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270de7e518054613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RESA_Power_Build\Reference_Files\Excel\"/>
    </mc:Choice>
  </mc:AlternateContent>
  <xr:revisionPtr revIDLastSave="0" documentId="13_ncr:1_{A0626BB5-E271-4ADA-AE24-C88FC2E217D0}" xr6:coauthVersionLast="47" xr6:coauthVersionMax="47" xr10:uidLastSave="{00000000-0000-0000-0000-000000000000}"/>
  <bookViews>
    <workbookView xWindow="1170" yWindow="1170" windowWidth="57600" windowHeight="15225" activeTab="8" xr2:uid="{10D2AEB2-CE9B-4E96-8F1E-2E7BEEC498AE}"/>
  </bookViews>
  <sheets>
    <sheet name="Scope_Template" sheetId="188" r:id="rId1"/>
    <sheet name="Gantt_Template" sheetId="43" r:id="rId2"/>
    <sheet name="Project_Form" sheetId="1" r:id="rId3"/>
    <sheet name="All_Lists" sheetId="3" r:id="rId4"/>
    <sheet name="Apparatus_List_w_Hours" sheetId="2" r:id="rId5"/>
    <sheet name="All_Tasks" sheetId="110" r:id="rId6"/>
    <sheet name="All_Tasks_Billing" sheetId="109" r:id="rId7"/>
    <sheet name="Scope_Labor_Rates" sheetId="146" r:id="rId8"/>
    <sheet name="Task_Entry" sheetId="4" r:id="rId9"/>
  </sheets>
  <functionGroups builtInGroupCount="19">
    <functionGroup name="GPT for Excel Word"/>
    <functionGroup name="Spreadsheet AI"/>
    <functionGroup name="ChatGPT for Excel"/>
  </functionGroups>
  <definedNames>
    <definedName name="_ITEM1">#REF!</definedName>
    <definedName name="_ITEM2">#REF!</definedName>
    <definedName name="_ITEM3">#REF!</definedName>
    <definedName name="_ITEM4">#REF!</definedName>
    <definedName name="_ITEM5">#REF!</definedName>
    <definedName name="_ITEM6">#REF!</definedName>
    <definedName name="_xlcn.WorksheetConnection_RESAPowerProjectDataEntryForm.xlsmApparatus_Quantity1" hidden="1">Apparatus_Quantity</definedName>
    <definedName name="_xleta.NOT" hidden="1" xlm="1">#NAME?</definedName>
    <definedName name="_xleta.SHEET" hidden="1" xlm="1">#NAME?</definedName>
    <definedName name="_xlpm.H" hidden="1" xlm="1">#NAME?</definedName>
    <definedName name="_xlpm.M" hidden="1" xlm="1">#NAME?</definedName>
    <definedName name="_xlpm.R" hidden="1" xlm="1">#NAME?</definedName>
    <definedName name="ACTUAL_HOURS">#REF!</definedName>
    <definedName name="Apparatus">#REF!</definedName>
    <definedName name="ApparatusHours">#REF!:#REF!</definedName>
    <definedName name="AssessmentFilter">#REF!</definedName>
    <definedName name="AVAILABILITY">#REF!</definedName>
    <definedName name="AvailabilityFilter">#REF!</definedName>
    <definedName name="CommutePercent">#REF!</definedName>
    <definedName name="CommuteRates">#REF!</definedName>
    <definedName name="COMPLETE">#REF!</definedName>
    <definedName name="DailyReportPercent">#REF!</definedName>
    <definedName name="DailyReportRates">#REF!</definedName>
    <definedName name="Designation">#REF!</definedName>
    <definedName name="Drawing">#REF!</definedName>
    <definedName name="FinalReportPercent">#REF!</definedName>
    <definedName name="FinalReportRates">#REF!</definedName>
    <definedName name="Interval">#REF!</definedName>
    <definedName name="MEFixedTotal">#REF!</definedName>
    <definedName name="NETA_Standard">#REF!</definedName>
    <definedName name="Notes">#REF!</definedName>
    <definedName name="OtherPercent">#REF!</definedName>
    <definedName name="OtherRates">#REF!</definedName>
    <definedName name="PMPercent">#REF!</definedName>
    <definedName name="PMRates">#REF!</definedName>
    <definedName name="PRIORITY">#REF!</definedName>
    <definedName name="PriorityFilter">#REF!</definedName>
    <definedName name="ProjectEndFilter">#REF!</definedName>
    <definedName name="ProjectLaborRate">#REF!</definedName>
    <definedName name="ProjectStartFilter">#REF!</definedName>
    <definedName name="ProjectStatusFilter">#REF!</definedName>
    <definedName name="QUOTED_HOURS">#REF!</definedName>
    <definedName name="REMAINING_HOURS">#REF!</definedName>
    <definedName name="ScheduleStart">#REF!</definedName>
    <definedName name="Scope">#REF!</definedName>
    <definedName name="ScopeBillRates">#REF!</definedName>
    <definedName name="ScopeMultipliers">#REF!</definedName>
    <definedName name="ScopeNames">#REF!</definedName>
    <definedName name="ScopeWeightedLaborHr">#REF!</definedName>
    <definedName name="STATUS">#REF!</definedName>
    <definedName name="StatusFilter">#REF!</definedName>
    <definedName name="Task">#REF!</definedName>
    <definedName name="TASK_DELAYS">#REF!</definedName>
    <definedName name="Task_ID">#REF!</definedName>
    <definedName name="TeamMembersFilter">#REF!</definedName>
    <definedName name="TotalApparatusHours">#REF!</definedName>
    <definedName name="TotalMEFixed">#REF!</definedName>
    <definedName name="TotalTravelFixed">#REF!</definedName>
    <definedName name="TravelFixedTotal">#REF!</definedName>
    <definedName name="TravelPercent">#REF!</definedName>
    <definedName name="TravelPerHour">#REF!</definedName>
    <definedName name="TravelRates">#REF!</definedName>
    <definedName name="Ty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pparatus_Quantity" name="Apparatus_Quantity" connection="WorksheetConnection_RESA Power - Project Data Entry Form.xlsm!Apparatus_Quantity"/>
          <x15:modelTable id="Hours_Completed_By_Month 1" name="Hours_Completed_By_Month 1" connection="Connecti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250" i="109" l="1"/>
  <c r="AF2250" i="109"/>
  <c r="AB2250" i="109"/>
  <c r="AC2250" i="109" s="1"/>
  <c r="AA2250" i="109"/>
  <c r="Z2250" i="109"/>
  <c r="U2250" i="109"/>
  <c r="T2250" i="109"/>
  <c r="S2250" i="109"/>
  <c r="R2250" i="109"/>
  <c r="Q2250" i="109"/>
  <c r="P2250" i="109"/>
  <c r="O2250" i="109"/>
  <c r="N2250" i="109"/>
  <c r="M2250" i="109"/>
  <c r="L2250" i="109"/>
  <c r="K2250" i="109"/>
  <c r="J2250" i="109"/>
  <c r="I2250" i="109"/>
  <c r="H2250" i="109"/>
  <c r="G2250" i="109"/>
  <c r="F2250" i="109"/>
  <c r="E2250" i="109"/>
  <c r="D2250" i="109"/>
  <c r="C2250" i="109"/>
  <c r="B2250" i="109"/>
  <c r="A2250" i="109"/>
  <c r="V2250" i="109" s="1"/>
  <c r="AF2249" i="109"/>
  <c r="AC2249" i="109"/>
  <c r="AB2249" i="109"/>
  <c r="U2249" i="109"/>
  <c r="T2249" i="109"/>
  <c r="S2249" i="109"/>
  <c r="R2249" i="109"/>
  <c r="Q2249" i="109"/>
  <c r="P2249" i="109"/>
  <c r="O2249" i="109"/>
  <c r="N2249" i="109"/>
  <c r="M2249" i="109"/>
  <c r="L2249" i="109"/>
  <c r="AA2249" i="109" s="1"/>
  <c r="K2249" i="109"/>
  <c r="J2249" i="109"/>
  <c r="I2249" i="109"/>
  <c r="H2249" i="109"/>
  <c r="G2249" i="109"/>
  <c r="F2249" i="109"/>
  <c r="E2249" i="109"/>
  <c r="D2249" i="109"/>
  <c r="C2249" i="109"/>
  <c r="B2249" i="109"/>
  <c r="A2249" i="109"/>
  <c r="V2249" i="109" s="1"/>
  <c r="AO2248" i="109"/>
  <c r="AL2248" i="109"/>
  <c r="AK2248" i="109"/>
  <c r="AJ2248" i="109"/>
  <c r="AG2248" i="109"/>
  <c r="AF2248" i="109"/>
  <c r="U2248" i="109"/>
  <c r="T2248" i="109"/>
  <c r="S2248" i="109"/>
  <c r="R2248" i="109"/>
  <c r="Q2248" i="109"/>
  <c r="P2248" i="109"/>
  <c r="O2248" i="109"/>
  <c r="N2248" i="109"/>
  <c r="M2248" i="109"/>
  <c r="L2248" i="109"/>
  <c r="K2248" i="109"/>
  <c r="J2248" i="109"/>
  <c r="I2248" i="109"/>
  <c r="H2248" i="109"/>
  <c r="G2248" i="109"/>
  <c r="F2248" i="109"/>
  <c r="E2248" i="109"/>
  <c r="D2248" i="109"/>
  <c r="C2248" i="109"/>
  <c r="B2248" i="109"/>
  <c r="A2248" i="109"/>
  <c r="V2248" i="109" s="1"/>
  <c r="AN2247" i="109"/>
  <c r="AM2247" i="109"/>
  <c r="AL2247" i="109"/>
  <c r="AK2247" i="109"/>
  <c r="AJ2247" i="109"/>
  <c r="AI2247" i="109"/>
  <c r="AH2247" i="109"/>
  <c r="AG2247" i="109"/>
  <c r="AF2247" i="109"/>
  <c r="AR2247" i="109" s="1"/>
  <c r="V2247" i="109"/>
  <c r="AE2247" i="109" s="1"/>
  <c r="AQ2247" i="109" s="1"/>
  <c r="U2247" i="109"/>
  <c r="T2247" i="109"/>
  <c r="S2247" i="109"/>
  <c r="R2247" i="109"/>
  <c r="Q2247" i="109"/>
  <c r="P2247" i="109"/>
  <c r="O2247" i="109"/>
  <c r="N2247" i="109"/>
  <c r="M2247" i="109"/>
  <c r="L2247" i="109"/>
  <c r="K2247" i="109"/>
  <c r="J2247" i="109"/>
  <c r="I2247" i="109"/>
  <c r="H2247" i="109"/>
  <c r="G2247" i="109"/>
  <c r="F2247" i="109"/>
  <c r="E2247" i="109"/>
  <c r="D2247" i="109"/>
  <c r="C2247" i="109"/>
  <c r="B2247" i="109"/>
  <c r="A2247" i="109"/>
  <c r="AM2246" i="109"/>
  <c r="AK2246" i="109"/>
  <c r="AH2246" i="109"/>
  <c r="V2246" i="109"/>
  <c r="U2246" i="109"/>
  <c r="T2246" i="109"/>
  <c r="S2246" i="109"/>
  <c r="R2246" i="109"/>
  <c r="Q2246" i="109"/>
  <c r="P2246" i="109"/>
  <c r="O2246" i="109"/>
  <c r="N2246" i="109"/>
  <c r="M2246" i="109"/>
  <c r="L2246" i="109"/>
  <c r="K2246" i="109"/>
  <c r="J2246" i="109"/>
  <c r="I2246" i="109"/>
  <c r="H2246" i="109"/>
  <c r="G2246" i="109"/>
  <c r="F2246" i="109"/>
  <c r="E2246" i="109"/>
  <c r="D2246" i="109"/>
  <c r="C2246" i="109"/>
  <c r="B2246" i="109"/>
  <c r="A2246" i="109"/>
  <c r="AP2245" i="109"/>
  <c r="AO2245" i="109"/>
  <c r="AS2245" i="109" s="1"/>
  <c r="AN2245" i="109"/>
  <c r="AM2245" i="109"/>
  <c r="AL2245" i="109"/>
  <c r="AK2245" i="109"/>
  <c r="AJ2245" i="109"/>
  <c r="AH2245" i="109"/>
  <c r="AB2245" i="109"/>
  <c r="AC2245" i="109" s="1"/>
  <c r="Z2245" i="109"/>
  <c r="Y2245" i="109"/>
  <c r="V2245" i="109"/>
  <c r="AI2245" i="109" s="1"/>
  <c r="U2245" i="109"/>
  <c r="T2245" i="109"/>
  <c r="S2245" i="109"/>
  <c r="AA2245" i="109" s="1"/>
  <c r="R2245" i="109"/>
  <c r="Q2245" i="109"/>
  <c r="P2245" i="109"/>
  <c r="O2245" i="109"/>
  <c r="N2245" i="109"/>
  <c r="M2245" i="109"/>
  <c r="L2245" i="109"/>
  <c r="K2245" i="109"/>
  <c r="J2245" i="109"/>
  <c r="I2245" i="109"/>
  <c r="H2245" i="109"/>
  <c r="G2245" i="109"/>
  <c r="F2245" i="109"/>
  <c r="E2245" i="109"/>
  <c r="D2245" i="109"/>
  <c r="C2245" i="109"/>
  <c r="B2245" i="109"/>
  <c r="A2245" i="109"/>
  <c r="AB2244" i="109"/>
  <c r="AC2244" i="109" s="1"/>
  <c r="V2244" i="109"/>
  <c r="U2244" i="109"/>
  <c r="T2244" i="109"/>
  <c r="S2244" i="109"/>
  <c r="AA2244" i="109" s="1"/>
  <c r="R2244" i="109"/>
  <c r="Q2244" i="109"/>
  <c r="P2244" i="109"/>
  <c r="O2244" i="109"/>
  <c r="N2244" i="109"/>
  <c r="M2244" i="109"/>
  <c r="L2244" i="109"/>
  <c r="K2244" i="109"/>
  <c r="J2244" i="109"/>
  <c r="I2244" i="109"/>
  <c r="H2244" i="109"/>
  <c r="G2244" i="109"/>
  <c r="F2244" i="109"/>
  <c r="E2244" i="109"/>
  <c r="D2244" i="109"/>
  <c r="C2244" i="109"/>
  <c r="B2244" i="109"/>
  <c r="A2244" i="109"/>
  <c r="AO2243" i="109"/>
  <c r="AN2243" i="109"/>
  <c r="AC2243" i="109"/>
  <c r="AB2243" i="109"/>
  <c r="Z2243" i="109"/>
  <c r="V2243" i="109"/>
  <c r="U2243" i="109"/>
  <c r="T2243" i="109"/>
  <c r="S2243" i="109"/>
  <c r="AA2243" i="109" s="1"/>
  <c r="R2243" i="109"/>
  <c r="Q2243" i="109"/>
  <c r="P2243" i="109"/>
  <c r="O2243" i="109"/>
  <c r="N2243" i="109"/>
  <c r="M2243" i="109"/>
  <c r="L2243" i="109"/>
  <c r="K2243" i="109"/>
  <c r="J2243" i="109"/>
  <c r="I2243" i="109"/>
  <c r="H2243" i="109"/>
  <c r="G2243" i="109"/>
  <c r="F2243" i="109"/>
  <c r="E2243" i="109"/>
  <c r="D2243" i="109"/>
  <c r="C2243" i="109"/>
  <c r="B2243" i="109"/>
  <c r="A2243" i="109"/>
  <c r="AB2242" i="109"/>
  <c r="AC2242" i="109" s="1"/>
  <c r="V2242" i="109"/>
  <c r="U2242" i="109"/>
  <c r="T2242" i="109"/>
  <c r="S2242" i="109"/>
  <c r="AA2242" i="109" s="1"/>
  <c r="R2242" i="109"/>
  <c r="Q2242" i="109"/>
  <c r="P2242" i="109"/>
  <c r="O2242" i="109"/>
  <c r="N2242" i="109"/>
  <c r="M2242" i="109"/>
  <c r="L2242" i="109"/>
  <c r="K2242" i="109"/>
  <c r="J2242" i="109"/>
  <c r="I2242" i="109"/>
  <c r="H2242" i="109"/>
  <c r="G2242" i="109"/>
  <c r="F2242" i="109"/>
  <c r="E2242" i="109"/>
  <c r="D2242" i="109"/>
  <c r="C2242" i="109"/>
  <c r="B2242" i="109"/>
  <c r="A2242" i="109"/>
  <c r="AC2241" i="109"/>
  <c r="AB2241" i="109"/>
  <c r="AA2241" i="109"/>
  <c r="U2241" i="109"/>
  <c r="T2241" i="109"/>
  <c r="S2241" i="109"/>
  <c r="R2241" i="109"/>
  <c r="Q2241" i="109"/>
  <c r="P2241" i="109"/>
  <c r="O2241" i="109"/>
  <c r="N2241" i="109"/>
  <c r="M2241" i="109"/>
  <c r="L2241" i="109"/>
  <c r="K2241" i="109"/>
  <c r="J2241" i="109"/>
  <c r="I2241" i="109"/>
  <c r="H2241" i="109"/>
  <c r="G2241" i="109"/>
  <c r="F2241" i="109"/>
  <c r="E2241" i="109"/>
  <c r="D2241" i="109"/>
  <c r="C2241" i="109"/>
  <c r="B2241" i="109"/>
  <c r="A2241" i="109"/>
  <c r="V2241" i="109" s="1"/>
  <c r="AA2240" i="109"/>
  <c r="Y2240" i="109"/>
  <c r="U2240" i="109"/>
  <c r="T2240" i="109"/>
  <c r="S2240" i="109"/>
  <c r="R2240" i="109"/>
  <c r="Q2240" i="109"/>
  <c r="P2240" i="109"/>
  <c r="O2240" i="109"/>
  <c r="N2240" i="109"/>
  <c r="M2240" i="109"/>
  <c r="L2240" i="109"/>
  <c r="AB2240" i="109" s="1"/>
  <c r="AC2240" i="109" s="1"/>
  <c r="K2240" i="109"/>
  <c r="J2240" i="109"/>
  <c r="I2240" i="109"/>
  <c r="H2240" i="109"/>
  <c r="G2240" i="109"/>
  <c r="F2240" i="109"/>
  <c r="E2240" i="109"/>
  <c r="D2240" i="109"/>
  <c r="C2240" i="109"/>
  <c r="B2240" i="109"/>
  <c r="A2240" i="109"/>
  <c r="V2240" i="109" s="1"/>
  <c r="AL2239" i="109"/>
  <c r="AK2239" i="109"/>
  <c r="AF2239" i="109"/>
  <c r="AE2239" i="109"/>
  <c r="AB2239" i="109"/>
  <c r="AC2239" i="109" s="1"/>
  <c r="AA2239" i="109"/>
  <c r="Z2239" i="109"/>
  <c r="U2239" i="109"/>
  <c r="T2239" i="109"/>
  <c r="S2239" i="109"/>
  <c r="R2239" i="109"/>
  <c r="Q2239" i="109"/>
  <c r="P2239" i="109"/>
  <c r="O2239" i="109"/>
  <c r="N2239" i="109"/>
  <c r="M2239" i="109"/>
  <c r="L2239" i="109"/>
  <c r="K2239" i="109"/>
  <c r="J2239" i="109"/>
  <c r="I2239" i="109"/>
  <c r="H2239" i="109"/>
  <c r="G2239" i="109"/>
  <c r="F2239" i="109"/>
  <c r="E2239" i="109"/>
  <c r="D2239" i="109"/>
  <c r="C2239" i="109"/>
  <c r="B2239" i="109"/>
  <c r="A2239" i="109"/>
  <c r="V2239" i="109" s="1"/>
  <c r="AN2238" i="109"/>
  <c r="AF2238" i="109"/>
  <c r="AC2238" i="109"/>
  <c r="AB2238" i="109"/>
  <c r="U2238" i="109"/>
  <c r="T2238" i="109"/>
  <c r="S2238" i="109"/>
  <c r="R2238" i="109"/>
  <c r="Q2238" i="109"/>
  <c r="P2238" i="109"/>
  <c r="O2238" i="109"/>
  <c r="N2238" i="109"/>
  <c r="M2238" i="109"/>
  <c r="L2238" i="109"/>
  <c r="AA2238" i="109" s="1"/>
  <c r="K2238" i="109"/>
  <c r="J2238" i="109"/>
  <c r="I2238" i="109"/>
  <c r="H2238" i="109"/>
  <c r="G2238" i="109"/>
  <c r="F2238" i="109"/>
  <c r="E2238" i="109"/>
  <c r="D2238" i="109"/>
  <c r="C2238" i="109"/>
  <c r="B2238" i="109"/>
  <c r="A2238" i="109"/>
  <c r="V2238" i="109" s="1"/>
  <c r="AP2237" i="109"/>
  <c r="AO2237" i="109"/>
  <c r="AS2237" i="109" s="1"/>
  <c r="AL2237" i="109"/>
  <c r="AK2237" i="109"/>
  <c r="AJ2237" i="109"/>
  <c r="AI2237" i="109"/>
  <c r="AH2237" i="109"/>
  <c r="AG2237" i="109"/>
  <c r="AF2237" i="109"/>
  <c r="U2237" i="109"/>
  <c r="T2237" i="109"/>
  <c r="S2237" i="109"/>
  <c r="R2237" i="109"/>
  <c r="Q2237" i="109"/>
  <c r="P2237" i="109"/>
  <c r="O2237" i="109"/>
  <c r="N2237" i="109"/>
  <c r="M2237" i="109"/>
  <c r="L2237" i="109"/>
  <c r="K2237" i="109"/>
  <c r="J2237" i="109"/>
  <c r="I2237" i="109"/>
  <c r="H2237" i="109"/>
  <c r="G2237" i="109"/>
  <c r="F2237" i="109"/>
  <c r="E2237" i="109"/>
  <c r="D2237" i="109"/>
  <c r="C2237" i="109"/>
  <c r="B2237" i="109"/>
  <c r="A2237" i="109"/>
  <c r="V2237" i="109" s="1"/>
  <c r="AQ2236" i="109"/>
  <c r="AN2236" i="109"/>
  <c r="AM2236" i="109"/>
  <c r="AL2236" i="109"/>
  <c r="AK2236" i="109"/>
  <c r="AJ2236" i="109"/>
  <c r="AI2236" i="109"/>
  <c r="AH2236" i="109"/>
  <c r="AG2236" i="109"/>
  <c r="AF2236" i="109"/>
  <c r="V2236" i="109"/>
  <c r="AE2236" i="109" s="1"/>
  <c r="U2236" i="109"/>
  <c r="T2236" i="109"/>
  <c r="S2236" i="109"/>
  <c r="R2236" i="109"/>
  <c r="Q2236" i="109"/>
  <c r="P2236" i="109"/>
  <c r="O2236" i="109"/>
  <c r="N2236" i="109"/>
  <c r="M2236" i="109"/>
  <c r="L2236" i="109"/>
  <c r="K2236" i="109"/>
  <c r="J2236" i="109"/>
  <c r="I2236" i="109"/>
  <c r="H2236" i="109"/>
  <c r="G2236" i="109"/>
  <c r="F2236" i="109"/>
  <c r="E2236" i="109"/>
  <c r="D2236" i="109"/>
  <c r="C2236" i="109"/>
  <c r="B2236" i="109"/>
  <c r="A2236" i="109"/>
  <c r="V2235" i="109"/>
  <c r="U2235" i="109"/>
  <c r="T2235" i="109"/>
  <c r="S2235" i="109"/>
  <c r="R2235" i="109"/>
  <c r="Q2235" i="109"/>
  <c r="P2235" i="109"/>
  <c r="O2235" i="109"/>
  <c r="N2235" i="109"/>
  <c r="M2235" i="109"/>
  <c r="L2235" i="109"/>
  <c r="K2235" i="109"/>
  <c r="J2235" i="109"/>
  <c r="I2235" i="109"/>
  <c r="H2235" i="109"/>
  <c r="G2235" i="109"/>
  <c r="F2235" i="109"/>
  <c r="E2235" i="109"/>
  <c r="D2235" i="109"/>
  <c r="C2235" i="109"/>
  <c r="B2235" i="109"/>
  <c r="A2235" i="109"/>
  <c r="AP2234" i="109"/>
  <c r="AO2234" i="109"/>
  <c r="AS2234" i="109" s="1"/>
  <c r="AN2234" i="109"/>
  <c r="AM2234" i="109"/>
  <c r="AL2234" i="109"/>
  <c r="AK2234" i="109"/>
  <c r="AJ2234" i="109"/>
  <c r="AH2234" i="109"/>
  <c r="AB2234" i="109"/>
  <c r="AC2234" i="109" s="1"/>
  <c r="Z2234" i="109"/>
  <c r="Y2234" i="109"/>
  <c r="V2234" i="109"/>
  <c r="AI2234" i="109" s="1"/>
  <c r="U2234" i="109"/>
  <c r="T2234" i="109"/>
  <c r="S2234" i="109"/>
  <c r="AA2234" i="109" s="1"/>
  <c r="R2234" i="109"/>
  <c r="Q2234" i="109"/>
  <c r="P2234" i="109"/>
  <c r="O2234" i="109"/>
  <c r="N2234" i="109"/>
  <c r="M2234" i="109"/>
  <c r="L2234" i="109"/>
  <c r="K2234" i="109"/>
  <c r="J2234" i="109"/>
  <c r="I2234" i="109"/>
  <c r="H2234" i="109"/>
  <c r="G2234" i="109"/>
  <c r="F2234" i="109"/>
  <c r="E2234" i="109"/>
  <c r="D2234" i="109"/>
  <c r="C2234" i="109"/>
  <c r="B2234" i="109"/>
  <c r="A2234" i="109"/>
  <c r="AP2233" i="109"/>
  <c r="AO2233" i="109"/>
  <c r="AS2233" i="109" s="1"/>
  <c r="AL2233" i="109"/>
  <c r="AB2233" i="109"/>
  <c r="AC2233" i="109" s="1"/>
  <c r="V2233" i="109"/>
  <c r="U2233" i="109"/>
  <c r="T2233" i="109"/>
  <c r="S2233" i="109"/>
  <c r="AA2233" i="109" s="1"/>
  <c r="R2233" i="109"/>
  <c r="Q2233" i="109"/>
  <c r="P2233" i="109"/>
  <c r="O2233" i="109"/>
  <c r="N2233" i="109"/>
  <c r="M2233" i="109"/>
  <c r="L2233" i="109"/>
  <c r="K2233" i="109"/>
  <c r="J2233" i="109"/>
  <c r="I2233" i="109"/>
  <c r="H2233" i="109"/>
  <c r="G2233" i="109"/>
  <c r="F2233" i="109"/>
  <c r="E2233" i="109"/>
  <c r="D2233" i="109"/>
  <c r="C2233" i="109"/>
  <c r="B2233" i="109"/>
  <c r="A2233" i="109"/>
  <c r="AC2232" i="109"/>
  <c r="AB2232" i="109"/>
  <c r="X2232" i="109"/>
  <c r="AD2232" i="109" s="1"/>
  <c r="U2232" i="109"/>
  <c r="T2232" i="109"/>
  <c r="S2232" i="109"/>
  <c r="AA2232" i="109" s="1"/>
  <c r="R2232" i="109"/>
  <c r="Q2232" i="109"/>
  <c r="P2232" i="109"/>
  <c r="O2232" i="109"/>
  <c r="N2232" i="109"/>
  <c r="M2232" i="109"/>
  <c r="L2232" i="109"/>
  <c r="K2232" i="109"/>
  <c r="J2232" i="109"/>
  <c r="I2232" i="109"/>
  <c r="H2232" i="109"/>
  <c r="G2232" i="109"/>
  <c r="F2232" i="109"/>
  <c r="E2232" i="109"/>
  <c r="D2232" i="109"/>
  <c r="C2232" i="109"/>
  <c r="B2232" i="109"/>
  <c r="A2232" i="109"/>
  <c r="V2232" i="109" s="1"/>
  <c r="AP2231" i="109"/>
  <c r="AB2231" i="109"/>
  <c r="AC2231" i="109" s="1"/>
  <c r="U2231" i="109"/>
  <c r="T2231" i="109"/>
  <c r="S2231" i="109"/>
  <c r="AA2231" i="109" s="1"/>
  <c r="R2231" i="109"/>
  <c r="Q2231" i="109"/>
  <c r="P2231" i="109"/>
  <c r="O2231" i="109"/>
  <c r="N2231" i="109"/>
  <c r="M2231" i="109"/>
  <c r="L2231" i="109"/>
  <c r="K2231" i="109"/>
  <c r="J2231" i="109"/>
  <c r="I2231" i="109"/>
  <c r="H2231" i="109"/>
  <c r="G2231" i="109"/>
  <c r="F2231" i="109"/>
  <c r="E2231" i="109"/>
  <c r="D2231" i="109"/>
  <c r="C2231" i="109"/>
  <c r="B2231" i="109"/>
  <c r="A2231" i="109"/>
  <c r="V2231" i="109" s="1"/>
  <c r="AH2230" i="109"/>
  <c r="U2230" i="109"/>
  <c r="T2230" i="109"/>
  <c r="S2230" i="109"/>
  <c r="R2230" i="109"/>
  <c r="Q2230" i="109"/>
  <c r="P2230" i="109"/>
  <c r="O2230" i="109"/>
  <c r="N2230" i="109"/>
  <c r="M2230" i="109"/>
  <c r="L2230" i="109"/>
  <c r="K2230" i="109"/>
  <c r="J2230" i="109"/>
  <c r="I2230" i="109"/>
  <c r="H2230" i="109"/>
  <c r="G2230" i="109"/>
  <c r="F2230" i="109"/>
  <c r="E2230" i="109"/>
  <c r="D2230" i="109"/>
  <c r="C2230" i="109"/>
  <c r="B2230" i="109"/>
  <c r="A2230" i="109"/>
  <c r="V2230" i="109" s="1"/>
  <c r="AB2229" i="109"/>
  <c r="AC2229" i="109" s="1"/>
  <c r="AA2229" i="109"/>
  <c r="X2229" i="109"/>
  <c r="U2229" i="109"/>
  <c r="T2229" i="109"/>
  <c r="S2229" i="109"/>
  <c r="R2229" i="109"/>
  <c r="Q2229" i="109"/>
  <c r="P2229" i="109"/>
  <c r="O2229" i="109"/>
  <c r="N2229" i="109"/>
  <c r="M2229" i="109"/>
  <c r="L2229" i="109"/>
  <c r="K2229" i="109"/>
  <c r="J2229" i="109"/>
  <c r="I2229" i="109"/>
  <c r="H2229" i="109"/>
  <c r="G2229" i="109"/>
  <c r="F2229" i="109"/>
  <c r="E2229" i="109"/>
  <c r="D2229" i="109"/>
  <c r="C2229" i="109"/>
  <c r="B2229" i="109"/>
  <c r="A2229" i="109"/>
  <c r="V2229" i="109" s="1"/>
  <c r="AM2228" i="109"/>
  <c r="AL2228" i="109"/>
  <c r="AK2228" i="109"/>
  <c r="AH2228" i="109"/>
  <c r="AG2228" i="109"/>
  <c r="AF2228" i="109"/>
  <c r="AB2228" i="109"/>
  <c r="AC2228" i="109" s="1"/>
  <c r="AA2228" i="109"/>
  <c r="U2228" i="109"/>
  <c r="T2228" i="109"/>
  <c r="S2228" i="109"/>
  <c r="R2228" i="109"/>
  <c r="Q2228" i="109"/>
  <c r="P2228" i="109"/>
  <c r="O2228" i="109"/>
  <c r="N2228" i="109"/>
  <c r="M2228" i="109"/>
  <c r="L2228" i="109"/>
  <c r="K2228" i="109"/>
  <c r="J2228" i="109"/>
  <c r="I2228" i="109"/>
  <c r="H2228" i="109"/>
  <c r="G2228" i="109"/>
  <c r="F2228" i="109"/>
  <c r="E2228" i="109"/>
  <c r="D2228" i="109"/>
  <c r="C2228" i="109"/>
  <c r="B2228" i="109"/>
  <c r="A2228" i="109"/>
  <c r="V2228" i="109" s="1"/>
  <c r="Z2228" i="109" s="1"/>
  <c r="AC2227" i="109"/>
  <c r="AB2227" i="109"/>
  <c r="U2227" i="109"/>
  <c r="T2227" i="109"/>
  <c r="S2227" i="109"/>
  <c r="R2227" i="109"/>
  <c r="Q2227" i="109"/>
  <c r="P2227" i="109"/>
  <c r="O2227" i="109"/>
  <c r="N2227" i="109"/>
  <c r="M2227" i="109"/>
  <c r="L2227" i="109"/>
  <c r="AA2227" i="109" s="1"/>
  <c r="K2227" i="109"/>
  <c r="J2227" i="109"/>
  <c r="I2227" i="109"/>
  <c r="H2227" i="109"/>
  <c r="G2227" i="109"/>
  <c r="F2227" i="109"/>
  <c r="E2227" i="109"/>
  <c r="D2227" i="109"/>
  <c r="C2227" i="109"/>
  <c r="B2227" i="109"/>
  <c r="A2227" i="109"/>
  <c r="V2227" i="109" s="1"/>
  <c r="AP2226" i="109"/>
  <c r="AO2226" i="109"/>
  <c r="AL2226" i="109"/>
  <c r="AK2226" i="109"/>
  <c r="AJ2226" i="109"/>
  <c r="AG2226" i="109"/>
  <c r="AF2226" i="109"/>
  <c r="U2226" i="109"/>
  <c r="T2226" i="109"/>
  <c r="S2226" i="109"/>
  <c r="R2226" i="109"/>
  <c r="Q2226" i="109"/>
  <c r="P2226" i="109"/>
  <c r="O2226" i="109"/>
  <c r="N2226" i="109"/>
  <c r="M2226" i="109"/>
  <c r="L2226" i="109"/>
  <c r="K2226" i="109"/>
  <c r="J2226" i="109"/>
  <c r="I2226" i="109"/>
  <c r="H2226" i="109"/>
  <c r="G2226" i="109"/>
  <c r="F2226" i="109"/>
  <c r="E2226" i="109"/>
  <c r="D2226" i="109"/>
  <c r="C2226" i="109"/>
  <c r="B2226" i="109"/>
  <c r="A2226" i="109"/>
  <c r="V2226" i="109" s="1"/>
  <c r="V2225" i="109"/>
  <c r="U2225" i="109"/>
  <c r="T2225" i="109"/>
  <c r="S2225" i="109"/>
  <c r="R2225" i="109"/>
  <c r="Q2225" i="109"/>
  <c r="P2225" i="109"/>
  <c r="O2225" i="109"/>
  <c r="N2225" i="109"/>
  <c r="M2225" i="109"/>
  <c r="L2225" i="109"/>
  <c r="K2225" i="109"/>
  <c r="J2225" i="109"/>
  <c r="I2225" i="109"/>
  <c r="H2225" i="109"/>
  <c r="G2225" i="109"/>
  <c r="F2225" i="109"/>
  <c r="E2225" i="109"/>
  <c r="D2225" i="109"/>
  <c r="C2225" i="109"/>
  <c r="B2225" i="109"/>
  <c r="A2225" i="109"/>
  <c r="AO2224" i="109"/>
  <c r="AK2224" i="109"/>
  <c r="V2224" i="109"/>
  <c r="U2224" i="109"/>
  <c r="T2224" i="109"/>
  <c r="S2224" i="109"/>
  <c r="R2224" i="109"/>
  <c r="Q2224" i="109"/>
  <c r="P2224" i="109"/>
  <c r="O2224" i="109"/>
  <c r="N2224" i="109"/>
  <c r="M2224" i="109"/>
  <c r="L2224" i="109"/>
  <c r="K2224" i="109"/>
  <c r="J2224" i="109"/>
  <c r="I2224" i="109"/>
  <c r="H2224" i="109"/>
  <c r="G2224" i="109"/>
  <c r="F2224" i="109"/>
  <c r="E2224" i="109"/>
  <c r="D2224" i="109"/>
  <c r="C2224" i="109"/>
  <c r="B2224" i="109"/>
  <c r="A2224" i="109"/>
  <c r="AL2223" i="109"/>
  <c r="AB2223" i="109"/>
  <c r="AC2223" i="109" s="1"/>
  <c r="AA2223" i="109"/>
  <c r="U2223" i="109"/>
  <c r="T2223" i="109"/>
  <c r="S2223" i="109"/>
  <c r="R2223" i="109"/>
  <c r="Q2223" i="109"/>
  <c r="P2223" i="109"/>
  <c r="O2223" i="109"/>
  <c r="N2223" i="109"/>
  <c r="M2223" i="109"/>
  <c r="L2223" i="109"/>
  <c r="K2223" i="109"/>
  <c r="J2223" i="109"/>
  <c r="I2223" i="109"/>
  <c r="H2223" i="109"/>
  <c r="G2223" i="109"/>
  <c r="F2223" i="109"/>
  <c r="E2223" i="109"/>
  <c r="D2223" i="109"/>
  <c r="C2223" i="109"/>
  <c r="B2223" i="109"/>
  <c r="A2223" i="109"/>
  <c r="V2223" i="109" s="1"/>
  <c r="AC2222" i="109"/>
  <c r="AB2222" i="109"/>
  <c r="V2222" i="109"/>
  <c r="U2222" i="109"/>
  <c r="T2222" i="109"/>
  <c r="S2222" i="109"/>
  <c r="AA2222" i="109" s="1"/>
  <c r="R2222" i="109"/>
  <c r="Q2222" i="109"/>
  <c r="P2222" i="109"/>
  <c r="O2222" i="109"/>
  <c r="N2222" i="109"/>
  <c r="M2222" i="109"/>
  <c r="L2222" i="109"/>
  <c r="K2222" i="109"/>
  <c r="J2222" i="109"/>
  <c r="I2222" i="109"/>
  <c r="H2222" i="109"/>
  <c r="G2222" i="109"/>
  <c r="F2222" i="109"/>
  <c r="E2222" i="109"/>
  <c r="D2222" i="109"/>
  <c r="C2222" i="109"/>
  <c r="B2222" i="109"/>
  <c r="A2222" i="109"/>
  <c r="AP2221" i="109"/>
  <c r="AO2221" i="109"/>
  <c r="AN2221" i="109"/>
  <c r="AE2221" i="109"/>
  <c r="AC2221" i="109"/>
  <c r="AB2221" i="109"/>
  <c r="Z2221" i="109"/>
  <c r="Y2221" i="109"/>
  <c r="V2221" i="109"/>
  <c r="U2221" i="109"/>
  <c r="T2221" i="109"/>
  <c r="S2221" i="109"/>
  <c r="AA2221" i="109" s="1"/>
  <c r="R2221" i="109"/>
  <c r="Q2221" i="109"/>
  <c r="P2221" i="109"/>
  <c r="O2221" i="109"/>
  <c r="N2221" i="109"/>
  <c r="M2221" i="109"/>
  <c r="L2221" i="109"/>
  <c r="K2221" i="109"/>
  <c r="J2221" i="109"/>
  <c r="I2221" i="109"/>
  <c r="H2221" i="109"/>
  <c r="G2221" i="109"/>
  <c r="F2221" i="109"/>
  <c r="E2221" i="109"/>
  <c r="D2221" i="109"/>
  <c r="C2221" i="109"/>
  <c r="B2221" i="109"/>
  <c r="A2221" i="109"/>
  <c r="AG2220" i="109"/>
  <c r="AB2220" i="109"/>
  <c r="AC2220" i="109" s="1"/>
  <c r="AA2220" i="109"/>
  <c r="Z2220" i="109"/>
  <c r="V2220" i="109"/>
  <c r="U2220" i="109"/>
  <c r="T2220" i="109"/>
  <c r="S2220" i="109"/>
  <c r="R2220" i="109"/>
  <c r="Q2220" i="109"/>
  <c r="P2220" i="109"/>
  <c r="O2220" i="109"/>
  <c r="N2220" i="109"/>
  <c r="M2220" i="109"/>
  <c r="L2220" i="109"/>
  <c r="K2220" i="109"/>
  <c r="J2220" i="109"/>
  <c r="I2220" i="109"/>
  <c r="H2220" i="109"/>
  <c r="G2220" i="109"/>
  <c r="F2220" i="109"/>
  <c r="E2220" i="109"/>
  <c r="D2220" i="109"/>
  <c r="C2220" i="109"/>
  <c r="B2220" i="109"/>
  <c r="A2220" i="109"/>
  <c r="AI2219" i="109"/>
  <c r="AH2219" i="109"/>
  <c r="AB2219" i="109"/>
  <c r="AC2219" i="109" s="1"/>
  <c r="AA2219" i="109"/>
  <c r="Z2219" i="109"/>
  <c r="V2219" i="109"/>
  <c r="U2219" i="109"/>
  <c r="T2219" i="109"/>
  <c r="S2219" i="109"/>
  <c r="R2219" i="109"/>
  <c r="Q2219" i="109"/>
  <c r="P2219" i="109"/>
  <c r="O2219" i="109"/>
  <c r="N2219" i="109"/>
  <c r="M2219" i="109"/>
  <c r="L2219" i="109"/>
  <c r="K2219" i="109"/>
  <c r="J2219" i="109"/>
  <c r="I2219" i="109"/>
  <c r="H2219" i="109"/>
  <c r="G2219" i="109"/>
  <c r="F2219" i="109"/>
  <c r="E2219" i="109"/>
  <c r="D2219" i="109"/>
  <c r="C2219" i="109"/>
  <c r="B2219" i="109"/>
  <c r="A2219" i="109"/>
  <c r="AK2218" i="109"/>
  <c r="AJ2218" i="109"/>
  <c r="AB2218" i="109"/>
  <c r="AC2218" i="109" s="1"/>
  <c r="U2218" i="109"/>
  <c r="T2218" i="109"/>
  <c r="S2218" i="109"/>
  <c r="R2218" i="109"/>
  <c r="Q2218" i="109"/>
  <c r="P2218" i="109"/>
  <c r="O2218" i="109"/>
  <c r="N2218" i="109"/>
  <c r="M2218" i="109"/>
  <c r="L2218" i="109"/>
  <c r="AA2218" i="109" s="1"/>
  <c r="K2218" i="109"/>
  <c r="J2218" i="109"/>
  <c r="I2218" i="109"/>
  <c r="H2218" i="109"/>
  <c r="G2218" i="109"/>
  <c r="F2218" i="109"/>
  <c r="E2218" i="109"/>
  <c r="D2218" i="109"/>
  <c r="C2218" i="109"/>
  <c r="B2218" i="109"/>
  <c r="A2218" i="109"/>
  <c r="V2218" i="109" s="1"/>
  <c r="X2218" i="109" s="1"/>
  <c r="AD2218" i="109" s="1"/>
  <c r="AG2217" i="109"/>
  <c r="AE2217" i="109"/>
  <c r="AB2217" i="109"/>
  <c r="AC2217" i="109" s="1"/>
  <c r="AA2217" i="109"/>
  <c r="Z2217" i="109"/>
  <c r="U2217" i="109"/>
  <c r="T2217" i="109"/>
  <c r="S2217" i="109"/>
  <c r="R2217" i="109"/>
  <c r="Q2217" i="109"/>
  <c r="P2217" i="109"/>
  <c r="O2217" i="109"/>
  <c r="N2217" i="109"/>
  <c r="M2217" i="109"/>
  <c r="L2217" i="109"/>
  <c r="K2217" i="109"/>
  <c r="J2217" i="109"/>
  <c r="I2217" i="109"/>
  <c r="H2217" i="109"/>
  <c r="G2217" i="109"/>
  <c r="F2217" i="109"/>
  <c r="E2217" i="109"/>
  <c r="D2217" i="109"/>
  <c r="C2217" i="109"/>
  <c r="B2217" i="109"/>
  <c r="A2217" i="109"/>
  <c r="V2217" i="109" s="1"/>
  <c r="AO2216" i="109"/>
  <c r="AN2216" i="109"/>
  <c r="AM2216" i="109"/>
  <c r="AJ2216" i="109"/>
  <c r="AI2216" i="109"/>
  <c r="AH2216" i="109"/>
  <c r="U2216" i="109"/>
  <c r="T2216" i="109"/>
  <c r="S2216" i="109"/>
  <c r="R2216" i="109"/>
  <c r="Q2216" i="109"/>
  <c r="P2216" i="109"/>
  <c r="O2216" i="109"/>
  <c r="N2216" i="109"/>
  <c r="M2216" i="109"/>
  <c r="L2216" i="109"/>
  <c r="K2216" i="109"/>
  <c r="J2216" i="109"/>
  <c r="I2216" i="109"/>
  <c r="H2216" i="109"/>
  <c r="G2216" i="109"/>
  <c r="F2216" i="109"/>
  <c r="E2216" i="109"/>
  <c r="D2216" i="109"/>
  <c r="C2216" i="109"/>
  <c r="B2216" i="109"/>
  <c r="A2216" i="109"/>
  <c r="V2216" i="109" s="1"/>
  <c r="AE2215" i="109"/>
  <c r="U2215" i="109"/>
  <c r="T2215" i="109"/>
  <c r="S2215" i="109"/>
  <c r="R2215" i="109"/>
  <c r="Q2215" i="109"/>
  <c r="P2215" i="109"/>
  <c r="O2215" i="109"/>
  <c r="N2215" i="109"/>
  <c r="M2215" i="109"/>
  <c r="L2215" i="109"/>
  <c r="K2215" i="109"/>
  <c r="J2215" i="109"/>
  <c r="I2215" i="109"/>
  <c r="H2215" i="109"/>
  <c r="G2215" i="109"/>
  <c r="F2215" i="109"/>
  <c r="E2215" i="109"/>
  <c r="D2215" i="109"/>
  <c r="C2215" i="109"/>
  <c r="B2215" i="109"/>
  <c r="A2215" i="109"/>
  <c r="V2215" i="109" s="1"/>
  <c r="AN2214" i="109"/>
  <c r="AM2214" i="109"/>
  <c r="AL2214" i="109"/>
  <c r="AK2214" i="109"/>
  <c r="AJ2214" i="109"/>
  <c r="AG2214" i="109"/>
  <c r="AF2214" i="109"/>
  <c r="V2214" i="109"/>
  <c r="U2214" i="109"/>
  <c r="T2214" i="109"/>
  <c r="S2214" i="109"/>
  <c r="R2214" i="109"/>
  <c r="Q2214" i="109"/>
  <c r="P2214" i="109"/>
  <c r="O2214" i="109"/>
  <c r="N2214" i="109"/>
  <c r="M2214" i="109"/>
  <c r="L2214" i="109"/>
  <c r="K2214" i="109"/>
  <c r="J2214" i="109"/>
  <c r="I2214" i="109"/>
  <c r="H2214" i="109"/>
  <c r="G2214" i="109"/>
  <c r="F2214" i="109"/>
  <c r="E2214" i="109"/>
  <c r="D2214" i="109"/>
  <c r="C2214" i="109"/>
  <c r="B2214" i="109"/>
  <c r="A2214" i="109"/>
  <c r="AN2213" i="109"/>
  <c r="AK2213" i="109"/>
  <c r="AJ2213" i="109"/>
  <c r="X2213" i="109"/>
  <c r="U2213" i="109"/>
  <c r="T2213" i="109"/>
  <c r="S2213" i="109"/>
  <c r="R2213" i="109"/>
  <c r="Q2213" i="109"/>
  <c r="P2213" i="109"/>
  <c r="O2213" i="109"/>
  <c r="N2213" i="109"/>
  <c r="M2213" i="109"/>
  <c r="L2213" i="109"/>
  <c r="K2213" i="109"/>
  <c r="J2213" i="109"/>
  <c r="I2213" i="109"/>
  <c r="H2213" i="109"/>
  <c r="G2213" i="109"/>
  <c r="F2213" i="109"/>
  <c r="E2213" i="109"/>
  <c r="D2213" i="109"/>
  <c r="C2213" i="109"/>
  <c r="B2213" i="109"/>
  <c r="A2213" i="109"/>
  <c r="V2213" i="109" s="1"/>
  <c r="AP2212" i="109"/>
  <c r="AL2212" i="109"/>
  <c r="AB2212" i="109"/>
  <c r="AC2212" i="109" s="1"/>
  <c r="U2212" i="109"/>
  <c r="T2212" i="109"/>
  <c r="S2212" i="109"/>
  <c r="AA2212" i="109" s="1"/>
  <c r="R2212" i="109"/>
  <c r="Q2212" i="109"/>
  <c r="P2212" i="109"/>
  <c r="O2212" i="109"/>
  <c r="N2212" i="109"/>
  <c r="M2212" i="109"/>
  <c r="L2212" i="109"/>
  <c r="K2212" i="109"/>
  <c r="J2212" i="109"/>
  <c r="I2212" i="109"/>
  <c r="H2212" i="109"/>
  <c r="G2212" i="109"/>
  <c r="F2212" i="109"/>
  <c r="E2212" i="109"/>
  <c r="D2212" i="109"/>
  <c r="C2212" i="109"/>
  <c r="B2212" i="109"/>
  <c r="A2212" i="109"/>
  <c r="V2212" i="109" s="1"/>
  <c r="Z2212" i="109" s="1"/>
  <c r="AP2211" i="109"/>
  <c r="AO2211" i="109"/>
  <c r="AS2211" i="109" s="1"/>
  <c r="AN2211" i="109"/>
  <c r="AM2211" i="109"/>
  <c r="AL2211" i="109"/>
  <c r="AJ2211" i="109"/>
  <c r="AC2211" i="109"/>
  <c r="AB2211" i="109"/>
  <c r="V2211" i="109"/>
  <c r="U2211" i="109"/>
  <c r="T2211" i="109"/>
  <c r="S2211" i="109"/>
  <c r="AA2211" i="109" s="1"/>
  <c r="R2211" i="109"/>
  <c r="Q2211" i="109"/>
  <c r="P2211" i="109"/>
  <c r="O2211" i="109"/>
  <c r="N2211" i="109"/>
  <c r="M2211" i="109"/>
  <c r="L2211" i="109"/>
  <c r="K2211" i="109"/>
  <c r="J2211" i="109"/>
  <c r="I2211" i="109"/>
  <c r="H2211" i="109"/>
  <c r="G2211" i="109"/>
  <c r="F2211" i="109"/>
  <c r="E2211" i="109"/>
  <c r="D2211" i="109"/>
  <c r="C2211" i="109"/>
  <c r="B2211" i="109"/>
  <c r="A2211" i="109"/>
  <c r="AC2210" i="109"/>
  <c r="AB2210" i="109"/>
  <c r="Z2210" i="109"/>
  <c r="V2210" i="109"/>
  <c r="U2210" i="109"/>
  <c r="T2210" i="109"/>
  <c r="S2210" i="109"/>
  <c r="AA2210" i="109" s="1"/>
  <c r="R2210" i="109"/>
  <c r="Q2210" i="109"/>
  <c r="P2210" i="109"/>
  <c r="O2210" i="109"/>
  <c r="N2210" i="109"/>
  <c r="M2210" i="109"/>
  <c r="L2210" i="109"/>
  <c r="K2210" i="109"/>
  <c r="J2210" i="109"/>
  <c r="I2210" i="109"/>
  <c r="H2210" i="109"/>
  <c r="G2210" i="109"/>
  <c r="F2210" i="109"/>
  <c r="E2210" i="109"/>
  <c r="D2210" i="109"/>
  <c r="C2210" i="109"/>
  <c r="B2210" i="109"/>
  <c r="A2210" i="109"/>
  <c r="AB2209" i="109"/>
  <c r="AC2209" i="109" s="1"/>
  <c r="U2209" i="109"/>
  <c r="T2209" i="109"/>
  <c r="S2209" i="109"/>
  <c r="AA2209" i="109" s="1"/>
  <c r="R2209" i="109"/>
  <c r="Q2209" i="109"/>
  <c r="P2209" i="109"/>
  <c r="O2209" i="109"/>
  <c r="N2209" i="109"/>
  <c r="M2209" i="109"/>
  <c r="L2209" i="109"/>
  <c r="K2209" i="109"/>
  <c r="J2209" i="109"/>
  <c r="I2209" i="109"/>
  <c r="H2209" i="109"/>
  <c r="G2209" i="109"/>
  <c r="F2209" i="109"/>
  <c r="E2209" i="109"/>
  <c r="D2209" i="109"/>
  <c r="C2209" i="109"/>
  <c r="B2209" i="109"/>
  <c r="A2209" i="109"/>
  <c r="V2209" i="109" s="1"/>
  <c r="X2209" i="109" s="1"/>
  <c r="AD2209" i="109" s="1"/>
  <c r="AF2208" i="109"/>
  <c r="U2208" i="109"/>
  <c r="T2208" i="109"/>
  <c r="S2208" i="109"/>
  <c r="R2208" i="109"/>
  <c r="Q2208" i="109"/>
  <c r="P2208" i="109"/>
  <c r="O2208" i="109"/>
  <c r="N2208" i="109"/>
  <c r="M2208" i="109"/>
  <c r="L2208" i="109"/>
  <c r="K2208" i="109"/>
  <c r="J2208" i="109"/>
  <c r="I2208" i="109"/>
  <c r="H2208" i="109"/>
  <c r="G2208" i="109"/>
  <c r="F2208" i="109"/>
  <c r="E2208" i="109"/>
  <c r="D2208" i="109"/>
  <c r="C2208" i="109"/>
  <c r="B2208" i="109"/>
  <c r="A2208" i="109"/>
  <c r="V2208" i="109" s="1"/>
  <c r="AJ2207" i="109"/>
  <c r="AI2207" i="109"/>
  <c r="AF2207" i="109"/>
  <c r="Y2207" i="109"/>
  <c r="U2207" i="109"/>
  <c r="T2207" i="109"/>
  <c r="S2207" i="109"/>
  <c r="R2207" i="109"/>
  <c r="Q2207" i="109"/>
  <c r="P2207" i="109"/>
  <c r="O2207" i="109"/>
  <c r="N2207" i="109"/>
  <c r="M2207" i="109"/>
  <c r="L2207" i="109"/>
  <c r="K2207" i="109"/>
  <c r="J2207" i="109"/>
  <c r="I2207" i="109"/>
  <c r="H2207" i="109"/>
  <c r="G2207" i="109"/>
  <c r="F2207" i="109"/>
  <c r="E2207" i="109"/>
  <c r="D2207" i="109"/>
  <c r="C2207" i="109"/>
  <c r="B2207" i="109"/>
  <c r="A2207" i="109"/>
  <c r="V2207" i="109" s="1"/>
  <c r="AL2206" i="109"/>
  <c r="AB2206" i="109"/>
  <c r="AC2206" i="109" s="1"/>
  <c r="AA2206" i="109"/>
  <c r="U2206" i="109"/>
  <c r="T2206" i="109"/>
  <c r="S2206" i="109"/>
  <c r="R2206" i="109"/>
  <c r="Q2206" i="109"/>
  <c r="P2206" i="109"/>
  <c r="O2206" i="109"/>
  <c r="N2206" i="109"/>
  <c r="M2206" i="109"/>
  <c r="L2206" i="109"/>
  <c r="K2206" i="109"/>
  <c r="J2206" i="109"/>
  <c r="I2206" i="109"/>
  <c r="H2206" i="109"/>
  <c r="G2206" i="109"/>
  <c r="F2206" i="109"/>
  <c r="E2206" i="109"/>
  <c r="D2206" i="109"/>
  <c r="C2206" i="109"/>
  <c r="B2206" i="109"/>
  <c r="A2206" i="109"/>
  <c r="V2206" i="109" s="1"/>
  <c r="AP2205" i="109"/>
  <c r="AO2205" i="109"/>
  <c r="AS2205" i="109" s="1"/>
  <c r="AN2205" i="109"/>
  <c r="AJ2205" i="109"/>
  <c r="AI2205" i="109"/>
  <c r="AE2205" i="109"/>
  <c r="U2205" i="109"/>
  <c r="T2205" i="109"/>
  <c r="S2205" i="109"/>
  <c r="R2205" i="109"/>
  <c r="Q2205" i="109"/>
  <c r="P2205" i="109"/>
  <c r="O2205" i="109"/>
  <c r="N2205" i="109"/>
  <c r="M2205" i="109"/>
  <c r="L2205" i="109"/>
  <c r="K2205" i="109"/>
  <c r="J2205" i="109"/>
  <c r="I2205" i="109"/>
  <c r="H2205" i="109"/>
  <c r="G2205" i="109"/>
  <c r="F2205" i="109"/>
  <c r="E2205" i="109"/>
  <c r="D2205" i="109"/>
  <c r="C2205" i="109"/>
  <c r="B2205" i="109"/>
  <c r="A2205" i="109"/>
  <c r="V2205" i="109" s="1"/>
  <c r="Z2205" i="109" s="1"/>
  <c r="AP2204" i="109"/>
  <c r="AN2204" i="109"/>
  <c r="AL2204" i="109"/>
  <c r="AJ2204" i="109"/>
  <c r="AI2204" i="109"/>
  <c r="U2204" i="109"/>
  <c r="T2204" i="109"/>
  <c r="S2204" i="109"/>
  <c r="R2204" i="109"/>
  <c r="Q2204" i="109"/>
  <c r="P2204" i="109"/>
  <c r="O2204" i="109"/>
  <c r="N2204" i="109"/>
  <c r="M2204" i="109"/>
  <c r="L2204" i="109"/>
  <c r="K2204" i="109"/>
  <c r="J2204" i="109"/>
  <c r="I2204" i="109"/>
  <c r="H2204" i="109"/>
  <c r="G2204" i="109"/>
  <c r="F2204" i="109"/>
  <c r="E2204" i="109"/>
  <c r="D2204" i="109"/>
  <c r="C2204" i="109"/>
  <c r="B2204" i="109"/>
  <c r="A2204" i="109"/>
  <c r="V2204" i="109" s="1"/>
  <c r="V2203" i="109"/>
  <c r="U2203" i="109"/>
  <c r="T2203" i="109"/>
  <c r="S2203" i="109"/>
  <c r="R2203" i="109"/>
  <c r="Q2203" i="109"/>
  <c r="P2203" i="109"/>
  <c r="O2203" i="109"/>
  <c r="N2203" i="109"/>
  <c r="M2203" i="109"/>
  <c r="L2203" i="109"/>
  <c r="K2203" i="109"/>
  <c r="J2203" i="109"/>
  <c r="I2203" i="109"/>
  <c r="H2203" i="109"/>
  <c r="G2203" i="109"/>
  <c r="F2203" i="109"/>
  <c r="E2203" i="109"/>
  <c r="D2203" i="109"/>
  <c r="C2203" i="109"/>
  <c r="B2203" i="109"/>
  <c r="A2203" i="109"/>
  <c r="X2202" i="109"/>
  <c r="U2202" i="109"/>
  <c r="T2202" i="109"/>
  <c r="S2202" i="109"/>
  <c r="R2202" i="109"/>
  <c r="Q2202" i="109"/>
  <c r="P2202" i="109"/>
  <c r="O2202" i="109"/>
  <c r="N2202" i="109"/>
  <c r="M2202" i="109"/>
  <c r="L2202" i="109"/>
  <c r="K2202" i="109"/>
  <c r="J2202" i="109"/>
  <c r="I2202" i="109"/>
  <c r="H2202" i="109"/>
  <c r="G2202" i="109"/>
  <c r="F2202" i="109"/>
  <c r="E2202" i="109"/>
  <c r="D2202" i="109"/>
  <c r="C2202" i="109"/>
  <c r="B2202" i="109"/>
  <c r="A2202" i="109"/>
  <c r="V2202" i="109" s="1"/>
  <c r="AM2201" i="109"/>
  <c r="AH2201" i="109"/>
  <c r="AB2201" i="109"/>
  <c r="AC2201" i="109" s="1"/>
  <c r="U2201" i="109"/>
  <c r="T2201" i="109"/>
  <c r="S2201" i="109"/>
  <c r="AA2201" i="109" s="1"/>
  <c r="R2201" i="109"/>
  <c r="Q2201" i="109"/>
  <c r="P2201" i="109"/>
  <c r="O2201" i="109"/>
  <c r="N2201" i="109"/>
  <c r="M2201" i="109"/>
  <c r="L2201" i="109"/>
  <c r="K2201" i="109"/>
  <c r="J2201" i="109"/>
  <c r="I2201" i="109"/>
  <c r="H2201" i="109"/>
  <c r="G2201" i="109"/>
  <c r="F2201" i="109"/>
  <c r="E2201" i="109"/>
  <c r="D2201" i="109"/>
  <c r="C2201" i="109"/>
  <c r="B2201" i="109"/>
  <c r="A2201" i="109"/>
  <c r="V2201" i="109" s="1"/>
  <c r="Y2201" i="109" s="1"/>
  <c r="AP2200" i="109"/>
  <c r="AO2200" i="109"/>
  <c r="AS2200" i="109" s="1"/>
  <c r="AN2200" i="109"/>
  <c r="AM2200" i="109"/>
  <c r="AL2200" i="109"/>
  <c r="AJ2200" i="109"/>
  <c r="AB2200" i="109"/>
  <c r="AC2200" i="109" s="1"/>
  <c r="AA2200" i="109"/>
  <c r="V2200" i="109"/>
  <c r="U2200" i="109"/>
  <c r="T2200" i="109"/>
  <c r="S2200" i="109"/>
  <c r="R2200" i="109"/>
  <c r="Q2200" i="109"/>
  <c r="P2200" i="109"/>
  <c r="O2200" i="109"/>
  <c r="N2200" i="109"/>
  <c r="M2200" i="109"/>
  <c r="L2200" i="109"/>
  <c r="K2200" i="109"/>
  <c r="J2200" i="109"/>
  <c r="I2200" i="109"/>
  <c r="H2200" i="109"/>
  <c r="G2200" i="109"/>
  <c r="F2200" i="109"/>
  <c r="E2200" i="109"/>
  <c r="D2200" i="109"/>
  <c r="C2200" i="109"/>
  <c r="B2200" i="109"/>
  <c r="A2200" i="109"/>
  <c r="AB2199" i="109"/>
  <c r="AC2199" i="109" s="1"/>
  <c r="X2199" i="109"/>
  <c r="U2199" i="109"/>
  <c r="T2199" i="109"/>
  <c r="S2199" i="109"/>
  <c r="AA2199" i="109" s="1"/>
  <c r="R2199" i="109"/>
  <c r="Q2199" i="109"/>
  <c r="P2199" i="109"/>
  <c r="O2199" i="109"/>
  <c r="N2199" i="109"/>
  <c r="M2199" i="109"/>
  <c r="L2199" i="109"/>
  <c r="K2199" i="109"/>
  <c r="J2199" i="109"/>
  <c r="I2199" i="109"/>
  <c r="H2199" i="109"/>
  <c r="G2199" i="109"/>
  <c r="F2199" i="109"/>
  <c r="E2199" i="109"/>
  <c r="D2199" i="109"/>
  <c r="C2199" i="109"/>
  <c r="B2199" i="109"/>
  <c r="A2199" i="109"/>
  <c r="V2199" i="109" s="1"/>
  <c r="AK2198" i="109"/>
  <c r="AH2198" i="109"/>
  <c r="AE2198" i="109"/>
  <c r="AB2198" i="109"/>
  <c r="AC2198" i="109" s="1"/>
  <c r="AA2198" i="109"/>
  <c r="V2198" i="109"/>
  <c r="U2198" i="109"/>
  <c r="T2198" i="109"/>
  <c r="S2198" i="109"/>
  <c r="R2198" i="109"/>
  <c r="Q2198" i="109"/>
  <c r="P2198" i="109"/>
  <c r="O2198" i="109"/>
  <c r="N2198" i="109"/>
  <c r="M2198" i="109"/>
  <c r="L2198" i="109"/>
  <c r="K2198" i="109"/>
  <c r="J2198" i="109"/>
  <c r="I2198" i="109"/>
  <c r="H2198" i="109"/>
  <c r="G2198" i="109"/>
  <c r="F2198" i="109"/>
  <c r="E2198" i="109"/>
  <c r="D2198" i="109"/>
  <c r="C2198" i="109"/>
  <c r="B2198" i="109"/>
  <c r="A2198" i="109"/>
  <c r="AC2197" i="109"/>
  <c r="AB2197" i="109"/>
  <c r="Y2197" i="109"/>
  <c r="V2197" i="109"/>
  <c r="U2197" i="109"/>
  <c r="T2197" i="109"/>
  <c r="S2197" i="109"/>
  <c r="AA2197" i="109" s="1"/>
  <c r="R2197" i="109"/>
  <c r="Q2197" i="109"/>
  <c r="P2197" i="109"/>
  <c r="O2197" i="109"/>
  <c r="N2197" i="109"/>
  <c r="M2197" i="109"/>
  <c r="L2197" i="109"/>
  <c r="K2197" i="109"/>
  <c r="J2197" i="109"/>
  <c r="I2197" i="109"/>
  <c r="H2197" i="109"/>
  <c r="G2197" i="109"/>
  <c r="F2197" i="109"/>
  <c r="E2197" i="109"/>
  <c r="D2197" i="109"/>
  <c r="C2197" i="109"/>
  <c r="B2197" i="109"/>
  <c r="A2197" i="109"/>
  <c r="AK2196" i="109"/>
  <c r="AJ2196" i="109"/>
  <c r="U2196" i="109"/>
  <c r="T2196" i="109"/>
  <c r="S2196" i="109"/>
  <c r="R2196" i="109"/>
  <c r="Q2196" i="109"/>
  <c r="P2196" i="109"/>
  <c r="O2196" i="109"/>
  <c r="N2196" i="109"/>
  <c r="M2196" i="109"/>
  <c r="L2196" i="109"/>
  <c r="K2196" i="109"/>
  <c r="J2196" i="109"/>
  <c r="I2196" i="109"/>
  <c r="H2196" i="109"/>
  <c r="G2196" i="109"/>
  <c r="F2196" i="109"/>
  <c r="E2196" i="109"/>
  <c r="D2196" i="109"/>
  <c r="C2196" i="109"/>
  <c r="B2196" i="109"/>
  <c r="A2196" i="109"/>
  <c r="V2196" i="109" s="1"/>
  <c r="Y2196" i="109" s="1"/>
  <c r="AP2195" i="109"/>
  <c r="AN2195" i="109"/>
  <c r="AM2195" i="109"/>
  <c r="AL2195" i="109"/>
  <c r="AK2195" i="109"/>
  <c r="AH2195" i="109"/>
  <c r="AG2195" i="109"/>
  <c r="U2195" i="109"/>
  <c r="T2195" i="109"/>
  <c r="S2195" i="109"/>
  <c r="R2195" i="109"/>
  <c r="Q2195" i="109"/>
  <c r="P2195" i="109"/>
  <c r="O2195" i="109"/>
  <c r="N2195" i="109"/>
  <c r="M2195" i="109"/>
  <c r="L2195" i="109"/>
  <c r="K2195" i="109"/>
  <c r="J2195" i="109"/>
  <c r="I2195" i="109"/>
  <c r="H2195" i="109"/>
  <c r="G2195" i="109"/>
  <c r="F2195" i="109"/>
  <c r="E2195" i="109"/>
  <c r="D2195" i="109"/>
  <c r="C2195" i="109"/>
  <c r="B2195" i="109"/>
  <c r="A2195" i="109"/>
  <c r="V2195" i="109" s="1"/>
  <c r="X2195" i="109" s="1"/>
  <c r="AP2194" i="109"/>
  <c r="AO2194" i="109"/>
  <c r="AS2194" i="109" s="1"/>
  <c r="AN2194" i="109"/>
  <c r="AM2194" i="109"/>
  <c r="AL2194" i="109"/>
  <c r="AK2194" i="109"/>
  <c r="AJ2194" i="109"/>
  <c r="AE2194" i="109"/>
  <c r="V2194" i="109"/>
  <c r="U2194" i="109"/>
  <c r="T2194" i="109"/>
  <c r="S2194" i="109"/>
  <c r="R2194" i="109"/>
  <c r="Q2194" i="109"/>
  <c r="P2194" i="109"/>
  <c r="O2194" i="109"/>
  <c r="N2194" i="109"/>
  <c r="M2194" i="109"/>
  <c r="L2194" i="109"/>
  <c r="K2194" i="109"/>
  <c r="J2194" i="109"/>
  <c r="I2194" i="109"/>
  <c r="H2194" i="109"/>
  <c r="G2194" i="109"/>
  <c r="F2194" i="109"/>
  <c r="E2194" i="109"/>
  <c r="D2194" i="109"/>
  <c r="C2194" i="109"/>
  <c r="B2194" i="109"/>
  <c r="A2194" i="109"/>
  <c r="AN2193" i="109"/>
  <c r="AG2193" i="109"/>
  <c r="AB2193" i="109"/>
  <c r="AC2193" i="109" s="1"/>
  <c r="U2193" i="109"/>
  <c r="T2193" i="109"/>
  <c r="S2193" i="109"/>
  <c r="R2193" i="109"/>
  <c r="Q2193" i="109"/>
  <c r="P2193" i="109"/>
  <c r="O2193" i="109"/>
  <c r="N2193" i="109"/>
  <c r="M2193" i="109"/>
  <c r="L2193" i="109"/>
  <c r="K2193" i="109"/>
  <c r="J2193" i="109"/>
  <c r="I2193" i="109"/>
  <c r="H2193" i="109"/>
  <c r="G2193" i="109"/>
  <c r="F2193" i="109"/>
  <c r="E2193" i="109"/>
  <c r="D2193" i="109"/>
  <c r="C2193" i="109"/>
  <c r="B2193" i="109"/>
  <c r="A2193" i="109"/>
  <c r="V2193" i="109" s="1"/>
  <c r="AP2192" i="109"/>
  <c r="AO2192" i="109"/>
  <c r="AS2192" i="109" s="1"/>
  <c r="AN2192" i="109"/>
  <c r="AM2192" i="109"/>
  <c r="AL2192" i="109"/>
  <c r="AK2192" i="109"/>
  <c r="AJ2192" i="109"/>
  <c r="AI2192" i="109"/>
  <c r="AH2192" i="109"/>
  <c r="AG2192" i="109"/>
  <c r="AF2192" i="109"/>
  <c r="AA2192" i="109"/>
  <c r="Z2192" i="109"/>
  <c r="V2192" i="109"/>
  <c r="U2192" i="109"/>
  <c r="T2192" i="109"/>
  <c r="S2192" i="109"/>
  <c r="R2192" i="109"/>
  <c r="Q2192" i="109"/>
  <c r="P2192" i="109"/>
  <c r="O2192" i="109"/>
  <c r="N2192" i="109"/>
  <c r="M2192" i="109"/>
  <c r="L2192" i="109"/>
  <c r="AB2192" i="109" s="1"/>
  <c r="AC2192" i="109" s="1"/>
  <c r="K2192" i="109"/>
  <c r="J2192" i="109"/>
  <c r="I2192" i="109"/>
  <c r="H2192" i="109"/>
  <c r="G2192" i="109"/>
  <c r="F2192" i="109"/>
  <c r="E2192" i="109"/>
  <c r="D2192" i="109"/>
  <c r="C2192" i="109"/>
  <c r="B2192" i="109"/>
  <c r="A2192" i="109"/>
  <c r="AO2191" i="109"/>
  <c r="AM2191" i="109"/>
  <c r="AJ2191" i="109"/>
  <c r="AI2191" i="109"/>
  <c r="AH2191" i="109"/>
  <c r="AF2191" i="109"/>
  <c r="AC2191" i="109"/>
  <c r="AB2191" i="109"/>
  <c r="Z2191" i="109"/>
  <c r="Y2191" i="109"/>
  <c r="V2191" i="109"/>
  <c r="U2191" i="109"/>
  <c r="T2191" i="109"/>
  <c r="S2191" i="109"/>
  <c r="R2191" i="109"/>
  <c r="Q2191" i="109"/>
  <c r="P2191" i="109"/>
  <c r="O2191" i="109"/>
  <c r="N2191" i="109"/>
  <c r="M2191" i="109"/>
  <c r="L2191" i="109"/>
  <c r="AA2191" i="109" s="1"/>
  <c r="K2191" i="109"/>
  <c r="J2191" i="109"/>
  <c r="I2191" i="109"/>
  <c r="H2191" i="109"/>
  <c r="G2191" i="109"/>
  <c r="F2191" i="109"/>
  <c r="E2191" i="109"/>
  <c r="D2191" i="109"/>
  <c r="C2191" i="109"/>
  <c r="B2191" i="109"/>
  <c r="A2191" i="109"/>
  <c r="AB2190" i="109"/>
  <c r="AC2190" i="109" s="1"/>
  <c r="AA2190" i="109"/>
  <c r="X2190" i="109"/>
  <c r="AD2190" i="109" s="1"/>
  <c r="U2190" i="109"/>
  <c r="T2190" i="109"/>
  <c r="S2190" i="109"/>
  <c r="R2190" i="109"/>
  <c r="Q2190" i="109"/>
  <c r="P2190" i="109"/>
  <c r="O2190" i="109"/>
  <c r="N2190" i="109"/>
  <c r="M2190" i="109"/>
  <c r="L2190" i="109"/>
  <c r="K2190" i="109"/>
  <c r="J2190" i="109"/>
  <c r="I2190" i="109"/>
  <c r="H2190" i="109"/>
  <c r="G2190" i="109"/>
  <c r="F2190" i="109"/>
  <c r="E2190" i="109"/>
  <c r="D2190" i="109"/>
  <c r="C2190" i="109"/>
  <c r="B2190" i="109"/>
  <c r="A2190" i="109"/>
  <c r="V2190" i="109" s="1"/>
  <c r="AP2189" i="109"/>
  <c r="AL2189" i="109"/>
  <c r="AH2189" i="109"/>
  <c r="AC2189" i="109"/>
  <c r="AB2189" i="109"/>
  <c r="AA2189" i="109"/>
  <c r="Z2189" i="109"/>
  <c r="Y2189" i="109"/>
  <c r="V2189" i="109"/>
  <c r="U2189" i="109"/>
  <c r="T2189" i="109"/>
  <c r="S2189" i="109"/>
  <c r="R2189" i="109"/>
  <c r="Q2189" i="109"/>
  <c r="P2189" i="109"/>
  <c r="O2189" i="109"/>
  <c r="N2189" i="109"/>
  <c r="M2189" i="109"/>
  <c r="L2189" i="109"/>
  <c r="K2189" i="109"/>
  <c r="J2189" i="109"/>
  <c r="I2189" i="109"/>
  <c r="H2189" i="109"/>
  <c r="G2189" i="109"/>
  <c r="F2189" i="109"/>
  <c r="E2189" i="109"/>
  <c r="D2189" i="109"/>
  <c r="C2189" i="109"/>
  <c r="B2189" i="109"/>
  <c r="A2189" i="109"/>
  <c r="AC2188" i="109"/>
  <c r="AB2188" i="109"/>
  <c r="U2188" i="109"/>
  <c r="T2188" i="109"/>
  <c r="S2188" i="109"/>
  <c r="AA2188" i="109" s="1"/>
  <c r="R2188" i="109"/>
  <c r="Q2188" i="109"/>
  <c r="P2188" i="109"/>
  <c r="O2188" i="109"/>
  <c r="N2188" i="109"/>
  <c r="M2188" i="109"/>
  <c r="L2188" i="109"/>
  <c r="K2188" i="109"/>
  <c r="J2188" i="109"/>
  <c r="I2188" i="109"/>
  <c r="H2188" i="109"/>
  <c r="G2188" i="109"/>
  <c r="F2188" i="109"/>
  <c r="E2188" i="109"/>
  <c r="D2188" i="109"/>
  <c r="C2188" i="109"/>
  <c r="B2188" i="109"/>
  <c r="A2188" i="109"/>
  <c r="V2188" i="109" s="1"/>
  <c r="AB2187" i="109"/>
  <c r="AC2187" i="109" s="1"/>
  <c r="Y2187" i="109"/>
  <c r="V2187" i="109"/>
  <c r="U2187" i="109"/>
  <c r="T2187" i="109"/>
  <c r="S2187" i="109"/>
  <c r="AA2187" i="109" s="1"/>
  <c r="R2187" i="109"/>
  <c r="Q2187" i="109"/>
  <c r="P2187" i="109"/>
  <c r="O2187" i="109"/>
  <c r="N2187" i="109"/>
  <c r="M2187" i="109"/>
  <c r="L2187" i="109"/>
  <c r="K2187" i="109"/>
  <c r="J2187" i="109"/>
  <c r="I2187" i="109"/>
  <c r="H2187" i="109"/>
  <c r="G2187" i="109"/>
  <c r="F2187" i="109"/>
  <c r="E2187" i="109"/>
  <c r="D2187" i="109"/>
  <c r="C2187" i="109"/>
  <c r="B2187" i="109"/>
  <c r="A2187" i="109"/>
  <c r="AP2186" i="109"/>
  <c r="AL2186" i="109"/>
  <c r="AJ2186" i="109"/>
  <c r="AF2186" i="109"/>
  <c r="AC2186" i="109"/>
  <c r="AB2186" i="109"/>
  <c r="AA2186" i="109"/>
  <c r="Z2186" i="109"/>
  <c r="V2186" i="109"/>
  <c r="U2186" i="109"/>
  <c r="T2186" i="109"/>
  <c r="S2186" i="109"/>
  <c r="R2186" i="109"/>
  <c r="Q2186" i="109"/>
  <c r="P2186" i="109"/>
  <c r="O2186" i="109"/>
  <c r="N2186" i="109"/>
  <c r="M2186" i="109"/>
  <c r="L2186" i="109"/>
  <c r="K2186" i="109"/>
  <c r="J2186" i="109"/>
  <c r="I2186" i="109"/>
  <c r="H2186" i="109"/>
  <c r="G2186" i="109"/>
  <c r="F2186" i="109"/>
  <c r="E2186" i="109"/>
  <c r="D2186" i="109"/>
  <c r="C2186" i="109"/>
  <c r="B2186" i="109"/>
  <c r="A2186" i="109"/>
  <c r="AN2185" i="109"/>
  <c r="Z2185" i="109"/>
  <c r="X2185" i="109"/>
  <c r="U2185" i="109"/>
  <c r="T2185" i="109"/>
  <c r="S2185" i="109"/>
  <c r="R2185" i="109"/>
  <c r="Q2185" i="109"/>
  <c r="P2185" i="109"/>
  <c r="O2185" i="109"/>
  <c r="N2185" i="109"/>
  <c r="M2185" i="109"/>
  <c r="L2185" i="109"/>
  <c r="K2185" i="109"/>
  <c r="J2185" i="109"/>
  <c r="I2185" i="109"/>
  <c r="H2185" i="109"/>
  <c r="G2185" i="109"/>
  <c r="F2185" i="109"/>
  <c r="E2185" i="109"/>
  <c r="D2185" i="109"/>
  <c r="C2185" i="109"/>
  <c r="B2185" i="109"/>
  <c r="A2185" i="109"/>
  <c r="V2185" i="109" s="1"/>
  <c r="AP2184" i="109"/>
  <c r="AN2184" i="109"/>
  <c r="AM2184" i="109"/>
  <c r="AL2184" i="109"/>
  <c r="AK2184" i="109"/>
  <c r="AH2184" i="109"/>
  <c r="AG2184" i="109"/>
  <c r="AC2184" i="109"/>
  <c r="U2184" i="109"/>
  <c r="T2184" i="109"/>
  <c r="S2184" i="109"/>
  <c r="R2184" i="109"/>
  <c r="Q2184" i="109"/>
  <c r="P2184" i="109"/>
  <c r="O2184" i="109"/>
  <c r="N2184" i="109"/>
  <c r="M2184" i="109"/>
  <c r="L2184" i="109"/>
  <c r="AB2184" i="109" s="1"/>
  <c r="K2184" i="109"/>
  <c r="J2184" i="109"/>
  <c r="I2184" i="109"/>
  <c r="H2184" i="109"/>
  <c r="G2184" i="109"/>
  <c r="F2184" i="109"/>
  <c r="E2184" i="109"/>
  <c r="D2184" i="109"/>
  <c r="C2184" i="109"/>
  <c r="B2184" i="109"/>
  <c r="A2184" i="109"/>
  <c r="V2184" i="109" s="1"/>
  <c r="X2184" i="109" s="1"/>
  <c r="AL2183" i="109"/>
  <c r="V2183" i="109"/>
  <c r="U2183" i="109"/>
  <c r="T2183" i="109"/>
  <c r="S2183" i="109"/>
  <c r="R2183" i="109"/>
  <c r="Q2183" i="109"/>
  <c r="P2183" i="109"/>
  <c r="O2183" i="109"/>
  <c r="N2183" i="109"/>
  <c r="M2183" i="109"/>
  <c r="L2183" i="109"/>
  <c r="K2183" i="109"/>
  <c r="J2183" i="109"/>
  <c r="I2183" i="109"/>
  <c r="H2183" i="109"/>
  <c r="G2183" i="109"/>
  <c r="F2183" i="109"/>
  <c r="E2183" i="109"/>
  <c r="D2183" i="109"/>
  <c r="C2183" i="109"/>
  <c r="B2183" i="109"/>
  <c r="A2183" i="109"/>
  <c r="AP2182" i="109"/>
  <c r="AO2182" i="109"/>
  <c r="AN2182" i="109"/>
  <c r="AM2182" i="109"/>
  <c r="AJ2182" i="109"/>
  <c r="AI2182" i="109"/>
  <c r="Y2182" i="109"/>
  <c r="U2182" i="109"/>
  <c r="T2182" i="109"/>
  <c r="S2182" i="109"/>
  <c r="R2182" i="109"/>
  <c r="Q2182" i="109"/>
  <c r="P2182" i="109"/>
  <c r="O2182" i="109"/>
  <c r="N2182" i="109"/>
  <c r="M2182" i="109"/>
  <c r="L2182" i="109"/>
  <c r="K2182" i="109"/>
  <c r="J2182" i="109"/>
  <c r="I2182" i="109"/>
  <c r="H2182" i="109"/>
  <c r="G2182" i="109"/>
  <c r="F2182" i="109"/>
  <c r="E2182" i="109"/>
  <c r="D2182" i="109"/>
  <c r="C2182" i="109"/>
  <c r="B2182" i="109"/>
  <c r="A2182" i="109"/>
  <c r="V2182" i="109" s="1"/>
  <c r="AO2181" i="109"/>
  <c r="AL2181" i="109"/>
  <c r="AK2181" i="109"/>
  <c r="AJ2181" i="109"/>
  <c r="U2181" i="109"/>
  <c r="T2181" i="109"/>
  <c r="S2181" i="109"/>
  <c r="R2181" i="109"/>
  <c r="Q2181" i="109"/>
  <c r="P2181" i="109"/>
  <c r="O2181" i="109"/>
  <c r="N2181" i="109"/>
  <c r="M2181" i="109"/>
  <c r="L2181" i="109"/>
  <c r="K2181" i="109"/>
  <c r="J2181" i="109"/>
  <c r="I2181" i="109"/>
  <c r="H2181" i="109"/>
  <c r="G2181" i="109"/>
  <c r="F2181" i="109"/>
  <c r="E2181" i="109"/>
  <c r="D2181" i="109"/>
  <c r="C2181" i="109"/>
  <c r="B2181" i="109"/>
  <c r="A2181" i="109"/>
  <c r="V2181" i="109" s="1"/>
  <c r="AI2180" i="109"/>
  <c r="V2180" i="109"/>
  <c r="U2180" i="109"/>
  <c r="T2180" i="109"/>
  <c r="S2180" i="109"/>
  <c r="R2180" i="109"/>
  <c r="Q2180" i="109"/>
  <c r="P2180" i="109"/>
  <c r="O2180" i="109"/>
  <c r="N2180" i="109"/>
  <c r="M2180" i="109"/>
  <c r="L2180" i="109"/>
  <c r="K2180" i="109"/>
  <c r="J2180" i="109"/>
  <c r="I2180" i="109"/>
  <c r="H2180" i="109"/>
  <c r="G2180" i="109"/>
  <c r="F2180" i="109"/>
  <c r="E2180" i="109"/>
  <c r="D2180" i="109"/>
  <c r="C2180" i="109"/>
  <c r="B2180" i="109"/>
  <c r="A2180" i="109"/>
  <c r="AO2179" i="109"/>
  <c r="AA2179" i="109"/>
  <c r="U2179" i="109"/>
  <c r="T2179" i="109"/>
  <c r="S2179" i="109"/>
  <c r="R2179" i="109"/>
  <c r="Q2179" i="109"/>
  <c r="P2179" i="109"/>
  <c r="O2179" i="109"/>
  <c r="N2179" i="109"/>
  <c r="M2179" i="109"/>
  <c r="L2179" i="109"/>
  <c r="AB2179" i="109" s="1"/>
  <c r="AC2179" i="109" s="1"/>
  <c r="K2179" i="109"/>
  <c r="J2179" i="109"/>
  <c r="I2179" i="109"/>
  <c r="H2179" i="109"/>
  <c r="G2179" i="109"/>
  <c r="F2179" i="109"/>
  <c r="E2179" i="109"/>
  <c r="D2179" i="109"/>
  <c r="C2179" i="109"/>
  <c r="B2179" i="109"/>
  <c r="A2179" i="109"/>
  <c r="V2179" i="109" s="1"/>
  <c r="AC2178" i="109"/>
  <c r="AB2178" i="109"/>
  <c r="AA2178" i="109"/>
  <c r="U2178" i="109"/>
  <c r="T2178" i="109"/>
  <c r="S2178" i="109"/>
  <c r="R2178" i="109"/>
  <c r="Q2178" i="109"/>
  <c r="P2178" i="109"/>
  <c r="O2178" i="109"/>
  <c r="N2178" i="109"/>
  <c r="M2178" i="109"/>
  <c r="L2178" i="109"/>
  <c r="K2178" i="109"/>
  <c r="J2178" i="109"/>
  <c r="I2178" i="109"/>
  <c r="H2178" i="109"/>
  <c r="G2178" i="109"/>
  <c r="F2178" i="109"/>
  <c r="E2178" i="109"/>
  <c r="D2178" i="109"/>
  <c r="C2178" i="109"/>
  <c r="B2178" i="109"/>
  <c r="A2178" i="109"/>
  <c r="V2178" i="109" s="1"/>
  <c r="X2177" i="109"/>
  <c r="U2177" i="109"/>
  <c r="T2177" i="109"/>
  <c r="S2177" i="109"/>
  <c r="R2177" i="109"/>
  <c r="Q2177" i="109"/>
  <c r="P2177" i="109"/>
  <c r="O2177" i="109"/>
  <c r="N2177" i="109"/>
  <c r="M2177" i="109"/>
  <c r="L2177" i="109"/>
  <c r="K2177" i="109"/>
  <c r="J2177" i="109"/>
  <c r="I2177" i="109"/>
  <c r="H2177" i="109"/>
  <c r="G2177" i="109"/>
  <c r="F2177" i="109"/>
  <c r="E2177" i="109"/>
  <c r="D2177" i="109"/>
  <c r="C2177" i="109"/>
  <c r="B2177" i="109"/>
  <c r="A2177" i="109"/>
  <c r="V2177" i="109" s="1"/>
  <c r="AO2176" i="109"/>
  <c r="AG2176" i="109"/>
  <c r="AB2176" i="109"/>
  <c r="AC2176" i="109" s="1"/>
  <c r="Y2176" i="109"/>
  <c r="U2176" i="109"/>
  <c r="T2176" i="109"/>
  <c r="S2176" i="109"/>
  <c r="AA2176" i="109" s="1"/>
  <c r="R2176" i="109"/>
  <c r="Q2176" i="109"/>
  <c r="P2176" i="109"/>
  <c r="O2176" i="109"/>
  <c r="N2176" i="109"/>
  <c r="M2176" i="109"/>
  <c r="L2176" i="109"/>
  <c r="K2176" i="109"/>
  <c r="J2176" i="109"/>
  <c r="I2176" i="109"/>
  <c r="H2176" i="109"/>
  <c r="G2176" i="109"/>
  <c r="F2176" i="109"/>
  <c r="E2176" i="109"/>
  <c r="D2176" i="109"/>
  <c r="C2176" i="109"/>
  <c r="B2176" i="109"/>
  <c r="A2176" i="109"/>
  <c r="V2176" i="109" s="1"/>
  <c r="AM2175" i="109"/>
  <c r="AI2175" i="109"/>
  <c r="AG2175" i="109"/>
  <c r="AE2175" i="109"/>
  <c r="AB2175" i="109"/>
  <c r="AC2175" i="109" s="1"/>
  <c r="AA2175" i="109"/>
  <c r="V2175" i="109"/>
  <c r="U2175" i="109"/>
  <c r="T2175" i="109"/>
  <c r="S2175" i="109"/>
  <c r="R2175" i="109"/>
  <c r="Q2175" i="109"/>
  <c r="P2175" i="109"/>
  <c r="O2175" i="109"/>
  <c r="N2175" i="109"/>
  <c r="M2175" i="109"/>
  <c r="L2175" i="109"/>
  <c r="K2175" i="109"/>
  <c r="J2175" i="109"/>
  <c r="I2175" i="109"/>
  <c r="H2175" i="109"/>
  <c r="G2175" i="109"/>
  <c r="F2175" i="109"/>
  <c r="E2175" i="109"/>
  <c r="D2175" i="109"/>
  <c r="C2175" i="109"/>
  <c r="B2175" i="109"/>
  <c r="A2175" i="109"/>
  <c r="AK2174" i="109"/>
  <c r="AJ2174" i="109"/>
  <c r="AH2174" i="109"/>
  <c r="AG2174" i="109"/>
  <c r="AE2174" i="109"/>
  <c r="X2174" i="109"/>
  <c r="U2174" i="109"/>
  <c r="T2174" i="109"/>
  <c r="S2174" i="109"/>
  <c r="R2174" i="109"/>
  <c r="Q2174" i="109"/>
  <c r="P2174" i="109"/>
  <c r="O2174" i="109"/>
  <c r="N2174" i="109"/>
  <c r="M2174" i="109"/>
  <c r="L2174" i="109"/>
  <c r="K2174" i="109"/>
  <c r="J2174" i="109"/>
  <c r="I2174" i="109"/>
  <c r="H2174" i="109"/>
  <c r="G2174" i="109"/>
  <c r="F2174" i="109"/>
  <c r="E2174" i="109"/>
  <c r="D2174" i="109"/>
  <c r="C2174" i="109"/>
  <c r="B2174" i="109"/>
  <c r="A2174" i="109"/>
  <c r="V2174" i="109" s="1"/>
  <c r="AP2173" i="109"/>
  <c r="AN2173" i="109"/>
  <c r="AM2173" i="109"/>
  <c r="AL2173" i="109"/>
  <c r="AK2173" i="109"/>
  <c r="AJ2173" i="109"/>
  <c r="AI2173" i="109"/>
  <c r="AH2173" i="109"/>
  <c r="AG2173" i="109"/>
  <c r="AF2173" i="109"/>
  <c r="AE2173" i="109"/>
  <c r="AC2173" i="109"/>
  <c r="AA2173" i="109"/>
  <c r="AD2173" i="109" s="1"/>
  <c r="Z2173" i="109"/>
  <c r="Y2173" i="109"/>
  <c r="V2173" i="109"/>
  <c r="X2173" i="109" s="1"/>
  <c r="U2173" i="109"/>
  <c r="T2173" i="109"/>
  <c r="S2173" i="109"/>
  <c r="R2173" i="109"/>
  <c r="Q2173" i="109"/>
  <c r="P2173" i="109"/>
  <c r="O2173" i="109"/>
  <c r="N2173" i="109"/>
  <c r="M2173" i="109"/>
  <c r="L2173" i="109"/>
  <c r="AB2173" i="109" s="1"/>
  <c r="K2173" i="109"/>
  <c r="J2173" i="109"/>
  <c r="I2173" i="109"/>
  <c r="H2173" i="109"/>
  <c r="G2173" i="109"/>
  <c r="F2173" i="109"/>
  <c r="E2173" i="109"/>
  <c r="D2173" i="109"/>
  <c r="C2173" i="109"/>
  <c r="B2173" i="109"/>
  <c r="A2173" i="109"/>
  <c r="AC2172" i="109"/>
  <c r="AB2172" i="109"/>
  <c r="AA2172" i="109"/>
  <c r="V2172" i="109"/>
  <c r="U2172" i="109"/>
  <c r="T2172" i="109"/>
  <c r="S2172" i="109"/>
  <c r="R2172" i="109"/>
  <c r="Q2172" i="109"/>
  <c r="P2172" i="109"/>
  <c r="O2172" i="109"/>
  <c r="N2172" i="109"/>
  <c r="M2172" i="109"/>
  <c r="L2172" i="109"/>
  <c r="K2172" i="109"/>
  <c r="J2172" i="109"/>
  <c r="I2172" i="109"/>
  <c r="H2172" i="109"/>
  <c r="G2172" i="109"/>
  <c r="F2172" i="109"/>
  <c r="E2172" i="109"/>
  <c r="D2172" i="109"/>
  <c r="C2172" i="109"/>
  <c r="B2172" i="109"/>
  <c r="A2172" i="109"/>
  <c r="Z2171" i="109"/>
  <c r="U2171" i="109"/>
  <c r="T2171" i="109"/>
  <c r="S2171" i="109"/>
  <c r="R2171" i="109"/>
  <c r="Q2171" i="109"/>
  <c r="P2171" i="109"/>
  <c r="O2171" i="109"/>
  <c r="N2171" i="109"/>
  <c r="M2171" i="109"/>
  <c r="L2171" i="109"/>
  <c r="K2171" i="109"/>
  <c r="J2171" i="109"/>
  <c r="I2171" i="109"/>
  <c r="H2171" i="109"/>
  <c r="G2171" i="109"/>
  <c r="F2171" i="109"/>
  <c r="E2171" i="109"/>
  <c r="D2171" i="109"/>
  <c r="C2171" i="109"/>
  <c r="B2171" i="109"/>
  <c r="A2171" i="109"/>
  <c r="V2171" i="109" s="1"/>
  <c r="AP2170" i="109"/>
  <c r="AO2170" i="109"/>
  <c r="AS2170" i="109" s="1"/>
  <c r="AN2170" i="109"/>
  <c r="AM2170" i="109"/>
  <c r="AJ2170" i="109"/>
  <c r="AI2170" i="109"/>
  <c r="AE2170" i="109"/>
  <c r="AA2170" i="109"/>
  <c r="V2170" i="109"/>
  <c r="U2170" i="109"/>
  <c r="T2170" i="109"/>
  <c r="S2170" i="109"/>
  <c r="R2170" i="109"/>
  <c r="Q2170" i="109"/>
  <c r="P2170" i="109"/>
  <c r="O2170" i="109"/>
  <c r="N2170" i="109"/>
  <c r="M2170" i="109"/>
  <c r="L2170" i="109"/>
  <c r="AB2170" i="109" s="1"/>
  <c r="AC2170" i="109" s="1"/>
  <c r="K2170" i="109"/>
  <c r="J2170" i="109"/>
  <c r="I2170" i="109"/>
  <c r="H2170" i="109"/>
  <c r="G2170" i="109"/>
  <c r="F2170" i="109"/>
  <c r="E2170" i="109"/>
  <c r="D2170" i="109"/>
  <c r="C2170" i="109"/>
  <c r="B2170" i="109"/>
  <c r="A2170" i="109"/>
  <c r="AP2169" i="109"/>
  <c r="AO2169" i="109"/>
  <c r="AS2169" i="109" s="1"/>
  <c r="AN2169" i="109"/>
  <c r="AM2169" i="109"/>
  <c r="AL2169" i="109"/>
  <c r="AJ2169" i="109"/>
  <c r="AG2169" i="109"/>
  <c r="V2169" i="109"/>
  <c r="U2169" i="109"/>
  <c r="T2169" i="109"/>
  <c r="S2169" i="109"/>
  <c r="R2169" i="109"/>
  <c r="Q2169" i="109"/>
  <c r="P2169" i="109"/>
  <c r="O2169" i="109"/>
  <c r="N2169" i="109"/>
  <c r="M2169" i="109"/>
  <c r="L2169" i="109"/>
  <c r="K2169" i="109"/>
  <c r="J2169" i="109"/>
  <c r="I2169" i="109"/>
  <c r="H2169" i="109"/>
  <c r="G2169" i="109"/>
  <c r="F2169" i="109"/>
  <c r="E2169" i="109"/>
  <c r="D2169" i="109"/>
  <c r="C2169" i="109"/>
  <c r="B2169" i="109"/>
  <c r="A2169" i="109"/>
  <c r="AP2168" i="109"/>
  <c r="AO2168" i="109"/>
  <c r="AS2168" i="109" s="1"/>
  <c r="AN2168" i="109"/>
  <c r="AM2168" i="109"/>
  <c r="AL2168" i="109"/>
  <c r="AK2168" i="109"/>
  <c r="AJ2168" i="109"/>
  <c r="AI2168" i="109"/>
  <c r="AF2168" i="109"/>
  <c r="AE2168" i="109"/>
  <c r="Z2168" i="109"/>
  <c r="Y2168" i="109"/>
  <c r="V2168" i="109"/>
  <c r="U2168" i="109"/>
  <c r="T2168" i="109"/>
  <c r="S2168" i="109"/>
  <c r="R2168" i="109"/>
  <c r="Q2168" i="109"/>
  <c r="P2168" i="109"/>
  <c r="O2168" i="109"/>
  <c r="N2168" i="109"/>
  <c r="M2168" i="109"/>
  <c r="L2168" i="109"/>
  <c r="K2168" i="109"/>
  <c r="J2168" i="109"/>
  <c r="I2168" i="109"/>
  <c r="H2168" i="109"/>
  <c r="G2168" i="109"/>
  <c r="F2168" i="109"/>
  <c r="E2168" i="109"/>
  <c r="D2168" i="109"/>
  <c r="C2168" i="109"/>
  <c r="B2168" i="109"/>
  <c r="A2168" i="109"/>
  <c r="AB2167" i="109"/>
  <c r="AC2167" i="109" s="1"/>
  <c r="AA2167" i="109"/>
  <c r="V2167" i="109"/>
  <c r="U2167" i="109"/>
  <c r="T2167" i="109"/>
  <c r="S2167" i="109"/>
  <c r="R2167" i="109"/>
  <c r="Q2167" i="109"/>
  <c r="P2167" i="109"/>
  <c r="O2167" i="109"/>
  <c r="N2167" i="109"/>
  <c r="M2167" i="109"/>
  <c r="L2167" i="109"/>
  <c r="K2167" i="109"/>
  <c r="J2167" i="109"/>
  <c r="I2167" i="109"/>
  <c r="H2167" i="109"/>
  <c r="G2167" i="109"/>
  <c r="F2167" i="109"/>
  <c r="E2167" i="109"/>
  <c r="D2167" i="109"/>
  <c r="C2167" i="109"/>
  <c r="B2167" i="109"/>
  <c r="A2167" i="109"/>
  <c r="AP2166" i="109"/>
  <c r="AO2166" i="109"/>
  <c r="AS2166" i="109" s="1"/>
  <c r="AN2166" i="109"/>
  <c r="AM2166" i="109"/>
  <c r="AJ2166" i="109"/>
  <c r="AI2166" i="109"/>
  <c r="AH2166" i="109"/>
  <c r="AE2166" i="109"/>
  <c r="AB2166" i="109"/>
  <c r="AC2166" i="109" s="1"/>
  <c r="AA2166" i="109"/>
  <c r="Z2166" i="109"/>
  <c r="Y2166" i="109"/>
  <c r="V2166" i="109"/>
  <c r="U2166" i="109"/>
  <c r="T2166" i="109"/>
  <c r="S2166" i="109"/>
  <c r="R2166" i="109"/>
  <c r="Q2166" i="109"/>
  <c r="P2166" i="109"/>
  <c r="O2166" i="109"/>
  <c r="N2166" i="109"/>
  <c r="M2166" i="109"/>
  <c r="L2166" i="109"/>
  <c r="K2166" i="109"/>
  <c r="J2166" i="109"/>
  <c r="I2166" i="109"/>
  <c r="H2166" i="109"/>
  <c r="G2166" i="109"/>
  <c r="F2166" i="109"/>
  <c r="E2166" i="109"/>
  <c r="D2166" i="109"/>
  <c r="C2166" i="109"/>
  <c r="B2166" i="109"/>
  <c r="A2166" i="109"/>
  <c r="AB2165" i="109"/>
  <c r="AC2165" i="109" s="1"/>
  <c r="X2165" i="109"/>
  <c r="U2165" i="109"/>
  <c r="T2165" i="109"/>
  <c r="S2165" i="109"/>
  <c r="AA2165" i="109" s="1"/>
  <c r="R2165" i="109"/>
  <c r="Q2165" i="109"/>
  <c r="P2165" i="109"/>
  <c r="O2165" i="109"/>
  <c r="N2165" i="109"/>
  <c r="M2165" i="109"/>
  <c r="L2165" i="109"/>
  <c r="K2165" i="109"/>
  <c r="J2165" i="109"/>
  <c r="I2165" i="109"/>
  <c r="H2165" i="109"/>
  <c r="G2165" i="109"/>
  <c r="F2165" i="109"/>
  <c r="E2165" i="109"/>
  <c r="D2165" i="109"/>
  <c r="C2165" i="109"/>
  <c r="B2165" i="109"/>
  <c r="A2165" i="109"/>
  <c r="V2165" i="109" s="1"/>
  <c r="AB2164" i="109"/>
  <c r="AC2164" i="109" s="1"/>
  <c r="V2164" i="109"/>
  <c r="U2164" i="109"/>
  <c r="T2164" i="109"/>
  <c r="S2164" i="109"/>
  <c r="R2164" i="109"/>
  <c r="Q2164" i="109"/>
  <c r="P2164" i="109"/>
  <c r="O2164" i="109"/>
  <c r="N2164" i="109"/>
  <c r="M2164" i="109"/>
  <c r="L2164" i="109"/>
  <c r="AA2164" i="109" s="1"/>
  <c r="K2164" i="109"/>
  <c r="J2164" i="109"/>
  <c r="I2164" i="109"/>
  <c r="H2164" i="109"/>
  <c r="G2164" i="109"/>
  <c r="F2164" i="109"/>
  <c r="E2164" i="109"/>
  <c r="D2164" i="109"/>
  <c r="C2164" i="109"/>
  <c r="B2164" i="109"/>
  <c r="A2164" i="109"/>
  <c r="AO2163" i="109"/>
  <c r="AH2163" i="109"/>
  <c r="AE2163" i="109"/>
  <c r="AB2163" i="109"/>
  <c r="AC2163" i="109" s="1"/>
  <c r="AA2163" i="109"/>
  <c r="Z2163" i="109"/>
  <c r="V2163" i="109"/>
  <c r="U2163" i="109"/>
  <c r="T2163" i="109"/>
  <c r="S2163" i="109"/>
  <c r="R2163" i="109"/>
  <c r="Q2163" i="109"/>
  <c r="P2163" i="109"/>
  <c r="O2163" i="109"/>
  <c r="N2163" i="109"/>
  <c r="M2163" i="109"/>
  <c r="L2163" i="109"/>
  <c r="K2163" i="109"/>
  <c r="J2163" i="109"/>
  <c r="I2163" i="109"/>
  <c r="H2163" i="109"/>
  <c r="G2163" i="109"/>
  <c r="F2163" i="109"/>
  <c r="E2163" i="109"/>
  <c r="D2163" i="109"/>
  <c r="C2163" i="109"/>
  <c r="B2163" i="109"/>
  <c r="A2163" i="109"/>
  <c r="AR2162" i="109"/>
  <c r="AP2162" i="109"/>
  <c r="AN2162" i="109"/>
  <c r="AM2162" i="109"/>
  <c r="AL2162" i="109"/>
  <c r="AK2162" i="109"/>
  <c r="AJ2162" i="109"/>
  <c r="AI2162" i="109"/>
  <c r="AH2162" i="109"/>
  <c r="AG2162" i="109"/>
  <c r="AF2162" i="109"/>
  <c r="AE2162" i="109"/>
  <c r="AC2162" i="109"/>
  <c r="AB2162" i="109"/>
  <c r="Z2162" i="109"/>
  <c r="Y2162" i="109"/>
  <c r="V2162" i="109"/>
  <c r="X2162" i="109" s="1"/>
  <c r="AD2162" i="109" s="1"/>
  <c r="U2162" i="109"/>
  <c r="T2162" i="109"/>
  <c r="S2162" i="109"/>
  <c r="AA2162" i="109" s="1"/>
  <c r="R2162" i="109"/>
  <c r="Q2162" i="109"/>
  <c r="P2162" i="109"/>
  <c r="O2162" i="109"/>
  <c r="N2162" i="109"/>
  <c r="M2162" i="109"/>
  <c r="L2162" i="109"/>
  <c r="K2162" i="109"/>
  <c r="J2162" i="109"/>
  <c r="I2162" i="109"/>
  <c r="H2162" i="109"/>
  <c r="G2162" i="109"/>
  <c r="F2162" i="109"/>
  <c r="E2162" i="109"/>
  <c r="D2162" i="109"/>
  <c r="C2162" i="109"/>
  <c r="B2162" i="109"/>
  <c r="A2162" i="109"/>
  <c r="AH2161" i="109"/>
  <c r="AB2161" i="109"/>
  <c r="AC2161" i="109" s="1"/>
  <c r="V2161" i="109"/>
  <c r="U2161" i="109"/>
  <c r="T2161" i="109"/>
  <c r="S2161" i="109"/>
  <c r="AA2161" i="109" s="1"/>
  <c r="R2161" i="109"/>
  <c r="Q2161" i="109"/>
  <c r="P2161" i="109"/>
  <c r="O2161" i="109"/>
  <c r="N2161" i="109"/>
  <c r="M2161" i="109"/>
  <c r="L2161" i="109"/>
  <c r="K2161" i="109"/>
  <c r="J2161" i="109"/>
  <c r="I2161" i="109"/>
  <c r="H2161" i="109"/>
  <c r="G2161" i="109"/>
  <c r="F2161" i="109"/>
  <c r="E2161" i="109"/>
  <c r="D2161" i="109"/>
  <c r="C2161" i="109"/>
  <c r="B2161" i="109"/>
  <c r="A2161" i="109"/>
  <c r="AE2160" i="109"/>
  <c r="X2160" i="109"/>
  <c r="U2160" i="109"/>
  <c r="T2160" i="109"/>
  <c r="S2160" i="109"/>
  <c r="R2160" i="109"/>
  <c r="Q2160" i="109"/>
  <c r="P2160" i="109"/>
  <c r="O2160" i="109"/>
  <c r="N2160" i="109"/>
  <c r="M2160" i="109"/>
  <c r="L2160" i="109"/>
  <c r="K2160" i="109"/>
  <c r="J2160" i="109"/>
  <c r="I2160" i="109"/>
  <c r="H2160" i="109"/>
  <c r="G2160" i="109"/>
  <c r="F2160" i="109"/>
  <c r="E2160" i="109"/>
  <c r="D2160" i="109"/>
  <c r="C2160" i="109"/>
  <c r="B2160" i="109"/>
  <c r="A2160" i="109"/>
  <c r="V2160" i="109" s="1"/>
  <c r="AP2159" i="109"/>
  <c r="AO2159" i="109"/>
  <c r="AS2159" i="109" s="1"/>
  <c r="AM2159" i="109"/>
  <c r="AE2159" i="109"/>
  <c r="AB2159" i="109"/>
  <c r="AC2159" i="109" s="1"/>
  <c r="V2159" i="109"/>
  <c r="U2159" i="109"/>
  <c r="T2159" i="109"/>
  <c r="S2159" i="109"/>
  <c r="AA2159" i="109" s="1"/>
  <c r="R2159" i="109"/>
  <c r="Q2159" i="109"/>
  <c r="P2159" i="109"/>
  <c r="O2159" i="109"/>
  <c r="N2159" i="109"/>
  <c r="M2159" i="109"/>
  <c r="L2159" i="109"/>
  <c r="K2159" i="109"/>
  <c r="J2159" i="109"/>
  <c r="I2159" i="109"/>
  <c r="H2159" i="109"/>
  <c r="G2159" i="109"/>
  <c r="F2159" i="109"/>
  <c r="E2159" i="109"/>
  <c r="D2159" i="109"/>
  <c r="C2159" i="109"/>
  <c r="B2159" i="109"/>
  <c r="A2159" i="109"/>
  <c r="AS2158" i="109"/>
  <c r="AP2158" i="109"/>
  <c r="AO2158" i="109"/>
  <c r="AN2158" i="109"/>
  <c r="AM2158" i="109"/>
  <c r="AL2158" i="109"/>
  <c r="AI2158" i="109"/>
  <c r="AH2158" i="109"/>
  <c r="Y2158" i="109"/>
  <c r="U2158" i="109"/>
  <c r="T2158" i="109"/>
  <c r="S2158" i="109"/>
  <c r="R2158" i="109"/>
  <c r="Q2158" i="109"/>
  <c r="P2158" i="109"/>
  <c r="O2158" i="109"/>
  <c r="N2158" i="109"/>
  <c r="M2158" i="109"/>
  <c r="L2158" i="109"/>
  <c r="K2158" i="109"/>
  <c r="J2158" i="109"/>
  <c r="I2158" i="109"/>
  <c r="H2158" i="109"/>
  <c r="G2158" i="109"/>
  <c r="F2158" i="109"/>
  <c r="E2158" i="109"/>
  <c r="D2158" i="109"/>
  <c r="C2158" i="109"/>
  <c r="B2158" i="109"/>
  <c r="A2158" i="109"/>
  <c r="V2158" i="109" s="1"/>
  <c r="AN2157" i="109"/>
  <c r="AL2157" i="109"/>
  <c r="AA2157" i="109"/>
  <c r="U2157" i="109"/>
  <c r="T2157" i="109"/>
  <c r="S2157" i="109"/>
  <c r="R2157" i="109"/>
  <c r="Q2157" i="109"/>
  <c r="P2157" i="109"/>
  <c r="O2157" i="109"/>
  <c r="N2157" i="109"/>
  <c r="M2157" i="109"/>
  <c r="L2157" i="109"/>
  <c r="AB2157" i="109" s="1"/>
  <c r="AC2157" i="109" s="1"/>
  <c r="K2157" i="109"/>
  <c r="J2157" i="109"/>
  <c r="I2157" i="109"/>
  <c r="H2157" i="109"/>
  <c r="G2157" i="109"/>
  <c r="F2157" i="109"/>
  <c r="E2157" i="109"/>
  <c r="D2157" i="109"/>
  <c r="C2157" i="109"/>
  <c r="B2157" i="109"/>
  <c r="A2157" i="109"/>
  <c r="V2157" i="109" s="1"/>
  <c r="AS2156" i="109"/>
  <c r="AP2156" i="109"/>
  <c r="AO2156" i="109"/>
  <c r="AN2156" i="109"/>
  <c r="AM2156" i="109"/>
  <c r="AK2156" i="109"/>
  <c r="AG2156" i="109"/>
  <c r="U2156" i="109"/>
  <c r="T2156" i="109"/>
  <c r="S2156" i="109"/>
  <c r="R2156" i="109"/>
  <c r="Q2156" i="109"/>
  <c r="P2156" i="109"/>
  <c r="O2156" i="109"/>
  <c r="N2156" i="109"/>
  <c r="M2156" i="109"/>
  <c r="L2156" i="109"/>
  <c r="K2156" i="109"/>
  <c r="J2156" i="109"/>
  <c r="I2156" i="109"/>
  <c r="H2156" i="109"/>
  <c r="G2156" i="109"/>
  <c r="F2156" i="109"/>
  <c r="E2156" i="109"/>
  <c r="D2156" i="109"/>
  <c r="C2156" i="109"/>
  <c r="B2156" i="109"/>
  <c r="A2156" i="109"/>
  <c r="V2156" i="109" s="1"/>
  <c r="Y2156" i="109" s="1"/>
  <c r="AA2155" i="109"/>
  <c r="U2155" i="109"/>
  <c r="T2155" i="109"/>
  <c r="S2155" i="109"/>
  <c r="R2155" i="109"/>
  <c r="Q2155" i="109"/>
  <c r="P2155" i="109"/>
  <c r="O2155" i="109"/>
  <c r="N2155" i="109"/>
  <c r="M2155" i="109"/>
  <c r="L2155" i="109"/>
  <c r="AB2155" i="109" s="1"/>
  <c r="AC2155" i="109" s="1"/>
  <c r="K2155" i="109"/>
  <c r="J2155" i="109"/>
  <c r="I2155" i="109"/>
  <c r="H2155" i="109"/>
  <c r="G2155" i="109"/>
  <c r="F2155" i="109"/>
  <c r="E2155" i="109"/>
  <c r="D2155" i="109"/>
  <c r="C2155" i="109"/>
  <c r="B2155" i="109"/>
  <c r="A2155" i="109"/>
  <c r="V2155" i="109" s="1"/>
  <c r="X2155" i="109" s="1"/>
  <c r="AO2154" i="109"/>
  <c r="AB2154" i="109"/>
  <c r="AC2154" i="109" s="1"/>
  <c r="X2154" i="109"/>
  <c r="U2154" i="109"/>
  <c r="T2154" i="109"/>
  <c r="S2154" i="109"/>
  <c r="AA2154" i="109" s="1"/>
  <c r="R2154" i="109"/>
  <c r="Q2154" i="109"/>
  <c r="P2154" i="109"/>
  <c r="O2154" i="109"/>
  <c r="N2154" i="109"/>
  <c r="M2154" i="109"/>
  <c r="L2154" i="109"/>
  <c r="K2154" i="109"/>
  <c r="J2154" i="109"/>
  <c r="I2154" i="109"/>
  <c r="H2154" i="109"/>
  <c r="G2154" i="109"/>
  <c r="F2154" i="109"/>
  <c r="E2154" i="109"/>
  <c r="D2154" i="109"/>
  <c r="C2154" i="109"/>
  <c r="B2154" i="109"/>
  <c r="A2154" i="109"/>
  <c r="V2154" i="109" s="1"/>
  <c r="AO2153" i="109"/>
  <c r="AN2153" i="109"/>
  <c r="AM2153" i="109"/>
  <c r="AL2153" i="109"/>
  <c r="AJ2153" i="109"/>
  <c r="AI2153" i="109"/>
  <c r="AE2153" i="109"/>
  <c r="AA2153" i="109"/>
  <c r="X2153" i="109"/>
  <c r="U2153" i="109"/>
  <c r="T2153" i="109"/>
  <c r="S2153" i="109"/>
  <c r="R2153" i="109"/>
  <c r="Q2153" i="109"/>
  <c r="P2153" i="109"/>
  <c r="O2153" i="109"/>
  <c r="N2153" i="109"/>
  <c r="M2153" i="109"/>
  <c r="L2153" i="109"/>
  <c r="AB2153" i="109" s="1"/>
  <c r="AC2153" i="109" s="1"/>
  <c r="K2153" i="109"/>
  <c r="J2153" i="109"/>
  <c r="I2153" i="109"/>
  <c r="H2153" i="109"/>
  <c r="G2153" i="109"/>
  <c r="F2153" i="109"/>
  <c r="E2153" i="109"/>
  <c r="D2153" i="109"/>
  <c r="C2153" i="109"/>
  <c r="B2153" i="109"/>
  <c r="A2153" i="109"/>
  <c r="V2153" i="109" s="1"/>
  <c r="AA2152" i="109"/>
  <c r="U2152" i="109"/>
  <c r="T2152" i="109"/>
  <c r="S2152" i="109"/>
  <c r="R2152" i="109"/>
  <c r="Q2152" i="109"/>
  <c r="P2152" i="109"/>
  <c r="O2152" i="109"/>
  <c r="N2152" i="109"/>
  <c r="M2152" i="109"/>
  <c r="L2152" i="109"/>
  <c r="AB2152" i="109" s="1"/>
  <c r="AC2152" i="109" s="1"/>
  <c r="K2152" i="109"/>
  <c r="J2152" i="109"/>
  <c r="I2152" i="109"/>
  <c r="H2152" i="109"/>
  <c r="G2152" i="109"/>
  <c r="F2152" i="109"/>
  <c r="E2152" i="109"/>
  <c r="D2152" i="109"/>
  <c r="C2152" i="109"/>
  <c r="B2152" i="109"/>
  <c r="A2152" i="109"/>
  <c r="V2152" i="109" s="1"/>
  <c r="AP2151" i="109"/>
  <c r="AM2151" i="109"/>
  <c r="AL2151" i="109"/>
  <c r="AE2151" i="109"/>
  <c r="Y2151" i="109"/>
  <c r="V2151" i="109"/>
  <c r="U2151" i="109"/>
  <c r="T2151" i="109"/>
  <c r="S2151" i="109"/>
  <c r="R2151" i="109"/>
  <c r="Q2151" i="109"/>
  <c r="P2151" i="109"/>
  <c r="O2151" i="109"/>
  <c r="N2151" i="109"/>
  <c r="M2151" i="109"/>
  <c r="L2151" i="109"/>
  <c r="K2151" i="109"/>
  <c r="J2151" i="109"/>
  <c r="I2151" i="109"/>
  <c r="H2151" i="109"/>
  <c r="G2151" i="109"/>
  <c r="F2151" i="109"/>
  <c r="E2151" i="109"/>
  <c r="D2151" i="109"/>
  <c r="C2151" i="109"/>
  <c r="B2151" i="109"/>
  <c r="A2151" i="109"/>
  <c r="AI2150" i="109"/>
  <c r="AF2150" i="109"/>
  <c r="Y2150" i="109"/>
  <c r="U2150" i="109"/>
  <c r="T2150" i="109"/>
  <c r="S2150" i="109"/>
  <c r="R2150" i="109"/>
  <c r="Q2150" i="109"/>
  <c r="P2150" i="109"/>
  <c r="O2150" i="109"/>
  <c r="N2150" i="109"/>
  <c r="M2150" i="109"/>
  <c r="L2150" i="109"/>
  <c r="K2150" i="109"/>
  <c r="J2150" i="109"/>
  <c r="I2150" i="109"/>
  <c r="H2150" i="109"/>
  <c r="G2150" i="109"/>
  <c r="F2150" i="109"/>
  <c r="E2150" i="109"/>
  <c r="D2150" i="109"/>
  <c r="C2150" i="109"/>
  <c r="B2150" i="109"/>
  <c r="A2150" i="109"/>
  <c r="V2150" i="109" s="1"/>
  <c r="AK2149" i="109"/>
  <c r="AC2149" i="109"/>
  <c r="AB2149" i="109"/>
  <c r="V2149" i="109"/>
  <c r="U2149" i="109"/>
  <c r="T2149" i="109"/>
  <c r="S2149" i="109"/>
  <c r="AA2149" i="109" s="1"/>
  <c r="R2149" i="109"/>
  <c r="Q2149" i="109"/>
  <c r="P2149" i="109"/>
  <c r="O2149" i="109"/>
  <c r="N2149" i="109"/>
  <c r="M2149" i="109"/>
  <c r="L2149" i="109"/>
  <c r="K2149" i="109"/>
  <c r="J2149" i="109"/>
  <c r="I2149" i="109"/>
  <c r="H2149" i="109"/>
  <c r="G2149" i="109"/>
  <c r="F2149" i="109"/>
  <c r="E2149" i="109"/>
  <c r="D2149" i="109"/>
  <c r="C2149" i="109"/>
  <c r="B2149" i="109"/>
  <c r="A2149" i="109"/>
  <c r="AB2148" i="109"/>
  <c r="AC2148" i="109" s="1"/>
  <c r="V2148" i="109"/>
  <c r="U2148" i="109"/>
  <c r="T2148" i="109"/>
  <c r="S2148" i="109"/>
  <c r="R2148" i="109"/>
  <c r="Q2148" i="109"/>
  <c r="P2148" i="109"/>
  <c r="O2148" i="109"/>
  <c r="N2148" i="109"/>
  <c r="M2148" i="109"/>
  <c r="L2148" i="109"/>
  <c r="K2148" i="109"/>
  <c r="J2148" i="109"/>
  <c r="I2148" i="109"/>
  <c r="H2148" i="109"/>
  <c r="G2148" i="109"/>
  <c r="F2148" i="109"/>
  <c r="E2148" i="109"/>
  <c r="D2148" i="109"/>
  <c r="C2148" i="109"/>
  <c r="B2148" i="109"/>
  <c r="A2148" i="109"/>
  <c r="AP2147" i="109"/>
  <c r="AO2147" i="109"/>
  <c r="AS2147" i="109" s="1"/>
  <c r="AK2147" i="109"/>
  <c r="AG2147" i="109"/>
  <c r="AB2147" i="109"/>
  <c r="AC2147" i="109" s="1"/>
  <c r="AA2147" i="109"/>
  <c r="V2147" i="109"/>
  <c r="U2147" i="109"/>
  <c r="T2147" i="109"/>
  <c r="S2147" i="109"/>
  <c r="R2147" i="109"/>
  <c r="Q2147" i="109"/>
  <c r="P2147" i="109"/>
  <c r="O2147" i="109"/>
  <c r="N2147" i="109"/>
  <c r="M2147" i="109"/>
  <c r="L2147" i="109"/>
  <c r="K2147" i="109"/>
  <c r="J2147" i="109"/>
  <c r="I2147" i="109"/>
  <c r="H2147" i="109"/>
  <c r="G2147" i="109"/>
  <c r="F2147" i="109"/>
  <c r="E2147" i="109"/>
  <c r="D2147" i="109"/>
  <c r="C2147" i="109"/>
  <c r="B2147" i="109"/>
  <c r="A2147" i="109"/>
  <c r="AM2146" i="109"/>
  <c r="X2146" i="109"/>
  <c r="U2146" i="109"/>
  <c r="T2146" i="109"/>
  <c r="S2146" i="109"/>
  <c r="R2146" i="109"/>
  <c r="Q2146" i="109"/>
  <c r="P2146" i="109"/>
  <c r="O2146" i="109"/>
  <c r="N2146" i="109"/>
  <c r="M2146" i="109"/>
  <c r="L2146" i="109"/>
  <c r="K2146" i="109"/>
  <c r="J2146" i="109"/>
  <c r="I2146" i="109"/>
  <c r="H2146" i="109"/>
  <c r="G2146" i="109"/>
  <c r="F2146" i="109"/>
  <c r="E2146" i="109"/>
  <c r="D2146" i="109"/>
  <c r="C2146" i="109"/>
  <c r="B2146" i="109"/>
  <c r="A2146" i="109"/>
  <c r="V2146" i="109" s="1"/>
  <c r="AG2145" i="109"/>
  <c r="AA2145" i="109"/>
  <c r="U2145" i="109"/>
  <c r="T2145" i="109"/>
  <c r="S2145" i="109"/>
  <c r="R2145" i="109"/>
  <c r="Q2145" i="109"/>
  <c r="P2145" i="109"/>
  <c r="O2145" i="109"/>
  <c r="N2145" i="109"/>
  <c r="M2145" i="109"/>
  <c r="L2145" i="109"/>
  <c r="AB2145" i="109" s="1"/>
  <c r="AC2145" i="109" s="1"/>
  <c r="K2145" i="109"/>
  <c r="J2145" i="109"/>
  <c r="I2145" i="109"/>
  <c r="H2145" i="109"/>
  <c r="G2145" i="109"/>
  <c r="F2145" i="109"/>
  <c r="E2145" i="109"/>
  <c r="D2145" i="109"/>
  <c r="C2145" i="109"/>
  <c r="B2145" i="109"/>
  <c r="A2145" i="109"/>
  <c r="V2145" i="109" s="1"/>
  <c r="AO2144" i="109"/>
  <c r="AN2144" i="109"/>
  <c r="AM2144" i="109"/>
  <c r="AL2144" i="109"/>
  <c r="AK2144" i="109"/>
  <c r="AJ2144" i="109"/>
  <c r="AI2144" i="109"/>
  <c r="AH2144" i="109"/>
  <c r="AG2144" i="109"/>
  <c r="AF2144" i="109"/>
  <c r="AR2144" i="109" s="1"/>
  <c r="AE2144" i="109"/>
  <c r="AD2144" i="109"/>
  <c r="AB2144" i="109"/>
  <c r="AC2144" i="109" s="1"/>
  <c r="Z2144" i="109"/>
  <c r="Y2144" i="109"/>
  <c r="V2144" i="109"/>
  <c r="X2144" i="109" s="1"/>
  <c r="U2144" i="109"/>
  <c r="T2144" i="109"/>
  <c r="S2144" i="109"/>
  <c r="R2144" i="109"/>
  <c r="Q2144" i="109"/>
  <c r="P2144" i="109"/>
  <c r="O2144" i="109"/>
  <c r="N2144" i="109"/>
  <c r="M2144" i="109"/>
  <c r="L2144" i="109"/>
  <c r="AA2144" i="109" s="1"/>
  <c r="K2144" i="109"/>
  <c r="J2144" i="109"/>
  <c r="I2144" i="109"/>
  <c r="H2144" i="109"/>
  <c r="G2144" i="109"/>
  <c r="F2144" i="109"/>
  <c r="E2144" i="109"/>
  <c r="D2144" i="109"/>
  <c r="C2144" i="109"/>
  <c r="B2144" i="109"/>
  <c r="A2144" i="109"/>
  <c r="AN2143" i="109"/>
  <c r="AH2143" i="109"/>
  <c r="AC2143" i="109"/>
  <c r="AB2143" i="109"/>
  <c r="AA2143" i="109"/>
  <c r="U2143" i="109"/>
  <c r="T2143" i="109"/>
  <c r="S2143" i="109"/>
  <c r="R2143" i="109"/>
  <c r="Q2143" i="109"/>
  <c r="P2143" i="109"/>
  <c r="O2143" i="109"/>
  <c r="N2143" i="109"/>
  <c r="M2143" i="109"/>
  <c r="L2143" i="109"/>
  <c r="K2143" i="109"/>
  <c r="J2143" i="109"/>
  <c r="I2143" i="109"/>
  <c r="H2143" i="109"/>
  <c r="G2143" i="109"/>
  <c r="F2143" i="109"/>
  <c r="E2143" i="109"/>
  <c r="D2143" i="109"/>
  <c r="C2143" i="109"/>
  <c r="B2143" i="109"/>
  <c r="A2143" i="109"/>
  <c r="V2143" i="109" s="1"/>
  <c r="X2143" i="109" s="1"/>
  <c r="AD2143" i="109" s="1"/>
  <c r="AP2142" i="109"/>
  <c r="AO2142" i="109"/>
  <c r="AS2142" i="109" s="1"/>
  <c r="AN2142" i="109"/>
  <c r="AM2142" i="109"/>
  <c r="AL2142" i="109"/>
  <c r="AK2142" i="109"/>
  <c r="AJ2142" i="109"/>
  <c r="AI2142" i="109"/>
  <c r="AH2142" i="109"/>
  <c r="AG2142" i="109"/>
  <c r="AQ2142" i="109" s="1"/>
  <c r="AF2142" i="109"/>
  <c r="AE2142" i="109"/>
  <c r="Z2142" i="109"/>
  <c r="Y2142" i="109"/>
  <c r="V2142" i="109"/>
  <c r="X2142" i="109" s="1"/>
  <c r="U2142" i="109"/>
  <c r="T2142" i="109"/>
  <c r="S2142" i="109"/>
  <c r="R2142" i="109"/>
  <c r="Q2142" i="109"/>
  <c r="P2142" i="109"/>
  <c r="O2142" i="109"/>
  <c r="N2142" i="109"/>
  <c r="M2142" i="109"/>
  <c r="L2142" i="109"/>
  <c r="K2142" i="109"/>
  <c r="J2142" i="109"/>
  <c r="I2142" i="109"/>
  <c r="H2142" i="109"/>
  <c r="G2142" i="109"/>
  <c r="F2142" i="109"/>
  <c r="E2142" i="109"/>
  <c r="D2142" i="109"/>
  <c r="C2142" i="109"/>
  <c r="B2142" i="109"/>
  <c r="A2142" i="109"/>
  <c r="AH2141" i="109"/>
  <c r="AB2141" i="109"/>
  <c r="AC2141" i="109" s="1"/>
  <c r="V2141" i="109"/>
  <c r="U2141" i="109"/>
  <c r="T2141" i="109"/>
  <c r="S2141" i="109"/>
  <c r="AA2141" i="109" s="1"/>
  <c r="R2141" i="109"/>
  <c r="Q2141" i="109"/>
  <c r="P2141" i="109"/>
  <c r="O2141" i="109"/>
  <c r="N2141" i="109"/>
  <c r="M2141" i="109"/>
  <c r="L2141" i="109"/>
  <c r="K2141" i="109"/>
  <c r="J2141" i="109"/>
  <c r="I2141" i="109"/>
  <c r="H2141" i="109"/>
  <c r="G2141" i="109"/>
  <c r="F2141" i="109"/>
  <c r="E2141" i="109"/>
  <c r="D2141" i="109"/>
  <c r="C2141" i="109"/>
  <c r="B2141" i="109"/>
  <c r="A2141" i="109"/>
  <c r="AH2140" i="109"/>
  <c r="X2140" i="109"/>
  <c r="U2140" i="109"/>
  <c r="T2140" i="109"/>
  <c r="S2140" i="109"/>
  <c r="R2140" i="109"/>
  <c r="Q2140" i="109"/>
  <c r="P2140" i="109"/>
  <c r="O2140" i="109"/>
  <c r="N2140" i="109"/>
  <c r="M2140" i="109"/>
  <c r="L2140" i="109"/>
  <c r="K2140" i="109"/>
  <c r="J2140" i="109"/>
  <c r="I2140" i="109"/>
  <c r="H2140" i="109"/>
  <c r="G2140" i="109"/>
  <c r="F2140" i="109"/>
  <c r="E2140" i="109"/>
  <c r="D2140" i="109"/>
  <c r="C2140" i="109"/>
  <c r="B2140" i="109"/>
  <c r="A2140" i="109"/>
  <c r="V2140" i="109" s="1"/>
  <c r="AO2139" i="109"/>
  <c r="AN2139" i="109"/>
  <c r="AL2139" i="109"/>
  <c r="AB2139" i="109"/>
  <c r="AC2139" i="109" s="1"/>
  <c r="Z2139" i="109"/>
  <c r="V2139" i="109"/>
  <c r="U2139" i="109"/>
  <c r="T2139" i="109"/>
  <c r="S2139" i="109"/>
  <c r="AA2139" i="109" s="1"/>
  <c r="R2139" i="109"/>
  <c r="Q2139" i="109"/>
  <c r="P2139" i="109"/>
  <c r="O2139" i="109"/>
  <c r="N2139" i="109"/>
  <c r="M2139" i="109"/>
  <c r="L2139" i="109"/>
  <c r="K2139" i="109"/>
  <c r="J2139" i="109"/>
  <c r="I2139" i="109"/>
  <c r="H2139" i="109"/>
  <c r="G2139" i="109"/>
  <c r="F2139" i="109"/>
  <c r="E2139" i="109"/>
  <c r="D2139" i="109"/>
  <c r="C2139" i="109"/>
  <c r="B2139" i="109"/>
  <c r="A2139" i="109"/>
  <c r="AN2138" i="109"/>
  <c r="AG2138" i="109"/>
  <c r="AC2138" i="109"/>
  <c r="AB2138" i="109"/>
  <c r="U2138" i="109"/>
  <c r="T2138" i="109"/>
  <c r="S2138" i="109"/>
  <c r="AA2138" i="109" s="1"/>
  <c r="R2138" i="109"/>
  <c r="Q2138" i="109"/>
  <c r="P2138" i="109"/>
  <c r="AD2138" i="109" s="1"/>
  <c r="O2138" i="109"/>
  <c r="N2138" i="109"/>
  <c r="M2138" i="109"/>
  <c r="L2138" i="109"/>
  <c r="K2138" i="109"/>
  <c r="J2138" i="109"/>
  <c r="I2138" i="109"/>
  <c r="H2138" i="109"/>
  <c r="G2138" i="109"/>
  <c r="F2138" i="109"/>
  <c r="E2138" i="109"/>
  <c r="D2138" i="109"/>
  <c r="C2138" i="109"/>
  <c r="B2138" i="109"/>
  <c r="A2138" i="109"/>
  <c r="V2138" i="109" s="1"/>
  <c r="X2138" i="109" s="1"/>
  <c r="AP2137" i="109"/>
  <c r="AO2137" i="109"/>
  <c r="AS2137" i="109" s="1"/>
  <c r="AN2137" i="109"/>
  <c r="AM2137" i="109"/>
  <c r="AJ2137" i="109"/>
  <c r="AI2137" i="109"/>
  <c r="AF2137" i="109"/>
  <c r="X2137" i="109"/>
  <c r="U2137" i="109"/>
  <c r="T2137" i="109"/>
  <c r="S2137" i="109"/>
  <c r="R2137" i="109"/>
  <c r="Q2137" i="109"/>
  <c r="P2137" i="109"/>
  <c r="O2137" i="109"/>
  <c r="N2137" i="109"/>
  <c r="M2137" i="109"/>
  <c r="L2137" i="109"/>
  <c r="K2137" i="109"/>
  <c r="J2137" i="109"/>
  <c r="I2137" i="109"/>
  <c r="H2137" i="109"/>
  <c r="G2137" i="109"/>
  <c r="F2137" i="109"/>
  <c r="E2137" i="109"/>
  <c r="D2137" i="109"/>
  <c r="C2137" i="109"/>
  <c r="B2137" i="109"/>
  <c r="A2137" i="109"/>
  <c r="V2137" i="109" s="1"/>
  <c r="AI2136" i="109"/>
  <c r="AB2136" i="109"/>
  <c r="AC2136" i="109" s="1"/>
  <c r="V2136" i="109"/>
  <c r="U2136" i="109"/>
  <c r="T2136" i="109"/>
  <c r="S2136" i="109"/>
  <c r="R2136" i="109"/>
  <c r="Q2136" i="109"/>
  <c r="P2136" i="109"/>
  <c r="O2136" i="109"/>
  <c r="N2136" i="109"/>
  <c r="M2136" i="109"/>
  <c r="L2136" i="109"/>
  <c r="AA2136" i="109" s="1"/>
  <c r="K2136" i="109"/>
  <c r="J2136" i="109"/>
  <c r="I2136" i="109"/>
  <c r="H2136" i="109"/>
  <c r="G2136" i="109"/>
  <c r="F2136" i="109"/>
  <c r="E2136" i="109"/>
  <c r="D2136" i="109"/>
  <c r="C2136" i="109"/>
  <c r="B2136" i="109"/>
  <c r="A2136" i="109"/>
  <c r="AN2135" i="109"/>
  <c r="AM2135" i="109"/>
  <c r="AK2135" i="109"/>
  <c r="AJ2135" i="109"/>
  <c r="AI2135" i="109"/>
  <c r="AH2135" i="109"/>
  <c r="AG2135" i="109"/>
  <c r="AF2135" i="109"/>
  <c r="AE2135" i="109"/>
  <c r="AQ2135" i="109" s="1"/>
  <c r="Y2135" i="109"/>
  <c r="V2135" i="109"/>
  <c r="U2135" i="109"/>
  <c r="T2135" i="109"/>
  <c r="S2135" i="109"/>
  <c r="R2135" i="109"/>
  <c r="Q2135" i="109"/>
  <c r="P2135" i="109"/>
  <c r="O2135" i="109"/>
  <c r="N2135" i="109"/>
  <c r="M2135" i="109"/>
  <c r="L2135" i="109"/>
  <c r="K2135" i="109"/>
  <c r="J2135" i="109"/>
  <c r="I2135" i="109"/>
  <c r="H2135" i="109"/>
  <c r="G2135" i="109"/>
  <c r="F2135" i="109"/>
  <c r="E2135" i="109"/>
  <c r="D2135" i="109"/>
  <c r="C2135" i="109"/>
  <c r="B2135" i="109"/>
  <c r="A2135" i="109"/>
  <c r="AK2134" i="109"/>
  <c r="AI2134" i="109"/>
  <c r="AH2134" i="109"/>
  <c r="AG2134" i="109"/>
  <c r="AF2134" i="109"/>
  <c r="AE2134" i="109"/>
  <c r="AC2134" i="109"/>
  <c r="AA2134" i="109"/>
  <c r="Z2134" i="109"/>
  <c r="U2134" i="109"/>
  <c r="T2134" i="109"/>
  <c r="S2134" i="109"/>
  <c r="R2134" i="109"/>
  <c r="Q2134" i="109"/>
  <c r="P2134" i="109"/>
  <c r="O2134" i="109"/>
  <c r="N2134" i="109"/>
  <c r="M2134" i="109"/>
  <c r="L2134" i="109"/>
  <c r="AB2134" i="109" s="1"/>
  <c r="K2134" i="109"/>
  <c r="J2134" i="109"/>
  <c r="I2134" i="109"/>
  <c r="H2134" i="109"/>
  <c r="G2134" i="109"/>
  <c r="F2134" i="109"/>
  <c r="E2134" i="109"/>
  <c r="D2134" i="109"/>
  <c r="C2134" i="109"/>
  <c r="B2134" i="109"/>
  <c r="A2134" i="109"/>
  <c r="V2134" i="109" s="1"/>
  <c r="AQ2133" i="109"/>
  <c r="AO2133" i="109"/>
  <c r="AN2133" i="109"/>
  <c r="AM2133" i="109"/>
  <c r="AL2133" i="109"/>
  <c r="AK2133" i="109"/>
  <c r="AJ2133" i="109"/>
  <c r="AI2133" i="109"/>
  <c r="AH2133" i="109"/>
  <c r="AG2133" i="109"/>
  <c r="AF2133" i="109"/>
  <c r="AE2133" i="109"/>
  <c r="AD2133" i="109"/>
  <c r="AB2133" i="109"/>
  <c r="AC2133" i="109" s="1"/>
  <c r="Z2133" i="109"/>
  <c r="Y2133" i="109"/>
  <c r="V2133" i="109"/>
  <c r="X2133" i="109" s="1"/>
  <c r="U2133" i="109"/>
  <c r="T2133" i="109"/>
  <c r="S2133" i="109"/>
  <c r="R2133" i="109"/>
  <c r="Q2133" i="109"/>
  <c r="P2133" i="109"/>
  <c r="O2133" i="109"/>
  <c r="N2133" i="109"/>
  <c r="M2133" i="109"/>
  <c r="L2133" i="109"/>
  <c r="AA2133" i="109" s="1"/>
  <c r="K2133" i="109"/>
  <c r="J2133" i="109"/>
  <c r="I2133" i="109"/>
  <c r="H2133" i="109"/>
  <c r="G2133" i="109"/>
  <c r="F2133" i="109"/>
  <c r="E2133" i="109"/>
  <c r="D2133" i="109"/>
  <c r="C2133" i="109"/>
  <c r="B2133" i="109"/>
  <c r="A2133" i="109"/>
  <c r="AO2132" i="109"/>
  <c r="AM2132" i="109"/>
  <c r="AK2132" i="109"/>
  <c r="AJ2132" i="109"/>
  <c r="AI2132" i="109"/>
  <c r="AG2132" i="109"/>
  <c r="V2132" i="109"/>
  <c r="U2132" i="109"/>
  <c r="T2132" i="109"/>
  <c r="S2132" i="109"/>
  <c r="R2132" i="109"/>
  <c r="Q2132" i="109"/>
  <c r="P2132" i="109"/>
  <c r="O2132" i="109"/>
  <c r="N2132" i="109"/>
  <c r="M2132" i="109"/>
  <c r="L2132" i="109"/>
  <c r="K2132" i="109"/>
  <c r="J2132" i="109"/>
  <c r="I2132" i="109"/>
  <c r="H2132" i="109"/>
  <c r="G2132" i="109"/>
  <c r="F2132" i="109"/>
  <c r="E2132" i="109"/>
  <c r="D2132" i="109"/>
  <c r="C2132" i="109"/>
  <c r="B2132" i="109"/>
  <c r="A2132" i="109"/>
  <c r="V2131" i="109"/>
  <c r="U2131" i="109"/>
  <c r="T2131" i="109"/>
  <c r="S2131" i="109"/>
  <c r="R2131" i="109"/>
  <c r="Q2131" i="109"/>
  <c r="P2131" i="109"/>
  <c r="O2131" i="109"/>
  <c r="N2131" i="109"/>
  <c r="M2131" i="109"/>
  <c r="L2131" i="109"/>
  <c r="K2131" i="109"/>
  <c r="J2131" i="109"/>
  <c r="I2131" i="109"/>
  <c r="H2131" i="109"/>
  <c r="G2131" i="109"/>
  <c r="F2131" i="109"/>
  <c r="E2131" i="109"/>
  <c r="D2131" i="109"/>
  <c r="C2131" i="109"/>
  <c r="B2131" i="109"/>
  <c r="A2131" i="109"/>
  <c r="AH2130" i="109"/>
  <c r="AB2130" i="109"/>
  <c r="AC2130" i="109" s="1"/>
  <c r="U2130" i="109"/>
  <c r="T2130" i="109"/>
  <c r="S2130" i="109"/>
  <c r="AA2130" i="109" s="1"/>
  <c r="R2130" i="109"/>
  <c r="Q2130" i="109"/>
  <c r="P2130" i="109"/>
  <c r="O2130" i="109"/>
  <c r="N2130" i="109"/>
  <c r="M2130" i="109"/>
  <c r="L2130" i="109"/>
  <c r="K2130" i="109"/>
  <c r="J2130" i="109"/>
  <c r="I2130" i="109"/>
  <c r="H2130" i="109"/>
  <c r="G2130" i="109"/>
  <c r="F2130" i="109"/>
  <c r="E2130" i="109"/>
  <c r="D2130" i="109"/>
  <c r="C2130" i="109"/>
  <c r="B2130" i="109"/>
  <c r="A2130" i="109"/>
  <c r="V2130" i="109" s="1"/>
  <c r="AL2129" i="109"/>
  <c r="AJ2129" i="109"/>
  <c r="AH2129" i="109"/>
  <c r="AG2129" i="109"/>
  <c r="AE2129" i="109"/>
  <c r="AC2129" i="109"/>
  <c r="AA2129" i="109"/>
  <c r="Z2129" i="109"/>
  <c r="V2129" i="109"/>
  <c r="U2129" i="109"/>
  <c r="T2129" i="109"/>
  <c r="S2129" i="109"/>
  <c r="R2129" i="109"/>
  <c r="Q2129" i="109"/>
  <c r="P2129" i="109"/>
  <c r="O2129" i="109"/>
  <c r="N2129" i="109"/>
  <c r="M2129" i="109"/>
  <c r="L2129" i="109"/>
  <c r="AB2129" i="109" s="1"/>
  <c r="K2129" i="109"/>
  <c r="J2129" i="109"/>
  <c r="I2129" i="109"/>
  <c r="H2129" i="109"/>
  <c r="G2129" i="109"/>
  <c r="F2129" i="109"/>
  <c r="E2129" i="109"/>
  <c r="D2129" i="109"/>
  <c r="C2129" i="109"/>
  <c r="B2129" i="109"/>
  <c r="A2129" i="109"/>
  <c r="AB2128" i="109"/>
  <c r="AC2128" i="109" s="1"/>
  <c r="V2128" i="109"/>
  <c r="U2128" i="109"/>
  <c r="T2128" i="109"/>
  <c r="S2128" i="109"/>
  <c r="AA2128" i="109" s="1"/>
  <c r="R2128" i="109"/>
  <c r="Q2128" i="109"/>
  <c r="P2128" i="109"/>
  <c r="O2128" i="109"/>
  <c r="N2128" i="109"/>
  <c r="M2128" i="109"/>
  <c r="L2128" i="109"/>
  <c r="K2128" i="109"/>
  <c r="J2128" i="109"/>
  <c r="I2128" i="109"/>
  <c r="H2128" i="109"/>
  <c r="G2128" i="109"/>
  <c r="F2128" i="109"/>
  <c r="E2128" i="109"/>
  <c r="D2128" i="109"/>
  <c r="C2128" i="109"/>
  <c r="B2128" i="109"/>
  <c r="A2128" i="109"/>
  <c r="AL2127" i="109"/>
  <c r="AB2127" i="109"/>
  <c r="AC2127" i="109" s="1"/>
  <c r="U2127" i="109"/>
  <c r="T2127" i="109"/>
  <c r="S2127" i="109"/>
  <c r="AA2127" i="109" s="1"/>
  <c r="R2127" i="109"/>
  <c r="Q2127" i="109"/>
  <c r="P2127" i="109"/>
  <c r="O2127" i="109"/>
  <c r="N2127" i="109"/>
  <c r="M2127" i="109"/>
  <c r="L2127" i="109"/>
  <c r="K2127" i="109"/>
  <c r="J2127" i="109"/>
  <c r="I2127" i="109"/>
  <c r="H2127" i="109"/>
  <c r="G2127" i="109"/>
  <c r="F2127" i="109"/>
  <c r="E2127" i="109"/>
  <c r="D2127" i="109"/>
  <c r="C2127" i="109"/>
  <c r="B2127" i="109"/>
  <c r="A2127" i="109"/>
  <c r="V2127" i="109" s="1"/>
  <c r="X2127" i="109" s="1"/>
  <c r="AD2127" i="109" s="1"/>
  <c r="AK2126" i="109"/>
  <c r="AI2126" i="109"/>
  <c r="AG2126" i="109"/>
  <c r="AF2126" i="109"/>
  <c r="AE2126" i="109"/>
  <c r="AC2126" i="109"/>
  <c r="AB2126" i="109"/>
  <c r="AA2126" i="109"/>
  <c r="Z2126" i="109"/>
  <c r="Y2126" i="109"/>
  <c r="V2126" i="109"/>
  <c r="U2126" i="109"/>
  <c r="T2126" i="109"/>
  <c r="S2126" i="109"/>
  <c r="R2126" i="109"/>
  <c r="Q2126" i="109"/>
  <c r="P2126" i="109"/>
  <c r="O2126" i="109"/>
  <c r="N2126" i="109"/>
  <c r="M2126" i="109"/>
  <c r="L2126" i="109"/>
  <c r="K2126" i="109"/>
  <c r="J2126" i="109"/>
  <c r="I2126" i="109"/>
  <c r="H2126" i="109"/>
  <c r="G2126" i="109"/>
  <c r="F2126" i="109"/>
  <c r="E2126" i="109"/>
  <c r="D2126" i="109"/>
  <c r="C2126" i="109"/>
  <c r="B2126" i="109"/>
  <c r="A2126" i="109"/>
  <c r="AB2125" i="109"/>
  <c r="AC2125" i="109" s="1"/>
  <c r="AA2125" i="109"/>
  <c r="X2125" i="109"/>
  <c r="AD2125" i="109" s="1"/>
  <c r="U2125" i="109"/>
  <c r="T2125" i="109"/>
  <c r="S2125" i="109"/>
  <c r="R2125" i="109"/>
  <c r="Q2125" i="109"/>
  <c r="P2125" i="109"/>
  <c r="O2125" i="109"/>
  <c r="N2125" i="109"/>
  <c r="M2125" i="109"/>
  <c r="L2125" i="109"/>
  <c r="K2125" i="109"/>
  <c r="J2125" i="109"/>
  <c r="I2125" i="109"/>
  <c r="H2125" i="109"/>
  <c r="G2125" i="109"/>
  <c r="F2125" i="109"/>
  <c r="E2125" i="109"/>
  <c r="D2125" i="109"/>
  <c r="C2125" i="109"/>
  <c r="B2125" i="109"/>
  <c r="A2125" i="109"/>
  <c r="V2125" i="109" s="1"/>
  <c r="AM2124" i="109"/>
  <c r="AH2124" i="109"/>
  <c r="AB2124" i="109"/>
  <c r="AC2124" i="109" s="1"/>
  <c r="V2124" i="109"/>
  <c r="U2124" i="109"/>
  <c r="T2124" i="109"/>
  <c r="S2124" i="109"/>
  <c r="R2124" i="109"/>
  <c r="Q2124" i="109"/>
  <c r="P2124" i="109"/>
  <c r="O2124" i="109"/>
  <c r="N2124" i="109"/>
  <c r="M2124" i="109"/>
  <c r="L2124" i="109"/>
  <c r="AA2124" i="109" s="1"/>
  <c r="K2124" i="109"/>
  <c r="J2124" i="109"/>
  <c r="I2124" i="109"/>
  <c r="H2124" i="109"/>
  <c r="G2124" i="109"/>
  <c r="F2124" i="109"/>
  <c r="E2124" i="109"/>
  <c r="D2124" i="109"/>
  <c r="C2124" i="109"/>
  <c r="B2124" i="109"/>
  <c r="A2124" i="109"/>
  <c r="AF2123" i="109"/>
  <c r="AB2123" i="109"/>
  <c r="AC2123" i="109" s="1"/>
  <c r="AA2123" i="109"/>
  <c r="X2123" i="109"/>
  <c r="AD2123" i="109" s="1"/>
  <c r="U2123" i="109"/>
  <c r="T2123" i="109"/>
  <c r="S2123" i="109"/>
  <c r="R2123" i="109"/>
  <c r="Q2123" i="109"/>
  <c r="P2123" i="109"/>
  <c r="O2123" i="109"/>
  <c r="N2123" i="109"/>
  <c r="M2123" i="109"/>
  <c r="L2123" i="109"/>
  <c r="K2123" i="109"/>
  <c r="J2123" i="109"/>
  <c r="I2123" i="109"/>
  <c r="H2123" i="109"/>
  <c r="G2123" i="109"/>
  <c r="F2123" i="109"/>
  <c r="E2123" i="109"/>
  <c r="D2123" i="109"/>
  <c r="C2123" i="109"/>
  <c r="B2123" i="109"/>
  <c r="A2123" i="109"/>
  <c r="V2123" i="109" s="1"/>
  <c r="AB2122" i="109"/>
  <c r="AC2122" i="109" s="1"/>
  <c r="AA2122" i="109"/>
  <c r="U2122" i="109"/>
  <c r="T2122" i="109"/>
  <c r="S2122" i="109"/>
  <c r="R2122" i="109"/>
  <c r="Q2122" i="109"/>
  <c r="P2122" i="109"/>
  <c r="O2122" i="109"/>
  <c r="N2122" i="109"/>
  <c r="M2122" i="109"/>
  <c r="L2122" i="109"/>
  <c r="K2122" i="109"/>
  <c r="J2122" i="109"/>
  <c r="I2122" i="109"/>
  <c r="H2122" i="109"/>
  <c r="G2122" i="109"/>
  <c r="F2122" i="109"/>
  <c r="E2122" i="109"/>
  <c r="D2122" i="109"/>
  <c r="C2122" i="109"/>
  <c r="B2122" i="109"/>
  <c r="A2122" i="109"/>
  <c r="V2122" i="109" s="1"/>
  <c r="X2122" i="109" s="1"/>
  <c r="AO2121" i="109"/>
  <c r="AM2121" i="109"/>
  <c r="AL2121" i="109"/>
  <c r="AK2121" i="109"/>
  <c r="AI2121" i="109"/>
  <c r="AH2121" i="109"/>
  <c r="AG2121" i="109"/>
  <c r="U2121" i="109"/>
  <c r="T2121" i="109"/>
  <c r="S2121" i="109"/>
  <c r="R2121" i="109"/>
  <c r="Q2121" i="109"/>
  <c r="P2121" i="109"/>
  <c r="O2121" i="109"/>
  <c r="N2121" i="109"/>
  <c r="M2121" i="109"/>
  <c r="L2121" i="109"/>
  <c r="K2121" i="109"/>
  <c r="J2121" i="109"/>
  <c r="I2121" i="109"/>
  <c r="H2121" i="109"/>
  <c r="G2121" i="109"/>
  <c r="F2121" i="109"/>
  <c r="E2121" i="109"/>
  <c r="D2121" i="109"/>
  <c r="C2121" i="109"/>
  <c r="B2121" i="109"/>
  <c r="A2121" i="109"/>
  <c r="V2121" i="109" s="1"/>
  <c r="Z2121" i="109" s="1"/>
  <c r="AH2120" i="109"/>
  <c r="AB2120" i="109"/>
  <c r="AC2120" i="109" s="1"/>
  <c r="V2120" i="109"/>
  <c r="U2120" i="109"/>
  <c r="T2120" i="109"/>
  <c r="S2120" i="109"/>
  <c r="R2120" i="109"/>
  <c r="Q2120" i="109"/>
  <c r="P2120" i="109"/>
  <c r="O2120" i="109"/>
  <c r="N2120" i="109"/>
  <c r="M2120" i="109"/>
  <c r="L2120" i="109"/>
  <c r="AA2120" i="109" s="1"/>
  <c r="K2120" i="109"/>
  <c r="J2120" i="109"/>
  <c r="I2120" i="109"/>
  <c r="H2120" i="109"/>
  <c r="G2120" i="109"/>
  <c r="F2120" i="109"/>
  <c r="E2120" i="109"/>
  <c r="D2120" i="109"/>
  <c r="C2120" i="109"/>
  <c r="B2120" i="109"/>
  <c r="A2120" i="109"/>
  <c r="AH2119" i="109"/>
  <c r="V2119" i="109"/>
  <c r="U2119" i="109"/>
  <c r="T2119" i="109"/>
  <c r="S2119" i="109"/>
  <c r="R2119" i="109"/>
  <c r="Q2119" i="109"/>
  <c r="P2119" i="109"/>
  <c r="O2119" i="109"/>
  <c r="N2119" i="109"/>
  <c r="M2119" i="109"/>
  <c r="L2119" i="109"/>
  <c r="K2119" i="109"/>
  <c r="J2119" i="109"/>
  <c r="I2119" i="109"/>
  <c r="H2119" i="109"/>
  <c r="G2119" i="109"/>
  <c r="F2119" i="109"/>
  <c r="E2119" i="109"/>
  <c r="D2119" i="109"/>
  <c r="C2119" i="109"/>
  <c r="B2119" i="109"/>
  <c r="A2119" i="109"/>
  <c r="AO2118" i="109"/>
  <c r="AN2118" i="109"/>
  <c r="AM2118" i="109"/>
  <c r="AL2118" i="109"/>
  <c r="AK2118" i="109"/>
  <c r="AJ2118" i="109"/>
  <c r="AF2118" i="109"/>
  <c r="AA2118" i="109"/>
  <c r="Y2118" i="109"/>
  <c r="V2118" i="109"/>
  <c r="U2118" i="109"/>
  <c r="T2118" i="109"/>
  <c r="S2118" i="109"/>
  <c r="R2118" i="109"/>
  <c r="Q2118" i="109"/>
  <c r="P2118" i="109"/>
  <c r="O2118" i="109"/>
  <c r="N2118" i="109"/>
  <c r="M2118" i="109"/>
  <c r="L2118" i="109"/>
  <c r="AB2118" i="109" s="1"/>
  <c r="AC2118" i="109" s="1"/>
  <c r="K2118" i="109"/>
  <c r="J2118" i="109"/>
  <c r="I2118" i="109"/>
  <c r="H2118" i="109"/>
  <c r="G2118" i="109"/>
  <c r="F2118" i="109"/>
  <c r="E2118" i="109"/>
  <c r="D2118" i="109"/>
  <c r="C2118" i="109"/>
  <c r="B2118" i="109"/>
  <c r="A2118" i="109"/>
  <c r="AC2117" i="109"/>
  <c r="AA2117" i="109"/>
  <c r="V2117" i="109"/>
  <c r="U2117" i="109"/>
  <c r="T2117" i="109"/>
  <c r="S2117" i="109"/>
  <c r="R2117" i="109"/>
  <c r="Q2117" i="109"/>
  <c r="P2117" i="109"/>
  <c r="O2117" i="109"/>
  <c r="N2117" i="109"/>
  <c r="M2117" i="109"/>
  <c r="L2117" i="109"/>
  <c r="AB2117" i="109" s="1"/>
  <c r="K2117" i="109"/>
  <c r="J2117" i="109"/>
  <c r="I2117" i="109"/>
  <c r="H2117" i="109"/>
  <c r="G2117" i="109"/>
  <c r="F2117" i="109"/>
  <c r="E2117" i="109"/>
  <c r="D2117" i="109"/>
  <c r="C2117" i="109"/>
  <c r="B2117" i="109"/>
  <c r="A2117" i="109"/>
  <c r="AP2116" i="109"/>
  <c r="AK2116" i="109"/>
  <c r="AC2116" i="109"/>
  <c r="AB2116" i="109"/>
  <c r="AA2116" i="109"/>
  <c r="Z2116" i="109"/>
  <c r="Y2116" i="109"/>
  <c r="V2116" i="109"/>
  <c r="U2116" i="109"/>
  <c r="T2116" i="109"/>
  <c r="S2116" i="109"/>
  <c r="R2116" i="109"/>
  <c r="Q2116" i="109"/>
  <c r="P2116" i="109"/>
  <c r="O2116" i="109"/>
  <c r="N2116" i="109"/>
  <c r="M2116" i="109"/>
  <c r="L2116" i="109"/>
  <c r="K2116" i="109"/>
  <c r="J2116" i="109"/>
  <c r="I2116" i="109"/>
  <c r="H2116" i="109"/>
  <c r="G2116" i="109"/>
  <c r="F2116" i="109"/>
  <c r="E2116" i="109"/>
  <c r="D2116" i="109"/>
  <c r="C2116" i="109"/>
  <c r="B2116" i="109"/>
  <c r="A2116" i="109"/>
  <c r="AE2115" i="109"/>
  <c r="AB2115" i="109"/>
  <c r="AC2115" i="109" s="1"/>
  <c r="U2115" i="109"/>
  <c r="T2115" i="109"/>
  <c r="S2115" i="109"/>
  <c r="AA2115" i="109" s="1"/>
  <c r="R2115" i="109"/>
  <c r="Q2115" i="109"/>
  <c r="P2115" i="109"/>
  <c r="O2115" i="109"/>
  <c r="N2115" i="109"/>
  <c r="M2115" i="109"/>
  <c r="L2115" i="109"/>
  <c r="K2115" i="109"/>
  <c r="J2115" i="109"/>
  <c r="I2115" i="109"/>
  <c r="H2115" i="109"/>
  <c r="G2115" i="109"/>
  <c r="F2115" i="109"/>
  <c r="E2115" i="109"/>
  <c r="D2115" i="109"/>
  <c r="C2115" i="109"/>
  <c r="B2115" i="109"/>
  <c r="A2115" i="109"/>
  <c r="V2115" i="109" s="1"/>
  <c r="U2114" i="109"/>
  <c r="T2114" i="109"/>
  <c r="S2114" i="109"/>
  <c r="R2114" i="109"/>
  <c r="Q2114" i="109"/>
  <c r="P2114" i="109"/>
  <c r="O2114" i="109"/>
  <c r="N2114" i="109"/>
  <c r="M2114" i="109"/>
  <c r="L2114" i="109"/>
  <c r="K2114" i="109"/>
  <c r="J2114" i="109"/>
  <c r="I2114" i="109"/>
  <c r="H2114" i="109"/>
  <c r="G2114" i="109"/>
  <c r="F2114" i="109"/>
  <c r="E2114" i="109"/>
  <c r="D2114" i="109"/>
  <c r="C2114" i="109"/>
  <c r="B2114" i="109"/>
  <c r="A2114" i="109"/>
  <c r="V2114" i="109" s="1"/>
  <c r="Y2114" i="109" s="1"/>
  <c r="AP2113" i="109"/>
  <c r="AN2113" i="109"/>
  <c r="AK2113" i="109"/>
  <c r="AI2113" i="109"/>
  <c r="AH2113" i="109"/>
  <c r="AG2113" i="109"/>
  <c r="AF2113" i="109"/>
  <c r="AE2113" i="109"/>
  <c r="Z2113" i="109"/>
  <c r="V2113" i="109"/>
  <c r="U2113" i="109"/>
  <c r="T2113" i="109"/>
  <c r="S2113" i="109"/>
  <c r="R2113" i="109"/>
  <c r="Q2113" i="109"/>
  <c r="P2113" i="109"/>
  <c r="O2113" i="109"/>
  <c r="N2113" i="109"/>
  <c r="M2113" i="109"/>
  <c r="L2113" i="109"/>
  <c r="K2113" i="109"/>
  <c r="J2113" i="109"/>
  <c r="I2113" i="109"/>
  <c r="H2113" i="109"/>
  <c r="G2113" i="109"/>
  <c r="F2113" i="109"/>
  <c r="E2113" i="109"/>
  <c r="D2113" i="109"/>
  <c r="C2113" i="109"/>
  <c r="B2113" i="109"/>
  <c r="A2113" i="109"/>
  <c r="AB2112" i="109"/>
  <c r="AC2112" i="109" s="1"/>
  <c r="AA2112" i="109"/>
  <c r="V2112" i="109"/>
  <c r="U2112" i="109"/>
  <c r="T2112" i="109"/>
  <c r="S2112" i="109"/>
  <c r="R2112" i="109"/>
  <c r="Q2112" i="109"/>
  <c r="P2112" i="109"/>
  <c r="O2112" i="109"/>
  <c r="N2112" i="109"/>
  <c r="M2112" i="109"/>
  <c r="L2112" i="109"/>
  <c r="K2112" i="109"/>
  <c r="J2112" i="109"/>
  <c r="I2112" i="109"/>
  <c r="H2112" i="109"/>
  <c r="G2112" i="109"/>
  <c r="F2112" i="109"/>
  <c r="E2112" i="109"/>
  <c r="D2112" i="109"/>
  <c r="C2112" i="109"/>
  <c r="B2112" i="109"/>
  <c r="A2112" i="109"/>
  <c r="AC2111" i="109"/>
  <c r="AB2111" i="109"/>
  <c r="AA2111" i="109"/>
  <c r="Y2111" i="109"/>
  <c r="U2111" i="109"/>
  <c r="T2111" i="109"/>
  <c r="S2111" i="109"/>
  <c r="R2111" i="109"/>
  <c r="Q2111" i="109"/>
  <c r="P2111" i="109"/>
  <c r="O2111" i="109"/>
  <c r="N2111" i="109"/>
  <c r="M2111" i="109"/>
  <c r="L2111" i="109"/>
  <c r="K2111" i="109"/>
  <c r="J2111" i="109"/>
  <c r="I2111" i="109"/>
  <c r="H2111" i="109"/>
  <c r="G2111" i="109"/>
  <c r="F2111" i="109"/>
  <c r="E2111" i="109"/>
  <c r="D2111" i="109"/>
  <c r="C2111" i="109"/>
  <c r="B2111" i="109"/>
  <c r="A2111" i="109"/>
  <c r="V2111" i="109" s="1"/>
  <c r="AN2110" i="109"/>
  <c r="AJ2110" i="109"/>
  <c r="AC2110" i="109"/>
  <c r="X2110" i="109"/>
  <c r="U2110" i="109"/>
  <c r="T2110" i="109"/>
  <c r="S2110" i="109"/>
  <c r="AA2110" i="109" s="1"/>
  <c r="R2110" i="109"/>
  <c r="Q2110" i="109"/>
  <c r="P2110" i="109"/>
  <c r="O2110" i="109"/>
  <c r="N2110" i="109"/>
  <c r="M2110" i="109"/>
  <c r="L2110" i="109"/>
  <c r="AB2110" i="109" s="1"/>
  <c r="K2110" i="109"/>
  <c r="J2110" i="109"/>
  <c r="I2110" i="109"/>
  <c r="H2110" i="109"/>
  <c r="G2110" i="109"/>
  <c r="F2110" i="109"/>
  <c r="E2110" i="109"/>
  <c r="D2110" i="109"/>
  <c r="C2110" i="109"/>
  <c r="B2110" i="109"/>
  <c r="A2110" i="109"/>
  <c r="V2110" i="109" s="1"/>
  <c r="AP2109" i="109"/>
  <c r="AS2109" i="109" s="1"/>
  <c r="AO2109" i="109"/>
  <c r="AN2109" i="109"/>
  <c r="AM2109" i="109"/>
  <c r="AL2109" i="109"/>
  <c r="AK2109" i="109"/>
  <c r="AG2109" i="109"/>
  <c r="V2109" i="109"/>
  <c r="U2109" i="109"/>
  <c r="T2109" i="109"/>
  <c r="S2109" i="109"/>
  <c r="R2109" i="109"/>
  <c r="Q2109" i="109"/>
  <c r="P2109" i="109"/>
  <c r="O2109" i="109"/>
  <c r="N2109" i="109"/>
  <c r="M2109" i="109"/>
  <c r="L2109" i="109"/>
  <c r="K2109" i="109"/>
  <c r="J2109" i="109"/>
  <c r="I2109" i="109"/>
  <c r="H2109" i="109"/>
  <c r="G2109" i="109"/>
  <c r="F2109" i="109"/>
  <c r="E2109" i="109"/>
  <c r="D2109" i="109"/>
  <c r="C2109" i="109"/>
  <c r="B2109" i="109"/>
  <c r="A2109" i="109"/>
  <c r="V2108" i="109"/>
  <c r="U2108" i="109"/>
  <c r="T2108" i="109"/>
  <c r="S2108" i="109"/>
  <c r="R2108" i="109"/>
  <c r="Q2108" i="109"/>
  <c r="P2108" i="109"/>
  <c r="O2108" i="109"/>
  <c r="N2108" i="109"/>
  <c r="M2108" i="109"/>
  <c r="L2108" i="109"/>
  <c r="K2108" i="109"/>
  <c r="J2108" i="109"/>
  <c r="I2108" i="109"/>
  <c r="H2108" i="109"/>
  <c r="G2108" i="109"/>
  <c r="F2108" i="109"/>
  <c r="E2108" i="109"/>
  <c r="D2108" i="109"/>
  <c r="C2108" i="109"/>
  <c r="B2108" i="109"/>
  <c r="A2108" i="109"/>
  <c r="AP2107" i="109"/>
  <c r="AO2107" i="109"/>
  <c r="AS2107" i="109" s="1"/>
  <c r="AN2107" i="109"/>
  <c r="AM2107" i="109"/>
  <c r="AK2107" i="109"/>
  <c r="AJ2107" i="109"/>
  <c r="AI2107" i="109"/>
  <c r="AG2107" i="109"/>
  <c r="Y2107" i="109"/>
  <c r="U2107" i="109"/>
  <c r="T2107" i="109"/>
  <c r="S2107" i="109"/>
  <c r="R2107" i="109"/>
  <c r="Q2107" i="109"/>
  <c r="P2107" i="109"/>
  <c r="O2107" i="109"/>
  <c r="N2107" i="109"/>
  <c r="M2107" i="109"/>
  <c r="L2107" i="109"/>
  <c r="K2107" i="109"/>
  <c r="J2107" i="109"/>
  <c r="I2107" i="109"/>
  <c r="H2107" i="109"/>
  <c r="G2107" i="109"/>
  <c r="F2107" i="109"/>
  <c r="E2107" i="109"/>
  <c r="D2107" i="109"/>
  <c r="C2107" i="109"/>
  <c r="B2107" i="109"/>
  <c r="A2107" i="109"/>
  <c r="V2107" i="109" s="1"/>
  <c r="AN2106" i="109"/>
  <c r="AB2106" i="109"/>
  <c r="AC2106" i="109" s="1"/>
  <c r="U2106" i="109"/>
  <c r="T2106" i="109"/>
  <c r="S2106" i="109"/>
  <c r="R2106" i="109"/>
  <c r="Q2106" i="109"/>
  <c r="P2106" i="109"/>
  <c r="O2106" i="109"/>
  <c r="N2106" i="109"/>
  <c r="M2106" i="109"/>
  <c r="L2106" i="109"/>
  <c r="K2106" i="109"/>
  <c r="J2106" i="109"/>
  <c r="I2106" i="109"/>
  <c r="H2106" i="109"/>
  <c r="G2106" i="109"/>
  <c r="F2106" i="109"/>
  <c r="E2106" i="109"/>
  <c r="D2106" i="109"/>
  <c r="C2106" i="109"/>
  <c r="B2106" i="109"/>
  <c r="A2106" i="109"/>
  <c r="V2106" i="109" s="1"/>
  <c r="X2106" i="109" s="1"/>
  <c r="AM2105" i="109"/>
  <c r="AK2105" i="109"/>
  <c r="AJ2105" i="109"/>
  <c r="AH2105" i="109"/>
  <c r="AB2105" i="109"/>
  <c r="AC2105" i="109" s="1"/>
  <c r="AA2105" i="109"/>
  <c r="V2105" i="109"/>
  <c r="U2105" i="109"/>
  <c r="T2105" i="109"/>
  <c r="S2105" i="109"/>
  <c r="R2105" i="109"/>
  <c r="Q2105" i="109"/>
  <c r="P2105" i="109"/>
  <c r="O2105" i="109"/>
  <c r="N2105" i="109"/>
  <c r="M2105" i="109"/>
  <c r="L2105" i="109"/>
  <c r="K2105" i="109"/>
  <c r="J2105" i="109"/>
  <c r="I2105" i="109"/>
  <c r="H2105" i="109"/>
  <c r="G2105" i="109"/>
  <c r="F2105" i="109"/>
  <c r="E2105" i="109"/>
  <c r="D2105" i="109"/>
  <c r="C2105" i="109"/>
  <c r="B2105" i="109"/>
  <c r="A2105" i="109"/>
  <c r="AP2104" i="109"/>
  <c r="AO2104" i="109"/>
  <c r="AS2104" i="109" s="1"/>
  <c r="AM2104" i="109"/>
  <c r="AL2104" i="109"/>
  <c r="AJ2104" i="109"/>
  <c r="AH2104" i="109"/>
  <c r="AG2104" i="109"/>
  <c r="AF2104" i="109"/>
  <c r="AE2104" i="109"/>
  <c r="AB2104" i="109"/>
  <c r="AC2104" i="109" s="1"/>
  <c r="AA2104" i="109"/>
  <c r="Z2104" i="109"/>
  <c r="V2104" i="109"/>
  <c r="U2104" i="109"/>
  <c r="T2104" i="109"/>
  <c r="S2104" i="109"/>
  <c r="R2104" i="109"/>
  <c r="Q2104" i="109"/>
  <c r="P2104" i="109"/>
  <c r="O2104" i="109"/>
  <c r="N2104" i="109"/>
  <c r="M2104" i="109"/>
  <c r="L2104" i="109"/>
  <c r="K2104" i="109"/>
  <c r="J2104" i="109"/>
  <c r="I2104" i="109"/>
  <c r="H2104" i="109"/>
  <c r="G2104" i="109"/>
  <c r="F2104" i="109"/>
  <c r="E2104" i="109"/>
  <c r="D2104" i="109"/>
  <c r="C2104" i="109"/>
  <c r="B2104" i="109"/>
  <c r="A2104" i="109"/>
  <c r="AO2103" i="109"/>
  <c r="AN2103" i="109"/>
  <c r="AL2103" i="109"/>
  <c r="AJ2103" i="109"/>
  <c r="AI2103" i="109"/>
  <c r="AH2103" i="109"/>
  <c r="AG2103" i="109"/>
  <c r="AF2103" i="109"/>
  <c r="AR2103" i="109" s="1"/>
  <c r="AE2103" i="109"/>
  <c r="AB2103" i="109"/>
  <c r="AC2103" i="109" s="1"/>
  <c r="AA2103" i="109"/>
  <c r="Z2103" i="109"/>
  <c r="Y2103" i="109"/>
  <c r="V2103" i="109"/>
  <c r="U2103" i="109"/>
  <c r="T2103" i="109"/>
  <c r="S2103" i="109"/>
  <c r="R2103" i="109"/>
  <c r="Q2103" i="109"/>
  <c r="P2103" i="109"/>
  <c r="O2103" i="109"/>
  <c r="N2103" i="109"/>
  <c r="M2103" i="109"/>
  <c r="L2103" i="109"/>
  <c r="K2103" i="109"/>
  <c r="J2103" i="109"/>
  <c r="I2103" i="109"/>
  <c r="H2103" i="109"/>
  <c r="G2103" i="109"/>
  <c r="F2103" i="109"/>
  <c r="E2103" i="109"/>
  <c r="D2103" i="109"/>
  <c r="C2103" i="109"/>
  <c r="B2103" i="109"/>
  <c r="A2103" i="109"/>
  <c r="AL2102" i="109"/>
  <c r="AG2102" i="109"/>
  <c r="AF2102" i="109"/>
  <c r="AE2102" i="109"/>
  <c r="AB2102" i="109"/>
  <c r="AC2102" i="109" s="1"/>
  <c r="AA2102" i="109"/>
  <c r="U2102" i="109"/>
  <c r="T2102" i="109"/>
  <c r="S2102" i="109"/>
  <c r="R2102" i="109"/>
  <c r="Q2102" i="109"/>
  <c r="P2102" i="109"/>
  <c r="O2102" i="109"/>
  <c r="N2102" i="109"/>
  <c r="M2102" i="109"/>
  <c r="L2102" i="109"/>
  <c r="K2102" i="109"/>
  <c r="J2102" i="109"/>
  <c r="I2102" i="109"/>
  <c r="H2102" i="109"/>
  <c r="G2102" i="109"/>
  <c r="F2102" i="109"/>
  <c r="E2102" i="109"/>
  <c r="D2102" i="109"/>
  <c r="C2102" i="109"/>
  <c r="B2102" i="109"/>
  <c r="A2102" i="109"/>
  <c r="V2102" i="109" s="1"/>
  <c r="X2102" i="109" s="1"/>
  <c r="AD2102" i="109" s="1"/>
  <c r="AB2101" i="109"/>
  <c r="AC2101" i="109" s="1"/>
  <c r="AA2101" i="109"/>
  <c r="Y2101" i="109"/>
  <c r="V2101" i="109"/>
  <c r="U2101" i="109"/>
  <c r="T2101" i="109"/>
  <c r="S2101" i="109"/>
  <c r="R2101" i="109"/>
  <c r="Q2101" i="109"/>
  <c r="P2101" i="109"/>
  <c r="O2101" i="109"/>
  <c r="N2101" i="109"/>
  <c r="M2101" i="109"/>
  <c r="L2101" i="109"/>
  <c r="K2101" i="109"/>
  <c r="J2101" i="109"/>
  <c r="I2101" i="109"/>
  <c r="H2101" i="109"/>
  <c r="G2101" i="109"/>
  <c r="F2101" i="109"/>
  <c r="E2101" i="109"/>
  <c r="D2101" i="109"/>
  <c r="C2101" i="109"/>
  <c r="B2101" i="109"/>
  <c r="A2101" i="109"/>
  <c r="AN2100" i="109"/>
  <c r="AJ2100" i="109"/>
  <c r="AE2100" i="109"/>
  <c r="Y2100" i="109"/>
  <c r="V2100" i="109"/>
  <c r="U2100" i="109"/>
  <c r="T2100" i="109"/>
  <c r="S2100" i="109"/>
  <c r="R2100" i="109"/>
  <c r="Q2100" i="109"/>
  <c r="P2100" i="109"/>
  <c r="O2100" i="109"/>
  <c r="N2100" i="109"/>
  <c r="M2100" i="109"/>
  <c r="L2100" i="109"/>
  <c r="K2100" i="109"/>
  <c r="J2100" i="109"/>
  <c r="I2100" i="109"/>
  <c r="H2100" i="109"/>
  <c r="G2100" i="109"/>
  <c r="F2100" i="109"/>
  <c r="E2100" i="109"/>
  <c r="D2100" i="109"/>
  <c r="C2100" i="109"/>
  <c r="B2100" i="109"/>
  <c r="A2100" i="109"/>
  <c r="AO2099" i="109"/>
  <c r="AC2099" i="109"/>
  <c r="AA2099" i="109"/>
  <c r="Y2099" i="109"/>
  <c r="V2099" i="109"/>
  <c r="U2099" i="109"/>
  <c r="T2099" i="109"/>
  <c r="S2099" i="109"/>
  <c r="R2099" i="109"/>
  <c r="Q2099" i="109"/>
  <c r="P2099" i="109"/>
  <c r="O2099" i="109"/>
  <c r="N2099" i="109"/>
  <c r="M2099" i="109"/>
  <c r="L2099" i="109"/>
  <c r="AB2099" i="109" s="1"/>
  <c r="K2099" i="109"/>
  <c r="J2099" i="109"/>
  <c r="I2099" i="109"/>
  <c r="H2099" i="109"/>
  <c r="G2099" i="109"/>
  <c r="F2099" i="109"/>
  <c r="E2099" i="109"/>
  <c r="D2099" i="109"/>
  <c r="C2099" i="109"/>
  <c r="B2099" i="109"/>
  <c r="A2099" i="109"/>
  <c r="AC2098" i="109"/>
  <c r="AB2098" i="109"/>
  <c r="AA2098" i="109"/>
  <c r="X2098" i="109"/>
  <c r="U2098" i="109"/>
  <c r="T2098" i="109"/>
  <c r="S2098" i="109"/>
  <c r="R2098" i="109"/>
  <c r="Q2098" i="109"/>
  <c r="P2098" i="109"/>
  <c r="O2098" i="109"/>
  <c r="N2098" i="109"/>
  <c r="M2098" i="109"/>
  <c r="L2098" i="109"/>
  <c r="K2098" i="109"/>
  <c r="J2098" i="109"/>
  <c r="I2098" i="109"/>
  <c r="H2098" i="109"/>
  <c r="G2098" i="109"/>
  <c r="F2098" i="109"/>
  <c r="E2098" i="109"/>
  <c r="D2098" i="109"/>
  <c r="C2098" i="109"/>
  <c r="B2098" i="109"/>
  <c r="A2098" i="109"/>
  <c r="V2098" i="109" s="1"/>
  <c r="AB2097" i="109"/>
  <c r="AC2097" i="109" s="1"/>
  <c r="AA2097" i="109"/>
  <c r="Z2097" i="109"/>
  <c r="X2097" i="109"/>
  <c r="AD2097" i="109" s="1"/>
  <c r="U2097" i="109"/>
  <c r="T2097" i="109"/>
  <c r="S2097" i="109"/>
  <c r="R2097" i="109"/>
  <c r="Q2097" i="109"/>
  <c r="P2097" i="109"/>
  <c r="O2097" i="109"/>
  <c r="N2097" i="109"/>
  <c r="M2097" i="109"/>
  <c r="L2097" i="109"/>
  <c r="K2097" i="109"/>
  <c r="J2097" i="109"/>
  <c r="I2097" i="109"/>
  <c r="H2097" i="109"/>
  <c r="G2097" i="109"/>
  <c r="F2097" i="109"/>
  <c r="E2097" i="109"/>
  <c r="D2097" i="109"/>
  <c r="C2097" i="109"/>
  <c r="B2097" i="109"/>
  <c r="A2097" i="109"/>
  <c r="V2097" i="109" s="1"/>
  <c r="AR2096" i="109"/>
  <c r="AP2096" i="109"/>
  <c r="AO2096" i="109"/>
  <c r="AS2096" i="109" s="1"/>
  <c r="AN2096" i="109"/>
  <c r="AM2096" i="109"/>
  <c r="AL2096" i="109"/>
  <c r="AK2096" i="109"/>
  <c r="AJ2096" i="109"/>
  <c r="AI2096" i="109"/>
  <c r="AG2096" i="109"/>
  <c r="AF2096" i="109"/>
  <c r="AE2096" i="109"/>
  <c r="AB2096" i="109"/>
  <c r="AC2096" i="109" s="1"/>
  <c r="AA2096" i="109"/>
  <c r="Z2096" i="109"/>
  <c r="Y2096" i="109"/>
  <c r="V2096" i="109"/>
  <c r="AH2096" i="109" s="1"/>
  <c r="U2096" i="109"/>
  <c r="T2096" i="109"/>
  <c r="S2096" i="109"/>
  <c r="R2096" i="109"/>
  <c r="Q2096" i="109"/>
  <c r="P2096" i="109"/>
  <c r="O2096" i="109"/>
  <c r="N2096" i="109"/>
  <c r="M2096" i="109"/>
  <c r="L2096" i="109"/>
  <c r="K2096" i="109"/>
  <c r="J2096" i="109"/>
  <c r="I2096" i="109"/>
  <c r="H2096" i="109"/>
  <c r="G2096" i="109"/>
  <c r="F2096" i="109"/>
  <c r="E2096" i="109"/>
  <c r="D2096" i="109"/>
  <c r="C2096" i="109"/>
  <c r="B2096" i="109"/>
  <c r="A2096" i="109"/>
  <c r="AP2095" i="109"/>
  <c r="AO2095" i="109"/>
  <c r="AS2095" i="109" s="1"/>
  <c r="AN2095" i="109"/>
  <c r="AM2095" i="109"/>
  <c r="AL2095" i="109"/>
  <c r="AK2095" i="109"/>
  <c r="AI2095" i="109"/>
  <c r="AH2095" i="109"/>
  <c r="AG2095" i="109"/>
  <c r="AF2095" i="109"/>
  <c r="AE2095" i="109"/>
  <c r="Z2095" i="109"/>
  <c r="V2095" i="109"/>
  <c r="AJ2095" i="109" s="1"/>
  <c r="U2095" i="109"/>
  <c r="T2095" i="109"/>
  <c r="S2095" i="109"/>
  <c r="R2095" i="109"/>
  <c r="Q2095" i="109"/>
  <c r="P2095" i="109"/>
  <c r="O2095" i="109"/>
  <c r="N2095" i="109"/>
  <c r="M2095" i="109"/>
  <c r="L2095" i="109"/>
  <c r="K2095" i="109"/>
  <c r="J2095" i="109"/>
  <c r="I2095" i="109"/>
  <c r="H2095" i="109"/>
  <c r="G2095" i="109"/>
  <c r="F2095" i="109"/>
  <c r="E2095" i="109"/>
  <c r="D2095" i="109"/>
  <c r="C2095" i="109"/>
  <c r="B2095" i="109"/>
  <c r="A2095" i="109"/>
  <c r="AP2094" i="109"/>
  <c r="AK2094" i="109"/>
  <c r="AJ2094" i="109"/>
  <c r="AI2094" i="109"/>
  <c r="AH2094" i="109"/>
  <c r="AG2094" i="109"/>
  <c r="AF2094" i="109"/>
  <c r="AE2094" i="109"/>
  <c r="AD2094" i="109"/>
  <c r="X2094" i="109"/>
  <c r="U2094" i="109"/>
  <c r="T2094" i="109"/>
  <c r="S2094" i="109"/>
  <c r="R2094" i="109"/>
  <c r="Q2094" i="109"/>
  <c r="P2094" i="109"/>
  <c r="O2094" i="109"/>
  <c r="N2094" i="109"/>
  <c r="M2094" i="109"/>
  <c r="L2094" i="109"/>
  <c r="AA2094" i="109" s="1"/>
  <c r="K2094" i="109"/>
  <c r="J2094" i="109"/>
  <c r="I2094" i="109"/>
  <c r="H2094" i="109"/>
  <c r="G2094" i="109"/>
  <c r="F2094" i="109"/>
  <c r="E2094" i="109"/>
  <c r="D2094" i="109"/>
  <c r="C2094" i="109"/>
  <c r="B2094" i="109"/>
  <c r="A2094" i="109"/>
  <c r="V2094" i="109" s="1"/>
  <c r="AP2093" i="109"/>
  <c r="AO2093" i="109"/>
  <c r="AS2093" i="109" s="1"/>
  <c r="AN2093" i="109"/>
  <c r="AM2093" i="109"/>
  <c r="AL2093" i="109"/>
  <c r="AK2093" i="109"/>
  <c r="AJ2093" i="109"/>
  <c r="AI2093" i="109"/>
  <c r="AH2093" i="109"/>
  <c r="AG2093" i="109"/>
  <c r="AF2093" i="109"/>
  <c r="AR2093" i="109" s="1"/>
  <c r="AE2093" i="109"/>
  <c r="Z2093" i="109"/>
  <c r="V2093" i="109"/>
  <c r="Y2093" i="109" s="1"/>
  <c r="U2093" i="109"/>
  <c r="T2093" i="109"/>
  <c r="S2093" i="109"/>
  <c r="R2093" i="109"/>
  <c r="Q2093" i="109"/>
  <c r="P2093" i="109"/>
  <c r="O2093" i="109"/>
  <c r="N2093" i="109"/>
  <c r="M2093" i="109"/>
  <c r="L2093" i="109"/>
  <c r="K2093" i="109"/>
  <c r="J2093" i="109"/>
  <c r="I2093" i="109"/>
  <c r="H2093" i="109"/>
  <c r="G2093" i="109"/>
  <c r="F2093" i="109"/>
  <c r="E2093" i="109"/>
  <c r="D2093" i="109"/>
  <c r="C2093" i="109"/>
  <c r="B2093" i="109"/>
  <c r="A2093" i="109"/>
  <c r="AO2092" i="109"/>
  <c r="AN2092" i="109"/>
  <c r="AM2092" i="109"/>
  <c r="AL2092" i="109"/>
  <c r="AK2092" i="109"/>
  <c r="AI2092" i="109"/>
  <c r="AH2092" i="109"/>
  <c r="AG2092" i="109"/>
  <c r="AF2092" i="109"/>
  <c r="X2092" i="109"/>
  <c r="U2092" i="109"/>
  <c r="T2092" i="109"/>
  <c r="S2092" i="109"/>
  <c r="R2092" i="109"/>
  <c r="Q2092" i="109"/>
  <c r="P2092" i="109"/>
  <c r="O2092" i="109"/>
  <c r="N2092" i="109"/>
  <c r="M2092" i="109"/>
  <c r="L2092" i="109"/>
  <c r="K2092" i="109"/>
  <c r="J2092" i="109"/>
  <c r="I2092" i="109"/>
  <c r="H2092" i="109"/>
  <c r="G2092" i="109"/>
  <c r="F2092" i="109"/>
  <c r="E2092" i="109"/>
  <c r="D2092" i="109"/>
  <c r="C2092" i="109"/>
  <c r="B2092" i="109"/>
  <c r="A2092" i="109"/>
  <c r="V2092" i="109" s="1"/>
  <c r="AP2091" i="109"/>
  <c r="AK2091" i="109"/>
  <c r="AJ2091" i="109"/>
  <c r="AI2091" i="109"/>
  <c r="Z2091" i="109"/>
  <c r="U2091" i="109"/>
  <c r="T2091" i="109"/>
  <c r="S2091" i="109"/>
  <c r="R2091" i="109"/>
  <c r="Q2091" i="109"/>
  <c r="P2091" i="109"/>
  <c r="O2091" i="109"/>
  <c r="N2091" i="109"/>
  <c r="M2091" i="109"/>
  <c r="L2091" i="109"/>
  <c r="K2091" i="109"/>
  <c r="J2091" i="109"/>
  <c r="I2091" i="109"/>
  <c r="H2091" i="109"/>
  <c r="G2091" i="109"/>
  <c r="F2091" i="109"/>
  <c r="E2091" i="109"/>
  <c r="D2091" i="109"/>
  <c r="C2091" i="109"/>
  <c r="B2091" i="109"/>
  <c r="A2091" i="109"/>
  <c r="V2091" i="109" s="1"/>
  <c r="AL2090" i="109"/>
  <c r="AB2090" i="109"/>
  <c r="AC2090" i="109" s="1"/>
  <c r="V2090" i="109"/>
  <c r="U2090" i="109"/>
  <c r="T2090" i="109"/>
  <c r="S2090" i="109"/>
  <c r="AA2090" i="109" s="1"/>
  <c r="R2090" i="109"/>
  <c r="Q2090" i="109"/>
  <c r="P2090" i="109"/>
  <c r="O2090" i="109"/>
  <c r="N2090" i="109"/>
  <c r="M2090" i="109"/>
  <c r="L2090" i="109"/>
  <c r="K2090" i="109"/>
  <c r="J2090" i="109"/>
  <c r="I2090" i="109"/>
  <c r="H2090" i="109"/>
  <c r="G2090" i="109"/>
  <c r="F2090" i="109"/>
  <c r="E2090" i="109"/>
  <c r="D2090" i="109"/>
  <c r="C2090" i="109"/>
  <c r="B2090" i="109"/>
  <c r="A2090" i="109"/>
  <c r="AO2089" i="109"/>
  <c r="AN2089" i="109"/>
  <c r="AM2089" i="109"/>
  <c r="AH2089" i="109"/>
  <c r="AD2089" i="109"/>
  <c r="AB2089" i="109"/>
  <c r="AC2089" i="109" s="1"/>
  <c r="X2089" i="109"/>
  <c r="U2089" i="109"/>
  <c r="T2089" i="109"/>
  <c r="S2089" i="109"/>
  <c r="AA2089" i="109" s="1"/>
  <c r="R2089" i="109"/>
  <c r="Q2089" i="109"/>
  <c r="P2089" i="109"/>
  <c r="O2089" i="109"/>
  <c r="N2089" i="109"/>
  <c r="M2089" i="109"/>
  <c r="L2089" i="109"/>
  <c r="K2089" i="109"/>
  <c r="J2089" i="109"/>
  <c r="I2089" i="109"/>
  <c r="H2089" i="109"/>
  <c r="G2089" i="109"/>
  <c r="F2089" i="109"/>
  <c r="E2089" i="109"/>
  <c r="D2089" i="109"/>
  <c r="C2089" i="109"/>
  <c r="B2089" i="109"/>
  <c r="A2089" i="109"/>
  <c r="V2089" i="109" s="1"/>
  <c r="AB2088" i="109"/>
  <c r="AC2088" i="109" s="1"/>
  <c r="U2088" i="109"/>
  <c r="T2088" i="109"/>
  <c r="S2088" i="109"/>
  <c r="AA2088" i="109" s="1"/>
  <c r="R2088" i="109"/>
  <c r="Q2088" i="109"/>
  <c r="P2088" i="109"/>
  <c r="O2088" i="109"/>
  <c r="N2088" i="109"/>
  <c r="M2088" i="109"/>
  <c r="L2088" i="109"/>
  <c r="K2088" i="109"/>
  <c r="J2088" i="109"/>
  <c r="I2088" i="109"/>
  <c r="H2088" i="109"/>
  <c r="G2088" i="109"/>
  <c r="F2088" i="109"/>
  <c r="E2088" i="109"/>
  <c r="D2088" i="109"/>
  <c r="C2088" i="109"/>
  <c r="B2088" i="109"/>
  <c r="A2088" i="109"/>
  <c r="V2088" i="109" s="1"/>
  <c r="X2088" i="109" s="1"/>
  <c r="AD2088" i="109" s="1"/>
  <c r="AB2087" i="109"/>
  <c r="AC2087" i="109" s="1"/>
  <c r="V2087" i="109"/>
  <c r="U2087" i="109"/>
  <c r="T2087" i="109"/>
  <c r="S2087" i="109"/>
  <c r="AA2087" i="109" s="1"/>
  <c r="R2087" i="109"/>
  <c r="Q2087" i="109"/>
  <c r="P2087" i="109"/>
  <c r="O2087" i="109"/>
  <c r="N2087" i="109"/>
  <c r="M2087" i="109"/>
  <c r="L2087" i="109"/>
  <c r="K2087" i="109"/>
  <c r="J2087" i="109"/>
  <c r="I2087" i="109"/>
  <c r="H2087" i="109"/>
  <c r="G2087" i="109"/>
  <c r="F2087" i="109"/>
  <c r="E2087" i="109"/>
  <c r="D2087" i="109"/>
  <c r="C2087" i="109"/>
  <c r="B2087" i="109"/>
  <c r="A2087" i="109"/>
  <c r="AB2086" i="109"/>
  <c r="AC2086" i="109" s="1"/>
  <c r="AA2086" i="109"/>
  <c r="V2086" i="109"/>
  <c r="U2086" i="109"/>
  <c r="T2086" i="109"/>
  <c r="S2086" i="109"/>
  <c r="R2086" i="109"/>
  <c r="Q2086" i="109"/>
  <c r="P2086" i="109"/>
  <c r="O2086" i="109"/>
  <c r="N2086" i="109"/>
  <c r="M2086" i="109"/>
  <c r="L2086" i="109"/>
  <c r="K2086" i="109"/>
  <c r="J2086" i="109"/>
  <c r="I2086" i="109"/>
  <c r="H2086" i="109"/>
  <c r="G2086" i="109"/>
  <c r="F2086" i="109"/>
  <c r="E2086" i="109"/>
  <c r="D2086" i="109"/>
  <c r="C2086" i="109"/>
  <c r="B2086" i="109"/>
  <c r="A2086" i="109"/>
  <c r="AB2085" i="109"/>
  <c r="AC2085" i="109" s="1"/>
  <c r="X2085" i="109"/>
  <c r="U2085" i="109"/>
  <c r="T2085" i="109"/>
  <c r="S2085" i="109"/>
  <c r="AA2085" i="109" s="1"/>
  <c r="R2085" i="109"/>
  <c r="Q2085" i="109"/>
  <c r="P2085" i="109"/>
  <c r="O2085" i="109"/>
  <c r="N2085" i="109"/>
  <c r="M2085" i="109"/>
  <c r="L2085" i="109"/>
  <c r="K2085" i="109"/>
  <c r="J2085" i="109"/>
  <c r="I2085" i="109"/>
  <c r="H2085" i="109"/>
  <c r="G2085" i="109"/>
  <c r="F2085" i="109"/>
  <c r="E2085" i="109"/>
  <c r="D2085" i="109"/>
  <c r="C2085" i="109"/>
  <c r="B2085" i="109"/>
  <c r="A2085" i="109"/>
  <c r="V2085" i="109" s="1"/>
  <c r="AO2084" i="109"/>
  <c r="AN2084" i="109"/>
  <c r="AM2084" i="109"/>
  <c r="AL2084" i="109"/>
  <c r="AK2084" i="109"/>
  <c r="AJ2084" i="109"/>
  <c r="AI2084" i="109"/>
  <c r="AH2084" i="109"/>
  <c r="AR2084" i="109" s="1"/>
  <c r="AG2084" i="109"/>
  <c r="AF2084" i="109"/>
  <c r="AE2084" i="109"/>
  <c r="AQ2084" i="109" s="1"/>
  <c r="Z2084" i="109"/>
  <c r="V2084" i="109"/>
  <c r="Y2084" i="109" s="1"/>
  <c r="U2084" i="109"/>
  <c r="T2084" i="109"/>
  <c r="S2084" i="109"/>
  <c r="R2084" i="109"/>
  <c r="Q2084" i="109"/>
  <c r="P2084" i="109"/>
  <c r="O2084" i="109"/>
  <c r="N2084" i="109"/>
  <c r="M2084" i="109"/>
  <c r="L2084" i="109"/>
  <c r="K2084" i="109"/>
  <c r="J2084" i="109"/>
  <c r="I2084" i="109"/>
  <c r="H2084" i="109"/>
  <c r="G2084" i="109"/>
  <c r="F2084" i="109"/>
  <c r="E2084" i="109"/>
  <c r="D2084" i="109"/>
  <c r="C2084" i="109"/>
  <c r="B2084" i="109"/>
  <c r="A2084" i="109"/>
  <c r="AJ2083" i="109"/>
  <c r="AI2083" i="109"/>
  <c r="AH2083" i="109"/>
  <c r="AG2083" i="109"/>
  <c r="AF2083" i="109"/>
  <c r="AC2083" i="109"/>
  <c r="AB2083" i="109"/>
  <c r="X2083" i="109"/>
  <c r="U2083" i="109"/>
  <c r="T2083" i="109"/>
  <c r="S2083" i="109"/>
  <c r="R2083" i="109"/>
  <c r="Q2083" i="109"/>
  <c r="P2083" i="109"/>
  <c r="O2083" i="109"/>
  <c r="N2083" i="109"/>
  <c r="M2083" i="109"/>
  <c r="L2083" i="109"/>
  <c r="K2083" i="109"/>
  <c r="J2083" i="109"/>
  <c r="I2083" i="109"/>
  <c r="H2083" i="109"/>
  <c r="G2083" i="109"/>
  <c r="F2083" i="109"/>
  <c r="E2083" i="109"/>
  <c r="D2083" i="109"/>
  <c r="C2083" i="109"/>
  <c r="B2083" i="109"/>
  <c r="A2083" i="109"/>
  <c r="V2083" i="109" s="1"/>
  <c r="AP2082" i="109"/>
  <c r="AO2082" i="109"/>
  <c r="AS2082" i="109" s="1"/>
  <c r="AN2082" i="109"/>
  <c r="AM2082" i="109"/>
  <c r="AL2082" i="109"/>
  <c r="AK2082" i="109"/>
  <c r="AJ2082" i="109"/>
  <c r="AR2082" i="109" s="1"/>
  <c r="AI2082" i="109"/>
  <c r="AH2082" i="109"/>
  <c r="AG2082" i="109"/>
  <c r="AF2082" i="109"/>
  <c r="AE2082" i="109"/>
  <c r="AQ2082" i="109" s="1"/>
  <c r="Z2082" i="109"/>
  <c r="V2082" i="109"/>
  <c r="Y2082" i="109" s="1"/>
  <c r="U2082" i="109"/>
  <c r="T2082" i="109"/>
  <c r="S2082" i="109"/>
  <c r="R2082" i="109"/>
  <c r="Q2082" i="109"/>
  <c r="P2082" i="109"/>
  <c r="O2082" i="109"/>
  <c r="N2082" i="109"/>
  <c r="M2082" i="109"/>
  <c r="L2082" i="109"/>
  <c r="K2082" i="109"/>
  <c r="J2082" i="109"/>
  <c r="I2082" i="109"/>
  <c r="H2082" i="109"/>
  <c r="G2082" i="109"/>
  <c r="F2082" i="109"/>
  <c r="E2082" i="109"/>
  <c r="D2082" i="109"/>
  <c r="C2082" i="109"/>
  <c r="B2082" i="109"/>
  <c r="A2082" i="109"/>
  <c r="AS2081" i="109"/>
  <c r="AP2081" i="109"/>
  <c r="AO2081" i="109"/>
  <c r="AN2081" i="109"/>
  <c r="AM2081" i="109"/>
  <c r="AJ2081" i="109"/>
  <c r="V2081" i="109"/>
  <c r="U2081" i="109"/>
  <c r="T2081" i="109"/>
  <c r="S2081" i="109"/>
  <c r="R2081" i="109"/>
  <c r="Q2081" i="109"/>
  <c r="P2081" i="109"/>
  <c r="O2081" i="109"/>
  <c r="N2081" i="109"/>
  <c r="M2081" i="109"/>
  <c r="L2081" i="109"/>
  <c r="K2081" i="109"/>
  <c r="J2081" i="109"/>
  <c r="I2081" i="109"/>
  <c r="H2081" i="109"/>
  <c r="G2081" i="109"/>
  <c r="F2081" i="109"/>
  <c r="E2081" i="109"/>
  <c r="D2081" i="109"/>
  <c r="C2081" i="109"/>
  <c r="B2081" i="109"/>
  <c r="A2081" i="109"/>
  <c r="AJ2080" i="109"/>
  <c r="Y2080" i="109"/>
  <c r="U2080" i="109"/>
  <c r="T2080" i="109"/>
  <c r="S2080" i="109"/>
  <c r="R2080" i="109"/>
  <c r="Q2080" i="109"/>
  <c r="P2080" i="109"/>
  <c r="O2080" i="109"/>
  <c r="N2080" i="109"/>
  <c r="M2080" i="109"/>
  <c r="L2080" i="109"/>
  <c r="K2080" i="109"/>
  <c r="J2080" i="109"/>
  <c r="I2080" i="109"/>
  <c r="H2080" i="109"/>
  <c r="G2080" i="109"/>
  <c r="F2080" i="109"/>
  <c r="E2080" i="109"/>
  <c r="D2080" i="109"/>
  <c r="C2080" i="109"/>
  <c r="B2080" i="109"/>
  <c r="A2080" i="109"/>
  <c r="V2080" i="109" s="1"/>
  <c r="AP2079" i="109"/>
  <c r="AK2079" i="109"/>
  <c r="AJ2079" i="109"/>
  <c r="AB2079" i="109"/>
  <c r="AC2079" i="109" s="1"/>
  <c r="AA2079" i="109"/>
  <c r="V2079" i="109"/>
  <c r="U2079" i="109"/>
  <c r="T2079" i="109"/>
  <c r="S2079" i="109"/>
  <c r="R2079" i="109"/>
  <c r="Q2079" i="109"/>
  <c r="P2079" i="109"/>
  <c r="O2079" i="109"/>
  <c r="N2079" i="109"/>
  <c r="M2079" i="109"/>
  <c r="L2079" i="109"/>
  <c r="K2079" i="109"/>
  <c r="J2079" i="109"/>
  <c r="I2079" i="109"/>
  <c r="H2079" i="109"/>
  <c r="G2079" i="109"/>
  <c r="F2079" i="109"/>
  <c r="E2079" i="109"/>
  <c r="D2079" i="109"/>
  <c r="C2079" i="109"/>
  <c r="B2079" i="109"/>
  <c r="A2079" i="109"/>
  <c r="AB2078" i="109"/>
  <c r="AC2078" i="109" s="1"/>
  <c r="V2078" i="109"/>
  <c r="U2078" i="109"/>
  <c r="T2078" i="109"/>
  <c r="S2078" i="109"/>
  <c r="AA2078" i="109" s="1"/>
  <c r="R2078" i="109"/>
  <c r="Q2078" i="109"/>
  <c r="P2078" i="109"/>
  <c r="O2078" i="109"/>
  <c r="N2078" i="109"/>
  <c r="M2078" i="109"/>
  <c r="L2078" i="109"/>
  <c r="K2078" i="109"/>
  <c r="J2078" i="109"/>
  <c r="I2078" i="109"/>
  <c r="H2078" i="109"/>
  <c r="G2078" i="109"/>
  <c r="F2078" i="109"/>
  <c r="E2078" i="109"/>
  <c r="D2078" i="109"/>
  <c r="C2078" i="109"/>
  <c r="B2078" i="109"/>
  <c r="A2078" i="109"/>
  <c r="AP2077" i="109"/>
  <c r="AO2077" i="109"/>
  <c r="AS2077" i="109" s="1"/>
  <c r="AN2077" i="109"/>
  <c r="AE2077" i="109"/>
  <c r="AC2077" i="109"/>
  <c r="AB2077" i="109"/>
  <c r="Z2077" i="109"/>
  <c r="V2077" i="109"/>
  <c r="U2077" i="109"/>
  <c r="T2077" i="109"/>
  <c r="S2077" i="109"/>
  <c r="AA2077" i="109" s="1"/>
  <c r="R2077" i="109"/>
  <c r="Q2077" i="109"/>
  <c r="P2077" i="109"/>
  <c r="O2077" i="109"/>
  <c r="N2077" i="109"/>
  <c r="M2077" i="109"/>
  <c r="L2077" i="109"/>
  <c r="K2077" i="109"/>
  <c r="J2077" i="109"/>
  <c r="I2077" i="109"/>
  <c r="H2077" i="109"/>
  <c r="G2077" i="109"/>
  <c r="F2077" i="109"/>
  <c r="E2077" i="109"/>
  <c r="D2077" i="109"/>
  <c r="C2077" i="109"/>
  <c r="B2077" i="109"/>
  <c r="A2077" i="109"/>
  <c r="AP2076" i="109"/>
  <c r="AL2076" i="109"/>
  <c r="AH2076" i="109"/>
  <c r="AG2076" i="109"/>
  <c r="AF2076" i="109"/>
  <c r="AE2076" i="109"/>
  <c r="AB2076" i="109"/>
  <c r="AC2076" i="109" s="1"/>
  <c r="AA2076" i="109"/>
  <c r="Z2076" i="109"/>
  <c r="Y2076" i="109"/>
  <c r="V2076" i="109"/>
  <c r="U2076" i="109"/>
  <c r="T2076" i="109"/>
  <c r="S2076" i="109"/>
  <c r="R2076" i="109"/>
  <c r="Q2076" i="109"/>
  <c r="P2076" i="109"/>
  <c r="O2076" i="109"/>
  <c r="N2076" i="109"/>
  <c r="M2076" i="109"/>
  <c r="L2076" i="109"/>
  <c r="K2076" i="109"/>
  <c r="J2076" i="109"/>
  <c r="I2076" i="109"/>
  <c r="H2076" i="109"/>
  <c r="G2076" i="109"/>
  <c r="F2076" i="109"/>
  <c r="E2076" i="109"/>
  <c r="D2076" i="109"/>
  <c r="C2076" i="109"/>
  <c r="B2076" i="109"/>
  <c r="A2076" i="109"/>
  <c r="AI2075" i="109"/>
  <c r="AH2075" i="109"/>
  <c r="AG2075" i="109"/>
  <c r="AF2075" i="109"/>
  <c r="AE2075" i="109"/>
  <c r="Z2075" i="109"/>
  <c r="V2075" i="109"/>
  <c r="U2075" i="109"/>
  <c r="T2075" i="109"/>
  <c r="S2075" i="109"/>
  <c r="R2075" i="109"/>
  <c r="Q2075" i="109"/>
  <c r="P2075" i="109"/>
  <c r="O2075" i="109"/>
  <c r="N2075" i="109"/>
  <c r="M2075" i="109"/>
  <c r="L2075" i="109"/>
  <c r="K2075" i="109"/>
  <c r="J2075" i="109"/>
  <c r="I2075" i="109"/>
  <c r="H2075" i="109"/>
  <c r="G2075" i="109"/>
  <c r="F2075" i="109"/>
  <c r="E2075" i="109"/>
  <c r="D2075" i="109"/>
  <c r="C2075" i="109"/>
  <c r="B2075" i="109"/>
  <c r="A2075" i="109"/>
  <c r="AC2074" i="109"/>
  <c r="AB2074" i="109"/>
  <c r="AA2074" i="109"/>
  <c r="U2074" i="109"/>
  <c r="T2074" i="109"/>
  <c r="S2074" i="109"/>
  <c r="R2074" i="109"/>
  <c r="Q2074" i="109"/>
  <c r="P2074" i="109"/>
  <c r="O2074" i="109"/>
  <c r="N2074" i="109"/>
  <c r="M2074" i="109"/>
  <c r="L2074" i="109"/>
  <c r="K2074" i="109"/>
  <c r="J2074" i="109"/>
  <c r="I2074" i="109"/>
  <c r="H2074" i="109"/>
  <c r="G2074" i="109"/>
  <c r="F2074" i="109"/>
  <c r="E2074" i="109"/>
  <c r="D2074" i="109"/>
  <c r="C2074" i="109"/>
  <c r="B2074" i="109"/>
  <c r="A2074" i="109"/>
  <c r="V2074" i="109" s="1"/>
  <c r="X2074" i="109" s="1"/>
  <c r="AD2074" i="109" s="1"/>
  <c r="AN2073" i="109"/>
  <c r="AM2073" i="109"/>
  <c r="AL2073" i="109"/>
  <c r="AK2073" i="109"/>
  <c r="AJ2073" i="109"/>
  <c r="AR2073" i="109" s="1"/>
  <c r="AI2073" i="109"/>
  <c r="AH2073" i="109"/>
  <c r="AG2073" i="109"/>
  <c r="AF2073" i="109"/>
  <c r="AE2073" i="109"/>
  <c r="AB2073" i="109"/>
  <c r="AC2073" i="109" s="1"/>
  <c r="AA2073" i="109"/>
  <c r="Z2073" i="109"/>
  <c r="V2073" i="109"/>
  <c r="Y2073" i="109" s="1"/>
  <c r="U2073" i="109"/>
  <c r="T2073" i="109"/>
  <c r="S2073" i="109"/>
  <c r="R2073" i="109"/>
  <c r="Q2073" i="109"/>
  <c r="P2073" i="109"/>
  <c r="O2073" i="109"/>
  <c r="N2073" i="109"/>
  <c r="M2073" i="109"/>
  <c r="L2073" i="109"/>
  <c r="K2073" i="109"/>
  <c r="J2073" i="109"/>
  <c r="I2073" i="109"/>
  <c r="H2073" i="109"/>
  <c r="G2073" i="109"/>
  <c r="F2073" i="109"/>
  <c r="E2073" i="109"/>
  <c r="D2073" i="109"/>
  <c r="C2073" i="109"/>
  <c r="B2073" i="109"/>
  <c r="A2073" i="109"/>
  <c r="AP2072" i="109"/>
  <c r="AO2072" i="109"/>
  <c r="AS2072" i="109" s="1"/>
  <c r="AN2072" i="109"/>
  <c r="AM2072" i="109"/>
  <c r="AL2072" i="109"/>
  <c r="AK2072" i="109"/>
  <c r="AJ2072" i="109"/>
  <c r="AI2072" i="109"/>
  <c r="AF2072" i="109"/>
  <c r="AE2072" i="109"/>
  <c r="X2072" i="109"/>
  <c r="U2072" i="109"/>
  <c r="T2072" i="109"/>
  <c r="S2072" i="109"/>
  <c r="R2072" i="109"/>
  <c r="Q2072" i="109"/>
  <c r="P2072" i="109"/>
  <c r="O2072" i="109"/>
  <c r="N2072" i="109"/>
  <c r="M2072" i="109"/>
  <c r="L2072" i="109"/>
  <c r="K2072" i="109"/>
  <c r="J2072" i="109"/>
  <c r="I2072" i="109"/>
  <c r="H2072" i="109"/>
  <c r="G2072" i="109"/>
  <c r="F2072" i="109"/>
  <c r="E2072" i="109"/>
  <c r="D2072" i="109"/>
  <c r="C2072" i="109"/>
  <c r="B2072" i="109"/>
  <c r="A2072" i="109"/>
  <c r="V2072" i="109" s="1"/>
  <c r="AR2071" i="109"/>
  <c r="AP2071" i="109"/>
  <c r="AO2071" i="109"/>
  <c r="AS2071" i="109" s="1"/>
  <c r="AN2071" i="109"/>
  <c r="AM2071" i="109"/>
  <c r="AL2071" i="109"/>
  <c r="AK2071" i="109"/>
  <c r="AJ2071" i="109"/>
  <c r="AI2071" i="109"/>
  <c r="AH2071" i="109"/>
  <c r="AG2071" i="109"/>
  <c r="AF2071" i="109"/>
  <c r="AE2071" i="109"/>
  <c r="Z2071" i="109"/>
  <c r="V2071" i="109"/>
  <c r="Y2071" i="109" s="1"/>
  <c r="U2071" i="109"/>
  <c r="T2071" i="109"/>
  <c r="S2071" i="109"/>
  <c r="R2071" i="109"/>
  <c r="Q2071" i="109"/>
  <c r="P2071" i="109"/>
  <c r="O2071" i="109"/>
  <c r="N2071" i="109"/>
  <c r="M2071" i="109"/>
  <c r="L2071" i="109"/>
  <c r="K2071" i="109"/>
  <c r="J2071" i="109"/>
  <c r="I2071" i="109"/>
  <c r="H2071" i="109"/>
  <c r="G2071" i="109"/>
  <c r="F2071" i="109"/>
  <c r="E2071" i="109"/>
  <c r="D2071" i="109"/>
  <c r="C2071" i="109"/>
  <c r="B2071" i="109"/>
  <c r="A2071" i="109"/>
  <c r="AB2070" i="109"/>
  <c r="AC2070" i="109" s="1"/>
  <c r="V2070" i="109"/>
  <c r="U2070" i="109"/>
  <c r="T2070" i="109"/>
  <c r="S2070" i="109"/>
  <c r="R2070" i="109"/>
  <c r="Q2070" i="109"/>
  <c r="P2070" i="109"/>
  <c r="O2070" i="109"/>
  <c r="N2070" i="109"/>
  <c r="M2070" i="109"/>
  <c r="L2070" i="109"/>
  <c r="K2070" i="109"/>
  <c r="J2070" i="109"/>
  <c r="I2070" i="109"/>
  <c r="H2070" i="109"/>
  <c r="G2070" i="109"/>
  <c r="F2070" i="109"/>
  <c r="E2070" i="109"/>
  <c r="D2070" i="109"/>
  <c r="C2070" i="109"/>
  <c r="B2070" i="109"/>
  <c r="A2070" i="109"/>
  <c r="X2069" i="109"/>
  <c r="U2069" i="109"/>
  <c r="T2069" i="109"/>
  <c r="S2069" i="109"/>
  <c r="AA2069" i="109" s="1"/>
  <c r="R2069" i="109"/>
  <c r="Q2069" i="109"/>
  <c r="P2069" i="109"/>
  <c r="O2069" i="109"/>
  <c r="N2069" i="109"/>
  <c r="M2069" i="109"/>
  <c r="L2069" i="109"/>
  <c r="AB2069" i="109" s="1"/>
  <c r="AC2069" i="109" s="1"/>
  <c r="K2069" i="109"/>
  <c r="J2069" i="109"/>
  <c r="I2069" i="109"/>
  <c r="H2069" i="109"/>
  <c r="G2069" i="109"/>
  <c r="F2069" i="109"/>
  <c r="E2069" i="109"/>
  <c r="D2069" i="109"/>
  <c r="C2069" i="109"/>
  <c r="B2069" i="109"/>
  <c r="A2069" i="109"/>
  <c r="V2069" i="109" s="1"/>
  <c r="AC2068" i="109"/>
  <c r="AB2068" i="109"/>
  <c r="U2068" i="109"/>
  <c r="T2068" i="109"/>
  <c r="S2068" i="109"/>
  <c r="AA2068" i="109" s="1"/>
  <c r="R2068" i="109"/>
  <c r="Q2068" i="109"/>
  <c r="P2068" i="109"/>
  <c r="O2068" i="109"/>
  <c r="N2068" i="109"/>
  <c r="M2068" i="109"/>
  <c r="L2068" i="109"/>
  <c r="K2068" i="109"/>
  <c r="J2068" i="109"/>
  <c r="I2068" i="109"/>
  <c r="H2068" i="109"/>
  <c r="G2068" i="109"/>
  <c r="F2068" i="109"/>
  <c r="E2068" i="109"/>
  <c r="D2068" i="109"/>
  <c r="C2068" i="109"/>
  <c r="B2068" i="109"/>
  <c r="A2068" i="109"/>
  <c r="V2068" i="109" s="1"/>
  <c r="X2068" i="109" s="1"/>
  <c r="AP2067" i="109"/>
  <c r="AO2067" i="109"/>
  <c r="AS2067" i="109" s="1"/>
  <c r="AN2067" i="109"/>
  <c r="U2067" i="109"/>
  <c r="T2067" i="109"/>
  <c r="S2067" i="109"/>
  <c r="R2067" i="109"/>
  <c r="Q2067" i="109"/>
  <c r="P2067" i="109"/>
  <c r="O2067" i="109"/>
  <c r="N2067" i="109"/>
  <c r="M2067" i="109"/>
  <c r="L2067" i="109"/>
  <c r="K2067" i="109"/>
  <c r="J2067" i="109"/>
  <c r="I2067" i="109"/>
  <c r="H2067" i="109"/>
  <c r="G2067" i="109"/>
  <c r="F2067" i="109"/>
  <c r="E2067" i="109"/>
  <c r="D2067" i="109"/>
  <c r="C2067" i="109"/>
  <c r="B2067" i="109"/>
  <c r="A2067" i="109"/>
  <c r="V2067" i="109" s="1"/>
  <c r="AP2066" i="109"/>
  <c r="AO2066" i="109"/>
  <c r="AS2066" i="109" s="1"/>
  <c r="AN2066" i="109"/>
  <c r="AL2066" i="109"/>
  <c r="AK2066" i="109"/>
  <c r="AJ2066" i="109"/>
  <c r="AE2066" i="109"/>
  <c r="AC2066" i="109"/>
  <c r="AB2066" i="109"/>
  <c r="Z2066" i="109"/>
  <c r="V2066" i="109"/>
  <c r="U2066" i="109"/>
  <c r="T2066" i="109"/>
  <c r="S2066" i="109"/>
  <c r="AA2066" i="109" s="1"/>
  <c r="R2066" i="109"/>
  <c r="Q2066" i="109"/>
  <c r="P2066" i="109"/>
  <c r="O2066" i="109"/>
  <c r="N2066" i="109"/>
  <c r="M2066" i="109"/>
  <c r="L2066" i="109"/>
  <c r="K2066" i="109"/>
  <c r="J2066" i="109"/>
  <c r="I2066" i="109"/>
  <c r="H2066" i="109"/>
  <c r="G2066" i="109"/>
  <c r="F2066" i="109"/>
  <c r="E2066" i="109"/>
  <c r="D2066" i="109"/>
  <c r="C2066" i="109"/>
  <c r="B2066" i="109"/>
  <c r="A2066" i="109"/>
  <c r="AP2065" i="109"/>
  <c r="AN2065" i="109"/>
  <c r="AM2065" i="109"/>
  <c r="AJ2065" i="109"/>
  <c r="U2065" i="109"/>
  <c r="T2065" i="109"/>
  <c r="S2065" i="109"/>
  <c r="R2065" i="109"/>
  <c r="Q2065" i="109"/>
  <c r="P2065" i="109"/>
  <c r="O2065" i="109"/>
  <c r="N2065" i="109"/>
  <c r="M2065" i="109"/>
  <c r="L2065" i="109"/>
  <c r="K2065" i="109"/>
  <c r="J2065" i="109"/>
  <c r="I2065" i="109"/>
  <c r="H2065" i="109"/>
  <c r="G2065" i="109"/>
  <c r="F2065" i="109"/>
  <c r="E2065" i="109"/>
  <c r="D2065" i="109"/>
  <c r="C2065" i="109"/>
  <c r="B2065" i="109"/>
  <c r="A2065" i="109"/>
  <c r="V2065" i="109" s="1"/>
  <c r="AB2064" i="109"/>
  <c r="AC2064" i="109" s="1"/>
  <c r="V2064" i="109"/>
  <c r="U2064" i="109"/>
  <c r="T2064" i="109"/>
  <c r="S2064" i="109"/>
  <c r="AA2064" i="109" s="1"/>
  <c r="R2064" i="109"/>
  <c r="Q2064" i="109"/>
  <c r="P2064" i="109"/>
  <c r="O2064" i="109"/>
  <c r="N2064" i="109"/>
  <c r="M2064" i="109"/>
  <c r="L2064" i="109"/>
  <c r="K2064" i="109"/>
  <c r="J2064" i="109"/>
  <c r="I2064" i="109"/>
  <c r="H2064" i="109"/>
  <c r="G2064" i="109"/>
  <c r="F2064" i="109"/>
  <c r="E2064" i="109"/>
  <c r="D2064" i="109"/>
  <c r="C2064" i="109"/>
  <c r="B2064" i="109"/>
  <c r="A2064" i="109"/>
  <c r="AP2063" i="109"/>
  <c r="AO2063" i="109"/>
  <c r="AN2063" i="109"/>
  <c r="AM2063" i="109"/>
  <c r="AL2063" i="109"/>
  <c r="AK2063" i="109"/>
  <c r="AH2063" i="109"/>
  <c r="AC2063" i="109"/>
  <c r="AB2063" i="109"/>
  <c r="X2063" i="109"/>
  <c r="U2063" i="109"/>
  <c r="T2063" i="109"/>
  <c r="S2063" i="109"/>
  <c r="AA2063" i="109" s="1"/>
  <c r="R2063" i="109"/>
  <c r="Q2063" i="109"/>
  <c r="P2063" i="109"/>
  <c r="O2063" i="109"/>
  <c r="N2063" i="109"/>
  <c r="M2063" i="109"/>
  <c r="L2063" i="109"/>
  <c r="K2063" i="109"/>
  <c r="J2063" i="109"/>
  <c r="I2063" i="109"/>
  <c r="H2063" i="109"/>
  <c r="G2063" i="109"/>
  <c r="F2063" i="109"/>
  <c r="E2063" i="109"/>
  <c r="D2063" i="109"/>
  <c r="C2063" i="109"/>
  <c r="B2063" i="109"/>
  <c r="A2063" i="109"/>
  <c r="V2063" i="109" s="1"/>
  <c r="AJ2063" i="109" s="1"/>
  <c r="AC2062" i="109"/>
  <c r="AB2062" i="109"/>
  <c r="V2062" i="109"/>
  <c r="U2062" i="109"/>
  <c r="T2062" i="109"/>
  <c r="S2062" i="109"/>
  <c r="AA2062" i="109" s="1"/>
  <c r="R2062" i="109"/>
  <c r="Q2062" i="109"/>
  <c r="P2062" i="109"/>
  <c r="O2062" i="109"/>
  <c r="N2062" i="109"/>
  <c r="M2062" i="109"/>
  <c r="L2062" i="109"/>
  <c r="K2062" i="109"/>
  <c r="J2062" i="109"/>
  <c r="I2062" i="109"/>
  <c r="H2062" i="109"/>
  <c r="G2062" i="109"/>
  <c r="F2062" i="109"/>
  <c r="E2062" i="109"/>
  <c r="D2062" i="109"/>
  <c r="C2062" i="109"/>
  <c r="B2062" i="109"/>
  <c r="A2062" i="109"/>
  <c r="AB2061" i="109"/>
  <c r="AC2061" i="109" s="1"/>
  <c r="V2061" i="109"/>
  <c r="U2061" i="109"/>
  <c r="T2061" i="109"/>
  <c r="S2061" i="109"/>
  <c r="R2061" i="109"/>
  <c r="Q2061" i="109"/>
  <c r="P2061" i="109"/>
  <c r="O2061" i="109"/>
  <c r="N2061" i="109"/>
  <c r="M2061" i="109"/>
  <c r="L2061" i="109"/>
  <c r="K2061" i="109"/>
  <c r="J2061" i="109"/>
  <c r="I2061" i="109"/>
  <c r="H2061" i="109"/>
  <c r="G2061" i="109"/>
  <c r="F2061" i="109"/>
  <c r="E2061" i="109"/>
  <c r="D2061" i="109"/>
  <c r="C2061" i="109"/>
  <c r="B2061" i="109"/>
  <c r="A2061" i="109"/>
  <c r="AP2060" i="109"/>
  <c r="AO2060" i="109"/>
  <c r="AS2060" i="109" s="1"/>
  <c r="AN2060" i="109"/>
  <c r="AM2060" i="109"/>
  <c r="Y2060" i="109"/>
  <c r="V2060" i="109"/>
  <c r="U2060" i="109"/>
  <c r="T2060" i="109"/>
  <c r="S2060" i="109"/>
  <c r="R2060" i="109"/>
  <c r="Q2060" i="109"/>
  <c r="P2060" i="109"/>
  <c r="O2060" i="109"/>
  <c r="N2060" i="109"/>
  <c r="M2060" i="109"/>
  <c r="L2060" i="109"/>
  <c r="K2060" i="109"/>
  <c r="J2060" i="109"/>
  <c r="I2060" i="109"/>
  <c r="H2060" i="109"/>
  <c r="G2060" i="109"/>
  <c r="F2060" i="109"/>
  <c r="E2060" i="109"/>
  <c r="D2060" i="109"/>
  <c r="C2060" i="109"/>
  <c r="B2060" i="109"/>
  <c r="A2060" i="109"/>
  <c r="AB2059" i="109"/>
  <c r="AC2059" i="109" s="1"/>
  <c r="U2059" i="109"/>
  <c r="T2059" i="109"/>
  <c r="S2059" i="109"/>
  <c r="AA2059" i="109" s="1"/>
  <c r="R2059" i="109"/>
  <c r="Q2059" i="109"/>
  <c r="P2059" i="109"/>
  <c r="O2059" i="109"/>
  <c r="N2059" i="109"/>
  <c r="M2059" i="109"/>
  <c r="L2059" i="109"/>
  <c r="K2059" i="109"/>
  <c r="J2059" i="109"/>
  <c r="I2059" i="109"/>
  <c r="H2059" i="109"/>
  <c r="G2059" i="109"/>
  <c r="F2059" i="109"/>
  <c r="E2059" i="109"/>
  <c r="D2059" i="109"/>
  <c r="C2059" i="109"/>
  <c r="B2059" i="109"/>
  <c r="A2059" i="109"/>
  <c r="V2059" i="109" s="1"/>
  <c r="AO2058" i="109"/>
  <c r="AB2058" i="109"/>
  <c r="AC2058" i="109" s="1"/>
  <c r="Z2058" i="109"/>
  <c r="V2058" i="109"/>
  <c r="U2058" i="109"/>
  <c r="T2058" i="109"/>
  <c r="S2058" i="109"/>
  <c r="AA2058" i="109" s="1"/>
  <c r="R2058" i="109"/>
  <c r="Q2058" i="109"/>
  <c r="P2058" i="109"/>
  <c r="O2058" i="109"/>
  <c r="N2058" i="109"/>
  <c r="M2058" i="109"/>
  <c r="L2058" i="109"/>
  <c r="K2058" i="109"/>
  <c r="J2058" i="109"/>
  <c r="I2058" i="109"/>
  <c r="H2058" i="109"/>
  <c r="G2058" i="109"/>
  <c r="F2058" i="109"/>
  <c r="E2058" i="109"/>
  <c r="D2058" i="109"/>
  <c r="C2058" i="109"/>
  <c r="B2058" i="109"/>
  <c r="A2058" i="109"/>
  <c r="AP2057" i="109"/>
  <c r="AM2057" i="109"/>
  <c r="AG2057" i="109"/>
  <c r="AB2057" i="109"/>
  <c r="AC2057" i="109" s="1"/>
  <c r="AA2057" i="109"/>
  <c r="Z2057" i="109"/>
  <c r="Y2057" i="109"/>
  <c r="V2057" i="109"/>
  <c r="U2057" i="109"/>
  <c r="T2057" i="109"/>
  <c r="S2057" i="109"/>
  <c r="R2057" i="109"/>
  <c r="Q2057" i="109"/>
  <c r="P2057" i="109"/>
  <c r="O2057" i="109"/>
  <c r="N2057" i="109"/>
  <c r="M2057" i="109"/>
  <c r="L2057" i="109"/>
  <c r="K2057" i="109"/>
  <c r="J2057" i="109"/>
  <c r="I2057" i="109"/>
  <c r="H2057" i="109"/>
  <c r="G2057" i="109"/>
  <c r="F2057" i="109"/>
  <c r="E2057" i="109"/>
  <c r="D2057" i="109"/>
  <c r="C2057" i="109"/>
  <c r="B2057" i="109"/>
  <c r="A2057" i="109"/>
  <c r="AB2056" i="109"/>
  <c r="AC2056" i="109" s="1"/>
  <c r="U2056" i="109"/>
  <c r="T2056" i="109"/>
  <c r="S2056" i="109"/>
  <c r="AA2056" i="109" s="1"/>
  <c r="R2056" i="109"/>
  <c r="Q2056" i="109"/>
  <c r="P2056" i="109"/>
  <c r="AD2056" i="109" s="1"/>
  <c r="O2056" i="109"/>
  <c r="N2056" i="109"/>
  <c r="M2056" i="109"/>
  <c r="L2056" i="109"/>
  <c r="K2056" i="109"/>
  <c r="J2056" i="109"/>
  <c r="I2056" i="109"/>
  <c r="H2056" i="109"/>
  <c r="G2056" i="109"/>
  <c r="F2056" i="109"/>
  <c r="E2056" i="109"/>
  <c r="D2056" i="109"/>
  <c r="C2056" i="109"/>
  <c r="B2056" i="109"/>
  <c r="A2056" i="109"/>
  <c r="V2056" i="109" s="1"/>
  <c r="X2056" i="109" s="1"/>
  <c r="AO2055" i="109"/>
  <c r="U2055" i="109"/>
  <c r="T2055" i="109"/>
  <c r="S2055" i="109"/>
  <c r="R2055" i="109"/>
  <c r="Q2055" i="109"/>
  <c r="P2055" i="109"/>
  <c r="O2055" i="109"/>
  <c r="N2055" i="109"/>
  <c r="M2055" i="109"/>
  <c r="L2055" i="109"/>
  <c r="K2055" i="109"/>
  <c r="J2055" i="109"/>
  <c r="I2055" i="109"/>
  <c r="H2055" i="109"/>
  <c r="G2055" i="109"/>
  <c r="F2055" i="109"/>
  <c r="E2055" i="109"/>
  <c r="D2055" i="109"/>
  <c r="C2055" i="109"/>
  <c r="B2055" i="109"/>
  <c r="A2055" i="109"/>
  <c r="V2055" i="109" s="1"/>
  <c r="AB2054" i="109"/>
  <c r="AC2054" i="109" s="1"/>
  <c r="AA2054" i="109"/>
  <c r="V2054" i="109"/>
  <c r="U2054" i="109"/>
  <c r="T2054" i="109"/>
  <c r="S2054" i="109"/>
  <c r="R2054" i="109"/>
  <c r="Q2054" i="109"/>
  <c r="P2054" i="109"/>
  <c r="O2054" i="109"/>
  <c r="N2054" i="109"/>
  <c r="M2054" i="109"/>
  <c r="L2054" i="109"/>
  <c r="K2054" i="109"/>
  <c r="J2054" i="109"/>
  <c r="I2054" i="109"/>
  <c r="H2054" i="109"/>
  <c r="G2054" i="109"/>
  <c r="F2054" i="109"/>
  <c r="E2054" i="109"/>
  <c r="D2054" i="109"/>
  <c r="C2054" i="109"/>
  <c r="B2054" i="109"/>
  <c r="A2054" i="109"/>
  <c r="AP2053" i="109"/>
  <c r="AK2053" i="109"/>
  <c r="AB2053" i="109"/>
  <c r="AC2053" i="109" s="1"/>
  <c r="Y2053" i="109"/>
  <c r="V2053" i="109"/>
  <c r="U2053" i="109"/>
  <c r="T2053" i="109"/>
  <c r="S2053" i="109"/>
  <c r="AA2053" i="109" s="1"/>
  <c r="R2053" i="109"/>
  <c r="Q2053" i="109"/>
  <c r="P2053" i="109"/>
  <c r="O2053" i="109"/>
  <c r="N2053" i="109"/>
  <c r="M2053" i="109"/>
  <c r="L2053" i="109"/>
  <c r="K2053" i="109"/>
  <c r="J2053" i="109"/>
  <c r="I2053" i="109"/>
  <c r="H2053" i="109"/>
  <c r="G2053" i="109"/>
  <c r="F2053" i="109"/>
  <c r="E2053" i="109"/>
  <c r="D2053" i="109"/>
  <c r="C2053" i="109"/>
  <c r="B2053" i="109"/>
  <c r="A2053" i="109"/>
  <c r="AB2052" i="109"/>
  <c r="AC2052" i="109" s="1"/>
  <c r="AA2052" i="109"/>
  <c r="Z2052" i="109"/>
  <c r="X2052" i="109"/>
  <c r="AD2052" i="109" s="1"/>
  <c r="U2052" i="109"/>
  <c r="T2052" i="109"/>
  <c r="S2052" i="109"/>
  <c r="R2052" i="109"/>
  <c r="Q2052" i="109"/>
  <c r="P2052" i="109"/>
  <c r="O2052" i="109"/>
  <c r="N2052" i="109"/>
  <c r="M2052" i="109"/>
  <c r="L2052" i="109"/>
  <c r="K2052" i="109"/>
  <c r="J2052" i="109"/>
  <c r="I2052" i="109"/>
  <c r="H2052" i="109"/>
  <c r="G2052" i="109"/>
  <c r="F2052" i="109"/>
  <c r="E2052" i="109"/>
  <c r="D2052" i="109"/>
  <c r="C2052" i="109"/>
  <c r="B2052" i="109"/>
  <c r="A2052" i="109"/>
  <c r="V2052" i="109" s="1"/>
  <c r="AG2051" i="109"/>
  <c r="AB2051" i="109"/>
  <c r="AC2051" i="109" s="1"/>
  <c r="AA2051" i="109"/>
  <c r="X2051" i="109"/>
  <c r="AD2051" i="109" s="1"/>
  <c r="U2051" i="109"/>
  <c r="T2051" i="109"/>
  <c r="S2051" i="109"/>
  <c r="R2051" i="109"/>
  <c r="Q2051" i="109"/>
  <c r="P2051" i="109"/>
  <c r="O2051" i="109"/>
  <c r="N2051" i="109"/>
  <c r="M2051" i="109"/>
  <c r="L2051" i="109"/>
  <c r="K2051" i="109"/>
  <c r="J2051" i="109"/>
  <c r="I2051" i="109"/>
  <c r="H2051" i="109"/>
  <c r="G2051" i="109"/>
  <c r="F2051" i="109"/>
  <c r="E2051" i="109"/>
  <c r="D2051" i="109"/>
  <c r="C2051" i="109"/>
  <c r="B2051" i="109"/>
  <c r="A2051" i="109"/>
  <c r="V2051" i="109" s="1"/>
  <c r="AN2050" i="109"/>
  <c r="AI2050" i="109"/>
  <c r="AH2050" i="109"/>
  <c r="AG2050" i="109"/>
  <c r="AF2050" i="109"/>
  <c r="AE2050" i="109"/>
  <c r="AB2050" i="109"/>
  <c r="AC2050" i="109" s="1"/>
  <c r="AA2050" i="109"/>
  <c r="V2050" i="109"/>
  <c r="U2050" i="109"/>
  <c r="T2050" i="109"/>
  <c r="S2050" i="109"/>
  <c r="R2050" i="109"/>
  <c r="Q2050" i="109"/>
  <c r="P2050" i="109"/>
  <c r="O2050" i="109"/>
  <c r="N2050" i="109"/>
  <c r="M2050" i="109"/>
  <c r="L2050" i="109"/>
  <c r="K2050" i="109"/>
  <c r="J2050" i="109"/>
  <c r="I2050" i="109"/>
  <c r="H2050" i="109"/>
  <c r="G2050" i="109"/>
  <c r="F2050" i="109"/>
  <c r="E2050" i="109"/>
  <c r="D2050" i="109"/>
  <c r="C2050" i="109"/>
  <c r="B2050" i="109"/>
  <c r="A2050" i="109"/>
  <c r="AP2049" i="109"/>
  <c r="AO2049" i="109"/>
  <c r="AN2049" i="109"/>
  <c r="AM2049" i="109"/>
  <c r="AL2049" i="109"/>
  <c r="AK2049" i="109"/>
  <c r="AJ2049" i="109"/>
  <c r="AI2049" i="109"/>
  <c r="AH2049" i="109"/>
  <c r="AG2049" i="109"/>
  <c r="AF2049" i="109"/>
  <c r="AR2049" i="109" s="1"/>
  <c r="AE2049" i="109"/>
  <c r="AB2049" i="109"/>
  <c r="AC2049" i="109" s="1"/>
  <c r="Y2049" i="109"/>
  <c r="V2049" i="109"/>
  <c r="Z2049" i="109" s="1"/>
  <c r="U2049" i="109"/>
  <c r="T2049" i="109"/>
  <c r="S2049" i="109"/>
  <c r="R2049" i="109"/>
  <c r="Q2049" i="109"/>
  <c r="P2049" i="109"/>
  <c r="O2049" i="109"/>
  <c r="N2049" i="109"/>
  <c r="M2049" i="109"/>
  <c r="L2049" i="109"/>
  <c r="K2049" i="109"/>
  <c r="J2049" i="109"/>
  <c r="I2049" i="109"/>
  <c r="H2049" i="109"/>
  <c r="G2049" i="109"/>
  <c r="F2049" i="109"/>
  <c r="E2049" i="109"/>
  <c r="D2049" i="109"/>
  <c r="C2049" i="109"/>
  <c r="B2049" i="109"/>
  <c r="A2049" i="109"/>
  <c r="AP2048" i="109"/>
  <c r="AO2048" i="109"/>
  <c r="AS2048" i="109" s="1"/>
  <c r="AN2048" i="109"/>
  <c r="AM2048" i="109"/>
  <c r="AL2048" i="109"/>
  <c r="AK2048" i="109"/>
  <c r="AJ2048" i="109"/>
  <c r="AI2048" i="109"/>
  <c r="AH2048" i="109"/>
  <c r="AG2048" i="109"/>
  <c r="AF2048" i="109"/>
  <c r="AR2048" i="109" s="1"/>
  <c r="AE2048" i="109"/>
  <c r="AA2048" i="109"/>
  <c r="Z2048" i="109"/>
  <c r="Y2048" i="109"/>
  <c r="V2048" i="109"/>
  <c r="X2048" i="109" s="1"/>
  <c r="U2048" i="109"/>
  <c r="T2048" i="109"/>
  <c r="S2048" i="109"/>
  <c r="R2048" i="109"/>
  <c r="Q2048" i="109"/>
  <c r="P2048" i="109"/>
  <c r="O2048" i="109"/>
  <c r="N2048" i="109"/>
  <c r="M2048" i="109"/>
  <c r="L2048" i="109"/>
  <c r="AB2048" i="109" s="1"/>
  <c r="AC2048" i="109" s="1"/>
  <c r="K2048" i="109"/>
  <c r="J2048" i="109"/>
  <c r="I2048" i="109"/>
  <c r="H2048" i="109"/>
  <c r="G2048" i="109"/>
  <c r="F2048" i="109"/>
  <c r="E2048" i="109"/>
  <c r="D2048" i="109"/>
  <c r="C2048" i="109"/>
  <c r="B2048" i="109"/>
  <c r="A2048" i="109"/>
  <c r="AK2047" i="109"/>
  <c r="U2047" i="109"/>
  <c r="T2047" i="109"/>
  <c r="S2047" i="109"/>
  <c r="R2047" i="109"/>
  <c r="Q2047" i="109"/>
  <c r="P2047" i="109"/>
  <c r="O2047" i="109"/>
  <c r="N2047" i="109"/>
  <c r="M2047" i="109"/>
  <c r="L2047" i="109"/>
  <c r="K2047" i="109"/>
  <c r="J2047" i="109"/>
  <c r="I2047" i="109"/>
  <c r="H2047" i="109"/>
  <c r="G2047" i="109"/>
  <c r="F2047" i="109"/>
  <c r="E2047" i="109"/>
  <c r="D2047" i="109"/>
  <c r="C2047" i="109"/>
  <c r="B2047" i="109"/>
  <c r="A2047" i="109"/>
  <c r="V2047" i="109" s="1"/>
  <c r="AP2046" i="109"/>
  <c r="AO2046" i="109"/>
  <c r="AN2046" i="109"/>
  <c r="AM2046" i="109"/>
  <c r="AL2046" i="109"/>
  <c r="AK2046" i="109"/>
  <c r="AJ2046" i="109"/>
  <c r="AI2046" i="109"/>
  <c r="AH2046" i="109"/>
  <c r="AE2046" i="109"/>
  <c r="Z2046" i="109"/>
  <c r="V2046" i="109"/>
  <c r="AG2046" i="109" s="1"/>
  <c r="U2046" i="109"/>
  <c r="T2046" i="109"/>
  <c r="S2046" i="109"/>
  <c r="R2046" i="109"/>
  <c r="Q2046" i="109"/>
  <c r="P2046" i="109"/>
  <c r="O2046" i="109"/>
  <c r="N2046" i="109"/>
  <c r="M2046" i="109"/>
  <c r="L2046" i="109"/>
  <c r="K2046" i="109"/>
  <c r="J2046" i="109"/>
  <c r="I2046" i="109"/>
  <c r="H2046" i="109"/>
  <c r="G2046" i="109"/>
  <c r="F2046" i="109"/>
  <c r="E2046" i="109"/>
  <c r="D2046" i="109"/>
  <c r="C2046" i="109"/>
  <c r="B2046" i="109"/>
  <c r="A2046" i="109"/>
  <c r="AP2045" i="109"/>
  <c r="AS2045" i="109" s="1"/>
  <c r="AO2045" i="109"/>
  <c r="AN2045" i="109"/>
  <c r="AM2045" i="109"/>
  <c r="AJ2045" i="109"/>
  <c r="AG2045" i="109"/>
  <c r="AB2045" i="109"/>
  <c r="AC2045" i="109" s="1"/>
  <c r="V2045" i="109"/>
  <c r="U2045" i="109"/>
  <c r="T2045" i="109"/>
  <c r="S2045" i="109"/>
  <c r="AA2045" i="109" s="1"/>
  <c r="R2045" i="109"/>
  <c r="Q2045" i="109"/>
  <c r="P2045" i="109"/>
  <c r="O2045" i="109"/>
  <c r="N2045" i="109"/>
  <c r="M2045" i="109"/>
  <c r="L2045" i="109"/>
  <c r="K2045" i="109"/>
  <c r="J2045" i="109"/>
  <c r="I2045" i="109"/>
  <c r="H2045" i="109"/>
  <c r="G2045" i="109"/>
  <c r="F2045" i="109"/>
  <c r="E2045" i="109"/>
  <c r="D2045" i="109"/>
  <c r="C2045" i="109"/>
  <c r="B2045" i="109"/>
  <c r="A2045" i="109"/>
  <c r="U2044" i="109"/>
  <c r="T2044" i="109"/>
  <c r="S2044" i="109"/>
  <c r="R2044" i="109"/>
  <c r="Q2044" i="109"/>
  <c r="P2044" i="109"/>
  <c r="O2044" i="109"/>
  <c r="N2044" i="109"/>
  <c r="M2044" i="109"/>
  <c r="L2044" i="109"/>
  <c r="K2044" i="109"/>
  <c r="J2044" i="109"/>
  <c r="I2044" i="109"/>
  <c r="H2044" i="109"/>
  <c r="G2044" i="109"/>
  <c r="F2044" i="109"/>
  <c r="E2044" i="109"/>
  <c r="D2044" i="109"/>
  <c r="C2044" i="109"/>
  <c r="B2044" i="109"/>
  <c r="A2044" i="109"/>
  <c r="V2044" i="109" s="1"/>
  <c r="X2044" i="109" s="1"/>
  <c r="AB2043" i="109"/>
  <c r="AC2043" i="109" s="1"/>
  <c r="V2043" i="109"/>
  <c r="U2043" i="109"/>
  <c r="T2043" i="109"/>
  <c r="S2043" i="109"/>
  <c r="AA2043" i="109" s="1"/>
  <c r="R2043" i="109"/>
  <c r="Q2043" i="109"/>
  <c r="P2043" i="109"/>
  <c r="O2043" i="109"/>
  <c r="N2043" i="109"/>
  <c r="M2043" i="109"/>
  <c r="L2043" i="109"/>
  <c r="K2043" i="109"/>
  <c r="J2043" i="109"/>
  <c r="I2043" i="109"/>
  <c r="H2043" i="109"/>
  <c r="G2043" i="109"/>
  <c r="F2043" i="109"/>
  <c r="E2043" i="109"/>
  <c r="D2043" i="109"/>
  <c r="C2043" i="109"/>
  <c r="B2043" i="109"/>
  <c r="A2043" i="109"/>
  <c r="AP2042" i="109"/>
  <c r="AM2042" i="109"/>
  <c r="AH2042" i="109"/>
  <c r="AB2042" i="109"/>
  <c r="AC2042" i="109" s="1"/>
  <c r="Y2042" i="109"/>
  <c r="V2042" i="109"/>
  <c r="U2042" i="109"/>
  <c r="T2042" i="109"/>
  <c r="S2042" i="109"/>
  <c r="AA2042" i="109" s="1"/>
  <c r="R2042" i="109"/>
  <c r="Q2042" i="109"/>
  <c r="P2042" i="109"/>
  <c r="O2042" i="109"/>
  <c r="N2042" i="109"/>
  <c r="M2042" i="109"/>
  <c r="L2042" i="109"/>
  <c r="K2042" i="109"/>
  <c r="J2042" i="109"/>
  <c r="I2042" i="109"/>
  <c r="H2042" i="109"/>
  <c r="G2042" i="109"/>
  <c r="F2042" i="109"/>
  <c r="E2042" i="109"/>
  <c r="D2042" i="109"/>
  <c r="C2042" i="109"/>
  <c r="B2042" i="109"/>
  <c r="A2042" i="109"/>
  <c r="AB2041" i="109"/>
  <c r="AC2041" i="109" s="1"/>
  <c r="AA2041" i="109"/>
  <c r="Z2041" i="109"/>
  <c r="V2041" i="109"/>
  <c r="U2041" i="109"/>
  <c r="T2041" i="109"/>
  <c r="S2041" i="109"/>
  <c r="R2041" i="109"/>
  <c r="Q2041" i="109"/>
  <c r="P2041" i="109"/>
  <c r="O2041" i="109"/>
  <c r="N2041" i="109"/>
  <c r="M2041" i="109"/>
  <c r="L2041" i="109"/>
  <c r="K2041" i="109"/>
  <c r="J2041" i="109"/>
  <c r="I2041" i="109"/>
  <c r="H2041" i="109"/>
  <c r="G2041" i="109"/>
  <c r="F2041" i="109"/>
  <c r="E2041" i="109"/>
  <c r="D2041" i="109"/>
  <c r="C2041" i="109"/>
  <c r="B2041" i="109"/>
  <c r="A2041" i="109"/>
  <c r="AL2040" i="109"/>
  <c r="AE2040" i="109"/>
  <c r="AC2040" i="109"/>
  <c r="AB2040" i="109"/>
  <c r="AA2040" i="109"/>
  <c r="Z2040" i="109"/>
  <c r="X2040" i="109"/>
  <c r="AD2040" i="109" s="1"/>
  <c r="U2040" i="109"/>
  <c r="T2040" i="109"/>
  <c r="S2040" i="109"/>
  <c r="R2040" i="109"/>
  <c r="Q2040" i="109"/>
  <c r="P2040" i="109"/>
  <c r="O2040" i="109"/>
  <c r="N2040" i="109"/>
  <c r="M2040" i="109"/>
  <c r="L2040" i="109"/>
  <c r="K2040" i="109"/>
  <c r="J2040" i="109"/>
  <c r="I2040" i="109"/>
  <c r="H2040" i="109"/>
  <c r="G2040" i="109"/>
  <c r="F2040" i="109"/>
  <c r="E2040" i="109"/>
  <c r="D2040" i="109"/>
  <c r="C2040" i="109"/>
  <c r="B2040" i="109"/>
  <c r="A2040" i="109"/>
  <c r="V2040" i="109" s="1"/>
  <c r="AB2039" i="109"/>
  <c r="AC2039" i="109" s="1"/>
  <c r="AA2039" i="109"/>
  <c r="V2039" i="109"/>
  <c r="U2039" i="109"/>
  <c r="T2039" i="109"/>
  <c r="S2039" i="109"/>
  <c r="R2039" i="109"/>
  <c r="Q2039" i="109"/>
  <c r="P2039" i="109"/>
  <c r="O2039" i="109"/>
  <c r="N2039" i="109"/>
  <c r="M2039" i="109"/>
  <c r="L2039" i="109"/>
  <c r="K2039" i="109"/>
  <c r="J2039" i="109"/>
  <c r="I2039" i="109"/>
  <c r="H2039" i="109"/>
  <c r="G2039" i="109"/>
  <c r="F2039" i="109"/>
  <c r="E2039" i="109"/>
  <c r="D2039" i="109"/>
  <c r="C2039" i="109"/>
  <c r="B2039" i="109"/>
  <c r="A2039" i="109"/>
  <c r="AP2038" i="109"/>
  <c r="AO2038" i="109"/>
  <c r="AS2038" i="109" s="1"/>
  <c r="AN2038" i="109"/>
  <c r="AM2038" i="109"/>
  <c r="AL2038" i="109"/>
  <c r="AK2038" i="109"/>
  <c r="AJ2038" i="109"/>
  <c r="AI2038" i="109"/>
  <c r="AH2038" i="109"/>
  <c r="AG2038" i="109"/>
  <c r="AF2038" i="109"/>
  <c r="AR2038" i="109" s="1"/>
  <c r="AE2038" i="109"/>
  <c r="AC2038" i="109"/>
  <c r="AB2038" i="109"/>
  <c r="Y2038" i="109"/>
  <c r="V2038" i="109"/>
  <c r="Z2038" i="109" s="1"/>
  <c r="U2038" i="109"/>
  <c r="T2038" i="109"/>
  <c r="S2038" i="109"/>
  <c r="R2038" i="109"/>
  <c r="Q2038" i="109"/>
  <c r="P2038" i="109"/>
  <c r="O2038" i="109"/>
  <c r="N2038" i="109"/>
  <c r="M2038" i="109"/>
  <c r="L2038" i="109"/>
  <c r="K2038" i="109"/>
  <c r="J2038" i="109"/>
  <c r="I2038" i="109"/>
  <c r="H2038" i="109"/>
  <c r="G2038" i="109"/>
  <c r="F2038" i="109"/>
  <c r="E2038" i="109"/>
  <c r="D2038" i="109"/>
  <c r="C2038" i="109"/>
  <c r="B2038" i="109"/>
  <c r="A2038" i="109"/>
  <c r="AM2037" i="109"/>
  <c r="AL2037" i="109"/>
  <c r="AK2037" i="109"/>
  <c r="AJ2037" i="109"/>
  <c r="AI2037" i="109"/>
  <c r="AF2037" i="109"/>
  <c r="U2037" i="109"/>
  <c r="T2037" i="109"/>
  <c r="S2037" i="109"/>
  <c r="R2037" i="109"/>
  <c r="Q2037" i="109"/>
  <c r="P2037" i="109"/>
  <c r="O2037" i="109"/>
  <c r="N2037" i="109"/>
  <c r="M2037" i="109"/>
  <c r="L2037" i="109"/>
  <c r="K2037" i="109"/>
  <c r="J2037" i="109"/>
  <c r="I2037" i="109"/>
  <c r="H2037" i="109"/>
  <c r="G2037" i="109"/>
  <c r="F2037" i="109"/>
  <c r="E2037" i="109"/>
  <c r="D2037" i="109"/>
  <c r="C2037" i="109"/>
  <c r="B2037" i="109"/>
  <c r="A2037" i="109"/>
  <c r="V2037" i="109" s="1"/>
  <c r="AI2036" i="109"/>
  <c r="X2036" i="109"/>
  <c r="U2036" i="109"/>
  <c r="T2036" i="109"/>
  <c r="S2036" i="109"/>
  <c r="R2036" i="109"/>
  <c r="Q2036" i="109"/>
  <c r="P2036" i="109"/>
  <c r="O2036" i="109"/>
  <c r="N2036" i="109"/>
  <c r="M2036" i="109"/>
  <c r="L2036" i="109"/>
  <c r="K2036" i="109"/>
  <c r="J2036" i="109"/>
  <c r="I2036" i="109"/>
  <c r="H2036" i="109"/>
  <c r="G2036" i="109"/>
  <c r="F2036" i="109"/>
  <c r="E2036" i="109"/>
  <c r="D2036" i="109"/>
  <c r="C2036" i="109"/>
  <c r="B2036" i="109"/>
  <c r="A2036" i="109"/>
  <c r="V2036" i="109" s="1"/>
  <c r="AQ2035" i="109"/>
  <c r="AP2035" i="109"/>
  <c r="AO2035" i="109"/>
  <c r="AS2035" i="109" s="1"/>
  <c r="AN2035" i="109"/>
  <c r="AM2035" i="109"/>
  <c r="AL2035" i="109"/>
  <c r="AK2035" i="109"/>
  <c r="AJ2035" i="109"/>
  <c r="AI2035" i="109"/>
  <c r="AH2035" i="109"/>
  <c r="AE2035" i="109"/>
  <c r="Z2035" i="109"/>
  <c r="V2035" i="109"/>
  <c r="AG2035" i="109" s="1"/>
  <c r="U2035" i="109"/>
  <c r="T2035" i="109"/>
  <c r="S2035" i="109"/>
  <c r="R2035" i="109"/>
  <c r="Q2035" i="109"/>
  <c r="P2035" i="109"/>
  <c r="O2035" i="109"/>
  <c r="N2035" i="109"/>
  <c r="M2035" i="109"/>
  <c r="L2035" i="109"/>
  <c r="K2035" i="109"/>
  <c r="J2035" i="109"/>
  <c r="I2035" i="109"/>
  <c r="H2035" i="109"/>
  <c r="G2035" i="109"/>
  <c r="F2035" i="109"/>
  <c r="E2035" i="109"/>
  <c r="D2035" i="109"/>
  <c r="C2035" i="109"/>
  <c r="B2035" i="109"/>
  <c r="A2035" i="109"/>
  <c r="AB2034" i="109"/>
  <c r="AC2034" i="109" s="1"/>
  <c r="X2034" i="109"/>
  <c r="U2034" i="109"/>
  <c r="T2034" i="109"/>
  <c r="S2034" i="109"/>
  <c r="AA2034" i="109" s="1"/>
  <c r="R2034" i="109"/>
  <c r="Q2034" i="109"/>
  <c r="P2034" i="109"/>
  <c r="O2034" i="109"/>
  <c r="N2034" i="109"/>
  <c r="M2034" i="109"/>
  <c r="L2034" i="109"/>
  <c r="K2034" i="109"/>
  <c r="J2034" i="109"/>
  <c r="I2034" i="109"/>
  <c r="H2034" i="109"/>
  <c r="G2034" i="109"/>
  <c r="F2034" i="109"/>
  <c r="E2034" i="109"/>
  <c r="D2034" i="109"/>
  <c r="C2034" i="109"/>
  <c r="B2034" i="109"/>
  <c r="A2034" i="109"/>
  <c r="V2034" i="109" s="1"/>
  <c r="AM2033" i="109"/>
  <c r="U2033" i="109"/>
  <c r="T2033" i="109"/>
  <c r="S2033" i="109"/>
  <c r="R2033" i="109"/>
  <c r="Q2033" i="109"/>
  <c r="P2033" i="109"/>
  <c r="O2033" i="109"/>
  <c r="N2033" i="109"/>
  <c r="M2033" i="109"/>
  <c r="L2033" i="109"/>
  <c r="K2033" i="109"/>
  <c r="J2033" i="109"/>
  <c r="I2033" i="109"/>
  <c r="H2033" i="109"/>
  <c r="G2033" i="109"/>
  <c r="F2033" i="109"/>
  <c r="E2033" i="109"/>
  <c r="D2033" i="109"/>
  <c r="C2033" i="109"/>
  <c r="B2033" i="109"/>
  <c r="A2033" i="109"/>
  <c r="V2033" i="109" s="1"/>
  <c r="X2033" i="109" s="1"/>
  <c r="AB2032" i="109"/>
  <c r="AC2032" i="109" s="1"/>
  <c r="V2032" i="109"/>
  <c r="U2032" i="109"/>
  <c r="T2032" i="109"/>
  <c r="S2032" i="109"/>
  <c r="AA2032" i="109" s="1"/>
  <c r="R2032" i="109"/>
  <c r="Q2032" i="109"/>
  <c r="P2032" i="109"/>
  <c r="O2032" i="109"/>
  <c r="N2032" i="109"/>
  <c r="M2032" i="109"/>
  <c r="L2032" i="109"/>
  <c r="K2032" i="109"/>
  <c r="J2032" i="109"/>
  <c r="I2032" i="109"/>
  <c r="H2032" i="109"/>
  <c r="G2032" i="109"/>
  <c r="F2032" i="109"/>
  <c r="E2032" i="109"/>
  <c r="D2032" i="109"/>
  <c r="C2032" i="109"/>
  <c r="B2032" i="109"/>
  <c r="A2032" i="109"/>
  <c r="AP2031" i="109"/>
  <c r="AM2031" i="109"/>
  <c r="AC2031" i="109"/>
  <c r="AB2031" i="109"/>
  <c r="AA2031" i="109"/>
  <c r="X2031" i="109"/>
  <c r="AD2031" i="109" s="1"/>
  <c r="U2031" i="109"/>
  <c r="T2031" i="109"/>
  <c r="S2031" i="109"/>
  <c r="R2031" i="109"/>
  <c r="Q2031" i="109"/>
  <c r="P2031" i="109"/>
  <c r="O2031" i="109"/>
  <c r="N2031" i="109"/>
  <c r="M2031" i="109"/>
  <c r="L2031" i="109"/>
  <c r="K2031" i="109"/>
  <c r="J2031" i="109"/>
  <c r="I2031" i="109"/>
  <c r="H2031" i="109"/>
  <c r="G2031" i="109"/>
  <c r="F2031" i="109"/>
  <c r="E2031" i="109"/>
  <c r="D2031" i="109"/>
  <c r="C2031" i="109"/>
  <c r="B2031" i="109"/>
  <c r="A2031" i="109"/>
  <c r="V2031" i="109" s="1"/>
  <c r="AE2030" i="109"/>
  <c r="AB2030" i="109"/>
  <c r="AC2030" i="109" s="1"/>
  <c r="AA2030" i="109"/>
  <c r="Y2030" i="109"/>
  <c r="V2030" i="109"/>
  <c r="U2030" i="109"/>
  <c r="T2030" i="109"/>
  <c r="S2030" i="109"/>
  <c r="R2030" i="109"/>
  <c r="Q2030" i="109"/>
  <c r="P2030" i="109"/>
  <c r="O2030" i="109"/>
  <c r="N2030" i="109"/>
  <c r="M2030" i="109"/>
  <c r="L2030" i="109"/>
  <c r="K2030" i="109"/>
  <c r="J2030" i="109"/>
  <c r="I2030" i="109"/>
  <c r="H2030" i="109"/>
  <c r="G2030" i="109"/>
  <c r="F2030" i="109"/>
  <c r="E2030" i="109"/>
  <c r="D2030" i="109"/>
  <c r="C2030" i="109"/>
  <c r="B2030" i="109"/>
  <c r="A2030" i="109"/>
  <c r="AL2029" i="109"/>
  <c r="AJ2029" i="109"/>
  <c r="AI2029" i="109"/>
  <c r="AH2029" i="109"/>
  <c r="AE2029" i="109"/>
  <c r="Z2029" i="109"/>
  <c r="X2029" i="109"/>
  <c r="U2029" i="109"/>
  <c r="T2029" i="109"/>
  <c r="S2029" i="109"/>
  <c r="R2029" i="109"/>
  <c r="Q2029" i="109"/>
  <c r="P2029" i="109"/>
  <c r="O2029" i="109"/>
  <c r="N2029" i="109"/>
  <c r="M2029" i="109"/>
  <c r="L2029" i="109"/>
  <c r="K2029" i="109"/>
  <c r="J2029" i="109"/>
  <c r="I2029" i="109"/>
  <c r="H2029" i="109"/>
  <c r="G2029" i="109"/>
  <c r="F2029" i="109"/>
  <c r="E2029" i="109"/>
  <c r="D2029" i="109"/>
  <c r="C2029" i="109"/>
  <c r="B2029" i="109"/>
  <c r="A2029" i="109"/>
  <c r="V2029" i="109" s="1"/>
  <c r="AL2028" i="109"/>
  <c r="AK2028" i="109"/>
  <c r="AJ2028" i="109"/>
  <c r="AH2028" i="109"/>
  <c r="AG2028" i="109"/>
  <c r="AF2028" i="109"/>
  <c r="AE2028" i="109"/>
  <c r="V2028" i="109"/>
  <c r="U2028" i="109"/>
  <c r="T2028" i="109"/>
  <c r="S2028" i="109"/>
  <c r="R2028" i="109"/>
  <c r="Q2028" i="109"/>
  <c r="P2028" i="109"/>
  <c r="O2028" i="109"/>
  <c r="N2028" i="109"/>
  <c r="M2028" i="109"/>
  <c r="L2028" i="109"/>
  <c r="K2028" i="109"/>
  <c r="J2028" i="109"/>
  <c r="I2028" i="109"/>
  <c r="H2028" i="109"/>
  <c r="G2028" i="109"/>
  <c r="F2028" i="109"/>
  <c r="E2028" i="109"/>
  <c r="D2028" i="109"/>
  <c r="C2028" i="109"/>
  <c r="B2028" i="109"/>
  <c r="A2028" i="109"/>
  <c r="AG2027" i="109"/>
  <c r="AB2027" i="109"/>
  <c r="AC2027" i="109" s="1"/>
  <c r="Y2027" i="109"/>
  <c r="U2027" i="109"/>
  <c r="T2027" i="109"/>
  <c r="S2027" i="109"/>
  <c r="R2027" i="109"/>
  <c r="Q2027" i="109"/>
  <c r="P2027" i="109"/>
  <c r="O2027" i="109"/>
  <c r="N2027" i="109"/>
  <c r="M2027" i="109"/>
  <c r="L2027" i="109"/>
  <c r="K2027" i="109"/>
  <c r="J2027" i="109"/>
  <c r="I2027" i="109"/>
  <c r="H2027" i="109"/>
  <c r="G2027" i="109"/>
  <c r="F2027" i="109"/>
  <c r="E2027" i="109"/>
  <c r="D2027" i="109"/>
  <c r="C2027" i="109"/>
  <c r="B2027" i="109"/>
  <c r="A2027" i="109"/>
  <c r="V2027" i="109" s="1"/>
  <c r="AP2026" i="109"/>
  <c r="AO2026" i="109"/>
  <c r="AS2026" i="109" s="1"/>
  <c r="AN2026" i="109"/>
  <c r="AK2026" i="109"/>
  <c r="AF2026" i="109"/>
  <c r="Z2026" i="109"/>
  <c r="U2026" i="109"/>
  <c r="T2026" i="109"/>
  <c r="S2026" i="109"/>
  <c r="R2026" i="109"/>
  <c r="Q2026" i="109"/>
  <c r="P2026" i="109"/>
  <c r="O2026" i="109"/>
  <c r="N2026" i="109"/>
  <c r="M2026" i="109"/>
  <c r="L2026" i="109"/>
  <c r="K2026" i="109"/>
  <c r="J2026" i="109"/>
  <c r="I2026" i="109"/>
  <c r="H2026" i="109"/>
  <c r="G2026" i="109"/>
  <c r="F2026" i="109"/>
  <c r="E2026" i="109"/>
  <c r="D2026" i="109"/>
  <c r="C2026" i="109"/>
  <c r="B2026" i="109"/>
  <c r="A2026" i="109"/>
  <c r="V2026" i="109" s="1"/>
  <c r="AP2025" i="109"/>
  <c r="AO2025" i="109"/>
  <c r="AS2025" i="109" s="1"/>
  <c r="AN2025" i="109"/>
  <c r="AM2025" i="109"/>
  <c r="U2025" i="109"/>
  <c r="T2025" i="109"/>
  <c r="S2025" i="109"/>
  <c r="R2025" i="109"/>
  <c r="Q2025" i="109"/>
  <c r="P2025" i="109"/>
  <c r="O2025" i="109"/>
  <c r="N2025" i="109"/>
  <c r="M2025" i="109"/>
  <c r="L2025" i="109"/>
  <c r="K2025" i="109"/>
  <c r="J2025" i="109"/>
  <c r="I2025" i="109"/>
  <c r="H2025" i="109"/>
  <c r="G2025" i="109"/>
  <c r="F2025" i="109"/>
  <c r="E2025" i="109"/>
  <c r="D2025" i="109"/>
  <c r="C2025" i="109"/>
  <c r="B2025" i="109"/>
  <c r="A2025" i="109"/>
  <c r="V2025" i="109" s="1"/>
  <c r="X2025" i="109" s="1"/>
  <c r="AP2024" i="109"/>
  <c r="AS2024" i="109" s="1"/>
  <c r="AO2024" i="109"/>
  <c r="AN2024" i="109"/>
  <c r="AM2024" i="109"/>
  <c r="AL2024" i="109"/>
  <c r="AK2024" i="109"/>
  <c r="AJ2024" i="109"/>
  <c r="AI2024" i="109"/>
  <c r="AH2024" i="109"/>
  <c r="Y2024" i="109"/>
  <c r="V2024" i="109"/>
  <c r="U2024" i="109"/>
  <c r="T2024" i="109"/>
  <c r="S2024" i="109"/>
  <c r="R2024" i="109"/>
  <c r="Q2024" i="109"/>
  <c r="P2024" i="109"/>
  <c r="O2024" i="109"/>
  <c r="N2024" i="109"/>
  <c r="M2024" i="109"/>
  <c r="L2024" i="109"/>
  <c r="K2024" i="109"/>
  <c r="J2024" i="109"/>
  <c r="I2024" i="109"/>
  <c r="H2024" i="109"/>
  <c r="G2024" i="109"/>
  <c r="F2024" i="109"/>
  <c r="E2024" i="109"/>
  <c r="D2024" i="109"/>
  <c r="C2024" i="109"/>
  <c r="B2024" i="109"/>
  <c r="A2024" i="109"/>
  <c r="AP2023" i="109"/>
  <c r="AO2023" i="109"/>
  <c r="AS2023" i="109" s="1"/>
  <c r="AN2023" i="109"/>
  <c r="AM2023" i="109"/>
  <c r="AL2023" i="109"/>
  <c r="AK2023" i="109"/>
  <c r="AJ2023" i="109"/>
  <c r="AG2023" i="109"/>
  <c r="AF2023" i="109"/>
  <c r="AE2023" i="109"/>
  <c r="AB2023" i="109"/>
  <c r="AC2023" i="109" s="1"/>
  <c r="Y2023" i="109"/>
  <c r="V2023" i="109"/>
  <c r="U2023" i="109"/>
  <c r="T2023" i="109"/>
  <c r="S2023" i="109"/>
  <c r="AA2023" i="109" s="1"/>
  <c r="R2023" i="109"/>
  <c r="Q2023" i="109"/>
  <c r="P2023" i="109"/>
  <c r="O2023" i="109"/>
  <c r="N2023" i="109"/>
  <c r="M2023" i="109"/>
  <c r="L2023" i="109"/>
  <c r="K2023" i="109"/>
  <c r="J2023" i="109"/>
  <c r="I2023" i="109"/>
  <c r="H2023" i="109"/>
  <c r="G2023" i="109"/>
  <c r="F2023" i="109"/>
  <c r="E2023" i="109"/>
  <c r="D2023" i="109"/>
  <c r="C2023" i="109"/>
  <c r="B2023" i="109"/>
  <c r="A2023" i="109"/>
  <c r="AL2022" i="109"/>
  <c r="AH2022" i="109"/>
  <c r="AG2022" i="109"/>
  <c r="AC2022" i="109"/>
  <c r="AB2022" i="109"/>
  <c r="AA2022" i="109"/>
  <c r="V2022" i="109"/>
  <c r="U2022" i="109"/>
  <c r="T2022" i="109"/>
  <c r="S2022" i="109"/>
  <c r="R2022" i="109"/>
  <c r="Q2022" i="109"/>
  <c r="P2022" i="109"/>
  <c r="O2022" i="109"/>
  <c r="N2022" i="109"/>
  <c r="M2022" i="109"/>
  <c r="L2022" i="109"/>
  <c r="K2022" i="109"/>
  <c r="J2022" i="109"/>
  <c r="I2022" i="109"/>
  <c r="H2022" i="109"/>
  <c r="G2022" i="109"/>
  <c r="F2022" i="109"/>
  <c r="E2022" i="109"/>
  <c r="D2022" i="109"/>
  <c r="C2022" i="109"/>
  <c r="B2022" i="109"/>
  <c r="A2022" i="109"/>
  <c r="AP2021" i="109"/>
  <c r="AJ2021" i="109"/>
  <c r="AC2021" i="109"/>
  <c r="AB2021" i="109"/>
  <c r="AA2021" i="109"/>
  <c r="X2021" i="109"/>
  <c r="AD2021" i="109" s="1"/>
  <c r="U2021" i="109"/>
  <c r="T2021" i="109"/>
  <c r="S2021" i="109"/>
  <c r="R2021" i="109"/>
  <c r="Q2021" i="109"/>
  <c r="P2021" i="109"/>
  <c r="O2021" i="109"/>
  <c r="N2021" i="109"/>
  <c r="M2021" i="109"/>
  <c r="L2021" i="109"/>
  <c r="K2021" i="109"/>
  <c r="J2021" i="109"/>
  <c r="I2021" i="109"/>
  <c r="H2021" i="109"/>
  <c r="G2021" i="109"/>
  <c r="F2021" i="109"/>
  <c r="E2021" i="109"/>
  <c r="D2021" i="109"/>
  <c r="C2021" i="109"/>
  <c r="B2021" i="109"/>
  <c r="A2021" i="109"/>
  <c r="V2021" i="109" s="1"/>
  <c r="AB2020" i="109"/>
  <c r="AC2020" i="109" s="1"/>
  <c r="AA2020" i="109"/>
  <c r="Z2020" i="109"/>
  <c r="X2020" i="109"/>
  <c r="AD2020" i="109" s="1"/>
  <c r="U2020" i="109"/>
  <c r="T2020" i="109"/>
  <c r="S2020" i="109"/>
  <c r="R2020" i="109"/>
  <c r="Q2020" i="109"/>
  <c r="P2020" i="109"/>
  <c r="O2020" i="109"/>
  <c r="N2020" i="109"/>
  <c r="M2020" i="109"/>
  <c r="L2020" i="109"/>
  <c r="K2020" i="109"/>
  <c r="J2020" i="109"/>
  <c r="I2020" i="109"/>
  <c r="H2020" i="109"/>
  <c r="G2020" i="109"/>
  <c r="F2020" i="109"/>
  <c r="E2020" i="109"/>
  <c r="D2020" i="109"/>
  <c r="C2020" i="109"/>
  <c r="B2020" i="109"/>
  <c r="A2020" i="109"/>
  <c r="V2020" i="109" s="1"/>
  <c r="AC2019" i="109"/>
  <c r="AB2019" i="109"/>
  <c r="AA2019" i="109"/>
  <c r="U2019" i="109"/>
  <c r="T2019" i="109"/>
  <c r="S2019" i="109"/>
  <c r="R2019" i="109"/>
  <c r="Q2019" i="109"/>
  <c r="P2019" i="109"/>
  <c r="O2019" i="109"/>
  <c r="N2019" i="109"/>
  <c r="M2019" i="109"/>
  <c r="L2019" i="109"/>
  <c r="K2019" i="109"/>
  <c r="J2019" i="109"/>
  <c r="I2019" i="109"/>
  <c r="H2019" i="109"/>
  <c r="G2019" i="109"/>
  <c r="F2019" i="109"/>
  <c r="E2019" i="109"/>
  <c r="D2019" i="109"/>
  <c r="C2019" i="109"/>
  <c r="B2019" i="109"/>
  <c r="A2019" i="109"/>
  <c r="V2019" i="109" s="1"/>
  <c r="AP2018" i="109"/>
  <c r="AK2018" i="109"/>
  <c r="AF2018" i="109"/>
  <c r="AE2018" i="109"/>
  <c r="AB2018" i="109"/>
  <c r="AC2018" i="109" s="1"/>
  <c r="Z2018" i="109"/>
  <c r="X2018" i="109"/>
  <c r="U2018" i="109"/>
  <c r="T2018" i="109"/>
  <c r="S2018" i="109"/>
  <c r="AA2018" i="109" s="1"/>
  <c r="R2018" i="109"/>
  <c r="Q2018" i="109"/>
  <c r="P2018" i="109"/>
  <c r="O2018" i="109"/>
  <c r="N2018" i="109"/>
  <c r="M2018" i="109"/>
  <c r="L2018" i="109"/>
  <c r="K2018" i="109"/>
  <c r="J2018" i="109"/>
  <c r="I2018" i="109"/>
  <c r="H2018" i="109"/>
  <c r="G2018" i="109"/>
  <c r="F2018" i="109"/>
  <c r="E2018" i="109"/>
  <c r="D2018" i="109"/>
  <c r="C2018" i="109"/>
  <c r="B2018" i="109"/>
  <c r="A2018" i="109"/>
  <c r="V2018" i="109" s="1"/>
  <c r="AN2017" i="109"/>
  <c r="AM2017" i="109"/>
  <c r="AK2017" i="109"/>
  <c r="V2017" i="109"/>
  <c r="U2017" i="109"/>
  <c r="T2017" i="109"/>
  <c r="S2017" i="109"/>
  <c r="R2017" i="109"/>
  <c r="Q2017" i="109"/>
  <c r="P2017" i="109"/>
  <c r="O2017" i="109"/>
  <c r="N2017" i="109"/>
  <c r="M2017" i="109"/>
  <c r="L2017" i="109"/>
  <c r="K2017" i="109"/>
  <c r="J2017" i="109"/>
  <c r="I2017" i="109"/>
  <c r="H2017" i="109"/>
  <c r="G2017" i="109"/>
  <c r="F2017" i="109"/>
  <c r="E2017" i="109"/>
  <c r="D2017" i="109"/>
  <c r="C2017" i="109"/>
  <c r="B2017" i="109"/>
  <c r="A2017" i="109"/>
  <c r="AO2016" i="109"/>
  <c r="AN2016" i="109"/>
  <c r="AM2016" i="109"/>
  <c r="AL2016" i="109"/>
  <c r="AK2016" i="109"/>
  <c r="AJ2016" i="109"/>
  <c r="AI2016" i="109"/>
  <c r="AF2016" i="109"/>
  <c r="Y2016" i="109"/>
  <c r="V2016" i="109"/>
  <c r="Z2016" i="109" s="1"/>
  <c r="U2016" i="109"/>
  <c r="T2016" i="109"/>
  <c r="S2016" i="109"/>
  <c r="R2016" i="109"/>
  <c r="Q2016" i="109"/>
  <c r="P2016" i="109"/>
  <c r="O2016" i="109"/>
  <c r="N2016" i="109"/>
  <c r="M2016" i="109"/>
  <c r="L2016" i="109"/>
  <c r="K2016" i="109"/>
  <c r="J2016" i="109"/>
  <c r="I2016" i="109"/>
  <c r="H2016" i="109"/>
  <c r="G2016" i="109"/>
  <c r="F2016" i="109"/>
  <c r="E2016" i="109"/>
  <c r="D2016" i="109"/>
  <c r="C2016" i="109"/>
  <c r="B2016" i="109"/>
  <c r="A2016" i="109"/>
  <c r="AQ2015" i="109"/>
  <c r="AP2015" i="109"/>
  <c r="AO2015" i="109"/>
  <c r="AN2015" i="109"/>
  <c r="AM2015" i="109"/>
  <c r="AL2015" i="109"/>
  <c r="AK2015" i="109"/>
  <c r="AJ2015" i="109"/>
  <c r="AI2015" i="109"/>
  <c r="AH2015" i="109"/>
  <c r="AE2015" i="109"/>
  <c r="X2015" i="109"/>
  <c r="U2015" i="109"/>
  <c r="T2015" i="109"/>
  <c r="S2015" i="109"/>
  <c r="R2015" i="109"/>
  <c r="Q2015" i="109"/>
  <c r="P2015" i="109"/>
  <c r="O2015" i="109"/>
  <c r="N2015" i="109"/>
  <c r="M2015" i="109"/>
  <c r="L2015" i="109"/>
  <c r="K2015" i="109"/>
  <c r="J2015" i="109"/>
  <c r="I2015" i="109"/>
  <c r="H2015" i="109"/>
  <c r="G2015" i="109"/>
  <c r="F2015" i="109"/>
  <c r="E2015" i="109"/>
  <c r="D2015" i="109"/>
  <c r="C2015" i="109"/>
  <c r="B2015" i="109"/>
  <c r="A2015" i="109"/>
  <c r="V2015" i="109" s="1"/>
  <c r="AG2015" i="109" s="1"/>
  <c r="AJ2014" i="109"/>
  <c r="AI2014" i="109"/>
  <c r="AG2014" i="109"/>
  <c r="AA2014" i="109"/>
  <c r="U2014" i="109"/>
  <c r="T2014" i="109"/>
  <c r="S2014" i="109"/>
  <c r="R2014" i="109"/>
  <c r="Q2014" i="109"/>
  <c r="P2014" i="109"/>
  <c r="O2014" i="109"/>
  <c r="N2014" i="109"/>
  <c r="M2014" i="109"/>
  <c r="L2014" i="109"/>
  <c r="AB2014" i="109" s="1"/>
  <c r="AC2014" i="109" s="1"/>
  <c r="K2014" i="109"/>
  <c r="J2014" i="109"/>
  <c r="I2014" i="109"/>
  <c r="H2014" i="109"/>
  <c r="G2014" i="109"/>
  <c r="F2014" i="109"/>
  <c r="E2014" i="109"/>
  <c r="D2014" i="109"/>
  <c r="C2014" i="109"/>
  <c r="B2014" i="109"/>
  <c r="A2014" i="109"/>
  <c r="V2014" i="109" s="1"/>
  <c r="AS2013" i="109"/>
  <c r="AP2013" i="109"/>
  <c r="AO2013" i="109"/>
  <c r="AN2013" i="109"/>
  <c r="AM2013" i="109"/>
  <c r="AL2013" i="109"/>
  <c r="AK2013" i="109"/>
  <c r="AJ2013" i="109"/>
  <c r="AI2013" i="109"/>
  <c r="AH2013" i="109"/>
  <c r="AF2013" i="109"/>
  <c r="AE2013" i="109"/>
  <c r="Y2013" i="109"/>
  <c r="V2013" i="109"/>
  <c r="AG2013" i="109" s="1"/>
  <c r="U2013" i="109"/>
  <c r="T2013" i="109"/>
  <c r="S2013" i="109"/>
  <c r="R2013" i="109"/>
  <c r="Q2013" i="109"/>
  <c r="P2013" i="109"/>
  <c r="O2013" i="109"/>
  <c r="N2013" i="109"/>
  <c r="M2013" i="109"/>
  <c r="L2013" i="109"/>
  <c r="K2013" i="109"/>
  <c r="J2013" i="109"/>
  <c r="I2013" i="109"/>
  <c r="H2013" i="109"/>
  <c r="G2013" i="109"/>
  <c r="F2013" i="109"/>
  <c r="E2013" i="109"/>
  <c r="D2013" i="109"/>
  <c r="C2013" i="109"/>
  <c r="B2013" i="109"/>
  <c r="A2013" i="109"/>
  <c r="AP2012" i="109"/>
  <c r="AO2012" i="109"/>
  <c r="AN2012" i="109"/>
  <c r="AL2012" i="109"/>
  <c r="AK2012" i="109"/>
  <c r="AJ2012" i="109"/>
  <c r="AH2012" i="109"/>
  <c r="AG2012" i="109"/>
  <c r="AF2012" i="109"/>
  <c r="AE2012" i="109"/>
  <c r="AB2012" i="109"/>
  <c r="AC2012" i="109" s="1"/>
  <c r="V2012" i="109"/>
  <c r="U2012" i="109"/>
  <c r="T2012" i="109"/>
  <c r="S2012" i="109"/>
  <c r="AA2012" i="109" s="1"/>
  <c r="R2012" i="109"/>
  <c r="Q2012" i="109"/>
  <c r="P2012" i="109"/>
  <c r="O2012" i="109"/>
  <c r="N2012" i="109"/>
  <c r="M2012" i="109"/>
  <c r="L2012" i="109"/>
  <c r="K2012" i="109"/>
  <c r="J2012" i="109"/>
  <c r="I2012" i="109"/>
  <c r="H2012" i="109"/>
  <c r="G2012" i="109"/>
  <c r="F2012" i="109"/>
  <c r="E2012" i="109"/>
  <c r="D2012" i="109"/>
  <c r="C2012" i="109"/>
  <c r="B2012" i="109"/>
  <c r="A2012" i="109"/>
  <c r="AP2011" i="109"/>
  <c r="AO2011" i="109"/>
  <c r="AS2011" i="109" s="1"/>
  <c r="AM2011" i="109"/>
  <c r="AL2011" i="109"/>
  <c r="AK2011" i="109"/>
  <c r="AJ2011" i="109"/>
  <c r="AI2011" i="109"/>
  <c r="AH2011" i="109"/>
  <c r="AG2011" i="109"/>
  <c r="Y2011" i="109"/>
  <c r="V2011" i="109"/>
  <c r="AF2011" i="109" s="1"/>
  <c r="U2011" i="109"/>
  <c r="T2011" i="109"/>
  <c r="S2011" i="109"/>
  <c r="R2011" i="109"/>
  <c r="Q2011" i="109"/>
  <c r="P2011" i="109"/>
  <c r="O2011" i="109"/>
  <c r="N2011" i="109"/>
  <c r="M2011" i="109"/>
  <c r="L2011" i="109"/>
  <c r="K2011" i="109"/>
  <c r="J2011" i="109"/>
  <c r="I2011" i="109"/>
  <c r="H2011" i="109"/>
  <c r="G2011" i="109"/>
  <c r="F2011" i="109"/>
  <c r="E2011" i="109"/>
  <c r="D2011" i="109"/>
  <c r="C2011" i="109"/>
  <c r="B2011" i="109"/>
  <c r="A2011" i="109"/>
  <c r="AO2010" i="109"/>
  <c r="AN2010" i="109"/>
  <c r="AM2010" i="109"/>
  <c r="AL2010" i="109"/>
  <c r="AK2010" i="109"/>
  <c r="AJ2010" i="109"/>
  <c r="V2010" i="109"/>
  <c r="U2010" i="109"/>
  <c r="T2010" i="109"/>
  <c r="S2010" i="109"/>
  <c r="R2010" i="109"/>
  <c r="Q2010" i="109"/>
  <c r="P2010" i="109"/>
  <c r="O2010" i="109"/>
  <c r="N2010" i="109"/>
  <c r="M2010" i="109"/>
  <c r="L2010" i="109"/>
  <c r="K2010" i="109"/>
  <c r="J2010" i="109"/>
  <c r="I2010" i="109"/>
  <c r="H2010" i="109"/>
  <c r="G2010" i="109"/>
  <c r="F2010" i="109"/>
  <c r="E2010" i="109"/>
  <c r="D2010" i="109"/>
  <c r="C2010" i="109"/>
  <c r="B2010" i="109"/>
  <c r="A2010" i="109"/>
  <c r="AK2009" i="109"/>
  <c r="AH2009" i="109"/>
  <c r="AC2009" i="109"/>
  <c r="AB2009" i="109"/>
  <c r="Y2009" i="109"/>
  <c r="V2009" i="109"/>
  <c r="U2009" i="109"/>
  <c r="T2009" i="109"/>
  <c r="S2009" i="109"/>
  <c r="AA2009" i="109" s="1"/>
  <c r="R2009" i="109"/>
  <c r="Q2009" i="109"/>
  <c r="P2009" i="109"/>
  <c r="O2009" i="109"/>
  <c r="N2009" i="109"/>
  <c r="M2009" i="109"/>
  <c r="L2009" i="109"/>
  <c r="K2009" i="109"/>
  <c r="J2009" i="109"/>
  <c r="I2009" i="109"/>
  <c r="H2009" i="109"/>
  <c r="G2009" i="109"/>
  <c r="F2009" i="109"/>
  <c r="E2009" i="109"/>
  <c r="D2009" i="109"/>
  <c r="C2009" i="109"/>
  <c r="B2009" i="109"/>
  <c r="A2009" i="109"/>
  <c r="AB2008" i="109"/>
  <c r="AC2008" i="109" s="1"/>
  <c r="V2008" i="109"/>
  <c r="U2008" i="109"/>
  <c r="T2008" i="109"/>
  <c r="S2008" i="109"/>
  <c r="AA2008" i="109" s="1"/>
  <c r="R2008" i="109"/>
  <c r="Q2008" i="109"/>
  <c r="P2008" i="109"/>
  <c r="O2008" i="109"/>
  <c r="N2008" i="109"/>
  <c r="M2008" i="109"/>
  <c r="L2008" i="109"/>
  <c r="K2008" i="109"/>
  <c r="J2008" i="109"/>
  <c r="I2008" i="109"/>
  <c r="H2008" i="109"/>
  <c r="G2008" i="109"/>
  <c r="F2008" i="109"/>
  <c r="E2008" i="109"/>
  <c r="D2008" i="109"/>
  <c r="C2008" i="109"/>
  <c r="B2008" i="109"/>
  <c r="A2008" i="109"/>
  <c r="AC2007" i="109"/>
  <c r="AB2007" i="109"/>
  <c r="AA2007" i="109"/>
  <c r="U2007" i="109"/>
  <c r="T2007" i="109"/>
  <c r="S2007" i="109"/>
  <c r="R2007" i="109"/>
  <c r="Q2007" i="109"/>
  <c r="P2007" i="109"/>
  <c r="O2007" i="109"/>
  <c r="N2007" i="109"/>
  <c r="M2007" i="109"/>
  <c r="L2007" i="109"/>
  <c r="K2007" i="109"/>
  <c r="J2007" i="109"/>
  <c r="I2007" i="109"/>
  <c r="H2007" i="109"/>
  <c r="G2007" i="109"/>
  <c r="F2007" i="109"/>
  <c r="E2007" i="109"/>
  <c r="D2007" i="109"/>
  <c r="C2007" i="109"/>
  <c r="B2007" i="109"/>
  <c r="A2007" i="109"/>
  <c r="V2007" i="109" s="1"/>
  <c r="AC2006" i="109"/>
  <c r="AA2006" i="109"/>
  <c r="V2006" i="109"/>
  <c r="U2006" i="109"/>
  <c r="T2006" i="109"/>
  <c r="S2006" i="109"/>
  <c r="R2006" i="109"/>
  <c r="Q2006" i="109"/>
  <c r="P2006" i="109"/>
  <c r="O2006" i="109"/>
  <c r="N2006" i="109"/>
  <c r="M2006" i="109"/>
  <c r="L2006" i="109"/>
  <c r="AB2006" i="109" s="1"/>
  <c r="K2006" i="109"/>
  <c r="J2006" i="109"/>
  <c r="I2006" i="109"/>
  <c r="H2006" i="109"/>
  <c r="G2006" i="109"/>
  <c r="F2006" i="109"/>
  <c r="E2006" i="109"/>
  <c r="D2006" i="109"/>
  <c r="C2006" i="109"/>
  <c r="B2006" i="109"/>
  <c r="A2006" i="109"/>
  <c r="AP2005" i="109"/>
  <c r="AK2005" i="109"/>
  <c r="AG2005" i="109"/>
  <c r="AB2005" i="109"/>
  <c r="AC2005" i="109" s="1"/>
  <c r="V2005" i="109"/>
  <c r="U2005" i="109"/>
  <c r="T2005" i="109"/>
  <c r="S2005" i="109"/>
  <c r="AA2005" i="109" s="1"/>
  <c r="R2005" i="109"/>
  <c r="Q2005" i="109"/>
  <c r="P2005" i="109"/>
  <c r="O2005" i="109"/>
  <c r="N2005" i="109"/>
  <c r="M2005" i="109"/>
  <c r="L2005" i="109"/>
  <c r="K2005" i="109"/>
  <c r="J2005" i="109"/>
  <c r="I2005" i="109"/>
  <c r="H2005" i="109"/>
  <c r="G2005" i="109"/>
  <c r="F2005" i="109"/>
  <c r="E2005" i="109"/>
  <c r="D2005" i="109"/>
  <c r="C2005" i="109"/>
  <c r="B2005" i="109"/>
  <c r="A2005" i="109"/>
  <c r="AP2004" i="109"/>
  <c r="AO2004" i="109"/>
  <c r="AS2004" i="109" s="1"/>
  <c r="AN2004" i="109"/>
  <c r="AM2004" i="109"/>
  <c r="AL2004" i="109"/>
  <c r="AK2004" i="109"/>
  <c r="AJ2004" i="109"/>
  <c r="AI2004" i="109"/>
  <c r="AH2004" i="109"/>
  <c r="AR2004" i="109" s="1"/>
  <c r="AG2004" i="109"/>
  <c r="AF2004" i="109"/>
  <c r="AE2004" i="109"/>
  <c r="Z2004" i="109"/>
  <c r="Y2004" i="109"/>
  <c r="V2004" i="109"/>
  <c r="X2004" i="109" s="1"/>
  <c r="U2004" i="109"/>
  <c r="T2004" i="109"/>
  <c r="S2004" i="109"/>
  <c r="R2004" i="109"/>
  <c r="Q2004" i="109"/>
  <c r="P2004" i="109"/>
  <c r="O2004" i="109"/>
  <c r="N2004" i="109"/>
  <c r="M2004" i="109"/>
  <c r="L2004" i="109"/>
  <c r="K2004" i="109"/>
  <c r="J2004" i="109"/>
  <c r="I2004" i="109"/>
  <c r="H2004" i="109"/>
  <c r="G2004" i="109"/>
  <c r="F2004" i="109"/>
  <c r="E2004" i="109"/>
  <c r="D2004" i="109"/>
  <c r="C2004" i="109"/>
  <c r="B2004" i="109"/>
  <c r="A2004" i="109"/>
  <c r="AB2003" i="109"/>
  <c r="AC2003" i="109" s="1"/>
  <c r="AA2003" i="109"/>
  <c r="U2003" i="109"/>
  <c r="T2003" i="109"/>
  <c r="S2003" i="109"/>
  <c r="R2003" i="109"/>
  <c r="Q2003" i="109"/>
  <c r="P2003" i="109"/>
  <c r="O2003" i="109"/>
  <c r="N2003" i="109"/>
  <c r="M2003" i="109"/>
  <c r="L2003" i="109"/>
  <c r="K2003" i="109"/>
  <c r="J2003" i="109"/>
  <c r="I2003" i="109"/>
  <c r="H2003" i="109"/>
  <c r="G2003" i="109"/>
  <c r="F2003" i="109"/>
  <c r="E2003" i="109"/>
  <c r="D2003" i="109"/>
  <c r="C2003" i="109"/>
  <c r="B2003" i="109"/>
  <c r="A2003" i="109"/>
  <c r="V2003" i="109" s="1"/>
  <c r="AM2002" i="109"/>
  <c r="AL2002" i="109"/>
  <c r="AK2002" i="109"/>
  <c r="AF2002" i="109"/>
  <c r="U2002" i="109"/>
  <c r="T2002" i="109"/>
  <c r="S2002" i="109"/>
  <c r="R2002" i="109"/>
  <c r="Q2002" i="109"/>
  <c r="P2002" i="109"/>
  <c r="O2002" i="109"/>
  <c r="N2002" i="109"/>
  <c r="M2002" i="109"/>
  <c r="L2002" i="109"/>
  <c r="K2002" i="109"/>
  <c r="J2002" i="109"/>
  <c r="I2002" i="109"/>
  <c r="H2002" i="109"/>
  <c r="G2002" i="109"/>
  <c r="F2002" i="109"/>
  <c r="E2002" i="109"/>
  <c r="D2002" i="109"/>
  <c r="C2002" i="109"/>
  <c r="B2002" i="109"/>
  <c r="A2002" i="109"/>
  <c r="V2002" i="109" s="1"/>
  <c r="Z2002" i="109" s="1"/>
  <c r="AB2001" i="109"/>
  <c r="AC2001" i="109" s="1"/>
  <c r="V2001" i="109"/>
  <c r="U2001" i="109"/>
  <c r="T2001" i="109"/>
  <c r="S2001" i="109"/>
  <c r="R2001" i="109"/>
  <c r="Q2001" i="109"/>
  <c r="P2001" i="109"/>
  <c r="O2001" i="109"/>
  <c r="N2001" i="109"/>
  <c r="M2001" i="109"/>
  <c r="L2001" i="109"/>
  <c r="AA2001" i="109" s="1"/>
  <c r="K2001" i="109"/>
  <c r="J2001" i="109"/>
  <c r="I2001" i="109"/>
  <c r="H2001" i="109"/>
  <c r="G2001" i="109"/>
  <c r="F2001" i="109"/>
  <c r="E2001" i="109"/>
  <c r="D2001" i="109"/>
  <c r="C2001" i="109"/>
  <c r="B2001" i="109"/>
  <c r="A2001" i="109"/>
  <c r="AP2000" i="109"/>
  <c r="AO2000" i="109"/>
  <c r="AM2000" i="109"/>
  <c r="AL2000" i="109"/>
  <c r="AK2000" i="109"/>
  <c r="AJ2000" i="109"/>
  <c r="AI2000" i="109"/>
  <c r="AH2000" i="109"/>
  <c r="AG2000" i="109"/>
  <c r="Y2000" i="109"/>
  <c r="V2000" i="109"/>
  <c r="AF2000" i="109" s="1"/>
  <c r="U2000" i="109"/>
  <c r="T2000" i="109"/>
  <c r="S2000" i="109"/>
  <c r="R2000" i="109"/>
  <c r="Q2000" i="109"/>
  <c r="P2000" i="109"/>
  <c r="O2000" i="109"/>
  <c r="N2000" i="109"/>
  <c r="M2000" i="109"/>
  <c r="L2000" i="109"/>
  <c r="K2000" i="109"/>
  <c r="J2000" i="109"/>
  <c r="I2000" i="109"/>
  <c r="H2000" i="109"/>
  <c r="G2000" i="109"/>
  <c r="F2000" i="109"/>
  <c r="E2000" i="109"/>
  <c r="D2000" i="109"/>
  <c r="C2000" i="109"/>
  <c r="B2000" i="109"/>
  <c r="A2000" i="109"/>
  <c r="AO1999" i="109"/>
  <c r="AN1999" i="109"/>
  <c r="AM1999" i="109"/>
  <c r="AL1999" i="109"/>
  <c r="AK1999" i="109"/>
  <c r="AJ1999" i="109"/>
  <c r="AI1999" i="109"/>
  <c r="AF1999" i="109"/>
  <c r="AA1999" i="109"/>
  <c r="V1999" i="109"/>
  <c r="U1999" i="109"/>
  <c r="T1999" i="109"/>
  <c r="S1999" i="109"/>
  <c r="R1999" i="109"/>
  <c r="Q1999" i="109"/>
  <c r="P1999" i="109"/>
  <c r="O1999" i="109"/>
  <c r="N1999" i="109"/>
  <c r="M1999" i="109"/>
  <c r="L1999" i="109"/>
  <c r="AB1999" i="109" s="1"/>
  <c r="AC1999" i="109" s="1"/>
  <c r="K1999" i="109"/>
  <c r="J1999" i="109"/>
  <c r="I1999" i="109"/>
  <c r="H1999" i="109"/>
  <c r="G1999" i="109"/>
  <c r="F1999" i="109"/>
  <c r="E1999" i="109"/>
  <c r="D1999" i="109"/>
  <c r="C1999" i="109"/>
  <c r="B1999" i="109"/>
  <c r="A1999" i="109"/>
  <c r="AC1998" i="109"/>
  <c r="AB1998" i="109"/>
  <c r="V1998" i="109"/>
  <c r="U1998" i="109"/>
  <c r="T1998" i="109"/>
  <c r="S1998" i="109"/>
  <c r="AA1998" i="109" s="1"/>
  <c r="R1998" i="109"/>
  <c r="Q1998" i="109"/>
  <c r="P1998" i="109"/>
  <c r="O1998" i="109"/>
  <c r="N1998" i="109"/>
  <c r="M1998" i="109"/>
  <c r="L1998" i="109"/>
  <c r="K1998" i="109"/>
  <c r="J1998" i="109"/>
  <c r="I1998" i="109"/>
  <c r="H1998" i="109"/>
  <c r="G1998" i="109"/>
  <c r="F1998" i="109"/>
  <c r="E1998" i="109"/>
  <c r="D1998" i="109"/>
  <c r="C1998" i="109"/>
  <c r="B1998" i="109"/>
  <c r="A1998" i="109"/>
  <c r="AS1997" i="109"/>
  <c r="AP1997" i="109"/>
  <c r="AO1997" i="109"/>
  <c r="AN1997" i="109"/>
  <c r="AB1997" i="109"/>
  <c r="AC1997" i="109" s="1"/>
  <c r="Y1997" i="109"/>
  <c r="V1997" i="109"/>
  <c r="U1997" i="109"/>
  <c r="T1997" i="109"/>
  <c r="S1997" i="109"/>
  <c r="AA1997" i="109" s="1"/>
  <c r="R1997" i="109"/>
  <c r="Q1997" i="109"/>
  <c r="P1997" i="109"/>
  <c r="O1997" i="109"/>
  <c r="N1997" i="109"/>
  <c r="M1997" i="109"/>
  <c r="L1997" i="109"/>
  <c r="K1997" i="109"/>
  <c r="J1997" i="109"/>
  <c r="I1997" i="109"/>
  <c r="H1997" i="109"/>
  <c r="G1997" i="109"/>
  <c r="F1997" i="109"/>
  <c r="E1997" i="109"/>
  <c r="D1997" i="109"/>
  <c r="C1997" i="109"/>
  <c r="B1997" i="109"/>
  <c r="A1997" i="109"/>
  <c r="AB1996" i="109"/>
  <c r="AC1996" i="109" s="1"/>
  <c r="AA1996" i="109"/>
  <c r="V1996" i="109"/>
  <c r="U1996" i="109"/>
  <c r="T1996" i="109"/>
  <c r="S1996" i="109"/>
  <c r="R1996" i="109"/>
  <c r="Q1996" i="109"/>
  <c r="P1996" i="109"/>
  <c r="O1996" i="109"/>
  <c r="N1996" i="109"/>
  <c r="M1996" i="109"/>
  <c r="L1996" i="109"/>
  <c r="K1996" i="109"/>
  <c r="J1996" i="109"/>
  <c r="I1996" i="109"/>
  <c r="H1996" i="109"/>
  <c r="G1996" i="109"/>
  <c r="F1996" i="109"/>
  <c r="E1996" i="109"/>
  <c r="D1996" i="109"/>
  <c r="C1996" i="109"/>
  <c r="B1996" i="109"/>
  <c r="A1996" i="109"/>
  <c r="AC1995" i="109"/>
  <c r="AA1995" i="109"/>
  <c r="V1995" i="109"/>
  <c r="U1995" i="109"/>
  <c r="T1995" i="109"/>
  <c r="S1995" i="109"/>
  <c r="R1995" i="109"/>
  <c r="Q1995" i="109"/>
  <c r="P1995" i="109"/>
  <c r="O1995" i="109"/>
  <c r="N1995" i="109"/>
  <c r="M1995" i="109"/>
  <c r="L1995" i="109"/>
  <c r="AB1995" i="109" s="1"/>
  <c r="K1995" i="109"/>
  <c r="J1995" i="109"/>
  <c r="I1995" i="109"/>
  <c r="H1995" i="109"/>
  <c r="G1995" i="109"/>
  <c r="F1995" i="109"/>
  <c r="E1995" i="109"/>
  <c r="D1995" i="109"/>
  <c r="C1995" i="109"/>
  <c r="B1995" i="109"/>
  <c r="A1995" i="109"/>
  <c r="AP1994" i="109"/>
  <c r="AK1994" i="109"/>
  <c r="AG1994" i="109"/>
  <c r="AF1994" i="109"/>
  <c r="AE1994" i="109"/>
  <c r="AC1994" i="109"/>
  <c r="AB1994" i="109"/>
  <c r="Y1994" i="109"/>
  <c r="V1994" i="109"/>
  <c r="U1994" i="109"/>
  <c r="T1994" i="109"/>
  <c r="S1994" i="109"/>
  <c r="AA1994" i="109" s="1"/>
  <c r="R1994" i="109"/>
  <c r="Q1994" i="109"/>
  <c r="P1994" i="109"/>
  <c r="O1994" i="109"/>
  <c r="N1994" i="109"/>
  <c r="M1994" i="109"/>
  <c r="L1994" i="109"/>
  <c r="K1994" i="109"/>
  <c r="J1994" i="109"/>
  <c r="I1994" i="109"/>
  <c r="H1994" i="109"/>
  <c r="G1994" i="109"/>
  <c r="F1994" i="109"/>
  <c r="E1994" i="109"/>
  <c r="D1994" i="109"/>
  <c r="C1994" i="109"/>
  <c r="B1994" i="109"/>
  <c r="A1994" i="109"/>
  <c r="AP1993" i="109"/>
  <c r="AO1993" i="109"/>
  <c r="AS1993" i="109" s="1"/>
  <c r="AN1993" i="109"/>
  <c r="AM1993" i="109"/>
  <c r="AL1993" i="109"/>
  <c r="AK1993" i="109"/>
  <c r="AJ1993" i="109"/>
  <c r="AI1993" i="109"/>
  <c r="AH1993" i="109"/>
  <c r="AR1993" i="109" s="1"/>
  <c r="AG1993" i="109"/>
  <c r="AF1993" i="109"/>
  <c r="AE1993" i="109"/>
  <c r="AQ1993" i="109" s="1"/>
  <c r="AD1993" i="109"/>
  <c r="AT1993" i="109" s="1"/>
  <c r="AU1993" i="109" s="1"/>
  <c r="AB1993" i="109"/>
  <c r="AC1993" i="109" s="1"/>
  <c r="Z1993" i="109"/>
  <c r="Y1993" i="109"/>
  <c r="V1993" i="109"/>
  <c r="X1993" i="109" s="1"/>
  <c r="U1993" i="109"/>
  <c r="T1993" i="109"/>
  <c r="S1993" i="109"/>
  <c r="R1993" i="109"/>
  <c r="Q1993" i="109"/>
  <c r="P1993" i="109"/>
  <c r="O1993" i="109"/>
  <c r="N1993" i="109"/>
  <c r="M1993" i="109"/>
  <c r="L1993" i="109"/>
  <c r="AA1993" i="109" s="1"/>
  <c r="K1993" i="109"/>
  <c r="J1993" i="109"/>
  <c r="I1993" i="109"/>
  <c r="H1993" i="109"/>
  <c r="G1993" i="109"/>
  <c r="F1993" i="109"/>
  <c r="E1993" i="109"/>
  <c r="D1993" i="109"/>
  <c r="C1993" i="109"/>
  <c r="B1993" i="109"/>
  <c r="A1993" i="109"/>
  <c r="AF1992" i="109"/>
  <c r="AE1992" i="109"/>
  <c r="AB1992" i="109"/>
  <c r="AC1992" i="109" s="1"/>
  <c r="X1992" i="109"/>
  <c r="U1992" i="109"/>
  <c r="T1992" i="109"/>
  <c r="S1992" i="109"/>
  <c r="R1992" i="109"/>
  <c r="Q1992" i="109"/>
  <c r="P1992" i="109"/>
  <c r="O1992" i="109"/>
  <c r="N1992" i="109"/>
  <c r="M1992" i="109"/>
  <c r="L1992" i="109"/>
  <c r="AA1992" i="109" s="1"/>
  <c r="AD1992" i="109" s="1"/>
  <c r="K1992" i="109"/>
  <c r="J1992" i="109"/>
  <c r="I1992" i="109"/>
  <c r="H1992" i="109"/>
  <c r="G1992" i="109"/>
  <c r="F1992" i="109"/>
  <c r="E1992" i="109"/>
  <c r="D1992" i="109"/>
  <c r="C1992" i="109"/>
  <c r="B1992" i="109"/>
  <c r="A1992" i="109"/>
  <c r="V1992" i="109" s="1"/>
  <c r="AM1991" i="109"/>
  <c r="AL1991" i="109"/>
  <c r="AK1991" i="109"/>
  <c r="AI1991" i="109"/>
  <c r="AH1991" i="109"/>
  <c r="AG1991" i="109"/>
  <c r="U1991" i="109"/>
  <c r="T1991" i="109"/>
  <c r="S1991" i="109"/>
  <c r="R1991" i="109"/>
  <c r="Q1991" i="109"/>
  <c r="P1991" i="109"/>
  <c r="O1991" i="109"/>
  <c r="N1991" i="109"/>
  <c r="M1991" i="109"/>
  <c r="L1991" i="109"/>
  <c r="K1991" i="109"/>
  <c r="J1991" i="109"/>
  <c r="I1991" i="109"/>
  <c r="H1991" i="109"/>
  <c r="G1991" i="109"/>
  <c r="F1991" i="109"/>
  <c r="E1991" i="109"/>
  <c r="D1991" i="109"/>
  <c r="C1991" i="109"/>
  <c r="B1991" i="109"/>
  <c r="A1991" i="109"/>
  <c r="V1991" i="109" s="1"/>
  <c r="Z1991" i="109" s="1"/>
  <c r="AG1990" i="109"/>
  <c r="AF1990" i="109"/>
  <c r="AB1990" i="109"/>
  <c r="AC1990" i="109" s="1"/>
  <c r="V1990" i="109"/>
  <c r="U1990" i="109"/>
  <c r="T1990" i="109"/>
  <c r="S1990" i="109"/>
  <c r="R1990" i="109"/>
  <c r="Q1990" i="109"/>
  <c r="P1990" i="109"/>
  <c r="O1990" i="109"/>
  <c r="N1990" i="109"/>
  <c r="M1990" i="109"/>
  <c r="L1990" i="109"/>
  <c r="AA1990" i="109" s="1"/>
  <c r="K1990" i="109"/>
  <c r="J1990" i="109"/>
  <c r="I1990" i="109"/>
  <c r="H1990" i="109"/>
  <c r="G1990" i="109"/>
  <c r="F1990" i="109"/>
  <c r="E1990" i="109"/>
  <c r="D1990" i="109"/>
  <c r="C1990" i="109"/>
  <c r="B1990" i="109"/>
  <c r="A1990" i="109"/>
  <c r="AP1989" i="109"/>
  <c r="AO1989" i="109"/>
  <c r="AM1989" i="109"/>
  <c r="AL1989" i="109"/>
  <c r="AK1989" i="109"/>
  <c r="AJ1989" i="109"/>
  <c r="AI1989" i="109"/>
  <c r="AH1989" i="109"/>
  <c r="AG1989" i="109"/>
  <c r="Y1989" i="109"/>
  <c r="V1989" i="109"/>
  <c r="AF1989" i="109" s="1"/>
  <c r="U1989" i="109"/>
  <c r="T1989" i="109"/>
  <c r="S1989" i="109"/>
  <c r="R1989" i="109"/>
  <c r="Q1989" i="109"/>
  <c r="P1989" i="109"/>
  <c r="O1989" i="109"/>
  <c r="N1989" i="109"/>
  <c r="M1989" i="109"/>
  <c r="L1989" i="109"/>
  <c r="K1989" i="109"/>
  <c r="J1989" i="109"/>
  <c r="I1989" i="109"/>
  <c r="H1989" i="109"/>
  <c r="G1989" i="109"/>
  <c r="F1989" i="109"/>
  <c r="E1989" i="109"/>
  <c r="D1989" i="109"/>
  <c r="C1989" i="109"/>
  <c r="B1989" i="109"/>
  <c r="A1989" i="109"/>
  <c r="AA1988" i="109"/>
  <c r="V1988" i="109"/>
  <c r="U1988" i="109"/>
  <c r="T1988" i="109"/>
  <c r="S1988" i="109"/>
  <c r="R1988" i="109"/>
  <c r="Q1988" i="109"/>
  <c r="P1988" i="109"/>
  <c r="O1988" i="109"/>
  <c r="N1988" i="109"/>
  <c r="M1988" i="109"/>
  <c r="L1988" i="109"/>
  <c r="AB1988" i="109" s="1"/>
  <c r="AC1988" i="109" s="1"/>
  <c r="K1988" i="109"/>
  <c r="J1988" i="109"/>
  <c r="I1988" i="109"/>
  <c r="H1988" i="109"/>
  <c r="G1988" i="109"/>
  <c r="F1988" i="109"/>
  <c r="E1988" i="109"/>
  <c r="D1988" i="109"/>
  <c r="C1988" i="109"/>
  <c r="B1988" i="109"/>
  <c r="A1988" i="109"/>
  <c r="AC1987" i="109"/>
  <c r="AB1987" i="109"/>
  <c r="V1987" i="109"/>
  <c r="U1987" i="109"/>
  <c r="T1987" i="109"/>
  <c r="S1987" i="109"/>
  <c r="AA1987" i="109" s="1"/>
  <c r="R1987" i="109"/>
  <c r="Q1987" i="109"/>
  <c r="P1987" i="109"/>
  <c r="O1987" i="109"/>
  <c r="N1987" i="109"/>
  <c r="M1987" i="109"/>
  <c r="L1987" i="109"/>
  <c r="K1987" i="109"/>
  <c r="J1987" i="109"/>
  <c r="I1987" i="109"/>
  <c r="H1987" i="109"/>
  <c r="G1987" i="109"/>
  <c r="F1987" i="109"/>
  <c r="E1987" i="109"/>
  <c r="D1987" i="109"/>
  <c r="C1987" i="109"/>
  <c r="B1987" i="109"/>
  <c r="A1987" i="109"/>
  <c r="AP1986" i="109"/>
  <c r="AO1986" i="109"/>
  <c r="AS1986" i="109" s="1"/>
  <c r="AN1986" i="109"/>
  <c r="AM1986" i="109"/>
  <c r="AJ1986" i="109"/>
  <c r="AE1986" i="109"/>
  <c r="AB1986" i="109"/>
  <c r="AC1986" i="109" s="1"/>
  <c r="Y1986" i="109"/>
  <c r="V1986" i="109"/>
  <c r="U1986" i="109"/>
  <c r="T1986" i="109"/>
  <c r="S1986" i="109"/>
  <c r="AA1986" i="109" s="1"/>
  <c r="R1986" i="109"/>
  <c r="Q1986" i="109"/>
  <c r="P1986" i="109"/>
  <c r="O1986" i="109"/>
  <c r="N1986" i="109"/>
  <c r="M1986" i="109"/>
  <c r="L1986" i="109"/>
  <c r="K1986" i="109"/>
  <c r="J1986" i="109"/>
  <c r="I1986" i="109"/>
  <c r="H1986" i="109"/>
  <c r="G1986" i="109"/>
  <c r="F1986" i="109"/>
  <c r="E1986" i="109"/>
  <c r="D1986" i="109"/>
  <c r="C1986" i="109"/>
  <c r="B1986" i="109"/>
  <c r="A1986" i="109"/>
  <c r="AC1985" i="109"/>
  <c r="AB1985" i="109"/>
  <c r="U1985" i="109"/>
  <c r="T1985" i="109"/>
  <c r="S1985" i="109"/>
  <c r="AA1985" i="109" s="1"/>
  <c r="R1985" i="109"/>
  <c r="Q1985" i="109"/>
  <c r="P1985" i="109"/>
  <c r="O1985" i="109"/>
  <c r="N1985" i="109"/>
  <c r="M1985" i="109"/>
  <c r="L1985" i="109"/>
  <c r="K1985" i="109"/>
  <c r="J1985" i="109"/>
  <c r="I1985" i="109"/>
  <c r="H1985" i="109"/>
  <c r="G1985" i="109"/>
  <c r="F1985" i="109"/>
  <c r="E1985" i="109"/>
  <c r="D1985" i="109"/>
  <c r="C1985" i="109"/>
  <c r="B1985" i="109"/>
  <c r="A1985" i="109"/>
  <c r="V1985" i="109" s="1"/>
  <c r="V1984" i="109"/>
  <c r="U1984" i="109"/>
  <c r="T1984" i="109"/>
  <c r="S1984" i="109"/>
  <c r="R1984" i="109"/>
  <c r="Q1984" i="109"/>
  <c r="P1984" i="109"/>
  <c r="O1984" i="109"/>
  <c r="N1984" i="109"/>
  <c r="M1984" i="109"/>
  <c r="L1984" i="109"/>
  <c r="K1984" i="109"/>
  <c r="J1984" i="109"/>
  <c r="I1984" i="109"/>
  <c r="H1984" i="109"/>
  <c r="G1984" i="109"/>
  <c r="F1984" i="109"/>
  <c r="E1984" i="109"/>
  <c r="D1984" i="109"/>
  <c r="C1984" i="109"/>
  <c r="B1984" i="109"/>
  <c r="A1984" i="109"/>
  <c r="AP1983" i="109"/>
  <c r="AH1983" i="109"/>
  <c r="AG1983" i="109"/>
  <c r="AF1983" i="109"/>
  <c r="AE1983" i="109"/>
  <c r="AB1983" i="109"/>
  <c r="AC1983" i="109" s="1"/>
  <c r="AA1983" i="109"/>
  <c r="V1983" i="109"/>
  <c r="AK1983" i="109" s="1"/>
  <c r="U1983" i="109"/>
  <c r="T1983" i="109"/>
  <c r="S1983" i="109"/>
  <c r="R1983" i="109"/>
  <c r="Q1983" i="109"/>
  <c r="P1983" i="109"/>
  <c r="O1983" i="109"/>
  <c r="N1983" i="109"/>
  <c r="M1983" i="109"/>
  <c r="L1983" i="109"/>
  <c r="K1983" i="109"/>
  <c r="J1983" i="109"/>
  <c r="I1983" i="109"/>
  <c r="H1983" i="109"/>
  <c r="G1983" i="109"/>
  <c r="F1983" i="109"/>
  <c r="E1983" i="109"/>
  <c r="D1983" i="109"/>
  <c r="C1983" i="109"/>
  <c r="B1983" i="109"/>
  <c r="A1983" i="109"/>
  <c r="AP1982" i="109"/>
  <c r="AN1982" i="109"/>
  <c r="AM1982" i="109"/>
  <c r="AL1982" i="109"/>
  <c r="AK1982" i="109"/>
  <c r="AJ1982" i="109"/>
  <c r="AI1982" i="109"/>
  <c r="AH1982" i="109"/>
  <c r="AR1982" i="109" s="1"/>
  <c r="AG1982" i="109"/>
  <c r="AF1982" i="109"/>
  <c r="AE1982" i="109"/>
  <c r="AQ1982" i="109" s="1"/>
  <c r="AB1982" i="109"/>
  <c r="AC1982" i="109" s="1"/>
  <c r="AA1982" i="109"/>
  <c r="AD1982" i="109" s="1"/>
  <c r="Z1982" i="109"/>
  <c r="Y1982" i="109"/>
  <c r="V1982" i="109"/>
  <c r="X1982" i="109" s="1"/>
  <c r="U1982" i="109"/>
  <c r="T1982" i="109"/>
  <c r="S1982" i="109"/>
  <c r="R1982" i="109"/>
  <c r="Q1982" i="109"/>
  <c r="P1982" i="109"/>
  <c r="O1982" i="109"/>
  <c r="N1982" i="109"/>
  <c r="M1982" i="109"/>
  <c r="L1982" i="109"/>
  <c r="K1982" i="109"/>
  <c r="J1982" i="109"/>
  <c r="I1982" i="109"/>
  <c r="H1982" i="109"/>
  <c r="G1982" i="109"/>
  <c r="F1982" i="109"/>
  <c r="E1982" i="109"/>
  <c r="D1982" i="109"/>
  <c r="C1982" i="109"/>
  <c r="B1982" i="109"/>
  <c r="A1982" i="109"/>
  <c r="AB1981" i="109"/>
  <c r="AC1981" i="109" s="1"/>
  <c r="AA1981" i="109"/>
  <c r="U1981" i="109"/>
  <c r="T1981" i="109"/>
  <c r="S1981" i="109"/>
  <c r="R1981" i="109"/>
  <c r="Q1981" i="109"/>
  <c r="P1981" i="109"/>
  <c r="O1981" i="109"/>
  <c r="N1981" i="109"/>
  <c r="M1981" i="109"/>
  <c r="L1981" i="109"/>
  <c r="K1981" i="109"/>
  <c r="J1981" i="109"/>
  <c r="I1981" i="109"/>
  <c r="H1981" i="109"/>
  <c r="G1981" i="109"/>
  <c r="F1981" i="109"/>
  <c r="E1981" i="109"/>
  <c r="D1981" i="109"/>
  <c r="C1981" i="109"/>
  <c r="B1981" i="109"/>
  <c r="A1981" i="109"/>
  <c r="V1981" i="109" s="1"/>
  <c r="AO1980" i="109"/>
  <c r="AN1980" i="109"/>
  <c r="AM1980" i="109"/>
  <c r="AL1980" i="109"/>
  <c r="AK1980" i="109"/>
  <c r="AI1980" i="109"/>
  <c r="AH1980" i="109"/>
  <c r="AF1980" i="109"/>
  <c r="Z1980" i="109"/>
  <c r="U1980" i="109"/>
  <c r="T1980" i="109"/>
  <c r="S1980" i="109"/>
  <c r="R1980" i="109"/>
  <c r="Q1980" i="109"/>
  <c r="P1980" i="109"/>
  <c r="O1980" i="109"/>
  <c r="N1980" i="109"/>
  <c r="M1980" i="109"/>
  <c r="L1980" i="109"/>
  <c r="K1980" i="109"/>
  <c r="J1980" i="109"/>
  <c r="I1980" i="109"/>
  <c r="H1980" i="109"/>
  <c r="G1980" i="109"/>
  <c r="F1980" i="109"/>
  <c r="E1980" i="109"/>
  <c r="D1980" i="109"/>
  <c r="C1980" i="109"/>
  <c r="B1980" i="109"/>
  <c r="A1980" i="109"/>
  <c r="V1980" i="109" s="1"/>
  <c r="AB1979" i="109"/>
  <c r="AC1979" i="109" s="1"/>
  <c r="V1979" i="109"/>
  <c r="U1979" i="109"/>
  <c r="T1979" i="109"/>
  <c r="S1979" i="109"/>
  <c r="R1979" i="109"/>
  <c r="Q1979" i="109"/>
  <c r="P1979" i="109"/>
  <c r="O1979" i="109"/>
  <c r="N1979" i="109"/>
  <c r="M1979" i="109"/>
  <c r="L1979" i="109"/>
  <c r="AA1979" i="109" s="1"/>
  <c r="K1979" i="109"/>
  <c r="J1979" i="109"/>
  <c r="I1979" i="109"/>
  <c r="H1979" i="109"/>
  <c r="G1979" i="109"/>
  <c r="F1979" i="109"/>
  <c r="E1979" i="109"/>
  <c r="D1979" i="109"/>
  <c r="C1979" i="109"/>
  <c r="B1979" i="109"/>
  <c r="A1979" i="109"/>
  <c r="AH1978" i="109"/>
  <c r="AG1978" i="109"/>
  <c r="AB1978" i="109"/>
  <c r="AC1978" i="109" s="1"/>
  <c r="Y1978" i="109"/>
  <c r="V1978" i="109"/>
  <c r="U1978" i="109"/>
  <c r="T1978" i="109"/>
  <c r="S1978" i="109"/>
  <c r="R1978" i="109"/>
  <c r="Q1978" i="109"/>
  <c r="P1978" i="109"/>
  <c r="O1978" i="109"/>
  <c r="N1978" i="109"/>
  <c r="M1978" i="109"/>
  <c r="L1978" i="109"/>
  <c r="K1978" i="109"/>
  <c r="J1978" i="109"/>
  <c r="I1978" i="109"/>
  <c r="H1978" i="109"/>
  <c r="G1978" i="109"/>
  <c r="F1978" i="109"/>
  <c r="E1978" i="109"/>
  <c r="D1978" i="109"/>
  <c r="C1978" i="109"/>
  <c r="B1978" i="109"/>
  <c r="A1978" i="109"/>
  <c r="AB1977" i="109"/>
  <c r="AC1977" i="109" s="1"/>
  <c r="AA1977" i="109"/>
  <c r="Y1977" i="109"/>
  <c r="V1977" i="109"/>
  <c r="U1977" i="109"/>
  <c r="T1977" i="109"/>
  <c r="S1977" i="109"/>
  <c r="R1977" i="109"/>
  <c r="Q1977" i="109"/>
  <c r="P1977" i="109"/>
  <c r="O1977" i="109"/>
  <c r="N1977" i="109"/>
  <c r="M1977" i="109"/>
  <c r="L1977" i="109"/>
  <c r="K1977" i="109"/>
  <c r="J1977" i="109"/>
  <c r="I1977" i="109"/>
  <c r="H1977" i="109"/>
  <c r="G1977" i="109"/>
  <c r="F1977" i="109"/>
  <c r="E1977" i="109"/>
  <c r="D1977" i="109"/>
  <c r="C1977" i="109"/>
  <c r="B1977" i="109"/>
  <c r="A1977" i="109"/>
  <c r="AP1976" i="109"/>
  <c r="AO1976" i="109"/>
  <c r="AS1976" i="109" s="1"/>
  <c r="AN1976" i="109"/>
  <c r="AC1976" i="109"/>
  <c r="AB1976" i="109"/>
  <c r="V1976" i="109"/>
  <c r="U1976" i="109"/>
  <c r="T1976" i="109"/>
  <c r="S1976" i="109"/>
  <c r="AA1976" i="109" s="1"/>
  <c r="R1976" i="109"/>
  <c r="Q1976" i="109"/>
  <c r="P1976" i="109"/>
  <c r="O1976" i="109"/>
  <c r="N1976" i="109"/>
  <c r="M1976" i="109"/>
  <c r="L1976" i="109"/>
  <c r="K1976" i="109"/>
  <c r="J1976" i="109"/>
  <c r="I1976" i="109"/>
  <c r="H1976" i="109"/>
  <c r="G1976" i="109"/>
  <c r="F1976" i="109"/>
  <c r="E1976" i="109"/>
  <c r="D1976" i="109"/>
  <c r="C1976" i="109"/>
  <c r="B1976" i="109"/>
  <c r="A1976" i="109"/>
  <c r="AP1975" i="109"/>
  <c r="AO1975" i="109"/>
  <c r="AS1975" i="109" s="1"/>
  <c r="AN1975" i="109"/>
  <c r="AM1975" i="109"/>
  <c r="AJ1975" i="109"/>
  <c r="AH1975" i="109"/>
  <c r="AC1975" i="109"/>
  <c r="AB1975" i="109"/>
  <c r="V1975" i="109"/>
  <c r="U1975" i="109"/>
  <c r="T1975" i="109"/>
  <c r="S1975" i="109"/>
  <c r="AA1975" i="109" s="1"/>
  <c r="R1975" i="109"/>
  <c r="Q1975" i="109"/>
  <c r="P1975" i="109"/>
  <c r="O1975" i="109"/>
  <c r="N1975" i="109"/>
  <c r="M1975" i="109"/>
  <c r="L1975" i="109"/>
  <c r="K1975" i="109"/>
  <c r="J1975" i="109"/>
  <c r="I1975" i="109"/>
  <c r="H1975" i="109"/>
  <c r="G1975" i="109"/>
  <c r="F1975" i="109"/>
  <c r="E1975" i="109"/>
  <c r="D1975" i="109"/>
  <c r="C1975" i="109"/>
  <c r="B1975" i="109"/>
  <c r="A1975" i="109"/>
  <c r="AO1974" i="109"/>
  <c r="AL1974" i="109"/>
  <c r="AJ1974" i="109"/>
  <c r="AH1974" i="109"/>
  <c r="AG1974" i="109"/>
  <c r="AF1974" i="109"/>
  <c r="AE1974" i="109"/>
  <c r="AC1974" i="109"/>
  <c r="AB1974" i="109"/>
  <c r="U1974" i="109"/>
  <c r="T1974" i="109"/>
  <c r="S1974" i="109"/>
  <c r="AA1974" i="109" s="1"/>
  <c r="R1974" i="109"/>
  <c r="Q1974" i="109"/>
  <c r="P1974" i="109"/>
  <c r="O1974" i="109"/>
  <c r="N1974" i="109"/>
  <c r="M1974" i="109"/>
  <c r="L1974" i="109"/>
  <c r="K1974" i="109"/>
  <c r="J1974" i="109"/>
  <c r="I1974" i="109"/>
  <c r="H1974" i="109"/>
  <c r="G1974" i="109"/>
  <c r="F1974" i="109"/>
  <c r="E1974" i="109"/>
  <c r="D1974" i="109"/>
  <c r="C1974" i="109"/>
  <c r="B1974" i="109"/>
  <c r="A1974" i="109"/>
  <c r="V1974" i="109" s="1"/>
  <c r="AN1973" i="109"/>
  <c r="AL1973" i="109"/>
  <c r="AJ1973" i="109"/>
  <c r="AI1973" i="109"/>
  <c r="AH1973" i="109"/>
  <c r="AG1973" i="109"/>
  <c r="AF1973" i="109"/>
  <c r="AR1973" i="109" s="1"/>
  <c r="AE1973" i="109"/>
  <c r="Y1973" i="109"/>
  <c r="V1973" i="109"/>
  <c r="U1973" i="109"/>
  <c r="T1973" i="109"/>
  <c r="S1973" i="109"/>
  <c r="R1973" i="109"/>
  <c r="Q1973" i="109"/>
  <c r="P1973" i="109"/>
  <c r="O1973" i="109"/>
  <c r="N1973" i="109"/>
  <c r="M1973" i="109"/>
  <c r="L1973" i="109"/>
  <c r="K1973" i="109"/>
  <c r="J1973" i="109"/>
  <c r="I1973" i="109"/>
  <c r="H1973" i="109"/>
  <c r="G1973" i="109"/>
  <c r="F1973" i="109"/>
  <c r="E1973" i="109"/>
  <c r="D1973" i="109"/>
  <c r="C1973" i="109"/>
  <c r="B1973" i="109"/>
  <c r="A1973" i="109"/>
  <c r="AK1972" i="109"/>
  <c r="AJ1972" i="109"/>
  <c r="AI1972" i="109"/>
  <c r="AG1972" i="109"/>
  <c r="AF1972" i="109"/>
  <c r="AE1972" i="109"/>
  <c r="V1972" i="109"/>
  <c r="AP1972" i="109" s="1"/>
  <c r="U1972" i="109"/>
  <c r="T1972" i="109"/>
  <c r="S1972" i="109"/>
  <c r="R1972" i="109"/>
  <c r="Q1972" i="109"/>
  <c r="P1972" i="109"/>
  <c r="O1972" i="109"/>
  <c r="N1972" i="109"/>
  <c r="M1972" i="109"/>
  <c r="L1972" i="109"/>
  <c r="K1972" i="109"/>
  <c r="J1972" i="109"/>
  <c r="I1972" i="109"/>
  <c r="H1972" i="109"/>
  <c r="G1972" i="109"/>
  <c r="F1972" i="109"/>
  <c r="E1972" i="109"/>
  <c r="D1972" i="109"/>
  <c r="C1972" i="109"/>
  <c r="B1972" i="109"/>
  <c r="A1972" i="109"/>
  <c r="AP1971" i="109"/>
  <c r="AN1971" i="109"/>
  <c r="AM1971" i="109"/>
  <c r="AL1971" i="109"/>
  <c r="AK1971" i="109"/>
  <c r="AJ1971" i="109"/>
  <c r="AI1971" i="109"/>
  <c r="AH1971" i="109"/>
  <c r="AG1971" i="109"/>
  <c r="AF1971" i="109"/>
  <c r="AR1971" i="109" s="1"/>
  <c r="AE1971" i="109"/>
  <c r="AQ1971" i="109" s="1"/>
  <c r="AD1971" i="109"/>
  <c r="AC1971" i="109"/>
  <c r="AB1971" i="109"/>
  <c r="AA1971" i="109"/>
  <c r="Z1971" i="109"/>
  <c r="Y1971" i="109"/>
  <c r="V1971" i="109"/>
  <c r="X1971" i="109" s="1"/>
  <c r="U1971" i="109"/>
  <c r="T1971" i="109"/>
  <c r="S1971" i="109"/>
  <c r="R1971" i="109"/>
  <c r="Q1971" i="109"/>
  <c r="P1971" i="109"/>
  <c r="O1971" i="109"/>
  <c r="N1971" i="109"/>
  <c r="M1971" i="109"/>
  <c r="L1971" i="109"/>
  <c r="K1971" i="109"/>
  <c r="J1971" i="109"/>
  <c r="I1971" i="109"/>
  <c r="H1971" i="109"/>
  <c r="G1971" i="109"/>
  <c r="F1971" i="109"/>
  <c r="E1971" i="109"/>
  <c r="D1971" i="109"/>
  <c r="C1971" i="109"/>
  <c r="B1971" i="109"/>
  <c r="A1971" i="109"/>
  <c r="AG1970" i="109"/>
  <c r="AF1970" i="109"/>
  <c r="AE1970" i="109"/>
  <c r="AC1970" i="109"/>
  <c r="AB1970" i="109"/>
  <c r="AA1970" i="109"/>
  <c r="U1970" i="109"/>
  <c r="T1970" i="109"/>
  <c r="S1970" i="109"/>
  <c r="R1970" i="109"/>
  <c r="Q1970" i="109"/>
  <c r="P1970" i="109"/>
  <c r="O1970" i="109"/>
  <c r="N1970" i="109"/>
  <c r="M1970" i="109"/>
  <c r="L1970" i="109"/>
  <c r="K1970" i="109"/>
  <c r="J1970" i="109"/>
  <c r="I1970" i="109"/>
  <c r="H1970" i="109"/>
  <c r="G1970" i="109"/>
  <c r="F1970" i="109"/>
  <c r="E1970" i="109"/>
  <c r="D1970" i="109"/>
  <c r="C1970" i="109"/>
  <c r="B1970" i="109"/>
  <c r="A1970" i="109"/>
  <c r="V1970" i="109" s="1"/>
  <c r="X1970" i="109" s="1"/>
  <c r="AD1970" i="109" s="1"/>
  <c r="U1969" i="109"/>
  <c r="T1969" i="109"/>
  <c r="S1969" i="109"/>
  <c r="R1969" i="109"/>
  <c r="Q1969" i="109"/>
  <c r="P1969" i="109"/>
  <c r="O1969" i="109"/>
  <c r="N1969" i="109"/>
  <c r="M1969" i="109"/>
  <c r="L1969" i="109"/>
  <c r="K1969" i="109"/>
  <c r="J1969" i="109"/>
  <c r="I1969" i="109"/>
  <c r="H1969" i="109"/>
  <c r="G1969" i="109"/>
  <c r="F1969" i="109"/>
  <c r="E1969" i="109"/>
  <c r="D1969" i="109"/>
  <c r="C1969" i="109"/>
  <c r="B1969" i="109"/>
  <c r="A1969" i="109"/>
  <c r="V1969" i="109" s="1"/>
  <c r="Z1969" i="109" s="1"/>
  <c r="U1968" i="109"/>
  <c r="T1968" i="109"/>
  <c r="S1968" i="109"/>
  <c r="R1968" i="109"/>
  <c r="Q1968" i="109"/>
  <c r="P1968" i="109"/>
  <c r="O1968" i="109"/>
  <c r="N1968" i="109"/>
  <c r="M1968" i="109"/>
  <c r="L1968" i="109"/>
  <c r="K1968" i="109"/>
  <c r="J1968" i="109"/>
  <c r="I1968" i="109"/>
  <c r="H1968" i="109"/>
  <c r="G1968" i="109"/>
  <c r="F1968" i="109"/>
  <c r="E1968" i="109"/>
  <c r="D1968" i="109"/>
  <c r="C1968" i="109"/>
  <c r="B1968" i="109"/>
  <c r="A1968" i="109"/>
  <c r="V1968" i="109" s="1"/>
  <c r="V1967" i="109"/>
  <c r="U1967" i="109"/>
  <c r="T1967" i="109"/>
  <c r="S1967" i="109"/>
  <c r="R1967" i="109"/>
  <c r="Q1967" i="109"/>
  <c r="P1967" i="109"/>
  <c r="O1967" i="109"/>
  <c r="N1967" i="109"/>
  <c r="M1967" i="109"/>
  <c r="L1967" i="109"/>
  <c r="K1967" i="109"/>
  <c r="J1967" i="109"/>
  <c r="I1967" i="109"/>
  <c r="H1967" i="109"/>
  <c r="G1967" i="109"/>
  <c r="F1967" i="109"/>
  <c r="E1967" i="109"/>
  <c r="D1967" i="109"/>
  <c r="C1967" i="109"/>
  <c r="B1967" i="109"/>
  <c r="A1967" i="109"/>
  <c r="AP1966" i="109"/>
  <c r="AO1966" i="109"/>
  <c r="AS1966" i="109" s="1"/>
  <c r="AN1966" i="109"/>
  <c r="AM1966" i="109"/>
  <c r="AL1966" i="109"/>
  <c r="AK1966" i="109"/>
  <c r="X1966" i="109"/>
  <c r="U1966" i="109"/>
  <c r="T1966" i="109"/>
  <c r="S1966" i="109"/>
  <c r="R1966" i="109"/>
  <c r="Q1966" i="109"/>
  <c r="P1966" i="109"/>
  <c r="O1966" i="109"/>
  <c r="N1966" i="109"/>
  <c r="M1966" i="109"/>
  <c r="L1966" i="109"/>
  <c r="K1966" i="109"/>
  <c r="J1966" i="109"/>
  <c r="I1966" i="109"/>
  <c r="H1966" i="109"/>
  <c r="G1966" i="109"/>
  <c r="F1966" i="109"/>
  <c r="E1966" i="109"/>
  <c r="D1966" i="109"/>
  <c r="C1966" i="109"/>
  <c r="B1966" i="109"/>
  <c r="A1966" i="109"/>
  <c r="V1966" i="109" s="1"/>
  <c r="AB1965" i="109"/>
  <c r="AC1965" i="109" s="1"/>
  <c r="V1965" i="109"/>
  <c r="U1965" i="109"/>
  <c r="T1965" i="109"/>
  <c r="S1965" i="109"/>
  <c r="AA1965" i="109" s="1"/>
  <c r="R1965" i="109"/>
  <c r="Q1965" i="109"/>
  <c r="P1965" i="109"/>
  <c r="O1965" i="109"/>
  <c r="N1965" i="109"/>
  <c r="M1965" i="109"/>
  <c r="L1965" i="109"/>
  <c r="K1965" i="109"/>
  <c r="J1965" i="109"/>
  <c r="I1965" i="109"/>
  <c r="H1965" i="109"/>
  <c r="G1965" i="109"/>
  <c r="F1965" i="109"/>
  <c r="E1965" i="109"/>
  <c r="D1965" i="109"/>
  <c r="C1965" i="109"/>
  <c r="B1965" i="109"/>
  <c r="A1965" i="109"/>
  <c r="AE1964" i="109"/>
  <c r="X1964" i="109"/>
  <c r="U1964" i="109"/>
  <c r="T1964" i="109"/>
  <c r="S1964" i="109"/>
  <c r="R1964" i="109"/>
  <c r="Q1964" i="109"/>
  <c r="P1964" i="109"/>
  <c r="O1964" i="109"/>
  <c r="N1964" i="109"/>
  <c r="M1964" i="109"/>
  <c r="L1964" i="109"/>
  <c r="K1964" i="109"/>
  <c r="J1964" i="109"/>
  <c r="I1964" i="109"/>
  <c r="H1964" i="109"/>
  <c r="G1964" i="109"/>
  <c r="F1964" i="109"/>
  <c r="E1964" i="109"/>
  <c r="D1964" i="109"/>
  <c r="C1964" i="109"/>
  <c r="B1964" i="109"/>
  <c r="A1964" i="109"/>
  <c r="V1964" i="109" s="1"/>
  <c r="AP1963" i="109"/>
  <c r="AO1963" i="109"/>
  <c r="AL1963" i="109"/>
  <c r="AK1963" i="109"/>
  <c r="AJ1963" i="109"/>
  <c r="AH1963" i="109"/>
  <c r="AG1963" i="109"/>
  <c r="AE1963" i="109"/>
  <c r="AB1963" i="109"/>
  <c r="AC1963" i="109" s="1"/>
  <c r="V1963" i="109"/>
  <c r="U1963" i="109"/>
  <c r="T1963" i="109"/>
  <c r="S1963" i="109"/>
  <c r="AA1963" i="109" s="1"/>
  <c r="R1963" i="109"/>
  <c r="Q1963" i="109"/>
  <c r="P1963" i="109"/>
  <c r="O1963" i="109"/>
  <c r="N1963" i="109"/>
  <c r="M1963" i="109"/>
  <c r="L1963" i="109"/>
  <c r="K1963" i="109"/>
  <c r="J1963" i="109"/>
  <c r="I1963" i="109"/>
  <c r="H1963" i="109"/>
  <c r="G1963" i="109"/>
  <c r="F1963" i="109"/>
  <c r="E1963" i="109"/>
  <c r="D1963" i="109"/>
  <c r="C1963" i="109"/>
  <c r="B1963" i="109"/>
  <c r="A1963" i="109"/>
  <c r="AN1962" i="109"/>
  <c r="AM1962" i="109"/>
  <c r="AL1962" i="109"/>
  <c r="AJ1962" i="109"/>
  <c r="AI1962" i="109"/>
  <c r="AH1962" i="109"/>
  <c r="AG1962" i="109"/>
  <c r="AF1962" i="109"/>
  <c r="AR1962" i="109" s="1"/>
  <c r="AE1962" i="109"/>
  <c r="Y1962" i="109"/>
  <c r="V1962" i="109"/>
  <c r="U1962" i="109"/>
  <c r="T1962" i="109"/>
  <c r="S1962" i="109"/>
  <c r="R1962" i="109"/>
  <c r="Q1962" i="109"/>
  <c r="P1962" i="109"/>
  <c r="O1962" i="109"/>
  <c r="N1962" i="109"/>
  <c r="M1962" i="109"/>
  <c r="L1962" i="109"/>
  <c r="K1962" i="109"/>
  <c r="J1962" i="109"/>
  <c r="I1962" i="109"/>
  <c r="H1962" i="109"/>
  <c r="G1962" i="109"/>
  <c r="F1962" i="109"/>
  <c r="E1962" i="109"/>
  <c r="D1962" i="109"/>
  <c r="C1962" i="109"/>
  <c r="B1962" i="109"/>
  <c r="A1962" i="109"/>
  <c r="AC1961" i="109"/>
  <c r="AB1961" i="109"/>
  <c r="U1961" i="109"/>
  <c r="T1961" i="109"/>
  <c r="S1961" i="109"/>
  <c r="R1961" i="109"/>
  <c r="Q1961" i="109"/>
  <c r="P1961" i="109"/>
  <c r="O1961" i="109"/>
  <c r="N1961" i="109"/>
  <c r="M1961" i="109"/>
  <c r="L1961" i="109"/>
  <c r="AA1961" i="109" s="1"/>
  <c r="K1961" i="109"/>
  <c r="J1961" i="109"/>
  <c r="I1961" i="109"/>
  <c r="H1961" i="109"/>
  <c r="G1961" i="109"/>
  <c r="F1961" i="109"/>
  <c r="E1961" i="109"/>
  <c r="D1961" i="109"/>
  <c r="C1961" i="109"/>
  <c r="B1961" i="109"/>
  <c r="A1961" i="109"/>
  <c r="V1961" i="109" s="1"/>
  <c r="AP1960" i="109"/>
  <c r="AN1960" i="109"/>
  <c r="AM1960" i="109"/>
  <c r="AL1960" i="109"/>
  <c r="AK1960" i="109"/>
  <c r="AJ1960" i="109"/>
  <c r="AI1960" i="109"/>
  <c r="AH1960" i="109"/>
  <c r="AG1960" i="109"/>
  <c r="AF1960" i="109"/>
  <c r="AE1960" i="109"/>
  <c r="Z1960" i="109"/>
  <c r="Y1960" i="109"/>
  <c r="V1960" i="109"/>
  <c r="X1960" i="109" s="1"/>
  <c r="U1960" i="109"/>
  <c r="T1960" i="109"/>
  <c r="S1960" i="109"/>
  <c r="R1960" i="109"/>
  <c r="Q1960" i="109"/>
  <c r="P1960" i="109"/>
  <c r="O1960" i="109"/>
  <c r="N1960" i="109"/>
  <c r="M1960" i="109"/>
  <c r="L1960" i="109"/>
  <c r="K1960" i="109"/>
  <c r="J1960" i="109"/>
  <c r="I1960" i="109"/>
  <c r="H1960" i="109"/>
  <c r="G1960" i="109"/>
  <c r="F1960" i="109"/>
  <c r="E1960" i="109"/>
  <c r="D1960" i="109"/>
  <c r="C1960" i="109"/>
  <c r="B1960" i="109"/>
  <c r="A1960" i="109"/>
  <c r="AO1959" i="109"/>
  <c r="AM1959" i="109"/>
  <c r="AL1959" i="109"/>
  <c r="AK1959" i="109"/>
  <c r="AJ1959" i="109"/>
  <c r="AI1959" i="109"/>
  <c r="AH1959" i="109"/>
  <c r="AG1959" i="109"/>
  <c r="AF1959" i="109"/>
  <c r="AE1959" i="109"/>
  <c r="X1959" i="109"/>
  <c r="U1959" i="109"/>
  <c r="T1959" i="109"/>
  <c r="S1959" i="109"/>
  <c r="R1959" i="109"/>
  <c r="Q1959" i="109"/>
  <c r="P1959" i="109"/>
  <c r="O1959" i="109"/>
  <c r="N1959" i="109"/>
  <c r="M1959" i="109"/>
  <c r="L1959" i="109"/>
  <c r="K1959" i="109"/>
  <c r="J1959" i="109"/>
  <c r="I1959" i="109"/>
  <c r="H1959" i="109"/>
  <c r="G1959" i="109"/>
  <c r="F1959" i="109"/>
  <c r="E1959" i="109"/>
  <c r="D1959" i="109"/>
  <c r="C1959" i="109"/>
  <c r="B1959" i="109"/>
  <c r="A1959" i="109"/>
  <c r="V1959" i="109" s="1"/>
  <c r="AF1958" i="109"/>
  <c r="AE1958" i="109"/>
  <c r="Z1958" i="109"/>
  <c r="X1958" i="109"/>
  <c r="U1958" i="109"/>
  <c r="T1958" i="109"/>
  <c r="S1958" i="109"/>
  <c r="R1958" i="109"/>
  <c r="Q1958" i="109"/>
  <c r="P1958" i="109"/>
  <c r="O1958" i="109"/>
  <c r="N1958" i="109"/>
  <c r="M1958" i="109"/>
  <c r="L1958" i="109"/>
  <c r="K1958" i="109"/>
  <c r="J1958" i="109"/>
  <c r="I1958" i="109"/>
  <c r="H1958" i="109"/>
  <c r="G1958" i="109"/>
  <c r="F1958" i="109"/>
  <c r="E1958" i="109"/>
  <c r="D1958" i="109"/>
  <c r="C1958" i="109"/>
  <c r="B1958" i="109"/>
  <c r="A1958" i="109"/>
  <c r="V1958" i="109" s="1"/>
  <c r="V1957" i="109"/>
  <c r="U1957" i="109"/>
  <c r="T1957" i="109"/>
  <c r="S1957" i="109"/>
  <c r="R1957" i="109"/>
  <c r="Q1957" i="109"/>
  <c r="P1957" i="109"/>
  <c r="O1957" i="109"/>
  <c r="N1957" i="109"/>
  <c r="M1957" i="109"/>
  <c r="L1957" i="109"/>
  <c r="K1957" i="109"/>
  <c r="J1957" i="109"/>
  <c r="I1957" i="109"/>
  <c r="H1957" i="109"/>
  <c r="G1957" i="109"/>
  <c r="F1957" i="109"/>
  <c r="E1957" i="109"/>
  <c r="D1957" i="109"/>
  <c r="C1957" i="109"/>
  <c r="B1957" i="109"/>
  <c r="A1957" i="109"/>
  <c r="AP1956" i="109"/>
  <c r="AN1956" i="109"/>
  <c r="AK1956" i="109"/>
  <c r="AJ1956" i="109"/>
  <c r="AI1956" i="109"/>
  <c r="AH1956" i="109"/>
  <c r="AG1956" i="109"/>
  <c r="AB1956" i="109"/>
  <c r="AC1956" i="109" s="1"/>
  <c r="V1956" i="109"/>
  <c r="U1956" i="109"/>
  <c r="T1956" i="109"/>
  <c r="S1956" i="109"/>
  <c r="R1956" i="109"/>
  <c r="Q1956" i="109"/>
  <c r="P1956" i="109"/>
  <c r="O1956" i="109"/>
  <c r="N1956" i="109"/>
  <c r="M1956" i="109"/>
  <c r="L1956" i="109"/>
  <c r="K1956" i="109"/>
  <c r="J1956" i="109"/>
  <c r="I1956" i="109"/>
  <c r="H1956" i="109"/>
  <c r="G1956" i="109"/>
  <c r="F1956" i="109"/>
  <c r="E1956" i="109"/>
  <c r="D1956" i="109"/>
  <c r="C1956" i="109"/>
  <c r="B1956" i="109"/>
  <c r="A1956" i="109"/>
  <c r="AO1955" i="109"/>
  <c r="AM1955" i="109"/>
  <c r="AJ1955" i="109"/>
  <c r="AI1955" i="109"/>
  <c r="AF1955" i="109"/>
  <c r="AE1955" i="109"/>
  <c r="AB1955" i="109"/>
  <c r="AC1955" i="109" s="1"/>
  <c r="AA1955" i="109"/>
  <c r="Z1955" i="109"/>
  <c r="Y1955" i="109"/>
  <c r="V1955" i="109"/>
  <c r="U1955" i="109"/>
  <c r="T1955" i="109"/>
  <c r="S1955" i="109"/>
  <c r="R1955" i="109"/>
  <c r="Q1955" i="109"/>
  <c r="P1955" i="109"/>
  <c r="O1955" i="109"/>
  <c r="N1955" i="109"/>
  <c r="M1955" i="109"/>
  <c r="L1955" i="109"/>
  <c r="K1955" i="109"/>
  <c r="J1955" i="109"/>
  <c r="I1955" i="109"/>
  <c r="H1955" i="109"/>
  <c r="G1955" i="109"/>
  <c r="F1955" i="109"/>
  <c r="E1955" i="109"/>
  <c r="D1955" i="109"/>
  <c r="C1955" i="109"/>
  <c r="B1955" i="109"/>
  <c r="A1955" i="109"/>
  <c r="AC1954" i="109"/>
  <c r="AB1954" i="109"/>
  <c r="AA1954" i="109"/>
  <c r="V1954" i="109"/>
  <c r="U1954" i="109"/>
  <c r="T1954" i="109"/>
  <c r="S1954" i="109"/>
  <c r="R1954" i="109"/>
  <c r="Q1954" i="109"/>
  <c r="P1954" i="109"/>
  <c r="O1954" i="109"/>
  <c r="N1954" i="109"/>
  <c r="M1954" i="109"/>
  <c r="L1954" i="109"/>
  <c r="K1954" i="109"/>
  <c r="J1954" i="109"/>
  <c r="I1954" i="109"/>
  <c r="H1954" i="109"/>
  <c r="G1954" i="109"/>
  <c r="F1954" i="109"/>
  <c r="E1954" i="109"/>
  <c r="D1954" i="109"/>
  <c r="C1954" i="109"/>
  <c r="B1954" i="109"/>
  <c r="A1954" i="109"/>
  <c r="AB1953" i="109"/>
  <c r="AC1953" i="109" s="1"/>
  <c r="AA1953" i="109"/>
  <c r="Z1953" i="109"/>
  <c r="V1953" i="109"/>
  <c r="U1953" i="109"/>
  <c r="T1953" i="109"/>
  <c r="S1953" i="109"/>
  <c r="R1953" i="109"/>
  <c r="Q1953" i="109"/>
  <c r="P1953" i="109"/>
  <c r="O1953" i="109"/>
  <c r="N1953" i="109"/>
  <c r="M1953" i="109"/>
  <c r="L1953" i="109"/>
  <c r="K1953" i="109"/>
  <c r="J1953" i="109"/>
  <c r="I1953" i="109"/>
  <c r="H1953" i="109"/>
  <c r="G1953" i="109"/>
  <c r="F1953" i="109"/>
  <c r="E1953" i="109"/>
  <c r="D1953" i="109"/>
  <c r="C1953" i="109"/>
  <c r="B1953" i="109"/>
  <c r="A1953" i="109"/>
  <c r="AB1952" i="109"/>
  <c r="AC1952" i="109" s="1"/>
  <c r="X1952" i="109"/>
  <c r="U1952" i="109"/>
  <c r="T1952" i="109"/>
  <c r="S1952" i="109"/>
  <c r="AA1952" i="109" s="1"/>
  <c r="R1952" i="109"/>
  <c r="Q1952" i="109"/>
  <c r="P1952" i="109"/>
  <c r="O1952" i="109"/>
  <c r="N1952" i="109"/>
  <c r="M1952" i="109"/>
  <c r="L1952" i="109"/>
  <c r="K1952" i="109"/>
  <c r="J1952" i="109"/>
  <c r="I1952" i="109"/>
  <c r="H1952" i="109"/>
  <c r="G1952" i="109"/>
  <c r="F1952" i="109"/>
  <c r="E1952" i="109"/>
  <c r="D1952" i="109"/>
  <c r="C1952" i="109"/>
  <c r="B1952" i="109"/>
  <c r="A1952" i="109"/>
  <c r="V1952" i="109" s="1"/>
  <c r="AB1951" i="109"/>
  <c r="AC1951" i="109" s="1"/>
  <c r="U1951" i="109"/>
  <c r="T1951" i="109"/>
  <c r="S1951" i="109"/>
  <c r="AA1951" i="109" s="1"/>
  <c r="R1951" i="109"/>
  <c r="Q1951" i="109"/>
  <c r="P1951" i="109"/>
  <c r="O1951" i="109"/>
  <c r="N1951" i="109"/>
  <c r="M1951" i="109"/>
  <c r="L1951" i="109"/>
  <c r="K1951" i="109"/>
  <c r="J1951" i="109"/>
  <c r="I1951" i="109"/>
  <c r="H1951" i="109"/>
  <c r="G1951" i="109"/>
  <c r="F1951" i="109"/>
  <c r="E1951" i="109"/>
  <c r="D1951" i="109"/>
  <c r="C1951" i="109"/>
  <c r="B1951" i="109"/>
  <c r="A1951" i="109"/>
  <c r="V1951" i="109" s="1"/>
  <c r="AP1950" i="109"/>
  <c r="AN1950" i="109"/>
  <c r="AM1950" i="109"/>
  <c r="AL1950" i="109"/>
  <c r="AK1950" i="109"/>
  <c r="AJ1950" i="109"/>
  <c r="X1950" i="109"/>
  <c r="U1950" i="109"/>
  <c r="T1950" i="109"/>
  <c r="S1950" i="109"/>
  <c r="R1950" i="109"/>
  <c r="Q1950" i="109"/>
  <c r="P1950" i="109"/>
  <c r="O1950" i="109"/>
  <c r="N1950" i="109"/>
  <c r="M1950" i="109"/>
  <c r="L1950" i="109"/>
  <c r="K1950" i="109"/>
  <c r="J1950" i="109"/>
  <c r="I1950" i="109"/>
  <c r="H1950" i="109"/>
  <c r="G1950" i="109"/>
  <c r="F1950" i="109"/>
  <c r="E1950" i="109"/>
  <c r="D1950" i="109"/>
  <c r="C1950" i="109"/>
  <c r="B1950" i="109"/>
  <c r="A1950" i="109"/>
  <c r="V1950" i="109" s="1"/>
  <c r="AO1950" i="109" s="1"/>
  <c r="AP1949" i="109"/>
  <c r="AO1949" i="109"/>
  <c r="AN1949" i="109"/>
  <c r="AM1949" i="109"/>
  <c r="AL1949" i="109"/>
  <c r="AK1949" i="109"/>
  <c r="AJ1949" i="109"/>
  <c r="AI1949" i="109"/>
  <c r="AH1949" i="109"/>
  <c r="X1949" i="109"/>
  <c r="U1949" i="109"/>
  <c r="T1949" i="109"/>
  <c r="S1949" i="109"/>
  <c r="R1949" i="109"/>
  <c r="Q1949" i="109"/>
  <c r="P1949" i="109"/>
  <c r="O1949" i="109"/>
  <c r="N1949" i="109"/>
  <c r="M1949" i="109"/>
  <c r="L1949" i="109"/>
  <c r="K1949" i="109"/>
  <c r="J1949" i="109"/>
  <c r="I1949" i="109"/>
  <c r="H1949" i="109"/>
  <c r="G1949" i="109"/>
  <c r="F1949" i="109"/>
  <c r="E1949" i="109"/>
  <c r="D1949" i="109"/>
  <c r="C1949" i="109"/>
  <c r="B1949" i="109"/>
  <c r="A1949" i="109"/>
  <c r="V1949" i="109" s="1"/>
  <c r="Y1949" i="109" s="1"/>
  <c r="AP1948" i="109"/>
  <c r="AO1948" i="109"/>
  <c r="AN1948" i="109"/>
  <c r="AM1948" i="109"/>
  <c r="AL1948" i="109"/>
  <c r="AK1948" i="109"/>
  <c r="AJ1948" i="109"/>
  <c r="AI1948" i="109"/>
  <c r="AH1948" i="109"/>
  <c r="AG1948" i="109"/>
  <c r="AF1948" i="109"/>
  <c r="X1948" i="109"/>
  <c r="U1948" i="109"/>
  <c r="T1948" i="109"/>
  <c r="S1948" i="109"/>
  <c r="R1948" i="109"/>
  <c r="Q1948" i="109"/>
  <c r="P1948" i="109"/>
  <c r="O1948" i="109"/>
  <c r="N1948" i="109"/>
  <c r="M1948" i="109"/>
  <c r="L1948" i="109"/>
  <c r="K1948" i="109"/>
  <c r="J1948" i="109"/>
  <c r="I1948" i="109"/>
  <c r="H1948" i="109"/>
  <c r="G1948" i="109"/>
  <c r="F1948" i="109"/>
  <c r="E1948" i="109"/>
  <c r="D1948" i="109"/>
  <c r="C1948" i="109"/>
  <c r="B1948" i="109"/>
  <c r="A1948" i="109"/>
  <c r="V1948" i="109" s="1"/>
  <c r="Y1948" i="109" s="1"/>
  <c r="AI1947" i="109"/>
  <c r="AH1947" i="109"/>
  <c r="AG1947" i="109"/>
  <c r="AF1947" i="109"/>
  <c r="U1947" i="109"/>
  <c r="T1947" i="109"/>
  <c r="S1947" i="109"/>
  <c r="R1947" i="109"/>
  <c r="Q1947" i="109"/>
  <c r="P1947" i="109"/>
  <c r="O1947" i="109"/>
  <c r="N1947" i="109"/>
  <c r="M1947" i="109"/>
  <c r="L1947" i="109"/>
  <c r="K1947" i="109"/>
  <c r="J1947" i="109"/>
  <c r="I1947" i="109"/>
  <c r="H1947" i="109"/>
  <c r="G1947" i="109"/>
  <c r="F1947" i="109"/>
  <c r="E1947" i="109"/>
  <c r="D1947" i="109"/>
  <c r="C1947" i="109"/>
  <c r="B1947" i="109"/>
  <c r="A1947" i="109"/>
  <c r="V1947" i="109" s="1"/>
  <c r="AP1946" i="109"/>
  <c r="AO1946" i="109"/>
  <c r="AS1946" i="109" s="1"/>
  <c r="AN1946" i="109"/>
  <c r="AM1946" i="109"/>
  <c r="AL1946" i="109"/>
  <c r="AK1946" i="109"/>
  <c r="AJ1946" i="109"/>
  <c r="AI1946" i="109"/>
  <c r="AH1946" i="109"/>
  <c r="AG1946" i="109"/>
  <c r="AF1946" i="109"/>
  <c r="Z1946" i="109"/>
  <c r="V1946" i="109"/>
  <c r="AE1946" i="109" s="1"/>
  <c r="U1946" i="109"/>
  <c r="T1946" i="109"/>
  <c r="S1946" i="109"/>
  <c r="R1946" i="109"/>
  <c r="Q1946" i="109"/>
  <c r="P1946" i="109"/>
  <c r="O1946" i="109"/>
  <c r="N1946" i="109"/>
  <c r="M1946" i="109"/>
  <c r="L1946" i="109"/>
  <c r="K1946" i="109"/>
  <c r="J1946" i="109"/>
  <c r="I1946" i="109"/>
  <c r="H1946" i="109"/>
  <c r="G1946" i="109"/>
  <c r="F1946" i="109"/>
  <c r="E1946" i="109"/>
  <c r="D1946" i="109"/>
  <c r="C1946" i="109"/>
  <c r="B1946" i="109"/>
  <c r="A1946" i="109"/>
  <c r="AP1945" i="109"/>
  <c r="AO1945" i="109"/>
  <c r="AS1945" i="109" s="1"/>
  <c r="AN1945" i="109"/>
  <c r="AM1945" i="109"/>
  <c r="AL1945" i="109"/>
  <c r="AK1945" i="109"/>
  <c r="AJ1945" i="109"/>
  <c r="AI1945" i="109"/>
  <c r="AH1945" i="109"/>
  <c r="AF1945" i="109"/>
  <c r="AR1945" i="109" s="1"/>
  <c r="AB1945" i="109"/>
  <c r="AC1945" i="109" s="1"/>
  <c r="AA1945" i="109"/>
  <c r="Z1945" i="109"/>
  <c r="Y1945" i="109"/>
  <c r="V1945" i="109"/>
  <c r="U1945" i="109"/>
  <c r="T1945" i="109"/>
  <c r="S1945" i="109"/>
  <c r="R1945" i="109"/>
  <c r="Q1945" i="109"/>
  <c r="P1945" i="109"/>
  <c r="O1945" i="109"/>
  <c r="N1945" i="109"/>
  <c r="M1945" i="109"/>
  <c r="L1945" i="109"/>
  <c r="K1945" i="109"/>
  <c r="J1945" i="109"/>
  <c r="I1945" i="109"/>
  <c r="H1945" i="109"/>
  <c r="G1945" i="109"/>
  <c r="F1945" i="109"/>
  <c r="E1945" i="109"/>
  <c r="D1945" i="109"/>
  <c r="C1945" i="109"/>
  <c r="B1945" i="109"/>
  <c r="A1945" i="109"/>
  <c r="AB1944" i="109"/>
  <c r="AC1944" i="109" s="1"/>
  <c r="AA1944" i="109"/>
  <c r="U1944" i="109"/>
  <c r="T1944" i="109"/>
  <c r="S1944" i="109"/>
  <c r="R1944" i="109"/>
  <c r="Q1944" i="109"/>
  <c r="P1944" i="109"/>
  <c r="O1944" i="109"/>
  <c r="N1944" i="109"/>
  <c r="M1944" i="109"/>
  <c r="L1944" i="109"/>
  <c r="K1944" i="109"/>
  <c r="J1944" i="109"/>
  <c r="I1944" i="109"/>
  <c r="H1944" i="109"/>
  <c r="G1944" i="109"/>
  <c r="F1944" i="109"/>
  <c r="E1944" i="109"/>
  <c r="D1944" i="109"/>
  <c r="C1944" i="109"/>
  <c r="B1944" i="109"/>
  <c r="A1944" i="109"/>
  <c r="V1944" i="109" s="1"/>
  <c r="X1944" i="109" s="1"/>
  <c r="AD1944" i="109" s="1"/>
  <c r="AC1943" i="109"/>
  <c r="AB1943" i="109"/>
  <c r="AA1943" i="109"/>
  <c r="U1943" i="109"/>
  <c r="T1943" i="109"/>
  <c r="S1943" i="109"/>
  <c r="R1943" i="109"/>
  <c r="Q1943" i="109"/>
  <c r="P1943" i="109"/>
  <c r="O1943" i="109"/>
  <c r="N1943" i="109"/>
  <c r="M1943" i="109"/>
  <c r="L1943" i="109"/>
  <c r="K1943" i="109"/>
  <c r="J1943" i="109"/>
  <c r="I1943" i="109"/>
  <c r="H1943" i="109"/>
  <c r="G1943" i="109"/>
  <c r="F1943" i="109"/>
  <c r="E1943" i="109"/>
  <c r="D1943" i="109"/>
  <c r="C1943" i="109"/>
  <c r="B1943" i="109"/>
  <c r="A1943" i="109"/>
  <c r="V1943" i="109" s="1"/>
  <c r="AF1942" i="109"/>
  <c r="AE1942" i="109"/>
  <c r="AB1942" i="109"/>
  <c r="AC1942" i="109" s="1"/>
  <c r="AA1942" i="109"/>
  <c r="Y1942" i="109"/>
  <c r="V1942" i="109"/>
  <c r="U1942" i="109"/>
  <c r="T1942" i="109"/>
  <c r="S1942" i="109"/>
  <c r="R1942" i="109"/>
  <c r="Q1942" i="109"/>
  <c r="P1942" i="109"/>
  <c r="O1942" i="109"/>
  <c r="N1942" i="109"/>
  <c r="M1942" i="109"/>
  <c r="L1942" i="109"/>
  <c r="K1942" i="109"/>
  <c r="J1942" i="109"/>
  <c r="I1942" i="109"/>
  <c r="H1942" i="109"/>
  <c r="G1942" i="109"/>
  <c r="F1942" i="109"/>
  <c r="E1942" i="109"/>
  <c r="D1942" i="109"/>
  <c r="C1942" i="109"/>
  <c r="B1942" i="109"/>
  <c r="A1942" i="109"/>
  <c r="AC1941" i="109"/>
  <c r="AB1941" i="109"/>
  <c r="AA1941" i="109"/>
  <c r="Y1941" i="109"/>
  <c r="V1941" i="109"/>
  <c r="U1941" i="109"/>
  <c r="T1941" i="109"/>
  <c r="S1941" i="109"/>
  <c r="R1941" i="109"/>
  <c r="Q1941" i="109"/>
  <c r="P1941" i="109"/>
  <c r="O1941" i="109"/>
  <c r="N1941" i="109"/>
  <c r="M1941" i="109"/>
  <c r="L1941" i="109"/>
  <c r="K1941" i="109"/>
  <c r="J1941" i="109"/>
  <c r="I1941" i="109"/>
  <c r="H1941" i="109"/>
  <c r="G1941" i="109"/>
  <c r="F1941" i="109"/>
  <c r="E1941" i="109"/>
  <c r="D1941" i="109"/>
  <c r="C1941" i="109"/>
  <c r="B1941" i="109"/>
  <c r="A1941" i="109"/>
  <c r="AC1940" i="109"/>
  <c r="AB1940" i="109"/>
  <c r="Z1940" i="109"/>
  <c r="U1940" i="109"/>
  <c r="T1940" i="109"/>
  <c r="S1940" i="109"/>
  <c r="AA1940" i="109" s="1"/>
  <c r="R1940" i="109"/>
  <c r="Q1940" i="109"/>
  <c r="P1940" i="109"/>
  <c r="O1940" i="109"/>
  <c r="N1940" i="109"/>
  <c r="M1940" i="109"/>
  <c r="L1940" i="109"/>
  <c r="K1940" i="109"/>
  <c r="J1940" i="109"/>
  <c r="I1940" i="109"/>
  <c r="H1940" i="109"/>
  <c r="G1940" i="109"/>
  <c r="F1940" i="109"/>
  <c r="E1940" i="109"/>
  <c r="D1940" i="109"/>
  <c r="C1940" i="109"/>
  <c r="B1940" i="109"/>
  <c r="A1940" i="109"/>
  <c r="V1940" i="109" s="1"/>
  <c r="AC1939" i="109"/>
  <c r="AB1939" i="109"/>
  <c r="X1939" i="109"/>
  <c r="U1939" i="109"/>
  <c r="T1939" i="109"/>
  <c r="S1939" i="109"/>
  <c r="AA1939" i="109" s="1"/>
  <c r="R1939" i="109"/>
  <c r="Q1939" i="109"/>
  <c r="P1939" i="109"/>
  <c r="O1939" i="109"/>
  <c r="N1939" i="109"/>
  <c r="M1939" i="109"/>
  <c r="L1939" i="109"/>
  <c r="K1939" i="109"/>
  <c r="J1939" i="109"/>
  <c r="I1939" i="109"/>
  <c r="H1939" i="109"/>
  <c r="G1939" i="109"/>
  <c r="F1939" i="109"/>
  <c r="E1939" i="109"/>
  <c r="D1939" i="109"/>
  <c r="C1939" i="109"/>
  <c r="B1939" i="109"/>
  <c r="A1939" i="109"/>
  <c r="V1939" i="109" s="1"/>
  <c r="AB1938" i="109"/>
  <c r="AC1938" i="109" s="1"/>
  <c r="AA1938" i="109"/>
  <c r="X1938" i="109"/>
  <c r="U1938" i="109"/>
  <c r="T1938" i="109"/>
  <c r="S1938" i="109"/>
  <c r="R1938" i="109"/>
  <c r="Q1938" i="109"/>
  <c r="P1938" i="109"/>
  <c r="O1938" i="109"/>
  <c r="N1938" i="109"/>
  <c r="M1938" i="109"/>
  <c r="L1938" i="109"/>
  <c r="K1938" i="109"/>
  <c r="J1938" i="109"/>
  <c r="I1938" i="109"/>
  <c r="H1938" i="109"/>
  <c r="G1938" i="109"/>
  <c r="F1938" i="109"/>
  <c r="E1938" i="109"/>
  <c r="D1938" i="109"/>
  <c r="C1938" i="109"/>
  <c r="B1938" i="109"/>
  <c r="A1938" i="109"/>
  <c r="V1938" i="109" s="1"/>
  <c r="AP1937" i="109"/>
  <c r="AL1937" i="109"/>
  <c r="V1937" i="109"/>
  <c r="U1937" i="109"/>
  <c r="T1937" i="109"/>
  <c r="S1937" i="109"/>
  <c r="R1937" i="109"/>
  <c r="Q1937" i="109"/>
  <c r="P1937" i="109"/>
  <c r="O1937" i="109"/>
  <c r="N1937" i="109"/>
  <c r="M1937" i="109"/>
  <c r="L1937" i="109"/>
  <c r="K1937" i="109"/>
  <c r="J1937" i="109"/>
  <c r="I1937" i="109"/>
  <c r="H1937" i="109"/>
  <c r="G1937" i="109"/>
  <c r="F1937" i="109"/>
  <c r="E1937" i="109"/>
  <c r="D1937" i="109"/>
  <c r="C1937" i="109"/>
  <c r="B1937" i="109"/>
  <c r="A1937" i="109"/>
  <c r="AN1936" i="109"/>
  <c r="AM1936" i="109"/>
  <c r="AL1936" i="109"/>
  <c r="V1936" i="109"/>
  <c r="U1936" i="109"/>
  <c r="T1936" i="109"/>
  <c r="S1936" i="109"/>
  <c r="R1936" i="109"/>
  <c r="Q1936" i="109"/>
  <c r="P1936" i="109"/>
  <c r="O1936" i="109"/>
  <c r="N1936" i="109"/>
  <c r="M1936" i="109"/>
  <c r="L1936" i="109"/>
  <c r="K1936" i="109"/>
  <c r="J1936" i="109"/>
  <c r="I1936" i="109"/>
  <c r="H1936" i="109"/>
  <c r="G1936" i="109"/>
  <c r="F1936" i="109"/>
  <c r="E1936" i="109"/>
  <c r="D1936" i="109"/>
  <c r="C1936" i="109"/>
  <c r="B1936" i="109"/>
  <c r="A1936" i="109"/>
  <c r="AP1935" i="109"/>
  <c r="AS1935" i="109" s="1"/>
  <c r="AO1935" i="109"/>
  <c r="AN1935" i="109"/>
  <c r="V1935" i="109"/>
  <c r="U1935" i="109"/>
  <c r="T1935" i="109"/>
  <c r="S1935" i="109"/>
  <c r="R1935" i="109"/>
  <c r="Q1935" i="109"/>
  <c r="P1935" i="109"/>
  <c r="O1935" i="109"/>
  <c r="N1935" i="109"/>
  <c r="M1935" i="109"/>
  <c r="L1935" i="109"/>
  <c r="K1935" i="109"/>
  <c r="J1935" i="109"/>
  <c r="I1935" i="109"/>
  <c r="H1935" i="109"/>
  <c r="G1935" i="109"/>
  <c r="F1935" i="109"/>
  <c r="E1935" i="109"/>
  <c r="D1935" i="109"/>
  <c r="C1935" i="109"/>
  <c r="B1935" i="109"/>
  <c r="A1935" i="109"/>
  <c r="AB1934" i="109"/>
  <c r="AC1934" i="109" s="1"/>
  <c r="V1934" i="109"/>
  <c r="U1934" i="109"/>
  <c r="T1934" i="109"/>
  <c r="S1934" i="109"/>
  <c r="AA1934" i="109" s="1"/>
  <c r="R1934" i="109"/>
  <c r="Q1934" i="109"/>
  <c r="P1934" i="109"/>
  <c r="O1934" i="109"/>
  <c r="N1934" i="109"/>
  <c r="M1934" i="109"/>
  <c r="L1934" i="109"/>
  <c r="K1934" i="109"/>
  <c r="J1934" i="109"/>
  <c r="I1934" i="109"/>
  <c r="H1934" i="109"/>
  <c r="G1934" i="109"/>
  <c r="F1934" i="109"/>
  <c r="E1934" i="109"/>
  <c r="D1934" i="109"/>
  <c r="C1934" i="109"/>
  <c r="B1934" i="109"/>
  <c r="A1934" i="109"/>
  <c r="AP1933" i="109"/>
  <c r="AO1933" i="109"/>
  <c r="AS1933" i="109" s="1"/>
  <c r="AB1933" i="109"/>
  <c r="AC1933" i="109" s="1"/>
  <c r="AA1933" i="109"/>
  <c r="Y1933" i="109"/>
  <c r="V1933" i="109"/>
  <c r="U1933" i="109"/>
  <c r="T1933" i="109"/>
  <c r="S1933" i="109"/>
  <c r="R1933" i="109"/>
  <c r="Q1933" i="109"/>
  <c r="P1933" i="109"/>
  <c r="O1933" i="109"/>
  <c r="N1933" i="109"/>
  <c r="M1933" i="109"/>
  <c r="L1933" i="109"/>
  <c r="K1933" i="109"/>
  <c r="J1933" i="109"/>
  <c r="I1933" i="109"/>
  <c r="H1933" i="109"/>
  <c r="G1933" i="109"/>
  <c r="F1933" i="109"/>
  <c r="E1933" i="109"/>
  <c r="D1933" i="109"/>
  <c r="C1933" i="109"/>
  <c r="B1933" i="109"/>
  <c r="A1933" i="109"/>
  <c r="AC1932" i="109"/>
  <c r="AB1932" i="109"/>
  <c r="AA1932" i="109"/>
  <c r="X1932" i="109"/>
  <c r="AD1932" i="109" s="1"/>
  <c r="U1932" i="109"/>
  <c r="T1932" i="109"/>
  <c r="S1932" i="109"/>
  <c r="R1932" i="109"/>
  <c r="Q1932" i="109"/>
  <c r="P1932" i="109"/>
  <c r="O1932" i="109"/>
  <c r="N1932" i="109"/>
  <c r="M1932" i="109"/>
  <c r="L1932" i="109"/>
  <c r="K1932" i="109"/>
  <c r="J1932" i="109"/>
  <c r="I1932" i="109"/>
  <c r="H1932" i="109"/>
  <c r="G1932" i="109"/>
  <c r="F1932" i="109"/>
  <c r="E1932" i="109"/>
  <c r="D1932" i="109"/>
  <c r="C1932" i="109"/>
  <c r="B1932" i="109"/>
  <c r="A1932" i="109"/>
  <c r="V1932" i="109" s="1"/>
  <c r="AC1931" i="109"/>
  <c r="AB1931" i="109"/>
  <c r="AA1931" i="109"/>
  <c r="V1931" i="109"/>
  <c r="U1931" i="109"/>
  <c r="T1931" i="109"/>
  <c r="S1931" i="109"/>
  <c r="R1931" i="109"/>
  <c r="Q1931" i="109"/>
  <c r="P1931" i="109"/>
  <c r="O1931" i="109"/>
  <c r="N1931" i="109"/>
  <c r="M1931" i="109"/>
  <c r="L1931" i="109"/>
  <c r="K1931" i="109"/>
  <c r="J1931" i="109"/>
  <c r="I1931" i="109"/>
  <c r="H1931" i="109"/>
  <c r="G1931" i="109"/>
  <c r="F1931" i="109"/>
  <c r="E1931" i="109"/>
  <c r="D1931" i="109"/>
  <c r="C1931" i="109"/>
  <c r="B1931" i="109"/>
  <c r="A1931" i="109"/>
  <c r="AB1930" i="109"/>
  <c r="AC1930" i="109" s="1"/>
  <c r="AA1930" i="109"/>
  <c r="U1930" i="109"/>
  <c r="T1930" i="109"/>
  <c r="S1930" i="109"/>
  <c r="R1930" i="109"/>
  <c r="Q1930" i="109"/>
  <c r="P1930" i="109"/>
  <c r="O1930" i="109"/>
  <c r="N1930" i="109"/>
  <c r="M1930" i="109"/>
  <c r="L1930" i="109"/>
  <c r="K1930" i="109"/>
  <c r="J1930" i="109"/>
  <c r="I1930" i="109"/>
  <c r="H1930" i="109"/>
  <c r="G1930" i="109"/>
  <c r="F1930" i="109"/>
  <c r="E1930" i="109"/>
  <c r="D1930" i="109"/>
  <c r="C1930" i="109"/>
  <c r="B1930" i="109"/>
  <c r="A1930" i="109"/>
  <c r="V1930" i="109" s="1"/>
  <c r="AN1929" i="109"/>
  <c r="AM1929" i="109"/>
  <c r="AL1929" i="109"/>
  <c r="AK1929" i="109"/>
  <c r="AJ1929" i="109"/>
  <c r="AI1929" i="109"/>
  <c r="AH1929" i="109"/>
  <c r="AG1929" i="109"/>
  <c r="AF1929" i="109"/>
  <c r="AR1929" i="109" s="1"/>
  <c r="AE1929" i="109"/>
  <c r="AQ1929" i="109" s="1"/>
  <c r="AB1929" i="109"/>
  <c r="AC1929" i="109" s="1"/>
  <c r="AA1929" i="109"/>
  <c r="Z1929" i="109"/>
  <c r="Y1929" i="109"/>
  <c r="V1929" i="109"/>
  <c r="X1929" i="109" s="1"/>
  <c r="AD1929" i="109" s="1"/>
  <c r="U1929" i="109"/>
  <c r="T1929" i="109"/>
  <c r="S1929" i="109"/>
  <c r="R1929" i="109"/>
  <c r="Q1929" i="109"/>
  <c r="P1929" i="109"/>
  <c r="O1929" i="109"/>
  <c r="N1929" i="109"/>
  <c r="M1929" i="109"/>
  <c r="L1929" i="109"/>
  <c r="K1929" i="109"/>
  <c r="J1929" i="109"/>
  <c r="I1929" i="109"/>
  <c r="H1929" i="109"/>
  <c r="G1929" i="109"/>
  <c r="F1929" i="109"/>
  <c r="E1929" i="109"/>
  <c r="D1929" i="109"/>
  <c r="C1929" i="109"/>
  <c r="B1929" i="109"/>
  <c r="A1929" i="109"/>
  <c r="AK1928" i="109"/>
  <c r="AJ1928" i="109"/>
  <c r="AI1928" i="109"/>
  <c r="AG1928" i="109"/>
  <c r="AF1928" i="109"/>
  <c r="AE1928" i="109"/>
  <c r="U1928" i="109"/>
  <c r="T1928" i="109"/>
  <c r="S1928" i="109"/>
  <c r="R1928" i="109"/>
  <c r="Q1928" i="109"/>
  <c r="P1928" i="109"/>
  <c r="O1928" i="109"/>
  <c r="N1928" i="109"/>
  <c r="M1928" i="109"/>
  <c r="L1928" i="109"/>
  <c r="K1928" i="109"/>
  <c r="J1928" i="109"/>
  <c r="I1928" i="109"/>
  <c r="H1928" i="109"/>
  <c r="G1928" i="109"/>
  <c r="F1928" i="109"/>
  <c r="E1928" i="109"/>
  <c r="D1928" i="109"/>
  <c r="C1928" i="109"/>
  <c r="B1928" i="109"/>
  <c r="A1928" i="109"/>
  <c r="V1928" i="109" s="1"/>
  <c r="AP1927" i="109"/>
  <c r="AO1927" i="109"/>
  <c r="AS1927" i="109" s="1"/>
  <c r="AN1927" i="109"/>
  <c r="AM1927" i="109"/>
  <c r="AL1927" i="109"/>
  <c r="AK1927" i="109"/>
  <c r="AJ1927" i="109"/>
  <c r="AI1927" i="109"/>
  <c r="AH1927" i="109"/>
  <c r="AG1927" i="109"/>
  <c r="AF1927" i="109"/>
  <c r="AR1927" i="109" s="1"/>
  <c r="AE1927" i="109"/>
  <c r="Z1927" i="109"/>
  <c r="Y1927" i="109"/>
  <c r="V1927" i="109"/>
  <c r="X1927" i="109" s="1"/>
  <c r="U1927" i="109"/>
  <c r="T1927" i="109"/>
  <c r="S1927" i="109"/>
  <c r="R1927" i="109"/>
  <c r="Q1927" i="109"/>
  <c r="P1927" i="109"/>
  <c r="O1927" i="109"/>
  <c r="N1927" i="109"/>
  <c r="M1927" i="109"/>
  <c r="L1927" i="109"/>
  <c r="K1927" i="109"/>
  <c r="J1927" i="109"/>
  <c r="I1927" i="109"/>
  <c r="H1927" i="109"/>
  <c r="G1927" i="109"/>
  <c r="F1927" i="109"/>
  <c r="E1927" i="109"/>
  <c r="D1927" i="109"/>
  <c r="C1927" i="109"/>
  <c r="B1927" i="109"/>
  <c r="A1927" i="109"/>
  <c r="AO1926" i="109"/>
  <c r="AN1926" i="109"/>
  <c r="AM1926" i="109"/>
  <c r="AH1926" i="109"/>
  <c r="U1926" i="109"/>
  <c r="T1926" i="109"/>
  <c r="S1926" i="109"/>
  <c r="R1926" i="109"/>
  <c r="Q1926" i="109"/>
  <c r="P1926" i="109"/>
  <c r="O1926" i="109"/>
  <c r="N1926" i="109"/>
  <c r="M1926" i="109"/>
  <c r="L1926" i="109"/>
  <c r="K1926" i="109"/>
  <c r="J1926" i="109"/>
  <c r="I1926" i="109"/>
  <c r="H1926" i="109"/>
  <c r="G1926" i="109"/>
  <c r="F1926" i="109"/>
  <c r="E1926" i="109"/>
  <c r="D1926" i="109"/>
  <c r="C1926" i="109"/>
  <c r="B1926" i="109"/>
  <c r="A1926" i="109"/>
  <c r="V1926" i="109" s="1"/>
  <c r="AE1926" i="109" s="1"/>
  <c r="AP1925" i="109"/>
  <c r="AO1925" i="109"/>
  <c r="AS1925" i="109" s="1"/>
  <c r="AN1925" i="109"/>
  <c r="AM1925" i="109"/>
  <c r="AL1925" i="109"/>
  <c r="AK1925" i="109"/>
  <c r="AJ1925" i="109"/>
  <c r="AI1925" i="109"/>
  <c r="AH1925" i="109"/>
  <c r="AG1925" i="109"/>
  <c r="V1925" i="109"/>
  <c r="AF1925" i="109" s="1"/>
  <c r="U1925" i="109"/>
  <c r="T1925" i="109"/>
  <c r="S1925" i="109"/>
  <c r="R1925" i="109"/>
  <c r="Q1925" i="109"/>
  <c r="P1925" i="109"/>
  <c r="O1925" i="109"/>
  <c r="N1925" i="109"/>
  <c r="M1925" i="109"/>
  <c r="L1925" i="109"/>
  <c r="K1925" i="109"/>
  <c r="J1925" i="109"/>
  <c r="I1925" i="109"/>
  <c r="H1925" i="109"/>
  <c r="G1925" i="109"/>
  <c r="F1925" i="109"/>
  <c r="E1925" i="109"/>
  <c r="D1925" i="109"/>
  <c r="C1925" i="109"/>
  <c r="B1925" i="109"/>
  <c r="A1925" i="109"/>
  <c r="AO1924" i="109"/>
  <c r="AN1924" i="109"/>
  <c r="AJ1924" i="109"/>
  <c r="V1924" i="109"/>
  <c r="U1924" i="109"/>
  <c r="T1924" i="109"/>
  <c r="S1924" i="109"/>
  <c r="R1924" i="109"/>
  <c r="Q1924" i="109"/>
  <c r="P1924" i="109"/>
  <c r="O1924" i="109"/>
  <c r="N1924" i="109"/>
  <c r="M1924" i="109"/>
  <c r="L1924" i="109"/>
  <c r="K1924" i="109"/>
  <c r="J1924" i="109"/>
  <c r="I1924" i="109"/>
  <c r="H1924" i="109"/>
  <c r="G1924" i="109"/>
  <c r="F1924" i="109"/>
  <c r="E1924" i="109"/>
  <c r="D1924" i="109"/>
  <c r="C1924" i="109"/>
  <c r="B1924" i="109"/>
  <c r="A1924" i="109"/>
  <c r="AB1923" i="109"/>
  <c r="AC1923" i="109" s="1"/>
  <c r="V1923" i="109"/>
  <c r="U1923" i="109"/>
  <c r="T1923" i="109"/>
  <c r="S1923" i="109"/>
  <c r="AA1923" i="109" s="1"/>
  <c r="R1923" i="109"/>
  <c r="Q1923" i="109"/>
  <c r="P1923" i="109"/>
  <c r="O1923" i="109"/>
  <c r="N1923" i="109"/>
  <c r="M1923" i="109"/>
  <c r="L1923" i="109"/>
  <c r="K1923" i="109"/>
  <c r="J1923" i="109"/>
  <c r="I1923" i="109"/>
  <c r="H1923" i="109"/>
  <c r="G1923" i="109"/>
  <c r="F1923" i="109"/>
  <c r="E1923" i="109"/>
  <c r="D1923" i="109"/>
  <c r="C1923" i="109"/>
  <c r="B1923" i="109"/>
  <c r="A1923" i="109"/>
  <c r="AM1922" i="109"/>
  <c r="AB1922" i="109"/>
  <c r="AC1922" i="109" s="1"/>
  <c r="V1922" i="109"/>
  <c r="U1922" i="109"/>
  <c r="T1922" i="109"/>
  <c r="S1922" i="109"/>
  <c r="AA1922" i="109" s="1"/>
  <c r="R1922" i="109"/>
  <c r="Q1922" i="109"/>
  <c r="P1922" i="109"/>
  <c r="O1922" i="109"/>
  <c r="N1922" i="109"/>
  <c r="M1922" i="109"/>
  <c r="L1922" i="109"/>
  <c r="K1922" i="109"/>
  <c r="J1922" i="109"/>
  <c r="I1922" i="109"/>
  <c r="H1922" i="109"/>
  <c r="G1922" i="109"/>
  <c r="F1922" i="109"/>
  <c r="E1922" i="109"/>
  <c r="D1922" i="109"/>
  <c r="C1922" i="109"/>
  <c r="B1922" i="109"/>
  <c r="A1922" i="109"/>
  <c r="AP1921" i="109"/>
  <c r="AC1921" i="109"/>
  <c r="AB1921" i="109"/>
  <c r="AA1921" i="109"/>
  <c r="U1921" i="109"/>
  <c r="T1921" i="109"/>
  <c r="S1921" i="109"/>
  <c r="R1921" i="109"/>
  <c r="Q1921" i="109"/>
  <c r="P1921" i="109"/>
  <c r="O1921" i="109"/>
  <c r="N1921" i="109"/>
  <c r="M1921" i="109"/>
  <c r="L1921" i="109"/>
  <c r="K1921" i="109"/>
  <c r="J1921" i="109"/>
  <c r="I1921" i="109"/>
  <c r="H1921" i="109"/>
  <c r="G1921" i="109"/>
  <c r="F1921" i="109"/>
  <c r="E1921" i="109"/>
  <c r="D1921" i="109"/>
  <c r="C1921" i="109"/>
  <c r="B1921" i="109"/>
  <c r="A1921" i="109"/>
  <c r="V1921" i="109" s="1"/>
  <c r="AC1920" i="109"/>
  <c r="AB1920" i="109"/>
  <c r="AA1920" i="109"/>
  <c r="V1920" i="109"/>
  <c r="U1920" i="109"/>
  <c r="T1920" i="109"/>
  <c r="S1920" i="109"/>
  <c r="R1920" i="109"/>
  <c r="Q1920" i="109"/>
  <c r="P1920" i="109"/>
  <c r="O1920" i="109"/>
  <c r="N1920" i="109"/>
  <c r="M1920" i="109"/>
  <c r="L1920" i="109"/>
  <c r="K1920" i="109"/>
  <c r="J1920" i="109"/>
  <c r="I1920" i="109"/>
  <c r="H1920" i="109"/>
  <c r="G1920" i="109"/>
  <c r="F1920" i="109"/>
  <c r="E1920" i="109"/>
  <c r="D1920" i="109"/>
  <c r="C1920" i="109"/>
  <c r="B1920" i="109"/>
  <c r="A1920" i="109"/>
  <c r="AG1919" i="109"/>
  <c r="AF1919" i="109"/>
  <c r="AE1919" i="109"/>
  <c r="AB1919" i="109"/>
  <c r="AC1919" i="109" s="1"/>
  <c r="AA1919" i="109"/>
  <c r="Z1919" i="109"/>
  <c r="Y1919" i="109"/>
  <c r="V1919" i="109"/>
  <c r="U1919" i="109"/>
  <c r="T1919" i="109"/>
  <c r="S1919" i="109"/>
  <c r="R1919" i="109"/>
  <c r="Q1919" i="109"/>
  <c r="P1919" i="109"/>
  <c r="O1919" i="109"/>
  <c r="N1919" i="109"/>
  <c r="M1919" i="109"/>
  <c r="L1919" i="109"/>
  <c r="K1919" i="109"/>
  <c r="J1919" i="109"/>
  <c r="I1919" i="109"/>
  <c r="H1919" i="109"/>
  <c r="G1919" i="109"/>
  <c r="F1919" i="109"/>
  <c r="E1919" i="109"/>
  <c r="D1919" i="109"/>
  <c r="C1919" i="109"/>
  <c r="B1919" i="109"/>
  <c r="A1919" i="109"/>
  <c r="AN1918" i="109"/>
  <c r="AM1918" i="109"/>
  <c r="AL1918" i="109"/>
  <c r="AK1918" i="109"/>
  <c r="AJ1918" i="109"/>
  <c r="AI1918" i="109"/>
  <c r="AH1918" i="109"/>
  <c r="AG1918" i="109"/>
  <c r="AF1918" i="109"/>
  <c r="AR1918" i="109" s="1"/>
  <c r="AE1918" i="109"/>
  <c r="AQ1918" i="109" s="1"/>
  <c r="AC1918" i="109"/>
  <c r="AB1918" i="109"/>
  <c r="AA1918" i="109"/>
  <c r="Z1918" i="109"/>
  <c r="Y1918" i="109"/>
  <c r="V1918" i="109"/>
  <c r="X1918" i="109" s="1"/>
  <c r="AD1918" i="109" s="1"/>
  <c r="U1918" i="109"/>
  <c r="T1918" i="109"/>
  <c r="S1918" i="109"/>
  <c r="R1918" i="109"/>
  <c r="Q1918" i="109"/>
  <c r="P1918" i="109"/>
  <c r="O1918" i="109"/>
  <c r="N1918" i="109"/>
  <c r="M1918" i="109"/>
  <c r="L1918" i="109"/>
  <c r="K1918" i="109"/>
  <c r="J1918" i="109"/>
  <c r="I1918" i="109"/>
  <c r="H1918" i="109"/>
  <c r="G1918" i="109"/>
  <c r="F1918" i="109"/>
  <c r="E1918" i="109"/>
  <c r="D1918" i="109"/>
  <c r="C1918" i="109"/>
  <c r="B1918" i="109"/>
  <c r="A1918" i="109"/>
  <c r="AK1917" i="109"/>
  <c r="AJ1917" i="109"/>
  <c r="AI1917" i="109"/>
  <c r="AG1917" i="109"/>
  <c r="U1917" i="109"/>
  <c r="T1917" i="109"/>
  <c r="S1917" i="109"/>
  <c r="R1917" i="109"/>
  <c r="Q1917" i="109"/>
  <c r="P1917" i="109"/>
  <c r="O1917" i="109"/>
  <c r="N1917" i="109"/>
  <c r="M1917" i="109"/>
  <c r="L1917" i="109"/>
  <c r="K1917" i="109"/>
  <c r="J1917" i="109"/>
  <c r="I1917" i="109"/>
  <c r="H1917" i="109"/>
  <c r="G1917" i="109"/>
  <c r="F1917" i="109"/>
  <c r="E1917" i="109"/>
  <c r="D1917" i="109"/>
  <c r="C1917" i="109"/>
  <c r="B1917" i="109"/>
  <c r="A1917" i="109"/>
  <c r="V1917" i="109" s="1"/>
  <c r="U1916" i="109"/>
  <c r="T1916" i="109"/>
  <c r="S1916" i="109"/>
  <c r="R1916" i="109"/>
  <c r="Q1916" i="109"/>
  <c r="P1916" i="109"/>
  <c r="O1916" i="109"/>
  <c r="N1916" i="109"/>
  <c r="M1916" i="109"/>
  <c r="L1916" i="109"/>
  <c r="K1916" i="109"/>
  <c r="J1916" i="109"/>
  <c r="I1916" i="109"/>
  <c r="H1916" i="109"/>
  <c r="G1916" i="109"/>
  <c r="F1916" i="109"/>
  <c r="E1916" i="109"/>
  <c r="D1916" i="109"/>
  <c r="C1916" i="109"/>
  <c r="B1916" i="109"/>
  <c r="A1916" i="109"/>
  <c r="V1916" i="109" s="1"/>
  <c r="AO1915" i="109"/>
  <c r="AN1915" i="109"/>
  <c r="AM1915" i="109"/>
  <c r="AK1915" i="109"/>
  <c r="AJ1915" i="109"/>
  <c r="AI1915" i="109"/>
  <c r="AH1915" i="109"/>
  <c r="AG1915" i="109"/>
  <c r="AE1915" i="109"/>
  <c r="U1915" i="109"/>
  <c r="T1915" i="109"/>
  <c r="S1915" i="109"/>
  <c r="R1915" i="109"/>
  <c r="Q1915" i="109"/>
  <c r="P1915" i="109"/>
  <c r="O1915" i="109"/>
  <c r="N1915" i="109"/>
  <c r="M1915" i="109"/>
  <c r="L1915" i="109"/>
  <c r="K1915" i="109"/>
  <c r="J1915" i="109"/>
  <c r="I1915" i="109"/>
  <c r="H1915" i="109"/>
  <c r="G1915" i="109"/>
  <c r="F1915" i="109"/>
  <c r="E1915" i="109"/>
  <c r="D1915" i="109"/>
  <c r="C1915" i="109"/>
  <c r="B1915" i="109"/>
  <c r="A1915" i="109"/>
  <c r="V1915" i="109" s="1"/>
  <c r="AO1914" i="109"/>
  <c r="AG1914" i="109"/>
  <c r="U1914" i="109"/>
  <c r="T1914" i="109"/>
  <c r="S1914" i="109"/>
  <c r="R1914" i="109"/>
  <c r="Q1914" i="109"/>
  <c r="P1914" i="109"/>
  <c r="O1914" i="109"/>
  <c r="N1914" i="109"/>
  <c r="M1914" i="109"/>
  <c r="L1914" i="109"/>
  <c r="K1914" i="109"/>
  <c r="J1914" i="109"/>
  <c r="I1914" i="109"/>
  <c r="H1914" i="109"/>
  <c r="G1914" i="109"/>
  <c r="F1914" i="109"/>
  <c r="E1914" i="109"/>
  <c r="D1914" i="109"/>
  <c r="C1914" i="109"/>
  <c r="B1914" i="109"/>
  <c r="A1914" i="109"/>
  <c r="V1914" i="109" s="1"/>
  <c r="AI1913" i="109"/>
  <c r="V1913" i="109"/>
  <c r="U1913" i="109"/>
  <c r="T1913" i="109"/>
  <c r="S1913" i="109"/>
  <c r="R1913" i="109"/>
  <c r="Q1913" i="109"/>
  <c r="P1913" i="109"/>
  <c r="O1913" i="109"/>
  <c r="N1913" i="109"/>
  <c r="M1913" i="109"/>
  <c r="L1913" i="109"/>
  <c r="K1913" i="109"/>
  <c r="J1913" i="109"/>
  <c r="I1913" i="109"/>
  <c r="H1913" i="109"/>
  <c r="G1913" i="109"/>
  <c r="F1913" i="109"/>
  <c r="E1913" i="109"/>
  <c r="D1913" i="109"/>
  <c r="C1913" i="109"/>
  <c r="B1913" i="109"/>
  <c r="A1913" i="109"/>
  <c r="AB1912" i="109"/>
  <c r="AC1912" i="109" s="1"/>
  <c r="V1912" i="109"/>
  <c r="U1912" i="109"/>
  <c r="T1912" i="109"/>
  <c r="S1912" i="109"/>
  <c r="AA1912" i="109" s="1"/>
  <c r="R1912" i="109"/>
  <c r="Q1912" i="109"/>
  <c r="P1912" i="109"/>
  <c r="O1912" i="109"/>
  <c r="N1912" i="109"/>
  <c r="M1912" i="109"/>
  <c r="L1912" i="109"/>
  <c r="K1912" i="109"/>
  <c r="J1912" i="109"/>
  <c r="I1912" i="109"/>
  <c r="H1912" i="109"/>
  <c r="G1912" i="109"/>
  <c r="F1912" i="109"/>
  <c r="E1912" i="109"/>
  <c r="D1912" i="109"/>
  <c r="C1912" i="109"/>
  <c r="B1912" i="109"/>
  <c r="A1912" i="109"/>
  <c r="AS1911" i="109"/>
  <c r="AP1911" i="109"/>
  <c r="AO1911" i="109"/>
  <c r="AN1911" i="109"/>
  <c r="AM1911" i="109"/>
  <c r="AB1911" i="109"/>
  <c r="AC1911" i="109" s="1"/>
  <c r="AA1911" i="109"/>
  <c r="Z1911" i="109"/>
  <c r="V1911" i="109"/>
  <c r="U1911" i="109"/>
  <c r="T1911" i="109"/>
  <c r="S1911" i="109"/>
  <c r="R1911" i="109"/>
  <c r="Q1911" i="109"/>
  <c r="P1911" i="109"/>
  <c r="O1911" i="109"/>
  <c r="N1911" i="109"/>
  <c r="M1911" i="109"/>
  <c r="L1911" i="109"/>
  <c r="K1911" i="109"/>
  <c r="J1911" i="109"/>
  <c r="I1911" i="109"/>
  <c r="H1911" i="109"/>
  <c r="G1911" i="109"/>
  <c r="F1911" i="109"/>
  <c r="E1911" i="109"/>
  <c r="D1911" i="109"/>
  <c r="C1911" i="109"/>
  <c r="B1911" i="109"/>
  <c r="A1911" i="109"/>
  <c r="AB1910" i="109"/>
  <c r="AC1910" i="109" s="1"/>
  <c r="V1910" i="109"/>
  <c r="U1910" i="109"/>
  <c r="T1910" i="109"/>
  <c r="S1910" i="109"/>
  <c r="AA1910" i="109" s="1"/>
  <c r="R1910" i="109"/>
  <c r="Q1910" i="109"/>
  <c r="P1910" i="109"/>
  <c r="O1910" i="109"/>
  <c r="N1910" i="109"/>
  <c r="M1910" i="109"/>
  <c r="L1910" i="109"/>
  <c r="K1910" i="109"/>
  <c r="J1910" i="109"/>
  <c r="I1910" i="109"/>
  <c r="H1910" i="109"/>
  <c r="G1910" i="109"/>
  <c r="F1910" i="109"/>
  <c r="E1910" i="109"/>
  <c r="D1910" i="109"/>
  <c r="C1910" i="109"/>
  <c r="B1910" i="109"/>
  <c r="A1910" i="109"/>
  <c r="AC1909" i="109"/>
  <c r="AB1909" i="109"/>
  <c r="AA1909" i="109"/>
  <c r="V1909" i="109"/>
  <c r="U1909" i="109"/>
  <c r="T1909" i="109"/>
  <c r="S1909" i="109"/>
  <c r="R1909" i="109"/>
  <c r="Q1909" i="109"/>
  <c r="P1909" i="109"/>
  <c r="O1909" i="109"/>
  <c r="N1909" i="109"/>
  <c r="M1909" i="109"/>
  <c r="L1909" i="109"/>
  <c r="K1909" i="109"/>
  <c r="J1909" i="109"/>
  <c r="I1909" i="109"/>
  <c r="H1909" i="109"/>
  <c r="G1909" i="109"/>
  <c r="F1909" i="109"/>
  <c r="E1909" i="109"/>
  <c r="D1909" i="109"/>
  <c r="C1909" i="109"/>
  <c r="B1909" i="109"/>
  <c r="A1909" i="109"/>
  <c r="AJ1908" i="109"/>
  <c r="AF1908" i="109"/>
  <c r="U1908" i="109"/>
  <c r="T1908" i="109"/>
  <c r="S1908" i="109"/>
  <c r="R1908" i="109"/>
  <c r="Q1908" i="109"/>
  <c r="P1908" i="109"/>
  <c r="O1908" i="109"/>
  <c r="N1908" i="109"/>
  <c r="M1908" i="109"/>
  <c r="L1908" i="109"/>
  <c r="K1908" i="109"/>
  <c r="J1908" i="109"/>
  <c r="I1908" i="109"/>
  <c r="H1908" i="109"/>
  <c r="G1908" i="109"/>
  <c r="F1908" i="109"/>
  <c r="E1908" i="109"/>
  <c r="D1908" i="109"/>
  <c r="C1908" i="109"/>
  <c r="B1908" i="109"/>
  <c r="A1908" i="109"/>
  <c r="V1908" i="109" s="1"/>
  <c r="AL1907" i="109"/>
  <c r="AK1907" i="109"/>
  <c r="AJ1907" i="109"/>
  <c r="AI1907" i="109"/>
  <c r="AH1907" i="109"/>
  <c r="AG1907" i="109"/>
  <c r="AF1907" i="109"/>
  <c r="AE1907" i="109"/>
  <c r="AB1907" i="109"/>
  <c r="AC1907" i="109" s="1"/>
  <c r="AA1907" i="109"/>
  <c r="Z1907" i="109"/>
  <c r="Y1907" i="109"/>
  <c r="V1907" i="109"/>
  <c r="U1907" i="109"/>
  <c r="T1907" i="109"/>
  <c r="S1907" i="109"/>
  <c r="R1907" i="109"/>
  <c r="Q1907" i="109"/>
  <c r="P1907" i="109"/>
  <c r="O1907" i="109"/>
  <c r="N1907" i="109"/>
  <c r="M1907" i="109"/>
  <c r="L1907" i="109"/>
  <c r="K1907" i="109"/>
  <c r="J1907" i="109"/>
  <c r="I1907" i="109"/>
  <c r="H1907" i="109"/>
  <c r="G1907" i="109"/>
  <c r="F1907" i="109"/>
  <c r="E1907" i="109"/>
  <c r="D1907" i="109"/>
  <c r="C1907" i="109"/>
  <c r="B1907" i="109"/>
  <c r="A1907" i="109"/>
  <c r="AB1906" i="109"/>
  <c r="AC1906" i="109" s="1"/>
  <c r="AA1906" i="109"/>
  <c r="Y1906" i="109"/>
  <c r="U1906" i="109"/>
  <c r="T1906" i="109"/>
  <c r="S1906" i="109"/>
  <c r="R1906" i="109"/>
  <c r="Q1906" i="109"/>
  <c r="P1906" i="109"/>
  <c r="O1906" i="109"/>
  <c r="N1906" i="109"/>
  <c r="M1906" i="109"/>
  <c r="L1906" i="109"/>
  <c r="K1906" i="109"/>
  <c r="J1906" i="109"/>
  <c r="I1906" i="109"/>
  <c r="H1906" i="109"/>
  <c r="G1906" i="109"/>
  <c r="F1906" i="109"/>
  <c r="E1906" i="109"/>
  <c r="D1906" i="109"/>
  <c r="C1906" i="109"/>
  <c r="B1906" i="109"/>
  <c r="A1906" i="109"/>
  <c r="V1906" i="109" s="1"/>
  <c r="AP1905" i="109"/>
  <c r="AO1905" i="109"/>
  <c r="AS1905" i="109" s="1"/>
  <c r="AN1905" i="109"/>
  <c r="AM1905" i="109"/>
  <c r="AL1905" i="109"/>
  <c r="AK1905" i="109"/>
  <c r="AJ1905" i="109"/>
  <c r="AF1905" i="109"/>
  <c r="Z1905" i="109"/>
  <c r="U1905" i="109"/>
  <c r="T1905" i="109"/>
  <c r="S1905" i="109"/>
  <c r="R1905" i="109"/>
  <c r="Q1905" i="109"/>
  <c r="P1905" i="109"/>
  <c r="O1905" i="109"/>
  <c r="N1905" i="109"/>
  <c r="M1905" i="109"/>
  <c r="L1905" i="109"/>
  <c r="K1905" i="109"/>
  <c r="J1905" i="109"/>
  <c r="I1905" i="109"/>
  <c r="H1905" i="109"/>
  <c r="G1905" i="109"/>
  <c r="F1905" i="109"/>
  <c r="E1905" i="109"/>
  <c r="D1905" i="109"/>
  <c r="C1905" i="109"/>
  <c r="B1905" i="109"/>
  <c r="A1905" i="109"/>
  <c r="V1905" i="109" s="1"/>
  <c r="AP1904" i="109"/>
  <c r="AO1904" i="109"/>
  <c r="AS1904" i="109" s="1"/>
  <c r="AN1904" i="109"/>
  <c r="AM1904" i="109"/>
  <c r="AL1904" i="109"/>
  <c r="AK1904" i="109"/>
  <c r="AJ1904" i="109"/>
  <c r="AI1904" i="109"/>
  <c r="AH1904" i="109"/>
  <c r="AG1904" i="109"/>
  <c r="AF1904" i="109"/>
  <c r="AE1904" i="109"/>
  <c r="U1904" i="109"/>
  <c r="T1904" i="109"/>
  <c r="S1904" i="109"/>
  <c r="R1904" i="109"/>
  <c r="Q1904" i="109"/>
  <c r="P1904" i="109"/>
  <c r="O1904" i="109"/>
  <c r="N1904" i="109"/>
  <c r="M1904" i="109"/>
  <c r="L1904" i="109"/>
  <c r="K1904" i="109"/>
  <c r="J1904" i="109"/>
  <c r="I1904" i="109"/>
  <c r="H1904" i="109"/>
  <c r="G1904" i="109"/>
  <c r="F1904" i="109"/>
  <c r="E1904" i="109"/>
  <c r="D1904" i="109"/>
  <c r="C1904" i="109"/>
  <c r="B1904" i="109"/>
  <c r="A1904" i="109"/>
  <c r="V1904" i="109" s="1"/>
  <c r="AJ1903" i="109"/>
  <c r="AI1903" i="109"/>
  <c r="V1903" i="109"/>
  <c r="U1903" i="109"/>
  <c r="T1903" i="109"/>
  <c r="S1903" i="109"/>
  <c r="R1903" i="109"/>
  <c r="Q1903" i="109"/>
  <c r="P1903" i="109"/>
  <c r="O1903" i="109"/>
  <c r="N1903" i="109"/>
  <c r="M1903" i="109"/>
  <c r="L1903" i="109"/>
  <c r="K1903" i="109"/>
  <c r="J1903" i="109"/>
  <c r="I1903" i="109"/>
  <c r="H1903" i="109"/>
  <c r="G1903" i="109"/>
  <c r="F1903" i="109"/>
  <c r="E1903" i="109"/>
  <c r="D1903" i="109"/>
  <c r="C1903" i="109"/>
  <c r="B1903" i="109"/>
  <c r="A1903" i="109"/>
  <c r="AB1902" i="109"/>
  <c r="AC1902" i="109" s="1"/>
  <c r="AA1902" i="109"/>
  <c r="Z1902" i="109"/>
  <c r="Y1902" i="109"/>
  <c r="V1902" i="109"/>
  <c r="U1902" i="109"/>
  <c r="T1902" i="109"/>
  <c r="S1902" i="109"/>
  <c r="R1902" i="109"/>
  <c r="Q1902" i="109"/>
  <c r="P1902" i="109"/>
  <c r="O1902" i="109"/>
  <c r="N1902" i="109"/>
  <c r="M1902" i="109"/>
  <c r="L1902" i="109"/>
  <c r="K1902" i="109"/>
  <c r="J1902" i="109"/>
  <c r="I1902" i="109"/>
  <c r="H1902" i="109"/>
  <c r="G1902" i="109"/>
  <c r="F1902" i="109"/>
  <c r="E1902" i="109"/>
  <c r="D1902" i="109"/>
  <c r="C1902" i="109"/>
  <c r="B1902" i="109"/>
  <c r="A1902" i="109"/>
  <c r="AB1901" i="109"/>
  <c r="AC1901" i="109" s="1"/>
  <c r="V1901" i="109"/>
  <c r="U1901" i="109"/>
  <c r="T1901" i="109"/>
  <c r="S1901" i="109"/>
  <c r="AA1901" i="109" s="1"/>
  <c r="R1901" i="109"/>
  <c r="Q1901" i="109"/>
  <c r="P1901" i="109"/>
  <c r="O1901" i="109"/>
  <c r="N1901" i="109"/>
  <c r="M1901" i="109"/>
  <c r="L1901" i="109"/>
  <c r="K1901" i="109"/>
  <c r="J1901" i="109"/>
  <c r="I1901" i="109"/>
  <c r="H1901" i="109"/>
  <c r="G1901" i="109"/>
  <c r="F1901" i="109"/>
  <c r="E1901" i="109"/>
  <c r="D1901" i="109"/>
  <c r="C1901" i="109"/>
  <c r="B1901" i="109"/>
  <c r="A1901" i="109"/>
  <c r="AB1900" i="109"/>
  <c r="AC1900" i="109" s="1"/>
  <c r="V1900" i="109"/>
  <c r="U1900" i="109"/>
  <c r="T1900" i="109"/>
  <c r="S1900" i="109"/>
  <c r="AA1900" i="109" s="1"/>
  <c r="R1900" i="109"/>
  <c r="Q1900" i="109"/>
  <c r="P1900" i="109"/>
  <c r="O1900" i="109"/>
  <c r="N1900" i="109"/>
  <c r="M1900" i="109"/>
  <c r="L1900" i="109"/>
  <c r="K1900" i="109"/>
  <c r="J1900" i="109"/>
  <c r="I1900" i="109"/>
  <c r="H1900" i="109"/>
  <c r="G1900" i="109"/>
  <c r="F1900" i="109"/>
  <c r="E1900" i="109"/>
  <c r="D1900" i="109"/>
  <c r="C1900" i="109"/>
  <c r="B1900" i="109"/>
  <c r="A1900" i="109"/>
  <c r="AB1899" i="109"/>
  <c r="AC1899" i="109" s="1"/>
  <c r="AA1899" i="109"/>
  <c r="U1899" i="109"/>
  <c r="T1899" i="109"/>
  <c r="S1899" i="109"/>
  <c r="R1899" i="109"/>
  <c r="Q1899" i="109"/>
  <c r="P1899" i="109"/>
  <c r="O1899" i="109"/>
  <c r="N1899" i="109"/>
  <c r="M1899" i="109"/>
  <c r="L1899" i="109"/>
  <c r="K1899" i="109"/>
  <c r="J1899" i="109"/>
  <c r="I1899" i="109"/>
  <c r="H1899" i="109"/>
  <c r="G1899" i="109"/>
  <c r="F1899" i="109"/>
  <c r="E1899" i="109"/>
  <c r="D1899" i="109"/>
  <c r="C1899" i="109"/>
  <c r="B1899" i="109"/>
  <c r="A1899" i="109"/>
  <c r="V1899" i="109" s="1"/>
  <c r="AB1898" i="109"/>
  <c r="AC1898" i="109" s="1"/>
  <c r="AA1898" i="109"/>
  <c r="Y1898" i="109"/>
  <c r="V1898" i="109"/>
  <c r="U1898" i="109"/>
  <c r="T1898" i="109"/>
  <c r="S1898" i="109"/>
  <c r="R1898" i="109"/>
  <c r="Q1898" i="109"/>
  <c r="P1898" i="109"/>
  <c r="O1898" i="109"/>
  <c r="N1898" i="109"/>
  <c r="M1898" i="109"/>
  <c r="L1898" i="109"/>
  <c r="K1898" i="109"/>
  <c r="J1898" i="109"/>
  <c r="I1898" i="109"/>
  <c r="H1898" i="109"/>
  <c r="G1898" i="109"/>
  <c r="F1898" i="109"/>
  <c r="E1898" i="109"/>
  <c r="D1898" i="109"/>
  <c r="C1898" i="109"/>
  <c r="B1898" i="109"/>
  <c r="A1898" i="109"/>
  <c r="AB1897" i="109"/>
  <c r="AC1897" i="109" s="1"/>
  <c r="X1897" i="109"/>
  <c r="AD1897" i="109" s="1"/>
  <c r="U1897" i="109"/>
  <c r="T1897" i="109"/>
  <c r="S1897" i="109"/>
  <c r="AA1897" i="109" s="1"/>
  <c r="R1897" i="109"/>
  <c r="Q1897" i="109"/>
  <c r="P1897" i="109"/>
  <c r="O1897" i="109"/>
  <c r="N1897" i="109"/>
  <c r="M1897" i="109"/>
  <c r="L1897" i="109"/>
  <c r="K1897" i="109"/>
  <c r="J1897" i="109"/>
  <c r="I1897" i="109"/>
  <c r="H1897" i="109"/>
  <c r="G1897" i="109"/>
  <c r="F1897" i="109"/>
  <c r="E1897" i="109"/>
  <c r="D1897" i="109"/>
  <c r="C1897" i="109"/>
  <c r="B1897" i="109"/>
  <c r="A1897" i="109"/>
  <c r="V1897" i="109" s="1"/>
  <c r="AK1896" i="109"/>
  <c r="AB1896" i="109"/>
  <c r="AC1896" i="109" s="1"/>
  <c r="AA1896" i="109"/>
  <c r="Y1896" i="109"/>
  <c r="V1896" i="109"/>
  <c r="U1896" i="109"/>
  <c r="T1896" i="109"/>
  <c r="S1896" i="109"/>
  <c r="R1896" i="109"/>
  <c r="Q1896" i="109"/>
  <c r="P1896" i="109"/>
  <c r="O1896" i="109"/>
  <c r="N1896" i="109"/>
  <c r="M1896" i="109"/>
  <c r="L1896" i="109"/>
  <c r="K1896" i="109"/>
  <c r="J1896" i="109"/>
  <c r="I1896" i="109"/>
  <c r="H1896" i="109"/>
  <c r="G1896" i="109"/>
  <c r="F1896" i="109"/>
  <c r="E1896" i="109"/>
  <c r="D1896" i="109"/>
  <c r="C1896" i="109"/>
  <c r="B1896" i="109"/>
  <c r="A1896" i="109"/>
  <c r="V1895" i="109"/>
  <c r="U1895" i="109"/>
  <c r="T1895" i="109"/>
  <c r="S1895" i="109"/>
  <c r="R1895" i="109"/>
  <c r="Q1895" i="109"/>
  <c r="P1895" i="109"/>
  <c r="O1895" i="109"/>
  <c r="N1895" i="109"/>
  <c r="M1895" i="109"/>
  <c r="L1895" i="109"/>
  <c r="K1895" i="109"/>
  <c r="J1895" i="109"/>
  <c r="I1895" i="109"/>
  <c r="H1895" i="109"/>
  <c r="G1895" i="109"/>
  <c r="F1895" i="109"/>
  <c r="E1895" i="109"/>
  <c r="D1895" i="109"/>
  <c r="C1895" i="109"/>
  <c r="B1895" i="109"/>
  <c r="A1895" i="109"/>
  <c r="AP1894" i="109"/>
  <c r="AB1894" i="109"/>
  <c r="AC1894" i="109" s="1"/>
  <c r="U1894" i="109"/>
  <c r="T1894" i="109"/>
  <c r="S1894" i="109"/>
  <c r="AA1894" i="109" s="1"/>
  <c r="R1894" i="109"/>
  <c r="Q1894" i="109"/>
  <c r="P1894" i="109"/>
  <c r="O1894" i="109"/>
  <c r="N1894" i="109"/>
  <c r="M1894" i="109"/>
  <c r="L1894" i="109"/>
  <c r="K1894" i="109"/>
  <c r="J1894" i="109"/>
  <c r="I1894" i="109"/>
  <c r="H1894" i="109"/>
  <c r="G1894" i="109"/>
  <c r="F1894" i="109"/>
  <c r="E1894" i="109"/>
  <c r="D1894" i="109"/>
  <c r="C1894" i="109"/>
  <c r="B1894" i="109"/>
  <c r="A1894" i="109"/>
  <c r="V1894" i="109" s="1"/>
  <c r="AB1893" i="109"/>
  <c r="AC1893" i="109" s="1"/>
  <c r="AA1893" i="109"/>
  <c r="V1893" i="109"/>
  <c r="U1893" i="109"/>
  <c r="T1893" i="109"/>
  <c r="S1893" i="109"/>
  <c r="R1893" i="109"/>
  <c r="Q1893" i="109"/>
  <c r="P1893" i="109"/>
  <c r="O1893" i="109"/>
  <c r="N1893" i="109"/>
  <c r="M1893" i="109"/>
  <c r="L1893" i="109"/>
  <c r="K1893" i="109"/>
  <c r="J1893" i="109"/>
  <c r="I1893" i="109"/>
  <c r="H1893" i="109"/>
  <c r="G1893" i="109"/>
  <c r="F1893" i="109"/>
  <c r="E1893" i="109"/>
  <c r="D1893" i="109"/>
  <c r="C1893" i="109"/>
  <c r="B1893" i="109"/>
  <c r="A1893" i="109"/>
  <c r="AC1892" i="109"/>
  <c r="AB1892" i="109"/>
  <c r="U1892" i="109"/>
  <c r="T1892" i="109"/>
  <c r="S1892" i="109"/>
  <c r="AA1892" i="109" s="1"/>
  <c r="R1892" i="109"/>
  <c r="Q1892" i="109"/>
  <c r="P1892" i="109"/>
  <c r="O1892" i="109"/>
  <c r="N1892" i="109"/>
  <c r="M1892" i="109"/>
  <c r="L1892" i="109"/>
  <c r="K1892" i="109"/>
  <c r="J1892" i="109"/>
  <c r="I1892" i="109"/>
  <c r="H1892" i="109"/>
  <c r="G1892" i="109"/>
  <c r="F1892" i="109"/>
  <c r="E1892" i="109"/>
  <c r="D1892" i="109"/>
  <c r="C1892" i="109"/>
  <c r="B1892" i="109"/>
  <c r="A1892" i="109"/>
  <c r="V1892" i="109" s="1"/>
  <c r="AC1891" i="109"/>
  <c r="AB1891" i="109"/>
  <c r="AA1891" i="109"/>
  <c r="U1891" i="109"/>
  <c r="T1891" i="109"/>
  <c r="S1891" i="109"/>
  <c r="R1891" i="109"/>
  <c r="Q1891" i="109"/>
  <c r="P1891" i="109"/>
  <c r="O1891" i="109"/>
  <c r="N1891" i="109"/>
  <c r="M1891" i="109"/>
  <c r="L1891" i="109"/>
  <c r="K1891" i="109"/>
  <c r="J1891" i="109"/>
  <c r="I1891" i="109"/>
  <c r="H1891" i="109"/>
  <c r="G1891" i="109"/>
  <c r="F1891" i="109"/>
  <c r="E1891" i="109"/>
  <c r="D1891" i="109"/>
  <c r="C1891" i="109"/>
  <c r="B1891" i="109"/>
  <c r="A1891" i="109"/>
  <c r="V1891" i="109" s="1"/>
  <c r="Y1891" i="109" s="1"/>
  <c r="AC1890" i="109"/>
  <c r="AB1890" i="109"/>
  <c r="AA1890" i="109"/>
  <c r="V1890" i="109"/>
  <c r="U1890" i="109"/>
  <c r="T1890" i="109"/>
  <c r="S1890" i="109"/>
  <c r="R1890" i="109"/>
  <c r="Q1890" i="109"/>
  <c r="P1890" i="109"/>
  <c r="O1890" i="109"/>
  <c r="N1890" i="109"/>
  <c r="M1890" i="109"/>
  <c r="L1890" i="109"/>
  <c r="K1890" i="109"/>
  <c r="J1890" i="109"/>
  <c r="I1890" i="109"/>
  <c r="H1890" i="109"/>
  <c r="G1890" i="109"/>
  <c r="F1890" i="109"/>
  <c r="E1890" i="109"/>
  <c r="D1890" i="109"/>
  <c r="C1890" i="109"/>
  <c r="B1890" i="109"/>
  <c r="A1890" i="109"/>
  <c r="AP1889" i="109"/>
  <c r="AO1889" i="109"/>
  <c r="AS1889" i="109" s="1"/>
  <c r="AN1889" i="109"/>
  <c r="AM1889" i="109"/>
  <c r="AL1889" i="109"/>
  <c r="AK1889" i="109"/>
  <c r="AJ1889" i="109"/>
  <c r="AI1889" i="109"/>
  <c r="AH1889" i="109"/>
  <c r="AG1889" i="109"/>
  <c r="AF1889" i="109"/>
  <c r="AE1889" i="109"/>
  <c r="Z1889" i="109"/>
  <c r="Y1889" i="109"/>
  <c r="V1889" i="109"/>
  <c r="X1889" i="109" s="1"/>
  <c r="U1889" i="109"/>
  <c r="T1889" i="109"/>
  <c r="S1889" i="109"/>
  <c r="R1889" i="109"/>
  <c r="Q1889" i="109"/>
  <c r="P1889" i="109"/>
  <c r="O1889" i="109"/>
  <c r="N1889" i="109"/>
  <c r="M1889" i="109"/>
  <c r="L1889" i="109"/>
  <c r="K1889" i="109"/>
  <c r="J1889" i="109"/>
  <c r="I1889" i="109"/>
  <c r="H1889" i="109"/>
  <c r="G1889" i="109"/>
  <c r="F1889" i="109"/>
  <c r="E1889" i="109"/>
  <c r="D1889" i="109"/>
  <c r="C1889" i="109"/>
  <c r="B1889" i="109"/>
  <c r="A1889" i="109"/>
  <c r="AN1888" i="109"/>
  <c r="AM1888" i="109"/>
  <c r="AL1888" i="109"/>
  <c r="AK1888" i="109"/>
  <c r="AJ1888" i="109"/>
  <c r="AI1888" i="109"/>
  <c r="AH1888" i="109"/>
  <c r="AG1888" i="109"/>
  <c r="AF1888" i="109"/>
  <c r="AE1888" i="109"/>
  <c r="AC1888" i="109"/>
  <c r="AB1888" i="109"/>
  <c r="V1888" i="109"/>
  <c r="Z1888" i="109" s="1"/>
  <c r="U1888" i="109"/>
  <c r="T1888" i="109"/>
  <c r="S1888" i="109"/>
  <c r="R1888" i="109"/>
  <c r="Q1888" i="109"/>
  <c r="P1888" i="109"/>
  <c r="O1888" i="109"/>
  <c r="N1888" i="109"/>
  <c r="M1888" i="109"/>
  <c r="L1888" i="109"/>
  <c r="AA1888" i="109" s="1"/>
  <c r="K1888" i="109"/>
  <c r="J1888" i="109"/>
  <c r="I1888" i="109"/>
  <c r="H1888" i="109"/>
  <c r="G1888" i="109"/>
  <c r="F1888" i="109"/>
  <c r="E1888" i="109"/>
  <c r="D1888" i="109"/>
  <c r="C1888" i="109"/>
  <c r="B1888" i="109"/>
  <c r="A1888" i="109"/>
  <c r="AP1887" i="109"/>
  <c r="AO1887" i="109"/>
  <c r="AS1887" i="109" s="1"/>
  <c r="AN1887" i="109"/>
  <c r="AM1887" i="109"/>
  <c r="AL1887" i="109"/>
  <c r="AK1887" i="109"/>
  <c r="AJ1887" i="109"/>
  <c r="AI1887" i="109"/>
  <c r="AH1887" i="109"/>
  <c r="AG1887" i="109"/>
  <c r="AF1887" i="109"/>
  <c r="AR1887" i="109" s="1"/>
  <c r="AE1887" i="109"/>
  <c r="AQ1887" i="109" s="1"/>
  <c r="V1887" i="109"/>
  <c r="Z1887" i="109" s="1"/>
  <c r="U1887" i="109"/>
  <c r="T1887" i="109"/>
  <c r="S1887" i="109"/>
  <c r="R1887" i="109"/>
  <c r="Q1887" i="109"/>
  <c r="P1887" i="109"/>
  <c r="O1887" i="109"/>
  <c r="N1887" i="109"/>
  <c r="M1887" i="109"/>
  <c r="L1887" i="109"/>
  <c r="K1887" i="109"/>
  <c r="J1887" i="109"/>
  <c r="I1887" i="109"/>
  <c r="H1887" i="109"/>
  <c r="G1887" i="109"/>
  <c r="F1887" i="109"/>
  <c r="E1887" i="109"/>
  <c r="D1887" i="109"/>
  <c r="C1887" i="109"/>
  <c r="B1887" i="109"/>
  <c r="A1887" i="109"/>
  <c r="AP1886" i="109"/>
  <c r="AO1886" i="109"/>
  <c r="AS1886" i="109" s="1"/>
  <c r="AN1886" i="109"/>
  <c r="AM1886" i="109"/>
  <c r="AL1886" i="109"/>
  <c r="AK1886" i="109"/>
  <c r="AJ1886" i="109"/>
  <c r="AI1886" i="109"/>
  <c r="AH1886" i="109"/>
  <c r="AG1886" i="109"/>
  <c r="AF1886" i="109"/>
  <c r="AE1886" i="109"/>
  <c r="Y1886" i="109"/>
  <c r="V1886" i="109"/>
  <c r="Z1886" i="109" s="1"/>
  <c r="U1886" i="109"/>
  <c r="T1886" i="109"/>
  <c r="S1886" i="109"/>
  <c r="R1886" i="109"/>
  <c r="Q1886" i="109"/>
  <c r="P1886" i="109"/>
  <c r="O1886" i="109"/>
  <c r="N1886" i="109"/>
  <c r="M1886" i="109"/>
  <c r="L1886" i="109"/>
  <c r="K1886" i="109"/>
  <c r="J1886" i="109"/>
  <c r="I1886" i="109"/>
  <c r="H1886" i="109"/>
  <c r="G1886" i="109"/>
  <c r="F1886" i="109"/>
  <c r="E1886" i="109"/>
  <c r="D1886" i="109"/>
  <c r="C1886" i="109"/>
  <c r="B1886" i="109"/>
  <c r="A1886" i="109"/>
  <c r="U1885" i="109"/>
  <c r="T1885" i="109"/>
  <c r="S1885" i="109"/>
  <c r="R1885" i="109"/>
  <c r="Q1885" i="109"/>
  <c r="P1885" i="109"/>
  <c r="O1885" i="109"/>
  <c r="N1885" i="109"/>
  <c r="M1885" i="109"/>
  <c r="L1885" i="109"/>
  <c r="K1885" i="109"/>
  <c r="J1885" i="109"/>
  <c r="I1885" i="109"/>
  <c r="H1885" i="109"/>
  <c r="G1885" i="109"/>
  <c r="F1885" i="109"/>
  <c r="E1885" i="109"/>
  <c r="D1885" i="109"/>
  <c r="C1885" i="109"/>
  <c r="B1885" i="109"/>
  <c r="A1885" i="109"/>
  <c r="V1885" i="109" s="1"/>
  <c r="AG1885" i="109" s="1"/>
  <c r="AO1884" i="109"/>
  <c r="AN1884" i="109"/>
  <c r="AM1884" i="109"/>
  <c r="AL1884" i="109"/>
  <c r="V1884" i="109"/>
  <c r="U1884" i="109"/>
  <c r="T1884" i="109"/>
  <c r="S1884" i="109"/>
  <c r="R1884" i="109"/>
  <c r="Q1884" i="109"/>
  <c r="P1884" i="109"/>
  <c r="O1884" i="109"/>
  <c r="N1884" i="109"/>
  <c r="M1884" i="109"/>
  <c r="L1884" i="109"/>
  <c r="K1884" i="109"/>
  <c r="J1884" i="109"/>
  <c r="I1884" i="109"/>
  <c r="H1884" i="109"/>
  <c r="G1884" i="109"/>
  <c r="F1884" i="109"/>
  <c r="E1884" i="109"/>
  <c r="D1884" i="109"/>
  <c r="C1884" i="109"/>
  <c r="B1884" i="109"/>
  <c r="A1884" i="109"/>
  <c r="AB1883" i="109"/>
  <c r="AC1883" i="109" s="1"/>
  <c r="U1883" i="109"/>
  <c r="T1883" i="109"/>
  <c r="S1883" i="109"/>
  <c r="AA1883" i="109" s="1"/>
  <c r="R1883" i="109"/>
  <c r="Q1883" i="109"/>
  <c r="P1883" i="109"/>
  <c r="O1883" i="109"/>
  <c r="N1883" i="109"/>
  <c r="M1883" i="109"/>
  <c r="L1883" i="109"/>
  <c r="K1883" i="109"/>
  <c r="J1883" i="109"/>
  <c r="I1883" i="109"/>
  <c r="H1883" i="109"/>
  <c r="G1883" i="109"/>
  <c r="F1883" i="109"/>
  <c r="E1883" i="109"/>
  <c r="D1883" i="109"/>
  <c r="C1883" i="109"/>
  <c r="B1883" i="109"/>
  <c r="A1883" i="109"/>
  <c r="V1883" i="109" s="1"/>
  <c r="AP1882" i="109"/>
  <c r="AO1882" i="109"/>
  <c r="AS1882" i="109" s="1"/>
  <c r="AB1882" i="109"/>
  <c r="AC1882" i="109" s="1"/>
  <c r="V1882" i="109"/>
  <c r="U1882" i="109"/>
  <c r="T1882" i="109"/>
  <c r="S1882" i="109"/>
  <c r="AA1882" i="109" s="1"/>
  <c r="R1882" i="109"/>
  <c r="Q1882" i="109"/>
  <c r="P1882" i="109"/>
  <c r="O1882" i="109"/>
  <c r="N1882" i="109"/>
  <c r="M1882" i="109"/>
  <c r="L1882" i="109"/>
  <c r="K1882" i="109"/>
  <c r="J1882" i="109"/>
  <c r="I1882" i="109"/>
  <c r="H1882" i="109"/>
  <c r="G1882" i="109"/>
  <c r="F1882" i="109"/>
  <c r="E1882" i="109"/>
  <c r="D1882" i="109"/>
  <c r="C1882" i="109"/>
  <c r="B1882" i="109"/>
  <c r="A1882" i="109"/>
  <c r="AC1881" i="109"/>
  <c r="AB1881" i="109"/>
  <c r="AA1881" i="109"/>
  <c r="X1881" i="109"/>
  <c r="U1881" i="109"/>
  <c r="T1881" i="109"/>
  <c r="S1881" i="109"/>
  <c r="R1881" i="109"/>
  <c r="Q1881" i="109"/>
  <c r="P1881" i="109"/>
  <c r="O1881" i="109"/>
  <c r="N1881" i="109"/>
  <c r="M1881" i="109"/>
  <c r="L1881" i="109"/>
  <c r="K1881" i="109"/>
  <c r="J1881" i="109"/>
  <c r="I1881" i="109"/>
  <c r="H1881" i="109"/>
  <c r="G1881" i="109"/>
  <c r="F1881" i="109"/>
  <c r="E1881" i="109"/>
  <c r="D1881" i="109"/>
  <c r="C1881" i="109"/>
  <c r="B1881" i="109"/>
  <c r="A1881" i="109"/>
  <c r="V1881" i="109" s="1"/>
  <c r="AC1880" i="109"/>
  <c r="AB1880" i="109"/>
  <c r="AA1880" i="109"/>
  <c r="U1880" i="109"/>
  <c r="T1880" i="109"/>
  <c r="S1880" i="109"/>
  <c r="R1880" i="109"/>
  <c r="Q1880" i="109"/>
  <c r="P1880" i="109"/>
  <c r="O1880" i="109"/>
  <c r="N1880" i="109"/>
  <c r="M1880" i="109"/>
  <c r="L1880" i="109"/>
  <c r="K1880" i="109"/>
  <c r="J1880" i="109"/>
  <c r="I1880" i="109"/>
  <c r="H1880" i="109"/>
  <c r="G1880" i="109"/>
  <c r="F1880" i="109"/>
  <c r="E1880" i="109"/>
  <c r="D1880" i="109"/>
  <c r="C1880" i="109"/>
  <c r="B1880" i="109"/>
  <c r="A1880" i="109"/>
  <c r="V1880" i="109" s="1"/>
  <c r="AB1879" i="109"/>
  <c r="AC1879" i="109" s="1"/>
  <c r="AA1879" i="109"/>
  <c r="V1879" i="109"/>
  <c r="U1879" i="109"/>
  <c r="T1879" i="109"/>
  <c r="S1879" i="109"/>
  <c r="R1879" i="109"/>
  <c r="Q1879" i="109"/>
  <c r="P1879" i="109"/>
  <c r="O1879" i="109"/>
  <c r="N1879" i="109"/>
  <c r="M1879" i="109"/>
  <c r="L1879" i="109"/>
  <c r="K1879" i="109"/>
  <c r="J1879" i="109"/>
  <c r="I1879" i="109"/>
  <c r="H1879" i="109"/>
  <c r="G1879" i="109"/>
  <c r="F1879" i="109"/>
  <c r="E1879" i="109"/>
  <c r="D1879" i="109"/>
  <c r="C1879" i="109"/>
  <c r="B1879" i="109"/>
  <c r="A1879" i="109"/>
  <c r="AU1878" i="109"/>
  <c r="AP1878" i="109"/>
  <c r="AO1878" i="109"/>
  <c r="AS1878" i="109" s="1"/>
  <c r="AN1878" i="109"/>
  <c r="AM1878" i="109"/>
  <c r="AL1878" i="109"/>
  <c r="AK1878" i="109"/>
  <c r="AJ1878" i="109"/>
  <c r="AI1878" i="109"/>
  <c r="AH1878" i="109"/>
  <c r="AG1878" i="109"/>
  <c r="AF1878" i="109"/>
  <c r="AR1878" i="109" s="1"/>
  <c r="AE1878" i="109"/>
  <c r="AQ1878" i="109" s="1"/>
  <c r="AC1878" i="109"/>
  <c r="AB1878" i="109"/>
  <c r="AA1878" i="109"/>
  <c r="Z1878" i="109"/>
  <c r="Y1878" i="109"/>
  <c r="V1878" i="109"/>
  <c r="X1878" i="109" s="1"/>
  <c r="AD1878" i="109" s="1"/>
  <c r="AT1878" i="109" s="1"/>
  <c r="U1878" i="109"/>
  <c r="T1878" i="109"/>
  <c r="S1878" i="109"/>
  <c r="R1878" i="109"/>
  <c r="Q1878" i="109"/>
  <c r="P1878" i="109"/>
  <c r="O1878" i="109"/>
  <c r="N1878" i="109"/>
  <c r="M1878" i="109"/>
  <c r="L1878" i="109"/>
  <c r="K1878" i="109"/>
  <c r="J1878" i="109"/>
  <c r="I1878" i="109"/>
  <c r="H1878" i="109"/>
  <c r="G1878" i="109"/>
  <c r="F1878" i="109"/>
  <c r="E1878" i="109"/>
  <c r="D1878" i="109"/>
  <c r="C1878" i="109"/>
  <c r="B1878" i="109"/>
  <c r="A1878" i="109"/>
  <c r="AN1877" i="109"/>
  <c r="AM1877" i="109"/>
  <c r="AL1877" i="109"/>
  <c r="AK1877" i="109"/>
  <c r="AJ1877" i="109"/>
  <c r="AI1877" i="109"/>
  <c r="AH1877" i="109"/>
  <c r="AG1877" i="109"/>
  <c r="AF1877" i="109"/>
  <c r="AR1877" i="109" s="1"/>
  <c r="AE1877" i="109"/>
  <c r="V1877" i="109"/>
  <c r="Z1877" i="109" s="1"/>
  <c r="U1877" i="109"/>
  <c r="T1877" i="109"/>
  <c r="S1877" i="109"/>
  <c r="R1877" i="109"/>
  <c r="Q1877" i="109"/>
  <c r="P1877" i="109"/>
  <c r="O1877" i="109"/>
  <c r="N1877" i="109"/>
  <c r="M1877" i="109"/>
  <c r="L1877" i="109"/>
  <c r="K1877" i="109"/>
  <c r="J1877" i="109"/>
  <c r="I1877" i="109"/>
  <c r="H1877" i="109"/>
  <c r="G1877" i="109"/>
  <c r="F1877" i="109"/>
  <c r="E1877" i="109"/>
  <c r="D1877" i="109"/>
  <c r="C1877" i="109"/>
  <c r="B1877" i="109"/>
  <c r="A1877" i="109"/>
  <c r="AP1876" i="109"/>
  <c r="AO1876" i="109"/>
  <c r="AS1876" i="109" s="1"/>
  <c r="AN1876" i="109"/>
  <c r="AM1876" i="109"/>
  <c r="AL1876" i="109"/>
  <c r="AK1876" i="109"/>
  <c r="AJ1876" i="109"/>
  <c r="AI1876" i="109"/>
  <c r="AH1876" i="109"/>
  <c r="AG1876" i="109"/>
  <c r="AF1876" i="109"/>
  <c r="AR1876" i="109" s="1"/>
  <c r="AE1876" i="109"/>
  <c r="V1876" i="109"/>
  <c r="Z1876" i="109" s="1"/>
  <c r="U1876" i="109"/>
  <c r="T1876" i="109"/>
  <c r="S1876" i="109"/>
  <c r="R1876" i="109"/>
  <c r="Q1876" i="109"/>
  <c r="P1876" i="109"/>
  <c r="O1876" i="109"/>
  <c r="N1876" i="109"/>
  <c r="M1876" i="109"/>
  <c r="L1876" i="109"/>
  <c r="K1876" i="109"/>
  <c r="J1876" i="109"/>
  <c r="I1876" i="109"/>
  <c r="H1876" i="109"/>
  <c r="G1876" i="109"/>
  <c r="F1876" i="109"/>
  <c r="E1876" i="109"/>
  <c r="D1876" i="109"/>
  <c r="C1876" i="109"/>
  <c r="B1876" i="109"/>
  <c r="A1876" i="109"/>
  <c r="AE1875" i="109"/>
  <c r="U1875" i="109"/>
  <c r="T1875" i="109"/>
  <c r="S1875" i="109"/>
  <c r="R1875" i="109"/>
  <c r="Q1875" i="109"/>
  <c r="P1875" i="109"/>
  <c r="O1875" i="109"/>
  <c r="N1875" i="109"/>
  <c r="M1875" i="109"/>
  <c r="L1875" i="109"/>
  <c r="K1875" i="109"/>
  <c r="J1875" i="109"/>
  <c r="I1875" i="109"/>
  <c r="H1875" i="109"/>
  <c r="G1875" i="109"/>
  <c r="F1875" i="109"/>
  <c r="E1875" i="109"/>
  <c r="D1875" i="109"/>
  <c r="C1875" i="109"/>
  <c r="B1875" i="109"/>
  <c r="A1875" i="109"/>
  <c r="V1875" i="109" s="1"/>
  <c r="AK1874" i="109"/>
  <c r="AJ1874" i="109"/>
  <c r="AG1874" i="109"/>
  <c r="U1874" i="109"/>
  <c r="T1874" i="109"/>
  <c r="S1874" i="109"/>
  <c r="R1874" i="109"/>
  <c r="Q1874" i="109"/>
  <c r="P1874" i="109"/>
  <c r="O1874" i="109"/>
  <c r="N1874" i="109"/>
  <c r="M1874" i="109"/>
  <c r="L1874" i="109"/>
  <c r="K1874" i="109"/>
  <c r="J1874" i="109"/>
  <c r="I1874" i="109"/>
  <c r="H1874" i="109"/>
  <c r="G1874" i="109"/>
  <c r="F1874" i="109"/>
  <c r="E1874" i="109"/>
  <c r="D1874" i="109"/>
  <c r="C1874" i="109"/>
  <c r="B1874" i="109"/>
  <c r="A1874" i="109"/>
  <c r="V1874" i="109" s="1"/>
  <c r="V1873" i="109"/>
  <c r="U1873" i="109"/>
  <c r="T1873" i="109"/>
  <c r="S1873" i="109"/>
  <c r="R1873" i="109"/>
  <c r="Q1873" i="109"/>
  <c r="P1873" i="109"/>
  <c r="O1873" i="109"/>
  <c r="N1873" i="109"/>
  <c r="M1873" i="109"/>
  <c r="L1873" i="109"/>
  <c r="K1873" i="109"/>
  <c r="J1873" i="109"/>
  <c r="I1873" i="109"/>
  <c r="H1873" i="109"/>
  <c r="G1873" i="109"/>
  <c r="F1873" i="109"/>
  <c r="E1873" i="109"/>
  <c r="D1873" i="109"/>
  <c r="C1873" i="109"/>
  <c r="B1873" i="109"/>
  <c r="A1873" i="109"/>
  <c r="AO1872" i="109"/>
  <c r="AN1872" i="109"/>
  <c r="AB1872" i="109"/>
  <c r="AC1872" i="109" s="1"/>
  <c r="U1872" i="109"/>
  <c r="T1872" i="109"/>
  <c r="S1872" i="109"/>
  <c r="AA1872" i="109" s="1"/>
  <c r="R1872" i="109"/>
  <c r="Q1872" i="109"/>
  <c r="P1872" i="109"/>
  <c r="O1872" i="109"/>
  <c r="N1872" i="109"/>
  <c r="M1872" i="109"/>
  <c r="L1872" i="109"/>
  <c r="K1872" i="109"/>
  <c r="J1872" i="109"/>
  <c r="I1872" i="109"/>
  <c r="H1872" i="109"/>
  <c r="G1872" i="109"/>
  <c r="F1872" i="109"/>
  <c r="E1872" i="109"/>
  <c r="D1872" i="109"/>
  <c r="C1872" i="109"/>
  <c r="B1872" i="109"/>
  <c r="A1872" i="109"/>
  <c r="V1872" i="109" s="1"/>
  <c r="AB1871" i="109"/>
  <c r="AC1871" i="109" s="1"/>
  <c r="V1871" i="109"/>
  <c r="U1871" i="109"/>
  <c r="T1871" i="109"/>
  <c r="S1871" i="109"/>
  <c r="AA1871" i="109" s="1"/>
  <c r="R1871" i="109"/>
  <c r="Q1871" i="109"/>
  <c r="P1871" i="109"/>
  <c r="O1871" i="109"/>
  <c r="N1871" i="109"/>
  <c r="M1871" i="109"/>
  <c r="L1871" i="109"/>
  <c r="K1871" i="109"/>
  <c r="J1871" i="109"/>
  <c r="I1871" i="109"/>
  <c r="H1871" i="109"/>
  <c r="G1871" i="109"/>
  <c r="F1871" i="109"/>
  <c r="E1871" i="109"/>
  <c r="D1871" i="109"/>
  <c r="C1871" i="109"/>
  <c r="B1871" i="109"/>
  <c r="A1871" i="109"/>
  <c r="AP1870" i="109"/>
  <c r="AO1870" i="109"/>
  <c r="AS1870" i="109" s="1"/>
  <c r="AC1870" i="109"/>
  <c r="AB1870" i="109"/>
  <c r="AA1870" i="109"/>
  <c r="Y1870" i="109"/>
  <c r="V1870" i="109"/>
  <c r="U1870" i="109"/>
  <c r="T1870" i="109"/>
  <c r="S1870" i="109"/>
  <c r="R1870" i="109"/>
  <c r="Q1870" i="109"/>
  <c r="P1870" i="109"/>
  <c r="O1870" i="109"/>
  <c r="N1870" i="109"/>
  <c r="M1870" i="109"/>
  <c r="L1870" i="109"/>
  <c r="K1870" i="109"/>
  <c r="J1870" i="109"/>
  <c r="I1870" i="109"/>
  <c r="H1870" i="109"/>
  <c r="G1870" i="109"/>
  <c r="F1870" i="109"/>
  <c r="E1870" i="109"/>
  <c r="D1870" i="109"/>
  <c r="C1870" i="109"/>
  <c r="B1870" i="109"/>
  <c r="A1870" i="109"/>
  <c r="AC1869" i="109"/>
  <c r="AB1869" i="109"/>
  <c r="AA1869" i="109"/>
  <c r="X1869" i="109"/>
  <c r="AD1869" i="109" s="1"/>
  <c r="U1869" i="109"/>
  <c r="T1869" i="109"/>
  <c r="S1869" i="109"/>
  <c r="R1869" i="109"/>
  <c r="Q1869" i="109"/>
  <c r="P1869" i="109"/>
  <c r="O1869" i="109"/>
  <c r="N1869" i="109"/>
  <c r="M1869" i="109"/>
  <c r="L1869" i="109"/>
  <c r="K1869" i="109"/>
  <c r="J1869" i="109"/>
  <c r="I1869" i="109"/>
  <c r="H1869" i="109"/>
  <c r="G1869" i="109"/>
  <c r="F1869" i="109"/>
  <c r="E1869" i="109"/>
  <c r="D1869" i="109"/>
  <c r="C1869" i="109"/>
  <c r="B1869" i="109"/>
  <c r="A1869" i="109"/>
  <c r="V1869" i="109" s="1"/>
  <c r="AG1868" i="109"/>
  <c r="AC1868" i="109"/>
  <c r="AB1868" i="109"/>
  <c r="AA1868" i="109"/>
  <c r="U1868" i="109"/>
  <c r="T1868" i="109"/>
  <c r="S1868" i="109"/>
  <c r="R1868" i="109"/>
  <c r="Q1868" i="109"/>
  <c r="P1868" i="109"/>
  <c r="O1868" i="109"/>
  <c r="N1868" i="109"/>
  <c r="M1868" i="109"/>
  <c r="L1868" i="109"/>
  <c r="K1868" i="109"/>
  <c r="J1868" i="109"/>
  <c r="I1868" i="109"/>
  <c r="H1868" i="109"/>
  <c r="G1868" i="109"/>
  <c r="F1868" i="109"/>
  <c r="E1868" i="109"/>
  <c r="D1868" i="109"/>
  <c r="C1868" i="109"/>
  <c r="B1868" i="109"/>
  <c r="A1868" i="109"/>
  <c r="V1868" i="109" s="1"/>
  <c r="AP1867" i="109"/>
  <c r="AO1867" i="109"/>
  <c r="AS1867" i="109" s="1"/>
  <c r="AN1867" i="109"/>
  <c r="AM1867" i="109"/>
  <c r="AL1867" i="109"/>
  <c r="AK1867" i="109"/>
  <c r="AJ1867" i="109"/>
  <c r="AI1867" i="109"/>
  <c r="AH1867" i="109"/>
  <c r="AG1867" i="109"/>
  <c r="AF1867" i="109"/>
  <c r="AR1867" i="109" s="1"/>
  <c r="AE1867" i="109"/>
  <c r="AD1867" i="109"/>
  <c r="AT1867" i="109" s="1"/>
  <c r="AU1867" i="109" s="1"/>
  <c r="AC1867" i="109"/>
  <c r="AB1867" i="109"/>
  <c r="AA1867" i="109"/>
  <c r="Z1867" i="109"/>
  <c r="Y1867" i="109"/>
  <c r="V1867" i="109"/>
  <c r="X1867" i="109" s="1"/>
  <c r="U1867" i="109"/>
  <c r="T1867" i="109"/>
  <c r="S1867" i="109"/>
  <c r="R1867" i="109"/>
  <c r="Q1867" i="109"/>
  <c r="P1867" i="109"/>
  <c r="O1867" i="109"/>
  <c r="N1867" i="109"/>
  <c r="M1867" i="109"/>
  <c r="L1867" i="109"/>
  <c r="K1867" i="109"/>
  <c r="J1867" i="109"/>
  <c r="I1867" i="109"/>
  <c r="H1867" i="109"/>
  <c r="G1867" i="109"/>
  <c r="F1867" i="109"/>
  <c r="E1867" i="109"/>
  <c r="D1867" i="109"/>
  <c r="C1867" i="109"/>
  <c r="B1867" i="109"/>
  <c r="A1867" i="109"/>
  <c r="AN1866" i="109"/>
  <c r="AL1866" i="109"/>
  <c r="AK1866" i="109"/>
  <c r="AJ1866" i="109"/>
  <c r="AI1866" i="109"/>
  <c r="AH1866" i="109"/>
  <c r="AG1866" i="109"/>
  <c r="AF1866" i="109"/>
  <c r="AR1866" i="109" s="1"/>
  <c r="AE1866" i="109"/>
  <c r="AB1866" i="109"/>
  <c r="AC1866" i="109" s="1"/>
  <c r="AA1866" i="109"/>
  <c r="V1866" i="109"/>
  <c r="Z1866" i="109" s="1"/>
  <c r="U1866" i="109"/>
  <c r="T1866" i="109"/>
  <c r="S1866" i="109"/>
  <c r="R1866" i="109"/>
  <c r="Q1866" i="109"/>
  <c r="P1866" i="109"/>
  <c r="O1866" i="109"/>
  <c r="N1866" i="109"/>
  <c r="M1866" i="109"/>
  <c r="L1866" i="109"/>
  <c r="K1866" i="109"/>
  <c r="J1866" i="109"/>
  <c r="I1866" i="109"/>
  <c r="H1866" i="109"/>
  <c r="G1866" i="109"/>
  <c r="F1866" i="109"/>
  <c r="E1866" i="109"/>
  <c r="D1866" i="109"/>
  <c r="C1866" i="109"/>
  <c r="B1866" i="109"/>
  <c r="A1866" i="109"/>
  <c r="AP1865" i="109"/>
  <c r="AO1865" i="109"/>
  <c r="AS1865" i="109" s="1"/>
  <c r="AN1865" i="109"/>
  <c r="AM1865" i="109"/>
  <c r="AL1865" i="109"/>
  <c r="AK1865" i="109"/>
  <c r="AJ1865" i="109"/>
  <c r="AI1865" i="109"/>
  <c r="AH1865" i="109"/>
  <c r="AG1865" i="109"/>
  <c r="AF1865" i="109"/>
  <c r="AE1865" i="109"/>
  <c r="Y1865" i="109"/>
  <c r="V1865" i="109"/>
  <c r="Z1865" i="109" s="1"/>
  <c r="U1865" i="109"/>
  <c r="T1865" i="109"/>
  <c r="S1865" i="109"/>
  <c r="R1865" i="109"/>
  <c r="Q1865" i="109"/>
  <c r="P1865" i="109"/>
  <c r="O1865" i="109"/>
  <c r="N1865" i="109"/>
  <c r="M1865" i="109"/>
  <c r="L1865" i="109"/>
  <c r="K1865" i="109"/>
  <c r="J1865" i="109"/>
  <c r="I1865" i="109"/>
  <c r="H1865" i="109"/>
  <c r="G1865" i="109"/>
  <c r="F1865" i="109"/>
  <c r="E1865" i="109"/>
  <c r="D1865" i="109"/>
  <c r="C1865" i="109"/>
  <c r="B1865" i="109"/>
  <c r="A1865" i="109"/>
  <c r="AI1864" i="109"/>
  <c r="AG1864" i="109"/>
  <c r="AE1864" i="109"/>
  <c r="U1864" i="109"/>
  <c r="T1864" i="109"/>
  <c r="S1864" i="109"/>
  <c r="R1864" i="109"/>
  <c r="Q1864" i="109"/>
  <c r="P1864" i="109"/>
  <c r="O1864" i="109"/>
  <c r="N1864" i="109"/>
  <c r="M1864" i="109"/>
  <c r="L1864" i="109"/>
  <c r="K1864" i="109"/>
  <c r="J1864" i="109"/>
  <c r="I1864" i="109"/>
  <c r="H1864" i="109"/>
  <c r="G1864" i="109"/>
  <c r="F1864" i="109"/>
  <c r="E1864" i="109"/>
  <c r="D1864" i="109"/>
  <c r="C1864" i="109"/>
  <c r="B1864" i="109"/>
  <c r="A1864" i="109"/>
  <c r="V1864" i="109" s="1"/>
  <c r="AP1863" i="109"/>
  <c r="AO1863" i="109"/>
  <c r="AM1863" i="109"/>
  <c r="AL1863" i="109"/>
  <c r="AK1863" i="109"/>
  <c r="AG1863" i="109"/>
  <c r="U1863" i="109"/>
  <c r="T1863" i="109"/>
  <c r="S1863" i="109"/>
  <c r="R1863" i="109"/>
  <c r="Q1863" i="109"/>
  <c r="P1863" i="109"/>
  <c r="O1863" i="109"/>
  <c r="N1863" i="109"/>
  <c r="M1863" i="109"/>
  <c r="L1863" i="109"/>
  <c r="K1863" i="109"/>
  <c r="J1863" i="109"/>
  <c r="I1863" i="109"/>
  <c r="H1863" i="109"/>
  <c r="G1863" i="109"/>
  <c r="F1863" i="109"/>
  <c r="E1863" i="109"/>
  <c r="D1863" i="109"/>
  <c r="C1863" i="109"/>
  <c r="B1863" i="109"/>
  <c r="A1863" i="109"/>
  <c r="V1863" i="109" s="1"/>
  <c r="V1862" i="109"/>
  <c r="U1862" i="109"/>
  <c r="T1862" i="109"/>
  <c r="S1862" i="109"/>
  <c r="R1862" i="109"/>
  <c r="Q1862" i="109"/>
  <c r="P1862" i="109"/>
  <c r="O1862" i="109"/>
  <c r="N1862" i="109"/>
  <c r="M1862" i="109"/>
  <c r="L1862" i="109"/>
  <c r="K1862" i="109"/>
  <c r="J1862" i="109"/>
  <c r="I1862" i="109"/>
  <c r="H1862" i="109"/>
  <c r="G1862" i="109"/>
  <c r="F1862" i="109"/>
  <c r="E1862" i="109"/>
  <c r="D1862" i="109"/>
  <c r="C1862" i="109"/>
  <c r="B1862" i="109"/>
  <c r="A1862" i="109"/>
  <c r="AP1861" i="109"/>
  <c r="AB1861" i="109"/>
  <c r="AC1861" i="109" s="1"/>
  <c r="U1861" i="109"/>
  <c r="T1861" i="109"/>
  <c r="S1861" i="109"/>
  <c r="AA1861" i="109" s="1"/>
  <c r="R1861" i="109"/>
  <c r="Q1861" i="109"/>
  <c r="P1861" i="109"/>
  <c r="O1861" i="109"/>
  <c r="N1861" i="109"/>
  <c r="M1861" i="109"/>
  <c r="L1861" i="109"/>
  <c r="K1861" i="109"/>
  <c r="J1861" i="109"/>
  <c r="I1861" i="109"/>
  <c r="H1861" i="109"/>
  <c r="G1861" i="109"/>
  <c r="F1861" i="109"/>
  <c r="E1861" i="109"/>
  <c r="D1861" i="109"/>
  <c r="C1861" i="109"/>
  <c r="B1861" i="109"/>
  <c r="A1861" i="109"/>
  <c r="V1861" i="109" s="1"/>
  <c r="AB1860" i="109"/>
  <c r="AC1860" i="109" s="1"/>
  <c r="V1860" i="109"/>
  <c r="U1860" i="109"/>
  <c r="T1860" i="109"/>
  <c r="S1860" i="109"/>
  <c r="AA1860" i="109" s="1"/>
  <c r="R1860" i="109"/>
  <c r="Q1860" i="109"/>
  <c r="P1860" i="109"/>
  <c r="O1860" i="109"/>
  <c r="N1860" i="109"/>
  <c r="M1860" i="109"/>
  <c r="L1860" i="109"/>
  <c r="K1860" i="109"/>
  <c r="J1860" i="109"/>
  <c r="I1860" i="109"/>
  <c r="H1860" i="109"/>
  <c r="G1860" i="109"/>
  <c r="F1860" i="109"/>
  <c r="E1860" i="109"/>
  <c r="D1860" i="109"/>
  <c r="C1860" i="109"/>
  <c r="B1860" i="109"/>
  <c r="A1860" i="109"/>
  <c r="AP1859" i="109"/>
  <c r="AB1859" i="109"/>
  <c r="AC1859" i="109" s="1"/>
  <c r="V1859" i="109"/>
  <c r="U1859" i="109"/>
  <c r="T1859" i="109"/>
  <c r="S1859" i="109"/>
  <c r="AA1859" i="109" s="1"/>
  <c r="R1859" i="109"/>
  <c r="Q1859" i="109"/>
  <c r="P1859" i="109"/>
  <c r="O1859" i="109"/>
  <c r="N1859" i="109"/>
  <c r="M1859" i="109"/>
  <c r="L1859" i="109"/>
  <c r="K1859" i="109"/>
  <c r="J1859" i="109"/>
  <c r="I1859" i="109"/>
  <c r="H1859" i="109"/>
  <c r="G1859" i="109"/>
  <c r="F1859" i="109"/>
  <c r="E1859" i="109"/>
  <c r="D1859" i="109"/>
  <c r="C1859" i="109"/>
  <c r="B1859" i="109"/>
  <c r="A1859" i="109"/>
  <c r="AC1858" i="109"/>
  <c r="AB1858" i="109"/>
  <c r="AA1858" i="109"/>
  <c r="U1858" i="109"/>
  <c r="T1858" i="109"/>
  <c r="S1858" i="109"/>
  <c r="R1858" i="109"/>
  <c r="Q1858" i="109"/>
  <c r="P1858" i="109"/>
  <c r="O1858" i="109"/>
  <c r="N1858" i="109"/>
  <c r="M1858" i="109"/>
  <c r="L1858" i="109"/>
  <c r="K1858" i="109"/>
  <c r="J1858" i="109"/>
  <c r="I1858" i="109"/>
  <c r="H1858" i="109"/>
  <c r="G1858" i="109"/>
  <c r="F1858" i="109"/>
  <c r="E1858" i="109"/>
  <c r="D1858" i="109"/>
  <c r="C1858" i="109"/>
  <c r="B1858" i="109"/>
  <c r="A1858" i="109"/>
  <c r="V1858" i="109" s="1"/>
  <c r="X1858" i="109" s="1"/>
  <c r="AD1858" i="109" s="1"/>
  <c r="AC1857" i="109"/>
  <c r="AB1857" i="109"/>
  <c r="AA1857" i="109"/>
  <c r="U1857" i="109"/>
  <c r="T1857" i="109"/>
  <c r="S1857" i="109"/>
  <c r="R1857" i="109"/>
  <c r="Q1857" i="109"/>
  <c r="P1857" i="109"/>
  <c r="O1857" i="109"/>
  <c r="N1857" i="109"/>
  <c r="M1857" i="109"/>
  <c r="L1857" i="109"/>
  <c r="K1857" i="109"/>
  <c r="J1857" i="109"/>
  <c r="I1857" i="109"/>
  <c r="H1857" i="109"/>
  <c r="G1857" i="109"/>
  <c r="F1857" i="109"/>
  <c r="E1857" i="109"/>
  <c r="D1857" i="109"/>
  <c r="C1857" i="109"/>
  <c r="B1857" i="109"/>
  <c r="A1857" i="109"/>
  <c r="V1857" i="109" s="1"/>
  <c r="AC1856" i="109"/>
  <c r="AB1856" i="109"/>
  <c r="AA1856" i="109"/>
  <c r="U1856" i="109"/>
  <c r="T1856" i="109"/>
  <c r="S1856" i="109"/>
  <c r="R1856" i="109"/>
  <c r="Q1856" i="109"/>
  <c r="P1856" i="109"/>
  <c r="O1856" i="109"/>
  <c r="N1856" i="109"/>
  <c r="M1856" i="109"/>
  <c r="L1856" i="109"/>
  <c r="K1856" i="109"/>
  <c r="J1856" i="109"/>
  <c r="I1856" i="109"/>
  <c r="H1856" i="109"/>
  <c r="G1856" i="109"/>
  <c r="F1856" i="109"/>
  <c r="E1856" i="109"/>
  <c r="D1856" i="109"/>
  <c r="C1856" i="109"/>
  <c r="B1856" i="109"/>
  <c r="A1856" i="109"/>
  <c r="V1856" i="109" s="1"/>
  <c r="Y1856" i="109" s="1"/>
  <c r="AN1855" i="109"/>
  <c r="AM1855" i="109"/>
  <c r="AL1855" i="109"/>
  <c r="AK1855" i="109"/>
  <c r="AJ1855" i="109"/>
  <c r="AI1855" i="109"/>
  <c r="AH1855" i="109"/>
  <c r="AG1855" i="109"/>
  <c r="AF1855" i="109"/>
  <c r="AE1855" i="109"/>
  <c r="AQ1855" i="109" s="1"/>
  <c r="V1855" i="109"/>
  <c r="Z1855" i="109" s="1"/>
  <c r="U1855" i="109"/>
  <c r="T1855" i="109"/>
  <c r="S1855" i="109"/>
  <c r="R1855" i="109"/>
  <c r="Q1855" i="109"/>
  <c r="P1855" i="109"/>
  <c r="O1855" i="109"/>
  <c r="N1855" i="109"/>
  <c r="M1855" i="109"/>
  <c r="L1855" i="109"/>
  <c r="K1855" i="109"/>
  <c r="J1855" i="109"/>
  <c r="I1855" i="109"/>
  <c r="H1855" i="109"/>
  <c r="G1855" i="109"/>
  <c r="F1855" i="109"/>
  <c r="E1855" i="109"/>
  <c r="D1855" i="109"/>
  <c r="C1855" i="109"/>
  <c r="B1855" i="109"/>
  <c r="A1855" i="109"/>
  <c r="AP1854" i="109"/>
  <c r="AO1854" i="109"/>
  <c r="AS1854" i="109" s="1"/>
  <c r="AN1854" i="109"/>
  <c r="AM1854" i="109"/>
  <c r="AL1854" i="109"/>
  <c r="AK1854" i="109"/>
  <c r="AJ1854" i="109"/>
  <c r="AI1854" i="109"/>
  <c r="AH1854" i="109"/>
  <c r="AG1854" i="109"/>
  <c r="AF1854" i="109"/>
  <c r="AR1854" i="109" s="1"/>
  <c r="AE1854" i="109"/>
  <c r="Y1854" i="109"/>
  <c r="V1854" i="109"/>
  <c r="Z1854" i="109" s="1"/>
  <c r="U1854" i="109"/>
  <c r="T1854" i="109"/>
  <c r="S1854" i="109"/>
  <c r="R1854" i="109"/>
  <c r="Q1854" i="109"/>
  <c r="P1854" i="109"/>
  <c r="O1854" i="109"/>
  <c r="N1854" i="109"/>
  <c r="M1854" i="109"/>
  <c r="L1854" i="109"/>
  <c r="K1854" i="109"/>
  <c r="J1854" i="109"/>
  <c r="I1854" i="109"/>
  <c r="H1854" i="109"/>
  <c r="G1854" i="109"/>
  <c r="F1854" i="109"/>
  <c r="E1854" i="109"/>
  <c r="D1854" i="109"/>
  <c r="C1854" i="109"/>
  <c r="B1854" i="109"/>
  <c r="A1854" i="109"/>
  <c r="AG1853" i="109"/>
  <c r="AE1853" i="109"/>
  <c r="U1853" i="109"/>
  <c r="T1853" i="109"/>
  <c r="S1853" i="109"/>
  <c r="R1853" i="109"/>
  <c r="Q1853" i="109"/>
  <c r="P1853" i="109"/>
  <c r="O1853" i="109"/>
  <c r="N1853" i="109"/>
  <c r="M1853" i="109"/>
  <c r="L1853" i="109"/>
  <c r="K1853" i="109"/>
  <c r="J1853" i="109"/>
  <c r="I1853" i="109"/>
  <c r="H1853" i="109"/>
  <c r="G1853" i="109"/>
  <c r="F1853" i="109"/>
  <c r="E1853" i="109"/>
  <c r="D1853" i="109"/>
  <c r="C1853" i="109"/>
  <c r="B1853" i="109"/>
  <c r="A1853" i="109"/>
  <c r="V1853" i="109" s="1"/>
  <c r="AP1852" i="109"/>
  <c r="AO1852" i="109"/>
  <c r="AS1852" i="109" s="1"/>
  <c r="AM1852" i="109"/>
  <c r="AL1852" i="109"/>
  <c r="AK1852" i="109"/>
  <c r="AJ1852" i="109"/>
  <c r="AG1852" i="109"/>
  <c r="U1852" i="109"/>
  <c r="T1852" i="109"/>
  <c r="S1852" i="109"/>
  <c r="R1852" i="109"/>
  <c r="Q1852" i="109"/>
  <c r="P1852" i="109"/>
  <c r="O1852" i="109"/>
  <c r="N1852" i="109"/>
  <c r="M1852" i="109"/>
  <c r="L1852" i="109"/>
  <c r="K1852" i="109"/>
  <c r="J1852" i="109"/>
  <c r="I1852" i="109"/>
  <c r="H1852" i="109"/>
  <c r="G1852" i="109"/>
  <c r="F1852" i="109"/>
  <c r="E1852" i="109"/>
  <c r="D1852" i="109"/>
  <c r="C1852" i="109"/>
  <c r="B1852" i="109"/>
  <c r="A1852" i="109"/>
  <c r="V1852" i="109" s="1"/>
  <c r="U1851" i="109"/>
  <c r="T1851" i="109"/>
  <c r="S1851" i="109"/>
  <c r="R1851" i="109"/>
  <c r="Q1851" i="109"/>
  <c r="P1851" i="109"/>
  <c r="O1851" i="109"/>
  <c r="N1851" i="109"/>
  <c r="M1851" i="109"/>
  <c r="L1851" i="109"/>
  <c r="K1851" i="109"/>
  <c r="J1851" i="109"/>
  <c r="I1851" i="109"/>
  <c r="H1851" i="109"/>
  <c r="G1851" i="109"/>
  <c r="F1851" i="109"/>
  <c r="E1851" i="109"/>
  <c r="D1851" i="109"/>
  <c r="C1851" i="109"/>
  <c r="B1851" i="109"/>
  <c r="A1851" i="109"/>
  <c r="V1851" i="109" s="1"/>
  <c r="AB1850" i="109"/>
  <c r="AC1850" i="109" s="1"/>
  <c r="U1850" i="109"/>
  <c r="T1850" i="109"/>
  <c r="S1850" i="109"/>
  <c r="AA1850" i="109" s="1"/>
  <c r="R1850" i="109"/>
  <c r="Q1850" i="109"/>
  <c r="P1850" i="109"/>
  <c r="O1850" i="109"/>
  <c r="N1850" i="109"/>
  <c r="M1850" i="109"/>
  <c r="L1850" i="109"/>
  <c r="K1850" i="109"/>
  <c r="J1850" i="109"/>
  <c r="I1850" i="109"/>
  <c r="H1850" i="109"/>
  <c r="G1850" i="109"/>
  <c r="F1850" i="109"/>
  <c r="E1850" i="109"/>
  <c r="D1850" i="109"/>
  <c r="C1850" i="109"/>
  <c r="B1850" i="109"/>
  <c r="A1850" i="109"/>
  <c r="V1850" i="109" s="1"/>
  <c r="AP1849" i="109"/>
  <c r="AB1849" i="109"/>
  <c r="AC1849" i="109" s="1"/>
  <c r="AA1849" i="109"/>
  <c r="Z1849" i="109"/>
  <c r="U1849" i="109"/>
  <c r="T1849" i="109"/>
  <c r="S1849" i="109"/>
  <c r="R1849" i="109"/>
  <c r="Q1849" i="109"/>
  <c r="P1849" i="109"/>
  <c r="O1849" i="109"/>
  <c r="N1849" i="109"/>
  <c r="M1849" i="109"/>
  <c r="L1849" i="109"/>
  <c r="K1849" i="109"/>
  <c r="J1849" i="109"/>
  <c r="I1849" i="109"/>
  <c r="H1849" i="109"/>
  <c r="G1849" i="109"/>
  <c r="F1849" i="109"/>
  <c r="E1849" i="109"/>
  <c r="D1849" i="109"/>
  <c r="C1849" i="109"/>
  <c r="B1849" i="109"/>
  <c r="A1849" i="109"/>
  <c r="V1849" i="109" s="1"/>
  <c r="X1849" i="109" s="1"/>
  <c r="AD1849" i="109" s="1"/>
  <c r="AB1848" i="109"/>
  <c r="AC1848" i="109" s="1"/>
  <c r="Z1848" i="109"/>
  <c r="U1848" i="109"/>
  <c r="T1848" i="109"/>
  <c r="S1848" i="109"/>
  <c r="AA1848" i="109" s="1"/>
  <c r="R1848" i="109"/>
  <c r="Q1848" i="109"/>
  <c r="P1848" i="109"/>
  <c r="O1848" i="109"/>
  <c r="N1848" i="109"/>
  <c r="M1848" i="109"/>
  <c r="L1848" i="109"/>
  <c r="K1848" i="109"/>
  <c r="J1848" i="109"/>
  <c r="I1848" i="109"/>
  <c r="H1848" i="109"/>
  <c r="G1848" i="109"/>
  <c r="F1848" i="109"/>
  <c r="E1848" i="109"/>
  <c r="D1848" i="109"/>
  <c r="C1848" i="109"/>
  <c r="B1848" i="109"/>
  <c r="A1848" i="109"/>
  <c r="V1848" i="109" s="1"/>
  <c r="AC1847" i="109"/>
  <c r="AB1847" i="109"/>
  <c r="AA1847" i="109"/>
  <c r="U1847" i="109"/>
  <c r="T1847" i="109"/>
  <c r="S1847" i="109"/>
  <c r="R1847" i="109"/>
  <c r="Q1847" i="109"/>
  <c r="P1847" i="109"/>
  <c r="O1847" i="109"/>
  <c r="N1847" i="109"/>
  <c r="M1847" i="109"/>
  <c r="L1847" i="109"/>
  <c r="K1847" i="109"/>
  <c r="J1847" i="109"/>
  <c r="I1847" i="109"/>
  <c r="H1847" i="109"/>
  <c r="G1847" i="109"/>
  <c r="F1847" i="109"/>
  <c r="E1847" i="109"/>
  <c r="D1847" i="109"/>
  <c r="C1847" i="109"/>
  <c r="B1847" i="109"/>
  <c r="A1847" i="109"/>
  <c r="V1847" i="109" s="1"/>
  <c r="AJ1846" i="109"/>
  <c r="AG1846" i="109"/>
  <c r="AE1846" i="109"/>
  <c r="AB1846" i="109"/>
  <c r="AC1846" i="109" s="1"/>
  <c r="U1846" i="109"/>
  <c r="T1846" i="109"/>
  <c r="S1846" i="109"/>
  <c r="R1846" i="109"/>
  <c r="Q1846" i="109"/>
  <c r="P1846" i="109"/>
  <c r="O1846" i="109"/>
  <c r="N1846" i="109"/>
  <c r="M1846" i="109"/>
  <c r="L1846" i="109"/>
  <c r="AA1846" i="109" s="1"/>
  <c r="K1846" i="109"/>
  <c r="J1846" i="109"/>
  <c r="I1846" i="109"/>
  <c r="H1846" i="109"/>
  <c r="G1846" i="109"/>
  <c r="F1846" i="109"/>
  <c r="E1846" i="109"/>
  <c r="D1846" i="109"/>
  <c r="C1846" i="109"/>
  <c r="B1846" i="109"/>
  <c r="A1846" i="109"/>
  <c r="V1846" i="109" s="1"/>
  <c r="AF1845" i="109"/>
  <c r="AE1845" i="109"/>
  <c r="AC1845" i="109"/>
  <c r="AB1845" i="109"/>
  <c r="AA1845" i="109"/>
  <c r="U1845" i="109"/>
  <c r="T1845" i="109"/>
  <c r="S1845" i="109"/>
  <c r="R1845" i="109"/>
  <c r="Q1845" i="109"/>
  <c r="P1845" i="109"/>
  <c r="O1845" i="109"/>
  <c r="N1845" i="109"/>
  <c r="M1845" i="109"/>
  <c r="L1845" i="109"/>
  <c r="K1845" i="109"/>
  <c r="J1845" i="109"/>
  <c r="I1845" i="109"/>
  <c r="H1845" i="109"/>
  <c r="G1845" i="109"/>
  <c r="F1845" i="109"/>
  <c r="E1845" i="109"/>
  <c r="D1845" i="109"/>
  <c r="C1845" i="109"/>
  <c r="B1845" i="109"/>
  <c r="A1845" i="109"/>
  <c r="V1845" i="109" s="1"/>
  <c r="Y1845" i="109" s="1"/>
  <c r="AB1844" i="109"/>
  <c r="AC1844" i="109" s="1"/>
  <c r="V1844" i="109"/>
  <c r="U1844" i="109"/>
  <c r="T1844" i="109"/>
  <c r="S1844" i="109"/>
  <c r="AA1844" i="109" s="1"/>
  <c r="R1844" i="109"/>
  <c r="Q1844" i="109"/>
  <c r="P1844" i="109"/>
  <c r="O1844" i="109"/>
  <c r="N1844" i="109"/>
  <c r="M1844" i="109"/>
  <c r="L1844" i="109"/>
  <c r="K1844" i="109"/>
  <c r="J1844" i="109"/>
  <c r="I1844" i="109"/>
  <c r="H1844" i="109"/>
  <c r="G1844" i="109"/>
  <c r="F1844" i="109"/>
  <c r="E1844" i="109"/>
  <c r="D1844" i="109"/>
  <c r="C1844" i="109"/>
  <c r="B1844" i="109"/>
  <c r="A1844" i="109"/>
  <c r="AP1843" i="109"/>
  <c r="AO1843" i="109"/>
  <c r="AS1843" i="109" s="1"/>
  <c r="AN1843" i="109"/>
  <c r="AM1843" i="109"/>
  <c r="AL1843" i="109"/>
  <c r="AK1843" i="109"/>
  <c r="AJ1843" i="109"/>
  <c r="AR1843" i="109" s="1"/>
  <c r="AI1843" i="109"/>
  <c r="AH1843" i="109"/>
  <c r="AG1843" i="109"/>
  <c r="AF1843" i="109"/>
  <c r="AE1843" i="109"/>
  <c r="Y1843" i="109"/>
  <c r="V1843" i="109"/>
  <c r="Z1843" i="109" s="1"/>
  <c r="U1843" i="109"/>
  <c r="T1843" i="109"/>
  <c r="S1843" i="109"/>
  <c r="R1843" i="109"/>
  <c r="Q1843" i="109"/>
  <c r="P1843" i="109"/>
  <c r="O1843" i="109"/>
  <c r="N1843" i="109"/>
  <c r="M1843" i="109"/>
  <c r="L1843" i="109"/>
  <c r="K1843" i="109"/>
  <c r="J1843" i="109"/>
  <c r="I1843" i="109"/>
  <c r="H1843" i="109"/>
  <c r="G1843" i="109"/>
  <c r="F1843" i="109"/>
  <c r="E1843" i="109"/>
  <c r="D1843" i="109"/>
  <c r="C1843" i="109"/>
  <c r="B1843" i="109"/>
  <c r="A1843" i="109"/>
  <c r="AP1842" i="109"/>
  <c r="AO1842" i="109"/>
  <c r="AS1842" i="109" s="1"/>
  <c r="AN1842" i="109"/>
  <c r="AM1842" i="109"/>
  <c r="AL1842" i="109"/>
  <c r="AK1842" i="109"/>
  <c r="AJ1842" i="109"/>
  <c r="AI1842" i="109"/>
  <c r="AH1842" i="109"/>
  <c r="AG1842" i="109"/>
  <c r="AF1842" i="109"/>
  <c r="AR1842" i="109" s="1"/>
  <c r="X1842" i="109"/>
  <c r="U1842" i="109"/>
  <c r="T1842" i="109"/>
  <c r="S1842" i="109"/>
  <c r="R1842" i="109"/>
  <c r="Q1842" i="109"/>
  <c r="P1842" i="109"/>
  <c r="O1842" i="109"/>
  <c r="N1842" i="109"/>
  <c r="M1842" i="109"/>
  <c r="L1842" i="109"/>
  <c r="K1842" i="109"/>
  <c r="J1842" i="109"/>
  <c r="I1842" i="109"/>
  <c r="H1842" i="109"/>
  <c r="G1842" i="109"/>
  <c r="F1842" i="109"/>
  <c r="E1842" i="109"/>
  <c r="D1842" i="109"/>
  <c r="C1842" i="109"/>
  <c r="B1842" i="109"/>
  <c r="A1842" i="109"/>
  <c r="V1842" i="109" s="1"/>
  <c r="V1841" i="109"/>
  <c r="U1841" i="109"/>
  <c r="T1841" i="109"/>
  <c r="S1841" i="109"/>
  <c r="R1841" i="109"/>
  <c r="Q1841" i="109"/>
  <c r="P1841" i="109"/>
  <c r="O1841" i="109"/>
  <c r="N1841" i="109"/>
  <c r="M1841" i="109"/>
  <c r="L1841" i="109"/>
  <c r="K1841" i="109"/>
  <c r="J1841" i="109"/>
  <c r="I1841" i="109"/>
  <c r="H1841" i="109"/>
  <c r="G1841" i="109"/>
  <c r="F1841" i="109"/>
  <c r="E1841" i="109"/>
  <c r="D1841" i="109"/>
  <c r="C1841" i="109"/>
  <c r="B1841" i="109"/>
  <c r="A1841" i="109"/>
  <c r="AB1840" i="109"/>
  <c r="AC1840" i="109" s="1"/>
  <c r="Z1840" i="109"/>
  <c r="V1840" i="109"/>
  <c r="U1840" i="109"/>
  <c r="T1840" i="109"/>
  <c r="S1840" i="109"/>
  <c r="R1840" i="109"/>
  <c r="Q1840" i="109"/>
  <c r="P1840" i="109"/>
  <c r="O1840" i="109"/>
  <c r="N1840" i="109"/>
  <c r="M1840" i="109"/>
  <c r="L1840" i="109"/>
  <c r="K1840" i="109"/>
  <c r="J1840" i="109"/>
  <c r="I1840" i="109"/>
  <c r="H1840" i="109"/>
  <c r="G1840" i="109"/>
  <c r="F1840" i="109"/>
  <c r="E1840" i="109"/>
  <c r="D1840" i="109"/>
  <c r="C1840" i="109"/>
  <c r="B1840" i="109"/>
  <c r="A1840" i="109"/>
  <c r="AC1839" i="109"/>
  <c r="AB1839" i="109"/>
  <c r="V1839" i="109"/>
  <c r="U1839" i="109"/>
  <c r="T1839" i="109"/>
  <c r="S1839" i="109"/>
  <c r="AA1839" i="109" s="1"/>
  <c r="R1839" i="109"/>
  <c r="Q1839" i="109"/>
  <c r="P1839" i="109"/>
  <c r="O1839" i="109"/>
  <c r="N1839" i="109"/>
  <c r="M1839" i="109"/>
  <c r="L1839" i="109"/>
  <c r="K1839" i="109"/>
  <c r="J1839" i="109"/>
  <c r="I1839" i="109"/>
  <c r="H1839" i="109"/>
  <c r="G1839" i="109"/>
  <c r="F1839" i="109"/>
  <c r="E1839" i="109"/>
  <c r="D1839" i="109"/>
  <c r="C1839" i="109"/>
  <c r="B1839" i="109"/>
  <c r="A1839" i="109"/>
  <c r="AS1838" i="109"/>
  <c r="AP1838" i="109"/>
  <c r="AO1838" i="109"/>
  <c r="AN1838" i="109"/>
  <c r="AM1838" i="109"/>
  <c r="AI1838" i="109"/>
  <c r="V1838" i="109"/>
  <c r="U1838" i="109"/>
  <c r="T1838" i="109"/>
  <c r="S1838" i="109"/>
  <c r="R1838" i="109"/>
  <c r="Q1838" i="109"/>
  <c r="P1838" i="109"/>
  <c r="O1838" i="109"/>
  <c r="N1838" i="109"/>
  <c r="M1838" i="109"/>
  <c r="L1838" i="109"/>
  <c r="K1838" i="109"/>
  <c r="J1838" i="109"/>
  <c r="I1838" i="109"/>
  <c r="H1838" i="109"/>
  <c r="G1838" i="109"/>
  <c r="F1838" i="109"/>
  <c r="E1838" i="109"/>
  <c r="D1838" i="109"/>
  <c r="C1838" i="109"/>
  <c r="B1838" i="109"/>
  <c r="A1838" i="109"/>
  <c r="AS1837" i="109"/>
  <c r="AP1837" i="109"/>
  <c r="AO1837" i="109"/>
  <c r="AK1837" i="109"/>
  <c r="AI1837" i="109"/>
  <c r="AH1837" i="109"/>
  <c r="AG1837" i="109"/>
  <c r="AF1837" i="109"/>
  <c r="Y1837" i="109"/>
  <c r="V1837" i="109"/>
  <c r="U1837" i="109"/>
  <c r="T1837" i="109"/>
  <c r="S1837" i="109"/>
  <c r="R1837" i="109"/>
  <c r="Q1837" i="109"/>
  <c r="P1837" i="109"/>
  <c r="O1837" i="109"/>
  <c r="N1837" i="109"/>
  <c r="M1837" i="109"/>
  <c r="L1837" i="109"/>
  <c r="K1837" i="109"/>
  <c r="J1837" i="109"/>
  <c r="I1837" i="109"/>
  <c r="H1837" i="109"/>
  <c r="G1837" i="109"/>
  <c r="F1837" i="109"/>
  <c r="E1837" i="109"/>
  <c r="D1837" i="109"/>
  <c r="C1837" i="109"/>
  <c r="B1837" i="109"/>
  <c r="A1837" i="109"/>
  <c r="AM1836" i="109"/>
  <c r="AK1836" i="109"/>
  <c r="AJ1836" i="109"/>
  <c r="AI1836" i="109"/>
  <c r="AH1836" i="109"/>
  <c r="AG1836" i="109"/>
  <c r="AQ1836" i="109" s="1"/>
  <c r="AF1836" i="109"/>
  <c r="AE1836" i="109"/>
  <c r="V1836" i="109"/>
  <c r="U1836" i="109"/>
  <c r="T1836" i="109"/>
  <c r="S1836" i="109"/>
  <c r="R1836" i="109"/>
  <c r="Q1836" i="109"/>
  <c r="P1836" i="109"/>
  <c r="O1836" i="109"/>
  <c r="N1836" i="109"/>
  <c r="M1836" i="109"/>
  <c r="L1836" i="109"/>
  <c r="K1836" i="109"/>
  <c r="J1836" i="109"/>
  <c r="I1836" i="109"/>
  <c r="H1836" i="109"/>
  <c r="G1836" i="109"/>
  <c r="F1836" i="109"/>
  <c r="E1836" i="109"/>
  <c r="D1836" i="109"/>
  <c r="C1836" i="109"/>
  <c r="B1836" i="109"/>
  <c r="A1836" i="109"/>
  <c r="U1835" i="109"/>
  <c r="T1835" i="109"/>
  <c r="S1835" i="109"/>
  <c r="R1835" i="109"/>
  <c r="Q1835" i="109"/>
  <c r="P1835" i="109"/>
  <c r="O1835" i="109"/>
  <c r="N1835" i="109"/>
  <c r="M1835" i="109"/>
  <c r="L1835" i="109"/>
  <c r="AA1835" i="109" s="1"/>
  <c r="K1835" i="109"/>
  <c r="J1835" i="109"/>
  <c r="I1835" i="109"/>
  <c r="H1835" i="109"/>
  <c r="G1835" i="109"/>
  <c r="F1835" i="109"/>
  <c r="E1835" i="109"/>
  <c r="D1835" i="109"/>
  <c r="C1835" i="109"/>
  <c r="B1835" i="109"/>
  <c r="A1835" i="109"/>
  <c r="V1835" i="109" s="1"/>
  <c r="AE1834" i="109"/>
  <c r="AC1834" i="109"/>
  <c r="AB1834" i="109"/>
  <c r="AA1834" i="109"/>
  <c r="Z1834" i="109"/>
  <c r="U1834" i="109"/>
  <c r="T1834" i="109"/>
  <c r="S1834" i="109"/>
  <c r="R1834" i="109"/>
  <c r="Q1834" i="109"/>
  <c r="P1834" i="109"/>
  <c r="O1834" i="109"/>
  <c r="N1834" i="109"/>
  <c r="M1834" i="109"/>
  <c r="L1834" i="109"/>
  <c r="K1834" i="109"/>
  <c r="J1834" i="109"/>
  <c r="I1834" i="109"/>
  <c r="H1834" i="109"/>
  <c r="G1834" i="109"/>
  <c r="F1834" i="109"/>
  <c r="E1834" i="109"/>
  <c r="D1834" i="109"/>
  <c r="C1834" i="109"/>
  <c r="B1834" i="109"/>
  <c r="A1834" i="109"/>
  <c r="V1834" i="109" s="1"/>
  <c r="AF1833" i="109"/>
  <c r="AE1833" i="109"/>
  <c r="AC1833" i="109"/>
  <c r="AB1833" i="109"/>
  <c r="AA1833" i="109"/>
  <c r="V1833" i="109"/>
  <c r="U1833" i="109"/>
  <c r="T1833" i="109"/>
  <c r="S1833" i="109"/>
  <c r="R1833" i="109"/>
  <c r="Q1833" i="109"/>
  <c r="P1833" i="109"/>
  <c r="O1833" i="109"/>
  <c r="N1833" i="109"/>
  <c r="M1833" i="109"/>
  <c r="L1833" i="109"/>
  <c r="K1833" i="109"/>
  <c r="J1833" i="109"/>
  <c r="I1833" i="109"/>
  <c r="H1833" i="109"/>
  <c r="G1833" i="109"/>
  <c r="F1833" i="109"/>
  <c r="E1833" i="109"/>
  <c r="D1833" i="109"/>
  <c r="C1833" i="109"/>
  <c r="B1833" i="109"/>
  <c r="A1833" i="109"/>
  <c r="V1832" i="109"/>
  <c r="U1832" i="109"/>
  <c r="T1832" i="109"/>
  <c r="S1832" i="109"/>
  <c r="R1832" i="109"/>
  <c r="Q1832" i="109"/>
  <c r="P1832" i="109"/>
  <c r="O1832" i="109"/>
  <c r="N1832" i="109"/>
  <c r="M1832" i="109"/>
  <c r="L1832" i="109"/>
  <c r="K1832" i="109"/>
  <c r="J1832" i="109"/>
  <c r="I1832" i="109"/>
  <c r="H1832" i="109"/>
  <c r="G1832" i="109"/>
  <c r="F1832" i="109"/>
  <c r="E1832" i="109"/>
  <c r="D1832" i="109"/>
  <c r="C1832" i="109"/>
  <c r="B1832" i="109"/>
  <c r="A1832" i="109"/>
  <c r="V1831" i="109"/>
  <c r="U1831" i="109"/>
  <c r="T1831" i="109"/>
  <c r="S1831" i="109"/>
  <c r="AA1831" i="109" s="1"/>
  <c r="R1831" i="109"/>
  <c r="Q1831" i="109"/>
  <c r="P1831" i="109"/>
  <c r="O1831" i="109"/>
  <c r="N1831" i="109"/>
  <c r="M1831" i="109"/>
  <c r="L1831" i="109"/>
  <c r="AB1831" i="109" s="1"/>
  <c r="AC1831" i="109" s="1"/>
  <c r="K1831" i="109"/>
  <c r="J1831" i="109"/>
  <c r="I1831" i="109"/>
  <c r="H1831" i="109"/>
  <c r="G1831" i="109"/>
  <c r="F1831" i="109"/>
  <c r="E1831" i="109"/>
  <c r="D1831" i="109"/>
  <c r="C1831" i="109"/>
  <c r="B1831" i="109"/>
  <c r="A1831" i="109"/>
  <c r="AO1830" i="109"/>
  <c r="AC1830" i="109"/>
  <c r="AB1830" i="109"/>
  <c r="V1830" i="109"/>
  <c r="U1830" i="109"/>
  <c r="T1830" i="109"/>
  <c r="S1830" i="109"/>
  <c r="AA1830" i="109" s="1"/>
  <c r="R1830" i="109"/>
  <c r="Q1830" i="109"/>
  <c r="P1830" i="109"/>
  <c r="O1830" i="109"/>
  <c r="N1830" i="109"/>
  <c r="M1830" i="109"/>
  <c r="L1830" i="109"/>
  <c r="K1830" i="109"/>
  <c r="J1830" i="109"/>
  <c r="I1830" i="109"/>
  <c r="H1830" i="109"/>
  <c r="G1830" i="109"/>
  <c r="F1830" i="109"/>
  <c r="E1830" i="109"/>
  <c r="D1830" i="109"/>
  <c r="C1830" i="109"/>
  <c r="B1830" i="109"/>
  <c r="A1830" i="109"/>
  <c r="AP1829" i="109"/>
  <c r="AS1829" i="109" s="1"/>
  <c r="AO1829" i="109"/>
  <c r="AN1829" i="109"/>
  <c r="AM1829" i="109"/>
  <c r="AL1829" i="109"/>
  <c r="V1829" i="109"/>
  <c r="U1829" i="109"/>
  <c r="T1829" i="109"/>
  <c r="S1829" i="109"/>
  <c r="R1829" i="109"/>
  <c r="Q1829" i="109"/>
  <c r="P1829" i="109"/>
  <c r="O1829" i="109"/>
  <c r="N1829" i="109"/>
  <c r="M1829" i="109"/>
  <c r="L1829" i="109"/>
  <c r="K1829" i="109"/>
  <c r="J1829" i="109"/>
  <c r="I1829" i="109"/>
  <c r="H1829" i="109"/>
  <c r="G1829" i="109"/>
  <c r="F1829" i="109"/>
  <c r="E1829" i="109"/>
  <c r="D1829" i="109"/>
  <c r="C1829" i="109"/>
  <c r="B1829" i="109"/>
  <c r="A1829" i="109"/>
  <c r="AS1828" i="109"/>
  <c r="AP1828" i="109"/>
  <c r="AO1828" i="109"/>
  <c r="AN1828" i="109"/>
  <c r="AM1828" i="109"/>
  <c r="AL1828" i="109"/>
  <c r="AK1828" i="109"/>
  <c r="AC1828" i="109"/>
  <c r="AB1828" i="109"/>
  <c r="V1828" i="109"/>
  <c r="U1828" i="109"/>
  <c r="T1828" i="109"/>
  <c r="S1828" i="109"/>
  <c r="AA1828" i="109" s="1"/>
  <c r="R1828" i="109"/>
  <c r="Q1828" i="109"/>
  <c r="P1828" i="109"/>
  <c r="O1828" i="109"/>
  <c r="N1828" i="109"/>
  <c r="M1828" i="109"/>
  <c r="L1828" i="109"/>
  <c r="K1828" i="109"/>
  <c r="J1828" i="109"/>
  <c r="I1828" i="109"/>
  <c r="H1828" i="109"/>
  <c r="G1828" i="109"/>
  <c r="F1828" i="109"/>
  <c r="E1828" i="109"/>
  <c r="D1828" i="109"/>
  <c r="C1828" i="109"/>
  <c r="B1828" i="109"/>
  <c r="A1828" i="109"/>
  <c r="AP1827" i="109"/>
  <c r="AO1827" i="109"/>
  <c r="AS1827" i="109" s="1"/>
  <c r="AN1827" i="109"/>
  <c r="AM1827" i="109"/>
  <c r="AL1827" i="109"/>
  <c r="AJ1827" i="109"/>
  <c r="AI1827" i="109"/>
  <c r="V1827" i="109"/>
  <c r="AK1827" i="109" s="1"/>
  <c r="U1827" i="109"/>
  <c r="T1827" i="109"/>
  <c r="S1827" i="109"/>
  <c r="R1827" i="109"/>
  <c r="Q1827" i="109"/>
  <c r="P1827" i="109"/>
  <c r="O1827" i="109"/>
  <c r="N1827" i="109"/>
  <c r="M1827" i="109"/>
  <c r="L1827" i="109"/>
  <c r="K1827" i="109"/>
  <c r="J1827" i="109"/>
  <c r="I1827" i="109"/>
  <c r="H1827" i="109"/>
  <c r="G1827" i="109"/>
  <c r="F1827" i="109"/>
  <c r="E1827" i="109"/>
  <c r="D1827" i="109"/>
  <c r="C1827" i="109"/>
  <c r="B1827" i="109"/>
  <c r="A1827" i="109"/>
  <c r="AL1826" i="109"/>
  <c r="AC1826" i="109"/>
  <c r="AB1826" i="109"/>
  <c r="V1826" i="109"/>
  <c r="U1826" i="109"/>
  <c r="T1826" i="109"/>
  <c r="S1826" i="109"/>
  <c r="AA1826" i="109" s="1"/>
  <c r="R1826" i="109"/>
  <c r="Q1826" i="109"/>
  <c r="P1826" i="109"/>
  <c r="O1826" i="109"/>
  <c r="N1826" i="109"/>
  <c r="M1826" i="109"/>
  <c r="L1826" i="109"/>
  <c r="K1826" i="109"/>
  <c r="J1826" i="109"/>
  <c r="I1826" i="109"/>
  <c r="H1826" i="109"/>
  <c r="G1826" i="109"/>
  <c r="F1826" i="109"/>
  <c r="E1826" i="109"/>
  <c r="D1826" i="109"/>
  <c r="C1826" i="109"/>
  <c r="B1826" i="109"/>
  <c r="A1826" i="109"/>
  <c r="AP1825" i="109"/>
  <c r="AM1825" i="109"/>
  <c r="AL1825" i="109"/>
  <c r="AK1825" i="109"/>
  <c r="AB1825" i="109"/>
  <c r="AC1825" i="109" s="1"/>
  <c r="V1825" i="109"/>
  <c r="U1825" i="109"/>
  <c r="T1825" i="109"/>
  <c r="S1825" i="109"/>
  <c r="AA1825" i="109" s="1"/>
  <c r="R1825" i="109"/>
  <c r="Q1825" i="109"/>
  <c r="P1825" i="109"/>
  <c r="O1825" i="109"/>
  <c r="N1825" i="109"/>
  <c r="M1825" i="109"/>
  <c r="L1825" i="109"/>
  <c r="K1825" i="109"/>
  <c r="J1825" i="109"/>
  <c r="I1825" i="109"/>
  <c r="H1825" i="109"/>
  <c r="G1825" i="109"/>
  <c r="F1825" i="109"/>
  <c r="E1825" i="109"/>
  <c r="D1825" i="109"/>
  <c r="C1825" i="109"/>
  <c r="B1825" i="109"/>
  <c r="A1825" i="109"/>
  <c r="AC1824" i="109"/>
  <c r="AB1824" i="109"/>
  <c r="V1824" i="109"/>
  <c r="U1824" i="109"/>
  <c r="T1824" i="109"/>
  <c r="S1824" i="109"/>
  <c r="AA1824" i="109" s="1"/>
  <c r="R1824" i="109"/>
  <c r="Q1824" i="109"/>
  <c r="P1824" i="109"/>
  <c r="O1824" i="109"/>
  <c r="N1824" i="109"/>
  <c r="M1824" i="109"/>
  <c r="L1824" i="109"/>
  <c r="K1824" i="109"/>
  <c r="J1824" i="109"/>
  <c r="I1824" i="109"/>
  <c r="H1824" i="109"/>
  <c r="G1824" i="109"/>
  <c r="F1824" i="109"/>
  <c r="E1824" i="109"/>
  <c r="D1824" i="109"/>
  <c r="C1824" i="109"/>
  <c r="B1824" i="109"/>
  <c r="A1824" i="109"/>
  <c r="AB1823" i="109"/>
  <c r="AC1823" i="109" s="1"/>
  <c r="Z1823" i="109"/>
  <c r="U1823" i="109"/>
  <c r="T1823" i="109"/>
  <c r="S1823" i="109"/>
  <c r="AA1823" i="109" s="1"/>
  <c r="R1823" i="109"/>
  <c r="Q1823" i="109"/>
  <c r="P1823" i="109"/>
  <c r="O1823" i="109"/>
  <c r="N1823" i="109"/>
  <c r="M1823" i="109"/>
  <c r="L1823" i="109"/>
  <c r="K1823" i="109"/>
  <c r="J1823" i="109"/>
  <c r="I1823" i="109"/>
  <c r="H1823" i="109"/>
  <c r="G1823" i="109"/>
  <c r="F1823" i="109"/>
  <c r="E1823" i="109"/>
  <c r="D1823" i="109"/>
  <c r="C1823" i="109"/>
  <c r="B1823" i="109"/>
  <c r="A1823" i="109"/>
  <c r="V1823" i="109" s="1"/>
  <c r="AB1822" i="109"/>
  <c r="AC1822" i="109" s="1"/>
  <c r="V1822" i="109"/>
  <c r="U1822" i="109"/>
  <c r="T1822" i="109"/>
  <c r="S1822" i="109"/>
  <c r="AA1822" i="109" s="1"/>
  <c r="R1822" i="109"/>
  <c r="Q1822" i="109"/>
  <c r="P1822" i="109"/>
  <c r="O1822" i="109"/>
  <c r="N1822" i="109"/>
  <c r="M1822" i="109"/>
  <c r="L1822" i="109"/>
  <c r="K1822" i="109"/>
  <c r="J1822" i="109"/>
  <c r="I1822" i="109"/>
  <c r="H1822" i="109"/>
  <c r="G1822" i="109"/>
  <c r="F1822" i="109"/>
  <c r="E1822" i="109"/>
  <c r="D1822" i="109"/>
  <c r="C1822" i="109"/>
  <c r="B1822" i="109"/>
  <c r="A1822" i="109"/>
  <c r="AP1821" i="109"/>
  <c r="AO1821" i="109"/>
  <c r="AS1821" i="109" s="1"/>
  <c r="AN1821" i="109"/>
  <c r="AB1821" i="109"/>
  <c r="AC1821" i="109" s="1"/>
  <c r="Z1821" i="109"/>
  <c r="Y1821" i="109"/>
  <c r="V1821" i="109"/>
  <c r="U1821" i="109"/>
  <c r="T1821" i="109"/>
  <c r="S1821" i="109"/>
  <c r="R1821" i="109"/>
  <c r="Q1821" i="109"/>
  <c r="P1821" i="109"/>
  <c r="O1821" i="109"/>
  <c r="N1821" i="109"/>
  <c r="M1821" i="109"/>
  <c r="L1821" i="109"/>
  <c r="K1821" i="109"/>
  <c r="J1821" i="109"/>
  <c r="I1821" i="109"/>
  <c r="H1821" i="109"/>
  <c r="G1821" i="109"/>
  <c r="F1821" i="109"/>
  <c r="E1821" i="109"/>
  <c r="D1821" i="109"/>
  <c r="C1821" i="109"/>
  <c r="B1821" i="109"/>
  <c r="A1821" i="109"/>
  <c r="AB1820" i="109"/>
  <c r="AC1820" i="109" s="1"/>
  <c r="U1820" i="109"/>
  <c r="T1820" i="109"/>
  <c r="S1820" i="109"/>
  <c r="AA1820" i="109" s="1"/>
  <c r="R1820" i="109"/>
  <c r="Q1820" i="109"/>
  <c r="P1820" i="109"/>
  <c r="O1820" i="109"/>
  <c r="N1820" i="109"/>
  <c r="M1820" i="109"/>
  <c r="L1820" i="109"/>
  <c r="K1820" i="109"/>
  <c r="J1820" i="109"/>
  <c r="I1820" i="109"/>
  <c r="H1820" i="109"/>
  <c r="G1820" i="109"/>
  <c r="F1820" i="109"/>
  <c r="E1820" i="109"/>
  <c r="D1820" i="109"/>
  <c r="C1820" i="109"/>
  <c r="B1820" i="109"/>
  <c r="A1820" i="109"/>
  <c r="V1820" i="109" s="1"/>
  <c r="AP1819" i="109"/>
  <c r="AC1819" i="109"/>
  <c r="AB1819" i="109"/>
  <c r="AA1819" i="109"/>
  <c r="V1819" i="109"/>
  <c r="U1819" i="109"/>
  <c r="T1819" i="109"/>
  <c r="S1819" i="109"/>
  <c r="R1819" i="109"/>
  <c r="Q1819" i="109"/>
  <c r="P1819" i="109"/>
  <c r="O1819" i="109"/>
  <c r="N1819" i="109"/>
  <c r="M1819" i="109"/>
  <c r="L1819" i="109"/>
  <c r="K1819" i="109"/>
  <c r="J1819" i="109"/>
  <c r="I1819" i="109"/>
  <c r="H1819" i="109"/>
  <c r="G1819" i="109"/>
  <c r="F1819" i="109"/>
  <c r="E1819" i="109"/>
  <c r="D1819" i="109"/>
  <c r="C1819" i="109"/>
  <c r="B1819" i="109"/>
  <c r="A1819" i="109"/>
  <c r="AB1818" i="109"/>
  <c r="AC1818" i="109" s="1"/>
  <c r="AA1818" i="109"/>
  <c r="Z1818" i="109"/>
  <c r="V1818" i="109"/>
  <c r="U1818" i="109"/>
  <c r="T1818" i="109"/>
  <c r="S1818" i="109"/>
  <c r="R1818" i="109"/>
  <c r="Q1818" i="109"/>
  <c r="P1818" i="109"/>
  <c r="O1818" i="109"/>
  <c r="N1818" i="109"/>
  <c r="M1818" i="109"/>
  <c r="L1818" i="109"/>
  <c r="K1818" i="109"/>
  <c r="J1818" i="109"/>
  <c r="I1818" i="109"/>
  <c r="H1818" i="109"/>
  <c r="G1818" i="109"/>
  <c r="F1818" i="109"/>
  <c r="E1818" i="109"/>
  <c r="D1818" i="109"/>
  <c r="C1818" i="109"/>
  <c r="B1818" i="109"/>
  <c r="A1818" i="109"/>
  <c r="AG1817" i="109"/>
  <c r="AF1817" i="109"/>
  <c r="AE1817" i="109"/>
  <c r="AC1817" i="109"/>
  <c r="AB1817" i="109"/>
  <c r="AA1817" i="109"/>
  <c r="U1817" i="109"/>
  <c r="T1817" i="109"/>
  <c r="S1817" i="109"/>
  <c r="R1817" i="109"/>
  <c r="Q1817" i="109"/>
  <c r="P1817" i="109"/>
  <c r="O1817" i="109"/>
  <c r="N1817" i="109"/>
  <c r="M1817" i="109"/>
  <c r="L1817" i="109"/>
  <c r="K1817" i="109"/>
  <c r="J1817" i="109"/>
  <c r="I1817" i="109"/>
  <c r="H1817" i="109"/>
  <c r="G1817" i="109"/>
  <c r="F1817" i="109"/>
  <c r="E1817" i="109"/>
  <c r="D1817" i="109"/>
  <c r="C1817" i="109"/>
  <c r="B1817" i="109"/>
  <c r="A1817" i="109"/>
  <c r="V1817" i="109" s="1"/>
  <c r="X1817" i="109" s="1"/>
  <c r="AD1817" i="109" s="1"/>
  <c r="AO1816" i="109"/>
  <c r="AN1816" i="109"/>
  <c r="AM1816" i="109"/>
  <c r="AL1816" i="109"/>
  <c r="AK1816" i="109"/>
  <c r="AJ1816" i="109"/>
  <c r="AI1816" i="109"/>
  <c r="AH1816" i="109"/>
  <c r="AG1816" i="109"/>
  <c r="AF1816" i="109"/>
  <c r="AE1816" i="109"/>
  <c r="AB1816" i="109"/>
  <c r="AC1816" i="109" s="1"/>
  <c r="AA1816" i="109"/>
  <c r="Z1816" i="109"/>
  <c r="V1816" i="109"/>
  <c r="Y1816" i="109" s="1"/>
  <c r="U1816" i="109"/>
  <c r="T1816" i="109"/>
  <c r="S1816" i="109"/>
  <c r="R1816" i="109"/>
  <c r="Q1816" i="109"/>
  <c r="P1816" i="109"/>
  <c r="O1816" i="109"/>
  <c r="N1816" i="109"/>
  <c r="M1816" i="109"/>
  <c r="L1816" i="109"/>
  <c r="K1816" i="109"/>
  <c r="J1816" i="109"/>
  <c r="I1816" i="109"/>
  <c r="H1816" i="109"/>
  <c r="G1816" i="109"/>
  <c r="F1816" i="109"/>
  <c r="E1816" i="109"/>
  <c r="D1816" i="109"/>
  <c r="C1816" i="109"/>
  <c r="B1816" i="109"/>
  <c r="A1816" i="109"/>
  <c r="AK1815" i="109"/>
  <c r="AJ1815" i="109"/>
  <c r="AF1815" i="109"/>
  <c r="U1815" i="109"/>
  <c r="T1815" i="109"/>
  <c r="S1815" i="109"/>
  <c r="R1815" i="109"/>
  <c r="Q1815" i="109"/>
  <c r="P1815" i="109"/>
  <c r="O1815" i="109"/>
  <c r="N1815" i="109"/>
  <c r="M1815" i="109"/>
  <c r="L1815" i="109"/>
  <c r="K1815" i="109"/>
  <c r="J1815" i="109"/>
  <c r="I1815" i="109"/>
  <c r="H1815" i="109"/>
  <c r="G1815" i="109"/>
  <c r="F1815" i="109"/>
  <c r="E1815" i="109"/>
  <c r="D1815" i="109"/>
  <c r="C1815" i="109"/>
  <c r="B1815" i="109"/>
  <c r="A1815" i="109"/>
  <c r="V1815" i="109" s="1"/>
  <c r="AN1814" i="109"/>
  <c r="AM1814" i="109"/>
  <c r="AL1814" i="109"/>
  <c r="AK1814" i="109"/>
  <c r="AJ1814" i="109"/>
  <c r="AI1814" i="109"/>
  <c r="AH1814" i="109"/>
  <c r="AG1814" i="109"/>
  <c r="AF1814" i="109"/>
  <c r="AR1814" i="109" s="1"/>
  <c r="AE1814" i="109"/>
  <c r="AQ1814" i="109" s="1"/>
  <c r="V1814" i="109"/>
  <c r="Z1814" i="109" s="1"/>
  <c r="U1814" i="109"/>
  <c r="T1814" i="109"/>
  <c r="S1814" i="109"/>
  <c r="R1814" i="109"/>
  <c r="Q1814" i="109"/>
  <c r="P1814" i="109"/>
  <c r="O1814" i="109"/>
  <c r="N1814" i="109"/>
  <c r="M1814" i="109"/>
  <c r="L1814" i="109"/>
  <c r="K1814" i="109"/>
  <c r="J1814" i="109"/>
  <c r="I1814" i="109"/>
  <c r="H1814" i="109"/>
  <c r="G1814" i="109"/>
  <c r="F1814" i="109"/>
  <c r="E1814" i="109"/>
  <c r="D1814" i="109"/>
  <c r="C1814" i="109"/>
  <c r="B1814" i="109"/>
  <c r="A1814" i="109"/>
  <c r="AP1813" i="109"/>
  <c r="AO1813" i="109"/>
  <c r="AS1813" i="109" s="1"/>
  <c r="AN1813" i="109"/>
  <c r="AM1813" i="109"/>
  <c r="AL1813" i="109"/>
  <c r="AK1813" i="109"/>
  <c r="AJ1813" i="109"/>
  <c r="AI1813" i="109"/>
  <c r="AH1813" i="109"/>
  <c r="AG1813" i="109"/>
  <c r="AF1813" i="109"/>
  <c r="V1813" i="109"/>
  <c r="AE1813" i="109" s="1"/>
  <c r="U1813" i="109"/>
  <c r="T1813" i="109"/>
  <c r="S1813" i="109"/>
  <c r="R1813" i="109"/>
  <c r="Q1813" i="109"/>
  <c r="P1813" i="109"/>
  <c r="O1813" i="109"/>
  <c r="N1813" i="109"/>
  <c r="M1813" i="109"/>
  <c r="L1813" i="109"/>
  <c r="K1813" i="109"/>
  <c r="J1813" i="109"/>
  <c r="I1813" i="109"/>
  <c r="H1813" i="109"/>
  <c r="G1813" i="109"/>
  <c r="F1813" i="109"/>
  <c r="E1813" i="109"/>
  <c r="D1813" i="109"/>
  <c r="C1813" i="109"/>
  <c r="B1813" i="109"/>
  <c r="A1813" i="109"/>
  <c r="AP1812" i="109"/>
  <c r="AO1812" i="109"/>
  <c r="AN1812" i="109"/>
  <c r="AM1812" i="109"/>
  <c r="AL1812" i="109"/>
  <c r="AK1812" i="109"/>
  <c r="AJ1812" i="109"/>
  <c r="AI1812" i="109"/>
  <c r="AH1812" i="109"/>
  <c r="V1812" i="109"/>
  <c r="AG1812" i="109" s="1"/>
  <c r="U1812" i="109"/>
  <c r="T1812" i="109"/>
  <c r="S1812" i="109"/>
  <c r="R1812" i="109"/>
  <c r="Q1812" i="109"/>
  <c r="P1812" i="109"/>
  <c r="O1812" i="109"/>
  <c r="N1812" i="109"/>
  <c r="M1812" i="109"/>
  <c r="L1812" i="109"/>
  <c r="K1812" i="109"/>
  <c r="J1812" i="109"/>
  <c r="I1812" i="109"/>
  <c r="H1812" i="109"/>
  <c r="G1812" i="109"/>
  <c r="F1812" i="109"/>
  <c r="E1812" i="109"/>
  <c r="D1812" i="109"/>
  <c r="C1812" i="109"/>
  <c r="B1812" i="109"/>
  <c r="A1812" i="109"/>
  <c r="AP1811" i="109"/>
  <c r="AO1811" i="109"/>
  <c r="AS1811" i="109" s="1"/>
  <c r="AK1811" i="109"/>
  <c r="AJ1811" i="109"/>
  <c r="AC1811" i="109"/>
  <c r="AB1811" i="109"/>
  <c r="V1811" i="109"/>
  <c r="U1811" i="109"/>
  <c r="T1811" i="109"/>
  <c r="S1811" i="109"/>
  <c r="AA1811" i="109" s="1"/>
  <c r="R1811" i="109"/>
  <c r="Q1811" i="109"/>
  <c r="P1811" i="109"/>
  <c r="O1811" i="109"/>
  <c r="N1811" i="109"/>
  <c r="M1811" i="109"/>
  <c r="L1811" i="109"/>
  <c r="K1811" i="109"/>
  <c r="J1811" i="109"/>
  <c r="I1811" i="109"/>
  <c r="H1811" i="109"/>
  <c r="G1811" i="109"/>
  <c r="F1811" i="109"/>
  <c r="E1811" i="109"/>
  <c r="D1811" i="109"/>
  <c r="C1811" i="109"/>
  <c r="B1811" i="109"/>
  <c r="A1811" i="109"/>
  <c r="AP1810" i="109"/>
  <c r="AO1810" i="109"/>
  <c r="AS1810" i="109" s="1"/>
  <c r="AM1810" i="109"/>
  <c r="AC1810" i="109"/>
  <c r="AB1810" i="109"/>
  <c r="Y1810" i="109"/>
  <c r="V1810" i="109"/>
  <c r="U1810" i="109"/>
  <c r="T1810" i="109"/>
  <c r="S1810" i="109"/>
  <c r="AA1810" i="109" s="1"/>
  <c r="R1810" i="109"/>
  <c r="Q1810" i="109"/>
  <c r="P1810" i="109"/>
  <c r="O1810" i="109"/>
  <c r="N1810" i="109"/>
  <c r="M1810" i="109"/>
  <c r="L1810" i="109"/>
  <c r="K1810" i="109"/>
  <c r="J1810" i="109"/>
  <c r="I1810" i="109"/>
  <c r="H1810" i="109"/>
  <c r="G1810" i="109"/>
  <c r="F1810" i="109"/>
  <c r="E1810" i="109"/>
  <c r="D1810" i="109"/>
  <c r="C1810" i="109"/>
  <c r="B1810" i="109"/>
  <c r="A1810" i="109"/>
  <c r="AB1809" i="109"/>
  <c r="AC1809" i="109" s="1"/>
  <c r="V1809" i="109"/>
  <c r="U1809" i="109"/>
  <c r="T1809" i="109"/>
  <c r="S1809" i="109"/>
  <c r="AA1809" i="109" s="1"/>
  <c r="R1809" i="109"/>
  <c r="Q1809" i="109"/>
  <c r="P1809" i="109"/>
  <c r="O1809" i="109"/>
  <c r="N1809" i="109"/>
  <c r="M1809" i="109"/>
  <c r="L1809" i="109"/>
  <c r="K1809" i="109"/>
  <c r="J1809" i="109"/>
  <c r="I1809" i="109"/>
  <c r="H1809" i="109"/>
  <c r="G1809" i="109"/>
  <c r="F1809" i="109"/>
  <c r="E1809" i="109"/>
  <c r="D1809" i="109"/>
  <c r="C1809" i="109"/>
  <c r="B1809" i="109"/>
  <c r="A1809" i="109"/>
  <c r="AC1808" i="109"/>
  <c r="AB1808" i="109"/>
  <c r="AA1808" i="109"/>
  <c r="Z1808" i="109"/>
  <c r="U1808" i="109"/>
  <c r="T1808" i="109"/>
  <c r="S1808" i="109"/>
  <c r="R1808" i="109"/>
  <c r="Q1808" i="109"/>
  <c r="P1808" i="109"/>
  <c r="O1808" i="109"/>
  <c r="N1808" i="109"/>
  <c r="M1808" i="109"/>
  <c r="L1808" i="109"/>
  <c r="K1808" i="109"/>
  <c r="J1808" i="109"/>
  <c r="I1808" i="109"/>
  <c r="H1808" i="109"/>
  <c r="G1808" i="109"/>
  <c r="F1808" i="109"/>
  <c r="E1808" i="109"/>
  <c r="D1808" i="109"/>
  <c r="C1808" i="109"/>
  <c r="B1808" i="109"/>
  <c r="A1808" i="109"/>
  <c r="V1808" i="109" s="1"/>
  <c r="AB1807" i="109"/>
  <c r="AC1807" i="109" s="1"/>
  <c r="AA1807" i="109"/>
  <c r="Z1807" i="109"/>
  <c r="X1807" i="109"/>
  <c r="AD1807" i="109" s="1"/>
  <c r="U1807" i="109"/>
  <c r="T1807" i="109"/>
  <c r="S1807" i="109"/>
  <c r="R1807" i="109"/>
  <c r="Q1807" i="109"/>
  <c r="P1807" i="109"/>
  <c r="O1807" i="109"/>
  <c r="N1807" i="109"/>
  <c r="M1807" i="109"/>
  <c r="L1807" i="109"/>
  <c r="K1807" i="109"/>
  <c r="J1807" i="109"/>
  <c r="I1807" i="109"/>
  <c r="H1807" i="109"/>
  <c r="G1807" i="109"/>
  <c r="F1807" i="109"/>
  <c r="E1807" i="109"/>
  <c r="D1807" i="109"/>
  <c r="C1807" i="109"/>
  <c r="B1807" i="109"/>
  <c r="A1807" i="109"/>
  <c r="V1807" i="109" s="1"/>
  <c r="AG1806" i="109"/>
  <c r="AF1806" i="109"/>
  <c r="AE1806" i="109"/>
  <c r="AD1806" i="109"/>
  <c r="AC1806" i="109"/>
  <c r="AB1806" i="109"/>
  <c r="AA1806" i="109"/>
  <c r="Z1806" i="109"/>
  <c r="X1806" i="109"/>
  <c r="U1806" i="109"/>
  <c r="T1806" i="109"/>
  <c r="S1806" i="109"/>
  <c r="R1806" i="109"/>
  <c r="Q1806" i="109"/>
  <c r="P1806" i="109"/>
  <c r="O1806" i="109"/>
  <c r="N1806" i="109"/>
  <c r="M1806" i="109"/>
  <c r="L1806" i="109"/>
  <c r="K1806" i="109"/>
  <c r="J1806" i="109"/>
  <c r="I1806" i="109"/>
  <c r="H1806" i="109"/>
  <c r="G1806" i="109"/>
  <c r="F1806" i="109"/>
  <c r="E1806" i="109"/>
  <c r="D1806" i="109"/>
  <c r="C1806" i="109"/>
  <c r="B1806" i="109"/>
  <c r="A1806" i="109"/>
  <c r="V1806" i="109" s="1"/>
  <c r="AO1805" i="109"/>
  <c r="AN1805" i="109"/>
  <c r="AM1805" i="109"/>
  <c r="AL1805" i="109"/>
  <c r="AK1805" i="109"/>
  <c r="AJ1805" i="109"/>
  <c r="AI1805" i="109"/>
  <c r="AH1805" i="109"/>
  <c r="AG1805" i="109"/>
  <c r="AF1805" i="109"/>
  <c r="AR1805" i="109" s="1"/>
  <c r="AE1805" i="109"/>
  <c r="AQ1805" i="109" s="1"/>
  <c r="AC1805" i="109"/>
  <c r="AB1805" i="109"/>
  <c r="AA1805" i="109"/>
  <c r="Z1805" i="109"/>
  <c r="V1805" i="109"/>
  <c r="Y1805" i="109" s="1"/>
  <c r="U1805" i="109"/>
  <c r="T1805" i="109"/>
  <c r="S1805" i="109"/>
  <c r="R1805" i="109"/>
  <c r="Q1805" i="109"/>
  <c r="P1805" i="109"/>
  <c r="O1805" i="109"/>
  <c r="N1805" i="109"/>
  <c r="M1805" i="109"/>
  <c r="L1805" i="109"/>
  <c r="K1805" i="109"/>
  <c r="J1805" i="109"/>
  <c r="I1805" i="109"/>
  <c r="H1805" i="109"/>
  <c r="G1805" i="109"/>
  <c r="F1805" i="109"/>
  <c r="E1805" i="109"/>
  <c r="D1805" i="109"/>
  <c r="C1805" i="109"/>
  <c r="B1805" i="109"/>
  <c r="A1805" i="109"/>
  <c r="AL1804" i="109"/>
  <c r="AK1804" i="109"/>
  <c r="AJ1804" i="109"/>
  <c r="AF1804" i="109"/>
  <c r="U1804" i="109"/>
  <c r="T1804" i="109"/>
  <c r="S1804" i="109"/>
  <c r="R1804" i="109"/>
  <c r="Q1804" i="109"/>
  <c r="P1804" i="109"/>
  <c r="O1804" i="109"/>
  <c r="N1804" i="109"/>
  <c r="M1804" i="109"/>
  <c r="L1804" i="109"/>
  <c r="K1804" i="109"/>
  <c r="J1804" i="109"/>
  <c r="I1804" i="109"/>
  <c r="H1804" i="109"/>
  <c r="G1804" i="109"/>
  <c r="F1804" i="109"/>
  <c r="E1804" i="109"/>
  <c r="D1804" i="109"/>
  <c r="C1804" i="109"/>
  <c r="B1804" i="109"/>
  <c r="A1804" i="109"/>
  <c r="V1804" i="109" s="1"/>
  <c r="AO1803" i="109"/>
  <c r="AN1803" i="109"/>
  <c r="AM1803" i="109"/>
  <c r="AL1803" i="109"/>
  <c r="AK1803" i="109"/>
  <c r="AJ1803" i="109"/>
  <c r="AI1803" i="109"/>
  <c r="AH1803" i="109"/>
  <c r="AG1803" i="109"/>
  <c r="AF1803" i="109"/>
  <c r="AR1803" i="109" s="1"/>
  <c r="AE1803" i="109"/>
  <c r="V1803" i="109"/>
  <c r="Z1803" i="109" s="1"/>
  <c r="U1803" i="109"/>
  <c r="T1803" i="109"/>
  <c r="S1803" i="109"/>
  <c r="R1803" i="109"/>
  <c r="Q1803" i="109"/>
  <c r="P1803" i="109"/>
  <c r="O1803" i="109"/>
  <c r="N1803" i="109"/>
  <c r="M1803" i="109"/>
  <c r="L1803" i="109"/>
  <c r="K1803" i="109"/>
  <c r="J1803" i="109"/>
  <c r="I1803" i="109"/>
  <c r="H1803" i="109"/>
  <c r="G1803" i="109"/>
  <c r="F1803" i="109"/>
  <c r="E1803" i="109"/>
  <c r="D1803" i="109"/>
  <c r="C1803" i="109"/>
  <c r="B1803" i="109"/>
  <c r="A1803" i="109"/>
  <c r="AP1802" i="109"/>
  <c r="AO1802" i="109"/>
  <c r="AN1802" i="109"/>
  <c r="AM1802" i="109"/>
  <c r="AL1802" i="109"/>
  <c r="AK1802" i="109"/>
  <c r="AJ1802" i="109"/>
  <c r="AI1802" i="109"/>
  <c r="AH1802" i="109"/>
  <c r="AG1802" i="109"/>
  <c r="AF1802" i="109"/>
  <c r="V1802" i="109"/>
  <c r="AE1802" i="109" s="1"/>
  <c r="AQ1802" i="109" s="1"/>
  <c r="U1802" i="109"/>
  <c r="T1802" i="109"/>
  <c r="S1802" i="109"/>
  <c r="R1802" i="109"/>
  <c r="Q1802" i="109"/>
  <c r="P1802" i="109"/>
  <c r="O1802" i="109"/>
  <c r="N1802" i="109"/>
  <c r="M1802" i="109"/>
  <c r="L1802" i="109"/>
  <c r="K1802" i="109"/>
  <c r="J1802" i="109"/>
  <c r="I1802" i="109"/>
  <c r="H1802" i="109"/>
  <c r="G1802" i="109"/>
  <c r="F1802" i="109"/>
  <c r="E1802" i="109"/>
  <c r="D1802" i="109"/>
  <c r="C1802" i="109"/>
  <c r="B1802" i="109"/>
  <c r="A1802" i="109"/>
  <c r="AP1801" i="109"/>
  <c r="AO1801" i="109"/>
  <c r="AS1801" i="109" s="1"/>
  <c r="AN1801" i="109"/>
  <c r="AM1801" i="109"/>
  <c r="AL1801" i="109"/>
  <c r="AK1801" i="109"/>
  <c r="AJ1801" i="109"/>
  <c r="AI1801" i="109"/>
  <c r="AH1801" i="109"/>
  <c r="V1801" i="109"/>
  <c r="AG1801" i="109" s="1"/>
  <c r="U1801" i="109"/>
  <c r="T1801" i="109"/>
  <c r="S1801" i="109"/>
  <c r="R1801" i="109"/>
  <c r="Q1801" i="109"/>
  <c r="P1801" i="109"/>
  <c r="O1801" i="109"/>
  <c r="N1801" i="109"/>
  <c r="M1801" i="109"/>
  <c r="L1801" i="109"/>
  <c r="K1801" i="109"/>
  <c r="J1801" i="109"/>
  <c r="I1801" i="109"/>
  <c r="H1801" i="109"/>
  <c r="G1801" i="109"/>
  <c r="F1801" i="109"/>
  <c r="E1801" i="109"/>
  <c r="D1801" i="109"/>
  <c r="C1801" i="109"/>
  <c r="B1801" i="109"/>
  <c r="A1801" i="109"/>
  <c r="AC1800" i="109"/>
  <c r="AB1800" i="109"/>
  <c r="V1800" i="109"/>
  <c r="U1800" i="109"/>
  <c r="T1800" i="109"/>
  <c r="S1800" i="109"/>
  <c r="AA1800" i="109" s="1"/>
  <c r="R1800" i="109"/>
  <c r="Q1800" i="109"/>
  <c r="P1800" i="109"/>
  <c r="O1800" i="109"/>
  <c r="N1800" i="109"/>
  <c r="M1800" i="109"/>
  <c r="L1800" i="109"/>
  <c r="K1800" i="109"/>
  <c r="J1800" i="109"/>
  <c r="I1800" i="109"/>
  <c r="H1800" i="109"/>
  <c r="G1800" i="109"/>
  <c r="F1800" i="109"/>
  <c r="E1800" i="109"/>
  <c r="D1800" i="109"/>
  <c r="C1800" i="109"/>
  <c r="B1800" i="109"/>
  <c r="A1800" i="109"/>
  <c r="AS1799" i="109"/>
  <c r="AP1799" i="109"/>
  <c r="AO1799" i="109"/>
  <c r="AN1799" i="109"/>
  <c r="AM1799" i="109"/>
  <c r="AC1799" i="109"/>
  <c r="AB1799" i="109"/>
  <c r="V1799" i="109"/>
  <c r="U1799" i="109"/>
  <c r="T1799" i="109"/>
  <c r="S1799" i="109"/>
  <c r="AA1799" i="109" s="1"/>
  <c r="R1799" i="109"/>
  <c r="Q1799" i="109"/>
  <c r="P1799" i="109"/>
  <c r="O1799" i="109"/>
  <c r="N1799" i="109"/>
  <c r="M1799" i="109"/>
  <c r="L1799" i="109"/>
  <c r="K1799" i="109"/>
  <c r="J1799" i="109"/>
  <c r="I1799" i="109"/>
  <c r="H1799" i="109"/>
  <c r="G1799" i="109"/>
  <c r="F1799" i="109"/>
  <c r="E1799" i="109"/>
  <c r="D1799" i="109"/>
  <c r="C1799" i="109"/>
  <c r="B1799" i="109"/>
  <c r="A1799" i="109"/>
  <c r="AB1798" i="109"/>
  <c r="AC1798" i="109" s="1"/>
  <c r="U1798" i="109"/>
  <c r="T1798" i="109"/>
  <c r="S1798" i="109"/>
  <c r="AA1798" i="109" s="1"/>
  <c r="R1798" i="109"/>
  <c r="Q1798" i="109"/>
  <c r="P1798" i="109"/>
  <c r="O1798" i="109"/>
  <c r="N1798" i="109"/>
  <c r="M1798" i="109"/>
  <c r="L1798" i="109"/>
  <c r="K1798" i="109"/>
  <c r="J1798" i="109"/>
  <c r="I1798" i="109"/>
  <c r="H1798" i="109"/>
  <c r="G1798" i="109"/>
  <c r="F1798" i="109"/>
  <c r="E1798" i="109"/>
  <c r="D1798" i="109"/>
  <c r="C1798" i="109"/>
  <c r="B1798" i="109"/>
  <c r="A1798" i="109"/>
  <c r="V1798" i="109" s="1"/>
  <c r="AI1797" i="109"/>
  <c r="AG1797" i="109"/>
  <c r="AF1797" i="109"/>
  <c r="AC1797" i="109"/>
  <c r="AB1797" i="109"/>
  <c r="AA1797" i="109"/>
  <c r="U1797" i="109"/>
  <c r="T1797" i="109"/>
  <c r="S1797" i="109"/>
  <c r="R1797" i="109"/>
  <c r="Q1797" i="109"/>
  <c r="P1797" i="109"/>
  <c r="O1797" i="109"/>
  <c r="N1797" i="109"/>
  <c r="M1797" i="109"/>
  <c r="L1797" i="109"/>
  <c r="K1797" i="109"/>
  <c r="J1797" i="109"/>
  <c r="I1797" i="109"/>
  <c r="H1797" i="109"/>
  <c r="G1797" i="109"/>
  <c r="F1797" i="109"/>
  <c r="E1797" i="109"/>
  <c r="D1797" i="109"/>
  <c r="C1797" i="109"/>
  <c r="B1797" i="109"/>
  <c r="A1797" i="109"/>
  <c r="V1797" i="109" s="1"/>
  <c r="X1797" i="109" s="1"/>
  <c r="AD1797" i="109" s="1"/>
  <c r="AC1796" i="109"/>
  <c r="AB1796" i="109"/>
  <c r="AA1796" i="109"/>
  <c r="V1796" i="109"/>
  <c r="U1796" i="109"/>
  <c r="T1796" i="109"/>
  <c r="S1796" i="109"/>
  <c r="R1796" i="109"/>
  <c r="Q1796" i="109"/>
  <c r="P1796" i="109"/>
  <c r="O1796" i="109"/>
  <c r="N1796" i="109"/>
  <c r="M1796" i="109"/>
  <c r="L1796" i="109"/>
  <c r="K1796" i="109"/>
  <c r="J1796" i="109"/>
  <c r="I1796" i="109"/>
  <c r="H1796" i="109"/>
  <c r="G1796" i="109"/>
  <c r="F1796" i="109"/>
  <c r="E1796" i="109"/>
  <c r="D1796" i="109"/>
  <c r="C1796" i="109"/>
  <c r="B1796" i="109"/>
  <c r="A1796" i="109"/>
  <c r="AP1795" i="109"/>
  <c r="AB1795" i="109"/>
  <c r="AC1795" i="109" s="1"/>
  <c r="Y1795" i="109"/>
  <c r="U1795" i="109"/>
  <c r="T1795" i="109"/>
  <c r="S1795" i="109"/>
  <c r="AA1795" i="109" s="1"/>
  <c r="R1795" i="109"/>
  <c r="Q1795" i="109"/>
  <c r="P1795" i="109"/>
  <c r="O1795" i="109"/>
  <c r="N1795" i="109"/>
  <c r="M1795" i="109"/>
  <c r="L1795" i="109"/>
  <c r="K1795" i="109"/>
  <c r="J1795" i="109"/>
  <c r="I1795" i="109"/>
  <c r="H1795" i="109"/>
  <c r="G1795" i="109"/>
  <c r="F1795" i="109"/>
  <c r="E1795" i="109"/>
  <c r="D1795" i="109"/>
  <c r="C1795" i="109"/>
  <c r="B1795" i="109"/>
  <c r="A1795" i="109"/>
  <c r="V1795" i="109" s="1"/>
  <c r="AO1794" i="109"/>
  <c r="AN1794" i="109"/>
  <c r="AM1794" i="109"/>
  <c r="AL1794" i="109"/>
  <c r="AK1794" i="109"/>
  <c r="AJ1794" i="109"/>
  <c r="AI1794" i="109"/>
  <c r="AH1794" i="109"/>
  <c r="AG1794" i="109"/>
  <c r="AF1794" i="109"/>
  <c r="AE1794" i="109"/>
  <c r="Z1794" i="109"/>
  <c r="V1794" i="109"/>
  <c r="Y1794" i="109" s="1"/>
  <c r="U1794" i="109"/>
  <c r="T1794" i="109"/>
  <c r="S1794" i="109"/>
  <c r="R1794" i="109"/>
  <c r="Q1794" i="109"/>
  <c r="P1794" i="109"/>
  <c r="O1794" i="109"/>
  <c r="N1794" i="109"/>
  <c r="M1794" i="109"/>
  <c r="L1794" i="109"/>
  <c r="K1794" i="109"/>
  <c r="J1794" i="109"/>
  <c r="I1794" i="109"/>
  <c r="H1794" i="109"/>
  <c r="G1794" i="109"/>
  <c r="F1794" i="109"/>
  <c r="E1794" i="109"/>
  <c r="D1794" i="109"/>
  <c r="C1794" i="109"/>
  <c r="B1794" i="109"/>
  <c r="A1794" i="109"/>
  <c r="AP1793" i="109"/>
  <c r="AO1793" i="109"/>
  <c r="AS1793" i="109" s="1"/>
  <c r="AN1793" i="109"/>
  <c r="AL1793" i="109"/>
  <c r="AK1793" i="109"/>
  <c r="AJ1793" i="109"/>
  <c r="AI1793" i="109"/>
  <c r="AH1793" i="109"/>
  <c r="AG1793" i="109"/>
  <c r="AF1793" i="109"/>
  <c r="AB1793" i="109"/>
  <c r="AC1793" i="109" s="1"/>
  <c r="U1793" i="109"/>
  <c r="T1793" i="109"/>
  <c r="S1793" i="109"/>
  <c r="R1793" i="109"/>
  <c r="Q1793" i="109"/>
  <c r="P1793" i="109"/>
  <c r="O1793" i="109"/>
  <c r="N1793" i="109"/>
  <c r="M1793" i="109"/>
  <c r="L1793" i="109"/>
  <c r="AA1793" i="109" s="1"/>
  <c r="K1793" i="109"/>
  <c r="J1793" i="109"/>
  <c r="I1793" i="109"/>
  <c r="H1793" i="109"/>
  <c r="G1793" i="109"/>
  <c r="F1793" i="109"/>
  <c r="E1793" i="109"/>
  <c r="D1793" i="109"/>
  <c r="C1793" i="109"/>
  <c r="B1793" i="109"/>
  <c r="A1793" i="109"/>
  <c r="V1793" i="109" s="1"/>
  <c r="X1793" i="109" s="1"/>
  <c r="AL1792" i="109"/>
  <c r="AK1792" i="109"/>
  <c r="AJ1792" i="109"/>
  <c r="AH1792" i="109"/>
  <c r="V1792" i="109"/>
  <c r="U1792" i="109"/>
  <c r="T1792" i="109"/>
  <c r="S1792" i="109"/>
  <c r="R1792" i="109"/>
  <c r="Q1792" i="109"/>
  <c r="P1792" i="109"/>
  <c r="O1792" i="109"/>
  <c r="N1792" i="109"/>
  <c r="M1792" i="109"/>
  <c r="L1792" i="109"/>
  <c r="K1792" i="109"/>
  <c r="J1792" i="109"/>
  <c r="I1792" i="109"/>
  <c r="H1792" i="109"/>
  <c r="G1792" i="109"/>
  <c r="F1792" i="109"/>
  <c r="E1792" i="109"/>
  <c r="D1792" i="109"/>
  <c r="C1792" i="109"/>
  <c r="B1792" i="109"/>
  <c r="A1792" i="109"/>
  <c r="AB1791" i="109"/>
  <c r="AC1791" i="109" s="1"/>
  <c r="V1791" i="109"/>
  <c r="U1791" i="109"/>
  <c r="T1791" i="109"/>
  <c r="S1791" i="109"/>
  <c r="R1791" i="109"/>
  <c r="Q1791" i="109"/>
  <c r="P1791" i="109"/>
  <c r="O1791" i="109"/>
  <c r="N1791" i="109"/>
  <c r="M1791" i="109"/>
  <c r="L1791" i="109"/>
  <c r="K1791" i="109"/>
  <c r="J1791" i="109"/>
  <c r="I1791" i="109"/>
  <c r="H1791" i="109"/>
  <c r="G1791" i="109"/>
  <c r="F1791" i="109"/>
  <c r="E1791" i="109"/>
  <c r="D1791" i="109"/>
  <c r="C1791" i="109"/>
  <c r="B1791" i="109"/>
  <c r="A1791" i="109"/>
  <c r="AA1790" i="109"/>
  <c r="V1790" i="109"/>
  <c r="U1790" i="109"/>
  <c r="T1790" i="109"/>
  <c r="S1790" i="109"/>
  <c r="R1790" i="109"/>
  <c r="Q1790" i="109"/>
  <c r="P1790" i="109"/>
  <c r="O1790" i="109"/>
  <c r="N1790" i="109"/>
  <c r="M1790" i="109"/>
  <c r="L1790" i="109"/>
  <c r="AB1790" i="109" s="1"/>
  <c r="AC1790" i="109" s="1"/>
  <c r="K1790" i="109"/>
  <c r="J1790" i="109"/>
  <c r="I1790" i="109"/>
  <c r="H1790" i="109"/>
  <c r="G1790" i="109"/>
  <c r="F1790" i="109"/>
  <c r="E1790" i="109"/>
  <c r="D1790" i="109"/>
  <c r="C1790" i="109"/>
  <c r="B1790" i="109"/>
  <c r="A1790" i="109"/>
  <c r="AO1789" i="109"/>
  <c r="AC1789" i="109"/>
  <c r="AB1789" i="109"/>
  <c r="V1789" i="109"/>
  <c r="U1789" i="109"/>
  <c r="T1789" i="109"/>
  <c r="S1789" i="109"/>
  <c r="AA1789" i="109" s="1"/>
  <c r="R1789" i="109"/>
  <c r="Q1789" i="109"/>
  <c r="P1789" i="109"/>
  <c r="O1789" i="109"/>
  <c r="N1789" i="109"/>
  <c r="M1789" i="109"/>
  <c r="L1789" i="109"/>
  <c r="K1789" i="109"/>
  <c r="J1789" i="109"/>
  <c r="I1789" i="109"/>
  <c r="H1789" i="109"/>
  <c r="G1789" i="109"/>
  <c r="F1789" i="109"/>
  <c r="E1789" i="109"/>
  <c r="D1789" i="109"/>
  <c r="C1789" i="109"/>
  <c r="B1789" i="109"/>
  <c r="A1789" i="109"/>
  <c r="AC1788" i="109"/>
  <c r="AB1788" i="109"/>
  <c r="U1788" i="109"/>
  <c r="T1788" i="109"/>
  <c r="S1788" i="109"/>
  <c r="AA1788" i="109" s="1"/>
  <c r="R1788" i="109"/>
  <c r="Q1788" i="109"/>
  <c r="P1788" i="109"/>
  <c r="O1788" i="109"/>
  <c r="N1788" i="109"/>
  <c r="M1788" i="109"/>
  <c r="L1788" i="109"/>
  <c r="K1788" i="109"/>
  <c r="J1788" i="109"/>
  <c r="I1788" i="109"/>
  <c r="H1788" i="109"/>
  <c r="G1788" i="109"/>
  <c r="F1788" i="109"/>
  <c r="E1788" i="109"/>
  <c r="D1788" i="109"/>
  <c r="C1788" i="109"/>
  <c r="B1788" i="109"/>
  <c r="A1788" i="109"/>
  <c r="V1788" i="109" s="1"/>
  <c r="AO1787" i="109"/>
  <c r="AN1787" i="109"/>
  <c r="U1787" i="109"/>
  <c r="T1787" i="109"/>
  <c r="S1787" i="109"/>
  <c r="R1787" i="109"/>
  <c r="Q1787" i="109"/>
  <c r="P1787" i="109"/>
  <c r="O1787" i="109"/>
  <c r="N1787" i="109"/>
  <c r="M1787" i="109"/>
  <c r="L1787" i="109"/>
  <c r="K1787" i="109"/>
  <c r="J1787" i="109"/>
  <c r="I1787" i="109"/>
  <c r="H1787" i="109"/>
  <c r="G1787" i="109"/>
  <c r="F1787" i="109"/>
  <c r="E1787" i="109"/>
  <c r="D1787" i="109"/>
  <c r="C1787" i="109"/>
  <c r="B1787" i="109"/>
  <c r="A1787" i="109"/>
  <c r="V1787" i="109" s="1"/>
  <c r="AE1787" i="109" s="1"/>
  <c r="AP1786" i="109"/>
  <c r="AM1786" i="109"/>
  <c r="AL1786" i="109"/>
  <c r="AK1786" i="109"/>
  <c r="AI1786" i="109"/>
  <c r="AH1786" i="109"/>
  <c r="AG1786" i="109"/>
  <c r="AF1786" i="109"/>
  <c r="AE1786" i="109"/>
  <c r="Z1786" i="109"/>
  <c r="V1786" i="109"/>
  <c r="U1786" i="109"/>
  <c r="T1786" i="109"/>
  <c r="S1786" i="109"/>
  <c r="R1786" i="109"/>
  <c r="Q1786" i="109"/>
  <c r="P1786" i="109"/>
  <c r="O1786" i="109"/>
  <c r="N1786" i="109"/>
  <c r="M1786" i="109"/>
  <c r="L1786" i="109"/>
  <c r="K1786" i="109"/>
  <c r="J1786" i="109"/>
  <c r="I1786" i="109"/>
  <c r="H1786" i="109"/>
  <c r="G1786" i="109"/>
  <c r="F1786" i="109"/>
  <c r="E1786" i="109"/>
  <c r="D1786" i="109"/>
  <c r="C1786" i="109"/>
  <c r="B1786" i="109"/>
  <c r="A1786" i="109"/>
  <c r="AN1785" i="109"/>
  <c r="AM1785" i="109"/>
  <c r="AK1785" i="109"/>
  <c r="AI1785" i="109"/>
  <c r="AH1785" i="109"/>
  <c r="AG1785" i="109"/>
  <c r="AE1785" i="109"/>
  <c r="U1785" i="109"/>
  <c r="T1785" i="109"/>
  <c r="S1785" i="109"/>
  <c r="R1785" i="109"/>
  <c r="Q1785" i="109"/>
  <c r="P1785" i="109"/>
  <c r="O1785" i="109"/>
  <c r="N1785" i="109"/>
  <c r="M1785" i="109"/>
  <c r="L1785" i="109"/>
  <c r="K1785" i="109"/>
  <c r="J1785" i="109"/>
  <c r="I1785" i="109"/>
  <c r="H1785" i="109"/>
  <c r="G1785" i="109"/>
  <c r="F1785" i="109"/>
  <c r="E1785" i="109"/>
  <c r="D1785" i="109"/>
  <c r="C1785" i="109"/>
  <c r="B1785" i="109"/>
  <c r="A1785" i="109"/>
  <c r="V1785" i="109" s="1"/>
  <c r="AP1784" i="109"/>
  <c r="AO1784" i="109"/>
  <c r="AS1784" i="109" s="1"/>
  <c r="AM1784" i="109"/>
  <c r="AL1784" i="109"/>
  <c r="AK1784" i="109"/>
  <c r="AJ1784" i="109"/>
  <c r="AI1784" i="109"/>
  <c r="AH1784" i="109"/>
  <c r="AG1784" i="109"/>
  <c r="AF1784" i="109"/>
  <c r="AR1784" i="109" s="1"/>
  <c r="AE1784" i="109"/>
  <c r="AQ1784" i="109" s="1"/>
  <c r="AD1784" i="109"/>
  <c r="AC1784" i="109"/>
  <c r="AB1784" i="109"/>
  <c r="Z1784" i="109"/>
  <c r="X1784" i="109"/>
  <c r="U1784" i="109"/>
  <c r="T1784" i="109"/>
  <c r="S1784" i="109"/>
  <c r="R1784" i="109"/>
  <c r="Q1784" i="109"/>
  <c r="P1784" i="109"/>
  <c r="O1784" i="109"/>
  <c r="N1784" i="109"/>
  <c r="M1784" i="109"/>
  <c r="L1784" i="109"/>
  <c r="AA1784" i="109" s="1"/>
  <c r="K1784" i="109"/>
  <c r="J1784" i="109"/>
  <c r="I1784" i="109"/>
  <c r="H1784" i="109"/>
  <c r="G1784" i="109"/>
  <c r="F1784" i="109"/>
  <c r="E1784" i="109"/>
  <c r="D1784" i="109"/>
  <c r="C1784" i="109"/>
  <c r="B1784" i="109"/>
  <c r="A1784" i="109"/>
  <c r="V1784" i="109" s="1"/>
  <c r="AN1784" i="109" s="1"/>
  <c r="AO1783" i="109"/>
  <c r="AN1783" i="109"/>
  <c r="AM1783" i="109"/>
  <c r="AL1783" i="109"/>
  <c r="AK1783" i="109"/>
  <c r="AJ1783" i="109"/>
  <c r="AI1783" i="109"/>
  <c r="AH1783" i="109"/>
  <c r="AG1783" i="109"/>
  <c r="AF1783" i="109"/>
  <c r="AE1783" i="109"/>
  <c r="AQ1783" i="109" s="1"/>
  <c r="AB1783" i="109"/>
  <c r="AC1783" i="109" s="1"/>
  <c r="AA1783" i="109"/>
  <c r="Z1783" i="109"/>
  <c r="V1783" i="109"/>
  <c r="U1783" i="109"/>
  <c r="T1783" i="109"/>
  <c r="S1783" i="109"/>
  <c r="R1783" i="109"/>
  <c r="Q1783" i="109"/>
  <c r="P1783" i="109"/>
  <c r="O1783" i="109"/>
  <c r="N1783" i="109"/>
  <c r="M1783" i="109"/>
  <c r="L1783" i="109"/>
  <c r="K1783" i="109"/>
  <c r="J1783" i="109"/>
  <c r="I1783" i="109"/>
  <c r="H1783" i="109"/>
  <c r="G1783" i="109"/>
  <c r="F1783" i="109"/>
  <c r="E1783" i="109"/>
  <c r="D1783" i="109"/>
  <c r="C1783" i="109"/>
  <c r="B1783" i="109"/>
  <c r="A1783" i="109"/>
  <c r="AC1782" i="109"/>
  <c r="AB1782" i="109"/>
  <c r="U1782" i="109"/>
  <c r="T1782" i="109"/>
  <c r="S1782" i="109"/>
  <c r="R1782" i="109"/>
  <c r="Q1782" i="109"/>
  <c r="P1782" i="109"/>
  <c r="O1782" i="109"/>
  <c r="N1782" i="109"/>
  <c r="M1782" i="109"/>
  <c r="L1782" i="109"/>
  <c r="AA1782" i="109" s="1"/>
  <c r="K1782" i="109"/>
  <c r="J1782" i="109"/>
  <c r="I1782" i="109"/>
  <c r="H1782" i="109"/>
  <c r="G1782" i="109"/>
  <c r="F1782" i="109"/>
  <c r="E1782" i="109"/>
  <c r="D1782" i="109"/>
  <c r="C1782" i="109"/>
  <c r="B1782" i="109"/>
  <c r="A1782" i="109"/>
  <c r="V1782" i="109" s="1"/>
  <c r="AA1781" i="109"/>
  <c r="Z1781" i="109"/>
  <c r="V1781" i="109"/>
  <c r="U1781" i="109"/>
  <c r="T1781" i="109"/>
  <c r="S1781" i="109"/>
  <c r="R1781" i="109"/>
  <c r="Q1781" i="109"/>
  <c r="P1781" i="109"/>
  <c r="O1781" i="109"/>
  <c r="N1781" i="109"/>
  <c r="M1781" i="109"/>
  <c r="L1781" i="109"/>
  <c r="AB1781" i="109" s="1"/>
  <c r="AC1781" i="109" s="1"/>
  <c r="K1781" i="109"/>
  <c r="J1781" i="109"/>
  <c r="I1781" i="109"/>
  <c r="H1781" i="109"/>
  <c r="G1781" i="109"/>
  <c r="F1781" i="109"/>
  <c r="E1781" i="109"/>
  <c r="D1781" i="109"/>
  <c r="C1781" i="109"/>
  <c r="B1781" i="109"/>
  <c r="A1781" i="109"/>
  <c r="AC1780" i="109"/>
  <c r="AB1780" i="109"/>
  <c r="V1780" i="109"/>
  <c r="U1780" i="109"/>
  <c r="T1780" i="109"/>
  <c r="S1780" i="109"/>
  <c r="AA1780" i="109" s="1"/>
  <c r="R1780" i="109"/>
  <c r="Q1780" i="109"/>
  <c r="P1780" i="109"/>
  <c r="O1780" i="109"/>
  <c r="N1780" i="109"/>
  <c r="M1780" i="109"/>
  <c r="L1780" i="109"/>
  <c r="K1780" i="109"/>
  <c r="J1780" i="109"/>
  <c r="I1780" i="109"/>
  <c r="H1780" i="109"/>
  <c r="G1780" i="109"/>
  <c r="F1780" i="109"/>
  <c r="E1780" i="109"/>
  <c r="D1780" i="109"/>
  <c r="C1780" i="109"/>
  <c r="B1780" i="109"/>
  <c r="A1780" i="109"/>
  <c r="AC1779" i="109"/>
  <c r="U1779" i="109"/>
  <c r="T1779" i="109"/>
  <c r="S1779" i="109"/>
  <c r="AA1779" i="109" s="1"/>
  <c r="R1779" i="109"/>
  <c r="Q1779" i="109"/>
  <c r="P1779" i="109"/>
  <c r="O1779" i="109"/>
  <c r="N1779" i="109"/>
  <c r="M1779" i="109"/>
  <c r="L1779" i="109"/>
  <c r="AB1779" i="109" s="1"/>
  <c r="K1779" i="109"/>
  <c r="J1779" i="109"/>
  <c r="I1779" i="109"/>
  <c r="H1779" i="109"/>
  <c r="G1779" i="109"/>
  <c r="F1779" i="109"/>
  <c r="E1779" i="109"/>
  <c r="D1779" i="109"/>
  <c r="C1779" i="109"/>
  <c r="B1779" i="109"/>
  <c r="A1779" i="109"/>
  <c r="V1779" i="109" s="1"/>
  <c r="AB1778" i="109"/>
  <c r="AC1778" i="109" s="1"/>
  <c r="U1778" i="109"/>
  <c r="T1778" i="109"/>
  <c r="S1778" i="109"/>
  <c r="AA1778" i="109" s="1"/>
  <c r="R1778" i="109"/>
  <c r="Q1778" i="109"/>
  <c r="P1778" i="109"/>
  <c r="O1778" i="109"/>
  <c r="N1778" i="109"/>
  <c r="M1778" i="109"/>
  <c r="L1778" i="109"/>
  <c r="K1778" i="109"/>
  <c r="J1778" i="109"/>
  <c r="I1778" i="109"/>
  <c r="H1778" i="109"/>
  <c r="G1778" i="109"/>
  <c r="F1778" i="109"/>
  <c r="E1778" i="109"/>
  <c r="D1778" i="109"/>
  <c r="C1778" i="109"/>
  <c r="B1778" i="109"/>
  <c r="A1778" i="109"/>
  <c r="V1778" i="109" s="1"/>
  <c r="AP1777" i="109"/>
  <c r="AA1777" i="109"/>
  <c r="Z1777" i="109"/>
  <c r="Y1777" i="109"/>
  <c r="V1777" i="109"/>
  <c r="U1777" i="109"/>
  <c r="T1777" i="109"/>
  <c r="S1777" i="109"/>
  <c r="R1777" i="109"/>
  <c r="Q1777" i="109"/>
  <c r="P1777" i="109"/>
  <c r="O1777" i="109"/>
  <c r="N1777" i="109"/>
  <c r="M1777" i="109"/>
  <c r="L1777" i="109"/>
  <c r="AB1777" i="109" s="1"/>
  <c r="AC1777" i="109" s="1"/>
  <c r="K1777" i="109"/>
  <c r="J1777" i="109"/>
  <c r="I1777" i="109"/>
  <c r="H1777" i="109"/>
  <c r="G1777" i="109"/>
  <c r="F1777" i="109"/>
  <c r="E1777" i="109"/>
  <c r="D1777" i="109"/>
  <c r="C1777" i="109"/>
  <c r="B1777" i="109"/>
  <c r="A1777" i="109"/>
  <c r="AB1776" i="109"/>
  <c r="AC1776" i="109" s="1"/>
  <c r="U1776" i="109"/>
  <c r="T1776" i="109"/>
  <c r="S1776" i="109"/>
  <c r="AA1776" i="109" s="1"/>
  <c r="R1776" i="109"/>
  <c r="Q1776" i="109"/>
  <c r="P1776" i="109"/>
  <c r="O1776" i="109"/>
  <c r="N1776" i="109"/>
  <c r="M1776" i="109"/>
  <c r="L1776" i="109"/>
  <c r="K1776" i="109"/>
  <c r="J1776" i="109"/>
  <c r="I1776" i="109"/>
  <c r="H1776" i="109"/>
  <c r="G1776" i="109"/>
  <c r="F1776" i="109"/>
  <c r="E1776" i="109"/>
  <c r="D1776" i="109"/>
  <c r="C1776" i="109"/>
  <c r="B1776" i="109"/>
  <c r="A1776" i="109"/>
  <c r="V1776" i="109" s="1"/>
  <c r="X1776" i="109" s="1"/>
  <c r="AD1776" i="109" s="1"/>
  <c r="AB1775" i="109"/>
  <c r="AC1775" i="109" s="1"/>
  <c r="U1775" i="109"/>
  <c r="T1775" i="109"/>
  <c r="S1775" i="109"/>
  <c r="AA1775" i="109" s="1"/>
  <c r="R1775" i="109"/>
  <c r="Q1775" i="109"/>
  <c r="P1775" i="109"/>
  <c r="O1775" i="109"/>
  <c r="N1775" i="109"/>
  <c r="M1775" i="109"/>
  <c r="L1775" i="109"/>
  <c r="K1775" i="109"/>
  <c r="J1775" i="109"/>
  <c r="I1775" i="109"/>
  <c r="H1775" i="109"/>
  <c r="G1775" i="109"/>
  <c r="F1775" i="109"/>
  <c r="E1775" i="109"/>
  <c r="D1775" i="109"/>
  <c r="C1775" i="109"/>
  <c r="B1775" i="109"/>
  <c r="A1775" i="109"/>
  <c r="V1775" i="109" s="1"/>
  <c r="AC1774" i="109"/>
  <c r="AB1774" i="109"/>
  <c r="AA1774" i="109"/>
  <c r="U1774" i="109"/>
  <c r="T1774" i="109"/>
  <c r="S1774" i="109"/>
  <c r="R1774" i="109"/>
  <c r="Q1774" i="109"/>
  <c r="P1774" i="109"/>
  <c r="O1774" i="109"/>
  <c r="N1774" i="109"/>
  <c r="M1774" i="109"/>
  <c r="L1774" i="109"/>
  <c r="K1774" i="109"/>
  <c r="J1774" i="109"/>
  <c r="I1774" i="109"/>
  <c r="H1774" i="109"/>
  <c r="G1774" i="109"/>
  <c r="F1774" i="109"/>
  <c r="E1774" i="109"/>
  <c r="D1774" i="109"/>
  <c r="C1774" i="109"/>
  <c r="B1774" i="109"/>
  <c r="A1774" i="109"/>
  <c r="V1774" i="109" s="1"/>
  <c r="AP1773" i="109"/>
  <c r="AO1773" i="109"/>
  <c r="AM1773" i="109"/>
  <c r="AL1773" i="109"/>
  <c r="AK1773" i="109"/>
  <c r="AJ1773" i="109"/>
  <c r="AI1773" i="109"/>
  <c r="U1773" i="109"/>
  <c r="T1773" i="109"/>
  <c r="S1773" i="109"/>
  <c r="R1773" i="109"/>
  <c r="Q1773" i="109"/>
  <c r="P1773" i="109"/>
  <c r="O1773" i="109"/>
  <c r="N1773" i="109"/>
  <c r="M1773" i="109"/>
  <c r="L1773" i="109"/>
  <c r="K1773" i="109"/>
  <c r="J1773" i="109"/>
  <c r="I1773" i="109"/>
  <c r="H1773" i="109"/>
  <c r="G1773" i="109"/>
  <c r="F1773" i="109"/>
  <c r="E1773" i="109"/>
  <c r="D1773" i="109"/>
  <c r="C1773" i="109"/>
  <c r="B1773" i="109"/>
  <c r="A1773" i="109"/>
  <c r="V1773" i="109" s="1"/>
  <c r="AN1773" i="109" s="1"/>
  <c r="AO1772" i="109"/>
  <c r="AN1772" i="109"/>
  <c r="AM1772" i="109"/>
  <c r="AL1772" i="109"/>
  <c r="AK1772" i="109"/>
  <c r="AJ1772" i="109"/>
  <c r="AI1772" i="109"/>
  <c r="AH1772" i="109"/>
  <c r="AG1772" i="109"/>
  <c r="Z1772" i="109"/>
  <c r="V1772" i="109"/>
  <c r="U1772" i="109"/>
  <c r="T1772" i="109"/>
  <c r="S1772" i="109"/>
  <c r="R1772" i="109"/>
  <c r="Q1772" i="109"/>
  <c r="P1772" i="109"/>
  <c r="O1772" i="109"/>
  <c r="N1772" i="109"/>
  <c r="M1772" i="109"/>
  <c r="L1772" i="109"/>
  <c r="K1772" i="109"/>
  <c r="J1772" i="109"/>
  <c r="I1772" i="109"/>
  <c r="H1772" i="109"/>
  <c r="G1772" i="109"/>
  <c r="F1772" i="109"/>
  <c r="E1772" i="109"/>
  <c r="D1772" i="109"/>
  <c r="C1772" i="109"/>
  <c r="B1772" i="109"/>
  <c r="A1772" i="109"/>
  <c r="AP1771" i="109"/>
  <c r="AO1771" i="109"/>
  <c r="AS1771" i="109" s="1"/>
  <c r="AN1771" i="109"/>
  <c r="AM1771" i="109"/>
  <c r="AL1771" i="109"/>
  <c r="AK1771" i="109"/>
  <c r="AJ1771" i="109"/>
  <c r="AI1771" i="109"/>
  <c r="AH1771" i="109"/>
  <c r="AG1771" i="109"/>
  <c r="AF1771" i="109"/>
  <c r="V1771" i="109"/>
  <c r="Z1771" i="109" s="1"/>
  <c r="U1771" i="109"/>
  <c r="T1771" i="109"/>
  <c r="S1771" i="109"/>
  <c r="R1771" i="109"/>
  <c r="Q1771" i="109"/>
  <c r="P1771" i="109"/>
  <c r="O1771" i="109"/>
  <c r="N1771" i="109"/>
  <c r="M1771" i="109"/>
  <c r="L1771" i="109"/>
  <c r="K1771" i="109"/>
  <c r="J1771" i="109"/>
  <c r="I1771" i="109"/>
  <c r="H1771" i="109"/>
  <c r="G1771" i="109"/>
  <c r="F1771" i="109"/>
  <c r="E1771" i="109"/>
  <c r="D1771" i="109"/>
  <c r="C1771" i="109"/>
  <c r="B1771" i="109"/>
  <c r="A1771" i="109"/>
  <c r="AP1770" i="109"/>
  <c r="AO1770" i="109"/>
  <c r="AS1770" i="109" s="1"/>
  <c r="AN1770" i="109"/>
  <c r="AM1770" i="109"/>
  <c r="AL1770" i="109"/>
  <c r="AK1770" i="109"/>
  <c r="AJ1770" i="109"/>
  <c r="AI1770" i="109"/>
  <c r="AH1770" i="109"/>
  <c r="AG1770" i="109"/>
  <c r="AF1770" i="109"/>
  <c r="AE1770" i="109"/>
  <c r="AQ1770" i="109" s="1"/>
  <c r="Y1770" i="109"/>
  <c r="V1770" i="109"/>
  <c r="X1770" i="109" s="1"/>
  <c r="U1770" i="109"/>
  <c r="T1770" i="109"/>
  <c r="S1770" i="109"/>
  <c r="R1770" i="109"/>
  <c r="Q1770" i="109"/>
  <c r="P1770" i="109"/>
  <c r="O1770" i="109"/>
  <c r="N1770" i="109"/>
  <c r="M1770" i="109"/>
  <c r="L1770" i="109"/>
  <c r="AB1770" i="109" s="1"/>
  <c r="AC1770" i="109" s="1"/>
  <c r="K1770" i="109"/>
  <c r="J1770" i="109"/>
  <c r="I1770" i="109"/>
  <c r="H1770" i="109"/>
  <c r="G1770" i="109"/>
  <c r="F1770" i="109"/>
  <c r="E1770" i="109"/>
  <c r="D1770" i="109"/>
  <c r="C1770" i="109"/>
  <c r="B1770" i="109"/>
  <c r="A1770" i="109"/>
  <c r="AN1769" i="109"/>
  <c r="AM1769" i="109"/>
  <c r="AL1769" i="109"/>
  <c r="AJ1769" i="109"/>
  <c r="AI1769" i="109"/>
  <c r="AH1769" i="109"/>
  <c r="AG1769" i="109"/>
  <c r="AF1769" i="109"/>
  <c r="AB1769" i="109"/>
  <c r="AC1769" i="109" s="1"/>
  <c r="V1769" i="109"/>
  <c r="AP1769" i="109" s="1"/>
  <c r="U1769" i="109"/>
  <c r="T1769" i="109"/>
  <c r="S1769" i="109"/>
  <c r="R1769" i="109"/>
  <c r="Q1769" i="109"/>
  <c r="P1769" i="109"/>
  <c r="O1769" i="109"/>
  <c r="N1769" i="109"/>
  <c r="M1769" i="109"/>
  <c r="L1769" i="109"/>
  <c r="AA1769" i="109" s="1"/>
  <c r="K1769" i="109"/>
  <c r="J1769" i="109"/>
  <c r="I1769" i="109"/>
  <c r="H1769" i="109"/>
  <c r="G1769" i="109"/>
  <c r="F1769" i="109"/>
  <c r="E1769" i="109"/>
  <c r="D1769" i="109"/>
  <c r="C1769" i="109"/>
  <c r="B1769" i="109"/>
  <c r="A1769" i="109"/>
  <c r="AM1768" i="109"/>
  <c r="AL1768" i="109"/>
  <c r="AE1768" i="109"/>
  <c r="Z1768" i="109"/>
  <c r="U1768" i="109"/>
  <c r="T1768" i="109"/>
  <c r="S1768" i="109"/>
  <c r="R1768" i="109"/>
  <c r="Q1768" i="109"/>
  <c r="P1768" i="109"/>
  <c r="O1768" i="109"/>
  <c r="N1768" i="109"/>
  <c r="M1768" i="109"/>
  <c r="L1768" i="109"/>
  <c r="K1768" i="109"/>
  <c r="J1768" i="109"/>
  <c r="I1768" i="109"/>
  <c r="H1768" i="109"/>
  <c r="G1768" i="109"/>
  <c r="F1768" i="109"/>
  <c r="E1768" i="109"/>
  <c r="D1768" i="109"/>
  <c r="C1768" i="109"/>
  <c r="B1768" i="109"/>
  <c r="A1768" i="109"/>
  <c r="V1768" i="109" s="1"/>
  <c r="AP1767" i="109"/>
  <c r="AO1767" i="109"/>
  <c r="AS1767" i="109" s="1"/>
  <c r="AN1767" i="109"/>
  <c r="AM1767" i="109"/>
  <c r="AL1767" i="109"/>
  <c r="AK1767" i="109"/>
  <c r="AJ1767" i="109"/>
  <c r="AG1767" i="109"/>
  <c r="AF1767" i="109"/>
  <c r="AE1767" i="109"/>
  <c r="AB1767" i="109"/>
  <c r="AC1767" i="109" s="1"/>
  <c r="AA1767" i="109"/>
  <c r="Z1767" i="109"/>
  <c r="Y1767" i="109"/>
  <c r="V1767" i="109"/>
  <c r="U1767" i="109"/>
  <c r="T1767" i="109"/>
  <c r="S1767" i="109"/>
  <c r="R1767" i="109"/>
  <c r="Q1767" i="109"/>
  <c r="P1767" i="109"/>
  <c r="O1767" i="109"/>
  <c r="N1767" i="109"/>
  <c r="M1767" i="109"/>
  <c r="L1767" i="109"/>
  <c r="K1767" i="109"/>
  <c r="J1767" i="109"/>
  <c r="I1767" i="109"/>
  <c r="H1767" i="109"/>
  <c r="G1767" i="109"/>
  <c r="F1767" i="109"/>
  <c r="E1767" i="109"/>
  <c r="D1767" i="109"/>
  <c r="C1767" i="109"/>
  <c r="B1767" i="109"/>
  <c r="A1767" i="109"/>
  <c r="AB1766" i="109"/>
  <c r="AC1766" i="109" s="1"/>
  <c r="AA1766" i="109"/>
  <c r="X1766" i="109"/>
  <c r="AD1766" i="109" s="1"/>
  <c r="U1766" i="109"/>
  <c r="T1766" i="109"/>
  <c r="S1766" i="109"/>
  <c r="R1766" i="109"/>
  <c r="Q1766" i="109"/>
  <c r="P1766" i="109"/>
  <c r="O1766" i="109"/>
  <c r="N1766" i="109"/>
  <c r="M1766" i="109"/>
  <c r="L1766" i="109"/>
  <c r="K1766" i="109"/>
  <c r="J1766" i="109"/>
  <c r="I1766" i="109"/>
  <c r="H1766" i="109"/>
  <c r="G1766" i="109"/>
  <c r="F1766" i="109"/>
  <c r="E1766" i="109"/>
  <c r="D1766" i="109"/>
  <c r="C1766" i="109"/>
  <c r="B1766" i="109"/>
  <c r="A1766" i="109"/>
  <c r="V1766" i="109" s="1"/>
  <c r="AB1765" i="109"/>
  <c r="AC1765" i="109" s="1"/>
  <c r="AA1765" i="109"/>
  <c r="U1765" i="109"/>
  <c r="T1765" i="109"/>
  <c r="S1765" i="109"/>
  <c r="R1765" i="109"/>
  <c r="Q1765" i="109"/>
  <c r="P1765" i="109"/>
  <c r="O1765" i="109"/>
  <c r="N1765" i="109"/>
  <c r="M1765" i="109"/>
  <c r="L1765" i="109"/>
  <c r="K1765" i="109"/>
  <c r="J1765" i="109"/>
  <c r="I1765" i="109"/>
  <c r="H1765" i="109"/>
  <c r="G1765" i="109"/>
  <c r="F1765" i="109"/>
  <c r="E1765" i="109"/>
  <c r="D1765" i="109"/>
  <c r="C1765" i="109"/>
  <c r="B1765" i="109"/>
  <c r="A1765" i="109"/>
  <c r="V1765" i="109" s="1"/>
  <c r="AF1764" i="109"/>
  <c r="AE1764" i="109"/>
  <c r="AB1764" i="109"/>
  <c r="AC1764" i="109" s="1"/>
  <c r="AA1764" i="109"/>
  <c r="U1764" i="109"/>
  <c r="T1764" i="109"/>
  <c r="S1764" i="109"/>
  <c r="R1764" i="109"/>
  <c r="Q1764" i="109"/>
  <c r="P1764" i="109"/>
  <c r="O1764" i="109"/>
  <c r="N1764" i="109"/>
  <c r="M1764" i="109"/>
  <c r="L1764" i="109"/>
  <c r="K1764" i="109"/>
  <c r="J1764" i="109"/>
  <c r="I1764" i="109"/>
  <c r="H1764" i="109"/>
  <c r="G1764" i="109"/>
  <c r="F1764" i="109"/>
  <c r="E1764" i="109"/>
  <c r="D1764" i="109"/>
  <c r="C1764" i="109"/>
  <c r="B1764" i="109"/>
  <c r="A1764" i="109"/>
  <c r="V1764" i="109" s="1"/>
  <c r="AB1763" i="109"/>
  <c r="AC1763" i="109" s="1"/>
  <c r="AA1763" i="109"/>
  <c r="V1763" i="109"/>
  <c r="U1763" i="109"/>
  <c r="T1763" i="109"/>
  <c r="S1763" i="109"/>
  <c r="R1763" i="109"/>
  <c r="Q1763" i="109"/>
  <c r="P1763" i="109"/>
  <c r="O1763" i="109"/>
  <c r="N1763" i="109"/>
  <c r="M1763" i="109"/>
  <c r="L1763" i="109"/>
  <c r="K1763" i="109"/>
  <c r="J1763" i="109"/>
  <c r="I1763" i="109"/>
  <c r="H1763" i="109"/>
  <c r="G1763" i="109"/>
  <c r="F1763" i="109"/>
  <c r="E1763" i="109"/>
  <c r="D1763" i="109"/>
  <c r="C1763" i="109"/>
  <c r="B1763" i="109"/>
  <c r="A1763" i="109"/>
  <c r="AG1762" i="109"/>
  <c r="AF1762" i="109"/>
  <c r="AE1762" i="109"/>
  <c r="AB1762" i="109"/>
  <c r="AC1762" i="109" s="1"/>
  <c r="AA1762" i="109"/>
  <c r="Z1762" i="109"/>
  <c r="X1762" i="109"/>
  <c r="AD1762" i="109" s="1"/>
  <c r="U1762" i="109"/>
  <c r="T1762" i="109"/>
  <c r="S1762" i="109"/>
  <c r="R1762" i="109"/>
  <c r="Q1762" i="109"/>
  <c r="P1762" i="109"/>
  <c r="O1762" i="109"/>
  <c r="N1762" i="109"/>
  <c r="M1762" i="109"/>
  <c r="L1762" i="109"/>
  <c r="K1762" i="109"/>
  <c r="J1762" i="109"/>
  <c r="I1762" i="109"/>
  <c r="H1762" i="109"/>
  <c r="G1762" i="109"/>
  <c r="F1762" i="109"/>
  <c r="E1762" i="109"/>
  <c r="D1762" i="109"/>
  <c r="C1762" i="109"/>
  <c r="B1762" i="109"/>
  <c r="A1762" i="109"/>
  <c r="V1762" i="109" s="1"/>
  <c r="AB1761" i="109"/>
  <c r="AC1761" i="109" s="1"/>
  <c r="AA1761" i="109"/>
  <c r="V1761" i="109"/>
  <c r="U1761" i="109"/>
  <c r="T1761" i="109"/>
  <c r="S1761" i="109"/>
  <c r="R1761" i="109"/>
  <c r="Q1761" i="109"/>
  <c r="P1761" i="109"/>
  <c r="O1761" i="109"/>
  <c r="N1761" i="109"/>
  <c r="M1761" i="109"/>
  <c r="L1761" i="109"/>
  <c r="K1761" i="109"/>
  <c r="J1761" i="109"/>
  <c r="I1761" i="109"/>
  <c r="H1761" i="109"/>
  <c r="G1761" i="109"/>
  <c r="F1761" i="109"/>
  <c r="E1761" i="109"/>
  <c r="D1761" i="109"/>
  <c r="C1761" i="109"/>
  <c r="B1761" i="109"/>
  <c r="A1761" i="109"/>
  <c r="AB1760" i="109"/>
  <c r="AC1760" i="109" s="1"/>
  <c r="U1760" i="109"/>
  <c r="T1760" i="109"/>
  <c r="S1760" i="109"/>
  <c r="R1760" i="109"/>
  <c r="Q1760" i="109"/>
  <c r="P1760" i="109"/>
  <c r="O1760" i="109"/>
  <c r="N1760" i="109"/>
  <c r="M1760" i="109"/>
  <c r="L1760" i="109"/>
  <c r="AA1760" i="109" s="1"/>
  <c r="K1760" i="109"/>
  <c r="J1760" i="109"/>
  <c r="I1760" i="109"/>
  <c r="H1760" i="109"/>
  <c r="G1760" i="109"/>
  <c r="F1760" i="109"/>
  <c r="E1760" i="109"/>
  <c r="D1760" i="109"/>
  <c r="C1760" i="109"/>
  <c r="B1760" i="109"/>
  <c r="A1760" i="109"/>
  <c r="V1760" i="109" s="1"/>
  <c r="X1760" i="109" s="1"/>
  <c r="AD1760" i="109" s="1"/>
  <c r="AB1759" i="109"/>
  <c r="AC1759" i="109" s="1"/>
  <c r="Y1759" i="109"/>
  <c r="V1759" i="109"/>
  <c r="U1759" i="109"/>
  <c r="T1759" i="109"/>
  <c r="S1759" i="109"/>
  <c r="AA1759" i="109" s="1"/>
  <c r="R1759" i="109"/>
  <c r="Q1759" i="109"/>
  <c r="P1759" i="109"/>
  <c r="O1759" i="109"/>
  <c r="N1759" i="109"/>
  <c r="M1759" i="109"/>
  <c r="L1759" i="109"/>
  <c r="K1759" i="109"/>
  <c r="J1759" i="109"/>
  <c r="I1759" i="109"/>
  <c r="H1759" i="109"/>
  <c r="G1759" i="109"/>
  <c r="F1759" i="109"/>
  <c r="E1759" i="109"/>
  <c r="D1759" i="109"/>
  <c r="C1759" i="109"/>
  <c r="B1759" i="109"/>
  <c r="A1759" i="109"/>
  <c r="AC1758" i="109"/>
  <c r="AB1758" i="109"/>
  <c r="AA1758" i="109"/>
  <c r="V1758" i="109"/>
  <c r="U1758" i="109"/>
  <c r="T1758" i="109"/>
  <c r="S1758" i="109"/>
  <c r="R1758" i="109"/>
  <c r="Q1758" i="109"/>
  <c r="P1758" i="109"/>
  <c r="O1758" i="109"/>
  <c r="N1758" i="109"/>
  <c r="M1758" i="109"/>
  <c r="L1758" i="109"/>
  <c r="K1758" i="109"/>
  <c r="J1758" i="109"/>
  <c r="I1758" i="109"/>
  <c r="H1758" i="109"/>
  <c r="G1758" i="109"/>
  <c r="F1758" i="109"/>
  <c r="E1758" i="109"/>
  <c r="D1758" i="109"/>
  <c r="C1758" i="109"/>
  <c r="B1758" i="109"/>
  <c r="A1758" i="109"/>
  <c r="AC1757" i="109"/>
  <c r="V1757" i="109"/>
  <c r="U1757" i="109"/>
  <c r="T1757" i="109"/>
  <c r="S1757" i="109"/>
  <c r="AA1757" i="109" s="1"/>
  <c r="R1757" i="109"/>
  <c r="Q1757" i="109"/>
  <c r="P1757" i="109"/>
  <c r="O1757" i="109"/>
  <c r="N1757" i="109"/>
  <c r="M1757" i="109"/>
  <c r="L1757" i="109"/>
  <c r="AB1757" i="109" s="1"/>
  <c r="K1757" i="109"/>
  <c r="J1757" i="109"/>
  <c r="I1757" i="109"/>
  <c r="H1757" i="109"/>
  <c r="G1757" i="109"/>
  <c r="F1757" i="109"/>
  <c r="E1757" i="109"/>
  <c r="D1757" i="109"/>
  <c r="C1757" i="109"/>
  <c r="B1757" i="109"/>
  <c r="A1757" i="109"/>
  <c r="AB1756" i="109"/>
  <c r="AC1756" i="109" s="1"/>
  <c r="U1756" i="109"/>
  <c r="T1756" i="109"/>
  <c r="S1756" i="109"/>
  <c r="AA1756" i="109" s="1"/>
  <c r="R1756" i="109"/>
  <c r="Q1756" i="109"/>
  <c r="P1756" i="109"/>
  <c r="O1756" i="109"/>
  <c r="N1756" i="109"/>
  <c r="M1756" i="109"/>
  <c r="L1756" i="109"/>
  <c r="K1756" i="109"/>
  <c r="J1756" i="109"/>
  <c r="I1756" i="109"/>
  <c r="H1756" i="109"/>
  <c r="G1756" i="109"/>
  <c r="F1756" i="109"/>
  <c r="E1756" i="109"/>
  <c r="D1756" i="109"/>
  <c r="C1756" i="109"/>
  <c r="B1756" i="109"/>
  <c r="A1756" i="109"/>
  <c r="V1756" i="109" s="1"/>
  <c r="AB1755" i="109"/>
  <c r="AC1755" i="109" s="1"/>
  <c r="U1755" i="109"/>
  <c r="T1755" i="109"/>
  <c r="S1755" i="109"/>
  <c r="AA1755" i="109" s="1"/>
  <c r="R1755" i="109"/>
  <c r="Q1755" i="109"/>
  <c r="P1755" i="109"/>
  <c r="O1755" i="109"/>
  <c r="N1755" i="109"/>
  <c r="M1755" i="109"/>
  <c r="L1755" i="109"/>
  <c r="K1755" i="109"/>
  <c r="J1755" i="109"/>
  <c r="I1755" i="109"/>
  <c r="H1755" i="109"/>
  <c r="G1755" i="109"/>
  <c r="F1755" i="109"/>
  <c r="E1755" i="109"/>
  <c r="D1755" i="109"/>
  <c r="C1755" i="109"/>
  <c r="B1755" i="109"/>
  <c r="A1755" i="109"/>
  <c r="V1755" i="109" s="1"/>
  <c r="AB1754" i="109"/>
  <c r="AC1754" i="109" s="1"/>
  <c r="U1754" i="109"/>
  <c r="T1754" i="109"/>
  <c r="S1754" i="109"/>
  <c r="AA1754" i="109" s="1"/>
  <c r="R1754" i="109"/>
  <c r="Q1754" i="109"/>
  <c r="P1754" i="109"/>
  <c r="O1754" i="109"/>
  <c r="N1754" i="109"/>
  <c r="M1754" i="109"/>
  <c r="L1754" i="109"/>
  <c r="K1754" i="109"/>
  <c r="J1754" i="109"/>
  <c r="I1754" i="109"/>
  <c r="H1754" i="109"/>
  <c r="G1754" i="109"/>
  <c r="F1754" i="109"/>
  <c r="E1754" i="109"/>
  <c r="D1754" i="109"/>
  <c r="C1754" i="109"/>
  <c r="B1754" i="109"/>
  <c r="A1754" i="109"/>
  <c r="V1754" i="109" s="1"/>
  <c r="X1754" i="109" s="1"/>
  <c r="AD1754" i="109" s="1"/>
  <c r="AB1753" i="109"/>
  <c r="AC1753" i="109" s="1"/>
  <c r="Y1753" i="109"/>
  <c r="V1753" i="109"/>
  <c r="U1753" i="109"/>
  <c r="T1753" i="109"/>
  <c r="S1753" i="109"/>
  <c r="AA1753" i="109" s="1"/>
  <c r="R1753" i="109"/>
  <c r="Q1753" i="109"/>
  <c r="P1753" i="109"/>
  <c r="O1753" i="109"/>
  <c r="N1753" i="109"/>
  <c r="M1753" i="109"/>
  <c r="L1753" i="109"/>
  <c r="K1753" i="109"/>
  <c r="J1753" i="109"/>
  <c r="I1753" i="109"/>
  <c r="H1753" i="109"/>
  <c r="G1753" i="109"/>
  <c r="F1753" i="109"/>
  <c r="E1753" i="109"/>
  <c r="D1753" i="109"/>
  <c r="C1753" i="109"/>
  <c r="B1753" i="109"/>
  <c r="A1753" i="109"/>
  <c r="AB1752" i="109"/>
  <c r="AC1752" i="109" s="1"/>
  <c r="Y1752" i="109"/>
  <c r="V1752" i="109"/>
  <c r="U1752" i="109"/>
  <c r="T1752" i="109"/>
  <c r="S1752" i="109"/>
  <c r="AA1752" i="109" s="1"/>
  <c r="R1752" i="109"/>
  <c r="Q1752" i="109"/>
  <c r="P1752" i="109"/>
  <c r="O1752" i="109"/>
  <c r="N1752" i="109"/>
  <c r="M1752" i="109"/>
  <c r="L1752" i="109"/>
  <c r="K1752" i="109"/>
  <c r="J1752" i="109"/>
  <c r="I1752" i="109"/>
  <c r="H1752" i="109"/>
  <c r="G1752" i="109"/>
  <c r="F1752" i="109"/>
  <c r="E1752" i="109"/>
  <c r="D1752" i="109"/>
  <c r="C1752" i="109"/>
  <c r="B1752" i="109"/>
  <c r="A1752" i="109"/>
  <c r="AC1751" i="109"/>
  <c r="AB1751" i="109"/>
  <c r="U1751" i="109"/>
  <c r="T1751" i="109"/>
  <c r="S1751" i="109"/>
  <c r="AA1751" i="109" s="1"/>
  <c r="R1751" i="109"/>
  <c r="Q1751" i="109"/>
  <c r="P1751" i="109"/>
  <c r="O1751" i="109"/>
  <c r="N1751" i="109"/>
  <c r="M1751" i="109"/>
  <c r="L1751" i="109"/>
  <c r="K1751" i="109"/>
  <c r="J1751" i="109"/>
  <c r="I1751" i="109"/>
  <c r="H1751" i="109"/>
  <c r="G1751" i="109"/>
  <c r="F1751" i="109"/>
  <c r="E1751" i="109"/>
  <c r="D1751" i="109"/>
  <c r="C1751" i="109"/>
  <c r="B1751" i="109"/>
  <c r="A1751" i="109"/>
  <c r="V1751" i="109" s="1"/>
  <c r="X1751" i="109" s="1"/>
  <c r="AD1751" i="109" s="1"/>
  <c r="AB1750" i="109"/>
  <c r="AC1750" i="109" s="1"/>
  <c r="AA1750" i="109"/>
  <c r="V1750" i="109"/>
  <c r="U1750" i="109"/>
  <c r="T1750" i="109"/>
  <c r="S1750" i="109"/>
  <c r="R1750" i="109"/>
  <c r="Q1750" i="109"/>
  <c r="P1750" i="109"/>
  <c r="O1750" i="109"/>
  <c r="N1750" i="109"/>
  <c r="M1750" i="109"/>
  <c r="L1750" i="109"/>
  <c r="K1750" i="109"/>
  <c r="J1750" i="109"/>
  <c r="I1750" i="109"/>
  <c r="H1750" i="109"/>
  <c r="G1750" i="109"/>
  <c r="F1750" i="109"/>
  <c r="E1750" i="109"/>
  <c r="D1750" i="109"/>
  <c r="C1750" i="109"/>
  <c r="B1750" i="109"/>
  <c r="A1750" i="109"/>
  <c r="AB1749" i="109"/>
  <c r="AC1749" i="109" s="1"/>
  <c r="U1749" i="109"/>
  <c r="T1749" i="109"/>
  <c r="S1749" i="109"/>
  <c r="R1749" i="109"/>
  <c r="Q1749" i="109"/>
  <c r="P1749" i="109"/>
  <c r="O1749" i="109"/>
  <c r="N1749" i="109"/>
  <c r="M1749" i="109"/>
  <c r="L1749" i="109"/>
  <c r="K1749" i="109"/>
  <c r="J1749" i="109"/>
  <c r="I1749" i="109"/>
  <c r="H1749" i="109"/>
  <c r="G1749" i="109"/>
  <c r="F1749" i="109"/>
  <c r="E1749" i="109"/>
  <c r="D1749" i="109"/>
  <c r="C1749" i="109"/>
  <c r="B1749" i="109"/>
  <c r="A1749" i="109"/>
  <c r="V1749" i="109" s="1"/>
  <c r="AB1748" i="109"/>
  <c r="AC1748" i="109" s="1"/>
  <c r="V1748" i="109"/>
  <c r="U1748" i="109"/>
  <c r="T1748" i="109"/>
  <c r="S1748" i="109"/>
  <c r="AA1748" i="109" s="1"/>
  <c r="R1748" i="109"/>
  <c r="Q1748" i="109"/>
  <c r="P1748" i="109"/>
  <c r="O1748" i="109"/>
  <c r="N1748" i="109"/>
  <c r="M1748" i="109"/>
  <c r="L1748" i="109"/>
  <c r="K1748" i="109"/>
  <c r="J1748" i="109"/>
  <c r="I1748" i="109"/>
  <c r="H1748" i="109"/>
  <c r="G1748" i="109"/>
  <c r="F1748" i="109"/>
  <c r="E1748" i="109"/>
  <c r="D1748" i="109"/>
  <c r="C1748" i="109"/>
  <c r="B1748" i="109"/>
  <c r="A1748" i="109"/>
  <c r="AB1747" i="109"/>
  <c r="AC1747" i="109" s="1"/>
  <c r="V1747" i="109"/>
  <c r="U1747" i="109"/>
  <c r="T1747" i="109"/>
  <c r="S1747" i="109"/>
  <c r="AA1747" i="109" s="1"/>
  <c r="R1747" i="109"/>
  <c r="Q1747" i="109"/>
  <c r="P1747" i="109"/>
  <c r="O1747" i="109"/>
  <c r="N1747" i="109"/>
  <c r="M1747" i="109"/>
  <c r="L1747" i="109"/>
  <c r="K1747" i="109"/>
  <c r="J1747" i="109"/>
  <c r="I1747" i="109"/>
  <c r="H1747" i="109"/>
  <c r="G1747" i="109"/>
  <c r="F1747" i="109"/>
  <c r="E1747" i="109"/>
  <c r="D1747" i="109"/>
  <c r="C1747" i="109"/>
  <c r="B1747" i="109"/>
  <c r="A1747" i="109"/>
  <c r="AC1746" i="109"/>
  <c r="Z1746" i="109"/>
  <c r="Y1746" i="109"/>
  <c r="V1746" i="109"/>
  <c r="U1746" i="109"/>
  <c r="T1746" i="109"/>
  <c r="S1746" i="109"/>
  <c r="AA1746" i="109" s="1"/>
  <c r="R1746" i="109"/>
  <c r="Q1746" i="109"/>
  <c r="P1746" i="109"/>
  <c r="O1746" i="109"/>
  <c r="N1746" i="109"/>
  <c r="M1746" i="109"/>
  <c r="L1746" i="109"/>
  <c r="AB1746" i="109" s="1"/>
  <c r="K1746" i="109"/>
  <c r="J1746" i="109"/>
  <c r="I1746" i="109"/>
  <c r="H1746" i="109"/>
  <c r="G1746" i="109"/>
  <c r="F1746" i="109"/>
  <c r="E1746" i="109"/>
  <c r="D1746" i="109"/>
  <c r="C1746" i="109"/>
  <c r="B1746" i="109"/>
  <c r="A1746" i="109"/>
  <c r="AO1745" i="109"/>
  <c r="AB1745" i="109"/>
  <c r="AC1745" i="109" s="1"/>
  <c r="AA1745" i="109"/>
  <c r="Z1745" i="109"/>
  <c r="V1745" i="109"/>
  <c r="U1745" i="109"/>
  <c r="T1745" i="109"/>
  <c r="S1745" i="109"/>
  <c r="R1745" i="109"/>
  <c r="Q1745" i="109"/>
  <c r="P1745" i="109"/>
  <c r="O1745" i="109"/>
  <c r="N1745" i="109"/>
  <c r="M1745" i="109"/>
  <c r="L1745" i="109"/>
  <c r="K1745" i="109"/>
  <c r="J1745" i="109"/>
  <c r="I1745" i="109"/>
  <c r="H1745" i="109"/>
  <c r="G1745" i="109"/>
  <c r="F1745" i="109"/>
  <c r="E1745" i="109"/>
  <c r="D1745" i="109"/>
  <c r="C1745" i="109"/>
  <c r="B1745" i="109"/>
  <c r="A1745" i="109"/>
  <c r="AB1744" i="109"/>
  <c r="AC1744" i="109" s="1"/>
  <c r="Z1744" i="109"/>
  <c r="Y1744" i="109"/>
  <c r="V1744" i="109"/>
  <c r="U1744" i="109"/>
  <c r="T1744" i="109"/>
  <c r="S1744" i="109"/>
  <c r="AA1744" i="109" s="1"/>
  <c r="R1744" i="109"/>
  <c r="Q1744" i="109"/>
  <c r="P1744" i="109"/>
  <c r="O1744" i="109"/>
  <c r="N1744" i="109"/>
  <c r="M1744" i="109"/>
  <c r="L1744" i="109"/>
  <c r="K1744" i="109"/>
  <c r="J1744" i="109"/>
  <c r="I1744" i="109"/>
  <c r="H1744" i="109"/>
  <c r="G1744" i="109"/>
  <c r="F1744" i="109"/>
  <c r="E1744" i="109"/>
  <c r="D1744" i="109"/>
  <c r="C1744" i="109"/>
  <c r="B1744" i="109"/>
  <c r="A1744" i="109"/>
  <c r="AB1743" i="109"/>
  <c r="AC1743" i="109" s="1"/>
  <c r="V1743" i="109"/>
  <c r="U1743" i="109"/>
  <c r="T1743" i="109"/>
  <c r="S1743" i="109"/>
  <c r="AA1743" i="109" s="1"/>
  <c r="R1743" i="109"/>
  <c r="Q1743" i="109"/>
  <c r="P1743" i="109"/>
  <c r="O1743" i="109"/>
  <c r="N1743" i="109"/>
  <c r="M1743" i="109"/>
  <c r="L1743" i="109"/>
  <c r="K1743" i="109"/>
  <c r="J1743" i="109"/>
  <c r="I1743" i="109"/>
  <c r="H1743" i="109"/>
  <c r="G1743" i="109"/>
  <c r="F1743" i="109"/>
  <c r="E1743" i="109"/>
  <c r="D1743" i="109"/>
  <c r="C1743" i="109"/>
  <c r="B1743" i="109"/>
  <c r="A1743" i="109"/>
  <c r="AB1742" i="109"/>
  <c r="AC1742" i="109" s="1"/>
  <c r="Z1742" i="109"/>
  <c r="Y1742" i="109"/>
  <c r="V1742" i="109"/>
  <c r="U1742" i="109"/>
  <c r="T1742" i="109"/>
  <c r="S1742" i="109"/>
  <c r="AA1742" i="109" s="1"/>
  <c r="R1742" i="109"/>
  <c r="Q1742" i="109"/>
  <c r="P1742" i="109"/>
  <c r="O1742" i="109"/>
  <c r="N1742" i="109"/>
  <c r="M1742" i="109"/>
  <c r="L1742" i="109"/>
  <c r="K1742" i="109"/>
  <c r="J1742" i="109"/>
  <c r="I1742" i="109"/>
  <c r="H1742" i="109"/>
  <c r="G1742" i="109"/>
  <c r="F1742" i="109"/>
  <c r="E1742" i="109"/>
  <c r="D1742" i="109"/>
  <c r="C1742" i="109"/>
  <c r="B1742" i="109"/>
  <c r="A1742" i="109"/>
  <c r="AP1741" i="109"/>
  <c r="AO1741" i="109"/>
  <c r="AN1741" i="109"/>
  <c r="AB1741" i="109"/>
  <c r="AC1741" i="109" s="1"/>
  <c r="Z1741" i="109"/>
  <c r="Y1741" i="109"/>
  <c r="V1741" i="109"/>
  <c r="U1741" i="109"/>
  <c r="T1741" i="109"/>
  <c r="S1741" i="109"/>
  <c r="AA1741" i="109" s="1"/>
  <c r="R1741" i="109"/>
  <c r="Q1741" i="109"/>
  <c r="P1741" i="109"/>
  <c r="O1741" i="109"/>
  <c r="N1741" i="109"/>
  <c r="M1741" i="109"/>
  <c r="L1741" i="109"/>
  <c r="K1741" i="109"/>
  <c r="J1741" i="109"/>
  <c r="I1741" i="109"/>
  <c r="H1741" i="109"/>
  <c r="G1741" i="109"/>
  <c r="F1741" i="109"/>
  <c r="E1741" i="109"/>
  <c r="D1741" i="109"/>
  <c r="C1741" i="109"/>
  <c r="B1741" i="109"/>
  <c r="A1741" i="109"/>
  <c r="AB1740" i="109"/>
  <c r="AC1740" i="109" s="1"/>
  <c r="U1740" i="109"/>
  <c r="T1740" i="109"/>
  <c r="S1740" i="109"/>
  <c r="AA1740" i="109" s="1"/>
  <c r="R1740" i="109"/>
  <c r="Q1740" i="109"/>
  <c r="P1740" i="109"/>
  <c r="O1740" i="109"/>
  <c r="N1740" i="109"/>
  <c r="M1740" i="109"/>
  <c r="L1740" i="109"/>
  <c r="K1740" i="109"/>
  <c r="J1740" i="109"/>
  <c r="I1740" i="109"/>
  <c r="H1740" i="109"/>
  <c r="G1740" i="109"/>
  <c r="F1740" i="109"/>
  <c r="E1740" i="109"/>
  <c r="D1740" i="109"/>
  <c r="C1740" i="109"/>
  <c r="B1740" i="109"/>
  <c r="A1740" i="109"/>
  <c r="V1740" i="109" s="1"/>
  <c r="Y1740" i="109" s="1"/>
  <c r="AB1739" i="109"/>
  <c r="AC1739" i="109" s="1"/>
  <c r="AA1739" i="109"/>
  <c r="V1739" i="109"/>
  <c r="U1739" i="109"/>
  <c r="T1739" i="109"/>
  <c r="S1739" i="109"/>
  <c r="R1739" i="109"/>
  <c r="Q1739" i="109"/>
  <c r="P1739" i="109"/>
  <c r="O1739" i="109"/>
  <c r="N1739" i="109"/>
  <c r="M1739" i="109"/>
  <c r="L1739" i="109"/>
  <c r="K1739" i="109"/>
  <c r="J1739" i="109"/>
  <c r="I1739" i="109"/>
  <c r="H1739" i="109"/>
  <c r="G1739" i="109"/>
  <c r="F1739" i="109"/>
  <c r="E1739" i="109"/>
  <c r="D1739" i="109"/>
  <c r="C1739" i="109"/>
  <c r="B1739" i="109"/>
  <c r="A1739" i="109"/>
  <c r="AB1738" i="109"/>
  <c r="AC1738" i="109" s="1"/>
  <c r="U1738" i="109"/>
  <c r="T1738" i="109"/>
  <c r="S1738" i="109"/>
  <c r="R1738" i="109"/>
  <c r="Q1738" i="109"/>
  <c r="P1738" i="109"/>
  <c r="O1738" i="109"/>
  <c r="N1738" i="109"/>
  <c r="M1738" i="109"/>
  <c r="L1738" i="109"/>
  <c r="K1738" i="109"/>
  <c r="J1738" i="109"/>
  <c r="I1738" i="109"/>
  <c r="H1738" i="109"/>
  <c r="G1738" i="109"/>
  <c r="F1738" i="109"/>
  <c r="E1738" i="109"/>
  <c r="D1738" i="109"/>
  <c r="C1738" i="109"/>
  <c r="B1738" i="109"/>
  <c r="A1738" i="109"/>
  <c r="V1738" i="109" s="1"/>
  <c r="AN1737" i="109"/>
  <c r="AM1737" i="109"/>
  <c r="AL1737" i="109"/>
  <c r="AB1737" i="109"/>
  <c r="AC1737" i="109" s="1"/>
  <c r="V1737" i="109"/>
  <c r="U1737" i="109"/>
  <c r="T1737" i="109"/>
  <c r="S1737" i="109"/>
  <c r="AA1737" i="109" s="1"/>
  <c r="R1737" i="109"/>
  <c r="Q1737" i="109"/>
  <c r="P1737" i="109"/>
  <c r="O1737" i="109"/>
  <c r="N1737" i="109"/>
  <c r="M1737" i="109"/>
  <c r="L1737" i="109"/>
  <c r="K1737" i="109"/>
  <c r="J1737" i="109"/>
  <c r="I1737" i="109"/>
  <c r="H1737" i="109"/>
  <c r="G1737" i="109"/>
  <c r="F1737" i="109"/>
  <c r="E1737" i="109"/>
  <c r="D1737" i="109"/>
  <c r="C1737" i="109"/>
  <c r="B1737" i="109"/>
  <c r="A1737" i="109"/>
  <c r="AP1736" i="109"/>
  <c r="AO1736" i="109"/>
  <c r="AB1736" i="109"/>
  <c r="AC1736" i="109" s="1"/>
  <c r="V1736" i="109"/>
  <c r="U1736" i="109"/>
  <c r="T1736" i="109"/>
  <c r="S1736" i="109"/>
  <c r="AA1736" i="109" s="1"/>
  <c r="R1736" i="109"/>
  <c r="Q1736" i="109"/>
  <c r="P1736" i="109"/>
  <c r="O1736" i="109"/>
  <c r="N1736" i="109"/>
  <c r="M1736" i="109"/>
  <c r="L1736" i="109"/>
  <c r="K1736" i="109"/>
  <c r="J1736" i="109"/>
  <c r="I1736" i="109"/>
  <c r="H1736" i="109"/>
  <c r="G1736" i="109"/>
  <c r="F1736" i="109"/>
  <c r="E1736" i="109"/>
  <c r="D1736" i="109"/>
  <c r="C1736" i="109"/>
  <c r="B1736" i="109"/>
  <c r="A1736" i="109"/>
  <c r="AC1735" i="109"/>
  <c r="V1735" i="109"/>
  <c r="U1735" i="109"/>
  <c r="T1735" i="109"/>
  <c r="S1735" i="109"/>
  <c r="AA1735" i="109" s="1"/>
  <c r="R1735" i="109"/>
  <c r="Q1735" i="109"/>
  <c r="P1735" i="109"/>
  <c r="O1735" i="109"/>
  <c r="N1735" i="109"/>
  <c r="M1735" i="109"/>
  <c r="L1735" i="109"/>
  <c r="AB1735" i="109" s="1"/>
  <c r="K1735" i="109"/>
  <c r="J1735" i="109"/>
  <c r="I1735" i="109"/>
  <c r="H1735" i="109"/>
  <c r="G1735" i="109"/>
  <c r="F1735" i="109"/>
  <c r="E1735" i="109"/>
  <c r="D1735" i="109"/>
  <c r="C1735" i="109"/>
  <c r="B1735" i="109"/>
  <c r="A1735" i="109"/>
  <c r="AP1734" i="109"/>
  <c r="AO1734" i="109"/>
  <c r="AC1734" i="109"/>
  <c r="AB1734" i="109"/>
  <c r="U1734" i="109"/>
  <c r="T1734" i="109"/>
  <c r="S1734" i="109"/>
  <c r="AA1734" i="109" s="1"/>
  <c r="R1734" i="109"/>
  <c r="Q1734" i="109"/>
  <c r="P1734" i="109"/>
  <c r="O1734" i="109"/>
  <c r="N1734" i="109"/>
  <c r="M1734" i="109"/>
  <c r="L1734" i="109"/>
  <c r="K1734" i="109"/>
  <c r="J1734" i="109"/>
  <c r="I1734" i="109"/>
  <c r="H1734" i="109"/>
  <c r="G1734" i="109"/>
  <c r="F1734" i="109"/>
  <c r="E1734" i="109"/>
  <c r="D1734" i="109"/>
  <c r="C1734" i="109"/>
  <c r="B1734" i="109"/>
  <c r="A1734" i="109"/>
  <c r="V1734" i="109" s="1"/>
  <c r="AB1733" i="109"/>
  <c r="AC1733" i="109" s="1"/>
  <c r="U1733" i="109"/>
  <c r="T1733" i="109"/>
  <c r="S1733" i="109"/>
  <c r="AA1733" i="109" s="1"/>
  <c r="R1733" i="109"/>
  <c r="Q1733" i="109"/>
  <c r="P1733" i="109"/>
  <c r="O1733" i="109"/>
  <c r="N1733" i="109"/>
  <c r="M1733" i="109"/>
  <c r="L1733" i="109"/>
  <c r="K1733" i="109"/>
  <c r="J1733" i="109"/>
  <c r="I1733" i="109"/>
  <c r="H1733" i="109"/>
  <c r="G1733" i="109"/>
  <c r="F1733" i="109"/>
  <c r="E1733" i="109"/>
  <c r="D1733" i="109"/>
  <c r="C1733" i="109"/>
  <c r="B1733" i="109"/>
  <c r="A1733" i="109"/>
  <c r="V1733" i="109" s="1"/>
  <c r="AB1732" i="109"/>
  <c r="AC1732" i="109" s="1"/>
  <c r="U1732" i="109"/>
  <c r="T1732" i="109"/>
  <c r="S1732" i="109"/>
  <c r="AA1732" i="109" s="1"/>
  <c r="R1732" i="109"/>
  <c r="Q1732" i="109"/>
  <c r="P1732" i="109"/>
  <c r="O1732" i="109"/>
  <c r="N1732" i="109"/>
  <c r="M1732" i="109"/>
  <c r="L1732" i="109"/>
  <c r="K1732" i="109"/>
  <c r="J1732" i="109"/>
  <c r="I1732" i="109"/>
  <c r="H1732" i="109"/>
  <c r="G1732" i="109"/>
  <c r="F1732" i="109"/>
  <c r="E1732" i="109"/>
  <c r="D1732" i="109"/>
  <c r="C1732" i="109"/>
  <c r="B1732" i="109"/>
  <c r="A1732" i="109"/>
  <c r="V1732" i="109" s="1"/>
  <c r="AB1731" i="109"/>
  <c r="AC1731" i="109" s="1"/>
  <c r="AA1731" i="109"/>
  <c r="V1731" i="109"/>
  <c r="U1731" i="109"/>
  <c r="T1731" i="109"/>
  <c r="S1731" i="109"/>
  <c r="R1731" i="109"/>
  <c r="Q1731" i="109"/>
  <c r="P1731" i="109"/>
  <c r="O1731" i="109"/>
  <c r="N1731" i="109"/>
  <c r="M1731" i="109"/>
  <c r="L1731" i="109"/>
  <c r="K1731" i="109"/>
  <c r="J1731" i="109"/>
  <c r="I1731" i="109"/>
  <c r="H1731" i="109"/>
  <c r="G1731" i="109"/>
  <c r="F1731" i="109"/>
  <c r="E1731" i="109"/>
  <c r="D1731" i="109"/>
  <c r="C1731" i="109"/>
  <c r="B1731" i="109"/>
  <c r="A1731" i="109"/>
  <c r="AB1730" i="109"/>
  <c r="AC1730" i="109" s="1"/>
  <c r="V1730" i="109"/>
  <c r="U1730" i="109"/>
  <c r="T1730" i="109"/>
  <c r="S1730" i="109"/>
  <c r="AA1730" i="109" s="1"/>
  <c r="R1730" i="109"/>
  <c r="Q1730" i="109"/>
  <c r="P1730" i="109"/>
  <c r="O1730" i="109"/>
  <c r="N1730" i="109"/>
  <c r="M1730" i="109"/>
  <c r="L1730" i="109"/>
  <c r="K1730" i="109"/>
  <c r="J1730" i="109"/>
  <c r="I1730" i="109"/>
  <c r="H1730" i="109"/>
  <c r="G1730" i="109"/>
  <c r="F1730" i="109"/>
  <c r="E1730" i="109"/>
  <c r="D1730" i="109"/>
  <c r="C1730" i="109"/>
  <c r="B1730" i="109"/>
  <c r="A1730" i="109"/>
  <c r="AF1729" i="109"/>
  <c r="AE1729" i="109"/>
  <c r="AC1729" i="109"/>
  <c r="AB1729" i="109"/>
  <c r="AA1729" i="109"/>
  <c r="Z1729" i="109"/>
  <c r="Y1729" i="109"/>
  <c r="V1729" i="109"/>
  <c r="U1729" i="109"/>
  <c r="T1729" i="109"/>
  <c r="S1729" i="109"/>
  <c r="R1729" i="109"/>
  <c r="Q1729" i="109"/>
  <c r="P1729" i="109"/>
  <c r="O1729" i="109"/>
  <c r="N1729" i="109"/>
  <c r="M1729" i="109"/>
  <c r="L1729" i="109"/>
  <c r="K1729" i="109"/>
  <c r="J1729" i="109"/>
  <c r="I1729" i="109"/>
  <c r="H1729" i="109"/>
  <c r="G1729" i="109"/>
  <c r="F1729" i="109"/>
  <c r="E1729" i="109"/>
  <c r="D1729" i="109"/>
  <c r="C1729" i="109"/>
  <c r="B1729" i="109"/>
  <c r="A1729" i="109"/>
  <c r="AB1728" i="109"/>
  <c r="AC1728" i="109" s="1"/>
  <c r="AA1728" i="109"/>
  <c r="U1728" i="109"/>
  <c r="T1728" i="109"/>
  <c r="S1728" i="109"/>
  <c r="R1728" i="109"/>
  <c r="Q1728" i="109"/>
  <c r="P1728" i="109"/>
  <c r="O1728" i="109"/>
  <c r="N1728" i="109"/>
  <c r="M1728" i="109"/>
  <c r="L1728" i="109"/>
  <c r="K1728" i="109"/>
  <c r="J1728" i="109"/>
  <c r="I1728" i="109"/>
  <c r="H1728" i="109"/>
  <c r="G1728" i="109"/>
  <c r="F1728" i="109"/>
  <c r="E1728" i="109"/>
  <c r="D1728" i="109"/>
  <c r="C1728" i="109"/>
  <c r="B1728" i="109"/>
  <c r="A1728" i="109"/>
  <c r="V1728" i="109" s="1"/>
  <c r="X1728" i="109" s="1"/>
  <c r="AD1728" i="109" s="1"/>
  <c r="AP1727" i="109"/>
  <c r="AN1727" i="109"/>
  <c r="AM1727" i="109"/>
  <c r="AL1727" i="109"/>
  <c r="AK1727" i="109"/>
  <c r="AJ1727" i="109"/>
  <c r="AI1727" i="109"/>
  <c r="AH1727" i="109"/>
  <c r="AG1727" i="109"/>
  <c r="AF1727" i="109"/>
  <c r="AE1727" i="109"/>
  <c r="Z1727" i="109"/>
  <c r="Y1727" i="109"/>
  <c r="V1727" i="109"/>
  <c r="X1727" i="109" s="1"/>
  <c r="U1727" i="109"/>
  <c r="T1727" i="109"/>
  <c r="S1727" i="109"/>
  <c r="R1727" i="109"/>
  <c r="Q1727" i="109"/>
  <c r="P1727" i="109"/>
  <c r="O1727" i="109"/>
  <c r="N1727" i="109"/>
  <c r="M1727" i="109"/>
  <c r="L1727" i="109"/>
  <c r="K1727" i="109"/>
  <c r="J1727" i="109"/>
  <c r="I1727" i="109"/>
  <c r="H1727" i="109"/>
  <c r="G1727" i="109"/>
  <c r="F1727" i="109"/>
  <c r="E1727" i="109"/>
  <c r="D1727" i="109"/>
  <c r="C1727" i="109"/>
  <c r="B1727" i="109"/>
  <c r="A1727" i="109"/>
  <c r="AN1726" i="109"/>
  <c r="AM1726" i="109"/>
  <c r="AL1726" i="109"/>
  <c r="AK1726" i="109"/>
  <c r="AJ1726" i="109"/>
  <c r="AI1726" i="109"/>
  <c r="AH1726" i="109"/>
  <c r="AG1726" i="109"/>
  <c r="AF1726" i="109"/>
  <c r="AR1726" i="109" s="1"/>
  <c r="AE1726" i="109"/>
  <c r="AQ1726" i="109" s="1"/>
  <c r="V1726" i="109"/>
  <c r="Z1726" i="109" s="1"/>
  <c r="U1726" i="109"/>
  <c r="T1726" i="109"/>
  <c r="S1726" i="109"/>
  <c r="R1726" i="109"/>
  <c r="Q1726" i="109"/>
  <c r="P1726" i="109"/>
  <c r="O1726" i="109"/>
  <c r="N1726" i="109"/>
  <c r="M1726" i="109"/>
  <c r="L1726" i="109"/>
  <c r="K1726" i="109"/>
  <c r="J1726" i="109"/>
  <c r="I1726" i="109"/>
  <c r="H1726" i="109"/>
  <c r="G1726" i="109"/>
  <c r="F1726" i="109"/>
  <c r="E1726" i="109"/>
  <c r="D1726" i="109"/>
  <c r="C1726" i="109"/>
  <c r="B1726" i="109"/>
  <c r="A1726" i="109"/>
  <c r="U1725" i="109"/>
  <c r="T1725" i="109"/>
  <c r="S1725" i="109"/>
  <c r="R1725" i="109"/>
  <c r="Q1725" i="109"/>
  <c r="P1725" i="109"/>
  <c r="O1725" i="109"/>
  <c r="N1725" i="109"/>
  <c r="M1725" i="109"/>
  <c r="L1725" i="109"/>
  <c r="K1725" i="109"/>
  <c r="J1725" i="109"/>
  <c r="I1725" i="109"/>
  <c r="H1725" i="109"/>
  <c r="G1725" i="109"/>
  <c r="F1725" i="109"/>
  <c r="E1725" i="109"/>
  <c r="D1725" i="109"/>
  <c r="C1725" i="109"/>
  <c r="B1725" i="109"/>
  <c r="A1725" i="109"/>
  <c r="V1725" i="109" s="1"/>
  <c r="AP1724" i="109"/>
  <c r="AO1724" i="109"/>
  <c r="AS1724" i="109" s="1"/>
  <c r="AN1724" i="109"/>
  <c r="AM1724" i="109"/>
  <c r="AK1724" i="109"/>
  <c r="AJ1724" i="109"/>
  <c r="AI1724" i="109"/>
  <c r="AH1724" i="109"/>
  <c r="AE1724" i="109"/>
  <c r="U1724" i="109"/>
  <c r="T1724" i="109"/>
  <c r="S1724" i="109"/>
  <c r="R1724" i="109"/>
  <c r="Q1724" i="109"/>
  <c r="P1724" i="109"/>
  <c r="O1724" i="109"/>
  <c r="N1724" i="109"/>
  <c r="M1724" i="109"/>
  <c r="L1724" i="109"/>
  <c r="K1724" i="109"/>
  <c r="J1724" i="109"/>
  <c r="I1724" i="109"/>
  <c r="H1724" i="109"/>
  <c r="G1724" i="109"/>
  <c r="F1724" i="109"/>
  <c r="E1724" i="109"/>
  <c r="D1724" i="109"/>
  <c r="C1724" i="109"/>
  <c r="B1724" i="109"/>
  <c r="A1724" i="109"/>
  <c r="V1724" i="109" s="1"/>
  <c r="U1723" i="109"/>
  <c r="T1723" i="109"/>
  <c r="S1723" i="109"/>
  <c r="R1723" i="109"/>
  <c r="Q1723" i="109"/>
  <c r="P1723" i="109"/>
  <c r="O1723" i="109"/>
  <c r="N1723" i="109"/>
  <c r="M1723" i="109"/>
  <c r="L1723" i="109"/>
  <c r="K1723" i="109"/>
  <c r="J1723" i="109"/>
  <c r="I1723" i="109"/>
  <c r="H1723" i="109"/>
  <c r="G1723" i="109"/>
  <c r="F1723" i="109"/>
  <c r="E1723" i="109"/>
  <c r="D1723" i="109"/>
  <c r="C1723" i="109"/>
  <c r="B1723" i="109"/>
  <c r="A1723" i="109"/>
  <c r="V1723" i="109" s="1"/>
  <c r="AO1722" i="109"/>
  <c r="V1722" i="109"/>
  <c r="U1722" i="109"/>
  <c r="T1722" i="109"/>
  <c r="S1722" i="109"/>
  <c r="R1722" i="109"/>
  <c r="Q1722" i="109"/>
  <c r="P1722" i="109"/>
  <c r="O1722" i="109"/>
  <c r="N1722" i="109"/>
  <c r="M1722" i="109"/>
  <c r="L1722" i="109"/>
  <c r="K1722" i="109"/>
  <c r="J1722" i="109"/>
  <c r="I1722" i="109"/>
  <c r="H1722" i="109"/>
  <c r="G1722" i="109"/>
  <c r="F1722" i="109"/>
  <c r="E1722" i="109"/>
  <c r="D1722" i="109"/>
  <c r="C1722" i="109"/>
  <c r="B1722" i="109"/>
  <c r="A1722" i="109"/>
  <c r="AP1721" i="109"/>
  <c r="AO1721" i="109"/>
  <c r="AS1721" i="109" s="1"/>
  <c r="AN1721" i="109"/>
  <c r="AM1721" i="109"/>
  <c r="AL1721" i="109"/>
  <c r="AK1721" i="109"/>
  <c r="AB1721" i="109"/>
  <c r="AC1721" i="109" s="1"/>
  <c r="AA1721" i="109"/>
  <c r="V1721" i="109"/>
  <c r="U1721" i="109"/>
  <c r="T1721" i="109"/>
  <c r="S1721" i="109"/>
  <c r="R1721" i="109"/>
  <c r="Q1721" i="109"/>
  <c r="P1721" i="109"/>
  <c r="O1721" i="109"/>
  <c r="N1721" i="109"/>
  <c r="M1721" i="109"/>
  <c r="L1721" i="109"/>
  <c r="K1721" i="109"/>
  <c r="J1721" i="109"/>
  <c r="I1721" i="109"/>
  <c r="H1721" i="109"/>
  <c r="G1721" i="109"/>
  <c r="F1721" i="109"/>
  <c r="E1721" i="109"/>
  <c r="D1721" i="109"/>
  <c r="C1721" i="109"/>
  <c r="B1721" i="109"/>
  <c r="A1721" i="109"/>
  <c r="AC1720" i="109"/>
  <c r="AB1720" i="109"/>
  <c r="AA1720" i="109"/>
  <c r="V1720" i="109"/>
  <c r="U1720" i="109"/>
  <c r="T1720" i="109"/>
  <c r="S1720" i="109"/>
  <c r="R1720" i="109"/>
  <c r="Q1720" i="109"/>
  <c r="P1720" i="109"/>
  <c r="O1720" i="109"/>
  <c r="N1720" i="109"/>
  <c r="M1720" i="109"/>
  <c r="L1720" i="109"/>
  <c r="K1720" i="109"/>
  <c r="J1720" i="109"/>
  <c r="I1720" i="109"/>
  <c r="H1720" i="109"/>
  <c r="G1720" i="109"/>
  <c r="F1720" i="109"/>
  <c r="E1720" i="109"/>
  <c r="D1720" i="109"/>
  <c r="C1720" i="109"/>
  <c r="B1720" i="109"/>
  <c r="A1720" i="109"/>
  <c r="AB1719" i="109"/>
  <c r="AC1719" i="109" s="1"/>
  <c r="U1719" i="109"/>
  <c r="T1719" i="109"/>
  <c r="S1719" i="109"/>
  <c r="AA1719" i="109" s="1"/>
  <c r="R1719" i="109"/>
  <c r="Q1719" i="109"/>
  <c r="P1719" i="109"/>
  <c r="O1719" i="109"/>
  <c r="N1719" i="109"/>
  <c r="M1719" i="109"/>
  <c r="L1719" i="109"/>
  <c r="K1719" i="109"/>
  <c r="J1719" i="109"/>
  <c r="I1719" i="109"/>
  <c r="H1719" i="109"/>
  <c r="G1719" i="109"/>
  <c r="F1719" i="109"/>
  <c r="E1719" i="109"/>
  <c r="D1719" i="109"/>
  <c r="C1719" i="109"/>
  <c r="B1719" i="109"/>
  <c r="A1719" i="109"/>
  <c r="V1719" i="109" s="1"/>
  <c r="X1719" i="109" s="1"/>
  <c r="AD1719" i="109" s="1"/>
  <c r="AM1718" i="109"/>
  <c r="AH1718" i="109"/>
  <c r="AG1718" i="109"/>
  <c r="AC1718" i="109"/>
  <c r="AB1718" i="109"/>
  <c r="AA1718" i="109"/>
  <c r="V1718" i="109"/>
  <c r="U1718" i="109"/>
  <c r="T1718" i="109"/>
  <c r="S1718" i="109"/>
  <c r="R1718" i="109"/>
  <c r="Q1718" i="109"/>
  <c r="P1718" i="109"/>
  <c r="O1718" i="109"/>
  <c r="N1718" i="109"/>
  <c r="M1718" i="109"/>
  <c r="L1718" i="109"/>
  <c r="K1718" i="109"/>
  <c r="J1718" i="109"/>
  <c r="I1718" i="109"/>
  <c r="H1718" i="109"/>
  <c r="G1718" i="109"/>
  <c r="F1718" i="109"/>
  <c r="E1718" i="109"/>
  <c r="D1718" i="109"/>
  <c r="C1718" i="109"/>
  <c r="B1718" i="109"/>
  <c r="A1718" i="109"/>
  <c r="AB1717" i="109"/>
  <c r="AC1717" i="109" s="1"/>
  <c r="U1717" i="109"/>
  <c r="T1717" i="109"/>
  <c r="S1717" i="109"/>
  <c r="R1717" i="109"/>
  <c r="Q1717" i="109"/>
  <c r="P1717" i="109"/>
  <c r="O1717" i="109"/>
  <c r="N1717" i="109"/>
  <c r="M1717" i="109"/>
  <c r="L1717" i="109"/>
  <c r="AA1717" i="109" s="1"/>
  <c r="K1717" i="109"/>
  <c r="J1717" i="109"/>
  <c r="I1717" i="109"/>
  <c r="H1717" i="109"/>
  <c r="G1717" i="109"/>
  <c r="F1717" i="109"/>
  <c r="E1717" i="109"/>
  <c r="D1717" i="109"/>
  <c r="C1717" i="109"/>
  <c r="B1717" i="109"/>
  <c r="A1717" i="109"/>
  <c r="V1717" i="109" s="1"/>
  <c r="AP1716" i="109"/>
  <c r="AN1716" i="109"/>
  <c r="AM1716" i="109"/>
  <c r="AL1716" i="109"/>
  <c r="AK1716" i="109"/>
  <c r="AJ1716" i="109"/>
  <c r="AI1716" i="109"/>
  <c r="AH1716" i="109"/>
  <c r="AG1716" i="109"/>
  <c r="AF1716" i="109"/>
  <c r="AE1716" i="109"/>
  <c r="Z1716" i="109"/>
  <c r="Y1716" i="109"/>
  <c r="V1716" i="109"/>
  <c r="X1716" i="109" s="1"/>
  <c r="U1716" i="109"/>
  <c r="T1716" i="109"/>
  <c r="S1716" i="109"/>
  <c r="R1716" i="109"/>
  <c r="Q1716" i="109"/>
  <c r="P1716" i="109"/>
  <c r="O1716" i="109"/>
  <c r="N1716" i="109"/>
  <c r="M1716" i="109"/>
  <c r="L1716" i="109"/>
  <c r="K1716" i="109"/>
  <c r="J1716" i="109"/>
  <c r="I1716" i="109"/>
  <c r="H1716" i="109"/>
  <c r="G1716" i="109"/>
  <c r="F1716" i="109"/>
  <c r="E1716" i="109"/>
  <c r="D1716" i="109"/>
  <c r="C1716" i="109"/>
  <c r="B1716" i="109"/>
  <c r="A1716" i="109"/>
  <c r="AB1715" i="109"/>
  <c r="AC1715" i="109" s="1"/>
  <c r="V1715" i="109"/>
  <c r="U1715" i="109"/>
  <c r="T1715" i="109"/>
  <c r="S1715" i="109"/>
  <c r="AA1715" i="109" s="1"/>
  <c r="R1715" i="109"/>
  <c r="Q1715" i="109"/>
  <c r="P1715" i="109"/>
  <c r="O1715" i="109"/>
  <c r="N1715" i="109"/>
  <c r="M1715" i="109"/>
  <c r="L1715" i="109"/>
  <c r="K1715" i="109"/>
  <c r="J1715" i="109"/>
  <c r="I1715" i="109"/>
  <c r="H1715" i="109"/>
  <c r="G1715" i="109"/>
  <c r="F1715" i="109"/>
  <c r="E1715" i="109"/>
  <c r="D1715" i="109"/>
  <c r="C1715" i="109"/>
  <c r="B1715" i="109"/>
  <c r="A1715" i="109"/>
  <c r="Y1714" i="109"/>
  <c r="U1714" i="109"/>
  <c r="T1714" i="109"/>
  <c r="S1714" i="109"/>
  <c r="R1714" i="109"/>
  <c r="Q1714" i="109"/>
  <c r="P1714" i="109"/>
  <c r="O1714" i="109"/>
  <c r="N1714" i="109"/>
  <c r="M1714" i="109"/>
  <c r="L1714" i="109"/>
  <c r="K1714" i="109"/>
  <c r="J1714" i="109"/>
  <c r="I1714" i="109"/>
  <c r="H1714" i="109"/>
  <c r="G1714" i="109"/>
  <c r="F1714" i="109"/>
  <c r="E1714" i="109"/>
  <c r="D1714" i="109"/>
  <c r="C1714" i="109"/>
  <c r="B1714" i="109"/>
  <c r="A1714" i="109"/>
  <c r="V1714" i="109" s="1"/>
  <c r="AP1713" i="109"/>
  <c r="AO1713" i="109"/>
  <c r="AN1713" i="109"/>
  <c r="AM1713" i="109"/>
  <c r="AL1713" i="109"/>
  <c r="V1713" i="109"/>
  <c r="Y1713" i="109" s="1"/>
  <c r="U1713" i="109"/>
  <c r="T1713" i="109"/>
  <c r="S1713" i="109"/>
  <c r="R1713" i="109"/>
  <c r="Q1713" i="109"/>
  <c r="P1713" i="109"/>
  <c r="O1713" i="109"/>
  <c r="N1713" i="109"/>
  <c r="M1713" i="109"/>
  <c r="L1713" i="109"/>
  <c r="K1713" i="109"/>
  <c r="J1713" i="109"/>
  <c r="I1713" i="109"/>
  <c r="H1713" i="109"/>
  <c r="G1713" i="109"/>
  <c r="F1713" i="109"/>
  <c r="E1713" i="109"/>
  <c r="D1713" i="109"/>
  <c r="C1713" i="109"/>
  <c r="B1713" i="109"/>
  <c r="A1713" i="109"/>
  <c r="AP1712" i="109"/>
  <c r="AO1712" i="109"/>
  <c r="AS1712" i="109" s="1"/>
  <c r="AN1712" i="109"/>
  <c r="AM1712" i="109"/>
  <c r="AL1712" i="109"/>
  <c r="AK1712" i="109"/>
  <c r="AJ1712" i="109"/>
  <c r="V1712" i="109"/>
  <c r="U1712" i="109"/>
  <c r="T1712" i="109"/>
  <c r="S1712" i="109"/>
  <c r="R1712" i="109"/>
  <c r="Q1712" i="109"/>
  <c r="P1712" i="109"/>
  <c r="O1712" i="109"/>
  <c r="N1712" i="109"/>
  <c r="M1712" i="109"/>
  <c r="L1712" i="109"/>
  <c r="K1712" i="109"/>
  <c r="J1712" i="109"/>
  <c r="I1712" i="109"/>
  <c r="H1712" i="109"/>
  <c r="G1712" i="109"/>
  <c r="F1712" i="109"/>
  <c r="E1712" i="109"/>
  <c r="D1712" i="109"/>
  <c r="C1712" i="109"/>
  <c r="B1712" i="109"/>
  <c r="A1712" i="109"/>
  <c r="AP1711" i="109"/>
  <c r="AN1711" i="109"/>
  <c r="AL1711" i="109"/>
  <c r="AK1711" i="109"/>
  <c r="AJ1711" i="109"/>
  <c r="AE1711" i="109"/>
  <c r="U1711" i="109"/>
  <c r="T1711" i="109"/>
  <c r="S1711" i="109"/>
  <c r="R1711" i="109"/>
  <c r="Q1711" i="109"/>
  <c r="P1711" i="109"/>
  <c r="O1711" i="109"/>
  <c r="N1711" i="109"/>
  <c r="M1711" i="109"/>
  <c r="L1711" i="109"/>
  <c r="K1711" i="109"/>
  <c r="J1711" i="109"/>
  <c r="I1711" i="109"/>
  <c r="H1711" i="109"/>
  <c r="G1711" i="109"/>
  <c r="F1711" i="109"/>
  <c r="E1711" i="109"/>
  <c r="D1711" i="109"/>
  <c r="C1711" i="109"/>
  <c r="B1711" i="109"/>
  <c r="A1711" i="109"/>
  <c r="V1711" i="109" s="1"/>
  <c r="AB1710" i="109"/>
  <c r="AC1710" i="109" s="1"/>
  <c r="U1710" i="109"/>
  <c r="T1710" i="109"/>
  <c r="S1710" i="109"/>
  <c r="AA1710" i="109" s="1"/>
  <c r="R1710" i="109"/>
  <c r="Q1710" i="109"/>
  <c r="P1710" i="109"/>
  <c r="O1710" i="109"/>
  <c r="N1710" i="109"/>
  <c r="M1710" i="109"/>
  <c r="L1710" i="109"/>
  <c r="K1710" i="109"/>
  <c r="J1710" i="109"/>
  <c r="I1710" i="109"/>
  <c r="H1710" i="109"/>
  <c r="G1710" i="109"/>
  <c r="F1710" i="109"/>
  <c r="E1710" i="109"/>
  <c r="D1710" i="109"/>
  <c r="C1710" i="109"/>
  <c r="B1710" i="109"/>
  <c r="A1710" i="109"/>
  <c r="V1710" i="109" s="1"/>
  <c r="AP1709" i="109"/>
  <c r="AO1709" i="109"/>
  <c r="AS1709" i="109" s="1"/>
  <c r="AN1709" i="109"/>
  <c r="AM1709" i="109"/>
  <c r="AI1709" i="109"/>
  <c r="AH1709" i="109"/>
  <c r="AF1709" i="109"/>
  <c r="AE1709" i="109"/>
  <c r="Z1709" i="109"/>
  <c r="V1709" i="109"/>
  <c r="U1709" i="109"/>
  <c r="T1709" i="109"/>
  <c r="S1709" i="109"/>
  <c r="R1709" i="109"/>
  <c r="Q1709" i="109"/>
  <c r="P1709" i="109"/>
  <c r="O1709" i="109"/>
  <c r="N1709" i="109"/>
  <c r="M1709" i="109"/>
  <c r="L1709" i="109"/>
  <c r="K1709" i="109"/>
  <c r="J1709" i="109"/>
  <c r="I1709" i="109"/>
  <c r="H1709" i="109"/>
  <c r="G1709" i="109"/>
  <c r="F1709" i="109"/>
  <c r="E1709" i="109"/>
  <c r="D1709" i="109"/>
  <c r="C1709" i="109"/>
  <c r="B1709" i="109"/>
  <c r="A1709" i="109"/>
  <c r="AB1708" i="109"/>
  <c r="AC1708" i="109" s="1"/>
  <c r="AA1708" i="109"/>
  <c r="X1708" i="109"/>
  <c r="AD1708" i="109" s="1"/>
  <c r="U1708" i="109"/>
  <c r="T1708" i="109"/>
  <c r="S1708" i="109"/>
  <c r="R1708" i="109"/>
  <c r="Q1708" i="109"/>
  <c r="P1708" i="109"/>
  <c r="O1708" i="109"/>
  <c r="N1708" i="109"/>
  <c r="M1708" i="109"/>
  <c r="L1708" i="109"/>
  <c r="K1708" i="109"/>
  <c r="J1708" i="109"/>
  <c r="I1708" i="109"/>
  <c r="H1708" i="109"/>
  <c r="G1708" i="109"/>
  <c r="F1708" i="109"/>
  <c r="E1708" i="109"/>
  <c r="D1708" i="109"/>
  <c r="C1708" i="109"/>
  <c r="B1708" i="109"/>
  <c r="A1708" i="109"/>
  <c r="V1708" i="109" s="1"/>
  <c r="AE1707" i="109"/>
  <c r="AB1707" i="109"/>
  <c r="AC1707" i="109" s="1"/>
  <c r="AA1707" i="109"/>
  <c r="X1707" i="109"/>
  <c r="AD1707" i="109" s="1"/>
  <c r="U1707" i="109"/>
  <c r="T1707" i="109"/>
  <c r="S1707" i="109"/>
  <c r="R1707" i="109"/>
  <c r="Q1707" i="109"/>
  <c r="P1707" i="109"/>
  <c r="O1707" i="109"/>
  <c r="N1707" i="109"/>
  <c r="M1707" i="109"/>
  <c r="L1707" i="109"/>
  <c r="K1707" i="109"/>
  <c r="J1707" i="109"/>
  <c r="I1707" i="109"/>
  <c r="H1707" i="109"/>
  <c r="G1707" i="109"/>
  <c r="F1707" i="109"/>
  <c r="E1707" i="109"/>
  <c r="D1707" i="109"/>
  <c r="C1707" i="109"/>
  <c r="B1707" i="109"/>
  <c r="A1707" i="109"/>
  <c r="V1707" i="109" s="1"/>
  <c r="AC1706" i="109"/>
  <c r="AB1706" i="109"/>
  <c r="AA1706" i="109"/>
  <c r="U1706" i="109"/>
  <c r="T1706" i="109"/>
  <c r="S1706" i="109"/>
  <c r="R1706" i="109"/>
  <c r="Q1706" i="109"/>
  <c r="P1706" i="109"/>
  <c r="O1706" i="109"/>
  <c r="N1706" i="109"/>
  <c r="M1706" i="109"/>
  <c r="L1706" i="109"/>
  <c r="K1706" i="109"/>
  <c r="J1706" i="109"/>
  <c r="I1706" i="109"/>
  <c r="H1706" i="109"/>
  <c r="G1706" i="109"/>
  <c r="F1706" i="109"/>
  <c r="E1706" i="109"/>
  <c r="D1706" i="109"/>
  <c r="C1706" i="109"/>
  <c r="B1706" i="109"/>
  <c r="A1706" i="109"/>
  <c r="V1706" i="109" s="1"/>
  <c r="AQ1705" i="109"/>
  <c r="AP1705" i="109"/>
  <c r="AN1705" i="109"/>
  <c r="AM1705" i="109"/>
  <c r="AL1705" i="109"/>
  <c r="AK1705" i="109"/>
  <c r="AJ1705" i="109"/>
  <c r="AI1705" i="109"/>
  <c r="AH1705" i="109"/>
  <c r="AG1705" i="109"/>
  <c r="AF1705" i="109"/>
  <c r="AE1705" i="109"/>
  <c r="AB1705" i="109"/>
  <c r="AC1705" i="109" s="1"/>
  <c r="Z1705" i="109"/>
  <c r="Y1705" i="109"/>
  <c r="V1705" i="109"/>
  <c r="X1705" i="109" s="1"/>
  <c r="U1705" i="109"/>
  <c r="T1705" i="109"/>
  <c r="S1705" i="109"/>
  <c r="AA1705" i="109" s="1"/>
  <c r="R1705" i="109"/>
  <c r="Q1705" i="109"/>
  <c r="P1705" i="109"/>
  <c r="O1705" i="109"/>
  <c r="N1705" i="109"/>
  <c r="M1705" i="109"/>
  <c r="L1705" i="109"/>
  <c r="K1705" i="109"/>
  <c r="J1705" i="109"/>
  <c r="I1705" i="109"/>
  <c r="H1705" i="109"/>
  <c r="G1705" i="109"/>
  <c r="F1705" i="109"/>
  <c r="E1705" i="109"/>
  <c r="D1705" i="109"/>
  <c r="C1705" i="109"/>
  <c r="B1705" i="109"/>
  <c r="A1705" i="109"/>
  <c r="V1704" i="109"/>
  <c r="U1704" i="109"/>
  <c r="T1704" i="109"/>
  <c r="S1704" i="109"/>
  <c r="R1704" i="109"/>
  <c r="Q1704" i="109"/>
  <c r="P1704" i="109"/>
  <c r="O1704" i="109"/>
  <c r="N1704" i="109"/>
  <c r="M1704" i="109"/>
  <c r="L1704" i="109"/>
  <c r="K1704" i="109"/>
  <c r="J1704" i="109"/>
  <c r="I1704" i="109"/>
  <c r="H1704" i="109"/>
  <c r="G1704" i="109"/>
  <c r="F1704" i="109"/>
  <c r="E1704" i="109"/>
  <c r="D1704" i="109"/>
  <c r="C1704" i="109"/>
  <c r="B1704" i="109"/>
  <c r="A1704" i="109"/>
  <c r="AP1703" i="109"/>
  <c r="AO1703" i="109"/>
  <c r="AN1703" i="109"/>
  <c r="AM1703" i="109"/>
  <c r="AL1703" i="109"/>
  <c r="AK1703" i="109"/>
  <c r="AJ1703" i="109"/>
  <c r="AF1703" i="109"/>
  <c r="AE1703" i="109"/>
  <c r="X1703" i="109"/>
  <c r="U1703" i="109"/>
  <c r="T1703" i="109"/>
  <c r="S1703" i="109"/>
  <c r="R1703" i="109"/>
  <c r="Q1703" i="109"/>
  <c r="P1703" i="109"/>
  <c r="O1703" i="109"/>
  <c r="N1703" i="109"/>
  <c r="M1703" i="109"/>
  <c r="L1703" i="109"/>
  <c r="K1703" i="109"/>
  <c r="J1703" i="109"/>
  <c r="I1703" i="109"/>
  <c r="H1703" i="109"/>
  <c r="G1703" i="109"/>
  <c r="F1703" i="109"/>
  <c r="E1703" i="109"/>
  <c r="D1703" i="109"/>
  <c r="C1703" i="109"/>
  <c r="B1703" i="109"/>
  <c r="A1703" i="109"/>
  <c r="V1703" i="109" s="1"/>
  <c r="Z1703" i="109" s="1"/>
  <c r="AP1702" i="109"/>
  <c r="AO1702" i="109"/>
  <c r="AS1702" i="109" s="1"/>
  <c r="AN1702" i="109"/>
  <c r="AM1702" i="109"/>
  <c r="AL1702" i="109"/>
  <c r="AK1702" i="109"/>
  <c r="AJ1702" i="109"/>
  <c r="AI1702" i="109"/>
  <c r="AH1702" i="109"/>
  <c r="AG1702" i="109"/>
  <c r="Z1702" i="109"/>
  <c r="V1702" i="109"/>
  <c r="Y1702" i="109" s="1"/>
  <c r="U1702" i="109"/>
  <c r="T1702" i="109"/>
  <c r="S1702" i="109"/>
  <c r="R1702" i="109"/>
  <c r="Q1702" i="109"/>
  <c r="P1702" i="109"/>
  <c r="O1702" i="109"/>
  <c r="N1702" i="109"/>
  <c r="M1702" i="109"/>
  <c r="L1702" i="109"/>
  <c r="K1702" i="109"/>
  <c r="J1702" i="109"/>
  <c r="I1702" i="109"/>
  <c r="H1702" i="109"/>
  <c r="G1702" i="109"/>
  <c r="F1702" i="109"/>
  <c r="E1702" i="109"/>
  <c r="D1702" i="109"/>
  <c r="C1702" i="109"/>
  <c r="B1702" i="109"/>
  <c r="A1702" i="109"/>
  <c r="AP1701" i="109"/>
  <c r="AO1701" i="109"/>
  <c r="AS1701" i="109" s="1"/>
  <c r="AN1701" i="109"/>
  <c r="AM1701" i="109"/>
  <c r="AK1701" i="109"/>
  <c r="AJ1701" i="109"/>
  <c r="AI1701" i="109"/>
  <c r="AH1701" i="109"/>
  <c r="AG1701" i="109"/>
  <c r="V1701" i="109"/>
  <c r="AL1701" i="109" s="1"/>
  <c r="U1701" i="109"/>
  <c r="T1701" i="109"/>
  <c r="S1701" i="109"/>
  <c r="R1701" i="109"/>
  <c r="Q1701" i="109"/>
  <c r="P1701" i="109"/>
  <c r="O1701" i="109"/>
  <c r="N1701" i="109"/>
  <c r="M1701" i="109"/>
  <c r="L1701" i="109"/>
  <c r="K1701" i="109"/>
  <c r="J1701" i="109"/>
  <c r="I1701" i="109"/>
  <c r="H1701" i="109"/>
  <c r="G1701" i="109"/>
  <c r="F1701" i="109"/>
  <c r="E1701" i="109"/>
  <c r="D1701" i="109"/>
  <c r="C1701" i="109"/>
  <c r="B1701" i="109"/>
  <c r="A1701" i="109"/>
  <c r="AP1700" i="109"/>
  <c r="AO1700" i="109"/>
  <c r="AS1700" i="109" s="1"/>
  <c r="AN1700" i="109"/>
  <c r="AM1700" i="109"/>
  <c r="AL1700" i="109"/>
  <c r="AK1700" i="109"/>
  <c r="AJ1700" i="109"/>
  <c r="AI1700" i="109"/>
  <c r="AG1700" i="109"/>
  <c r="AE1700" i="109"/>
  <c r="AQ1700" i="109" s="1"/>
  <c r="AB1700" i="109"/>
  <c r="AC1700" i="109" s="1"/>
  <c r="AA1700" i="109"/>
  <c r="Z1700" i="109"/>
  <c r="V1700" i="109"/>
  <c r="U1700" i="109"/>
  <c r="T1700" i="109"/>
  <c r="S1700" i="109"/>
  <c r="R1700" i="109"/>
  <c r="Q1700" i="109"/>
  <c r="P1700" i="109"/>
  <c r="O1700" i="109"/>
  <c r="N1700" i="109"/>
  <c r="M1700" i="109"/>
  <c r="L1700" i="109"/>
  <c r="K1700" i="109"/>
  <c r="J1700" i="109"/>
  <c r="I1700" i="109"/>
  <c r="H1700" i="109"/>
  <c r="G1700" i="109"/>
  <c r="F1700" i="109"/>
  <c r="E1700" i="109"/>
  <c r="D1700" i="109"/>
  <c r="C1700" i="109"/>
  <c r="B1700" i="109"/>
  <c r="A1700" i="109"/>
  <c r="AP1699" i="109"/>
  <c r="AO1699" i="109"/>
  <c r="AS1699" i="109" s="1"/>
  <c r="AN1699" i="109"/>
  <c r="AM1699" i="109"/>
  <c r="AL1699" i="109"/>
  <c r="AK1699" i="109"/>
  <c r="AI1699" i="109"/>
  <c r="AG1699" i="109"/>
  <c r="AF1699" i="109"/>
  <c r="Z1699" i="109"/>
  <c r="Y1699" i="109"/>
  <c r="V1699" i="109"/>
  <c r="U1699" i="109"/>
  <c r="T1699" i="109"/>
  <c r="S1699" i="109"/>
  <c r="R1699" i="109"/>
  <c r="Q1699" i="109"/>
  <c r="P1699" i="109"/>
  <c r="O1699" i="109"/>
  <c r="N1699" i="109"/>
  <c r="M1699" i="109"/>
  <c r="L1699" i="109"/>
  <c r="K1699" i="109"/>
  <c r="J1699" i="109"/>
  <c r="I1699" i="109"/>
  <c r="H1699" i="109"/>
  <c r="G1699" i="109"/>
  <c r="F1699" i="109"/>
  <c r="E1699" i="109"/>
  <c r="D1699" i="109"/>
  <c r="C1699" i="109"/>
  <c r="B1699" i="109"/>
  <c r="A1699" i="109"/>
  <c r="AB1698" i="109"/>
  <c r="AC1698" i="109" s="1"/>
  <c r="AA1698" i="109"/>
  <c r="Y1698" i="109"/>
  <c r="U1698" i="109"/>
  <c r="T1698" i="109"/>
  <c r="S1698" i="109"/>
  <c r="R1698" i="109"/>
  <c r="Q1698" i="109"/>
  <c r="P1698" i="109"/>
  <c r="O1698" i="109"/>
  <c r="N1698" i="109"/>
  <c r="M1698" i="109"/>
  <c r="L1698" i="109"/>
  <c r="K1698" i="109"/>
  <c r="J1698" i="109"/>
  <c r="I1698" i="109"/>
  <c r="H1698" i="109"/>
  <c r="G1698" i="109"/>
  <c r="F1698" i="109"/>
  <c r="E1698" i="109"/>
  <c r="D1698" i="109"/>
  <c r="C1698" i="109"/>
  <c r="B1698" i="109"/>
  <c r="A1698" i="109"/>
  <c r="V1698" i="109" s="1"/>
  <c r="AH1697" i="109"/>
  <c r="AG1697" i="109"/>
  <c r="AF1697" i="109"/>
  <c r="AD1697" i="109"/>
  <c r="AB1697" i="109"/>
  <c r="AC1697" i="109" s="1"/>
  <c r="AA1697" i="109"/>
  <c r="Z1697" i="109"/>
  <c r="X1697" i="109"/>
  <c r="U1697" i="109"/>
  <c r="T1697" i="109"/>
  <c r="S1697" i="109"/>
  <c r="R1697" i="109"/>
  <c r="Q1697" i="109"/>
  <c r="P1697" i="109"/>
  <c r="O1697" i="109"/>
  <c r="N1697" i="109"/>
  <c r="M1697" i="109"/>
  <c r="L1697" i="109"/>
  <c r="K1697" i="109"/>
  <c r="J1697" i="109"/>
  <c r="I1697" i="109"/>
  <c r="H1697" i="109"/>
  <c r="G1697" i="109"/>
  <c r="F1697" i="109"/>
  <c r="E1697" i="109"/>
  <c r="D1697" i="109"/>
  <c r="C1697" i="109"/>
  <c r="B1697" i="109"/>
  <c r="A1697" i="109"/>
  <c r="V1697" i="109" s="1"/>
  <c r="AO1696" i="109"/>
  <c r="AS1696" i="109" s="1"/>
  <c r="AN1696" i="109"/>
  <c r="AM1696" i="109"/>
  <c r="AL1696" i="109"/>
  <c r="AK1696" i="109"/>
  <c r="AJ1696" i="109"/>
  <c r="AI1696" i="109"/>
  <c r="AH1696" i="109"/>
  <c r="AR1696" i="109" s="1"/>
  <c r="AG1696" i="109"/>
  <c r="AF1696" i="109"/>
  <c r="AE1696" i="109"/>
  <c r="AB1696" i="109"/>
  <c r="AC1696" i="109" s="1"/>
  <c r="AA1696" i="109"/>
  <c r="Z1696" i="109"/>
  <c r="Y1696" i="109"/>
  <c r="V1696" i="109"/>
  <c r="AP1696" i="109" s="1"/>
  <c r="U1696" i="109"/>
  <c r="T1696" i="109"/>
  <c r="S1696" i="109"/>
  <c r="R1696" i="109"/>
  <c r="Q1696" i="109"/>
  <c r="P1696" i="109"/>
  <c r="O1696" i="109"/>
  <c r="N1696" i="109"/>
  <c r="M1696" i="109"/>
  <c r="L1696" i="109"/>
  <c r="K1696" i="109"/>
  <c r="J1696" i="109"/>
  <c r="I1696" i="109"/>
  <c r="H1696" i="109"/>
  <c r="G1696" i="109"/>
  <c r="F1696" i="109"/>
  <c r="E1696" i="109"/>
  <c r="D1696" i="109"/>
  <c r="C1696" i="109"/>
  <c r="B1696" i="109"/>
  <c r="A1696" i="109"/>
  <c r="AP1695" i="109"/>
  <c r="AM1695" i="109"/>
  <c r="AL1695" i="109"/>
  <c r="AK1695" i="109"/>
  <c r="AJ1695" i="109"/>
  <c r="AI1695" i="109"/>
  <c r="AH1695" i="109"/>
  <c r="AG1695" i="109"/>
  <c r="AF1695" i="109"/>
  <c r="AE1695" i="109"/>
  <c r="AQ1695" i="109" s="1"/>
  <c r="AB1695" i="109"/>
  <c r="AC1695" i="109" s="1"/>
  <c r="AA1695" i="109"/>
  <c r="Z1695" i="109"/>
  <c r="V1695" i="109"/>
  <c r="Y1695" i="109" s="1"/>
  <c r="U1695" i="109"/>
  <c r="T1695" i="109"/>
  <c r="S1695" i="109"/>
  <c r="R1695" i="109"/>
  <c r="Q1695" i="109"/>
  <c r="P1695" i="109"/>
  <c r="O1695" i="109"/>
  <c r="N1695" i="109"/>
  <c r="M1695" i="109"/>
  <c r="L1695" i="109"/>
  <c r="K1695" i="109"/>
  <c r="J1695" i="109"/>
  <c r="I1695" i="109"/>
  <c r="H1695" i="109"/>
  <c r="G1695" i="109"/>
  <c r="F1695" i="109"/>
  <c r="E1695" i="109"/>
  <c r="D1695" i="109"/>
  <c r="C1695" i="109"/>
  <c r="B1695" i="109"/>
  <c r="A1695" i="109"/>
  <c r="AN1694" i="109"/>
  <c r="AM1694" i="109"/>
  <c r="AL1694" i="109"/>
  <c r="AK1694" i="109"/>
  <c r="AJ1694" i="109"/>
  <c r="AI1694" i="109"/>
  <c r="AH1694" i="109"/>
  <c r="AG1694" i="109"/>
  <c r="AF1694" i="109"/>
  <c r="AE1694" i="109"/>
  <c r="V1694" i="109"/>
  <c r="X1694" i="109" s="1"/>
  <c r="U1694" i="109"/>
  <c r="T1694" i="109"/>
  <c r="S1694" i="109"/>
  <c r="R1694" i="109"/>
  <c r="Q1694" i="109"/>
  <c r="P1694" i="109"/>
  <c r="O1694" i="109"/>
  <c r="N1694" i="109"/>
  <c r="M1694" i="109"/>
  <c r="L1694" i="109"/>
  <c r="K1694" i="109"/>
  <c r="J1694" i="109"/>
  <c r="I1694" i="109"/>
  <c r="H1694" i="109"/>
  <c r="G1694" i="109"/>
  <c r="F1694" i="109"/>
  <c r="E1694" i="109"/>
  <c r="D1694" i="109"/>
  <c r="C1694" i="109"/>
  <c r="B1694" i="109"/>
  <c r="A1694" i="109"/>
  <c r="AN1693" i="109"/>
  <c r="AM1693" i="109"/>
  <c r="AL1693" i="109"/>
  <c r="AK1693" i="109"/>
  <c r="AJ1693" i="109"/>
  <c r="AH1693" i="109"/>
  <c r="AG1693" i="109"/>
  <c r="AF1693" i="109"/>
  <c r="AR1693" i="109" s="1"/>
  <c r="AE1693" i="109"/>
  <c r="AB1693" i="109"/>
  <c r="AC1693" i="109" s="1"/>
  <c r="V1693" i="109"/>
  <c r="Z1693" i="109" s="1"/>
  <c r="U1693" i="109"/>
  <c r="T1693" i="109"/>
  <c r="S1693" i="109"/>
  <c r="R1693" i="109"/>
  <c r="Q1693" i="109"/>
  <c r="P1693" i="109"/>
  <c r="O1693" i="109"/>
  <c r="N1693" i="109"/>
  <c r="M1693" i="109"/>
  <c r="L1693" i="109"/>
  <c r="AA1693" i="109" s="1"/>
  <c r="K1693" i="109"/>
  <c r="J1693" i="109"/>
  <c r="I1693" i="109"/>
  <c r="H1693" i="109"/>
  <c r="G1693" i="109"/>
  <c r="F1693" i="109"/>
  <c r="E1693" i="109"/>
  <c r="D1693" i="109"/>
  <c r="C1693" i="109"/>
  <c r="B1693" i="109"/>
  <c r="A1693" i="109"/>
  <c r="AM1692" i="109"/>
  <c r="AL1692" i="109"/>
  <c r="AK1692" i="109"/>
  <c r="AG1692" i="109"/>
  <c r="AF1692" i="109"/>
  <c r="AC1692" i="109"/>
  <c r="U1692" i="109"/>
  <c r="T1692" i="109"/>
  <c r="S1692" i="109"/>
  <c r="R1692" i="109"/>
  <c r="Q1692" i="109"/>
  <c r="P1692" i="109"/>
  <c r="O1692" i="109"/>
  <c r="N1692" i="109"/>
  <c r="M1692" i="109"/>
  <c r="L1692" i="109"/>
  <c r="AB1692" i="109" s="1"/>
  <c r="K1692" i="109"/>
  <c r="J1692" i="109"/>
  <c r="I1692" i="109"/>
  <c r="H1692" i="109"/>
  <c r="G1692" i="109"/>
  <c r="F1692" i="109"/>
  <c r="E1692" i="109"/>
  <c r="D1692" i="109"/>
  <c r="C1692" i="109"/>
  <c r="B1692" i="109"/>
  <c r="A1692" i="109"/>
  <c r="V1692" i="109" s="1"/>
  <c r="AG1691" i="109"/>
  <c r="AF1691" i="109"/>
  <c r="U1691" i="109"/>
  <c r="T1691" i="109"/>
  <c r="S1691" i="109"/>
  <c r="R1691" i="109"/>
  <c r="Q1691" i="109"/>
  <c r="P1691" i="109"/>
  <c r="O1691" i="109"/>
  <c r="N1691" i="109"/>
  <c r="M1691" i="109"/>
  <c r="L1691" i="109"/>
  <c r="K1691" i="109"/>
  <c r="J1691" i="109"/>
  <c r="I1691" i="109"/>
  <c r="H1691" i="109"/>
  <c r="G1691" i="109"/>
  <c r="F1691" i="109"/>
  <c r="E1691" i="109"/>
  <c r="D1691" i="109"/>
  <c r="C1691" i="109"/>
  <c r="B1691" i="109"/>
  <c r="A1691" i="109"/>
  <c r="V1691" i="109" s="1"/>
  <c r="AO1690" i="109"/>
  <c r="AN1690" i="109"/>
  <c r="AM1690" i="109"/>
  <c r="AK1690" i="109"/>
  <c r="AJ1690" i="109"/>
  <c r="AI1690" i="109"/>
  <c r="AH1690" i="109"/>
  <c r="U1690" i="109"/>
  <c r="T1690" i="109"/>
  <c r="S1690" i="109"/>
  <c r="R1690" i="109"/>
  <c r="Q1690" i="109"/>
  <c r="P1690" i="109"/>
  <c r="O1690" i="109"/>
  <c r="N1690" i="109"/>
  <c r="M1690" i="109"/>
  <c r="L1690" i="109"/>
  <c r="K1690" i="109"/>
  <c r="J1690" i="109"/>
  <c r="I1690" i="109"/>
  <c r="H1690" i="109"/>
  <c r="G1690" i="109"/>
  <c r="F1690" i="109"/>
  <c r="E1690" i="109"/>
  <c r="D1690" i="109"/>
  <c r="C1690" i="109"/>
  <c r="B1690" i="109"/>
  <c r="A1690" i="109"/>
  <c r="V1690" i="109" s="1"/>
  <c r="AP1689" i="109"/>
  <c r="AO1689" i="109"/>
  <c r="AN1689" i="109"/>
  <c r="AM1689" i="109"/>
  <c r="AL1689" i="109"/>
  <c r="AK1689" i="109"/>
  <c r="AJ1689" i="109"/>
  <c r="AI1689" i="109"/>
  <c r="AG1689" i="109"/>
  <c r="AF1689" i="109"/>
  <c r="AR1689" i="109" s="1"/>
  <c r="AE1689" i="109"/>
  <c r="AQ1689" i="109" s="1"/>
  <c r="Z1689" i="109"/>
  <c r="Y1689" i="109"/>
  <c r="V1689" i="109"/>
  <c r="AH1689" i="109" s="1"/>
  <c r="U1689" i="109"/>
  <c r="T1689" i="109"/>
  <c r="S1689" i="109"/>
  <c r="R1689" i="109"/>
  <c r="Q1689" i="109"/>
  <c r="P1689" i="109"/>
  <c r="O1689" i="109"/>
  <c r="N1689" i="109"/>
  <c r="M1689" i="109"/>
  <c r="L1689" i="109"/>
  <c r="K1689" i="109"/>
  <c r="J1689" i="109"/>
  <c r="I1689" i="109"/>
  <c r="H1689" i="109"/>
  <c r="G1689" i="109"/>
  <c r="F1689" i="109"/>
  <c r="E1689" i="109"/>
  <c r="D1689" i="109"/>
  <c r="C1689" i="109"/>
  <c r="B1689" i="109"/>
  <c r="A1689" i="109"/>
  <c r="AP1688" i="109"/>
  <c r="AO1688" i="109"/>
  <c r="AN1688" i="109"/>
  <c r="AM1688" i="109"/>
  <c r="AL1688" i="109"/>
  <c r="AK1688" i="109"/>
  <c r="AI1688" i="109"/>
  <c r="AH1688" i="109"/>
  <c r="AG1688" i="109"/>
  <c r="AF1688" i="109"/>
  <c r="V1688" i="109"/>
  <c r="AJ1688" i="109" s="1"/>
  <c r="U1688" i="109"/>
  <c r="T1688" i="109"/>
  <c r="S1688" i="109"/>
  <c r="R1688" i="109"/>
  <c r="Q1688" i="109"/>
  <c r="P1688" i="109"/>
  <c r="O1688" i="109"/>
  <c r="N1688" i="109"/>
  <c r="M1688" i="109"/>
  <c r="L1688" i="109"/>
  <c r="K1688" i="109"/>
  <c r="J1688" i="109"/>
  <c r="I1688" i="109"/>
  <c r="H1688" i="109"/>
  <c r="G1688" i="109"/>
  <c r="F1688" i="109"/>
  <c r="E1688" i="109"/>
  <c r="D1688" i="109"/>
  <c r="C1688" i="109"/>
  <c r="B1688" i="109"/>
  <c r="A1688" i="109"/>
  <c r="AP1687" i="109"/>
  <c r="AN1687" i="109"/>
  <c r="AM1687" i="109"/>
  <c r="AK1687" i="109"/>
  <c r="AJ1687" i="109"/>
  <c r="AI1687" i="109"/>
  <c r="AH1687" i="109"/>
  <c r="AG1687" i="109"/>
  <c r="V1687" i="109"/>
  <c r="AL1687" i="109" s="1"/>
  <c r="U1687" i="109"/>
  <c r="T1687" i="109"/>
  <c r="S1687" i="109"/>
  <c r="R1687" i="109"/>
  <c r="Q1687" i="109"/>
  <c r="P1687" i="109"/>
  <c r="O1687" i="109"/>
  <c r="N1687" i="109"/>
  <c r="M1687" i="109"/>
  <c r="L1687" i="109"/>
  <c r="K1687" i="109"/>
  <c r="J1687" i="109"/>
  <c r="I1687" i="109"/>
  <c r="H1687" i="109"/>
  <c r="G1687" i="109"/>
  <c r="F1687" i="109"/>
  <c r="E1687" i="109"/>
  <c r="D1687" i="109"/>
  <c r="C1687" i="109"/>
  <c r="B1687" i="109"/>
  <c r="A1687" i="109"/>
  <c r="AO1686" i="109"/>
  <c r="AM1686" i="109"/>
  <c r="AL1686" i="109"/>
  <c r="AK1686" i="109"/>
  <c r="AJ1686" i="109"/>
  <c r="AH1686" i="109"/>
  <c r="U1686" i="109"/>
  <c r="T1686" i="109"/>
  <c r="S1686" i="109"/>
  <c r="R1686" i="109"/>
  <c r="Q1686" i="109"/>
  <c r="P1686" i="109"/>
  <c r="O1686" i="109"/>
  <c r="N1686" i="109"/>
  <c r="M1686" i="109"/>
  <c r="L1686" i="109"/>
  <c r="K1686" i="109"/>
  <c r="J1686" i="109"/>
  <c r="I1686" i="109"/>
  <c r="H1686" i="109"/>
  <c r="G1686" i="109"/>
  <c r="F1686" i="109"/>
  <c r="E1686" i="109"/>
  <c r="D1686" i="109"/>
  <c r="C1686" i="109"/>
  <c r="B1686" i="109"/>
  <c r="A1686" i="109"/>
  <c r="V1686" i="109" s="1"/>
  <c r="V1685" i="109"/>
  <c r="U1685" i="109"/>
  <c r="T1685" i="109"/>
  <c r="S1685" i="109"/>
  <c r="R1685" i="109"/>
  <c r="Q1685" i="109"/>
  <c r="P1685" i="109"/>
  <c r="O1685" i="109"/>
  <c r="N1685" i="109"/>
  <c r="M1685" i="109"/>
  <c r="L1685" i="109"/>
  <c r="K1685" i="109"/>
  <c r="J1685" i="109"/>
  <c r="I1685" i="109"/>
  <c r="H1685" i="109"/>
  <c r="G1685" i="109"/>
  <c r="F1685" i="109"/>
  <c r="E1685" i="109"/>
  <c r="D1685" i="109"/>
  <c r="C1685" i="109"/>
  <c r="B1685" i="109"/>
  <c r="A1685" i="109"/>
  <c r="AP1684" i="109"/>
  <c r="AO1684" i="109"/>
  <c r="AS1684" i="109" s="1"/>
  <c r="AN1684" i="109"/>
  <c r="AM1684" i="109"/>
  <c r="AL1684" i="109"/>
  <c r="AK1684" i="109"/>
  <c r="AJ1684" i="109"/>
  <c r="AB1684" i="109"/>
  <c r="AC1684" i="109" s="1"/>
  <c r="V1684" i="109"/>
  <c r="U1684" i="109"/>
  <c r="T1684" i="109"/>
  <c r="S1684" i="109"/>
  <c r="AA1684" i="109" s="1"/>
  <c r="R1684" i="109"/>
  <c r="Q1684" i="109"/>
  <c r="P1684" i="109"/>
  <c r="O1684" i="109"/>
  <c r="N1684" i="109"/>
  <c r="M1684" i="109"/>
  <c r="L1684" i="109"/>
  <c r="K1684" i="109"/>
  <c r="J1684" i="109"/>
  <c r="I1684" i="109"/>
  <c r="H1684" i="109"/>
  <c r="G1684" i="109"/>
  <c r="F1684" i="109"/>
  <c r="E1684" i="109"/>
  <c r="D1684" i="109"/>
  <c r="C1684" i="109"/>
  <c r="B1684" i="109"/>
  <c r="A1684" i="109"/>
  <c r="AB1683" i="109"/>
  <c r="AC1683" i="109" s="1"/>
  <c r="V1683" i="109"/>
  <c r="U1683" i="109"/>
  <c r="T1683" i="109"/>
  <c r="S1683" i="109"/>
  <c r="AA1683" i="109" s="1"/>
  <c r="R1683" i="109"/>
  <c r="Q1683" i="109"/>
  <c r="P1683" i="109"/>
  <c r="O1683" i="109"/>
  <c r="N1683" i="109"/>
  <c r="M1683" i="109"/>
  <c r="L1683" i="109"/>
  <c r="K1683" i="109"/>
  <c r="J1683" i="109"/>
  <c r="I1683" i="109"/>
  <c r="H1683" i="109"/>
  <c r="G1683" i="109"/>
  <c r="F1683" i="109"/>
  <c r="E1683" i="109"/>
  <c r="D1683" i="109"/>
  <c r="C1683" i="109"/>
  <c r="B1683" i="109"/>
  <c r="A1683" i="109"/>
  <c r="AP1682" i="109"/>
  <c r="AO1682" i="109"/>
  <c r="AS1682" i="109" s="1"/>
  <c r="AN1682" i="109"/>
  <c r="AM1682" i="109"/>
  <c r="AL1682" i="109"/>
  <c r="AB1682" i="109"/>
  <c r="AC1682" i="109" s="1"/>
  <c r="V1682" i="109"/>
  <c r="U1682" i="109"/>
  <c r="T1682" i="109"/>
  <c r="S1682" i="109"/>
  <c r="AA1682" i="109" s="1"/>
  <c r="R1682" i="109"/>
  <c r="Q1682" i="109"/>
  <c r="P1682" i="109"/>
  <c r="O1682" i="109"/>
  <c r="N1682" i="109"/>
  <c r="M1682" i="109"/>
  <c r="L1682" i="109"/>
  <c r="K1682" i="109"/>
  <c r="J1682" i="109"/>
  <c r="I1682" i="109"/>
  <c r="H1682" i="109"/>
  <c r="G1682" i="109"/>
  <c r="F1682" i="109"/>
  <c r="E1682" i="109"/>
  <c r="D1682" i="109"/>
  <c r="C1682" i="109"/>
  <c r="B1682" i="109"/>
  <c r="A1682" i="109"/>
  <c r="AC1681" i="109"/>
  <c r="U1681" i="109"/>
  <c r="T1681" i="109"/>
  <c r="S1681" i="109"/>
  <c r="AA1681" i="109" s="1"/>
  <c r="R1681" i="109"/>
  <c r="Q1681" i="109"/>
  <c r="P1681" i="109"/>
  <c r="O1681" i="109"/>
  <c r="N1681" i="109"/>
  <c r="M1681" i="109"/>
  <c r="L1681" i="109"/>
  <c r="AB1681" i="109" s="1"/>
  <c r="K1681" i="109"/>
  <c r="J1681" i="109"/>
  <c r="I1681" i="109"/>
  <c r="H1681" i="109"/>
  <c r="G1681" i="109"/>
  <c r="F1681" i="109"/>
  <c r="E1681" i="109"/>
  <c r="D1681" i="109"/>
  <c r="C1681" i="109"/>
  <c r="B1681" i="109"/>
  <c r="A1681" i="109"/>
  <c r="V1681" i="109" s="1"/>
  <c r="X1681" i="109" s="1"/>
  <c r="AP1680" i="109"/>
  <c r="AO1680" i="109"/>
  <c r="AS1680" i="109" s="1"/>
  <c r="AN1680" i="109"/>
  <c r="AA1680" i="109"/>
  <c r="Z1680" i="109"/>
  <c r="V1680" i="109"/>
  <c r="U1680" i="109"/>
  <c r="T1680" i="109"/>
  <c r="S1680" i="109"/>
  <c r="R1680" i="109"/>
  <c r="Q1680" i="109"/>
  <c r="P1680" i="109"/>
  <c r="O1680" i="109"/>
  <c r="N1680" i="109"/>
  <c r="M1680" i="109"/>
  <c r="L1680" i="109"/>
  <c r="AB1680" i="109" s="1"/>
  <c r="AC1680" i="109" s="1"/>
  <c r="K1680" i="109"/>
  <c r="J1680" i="109"/>
  <c r="I1680" i="109"/>
  <c r="H1680" i="109"/>
  <c r="G1680" i="109"/>
  <c r="F1680" i="109"/>
  <c r="E1680" i="109"/>
  <c r="D1680" i="109"/>
  <c r="C1680" i="109"/>
  <c r="B1680" i="109"/>
  <c r="A1680" i="109"/>
  <c r="AB1679" i="109"/>
  <c r="AC1679" i="109" s="1"/>
  <c r="V1679" i="109"/>
  <c r="U1679" i="109"/>
  <c r="T1679" i="109"/>
  <c r="S1679" i="109"/>
  <c r="AA1679" i="109" s="1"/>
  <c r="R1679" i="109"/>
  <c r="Q1679" i="109"/>
  <c r="P1679" i="109"/>
  <c r="O1679" i="109"/>
  <c r="N1679" i="109"/>
  <c r="M1679" i="109"/>
  <c r="L1679" i="109"/>
  <c r="K1679" i="109"/>
  <c r="J1679" i="109"/>
  <c r="I1679" i="109"/>
  <c r="H1679" i="109"/>
  <c r="G1679" i="109"/>
  <c r="F1679" i="109"/>
  <c r="E1679" i="109"/>
  <c r="D1679" i="109"/>
  <c r="C1679" i="109"/>
  <c r="B1679" i="109"/>
  <c r="A1679" i="109"/>
  <c r="AP1678" i="109"/>
  <c r="AB1678" i="109"/>
  <c r="AC1678" i="109" s="1"/>
  <c r="AA1678" i="109"/>
  <c r="Y1678" i="109"/>
  <c r="V1678" i="109"/>
  <c r="U1678" i="109"/>
  <c r="T1678" i="109"/>
  <c r="S1678" i="109"/>
  <c r="R1678" i="109"/>
  <c r="Q1678" i="109"/>
  <c r="P1678" i="109"/>
  <c r="O1678" i="109"/>
  <c r="N1678" i="109"/>
  <c r="M1678" i="109"/>
  <c r="L1678" i="109"/>
  <c r="K1678" i="109"/>
  <c r="J1678" i="109"/>
  <c r="I1678" i="109"/>
  <c r="H1678" i="109"/>
  <c r="G1678" i="109"/>
  <c r="F1678" i="109"/>
  <c r="E1678" i="109"/>
  <c r="D1678" i="109"/>
  <c r="C1678" i="109"/>
  <c r="B1678" i="109"/>
  <c r="A1678" i="109"/>
  <c r="AB1677" i="109"/>
  <c r="AC1677" i="109" s="1"/>
  <c r="V1677" i="109"/>
  <c r="U1677" i="109"/>
  <c r="T1677" i="109"/>
  <c r="S1677" i="109"/>
  <c r="AA1677" i="109" s="1"/>
  <c r="R1677" i="109"/>
  <c r="Q1677" i="109"/>
  <c r="P1677" i="109"/>
  <c r="O1677" i="109"/>
  <c r="N1677" i="109"/>
  <c r="M1677" i="109"/>
  <c r="L1677" i="109"/>
  <c r="K1677" i="109"/>
  <c r="J1677" i="109"/>
  <c r="I1677" i="109"/>
  <c r="H1677" i="109"/>
  <c r="G1677" i="109"/>
  <c r="F1677" i="109"/>
  <c r="E1677" i="109"/>
  <c r="D1677" i="109"/>
  <c r="C1677" i="109"/>
  <c r="B1677" i="109"/>
  <c r="A1677" i="109"/>
  <c r="AE1676" i="109"/>
  <c r="AC1676" i="109"/>
  <c r="AB1676" i="109"/>
  <c r="AA1676" i="109"/>
  <c r="Z1676" i="109"/>
  <c r="V1676" i="109"/>
  <c r="U1676" i="109"/>
  <c r="T1676" i="109"/>
  <c r="S1676" i="109"/>
  <c r="R1676" i="109"/>
  <c r="Q1676" i="109"/>
  <c r="P1676" i="109"/>
  <c r="O1676" i="109"/>
  <c r="N1676" i="109"/>
  <c r="M1676" i="109"/>
  <c r="L1676" i="109"/>
  <c r="K1676" i="109"/>
  <c r="J1676" i="109"/>
  <c r="I1676" i="109"/>
  <c r="H1676" i="109"/>
  <c r="G1676" i="109"/>
  <c r="F1676" i="109"/>
  <c r="E1676" i="109"/>
  <c r="D1676" i="109"/>
  <c r="C1676" i="109"/>
  <c r="B1676" i="109"/>
  <c r="A1676" i="109"/>
  <c r="AB1675" i="109"/>
  <c r="AC1675" i="109" s="1"/>
  <c r="AA1675" i="109"/>
  <c r="V1675" i="109"/>
  <c r="U1675" i="109"/>
  <c r="T1675" i="109"/>
  <c r="S1675" i="109"/>
  <c r="R1675" i="109"/>
  <c r="Q1675" i="109"/>
  <c r="P1675" i="109"/>
  <c r="O1675" i="109"/>
  <c r="N1675" i="109"/>
  <c r="M1675" i="109"/>
  <c r="L1675" i="109"/>
  <c r="K1675" i="109"/>
  <c r="J1675" i="109"/>
  <c r="I1675" i="109"/>
  <c r="H1675" i="109"/>
  <c r="G1675" i="109"/>
  <c r="F1675" i="109"/>
  <c r="E1675" i="109"/>
  <c r="D1675" i="109"/>
  <c r="C1675" i="109"/>
  <c r="B1675" i="109"/>
  <c r="A1675" i="109"/>
  <c r="AP1674" i="109"/>
  <c r="AO1674" i="109"/>
  <c r="AS1674" i="109" s="1"/>
  <c r="AN1674" i="109"/>
  <c r="AM1674" i="109"/>
  <c r="AL1674" i="109"/>
  <c r="AK1674" i="109"/>
  <c r="AJ1674" i="109"/>
  <c r="AI1674" i="109"/>
  <c r="AH1674" i="109"/>
  <c r="AG1674" i="109"/>
  <c r="AF1674" i="109"/>
  <c r="AR1674" i="109" s="1"/>
  <c r="AE1674" i="109"/>
  <c r="Z1674" i="109"/>
  <c r="Y1674" i="109"/>
  <c r="V1674" i="109"/>
  <c r="X1674" i="109" s="1"/>
  <c r="U1674" i="109"/>
  <c r="T1674" i="109"/>
  <c r="S1674" i="109"/>
  <c r="R1674" i="109"/>
  <c r="Q1674" i="109"/>
  <c r="P1674" i="109"/>
  <c r="O1674" i="109"/>
  <c r="N1674" i="109"/>
  <c r="M1674" i="109"/>
  <c r="L1674" i="109"/>
  <c r="K1674" i="109"/>
  <c r="J1674" i="109"/>
  <c r="I1674" i="109"/>
  <c r="H1674" i="109"/>
  <c r="G1674" i="109"/>
  <c r="F1674" i="109"/>
  <c r="E1674" i="109"/>
  <c r="D1674" i="109"/>
  <c r="C1674" i="109"/>
  <c r="B1674" i="109"/>
  <c r="A1674" i="109"/>
  <c r="AM1673" i="109"/>
  <c r="AL1673" i="109"/>
  <c r="AK1673" i="109"/>
  <c r="AJ1673" i="109"/>
  <c r="AI1673" i="109"/>
  <c r="AG1673" i="109"/>
  <c r="AF1673" i="109"/>
  <c r="AE1673" i="109"/>
  <c r="AQ1673" i="109" s="1"/>
  <c r="AC1673" i="109"/>
  <c r="AB1673" i="109"/>
  <c r="V1673" i="109"/>
  <c r="Z1673" i="109" s="1"/>
  <c r="U1673" i="109"/>
  <c r="T1673" i="109"/>
  <c r="S1673" i="109"/>
  <c r="R1673" i="109"/>
  <c r="Q1673" i="109"/>
  <c r="P1673" i="109"/>
  <c r="O1673" i="109"/>
  <c r="N1673" i="109"/>
  <c r="M1673" i="109"/>
  <c r="L1673" i="109"/>
  <c r="AA1673" i="109" s="1"/>
  <c r="K1673" i="109"/>
  <c r="J1673" i="109"/>
  <c r="I1673" i="109"/>
  <c r="H1673" i="109"/>
  <c r="G1673" i="109"/>
  <c r="F1673" i="109"/>
  <c r="E1673" i="109"/>
  <c r="D1673" i="109"/>
  <c r="C1673" i="109"/>
  <c r="B1673" i="109"/>
  <c r="A1673" i="109"/>
  <c r="U1672" i="109"/>
  <c r="T1672" i="109"/>
  <c r="S1672" i="109"/>
  <c r="R1672" i="109"/>
  <c r="Q1672" i="109"/>
  <c r="P1672" i="109"/>
  <c r="O1672" i="109"/>
  <c r="N1672" i="109"/>
  <c r="M1672" i="109"/>
  <c r="L1672" i="109"/>
  <c r="K1672" i="109"/>
  <c r="J1672" i="109"/>
  <c r="I1672" i="109"/>
  <c r="H1672" i="109"/>
  <c r="G1672" i="109"/>
  <c r="F1672" i="109"/>
  <c r="E1672" i="109"/>
  <c r="D1672" i="109"/>
  <c r="C1672" i="109"/>
  <c r="B1672" i="109"/>
  <c r="A1672" i="109"/>
  <c r="V1672" i="109" s="1"/>
  <c r="AP1671" i="109"/>
  <c r="AO1671" i="109"/>
  <c r="AS1671" i="109" s="1"/>
  <c r="AN1671" i="109"/>
  <c r="AM1671" i="109"/>
  <c r="AL1671" i="109"/>
  <c r="AK1671" i="109"/>
  <c r="AJ1671" i="109"/>
  <c r="AI1671" i="109"/>
  <c r="AH1671" i="109"/>
  <c r="AG1671" i="109"/>
  <c r="AF1671" i="109"/>
  <c r="AE1671" i="109"/>
  <c r="AQ1671" i="109" s="1"/>
  <c r="Z1671" i="109"/>
  <c r="Y1671" i="109"/>
  <c r="V1671" i="109"/>
  <c r="X1671" i="109" s="1"/>
  <c r="U1671" i="109"/>
  <c r="T1671" i="109"/>
  <c r="S1671" i="109"/>
  <c r="R1671" i="109"/>
  <c r="Q1671" i="109"/>
  <c r="P1671" i="109"/>
  <c r="O1671" i="109"/>
  <c r="N1671" i="109"/>
  <c r="M1671" i="109"/>
  <c r="L1671" i="109"/>
  <c r="K1671" i="109"/>
  <c r="J1671" i="109"/>
  <c r="I1671" i="109"/>
  <c r="H1671" i="109"/>
  <c r="G1671" i="109"/>
  <c r="F1671" i="109"/>
  <c r="E1671" i="109"/>
  <c r="D1671" i="109"/>
  <c r="C1671" i="109"/>
  <c r="B1671" i="109"/>
  <c r="A1671" i="109"/>
  <c r="AP1670" i="109"/>
  <c r="AO1670" i="109"/>
  <c r="AM1670" i="109"/>
  <c r="AL1670" i="109"/>
  <c r="AK1670" i="109"/>
  <c r="AJ1670" i="109"/>
  <c r="AI1670" i="109"/>
  <c r="AH1670" i="109"/>
  <c r="AG1670" i="109"/>
  <c r="V1670" i="109"/>
  <c r="AF1670" i="109" s="1"/>
  <c r="U1670" i="109"/>
  <c r="T1670" i="109"/>
  <c r="S1670" i="109"/>
  <c r="R1670" i="109"/>
  <c r="Q1670" i="109"/>
  <c r="P1670" i="109"/>
  <c r="O1670" i="109"/>
  <c r="N1670" i="109"/>
  <c r="M1670" i="109"/>
  <c r="L1670" i="109"/>
  <c r="K1670" i="109"/>
  <c r="J1670" i="109"/>
  <c r="I1670" i="109"/>
  <c r="H1670" i="109"/>
  <c r="G1670" i="109"/>
  <c r="F1670" i="109"/>
  <c r="E1670" i="109"/>
  <c r="D1670" i="109"/>
  <c r="C1670" i="109"/>
  <c r="B1670" i="109"/>
  <c r="A1670" i="109"/>
  <c r="AO1669" i="109"/>
  <c r="AN1669" i="109"/>
  <c r="AM1669" i="109"/>
  <c r="AL1669" i="109"/>
  <c r="AK1669" i="109"/>
  <c r="AJ1669" i="109"/>
  <c r="AI1669" i="109"/>
  <c r="V1669" i="109"/>
  <c r="U1669" i="109"/>
  <c r="T1669" i="109"/>
  <c r="S1669" i="109"/>
  <c r="R1669" i="109"/>
  <c r="Q1669" i="109"/>
  <c r="P1669" i="109"/>
  <c r="O1669" i="109"/>
  <c r="N1669" i="109"/>
  <c r="M1669" i="109"/>
  <c r="L1669" i="109"/>
  <c r="K1669" i="109"/>
  <c r="J1669" i="109"/>
  <c r="I1669" i="109"/>
  <c r="H1669" i="109"/>
  <c r="G1669" i="109"/>
  <c r="F1669" i="109"/>
  <c r="E1669" i="109"/>
  <c r="D1669" i="109"/>
  <c r="C1669" i="109"/>
  <c r="B1669" i="109"/>
  <c r="A1669" i="109"/>
  <c r="AB1668" i="109"/>
  <c r="AC1668" i="109" s="1"/>
  <c r="V1668" i="109"/>
  <c r="U1668" i="109"/>
  <c r="T1668" i="109"/>
  <c r="S1668" i="109"/>
  <c r="AA1668" i="109" s="1"/>
  <c r="R1668" i="109"/>
  <c r="Q1668" i="109"/>
  <c r="P1668" i="109"/>
  <c r="O1668" i="109"/>
  <c r="N1668" i="109"/>
  <c r="M1668" i="109"/>
  <c r="L1668" i="109"/>
  <c r="K1668" i="109"/>
  <c r="J1668" i="109"/>
  <c r="I1668" i="109"/>
  <c r="H1668" i="109"/>
  <c r="G1668" i="109"/>
  <c r="F1668" i="109"/>
  <c r="E1668" i="109"/>
  <c r="D1668" i="109"/>
  <c r="C1668" i="109"/>
  <c r="B1668" i="109"/>
  <c r="A1668" i="109"/>
  <c r="AS1667" i="109"/>
  <c r="AP1667" i="109"/>
  <c r="AO1667" i="109"/>
  <c r="AN1667" i="109"/>
  <c r="AM1667" i="109"/>
  <c r="AB1667" i="109"/>
  <c r="AC1667" i="109" s="1"/>
  <c r="V1667" i="109"/>
  <c r="U1667" i="109"/>
  <c r="T1667" i="109"/>
  <c r="S1667" i="109"/>
  <c r="AA1667" i="109" s="1"/>
  <c r="R1667" i="109"/>
  <c r="Q1667" i="109"/>
  <c r="P1667" i="109"/>
  <c r="O1667" i="109"/>
  <c r="N1667" i="109"/>
  <c r="M1667" i="109"/>
  <c r="L1667" i="109"/>
  <c r="K1667" i="109"/>
  <c r="J1667" i="109"/>
  <c r="I1667" i="109"/>
  <c r="H1667" i="109"/>
  <c r="G1667" i="109"/>
  <c r="F1667" i="109"/>
  <c r="E1667" i="109"/>
  <c r="D1667" i="109"/>
  <c r="C1667" i="109"/>
  <c r="B1667" i="109"/>
  <c r="A1667" i="109"/>
  <c r="AB1666" i="109"/>
  <c r="AC1666" i="109" s="1"/>
  <c r="AA1666" i="109"/>
  <c r="U1666" i="109"/>
  <c r="T1666" i="109"/>
  <c r="S1666" i="109"/>
  <c r="R1666" i="109"/>
  <c r="Q1666" i="109"/>
  <c r="P1666" i="109"/>
  <c r="O1666" i="109"/>
  <c r="N1666" i="109"/>
  <c r="M1666" i="109"/>
  <c r="L1666" i="109"/>
  <c r="K1666" i="109"/>
  <c r="J1666" i="109"/>
  <c r="I1666" i="109"/>
  <c r="H1666" i="109"/>
  <c r="G1666" i="109"/>
  <c r="F1666" i="109"/>
  <c r="E1666" i="109"/>
  <c r="D1666" i="109"/>
  <c r="C1666" i="109"/>
  <c r="B1666" i="109"/>
  <c r="A1666" i="109"/>
  <c r="V1666" i="109" s="1"/>
  <c r="AE1665" i="109"/>
  <c r="AC1665" i="109"/>
  <c r="AB1665" i="109"/>
  <c r="AA1665" i="109"/>
  <c r="V1665" i="109"/>
  <c r="U1665" i="109"/>
  <c r="T1665" i="109"/>
  <c r="S1665" i="109"/>
  <c r="R1665" i="109"/>
  <c r="Q1665" i="109"/>
  <c r="P1665" i="109"/>
  <c r="O1665" i="109"/>
  <c r="N1665" i="109"/>
  <c r="M1665" i="109"/>
  <c r="L1665" i="109"/>
  <c r="K1665" i="109"/>
  <c r="J1665" i="109"/>
  <c r="I1665" i="109"/>
  <c r="H1665" i="109"/>
  <c r="G1665" i="109"/>
  <c r="F1665" i="109"/>
  <c r="E1665" i="109"/>
  <c r="D1665" i="109"/>
  <c r="C1665" i="109"/>
  <c r="B1665" i="109"/>
  <c r="A1665" i="109"/>
  <c r="AC1664" i="109"/>
  <c r="AB1664" i="109"/>
  <c r="AA1664" i="109"/>
  <c r="U1664" i="109"/>
  <c r="T1664" i="109"/>
  <c r="S1664" i="109"/>
  <c r="R1664" i="109"/>
  <c r="Q1664" i="109"/>
  <c r="P1664" i="109"/>
  <c r="O1664" i="109"/>
  <c r="N1664" i="109"/>
  <c r="M1664" i="109"/>
  <c r="L1664" i="109"/>
  <c r="K1664" i="109"/>
  <c r="J1664" i="109"/>
  <c r="I1664" i="109"/>
  <c r="H1664" i="109"/>
  <c r="G1664" i="109"/>
  <c r="F1664" i="109"/>
  <c r="E1664" i="109"/>
  <c r="D1664" i="109"/>
  <c r="C1664" i="109"/>
  <c r="B1664" i="109"/>
  <c r="A1664" i="109"/>
  <c r="V1664" i="109" s="1"/>
  <c r="X1664" i="109" s="1"/>
  <c r="AD1664" i="109" s="1"/>
  <c r="AP1663" i="109"/>
  <c r="AO1663" i="109"/>
  <c r="AS1663" i="109" s="1"/>
  <c r="AN1663" i="109"/>
  <c r="AM1663" i="109"/>
  <c r="AL1663" i="109"/>
  <c r="AK1663" i="109"/>
  <c r="AJ1663" i="109"/>
  <c r="AI1663" i="109"/>
  <c r="AH1663" i="109"/>
  <c r="AG1663" i="109"/>
  <c r="AF1663" i="109"/>
  <c r="AE1663" i="109"/>
  <c r="AB1663" i="109"/>
  <c r="AC1663" i="109" s="1"/>
  <c r="AA1663" i="109"/>
  <c r="Z1663" i="109"/>
  <c r="Y1663" i="109"/>
  <c r="V1663" i="109"/>
  <c r="X1663" i="109" s="1"/>
  <c r="AD1663" i="109" s="1"/>
  <c r="U1663" i="109"/>
  <c r="T1663" i="109"/>
  <c r="S1663" i="109"/>
  <c r="R1663" i="109"/>
  <c r="Q1663" i="109"/>
  <c r="P1663" i="109"/>
  <c r="O1663" i="109"/>
  <c r="N1663" i="109"/>
  <c r="M1663" i="109"/>
  <c r="L1663" i="109"/>
  <c r="K1663" i="109"/>
  <c r="J1663" i="109"/>
  <c r="I1663" i="109"/>
  <c r="H1663" i="109"/>
  <c r="G1663" i="109"/>
  <c r="F1663" i="109"/>
  <c r="E1663" i="109"/>
  <c r="D1663" i="109"/>
  <c r="C1663" i="109"/>
  <c r="B1663" i="109"/>
  <c r="A1663" i="109"/>
  <c r="AM1662" i="109"/>
  <c r="AL1662" i="109"/>
  <c r="AK1662" i="109"/>
  <c r="AJ1662" i="109"/>
  <c r="AI1662" i="109"/>
  <c r="AG1662" i="109"/>
  <c r="AF1662" i="109"/>
  <c r="AE1662" i="109"/>
  <c r="V1662" i="109"/>
  <c r="Z1662" i="109" s="1"/>
  <c r="U1662" i="109"/>
  <c r="T1662" i="109"/>
  <c r="S1662" i="109"/>
  <c r="R1662" i="109"/>
  <c r="Q1662" i="109"/>
  <c r="P1662" i="109"/>
  <c r="O1662" i="109"/>
  <c r="N1662" i="109"/>
  <c r="M1662" i="109"/>
  <c r="L1662" i="109"/>
  <c r="K1662" i="109"/>
  <c r="J1662" i="109"/>
  <c r="I1662" i="109"/>
  <c r="H1662" i="109"/>
  <c r="G1662" i="109"/>
  <c r="F1662" i="109"/>
  <c r="E1662" i="109"/>
  <c r="D1662" i="109"/>
  <c r="C1662" i="109"/>
  <c r="B1662" i="109"/>
  <c r="A1662" i="109"/>
  <c r="AE1661" i="109"/>
  <c r="U1661" i="109"/>
  <c r="T1661" i="109"/>
  <c r="S1661" i="109"/>
  <c r="R1661" i="109"/>
  <c r="Q1661" i="109"/>
  <c r="P1661" i="109"/>
  <c r="O1661" i="109"/>
  <c r="N1661" i="109"/>
  <c r="M1661" i="109"/>
  <c r="L1661" i="109"/>
  <c r="K1661" i="109"/>
  <c r="J1661" i="109"/>
  <c r="I1661" i="109"/>
  <c r="H1661" i="109"/>
  <c r="G1661" i="109"/>
  <c r="F1661" i="109"/>
  <c r="E1661" i="109"/>
  <c r="D1661" i="109"/>
  <c r="C1661" i="109"/>
  <c r="B1661" i="109"/>
  <c r="A1661" i="109"/>
  <c r="V1661" i="109" s="1"/>
  <c r="AP1660" i="109"/>
  <c r="AO1660" i="109"/>
  <c r="AS1660" i="109" s="1"/>
  <c r="AN1660" i="109"/>
  <c r="AM1660" i="109"/>
  <c r="AL1660" i="109"/>
  <c r="AK1660" i="109"/>
  <c r="AJ1660" i="109"/>
  <c r="AI1660" i="109"/>
  <c r="AH1660" i="109"/>
  <c r="AG1660" i="109"/>
  <c r="AF1660" i="109"/>
  <c r="AE1660" i="109"/>
  <c r="Z1660" i="109"/>
  <c r="Y1660" i="109"/>
  <c r="V1660" i="109"/>
  <c r="X1660" i="109" s="1"/>
  <c r="U1660" i="109"/>
  <c r="T1660" i="109"/>
  <c r="S1660" i="109"/>
  <c r="R1660" i="109"/>
  <c r="Q1660" i="109"/>
  <c r="P1660" i="109"/>
  <c r="O1660" i="109"/>
  <c r="N1660" i="109"/>
  <c r="M1660" i="109"/>
  <c r="L1660" i="109"/>
  <c r="K1660" i="109"/>
  <c r="J1660" i="109"/>
  <c r="I1660" i="109"/>
  <c r="H1660" i="109"/>
  <c r="G1660" i="109"/>
  <c r="F1660" i="109"/>
  <c r="E1660" i="109"/>
  <c r="D1660" i="109"/>
  <c r="C1660" i="109"/>
  <c r="B1660" i="109"/>
  <c r="A1660" i="109"/>
  <c r="AP1659" i="109"/>
  <c r="AO1659" i="109"/>
  <c r="AS1659" i="109" s="1"/>
  <c r="AM1659" i="109"/>
  <c r="AL1659" i="109"/>
  <c r="AK1659" i="109"/>
  <c r="AJ1659" i="109"/>
  <c r="AI1659" i="109"/>
  <c r="AH1659" i="109"/>
  <c r="AG1659" i="109"/>
  <c r="V1659" i="109"/>
  <c r="AF1659" i="109" s="1"/>
  <c r="U1659" i="109"/>
  <c r="T1659" i="109"/>
  <c r="S1659" i="109"/>
  <c r="R1659" i="109"/>
  <c r="Q1659" i="109"/>
  <c r="P1659" i="109"/>
  <c r="O1659" i="109"/>
  <c r="N1659" i="109"/>
  <c r="M1659" i="109"/>
  <c r="L1659" i="109"/>
  <c r="K1659" i="109"/>
  <c r="J1659" i="109"/>
  <c r="I1659" i="109"/>
  <c r="H1659" i="109"/>
  <c r="G1659" i="109"/>
  <c r="F1659" i="109"/>
  <c r="E1659" i="109"/>
  <c r="D1659" i="109"/>
  <c r="C1659" i="109"/>
  <c r="B1659" i="109"/>
  <c r="A1659" i="109"/>
  <c r="AO1658" i="109"/>
  <c r="AN1658" i="109"/>
  <c r="AM1658" i="109"/>
  <c r="AK1658" i="109"/>
  <c r="AJ1658" i="109"/>
  <c r="AI1658" i="109"/>
  <c r="V1658" i="109"/>
  <c r="U1658" i="109"/>
  <c r="T1658" i="109"/>
  <c r="S1658" i="109"/>
  <c r="R1658" i="109"/>
  <c r="Q1658" i="109"/>
  <c r="P1658" i="109"/>
  <c r="O1658" i="109"/>
  <c r="N1658" i="109"/>
  <c r="M1658" i="109"/>
  <c r="L1658" i="109"/>
  <c r="K1658" i="109"/>
  <c r="J1658" i="109"/>
  <c r="I1658" i="109"/>
  <c r="H1658" i="109"/>
  <c r="G1658" i="109"/>
  <c r="F1658" i="109"/>
  <c r="E1658" i="109"/>
  <c r="D1658" i="109"/>
  <c r="C1658" i="109"/>
  <c r="B1658" i="109"/>
  <c r="A1658" i="109"/>
  <c r="AB1657" i="109"/>
  <c r="AC1657" i="109" s="1"/>
  <c r="V1657" i="109"/>
  <c r="U1657" i="109"/>
  <c r="T1657" i="109"/>
  <c r="S1657" i="109"/>
  <c r="AA1657" i="109" s="1"/>
  <c r="R1657" i="109"/>
  <c r="Q1657" i="109"/>
  <c r="P1657" i="109"/>
  <c r="O1657" i="109"/>
  <c r="N1657" i="109"/>
  <c r="M1657" i="109"/>
  <c r="L1657" i="109"/>
  <c r="K1657" i="109"/>
  <c r="J1657" i="109"/>
  <c r="I1657" i="109"/>
  <c r="H1657" i="109"/>
  <c r="G1657" i="109"/>
  <c r="F1657" i="109"/>
  <c r="E1657" i="109"/>
  <c r="D1657" i="109"/>
  <c r="C1657" i="109"/>
  <c r="B1657" i="109"/>
  <c r="A1657" i="109"/>
  <c r="AP1656" i="109"/>
  <c r="AM1656" i="109"/>
  <c r="AB1656" i="109"/>
  <c r="AC1656" i="109" s="1"/>
  <c r="Z1656" i="109"/>
  <c r="Y1656" i="109"/>
  <c r="V1656" i="109"/>
  <c r="U1656" i="109"/>
  <c r="T1656" i="109"/>
  <c r="S1656" i="109"/>
  <c r="AA1656" i="109" s="1"/>
  <c r="R1656" i="109"/>
  <c r="Q1656" i="109"/>
  <c r="P1656" i="109"/>
  <c r="O1656" i="109"/>
  <c r="N1656" i="109"/>
  <c r="M1656" i="109"/>
  <c r="L1656" i="109"/>
  <c r="K1656" i="109"/>
  <c r="J1656" i="109"/>
  <c r="I1656" i="109"/>
  <c r="H1656" i="109"/>
  <c r="G1656" i="109"/>
  <c r="F1656" i="109"/>
  <c r="E1656" i="109"/>
  <c r="D1656" i="109"/>
  <c r="C1656" i="109"/>
  <c r="B1656" i="109"/>
  <c r="A1656" i="109"/>
  <c r="AC1655" i="109"/>
  <c r="AB1655" i="109"/>
  <c r="AA1655" i="109"/>
  <c r="U1655" i="109"/>
  <c r="T1655" i="109"/>
  <c r="S1655" i="109"/>
  <c r="R1655" i="109"/>
  <c r="Q1655" i="109"/>
  <c r="P1655" i="109"/>
  <c r="O1655" i="109"/>
  <c r="N1655" i="109"/>
  <c r="M1655" i="109"/>
  <c r="L1655" i="109"/>
  <c r="K1655" i="109"/>
  <c r="J1655" i="109"/>
  <c r="I1655" i="109"/>
  <c r="H1655" i="109"/>
  <c r="G1655" i="109"/>
  <c r="F1655" i="109"/>
  <c r="E1655" i="109"/>
  <c r="D1655" i="109"/>
  <c r="C1655" i="109"/>
  <c r="B1655" i="109"/>
  <c r="A1655" i="109"/>
  <c r="V1655" i="109" s="1"/>
  <c r="AC1654" i="109"/>
  <c r="AB1654" i="109"/>
  <c r="AA1654" i="109"/>
  <c r="U1654" i="109"/>
  <c r="T1654" i="109"/>
  <c r="S1654" i="109"/>
  <c r="R1654" i="109"/>
  <c r="Q1654" i="109"/>
  <c r="P1654" i="109"/>
  <c r="O1654" i="109"/>
  <c r="N1654" i="109"/>
  <c r="M1654" i="109"/>
  <c r="L1654" i="109"/>
  <c r="K1654" i="109"/>
  <c r="J1654" i="109"/>
  <c r="I1654" i="109"/>
  <c r="H1654" i="109"/>
  <c r="G1654" i="109"/>
  <c r="F1654" i="109"/>
  <c r="E1654" i="109"/>
  <c r="D1654" i="109"/>
  <c r="C1654" i="109"/>
  <c r="B1654" i="109"/>
  <c r="A1654" i="109"/>
  <c r="V1654" i="109" s="1"/>
  <c r="AG1653" i="109"/>
  <c r="AF1653" i="109"/>
  <c r="AE1653" i="109"/>
  <c r="AB1653" i="109"/>
  <c r="AC1653" i="109" s="1"/>
  <c r="AA1653" i="109"/>
  <c r="U1653" i="109"/>
  <c r="T1653" i="109"/>
  <c r="S1653" i="109"/>
  <c r="R1653" i="109"/>
  <c r="Q1653" i="109"/>
  <c r="P1653" i="109"/>
  <c r="O1653" i="109"/>
  <c r="N1653" i="109"/>
  <c r="M1653" i="109"/>
  <c r="L1653" i="109"/>
  <c r="K1653" i="109"/>
  <c r="J1653" i="109"/>
  <c r="I1653" i="109"/>
  <c r="H1653" i="109"/>
  <c r="G1653" i="109"/>
  <c r="F1653" i="109"/>
  <c r="E1653" i="109"/>
  <c r="D1653" i="109"/>
  <c r="C1653" i="109"/>
  <c r="B1653" i="109"/>
  <c r="A1653" i="109"/>
  <c r="V1653" i="109" s="1"/>
  <c r="X1653" i="109" s="1"/>
  <c r="AP1652" i="109"/>
  <c r="AO1652" i="109"/>
  <c r="AS1652" i="109" s="1"/>
  <c r="AN1652" i="109"/>
  <c r="AM1652" i="109"/>
  <c r="AL1652" i="109"/>
  <c r="AK1652" i="109"/>
  <c r="AJ1652" i="109"/>
  <c r="AI1652" i="109"/>
  <c r="AH1652" i="109"/>
  <c r="AG1652" i="109"/>
  <c r="AF1652" i="109"/>
  <c r="AR1652" i="109" s="1"/>
  <c r="AE1652" i="109"/>
  <c r="AQ1652" i="109" s="1"/>
  <c r="AC1652" i="109"/>
  <c r="AB1652" i="109"/>
  <c r="AA1652" i="109"/>
  <c r="Z1652" i="109"/>
  <c r="Y1652" i="109"/>
  <c r="V1652" i="109"/>
  <c r="X1652" i="109" s="1"/>
  <c r="AD1652" i="109" s="1"/>
  <c r="AT1652" i="109" s="1"/>
  <c r="AU1652" i="109" s="1"/>
  <c r="U1652" i="109"/>
  <c r="T1652" i="109"/>
  <c r="S1652" i="109"/>
  <c r="R1652" i="109"/>
  <c r="Q1652" i="109"/>
  <c r="P1652" i="109"/>
  <c r="O1652" i="109"/>
  <c r="N1652" i="109"/>
  <c r="M1652" i="109"/>
  <c r="L1652" i="109"/>
  <c r="K1652" i="109"/>
  <c r="J1652" i="109"/>
  <c r="I1652" i="109"/>
  <c r="H1652" i="109"/>
  <c r="G1652" i="109"/>
  <c r="F1652" i="109"/>
  <c r="E1652" i="109"/>
  <c r="D1652" i="109"/>
  <c r="C1652" i="109"/>
  <c r="B1652" i="109"/>
  <c r="A1652" i="109"/>
  <c r="AL1651" i="109"/>
  <c r="AK1651" i="109"/>
  <c r="AJ1651" i="109"/>
  <c r="AI1651" i="109"/>
  <c r="AG1651" i="109"/>
  <c r="AF1651" i="109"/>
  <c r="AE1651" i="109"/>
  <c r="V1651" i="109"/>
  <c r="Z1651" i="109" s="1"/>
  <c r="U1651" i="109"/>
  <c r="T1651" i="109"/>
  <c r="S1651" i="109"/>
  <c r="R1651" i="109"/>
  <c r="Q1651" i="109"/>
  <c r="P1651" i="109"/>
  <c r="O1651" i="109"/>
  <c r="N1651" i="109"/>
  <c r="M1651" i="109"/>
  <c r="L1651" i="109"/>
  <c r="K1651" i="109"/>
  <c r="J1651" i="109"/>
  <c r="I1651" i="109"/>
  <c r="H1651" i="109"/>
  <c r="G1651" i="109"/>
  <c r="F1651" i="109"/>
  <c r="E1651" i="109"/>
  <c r="D1651" i="109"/>
  <c r="C1651" i="109"/>
  <c r="B1651" i="109"/>
  <c r="A1651" i="109"/>
  <c r="U1650" i="109"/>
  <c r="T1650" i="109"/>
  <c r="S1650" i="109"/>
  <c r="R1650" i="109"/>
  <c r="Q1650" i="109"/>
  <c r="P1650" i="109"/>
  <c r="O1650" i="109"/>
  <c r="N1650" i="109"/>
  <c r="M1650" i="109"/>
  <c r="L1650" i="109"/>
  <c r="K1650" i="109"/>
  <c r="J1650" i="109"/>
  <c r="I1650" i="109"/>
  <c r="H1650" i="109"/>
  <c r="G1650" i="109"/>
  <c r="F1650" i="109"/>
  <c r="E1650" i="109"/>
  <c r="D1650" i="109"/>
  <c r="C1650" i="109"/>
  <c r="B1650" i="109"/>
  <c r="A1650" i="109"/>
  <c r="V1650" i="109" s="1"/>
  <c r="AP1649" i="109"/>
  <c r="AO1649" i="109"/>
  <c r="AS1649" i="109" s="1"/>
  <c r="AN1649" i="109"/>
  <c r="AM1649" i="109"/>
  <c r="AL1649" i="109"/>
  <c r="AK1649" i="109"/>
  <c r="AJ1649" i="109"/>
  <c r="AI1649" i="109"/>
  <c r="AH1649" i="109"/>
  <c r="AG1649" i="109"/>
  <c r="AF1649" i="109"/>
  <c r="AE1649" i="109"/>
  <c r="Z1649" i="109"/>
  <c r="Y1649" i="109"/>
  <c r="V1649" i="109"/>
  <c r="X1649" i="109" s="1"/>
  <c r="U1649" i="109"/>
  <c r="T1649" i="109"/>
  <c r="S1649" i="109"/>
  <c r="R1649" i="109"/>
  <c r="Q1649" i="109"/>
  <c r="P1649" i="109"/>
  <c r="O1649" i="109"/>
  <c r="N1649" i="109"/>
  <c r="M1649" i="109"/>
  <c r="L1649" i="109"/>
  <c r="K1649" i="109"/>
  <c r="J1649" i="109"/>
  <c r="I1649" i="109"/>
  <c r="H1649" i="109"/>
  <c r="G1649" i="109"/>
  <c r="F1649" i="109"/>
  <c r="E1649" i="109"/>
  <c r="D1649" i="109"/>
  <c r="C1649" i="109"/>
  <c r="B1649" i="109"/>
  <c r="A1649" i="109"/>
  <c r="AP1648" i="109"/>
  <c r="AO1648" i="109"/>
  <c r="AS1648" i="109" s="1"/>
  <c r="AM1648" i="109"/>
  <c r="AL1648" i="109"/>
  <c r="AK1648" i="109"/>
  <c r="AJ1648" i="109"/>
  <c r="AI1648" i="109"/>
  <c r="AH1648" i="109"/>
  <c r="AG1648" i="109"/>
  <c r="V1648" i="109"/>
  <c r="AF1648" i="109" s="1"/>
  <c r="U1648" i="109"/>
  <c r="T1648" i="109"/>
  <c r="S1648" i="109"/>
  <c r="R1648" i="109"/>
  <c r="Q1648" i="109"/>
  <c r="P1648" i="109"/>
  <c r="O1648" i="109"/>
  <c r="N1648" i="109"/>
  <c r="M1648" i="109"/>
  <c r="L1648" i="109"/>
  <c r="K1648" i="109"/>
  <c r="J1648" i="109"/>
  <c r="I1648" i="109"/>
  <c r="H1648" i="109"/>
  <c r="G1648" i="109"/>
  <c r="F1648" i="109"/>
  <c r="E1648" i="109"/>
  <c r="D1648" i="109"/>
  <c r="C1648" i="109"/>
  <c r="B1648" i="109"/>
  <c r="A1648" i="109"/>
  <c r="AM1647" i="109"/>
  <c r="AL1647" i="109"/>
  <c r="AJ1647" i="109"/>
  <c r="AI1647" i="109"/>
  <c r="V1647" i="109"/>
  <c r="U1647" i="109"/>
  <c r="T1647" i="109"/>
  <c r="S1647" i="109"/>
  <c r="R1647" i="109"/>
  <c r="Q1647" i="109"/>
  <c r="P1647" i="109"/>
  <c r="O1647" i="109"/>
  <c r="N1647" i="109"/>
  <c r="M1647" i="109"/>
  <c r="L1647" i="109"/>
  <c r="K1647" i="109"/>
  <c r="J1647" i="109"/>
  <c r="I1647" i="109"/>
  <c r="H1647" i="109"/>
  <c r="G1647" i="109"/>
  <c r="F1647" i="109"/>
  <c r="E1647" i="109"/>
  <c r="D1647" i="109"/>
  <c r="C1647" i="109"/>
  <c r="B1647" i="109"/>
  <c r="A1647" i="109"/>
  <c r="AO1646" i="109"/>
  <c r="AB1646" i="109"/>
  <c r="AC1646" i="109" s="1"/>
  <c r="U1646" i="109"/>
  <c r="T1646" i="109"/>
  <c r="S1646" i="109"/>
  <c r="AA1646" i="109" s="1"/>
  <c r="R1646" i="109"/>
  <c r="Q1646" i="109"/>
  <c r="P1646" i="109"/>
  <c r="O1646" i="109"/>
  <c r="N1646" i="109"/>
  <c r="M1646" i="109"/>
  <c r="L1646" i="109"/>
  <c r="K1646" i="109"/>
  <c r="J1646" i="109"/>
  <c r="I1646" i="109"/>
  <c r="H1646" i="109"/>
  <c r="G1646" i="109"/>
  <c r="F1646" i="109"/>
  <c r="E1646" i="109"/>
  <c r="D1646" i="109"/>
  <c r="C1646" i="109"/>
  <c r="B1646" i="109"/>
  <c r="A1646" i="109"/>
  <c r="V1646" i="109" s="1"/>
  <c r="AO1645" i="109"/>
  <c r="AB1645" i="109"/>
  <c r="AC1645" i="109" s="1"/>
  <c r="Z1645" i="109"/>
  <c r="Y1645" i="109"/>
  <c r="V1645" i="109"/>
  <c r="U1645" i="109"/>
  <c r="T1645" i="109"/>
  <c r="S1645" i="109"/>
  <c r="AA1645" i="109" s="1"/>
  <c r="R1645" i="109"/>
  <c r="Q1645" i="109"/>
  <c r="P1645" i="109"/>
  <c r="O1645" i="109"/>
  <c r="N1645" i="109"/>
  <c r="M1645" i="109"/>
  <c r="L1645" i="109"/>
  <c r="K1645" i="109"/>
  <c r="J1645" i="109"/>
  <c r="I1645" i="109"/>
  <c r="H1645" i="109"/>
  <c r="G1645" i="109"/>
  <c r="F1645" i="109"/>
  <c r="E1645" i="109"/>
  <c r="D1645" i="109"/>
  <c r="C1645" i="109"/>
  <c r="B1645" i="109"/>
  <c r="A1645" i="109"/>
  <c r="AB1644" i="109"/>
  <c r="AC1644" i="109" s="1"/>
  <c r="AA1644" i="109"/>
  <c r="U1644" i="109"/>
  <c r="T1644" i="109"/>
  <c r="S1644" i="109"/>
  <c r="R1644" i="109"/>
  <c r="Q1644" i="109"/>
  <c r="P1644" i="109"/>
  <c r="O1644" i="109"/>
  <c r="N1644" i="109"/>
  <c r="M1644" i="109"/>
  <c r="L1644" i="109"/>
  <c r="K1644" i="109"/>
  <c r="J1644" i="109"/>
  <c r="I1644" i="109"/>
  <c r="H1644" i="109"/>
  <c r="G1644" i="109"/>
  <c r="F1644" i="109"/>
  <c r="E1644" i="109"/>
  <c r="D1644" i="109"/>
  <c r="C1644" i="109"/>
  <c r="B1644" i="109"/>
  <c r="A1644" i="109"/>
  <c r="V1644" i="109" s="1"/>
  <c r="X1644" i="109" s="1"/>
  <c r="AD1644" i="109" s="1"/>
  <c r="AC1643" i="109"/>
  <c r="AB1643" i="109"/>
  <c r="AA1643" i="109"/>
  <c r="V1643" i="109"/>
  <c r="U1643" i="109"/>
  <c r="T1643" i="109"/>
  <c r="S1643" i="109"/>
  <c r="R1643" i="109"/>
  <c r="Q1643" i="109"/>
  <c r="P1643" i="109"/>
  <c r="O1643" i="109"/>
  <c r="N1643" i="109"/>
  <c r="M1643" i="109"/>
  <c r="L1643" i="109"/>
  <c r="K1643" i="109"/>
  <c r="J1643" i="109"/>
  <c r="I1643" i="109"/>
  <c r="H1643" i="109"/>
  <c r="G1643" i="109"/>
  <c r="F1643" i="109"/>
  <c r="E1643" i="109"/>
  <c r="D1643" i="109"/>
  <c r="C1643" i="109"/>
  <c r="B1643" i="109"/>
  <c r="A1643" i="109"/>
  <c r="AG1642" i="109"/>
  <c r="AF1642" i="109"/>
  <c r="AE1642" i="109"/>
  <c r="AC1642" i="109"/>
  <c r="AB1642" i="109"/>
  <c r="AA1642" i="109"/>
  <c r="V1642" i="109"/>
  <c r="U1642" i="109"/>
  <c r="T1642" i="109"/>
  <c r="S1642" i="109"/>
  <c r="R1642" i="109"/>
  <c r="Q1642" i="109"/>
  <c r="P1642" i="109"/>
  <c r="O1642" i="109"/>
  <c r="N1642" i="109"/>
  <c r="M1642" i="109"/>
  <c r="L1642" i="109"/>
  <c r="K1642" i="109"/>
  <c r="J1642" i="109"/>
  <c r="I1642" i="109"/>
  <c r="H1642" i="109"/>
  <c r="G1642" i="109"/>
  <c r="F1642" i="109"/>
  <c r="E1642" i="109"/>
  <c r="D1642" i="109"/>
  <c r="C1642" i="109"/>
  <c r="B1642" i="109"/>
  <c r="A1642" i="109"/>
  <c r="AP1641" i="109"/>
  <c r="AO1641" i="109"/>
  <c r="AS1641" i="109" s="1"/>
  <c r="AN1641" i="109"/>
  <c r="AM1641" i="109"/>
  <c r="AL1641" i="109"/>
  <c r="AK1641" i="109"/>
  <c r="AJ1641" i="109"/>
  <c r="AI1641" i="109"/>
  <c r="AH1641" i="109"/>
  <c r="AG1641" i="109"/>
  <c r="AF1641" i="109"/>
  <c r="AR1641" i="109" s="1"/>
  <c r="AE1641" i="109"/>
  <c r="AQ1641" i="109" s="1"/>
  <c r="AB1641" i="109"/>
  <c r="AC1641" i="109" s="1"/>
  <c r="AA1641" i="109"/>
  <c r="AD1641" i="109" s="1"/>
  <c r="AT1641" i="109" s="1"/>
  <c r="AU1641" i="109" s="1"/>
  <c r="Z1641" i="109"/>
  <c r="Y1641" i="109"/>
  <c r="V1641" i="109"/>
  <c r="X1641" i="109" s="1"/>
  <c r="U1641" i="109"/>
  <c r="T1641" i="109"/>
  <c r="S1641" i="109"/>
  <c r="R1641" i="109"/>
  <c r="Q1641" i="109"/>
  <c r="P1641" i="109"/>
  <c r="O1641" i="109"/>
  <c r="N1641" i="109"/>
  <c r="M1641" i="109"/>
  <c r="L1641" i="109"/>
  <c r="K1641" i="109"/>
  <c r="J1641" i="109"/>
  <c r="I1641" i="109"/>
  <c r="H1641" i="109"/>
  <c r="G1641" i="109"/>
  <c r="F1641" i="109"/>
  <c r="E1641" i="109"/>
  <c r="D1641" i="109"/>
  <c r="C1641" i="109"/>
  <c r="B1641" i="109"/>
  <c r="A1641" i="109"/>
  <c r="AL1640" i="109"/>
  <c r="AK1640" i="109"/>
  <c r="AJ1640" i="109"/>
  <c r="AI1640" i="109"/>
  <c r="AG1640" i="109"/>
  <c r="AF1640" i="109"/>
  <c r="AE1640" i="109"/>
  <c r="V1640" i="109"/>
  <c r="Z1640" i="109" s="1"/>
  <c r="U1640" i="109"/>
  <c r="T1640" i="109"/>
  <c r="S1640" i="109"/>
  <c r="R1640" i="109"/>
  <c r="Q1640" i="109"/>
  <c r="P1640" i="109"/>
  <c r="O1640" i="109"/>
  <c r="N1640" i="109"/>
  <c r="M1640" i="109"/>
  <c r="L1640" i="109"/>
  <c r="K1640" i="109"/>
  <c r="J1640" i="109"/>
  <c r="I1640" i="109"/>
  <c r="H1640" i="109"/>
  <c r="G1640" i="109"/>
  <c r="F1640" i="109"/>
  <c r="E1640" i="109"/>
  <c r="D1640" i="109"/>
  <c r="C1640" i="109"/>
  <c r="B1640" i="109"/>
  <c r="A1640" i="109"/>
  <c r="U1639" i="109"/>
  <c r="T1639" i="109"/>
  <c r="S1639" i="109"/>
  <c r="R1639" i="109"/>
  <c r="Q1639" i="109"/>
  <c r="P1639" i="109"/>
  <c r="O1639" i="109"/>
  <c r="N1639" i="109"/>
  <c r="M1639" i="109"/>
  <c r="L1639" i="109"/>
  <c r="K1639" i="109"/>
  <c r="J1639" i="109"/>
  <c r="I1639" i="109"/>
  <c r="H1639" i="109"/>
  <c r="G1639" i="109"/>
  <c r="F1639" i="109"/>
  <c r="E1639" i="109"/>
  <c r="D1639" i="109"/>
  <c r="C1639" i="109"/>
  <c r="B1639" i="109"/>
  <c r="A1639" i="109"/>
  <c r="V1639" i="109" s="1"/>
  <c r="AP1638" i="109"/>
  <c r="AO1638" i="109"/>
  <c r="AS1638" i="109" s="1"/>
  <c r="AN1638" i="109"/>
  <c r="AM1638" i="109"/>
  <c r="AL1638" i="109"/>
  <c r="AK1638" i="109"/>
  <c r="AJ1638" i="109"/>
  <c r="AI1638" i="109"/>
  <c r="AH1638" i="109"/>
  <c r="AG1638" i="109"/>
  <c r="AF1638" i="109"/>
  <c r="AE1638" i="109"/>
  <c r="AQ1638" i="109" s="1"/>
  <c r="Z1638" i="109"/>
  <c r="V1638" i="109"/>
  <c r="Y1638" i="109" s="1"/>
  <c r="U1638" i="109"/>
  <c r="T1638" i="109"/>
  <c r="S1638" i="109"/>
  <c r="R1638" i="109"/>
  <c r="Q1638" i="109"/>
  <c r="P1638" i="109"/>
  <c r="O1638" i="109"/>
  <c r="N1638" i="109"/>
  <c r="M1638" i="109"/>
  <c r="L1638" i="109"/>
  <c r="K1638" i="109"/>
  <c r="J1638" i="109"/>
  <c r="I1638" i="109"/>
  <c r="H1638" i="109"/>
  <c r="G1638" i="109"/>
  <c r="F1638" i="109"/>
  <c r="E1638" i="109"/>
  <c r="D1638" i="109"/>
  <c r="C1638" i="109"/>
  <c r="B1638" i="109"/>
  <c r="A1638" i="109"/>
  <c r="AP1637" i="109"/>
  <c r="AO1637" i="109"/>
  <c r="AS1637" i="109" s="1"/>
  <c r="AM1637" i="109"/>
  <c r="AL1637" i="109"/>
  <c r="AK1637" i="109"/>
  <c r="AJ1637" i="109"/>
  <c r="AI1637" i="109"/>
  <c r="AH1637" i="109"/>
  <c r="AG1637" i="109"/>
  <c r="V1637" i="109"/>
  <c r="AF1637" i="109" s="1"/>
  <c r="U1637" i="109"/>
  <c r="T1637" i="109"/>
  <c r="S1637" i="109"/>
  <c r="R1637" i="109"/>
  <c r="Q1637" i="109"/>
  <c r="P1637" i="109"/>
  <c r="O1637" i="109"/>
  <c r="N1637" i="109"/>
  <c r="M1637" i="109"/>
  <c r="L1637" i="109"/>
  <c r="K1637" i="109"/>
  <c r="J1637" i="109"/>
  <c r="I1637" i="109"/>
  <c r="H1637" i="109"/>
  <c r="G1637" i="109"/>
  <c r="F1637" i="109"/>
  <c r="E1637" i="109"/>
  <c r="D1637" i="109"/>
  <c r="C1637" i="109"/>
  <c r="B1637" i="109"/>
  <c r="A1637" i="109"/>
  <c r="AK1636" i="109"/>
  <c r="V1636" i="109"/>
  <c r="U1636" i="109"/>
  <c r="T1636" i="109"/>
  <c r="S1636" i="109"/>
  <c r="R1636" i="109"/>
  <c r="Q1636" i="109"/>
  <c r="P1636" i="109"/>
  <c r="O1636" i="109"/>
  <c r="N1636" i="109"/>
  <c r="M1636" i="109"/>
  <c r="L1636" i="109"/>
  <c r="K1636" i="109"/>
  <c r="J1636" i="109"/>
  <c r="I1636" i="109"/>
  <c r="H1636" i="109"/>
  <c r="G1636" i="109"/>
  <c r="F1636" i="109"/>
  <c r="E1636" i="109"/>
  <c r="D1636" i="109"/>
  <c r="C1636" i="109"/>
  <c r="B1636" i="109"/>
  <c r="A1636" i="109"/>
  <c r="AB1635" i="109"/>
  <c r="AC1635" i="109" s="1"/>
  <c r="U1635" i="109"/>
  <c r="T1635" i="109"/>
  <c r="S1635" i="109"/>
  <c r="AA1635" i="109" s="1"/>
  <c r="R1635" i="109"/>
  <c r="Q1635" i="109"/>
  <c r="P1635" i="109"/>
  <c r="O1635" i="109"/>
  <c r="N1635" i="109"/>
  <c r="M1635" i="109"/>
  <c r="L1635" i="109"/>
  <c r="K1635" i="109"/>
  <c r="J1635" i="109"/>
  <c r="I1635" i="109"/>
  <c r="H1635" i="109"/>
  <c r="G1635" i="109"/>
  <c r="F1635" i="109"/>
  <c r="E1635" i="109"/>
  <c r="D1635" i="109"/>
  <c r="C1635" i="109"/>
  <c r="B1635" i="109"/>
  <c r="A1635" i="109"/>
  <c r="V1635" i="109" s="1"/>
  <c r="X1635" i="109" s="1"/>
  <c r="AB1634" i="109"/>
  <c r="AC1634" i="109" s="1"/>
  <c r="V1634" i="109"/>
  <c r="U1634" i="109"/>
  <c r="T1634" i="109"/>
  <c r="S1634" i="109"/>
  <c r="AA1634" i="109" s="1"/>
  <c r="R1634" i="109"/>
  <c r="Q1634" i="109"/>
  <c r="P1634" i="109"/>
  <c r="O1634" i="109"/>
  <c r="N1634" i="109"/>
  <c r="M1634" i="109"/>
  <c r="L1634" i="109"/>
  <c r="K1634" i="109"/>
  <c r="J1634" i="109"/>
  <c r="I1634" i="109"/>
  <c r="H1634" i="109"/>
  <c r="G1634" i="109"/>
  <c r="F1634" i="109"/>
  <c r="E1634" i="109"/>
  <c r="D1634" i="109"/>
  <c r="C1634" i="109"/>
  <c r="B1634" i="109"/>
  <c r="A1634" i="109"/>
  <c r="AP1633" i="109"/>
  <c r="AO1633" i="109"/>
  <c r="AS1633" i="109" s="1"/>
  <c r="AB1633" i="109"/>
  <c r="AC1633" i="109" s="1"/>
  <c r="AA1633" i="109"/>
  <c r="V1633" i="109"/>
  <c r="U1633" i="109"/>
  <c r="T1633" i="109"/>
  <c r="S1633" i="109"/>
  <c r="R1633" i="109"/>
  <c r="Q1633" i="109"/>
  <c r="P1633" i="109"/>
  <c r="O1633" i="109"/>
  <c r="N1633" i="109"/>
  <c r="M1633" i="109"/>
  <c r="L1633" i="109"/>
  <c r="K1633" i="109"/>
  <c r="J1633" i="109"/>
  <c r="I1633" i="109"/>
  <c r="H1633" i="109"/>
  <c r="G1633" i="109"/>
  <c r="F1633" i="109"/>
  <c r="E1633" i="109"/>
  <c r="D1633" i="109"/>
  <c r="C1633" i="109"/>
  <c r="B1633" i="109"/>
  <c r="A1633" i="109"/>
  <c r="AC1632" i="109"/>
  <c r="AB1632" i="109"/>
  <c r="AA1632" i="109"/>
  <c r="U1632" i="109"/>
  <c r="T1632" i="109"/>
  <c r="S1632" i="109"/>
  <c r="R1632" i="109"/>
  <c r="Q1632" i="109"/>
  <c r="P1632" i="109"/>
  <c r="O1632" i="109"/>
  <c r="N1632" i="109"/>
  <c r="M1632" i="109"/>
  <c r="L1632" i="109"/>
  <c r="K1632" i="109"/>
  <c r="J1632" i="109"/>
  <c r="I1632" i="109"/>
  <c r="H1632" i="109"/>
  <c r="G1632" i="109"/>
  <c r="F1632" i="109"/>
  <c r="E1632" i="109"/>
  <c r="D1632" i="109"/>
  <c r="C1632" i="109"/>
  <c r="B1632" i="109"/>
  <c r="A1632" i="109"/>
  <c r="V1632" i="109" s="1"/>
  <c r="AG1631" i="109"/>
  <c r="AF1631" i="109"/>
  <c r="AE1631" i="109"/>
  <c r="AC1631" i="109"/>
  <c r="AB1631" i="109"/>
  <c r="AA1631" i="109"/>
  <c r="Z1631" i="109"/>
  <c r="Y1631" i="109"/>
  <c r="V1631" i="109"/>
  <c r="U1631" i="109"/>
  <c r="T1631" i="109"/>
  <c r="S1631" i="109"/>
  <c r="R1631" i="109"/>
  <c r="Q1631" i="109"/>
  <c r="P1631" i="109"/>
  <c r="O1631" i="109"/>
  <c r="N1631" i="109"/>
  <c r="M1631" i="109"/>
  <c r="L1631" i="109"/>
  <c r="K1631" i="109"/>
  <c r="J1631" i="109"/>
  <c r="I1631" i="109"/>
  <c r="H1631" i="109"/>
  <c r="G1631" i="109"/>
  <c r="F1631" i="109"/>
  <c r="E1631" i="109"/>
  <c r="D1631" i="109"/>
  <c r="C1631" i="109"/>
  <c r="B1631" i="109"/>
  <c r="A1631" i="109"/>
  <c r="AP1630" i="109"/>
  <c r="AM1630" i="109"/>
  <c r="AL1630" i="109"/>
  <c r="AK1630" i="109"/>
  <c r="AJ1630" i="109"/>
  <c r="AI1630" i="109"/>
  <c r="AH1630" i="109"/>
  <c r="AG1630" i="109"/>
  <c r="AF1630" i="109"/>
  <c r="AE1630" i="109"/>
  <c r="AQ1630" i="109" s="1"/>
  <c r="AD1630" i="109"/>
  <c r="AB1630" i="109"/>
  <c r="AC1630" i="109" s="1"/>
  <c r="AA1630" i="109"/>
  <c r="Z1630" i="109"/>
  <c r="Y1630" i="109"/>
  <c r="V1630" i="109"/>
  <c r="X1630" i="109" s="1"/>
  <c r="U1630" i="109"/>
  <c r="T1630" i="109"/>
  <c r="S1630" i="109"/>
  <c r="R1630" i="109"/>
  <c r="Q1630" i="109"/>
  <c r="P1630" i="109"/>
  <c r="O1630" i="109"/>
  <c r="N1630" i="109"/>
  <c r="M1630" i="109"/>
  <c r="L1630" i="109"/>
  <c r="K1630" i="109"/>
  <c r="J1630" i="109"/>
  <c r="I1630" i="109"/>
  <c r="H1630" i="109"/>
  <c r="G1630" i="109"/>
  <c r="F1630" i="109"/>
  <c r="E1630" i="109"/>
  <c r="D1630" i="109"/>
  <c r="C1630" i="109"/>
  <c r="B1630" i="109"/>
  <c r="A1630" i="109"/>
  <c r="AN1629" i="109"/>
  <c r="AM1629" i="109"/>
  <c r="AL1629" i="109"/>
  <c r="AK1629" i="109"/>
  <c r="AJ1629" i="109"/>
  <c r="AI1629" i="109"/>
  <c r="AG1629" i="109"/>
  <c r="AF1629" i="109"/>
  <c r="AE1629" i="109"/>
  <c r="AB1629" i="109"/>
  <c r="AC1629" i="109" s="1"/>
  <c r="AA1629" i="109"/>
  <c r="V1629" i="109"/>
  <c r="Z1629" i="109" s="1"/>
  <c r="U1629" i="109"/>
  <c r="T1629" i="109"/>
  <c r="S1629" i="109"/>
  <c r="R1629" i="109"/>
  <c r="Q1629" i="109"/>
  <c r="P1629" i="109"/>
  <c r="O1629" i="109"/>
  <c r="N1629" i="109"/>
  <c r="M1629" i="109"/>
  <c r="L1629" i="109"/>
  <c r="K1629" i="109"/>
  <c r="J1629" i="109"/>
  <c r="I1629" i="109"/>
  <c r="H1629" i="109"/>
  <c r="G1629" i="109"/>
  <c r="F1629" i="109"/>
  <c r="E1629" i="109"/>
  <c r="D1629" i="109"/>
  <c r="C1629" i="109"/>
  <c r="B1629" i="109"/>
  <c r="A1629" i="109"/>
  <c r="AM1628" i="109"/>
  <c r="U1628" i="109"/>
  <c r="T1628" i="109"/>
  <c r="S1628" i="109"/>
  <c r="R1628" i="109"/>
  <c r="Q1628" i="109"/>
  <c r="P1628" i="109"/>
  <c r="O1628" i="109"/>
  <c r="N1628" i="109"/>
  <c r="M1628" i="109"/>
  <c r="L1628" i="109"/>
  <c r="K1628" i="109"/>
  <c r="J1628" i="109"/>
  <c r="I1628" i="109"/>
  <c r="H1628" i="109"/>
  <c r="G1628" i="109"/>
  <c r="F1628" i="109"/>
  <c r="E1628" i="109"/>
  <c r="D1628" i="109"/>
  <c r="C1628" i="109"/>
  <c r="B1628" i="109"/>
  <c r="A1628" i="109"/>
  <c r="V1628" i="109" s="1"/>
  <c r="AP1627" i="109"/>
  <c r="AO1627" i="109"/>
  <c r="AS1627" i="109" s="1"/>
  <c r="AN1627" i="109"/>
  <c r="AM1627" i="109"/>
  <c r="AL1627" i="109"/>
  <c r="AK1627" i="109"/>
  <c r="AJ1627" i="109"/>
  <c r="AI1627" i="109"/>
  <c r="AH1627" i="109"/>
  <c r="AG1627" i="109"/>
  <c r="AF1627" i="109"/>
  <c r="AE1627" i="109"/>
  <c r="AQ1627" i="109" s="1"/>
  <c r="Z1627" i="109"/>
  <c r="V1627" i="109"/>
  <c r="Y1627" i="109" s="1"/>
  <c r="U1627" i="109"/>
  <c r="T1627" i="109"/>
  <c r="S1627" i="109"/>
  <c r="R1627" i="109"/>
  <c r="Q1627" i="109"/>
  <c r="P1627" i="109"/>
  <c r="O1627" i="109"/>
  <c r="N1627" i="109"/>
  <c r="M1627" i="109"/>
  <c r="L1627" i="109"/>
  <c r="K1627" i="109"/>
  <c r="J1627" i="109"/>
  <c r="I1627" i="109"/>
  <c r="H1627" i="109"/>
  <c r="G1627" i="109"/>
  <c r="F1627" i="109"/>
  <c r="E1627" i="109"/>
  <c r="D1627" i="109"/>
  <c r="C1627" i="109"/>
  <c r="B1627" i="109"/>
  <c r="A1627" i="109"/>
  <c r="AP1626" i="109"/>
  <c r="AO1626" i="109"/>
  <c r="AS1626" i="109" s="1"/>
  <c r="AM1626" i="109"/>
  <c r="AL1626" i="109"/>
  <c r="AK1626" i="109"/>
  <c r="AJ1626" i="109"/>
  <c r="AI1626" i="109"/>
  <c r="AG1626" i="109"/>
  <c r="U1626" i="109"/>
  <c r="T1626" i="109"/>
  <c r="S1626" i="109"/>
  <c r="R1626" i="109"/>
  <c r="Q1626" i="109"/>
  <c r="P1626" i="109"/>
  <c r="O1626" i="109"/>
  <c r="N1626" i="109"/>
  <c r="M1626" i="109"/>
  <c r="L1626" i="109"/>
  <c r="K1626" i="109"/>
  <c r="J1626" i="109"/>
  <c r="I1626" i="109"/>
  <c r="H1626" i="109"/>
  <c r="G1626" i="109"/>
  <c r="F1626" i="109"/>
  <c r="E1626" i="109"/>
  <c r="D1626" i="109"/>
  <c r="C1626" i="109"/>
  <c r="B1626" i="109"/>
  <c r="A1626" i="109"/>
  <c r="V1626" i="109" s="1"/>
  <c r="U1625" i="109"/>
  <c r="T1625" i="109"/>
  <c r="S1625" i="109"/>
  <c r="R1625" i="109"/>
  <c r="Q1625" i="109"/>
  <c r="P1625" i="109"/>
  <c r="O1625" i="109"/>
  <c r="N1625" i="109"/>
  <c r="M1625" i="109"/>
  <c r="L1625" i="109"/>
  <c r="K1625" i="109"/>
  <c r="J1625" i="109"/>
  <c r="I1625" i="109"/>
  <c r="H1625" i="109"/>
  <c r="G1625" i="109"/>
  <c r="F1625" i="109"/>
  <c r="E1625" i="109"/>
  <c r="D1625" i="109"/>
  <c r="C1625" i="109"/>
  <c r="B1625" i="109"/>
  <c r="A1625" i="109"/>
  <c r="V1625" i="109" s="1"/>
  <c r="AP1624" i="109"/>
  <c r="AO1624" i="109"/>
  <c r="AS1624" i="109" s="1"/>
  <c r="AN1624" i="109"/>
  <c r="AM1624" i="109"/>
  <c r="AL1624" i="109"/>
  <c r="AB1624" i="109"/>
  <c r="AC1624" i="109" s="1"/>
  <c r="Z1624" i="109"/>
  <c r="Y1624" i="109"/>
  <c r="V1624" i="109"/>
  <c r="U1624" i="109"/>
  <c r="T1624" i="109"/>
  <c r="S1624" i="109"/>
  <c r="AA1624" i="109" s="1"/>
  <c r="R1624" i="109"/>
  <c r="Q1624" i="109"/>
  <c r="P1624" i="109"/>
  <c r="O1624" i="109"/>
  <c r="N1624" i="109"/>
  <c r="M1624" i="109"/>
  <c r="L1624" i="109"/>
  <c r="K1624" i="109"/>
  <c r="J1624" i="109"/>
  <c r="I1624" i="109"/>
  <c r="H1624" i="109"/>
  <c r="G1624" i="109"/>
  <c r="F1624" i="109"/>
  <c r="E1624" i="109"/>
  <c r="D1624" i="109"/>
  <c r="C1624" i="109"/>
  <c r="B1624" i="109"/>
  <c r="A1624" i="109"/>
  <c r="AM1623" i="109"/>
  <c r="AB1623" i="109"/>
  <c r="AC1623" i="109" s="1"/>
  <c r="V1623" i="109"/>
  <c r="U1623" i="109"/>
  <c r="T1623" i="109"/>
  <c r="S1623" i="109"/>
  <c r="AA1623" i="109" s="1"/>
  <c r="R1623" i="109"/>
  <c r="Q1623" i="109"/>
  <c r="P1623" i="109"/>
  <c r="O1623" i="109"/>
  <c r="N1623" i="109"/>
  <c r="M1623" i="109"/>
  <c r="L1623" i="109"/>
  <c r="K1623" i="109"/>
  <c r="J1623" i="109"/>
  <c r="I1623" i="109"/>
  <c r="H1623" i="109"/>
  <c r="G1623" i="109"/>
  <c r="F1623" i="109"/>
  <c r="E1623" i="109"/>
  <c r="D1623" i="109"/>
  <c r="C1623" i="109"/>
  <c r="B1623" i="109"/>
  <c r="A1623" i="109"/>
  <c r="AB1622" i="109"/>
  <c r="AC1622" i="109" s="1"/>
  <c r="U1622" i="109"/>
  <c r="T1622" i="109"/>
  <c r="S1622" i="109"/>
  <c r="AA1622" i="109" s="1"/>
  <c r="R1622" i="109"/>
  <c r="Q1622" i="109"/>
  <c r="P1622" i="109"/>
  <c r="O1622" i="109"/>
  <c r="N1622" i="109"/>
  <c r="M1622" i="109"/>
  <c r="L1622" i="109"/>
  <c r="K1622" i="109"/>
  <c r="J1622" i="109"/>
  <c r="I1622" i="109"/>
  <c r="H1622" i="109"/>
  <c r="G1622" i="109"/>
  <c r="F1622" i="109"/>
  <c r="E1622" i="109"/>
  <c r="D1622" i="109"/>
  <c r="C1622" i="109"/>
  <c r="B1622" i="109"/>
  <c r="A1622" i="109"/>
  <c r="V1622" i="109" s="1"/>
  <c r="AG1621" i="109"/>
  <c r="AF1621" i="109"/>
  <c r="AE1621" i="109"/>
  <c r="AC1621" i="109"/>
  <c r="AB1621" i="109"/>
  <c r="AA1621" i="109"/>
  <c r="U1621" i="109"/>
  <c r="T1621" i="109"/>
  <c r="S1621" i="109"/>
  <c r="R1621" i="109"/>
  <c r="Q1621" i="109"/>
  <c r="P1621" i="109"/>
  <c r="O1621" i="109"/>
  <c r="N1621" i="109"/>
  <c r="M1621" i="109"/>
  <c r="L1621" i="109"/>
  <c r="K1621" i="109"/>
  <c r="J1621" i="109"/>
  <c r="I1621" i="109"/>
  <c r="H1621" i="109"/>
  <c r="G1621" i="109"/>
  <c r="F1621" i="109"/>
  <c r="E1621" i="109"/>
  <c r="D1621" i="109"/>
  <c r="C1621" i="109"/>
  <c r="B1621" i="109"/>
  <c r="A1621" i="109"/>
  <c r="V1621" i="109" s="1"/>
  <c r="AB1620" i="109"/>
  <c r="AC1620" i="109" s="1"/>
  <c r="AA1620" i="109"/>
  <c r="U1620" i="109"/>
  <c r="T1620" i="109"/>
  <c r="S1620" i="109"/>
  <c r="R1620" i="109"/>
  <c r="Q1620" i="109"/>
  <c r="P1620" i="109"/>
  <c r="O1620" i="109"/>
  <c r="N1620" i="109"/>
  <c r="M1620" i="109"/>
  <c r="L1620" i="109"/>
  <c r="K1620" i="109"/>
  <c r="J1620" i="109"/>
  <c r="I1620" i="109"/>
  <c r="H1620" i="109"/>
  <c r="G1620" i="109"/>
  <c r="F1620" i="109"/>
  <c r="E1620" i="109"/>
  <c r="D1620" i="109"/>
  <c r="C1620" i="109"/>
  <c r="B1620" i="109"/>
  <c r="A1620" i="109"/>
  <c r="V1620" i="109" s="1"/>
  <c r="AQ1619" i="109"/>
  <c r="AP1619" i="109"/>
  <c r="AO1619" i="109"/>
  <c r="AS1619" i="109" s="1"/>
  <c r="AN1619" i="109"/>
  <c r="AM1619" i="109"/>
  <c r="AL1619" i="109"/>
  <c r="AK1619" i="109"/>
  <c r="AJ1619" i="109"/>
  <c r="AI1619" i="109"/>
  <c r="AH1619" i="109"/>
  <c r="AG1619" i="109"/>
  <c r="AF1619" i="109"/>
  <c r="AE1619" i="109"/>
  <c r="AC1619" i="109"/>
  <c r="AB1619" i="109"/>
  <c r="AA1619" i="109"/>
  <c r="AD1619" i="109" s="1"/>
  <c r="Z1619" i="109"/>
  <c r="Y1619" i="109"/>
  <c r="V1619" i="109"/>
  <c r="X1619" i="109" s="1"/>
  <c r="U1619" i="109"/>
  <c r="T1619" i="109"/>
  <c r="S1619" i="109"/>
  <c r="R1619" i="109"/>
  <c r="Q1619" i="109"/>
  <c r="P1619" i="109"/>
  <c r="O1619" i="109"/>
  <c r="N1619" i="109"/>
  <c r="M1619" i="109"/>
  <c r="L1619" i="109"/>
  <c r="K1619" i="109"/>
  <c r="J1619" i="109"/>
  <c r="I1619" i="109"/>
  <c r="H1619" i="109"/>
  <c r="G1619" i="109"/>
  <c r="F1619" i="109"/>
  <c r="E1619" i="109"/>
  <c r="D1619" i="109"/>
  <c r="C1619" i="109"/>
  <c r="B1619" i="109"/>
  <c r="A1619" i="109"/>
  <c r="AN1618" i="109"/>
  <c r="AM1618" i="109"/>
  <c r="V1618" i="109"/>
  <c r="U1618" i="109"/>
  <c r="T1618" i="109"/>
  <c r="S1618" i="109"/>
  <c r="R1618" i="109"/>
  <c r="Q1618" i="109"/>
  <c r="P1618" i="109"/>
  <c r="O1618" i="109"/>
  <c r="N1618" i="109"/>
  <c r="M1618" i="109"/>
  <c r="L1618" i="109"/>
  <c r="K1618" i="109"/>
  <c r="J1618" i="109"/>
  <c r="I1618" i="109"/>
  <c r="H1618" i="109"/>
  <c r="G1618" i="109"/>
  <c r="F1618" i="109"/>
  <c r="E1618" i="109"/>
  <c r="D1618" i="109"/>
  <c r="C1618" i="109"/>
  <c r="B1618" i="109"/>
  <c r="A1618" i="109"/>
  <c r="AP1617" i="109"/>
  <c r="AO1617" i="109"/>
  <c r="AN1617" i="109"/>
  <c r="AM1617" i="109"/>
  <c r="AL1617" i="109"/>
  <c r="AK1617" i="109"/>
  <c r="AI1617" i="109"/>
  <c r="AH1617" i="109"/>
  <c r="AG1617" i="109"/>
  <c r="AE1617" i="109"/>
  <c r="X1617" i="109"/>
  <c r="U1617" i="109"/>
  <c r="T1617" i="109"/>
  <c r="S1617" i="109"/>
  <c r="R1617" i="109"/>
  <c r="Q1617" i="109"/>
  <c r="P1617" i="109"/>
  <c r="O1617" i="109"/>
  <c r="N1617" i="109"/>
  <c r="M1617" i="109"/>
  <c r="L1617" i="109"/>
  <c r="K1617" i="109"/>
  <c r="J1617" i="109"/>
  <c r="I1617" i="109"/>
  <c r="H1617" i="109"/>
  <c r="G1617" i="109"/>
  <c r="F1617" i="109"/>
  <c r="E1617" i="109"/>
  <c r="D1617" i="109"/>
  <c r="C1617" i="109"/>
  <c r="B1617" i="109"/>
  <c r="A1617" i="109"/>
  <c r="V1617" i="109" s="1"/>
  <c r="AJ1616" i="109"/>
  <c r="AI1616" i="109"/>
  <c r="AH1616" i="109"/>
  <c r="AG1616" i="109"/>
  <c r="AF1616" i="109"/>
  <c r="AA1616" i="109"/>
  <c r="Z1616" i="109"/>
  <c r="U1616" i="109"/>
  <c r="T1616" i="109"/>
  <c r="S1616" i="109"/>
  <c r="R1616" i="109"/>
  <c r="Q1616" i="109"/>
  <c r="P1616" i="109"/>
  <c r="O1616" i="109"/>
  <c r="N1616" i="109"/>
  <c r="M1616" i="109"/>
  <c r="L1616" i="109"/>
  <c r="AB1616" i="109" s="1"/>
  <c r="AC1616" i="109" s="1"/>
  <c r="K1616" i="109"/>
  <c r="J1616" i="109"/>
  <c r="I1616" i="109"/>
  <c r="H1616" i="109"/>
  <c r="G1616" i="109"/>
  <c r="F1616" i="109"/>
  <c r="E1616" i="109"/>
  <c r="D1616" i="109"/>
  <c r="C1616" i="109"/>
  <c r="B1616" i="109"/>
  <c r="A1616" i="109"/>
  <c r="V1616" i="109" s="1"/>
  <c r="AB1615" i="109"/>
  <c r="AC1615" i="109" s="1"/>
  <c r="U1615" i="109"/>
  <c r="T1615" i="109"/>
  <c r="S1615" i="109"/>
  <c r="R1615" i="109"/>
  <c r="Q1615" i="109"/>
  <c r="P1615" i="109"/>
  <c r="O1615" i="109"/>
  <c r="N1615" i="109"/>
  <c r="M1615" i="109"/>
  <c r="L1615" i="109"/>
  <c r="K1615" i="109"/>
  <c r="J1615" i="109"/>
  <c r="I1615" i="109"/>
  <c r="H1615" i="109"/>
  <c r="G1615" i="109"/>
  <c r="F1615" i="109"/>
  <c r="E1615" i="109"/>
  <c r="D1615" i="109"/>
  <c r="C1615" i="109"/>
  <c r="B1615" i="109"/>
  <c r="A1615" i="109"/>
  <c r="V1615" i="109" s="1"/>
  <c r="AP1614" i="109"/>
  <c r="V1614" i="109"/>
  <c r="U1614" i="109"/>
  <c r="T1614" i="109"/>
  <c r="S1614" i="109"/>
  <c r="R1614" i="109"/>
  <c r="Q1614" i="109"/>
  <c r="P1614" i="109"/>
  <c r="O1614" i="109"/>
  <c r="N1614" i="109"/>
  <c r="M1614" i="109"/>
  <c r="L1614" i="109"/>
  <c r="K1614" i="109"/>
  <c r="J1614" i="109"/>
  <c r="I1614" i="109"/>
  <c r="H1614" i="109"/>
  <c r="G1614" i="109"/>
  <c r="F1614" i="109"/>
  <c r="E1614" i="109"/>
  <c r="D1614" i="109"/>
  <c r="C1614" i="109"/>
  <c r="B1614" i="109"/>
  <c r="A1614" i="109"/>
  <c r="AP1613" i="109"/>
  <c r="AO1613" i="109"/>
  <c r="AB1613" i="109"/>
  <c r="AC1613" i="109" s="1"/>
  <c r="U1613" i="109"/>
  <c r="T1613" i="109"/>
  <c r="S1613" i="109"/>
  <c r="AA1613" i="109" s="1"/>
  <c r="R1613" i="109"/>
  <c r="Q1613" i="109"/>
  <c r="P1613" i="109"/>
  <c r="O1613" i="109"/>
  <c r="N1613" i="109"/>
  <c r="M1613" i="109"/>
  <c r="L1613" i="109"/>
  <c r="K1613" i="109"/>
  <c r="J1613" i="109"/>
  <c r="I1613" i="109"/>
  <c r="H1613" i="109"/>
  <c r="G1613" i="109"/>
  <c r="F1613" i="109"/>
  <c r="E1613" i="109"/>
  <c r="D1613" i="109"/>
  <c r="C1613" i="109"/>
  <c r="B1613" i="109"/>
  <c r="A1613" i="109"/>
  <c r="V1613" i="109" s="1"/>
  <c r="AP1612" i="109"/>
  <c r="AO1612" i="109"/>
  <c r="AS1612" i="109" s="1"/>
  <c r="AN1612" i="109"/>
  <c r="AM1612" i="109"/>
  <c r="AJ1612" i="109"/>
  <c r="AI1612" i="109"/>
  <c r="AH1612" i="109"/>
  <c r="Z1612" i="109"/>
  <c r="V1612" i="109"/>
  <c r="U1612" i="109"/>
  <c r="T1612" i="109"/>
  <c r="S1612" i="109"/>
  <c r="R1612" i="109"/>
  <c r="Q1612" i="109"/>
  <c r="P1612" i="109"/>
  <c r="O1612" i="109"/>
  <c r="N1612" i="109"/>
  <c r="M1612" i="109"/>
  <c r="L1612" i="109"/>
  <c r="K1612" i="109"/>
  <c r="J1612" i="109"/>
  <c r="I1612" i="109"/>
  <c r="H1612" i="109"/>
  <c r="G1612" i="109"/>
  <c r="F1612" i="109"/>
  <c r="E1612" i="109"/>
  <c r="D1612" i="109"/>
  <c r="C1612" i="109"/>
  <c r="B1612" i="109"/>
  <c r="A1612" i="109"/>
  <c r="AO1611" i="109"/>
  <c r="AS1611" i="109" s="1"/>
  <c r="AL1611" i="109"/>
  <c r="AK1611" i="109"/>
  <c r="AJ1611" i="109"/>
  <c r="AF1611" i="109"/>
  <c r="AE1611" i="109"/>
  <c r="AC1611" i="109"/>
  <c r="AB1611" i="109"/>
  <c r="AA1611" i="109"/>
  <c r="V1611" i="109"/>
  <c r="AP1611" i="109" s="1"/>
  <c r="U1611" i="109"/>
  <c r="T1611" i="109"/>
  <c r="S1611" i="109"/>
  <c r="R1611" i="109"/>
  <c r="Q1611" i="109"/>
  <c r="P1611" i="109"/>
  <c r="O1611" i="109"/>
  <c r="N1611" i="109"/>
  <c r="M1611" i="109"/>
  <c r="L1611" i="109"/>
  <c r="K1611" i="109"/>
  <c r="J1611" i="109"/>
  <c r="I1611" i="109"/>
  <c r="H1611" i="109"/>
  <c r="G1611" i="109"/>
  <c r="F1611" i="109"/>
  <c r="E1611" i="109"/>
  <c r="D1611" i="109"/>
  <c r="C1611" i="109"/>
  <c r="B1611" i="109"/>
  <c r="A1611" i="109"/>
  <c r="AF1610" i="109"/>
  <c r="AE1610" i="109"/>
  <c r="AC1610" i="109"/>
  <c r="AB1610" i="109"/>
  <c r="AA1610" i="109"/>
  <c r="Z1610" i="109"/>
  <c r="X1610" i="109"/>
  <c r="AD1610" i="109" s="1"/>
  <c r="U1610" i="109"/>
  <c r="T1610" i="109"/>
  <c r="S1610" i="109"/>
  <c r="R1610" i="109"/>
  <c r="Q1610" i="109"/>
  <c r="P1610" i="109"/>
  <c r="O1610" i="109"/>
  <c r="N1610" i="109"/>
  <c r="M1610" i="109"/>
  <c r="L1610" i="109"/>
  <c r="K1610" i="109"/>
  <c r="J1610" i="109"/>
  <c r="I1610" i="109"/>
  <c r="H1610" i="109"/>
  <c r="G1610" i="109"/>
  <c r="F1610" i="109"/>
  <c r="E1610" i="109"/>
  <c r="D1610" i="109"/>
  <c r="C1610" i="109"/>
  <c r="B1610" i="109"/>
  <c r="A1610" i="109"/>
  <c r="V1610" i="109" s="1"/>
  <c r="AC1609" i="109"/>
  <c r="AB1609" i="109"/>
  <c r="AA1609" i="109"/>
  <c r="Z1609" i="109"/>
  <c r="Y1609" i="109"/>
  <c r="V1609" i="109"/>
  <c r="U1609" i="109"/>
  <c r="T1609" i="109"/>
  <c r="S1609" i="109"/>
  <c r="R1609" i="109"/>
  <c r="Q1609" i="109"/>
  <c r="P1609" i="109"/>
  <c r="O1609" i="109"/>
  <c r="N1609" i="109"/>
  <c r="M1609" i="109"/>
  <c r="L1609" i="109"/>
  <c r="K1609" i="109"/>
  <c r="J1609" i="109"/>
  <c r="I1609" i="109"/>
  <c r="H1609" i="109"/>
  <c r="G1609" i="109"/>
  <c r="F1609" i="109"/>
  <c r="E1609" i="109"/>
  <c r="D1609" i="109"/>
  <c r="C1609" i="109"/>
  <c r="B1609" i="109"/>
  <c r="A1609" i="109"/>
  <c r="AR1608" i="109"/>
  <c r="AQ1608" i="109"/>
  <c r="AP1608" i="109"/>
  <c r="AO1608" i="109"/>
  <c r="AS1608" i="109" s="1"/>
  <c r="AN1608" i="109"/>
  <c r="AM1608" i="109"/>
  <c r="AL1608" i="109"/>
  <c r="AK1608" i="109"/>
  <c r="AJ1608" i="109"/>
  <c r="AI1608" i="109"/>
  <c r="AH1608" i="109"/>
  <c r="AG1608" i="109"/>
  <c r="AF1608" i="109"/>
  <c r="AE1608" i="109"/>
  <c r="AB1608" i="109"/>
  <c r="AC1608" i="109" s="1"/>
  <c r="AA1608" i="109"/>
  <c r="Z1608" i="109"/>
  <c r="Y1608" i="109"/>
  <c r="V1608" i="109"/>
  <c r="X1608" i="109" s="1"/>
  <c r="U1608" i="109"/>
  <c r="T1608" i="109"/>
  <c r="S1608" i="109"/>
  <c r="R1608" i="109"/>
  <c r="Q1608" i="109"/>
  <c r="P1608" i="109"/>
  <c r="O1608" i="109"/>
  <c r="N1608" i="109"/>
  <c r="M1608" i="109"/>
  <c r="L1608" i="109"/>
  <c r="K1608" i="109"/>
  <c r="J1608" i="109"/>
  <c r="I1608" i="109"/>
  <c r="H1608" i="109"/>
  <c r="G1608" i="109"/>
  <c r="F1608" i="109"/>
  <c r="E1608" i="109"/>
  <c r="D1608" i="109"/>
  <c r="C1608" i="109"/>
  <c r="B1608" i="109"/>
  <c r="A1608" i="109"/>
  <c r="AN1607" i="109"/>
  <c r="AB1607" i="109"/>
  <c r="AC1607" i="109" s="1"/>
  <c r="AA1607" i="109"/>
  <c r="V1607" i="109"/>
  <c r="U1607" i="109"/>
  <c r="T1607" i="109"/>
  <c r="S1607" i="109"/>
  <c r="R1607" i="109"/>
  <c r="Q1607" i="109"/>
  <c r="P1607" i="109"/>
  <c r="O1607" i="109"/>
  <c r="N1607" i="109"/>
  <c r="M1607" i="109"/>
  <c r="L1607" i="109"/>
  <c r="K1607" i="109"/>
  <c r="J1607" i="109"/>
  <c r="I1607" i="109"/>
  <c r="H1607" i="109"/>
  <c r="G1607" i="109"/>
  <c r="F1607" i="109"/>
  <c r="E1607" i="109"/>
  <c r="D1607" i="109"/>
  <c r="C1607" i="109"/>
  <c r="B1607" i="109"/>
  <c r="A1607" i="109"/>
  <c r="AP1606" i="109"/>
  <c r="AO1606" i="109"/>
  <c r="AN1606" i="109"/>
  <c r="AM1606" i="109"/>
  <c r="AL1606" i="109"/>
  <c r="AK1606" i="109"/>
  <c r="AG1606" i="109"/>
  <c r="Z1606" i="109"/>
  <c r="U1606" i="109"/>
  <c r="T1606" i="109"/>
  <c r="S1606" i="109"/>
  <c r="R1606" i="109"/>
  <c r="Q1606" i="109"/>
  <c r="P1606" i="109"/>
  <c r="O1606" i="109"/>
  <c r="N1606" i="109"/>
  <c r="M1606" i="109"/>
  <c r="L1606" i="109"/>
  <c r="K1606" i="109"/>
  <c r="J1606" i="109"/>
  <c r="I1606" i="109"/>
  <c r="H1606" i="109"/>
  <c r="G1606" i="109"/>
  <c r="F1606" i="109"/>
  <c r="E1606" i="109"/>
  <c r="D1606" i="109"/>
  <c r="C1606" i="109"/>
  <c r="B1606" i="109"/>
  <c r="A1606" i="109"/>
  <c r="V1606" i="109" s="1"/>
  <c r="AJ1606" i="109" s="1"/>
  <c r="AP1605" i="109"/>
  <c r="AO1605" i="109"/>
  <c r="AS1605" i="109" s="1"/>
  <c r="AN1605" i="109"/>
  <c r="AM1605" i="109"/>
  <c r="AL1605" i="109"/>
  <c r="AK1605" i="109"/>
  <c r="AJ1605" i="109"/>
  <c r="AI1605" i="109"/>
  <c r="AH1605" i="109"/>
  <c r="AG1605" i="109"/>
  <c r="U1605" i="109"/>
  <c r="T1605" i="109"/>
  <c r="S1605" i="109"/>
  <c r="R1605" i="109"/>
  <c r="Q1605" i="109"/>
  <c r="P1605" i="109"/>
  <c r="O1605" i="109"/>
  <c r="N1605" i="109"/>
  <c r="M1605" i="109"/>
  <c r="L1605" i="109"/>
  <c r="K1605" i="109"/>
  <c r="J1605" i="109"/>
  <c r="I1605" i="109"/>
  <c r="H1605" i="109"/>
  <c r="G1605" i="109"/>
  <c r="F1605" i="109"/>
  <c r="E1605" i="109"/>
  <c r="D1605" i="109"/>
  <c r="C1605" i="109"/>
  <c r="B1605" i="109"/>
  <c r="A1605" i="109"/>
  <c r="V1605" i="109" s="1"/>
  <c r="Z1605" i="109" s="1"/>
  <c r="AP1604" i="109"/>
  <c r="AO1604" i="109"/>
  <c r="AS1604" i="109" s="1"/>
  <c r="AN1604" i="109"/>
  <c r="AM1604" i="109"/>
  <c r="AL1604" i="109"/>
  <c r="AK1604" i="109"/>
  <c r="AJ1604" i="109"/>
  <c r="AI1604" i="109"/>
  <c r="AH1604" i="109"/>
  <c r="AG1604" i="109"/>
  <c r="AC1604" i="109"/>
  <c r="AB1604" i="109"/>
  <c r="Z1604" i="109"/>
  <c r="V1604" i="109"/>
  <c r="U1604" i="109"/>
  <c r="T1604" i="109"/>
  <c r="S1604" i="109"/>
  <c r="R1604" i="109"/>
  <c r="Q1604" i="109"/>
  <c r="P1604" i="109"/>
  <c r="O1604" i="109"/>
  <c r="N1604" i="109"/>
  <c r="M1604" i="109"/>
  <c r="L1604" i="109"/>
  <c r="AA1604" i="109" s="1"/>
  <c r="K1604" i="109"/>
  <c r="J1604" i="109"/>
  <c r="I1604" i="109"/>
  <c r="H1604" i="109"/>
  <c r="G1604" i="109"/>
  <c r="F1604" i="109"/>
  <c r="E1604" i="109"/>
  <c r="D1604" i="109"/>
  <c r="C1604" i="109"/>
  <c r="B1604" i="109"/>
  <c r="A1604" i="109"/>
  <c r="AS1603" i="109"/>
  <c r="AP1603" i="109"/>
  <c r="AO1603" i="109"/>
  <c r="AN1603" i="109"/>
  <c r="AM1603" i="109"/>
  <c r="AL1603" i="109"/>
  <c r="AK1603" i="109"/>
  <c r="AJ1603" i="109"/>
  <c r="AI1603" i="109"/>
  <c r="AF1603" i="109"/>
  <c r="AE1603" i="109"/>
  <c r="AB1603" i="109"/>
  <c r="AC1603" i="109" s="1"/>
  <c r="AA1603" i="109"/>
  <c r="Z1603" i="109"/>
  <c r="Y1603" i="109"/>
  <c r="V1603" i="109"/>
  <c r="U1603" i="109"/>
  <c r="T1603" i="109"/>
  <c r="S1603" i="109"/>
  <c r="R1603" i="109"/>
  <c r="Q1603" i="109"/>
  <c r="P1603" i="109"/>
  <c r="O1603" i="109"/>
  <c r="N1603" i="109"/>
  <c r="M1603" i="109"/>
  <c r="L1603" i="109"/>
  <c r="K1603" i="109"/>
  <c r="J1603" i="109"/>
  <c r="I1603" i="109"/>
  <c r="H1603" i="109"/>
  <c r="G1603" i="109"/>
  <c r="F1603" i="109"/>
  <c r="E1603" i="109"/>
  <c r="D1603" i="109"/>
  <c r="C1603" i="109"/>
  <c r="B1603" i="109"/>
  <c r="A1603" i="109"/>
  <c r="AS1602" i="109"/>
  <c r="AP1602" i="109"/>
  <c r="AO1602" i="109"/>
  <c r="AN1602" i="109"/>
  <c r="AM1602" i="109"/>
  <c r="AL1602" i="109"/>
  <c r="AK1602" i="109"/>
  <c r="AH1602" i="109"/>
  <c r="AG1602" i="109"/>
  <c r="AF1602" i="109"/>
  <c r="AE1602" i="109"/>
  <c r="AC1602" i="109"/>
  <c r="AB1602" i="109"/>
  <c r="AA1602" i="109"/>
  <c r="Z1602" i="109"/>
  <c r="Y1602" i="109"/>
  <c r="V1602" i="109"/>
  <c r="U1602" i="109"/>
  <c r="T1602" i="109"/>
  <c r="S1602" i="109"/>
  <c r="R1602" i="109"/>
  <c r="Q1602" i="109"/>
  <c r="P1602" i="109"/>
  <c r="O1602" i="109"/>
  <c r="N1602" i="109"/>
  <c r="M1602" i="109"/>
  <c r="L1602" i="109"/>
  <c r="K1602" i="109"/>
  <c r="J1602" i="109"/>
  <c r="I1602" i="109"/>
  <c r="H1602" i="109"/>
  <c r="G1602" i="109"/>
  <c r="F1602" i="109"/>
  <c r="E1602" i="109"/>
  <c r="D1602" i="109"/>
  <c r="C1602" i="109"/>
  <c r="B1602" i="109"/>
  <c r="A1602" i="109"/>
  <c r="AP1601" i="109"/>
  <c r="AN1601" i="109"/>
  <c r="AM1601" i="109"/>
  <c r="AK1601" i="109"/>
  <c r="AJ1601" i="109"/>
  <c r="AI1601" i="109"/>
  <c r="AH1601" i="109"/>
  <c r="AG1601" i="109"/>
  <c r="AF1601" i="109"/>
  <c r="AR1601" i="109" s="1"/>
  <c r="AE1601" i="109"/>
  <c r="AQ1601" i="109" s="1"/>
  <c r="AB1601" i="109"/>
  <c r="AC1601" i="109" s="1"/>
  <c r="AA1601" i="109"/>
  <c r="Z1601" i="109"/>
  <c r="V1601" i="109"/>
  <c r="AL1601" i="109" s="1"/>
  <c r="U1601" i="109"/>
  <c r="T1601" i="109"/>
  <c r="S1601" i="109"/>
  <c r="R1601" i="109"/>
  <c r="Q1601" i="109"/>
  <c r="P1601" i="109"/>
  <c r="O1601" i="109"/>
  <c r="N1601" i="109"/>
  <c r="M1601" i="109"/>
  <c r="L1601" i="109"/>
  <c r="K1601" i="109"/>
  <c r="J1601" i="109"/>
  <c r="I1601" i="109"/>
  <c r="H1601" i="109"/>
  <c r="G1601" i="109"/>
  <c r="F1601" i="109"/>
  <c r="E1601" i="109"/>
  <c r="D1601" i="109"/>
  <c r="C1601" i="109"/>
  <c r="B1601" i="109"/>
  <c r="A1601" i="109"/>
  <c r="AK1600" i="109"/>
  <c r="AJ1600" i="109"/>
  <c r="AI1600" i="109"/>
  <c r="AH1600" i="109"/>
  <c r="AG1600" i="109"/>
  <c r="AF1600" i="109"/>
  <c r="AE1600" i="109"/>
  <c r="V1600" i="109"/>
  <c r="AN1600" i="109" s="1"/>
  <c r="U1600" i="109"/>
  <c r="T1600" i="109"/>
  <c r="S1600" i="109"/>
  <c r="R1600" i="109"/>
  <c r="Q1600" i="109"/>
  <c r="P1600" i="109"/>
  <c r="O1600" i="109"/>
  <c r="N1600" i="109"/>
  <c r="M1600" i="109"/>
  <c r="L1600" i="109"/>
  <c r="K1600" i="109"/>
  <c r="J1600" i="109"/>
  <c r="I1600" i="109"/>
  <c r="H1600" i="109"/>
  <c r="G1600" i="109"/>
  <c r="F1600" i="109"/>
  <c r="E1600" i="109"/>
  <c r="D1600" i="109"/>
  <c r="C1600" i="109"/>
  <c r="B1600" i="109"/>
  <c r="A1600" i="109"/>
  <c r="AB1599" i="109"/>
  <c r="AC1599" i="109" s="1"/>
  <c r="U1599" i="109"/>
  <c r="T1599" i="109"/>
  <c r="S1599" i="109"/>
  <c r="R1599" i="109"/>
  <c r="Q1599" i="109"/>
  <c r="P1599" i="109"/>
  <c r="O1599" i="109"/>
  <c r="N1599" i="109"/>
  <c r="M1599" i="109"/>
  <c r="L1599" i="109"/>
  <c r="AA1599" i="109" s="1"/>
  <c r="K1599" i="109"/>
  <c r="J1599" i="109"/>
  <c r="I1599" i="109"/>
  <c r="H1599" i="109"/>
  <c r="G1599" i="109"/>
  <c r="F1599" i="109"/>
  <c r="E1599" i="109"/>
  <c r="D1599" i="109"/>
  <c r="C1599" i="109"/>
  <c r="B1599" i="109"/>
  <c r="A1599" i="109"/>
  <c r="V1599" i="109" s="1"/>
  <c r="AP1598" i="109"/>
  <c r="AS1598" i="109" s="1"/>
  <c r="AO1598" i="109"/>
  <c r="AN1598" i="109"/>
  <c r="AM1598" i="109"/>
  <c r="AL1598" i="109"/>
  <c r="AK1598" i="109"/>
  <c r="AJ1598" i="109"/>
  <c r="AI1598" i="109"/>
  <c r="AH1598" i="109"/>
  <c r="AG1598" i="109"/>
  <c r="AF1598" i="109"/>
  <c r="AE1598" i="109"/>
  <c r="Y1598" i="109"/>
  <c r="V1598" i="109"/>
  <c r="Z1598" i="109" s="1"/>
  <c r="U1598" i="109"/>
  <c r="T1598" i="109"/>
  <c r="S1598" i="109"/>
  <c r="R1598" i="109"/>
  <c r="Q1598" i="109"/>
  <c r="P1598" i="109"/>
  <c r="O1598" i="109"/>
  <c r="N1598" i="109"/>
  <c r="M1598" i="109"/>
  <c r="L1598" i="109"/>
  <c r="K1598" i="109"/>
  <c r="J1598" i="109"/>
  <c r="I1598" i="109"/>
  <c r="H1598" i="109"/>
  <c r="G1598" i="109"/>
  <c r="F1598" i="109"/>
  <c r="E1598" i="109"/>
  <c r="D1598" i="109"/>
  <c r="C1598" i="109"/>
  <c r="B1598" i="109"/>
  <c r="A1598" i="109"/>
  <c r="AP1597" i="109"/>
  <c r="AS1597" i="109" s="1"/>
  <c r="AO1597" i="109"/>
  <c r="AN1597" i="109"/>
  <c r="AM1597" i="109"/>
  <c r="AL1597" i="109"/>
  <c r="AK1597" i="109"/>
  <c r="AJ1597" i="109"/>
  <c r="AI1597" i="109"/>
  <c r="AH1597" i="109"/>
  <c r="AG1597" i="109"/>
  <c r="AF1597" i="109"/>
  <c r="AE1597" i="109"/>
  <c r="Z1597" i="109"/>
  <c r="V1597" i="109"/>
  <c r="X1597" i="109" s="1"/>
  <c r="U1597" i="109"/>
  <c r="T1597" i="109"/>
  <c r="S1597" i="109"/>
  <c r="R1597" i="109"/>
  <c r="Q1597" i="109"/>
  <c r="P1597" i="109"/>
  <c r="O1597" i="109"/>
  <c r="N1597" i="109"/>
  <c r="M1597" i="109"/>
  <c r="L1597" i="109"/>
  <c r="K1597" i="109"/>
  <c r="J1597" i="109"/>
  <c r="I1597" i="109"/>
  <c r="H1597" i="109"/>
  <c r="G1597" i="109"/>
  <c r="F1597" i="109"/>
  <c r="E1597" i="109"/>
  <c r="D1597" i="109"/>
  <c r="C1597" i="109"/>
  <c r="B1597" i="109"/>
  <c r="A1597" i="109"/>
  <c r="AO1596" i="109"/>
  <c r="AN1596" i="109"/>
  <c r="AM1596" i="109"/>
  <c r="AL1596" i="109"/>
  <c r="AK1596" i="109"/>
  <c r="AJ1596" i="109"/>
  <c r="AI1596" i="109"/>
  <c r="AH1596" i="109"/>
  <c r="AG1596" i="109"/>
  <c r="AF1596" i="109"/>
  <c r="AE1596" i="109"/>
  <c r="V1596" i="109"/>
  <c r="Z1596" i="109" s="1"/>
  <c r="U1596" i="109"/>
  <c r="T1596" i="109"/>
  <c r="S1596" i="109"/>
  <c r="R1596" i="109"/>
  <c r="Q1596" i="109"/>
  <c r="P1596" i="109"/>
  <c r="O1596" i="109"/>
  <c r="N1596" i="109"/>
  <c r="M1596" i="109"/>
  <c r="L1596" i="109"/>
  <c r="K1596" i="109"/>
  <c r="J1596" i="109"/>
  <c r="I1596" i="109"/>
  <c r="H1596" i="109"/>
  <c r="G1596" i="109"/>
  <c r="F1596" i="109"/>
  <c r="E1596" i="109"/>
  <c r="D1596" i="109"/>
  <c r="C1596" i="109"/>
  <c r="B1596" i="109"/>
  <c r="A1596" i="109"/>
  <c r="AN1595" i="109"/>
  <c r="AM1595" i="109"/>
  <c r="AL1595" i="109"/>
  <c r="AH1595" i="109"/>
  <c r="U1595" i="109"/>
  <c r="T1595" i="109"/>
  <c r="S1595" i="109"/>
  <c r="R1595" i="109"/>
  <c r="Q1595" i="109"/>
  <c r="P1595" i="109"/>
  <c r="O1595" i="109"/>
  <c r="N1595" i="109"/>
  <c r="M1595" i="109"/>
  <c r="L1595" i="109"/>
  <c r="K1595" i="109"/>
  <c r="J1595" i="109"/>
  <c r="I1595" i="109"/>
  <c r="H1595" i="109"/>
  <c r="G1595" i="109"/>
  <c r="F1595" i="109"/>
  <c r="E1595" i="109"/>
  <c r="D1595" i="109"/>
  <c r="C1595" i="109"/>
  <c r="B1595" i="109"/>
  <c r="A1595" i="109"/>
  <c r="V1595" i="109" s="1"/>
  <c r="AF1595" i="109" s="1"/>
  <c r="AP1594" i="109"/>
  <c r="AO1594" i="109"/>
  <c r="AN1594" i="109"/>
  <c r="AM1594" i="109"/>
  <c r="AL1594" i="109"/>
  <c r="AK1594" i="109"/>
  <c r="AJ1594" i="109"/>
  <c r="AI1594" i="109"/>
  <c r="AH1594" i="109"/>
  <c r="AG1594" i="109"/>
  <c r="V1594" i="109"/>
  <c r="AF1594" i="109" s="1"/>
  <c r="U1594" i="109"/>
  <c r="T1594" i="109"/>
  <c r="S1594" i="109"/>
  <c r="R1594" i="109"/>
  <c r="Q1594" i="109"/>
  <c r="P1594" i="109"/>
  <c r="O1594" i="109"/>
  <c r="N1594" i="109"/>
  <c r="M1594" i="109"/>
  <c r="L1594" i="109"/>
  <c r="K1594" i="109"/>
  <c r="J1594" i="109"/>
  <c r="I1594" i="109"/>
  <c r="H1594" i="109"/>
  <c r="G1594" i="109"/>
  <c r="F1594" i="109"/>
  <c r="E1594" i="109"/>
  <c r="D1594" i="109"/>
  <c r="C1594" i="109"/>
  <c r="B1594" i="109"/>
  <c r="A1594" i="109"/>
  <c r="AM1593" i="109"/>
  <c r="AL1593" i="109"/>
  <c r="AK1593" i="109"/>
  <c r="U1593" i="109"/>
  <c r="T1593" i="109"/>
  <c r="S1593" i="109"/>
  <c r="R1593" i="109"/>
  <c r="Q1593" i="109"/>
  <c r="P1593" i="109"/>
  <c r="O1593" i="109"/>
  <c r="N1593" i="109"/>
  <c r="M1593" i="109"/>
  <c r="L1593" i="109"/>
  <c r="K1593" i="109"/>
  <c r="J1593" i="109"/>
  <c r="I1593" i="109"/>
  <c r="H1593" i="109"/>
  <c r="G1593" i="109"/>
  <c r="F1593" i="109"/>
  <c r="E1593" i="109"/>
  <c r="D1593" i="109"/>
  <c r="C1593" i="109"/>
  <c r="B1593" i="109"/>
  <c r="A1593" i="109"/>
  <c r="V1593" i="109" s="1"/>
  <c r="AH1593" i="109" s="1"/>
  <c r="AP1592" i="109"/>
  <c r="AO1592" i="109"/>
  <c r="AS1592" i="109" s="1"/>
  <c r="AN1592" i="109"/>
  <c r="U1592" i="109"/>
  <c r="T1592" i="109"/>
  <c r="S1592" i="109"/>
  <c r="R1592" i="109"/>
  <c r="Q1592" i="109"/>
  <c r="P1592" i="109"/>
  <c r="O1592" i="109"/>
  <c r="N1592" i="109"/>
  <c r="M1592" i="109"/>
  <c r="L1592" i="109"/>
  <c r="K1592" i="109"/>
  <c r="J1592" i="109"/>
  <c r="I1592" i="109"/>
  <c r="H1592" i="109"/>
  <c r="G1592" i="109"/>
  <c r="F1592" i="109"/>
  <c r="E1592" i="109"/>
  <c r="D1592" i="109"/>
  <c r="C1592" i="109"/>
  <c r="B1592" i="109"/>
  <c r="A1592" i="109"/>
  <c r="V1592" i="109" s="1"/>
  <c r="AI1592" i="109" s="1"/>
  <c r="AP1591" i="109"/>
  <c r="AS1591" i="109" s="1"/>
  <c r="AO1591" i="109"/>
  <c r="AN1591" i="109"/>
  <c r="AM1591" i="109"/>
  <c r="AL1591" i="109"/>
  <c r="AK1591" i="109"/>
  <c r="AI1591" i="109"/>
  <c r="V1591" i="109"/>
  <c r="AJ1591" i="109" s="1"/>
  <c r="U1591" i="109"/>
  <c r="T1591" i="109"/>
  <c r="S1591" i="109"/>
  <c r="R1591" i="109"/>
  <c r="Q1591" i="109"/>
  <c r="P1591" i="109"/>
  <c r="O1591" i="109"/>
  <c r="N1591" i="109"/>
  <c r="M1591" i="109"/>
  <c r="L1591" i="109"/>
  <c r="K1591" i="109"/>
  <c r="J1591" i="109"/>
  <c r="I1591" i="109"/>
  <c r="H1591" i="109"/>
  <c r="G1591" i="109"/>
  <c r="F1591" i="109"/>
  <c r="E1591" i="109"/>
  <c r="D1591" i="109"/>
  <c r="C1591" i="109"/>
  <c r="B1591" i="109"/>
  <c r="A1591" i="109"/>
  <c r="AP1590" i="109"/>
  <c r="AO1590" i="109"/>
  <c r="AS1590" i="109" s="1"/>
  <c r="AN1590" i="109"/>
  <c r="AM1590" i="109"/>
  <c r="AC1590" i="109"/>
  <c r="AB1590" i="109"/>
  <c r="V1590" i="109"/>
  <c r="U1590" i="109"/>
  <c r="T1590" i="109"/>
  <c r="S1590" i="109"/>
  <c r="AA1590" i="109" s="1"/>
  <c r="R1590" i="109"/>
  <c r="Q1590" i="109"/>
  <c r="P1590" i="109"/>
  <c r="O1590" i="109"/>
  <c r="N1590" i="109"/>
  <c r="M1590" i="109"/>
  <c r="L1590" i="109"/>
  <c r="K1590" i="109"/>
  <c r="J1590" i="109"/>
  <c r="I1590" i="109"/>
  <c r="H1590" i="109"/>
  <c r="G1590" i="109"/>
  <c r="F1590" i="109"/>
  <c r="E1590" i="109"/>
  <c r="D1590" i="109"/>
  <c r="C1590" i="109"/>
  <c r="B1590" i="109"/>
  <c r="A1590" i="109"/>
  <c r="AL1589" i="109"/>
  <c r="AK1589" i="109"/>
  <c r="AB1589" i="109"/>
  <c r="AC1589" i="109" s="1"/>
  <c r="V1589" i="109"/>
  <c r="U1589" i="109"/>
  <c r="T1589" i="109"/>
  <c r="S1589" i="109"/>
  <c r="AA1589" i="109" s="1"/>
  <c r="R1589" i="109"/>
  <c r="Q1589" i="109"/>
  <c r="P1589" i="109"/>
  <c r="O1589" i="109"/>
  <c r="N1589" i="109"/>
  <c r="M1589" i="109"/>
  <c r="L1589" i="109"/>
  <c r="K1589" i="109"/>
  <c r="J1589" i="109"/>
  <c r="I1589" i="109"/>
  <c r="H1589" i="109"/>
  <c r="G1589" i="109"/>
  <c r="F1589" i="109"/>
  <c r="E1589" i="109"/>
  <c r="D1589" i="109"/>
  <c r="C1589" i="109"/>
  <c r="B1589" i="109"/>
  <c r="A1589" i="109"/>
  <c r="AO1588" i="109"/>
  <c r="AC1588" i="109"/>
  <c r="AB1588" i="109"/>
  <c r="AA1588" i="109"/>
  <c r="Z1588" i="109"/>
  <c r="Y1588" i="109"/>
  <c r="V1588" i="109"/>
  <c r="U1588" i="109"/>
  <c r="T1588" i="109"/>
  <c r="S1588" i="109"/>
  <c r="R1588" i="109"/>
  <c r="Q1588" i="109"/>
  <c r="P1588" i="109"/>
  <c r="O1588" i="109"/>
  <c r="N1588" i="109"/>
  <c r="M1588" i="109"/>
  <c r="L1588" i="109"/>
  <c r="K1588" i="109"/>
  <c r="J1588" i="109"/>
  <c r="I1588" i="109"/>
  <c r="H1588" i="109"/>
  <c r="G1588" i="109"/>
  <c r="F1588" i="109"/>
  <c r="E1588" i="109"/>
  <c r="D1588" i="109"/>
  <c r="C1588" i="109"/>
  <c r="B1588" i="109"/>
  <c r="A1588" i="109"/>
  <c r="AA1587" i="109"/>
  <c r="X1587" i="109"/>
  <c r="U1587" i="109"/>
  <c r="T1587" i="109"/>
  <c r="S1587" i="109"/>
  <c r="R1587" i="109"/>
  <c r="Q1587" i="109"/>
  <c r="P1587" i="109"/>
  <c r="O1587" i="109"/>
  <c r="N1587" i="109"/>
  <c r="M1587" i="109"/>
  <c r="L1587" i="109"/>
  <c r="AB1587" i="109" s="1"/>
  <c r="AC1587" i="109" s="1"/>
  <c r="K1587" i="109"/>
  <c r="J1587" i="109"/>
  <c r="I1587" i="109"/>
  <c r="H1587" i="109"/>
  <c r="G1587" i="109"/>
  <c r="F1587" i="109"/>
  <c r="E1587" i="109"/>
  <c r="D1587" i="109"/>
  <c r="C1587" i="109"/>
  <c r="B1587" i="109"/>
  <c r="A1587" i="109"/>
  <c r="V1587" i="109" s="1"/>
  <c r="AB1586" i="109"/>
  <c r="AC1586" i="109" s="1"/>
  <c r="V1586" i="109"/>
  <c r="U1586" i="109"/>
  <c r="T1586" i="109"/>
  <c r="S1586" i="109"/>
  <c r="AA1586" i="109" s="1"/>
  <c r="R1586" i="109"/>
  <c r="Q1586" i="109"/>
  <c r="P1586" i="109"/>
  <c r="O1586" i="109"/>
  <c r="N1586" i="109"/>
  <c r="M1586" i="109"/>
  <c r="L1586" i="109"/>
  <c r="K1586" i="109"/>
  <c r="J1586" i="109"/>
  <c r="I1586" i="109"/>
  <c r="H1586" i="109"/>
  <c r="G1586" i="109"/>
  <c r="F1586" i="109"/>
  <c r="E1586" i="109"/>
  <c r="D1586" i="109"/>
  <c r="C1586" i="109"/>
  <c r="B1586" i="109"/>
  <c r="A1586" i="109"/>
  <c r="AS1585" i="109"/>
  <c r="AP1585" i="109"/>
  <c r="AO1585" i="109"/>
  <c r="AK1585" i="109"/>
  <c r="AB1585" i="109"/>
  <c r="AC1585" i="109" s="1"/>
  <c r="V1585" i="109"/>
  <c r="U1585" i="109"/>
  <c r="T1585" i="109"/>
  <c r="S1585" i="109"/>
  <c r="AA1585" i="109" s="1"/>
  <c r="R1585" i="109"/>
  <c r="Q1585" i="109"/>
  <c r="P1585" i="109"/>
  <c r="O1585" i="109"/>
  <c r="N1585" i="109"/>
  <c r="M1585" i="109"/>
  <c r="L1585" i="109"/>
  <c r="K1585" i="109"/>
  <c r="J1585" i="109"/>
  <c r="I1585" i="109"/>
  <c r="H1585" i="109"/>
  <c r="G1585" i="109"/>
  <c r="F1585" i="109"/>
  <c r="E1585" i="109"/>
  <c r="D1585" i="109"/>
  <c r="C1585" i="109"/>
  <c r="B1585" i="109"/>
  <c r="A1585" i="109"/>
  <c r="AC1584" i="109"/>
  <c r="U1584" i="109"/>
  <c r="T1584" i="109"/>
  <c r="S1584" i="109"/>
  <c r="AA1584" i="109" s="1"/>
  <c r="R1584" i="109"/>
  <c r="Q1584" i="109"/>
  <c r="P1584" i="109"/>
  <c r="O1584" i="109"/>
  <c r="N1584" i="109"/>
  <c r="M1584" i="109"/>
  <c r="L1584" i="109"/>
  <c r="AB1584" i="109" s="1"/>
  <c r="K1584" i="109"/>
  <c r="J1584" i="109"/>
  <c r="I1584" i="109"/>
  <c r="H1584" i="109"/>
  <c r="G1584" i="109"/>
  <c r="F1584" i="109"/>
  <c r="E1584" i="109"/>
  <c r="D1584" i="109"/>
  <c r="C1584" i="109"/>
  <c r="B1584" i="109"/>
  <c r="A1584" i="109"/>
  <c r="V1584" i="109" s="1"/>
  <c r="U1583" i="109"/>
  <c r="T1583" i="109"/>
  <c r="S1583" i="109"/>
  <c r="R1583" i="109"/>
  <c r="Q1583" i="109"/>
  <c r="P1583" i="109"/>
  <c r="O1583" i="109"/>
  <c r="N1583" i="109"/>
  <c r="M1583" i="109"/>
  <c r="L1583" i="109"/>
  <c r="K1583" i="109"/>
  <c r="J1583" i="109"/>
  <c r="I1583" i="109"/>
  <c r="H1583" i="109"/>
  <c r="G1583" i="109"/>
  <c r="F1583" i="109"/>
  <c r="E1583" i="109"/>
  <c r="D1583" i="109"/>
  <c r="C1583" i="109"/>
  <c r="B1583" i="109"/>
  <c r="A1583" i="109"/>
  <c r="V1583" i="109" s="1"/>
  <c r="AM1583" i="109" s="1"/>
  <c r="AK1582" i="109"/>
  <c r="AI1582" i="109"/>
  <c r="AH1582" i="109"/>
  <c r="AE1582" i="109"/>
  <c r="AB1582" i="109"/>
  <c r="AC1582" i="109" s="1"/>
  <c r="AA1582" i="109"/>
  <c r="U1582" i="109"/>
  <c r="T1582" i="109"/>
  <c r="S1582" i="109"/>
  <c r="R1582" i="109"/>
  <c r="Q1582" i="109"/>
  <c r="P1582" i="109"/>
  <c r="O1582" i="109"/>
  <c r="N1582" i="109"/>
  <c r="M1582" i="109"/>
  <c r="L1582" i="109"/>
  <c r="K1582" i="109"/>
  <c r="J1582" i="109"/>
  <c r="I1582" i="109"/>
  <c r="H1582" i="109"/>
  <c r="G1582" i="109"/>
  <c r="F1582" i="109"/>
  <c r="E1582" i="109"/>
  <c r="D1582" i="109"/>
  <c r="C1582" i="109"/>
  <c r="B1582" i="109"/>
  <c r="A1582" i="109"/>
  <c r="V1582" i="109" s="1"/>
  <c r="AB1581" i="109"/>
  <c r="AC1581" i="109" s="1"/>
  <c r="AA1581" i="109"/>
  <c r="U1581" i="109"/>
  <c r="T1581" i="109"/>
  <c r="S1581" i="109"/>
  <c r="R1581" i="109"/>
  <c r="Q1581" i="109"/>
  <c r="P1581" i="109"/>
  <c r="O1581" i="109"/>
  <c r="N1581" i="109"/>
  <c r="M1581" i="109"/>
  <c r="L1581" i="109"/>
  <c r="K1581" i="109"/>
  <c r="J1581" i="109"/>
  <c r="I1581" i="109"/>
  <c r="H1581" i="109"/>
  <c r="G1581" i="109"/>
  <c r="F1581" i="109"/>
  <c r="E1581" i="109"/>
  <c r="D1581" i="109"/>
  <c r="C1581" i="109"/>
  <c r="B1581" i="109"/>
  <c r="A1581" i="109"/>
  <c r="V1581" i="109" s="1"/>
  <c r="AB1580" i="109"/>
  <c r="AC1580" i="109" s="1"/>
  <c r="AA1580" i="109"/>
  <c r="U1580" i="109"/>
  <c r="T1580" i="109"/>
  <c r="S1580" i="109"/>
  <c r="R1580" i="109"/>
  <c r="Q1580" i="109"/>
  <c r="P1580" i="109"/>
  <c r="O1580" i="109"/>
  <c r="N1580" i="109"/>
  <c r="M1580" i="109"/>
  <c r="L1580" i="109"/>
  <c r="K1580" i="109"/>
  <c r="J1580" i="109"/>
  <c r="I1580" i="109"/>
  <c r="H1580" i="109"/>
  <c r="G1580" i="109"/>
  <c r="F1580" i="109"/>
  <c r="E1580" i="109"/>
  <c r="D1580" i="109"/>
  <c r="C1580" i="109"/>
  <c r="B1580" i="109"/>
  <c r="A1580" i="109"/>
  <c r="V1580" i="109" s="1"/>
  <c r="Y1580" i="109" s="1"/>
  <c r="AO1579" i="109"/>
  <c r="AM1579" i="109"/>
  <c r="AL1579" i="109"/>
  <c r="AK1579" i="109"/>
  <c r="AJ1579" i="109"/>
  <c r="AI1579" i="109"/>
  <c r="AH1579" i="109"/>
  <c r="AG1579" i="109"/>
  <c r="AF1579" i="109"/>
  <c r="AE1579" i="109"/>
  <c r="Z1579" i="109"/>
  <c r="V1579" i="109"/>
  <c r="Y1579" i="109" s="1"/>
  <c r="U1579" i="109"/>
  <c r="T1579" i="109"/>
  <c r="S1579" i="109"/>
  <c r="R1579" i="109"/>
  <c r="Q1579" i="109"/>
  <c r="P1579" i="109"/>
  <c r="O1579" i="109"/>
  <c r="N1579" i="109"/>
  <c r="M1579" i="109"/>
  <c r="L1579" i="109"/>
  <c r="K1579" i="109"/>
  <c r="J1579" i="109"/>
  <c r="I1579" i="109"/>
  <c r="H1579" i="109"/>
  <c r="G1579" i="109"/>
  <c r="F1579" i="109"/>
  <c r="E1579" i="109"/>
  <c r="D1579" i="109"/>
  <c r="C1579" i="109"/>
  <c r="B1579" i="109"/>
  <c r="A1579" i="109"/>
  <c r="AO1578" i="109"/>
  <c r="AN1578" i="109"/>
  <c r="AM1578" i="109"/>
  <c r="AL1578" i="109"/>
  <c r="AK1578" i="109"/>
  <c r="AJ1578" i="109"/>
  <c r="AI1578" i="109"/>
  <c r="AH1578" i="109"/>
  <c r="AG1578" i="109"/>
  <c r="AF1578" i="109"/>
  <c r="AE1578" i="109"/>
  <c r="X1578" i="109"/>
  <c r="U1578" i="109"/>
  <c r="T1578" i="109"/>
  <c r="S1578" i="109"/>
  <c r="R1578" i="109"/>
  <c r="Q1578" i="109"/>
  <c r="P1578" i="109"/>
  <c r="O1578" i="109"/>
  <c r="N1578" i="109"/>
  <c r="M1578" i="109"/>
  <c r="L1578" i="109"/>
  <c r="K1578" i="109"/>
  <c r="J1578" i="109"/>
  <c r="I1578" i="109"/>
  <c r="H1578" i="109"/>
  <c r="G1578" i="109"/>
  <c r="F1578" i="109"/>
  <c r="E1578" i="109"/>
  <c r="D1578" i="109"/>
  <c r="C1578" i="109"/>
  <c r="B1578" i="109"/>
  <c r="A1578" i="109"/>
  <c r="V1578" i="109" s="1"/>
  <c r="AH1577" i="109"/>
  <c r="AA1577" i="109"/>
  <c r="X1577" i="109"/>
  <c r="AD1577" i="109" s="1"/>
  <c r="U1577" i="109"/>
  <c r="T1577" i="109"/>
  <c r="S1577" i="109"/>
  <c r="R1577" i="109"/>
  <c r="Q1577" i="109"/>
  <c r="P1577" i="109"/>
  <c r="O1577" i="109"/>
  <c r="N1577" i="109"/>
  <c r="M1577" i="109"/>
  <c r="L1577" i="109"/>
  <c r="AB1577" i="109" s="1"/>
  <c r="AC1577" i="109" s="1"/>
  <c r="K1577" i="109"/>
  <c r="J1577" i="109"/>
  <c r="I1577" i="109"/>
  <c r="H1577" i="109"/>
  <c r="G1577" i="109"/>
  <c r="F1577" i="109"/>
  <c r="E1577" i="109"/>
  <c r="D1577" i="109"/>
  <c r="C1577" i="109"/>
  <c r="B1577" i="109"/>
  <c r="A1577" i="109"/>
  <c r="V1577" i="109" s="1"/>
  <c r="AB1576" i="109"/>
  <c r="AC1576" i="109" s="1"/>
  <c r="Y1576" i="109"/>
  <c r="V1576" i="109"/>
  <c r="U1576" i="109"/>
  <c r="T1576" i="109"/>
  <c r="S1576" i="109"/>
  <c r="R1576" i="109"/>
  <c r="Q1576" i="109"/>
  <c r="P1576" i="109"/>
  <c r="O1576" i="109"/>
  <c r="N1576" i="109"/>
  <c r="M1576" i="109"/>
  <c r="L1576" i="109"/>
  <c r="AA1576" i="109" s="1"/>
  <c r="K1576" i="109"/>
  <c r="J1576" i="109"/>
  <c r="I1576" i="109"/>
  <c r="H1576" i="109"/>
  <c r="G1576" i="109"/>
  <c r="F1576" i="109"/>
  <c r="E1576" i="109"/>
  <c r="D1576" i="109"/>
  <c r="C1576" i="109"/>
  <c r="B1576" i="109"/>
  <c r="A1576" i="109"/>
  <c r="AB1575" i="109"/>
  <c r="AC1575" i="109" s="1"/>
  <c r="V1575" i="109"/>
  <c r="U1575" i="109"/>
  <c r="T1575" i="109"/>
  <c r="S1575" i="109"/>
  <c r="AA1575" i="109" s="1"/>
  <c r="R1575" i="109"/>
  <c r="Q1575" i="109"/>
  <c r="P1575" i="109"/>
  <c r="O1575" i="109"/>
  <c r="N1575" i="109"/>
  <c r="M1575" i="109"/>
  <c r="L1575" i="109"/>
  <c r="K1575" i="109"/>
  <c r="J1575" i="109"/>
  <c r="I1575" i="109"/>
  <c r="H1575" i="109"/>
  <c r="G1575" i="109"/>
  <c r="F1575" i="109"/>
  <c r="E1575" i="109"/>
  <c r="D1575" i="109"/>
  <c r="C1575" i="109"/>
  <c r="B1575" i="109"/>
  <c r="A1575" i="109"/>
  <c r="AC1574" i="109"/>
  <c r="AB1574" i="109"/>
  <c r="X1574" i="109"/>
  <c r="AD1574" i="109" s="1"/>
  <c r="U1574" i="109"/>
  <c r="T1574" i="109"/>
  <c r="S1574" i="109"/>
  <c r="AA1574" i="109" s="1"/>
  <c r="R1574" i="109"/>
  <c r="Q1574" i="109"/>
  <c r="P1574" i="109"/>
  <c r="O1574" i="109"/>
  <c r="N1574" i="109"/>
  <c r="M1574" i="109"/>
  <c r="L1574" i="109"/>
  <c r="K1574" i="109"/>
  <c r="J1574" i="109"/>
  <c r="I1574" i="109"/>
  <c r="H1574" i="109"/>
  <c r="G1574" i="109"/>
  <c r="F1574" i="109"/>
  <c r="E1574" i="109"/>
  <c r="D1574" i="109"/>
  <c r="C1574" i="109"/>
  <c r="B1574" i="109"/>
  <c r="A1574" i="109"/>
  <c r="V1574" i="109" s="1"/>
  <c r="AP1573" i="109"/>
  <c r="U1573" i="109"/>
  <c r="T1573" i="109"/>
  <c r="S1573" i="109"/>
  <c r="AA1573" i="109" s="1"/>
  <c r="R1573" i="109"/>
  <c r="Q1573" i="109"/>
  <c r="P1573" i="109"/>
  <c r="O1573" i="109"/>
  <c r="N1573" i="109"/>
  <c r="M1573" i="109"/>
  <c r="L1573" i="109"/>
  <c r="AB1573" i="109" s="1"/>
  <c r="AC1573" i="109" s="1"/>
  <c r="K1573" i="109"/>
  <c r="J1573" i="109"/>
  <c r="I1573" i="109"/>
  <c r="H1573" i="109"/>
  <c r="G1573" i="109"/>
  <c r="F1573" i="109"/>
  <c r="E1573" i="109"/>
  <c r="D1573" i="109"/>
  <c r="C1573" i="109"/>
  <c r="B1573" i="109"/>
  <c r="A1573" i="109"/>
  <c r="V1573" i="109" s="1"/>
  <c r="X1573" i="109" s="1"/>
  <c r="AC1572" i="109"/>
  <c r="AB1572" i="109"/>
  <c r="V1572" i="109"/>
  <c r="U1572" i="109"/>
  <c r="T1572" i="109"/>
  <c r="S1572" i="109"/>
  <c r="AA1572" i="109" s="1"/>
  <c r="R1572" i="109"/>
  <c r="Q1572" i="109"/>
  <c r="P1572" i="109"/>
  <c r="O1572" i="109"/>
  <c r="N1572" i="109"/>
  <c r="M1572" i="109"/>
  <c r="L1572" i="109"/>
  <c r="K1572" i="109"/>
  <c r="J1572" i="109"/>
  <c r="I1572" i="109"/>
  <c r="H1572" i="109"/>
  <c r="G1572" i="109"/>
  <c r="F1572" i="109"/>
  <c r="E1572" i="109"/>
  <c r="D1572" i="109"/>
  <c r="C1572" i="109"/>
  <c r="B1572" i="109"/>
  <c r="A1572" i="109"/>
  <c r="AP1571" i="109"/>
  <c r="AM1571" i="109"/>
  <c r="AL1571" i="109"/>
  <c r="AJ1571" i="109"/>
  <c r="AI1571" i="109"/>
  <c r="V1571" i="109"/>
  <c r="U1571" i="109"/>
  <c r="T1571" i="109"/>
  <c r="S1571" i="109"/>
  <c r="R1571" i="109"/>
  <c r="Q1571" i="109"/>
  <c r="P1571" i="109"/>
  <c r="O1571" i="109"/>
  <c r="N1571" i="109"/>
  <c r="M1571" i="109"/>
  <c r="L1571" i="109"/>
  <c r="K1571" i="109"/>
  <c r="J1571" i="109"/>
  <c r="I1571" i="109"/>
  <c r="H1571" i="109"/>
  <c r="G1571" i="109"/>
  <c r="F1571" i="109"/>
  <c r="E1571" i="109"/>
  <c r="D1571" i="109"/>
  <c r="C1571" i="109"/>
  <c r="B1571" i="109"/>
  <c r="A1571" i="109"/>
  <c r="AN1570" i="109"/>
  <c r="AL1570" i="109"/>
  <c r="AK1570" i="109"/>
  <c r="AI1570" i="109"/>
  <c r="AH1570" i="109"/>
  <c r="AF1570" i="109"/>
  <c r="U1570" i="109"/>
  <c r="T1570" i="109"/>
  <c r="S1570" i="109"/>
  <c r="R1570" i="109"/>
  <c r="Q1570" i="109"/>
  <c r="P1570" i="109"/>
  <c r="O1570" i="109"/>
  <c r="N1570" i="109"/>
  <c r="M1570" i="109"/>
  <c r="L1570" i="109"/>
  <c r="K1570" i="109"/>
  <c r="J1570" i="109"/>
  <c r="I1570" i="109"/>
  <c r="H1570" i="109"/>
  <c r="G1570" i="109"/>
  <c r="F1570" i="109"/>
  <c r="E1570" i="109"/>
  <c r="D1570" i="109"/>
  <c r="C1570" i="109"/>
  <c r="B1570" i="109"/>
  <c r="A1570" i="109"/>
  <c r="V1570" i="109" s="1"/>
  <c r="AP1569" i="109"/>
  <c r="AN1569" i="109"/>
  <c r="AM1569" i="109"/>
  <c r="AK1569" i="109"/>
  <c r="AJ1569" i="109"/>
  <c r="AI1569" i="109"/>
  <c r="AH1569" i="109"/>
  <c r="AG1569" i="109"/>
  <c r="AF1569" i="109"/>
  <c r="AE1569" i="109"/>
  <c r="AQ1569" i="109" s="1"/>
  <c r="Z1569" i="109"/>
  <c r="X1569" i="109"/>
  <c r="U1569" i="109"/>
  <c r="T1569" i="109"/>
  <c r="S1569" i="109"/>
  <c r="R1569" i="109"/>
  <c r="Q1569" i="109"/>
  <c r="P1569" i="109"/>
  <c r="O1569" i="109"/>
  <c r="N1569" i="109"/>
  <c r="M1569" i="109"/>
  <c r="L1569" i="109"/>
  <c r="K1569" i="109"/>
  <c r="J1569" i="109"/>
  <c r="I1569" i="109"/>
  <c r="H1569" i="109"/>
  <c r="G1569" i="109"/>
  <c r="F1569" i="109"/>
  <c r="E1569" i="109"/>
  <c r="D1569" i="109"/>
  <c r="C1569" i="109"/>
  <c r="B1569" i="109"/>
  <c r="A1569" i="109"/>
  <c r="V1569" i="109" s="1"/>
  <c r="AP1568" i="109"/>
  <c r="AM1568" i="109"/>
  <c r="AL1568" i="109"/>
  <c r="AK1568" i="109"/>
  <c r="AJ1568" i="109"/>
  <c r="AI1568" i="109"/>
  <c r="AH1568" i="109"/>
  <c r="AG1568" i="109"/>
  <c r="AF1568" i="109"/>
  <c r="AE1568" i="109"/>
  <c r="AB1568" i="109"/>
  <c r="AC1568" i="109" s="1"/>
  <c r="AA1568" i="109"/>
  <c r="V1568" i="109"/>
  <c r="AO1568" i="109" s="1"/>
  <c r="AS1568" i="109" s="1"/>
  <c r="U1568" i="109"/>
  <c r="T1568" i="109"/>
  <c r="S1568" i="109"/>
  <c r="R1568" i="109"/>
  <c r="Q1568" i="109"/>
  <c r="P1568" i="109"/>
  <c r="O1568" i="109"/>
  <c r="N1568" i="109"/>
  <c r="M1568" i="109"/>
  <c r="L1568" i="109"/>
  <c r="K1568" i="109"/>
  <c r="J1568" i="109"/>
  <c r="I1568" i="109"/>
  <c r="H1568" i="109"/>
  <c r="G1568" i="109"/>
  <c r="F1568" i="109"/>
  <c r="E1568" i="109"/>
  <c r="D1568" i="109"/>
  <c r="C1568" i="109"/>
  <c r="B1568" i="109"/>
  <c r="A1568" i="109"/>
  <c r="AC1567" i="109"/>
  <c r="AB1567" i="109"/>
  <c r="U1567" i="109"/>
  <c r="T1567" i="109"/>
  <c r="S1567" i="109"/>
  <c r="R1567" i="109"/>
  <c r="Q1567" i="109"/>
  <c r="P1567" i="109"/>
  <c r="O1567" i="109"/>
  <c r="N1567" i="109"/>
  <c r="M1567" i="109"/>
  <c r="L1567" i="109"/>
  <c r="AA1567" i="109" s="1"/>
  <c r="K1567" i="109"/>
  <c r="J1567" i="109"/>
  <c r="I1567" i="109"/>
  <c r="H1567" i="109"/>
  <c r="G1567" i="109"/>
  <c r="F1567" i="109"/>
  <c r="E1567" i="109"/>
  <c r="D1567" i="109"/>
  <c r="C1567" i="109"/>
  <c r="B1567" i="109"/>
  <c r="A1567" i="109"/>
  <c r="V1567" i="109" s="1"/>
  <c r="X1567" i="109" s="1"/>
  <c r="AD1567" i="109" s="1"/>
  <c r="AA1566" i="109"/>
  <c r="U1566" i="109"/>
  <c r="T1566" i="109"/>
  <c r="S1566" i="109"/>
  <c r="R1566" i="109"/>
  <c r="Q1566" i="109"/>
  <c r="P1566" i="109"/>
  <c r="O1566" i="109"/>
  <c r="N1566" i="109"/>
  <c r="M1566" i="109"/>
  <c r="L1566" i="109"/>
  <c r="AB1566" i="109" s="1"/>
  <c r="AC1566" i="109" s="1"/>
  <c r="K1566" i="109"/>
  <c r="J1566" i="109"/>
  <c r="I1566" i="109"/>
  <c r="H1566" i="109"/>
  <c r="G1566" i="109"/>
  <c r="F1566" i="109"/>
  <c r="E1566" i="109"/>
  <c r="D1566" i="109"/>
  <c r="C1566" i="109"/>
  <c r="B1566" i="109"/>
  <c r="A1566" i="109"/>
  <c r="V1566" i="109" s="1"/>
  <c r="V1565" i="109"/>
  <c r="U1565" i="109"/>
  <c r="T1565" i="109"/>
  <c r="S1565" i="109"/>
  <c r="R1565" i="109"/>
  <c r="Q1565" i="109"/>
  <c r="P1565" i="109"/>
  <c r="O1565" i="109"/>
  <c r="N1565" i="109"/>
  <c r="M1565" i="109"/>
  <c r="L1565" i="109"/>
  <c r="AB1565" i="109" s="1"/>
  <c r="AC1565" i="109" s="1"/>
  <c r="K1565" i="109"/>
  <c r="J1565" i="109"/>
  <c r="I1565" i="109"/>
  <c r="H1565" i="109"/>
  <c r="G1565" i="109"/>
  <c r="F1565" i="109"/>
  <c r="E1565" i="109"/>
  <c r="D1565" i="109"/>
  <c r="C1565" i="109"/>
  <c r="B1565" i="109"/>
  <c r="A1565" i="109"/>
  <c r="AN1564" i="109"/>
  <c r="U1564" i="109"/>
  <c r="T1564" i="109"/>
  <c r="S1564" i="109"/>
  <c r="AA1564" i="109" s="1"/>
  <c r="R1564" i="109"/>
  <c r="Q1564" i="109"/>
  <c r="P1564" i="109"/>
  <c r="O1564" i="109"/>
  <c r="N1564" i="109"/>
  <c r="M1564" i="109"/>
  <c r="L1564" i="109"/>
  <c r="AB1564" i="109" s="1"/>
  <c r="AC1564" i="109" s="1"/>
  <c r="K1564" i="109"/>
  <c r="J1564" i="109"/>
  <c r="I1564" i="109"/>
  <c r="H1564" i="109"/>
  <c r="G1564" i="109"/>
  <c r="F1564" i="109"/>
  <c r="E1564" i="109"/>
  <c r="D1564" i="109"/>
  <c r="C1564" i="109"/>
  <c r="B1564" i="109"/>
  <c r="A1564" i="109"/>
  <c r="V1564" i="109" s="1"/>
  <c r="AP1563" i="109"/>
  <c r="AC1563" i="109"/>
  <c r="AB1563" i="109"/>
  <c r="V1563" i="109"/>
  <c r="U1563" i="109"/>
  <c r="T1563" i="109"/>
  <c r="S1563" i="109"/>
  <c r="AA1563" i="109" s="1"/>
  <c r="R1563" i="109"/>
  <c r="Q1563" i="109"/>
  <c r="P1563" i="109"/>
  <c r="O1563" i="109"/>
  <c r="N1563" i="109"/>
  <c r="M1563" i="109"/>
  <c r="L1563" i="109"/>
  <c r="K1563" i="109"/>
  <c r="J1563" i="109"/>
  <c r="I1563" i="109"/>
  <c r="H1563" i="109"/>
  <c r="G1563" i="109"/>
  <c r="F1563" i="109"/>
  <c r="E1563" i="109"/>
  <c r="D1563" i="109"/>
  <c r="C1563" i="109"/>
  <c r="B1563" i="109"/>
  <c r="A1563" i="109"/>
  <c r="U1562" i="109"/>
  <c r="T1562" i="109"/>
  <c r="S1562" i="109"/>
  <c r="R1562" i="109"/>
  <c r="Q1562" i="109"/>
  <c r="P1562" i="109"/>
  <c r="O1562" i="109"/>
  <c r="N1562" i="109"/>
  <c r="M1562" i="109"/>
  <c r="L1562" i="109"/>
  <c r="K1562" i="109"/>
  <c r="J1562" i="109"/>
  <c r="I1562" i="109"/>
  <c r="H1562" i="109"/>
  <c r="G1562" i="109"/>
  <c r="F1562" i="109"/>
  <c r="E1562" i="109"/>
  <c r="D1562" i="109"/>
  <c r="C1562" i="109"/>
  <c r="B1562" i="109"/>
  <c r="A1562" i="109"/>
  <c r="V1562" i="109" s="1"/>
  <c r="AL1562" i="109" s="1"/>
  <c r="AO1561" i="109"/>
  <c r="AN1561" i="109"/>
  <c r="AK1561" i="109"/>
  <c r="AJ1561" i="109"/>
  <c r="AB1561" i="109"/>
  <c r="AC1561" i="109" s="1"/>
  <c r="U1561" i="109"/>
  <c r="T1561" i="109"/>
  <c r="S1561" i="109"/>
  <c r="AA1561" i="109" s="1"/>
  <c r="R1561" i="109"/>
  <c r="Q1561" i="109"/>
  <c r="P1561" i="109"/>
  <c r="O1561" i="109"/>
  <c r="N1561" i="109"/>
  <c r="M1561" i="109"/>
  <c r="L1561" i="109"/>
  <c r="K1561" i="109"/>
  <c r="J1561" i="109"/>
  <c r="I1561" i="109"/>
  <c r="H1561" i="109"/>
  <c r="G1561" i="109"/>
  <c r="F1561" i="109"/>
  <c r="E1561" i="109"/>
  <c r="D1561" i="109"/>
  <c r="C1561" i="109"/>
  <c r="B1561" i="109"/>
  <c r="A1561" i="109"/>
  <c r="V1561" i="109" s="1"/>
  <c r="AP1560" i="109"/>
  <c r="AM1560" i="109"/>
  <c r="AL1560" i="109"/>
  <c r="AJ1560" i="109"/>
  <c r="AI1560" i="109"/>
  <c r="AH1560" i="109"/>
  <c r="AG1560" i="109"/>
  <c r="Z1560" i="109"/>
  <c r="V1560" i="109"/>
  <c r="U1560" i="109"/>
  <c r="T1560" i="109"/>
  <c r="S1560" i="109"/>
  <c r="R1560" i="109"/>
  <c r="Q1560" i="109"/>
  <c r="P1560" i="109"/>
  <c r="O1560" i="109"/>
  <c r="N1560" i="109"/>
  <c r="M1560" i="109"/>
  <c r="L1560" i="109"/>
  <c r="K1560" i="109"/>
  <c r="J1560" i="109"/>
  <c r="I1560" i="109"/>
  <c r="H1560" i="109"/>
  <c r="G1560" i="109"/>
  <c r="F1560" i="109"/>
  <c r="E1560" i="109"/>
  <c r="D1560" i="109"/>
  <c r="C1560" i="109"/>
  <c r="B1560" i="109"/>
  <c r="A1560" i="109"/>
  <c r="AO1559" i="109"/>
  <c r="AN1559" i="109"/>
  <c r="AL1559" i="109"/>
  <c r="AK1559" i="109"/>
  <c r="U1559" i="109"/>
  <c r="T1559" i="109"/>
  <c r="S1559" i="109"/>
  <c r="R1559" i="109"/>
  <c r="Q1559" i="109"/>
  <c r="P1559" i="109"/>
  <c r="O1559" i="109"/>
  <c r="N1559" i="109"/>
  <c r="M1559" i="109"/>
  <c r="L1559" i="109"/>
  <c r="K1559" i="109"/>
  <c r="J1559" i="109"/>
  <c r="I1559" i="109"/>
  <c r="H1559" i="109"/>
  <c r="G1559" i="109"/>
  <c r="F1559" i="109"/>
  <c r="E1559" i="109"/>
  <c r="D1559" i="109"/>
  <c r="C1559" i="109"/>
  <c r="B1559" i="109"/>
  <c r="A1559" i="109"/>
  <c r="V1559" i="109" s="1"/>
  <c r="AF1559" i="109" s="1"/>
  <c r="AN1558" i="109"/>
  <c r="AM1558" i="109"/>
  <c r="AL1558" i="109"/>
  <c r="AK1558" i="109"/>
  <c r="AJ1558" i="109"/>
  <c r="AI1558" i="109"/>
  <c r="AH1558" i="109"/>
  <c r="AG1558" i="109"/>
  <c r="AF1558" i="109"/>
  <c r="AR1558" i="109" s="1"/>
  <c r="AE1558" i="109"/>
  <c r="AQ1558" i="109" s="1"/>
  <c r="X1558" i="109"/>
  <c r="U1558" i="109"/>
  <c r="T1558" i="109"/>
  <c r="S1558" i="109"/>
  <c r="R1558" i="109"/>
  <c r="Q1558" i="109"/>
  <c r="P1558" i="109"/>
  <c r="O1558" i="109"/>
  <c r="N1558" i="109"/>
  <c r="M1558" i="109"/>
  <c r="L1558" i="109"/>
  <c r="K1558" i="109"/>
  <c r="J1558" i="109"/>
  <c r="I1558" i="109"/>
  <c r="H1558" i="109"/>
  <c r="G1558" i="109"/>
  <c r="F1558" i="109"/>
  <c r="E1558" i="109"/>
  <c r="D1558" i="109"/>
  <c r="C1558" i="109"/>
  <c r="B1558" i="109"/>
  <c r="A1558" i="109"/>
  <c r="V1558" i="109" s="1"/>
  <c r="AO1558" i="109" s="1"/>
  <c r="AL1557" i="109"/>
  <c r="AK1557" i="109"/>
  <c r="AJ1557" i="109"/>
  <c r="AI1557" i="109"/>
  <c r="AH1557" i="109"/>
  <c r="AG1557" i="109"/>
  <c r="AF1557" i="109"/>
  <c r="AE1557" i="109"/>
  <c r="U1557" i="109"/>
  <c r="T1557" i="109"/>
  <c r="S1557" i="109"/>
  <c r="R1557" i="109"/>
  <c r="Q1557" i="109"/>
  <c r="P1557" i="109"/>
  <c r="O1557" i="109"/>
  <c r="N1557" i="109"/>
  <c r="M1557" i="109"/>
  <c r="L1557" i="109"/>
  <c r="K1557" i="109"/>
  <c r="J1557" i="109"/>
  <c r="I1557" i="109"/>
  <c r="H1557" i="109"/>
  <c r="G1557" i="109"/>
  <c r="F1557" i="109"/>
  <c r="E1557" i="109"/>
  <c r="D1557" i="109"/>
  <c r="C1557" i="109"/>
  <c r="B1557" i="109"/>
  <c r="A1557" i="109"/>
  <c r="V1557" i="109" s="1"/>
  <c r="AP1556" i="109"/>
  <c r="AN1556" i="109"/>
  <c r="AM1556" i="109"/>
  <c r="AL1556" i="109"/>
  <c r="AK1556" i="109"/>
  <c r="AJ1556" i="109"/>
  <c r="AI1556" i="109"/>
  <c r="AH1556" i="109"/>
  <c r="AG1556" i="109"/>
  <c r="AF1556" i="109"/>
  <c r="AR1556" i="109" s="1"/>
  <c r="AE1556" i="109"/>
  <c r="AQ1556" i="109" s="1"/>
  <c r="AD1556" i="109"/>
  <c r="AC1556" i="109"/>
  <c r="AB1556" i="109"/>
  <c r="X1556" i="109"/>
  <c r="U1556" i="109"/>
  <c r="T1556" i="109"/>
  <c r="S1556" i="109"/>
  <c r="R1556" i="109"/>
  <c r="Q1556" i="109"/>
  <c r="P1556" i="109"/>
  <c r="O1556" i="109"/>
  <c r="N1556" i="109"/>
  <c r="M1556" i="109"/>
  <c r="L1556" i="109"/>
  <c r="AA1556" i="109" s="1"/>
  <c r="K1556" i="109"/>
  <c r="J1556" i="109"/>
  <c r="I1556" i="109"/>
  <c r="H1556" i="109"/>
  <c r="G1556" i="109"/>
  <c r="F1556" i="109"/>
  <c r="E1556" i="109"/>
  <c r="D1556" i="109"/>
  <c r="C1556" i="109"/>
  <c r="B1556" i="109"/>
  <c r="A1556" i="109"/>
  <c r="V1556" i="109" s="1"/>
  <c r="Z1556" i="109" s="1"/>
  <c r="AP1555" i="109"/>
  <c r="AS1555" i="109" s="1"/>
  <c r="AO1555" i="109"/>
  <c r="AM1555" i="109"/>
  <c r="AL1555" i="109"/>
  <c r="AK1555" i="109"/>
  <c r="AJ1555" i="109"/>
  <c r="AI1555" i="109"/>
  <c r="AH1555" i="109"/>
  <c r="AG1555" i="109"/>
  <c r="AF1555" i="109"/>
  <c r="AE1555" i="109"/>
  <c r="AB1555" i="109"/>
  <c r="AC1555" i="109" s="1"/>
  <c r="AA1555" i="109"/>
  <c r="Z1555" i="109"/>
  <c r="V1555" i="109"/>
  <c r="Y1555" i="109" s="1"/>
  <c r="U1555" i="109"/>
  <c r="T1555" i="109"/>
  <c r="S1555" i="109"/>
  <c r="R1555" i="109"/>
  <c r="Q1555" i="109"/>
  <c r="P1555" i="109"/>
  <c r="O1555" i="109"/>
  <c r="N1555" i="109"/>
  <c r="M1555" i="109"/>
  <c r="L1555" i="109"/>
  <c r="K1555" i="109"/>
  <c r="J1555" i="109"/>
  <c r="I1555" i="109"/>
  <c r="H1555" i="109"/>
  <c r="G1555" i="109"/>
  <c r="F1555" i="109"/>
  <c r="E1555" i="109"/>
  <c r="D1555" i="109"/>
  <c r="C1555" i="109"/>
  <c r="B1555" i="109"/>
  <c r="A1555" i="109"/>
  <c r="AP1554" i="109"/>
  <c r="AS1554" i="109" s="1"/>
  <c r="AO1554" i="109"/>
  <c r="AM1554" i="109"/>
  <c r="AL1554" i="109"/>
  <c r="AK1554" i="109"/>
  <c r="AJ1554" i="109"/>
  <c r="AI1554" i="109"/>
  <c r="AH1554" i="109"/>
  <c r="AG1554" i="109"/>
  <c r="AQ1554" i="109" s="1"/>
  <c r="AF1554" i="109"/>
  <c r="AB1554" i="109"/>
  <c r="AC1554" i="109" s="1"/>
  <c r="Z1554" i="109"/>
  <c r="Y1554" i="109"/>
  <c r="V1554" i="109"/>
  <c r="AE1554" i="109" s="1"/>
  <c r="U1554" i="109"/>
  <c r="T1554" i="109"/>
  <c r="S1554" i="109"/>
  <c r="R1554" i="109"/>
  <c r="Q1554" i="109"/>
  <c r="P1554" i="109"/>
  <c r="O1554" i="109"/>
  <c r="N1554" i="109"/>
  <c r="M1554" i="109"/>
  <c r="L1554" i="109"/>
  <c r="K1554" i="109"/>
  <c r="J1554" i="109"/>
  <c r="I1554" i="109"/>
  <c r="H1554" i="109"/>
  <c r="G1554" i="109"/>
  <c r="F1554" i="109"/>
  <c r="E1554" i="109"/>
  <c r="D1554" i="109"/>
  <c r="C1554" i="109"/>
  <c r="B1554" i="109"/>
  <c r="A1554" i="109"/>
  <c r="AP1553" i="109"/>
  <c r="AS1553" i="109" s="1"/>
  <c r="AO1553" i="109"/>
  <c r="AM1553" i="109"/>
  <c r="AL1553" i="109"/>
  <c r="AK1553" i="109"/>
  <c r="AJ1553" i="109"/>
  <c r="AI1553" i="109"/>
  <c r="AH1553" i="109"/>
  <c r="AF1553" i="109"/>
  <c r="AE1553" i="109"/>
  <c r="AQ1553" i="109" s="1"/>
  <c r="AB1553" i="109"/>
  <c r="AC1553" i="109" s="1"/>
  <c r="AA1553" i="109"/>
  <c r="Z1553" i="109"/>
  <c r="Y1553" i="109"/>
  <c r="V1553" i="109"/>
  <c r="AG1553" i="109" s="1"/>
  <c r="U1553" i="109"/>
  <c r="T1553" i="109"/>
  <c r="S1553" i="109"/>
  <c r="R1553" i="109"/>
  <c r="Q1553" i="109"/>
  <c r="P1553" i="109"/>
  <c r="O1553" i="109"/>
  <c r="N1553" i="109"/>
  <c r="M1553" i="109"/>
  <c r="L1553" i="109"/>
  <c r="K1553" i="109"/>
  <c r="J1553" i="109"/>
  <c r="I1553" i="109"/>
  <c r="H1553" i="109"/>
  <c r="G1553" i="109"/>
  <c r="F1553" i="109"/>
  <c r="E1553" i="109"/>
  <c r="D1553" i="109"/>
  <c r="C1553" i="109"/>
  <c r="B1553" i="109"/>
  <c r="A1553" i="109"/>
  <c r="AP1552" i="109"/>
  <c r="AS1552" i="109" s="1"/>
  <c r="AO1552" i="109"/>
  <c r="AM1552" i="109"/>
  <c r="AL1552" i="109"/>
  <c r="AK1552" i="109"/>
  <c r="AJ1552" i="109"/>
  <c r="AH1552" i="109"/>
  <c r="AG1552" i="109"/>
  <c r="AF1552" i="109"/>
  <c r="AB1552" i="109"/>
  <c r="AC1552" i="109" s="1"/>
  <c r="AA1552" i="109"/>
  <c r="Z1552" i="109"/>
  <c r="Y1552" i="109"/>
  <c r="V1552" i="109"/>
  <c r="AN1552" i="109" s="1"/>
  <c r="U1552" i="109"/>
  <c r="T1552" i="109"/>
  <c r="S1552" i="109"/>
  <c r="R1552" i="109"/>
  <c r="Q1552" i="109"/>
  <c r="P1552" i="109"/>
  <c r="O1552" i="109"/>
  <c r="N1552" i="109"/>
  <c r="M1552" i="109"/>
  <c r="L1552" i="109"/>
  <c r="K1552" i="109"/>
  <c r="J1552" i="109"/>
  <c r="I1552" i="109"/>
  <c r="H1552" i="109"/>
  <c r="G1552" i="109"/>
  <c r="F1552" i="109"/>
  <c r="E1552" i="109"/>
  <c r="D1552" i="109"/>
  <c r="C1552" i="109"/>
  <c r="B1552" i="109"/>
  <c r="A1552" i="109"/>
  <c r="AP1551" i="109"/>
  <c r="AS1551" i="109" s="1"/>
  <c r="AO1551" i="109"/>
  <c r="AM1551" i="109"/>
  <c r="AL1551" i="109"/>
  <c r="AJ1551" i="109"/>
  <c r="AI1551" i="109"/>
  <c r="AH1551" i="109"/>
  <c r="AF1551" i="109"/>
  <c r="AE1551" i="109"/>
  <c r="AB1551" i="109"/>
  <c r="AC1551" i="109" s="1"/>
  <c r="AA1551" i="109"/>
  <c r="Z1551" i="109"/>
  <c r="Y1551" i="109"/>
  <c r="V1551" i="109"/>
  <c r="AN1551" i="109" s="1"/>
  <c r="U1551" i="109"/>
  <c r="T1551" i="109"/>
  <c r="S1551" i="109"/>
  <c r="R1551" i="109"/>
  <c r="Q1551" i="109"/>
  <c r="P1551" i="109"/>
  <c r="O1551" i="109"/>
  <c r="N1551" i="109"/>
  <c r="M1551" i="109"/>
  <c r="L1551" i="109"/>
  <c r="K1551" i="109"/>
  <c r="J1551" i="109"/>
  <c r="I1551" i="109"/>
  <c r="H1551" i="109"/>
  <c r="G1551" i="109"/>
  <c r="F1551" i="109"/>
  <c r="E1551" i="109"/>
  <c r="D1551" i="109"/>
  <c r="C1551" i="109"/>
  <c r="B1551" i="109"/>
  <c r="A1551" i="109"/>
  <c r="AP1550" i="109"/>
  <c r="AS1550" i="109" s="1"/>
  <c r="AO1550" i="109"/>
  <c r="AL1550" i="109"/>
  <c r="AK1550" i="109"/>
  <c r="AJ1550" i="109"/>
  <c r="AH1550" i="109"/>
  <c r="AG1550" i="109"/>
  <c r="AF1550" i="109"/>
  <c r="AE1550" i="109"/>
  <c r="AC1550" i="109"/>
  <c r="AB1550" i="109"/>
  <c r="AA1550" i="109"/>
  <c r="Z1550" i="109"/>
  <c r="Y1550" i="109"/>
  <c r="V1550" i="109"/>
  <c r="AN1550" i="109" s="1"/>
  <c r="U1550" i="109"/>
  <c r="T1550" i="109"/>
  <c r="S1550" i="109"/>
  <c r="R1550" i="109"/>
  <c r="Q1550" i="109"/>
  <c r="P1550" i="109"/>
  <c r="O1550" i="109"/>
  <c r="N1550" i="109"/>
  <c r="M1550" i="109"/>
  <c r="L1550" i="109"/>
  <c r="K1550" i="109"/>
  <c r="J1550" i="109"/>
  <c r="I1550" i="109"/>
  <c r="H1550" i="109"/>
  <c r="G1550" i="109"/>
  <c r="F1550" i="109"/>
  <c r="E1550" i="109"/>
  <c r="D1550" i="109"/>
  <c r="C1550" i="109"/>
  <c r="B1550" i="109"/>
  <c r="A1550" i="109"/>
  <c r="AP1549" i="109"/>
  <c r="AN1549" i="109"/>
  <c r="AL1549" i="109"/>
  <c r="AJ1549" i="109"/>
  <c r="AI1549" i="109"/>
  <c r="AH1549" i="109"/>
  <c r="AG1549" i="109"/>
  <c r="AF1549" i="109"/>
  <c r="AR1549" i="109" s="1"/>
  <c r="AE1549" i="109"/>
  <c r="AC1549" i="109"/>
  <c r="AB1549" i="109"/>
  <c r="AA1549" i="109"/>
  <c r="Z1549" i="109"/>
  <c r="Y1549" i="109"/>
  <c r="V1549" i="109"/>
  <c r="AM1549" i="109" s="1"/>
  <c r="U1549" i="109"/>
  <c r="T1549" i="109"/>
  <c r="S1549" i="109"/>
  <c r="R1549" i="109"/>
  <c r="Q1549" i="109"/>
  <c r="P1549" i="109"/>
  <c r="O1549" i="109"/>
  <c r="N1549" i="109"/>
  <c r="M1549" i="109"/>
  <c r="L1549" i="109"/>
  <c r="K1549" i="109"/>
  <c r="J1549" i="109"/>
  <c r="I1549" i="109"/>
  <c r="H1549" i="109"/>
  <c r="G1549" i="109"/>
  <c r="F1549" i="109"/>
  <c r="E1549" i="109"/>
  <c r="D1549" i="109"/>
  <c r="C1549" i="109"/>
  <c r="B1549" i="109"/>
  <c r="A1549" i="109"/>
  <c r="AP1548" i="109"/>
  <c r="AO1548" i="109"/>
  <c r="AS1548" i="109" s="1"/>
  <c r="AN1548" i="109"/>
  <c r="AK1548" i="109"/>
  <c r="AJ1548" i="109"/>
  <c r="AI1548" i="109"/>
  <c r="AH1548" i="109"/>
  <c r="AG1548" i="109"/>
  <c r="AF1548" i="109"/>
  <c r="AE1548" i="109"/>
  <c r="AC1548" i="109"/>
  <c r="AB1548" i="109"/>
  <c r="AA1548" i="109"/>
  <c r="Z1548" i="109"/>
  <c r="Y1548" i="109"/>
  <c r="V1548" i="109"/>
  <c r="AM1548" i="109" s="1"/>
  <c r="U1548" i="109"/>
  <c r="T1548" i="109"/>
  <c r="S1548" i="109"/>
  <c r="R1548" i="109"/>
  <c r="Q1548" i="109"/>
  <c r="P1548" i="109"/>
  <c r="O1548" i="109"/>
  <c r="N1548" i="109"/>
  <c r="M1548" i="109"/>
  <c r="L1548" i="109"/>
  <c r="K1548" i="109"/>
  <c r="J1548" i="109"/>
  <c r="I1548" i="109"/>
  <c r="H1548" i="109"/>
  <c r="G1548" i="109"/>
  <c r="F1548" i="109"/>
  <c r="E1548" i="109"/>
  <c r="D1548" i="109"/>
  <c r="C1548" i="109"/>
  <c r="B1548" i="109"/>
  <c r="A1548" i="109"/>
  <c r="AB1547" i="109"/>
  <c r="AC1547" i="109" s="1"/>
  <c r="AA1547" i="109"/>
  <c r="U1547" i="109"/>
  <c r="T1547" i="109"/>
  <c r="S1547" i="109"/>
  <c r="R1547" i="109"/>
  <c r="Q1547" i="109"/>
  <c r="P1547" i="109"/>
  <c r="O1547" i="109"/>
  <c r="N1547" i="109"/>
  <c r="M1547" i="109"/>
  <c r="L1547" i="109"/>
  <c r="K1547" i="109"/>
  <c r="J1547" i="109"/>
  <c r="I1547" i="109"/>
  <c r="H1547" i="109"/>
  <c r="G1547" i="109"/>
  <c r="F1547" i="109"/>
  <c r="E1547" i="109"/>
  <c r="D1547" i="109"/>
  <c r="C1547" i="109"/>
  <c r="B1547" i="109"/>
  <c r="A1547" i="109"/>
  <c r="V1547" i="109" s="1"/>
  <c r="Y1547" i="109" s="1"/>
  <c r="AC1546" i="109"/>
  <c r="AB1546" i="109"/>
  <c r="AA1546" i="109"/>
  <c r="X1546" i="109"/>
  <c r="AD1546" i="109" s="1"/>
  <c r="U1546" i="109"/>
  <c r="T1546" i="109"/>
  <c r="S1546" i="109"/>
  <c r="R1546" i="109"/>
  <c r="Q1546" i="109"/>
  <c r="P1546" i="109"/>
  <c r="O1546" i="109"/>
  <c r="N1546" i="109"/>
  <c r="M1546" i="109"/>
  <c r="L1546" i="109"/>
  <c r="K1546" i="109"/>
  <c r="J1546" i="109"/>
  <c r="I1546" i="109"/>
  <c r="H1546" i="109"/>
  <c r="G1546" i="109"/>
  <c r="F1546" i="109"/>
  <c r="E1546" i="109"/>
  <c r="D1546" i="109"/>
  <c r="C1546" i="109"/>
  <c r="B1546" i="109"/>
  <c r="A1546" i="109"/>
  <c r="V1546" i="109" s="1"/>
  <c r="AG1545" i="109"/>
  <c r="AF1545" i="109"/>
  <c r="AE1545" i="109"/>
  <c r="AC1545" i="109"/>
  <c r="AB1545" i="109"/>
  <c r="X1545" i="109"/>
  <c r="U1545" i="109"/>
  <c r="T1545" i="109"/>
  <c r="S1545" i="109"/>
  <c r="R1545" i="109"/>
  <c r="Q1545" i="109"/>
  <c r="P1545" i="109"/>
  <c r="O1545" i="109"/>
  <c r="N1545" i="109"/>
  <c r="M1545" i="109"/>
  <c r="L1545" i="109"/>
  <c r="K1545" i="109"/>
  <c r="J1545" i="109"/>
  <c r="I1545" i="109"/>
  <c r="H1545" i="109"/>
  <c r="G1545" i="109"/>
  <c r="F1545" i="109"/>
  <c r="E1545" i="109"/>
  <c r="D1545" i="109"/>
  <c r="C1545" i="109"/>
  <c r="B1545" i="109"/>
  <c r="A1545" i="109"/>
  <c r="V1545" i="109" s="1"/>
  <c r="AE1544" i="109"/>
  <c r="AB1544" i="109"/>
  <c r="AC1544" i="109" s="1"/>
  <c r="AA1544" i="109"/>
  <c r="U1544" i="109"/>
  <c r="T1544" i="109"/>
  <c r="S1544" i="109"/>
  <c r="R1544" i="109"/>
  <c r="Q1544" i="109"/>
  <c r="P1544" i="109"/>
  <c r="O1544" i="109"/>
  <c r="N1544" i="109"/>
  <c r="M1544" i="109"/>
  <c r="L1544" i="109"/>
  <c r="K1544" i="109"/>
  <c r="J1544" i="109"/>
  <c r="I1544" i="109"/>
  <c r="H1544" i="109"/>
  <c r="G1544" i="109"/>
  <c r="F1544" i="109"/>
  <c r="E1544" i="109"/>
  <c r="D1544" i="109"/>
  <c r="C1544" i="109"/>
  <c r="B1544" i="109"/>
  <c r="A1544" i="109"/>
  <c r="V1544" i="109" s="1"/>
  <c r="AB1543" i="109"/>
  <c r="AC1543" i="109" s="1"/>
  <c r="U1543" i="109"/>
  <c r="T1543" i="109"/>
  <c r="S1543" i="109"/>
  <c r="R1543" i="109"/>
  <c r="Q1543" i="109"/>
  <c r="P1543" i="109"/>
  <c r="O1543" i="109"/>
  <c r="N1543" i="109"/>
  <c r="M1543" i="109"/>
  <c r="L1543" i="109"/>
  <c r="AA1543" i="109" s="1"/>
  <c r="K1543" i="109"/>
  <c r="J1543" i="109"/>
  <c r="I1543" i="109"/>
  <c r="H1543" i="109"/>
  <c r="G1543" i="109"/>
  <c r="F1543" i="109"/>
  <c r="E1543" i="109"/>
  <c r="D1543" i="109"/>
  <c r="C1543" i="109"/>
  <c r="B1543" i="109"/>
  <c r="A1543" i="109"/>
  <c r="V1543" i="109" s="1"/>
  <c r="AB1542" i="109"/>
  <c r="AC1542" i="109" s="1"/>
  <c r="AA1542" i="109"/>
  <c r="V1542" i="109"/>
  <c r="U1542" i="109"/>
  <c r="T1542" i="109"/>
  <c r="S1542" i="109"/>
  <c r="R1542" i="109"/>
  <c r="Q1542" i="109"/>
  <c r="P1542" i="109"/>
  <c r="O1542" i="109"/>
  <c r="N1542" i="109"/>
  <c r="M1542" i="109"/>
  <c r="L1542" i="109"/>
  <c r="K1542" i="109"/>
  <c r="J1542" i="109"/>
  <c r="I1542" i="109"/>
  <c r="H1542" i="109"/>
  <c r="G1542" i="109"/>
  <c r="F1542" i="109"/>
  <c r="E1542" i="109"/>
  <c r="D1542" i="109"/>
  <c r="C1542" i="109"/>
  <c r="B1542" i="109"/>
  <c r="A1542" i="109"/>
  <c r="AC1541" i="109"/>
  <c r="AB1541" i="109"/>
  <c r="AA1541" i="109"/>
  <c r="U1541" i="109"/>
  <c r="T1541" i="109"/>
  <c r="S1541" i="109"/>
  <c r="R1541" i="109"/>
  <c r="Q1541" i="109"/>
  <c r="P1541" i="109"/>
  <c r="O1541" i="109"/>
  <c r="N1541" i="109"/>
  <c r="M1541" i="109"/>
  <c r="L1541" i="109"/>
  <c r="K1541" i="109"/>
  <c r="J1541" i="109"/>
  <c r="I1541" i="109"/>
  <c r="H1541" i="109"/>
  <c r="G1541" i="109"/>
  <c r="F1541" i="109"/>
  <c r="E1541" i="109"/>
  <c r="D1541" i="109"/>
  <c r="C1541" i="109"/>
  <c r="B1541" i="109"/>
  <c r="A1541" i="109"/>
  <c r="V1541" i="109" s="1"/>
  <c r="AB1540" i="109"/>
  <c r="AC1540" i="109" s="1"/>
  <c r="AA1540" i="109"/>
  <c r="V1540" i="109"/>
  <c r="U1540" i="109"/>
  <c r="T1540" i="109"/>
  <c r="S1540" i="109"/>
  <c r="R1540" i="109"/>
  <c r="Q1540" i="109"/>
  <c r="P1540" i="109"/>
  <c r="O1540" i="109"/>
  <c r="N1540" i="109"/>
  <c r="M1540" i="109"/>
  <c r="L1540" i="109"/>
  <c r="K1540" i="109"/>
  <c r="J1540" i="109"/>
  <c r="I1540" i="109"/>
  <c r="H1540" i="109"/>
  <c r="G1540" i="109"/>
  <c r="F1540" i="109"/>
  <c r="E1540" i="109"/>
  <c r="D1540" i="109"/>
  <c r="C1540" i="109"/>
  <c r="B1540" i="109"/>
  <c r="A1540" i="109"/>
  <c r="AB1539" i="109"/>
  <c r="AC1539" i="109" s="1"/>
  <c r="AA1539" i="109"/>
  <c r="Z1539" i="109"/>
  <c r="V1539" i="109"/>
  <c r="U1539" i="109"/>
  <c r="T1539" i="109"/>
  <c r="S1539" i="109"/>
  <c r="R1539" i="109"/>
  <c r="Q1539" i="109"/>
  <c r="P1539" i="109"/>
  <c r="O1539" i="109"/>
  <c r="N1539" i="109"/>
  <c r="M1539" i="109"/>
  <c r="L1539" i="109"/>
  <c r="K1539" i="109"/>
  <c r="J1539" i="109"/>
  <c r="I1539" i="109"/>
  <c r="H1539" i="109"/>
  <c r="G1539" i="109"/>
  <c r="F1539" i="109"/>
  <c r="E1539" i="109"/>
  <c r="D1539" i="109"/>
  <c r="C1539" i="109"/>
  <c r="B1539" i="109"/>
  <c r="A1539" i="109"/>
  <c r="AB1538" i="109"/>
  <c r="AC1538" i="109" s="1"/>
  <c r="AA1538" i="109"/>
  <c r="V1538" i="109"/>
  <c r="U1538" i="109"/>
  <c r="T1538" i="109"/>
  <c r="S1538" i="109"/>
  <c r="R1538" i="109"/>
  <c r="Q1538" i="109"/>
  <c r="P1538" i="109"/>
  <c r="O1538" i="109"/>
  <c r="N1538" i="109"/>
  <c r="M1538" i="109"/>
  <c r="L1538" i="109"/>
  <c r="K1538" i="109"/>
  <c r="J1538" i="109"/>
  <c r="I1538" i="109"/>
  <c r="H1538" i="109"/>
  <c r="G1538" i="109"/>
  <c r="F1538" i="109"/>
  <c r="E1538" i="109"/>
  <c r="D1538" i="109"/>
  <c r="C1538" i="109"/>
  <c r="B1538" i="109"/>
  <c r="A1538" i="109"/>
  <c r="AC1537" i="109"/>
  <c r="AB1537" i="109"/>
  <c r="AA1537" i="109"/>
  <c r="Z1537" i="109"/>
  <c r="U1537" i="109"/>
  <c r="T1537" i="109"/>
  <c r="S1537" i="109"/>
  <c r="R1537" i="109"/>
  <c r="Q1537" i="109"/>
  <c r="P1537" i="109"/>
  <c r="O1537" i="109"/>
  <c r="N1537" i="109"/>
  <c r="M1537" i="109"/>
  <c r="L1537" i="109"/>
  <c r="K1537" i="109"/>
  <c r="J1537" i="109"/>
  <c r="I1537" i="109"/>
  <c r="H1537" i="109"/>
  <c r="G1537" i="109"/>
  <c r="F1537" i="109"/>
  <c r="E1537" i="109"/>
  <c r="D1537" i="109"/>
  <c r="C1537" i="109"/>
  <c r="B1537" i="109"/>
  <c r="A1537" i="109"/>
  <c r="V1537" i="109" s="1"/>
  <c r="X1537" i="109" s="1"/>
  <c r="AD1537" i="109" s="1"/>
  <c r="AB1536" i="109"/>
  <c r="AC1536" i="109" s="1"/>
  <c r="Z1536" i="109"/>
  <c r="X1536" i="109"/>
  <c r="U1536" i="109"/>
  <c r="T1536" i="109"/>
  <c r="S1536" i="109"/>
  <c r="AA1536" i="109" s="1"/>
  <c r="AD1536" i="109" s="1"/>
  <c r="R1536" i="109"/>
  <c r="Q1536" i="109"/>
  <c r="P1536" i="109"/>
  <c r="O1536" i="109"/>
  <c r="N1536" i="109"/>
  <c r="M1536" i="109"/>
  <c r="L1536" i="109"/>
  <c r="K1536" i="109"/>
  <c r="J1536" i="109"/>
  <c r="I1536" i="109"/>
  <c r="H1536" i="109"/>
  <c r="G1536" i="109"/>
  <c r="F1536" i="109"/>
  <c r="E1536" i="109"/>
  <c r="D1536" i="109"/>
  <c r="C1536" i="109"/>
  <c r="B1536" i="109"/>
  <c r="A1536" i="109"/>
  <c r="V1536" i="109" s="1"/>
  <c r="AP1535" i="109"/>
  <c r="AB1535" i="109"/>
  <c r="AC1535" i="109" s="1"/>
  <c r="AA1535" i="109"/>
  <c r="Z1535" i="109"/>
  <c r="V1535" i="109"/>
  <c r="U1535" i="109"/>
  <c r="T1535" i="109"/>
  <c r="S1535" i="109"/>
  <c r="R1535" i="109"/>
  <c r="Q1535" i="109"/>
  <c r="P1535" i="109"/>
  <c r="O1535" i="109"/>
  <c r="N1535" i="109"/>
  <c r="M1535" i="109"/>
  <c r="L1535" i="109"/>
  <c r="K1535" i="109"/>
  <c r="J1535" i="109"/>
  <c r="I1535" i="109"/>
  <c r="H1535" i="109"/>
  <c r="G1535" i="109"/>
  <c r="F1535" i="109"/>
  <c r="E1535" i="109"/>
  <c r="D1535" i="109"/>
  <c r="C1535" i="109"/>
  <c r="B1535" i="109"/>
  <c r="A1535" i="109"/>
  <c r="AB1534" i="109"/>
  <c r="AC1534" i="109" s="1"/>
  <c r="Z1534" i="109"/>
  <c r="U1534" i="109"/>
  <c r="T1534" i="109"/>
  <c r="S1534" i="109"/>
  <c r="R1534" i="109"/>
  <c r="Q1534" i="109"/>
  <c r="P1534" i="109"/>
  <c r="O1534" i="109"/>
  <c r="N1534" i="109"/>
  <c r="M1534" i="109"/>
  <c r="L1534" i="109"/>
  <c r="K1534" i="109"/>
  <c r="J1534" i="109"/>
  <c r="I1534" i="109"/>
  <c r="H1534" i="109"/>
  <c r="G1534" i="109"/>
  <c r="F1534" i="109"/>
  <c r="E1534" i="109"/>
  <c r="D1534" i="109"/>
  <c r="C1534" i="109"/>
  <c r="B1534" i="109"/>
  <c r="A1534" i="109"/>
  <c r="V1534" i="109" s="1"/>
  <c r="X1534" i="109" s="1"/>
  <c r="AB1533" i="109"/>
  <c r="AC1533" i="109" s="1"/>
  <c r="V1533" i="109"/>
  <c r="U1533" i="109"/>
  <c r="T1533" i="109"/>
  <c r="S1533" i="109"/>
  <c r="AA1533" i="109" s="1"/>
  <c r="R1533" i="109"/>
  <c r="Q1533" i="109"/>
  <c r="P1533" i="109"/>
  <c r="O1533" i="109"/>
  <c r="N1533" i="109"/>
  <c r="M1533" i="109"/>
  <c r="L1533" i="109"/>
  <c r="K1533" i="109"/>
  <c r="J1533" i="109"/>
  <c r="I1533" i="109"/>
  <c r="H1533" i="109"/>
  <c r="G1533" i="109"/>
  <c r="F1533" i="109"/>
  <c r="E1533" i="109"/>
  <c r="D1533" i="109"/>
  <c r="C1533" i="109"/>
  <c r="B1533" i="109"/>
  <c r="A1533" i="109"/>
  <c r="AS1532" i="109"/>
  <c r="AP1532" i="109"/>
  <c r="AO1532" i="109"/>
  <c r="AC1532" i="109"/>
  <c r="AB1532" i="109"/>
  <c r="U1532" i="109"/>
  <c r="T1532" i="109"/>
  <c r="S1532" i="109"/>
  <c r="R1532" i="109"/>
  <c r="Q1532" i="109"/>
  <c r="P1532" i="109"/>
  <c r="O1532" i="109"/>
  <c r="N1532" i="109"/>
  <c r="M1532" i="109"/>
  <c r="L1532" i="109"/>
  <c r="K1532" i="109"/>
  <c r="J1532" i="109"/>
  <c r="I1532" i="109"/>
  <c r="H1532" i="109"/>
  <c r="G1532" i="109"/>
  <c r="F1532" i="109"/>
  <c r="E1532" i="109"/>
  <c r="D1532" i="109"/>
  <c r="C1532" i="109"/>
  <c r="B1532" i="109"/>
  <c r="A1532" i="109"/>
  <c r="V1532" i="109" s="1"/>
  <c r="AB1531" i="109"/>
  <c r="AC1531" i="109" s="1"/>
  <c r="U1531" i="109"/>
  <c r="T1531" i="109"/>
  <c r="S1531" i="109"/>
  <c r="AA1531" i="109" s="1"/>
  <c r="R1531" i="109"/>
  <c r="Q1531" i="109"/>
  <c r="P1531" i="109"/>
  <c r="O1531" i="109"/>
  <c r="N1531" i="109"/>
  <c r="M1531" i="109"/>
  <c r="L1531" i="109"/>
  <c r="K1531" i="109"/>
  <c r="J1531" i="109"/>
  <c r="I1531" i="109"/>
  <c r="H1531" i="109"/>
  <c r="G1531" i="109"/>
  <c r="F1531" i="109"/>
  <c r="E1531" i="109"/>
  <c r="D1531" i="109"/>
  <c r="C1531" i="109"/>
  <c r="B1531" i="109"/>
  <c r="A1531" i="109"/>
  <c r="V1531" i="109" s="1"/>
  <c r="X1531" i="109" s="1"/>
  <c r="AB1530" i="109"/>
  <c r="AC1530" i="109" s="1"/>
  <c r="U1530" i="109"/>
  <c r="T1530" i="109"/>
  <c r="S1530" i="109"/>
  <c r="AA1530" i="109" s="1"/>
  <c r="R1530" i="109"/>
  <c r="Q1530" i="109"/>
  <c r="P1530" i="109"/>
  <c r="O1530" i="109"/>
  <c r="N1530" i="109"/>
  <c r="M1530" i="109"/>
  <c r="L1530" i="109"/>
  <c r="K1530" i="109"/>
  <c r="J1530" i="109"/>
  <c r="I1530" i="109"/>
  <c r="H1530" i="109"/>
  <c r="G1530" i="109"/>
  <c r="F1530" i="109"/>
  <c r="E1530" i="109"/>
  <c r="D1530" i="109"/>
  <c r="C1530" i="109"/>
  <c r="B1530" i="109"/>
  <c r="A1530" i="109"/>
  <c r="V1530" i="109" s="1"/>
  <c r="AB1529" i="109"/>
  <c r="AC1529" i="109" s="1"/>
  <c r="V1529" i="109"/>
  <c r="U1529" i="109"/>
  <c r="T1529" i="109"/>
  <c r="S1529" i="109"/>
  <c r="AA1529" i="109" s="1"/>
  <c r="R1529" i="109"/>
  <c r="Q1529" i="109"/>
  <c r="P1529" i="109"/>
  <c r="O1529" i="109"/>
  <c r="N1529" i="109"/>
  <c r="M1529" i="109"/>
  <c r="L1529" i="109"/>
  <c r="K1529" i="109"/>
  <c r="J1529" i="109"/>
  <c r="I1529" i="109"/>
  <c r="H1529" i="109"/>
  <c r="G1529" i="109"/>
  <c r="F1529" i="109"/>
  <c r="E1529" i="109"/>
  <c r="D1529" i="109"/>
  <c r="C1529" i="109"/>
  <c r="B1529" i="109"/>
  <c r="A1529" i="109"/>
  <c r="AB1528" i="109"/>
  <c r="AC1528" i="109" s="1"/>
  <c r="U1528" i="109"/>
  <c r="T1528" i="109"/>
  <c r="S1528" i="109"/>
  <c r="AA1528" i="109" s="1"/>
  <c r="R1528" i="109"/>
  <c r="Q1528" i="109"/>
  <c r="P1528" i="109"/>
  <c r="O1528" i="109"/>
  <c r="N1528" i="109"/>
  <c r="M1528" i="109"/>
  <c r="L1528" i="109"/>
  <c r="K1528" i="109"/>
  <c r="J1528" i="109"/>
  <c r="I1528" i="109"/>
  <c r="H1528" i="109"/>
  <c r="G1528" i="109"/>
  <c r="F1528" i="109"/>
  <c r="E1528" i="109"/>
  <c r="D1528" i="109"/>
  <c r="C1528" i="109"/>
  <c r="B1528" i="109"/>
  <c r="A1528" i="109"/>
  <c r="V1528" i="109" s="1"/>
  <c r="AB1527" i="109"/>
  <c r="AC1527" i="109" s="1"/>
  <c r="V1527" i="109"/>
  <c r="U1527" i="109"/>
  <c r="T1527" i="109"/>
  <c r="S1527" i="109"/>
  <c r="AA1527" i="109" s="1"/>
  <c r="R1527" i="109"/>
  <c r="Q1527" i="109"/>
  <c r="P1527" i="109"/>
  <c r="O1527" i="109"/>
  <c r="N1527" i="109"/>
  <c r="M1527" i="109"/>
  <c r="L1527" i="109"/>
  <c r="K1527" i="109"/>
  <c r="J1527" i="109"/>
  <c r="I1527" i="109"/>
  <c r="H1527" i="109"/>
  <c r="G1527" i="109"/>
  <c r="F1527" i="109"/>
  <c r="E1527" i="109"/>
  <c r="D1527" i="109"/>
  <c r="C1527" i="109"/>
  <c r="B1527" i="109"/>
  <c r="A1527" i="109"/>
  <c r="AB1526" i="109"/>
  <c r="AC1526" i="109" s="1"/>
  <c r="U1526" i="109"/>
  <c r="T1526" i="109"/>
  <c r="S1526" i="109"/>
  <c r="AA1526" i="109" s="1"/>
  <c r="R1526" i="109"/>
  <c r="Q1526" i="109"/>
  <c r="P1526" i="109"/>
  <c r="O1526" i="109"/>
  <c r="N1526" i="109"/>
  <c r="M1526" i="109"/>
  <c r="L1526" i="109"/>
  <c r="K1526" i="109"/>
  <c r="J1526" i="109"/>
  <c r="I1526" i="109"/>
  <c r="H1526" i="109"/>
  <c r="G1526" i="109"/>
  <c r="F1526" i="109"/>
  <c r="E1526" i="109"/>
  <c r="D1526" i="109"/>
  <c r="C1526" i="109"/>
  <c r="B1526" i="109"/>
  <c r="A1526" i="109"/>
  <c r="V1526" i="109" s="1"/>
  <c r="AB1525" i="109"/>
  <c r="AC1525" i="109" s="1"/>
  <c r="U1525" i="109"/>
  <c r="T1525" i="109"/>
  <c r="S1525" i="109"/>
  <c r="R1525" i="109"/>
  <c r="Q1525" i="109"/>
  <c r="P1525" i="109"/>
  <c r="O1525" i="109"/>
  <c r="N1525" i="109"/>
  <c r="M1525" i="109"/>
  <c r="L1525" i="109"/>
  <c r="K1525" i="109"/>
  <c r="J1525" i="109"/>
  <c r="I1525" i="109"/>
  <c r="H1525" i="109"/>
  <c r="G1525" i="109"/>
  <c r="F1525" i="109"/>
  <c r="E1525" i="109"/>
  <c r="D1525" i="109"/>
  <c r="C1525" i="109"/>
  <c r="B1525" i="109"/>
  <c r="A1525" i="109"/>
  <c r="V1525" i="109" s="1"/>
  <c r="X1525" i="109" s="1"/>
  <c r="AP1524" i="109"/>
  <c r="AO1524" i="109"/>
  <c r="AL1524" i="109"/>
  <c r="AE1524" i="109"/>
  <c r="AB1524" i="109"/>
  <c r="AC1524" i="109" s="1"/>
  <c r="V1524" i="109"/>
  <c r="U1524" i="109"/>
  <c r="T1524" i="109"/>
  <c r="S1524" i="109"/>
  <c r="AA1524" i="109" s="1"/>
  <c r="R1524" i="109"/>
  <c r="Q1524" i="109"/>
  <c r="P1524" i="109"/>
  <c r="O1524" i="109"/>
  <c r="N1524" i="109"/>
  <c r="M1524" i="109"/>
  <c r="L1524" i="109"/>
  <c r="K1524" i="109"/>
  <c r="J1524" i="109"/>
  <c r="I1524" i="109"/>
  <c r="H1524" i="109"/>
  <c r="G1524" i="109"/>
  <c r="F1524" i="109"/>
  <c r="E1524" i="109"/>
  <c r="D1524" i="109"/>
  <c r="C1524" i="109"/>
  <c r="B1524" i="109"/>
  <c r="A1524" i="109"/>
  <c r="AP1523" i="109"/>
  <c r="AO1523" i="109"/>
  <c r="AS1523" i="109" s="1"/>
  <c r="AN1523" i="109"/>
  <c r="AM1523" i="109"/>
  <c r="AL1523" i="109"/>
  <c r="AI1523" i="109"/>
  <c r="AG1523" i="109"/>
  <c r="AE1523" i="109"/>
  <c r="AB1523" i="109"/>
  <c r="AC1523" i="109" s="1"/>
  <c r="Z1523" i="109"/>
  <c r="X1523" i="109"/>
  <c r="U1523" i="109"/>
  <c r="T1523" i="109"/>
  <c r="S1523" i="109"/>
  <c r="R1523" i="109"/>
  <c r="Q1523" i="109"/>
  <c r="P1523" i="109"/>
  <c r="O1523" i="109"/>
  <c r="N1523" i="109"/>
  <c r="M1523" i="109"/>
  <c r="L1523" i="109"/>
  <c r="K1523" i="109"/>
  <c r="J1523" i="109"/>
  <c r="I1523" i="109"/>
  <c r="H1523" i="109"/>
  <c r="G1523" i="109"/>
  <c r="F1523" i="109"/>
  <c r="E1523" i="109"/>
  <c r="D1523" i="109"/>
  <c r="C1523" i="109"/>
  <c r="B1523" i="109"/>
  <c r="A1523" i="109"/>
  <c r="V1523" i="109" s="1"/>
  <c r="AK1523" i="109" s="1"/>
  <c r="X1522" i="109"/>
  <c r="U1522" i="109"/>
  <c r="T1522" i="109"/>
  <c r="S1522" i="109"/>
  <c r="R1522" i="109"/>
  <c r="Q1522" i="109"/>
  <c r="P1522" i="109"/>
  <c r="O1522" i="109"/>
  <c r="N1522" i="109"/>
  <c r="M1522" i="109"/>
  <c r="L1522" i="109"/>
  <c r="K1522" i="109"/>
  <c r="J1522" i="109"/>
  <c r="I1522" i="109"/>
  <c r="H1522" i="109"/>
  <c r="G1522" i="109"/>
  <c r="F1522" i="109"/>
  <c r="E1522" i="109"/>
  <c r="D1522" i="109"/>
  <c r="C1522" i="109"/>
  <c r="B1522" i="109"/>
  <c r="A1522" i="109"/>
  <c r="V1522" i="109" s="1"/>
  <c r="AP1521" i="109"/>
  <c r="AO1521" i="109"/>
  <c r="AS1521" i="109" s="1"/>
  <c r="AN1521" i="109"/>
  <c r="AM1521" i="109"/>
  <c r="AL1521" i="109"/>
  <c r="AK1521" i="109"/>
  <c r="U1521" i="109"/>
  <c r="T1521" i="109"/>
  <c r="S1521" i="109"/>
  <c r="R1521" i="109"/>
  <c r="Q1521" i="109"/>
  <c r="P1521" i="109"/>
  <c r="O1521" i="109"/>
  <c r="N1521" i="109"/>
  <c r="M1521" i="109"/>
  <c r="L1521" i="109"/>
  <c r="K1521" i="109"/>
  <c r="J1521" i="109"/>
  <c r="I1521" i="109"/>
  <c r="H1521" i="109"/>
  <c r="G1521" i="109"/>
  <c r="F1521" i="109"/>
  <c r="E1521" i="109"/>
  <c r="D1521" i="109"/>
  <c r="C1521" i="109"/>
  <c r="B1521" i="109"/>
  <c r="A1521" i="109"/>
  <c r="V1521" i="109" s="1"/>
  <c r="X1521" i="109" s="1"/>
  <c r="AK1520" i="109"/>
  <c r="AB1520" i="109"/>
  <c r="AC1520" i="109" s="1"/>
  <c r="X1520" i="109"/>
  <c r="U1520" i="109"/>
  <c r="T1520" i="109"/>
  <c r="S1520" i="109"/>
  <c r="R1520" i="109"/>
  <c r="Q1520" i="109"/>
  <c r="P1520" i="109"/>
  <c r="O1520" i="109"/>
  <c r="N1520" i="109"/>
  <c r="M1520" i="109"/>
  <c r="L1520" i="109"/>
  <c r="K1520" i="109"/>
  <c r="J1520" i="109"/>
  <c r="I1520" i="109"/>
  <c r="H1520" i="109"/>
  <c r="G1520" i="109"/>
  <c r="F1520" i="109"/>
  <c r="E1520" i="109"/>
  <c r="D1520" i="109"/>
  <c r="C1520" i="109"/>
  <c r="B1520" i="109"/>
  <c r="A1520" i="109"/>
  <c r="V1520" i="109" s="1"/>
  <c r="AM1519" i="109"/>
  <c r="AL1519" i="109"/>
  <c r="AB1519" i="109"/>
  <c r="AC1519" i="109" s="1"/>
  <c r="U1519" i="109"/>
  <c r="T1519" i="109"/>
  <c r="S1519" i="109"/>
  <c r="AA1519" i="109" s="1"/>
  <c r="R1519" i="109"/>
  <c r="Q1519" i="109"/>
  <c r="P1519" i="109"/>
  <c r="O1519" i="109"/>
  <c r="N1519" i="109"/>
  <c r="M1519" i="109"/>
  <c r="L1519" i="109"/>
  <c r="K1519" i="109"/>
  <c r="J1519" i="109"/>
  <c r="I1519" i="109"/>
  <c r="H1519" i="109"/>
  <c r="G1519" i="109"/>
  <c r="F1519" i="109"/>
  <c r="E1519" i="109"/>
  <c r="D1519" i="109"/>
  <c r="C1519" i="109"/>
  <c r="B1519" i="109"/>
  <c r="A1519" i="109"/>
  <c r="V1519" i="109" s="1"/>
  <c r="X1519" i="109" s="1"/>
  <c r="AL1518" i="109"/>
  <c r="U1518" i="109"/>
  <c r="T1518" i="109"/>
  <c r="S1518" i="109"/>
  <c r="R1518" i="109"/>
  <c r="Q1518" i="109"/>
  <c r="P1518" i="109"/>
  <c r="O1518" i="109"/>
  <c r="N1518" i="109"/>
  <c r="M1518" i="109"/>
  <c r="L1518" i="109"/>
  <c r="K1518" i="109"/>
  <c r="J1518" i="109"/>
  <c r="I1518" i="109"/>
  <c r="H1518" i="109"/>
  <c r="G1518" i="109"/>
  <c r="F1518" i="109"/>
  <c r="E1518" i="109"/>
  <c r="D1518" i="109"/>
  <c r="C1518" i="109"/>
  <c r="B1518" i="109"/>
  <c r="A1518" i="109"/>
  <c r="V1518" i="109" s="1"/>
  <c r="AO1517" i="109"/>
  <c r="AS1517" i="109" s="1"/>
  <c r="AN1517" i="109"/>
  <c r="AM1517" i="109"/>
  <c r="AL1517" i="109"/>
  <c r="AK1517" i="109"/>
  <c r="AH1517" i="109"/>
  <c r="AF1517" i="109"/>
  <c r="AE1517" i="109"/>
  <c r="AA1517" i="109"/>
  <c r="Z1517" i="109"/>
  <c r="V1517" i="109"/>
  <c r="AP1517" i="109" s="1"/>
  <c r="U1517" i="109"/>
  <c r="T1517" i="109"/>
  <c r="S1517" i="109"/>
  <c r="R1517" i="109"/>
  <c r="Q1517" i="109"/>
  <c r="P1517" i="109"/>
  <c r="O1517" i="109"/>
  <c r="N1517" i="109"/>
  <c r="M1517" i="109"/>
  <c r="L1517" i="109"/>
  <c r="AB1517" i="109" s="1"/>
  <c r="AC1517" i="109" s="1"/>
  <c r="K1517" i="109"/>
  <c r="J1517" i="109"/>
  <c r="I1517" i="109"/>
  <c r="H1517" i="109"/>
  <c r="G1517" i="109"/>
  <c r="F1517" i="109"/>
  <c r="E1517" i="109"/>
  <c r="D1517" i="109"/>
  <c r="C1517" i="109"/>
  <c r="B1517" i="109"/>
  <c r="A1517" i="109"/>
  <c r="AB1516" i="109"/>
  <c r="AC1516" i="109" s="1"/>
  <c r="AA1516" i="109"/>
  <c r="X1516" i="109"/>
  <c r="U1516" i="109"/>
  <c r="T1516" i="109"/>
  <c r="S1516" i="109"/>
  <c r="R1516" i="109"/>
  <c r="Q1516" i="109"/>
  <c r="P1516" i="109"/>
  <c r="O1516" i="109"/>
  <c r="N1516" i="109"/>
  <c r="M1516" i="109"/>
  <c r="L1516" i="109"/>
  <c r="K1516" i="109"/>
  <c r="J1516" i="109"/>
  <c r="I1516" i="109"/>
  <c r="H1516" i="109"/>
  <c r="G1516" i="109"/>
  <c r="F1516" i="109"/>
  <c r="E1516" i="109"/>
  <c r="D1516" i="109"/>
  <c r="C1516" i="109"/>
  <c r="B1516" i="109"/>
  <c r="A1516" i="109"/>
  <c r="V1516" i="109" s="1"/>
  <c r="AC1515" i="109"/>
  <c r="AB1515" i="109"/>
  <c r="AA1515" i="109"/>
  <c r="V1515" i="109"/>
  <c r="U1515" i="109"/>
  <c r="T1515" i="109"/>
  <c r="S1515" i="109"/>
  <c r="R1515" i="109"/>
  <c r="Q1515" i="109"/>
  <c r="P1515" i="109"/>
  <c r="O1515" i="109"/>
  <c r="N1515" i="109"/>
  <c r="M1515" i="109"/>
  <c r="L1515" i="109"/>
  <c r="K1515" i="109"/>
  <c r="J1515" i="109"/>
  <c r="I1515" i="109"/>
  <c r="H1515" i="109"/>
  <c r="G1515" i="109"/>
  <c r="F1515" i="109"/>
  <c r="E1515" i="109"/>
  <c r="D1515" i="109"/>
  <c r="C1515" i="109"/>
  <c r="B1515" i="109"/>
  <c r="A1515" i="109"/>
  <c r="AC1514" i="109"/>
  <c r="AB1514" i="109"/>
  <c r="AA1514" i="109"/>
  <c r="U1514" i="109"/>
  <c r="T1514" i="109"/>
  <c r="S1514" i="109"/>
  <c r="R1514" i="109"/>
  <c r="Q1514" i="109"/>
  <c r="P1514" i="109"/>
  <c r="O1514" i="109"/>
  <c r="N1514" i="109"/>
  <c r="M1514" i="109"/>
  <c r="L1514" i="109"/>
  <c r="K1514" i="109"/>
  <c r="J1514" i="109"/>
  <c r="I1514" i="109"/>
  <c r="H1514" i="109"/>
  <c r="G1514" i="109"/>
  <c r="F1514" i="109"/>
  <c r="E1514" i="109"/>
  <c r="D1514" i="109"/>
  <c r="C1514" i="109"/>
  <c r="B1514" i="109"/>
  <c r="A1514" i="109"/>
  <c r="V1514" i="109" s="1"/>
  <c r="AB1513" i="109"/>
  <c r="AC1513" i="109" s="1"/>
  <c r="AA1513" i="109"/>
  <c r="V1513" i="109"/>
  <c r="U1513" i="109"/>
  <c r="T1513" i="109"/>
  <c r="S1513" i="109"/>
  <c r="R1513" i="109"/>
  <c r="Q1513" i="109"/>
  <c r="P1513" i="109"/>
  <c r="O1513" i="109"/>
  <c r="N1513" i="109"/>
  <c r="M1513" i="109"/>
  <c r="L1513" i="109"/>
  <c r="K1513" i="109"/>
  <c r="J1513" i="109"/>
  <c r="I1513" i="109"/>
  <c r="H1513" i="109"/>
  <c r="G1513" i="109"/>
  <c r="F1513" i="109"/>
  <c r="E1513" i="109"/>
  <c r="D1513" i="109"/>
  <c r="C1513" i="109"/>
  <c r="B1513" i="109"/>
  <c r="A1513" i="109"/>
  <c r="AQ1512" i="109"/>
  <c r="AP1512" i="109"/>
  <c r="AO1512" i="109"/>
  <c r="AN1512" i="109"/>
  <c r="AM1512" i="109"/>
  <c r="AK1512" i="109"/>
  <c r="AJ1512" i="109"/>
  <c r="AI1512" i="109"/>
  <c r="AH1512" i="109"/>
  <c r="AG1512" i="109"/>
  <c r="AF1512" i="109"/>
  <c r="AE1512" i="109"/>
  <c r="AB1512" i="109"/>
  <c r="AC1512" i="109" s="1"/>
  <c r="Z1512" i="109"/>
  <c r="Y1512" i="109"/>
  <c r="V1512" i="109"/>
  <c r="X1512" i="109" s="1"/>
  <c r="U1512" i="109"/>
  <c r="T1512" i="109"/>
  <c r="S1512" i="109"/>
  <c r="AA1512" i="109" s="1"/>
  <c r="R1512" i="109"/>
  <c r="Q1512" i="109"/>
  <c r="P1512" i="109"/>
  <c r="O1512" i="109"/>
  <c r="N1512" i="109"/>
  <c r="M1512" i="109"/>
  <c r="L1512" i="109"/>
  <c r="K1512" i="109"/>
  <c r="J1512" i="109"/>
  <c r="I1512" i="109"/>
  <c r="H1512" i="109"/>
  <c r="G1512" i="109"/>
  <c r="F1512" i="109"/>
  <c r="E1512" i="109"/>
  <c r="D1512" i="109"/>
  <c r="C1512" i="109"/>
  <c r="B1512" i="109"/>
  <c r="A1512" i="109"/>
  <c r="AB1511" i="109"/>
  <c r="AC1511" i="109" s="1"/>
  <c r="AA1511" i="109"/>
  <c r="V1511" i="109"/>
  <c r="U1511" i="109"/>
  <c r="T1511" i="109"/>
  <c r="S1511" i="109"/>
  <c r="R1511" i="109"/>
  <c r="Q1511" i="109"/>
  <c r="P1511" i="109"/>
  <c r="O1511" i="109"/>
  <c r="N1511" i="109"/>
  <c r="M1511" i="109"/>
  <c r="L1511" i="109"/>
  <c r="K1511" i="109"/>
  <c r="J1511" i="109"/>
  <c r="I1511" i="109"/>
  <c r="H1511" i="109"/>
  <c r="G1511" i="109"/>
  <c r="F1511" i="109"/>
  <c r="E1511" i="109"/>
  <c r="D1511" i="109"/>
  <c r="C1511" i="109"/>
  <c r="B1511" i="109"/>
  <c r="A1511" i="109"/>
  <c r="V1510" i="109"/>
  <c r="U1510" i="109"/>
  <c r="T1510" i="109"/>
  <c r="S1510" i="109"/>
  <c r="R1510" i="109"/>
  <c r="Q1510" i="109"/>
  <c r="P1510" i="109"/>
  <c r="O1510" i="109"/>
  <c r="N1510" i="109"/>
  <c r="M1510" i="109"/>
  <c r="L1510" i="109"/>
  <c r="K1510" i="109"/>
  <c r="J1510" i="109"/>
  <c r="I1510" i="109"/>
  <c r="H1510" i="109"/>
  <c r="G1510" i="109"/>
  <c r="F1510" i="109"/>
  <c r="E1510" i="109"/>
  <c r="D1510" i="109"/>
  <c r="C1510" i="109"/>
  <c r="B1510" i="109"/>
  <c r="A1510" i="109"/>
  <c r="AB1509" i="109"/>
  <c r="AC1509" i="109" s="1"/>
  <c r="V1509" i="109"/>
  <c r="U1509" i="109"/>
  <c r="T1509" i="109"/>
  <c r="S1509" i="109"/>
  <c r="AA1509" i="109" s="1"/>
  <c r="R1509" i="109"/>
  <c r="Q1509" i="109"/>
  <c r="P1509" i="109"/>
  <c r="O1509" i="109"/>
  <c r="N1509" i="109"/>
  <c r="M1509" i="109"/>
  <c r="L1509" i="109"/>
  <c r="K1509" i="109"/>
  <c r="J1509" i="109"/>
  <c r="I1509" i="109"/>
  <c r="H1509" i="109"/>
  <c r="G1509" i="109"/>
  <c r="F1509" i="109"/>
  <c r="E1509" i="109"/>
  <c r="D1509" i="109"/>
  <c r="C1509" i="109"/>
  <c r="B1509" i="109"/>
  <c r="A1509" i="109"/>
  <c r="AS1508" i="109"/>
  <c r="AP1508" i="109"/>
  <c r="AO1508" i="109"/>
  <c r="AN1508" i="109"/>
  <c r="AM1508" i="109"/>
  <c r="AL1508" i="109"/>
  <c r="AK1508" i="109"/>
  <c r="V1508" i="109"/>
  <c r="U1508" i="109"/>
  <c r="T1508" i="109"/>
  <c r="S1508" i="109"/>
  <c r="R1508" i="109"/>
  <c r="Q1508" i="109"/>
  <c r="P1508" i="109"/>
  <c r="O1508" i="109"/>
  <c r="N1508" i="109"/>
  <c r="M1508" i="109"/>
  <c r="L1508" i="109"/>
  <c r="K1508" i="109"/>
  <c r="J1508" i="109"/>
  <c r="I1508" i="109"/>
  <c r="H1508" i="109"/>
  <c r="G1508" i="109"/>
  <c r="F1508" i="109"/>
  <c r="E1508" i="109"/>
  <c r="D1508" i="109"/>
  <c r="C1508" i="109"/>
  <c r="B1508" i="109"/>
  <c r="A1508" i="109"/>
  <c r="AP1507" i="109"/>
  <c r="AO1507" i="109"/>
  <c r="AS1507" i="109" s="1"/>
  <c r="AN1507" i="109"/>
  <c r="AM1507" i="109"/>
  <c r="AL1507" i="109"/>
  <c r="AK1507" i="109"/>
  <c r="V1507" i="109"/>
  <c r="U1507" i="109"/>
  <c r="T1507" i="109"/>
  <c r="S1507" i="109"/>
  <c r="R1507" i="109"/>
  <c r="Q1507" i="109"/>
  <c r="P1507" i="109"/>
  <c r="O1507" i="109"/>
  <c r="N1507" i="109"/>
  <c r="M1507" i="109"/>
  <c r="L1507" i="109"/>
  <c r="K1507" i="109"/>
  <c r="J1507" i="109"/>
  <c r="I1507" i="109"/>
  <c r="H1507" i="109"/>
  <c r="G1507" i="109"/>
  <c r="F1507" i="109"/>
  <c r="E1507" i="109"/>
  <c r="D1507" i="109"/>
  <c r="C1507" i="109"/>
  <c r="B1507" i="109"/>
  <c r="A1507" i="109"/>
  <c r="AP1506" i="109"/>
  <c r="AO1506" i="109"/>
  <c r="AS1506" i="109" s="1"/>
  <c r="AN1506" i="109"/>
  <c r="AM1506" i="109"/>
  <c r="AL1506" i="109"/>
  <c r="AK1506" i="109"/>
  <c r="V1506" i="109"/>
  <c r="AJ1506" i="109" s="1"/>
  <c r="U1506" i="109"/>
  <c r="T1506" i="109"/>
  <c r="S1506" i="109"/>
  <c r="R1506" i="109"/>
  <c r="Q1506" i="109"/>
  <c r="P1506" i="109"/>
  <c r="O1506" i="109"/>
  <c r="N1506" i="109"/>
  <c r="M1506" i="109"/>
  <c r="L1506" i="109"/>
  <c r="K1506" i="109"/>
  <c r="J1506" i="109"/>
  <c r="I1506" i="109"/>
  <c r="H1506" i="109"/>
  <c r="G1506" i="109"/>
  <c r="F1506" i="109"/>
  <c r="E1506" i="109"/>
  <c r="D1506" i="109"/>
  <c r="C1506" i="109"/>
  <c r="B1506" i="109"/>
  <c r="A1506" i="109"/>
  <c r="AP1505" i="109"/>
  <c r="AO1505" i="109"/>
  <c r="AS1505" i="109" s="1"/>
  <c r="AN1505" i="109"/>
  <c r="AM1505" i="109"/>
  <c r="AK1505" i="109"/>
  <c r="AJ1505" i="109"/>
  <c r="V1505" i="109"/>
  <c r="AL1505" i="109" s="1"/>
  <c r="U1505" i="109"/>
  <c r="T1505" i="109"/>
  <c r="S1505" i="109"/>
  <c r="R1505" i="109"/>
  <c r="Q1505" i="109"/>
  <c r="P1505" i="109"/>
  <c r="O1505" i="109"/>
  <c r="N1505" i="109"/>
  <c r="M1505" i="109"/>
  <c r="L1505" i="109"/>
  <c r="K1505" i="109"/>
  <c r="J1505" i="109"/>
  <c r="I1505" i="109"/>
  <c r="H1505" i="109"/>
  <c r="G1505" i="109"/>
  <c r="F1505" i="109"/>
  <c r="E1505" i="109"/>
  <c r="D1505" i="109"/>
  <c r="C1505" i="109"/>
  <c r="B1505" i="109"/>
  <c r="A1505" i="109"/>
  <c r="AP1504" i="109"/>
  <c r="AO1504" i="109"/>
  <c r="AS1504" i="109" s="1"/>
  <c r="AM1504" i="109"/>
  <c r="AL1504" i="109"/>
  <c r="AK1504" i="109"/>
  <c r="AJ1504" i="109"/>
  <c r="V1504" i="109"/>
  <c r="U1504" i="109"/>
  <c r="T1504" i="109"/>
  <c r="S1504" i="109"/>
  <c r="R1504" i="109"/>
  <c r="Q1504" i="109"/>
  <c r="P1504" i="109"/>
  <c r="O1504" i="109"/>
  <c r="N1504" i="109"/>
  <c r="M1504" i="109"/>
  <c r="L1504" i="109"/>
  <c r="K1504" i="109"/>
  <c r="J1504" i="109"/>
  <c r="I1504" i="109"/>
  <c r="H1504" i="109"/>
  <c r="G1504" i="109"/>
  <c r="F1504" i="109"/>
  <c r="E1504" i="109"/>
  <c r="D1504" i="109"/>
  <c r="C1504" i="109"/>
  <c r="B1504" i="109"/>
  <c r="A1504" i="109"/>
  <c r="AO1503" i="109"/>
  <c r="AN1503" i="109"/>
  <c r="AM1503" i="109"/>
  <c r="AL1503" i="109"/>
  <c r="AK1503" i="109"/>
  <c r="AJ1503" i="109"/>
  <c r="V1503" i="109"/>
  <c r="U1503" i="109"/>
  <c r="T1503" i="109"/>
  <c r="S1503" i="109"/>
  <c r="R1503" i="109"/>
  <c r="Q1503" i="109"/>
  <c r="P1503" i="109"/>
  <c r="O1503" i="109"/>
  <c r="N1503" i="109"/>
  <c r="M1503" i="109"/>
  <c r="L1503" i="109"/>
  <c r="K1503" i="109"/>
  <c r="J1503" i="109"/>
  <c r="I1503" i="109"/>
  <c r="H1503" i="109"/>
  <c r="G1503" i="109"/>
  <c r="F1503" i="109"/>
  <c r="E1503" i="109"/>
  <c r="D1503" i="109"/>
  <c r="C1503" i="109"/>
  <c r="B1503" i="109"/>
  <c r="A1503" i="109"/>
  <c r="AP1502" i="109"/>
  <c r="AO1502" i="109"/>
  <c r="AS1502" i="109" s="1"/>
  <c r="AN1502" i="109"/>
  <c r="AM1502" i="109"/>
  <c r="AL1502" i="109"/>
  <c r="AK1502" i="109"/>
  <c r="AI1502" i="109"/>
  <c r="V1502" i="109"/>
  <c r="AJ1502" i="109" s="1"/>
  <c r="U1502" i="109"/>
  <c r="T1502" i="109"/>
  <c r="S1502" i="109"/>
  <c r="R1502" i="109"/>
  <c r="Q1502" i="109"/>
  <c r="P1502" i="109"/>
  <c r="O1502" i="109"/>
  <c r="N1502" i="109"/>
  <c r="M1502" i="109"/>
  <c r="L1502" i="109"/>
  <c r="K1502" i="109"/>
  <c r="J1502" i="109"/>
  <c r="I1502" i="109"/>
  <c r="H1502" i="109"/>
  <c r="G1502" i="109"/>
  <c r="F1502" i="109"/>
  <c r="E1502" i="109"/>
  <c r="D1502" i="109"/>
  <c r="C1502" i="109"/>
  <c r="B1502" i="109"/>
  <c r="A1502" i="109"/>
  <c r="AP1501" i="109"/>
  <c r="AO1501" i="109"/>
  <c r="AS1501" i="109" s="1"/>
  <c r="AN1501" i="109"/>
  <c r="AM1501" i="109"/>
  <c r="AK1501" i="109"/>
  <c r="AJ1501" i="109"/>
  <c r="AI1501" i="109"/>
  <c r="AF1501" i="109"/>
  <c r="AE1501" i="109"/>
  <c r="Z1501" i="109"/>
  <c r="Y1501" i="109"/>
  <c r="V1501" i="109"/>
  <c r="U1501" i="109"/>
  <c r="T1501" i="109"/>
  <c r="S1501" i="109"/>
  <c r="R1501" i="109"/>
  <c r="Q1501" i="109"/>
  <c r="P1501" i="109"/>
  <c r="O1501" i="109"/>
  <c r="N1501" i="109"/>
  <c r="M1501" i="109"/>
  <c r="L1501" i="109"/>
  <c r="K1501" i="109"/>
  <c r="J1501" i="109"/>
  <c r="I1501" i="109"/>
  <c r="H1501" i="109"/>
  <c r="G1501" i="109"/>
  <c r="F1501" i="109"/>
  <c r="E1501" i="109"/>
  <c r="D1501" i="109"/>
  <c r="C1501" i="109"/>
  <c r="B1501" i="109"/>
  <c r="A1501" i="109"/>
  <c r="AS1500" i="109"/>
  <c r="AP1500" i="109"/>
  <c r="AO1500" i="109"/>
  <c r="AM1500" i="109"/>
  <c r="AL1500" i="109"/>
  <c r="AK1500" i="109"/>
  <c r="AI1500" i="109"/>
  <c r="U1500" i="109"/>
  <c r="T1500" i="109"/>
  <c r="S1500" i="109"/>
  <c r="R1500" i="109"/>
  <c r="Q1500" i="109"/>
  <c r="P1500" i="109"/>
  <c r="O1500" i="109"/>
  <c r="N1500" i="109"/>
  <c r="M1500" i="109"/>
  <c r="L1500" i="109"/>
  <c r="K1500" i="109"/>
  <c r="J1500" i="109"/>
  <c r="I1500" i="109"/>
  <c r="H1500" i="109"/>
  <c r="G1500" i="109"/>
  <c r="F1500" i="109"/>
  <c r="E1500" i="109"/>
  <c r="D1500" i="109"/>
  <c r="C1500" i="109"/>
  <c r="B1500" i="109"/>
  <c r="A1500" i="109"/>
  <c r="V1500" i="109" s="1"/>
  <c r="AK1499" i="109"/>
  <c r="AI1499" i="109"/>
  <c r="U1499" i="109"/>
  <c r="T1499" i="109"/>
  <c r="S1499" i="109"/>
  <c r="R1499" i="109"/>
  <c r="Q1499" i="109"/>
  <c r="P1499" i="109"/>
  <c r="O1499" i="109"/>
  <c r="N1499" i="109"/>
  <c r="M1499" i="109"/>
  <c r="L1499" i="109"/>
  <c r="K1499" i="109"/>
  <c r="J1499" i="109"/>
  <c r="I1499" i="109"/>
  <c r="H1499" i="109"/>
  <c r="G1499" i="109"/>
  <c r="F1499" i="109"/>
  <c r="E1499" i="109"/>
  <c r="D1499" i="109"/>
  <c r="C1499" i="109"/>
  <c r="B1499" i="109"/>
  <c r="A1499" i="109"/>
  <c r="V1499" i="109" s="1"/>
  <c r="AK1498" i="109"/>
  <c r="U1498" i="109"/>
  <c r="T1498" i="109"/>
  <c r="S1498" i="109"/>
  <c r="R1498" i="109"/>
  <c r="Q1498" i="109"/>
  <c r="P1498" i="109"/>
  <c r="O1498" i="109"/>
  <c r="N1498" i="109"/>
  <c r="M1498" i="109"/>
  <c r="L1498" i="109"/>
  <c r="K1498" i="109"/>
  <c r="J1498" i="109"/>
  <c r="I1498" i="109"/>
  <c r="H1498" i="109"/>
  <c r="G1498" i="109"/>
  <c r="F1498" i="109"/>
  <c r="E1498" i="109"/>
  <c r="D1498" i="109"/>
  <c r="C1498" i="109"/>
  <c r="B1498" i="109"/>
  <c r="A1498" i="109"/>
  <c r="V1498" i="109" s="1"/>
  <c r="AP1497" i="109"/>
  <c r="AO1497" i="109"/>
  <c r="AN1497" i="109"/>
  <c r="AM1497" i="109"/>
  <c r="AL1497" i="109"/>
  <c r="AK1497" i="109"/>
  <c r="AJ1497" i="109"/>
  <c r="AI1497" i="109"/>
  <c r="V1497" i="109"/>
  <c r="U1497" i="109"/>
  <c r="T1497" i="109"/>
  <c r="S1497" i="109"/>
  <c r="R1497" i="109"/>
  <c r="Q1497" i="109"/>
  <c r="P1497" i="109"/>
  <c r="O1497" i="109"/>
  <c r="N1497" i="109"/>
  <c r="M1497" i="109"/>
  <c r="L1497" i="109"/>
  <c r="K1497" i="109"/>
  <c r="J1497" i="109"/>
  <c r="I1497" i="109"/>
  <c r="H1497" i="109"/>
  <c r="G1497" i="109"/>
  <c r="F1497" i="109"/>
  <c r="E1497" i="109"/>
  <c r="D1497" i="109"/>
  <c r="C1497" i="109"/>
  <c r="B1497" i="109"/>
  <c r="A1497" i="109"/>
  <c r="AP1496" i="109"/>
  <c r="AO1496" i="109"/>
  <c r="AS1496" i="109" s="1"/>
  <c r="AN1496" i="109"/>
  <c r="AM1496" i="109"/>
  <c r="AL1496" i="109"/>
  <c r="AK1496" i="109"/>
  <c r="AJ1496" i="109"/>
  <c r="AI1496" i="109"/>
  <c r="V1496" i="109"/>
  <c r="U1496" i="109"/>
  <c r="T1496" i="109"/>
  <c r="S1496" i="109"/>
  <c r="R1496" i="109"/>
  <c r="Q1496" i="109"/>
  <c r="P1496" i="109"/>
  <c r="O1496" i="109"/>
  <c r="N1496" i="109"/>
  <c r="M1496" i="109"/>
  <c r="L1496" i="109"/>
  <c r="K1496" i="109"/>
  <c r="J1496" i="109"/>
  <c r="I1496" i="109"/>
  <c r="H1496" i="109"/>
  <c r="G1496" i="109"/>
  <c r="F1496" i="109"/>
  <c r="E1496" i="109"/>
  <c r="D1496" i="109"/>
  <c r="C1496" i="109"/>
  <c r="B1496" i="109"/>
  <c r="A1496" i="109"/>
  <c r="AP1495" i="109"/>
  <c r="AO1495" i="109"/>
  <c r="AN1495" i="109"/>
  <c r="AM1495" i="109"/>
  <c r="AL1495" i="109"/>
  <c r="AK1495" i="109"/>
  <c r="AI1495" i="109"/>
  <c r="AH1495" i="109"/>
  <c r="V1495" i="109"/>
  <c r="AJ1495" i="109" s="1"/>
  <c r="U1495" i="109"/>
  <c r="T1495" i="109"/>
  <c r="S1495" i="109"/>
  <c r="R1495" i="109"/>
  <c r="Q1495" i="109"/>
  <c r="P1495" i="109"/>
  <c r="O1495" i="109"/>
  <c r="N1495" i="109"/>
  <c r="M1495" i="109"/>
  <c r="L1495" i="109"/>
  <c r="K1495" i="109"/>
  <c r="J1495" i="109"/>
  <c r="I1495" i="109"/>
  <c r="H1495" i="109"/>
  <c r="G1495" i="109"/>
  <c r="F1495" i="109"/>
  <c r="E1495" i="109"/>
  <c r="D1495" i="109"/>
  <c r="C1495" i="109"/>
  <c r="B1495" i="109"/>
  <c r="A1495" i="109"/>
  <c r="AP1494" i="109"/>
  <c r="AO1494" i="109"/>
  <c r="AS1494" i="109" s="1"/>
  <c r="AN1494" i="109"/>
  <c r="AM1494" i="109"/>
  <c r="AK1494" i="109"/>
  <c r="AJ1494" i="109"/>
  <c r="AI1494" i="109"/>
  <c r="AH1494" i="109"/>
  <c r="V1494" i="109"/>
  <c r="AL1494" i="109" s="1"/>
  <c r="U1494" i="109"/>
  <c r="T1494" i="109"/>
  <c r="S1494" i="109"/>
  <c r="R1494" i="109"/>
  <c r="Q1494" i="109"/>
  <c r="P1494" i="109"/>
  <c r="O1494" i="109"/>
  <c r="N1494" i="109"/>
  <c r="M1494" i="109"/>
  <c r="L1494" i="109"/>
  <c r="K1494" i="109"/>
  <c r="J1494" i="109"/>
  <c r="I1494" i="109"/>
  <c r="H1494" i="109"/>
  <c r="G1494" i="109"/>
  <c r="F1494" i="109"/>
  <c r="E1494" i="109"/>
  <c r="D1494" i="109"/>
  <c r="C1494" i="109"/>
  <c r="B1494" i="109"/>
  <c r="A1494" i="109"/>
  <c r="AP1493" i="109"/>
  <c r="AO1493" i="109"/>
  <c r="AS1493" i="109" s="1"/>
  <c r="AM1493" i="109"/>
  <c r="AL1493" i="109"/>
  <c r="AK1493" i="109"/>
  <c r="AJ1493" i="109"/>
  <c r="AI1493" i="109"/>
  <c r="AH1493" i="109"/>
  <c r="V1493" i="109"/>
  <c r="U1493" i="109"/>
  <c r="T1493" i="109"/>
  <c r="S1493" i="109"/>
  <c r="R1493" i="109"/>
  <c r="Q1493" i="109"/>
  <c r="P1493" i="109"/>
  <c r="O1493" i="109"/>
  <c r="N1493" i="109"/>
  <c r="M1493" i="109"/>
  <c r="L1493" i="109"/>
  <c r="K1493" i="109"/>
  <c r="J1493" i="109"/>
  <c r="I1493" i="109"/>
  <c r="H1493" i="109"/>
  <c r="G1493" i="109"/>
  <c r="F1493" i="109"/>
  <c r="E1493" i="109"/>
  <c r="D1493" i="109"/>
  <c r="C1493" i="109"/>
  <c r="B1493" i="109"/>
  <c r="A1493" i="109"/>
  <c r="AO1492" i="109"/>
  <c r="AN1492" i="109"/>
  <c r="AM1492" i="109"/>
  <c r="AL1492" i="109"/>
  <c r="AK1492" i="109"/>
  <c r="AJ1492" i="109"/>
  <c r="AI1492" i="109"/>
  <c r="AG1492" i="109"/>
  <c r="V1492" i="109"/>
  <c r="U1492" i="109"/>
  <c r="T1492" i="109"/>
  <c r="S1492" i="109"/>
  <c r="R1492" i="109"/>
  <c r="Q1492" i="109"/>
  <c r="P1492" i="109"/>
  <c r="O1492" i="109"/>
  <c r="N1492" i="109"/>
  <c r="M1492" i="109"/>
  <c r="L1492" i="109"/>
  <c r="K1492" i="109"/>
  <c r="J1492" i="109"/>
  <c r="I1492" i="109"/>
  <c r="H1492" i="109"/>
  <c r="G1492" i="109"/>
  <c r="F1492" i="109"/>
  <c r="E1492" i="109"/>
  <c r="D1492" i="109"/>
  <c r="C1492" i="109"/>
  <c r="B1492" i="109"/>
  <c r="A1492" i="109"/>
  <c r="AP1491" i="109"/>
  <c r="AO1491" i="109"/>
  <c r="AN1491" i="109"/>
  <c r="AM1491" i="109"/>
  <c r="AL1491" i="109"/>
  <c r="AK1491" i="109"/>
  <c r="AI1491" i="109"/>
  <c r="AH1491" i="109"/>
  <c r="AG1491" i="109"/>
  <c r="V1491" i="109"/>
  <c r="AJ1491" i="109" s="1"/>
  <c r="U1491" i="109"/>
  <c r="T1491" i="109"/>
  <c r="S1491" i="109"/>
  <c r="R1491" i="109"/>
  <c r="Q1491" i="109"/>
  <c r="P1491" i="109"/>
  <c r="O1491" i="109"/>
  <c r="N1491" i="109"/>
  <c r="M1491" i="109"/>
  <c r="L1491" i="109"/>
  <c r="K1491" i="109"/>
  <c r="J1491" i="109"/>
  <c r="I1491" i="109"/>
  <c r="H1491" i="109"/>
  <c r="G1491" i="109"/>
  <c r="F1491" i="109"/>
  <c r="E1491" i="109"/>
  <c r="D1491" i="109"/>
  <c r="C1491" i="109"/>
  <c r="B1491" i="109"/>
  <c r="A1491" i="109"/>
  <c r="AP1490" i="109"/>
  <c r="AO1490" i="109"/>
  <c r="AS1490" i="109" s="1"/>
  <c r="AN1490" i="109"/>
  <c r="AM1490" i="109"/>
  <c r="AK1490" i="109"/>
  <c r="AJ1490" i="109"/>
  <c r="AI1490" i="109"/>
  <c r="AH1490" i="109"/>
  <c r="AG1490" i="109"/>
  <c r="Y1490" i="109"/>
  <c r="V1490" i="109"/>
  <c r="U1490" i="109"/>
  <c r="T1490" i="109"/>
  <c r="S1490" i="109"/>
  <c r="R1490" i="109"/>
  <c r="Q1490" i="109"/>
  <c r="P1490" i="109"/>
  <c r="O1490" i="109"/>
  <c r="N1490" i="109"/>
  <c r="M1490" i="109"/>
  <c r="L1490" i="109"/>
  <c r="K1490" i="109"/>
  <c r="J1490" i="109"/>
  <c r="I1490" i="109"/>
  <c r="H1490" i="109"/>
  <c r="G1490" i="109"/>
  <c r="F1490" i="109"/>
  <c r="E1490" i="109"/>
  <c r="D1490" i="109"/>
  <c r="C1490" i="109"/>
  <c r="B1490" i="109"/>
  <c r="A1490" i="109"/>
  <c r="AO1489" i="109"/>
  <c r="AM1489" i="109"/>
  <c r="AJ1489" i="109"/>
  <c r="AI1489" i="109"/>
  <c r="AG1489" i="109"/>
  <c r="U1489" i="109"/>
  <c r="T1489" i="109"/>
  <c r="S1489" i="109"/>
  <c r="R1489" i="109"/>
  <c r="Q1489" i="109"/>
  <c r="P1489" i="109"/>
  <c r="O1489" i="109"/>
  <c r="N1489" i="109"/>
  <c r="M1489" i="109"/>
  <c r="L1489" i="109"/>
  <c r="K1489" i="109"/>
  <c r="J1489" i="109"/>
  <c r="I1489" i="109"/>
  <c r="H1489" i="109"/>
  <c r="G1489" i="109"/>
  <c r="F1489" i="109"/>
  <c r="E1489" i="109"/>
  <c r="D1489" i="109"/>
  <c r="C1489" i="109"/>
  <c r="B1489" i="109"/>
  <c r="A1489" i="109"/>
  <c r="V1489" i="109" s="1"/>
  <c r="AN1488" i="109"/>
  <c r="AL1488" i="109"/>
  <c r="AI1488" i="109"/>
  <c r="AG1488" i="109"/>
  <c r="U1488" i="109"/>
  <c r="T1488" i="109"/>
  <c r="S1488" i="109"/>
  <c r="R1488" i="109"/>
  <c r="Q1488" i="109"/>
  <c r="P1488" i="109"/>
  <c r="O1488" i="109"/>
  <c r="N1488" i="109"/>
  <c r="M1488" i="109"/>
  <c r="L1488" i="109"/>
  <c r="K1488" i="109"/>
  <c r="J1488" i="109"/>
  <c r="I1488" i="109"/>
  <c r="H1488" i="109"/>
  <c r="G1488" i="109"/>
  <c r="F1488" i="109"/>
  <c r="E1488" i="109"/>
  <c r="D1488" i="109"/>
  <c r="C1488" i="109"/>
  <c r="B1488" i="109"/>
  <c r="A1488" i="109"/>
  <c r="V1488" i="109" s="1"/>
  <c r="AP1487" i="109"/>
  <c r="AO1487" i="109"/>
  <c r="AS1487" i="109" s="1"/>
  <c r="AN1487" i="109"/>
  <c r="AM1487" i="109"/>
  <c r="AL1487" i="109"/>
  <c r="AK1487" i="109"/>
  <c r="AJ1487" i="109"/>
  <c r="AI1487" i="109"/>
  <c r="AH1487" i="109"/>
  <c r="V1487" i="109"/>
  <c r="AG1487" i="109" s="1"/>
  <c r="U1487" i="109"/>
  <c r="T1487" i="109"/>
  <c r="S1487" i="109"/>
  <c r="R1487" i="109"/>
  <c r="Q1487" i="109"/>
  <c r="P1487" i="109"/>
  <c r="O1487" i="109"/>
  <c r="N1487" i="109"/>
  <c r="M1487" i="109"/>
  <c r="L1487" i="109"/>
  <c r="K1487" i="109"/>
  <c r="J1487" i="109"/>
  <c r="I1487" i="109"/>
  <c r="H1487" i="109"/>
  <c r="G1487" i="109"/>
  <c r="F1487" i="109"/>
  <c r="E1487" i="109"/>
  <c r="D1487" i="109"/>
  <c r="C1487" i="109"/>
  <c r="B1487" i="109"/>
  <c r="A1487" i="109"/>
  <c r="AP1486" i="109"/>
  <c r="AO1486" i="109"/>
  <c r="AS1486" i="109" s="1"/>
  <c r="AM1486" i="109"/>
  <c r="AK1486" i="109"/>
  <c r="U1486" i="109"/>
  <c r="T1486" i="109"/>
  <c r="S1486" i="109"/>
  <c r="R1486" i="109"/>
  <c r="Q1486" i="109"/>
  <c r="P1486" i="109"/>
  <c r="O1486" i="109"/>
  <c r="N1486" i="109"/>
  <c r="M1486" i="109"/>
  <c r="L1486" i="109"/>
  <c r="K1486" i="109"/>
  <c r="J1486" i="109"/>
  <c r="I1486" i="109"/>
  <c r="H1486" i="109"/>
  <c r="G1486" i="109"/>
  <c r="F1486" i="109"/>
  <c r="E1486" i="109"/>
  <c r="D1486" i="109"/>
  <c r="C1486" i="109"/>
  <c r="B1486" i="109"/>
  <c r="A1486" i="109"/>
  <c r="V1486" i="109" s="1"/>
  <c r="AI1486" i="109" s="1"/>
  <c r="AP1485" i="109"/>
  <c r="AO1485" i="109"/>
  <c r="AS1485" i="109" s="1"/>
  <c r="AN1485" i="109"/>
  <c r="AM1485" i="109"/>
  <c r="AL1485" i="109"/>
  <c r="AK1485" i="109"/>
  <c r="AJ1485" i="109"/>
  <c r="V1485" i="109"/>
  <c r="AH1485" i="109" s="1"/>
  <c r="U1485" i="109"/>
  <c r="T1485" i="109"/>
  <c r="S1485" i="109"/>
  <c r="R1485" i="109"/>
  <c r="Q1485" i="109"/>
  <c r="P1485" i="109"/>
  <c r="O1485" i="109"/>
  <c r="N1485" i="109"/>
  <c r="M1485" i="109"/>
  <c r="L1485" i="109"/>
  <c r="K1485" i="109"/>
  <c r="J1485" i="109"/>
  <c r="I1485" i="109"/>
  <c r="H1485" i="109"/>
  <c r="G1485" i="109"/>
  <c r="F1485" i="109"/>
  <c r="E1485" i="109"/>
  <c r="D1485" i="109"/>
  <c r="C1485" i="109"/>
  <c r="B1485" i="109"/>
  <c r="A1485" i="109"/>
  <c r="AP1484" i="109"/>
  <c r="AO1484" i="109"/>
  <c r="AS1484" i="109" s="1"/>
  <c r="AN1484" i="109"/>
  <c r="AL1484" i="109"/>
  <c r="AK1484" i="109"/>
  <c r="AB1484" i="109"/>
  <c r="AC1484" i="109" s="1"/>
  <c r="V1484" i="109"/>
  <c r="U1484" i="109"/>
  <c r="T1484" i="109"/>
  <c r="S1484" i="109"/>
  <c r="AA1484" i="109" s="1"/>
  <c r="R1484" i="109"/>
  <c r="Q1484" i="109"/>
  <c r="P1484" i="109"/>
  <c r="O1484" i="109"/>
  <c r="N1484" i="109"/>
  <c r="M1484" i="109"/>
  <c r="L1484" i="109"/>
  <c r="K1484" i="109"/>
  <c r="J1484" i="109"/>
  <c r="I1484" i="109"/>
  <c r="H1484" i="109"/>
  <c r="G1484" i="109"/>
  <c r="F1484" i="109"/>
  <c r="E1484" i="109"/>
  <c r="D1484" i="109"/>
  <c r="C1484" i="109"/>
  <c r="B1484" i="109"/>
  <c r="A1484" i="109"/>
  <c r="AC1483" i="109"/>
  <c r="AB1483" i="109"/>
  <c r="U1483" i="109"/>
  <c r="T1483" i="109"/>
  <c r="S1483" i="109"/>
  <c r="AA1483" i="109" s="1"/>
  <c r="R1483" i="109"/>
  <c r="Q1483" i="109"/>
  <c r="P1483" i="109"/>
  <c r="O1483" i="109"/>
  <c r="N1483" i="109"/>
  <c r="M1483" i="109"/>
  <c r="L1483" i="109"/>
  <c r="K1483" i="109"/>
  <c r="J1483" i="109"/>
  <c r="I1483" i="109"/>
  <c r="H1483" i="109"/>
  <c r="G1483" i="109"/>
  <c r="F1483" i="109"/>
  <c r="E1483" i="109"/>
  <c r="D1483" i="109"/>
  <c r="C1483" i="109"/>
  <c r="B1483" i="109"/>
  <c r="A1483" i="109"/>
  <c r="V1483" i="109" s="1"/>
  <c r="AB1482" i="109"/>
  <c r="AC1482" i="109" s="1"/>
  <c r="U1482" i="109"/>
  <c r="T1482" i="109"/>
  <c r="S1482" i="109"/>
  <c r="R1482" i="109"/>
  <c r="Q1482" i="109"/>
  <c r="P1482" i="109"/>
  <c r="O1482" i="109"/>
  <c r="N1482" i="109"/>
  <c r="M1482" i="109"/>
  <c r="L1482" i="109"/>
  <c r="AA1482" i="109" s="1"/>
  <c r="K1482" i="109"/>
  <c r="J1482" i="109"/>
  <c r="I1482" i="109"/>
  <c r="H1482" i="109"/>
  <c r="G1482" i="109"/>
  <c r="F1482" i="109"/>
  <c r="E1482" i="109"/>
  <c r="D1482" i="109"/>
  <c r="C1482" i="109"/>
  <c r="B1482" i="109"/>
  <c r="A1482" i="109"/>
  <c r="V1482" i="109" s="1"/>
  <c r="AA1481" i="109"/>
  <c r="U1481" i="109"/>
  <c r="T1481" i="109"/>
  <c r="S1481" i="109"/>
  <c r="R1481" i="109"/>
  <c r="Q1481" i="109"/>
  <c r="P1481" i="109"/>
  <c r="O1481" i="109"/>
  <c r="N1481" i="109"/>
  <c r="M1481" i="109"/>
  <c r="L1481" i="109"/>
  <c r="AB1481" i="109" s="1"/>
  <c r="AC1481" i="109" s="1"/>
  <c r="K1481" i="109"/>
  <c r="J1481" i="109"/>
  <c r="I1481" i="109"/>
  <c r="H1481" i="109"/>
  <c r="G1481" i="109"/>
  <c r="F1481" i="109"/>
  <c r="E1481" i="109"/>
  <c r="D1481" i="109"/>
  <c r="C1481" i="109"/>
  <c r="B1481" i="109"/>
  <c r="A1481" i="109"/>
  <c r="V1481" i="109" s="1"/>
  <c r="AB1480" i="109"/>
  <c r="AC1480" i="109" s="1"/>
  <c r="U1480" i="109"/>
  <c r="T1480" i="109"/>
  <c r="S1480" i="109"/>
  <c r="AA1480" i="109" s="1"/>
  <c r="R1480" i="109"/>
  <c r="Q1480" i="109"/>
  <c r="P1480" i="109"/>
  <c r="O1480" i="109"/>
  <c r="N1480" i="109"/>
  <c r="M1480" i="109"/>
  <c r="L1480" i="109"/>
  <c r="K1480" i="109"/>
  <c r="J1480" i="109"/>
  <c r="I1480" i="109"/>
  <c r="H1480" i="109"/>
  <c r="G1480" i="109"/>
  <c r="F1480" i="109"/>
  <c r="E1480" i="109"/>
  <c r="D1480" i="109"/>
  <c r="C1480" i="109"/>
  <c r="B1480" i="109"/>
  <c r="A1480" i="109"/>
  <c r="V1480" i="109" s="1"/>
  <c r="AO1479" i="109"/>
  <c r="AB1479" i="109"/>
  <c r="AC1479" i="109" s="1"/>
  <c r="AA1479" i="109"/>
  <c r="Z1479" i="109"/>
  <c r="Y1479" i="109"/>
  <c r="V1479" i="109"/>
  <c r="U1479" i="109"/>
  <c r="T1479" i="109"/>
  <c r="S1479" i="109"/>
  <c r="R1479" i="109"/>
  <c r="Q1479" i="109"/>
  <c r="P1479" i="109"/>
  <c r="O1479" i="109"/>
  <c r="N1479" i="109"/>
  <c r="M1479" i="109"/>
  <c r="L1479" i="109"/>
  <c r="K1479" i="109"/>
  <c r="J1479" i="109"/>
  <c r="I1479" i="109"/>
  <c r="H1479" i="109"/>
  <c r="G1479" i="109"/>
  <c r="F1479" i="109"/>
  <c r="E1479" i="109"/>
  <c r="D1479" i="109"/>
  <c r="C1479" i="109"/>
  <c r="B1479" i="109"/>
  <c r="A1479" i="109"/>
  <c r="AC1478" i="109"/>
  <c r="AB1478" i="109"/>
  <c r="V1478" i="109"/>
  <c r="U1478" i="109"/>
  <c r="T1478" i="109"/>
  <c r="S1478" i="109"/>
  <c r="AA1478" i="109" s="1"/>
  <c r="R1478" i="109"/>
  <c r="Q1478" i="109"/>
  <c r="P1478" i="109"/>
  <c r="O1478" i="109"/>
  <c r="N1478" i="109"/>
  <c r="M1478" i="109"/>
  <c r="L1478" i="109"/>
  <c r="K1478" i="109"/>
  <c r="J1478" i="109"/>
  <c r="I1478" i="109"/>
  <c r="H1478" i="109"/>
  <c r="G1478" i="109"/>
  <c r="F1478" i="109"/>
  <c r="E1478" i="109"/>
  <c r="D1478" i="109"/>
  <c r="C1478" i="109"/>
  <c r="B1478" i="109"/>
  <c r="A1478" i="109"/>
  <c r="AC1477" i="109"/>
  <c r="AA1477" i="109"/>
  <c r="V1477" i="109"/>
  <c r="U1477" i="109"/>
  <c r="T1477" i="109"/>
  <c r="S1477" i="109"/>
  <c r="R1477" i="109"/>
  <c r="Q1477" i="109"/>
  <c r="P1477" i="109"/>
  <c r="O1477" i="109"/>
  <c r="N1477" i="109"/>
  <c r="M1477" i="109"/>
  <c r="L1477" i="109"/>
  <c r="AB1477" i="109" s="1"/>
  <c r="K1477" i="109"/>
  <c r="J1477" i="109"/>
  <c r="I1477" i="109"/>
  <c r="H1477" i="109"/>
  <c r="G1477" i="109"/>
  <c r="F1477" i="109"/>
  <c r="E1477" i="109"/>
  <c r="D1477" i="109"/>
  <c r="C1477" i="109"/>
  <c r="B1477" i="109"/>
  <c r="A1477" i="109"/>
  <c r="AB1476" i="109"/>
  <c r="AC1476" i="109" s="1"/>
  <c r="AA1476" i="109"/>
  <c r="V1476" i="109"/>
  <c r="U1476" i="109"/>
  <c r="T1476" i="109"/>
  <c r="S1476" i="109"/>
  <c r="R1476" i="109"/>
  <c r="Q1476" i="109"/>
  <c r="P1476" i="109"/>
  <c r="O1476" i="109"/>
  <c r="N1476" i="109"/>
  <c r="M1476" i="109"/>
  <c r="L1476" i="109"/>
  <c r="K1476" i="109"/>
  <c r="J1476" i="109"/>
  <c r="I1476" i="109"/>
  <c r="H1476" i="109"/>
  <c r="G1476" i="109"/>
  <c r="F1476" i="109"/>
  <c r="E1476" i="109"/>
  <c r="D1476" i="109"/>
  <c r="C1476" i="109"/>
  <c r="B1476" i="109"/>
  <c r="A1476" i="109"/>
  <c r="AB1475" i="109"/>
  <c r="AC1475" i="109" s="1"/>
  <c r="AA1475" i="109"/>
  <c r="V1475" i="109"/>
  <c r="U1475" i="109"/>
  <c r="T1475" i="109"/>
  <c r="S1475" i="109"/>
  <c r="R1475" i="109"/>
  <c r="Q1475" i="109"/>
  <c r="P1475" i="109"/>
  <c r="O1475" i="109"/>
  <c r="N1475" i="109"/>
  <c r="M1475" i="109"/>
  <c r="L1475" i="109"/>
  <c r="K1475" i="109"/>
  <c r="J1475" i="109"/>
  <c r="I1475" i="109"/>
  <c r="H1475" i="109"/>
  <c r="G1475" i="109"/>
  <c r="F1475" i="109"/>
  <c r="E1475" i="109"/>
  <c r="D1475" i="109"/>
  <c r="C1475" i="109"/>
  <c r="B1475" i="109"/>
  <c r="A1475" i="109"/>
  <c r="AF1474" i="109"/>
  <c r="AB1474" i="109"/>
  <c r="AC1474" i="109" s="1"/>
  <c r="AA1474" i="109"/>
  <c r="V1474" i="109"/>
  <c r="U1474" i="109"/>
  <c r="T1474" i="109"/>
  <c r="S1474" i="109"/>
  <c r="R1474" i="109"/>
  <c r="Q1474" i="109"/>
  <c r="P1474" i="109"/>
  <c r="O1474" i="109"/>
  <c r="N1474" i="109"/>
  <c r="M1474" i="109"/>
  <c r="L1474" i="109"/>
  <c r="K1474" i="109"/>
  <c r="J1474" i="109"/>
  <c r="I1474" i="109"/>
  <c r="H1474" i="109"/>
  <c r="G1474" i="109"/>
  <c r="F1474" i="109"/>
  <c r="E1474" i="109"/>
  <c r="D1474" i="109"/>
  <c r="C1474" i="109"/>
  <c r="B1474" i="109"/>
  <c r="A1474" i="109"/>
  <c r="AB1473" i="109"/>
  <c r="AC1473" i="109" s="1"/>
  <c r="AA1473" i="109"/>
  <c r="Y1473" i="109"/>
  <c r="U1473" i="109"/>
  <c r="T1473" i="109"/>
  <c r="S1473" i="109"/>
  <c r="R1473" i="109"/>
  <c r="Q1473" i="109"/>
  <c r="P1473" i="109"/>
  <c r="O1473" i="109"/>
  <c r="N1473" i="109"/>
  <c r="M1473" i="109"/>
  <c r="L1473" i="109"/>
  <c r="K1473" i="109"/>
  <c r="J1473" i="109"/>
  <c r="I1473" i="109"/>
  <c r="H1473" i="109"/>
  <c r="G1473" i="109"/>
  <c r="F1473" i="109"/>
  <c r="E1473" i="109"/>
  <c r="D1473" i="109"/>
  <c r="C1473" i="109"/>
  <c r="B1473" i="109"/>
  <c r="A1473" i="109"/>
  <c r="V1473" i="109" s="1"/>
  <c r="AP1472" i="109"/>
  <c r="AN1472" i="109"/>
  <c r="AM1472" i="109"/>
  <c r="AK1472" i="109"/>
  <c r="AI1472" i="109"/>
  <c r="AH1472" i="109"/>
  <c r="AG1472" i="109"/>
  <c r="AF1472" i="109"/>
  <c r="AE1472" i="109"/>
  <c r="AQ1472" i="109" s="1"/>
  <c r="AC1472" i="109"/>
  <c r="AB1472" i="109"/>
  <c r="AA1472" i="109"/>
  <c r="Z1472" i="109"/>
  <c r="Y1472" i="109"/>
  <c r="V1472" i="109"/>
  <c r="AL1472" i="109" s="1"/>
  <c r="U1472" i="109"/>
  <c r="T1472" i="109"/>
  <c r="S1472" i="109"/>
  <c r="R1472" i="109"/>
  <c r="Q1472" i="109"/>
  <c r="P1472" i="109"/>
  <c r="O1472" i="109"/>
  <c r="N1472" i="109"/>
  <c r="M1472" i="109"/>
  <c r="L1472" i="109"/>
  <c r="K1472" i="109"/>
  <c r="J1472" i="109"/>
  <c r="I1472" i="109"/>
  <c r="H1472" i="109"/>
  <c r="G1472" i="109"/>
  <c r="F1472" i="109"/>
  <c r="E1472" i="109"/>
  <c r="D1472" i="109"/>
  <c r="C1472" i="109"/>
  <c r="B1472" i="109"/>
  <c r="A1472" i="109"/>
  <c r="AO1471" i="109"/>
  <c r="AM1471" i="109"/>
  <c r="AL1471" i="109"/>
  <c r="AJ1471" i="109"/>
  <c r="AI1471" i="109"/>
  <c r="AH1471" i="109"/>
  <c r="AG1471" i="109"/>
  <c r="AF1471" i="109"/>
  <c r="AR1471" i="109" s="1"/>
  <c r="AE1471" i="109"/>
  <c r="Z1471" i="109"/>
  <c r="V1471" i="109"/>
  <c r="AN1471" i="109" s="1"/>
  <c r="U1471" i="109"/>
  <c r="T1471" i="109"/>
  <c r="S1471" i="109"/>
  <c r="R1471" i="109"/>
  <c r="Q1471" i="109"/>
  <c r="P1471" i="109"/>
  <c r="O1471" i="109"/>
  <c r="N1471" i="109"/>
  <c r="M1471" i="109"/>
  <c r="L1471" i="109"/>
  <c r="K1471" i="109"/>
  <c r="J1471" i="109"/>
  <c r="I1471" i="109"/>
  <c r="H1471" i="109"/>
  <c r="G1471" i="109"/>
  <c r="F1471" i="109"/>
  <c r="E1471" i="109"/>
  <c r="D1471" i="109"/>
  <c r="C1471" i="109"/>
  <c r="B1471" i="109"/>
  <c r="A1471" i="109"/>
  <c r="AK1470" i="109"/>
  <c r="AJ1470" i="109"/>
  <c r="AI1470" i="109"/>
  <c r="AH1470" i="109"/>
  <c r="AG1470" i="109"/>
  <c r="AF1470" i="109"/>
  <c r="AE1470" i="109"/>
  <c r="AB1470" i="109"/>
  <c r="AC1470" i="109" s="1"/>
  <c r="AA1470" i="109"/>
  <c r="V1470" i="109"/>
  <c r="AP1470" i="109" s="1"/>
  <c r="U1470" i="109"/>
  <c r="T1470" i="109"/>
  <c r="S1470" i="109"/>
  <c r="R1470" i="109"/>
  <c r="Q1470" i="109"/>
  <c r="P1470" i="109"/>
  <c r="O1470" i="109"/>
  <c r="N1470" i="109"/>
  <c r="M1470" i="109"/>
  <c r="L1470" i="109"/>
  <c r="K1470" i="109"/>
  <c r="J1470" i="109"/>
  <c r="I1470" i="109"/>
  <c r="H1470" i="109"/>
  <c r="G1470" i="109"/>
  <c r="F1470" i="109"/>
  <c r="E1470" i="109"/>
  <c r="D1470" i="109"/>
  <c r="C1470" i="109"/>
  <c r="B1470" i="109"/>
  <c r="A1470" i="109"/>
  <c r="AK1469" i="109"/>
  <c r="AJ1469" i="109"/>
  <c r="AI1469" i="109"/>
  <c r="AH1469" i="109"/>
  <c r="AG1469" i="109"/>
  <c r="AF1469" i="109"/>
  <c r="AE1469" i="109"/>
  <c r="U1469" i="109"/>
  <c r="T1469" i="109"/>
  <c r="S1469" i="109"/>
  <c r="R1469" i="109"/>
  <c r="Q1469" i="109"/>
  <c r="P1469" i="109"/>
  <c r="O1469" i="109"/>
  <c r="N1469" i="109"/>
  <c r="M1469" i="109"/>
  <c r="L1469" i="109"/>
  <c r="AA1469" i="109" s="1"/>
  <c r="K1469" i="109"/>
  <c r="J1469" i="109"/>
  <c r="I1469" i="109"/>
  <c r="H1469" i="109"/>
  <c r="G1469" i="109"/>
  <c r="F1469" i="109"/>
  <c r="E1469" i="109"/>
  <c r="D1469" i="109"/>
  <c r="C1469" i="109"/>
  <c r="B1469" i="109"/>
  <c r="A1469" i="109"/>
  <c r="V1469" i="109" s="1"/>
  <c r="AJ1468" i="109"/>
  <c r="AE1468" i="109"/>
  <c r="U1468" i="109"/>
  <c r="T1468" i="109"/>
  <c r="S1468" i="109"/>
  <c r="R1468" i="109"/>
  <c r="Q1468" i="109"/>
  <c r="P1468" i="109"/>
  <c r="O1468" i="109"/>
  <c r="N1468" i="109"/>
  <c r="M1468" i="109"/>
  <c r="L1468" i="109"/>
  <c r="K1468" i="109"/>
  <c r="J1468" i="109"/>
  <c r="I1468" i="109"/>
  <c r="H1468" i="109"/>
  <c r="G1468" i="109"/>
  <c r="F1468" i="109"/>
  <c r="E1468" i="109"/>
  <c r="D1468" i="109"/>
  <c r="C1468" i="109"/>
  <c r="B1468" i="109"/>
  <c r="A1468" i="109"/>
  <c r="V1468" i="109" s="1"/>
  <c r="AO1467" i="109"/>
  <c r="AN1467" i="109"/>
  <c r="AM1467" i="109"/>
  <c r="AL1467" i="109"/>
  <c r="AK1467" i="109"/>
  <c r="AJ1467" i="109"/>
  <c r="AI1467" i="109"/>
  <c r="AH1467" i="109"/>
  <c r="AG1467" i="109"/>
  <c r="AF1467" i="109"/>
  <c r="AE1467" i="109"/>
  <c r="V1467" i="109"/>
  <c r="Z1467" i="109" s="1"/>
  <c r="U1467" i="109"/>
  <c r="T1467" i="109"/>
  <c r="S1467" i="109"/>
  <c r="R1467" i="109"/>
  <c r="Q1467" i="109"/>
  <c r="P1467" i="109"/>
  <c r="O1467" i="109"/>
  <c r="N1467" i="109"/>
  <c r="M1467" i="109"/>
  <c r="L1467" i="109"/>
  <c r="K1467" i="109"/>
  <c r="J1467" i="109"/>
  <c r="I1467" i="109"/>
  <c r="H1467" i="109"/>
  <c r="G1467" i="109"/>
  <c r="F1467" i="109"/>
  <c r="E1467" i="109"/>
  <c r="D1467" i="109"/>
  <c r="C1467" i="109"/>
  <c r="B1467" i="109"/>
  <c r="A1467" i="109"/>
  <c r="AP1466" i="109"/>
  <c r="AL1466" i="109"/>
  <c r="AI1466" i="109"/>
  <c r="AG1466" i="109"/>
  <c r="U1466" i="109"/>
  <c r="T1466" i="109"/>
  <c r="S1466" i="109"/>
  <c r="R1466" i="109"/>
  <c r="Q1466" i="109"/>
  <c r="P1466" i="109"/>
  <c r="O1466" i="109"/>
  <c r="N1466" i="109"/>
  <c r="M1466" i="109"/>
  <c r="L1466" i="109"/>
  <c r="K1466" i="109"/>
  <c r="J1466" i="109"/>
  <c r="I1466" i="109"/>
  <c r="H1466" i="109"/>
  <c r="G1466" i="109"/>
  <c r="F1466" i="109"/>
  <c r="E1466" i="109"/>
  <c r="D1466" i="109"/>
  <c r="C1466" i="109"/>
  <c r="B1466" i="109"/>
  <c r="A1466" i="109"/>
  <c r="V1466" i="109" s="1"/>
  <c r="AP1465" i="109"/>
  <c r="AO1465" i="109"/>
  <c r="AS1465" i="109" s="1"/>
  <c r="AN1465" i="109"/>
  <c r="AM1465" i="109"/>
  <c r="AL1465" i="109"/>
  <c r="AK1465" i="109"/>
  <c r="AJ1465" i="109"/>
  <c r="AI1465" i="109"/>
  <c r="V1465" i="109"/>
  <c r="AH1465" i="109" s="1"/>
  <c r="U1465" i="109"/>
  <c r="T1465" i="109"/>
  <c r="S1465" i="109"/>
  <c r="R1465" i="109"/>
  <c r="Q1465" i="109"/>
  <c r="P1465" i="109"/>
  <c r="O1465" i="109"/>
  <c r="N1465" i="109"/>
  <c r="M1465" i="109"/>
  <c r="L1465" i="109"/>
  <c r="K1465" i="109"/>
  <c r="J1465" i="109"/>
  <c r="I1465" i="109"/>
  <c r="H1465" i="109"/>
  <c r="G1465" i="109"/>
  <c r="F1465" i="109"/>
  <c r="E1465" i="109"/>
  <c r="D1465" i="109"/>
  <c r="C1465" i="109"/>
  <c r="B1465" i="109"/>
  <c r="A1465" i="109"/>
  <c r="AC1464" i="109"/>
  <c r="AB1464" i="109"/>
  <c r="U1464" i="109"/>
  <c r="T1464" i="109"/>
  <c r="S1464" i="109"/>
  <c r="AA1464" i="109" s="1"/>
  <c r="R1464" i="109"/>
  <c r="Q1464" i="109"/>
  <c r="P1464" i="109"/>
  <c r="O1464" i="109"/>
  <c r="N1464" i="109"/>
  <c r="M1464" i="109"/>
  <c r="L1464" i="109"/>
  <c r="K1464" i="109"/>
  <c r="J1464" i="109"/>
  <c r="I1464" i="109"/>
  <c r="H1464" i="109"/>
  <c r="G1464" i="109"/>
  <c r="F1464" i="109"/>
  <c r="E1464" i="109"/>
  <c r="D1464" i="109"/>
  <c r="C1464" i="109"/>
  <c r="B1464" i="109"/>
  <c r="A1464" i="109"/>
  <c r="V1464" i="109" s="1"/>
  <c r="AP1463" i="109"/>
  <c r="AO1463" i="109"/>
  <c r="AS1463" i="109" s="1"/>
  <c r="V1463" i="109"/>
  <c r="U1463" i="109"/>
  <c r="T1463" i="109"/>
  <c r="S1463" i="109"/>
  <c r="AA1463" i="109" s="1"/>
  <c r="R1463" i="109"/>
  <c r="Q1463" i="109"/>
  <c r="P1463" i="109"/>
  <c r="O1463" i="109"/>
  <c r="N1463" i="109"/>
  <c r="M1463" i="109"/>
  <c r="L1463" i="109"/>
  <c r="AB1463" i="109" s="1"/>
  <c r="AC1463" i="109" s="1"/>
  <c r="K1463" i="109"/>
  <c r="J1463" i="109"/>
  <c r="I1463" i="109"/>
  <c r="H1463" i="109"/>
  <c r="G1463" i="109"/>
  <c r="F1463" i="109"/>
  <c r="E1463" i="109"/>
  <c r="D1463" i="109"/>
  <c r="C1463" i="109"/>
  <c r="B1463" i="109"/>
  <c r="A1463" i="109"/>
  <c r="AB1462" i="109"/>
  <c r="AC1462" i="109" s="1"/>
  <c r="V1462" i="109"/>
  <c r="U1462" i="109"/>
  <c r="T1462" i="109"/>
  <c r="S1462" i="109"/>
  <c r="AA1462" i="109" s="1"/>
  <c r="R1462" i="109"/>
  <c r="Q1462" i="109"/>
  <c r="P1462" i="109"/>
  <c r="O1462" i="109"/>
  <c r="N1462" i="109"/>
  <c r="M1462" i="109"/>
  <c r="L1462" i="109"/>
  <c r="K1462" i="109"/>
  <c r="J1462" i="109"/>
  <c r="I1462" i="109"/>
  <c r="H1462" i="109"/>
  <c r="G1462" i="109"/>
  <c r="F1462" i="109"/>
  <c r="E1462" i="109"/>
  <c r="D1462" i="109"/>
  <c r="C1462" i="109"/>
  <c r="B1462" i="109"/>
  <c r="A1462" i="109"/>
  <c r="AC1461" i="109"/>
  <c r="AB1461" i="109"/>
  <c r="AA1461" i="109"/>
  <c r="Z1461" i="109"/>
  <c r="Y1461" i="109"/>
  <c r="V1461" i="109"/>
  <c r="U1461" i="109"/>
  <c r="T1461" i="109"/>
  <c r="S1461" i="109"/>
  <c r="R1461" i="109"/>
  <c r="Q1461" i="109"/>
  <c r="P1461" i="109"/>
  <c r="O1461" i="109"/>
  <c r="N1461" i="109"/>
  <c r="M1461" i="109"/>
  <c r="L1461" i="109"/>
  <c r="K1461" i="109"/>
  <c r="J1461" i="109"/>
  <c r="I1461" i="109"/>
  <c r="H1461" i="109"/>
  <c r="G1461" i="109"/>
  <c r="F1461" i="109"/>
  <c r="E1461" i="109"/>
  <c r="D1461" i="109"/>
  <c r="C1461" i="109"/>
  <c r="B1461" i="109"/>
  <c r="A1461" i="109"/>
  <c r="AB1460" i="109"/>
  <c r="AC1460" i="109" s="1"/>
  <c r="AA1460" i="109"/>
  <c r="V1460" i="109"/>
  <c r="U1460" i="109"/>
  <c r="T1460" i="109"/>
  <c r="S1460" i="109"/>
  <c r="R1460" i="109"/>
  <c r="Q1460" i="109"/>
  <c r="P1460" i="109"/>
  <c r="O1460" i="109"/>
  <c r="N1460" i="109"/>
  <c r="M1460" i="109"/>
  <c r="L1460" i="109"/>
  <c r="K1460" i="109"/>
  <c r="J1460" i="109"/>
  <c r="I1460" i="109"/>
  <c r="H1460" i="109"/>
  <c r="G1460" i="109"/>
  <c r="F1460" i="109"/>
  <c r="E1460" i="109"/>
  <c r="D1460" i="109"/>
  <c r="C1460" i="109"/>
  <c r="B1460" i="109"/>
  <c r="A1460" i="109"/>
  <c r="AP1459" i="109"/>
  <c r="AM1459" i="109"/>
  <c r="AL1459" i="109"/>
  <c r="AK1459" i="109"/>
  <c r="AI1459" i="109"/>
  <c r="AH1459" i="109"/>
  <c r="AG1459" i="109"/>
  <c r="AF1459" i="109"/>
  <c r="AE1459" i="109"/>
  <c r="AB1459" i="109"/>
  <c r="AC1459" i="109" s="1"/>
  <c r="AA1459" i="109"/>
  <c r="Z1459" i="109"/>
  <c r="Y1459" i="109"/>
  <c r="V1459" i="109"/>
  <c r="X1459" i="109" s="1"/>
  <c r="AD1459" i="109" s="1"/>
  <c r="U1459" i="109"/>
  <c r="T1459" i="109"/>
  <c r="S1459" i="109"/>
  <c r="R1459" i="109"/>
  <c r="Q1459" i="109"/>
  <c r="P1459" i="109"/>
  <c r="O1459" i="109"/>
  <c r="N1459" i="109"/>
  <c r="M1459" i="109"/>
  <c r="L1459" i="109"/>
  <c r="K1459" i="109"/>
  <c r="J1459" i="109"/>
  <c r="I1459" i="109"/>
  <c r="H1459" i="109"/>
  <c r="G1459" i="109"/>
  <c r="F1459" i="109"/>
  <c r="E1459" i="109"/>
  <c r="D1459" i="109"/>
  <c r="C1459" i="109"/>
  <c r="B1459" i="109"/>
  <c r="A1459" i="109"/>
  <c r="AO1458" i="109"/>
  <c r="AK1458" i="109"/>
  <c r="AJ1458" i="109"/>
  <c r="AI1458" i="109"/>
  <c r="AH1458" i="109"/>
  <c r="AG1458" i="109"/>
  <c r="AF1458" i="109"/>
  <c r="AE1458" i="109"/>
  <c r="AC1458" i="109"/>
  <c r="AB1458" i="109"/>
  <c r="AA1458" i="109"/>
  <c r="V1458" i="109"/>
  <c r="Z1458" i="109" s="1"/>
  <c r="U1458" i="109"/>
  <c r="T1458" i="109"/>
  <c r="S1458" i="109"/>
  <c r="R1458" i="109"/>
  <c r="Q1458" i="109"/>
  <c r="P1458" i="109"/>
  <c r="O1458" i="109"/>
  <c r="N1458" i="109"/>
  <c r="M1458" i="109"/>
  <c r="L1458" i="109"/>
  <c r="K1458" i="109"/>
  <c r="J1458" i="109"/>
  <c r="I1458" i="109"/>
  <c r="H1458" i="109"/>
  <c r="G1458" i="109"/>
  <c r="F1458" i="109"/>
  <c r="E1458" i="109"/>
  <c r="D1458" i="109"/>
  <c r="C1458" i="109"/>
  <c r="B1458" i="109"/>
  <c r="A1458" i="109"/>
  <c r="AM1457" i="109"/>
  <c r="AL1457" i="109"/>
  <c r="AK1457" i="109"/>
  <c r="AG1457" i="109"/>
  <c r="U1457" i="109"/>
  <c r="T1457" i="109"/>
  <c r="S1457" i="109"/>
  <c r="R1457" i="109"/>
  <c r="Q1457" i="109"/>
  <c r="P1457" i="109"/>
  <c r="O1457" i="109"/>
  <c r="N1457" i="109"/>
  <c r="M1457" i="109"/>
  <c r="L1457" i="109"/>
  <c r="K1457" i="109"/>
  <c r="J1457" i="109"/>
  <c r="I1457" i="109"/>
  <c r="H1457" i="109"/>
  <c r="G1457" i="109"/>
  <c r="F1457" i="109"/>
  <c r="E1457" i="109"/>
  <c r="D1457" i="109"/>
  <c r="C1457" i="109"/>
  <c r="B1457" i="109"/>
  <c r="A1457" i="109"/>
  <c r="V1457" i="109" s="1"/>
  <c r="AO1456" i="109"/>
  <c r="AN1456" i="109"/>
  <c r="AM1456" i="109"/>
  <c r="AL1456" i="109"/>
  <c r="AK1456" i="109"/>
  <c r="AJ1456" i="109"/>
  <c r="AI1456" i="109"/>
  <c r="AH1456" i="109"/>
  <c r="AG1456" i="109"/>
  <c r="AF1456" i="109"/>
  <c r="AE1456" i="109"/>
  <c r="V1456" i="109"/>
  <c r="Z1456" i="109" s="1"/>
  <c r="U1456" i="109"/>
  <c r="T1456" i="109"/>
  <c r="S1456" i="109"/>
  <c r="R1456" i="109"/>
  <c r="Q1456" i="109"/>
  <c r="P1456" i="109"/>
  <c r="O1456" i="109"/>
  <c r="N1456" i="109"/>
  <c r="M1456" i="109"/>
  <c r="L1456" i="109"/>
  <c r="K1456" i="109"/>
  <c r="J1456" i="109"/>
  <c r="I1456" i="109"/>
  <c r="H1456" i="109"/>
  <c r="G1456" i="109"/>
  <c r="F1456" i="109"/>
  <c r="E1456" i="109"/>
  <c r="D1456" i="109"/>
  <c r="C1456" i="109"/>
  <c r="B1456" i="109"/>
  <c r="A1456" i="109"/>
  <c r="AP1455" i="109"/>
  <c r="AO1455" i="109"/>
  <c r="AS1455" i="109" s="1"/>
  <c r="AN1455" i="109"/>
  <c r="AL1455" i="109"/>
  <c r="AK1455" i="109"/>
  <c r="AJ1455" i="109"/>
  <c r="AI1455" i="109"/>
  <c r="AG1455" i="109"/>
  <c r="U1455" i="109"/>
  <c r="T1455" i="109"/>
  <c r="S1455" i="109"/>
  <c r="R1455" i="109"/>
  <c r="Q1455" i="109"/>
  <c r="P1455" i="109"/>
  <c r="O1455" i="109"/>
  <c r="N1455" i="109"/>
  <c r="M1455" i="109"/>
  <c r="L1455" i="109"/>
  <c r="K1455" i="109"/>
  <c r="J1455" i="109"/>
  <c r="I1455" i="109"/>
  <c r="H1455" i="109"/>
  <c r="G1455" i="109"/>
  <c r="F1455" i="109"/>
  <c r="E1455" i="109"/>
  <c r="D1455" i="109"/>
  <c r="C1455" i="109"/>
  <c r="B1455" i="109"/>
  <c r="A1455" i="109"/>
  <c r="V1455" i="109" s="1"/>
  <c r="V1454" i="109"/>
  <c r="U1454" i="109"/>
  <c r="T1454" i="109"/>
  <c r="S1454" i="109"/>
  <c r="R1454" i="109"/>
  <c r="Q1454" i="109"/>
  <c r="P1454" i="109"/>
  <c r="O1454" i="109"/>
  <c r="N1454" i="109"/>
  <c r="M1454" i="109"/>
  <c r="L1454" i="109"/>
  <c r="K1454" i="109"/>
  <c r="J1454" i="109"/>
  <c r="I1454" i="109"/>
  <c r="H1454" i="109"/>
  <c r="G1454" i="109"/>
  <c r="F1454" i="109"/>
  <c r="E1454" i="109"/>
  <c r="D1454" i="109"/>
  <c r="C1454" i="109"/>
  <c r="B1454" i="109"/>
  <c r="A1454" i="109"/>
  <c r="AB1453" i="109"/>
  <c r="AC1453" i="109" s="1"/>
  <c r="U1453" i="109"/>
  <c r="T1453" i="109"/>
  <c r="S1453" i="109"/>
  <c r="AA1453" i="109" s="1"/>
  <c r="R1453" i="109"/>
  <c r="Q1453" i="109"/>
  <c r="P1453" i="109"/>
  <c r="O1453" i="109"/>
  <c r="N1453" i="109"/>
  <c r="M1453" i="109"/>
  <c r="L1453" i="109"/>
  <c r="K1453" i="109"/>
  <c r="J1453" i="109"/>
  <c r="I1453" i="109"/>
  <c r="H1453" i="109"/>
  <c r="G1453" i="109"/>
  <c r="F1453" i="109"/>
  <c r="E1453" i="109"/>
  <c r="D1453" i="109"/>
  <c r="C1453" i="109"/>
  <c r="B1453" i="109"/>
  <c r="A1453" i="109"/>
  <c r="V1453" i="109" s="1"/>
  <c r="AP1452" i="109"/>
  <c r="AO1452" i="109"/>
  <c r="AS1452" i="109" s="1"/>
  <c r="AN1452" i="109"/>
  <c r="AA1452" i="109"/>
  <c r="X1452" i="109"/>
  <c r="U1452" i="109"/>
  <c r="T1452" i="109"/>
  <c r="S1452" i="109"/>
  <c r="R1452" i="109"/>
  <c r="Q1452" i="109"/>
  <c r="P1452" i="109"/>
  <c r="O1452" i="109"/>
  <c r="N1452" i="109"/>
  <c r="M1452" i="109"/>
  <c r="L1452" i="109"/>
  <c r="AB1452" i="109" s="1"/>
  <c r="AC1452" i="109" s="1"/>
  <c r="K1452" i="109"/>
  <c r="J1452" i="109"/>
  <c r="I1452" i="109"/>
  <c r="H1452" i="109"/>
  <c r="G1452" i="109"/>
  <c r="F1452" i="109"/>
  <c r="E1452" i="109"/>
  <c r="D1452" i="109"/>
  <c r="C1452" i="109"/>
  <c r="B1452" i="109"/>
  <c r="A1452" i="109"/>
  <c r="V1452" i="109" s="1"/>
  <c r="AB1451" i="109"/>
  <c r="AC1451" i="109" s="1"/>
  <c r="U1451" i="109"/>
  <c r="T1451" i="109"/>
  <c r="S1451" i="109"/>
  <c r="AA1451" i="109" s="1"/>
  <c r="R1451" i="109"/>
  <c r="Q1451" i="109"/>
  <c r="P1451" i="109"/>
  <c r="O1451" i="109"/>
  <c r="N1451" i="109"/>
  <c r="M1451" i="109"/>
  <c r="L1451" i="109"/>
  <c r="K1451" i="109"/>
  <c r="J1451" i="109"/>
  <c r="I1451" i="109"/>
  <c r="H1451" i="109"/>
  <c r="G1451" i="109"/>
  <c r="F1451" i="109"/>
  <c r="E1451" i="109"/>
  <c r="D1451" i="109"/>
  <c r="C1451" i="109"/>
  <c r="B1451" i="109"/>
  <c r="A1451" i="109"/>
  <c r="V1451" i="109" s="1"/>
  <c r="AC1450" i="109"/>
  <c r="AB1450" i="109"/>
  <c r="AA1450" i="109"/>
  <c r="U1450" i="109"/>
  <c r="T1450" i="109"/>
  <c r="S1450" i="109"/>
  <c r="R1450" i="109"/>
  <c r="Q1450" i="109"/>
  <c r="P1450" i="109"/>
  <c r="O1450" i="109"/>
  <c r="N1450" i="109"/>
  <c r="M1450" i="109"/>
  <c r="L1450" i="109"/>
  <c r="K1450" i="109"/>
  <c r="J1450" i="109"/>
  <c r="I1450" i="109"/>
  <c r="H1450" i="109"/>
  <c r="G1450" i="109"/>
  <c r="F1450" i="109"/>
  <c r="E1450" i="109"/>
  <c r="D1450" i="109"/>
  <c r="C1450" i="109"/>
  <c r="B1450" i="109"/>
  <c r="A1450" i="109"/>
  <c r="V1450" i="109" s="1"/>
  <c r="AE1449" i="109"/>
  <c r="AC1449" i="109"/>
  <c r="AB1449" i="109"/>
  <c r="AA1449" i="109"/>
  <c r="Z1449" i="109"/>
  <c r="Y1449" i="109"/>
  <c r="V1449" i="109"/>
  <c r="U1449" i="109"/>
  <c r="T1449" i="109"/>
  <c r="S1449" i="109"/>
  <c r="R1449" i="109"/>
  <c r="Q1449" i="109"/>
  <c r="P1449" i="109"/>
  <c r="O1449" i="109"/>
  <c r="N1449" i="109"/>
  <c r="M1449" i="109"/>
  <c r="L1449" i="109"/>
  <c r="K1449" i="109"/>
  <c r="J1449" i="109"/>
  <c r="I1449" i="109"/>
  <c r="H1449" i="109"/>
  <c r="G1449" i="109"/>
  <c r="F1449" i="109"/>
  <c r="E1449" i="109"/>
  <c r="D1449" i="109"/>
  <c r="C1449" i="109"/>
  <c r="B1449" i="109"/>
  <c r="A1449" i="109"/>
  <c r="AP1448" i="109"/>
  <c r="AM1448" i="109"/>
  <c r="AL1448" i="109"/>
  <c r="AK1448" i="109"/>
  <c r="AI1448" i="109"/>
  <c r="AH1448" i="109"/>
  <c r="AG1448" i="109"/>
  <c r="AF1448" i="109"/>
  <c r="AE1448" i="109"/>
  <c r="AB1448" i="109"/>
  <c r="AC1448" i="109" s="1"/>
  <c r="Z1448" i="109"/>
  <c r="Y1448" i="109"/>
  <c r="V1448" i="109"/>
  <c r="X1448" i="109" s="1"/>
  <c r="U1448" i="109"/>
  <c r="T1448" i="109"/>
  <c r="S1448" i="109"/>
  <c r="AA1448" i="109" s="1"/>
  <c r="R1448" i="109"/>
  <c r="Q1448" i="109"/>
  <c r="P1448" i="109"/>
  <c r="O1448" i="109"/>
  <c r="N1448" i="109"/>
  <c r="M1448" i="109"/>
  <c r="L1448" i="109"/>
  <c r="K1448" i="109"/>
  <c r="J1448" i="109"/>
  <c r="I1448" i="109"/>
  <c r="H1448" i="109"/>
  <c r="G1448" i="109"/>
  <c r="F1448" i="109"/>
  <c r="E1448" i="109"/>
  <c r="D1448" i="109"/>
  <c r="C1448" i="109"/>
  <c r="B1448" i="109"/>
  <c r="A1448" i="109"/>
  <c r="AO1447" i="109"/>
  <c r="AN1447" i="109"/>
  <c r="AK1447" i="109"/>
  <c r="AJ1447" i="109"/>
  <c r="AI1447" i="109"/>
  <c r="AH1447" i="109"/>
  <c r="AG1447" i="109"/>
  <c r="V1447" i="109"/>
  <c r="U1447" i="109"/>
  <c r="T1447" i="109"/>
  <c r="S1447" i="109"/>
  <c r="R1447" i="109"/>
  <c r="Q1447" i="109"/>
  <c r="P1447" i="109"/>
  <c r="O1447" i="109"/>
  <c r="N1447" i="109"/>
  <c r="M1447" i="109"/>
  <c r="L1447" i="109"/>
  <c r="K1447" i="109"/>
  <c r="J1447" i="109"/>
  <c r="I1447" i="109"/>
  <c r="H1447" i="109"/>
  <c r="G1447" i="109"/>
  <c r="F1447" i="109"/>
  <c r="E1447" i="109"/>
  <c r="D1447" i="109"/>
  <c r="C1447" i="109"/>
  <c r="B1447" i="109"/>
  <c r="A1447" i="109"/>
  <c r="AH1446" i="109"/>
  <c r="AG1446" i="109"/>
  <c r="U1446" i="109"/>
  <c r="T1446" i="109"/>
  <c r="S1446" i="109"/>
  <c r="R1446" i="109"/>
  <c r="Q1446" i="109"/>
  <c r="P1446" i="109"/>
  <c r="O1446" i="109"/>
  <c r="N1446" i="109"/>
  <c r="M1446" i="109"/>
  <c r="L1446" i="109"/>
  <c r="K1446" i="109"/>
  <c r="J1446" i="109"/>
  <c r="I1446" i="109"/>
  <c r="H1446" i="109"/>
  <c r="G1446" i="109"/>
  <c r="F1446" i="109"/>
  <c r="E1446" i="109"/>
  <c r="D1446" i="109"/>
  <c r="C1446" i="109"/>
  <c r="B1446" i="109"/>
  <c r="A1446" i="109"/>
  <c r="V1446" i="109" s="1"/>
  <c r="Y1446" i="109" s="1"/>
  <c r="AA1445" i="109"/>
  <c r="V1445" i="109"/>
  <c r="U1445" i="109"/>
  <c r="T1445" i="109"/>
  <c r="S1445" i="109"/>
  <c r="R1445" i="109"/>
  <c r="Q1445" i="109"/>
  <c r="P1445" i="109"/>
  <c r="O1445" i="109"/>
  <c r="N1445" i="109"/>
  <c r="M1445" i="109"/>
  <c r="L1445" i="109"/>
  <c r="AB1445" i="109" s="1"/>
  <c r="AC1445" i="109" s="1"/>
  <c r="K1445" i="109"/>
  <c r="J1445" i="109"/>
  <c r="I1445" i="109"/>
  <c r="H1445" i="109"/>
  <c r="G1445" i="109"/>
  <c r="F1445" i="109"/>
  <c r="E1445" i="109"/>
  <c r="D1445" i="109"/>
  <c r="C1445" i="109"/>
  <c r="B1445" i="109"/>
  <c r="A1445" i="109"/>
  <c r="AN1444" i="109"/>
  <c r="U1444" i="109"/>
  <c r="T1444" i="109"/>
  <c r="S1444" i="109"/>
  <c r="R1444" i="109"/>
  <c r="Q1444" i="109"/>
  <c r="P1444" i="109"/>
  <c r="O1444" i="109"/>
  <c r="N1444" i="109"/>
  <c r="M1444" i="109"/>
  <c r="L1444" i="109"/>
  <c r="K1444" i="109"/>
  <c r="J1444" i="109"/>
  <c r="I1444" i="109"/>
  <c r="H1444" i="109"/>
  <c r="G1444" i="109"/>
  <c r="F1444" i="109"/>
  <c r="E1444" i="109"/>
  <c r="D1444" i="109"/>
  <c r="C1444" i="109"/>
  <c r="B1444" i="109"/>
  <c r="A1444" i="109"/>
  <c r="V1444" i="109" s="1"/>
  <c r="AP1443" i="109"/>
  <c r="AS1443" i="109" s="1"/>
  <c r="AO1443" i="109"/>
  <c r="AN1443" i="109"/>
  <c r="AM1443" i="109"/>
  <c r="AL1443" i="109"/>
  <c r="AK1443" i="109"/>
  <c r="AJ1443" i="109"/>
  <c r="V1443" i="109"/>
  <c r="U1443" i="109"/>
  <c r="T1443" i="109"/>
  <c r="S1443" i="109"/>
  <c r="R1443" i="109"/>
  <c r="Q1443" i="109"/>
  <c r="P1443" i="109"/>
  <c r="O1443" i="109"/>
  <c r="N1443" i="109"/>
  <c r="M1443" i="109"/>
  <c r="L1443" i="109"/>
  <c r="K1443" i="109"/>
  <c r="J1443" i="109"/>
  <c r="I1443" i="109"/>
  <c r="H1443" i="109"/>
  <c r="G1443" i="109"/>
  <c r="F1443" i="109"/>
  <c r="E1443" i="109"/>
  <c r="D1443" i="109"/>
  <c r="C1443" i="109"/>
  <c r="B1443" i="109"/>
  <c r="A1443" i="109"/>
  <c r="AH1442" i="109"/>
  <c r="AG1442" i="109"/>
  <c r="U1442" i="109"/>
  <c r="T1442" i="109"/>
  <c r="S1442" i="109"/>
  <c r="R1442" i="109"/>
  <c r="Q1442" i="109"/>
  <c r="P1442" i="109"/>
  <c r="O1442" i="109"/>
  <c r="N1442" i="109"/>
  <c r="M1442" i="109"/>
  <c r="L1442" i="109"/>
  <c r="K1442" i="109"/>
  <c r="J1442" i="109"/>
  <c r="I1442" i="109"/>
  <c r="H1442" i="109"/>
  <c r="G1442" i="109"/>
  <c r="F1442" i="109"/>
  <c r="E1442" i="109"/>
  <c r="D1442" i="109"/>
  <c r="C1442" i="109"/>
  <c r="B1442" i="109"/>
  <c r="A1442" i="109"/>
  <c r="V1442" i="109" s="1"/>
  <c r="AM1441" i="109"/>
  <c r="AK1441" i="109"/>
  <c r="AJ1441" i="109"/>
  <c r="AI1441" i="109"/>
  <c r="AH1441" i="109"/>
  <c r="AE1441" i="109"/>
  <c r="U1441" i="109"/>
  <c r="T1441" i="109"/>
  <c r="S1441" i="109"/>
  <c r="R1441" i="109"/>
  <c r="Q1441" i="109"/>
  <c r="P1441" i="109"/>
  <c r="O1441" i="109"/>
  <c r="N1441" i="109"/>
  <c r="M1441" i="109"/>
  <c r="L1441" i="109"/>
  <c r="K1441" i="109"/>
  <c r="J1441" i="109"/>
  <c r="I1441" i="109"/>
  <c r="H1441" i="109"/>
  <c r="G1441" i="109"/>
  <c r="F1441" i="109"/>
  <c r="E1441" i="109"/>
  <c r="D1441" i="109"/>
  <c r="C1441" i="109"/>
  <c r="B1441" i="109"/>
  <c r="A1441" i="109"/>
  <c r="V1441" i="109" s="1"/>
  <c r="Z1441" i="109" s="1"/>
  <c r="AG1440" i="109"/>
  <c r="AF1440" i="109"/>
  <c r="AB1440" i="109"/>
  <c r="AC1440" i="109" s="1"/>
  <c r="AA1440" i="109"/>
  <c r="U1440" i="109"/>
  <c r="T1440" i="109"/>
  <c r="S1440" i="109"/>
  <c r="R1440" i="109"/>
  <c r="Q1440" i="109"/>
  <c r="P1440" i="109"/>
  <c r="O1440" i="109"/>
  <c r="N1440" i="109"/>
  <c r="M1440" i="109"/>
  <c r="L1440" i="109"/>
  <c r="K1440" i="109"/>
  <c r="J1440" i="109"/>
  <c r="I1440" i="109"/>
  <c r="H1440" i="109"/>
  <c r="G1440" i="109"/>
  <c r="F1440" i="109"/>
  <c r="E1440" i="109"/>
  <c r="D1440" i="109"/>
  <c r="C1440" i="109"/>
  <c r="B1440" i="109"/>
  <c r="A1440" i="109"/>
  <c r="V1440" i="109" s="1"/>
  <c r="X1440" i="109" s="1"/>
  <c r="AB1439" i="109"/>
  <c r="AC1439" i="109" s="1"/>
  <c r="AA1439" i="109"/>
  <c r="U1439" i="109"/>
  <c r="T1439" i="109"/>
  <c r="S1439" i="109"/>
  <c r="R1439" i="109"/>
  <c r="Q1439" i="109"/>
  <c r="P1439" i="109"/>
  <c r="O1439" i="109"/>
  <c r="N1439" i="109"/>
  <c r="M1439" i="109"/>
  <c r="L1439" i="109"/>
  <c r="K1439" i="109"/>
  <c r="J1439" i="109"/>
  <c r="I1439" i="109"/>
  <c r="H1439" i="109"/>
  <c r="G1439" i="109"/>
  <c r="F1439" i="109"/>
  <c r="E1439" i="109"/>
  <c r="D1439" i="109"/>
  <c r="C1439" i="109"/>
  <c r="B1439" i="109"/>
  <c r="A1439" i="109"/>
  <c r="V1439" i="109" s="1"/>
  <c r="AC1438" i="109"/>
  <c r="AB1438" i="109"/>
  <c r="U1438" i="109"/>
  <c r="T1438" i="109"/>
  <c r="S1438" i="109"/>
  <c r="AA1438" i="109" s="1"/>
  <c r="R1438" i="109"/>
  <c r="Q1438" i="109"/>
  <c r="P1438" i="109"/>
  <c r="O1438" i="109"/>
  <c r="N1438" i="109"/>
  <c r="M1438" i="109"/>
  <c r="L1438" i="109"/>
  <c r="K1438" i="109"/>
  <c r="J1438" i="109"/>
  <c r="I1438" i="109"/>
  <c r="H1438" i="109"/>
  <c r="G1438" i="109"/>
  <c r="F1438" i="109"/>
  <c r="E1438" i="109"/>
  <c r="D1438" i="109"/>
  <c r="C1438" i="109"/>
  <c r="B1438" i="109"/>
  <c r="A1438" i="109"/>
  <c r="V1438" i="109" s="1"/>
  <c r="AC1437" i="109"/>
  <c r="AB1437" i="109"/>
  <c r="V1437" i="109"/>
  <c r="U1437" i="109"/>
  <c r="T1437" i="109"/>
  <c r="S1437" i="109"/>
  <c r="AA1437" i="109" s="1"/>
  <c r="R1437" i="109"/>
  <c r="Q1437" i="109"/>
  <c r="P1437" i="109"/>
  <c r="O1437" i="109"/>
  <c r="N1437" i="109"/>
  <c r="M1437" i="109"/>
  <c r="L1437" i="109"/>
  <c r="K1437" i="109"/>
  <c r="J1437" i="109"/>
  <c r="I1437" i="109"/>
  <c r="H1437" i="109"/>
  <c r="G1437" i="109"/>
  <c r="F1437" i="109"/>
  <c r="E1437" i="109"/>
  <c r="D1437" i="109"/>
  <c r="C1437" i="109"/>
  <c r="B1437" i="109"/>
  <c r="A1437" i="109"/>
  <c r="AO1436" i="109"/>
  <c r="AN1436" i="109"/>
  <c r="AM1436" i="109"/>
  <c r="AB1436" i="109"/>
  <c r="AC1436" i="109" s="1"/>
  <c r="AA1436" i="109"/>
  <c r="V1436" i="109"/>
  <c r="U1436" i="109"/>
  <c r="T1436" i="109"/>
  <c r="S1436" i="109"/>
  <c r="R1436" i="109"/>
  <c r="Q1436" i="109"/>
  <c r="P1436" i="109"/>
  <c r="O1436" i="109"/>
  <c r="N1436" i="109"/>
  <c r="M1436" i="109"/>
  <c r="L1436" i="109"/>
  <c r="K1436" i="109"/>
  <c r="J1436" i="109"/>
  <c r="I1436" i="109"/>
  <c r="H1436" i="109"/>
  <c r="G1436" i="109"/>
  <c r="F1436" i="109"/>
  <c r="E1436" i="109"/>
  <c r="D1436" i="109"/>
  <c r="C1436" i="109"/>
  <c r="B1436" i="109"/>
  <c r="A1436" i="109"/>
  <c r="AC1435" i="109"/>
  <c r="X1435" i="109"/>
  <c r="U1435" i="109"/>
  <c r="T1435" i="109"/>
  <c r="S1435" i="109"/>
  <c r="AA1435" i="109" s="1"/>
  <c r="R1435" i="109"/>
  <c r="Q1435" i="109"/>
  <c r="P1435" i="109"/>
  <c r="O1435" i="109"/>
  <c r="N1435" i="109"/>
  <c r="M1435" i="109"/>
  <c r="L1435" i="109"/>
  <c r="AB1435" i="109" s="1"/>
  <c r="K1435" i="109"/>
  <c r="J1435" i="109"/>
  <c r="I1435" i="109"/>
  <c r="H1435" i="109"/>
  <c r="G1435" i="109"/>
  <c r="F1435" i="109"/>
  <c r="E1435" i="109"/>
  <c r="D1435" i="109"/>
  <c r="C1435" i="109"/>
  <c r="B1435" i="109"/>
  <c r="A1435" i="109"/>
  <c r="V1435" i="109" s="1"/>
  <c r="AP1434" i="109"/>
  <c r="AO1434" i="109"/>
  <c r="AS1434" i="109" s="1"/>
  <c r="AN1434" i="109"/>
  <c r="AM1434" i="109"/>
  <c r="AC1434" i="109"/>
  <c r="AB1434" i="109"/>
  <c r="V1434" i="109"/>
  <c r="U1434" i="109"/>
  <c r="T1434" i="109"/>
  <c r="S1434" i="109"/>
  <c r="AA1434" i="109" s="1"/>
  <c r="R1434" i="109"/>
  <c r="Q1434" i="109"/>
  <c r="P1434" i="109"/>
  <c r="O1434" i="109"/>
  <c r="N1434" i="109"/>
  <c r="M1434" i="109"/>
  <c r="L1434" i="109"/>
  <c r="K1434" i="109"/>
  <c r="J1434" i="109"/>
  <c r="I1434" i="109"/>
  <c r="H1434" i="109"/>
  <c r="G1434" i="109"/>
  <c r="F1434" i="109"/>
  <c r="E1434" i="109"/>
  <c r="D1434" i="109"/>
  <c r="C1434" i="109"/>
  <c r="B1434" i="109"/>
  <c r="A1434" i="109"/>
  <c r="AC1433" i="109"/>
  <c r="AB1433" i="109"/>
  <c r="U1433" i="109"/>
  <c r="T1433" i="109"/>
  <c r="S1433" i="109"/>
  <c r="AA1433" i="109" s="1"/>
  <c r="R1433" i="109"/>
  <c r="Q1433" i="109"/>
  <c r="P1433" i="109"/>
  <c r="O1433" i="109"/>
  <c r="N1433" i="109"/>
  <c r="M1433" i="109"/>
  <c r="L1433" i="109"/>
  <c r="K1433" i="109"/>
  <c r="J1433" i="109"/>
  <c r="I1433" i="109"/>
  <c r="H1433" i="109"/>
  <c r="G1433" i="109"/>
  <c r="F1433" i="109"/>
  <c r="E1433" i="109"/>
  <c r="D1433" i="109"/>
  <c r="C1433" i="109"/>
  <c r="B1433" i="109"/>
  <c r="A1433" i="109"/>
  <c r="V1433" i="109" s="1"/>
  <c r="AP1432" i="109"/>
  <c r="AO1432" i="109"/>
  <c r="AS1432" i="109" s="1"/>
  <c r="AC1432" i="109"/>
  <c r="V1432" i="109"/>
  <c r="U1432" i="109"/>
  <c r="T1432" i="109"/>
  <c r="S1432" i="109"/>
  <c r="AA1432" i="109" s="1"/>
  <c r="R1432" i="109"/>
  <c r="Q1432" i="109"/>
  <c r="P1432" i="109"/>
  <c r="O1432" i="109"/>
  <c r="N1432" i="109"/>
  <c r="M1432" i="109"/>
  <c r="L1432" i="109"/>
  <c r="AB1432" i="109" s="1"/>
  <c r="K1432" i="109"/>
  <c r="J1432" i="109"/>
  <c r="I1432" i="109"/>
  <c r="H1432" i="109"/>
  <c r="G1432" i="109"/>
  <c r="F1432" i="109"/>
  <c r="E1432" i="109"/>
  <c r="D1432" i="109"/>
  <c r="C1432" i="109"/>
  <c r="B1432" i="109"/>
  <c r="A1432" i="109"/>
  <c r="AM1431" i="109"/>
  <c r="AB1431" i="109"/>
  <c r="AC1431" i="109" s="1"/>
  <c r="V1431" i="109"/>
  <c r="U1431" i="109"/>
  <c r="T1431" i="109"/>
  <c r="S1431" i="109"/>
  <c r="AA1431" i="109" s="1"/>
  <c r="R1431" i="109"/>
  <c r="Q1431" i="109"/>
  <c r="P1431" i="109"/>
  <c r="O1431" i="109"/>
  <c r="N1431" i="109"/>
  <c r="M1431" i="109"/>
  <c r="L1431" i="109"/>
  <c r="K1431" i="109"/>
  <c r="J1431" i="109"/>
  <c r="I1431" i="109"/>
  <c r="H1431" i="109"/>
  <c r="G1431" i="109"/>
  <c r="F1431" i="109"/>
  <c r="E1431" i="109"/>
  <c r="D1431" i="109"/>
  <c r="C1431" i="109"/>
  <c r="B1431" i="109"/>
  <c r="A1431" i="109"/>
  <c r="AP1430" i="109"/>
  <c r="AS1430" i="109" s="1"/>
  <c r="AO1430" i="109"/>
  <c r="AB1430" i="109"/>
  <c r="AC1430" i="109" s="1"/>
  <c r="V1430" i="109"/>
  <c r="U1430" i="109"/>
  <c r="T1430" i="109"/>
  <c r="S1430" i="109"/>
  <c r="AA1430" i="109" s="1"/>
  <c r="R1430" i="109"/>
  <c r="Q1430" i="109"/>
  <c r="P1430" i="109"/>
  <c r="O1430" i="109"/>
  <c r="N1430" i="109"/>
  <c r="M1430" i="109"/>
  <c r="L1430" i="109"/>
  <c r="K1430" i="109"/>
  <c r="J1430" i="109"/>
  <c r="I1430" i="109"/>
  <c r="H1430" i="109"/>
  <c r="G1430" i="109"/>
  <c r="F1430" i="109"/>
  <c r="E1430" i="109"/>
  <c r="D1430" i="109"/>
  <c r="C1430" i="109"/>
  <c r="B1430" i="109"/>
  <c r="A1430" i="109"/>
  <c r="AL1429" i="109"/>
  <c r="AB1429" i="109"/>
  <c r="AC1429" i="109" s="1"/>
  <c r="X1429" i="109"/>
  <c r="U1429" i="109"/>
  <c r="T1429" i="109"/>
  <c r="S1429" i="109"/>
  <c r="AA1429" i="109" s="1"/>
  <c r="R1429" i="109"/>
  <c r="Q1429" i="109"/>
  <c r="P1429" i="109"/>
  <c r="O1429" i="109"/>
  <c r="N1429" i="109"/>
  <c r="M1429" i="109"/>
  <c r="L1429" i="109"/>
  <c r="K1429" i="109"/>
  <c r="J1429" i="109"/>
  <c r="I1429" i="109"/>
  <c r="H1429" i="109"/>
  <c r="G1429" i="109"/>
  <c r="F1429" i="109"/>
  <c r="E1429" i="109"/>
  <c r="D1429" i="109"/>
  <c r="C1429" i="109"/>
  <c r="B1429" i="109"/>
  <c r="A1429" i="109"/>
  <c r="V1429" i="109" s="1"/>
  <c r="AO1428" i="109"/>
  <c r="AN1428" i="109"/>
  <c r="AB1428" i="109"/>
  <c r="AC1428" i="109" s="1"/>
  <c r="AA1428" i="109"/>
  <c r="U1428" i="109"/>
  <c r="T1428" i="109"/>
  <c r="S1428" i="109"/>
  <c r="R1428" i="109"/>
  <c r="Q1428" i="109"/>
  <c r="P1428" i="109"/>
  <c r="O1428" i="109"/>
  <c r="N1428" i="109"/>
  <c r="M1428" i="109"/>
  <c r="L1428" i="109"/>
  <c r="K1428" i="109"/>
  <c r="J1428" i="109"/>
  <c r="I1428" i="109"/>
  <c r="H1428" i="109"/>
  <c r="G1428" i="109"/>
  <c r="F1428" i="109"/>
  <c r="E1428" i="109"/>
  <c r="D1428" i="109"/>
  <c r="C1428" i="109"/>
  <c r="B1428" i="109"/>
  <c r="A1428" i="109"/>
  <c r="V1428" i="109" s="1"/>
  <c r="AB1427" i="109"/>
  <c r="AC1427" i="109" s="1"/>
  <c r="U1427" i="109"/>
  <c r="T1427" i="109"/>
  <c r="S1427" i="109"/>
  <c r="AA1427" i="109" s="1"/>
  <c r="R1427" i="109"/>
  <c r="Q1427" i="109"/>
  <c r="P1427" i="109"/>
  <c r="O1427" i="109"/>
  <c r="N1427" i="109"/>
  <c r="M1427" i="109"/>
  <c r="L1427" i="109"/>
  <c r="K1427" i="109"/>
  <c r="J1427" i="109"/>
  <c r="I1427" i="109"/>
  <c r="H1427" i="109"/>
  <c r="G1427" i="109"/>
  <c r="F1427" i="109"/>
  <c r="E1427" i="109"/>
  <c r="D1427" i="109"/>
  <c r="C1427" i="109"/>
  <c r="B1427" i="109"/>
  <c r="A1427" i="109"/>
  <c r="V1427" i="109" s="1"/>
  <c r="AP1426" i="109"/>
  <c r="AS1426" i="109" s="1"/>
  <c r="AO1426" i="109"/>
  <c r="AB1426" i="109"/>
  <c r="AC1426" i="109" s="1"/>
  <c r="V1426" i="109"/>
  <c r="U1426" i="109"/>
  <c r="T1426" i="109"/>
  <c r="S1426" i="109"/>
  <c r="AA1426" i="109" s="1"/>
  <c r="R1426" i="109"/>
  <c r="Q1426" i="109"/>
  <c r="P1426" i="109"/>
  <c r="O1426" i="109"/>
  <c r="N1426" i="109"/>
  <c r="M1426" i="109"/>
  <c r="L1426" i="109"/>
  <c r="K1426" i="109"/>
  <c r="J1426" i="109"/>
  <c r="I1426" i="109"/>
  <c r="H1426" i="109"/>
  <c r="G1426" i="109"/>
  <c r="F1426" i="109"/>
  <c r="E1426" i="109"/>
  <c r="D1426" i="109"/>
  <c r="C1426" i="109"/>
  <c r="B1426" i="109"/>
  <c r="A1426" i="109"/>
  <c r="AB1425" i="109"/>
  <c r="AC1425" i="109" s="1"/>
  <c r="AA1425" i="109"/>
  <c r="V1425" i="109"/>
  <c r="U1425" i="109"/>
  <c r="T1425" i="109"/>
  <c r="S1425" i="109"/>
  <c r="R1425" i="109"/>
  <c r="Q1425" i="109"/>
  <c r="P1425" i="109"/>
  <c r="O1425" i="109"/>
  <c r="N1425" i="109"/>
  <c r="M1425" i="109"/>
  <c r="L1425" i="109"/>
  <c r="K1425" i="109"/>
  <c r="J1425" i="109"/>
  <c r="I1425" i="109"/>
  <c r="H1425" i="109"/>
  <c r="G1425" i="109"/>
  <c r="F1425" i="109"/>
  <c r="E1425" i="109"/>
  <c r="D1425" i="109"/>
  <c r="C1425" i="109"/>
  <c r="B1425" i="109"/>
  <c r="A1425" i="109"/>
  <c r="AP1424" i="109"/>
  <c r="AO1424" i="109"/>
  <c r="AS1424" i="109" s="1"/>
  <c r="AM1424" i="109"/>
  <c r="AL1424" i="109"/>
  <c r="AK1424" i="109"/>
  <c r="AC1424" i="109"/>
  <c r="V1424" i="109"/>
  <c r="U1424" i="109"/>
  <c r="T1424" i="109"/>
  <c r="S1424" i="109"/>
  <c r="AA1424" i="109" s="1"/>
  <c r="R1424" i="109"/>
  <c r="Q1424" i="109"/>
  <c r="P1424" i="109"/>
  <c r="O1424" i="109"/>
  <c r="N1424" i="109"/>
  <c r="M1424" i="109"/>
  <c r="L1424" i="109"/>
  <c r="AB1424" i="109" s="1"/>
  <c r="K1424" i="109"/>
  <c r="J1424" i="109"/>
  <c r="I1424" i="109"/>
  <c r="H1424" i="109"/>
  <c r="G1424" i="109"/>
  <c r="F1424" i="109"/>
  <c r="E1424" i="109"/>
  <c r="D1424" i="109"/>
  <c r="C1424" i="109"/>
  <c r="B1424" i="109"/>
  <c r="A1424" i="109"/>
  <c r="AP1423" i="109"/>
  <c r="AO1423" i="109"/>
  <c r="AS1423" i="109" s="1"/>
  <c r="AN1423" i="109"/>
  <c r="AM1423" i="109"/>
  <c r="AL1423" i="109"/>
  <c r="AK1423" i="109"/>
  <c r="Y1423" i="109"/>
  <c r="V1423" i="109"/>
  <c r="X1423" i="109" s="1"/>
  <c r="U1423" i="109"/>
  <c r="T1423" i="109"/>
  <c r="S1423" i="109"/>
  <c r="R1423" i="109"/>
  <c r="Q1423" i="109"/>
  <c r="P1423" i="109"/>
  <c r="O1423" i="109"/>
  <c r="N1423" i="109"/>
  <c r="M1423" i="109"/>
  <c r="L1423" i="109"/>
  <c r="K1423" i="109"/>
  <c r="J1423" i="109"/>
  <c r="I1423" i="109"/>
  <c r="H1423" i="109"/>
  <c r="G1423" i="109"/>
  <c r="F1423" i="109"/>
  <c r="E1423" i="109"/>
  <c r="D1423" i="109"/>
  <c r="C1423" i="109"/>
  <c r="B1423" i="109"/>
  <c r="A1423" i="109"/>
  <c r="AP1422" i="109"/>
  <c r="AO1422" i="109"/>
  <c r="AS1422" i="109" s="1"/>
  <c r="AM1422" i="109"/>
  <c r="AK1422" i="109"/>
  <c r="U1422" i="109"/>
  <c r="T1422" i="109"/>
  <c r="S1422" i="109"/>
  <c r="R1422" i="109"/>
  <c r="Q1422" i="109"/>
  <c r="P1422" i="109"/>
  <c r="O1422" i="109"/>
  <c r="N1422" i="109"/>
  <c r="M1422" i="109"/>
  <c r="L1422" i="109"/>
  <c r="K1422" i="109"/>
  <c r="J1422" i="109"/>
  <c r="I1422" i="109"/>
  <c r="H1422" i="109"/>
  <c r="G1422" i="109"/>
  <c r="F1422" i="109"/>
  <c r="E1422" i="109"/>
  <c r="D1422" i="109"/>
  <c r="C1422" i="109"/>
  <c r="B1422" i="109"/>
  <c r="A1422" i="109"/>
  <c r="V1422" i="109" s="1"/>
  <c r="AK1421" i="109"/>
  <c r="U1421" i="109"/>
  <c r="T1421" i="109"/>
  <c r="S1421" i="109"/>
  <c r="R1421" i="109"/>
  <c r="Q1421" i="109"/>
  <c r="P1421" i="109"/>
  <c r="O1421" i="109"/>
  <c r="N1421" i="109"/>
  <c r="M1421" i="109"/>
  <c r="L1421" i="109"/>
  <c r="K1421" i="109"/>
  <c r="J1421" i="109"/>
  <c r="I1421" i="109"/>
  <c r="H1421" i="109"/>
  <c r="G1421" i="109"/>
  <c r="F1421" i="109"/>
  <c r="E1421" i="109"/>
  <c r="D1421" i="109"/>
  <c r="C1421" i="109"/>
  <c r="B1421" i="109"/>
  <c r="A1421" i="109"/>
  <c r="V1421" i="109" s="1"/>
  <c r="AS1420" i="109"/>
  <c r="AP1420" i="109"/>
  <c r="AO1420" i="109"/>
  <c r="U1420" i="109"/>
  <c r="T1420" i="109"/>
  <c r="S1420" i="109"/>
  <c r="R1420" i="109"/>
  <c r="Q1420" i="109"/>
  <c r="P1420" i="109"/>
  <c r="O1420" i="109"/>
  <c r="N1420" i="109"/>
  <c r="M1420" i="109"/>
  <c r="L1420" i="109"/>
  <c r="K1420" i="109"/>
  <c r="J1420" i="109"/>
  <c r="I1420" i="109"/>
  <c r="H1420" i="109"/>
  <c r="G1420" i="109"/>
  <c r="F1420" i="109"/>
  <c r="E1420" i="109"/>
  <c r="D1420" i="109"/>
  <c r="C1420" i="109"/>
  <c r="B1420" i="109"/>
  <c r="A1420" i="109"/>
  <c r="V1420" i="109" s="1"/>
  <c r="AK1420" i="109" s="1"/>
  <c r="AO1419" i="109"/>
  <c r="U1419" i="109"/>
  <c r="T1419" i="109"/>
  <c r="S1419" i="109"/>
  <c r="R1419" i="109"/>
  <c r="Q1419" i="109"/>
  <c r="P1419" i="109"/>
  <c r="O1419" i="109"/>
  <c r="N1419" i="109"/>
  <c r="M1419" i="109"/>
  <c r="L1419" i="109"/>
  <c r="K1419" i="109"/>
  <c r="J1419" i="109"/>
  <c r="I1419" i="109"/>
  <c r="H1419" i="109"/>
  <c r="G1419" i="109"/>
  <c r="F1419" i="109"/>
  <c r="E1419" i="109"/>
  <c r="D1419" i="109"/>
  <c r="C1419" i="109"/>
  <c r="B1419" i="109"/>
  <c r="A1419" i="109"/>
  <c r="V1419" i="109" s="1"/>
  <c r="AJ1419" i="109" s="1"/>
  <c r="AP1418" i="109"/>
  <c r="AO1418" i="109"/>
  <c r="AM1418" i="109"/>
  <c r="AL1418" i="109"/>
  <c r="AJ1418" i="109"/>
  <c r="U1418" i="109"/>
  <c r="T1418" i="109"/>
  <c r="S1418" i="109"/>
  <c r="R1418" i="109"/>
  <c r="Q1418" i="109"/>
  <c r="P1418" i="109"/>
  <c r="O1418" i="109"/>
  <c r="N1418" i="109"/>
  <c r="M1418" i="109"/>
  <c r="L1418" i="109"/>
  <c r="K1418" i="109"/>
  <c r="J1418" i="109"/>
  <c r="I1418" i="109"/>
  <c r="H1418" i="109"/>
  <c r="G1418" i="109"/>
  <c r="F1418" i="109"/>
  <c r="E1418" i="109"/>
  <c r="D1418" i="109"/>
  <c r="C1418" i="109"/>
  <c r="B1418" i="109"/>
  <c r="A1418" i="109"/>
  <c r="V1418" i="109" s="1"/>
  <c r="AO1417" i="109"/>
  <c r="AI1417" i="109"/>
  <c r="U1417" i="109"/>
  <c r="T1417" i="109"/>
  <c r="S1417" i="109"/>
  <c r="R1417" i="109"/>
  <c r="Q1417" i="109"/>
  <c r="P1417" i="109"/>
  <c r="O1417" i="109"/>
  <c r="N1417" i="109"/>
  <c r="M1417" i="109"/>
  <c r="L1417" i="109"/>
  <c r="K1417" i="109"/>
  <c r="J1417" i="109"/>
  <c r="I1417" i="109"/>
  <c r="H1417" i="109"/>
  <c r="G1417" i="109"/>
  <c r="F1417" i="109"/>
  <c r="E1417" i="109"/>
  <c r="D1417" i="109"/>
  <c r="C1417" i="109"/>
  <c r="B1417" i="109"/>
  <c r="A1417" i="109"/>
  <c r="V1417" i="109" s="1"/>
  <c r="AI1416" i="109"/>
  <c r="U1416" i="109"/>
  <c r="T1416" i="109"/>
  <c r="S1416" i="109"/>
  <c r="R1416" i="109"/>
  <c r="Q1416" i="109"/>
  <c r="P1416" i="109"/>
  <c r="O1416" i="109"/>
  <c r="N1416" i="109"/>
  <c r="M1416" i="109"/>
  <c r="L1416" i="109"/>
  <c r="K1416" i="109"/>
  <c r="J1416" i="109"/>
  <c r="I1416" i="109"/>
  <c r="H1416" i="109"/>
  <c r="G1416" i="109"/>
  <c r="F1416" i="109"/>
  <c r="E1416" i="109"/>
  <c r="D1416" i="109"/>
  <c r="C1416" i="109"/>
  <c r="B1416" i="109"/>
  <c r="A1416" i="109"/>
  <c r="V1416" i="109" s="1"/>
  <c r="AP1415" i="109"/>
  <c r="AO1415" i="109"/>
  <c r="AS1415" i="109" s="1"/>
  <c r="AM1415" i="109"/>
  <c r="AL1415" i="109"/>
  <c r="AK1415" i="109"/>
  <c r="AJ1415" i="109"/>
  <c r="AI1415" i="109"/>
  <c r="Z1415" i="109"/>
  <c r="V1415" i="109"/>
  <c r="U1415" i="109"/>
  <c r="T1415" i="109"/>
  <c r="S1415" i="109"/>
  <c r="R1415" i="109"/>
  <c r="Q1415" i="109"/>
  <c r="P1415" i="109"/>
  <c r="O1415" i="109"/>
  <c r="N1415" i="109"/>
  <c r="M1415" i="109"/>
  <c r="L1415" i="109"/>
  <c r="K1415" i="109"/>
  <c r="J1415" i="109"/>
  <c r="I1415" i="109"/>
  <c r="H1415" i="109"/>
  <c r="G1415" i="109"/>
  <c r="F1415" i="109"/>
  <c r="E1415" i="109"/>
  <c r="D1415" i="109"/>
  <c r="C1415" i="109"/>
  <c r="B1415" i="109"/>
  <c r="A1415" i="109"/>
  <c r="AO1414" i="109"/>
  <c r="AN1414" i="109"/>
  <c r="AM1414" i="109"/>
  <c r="AL1414" i="109"/>
  <c r="AK1414" i="109"/>
  <c r="AJ1414" i="109"/>
  <c r="AI1414" i="109"/>
  <c r="Y1414" i="109"/>
  <c r="V1414" i="109"/>
  <c r="U1414" i="109"/>
  <c r="T1414" i="109"/>
  <c r="S1414" i="109"/>
  <c r="R1414" i="109"/>
  <c r="Q1414" i="109"/>
  <c r="P1414" i="109"/>
  <c r="O1414" i="109"/>
  <c r="N1414" i="109"/>
  <c r="M1414" i="109"/>
  <c r="L1414" i="109"/>
  <c r="K1414" i="109"/>
  <c r="J1414" i="109"/>
  <c r="I1414" i="109"/>
  <c r="H1414" i="109"/>
  <c r="G1414" i="109"/>
  <c r="F1414" i="109"/>
  <c r="E1414" i="109"/>
  <c r="D1414" i="109"/>
  <c r="C1414" i="109"/>
  <c r="B1414" i="109"/>
  <c r="A1414" i="109"/>
  <c r="AS1413" i="109"/>
  <c r="AP1413" i="109"/>
  <c r="AO1413" i="109"/>
  <c r="AN1413" i="109"/>
  <c r="AM1413" i="109"/>
  <c r="AL1413" i="109"/>
  <c r="AK1413" i="109"/>
  <c r="AJ1413" i="109"/>
  <c r="AI1413" i="109"/>
  <c r="Y1413" i="109"/>
  <c r="V1413" i="109"/>
  <c r="AH1413" i="109" s="1"/>
  <c r="U1413" i="109"/>
  <c r="T1413" i="109"/>
  <c r="S1413" i="109"/>
  <c r="R1413" i="109"/>
  <c r="Q1413" i="109"/>
  <c r="P1413" i="109"/>
  <c r="O1413" i="109"/>
  <c r="N1413" i="109"/>
  <c r="M1413" i="109"/>
  <c r="L1413" i="109"/>
  <c r="K1413" i="109"/>
  <c r="J1413" i="109"/>
  <c r="I1413" i="109"/>
  <c r="H1413" i="109"/>
  <c r="G1413" i="109"/>
  <c r="F1413" i="109"/>
  <c r="E1413" i="109"/>
  <c r="D1413" i="109"/>
  <c r="C1413" i="109"/>
  <c r="B1413" i="109"/>
  <c r="A1413" i="109"/>
  <c r="AP1412" i="109"/>
  <c r="AO1412" i="109"/>
  <c r="AN1412" i="109"/>
  <c r="AM1412" i="109"/>
  <c r="AL1412" i="109"/>
  <c r="AK1412" i="109"/>
  <c r="AJ1412" i="109"/>
  <c r="AI1412" i="109"/>
  <c r="Y1412" i="109"/>
  <c r="V1412" i="109"/>
  <c r="X1412" i="109" s="1"/>
  <c r="U1412" i="109"/>
  <c r="T1412" i="109"/>
  <c r="S1412" i="109"/>
  <c r="R1412" i="109"/>
  <c r="Q1412" i="109"/>
  <c r="P1412" i="109"/>
  <c r="O1412" i="109"/>
  <c r="N1412" i="109"/>
  <c r="M1412" i="109"/>
  <c r="L1412" i="109"/>
  <c r="K1412" i="109"/>
  <c r="J1412" i="109"/>
  <c r="I1412" i="109"/>
  <c r="H1412" i="109"/>
  <c r="G1412" i="109"/>
  <c r="F1412" i="109"/>
  <c r="E1412" i="109"/>
  <c r="D1412" i="109"/>
  <c r="C1412" i="109"/>
  <c r="B1412" i="109"/>
  <c r="A1412" i="109"/>
  <c r="AP1411" i="109"/>
  <c r="AO1411" i="109"/>
  <c r="AS1411" i="109" s="1"/>
  <c r="AN1411" i="109"/>
  <c r="U1411" i="109"/>
  <c r="T1411" i="109"/>
  <c r="S1411" i="109"/>
  <c r="R1411" i="109"/>
  <c r="Q1411" i="109"/>
  <c r="P1411" i="109"/>
  <c r="O1411" i="109"/>
  <c r="N1411" i="109"/>
  <c r="M1411" i="109"/>
  <c r="L1411" i="109"/>
  <c r="K1411" i="109"/>
  <c r="J1411" i="109"/>
  <c r="I1411" i="109"/>
  <c r="H1411" i="109"/>
  <c r="G1411" i="109"/>
  <c r="F1411" i="109"/>
  <c r="E1411" i="109"/>
  <c r="D1411" i="109"/>
  <c r="C1411" i="109"/>
  <c r="B1411" i="109"/>
  <c r="A1411" i="109"/>
  <c r="V1411" i="109" s="1"/>
  <c r="AJ1411" i="109" s="1"/>
  <c r="AO1410" i="109"/>
  <c r="AN1410" i="109"/>
  <c r="AK1410" i="109"/>
  <c r="U1410" i="109"/>
  <c r="T1410" i="109"/>
  <c r="S1410" i="109"/>
  <c r="R1410" i="109"/>
  <c r="Q1410" i="109"/>
  <c r="P1410" i="109"/>
  <c r="O1410" i="109"/>
  <c r="N1410" i="109"/>
  <c r="M1410" i="109"/>
  <c r="L1410" i="109"/>
  <c r="K1410" i="109"/>
  <c r="J1410" i="109"/>
  <c r="I1410" i="109"/>
  <c r="H1410" i="109"/>
  <c r="G1410" i="109"/>
  <c r="F1410" i="109"/>
  <c r="E1410" i="109"/>
  <c r="D1410" i="109"/>
  <c r="C1410" i="109"/>
  <c r="B1410" i="109"/>
  <c r="A1410" i="109"/>
  <c r="V1410" i="109" s="1"/>
  <c r="AI1410" i="109" s="1"/>
  <c r="AO1409" i="109"/>
  <c r="AN1409" i="109"/>
  <c r="AK1409" i="109"/>
  <c r="U1409" i="109"/>
  <c r="T1409" i="109"/>
  <c r="S1409" i="109"/>
  <c r="R1409" i="109"/>
  <c r="Q1409" i="109"/>
  <c r="P1409" i="109"/>
  <c r="O1409" i="109"/>
  <c r="N1409" i="109"/>
  <c r="M1409" i="109"/>
  <c r="L1409" i="109"/>
  <c r="K1409" i="109"/>
  <c r="J1409" i="109"/>
  <c r="I1409" i="109"/>
  <c r="H1409" i="109"/>
  <c r="G1409" i="109"/>
  <c r="F1409" i="109"/>
  <c r="E1409" i="109"/>
  <c r="D1409" i="109"/>
  <c r="C1409" i="109"/>
  <c r="B1409" i="109"/>
  <c r="A1409" i="109"/>
  <c r="V1409" i="109" s="1"/>
  <c r="AH1409" i="109" s="1"/>
  <c r="AP1408" i="109"/>
  <c r="AO1408" i="109"/>
  <c r="AS1408" i="109" s="1"/>
  <c r="U1408" i="109"/>
  <c r="T1408" i="109"/>
  <c r="S1408" i="109"/>
  <c r="R1408" i="109"/>
  <c r="Q1408" i="109"/>
  <c r="P1408" i="109"/>
  <c r="O1408" i="109"/>
  <c r="N1408" i="109"/>
  <c r="M1408" i="109"/>
  <c r="L1408" i="109"/>
  <c r="K1408" i="109"/>
  <c r="J1408" i="109"/>
  <c r="I1408" i="109"/>
  <c r="H1408" i="109"/>
  <c r="G1408" i="109"/>
  <c r="F1408" i="109"/>
  <c r="E1408" i="109"/>
  <c r="D1408" i="109"/>
  <c r="C1408" i="109"/>
  <c r="B1408" i="109"/>
  <c r="A1408" i="109"/>
  <c r="V1408" i="109" s="1"/>
  <c r="AH1408" i="109" s="1"/>
  <c r="AJ1407" i="109"/>
  <c r="AG1407" i="109"/>
  <c r="U1407" i="109"/>
  <c r="T1407" i="109"/>
  <c r="S1407" i="109"/>
  <c r="R1407" i="109"/>
  <c r="Q1407" i="109"/>
  <c r="P1407" i="109"/>
  <c r="O1407" i="109"/>
  <c r="N1407" i="109"/>
  <c r="M1407" i="109"/>
  <c r="L1407" i="109"/>
  <c r="K1407" i="109"/>
  <c r="J1407" i="109"/>
  <c r="I1407" i="109"/>
  <c r="H1407" i="109"/>
  <c r="G1407" i="109"/>
  <c r="F1407" i="109"/>
  <c r="E1407" i="109"/>
  <c r="D1407" i="109"/>
  <c r="C1407" i="109"/>
  <c r="B1407" i="109"/>
  <c r="A1407" i="109"/>
  <c r="V1407" i="109" s="1"/>
  <c r="AO1406" i="109"/>
  <c r="AN1406" i="109"/>
  <c r="AM1406" i="109"/>
  <c r="AL1406" i="109"/>
  <c r="AK1406" i="109"/>
  <c r="AI1406" i="109"/>
  <c r="AG1406" i="109"/>
  <c r="U1406" i="109"/>
  <c r="T1406" i="109"/>
  <c r="S1406" i="109"/>
  <c r="R1406" i="109"/>
  <c r="Q1406" i="109"/>
  <c r="P1406" i="109"/>
  <c r="O1406" i="109"/>
  <c r="N1406" i="109"/>
  <c r="M1406" i="109"/>
  <c r="L1406" i="109"/>
  <c r="K1406" i="109"/>
  <c r="J1406" i="109"/>
  <c r="I1406" i="109"/>
  <c r="H1406" i="109"/>
  <c r="G1406" i="109"/>
  <c r="F1406" i="109"/>
  <c r="E1406" i="109"/>
  <c r="D1406" i="109"/>
  <c r="C1406" i="109"/>
  <c r="B1406" i="109"/>
  <c r="A1406" i="109"/>
  <c r="V1406" i="109" s="1"/>
  <c r="AO1405" i="109"/>
  <c r="AN1405" i="109"/>
  <c r="AJ1405" i="109"/>
  <c r="AI1405" i="109"/>
  <c r="AG1405" i="109"/>
  <c r="U1405" i="109"/>
  <c r="T1405" i="109"/>
  <c r="S1405" i="109"/>
  <c r="R1405" i="109"/>
  <c r="Q1405" i="109"/>
  <c r="P1405" i="109"/>
  <c r="O1405" i="109"/>
  <c r="N1405" i="109"/>
  <c r="M1405" i="109"/>
  <c r="L1405" i="109"/>
  <c r="K1405" i="109"/>
  <c r="J1405" i="109"/>
  <c r="I1405" i="109"/>
  <c r="H1405" i="109"/>
  <c r="G1405" i="109"/>
  <c r="F1405" i="109"/>
  <c r="E1405" i="109"/>
  <c r="D1405" i="109"/>
  <c r="C1405" i="109"/>
  <c r="B1405" i="109"/>
  <c r="A1405" i="109"/>
  <c r="V1405" i="109" s="1"/>
  <c r="AP1404" i="109"/>
  <c r="AO1404" i="109"/>
  <c r="AS1404" i="109" s="1"/>
  <c r="AM1404" i="109"/>
  <c r="AL1404" i="109"/>
  <c r="AK1404" i="109"/>
  <c r="AJ1404" i="109"/>
  <c r="AI1404" i="109"/>
  <c r="AH1404" i="109"/>
  <c r="AG1404" i="109"/>
  <c r="V1404" i="109"/>
  <c r="U1404" i="109"/>
  <c r="T1404" i="109"/>
  <c r="S1404" i="109"/>
  <c r="R1404" i="109"/>
  <c r="Q1404" i="109"/>
  <c r="P1404" i="109"/>
  <c r="O1404" i="109"/>
  <c r="N1404" i="109"/>
  <c r="M1404" i="109"/>
  <c r="L1404" i="109"/>
  <c r="K1404" i="109"/>
  <c r="J1404" i="109"/>
  <c r="I1404" i="109"/>
  <c r="H1404" i="109"/>
  <c r="G1404" i="109"/>
  <c r="F1404" i="109"/>
  <c r="E1404" i="109"/>
  <c r="D1404" i="109"/>
  <c r="C1404" i="109"/>
  <c r="B1404" i="109"/>
  <c r="A1404" i="109"/>
  <c r="AO1403" i="109"/>
  <c r="AN1403" i="109"/>
  <c r="AM1403" i="109"/>
  <c r="AL1403" i="109"/>
  <c r="AK1403" i="109"/>
  <c r="AJ1403" i="109"/>
  <c r="AI1403" i="109"/>
  <c r="AH1403" i="109"/>
  <c r="AG1403" i="109"/>
  <c r="V1403" i="109"/>
  <c r="U1403" i="109"/>
  <c r="T1403" i="109"/>
  <c r="S1403" i="109"/>
  <c r="R1403" i="109"/>
  <c r="Q1403" i="109"/>
  <c r="P1403" i="109"/>
  <c r="O1403" i="109"/>
  <c r="N1403" i="109"/>
  <c r="M1403" i="109"/>
  <c r="L1403" i="109"/>
  <c r="K1403" i="109"/>
  <c r="J1403" i="109"/>
  <c r="I1403" i="109"/>
  <c r="H1403" i="109"/>
  <c r="G1403" i="109"/>
  <c r="F1403" i="109"/>
  <c r="E1403" i="109"/>
  <c r="D1403" i="109"/>
  <c r="C1403" i="109"/>
  <c r="B1403" i="109"/>
  <c r="A1403" i="109"/>
  <c r="AP1402" i="109"/>
  <c r="AO1402" i="109"/>
  <c r="AN1402" i="109"/>
  <c r="AM1402" i="109"/>
  <c r="AL1402" i="109"/>
  <c r="AK1402" i="109"/>
  <c r="AJ1402" i="109"/>
  <c r="AI1402" i="109"/>
  <c r="AH1402" i="109"/>
  <c r="AG1402" i="109"/>
  <c r="V1402" i="109"/>
  <c r="AF1402" i="109" s="1"/>
  <c r="U1402" i="109"/>
  <c r="T1402" i="109"/>
  <c r="S1402" i="109"/>
  <c r="R1402" i="109"/>
  <c r="Q1402" i="109"/>
  <c r="P1402" i="109"/>
  <c r="O1402" i="109"/>
  <c r="N1402" i="109"/>
  <c r="M1402" i="109"/>
  <c r="L1402" i="109"/>
  <c r="K1402" i="109"/>
  <c r="J1402" i="109"/>
  <c r="I1402" i="109"/>
  <c r="H1402" i="109"/>
  <c r="G1402" i="109"/>
  <c r="F1402" i="109"/>
  <c r="E1402" i="109"/>
  <c r="D1402" i="109"/>
  <c r="C1402" i="109"/>
  <c r="B1402" i="109"/>
  <c r="A1402" i="109"/>
  <c r="AP1401" i="109"/>
  <c r="AO1401" i="109"/>
  <c r="AS1401" i="109" s="1"/>
  <c r="AN1401" i="109"/>
  <c r="AM1401" i="109"/>
  <c r="AL1401" i="109"/>
  <c r="AK1401" i="109"/>
  <c r="AJ1401" i="109"/>
  <c r="AI1401" i="109"/>
  <c r="AH1401" i="109"/>
  <c r="AG1401" i="109"/>
  <c r="Y1401" i="109"/>
  <c r="V1401" i="109"/>
  <c r="X1401" i="109" s="1"/>
  <c r="U1401" i="109"/>
  <c r="T1401" i="109"/>
  <c r="S1401" i="109"/>
  <c r="R1401" i="109"/>
  <c r="Q1401" i="109"/>
  <c r="P1401" i="109"/>
  <c r="O1401" i="109"/>
  <c r="N1401" i="109"/>
  <c r="M1401" i="109"/>
  <c r="L1401" i="109"/>
  <c r="K1401" i="109"/>
  <c r="J1401" i="109"/>
  <c r="I1401" i="109"/>
  <c r="H1401" i="109"/>
  <c r="G1401" i="109"/>
  <c r="F1401" i="109"/>
  <c r="E1401" i="109"/>
  <c r="D1401" i="109"/>
  <c r="C1401" i="109"/>
  <c r="B1401" i="109"/>
  <c r="A1401" i="109"/>
  <c r="U1400" i="109"/>
  <c r="T1400" i="109"/>
  <c r="S1400" i="109"/>
  <c r="R1400" i="109"/>
  <c r="Q1400" i="109"/>
  <c r="P1400" i="109"/>
  <c r="O1400" i="109"/>
  <c r="N1400" i="109"/>
  <c r="M1400" i="109"/>
  <c r="L1400" i="109"/>
  <c r="K1400" i="109"/>
  <c r="J1400" i="109"/>
  <c r="I1400" i="109"/>
  <c r="H1400" i="109"/>
  <c r="G1400" i="109"/>
  <c r="F1400" i="109"/>
  <c r="E1400" i="109"/>
  <c r="D1400" i="109"/>
  <c r="C1400" i="109"/>
  <c r="B1400" i="109"/>
  <c r="A1400" i="109"/>
  <c r="V1400" i="109" s="1"/>
  <c r="AH1400" i="109" s="1"/>
  <c r="AP1399" i="109"/>
  <c r="AO1399" i="109"/>
  <c r="AN1399" i="109"/>
  <c r="AM1399" i="109"/>
  <c r="AL1399" i="109"/>
  <c r="AK1399" i="109"/>
  <c r="AI1399" i="109"/>
  <c r="AF1399" i="109"/>
  <c r="U1399" i="109"/>
  <c r="T1399" i="109"/>
  <c r="S1399" i="109"/>
  <c r="R1399" i="109"/>
  <c r="Q1399" i="109"/>
  <c r="P1399" i="109"/>
  <c r="O1399" i="109"/>
  <c r="N1399" i="109"/>
  <c r="M1399" i="109"/>
  <c r="L1399" i="109"/>
  <c r="K1399" i="109"/>
  <c r="J1399" i="109"/>
  <c r="I1399" i="109"/>
  <c r="H1399" i="109"/>
  <c r="G1399" i="109"/>
  <c r="F1399" i="109"/>
  <c r="E1399" i="109"/>
  <c r="D1399" i="109"/>
  <c r="C1399" i="109"/>
  <c r="B1399" i="109"/>
  <c r="A1399" i="109"/>
  <c r="V1399" i="109" s="1"/>
  <c r="AO1398" i="109"/>
  <c r="AF1398" i="109"/>
  <c r="U1398" i="109"/>
  <c r="T1398" i="109"/>
  <c r="S1398" i="109"/>
  <c r="R1398" i="109"/>
  <c r="Q1398" i="109"/>
  <c r="P1398" i="109"/>
  <c r="O1398" i="109"/>
  <c r="N1398" i="109"/>
  <c r="M1398" i="109"/>
  <c r="L1398" i="109"/>
  <c r="K1398" i="109"/>
  <c r="J1398" i="109"/>
  <c r="I1398" i="109"/>
  <c r="H1398" i="109"/>
  <c r="G1398" i="109"/>
  <c r="F1398" i="109"/>
  <c r="E1398" i="109"/>
  <c r="D1398" i="109"/>
  <c r="C1398" i="109"/>
  <c r="B1398" i="109"/>
  <c r="A1398" i="109"/>
  <c r="V1398" i="109" s="1"/>
  <c r="AK1397" i="109"/>
  <c r="AJ1397" i="109"/>
  <c r="AI1397" i="109"/>
  <c r="AG1397" i="109"/>
  <c r="U1397" i="109"/>
  <c r="T1397" i="109"/>
  <c r="S1397" i="109"/>
  <c r="R1397" i="109"/>
  <c r="Q1397" i="109"/>
  <c r="P1397" i="109"/>
  <c r="O1397" i="109"/>
  <c r="N1397" i="109"/>
  <c r="M1397" i="109"/>
  <c r="L1397" i="109"/>
  <c r="K1397" i="109"/>
  <c r="J1397" i="109"/>
  <c r="I1397" i="109"/>
  <c r="H1397" i="109"/>
  <c r="G1397" i="109"/>
  <c r="F1397" i="109"/>
  <c r="E1397" i="109"/>
  <c r="D1397" i="109"/>
  <c r="C1397" i="109"/>
  <c r="B1397" i="109"/>
  <c r="A1397" i="109"/>
  <c r="V1397" i="109" s="1"/>
  <c r="AM1396" i="109"/>
  <c r="U1396" i="109"/>
  <c r="T1396" i="109"/>
  <c r="S1396" i="109"/>
  <c r="R1396" i="109"/>
  <c r="Q1396" i="109"/>
  <c r="P1396" i="109"/>
  <c r="O1396" i="109"/>
  <c r="N1396" i="109"/>
  <c r="M1396" i="109"/>
  <c r="L1396" i="109"/>
  <c r="K1396" i="109"/>
  <c r="J1396" i="109"/>
  <c r="I1396" i="109"/>
  <c r="H1396" i="109"/>
  <c r="G1396" i="109"/>
  <c r="F1396" i="109"/>
  <c r="E1396" i="109"/>
  <c r="D1396" i="109"/>
  <c r="C1396" i="109"/>
  <c r="B1396" i="109"/>
  <c r="A1396" i="109"/>
  <c r="V1396" i="109" s="1"/>
  <c r="AI1396" i="109" s="1"/>
  <c r="AB1395" i="109"/>
  <c r="AC1395" i="109" s="1"/>
  <c r="U1395" i="109"/>
  <c r="T1395" i="109"/>
  <c r="S1395" i="109"/>
  <c r="AA1395" i="109" s="1"/>
  <c r="R1395" i="109"/>
  <c r="Q1395" i="109"/>
  <c r="P1395" i="109"/>
  <c r="O1395" i="109"/>
  <c r="N1395" i="109"/>
  <c r="M1395" i="109"/>
  <c r="L1395" i="109"/>
  <c r="K1395" i="109"/>
  <c r="J1395" i="109"/>
  <c r="I1395" i="109"/>
  <c r="H1395" i="109"/>
  <c r="G1395" i="109"/>
  <c r="F1395" i="109"/>
  <c r="E1395" i="109"/>
  <c r="D1395" i="109"/>
  <c r="C1395" i="109"/>
  <c r="B1395" i="109"/>
  <c r="A1395" i="109"/>
  <c r="V1395" i="109" s="1"/>
  <c r="AB1394" i="109"/>
  <c r="AC1394" i="109" s="1"/>
  <c r="V1394" i="109"/>
  <c r="U1394" i="109"/>
  <c r="T1394" i="109"/>
  <c r="S1394" i="109"/>
  <c r="AA1394" i="109" s="1"/>
  <c r="R1394" i="109"/>
  <c r="Q1394" i="109"/>
  <c r="P1394" i="109"/>
  <c r="O1394" i="109"/>
  <c r="N1394" i="109"/>
  <c r="M1394" i="109"/>
  <c r="L1394" i="109"/>
  <c r="K1394" i="109"/>
  <c r="J1394" i="109"/>
  <c r="I1394" i="109"/>
  <c r="H1394" i="109"/>
  <c r="G1394" i="109"/>
  <c r="F1394" i="109"/>
  <c r="E1394" i="109"/>
  <c r="D1394" i="109"/>
  <c r="C1394" i="109"/>
  <c r="B1394" i="109"/>
  <c r="A1394" i="109"/>
  <c r="AP1393" i="109"/>
  <c r="AB1393" i="109"/>
  <c r="AC1393" i="109" s="1"/>
  <c r="U1393" i="109"/>
  <c r="T1393" i="109"/>
  <c r="S1393" i="109"/>
  <c r="AA1393" i="109" s="1"/>
  <c r="R1393" i="109"/>
  <c r="Q1393" i="109"/>
  <c r="P1393" i="109"/>
  <c r="O1393" i="109"/>
  <c r="N1393" i="109"/>
  <c r="M1393" i="109"/>
  <c r="L1393" i="109"/>
  <c r="K1393" i="109"/>
  <c r="J1393" i="109"/>
  <c r="I1393" i="109"/>
  <c r="H1393" i="109"/>
  <c r="G1393" i="109"/>
  <c r="F1393" i="109"/>
  <c r="E1393" i="109"/>
  <c r="D1393" i="109"/>
  <c r="C1393" i="109"/>
  <c r="B1393" i="109"/>
  <c r="A1393" i="109"/>
  <c r="V1393" i="109" s="1"/>
  <c r="AB1392" i="109"/>
  <c r="AC1392" i="109" s="1"/>
  <c r="AA1392" i="109"/>
  <c r="U1392" i="109"/>
  <c r="T1392" i="109"/>
  <c r="S1392" i="109"/>
  <c r="R1392" i="109"/>
  <c r="Q1392" i="109"/>
  <c r="P1392" i="109"/>
  <c r="O1392" i="109"/>
  <c r="N1392" i="109"/>
  <c r="M1392" i="109"/>
  <c r="L1392" i="109"/>
  <c r="K1392" i="109"/>
  <c r="J1392" i="109"/>
  <c r="I1392" i="109"/>
  <c r="H1392" i="109"/>
  <c r="G1392" i="109"/>
  <c r="F1392" i="109"/>
  <c r="E1392" i="109"/>
  <c r="D1392" i="109"/>
  <c r="C1392" i="109"/>
  <c r="B1392" i="109"/>
  <c r="A1392" i="109"/>
  <c r="V1392" i="109" s="1"/>
  <c r="AC1391" i="109"/>
  <c r="AB1391" i="109"/>
  <c r="AA1391" i="109"/>
  <c r="V1391" i="109"/>
  <c r="U1391" i="109"/>
  <c r="T1391" i="109"/>
  <c r="S1391" i="109"/>
  <c r="R1391" i="109"/>
  <c r="Q1391" i="109"/>
  <c r="P1391" i="109"/>
  <c r="O1391" i="109"/>
  <c r="N1391" i="109"/>
  <c r="M1391" i="109"/>
  <c r="L1391" i="109"/>
  <c r="K1391" i="109"/>
  <c r="J1391" i="109"/>
  <c r="I1391" i="109"/>
  <c r="H1391" i="109"/>
  <c r="G1391" i="109"/>
  <c r="F1391" i="109"/>
  <c r="E1391" i="109"/>
  <c r="D1391" i="109"/>
  <c r="C1391" i="109"/>
  <c r="B1391" i="109"/>
  <c r="A1391" i="109"/>
  <c r="AP1390" i="109"/>
  <c r="AN1390" i="109"/>
  <c r="AL1390" i="109"/>
  <c r="AK1390" i="109"/>
  <c r="AJ1390" i="109"/>
  <c r="AI1390" i="109"/>
  <c r="AH1390" i="109"/>
  <c r="AG1390" i="109"/>
  <c r="AF1390" i="109"/>
  <c r="AE1390" i="109"/>
  <c r="Z1390" i="109"/>
  <c r="Y1390" i="109"/>
  <c r="V1390" i="109"/>
  <c r="X1390" i="109" s="1"/>
  <c r="U1390" i="109"/>
  <c r="T1390" i="109"/>
  <c r="S1390" i="109"/>
  <c r="R1390" i="109"/>
  <c r="Q1390" i="109"/>
  <c r="P1390" i="109"/>
  <c r="O1390" i="109"/>
  <c r="N1390" i="109"/>
  <c r="M1390" i="109"/>
  <c r="L1390" i="109"/>
  <c r="K1390" i="109"/>
  <c r="J1390" i="109"/>
  <c r="I1390" i="109"/>
  <c r="H1390" i="109"/>
  <c r="G1390" i="109"/>
  <c r="F1390" i="109"/>
  <c r="E1390" i="109"/>
  <c r="D1390" i="109"/>
  <c r="C1390" i="109"/>
  <c r="B1390" i="109"/>
  <c r="A1390" i="109"/>
  <c r="AP1389" i="109"/>
  <c r="AN1389" i="109"/>
  <c r="AM1389" i="109"/>
  <c r="AL1389" i="109"/>
  <c r="AK1389" i="109"/>
  <c r="AJ1389" i="109"/>
  <c r="AI1389" i="109"/>
  <c r="AH1389" i="109"/>
  <c r="AG1389" i="109"/>
  <c r="AF1389" i="109"/>
  <c r="AR1389" i="109" s="1"/>
  <c r="AE1389" i="109"/>
  <c r="AQ1389" i="109" s="1"/>
  <c r="V1389" i="109"/>
  <c r="U1389" i="109"/>
  <c r="T1389" i="109"/>
  <c r="S1389" i="109"/>
  <c r="R1389" i="109"/>
  <c r="Q1389" i="109"/>
  <c r="P1389" i="109"/>
  <c r="O1389" i="109"/>
  <c r="N1389" i="109"/>
  <c r="M1389" i="109"/>
  <c r="L1389" i="109"/>
  <c r="K1389" i="109"/>
  <c r="J1389" i="109"/>
  <c r="I1389" i="109"/>
  <c r="H1389" i="109"/>
  <c r="G1389" i="109"/>
  <c r="F1389" i="109"/>
  <c r="E1389" i="109"/>
  <c r="D1389" i="109"/>
  <c r="C1389" i="109"/>
  <c r="B1389" i="109"/>
  <c r="A1389" i="109"/>
  <c r="U1388" i="109"/>
  <c r="T1388" i="109"/>
  <c r="S1388" i="109"/>
  <c r="R1388" i="109"/>
  <c r="Q1388" i="109"/>
  <c r="P1388" i="109"/>
  <c r="O1388" i="109"/>
  <c r="N1388" i="109"/>
  <c r="M1388" i="109"/>
  <c r="L1388" i="109"/>
  <c r="K1388" i="109"/>
  <c r="J1388" i="109"/>
  <c r="I1388" i="109"/>
  <c r="H1388" i="109"/>
  <c r="G1388" i="109"/>
  <c r="F1388" i="109"/>
  <c r="E1388" i="109"/>
  <c r="D1388" i="109"/>
  <c r="C1388" i="109"/>
  <c r="B1388" i="109"/>
  <c r="A1388" i="109"/>
  <c r="V1388" i="109" s="1"/>
  <c r="X1387" i="109"/>
  <c r="U1387" i="109"/>
  <c r="T1387" i="109"/>
  <c r="S1387" i="109"/>
  <c r="AA1387" i="109" s="1"/>
  <c r="R1387" i="109"/>
  <c r="Q1387" i="109"/>
  <c r="P1387" i="109"/>
  <c r="O1387" i="109"/>
  <c r="N1387" i="109"/>
  <c r="M1387" i="109"/>
  <c r="L1387" i="109"/>
  <c r="AB1387" i="109" s="1"/>
  <c r="AC1387" i="109" s="1"/>
  <c r="K1387" i="109"/>
  <c r="J1387" i="109"/>
  <c r="I1387" i="109"/>
  <c r="H1387" i="109"/>
  <c r="G1387" i="109"/>
  <c r="F1387" i="109"/>
  <c r="E1387" i="109"/>
  <c r="D1387" i="109"/>
  <c r="C1387" i="109"/>
  <c r="B1387" i="109"/>
  <c r="A1387" i="109"/>
  <c r="V1387" i="109" s="1"/>
  <c r="AL1386" i="109"/>
  <c r="U1386" i="109"/>
  <c r="T1386" i="109"/>
  <c r="S1386" i="109"/>
  <c r="R1386" i="109"/>
  <c r="Q1386" i="109"/>
  <c r="P1386" i="109"/>
  <c r="O1386" i="109"/>
  <c r="N1386" i="109"/>
  <c r="M1386" i="109"/>
  <c r="L1386" i="109"/>
  <c r="K1386" i="109"/>
  <c r="J1386" i="109"/>
  <c r="I1386" i="109"/>
  <c r="H1386" i="109"/>
  <c r="G1386" i="109"/>
  <c r="F1386" i="109"/>
  <c r="E1386" i="109"/>
  <c r="D1386" i="109"/>
  <c r="C1386" i="109"/>
  <c r="B1386" i="109"/>
  <c r="A1386" i="109"/>
  <c r="V1386" i="109" s="1"/>
  <c r="AI1385" i="109"/>
  <c r="U1385" i="109"/>
  <c r="T1385" i="109"/>
  <c r="S1385" i="109"/>
  <c r="R1385" i="109"/>
  <c r="Q1385" i="109"/>
  <c r="P1385" i="109"/>
  <c r="O1385" i="109"/>
  <c r="N1385" i="109"/>
  <c r="M1385" i="109"/>
  <c r="L1385" i="109"/>
  <c r="K1385" i="109"/>
  <c r="J1385" i="109"/>
  <c r="I1385" i="109"/>
  <c r="H1385" i="109"/>
  <c r="G1385" i="109"/>
  <c r="F1385" i="109"/>
  <c r="E1385" i="109"/>
  <c r="D1385" i="109"/>
  <c r="C1385" i="109"/>
  <c r="B1385" i="109"/>
  <c r="A1385" i="109"/>
  <c r="V1385" i="109" s="1"/>
  <c r="AP1384" i="109"/>
  <c r="AO1384" i="109"/>
  <c r="AS1384" i="109" s="1"/>
  <c r="AN1384" i="109"/>
  <c r="AM1384" i="109"/>
  <c r="AL1384" i="109"/>
  <c r="AK1384" i="109"/>
  <c r="AI1384" i="109"/>
  <c r="AG1384" i="109"/>
  <c r="AF1384" i="109"/>
  <c r="Z1384" i="109"/>
  <c r="V1384" i="109"/>
  <c r="U1384" i="109"/>
  <c r="T1384" i="109"/>
  <c r="S1384" i="109"/>
  <c r="R1384" i="109"/>
  <c r="Q1384" i="109"/>
  <c r="P1384" i="109"/>
  <c r="O1384" i="109"/>
  <c r="N1384" i="109"/>
  <c r="M1384" i="109"/>
  <c r="L1384" i="109"/>
  <c r="K1384" i="109"/>
  <c r="J1384" i="109"/>
  <c r="I1384" i="109"/>
  <c r="H1384" i="109"/>
  <c r="G1384" i="109"/>
  <c r="F1384" i="109"/>
  <c r="E1384" i="109"/>
  <c r="D1384" i="109"/>
  <c r="C1384" i="109"/>
  <c r="B1384" i="109"/>
  <c r="A1384" i="109"/>
  <c r="AP1383" i="109"/>
  <c r="AO1383" i="109"/>
  <c r="AS1383" i="109" s="1"/>
  <c r="AN1383" i="109"/>
  <c r="AM1383" i="109"/>
  <c r="AK1383" i="109"/>
  <c r="AJ1383" i="109"/>
  <c r="AI1383" i="109"/>
  <c r="AH1383" i="109"/>
  <c r="AF1383" i="109"/>
  <c r="AE1383" i="109"/>
  <c r="Z1383" i="109"/>
  <c r="V1383" i="109"/>
  <c r="U1383" i="109"/>
  <c r="T1383" i="109"/>
  <c r="S1383" i="109"/>
  <c r="R1383" i="109"/>
  <c r="Q1383" i="109"/>
  <c r="P1383" i="109"/>
  <c r="O1383" i="109"/>
  <c r="N1383" i="109"/>
  <c r="M1383" i="109"/>
  <c r="L1383" i="109"/>
  <c r="K1383" i="109"/>
  <c r="J1383" i="109"/>
  <c r="I1383" i="109"/>
  <c r="H1383" i="109"/>
  <c r="G1383" i="109"/>
  <c r="F1383" i="109"/>
  <c r="E1383" i="109"/>
  <c r="D1383" i="109"/>
  <c r="C1383" i="109"/>
  <c r="B1383" i="109"/>
  <c r="A1383" i="109"/>
  <c r="AP1382" i="109"/>
  <c r="AO1382" i="109"/>
  <c r="AM1382" i="109"/>
  <c r="AL1382" i="109"/>
  <c r="AK1382" i="109"/>
  <c r="AJ1382" i="109"/>
  <c r="AH1382" i="109"/>
  <c r="AG1382" i="109"/>
  <c r="AF1382" i="109"/>
  <c r="AE1382" i="109"/>
  <c r="AC1382" i="109"/>
  <c r="AB1382" i="109"/>
  <c r="Z1382" i="109"/>
  <c r="V1382" i="109"/>
  <c r="U1382" i="109"/>
  <c r="T1382" i="109"/>
  <c r="S1382" i="109"/>
  <c r="AA1382" i="109" s="1"/>
  <c r="R1382" i="109"/>
  <c r="Q1382" i="109"/>
  <c r="P1382" i="109"/>
  <c r="O1382" i="109"/>
  <c r="N1382" i="109"/>
  <c r="M1382" i="109"/>
  <c r="L1382" i="109"/>
  <c r="K1382" i="109"/>
  <c r="J1382" i="109"/>
  <c r="I1382" i="109"/>
  <c r="H1382" i="109"/>
  <c r="G1382" i="109"/>
  <c r="F1382" i="109"/>
  <c r="E1382" i="109"/>
  <c r="D1382" i="109"/>
  <c r="C1382" i="109"/>
  <c r="B1382" i="109"/>
  <c r="A1382" i="109"/>
  <c r="AO1381" i="109"/>
  <c r="AN1381" i="109"/>
  <c r="AM1381" i="109"/>
  <c r="AL1381" i="109"/>
  <c r="AJ1381" i="109"/>
  <c r="AI1381" i="109"/>
  <c r="AH1381" i="109"/>
  <c r="AG1381" i="109"/>
  <c r="AF1381" i="109"/>
  <c r="AR1381" i="109" s="1"/>
  <c r="AE1381" i="109"/>
  <c r="Z1381" i="109"/>
  <c r="V1381" i="109"/>
  <c r="U1381" i="109"/>
  <c r="T1381" i="109"/>
  <c r="S1381" i="109"/>
  <c r="R1381" i="109"/>
  <c r="Q1381" i="109"/>
  <c r="P1381" i="109"/>
  <c r="O1381" i="109"/>
  <c r="N1381" i="109"/>
  <c r="M1381" i="109"/>
  <c r="L1381" i="109"/>
  <c r="K1381" i="109"/>
  <c r="J1381" i="109"/>
  <c r="I1381" i="109"/>
  <c r="H1381" i="109"/>
  <c r="G1381" i="109"/>
  <c r="F1381" i="109"/>
  <c r="E1381" i="109"/>
  <c r="D1381" i="109"/>
  <c r="C1381" i="109"/>
  <c r="B1381" i="109"/>
  <c r="A1381" i="109"/>
  <c r="AP1380" i="109"/>
  <c r="AO1380" i="109"/>
  <c r="AS1380" i="109" s="1"/>
  <c r="AN1380" i="109"/>
  <c r="AL1380" i="109"/>
  <c r="AK1380" i="109"/>
  <c r="AJ1380" i="109"/>
  <c r="AI1380" i="109"/>
  <c r="AH1380" i="109"/>
  <c r="AG1380" i="109"/>
  <c r="AF1380" i="109"/>
  <c r="AE1380" i="109"/>
  <c r="AQ1380" i="109" s="1"/>
  <c r="Z1380" i="109"/>
  <c r="V1380" i="109"/>
  <c r="AM1380" i="109" s="1"/>
  <c r="U1380" i="109"/>
  <c r="T1380" i="109"/>
  <c r="S1380" i="109"/>
  <c r="R1380" i="109"/>
  <c r="Q1380" i="109"/>
  <c r="P1380" i="109"/>
  <c r="O1380" i="109"/>
  <c r="N1380" i="109"/>
  <c r="M1380" i="109"/>
  <c r="L1380" i="109"/>
  <c r="K1380" i="109"/>
  <c r="J1380" i="109"/>
  <c r="I1380" i="109"/>
  <c r="H1380" i="109"/>
  <c r="G1380" i="109"/>
  <c r="F1380" i="109"/>
  <c r="E1380" i="109"/>
  <c r="D1380" i="109"/>
  <c r="C1380" i="109"/>
  <c r="B1380" i="109"/>
  <c r="A1380" i="109"/>
  <c r="AP1379" i="109"/>
  <c r="AN1379" i="109"/>
  <c r="AM1379" i="109"/>
  <c r="AL1379" i="109"/>
  <c r="AK1379" i="109"/>
  <c r="AJ1379" i="109"/>
  <c r="AI1379" i="109"/>
  <c r="AH1379" i="109"/>
  <c r="AG1379" i="109"/>
  <c r="AF1379" i="109"/>
  <c r="AE1379" i="109"/>
  <c r="AQ1379" i="109" s="1"/>
  <c r="Z1379" i="109"/>
  <c r="Y1379" i="109"/>
  <c r="V1379" i="109"/>
  <c r="U1379" i="109"/>
  <c r="T1379" i="109"/>
  <c r="S1379" i="109"/>
  <c r="R1379" i="109"/>
  <c r="Q1379" i="109"/>
  <c r="P1379" i="109"/>
  <c r="O1379" i="109"/>
  <c r="N1379" i="109"/>
  <c r="M1379" i="109"/>
  <c r="L1379" i="109"/>
  <c r="K1379" i="109"/>
  <c r="J1379" i="109"/>
  <c r="I1379" i="109"/>
  <c r="H1379" i="109"/>
  <c r="G1379" i="109"/>
  <c r="F1379" i="109"/>
  <c r="E1379" i="109"/>
  <c r="D1379" i="109"/>
  <c r="C1379" i="109"/>
  <c r="B1379" i="109"/>
  <c r="A1379" i="109"/>
  <c r="AG1378" i="109"/>
  <c r="U1378" i="109"/>
  <c r="T1378" i="109"/>
  <c r="S1378" i="109"/>
  <c r="R1378" i="109"/>
  <c r="Q1378" i="109"/>
  <c r="P1378" i="109"/>
  <c r="O1378" i="109"/>
  <c r="N1378" i="109"/>
  <c r="M1378" i="109"/>
  <c r="L1378" i="109"/>
  <c r="K1378" i="109"/>
  <c r="J1378" i="109"/>
  <c r="I1378" i="109"/>
  <c r="H1378" i="109"/>
  <c r="G1378" i="109"/>
  <c r="F1378" i="109"/>
  <c r="E1378" i="109"/>
  <c r="D1378" i="109"/>
  <c r="C1378" i="109"/>
  <c r="B1378" i="109"/>
  <c r="A1378" i="109"/>
  <c r="V1378" i="109" s="1"/>
  <c r="AN1377" i="109"/>
  <c r="AM1377" i="109"/>
  <c r="AL1377" i="109"/>
  <c r="AK1377" i="109"/>
  <c r="AJ1377" i="109"/>
  <c r="AI1377" i="109"/>
  <c r="AH1377" i="109"/>
  <c r="AG1377" i="109"/>
  <c r="AF1377" i="109"/>
  <c r="AE1377" i="109"/>
  <c r="U1377" i="109"/>
  <c r="T1377" i="109"/>
  <c r="S1377" i="109"/>
  <c r="R1377" i="109"/>
  <c r="Q1377" i="109"/>
  <c r="P1377" i="109"/>
  <c r="O1377" i="109"/>
  <c r="N1377" i="109"/>
  <c r="M1377" i="109"/>
  <c r="L1377" i="109"/>
  <c r="K1377" i="109"/>
  <c r="J1377" i="109"/>
  <c r="I1377" i="109"/>
  <c r="H1377" i="109"/>
  <c r="G1377" i="109"/>
  <c r="F1377" i="109"/>
  <c r="E1377" i="109"/>
  <c r="D1377" i="109"/>
  <c r="C1377" i="109"/>
  <c r="B1377" i="109"/>
  <c r="A1377" i="109"/>
  <c r="V1377" i="109" s="1"/>
  <c r="Z1377" i="109" s="1"/>
  <c r="AM1376" i="109"/>
  <c r="AL1376" i="109"/>
  <c r="AK1376" i="109"/>
  <c r="AJ1376" i="109"/>
  <c r="AI1376" i="109"/>
  <c r="AH1376" i="109"/>
  <c r="AG1376" i="109"/>
  <c r="AF1376" i="109"/>
  <c r="AE1376" i="109"/>
  <c r="V1376" i="109"/>
  <c r="Y1376" i="109" s="1"/>
  <c r="U1376" i="109"/>
  <c r="T1376" i="109"/>
  <c r="S1376" i="109"/>
  <c r="R1376" i="109"/>
  <c r="Q1376" i="109"/>
  <c r="P1376" i="109"/>
  <c r="O1376" i="109"/>
  <c r="N1376" i="109"/>
  <c r="M1376" i="109"/>
  <c r="L1376" i="109"/>
  <c r="K1376" i="109"/>
  <c r="J1376" i="109"/>
  <c r="I1376" i="109"/>
  <c r="H1376" i="109"/>
  <c r="G1376" i="109"/>
  <c r="F1376" i="109"/>
  <c r="E1376" i="109"/>
  <c r="D1376" i="109"/>
  <c r="C1376" i="109"/>
  <c r="B1376" i="109"/>
  <c r="A1376" i="109"/>
  <c r="AM1375" i="109"/>
  <c r="AL1375" i="109"/>
  <c r="AK1375" i="109"/>
  <c r="AJ1375" i="109"/>
  <c r="AI1375" i="109"/>
  <c r="AH1375" i="109"/>
  <c r="AG1375" i="109"/>
  <c r="AE1375" i="109"/>
  <c r="V1375" i="109"/>
  <c r="AF1375" i="109" s="1"/>
  <c r="U1375" i="109"/>
  <c r="T1375" i="109"/>
  <c r="S1375" i="109"/>
  <c r="R1375" i="109"/>
  <c r="Q1375" i="109"/>
  <c r="P1375" i="109"/>
  <c r="O1375" i="109"/>
  <c r="N1375" i="109"/>
  <c r="M1375" i="109"/>
  <c r="L1375" i="109"/>
  <c r="K1375" i="109"/>
  <c r="J1375" i="109"/>
  <c r="I1375" i="109"/>
  <c r="H1375" i="109"/>
  <c r="G1375" i="109"/>
  <c r="F1375" i="109"/>
  <c r="E1375" i="109"/>
  <c r="D1375" i="109"/>
  <c r="C1375" i="109"/>
  <c r="B1375" i="109"/>
  <c r="A1375" i="109"/>
  <c r="AM1374" i="109"/>
  <c r="AL1374" i="109"/>
  <c r="AK1374" i="109"/>
  <c r="AJ1374" i="109"/>
  <c r="AI1374" i="109"/>
  <c r="AG1374" i="109"/>
  <c r="AF1374" i="109"/>
  <c r="AE1374" i="109"/>
  <c r="V1374" i="109"/>
  <c r="AH1374" i="109" s="1"/>
  <c r="U1374" i="109"/>
  <c r="T1374" i="109"/>
  <c r="S1374" i="109"/>
  <c r="R1374" i="109"/>
  <c r="Q1374" i="109"/>
  <c r="P1374" i="109"/>
  <c r="O1374" i="109"/>
  <c r="N1374" i="109"/>
  <c r="M1374" i="109"/>
  <c r="L1374" i="109"/>
  <c r="K1374" i="109"/>
  <c r="J1374" i="109"/>
  <c r="I1374" i="109"/>
  <c r="H1374" i="109"/>
  <c r="G1374" i="109"/>
  <c r="F1374" i="109"/>
  <c r="E1374" i="109"/>
  <c r="D1374" i="109"/>
  <c r="C1374" i="109"/>
  <c r="B1374" i="109"/>
  <c r="A1374" i="109"/>
  <c r="AM1373" i="109"/>
  <c r="AL1373" i="109"/>
  <c r="AK1373" i="109"/>
  <c r="AI1373" i="109"/>
  <c r="AH1373" i="109"/>
  <c r="AG1373" i="109"/>
  <c r="AF1373" i="109"/>
  <c r="AB1373" i="109"/>
  <c r="AC1373" i="109" s="1"/>
  <c r="Z1373" i="109"/>
  <c r="V1373" i="109"/>
  <c r="AP1373" i="109" s="1"/>
  <c r="U1373" i="109"/>
  <c r="T1373" i="109"/>
  <c r="S1373" i="109"/>
  <c r="R1373" i="109"/>
  <c r="Q1373" i="109"/>
  <c r="P1373" i="109"/>
  <c r="O1373" i="109"/>
  <c r="N1373" i="109"/>
  <c r="M1373" i="109"/>
  <c r="L1373" i="109"/>
  <c r="AA1373" i="109" s="1"/>
  <c r="K1373" i="109"/>
  <c r="J1373" i="109"/>
  <c r="I1373" i="109"/>
  <c r="H1373" i="109"/>
  <c r="G1373" i="109"/>
  <c r="F1373" i="109"/>
  <c r="E1373" i="109"/>
  <c r="D1373" i="109"/>
  <c r="C1373" i="109"/>
  <c r="B1373" i="109"/>
  <c r="A1373" i="109"/>
  <c r="AM1372" i="109"/>
  <c r="AK1372" i="109"/>
  <c r="AJ1372" i="109"/>
  <c r="AI1372" i="109"/>
  <c r="AH1372" i="109"/>
  <c r="AF1372" i="109"/>
  <c r="AE1372" i="109"/>
  <c r="Z1372" i="109"/>
  <c r="V1372" i="109"/>
  <c r="AP1372" i="109" s="1"/>
  <c r="U1372" i="109"/>
  <c r="T1372" i="109"/>
  <c r="S1372" i="109"/>
  <c r="R1372" i="109"/>
  <c r="Q1372" i="109"/>
  <c r="P1372" i="109"/>
  <c r="O1372" i="109"/>
  <c r="N1372" i="109"/>
  <c r="M1372" i="109"/>
  <c r="L1372" i="109"/>
  <c r="K1372" i="109"/>
  <c r="J1372" i="109"/>
  <c r="I1372" i="109"/>
  <c r="H1372" i="109"/>
  <c r="G1372" i="109"/>
  <c r="F1372" i="109"/>
  <c r="E1372" i="109"/>
  <c r="D1372" i="109"/>
  <c r="C1372" i="109"/>
  <c r="B1372" i="109"/>
  <c r="A1372" i="109"/>
  <c r="AL1371" i="109"/>
  <c r="AK1371" i="109"/>
  <c r="AJ1371" i="109"/>
  <c r="AH1371" i="109"/>
  <c r="AG1371" i="109"/>
  <c r="AF1371" i="109"/>
  <c r="AE1371" i="109"/>
  <c r="AB1371" i="109"/>
  <c r="AC1371" i="109" s="1"/>
  <c r="Z1371" i="109"/>
  <c r="V1371" i="109"/>
  <c r="AP1371" i="109" s="1"/>
  <c r="U1371" i="109"/>
  <c r="T1371" i="109"/>
  <c r="S1371" i="109"/>
  <c r="AA1371" i="109" s="1"/>
  <c r="R1371" i="109"/>
  <c r="Q1371" i="109"/>
  <c r="P1371" i="109"/>
  <c r="O1371" i="109"/>
  <c r="N1371" i="109"/>
  <c r="M1371" i="109"/>
  <c r="L1371" i="109"/>
  <c r="K1371" i="109"/>
  <c r="J1371" i="109"/>
  <c r="I1371" i="109"/>
  <c r="H1371" i="109"/>
  <c r="G1371" i="109"/>
  <c r="F1371" i="109"/>
  <c r="E1371" i="109"/>
  <c r="D1371" i="109"/>
  <c r="C1371" i="109"/>
  <c r="B1371" i="109"/>
  <c r="A1371" i="109"/>
  <c r="AL1370" i="109"/>
  <c r="AJ1370" i="109"/>
  <c r="AI1370" i="109"/>
  <c r="AH1370" i="109"/>
  <c r="AG1370" i="109"/>
  <c r="AF1370" i="109"/>
  <c r="AE1370" i="109"/>
  <c r="Z1370" i="109"/>
  <c r="V1370" i="109"/>
  <c r="AO1370" i="109" s="1"/>
  <c r="U1370" i="109"/>
  <c r="T1370" i="109"/>
  <c r="S1370" i="109"/>
  <c r="R1370" i="109"/>
  <c r="Q1370" i="109"/>
  <c r="P1370" i="109"/>
  <c r="O1370" i="109"/>
  <c r="N1370" i="109"/>
  <c r="M1370" i="109"/>
  <c r="L1370" i="109"/>
  <c r="K1370" i="109"/>
  <c r="J1370" i="109"/>
  <c r="I1370" i="109"/>
  <c r="H1370" i="109"/>
  <c r="G1370" i="109"/>
  <c r="F1370" i="109"/>
  <c r="E1370" i="109"/>
  <c r="D1370" i="109"/>
  <c r="C1370" i="109"/>
  <c r="B1370" i="109"/>
  <c r="A1370" i="109"/>
  <c r="AK1369" i="109"/>
  <c r="AJ1369" i="109"/>
  <c r="AI1369" i="109"/>
  <c r="AH1369" i="109"/>
  <c r="AG1369" i="109"/>
  <c r="AF1369" i="109"/>
  <c r="AE1369" i="109"/>
  <c r="AQ1369" i="109" s="1"/>
  <c r="AC1369" i="109"/>
  <c r="AB1369" i="109"/>
  <c r="Z1369" i="109"/>
  <c r="V1369" i="109"/>
  <c r="AM1369" i="109" s="1"/>
  <c r="U1369" i="109"/>
  <c r="T1369" i="109"/>
  <c r="S1369" i="109"/>
  <c r="R1369" i="109"/>
  <c r="Q1369" i="109"/>
  <c r="P1369" i="109"/>
  <c r="O1369" i="109"/>
  <c r="N1369" i="109"/>
  <c r="M1369" i="109"/>
  <c r="L1369" i="109"/>
  <c r="AA1369" i="109" s="1"/>
  <c r="K1369" i="109"/>
  <c r="J1369" i="109"/>
  <c r="I1369" i="109"/>
  <c r="H1369" i="109"/>
  <c r="G1369" i="109"/>
  <c r="F1369" i="109"/>
  <c r="E1369" i="109"/>
  <c r="D1369" i="109"/>
  <c r="C1369" i="109"/>
  <c r="B1369" i="109"/>
  <c r="A1369" i="109"/>
  <c r="AK1368" i="109"/>
  <c r="AJ1368" i="109"/>
  <c r="AI1368" i="109"/>
  <c r="AH1368" i="109"/>
  <c r="AG1368" i="109"/>
  <c r="AF1368" i="109"/>
  <c r="AE1368" i="109"/>
  <c r="Z1368" i="109"/>
  <c r="V1368" i="109"/>
  <c r="AP1368" i="109" s="1"/>
  <c r="U1368" i="109"/>
  <c r="T1368" i="109"/>
  <c r="S1368" i="109"/>
  <c r="R1368" i="109"/>
  <c r="Q1368" i="109"/>
  <c r="P1368" i="109"/>
  <c r="O1368" i="109"/>
  <c r="N1368" i="109"/>
  <c r="M1368" i="109"/>
  <c r="L1368" i="109"/>
  <c r="K1368" i="109"/>
  <c r="J1368" i="109"/>
  <c r="I1368" i="109"/>
  <c r="H1368" i="109"/>
  <c r="G1368" i="109"/>
  <c r="F1368" i="109"/>
  <c r="E1368" i="109"/>
  <c r="D1368" i="109"/>
  <c r="C1368" i="109"/>
  <c r="B1368" i="109"/>
  <c r="A1368" i="109"/>
  <c r="AK1367" i="109"/>
  <c r="AJ1367" i="109"/>
  <c r="AI1367" i="109"/>
  <c r="AH1367" i="109"/>
  <c r="AG1367" i="109"/>
  <c r="AF1367" i="109"/>
  <c r="AE1367" i="109"/>
  <c r="AB1367" i="109"/>
  <c r="AC1367" i="109" s="1"/>
  <c r="Y1367" i="109"/>
  <c r="V1367" i="109"/>
  <c r="Z1367" i="109" s="1"/>
  <c r="U1367" i="109"/>
  <c r="T1367" i="109"/>
  <c r="S1367" i="109"/>
  <c r="R1367" i="109"/>
  <c r="Q1367" i="109"/>
  <c r="P1367" i="109"/>
  <c r="O1367" i="109"/>
  <c r="N1367" i="109"/>
  <c r="M1367" i="109"/>
  <c r="L1367" i="109"/>
  <c r="AA1367" i="109" s="1"/>
  <c r="K1367" i="109"/>
  <c r="J1367" i="109"/>
  <c r="I1367" i="109"/>
  <c r="H1367" i="109"/>
  <c r="G1367" i="109"/>
  <c r="F1367" i="109"/>
  <c r="E1367" i="109"/>
  <c r="D1367" i="109"/>
  <c r="C1367" i="109"/>
  <c r="B1367" i="109"/>
  <c r="A1367" i="109"/>
  <c r="AK1366" i="109"/>
  <c r="AJ1366" i="109"/>
  <c r="AI1366" i="109"/>
  <c r="AH1366" i="109"/>
  <c r="AG1366" i="109"/>
  <c r="Y1366" i="109"/>
  <c r="U1366" i="109"/>
  <c r="T1366" i="109"/>
  <c r="S1366" i="109"/>
  <c r="R1366" i="109"/>
  <c r="Q1366" i="109"/>
  <c r="P1366" i="109"/>
  <c r="O1366" i="109"/>
  <c r="N1366" i="109"/>
  <c r="M1366" i="109"/>
  <c r="L1366" i="109"/>
  <c r="K1366" i="109"/>
  <c r="J1366" i="109"/>
  <c r="I1366" i="109"/>
  <c r="H1366" i="109"/>
  <c r="G1366" i="109"/>
  <c r="F1366" i="109"/>
  <c r="E1366" i="109"/>
  <c r="D1366" i="109"/>
  <c r="C1366" i="109"/>
  <c r="B1366" i="109"/>
  <c r="A1366" i="109"/>
  <c r="V1366" i="109" s="1"/>
  <c r="AE1365" i="109"/>
  <c r="AB1365" i="109"/>
  <c r="AC1365" i="109" s="1"/>
  <c r="AA1365" i="109"/>
  <c r="Z1365" i="109"/>
  <c r="V1365" i="109"/>
  <c r="U1365" i="109"/>
  <c r="T1365" i="109"/>
  <c r="S1365" i="109"/>
  <c r="R1365" i="109"/>
  <c r="Q1365" i="109"/>
  <c r="P1365" i="109"/>
  <c r="O1365" i="109"/>
  <c r="N1365" i="109"/>
  <c r="M1365" i="109"/>
  <c r="L1365" i="109"/>
  <c r="K1365" i="109"/>
  <c r="J1365" i="109"/>
  <c r="I1365" i="109"/>
  <c r="H1365" i="109"/>
  <c r="G1365" i="109"/>
  <c r="F1365" i="109"/>
  <c r="E1365" i="109"/>
  <c r="D1365" i="109"/>
  <c r="C1365" i="109"/>
  <c r="B1365" i="109"/>
  <c r="A1365" i="109"/>
  <c r="AJ1364" i="109"/>
  <c r="AI1364" i="109"/>
  <c r="AH1364" i="109"/>
  <c r="AG1364" i="109"/>
  <c r="AE1364" i="109"/>
  <c r="AB1364" i="109"/>
  <c r="AC1364" i="109" s="1"/>
  <c r="Z1364" i="109"/>
  <c r="Y1364" i="109"/>
  <c r="V1364" i="109"/>
  <c r="U1364" i="109"/>
  <c r="T1364" i="109"/>
  <c r="S1364" i="109"/>
  <c r="R1364" i="109"/>
  <c r="Q1364" i="109"/>
  <c r="P1364" i="109"/>
  <c r="O1364" i="109"/>
  <c r="N1364" i="109"/>
  <c r="M1364" i="109"/>
  <c r="L1364" i="109"/>
  <c r="K1364" i="109"/>
  <c r="J1364" i="109"/>
  <c r="I1364" i="109"/>
  <c r="H1364" i="109"/>
  <c r="G1364" i="109"/>
  <c r="F1364" i="109"/>
  <c r="E1364" i="109"/>
  <c r="D1364" i="109"/>
  <c r="C1364" i="109"/>
  <c r="B1364" i="109"/>
  <c r="A1364" i="109"/>
  <c r="AB1363" i="109"/>
  <c r="AC1363" i="109" s="1"/>
  <c r="AA1363" i="109"/>
  <c r="V1363" i="109"/>
  <c r="U1363" i="109"/>
  <c r="T1363" i="109"/>
  <c r="S1363" i="109"/>
  <c r="R1363" i="109"/>
  <c r="Q1363" i="109"/>
  <c r="P1363" i="109"/>
  <c r="O1363" i="109"/>
  <c r="N1363" i="109"/>
  <c r="M1363" i="109"/>
  <c r="L1363" i="109"/>
  <c r="K1363" i="109"/>
  <c r="J1363" i="109"/>
  <c r="I1363" i="109"/>
  <c r="H1363" i="109"/>
  <c r="G1363" i="109"/>
  <c r="F1363" i="109"/>
  <c r="E1363" i="109"/>
  <c r="D1363" i="109"/>
  <c r="C1363" i="109"/>
  <c r="B1363" i="109"/>
  <c r="A1363" i="109"/>
  <c r="AI1362" i="109"/>
  <c r="AH1362" i="109"/>
  <c r="AG1362" i="109"/>
  <c r="AF1362" i="109"/>
  <c r="AB1362" i="109"/>
  <c r="AC1362" i="109" s="1"/>
  <c r="AA1362" i="109"/>
  <c r="Z1362" i="109"/>
  <c r="V1362" i="109"/>
  <c r="U1362" i="109"/>
  <c r="T1362" i="109"/>
  <c r="S1362" i="109"/>
  <c r="R1362" i="109"/>
  <c r="Q1362" i="109"/>
  <c r="P1362" i="109"/>
  <c r="O1362" i="109"/>
  <c r="N1362" i="109"/>
  <c r="M1362" i="109"/>
  <c r="L1362" i="109"/>
  <c r="K1362" i="109"/>
  <c r="J1362" i="109"/>
  <c r="I1362" i="109"/>
  <c r="H1362" i="109"/>
  <c r="G1362" i="109"/>
  <c r="F1362" i="109"/>
  <c r="E1362" i="109"/>
  <c r="D1362" i="109"/>
  <c r="C1362" i="109"/>
  <c r="B1362" i="109"/>
  <c r="A1362" i="109"/>
  <c r="AC1361" i="109"/>
  <c r="AB1361" i="109"/>
  <c r="AA1361" i="109"/>
  <c r="V1361" i="109"/>
  <c r="U1361" i="109"/>
  <c r="T1361" i="109"/>
  <c r="S1361" i="109"/>
  <c r="R1361" i="109"/>
  <c r="Q1361" i="109"/>
  <c r="P1361" i="109"/>
  <c r="O1361" i="109"/>
  <c r="N1361" i="109"/>
  <c r="M1361" i="109"/>
  <c r="L1361" i="109"/>
  <c r="K1361" i="109"/>
  <c r="J1361" i="109"/>
  <c r="I1361" i="109"/>
  <c r="H1361" i="109"/>
  <c r="G1361" i="109"/>
  <c r="F1361" i="109"/>
  <c r="E1361" i="109"/>
  <c r="D1361" i="109"/>
  <c r="C1361" i="109"/>
  <c r="B1361" i="109"/>
  <c r="A1361" i="109"/>
  <c r="AH1360" i="109"/>
  <c r="AG1360" i="109"/>
  <c r="AF1360" i="109"/>
  <c r="AC1360" i="109"/>
  <c r="AB1360" i="109"/>
  <c r="AA1360" i="109"/>
  <c r="V1360" i="109"/>
  <c r="U1360" i="109"/>
  <c r="T1360" i="109"/>
  <c r="S1360" i="109"/>
  <c r="R1360" i="109"/>
  <c r="Q1360" i="109"/>
  <c r="P1360" i="109"/>
  <c r="O1360" i="109"/>
  <c r="N1360" i="109"/>
  <c r="M1360" i="109"/>
  <c r="L1360" i="109"/>
  <c r="K1360" i="109"/>
  <c r="J1360" i="109"/>
  <c r="I1360" i="109"/>
  <c r="H1360" i="109"/>
  <c r="G1360" i="109"/>
  <c r="F1360" i="109"/>
  <c r="E1360" i="109"/>
  <c r="D1360" i="109"/>
  <c r="C1360" i="109"/>
  <c r="B1360" i="109"/>
  <c r="A1360" i="109"/>
  <c r="AH1359" i="109"/>
  <c r="AG1359" i="109"/>
  <c r="AE1359" i="109"/>
  <c r="AC1359" i="109"/>
  <c r="AB1359" i="109"/>
  <c r="AA1359" i="109"/>
  <c r="V1359" i="109"/>
  <c r="U1359" i="109"/>
  <c r="T1359" i="109"/>
  <c r="S1359" i="109"/>
  <c r="R1359" i="109"/>
  <c r="Q1359" i="109"/>
  <c r="P1359" i="109"/>
  <c r="O1359" i="109"/>
  <c r="N1359" i="109"/>
  <c r="M1359" i="109"/>
  <c r="L1359" i="109"/>
  <c r="K1359" i="109"/>
  <c r="J1359" i="109"/>
  <c r="I1359" i="109"/>
  <c r="H1359" i="109"/>
  <c r="G1359" i="109"/>
  <c r="F1359" i="109"/>
  <c r="E1359" i="109"/>
  <c r="D1359" i="109"/>
  <c r="C1359" i="109"/>
  <c r="B1359" i="109"/>
  <c r="A1359" i="109"/>
  <c r="AB1358" i="109"/>
  <c r="AC1358" i="109" s="1"/>
  <c r="AA1358" i="109"/>
  <c r="V1358" i="109"/>
  <c r="U1358" i="109"/>
  <c r="T1358" i="109"/>
  <c r="S1358" i="109"/>
  <c r="R1358" i="109"/>
  <c r="Q1358" i="109"/>
  <c r="P1358" i="109"/>
  <c r="O1358" i="109"/>
  <c r="N1358" i="109"/>
  <c r="M1358" i="109"/>
  <c r="L1358" i="109"/>
  <c r="K1358" i="109"/>
  <c r="J1358" i="109"/>
  <c r="I1358" i="109"/>
  <c r="H1358" i="109"/>
  <c r="G1358" i="109"/>
  <c r="F1358" i="109"/>
  <c r="E1358" i="109"/>
  <c r="D1358" i="109"/>
  <c r="C1358" i="109"/>
  <c r="B1358" i="109"/>
  <c r="A1358" i="109"/>
  <c r="AP1357" i="109"/>
  <c r="AN1357" i="109"/>
  <c r="AM1357" i="109"/>
  <c r="AL1357" i="109"/>
  <c r="AK1357" i="109"/>
  <c r="AJ1357" i="109"/>
  <c r="AI1357" i="109"/>
  <c r="AH1357" i="109"/>
  <c r="AG1357" i="109"/>
  <c r="AF1357" i="109"/>
  <c r="AR1357" i="109" s="1"/>
  <c r="AE1357" i="109"/>
  <c r="AB1357" i="109"/>
  <c r="AC1357" i="109" s="1"/>
  <c r="AA1357" i="109"/>
  <c r="Z1357" i="109"/>
  <c r="Y1357" i="109"/>
  <c r="V1357" i="109"/>
  <c r="U1357" i="109"/>
  <c r="T1357" i="109"/>
  <c r="S1357" i="109"/>
  <c r="R1357" i="109"/>
  <c r="Q1357" i="109"/>
  <c r="P1357" i="109"/>
  <c r="O1357" i="109"/>
  <c r="N1357" i="109"/>
  <c r="M1357" i="109"/>
  <c r="L1357" i="109"/>
  <c r="K1357" i="109"/>
  <c r="J1357" i="109"/>
  <c r="I1357" i="109"/>
  <c r="H1357" i="109"/>
  <c r="G1357" i="109"/>
  <c r="F1357" i="109"/>
  <c r="E1357" i="109"/>
  <c r="D1357" i="109"/>
  <c r="C1357" i="109"/>
  <c r="B1357" i="109"/>
  <c r="A1357" i="109"/>
  <c r="AB1356" i="109"/>
  <c r="AC1356" i="109" s="1"/>
  <c r="AA1356" i="109"/>
  <c r="X1356" i="109"/>
  <c r="AD1356" i="109" s="1"/>
  <c r="U1356" i="109"/>
  <c r="T1356" i="109"/>
  <c r="S1356" i="109"/>
  <c r="R1356" i="109"/>
  <c r="Q1356" i="109"/>
  <c r="P1356" i="109"/>
  <c r="O1356" i="109"/>
  <c r="N1356" i="109"/>
  <c r="M1356" i="109"/>
  <c r="L1356" i="109"/>
  <c r="K1356" i="109"/>
  <c r="J1356" i="109"/>
  <c r="I1356" i="109"/>
  <c r="H1356" i="109"/>
  <c r="G1356" i="109"/>
  <c r="F1356" i="109"/>
  <c r="E1356" i="109"/>
  <c r="D1356" i="109"/>
  <c r="C1356" i="109"/>
  <c r="B1356" i="109"/>
  <c r="A1356" i="109"/>
  <c r="V1356" i="109" s="1"/>
  <c r="AO1355" i="109"/>
  <c r="AH1355" i="109"/>
  <c r="AG1355" i="109"/>
  <c r="AF1355" i="109"/>
  <c r="AE1355" i="109"/>
  <c r="AC1355" i="109"/>
  <c r="AA1355" i="109"/>
  <c r="Z1355" i="109"/>
  <c r="X1355" i="109"/>
  <c r="U1355" i="109"/>
  <c r="T1355" i="109"/>
  <c r="S1355" i="109"/>
  <c r="R1355" i="109"/>
  <c r="Q1355" i="109"/>
  <c r="P1355" i="109"/>
  <c r="AD1355" i="109" s="1"/>
  <c r="O1355" i="109"/>
  <c r="N1355" i="109"/>
  <c r="M1355" i="109"/>
  <c r="L1355" i="109"/>
  <c r="AB1355" i="109" s="1"/>
  <c r="K1355" i="109"/>
  <c r="J1355" i="109"/>
  <c r="I1355" i="109"/>
  <c r="H1355" i="109"/>
  <c r="G1355" i="109"/>
  <c r="F1355" i="109"/>
  <c r="E1355" i="109"/>
  <c r="D1355" i="109"/>
  <c r="C1355" i="109"/>
  <c r="B1355" i="109"/>
  <c r="A1355" i="109"/>
  <c r="V1355" i="109" s="1"/>
  <c r="AB1354" i="109"/>
  <c r="AC1354" i="109" s="1"/>
  <c r="AA1354" i="109"/>
  <c r="U1354" i="109"/>
  <c r="T1354" i="109"/>
  <c r="S1354" i="109"/>
  <c r="R1354" i="109"/>
  <c r="Q1354" i="109"/>
  <c r="P1354" i="109"/>
  <c r="O1354" i="109"/>
  <c r="N1354" i="109"/>
  <c r="M1354" i="109"/>
  <c r="L1354" i="109"/>
  <c r="K1354" i="109"/>
  <c r="J1354" i="109"/>
  <c r="I1354" i="109"/>
  <c r="H1354" i="109"/>
  <c r="G1354" i="109"/>
  <c r="F1354" i="109"/>
  <c r="E1354" i="109"/>
  <c r="D1354" i="109"/>
  <c r="C1354" i="109"/>
  <c r="B1354" i="109"/>
  <c r="A1354" i="109"/>
  <c r="V1354" i="109" s="1"/>
  <c r="AN1353" i="109"/>
  <c r="AG1353" i="109"/>
  <c r="AE1353" i="109"/>
  <c r="AB1353" i="109"/>
  <c r="AC1353" i="109" s="1"/>
  <c r="V1353" i="109"/>
  <c r="U1353" i="109"/>
  <c r="T1353" i="109"/>
  <c r="S1353" i="109"/>
  <c r="R1353" i="109"/>
  <c r="Q1353" i="109"/>
  <c r="P1353" i="109"/>
  <c r="O1353" i="109"/>
  <c r="N1353" i="109"/>
  <c r="M1353" i="109"/>
  <c r="L1353" i="109"/>
  <c r="K1353" i="109"/>
  <c r="J1353" i="109"/>
  <c r="I1353" i="109"/>
  <c r="H1353" i="109"/>
  <c r="G1353" i="109"/>
  <c r="F1353" i="109"/>
  <c r="E1353" i="109"/>
  <c r="D1353" i="109"/>
  <c r="C1353" i="109"/>
  <c r="B1353" i="109"/>
  <c r="A1353" i="109"/>
  <c r="AB1352" i="109"/>
  <c r="AC1352" i="109" s="1"/>
  <c r="V1352" i="109"/>
  <c r="U1352" i="109"/>
  <c r="T1352" i="109"/>
  <c r="S1352" i="109"/>
  <c r="AA1352" i="109" s="1"/>
  <c r="R1352" i="109"/>
  <c r="Q1352" i="109"/>
  <c r="P1352" i="109"/>
  <c r="O1352" i="109"/>
  <c r="N1352" i="109"/>
  <c r="M1352" i="109"/>
  <c r="L1352" i="109"/>
  <c r="K1352" i="109"/>
  <c r="J1352" i="109"/>
  <c r="I1352" i="109"/>
  <c r="H1352" i="109"/>
  <c r="G1352" i="109"/>
  <c r="F1352" i="109"/>
  <c r="E1352" i="109"/>
  <c r="D1352" i="109"/>
  <c r="C1352" i="109"/>
  <c r="B1352" i="109"/>
  <c r="A1352" i="109"/>
  <c r="AN1351" i="109"/>
  <c r="AC1351" i="109"/>
  <c r="AB1351" i="109"/>
  <c r="U1351" i="109"/>
  <c r="T1351" i="109"/>
  <c r="S1351" i="109"/>
  <c r="AA1351" i="109" s="1"/>
  <c r="R1351" i="109"/>
  <c r="Q1351" i="109"/>
  <c r="P1351" i="109"/>
  <c r="O1351" i="109"/>
  <c r="N1351" i="109"/>
  <c r="M1351" i="109"/>
  <c r="L1351" i="109"/>
  <c r="K1351" i="109"/>
  <c r="J1351" i="109"/>
  <c r="I1351" i="109"/>
  <c r="H1351" i="109"/>
  <c r="G1351" i="109"/>
  <c r="F1351" i="109"/>
  <c r="E1351" i="109"/>
  <c r="D1351" i="109"/>
  <c r="C1351" i="109"/>
  <c r="B1351" i="109"/>
  <c r="A1351" i="109"/>
  <c r="V1351" i="109" s="1"/>
  <c r="AB1350" i="109"/>
  <c r="AC1350" i="109" s="1"/>
  <c r="AA1350" i="109"/>
  <c r="V1350" i="109"/>
  <c r="U1350" i="109"/>
  <c r="T1350" i="109"/>
  <c r="S1350" i="109"/>
  <c r="R1350" i="109"/>
  <c r="Q1350" i="109"/>
  <c r="P1350" i="109"/>
  <c r="O1350" i="109"/>
  <c r="N1350" i="109"/>
  <c r="M1350" i="109"/>
  <c r="L1350" i="109"/>
  <c r="K1350" i="109"/>
  <c r="J1350" i="109"/>
  <c r="I1350" i="109"/>
  <c r="H1350" i="109"/>
  <c r="G1350" i="109"/>
  <c r="F1350" i="109"/>
  <c r="E1350" i="109"/>
  <c r="D1350" i="109"/>
  <c r="C1350" i="109"/>
  <c r="B1350" i="109"/>
  <c r="A1350" i="109"/>
  <c r="AB1349" i="109"/>
  <c r="AC1349" i="109" s="1"/>
  <c r="V1349" i="109"/>
  <c r="U1349" i="109"/>
  <c r="T1349" i="109"/>
  <c r="S1349" i="109"/>
  <c r="AA1349" i="109" s="1"/>
  <c r="R1349" i="109"/>
  <c r="Q1349" i="109"/>
  <c r="P1349" i="109"/>
  <c r="O1349" i="109"/>
  <c r="N1349" i="109"/>
  <c r="M1349" i="109"/>
  <c r="L1349" i="109"/>
  <c r="K1349" i="109"/>
  <c r="J1349" i="109"/>
  <c r="I1349" i="109"/>
  <c r="H1349" i="109"/>
  <c r="G1349" i="109"/>
  <c r="F1349" i="109"/>
  <c r="E1349" i="109"/>
  <c r="D1349" i="109"/>
  <c r="C1349" i="109"/>
  <c r="B1349" i="109"/>
  <c r="A1349" i="109"/>
  <c r="AM1348" i="109"/>
  <c r="AE1348" i="109"/>
  <c r="AB1348" i="109"/>
  <c r="AC1348" i="109" s="1"/>
  <c r="AA1348" i="109"/>
  <c r="U1348" i="109"/>
  <c r="T1348" i="109"/>
  <c r="S1348" i="109"/>
  <c r="R1348" i="109"/>
  <c r="Q1348" i="109"/>
  <c r="P1348" i="109"/>
  <c r="O1348" i="109"/>
  <c r="N1348" i="109"/>
  <c r="M1348" i="109"/>
  <c r="L1348" i="109"/>
  <c r="K1348" i="109"/>
  <c r="J1348" i="109"/>
  <c r="I1348" i="109"/>
  <c r="H1348" i="109"/>
  <c r="G1348" i="109"/>
  <c r="F1348" i="109"/>
  <c r="E1348" i="109"/>
  <c r="D1348" i="109"/>
  <c r="C1348" i="109"/>
  <c r="B1348" i="109"/>
  <c r="A1348" i="109"/>
  <c r="V1348" i="109" s="1"/>
  <c r="X1348" i="109" s="1"/>
  <c r="AD1348" i="109" s="1"/>
  <c r="AB1347" i="109"/>
  <c r="AC1347" i="109" s="1"/>
  <c r="V1347" i="109"/>
  <c r="U1347" i="109"/>
  <c r="T1347" i="109"/>
  <c r="S1347" i="109"/>
  <c r="AA1347" i="109" s="1"/>
  <c r="R1347" i="109"/>
  <c r="Q1347" i="109"/>
  <c r="P1347" i="109"/>
  <c r="O1347" i="109"/>
  <c r="N1347" i="109"/>
  <c r="M1347" i="109"/>
  <c r="L1347" i="109"/>
  <c r="K1347" i="109"/>
  <c r="J1347" i="109"/>
  <c r="I1347" i="109"/>
  <c r="H1347" i="109"/>
  <c r="G1347" i="109"/>
  <c r="F1347" i="109"/>
  <c r="E1347" i="109"/>
  <c r="D1347" i="109"/>
  <c r="C1347" i="109"/>
  <c r="B1347" i="109"/>
  <c r="A1347" i="109"/>
  <c r="AL1346" i="109"/>
  <c r="AE1346" i="109"/>
  <c r="AB1346" i="109"/>
  <c r="AC1346" i="109" s="1"/>
  <c r="AA1346" i="109"/>
  <c r="Z1346" i="109"/>
  <c r="V1346" i="109"/>
  <c r="U1346" i="109"/>
  <c r="T1346" i="109"/>
  <c r="S1346" i="109"/>
  <c r="R1346" i="109"/>
  <c r="Q1346" i="109"/>
  <c r="P1346" i="109"/>
  <c r="O1346" i="109"/>
  <c r="N1346" i="109"/>
  <c r="M1346" i="109"/>
  <c r="L1346" i="109"/>
  <c r="K1346" i="109"/>
  <c r="J1346" i="109"/>
  <c r="I1346" i="109"/>
  <c r="H1346" i="109"/>
  <c r="G1346" i="109"/>
  <c r="F1346" i="109"/>
  <c r="E1346" i="109"/>
  <c r="D1346" i="109"/>
  <c r="C1346" i="109"/>
  <c r="B1346" i="109"/>
  <c r="A1346" i="109"/>
  <c r="AB1345" i="109"/>
  <c r="AC1345" i="109" s="1"/>
  <c r="AA1345" i="109"/>
  <c r="Y1345" i="109"/>
  <c r="V1345" i="109"/>
  <c r="U1345" i="109"/>
  <c r="T1345" i="109"/>
  <c r="S1345" i="109"/>
  <c r="R1345" i="109"/>
  <c r="Q1345" i="109"/>
  <c r="P1345" i="109"/>
  <c r="O1345" i="109"/>
  <c r="N1345" i="109"/>
  <c r="M1345" i="109"/>
  <c r="L1345" i="109"/>
  <c r="K1345" i="109"/>
  <c r="J1345" i="109"/>
  <c r="I1345" i="109"/>
  <c r="H1345" i="109"/>
  <c r="G1345" i="109"/>
  <c r="F1345" i="109"/>
  <c r="E1345" i="109"/>
  <c r="D1345" i="109"/>
  <c r="C1345" i="109"/>
  <c r="B1345" i="109"/>
  <c r="A1345" i="109"/>
  <c r="AP1344" i="109"/>
  <c r="AL1344" i="109"/>
  <c r="AE1344" i="109"/>
  <c r="AC1344" i="109"/>
  <c r="AA1344" i="109"/>
  <c r="AD1344" i="109" s="1"/>
  <c r="X1344" i="109"/>
  <c r="U1344" i="109"/>
  <c r="T1344" i="109"/>
  <c r="S1344" i="109"/>
  <c r="R1344" i="109"/>
  <c r="Q1344" i="109"/>
  <c r="P1344" i="109"/>
  <c r="O1344" i="109"/>
  <c r="N1344" i="109"/>
  <c r="M1344" i="109"/>
  <c r="L1344" i="109"/>
  <c r="AB1344" i="109" s="1"/>
  <c r="K1344" i="109"/>
  <c r="J1344" i="109"/>
  <c r="I1344" i="109"/>
  <c r="H1344" i="109"/>
  <c r="G1344" i="109"/>
  <c r="F1344" i="109"/>
  <c r="E1344" i="109"/>
  <c r="D1344" i="109"/>
  <c r="C1344" i="109"/>
  <c r="B1344" i="109"/>
  <c r="A1344" i="109"/>
  <c r="V1344" i="109" s="1"/>
  <c r="AB1343" i="109"/>
  <c r="AC1343" i="109" s="1"/>
  <c r="V1343" i="109"/>
  <c r="U1343" i="109"/>
  <c r="T1343" i="109"/>
  <c r="S1343" i="109"/>
  <c r="AA1343" i="109" s="1"/>
  <c r="R1343" i="109"/>
  <c r="Q1343" i="109"/>
  <c r="P1343" i="109"/>
  <c r="O1343" i="109"/>
  <c r="N1343" i="109"/>
  <c r="M1343" i="109"/>
  <c r="L1343" i="109"/>
  <c r="K1343" i="109"/>
  <c r="J1343" i="109"/>
  <c r="I1343" i="109"/>
  <c r="H1343" i="109"/>
  <c r="G1343" i="109"/>
  <c r="F1343" i="109"/>
  <c r="E1343" i="109"/>
  <c r="D1343" i="109"/>
  <c r="C1343" i="109"/>
  <c r="B1343" i="109"/>
  <c r="A1343" i="109"/>
  <c r="U1342" i="109"/>
  <c r="T1342" i="109"/>
  <c r="S1342" i="109"/>
  <c r="R1342" i="109"/>
  <c r="Q1342" i="109"/>
  <c r="P1342" i="109"/>
  <c r="O1342" i="109"/>
  <c r="N1342" i="109"/>
  <c r="M1342" i="109"/>
  <c r="L1342" i="109"/>
  <c r="K1342" i="109"/>
  <c r="J1342" i="109"/>
  <c r="I1342" i="109"/>
  <c r="H1342" i="109"/>
  <c r="G1342" i="109"/>
  <c r="F1342" i="109"/>
  <c r="E1342" i="109"/>
  <c r="D1342" i="109"/>
  <c r="C1342" i="109"/>
  <c r="B1342" i="109"/>
  <c r="A1342" i="109"/>
  <c r="V1342" i="109" s="1"/>
  <c r="AB1341" i="109"/>
  <c r="AC1341" i="109" s="1"/>
  <c r="U1341" i="109"/>
  <c r="T1341" i="109"/>
  <c r="S1341" i="109"/>
  <c r="AA1341" i="109" s="1"/>
  <c r="R1341" i="109"/>
  <c r="Q1341" i="109"/>
  <c r="P1341" i="109"/>
  <c r="O1341" i="109"/>
  <c r="N1341" i="109"/>
  <c r="M1341" i="109"/>
  <c r="L1341" i="109"/>
  <c r="K1341" i="109"/>
  <c r="J1341" i="109"/>
  <c r="I1341" i="109"/>
  <c r="H1341" i="109"/>
  <c r="G1341" i="109"/>
  <c r="F1341" i="109"/>
  <c r="E1341" i="109"/>
  <c r="D1341" i="109"/>
  <c r="C1341" i="109"/>
  <c r="B1341" i="109"/>
  <c r="A1341" i="109"/>
  <c r="V1341" i="109" s="1"/>
  <c r="AO1340" i="109"/>
  <c r="AK1340" i="109"/>
  <c r="Z1340" i="109"/>
  <c r="Y1340" i="109"/>
  <c r="V1340" i="109"/>
  <c r="U1340" i="109"/>
  <c r="T1340" i="109"/>
  <c r="S1340" i="109"/>
  <c r="R1340" i="109"/>
  <c r="Q1340" i="109"/>
  <c r="P1340" i="109"/>
  <c r="O1340" i="109"/>
  <c r="N1340" i="109"/>
  <c r="M1340" i="109"/>
  <c r="L1340" i="109"/>
  <c r="K1340" i="109"/>
  <c r="J1340" i="109"/>
  <c r="I1340" i="109"/>
  <c r="H1340" i="109"/>
  <c r="G1340" i="109"/>
  <c r="F1340" i="109"/>
  <c r="E1340" i="109"/>
  <c r="D1340" i="109"/>
  <c r="C1340" i="109"/>
  <c r="B1340" i="109"/>
  <c r="A1340" i="109"/>
  <c r="AO1339" i="109"/>
  <c r="AJ1339" i="109"/>
  <c r="AB1339" i="109"/>
  <c r="AC1339" i="109" s="1"/>
  <c r="AA1339" i="109"/>
  <c r="Z1339" i="109"/>
  <c r="Y1339" i="109"/>
  <c r="V1339" i="109"/>
  <c r="U1339" i="109"/>
  <c r="T1339" i="109"/>
  <c r="S1339" i="109"/>
  <c r="R1339" i="109"/>
  <c r="Q1339" i="109"/>
  <c r="P1339" i="109"/>
  <c r="O1339" i="109"/>
  <c r="N1339" i="109"/>
  <c r="M1339" i="109"/>
  <c r="L1339" i="109"/>
  <c r="K1339" i="109"/>
  <c r="J1339" i="109"/>
  <c r="I1339" i="109"/>
  <c r="H1339" i="109"/>
  <c r="G1339" i="109"/>
  <c r="F1339" i="109"/>
  <c r="E1339" i="109"/>
  <c r="D1339" i="109"/>
  <c r="C1339" i="109"/>
  <c r="B1339" i="109"/>
  <c r="A1339" i="109"/>
  <c r="AB1338" i="109"/>
  <c r="AC1338" i="109" s="1"/>
  <c r="V1338" i="109"/>
  <c r="U1338" i="109"/>
  <c r="T1338" i="109"/>
  <c r="S1338" i="109"/>
  <c r="AA1338" i="109" s="1"/>
  <c r="R1338" i="109"/>
  <c r="Q1338" i="109"/>
  <c r="P1338" i="109"/>
  <c r="O1338" i="109"/>
  <c r="N1338" i="109"/>
  <c r="M1338" i="109"/>
  <c r="L1338" i="109"/>
  <c r="K1338" i="109"/>
  <c r="J1338" i="109"/>
  <c r="I1338" i="109"/>
  <c r="H1338" i="109"/>
  <c r="G1338" i="109"/>
  <c r="F1338" i="109"/>
  <c r="E1338" i="109"/>
  <c r="D1338" i="109"/>
  <c r="C1338" i="109"/>
  <c r="B1338" i="109"/>
  <c r="A1338" i="109"/>
  <c r="AN1337" i="109"/>
  <c r="AB1337" i="109"/>
  <c r="AC1337" i="109" s="1"/>
  <c r="AA1337" i="109"/>
  <c r="Z1337" i="109"/>
  <c r="V1337" i="109"/>
  <c r="U1337" i="109"/>
  <c r="T1337" i="109"/>
  <c r="S1337" i="109"/>
  <c r="R1337" i="109"/>
  <c r="Q1337" i="109"/>
  <c r="P1337" i="109"/>
  <c r="O1337" i="109"/>
  <c r="N1337" i="109"/>
  <c r="M1337" i="109"/>
  <c r="L1337" i="109"/>
  <c r="K1337" i="109"/>
  <c r="J1337" i="109"/>
  <c r="I1337" i="109"/>
  <c r="H1337" i="109"/>
  <c r="G1337" i="109"/>
  <c r="F1337" i="109"/>
  <c r="E1337" i="109"/>
  <c r="D1337" i="109"/>
  <c r="C1337" i="109"/>
  <c r="B1337" i="109"/>
  <c r="A1337" i="109"/>
  <c r="V1336" i="109"/>
  <c r="U1336" i="109"/>
  <c r="T1336" i="109"/>
  <c r="S1336" i="109"/>
  <c r="R1336" i="109"/>
  <c r="Q1336" i="109"/>
  <c r="P1336" i="109"/>
  <c r="O1336" i="109"/>
  <c r="N1336" i="109"/>
  <c r="M1336" i="109"/>
  <c r="L1336" i="109"/>
  <c r="K1336" i="109"/>
  <c r="J1336" i="109"/>
  <c r="I1336" i="109"/>
  <c r="H1336" i="109"/>
  <c r="G1336" i="109"/>
  <c r="F1336" i="109"/>
  <c r="E1336" i="109"/>
  <c r="D1336" i="109"/>
  <c r="C1336" i="109"/>
  <c r="B1336" i="109"/>
  <c r="A1336" i="109"/>
  <c r="AB1335" i="109"/>
  <c r="AC1335" i="109" s="1"/>
  <c r="AA1335" i="109"/>
  <c r="V1335" i="109"/>
  <c r="U1335" i="109"/>
  <c r="T1335" i="109"/>
  <c r="S1335" i="109"/>
  <c r="R1335" i="109"/>
  <c r="Q1335" i="109"/>
  <c r="P1335" i="109"/>
  <c r="O1335" i="109"/>
  <c r="N1335" i="109"/>
  <c r="M1335" i="109"/>
  <c r="L1335" i="109"/>
  <c r="K1335" i="109"/>
  <c r="J1335" i="109"/>
  <c r="I1335" i="109"/>
  <c r="H1335" i="109"/>
  <c r="G1335" i="109"/>
  <c r="F1335" i="109"/>
  <c r="E1335" i="109"/>
  <c r="D1335" i="109"/>
  <c r="C1335" i="109"/>
  <c r="B1335" i="109"/>
  <c r="A1335" i="109"/>
  <c r="AB1334" i="109"/>
  <c r="AC1334" i="109" s="1"/>
  <c r="V1334" i="109"/>
  <c r="U1334" i="109"/>
  <c r="T1334" i="109"/>
  <c r="S1334" i="109"/>
  <c r="AA1334" i="109" s="1"/>
  <c r="R1334" i="109"/>
  <c r="Q1334" i="109"/>
  <c r="P1334" i="109"/>
  <c r="O1334" i="109"/>
  <c r="N1334" i="109"/>
  <c r="M1334" i="109"/>
  <c r="L1334" i="109"/>
  <c r="K1334" i="109"/>
  <c r="J1334" i="109"/>
  <c r="I1334" i="109"/>
  <c r="H1334" i="109"/>
  <c r="G1334" i="109"/>
  <c r="F1334" i="109"/>
  <c r="E1334" i="109"/>
  <c r="D1334" i="109"/>
  <c r="C1334" i="109"/>
  <c r="B1334" i="109"/>
  <c r="A1334" i="109"/>
  <c r="AP1333" i="109"/>
  <c r="AO1333" i="109"/>
  <c r="AS1333" i="109" s="1"/>
  <c r="AM1333" i="109"/>
  <c r="AI1333" i="109"/>
  <c r="AA1333" i="109"/>
  <c r="X1333" i="109"/>
  <c r="U1333" i="109"/>
  <c r="T1333" i="109"/>
  <c r="S1333" i="109"/>
  <c r="R1333" i="109"/>
  <c r="Q1333" i="109"/>
  <c r="P1333" i="109"/>
  <c r="O1333" i="109"/>
  <c r="N1333" i="109"/>
  <c r="M1333" i="109"/>
  <c r="L1333" i="109"/>
  <c r="AB1333" i="109" s="1"/>
  <c r="AC1333" i="109" s="1"/>
  <c r="K1333" i="109"/>
  <c r="J1333" i="109"/>
  <c r="I1333" i="109"/>
  <c r="H1333" i="109"/>
  <c r="G1333" i="109"/>
  <c r="F1333" i="109"/>
  <c r="E1333" i="109"/>
  <c r="D1333" i="109"/>
  <c r="C1333" i="109"/>
  <c r="B1333" i="109"/>
  <c r="A1333" i="109"/>
  <c r="V1333" i="109" s="1"/>
  <c r="V1332" i="109"/>
  <c r="U1332" i="109"/>
  <c r="T1332" i="109"/>
  <c r="S1332" i="109"/>
  <c r="AA1332" i="109" s="1"/>
  <c r="R1332" i="109"/>
  <c r="Q1332" i="109"/>
  <c r="P1332" i="109"/>
  <c r="O1332" i="109"/>
  <c r="N1332" i="109"/>
  <c r="M1332" i="109"/>
  <c r="L1332" i="109"/>
  <c r="AB1332" i="109" s="1"/>
  <c r="AC1332" i="109" s="1"/>
  <c r="K1332" i="109"/>
  <c r="J1332" i="109"/>
  <c r="I1332" i="109"/>
  <c r="H1332" i="109"/>
  <c r="G1332" i="109"/>
  <c r="F1332" i="109"/>
  <c r="E1332" i="109"/>
  <c r="D1332" i="109"/>
  <c r="C1332" i="109"/>
  <c r="B1332" i="109"/>
  <c r="A1332" i="109"/>
  <c r="AO1331" i="109"/>
  <c r="AK1331" i="109"/>
  <c r="AC1331" i="109"/>
  <c r="AB1331" i="109"/>
  <c r="AA1331" i="109"/>
  <c r="Z1331" i="109"/>
  <c r="Y1331" i="109"/>
  <c r="V1331" i="109"/>
  <c r="U1331" i="109"/>
  <c r="T1331" i="109"/>
  <c r="S1331" i="109"/>
  <c r="R1331" i="109"/>
  <c r="Q1331" i="109"/>
  <c r="P1331" i="109"/>
  <c r="O1331" i="109"/>
  <c r="N1331" i="109"/>
  <c r="M1331" i="109"/>
  <c r="L1331" i="109"/>
  <c r="K1331" i="109"/>
  <c r="J1331" i="109"/>
  <c r="I1331" i="109"/>
  <c r="H1331" i="109"/>
  <c r="G1331" i="109"/>
  <c r="F1331" i="109"/>
  <c r="E1331" i="109"/>
  <c r="D1331" i="109"/>
  <c r="C1331" i="109"/>
  <c r="B1331" i="109"/>
  <c r="A1331" i="109"/>
  <c r="AM1330" i="109"/>
  <c r="AF1330" i="109"/>
  <c r="AC1330" i="109"/>
  <c r="AB1330" i="109"/>
  <c r="AA1330" i="109"/>
  <c r="V1330" i="109"/>
  <c r="U1330" i="109"/>
  <c r="T1330" i="109"/>
  <c r="S1330" i="109"/>
  <c r="R1330" i="109"/>
  <c r="Q1330" i="109"/>
  <c r="P1330" i="109"/>
  <c r="O1330" i="109"/>
  <c r="N1330" i="109"/>
  <c r="M1330" i="109"/>
  <c r="L1330" i="109"/>
  <c r="K1330" i="109"/>
  <c r="J1330" i="109"/>
  <c r="I1330" i="109"/>
  <c r="H1330" i="109"/>
  <c r="G1330" i="109"/>
  <c r="F1330" i="109"/>
  <c r="E1330" i="109"/>
  <c r="D1330" i="109"/>
  <c r="C1330" i="109"/>
  <c r="B1330" i="109"/>
  <c r="A1330" i="109"/>
  <c r="AB1329" i="109"/>
  <c r="AC1329" i="109" s="1"/>
  <c r="AA1329" i="109"/>
  <c r="V1329" i="109"/>
  <c r="U1329" i="109"/>
  <c r="T1329" i="109"/>
  <c r="S1329" i="109"/>
  <c r="R1329" i="109"/>
  <c r="Q1329" i="109"/>
  <c r="P1329" i="109"/>
  <c r="O1329" i="109"/>
  <c r="N1329" i="109"/>
  <c r="M1329" i="109"/>
  <c r="L1329" i="109"/>
  <c r="K1329" i="109"/>
  <c r="J1329" i="109"/>
  <c r="I1329" i="109"/>
  <c r="H1329" i="109"/>
  <c r="G1329" i="109"/>
  <c r="F1329" i="109"/>
  <c r="E1329" i="109"/>
  <c r="D1329" i="109"/>
  <c r="C1329" i="109"/>
  <c r="B1329" i="109"/>
  <c r="A1329" i="109"/>
  <c r="AK1328" i="109"/>
  <c r="AJ1328" i="109"/>
  <c r="AI1328" i="109"/>
  <c r="AH1328" i="109"/>
  <c r="AG1328" i="109"/>
  <c r="AF1328" i="109"/>
  <c r="AE1328" i="109"/>
  <c r="Y1328" i="109"/>
  <c r="V1328" i="109"/>
  <c r="Z1328" i="109" s="1"/>
  <c r="U1328" i="109"/>
  <c r="T1328" i="109"/>
  <c r="S1328" i="109"/>
  <c r="R1328" i="109"/>
  <c r="Q1328" i="109"/>
  <c r="P1328" i="109"/>
  <c r="O1328" i="109"/>
  <c r="N1328" i="109"/>
  <c r="M1328" i="109"/>
  <c r="L1328" i="109"/>
  <c r="K1328" i="109"/>
  <c r="J1328" i="109"/>
  <c r="I1328" i="109"/>
  <c r="H1328" i="109"/>
  <c r="G1328" i="109"/>
  <c r="F1328" i="109"/>
  <c r="E1328" i="109"/>
  <c r="D1328" i="109"/>
  <c r="C1328" i="109"/>
  <c r="B1328" i="109"/>
  <c r="A1328" i="109"/>
  <c r="AC1327" i="109"/>
  <c r="AA1327" i="109"/>
  <c r="V1327" i="109"/>
  <c r="U1327" i="109"/>
  <c r="T1327" i="109"/>
  <c r="S1327" i="109"/>
  <c r="R1327" i="109"/>
  <c r="Q1327" i="109"/>
  <c r="P1327" i="109"/>
  <c r="O1327" i="109"/>
  <c r="N1327" i="109"/>
  <c r="M1327" i="109"/>
  <c r="L1327" i="109"/>
  <c r="AB1327" i="109" s="1"/>
  <c r="K1327" i="109"/>
  <c r="J1327" i="109"/>
  <c r="I1327" i="109"/>
  <c r="H1327" i="109"/>
  <c r="G1327" i="109"/>
  <c r="F1327" i="109"/>
  <c r="E1327" i="109"/>
  <c r="D1327" i="109"/>
  <c r="C1327" i="109"/>
  <c r="B1327" i="109"/>
  <c r="A1327" i="109"/>
  <c r="AO1326" i="109"/>
  <c r="AN1326" i="109"/>
  <c r="AM1326" i="109"/>
  <c r="AL1326" i="109"/>
  <c r="AK1326" i="109"/>
  <c r="AJ1326" i="109"/>
  <c r="AI1326" i="109"/>
  <c r="AH1326" i="109"/>
  <c r="AG1326" i="109"/>
  <c r="AF1326" i="109"/>
  <c r="AE1326" i="109"/>
  <c r="Z1326" i="109"/>
  <c r="Y1326" i="109"/>
  <c r="V1326" i="109"/>
  <c r="X1326" i="109" s="1"/>
  <c r="U1326" i="109"/>
  <c r="T1326" i="109"/>
  <c r="S1326" i="109"/>
  <c r="R1326" i="109"/>
  <c r="Q1326" i="109"/>
  <c r="P1326" i="109"/>
  <c r="O1326" i="109"/>
  <c r="N1326" i="109"/>
  <c r="M1326" i="109"/>
  <c r="L1326" i="109"/>
  <c r="K1326" i="109"/>
  <c r="J1326" i="109"/>
  <c r="I1326" i="109"/>
  <c r="H1326" i="109"/>
  <c r="G1326" i="109"/>
  <c r="F1326" i="109"/>
  <c r="E1326" i="109"/>
  <c r="D1326" i="109"/>
  <c r="C1326" i="109"/>
  <c r="B1326" i="109"/>
  <c r="A1326" i="109"/>
  <c r="AP1325" i="109"/>
  <c r="AO1325" i="109"/>
  <c r="AN1325" i="109"/>
  <c r="AM1325" i="109"/>
  <c r="AL1325" i="109"/>
  <c r="AK1325" i="109"/>
  <c r="AJ1325" i="109"/>
  <c r="AI1325" i="109"/>
  <c r="AH1325" i="109"/>
  <c r="AG1325" i="109"/>
  <c r="AE1325" i="109"/>
  <c r="AA1325" i="109"/>
  <c r="V1325" i="109"/>
  <c r="AF1325" i="109" s="1"/>
  <c r="U1325" i="109"/>
  <c r="T1325" i="109"/>
  <c r="S1325" i="109"/>
  <c r="R1325" i="109"/>
  <c r="Q1325" i="109"/>
  <c r="P1325" i="109"/>
  <c r="O1325" i="109"/>
  <c r="N1325" i="109"/>
  <c r="M1325" i="109"/>
  <c r="L1325" i="109"/>
  <c r="AB1325" i="109" s="1"/>
  <c r="AC1325" i="109" s="1"/>
  <c r="K1325" i="109"/>
  <c r="J1325" i="109"/>
  <c r="I1325" i="109"/>
  <c r="H1325" i="109"/>
  <c r="G1325" i="109"/>
  <c r="F1325" i="109"/>
  <c r="E1325" i="109"/>
  <c r="D1325" i="109"/>
  <c r="C1325" i="109"/>
  <c r="B1325" i="109"/>
  <c r="A1325" i="109"/>
  <c r="AP1324" i="109"/>
  <c r="U1324" i="109"/>
  <c r="T1324" i="109"/>
  <c r="S1324" i="109"/>
  <c r="R1324" i="109"/>
  <c r="Q1324" i="109"/>
  <c r="P1324" i="109"/>
  <c r="O1324" i="109"/>
  <c r="N1324" i="109"/>
  <c r="M1324" i="109"/>
  <c r="L1324" i="109"/>
  <c r="K1324" i="109"/>
  <c r="J1324" i="109"/>
  <c r="I1324" i="109"/>
  <c r="H1324" i="109"/>
  <c r="G1324" i="109"/>
  <c r="F1324" i="109"/>
  <c r="E1324" i="109"/>
  <c r="D1324" i="109"/>
  <c r="C1324" i="109"/>
  <c r="B1324" i="109"/>
  <c r="A1324" i="109"/>
  <c r="V1324" i="109" s="1"/>
  <c r="AP1323" i="109"/>
  <c r="U1323" i="109"/>
  <c r="T1323" i="109"/>
  <c r="S1323" i="109"/>
  <c r="R1323" i="109"/>
  <c r="Q1323" i="109"/>
  <c r="P1323" i="109"/>
  <c r="O1323" i="109"/>
  <c r="N1323" i="109"/>
  <c r="M1323" i="109"/>
  <c r="L1323" i="109"/>
  <c r="K1323" i="109"/>
  <c r="J1323" i="109"/>
  <c r="I1323" i="109"/>
  <c r="H1323" i="109"/>
  <c r="G1323" i="109"/>
  <c r="F1323" i="109"/>
  <c r="E1323" i="109"/>
  <c r="D1323" i="109"/>
  <c r="C1323" i="109"/>
  <c r="B1323" i="109"/>
  <c r="A1323" i="109"/>
  <c r="V1323" i="109" s="1"/>
  <c r="U1322" i="109"/>
  <c r="T1322" i="109"/>
  <c r="S1322" i="109"/>
  <c r="R1322" i="109"/>
  <c r="Q1322" i="109"/>
  <c r="P1322" i="109"/>
  <c r="O1322" i="109"/>
  <c r="N1322" i="109"/>
  <c r="M1322" i="109"/>
  <c r="L1322" i="109"/>
  <c r="AB1322" i="109" s="1"/>
  <c r="AC1322" i="109" s="1"/>
  <c r="K1322" i="109"/>
  <c r="J1322" i="109"/>
  <c r="I1322" i="109"/>
  <c r="H1322" i="109"/>
  <c r="G1322" i="109"/>
  <c r="F1322" i="109"/>
  <c r="E1322" i="109"/>
  <c r="D1322" i="109"/>
  <c r="C1322" i="109"/>
  <c r="B1322" i="109"/>
  <c r="A1322" i="109"/>
  <c r="V1322" i="109" s="1"/>
  <c r="AP1321" i="109"/>
  <c r="AO1321" i="109"/>
  <c r="AM1321" i="109"/>
  <c r="AI1321" i="109"/>
  <c r="Z1321" i="109"/>
  <c r="Y1321" i="109"/>
  <c r="V1321" i="109"/>
  <c r="U1321" i="109"/>
  <c r="T1321" i="109"/>
  <c r="S1321" i="109"/>
  <c r="R1321" i="109"/>
  <c r="Q1321" i="109"/>
  <c r="P1321" i="109"/>
  <c r="O1321" i="109"/>
  <c r="N1321" i="109"/>
  <c r="M1321" i="109"/>
  <c r="L1321" i="109"/>
  <c r="K1321" i="109"/>
  <c r="J1321" i="109"/>
  <c r="I1321" i="109"/>
  <c r="H1321" i="109"/>
  <c r="G1321" i="109"/>
  <c r="F1321" i="109"/>
  <c r="E1321" i="109"/>
  <c r="D1321" i="109"/>
  <c r="C1321" i="109"/>
  <c r="B1321" i="109"/>
  <c r="A1321" i="109"/>
  <c r="AC1320" i="109"/>
  <c r="AB1320" i="109"/>
  <c r="AA1320" i="109"/>
  <c r="U1320" i="109"/>
  <c r="T1320" i="109"/>
  <c r="S1320" i="109"/>
  <c r="R1320" i="109"/>
  <c r="Q1320" i="109"/>
  <c r="P1320" i="109"/>
  <c r="O1320" i="109"/>
  <c r="N1320" i="109"/>
  <c r="M1320" i="109"/>
  <c r="L1320" i="109"/>
  <c r="K1320" i="109"/>
  <c r="J1320" i="109"/>
  <c r="I1320" i="109"/>
  <c r="H1320" i="109"/>
  <c r="G1320" i="109"/>
  <c r="F1320" i="109"/>
  <c r="E1320" i="109"/>
  <c r="D1320" i="109"/>
  <c r="C1320" i="109"/>
  <c r="B1320" i="109"/>
  <c r="A1320" i="109"/>
  <c r="V1320" i="109" s="1"/>
  <c r="AB1319" i="109"/>
  <c r="AC1319" i="109" s="1"/>
  <c r="AA1319" i="109"/>
  <c r="V1319" i="109"/>
  <c r="U1319" i="109"/>
  <c r="T1319" i="109"/>
  <c r="S1319" i="109"/>
  <c r="R1319" i="109"/>
  <c r="Q1319" i="109"/>
  <c r="P1319" i="109"/>
  <c r="O1319" i="109"/>
  <c r="N1319" i="109"/>
  <c r="M1319" i="109"/>
  <c r="L1319" i="109"/>
  <c r="K1319" i="109"/>
  <c r="J1319" i="109"/>
  <c r="I1319" i="109"/>
  <c r="H1319" i="109"/>
  <c r="G1319" i="109"/>
  <c r="F1319" i="109"/>
  <c r="E1319" i="109"/>
  <c r="D1319" i="109"/>
  <c r="C1319" i="109"/>
  <c r="B1319" i="109"/>
  <c r="A1319" i="109"/>
  <c r="AO1318" i="109"/>
  <c r="AH1318" i="109"/>
  <c r="AG1318" i="109"/>
  <c r="AF1318" i="109"/>
  <c r="AE1318" i="109"/>
  <c r="AB1318" i="109"/>
  <c r="AC1318" i="109" s="1"/>
  <c r="AA1318" i="109"/>
  <c r="V1318" i="109"/>
  <c r="U1318" i="109"/>
  <c r="T1318" i="109"/>
  <c r="S1318" i="109"/>
  <c r="R1318" i="109"/>
  <c r="Q1318" i="109"/>
  <c r="P1318" i="109"/>
  <c r="O1318" i="109"/>
  <c r="N1318" i="109"/>
  <c r="M1318" i="109"/>
  <c r="L1318" i="109"/>
  <c r="K1318" i="109"/>
  <c r="J1318" i="109"/>
  <c r="I1318" i="109"/>
  <c r="H1318" i="109"/>
  <c r="G1318" i="109"/>
  <c r="F1318" i="109"/>
  <c r="E1318" i="109"/>
  <c r="D1318" i="109"/>
  <c r="C1318" i="109"/>
  <c r="B1318" i="109"/>
  <c r="A1318" i="109"/>
  <c r="AO1317" i="109"/>
  <c r="AL1317" i="109"/>
  <c r="AK1317" i="109"/>
  <c r="AJ1317" i="109"/>
  <c r="AI1317" i="109"/>
  <c r="AH1317" i="109"/>
  <c r="AG1317" i="109"/>
  <c r="AF1317" i="109"/>
  <c r="AE1317" i="109"/>
  <c r="AB1317" i="109"/>
  <c r="AC1317" i="109" s="1"/>
  <c r="AA1317" i="109"/>
  <c r="Y1317" i="109"/>
  <c r="V1317" i="109"/>
  <c r="Z1317" i="109" s="1"/>
  <c r="U1317" i="109"/>
  <c r="T1317" i="109"/>
  <c r="S1317" i="109"/>
  <c r="R1317" i="109"/>
  <c r="Q1317" i="109"/>
  <c r="P1317" i="109"/>
  <c r="O1317" i="109"/>
  <c r="N1317" i="109"/>
  <c r="M1317" i="109"/>
  <c r="L1317" i="109"/>
  <c r="K1317" i="109"/>
  <c r="J1317" i="109"/>
  <c r="I1317" i="109"/>
  <c r="H1317" i="109"/>
  <c r="G1317" i="109"/>
  <c r="F1317" i="109"/>
  <c r="E1317" i="109"/>
  <c r="D1317" i="109"/>
  <c r="C1317" i="109"/>
  <c r="B1317" i="109"/>
  <c r="A1317" i="109"/>
  <c r="AL1316" i="109"/>
  <c r="AK1316" i="109"/>
  <c r="AJ1316" i="109"/>
  <c r="AH1316" i="109"/>
  <c r="AG1316" i="109"/>
  <c r="AF1316" i="109"/>
  <c r="AE1316" i="109"/>
  <c r="V1316" i="109"/>
  <c r="U1316" i="109"/>
  <c r="T1316" i="109"/>
  <c r="S1316" i="109"/>
  <c r="R1316" i="109"/>
  <c r="Q1316" i="109"/>
  <c r="P1316" i="109"/>
  <c r="O1316" i="109"/>
  <c r="N1316" i="109"/>
  <c r="M1316" i="109"/>
  <c r="L1316" i="109"/>
  <c r="K1316" i="109"/>
  <c r="J1316" i="109"/>
  <c r="I1316" i="109"/>
  <c r="H1316" i="109"/>
  <c r="G1316" i="109"/>
  <c r="F1316" i="109"/>
  <c r="E1316" i="109"/>
  <c r="D1316" i="109"/>
  <c r="C1316" i="109"/>
  <c r="B1316" i="109"/>
  <c r="A1316" i="109"/>
  <c r="AN1315" i="109"/>
  <c r="AM1315" i="109"/>
  <c r="AL1315" i="109"/>
  <c r="AK1315" i="109"/>
  <c r="AJ1315" i="109"/>
  <c r="AI1315" i="109"/>
  <c r="AH1315" i="109"/>
  <c r="AG1315" i="109"/>
  <c r="AF1315" i="109"/>
  <c r="AE1315" i="109"/>
  <c r="Z1315" i="109"/>
  <c r="Y1315" i="109"/>
  <c r="V1315" i="109"/>
  <c r="X1315" i="109" s="1"/>
  <c r="U1315" i="109"/>
  <c r="T1315" i="109"/>
  <c r="S1315" i="109"/>
  <c r="R1315" i="109"/>
  <c r="Q1315" i="109"/>
  <c r="P1315" i="109"/>
  <c r="O1315" i="109"/>
  <c r="N1315" i="109"/>
  <c r="M1315" i="109"/>
  <c r="L1315" i="109"/>
  <c r="K1315" i="109"/>
  <c r="J1315" i="109"/>
  <c r="I1315" i="109"/>
  <c r="H1315" i="109"/>
  <c r="G1315" i="109"/>
  <c r="F1315" i="109"/>
  <c r="E1315" i="109"/>
  <c r="D1315" i="109"/>
  <c r="C1315" i="109"/>
  <c r="B1315" i="109"/>
  <c r="A1315" i="109"/>
  <c r="U1314" i="109"/>
  <c r="T1314" i="109"/>
  <c r="S1314" i="109"/>
  <c r="R1314" i="109"/>
  <c r="Q1314" i="109"/>
  <c r="P1314" i="109"/>
  <c r="O1314" i="109"/>
  <c r="N1314" i="109"/>
  <c r="M1314" i="109"/>
  <c r="L1314" i="109"/>
  <c r="K1314" i="109"/>
  <c r="J1314" i="109"/>
  <c r="I1314" i="109"/>
  <c r="H1314" i="109"/>
  <c r="G1314" i="109"/>
  <c r="F1314" i="109"/>
  <c r="E1314" i="109"/>
  <c r="D1314" i="109"/>
  <c r="C1314" i="109"/>
  <c r="B1314" i="109"/>
  <c r="A1314" i="109"/>
  <c r="V1314" i="109" s="1"/>
  <c r="AE1314" i="109" s="1"/>
  <c r="AG1313" i="109"/>
  <c r="U1313" i="109"/>
  <c r="T1313" i="109"/>
  <c r="S1313" i="109"/>
  <c r="R1313" i="109"/>
  <c r="Q1313" i="109"/>
  <c r="P1313" i="109"/>
  <c r="O1313" i="109"/>
  <c r="N1313" i="109"/>
  <c r="M1313" i="109"/>
  <c r="L1313" i="109"/>
  <c r="K1313" i="109"/>
  <c r="J1313" i="109"/>
  <c r="I1313" i="109"/>
  <c r="H1313" i="109"/>
  <c r="G1313" i="109"/>
  <c r="F1313" i="109"/>
  <c r="E1313" i="109"/>
  <c r="D1313" i="109"/>
  <c r="C1313" i="109"/>
  <c r="B1313" i="109"/>
  <c r="A1313" i="109"/>
  <c r="V1313" i="109" s="1"/>
  <c r="U1312" i="109"/>
  <c r="T1312" i="109"/>
  <c r="S1312" i="109"/>
  <c r="R1312" i="109"/>
  <c r="Q1312" i="109"/>
  <c r="P1312" i="109"/>
  <c r="O1312" i="109"/>
  <c r="N1312" i="109"/>
  <c r="M1312" i="109"/>
  <c r="L1312" i="109"/>
  <c r="K1312" i="109"/>
  <c r="J1312" i="109"/>
  <c r="I1312" i="109"/>
  <c r="H1312" i="109"/>
  <c r="G1312" i="109"/>
  <c r="F1312" i="109"/>
  <c r="E1312" i="109"/>
  <c r="D1312" i="109"/>
  <c r="C1312" i="109"/>
  <c r="B1312" i="109"/>
  <c r="A1312" i="109"/>
  <c r="V1312" i="109" s="1"/>
  <c r="X1312" i="109" s="1"/>
  <c r="AS1311" i="109"/>
  <c r="AP1311" i="109"/>
  <c r="AO1311" i="109"/>
  <c r="AB1311" i="109"/>
  <c r="AC1311" i="109" s="1"/>
  <c r="U1311" i="109"/>
  <c r="T1311" i="109"/>
  <c r="S1311" i="109"/>
  <c r="AA1311" i="109" s="1"/>
  <c r="R1311" i="109"/>
  <c r="Q1311" i="109"/>
  <c r="P1311" i="109"/>
  <c r="O1311" i="109"/>
  <c r="N1311" i="109"/>
  <c r="M1311" i="109"/>
  <c r="L1311" i="109"/>
  <c r="K1311" i="109"/>
  <c r="J1311" i="109"/>
  <c r="I1311" i="109"/>
  <c r="H1311" i="109"/>
  <c r="G1311" i="109"/>
  <c r="F1311" i="109"/>
  <c r="E1311" i="109"/>
  <c r="D1311" i="109"/>
  <c r="C1311" i="109"/>
  <c r="B1311" i="109"/>
  <c r="A1311" i="109"/>
  <c r="V1311" i="109" s="1"/>
  <c r="AB1310" i="109"/>
  <c r="AC1310" i="109" s="1"/>
  <c r="AA1310" i="109"/>
  <c r="X1310" i="109"/>
  <c r="U1310" i="109"/>
  <c r="T1310" i="109"/>
  <c r="S1310" i="109"/>
  <c r="R1310" i="109"/>
  <c r="Q1310" i="109"/>
  <c r="P1310" i="109"/>
  <c r="O1310" i="109"/>
  <c r="N1310" i="109"/>
  <c r="M1310" i="109"/>
  <c r="L1310" i="109"/>
  <c r="K1310" i="109"/>
  <c r="J1310" i="109"/>
  <c r="I1310" i="109"/>
  <c r="H1310" i="109"/>
  <c r="G1310" i="109"/>
  <c r="F1310" i="109"/>
  <c r="E1310" i="109"/>
  <c r="D1310" i="109"/>
  <c r="C1310" i="109"/>
  <c r="B1310" i="109"/>
  <c r="A1310" i="109"/>
  <c r="V1310" i="109" s="1"/>
  <c r="AB1309" i="109"/>
  <c r="AC1309" i="109" s="1"/>
  <c r="AA1309" i="109"/>
  <c r="Y1309" i="109"/>
  <c r="U1309" i="109"/>
  <c r="T1309" i="109"/>
  <c r="S1309" i="109"/>
  <c r="R1309" i="109"/>
  <c r="Q1309" i="109"/>
  <c r="P1309" i="109"/>
  <c r="O1309" i="109"/>
  <c r="N1309" i="109"/>
  <c r="M1309" i="109"/>
  <c r="L1309" i="109"/>
  <c r="K1309" i="109"/>
  <c r="J1309" i="109"/>
  <c r="I1309" i="109"/>
  <c r="H1309" i="109"/>
  <c r="G1309" i="109"/>
  <c r="F1309" i="109"/>
  <c r="E1309" i="109"/>
  <c r="D1309" i="109"/>
  <c r="C1309" i="109"/>
  <c r="B1309" i="109"/>
  <c r="A1309" i="109"/>
  <c r="V1309" i="109" s="1"/>
  <c r="AE1308" i="109"/>
  <c r="AC1308" i="109"/>
  <c r="AB1308" i="109"/>
  <c r="AA1308" i="109"/>
  <c r="U1308" i="109"/>
  <c r="T1308" i="109"/>
  <c r="S1308" i="109"/>
  <c r="R1308" i="109"/>
  <c r="Q1308" i="109"/>
  <c r="P1308" i="109"/>
  <c r="O1308" i="109"/>
  <c r="N1308" i="109"/>
  <c r="M1308" i="109"/>
  <c r="L1308" i="109"/>
  <c r="K1308" i="109"/>
  <c r="J1308" i="109"/>
  <c r="I1308" i="109"/>
  <c r="H1308" i="109"/>
  <c r="G1308" i="109"/>
  <c r="F1308" i="109"/>
  <c r="E1308" i="109"/>
  <c r="D1308" i="109"/>
  <c r="C1308" i="109"/>
  <c r="B1308" i="109"/>
  <c r="A1308" i="109"/>
  <c r="V1308" i="109" s="1"/>
  <c r="AB1307" i="109"/>
  <c r="AC1307" i="109" s="1"/>
  <c r="AA1307" i="109"/>
  <c r="Z1307" i="109"/>
  <c r="V1307" i="109"/>
  <c r="U1307" i="109"/>
  <c r="T1307" i="109"/>
  <c r="S1307" i="109"/>
  <c r="R1307" i="109"/>
  <c r="Q1307" i="109"/>
  <c r="P1307" i="109"/>
  <c r="O1307" i="109"/>
  <c r="N1307" i="109"/>
  <c r="M1307" i="109"/>
  <c r="L1307" i="109"/>
  <c r="K1307" i="109"/>
  <c r="J1307" i="109"/>
  <c r="I1307" i="109"/>
  <c r="H1307" i="109"/>
  <c r="G1307" i="109"/>
  <c r="F1307" i="109"/>
  <c r="E1307" i="109"/>
  <c r="D1307" i="109"/>
  <c r="C1307" i="109"/>
  <c r="B1307" i="109"/>
  <c r="A1307" i="109"/>
  <c r="AQ1306" i="109"/>
  <c r="AO1306" i="109"/>
  <c r="AN1306" i="109"/>
  <c r="AM1306" i="109"/>
  <c r="AL1306" i="109"/>
  <c r="AK1306" i="109"/>
  <c r="AJ1306" i="109"/>
  <c r="AI1306" i="109"/>
  <c r="AH1306" i="109"/>
  <c r="AG1306" i="109"/>
  <c r="AF1306" i="109"/>
  <c r="AE1306" i="109"/>
  <c r="AC1306" i="109"/>
  <c r="AB1306" i="109"/>
  <c r="AA1306" i="109"/>
  <c r="Y1306" i="109"/>
  <c r="V1306" i="109"/>
  <c r="Z1306" i="109" s="1"/>
  <c r="U1306" i="109"/>
  <c r="T1306" i="109"/>
  <c r="S1306" i="109"/>
  <c r="R1306" i="109"/>
  <c r="Q1306" i="109"/>
  <c r="P1306" i="109"/>
  <c r="O1306" i="109"/>
  <c r="N1306" i="109"/>
  <c r="M1306" i="109"/>
  <c r="L1306" i="109"/>
  <c r="K1306" i="109"/>
  <c r="J1306" i="109"/>
  <c r="I1306" i="109"/>
  <c r="H1306" i="109"/>
  <c r="G1306" i="109"/>
  <c r="F1306" i="109"/>
  <c r="E1306" i="109"/>
  <c r="D1306" i="109"/>
  <c r="C1306" i="109"/>
  <c r="B1306" i="109"/>
  <c r="A1306" i="109"/>
  <c r="AL1305" i="109"/>
  <c r="AK1305" i="109"/>
  <c r="AJ1305" i="109"/>
  <c r="AI1305" i="109"/>
  <c r="AH1305" i="109"/>
  <c r="AG1305" i="109"/>
  <c r="AF1305" i="109"/>
  <c r="V1305" i="109"/>
  <c r="U1305" i="109"/>
  <c r="T1305" i="109"/>
  <c r="S1305" i="109"/>
  <c r="R1305" i="109"/>
  <c r="Q1305" i="109"/>
  <c r="P1305" i="109"/>
  <c r="O1305" i="109"/>
  <c r="N1305" i="109"/>
  <c r="M1305" i="109"/>
  <c r="L1305" i="109"/>
  <c r="K1305" i="109"/>
  <c r="J1305" i="109"/>
  <c r="I1305" i="109"/>
  <c r="H1305" i="109"/>
  <c r="G1305" i="109"/>
  <c r="F1305" i="109"/>
  <c r="E1305" i="109"/>
  <c r="D1305" i="109"/>
  <c r="C1305" i="109"/>
  <c r="B1305" i="109"/>
  <c r="A1305" i="109"/>
  <c r="AP1304" i="109"/>
  <c r="AN1304" i="109"/>
  <c r="AM1304" i="109"/>
  <c r="AL1304" i="109"/>
  <c r="AK1304" i="109"/>
  <c r="AJ1304" i="109"/>
  <c r="AI1304" i="109"/>
  <c r="AH1304" i="109"/>
  <c r="AG1304" i="109"/>
  <c r="AF1304" i="109"/>
  <c r="AE1304" i="109"/>
  <c r="Z1304" i="109"/>
  <c r="Y1304" i="109"/>
  <c r="V1304" i="109"/>
  <c r="X1304" i="109" s="1"/>
  <c r="U1304" i="109"/>
  <c r="T1304" i="109"/>
  <c r="S1304" i="109"/>
  <c r="R1304" i="109"/>
  <c r="Q1304" i="109"/>
  <c r="P1304" i="109"/>
  <c r="O1304" i="109"/>
  <c r="N1304" i="109"/>
  <c r="M1304" i="109"/>
  <c r="L1304" i="109"/>
  <c r="K1304" i="109"/>
  <c r="J1304" i="109"/>
  <c r="I1304" i="109"/>
  <c r="H1304" i="109"/>
  <c r="G1304" i="109"/>
  <c r="F1304" i="109"/>
  <c r="E1304" i="109"/>
  <c r="D1304" i="109"/>
  <c r="C1304" i="109"/>
  <c r="B1304" i="109"/>
  <c r="A1304" i="109"/>
  <c r="AB1303" i="109"/>
  <c r="AC1303" i="109" s="1"/>
  <c r="AA1303" i="109"/>
  <c r="U1303" i="109"/>
  <c r="T1303" i="109"/>
  <c r="S1303" i="109"/>
  <c r="R1303" i="109"/>
  <c r="Q1303" i="109"/>
  <c r="P1303" i="109"/>
  <c r="O1303" i="109"/>
  <c r="N1303" i="109"/>
  <c r="M1303" i="109"/>
  <c r="L1303" i="109"/>
  <c r="K1303" i="109"/>
  <c r="J1303" i="109"/>
  <c r="I1303" i="109"/>
  <c r="H1303" i="109"/>
  <c r="G1303" i="109"/>
  <c r="F1303" i="109"/>
  <c r="E1303" i="109"/>
  <c r="D1303" i="109"/>
  <c r="C1303" i="109"/>
  <c r="B1303" i="109"/>
  <c r="A1303" i="109"/>
  <c r="V1303" i="109" s="1"/>
  <c r="AP1302" i="109"/>
  <c r="AO1302" i="109"/>
  <c r="AS1302" i="109" s="1"/>
  <c r="AN1302" i="109"/>
  <c r="AM1302" i="109"/>
  <c r="AL1302" i="109"/>
  <c r="AK1302" i="109"/>
  <c r="AJ1302" i="109"/>
  <c r="U1302" i="109"/>
  <c r="T1302" i="109"/>
  <c r="S1302" i="109"/>
  <c r="R1302" i="109"/>
  <c r="Q1302" i="109"/>
  <c r="P1302" i="109"/>
  <c r="O1302" i="109"/>
  <c r="N1302" i="109"/>
  <c r="M1302" i="109"/>
  <c r="L1302" i="109"/>
  <c r="K1302" i="109"/>
  <c r="J1302" i="109"/>
  <c r="I1302" i="109"/>
  <c r="H1302" i="109"/>
  <c r="G1302" i="109"/>
  <c r="F1302" i="109"/>
  <c r="E1302" i="109"/>
  <c r="D1302" i="109"/>
  <c r="C1302" i="109"/>
  <c r="B1302" i="109"/>
  <c r="A1302" i="109"/>
  <c r="V1302" i="109" s="1"/>
  <c r="V1301" i="109"/>
  <c r="U1301" i="109"/>
  <c r="T1301" i="109"/>
  <c r="S1301" i="109"/>
  <c r="R1301" i="109"/>
  <c r="Q1301" i="109"/>
  <c r="P1301" i="109"/>
  <c r="O1301" i="109"/>
  <c r="N1301" i="109"/>
  <c r="M1301" i="109"/>
  <c r="L1301" i="109"/>
  <c r="K1301" i="109"/>
  <c r="J1301" i="109"/>
  <c r="I1301" i="109"/>
  <c r="H1301" i="109"/>
  <c r="G1301" i="109"/>
  <c r="F1301" i="109"/>
  <c r="E1301" i="109"/>
  <c r="D1301" i="109"/>
  <c r="C1301" i="109"/>
  <c r="B1301" i="109"/>
  <c r="A1301" i="109"/>
  <c r="AB1300" i="109"/>
  <c r="AC1300" i="109" s="1"/>
  <c r="U1300" i="109"/>
  <c r="T1300" i="109"/>
  <c r="S1300" i="109"/>
  <c r="R1300" i="109"/>
  <c r="Q1300" i="109"/>
  <c r="P1300" i="109"/>
  <c r="O1300" i="109"/>
  <c r="N1300" i="109"/>
  <c r="M1300" i="109"/>
  <c r="L1300" i="109"/>
  <c r="K1300" i="109"/>
  <c r="J1300" i="109"/>
  <c r="I1300" i="109"/>
  <c r="H1300" i="109"/>
  <c r="G1300" i="109"/>
  <c r="F1300" i="109"/>
  <c r="E1300" i="109"/>
  <c r="D1300" i="109"/>
  <c r="C1300" i="109"/>
  <c r="B1300" i="109"/>
  <c r="A1300" i="109"/>
  <c r="V1300" i="109" s="1"/>
  <c r="AP1299" i="109"/>
  <c r="AO1299" i="109"/>
  <c r="AS1299" i="109" s="1"/>
  <c r="AM1299" i="109"/>
  <c r="AJ1299" i="109"/>
  <c r="AI1299" i="109"/>
  <c r="Z1299" i="109"/>
  <c r="Y1299" i="109"/>
  <c r="V1299" i="109"/>
  <c r="U1299" i="109"/>
  <c r="T1299" i="109"/>
  <c r="S1299" i="109"/>
  <c r="R1299" i="109"/>
  <c r="Q1299" i="109"/>
  <c r="P1299" i="109"/>
  <c r="O1299" i="109"/>
  <c r="N1299" i="109"/>
  <c r="M1299" i="109"/>
  <c r="L1299" i="109"/>
  <c r="K1299" i="109"/>
  <c r="J1299" i="109"/>
  <c r="I1299" i="109"/>
  <c r="H1299" i="109"/>
  <c r="G1299" i="109"/>
  <c r="F1299" i="109"/>
  <c r="E1299" i="109"/>
  <c r="D1299" i="109"/>
  <c r="C1299" i="109"/>
  <c r="B1299" i="109"/>
  <c r="A1299" i="109"/>
  <c r="AB1298" i="109"/>
  <c r="AC1298" i="109" s="1"/>
  <c r="AA1298" i="109"/>
  <c r="U1298" i="109"/>
  <c r="T1298" i="109"/>
  <c r="S1298" i="109"/>
  <c r="R1298" i="109"/>
  <c r="Q1298" i="109"/>
  <c r="P1298" i="109"/>
  <c r="O1298" i="109"/>
  <c r="N1298" i="109"/>
  <c r="M1298" i="109"/>
  <c r="L1298" i="109"/>
  <c r="K1298" i="109"/>
  <c r="J1298" i="109"/>
  <c r="I1298" i="109"/>
  <c r="H1298" i="109"/>
  <c r="G1298" i="109"/>
  <c r="F1298" i="109"/>
  <c r="E1298" i="109"/>
  <c r="D1298" i="109"/>
  <c r="C1298" i="109"/>
  <c r="B1298" i="109"/>
  <c r="A1298" i="109"/>
  <c r="V1298" i="109" s="1"/>
  <c r="AN1297" i="109"/>
  <c r="AM1297" i="109"/>
  <c r="AC1297" i="109"/>
  <c r="AB1297" i="109"/>
  <c r="AA1297" i="109"/>
  <c r="V1297" i="109"/>
  <c r="U1297" i="109"/>
  <c r="T1297" i="109"/>
  <c r="S1297" i="109"/>
  <c r="R1297" i="109"/>
  <c r="Q1297" i="109"/>
  <c r="P1297" i="109"/>
  <c r="O1297" i="109"/>
  <c r="N1297" i="109"/>
  <c r="M1297" i="109"/>
  <c r="L1297" i="109"/>
  <c r="K1297" i="109"/>
  <c r="J1297" i="109"/>
  <c r="I1297" i="109"/>
  <c r="H1297" i="109"/>
  <c r="G1297" i="109"/>
  <c r="F1297" i="109"/>
  <c r="E1297" i="109"/>
  <c r="D1297" i="109"/>
  <c r="C1297" i="109"/>
  <c r="B1297" i="109"/>
  <c r="A1297" i="109"/>
  <c r="AP1296" i="109"/>
  <c r="AS1296" i="109" s="1"/>
  <c r="AO1296" i="109"/>
  <c r="AH1296" i="109"/>
  <c r="AG1296" i="109"/>
  <c r="AF1296" i="109"/>
  <c r="AE1296" i="109"/>
  <c r="AB1296" i="109"/>
  <c r="AC1296" i="109" s="1"/>
  <c r="AA1296" i="109"/>
  <c r="Z1296" i="109"/>
  <c r="V1296" i="109"/>
  <c r="U1296" i="109"/>
  <c r="T1296" i="109"/>
  <c r="S1296" i="109"/>
  <c r="R1296" i="109"/>
  <c r="Q1296" i="109"/>
  <c r="P1296" i="109"/>
  <c r="O1296" i="109"/>
  <c r="N1296" i="109"/>
  <c r="M1296" i="109"/>
  <c r="L1296" i="109"/>
  <c r="K1296" i="109"/>
  <c r="J1296" i="109"/>
  <c r="I1296" i="109"/>
  <c r="H1296" i="109"/>
  <c r="G1296" i="109"/>
  <c r="F1296" i="109"/>
  <c r="E1296" i="109"/>
  <c r="D1296" i="109"/>
  <c r="C1296" i="109"/>
  <c r="B1296" i="109"/>
  <c r="A1296" i="109"/>
  <c r="AO1295" i="109"/>
  <c r="AN1295" i="109"/>
  <c r="AM1295" i="109"/>
  <c r="AL1295" i="109"/>
  <c r="AK1295" i="109"/>
  <c r="AJ1295" i="109"/>
  <c r="AI1295" i="109"/>
  <c r="AH1295" i="109"/>
  <c r="AG1295" i="109"/>
  <c r="AF1295" i="109"/>
  <c r="AE1295" i="109"/>
  <c r="AB1295" i="109"/>
  <c r="AC1295" i="109" s="1"/>
  <c r="AA1295" i="109"/>
  <c r="Y1295" i="109"/>
  <c r="V1295" i="109"/>
  <c r="Z1295" i="109" s="1"/>
  <c r="U1295" i="109"/>
  <c r="T1295" i="109"/>
  <c r="S1295" i="109"/>
  <c r="R1295" i="109"/>
  <c r="Q1295" i="109"/>
  <c r="P1295" i="109"/>
  <c r="O1295" i="109"/>
  <c r="N1295" i="109"/>
  <c r="M1295" i="109"/>
  <c r="L1295" i="109"/>
  <c r="K1295" i="109"/>
  <c r="J1295" i="109"/>
  <c r="I1295" i="109"/>
  <c r="H1295" i="109"/>
  <c r="G1295" i="109"/>
  <c r="F1295" i="109"/>
  <c r="E1295" i="109"/>
  <c r="D1295" i="109"/>
  <c r="C1295" i="109"/>
  <c r="B1295" i="109"/>
  <c r="A1295" i="109"/>
  <c r="AC1294" i="109"/>
  <c r="AA1294" i="109"/>
  <c r="V1294" i="109"/>
  <c r="U1294" i="109"/>
  <c r="T1294" i="109"/>
  <c r="S1294" i="109"/>
  <c r="R1294" i="109"/>
  <c r="Q1294" i="109"/>
  <c r="P1294" i="109"/>
  <c r="O1294" i="109"/>
  <c r="N1294" i="109"/>
  <c r="M1294" i="109"/>
  <c r="L1294" i="109"/>
  <c r="AB1294" i="109" s="1"/>
  <c r="K1294" i="109"/>
  <c r="J1294" i="109"/>
  <c r="I1294" i="109"/>
  <c r="H1294" i="109"/>
  <c r="G1294" i="109"/>
  <c r="F1294" i="109"/>
  <c r="E1294" i="109"/>
  <c r="D1294" i="109"/>
  <c r="C1294" i="109"/>
  <c r="B1294" i="109"/>
  <c r="A1294" i="109"/>
  <c r="AP1293" i="109"/>
  <c r="AN1293" i="109"/>
  <c r="AM1293" i="109"/>
  <c r="AL1293" i="109"/>
  <c r="AK1293" i="109"/>
  <c r="AJ1293" i="109"/>
  <c r="AI1293" i="109"/>
  <c r="AH1293" i="109"/>
  <c r="AG1293" i="109"/>
  <c r="AF1293" i="109"/>
  <c r="AE1293" i="109"/>
  <c r="Z1293" i="109"/>
  <c r="Y1293" i="109"/>
  <c r="V1293" i="109"/>
  <c r="X1293" i="109" s="1"/>
  <c r="U1293" i="109"/>
  <c r="T1293" i="109"/>
  <c r="S1293" i="109"/>
  <c r="R1293" i="109"/>
  <c r="Q1293" i="109"/>
  <c r="P1293" i="109"/>
  <c r="O1293" i="109"/>
  <c r="N1293" i="109"/>
  <c r="M1293" i="109"/>
  <c r="L1293" i="109"/>
  <c r="K1293" i="109"/>
  <c r="J1293" i="109"/>
  <c r="I1293" i="109"/>
  <c r="H1293" i="109"/>
  <c r="G1293" i="109"/>
  <c r="F1293" i="109"/>
  <c r="E1293" i="109"/>
  <c r="D1293" i="109"/>
  <c r="C1293" i="109"/>
  <c r="B1293" i="109"/>
  <c r="A1293" i="109"/>
  <c r="AH1292" i="109"/>
  <c r="AG1292" i="109"/>
  <c r="AE1292" i="109"/>
  <c r="AB1292" i="109"/>
  <c r="AC1292" i="109" s="1"/>
  <c r="U1292" i="109"/>
  <c r="T1292" i="109"/>
  <c r="S1292" i="109"/>
  <c r="AA1292" i="109" s="1"/>
  <c r="R1292" i="109"/>
  <c r="Q1292" i="109"/>
  <c r="P1292" i="109"/>
  <c r="O1292" i="109"/>
  <c r="N1292" i="109"/>
  <c r="M1292" i="109"/>
  <c r="L1292" i="109"/>
  <c r="K1292" i="109"/>
  <c r="J1292" i="109"/>
  <c r="I1292" i="109"/>
  <c r="H1292" i="109"/>
  <c r="G1292" i="109"/>
  <c r="F1292" i="109"/>
  <c r="E1292" i="109"/>
  <c r="D1292" i="109"/>
  <c r="C1292" i="109"/>
  <c r="B1292" i="109"/>
  <c r="A1292" i="109"/>
  <c r="V1292" i="109" s="1"/>
  <c r="AP1291" i="109"/>
  <c r="AO1291" i="109"/>
  <c r="AS1291" i="109" s="1"/>
  <c r="AN1291" i="109"/>
  <c r="AK1291" i="109"/>
  <c r="AG1291" i="109"/>
  <c r="U1291" i="109"/>
  <c r="T1291" i="109"/>
  <c r="S1291" i="109"/>
  <c r="R1291" i="109"/>
  <c r="Q1291" i="109"/>
  <c r="P1291" i="109"/>
  <c r="O1291" i="109"/>
  <c r="N1291" i="109"/>
  <c r="M1291" i="109"/>
  <c r="L1291" i="109"/>
  <c r="K1291" i="109"/>
  <c r="J1291" i="109"/>
  <c r="I1291" i="109"/>
  <c r="H1291" i="109"/>
  <c r="G1291" i="109"/>
  <c r="F1291" i="109"/>
  <c r="E1291" i="109"/>
  <c r="D1291" i="109"/>
  <c r="C1291" i="109"/>
  <c r="B1291" i="109"/>
  <c r="A1291" i="109"/>
  <c r="V1291" i="109" s="1"/>
  <c r="AP1290" i="109"/>
  <c r="AO1290" i="109"/>
  <c r="V1290" i="109"/>
  <c r="U1290" i="109"/>
  <c r="T1290" i="109"/>
  <c r="S1290" i="109"/>
  <c r="R1290" i="109"/>
  <c r="Q1290" i="109"/>
  <c r="P1290" i="109"/>
  <c r="O1290" i="109"/>
  <c r="N1290" i="109"/>
  <c r="M1290" i="109"/>
  <c r="L1290" i="109"/>
  <c r="K1290" i="109"/>
  <c r="J1290" i="109"/>
  <c r="I1290" i="109"/>
  <c r="H1290" i="109"/>
  <c r="G1290" i="109"/>
  <c r="F1290" i="109"/>
  <c r="E1290" i="109"/>
  <c r="D1290" i="109"/>
  <c r="C1290" i="109"/>
  <c r="B1290" i="109"/>
  <c r="A1290" i="109"/>
  <c r="AB1289" i="109"/>
  <c r="AC1289" i="109" s="1"/>
  <c r="V1289" i="109"/>
  <c r="U1289" i="109"/>
  <c r="T1289" i="109"/>
  <c r="S1289" i="109"/>
  <c r="AA1289" i="109" s="1"/>
  <c r="R1289" i="109"/>
  <c r="Q1289" i="109"/>
  <c r="P1289" i="109"/>
  <c r="O1289" i="109"/>
  <c r="N1289" i="109"/>
  <c r="M1289" i="109"/>
  <c r="L1289" i="109"/>
  <c r="K1289" i="109"/>
  <c r="J1289" i="109"/>
  <c r="I1289" i="109"/>
  <c r="H1289" i="109"/>
  <c r="G1289" i="109"/>
  <c r="F1289" i="109"/>
  <c r="E1289" i="109"/>
  <c r="D1289" i="109"/>
  <c r="C1289" i="109"/>
  <c r="B1289" i="109"/>
  <c r="A1289" i="109"/>
  <c r="AO1288" i="109"/>
  <c r="U1288" i="109"/>
  <c r="T1288" i="109"/>
  <c r="S1288" i="109"/>
  <c r="R1288" i="109"/>
  <c r="Q1288" i="109"/>
  <c r="P1288" i="109"/>
  <c r="O1288" i="109"/>
  <c r="N1288" i="109"/>
  <c r="M1288" i="109"/>
  <c r="L1288" i="109"/>
  <c r="K1288" i="109"/>
  <c r="J1288" i="109"/>
  <c r="I1288" i="109"/>
  <c r="H1288" i="109"/>
  <c r="G1288" i="109"/>
  <c r="F1288" i="109"/>
  <c r="E1288" i="109"/>
  <c r="D1288" i="109"/>
  <c r="C1288" i="109"/>
  <c r="B1288" i="109"/>
  <c r="A1288" i="109"/>
  <c r="V1288" i="109" s="1"/>
  <c r="AO1287" i="109"/>
  <c r="AL1287" i="109"/>
  <c r="AK1287" i="109"/>
  <c r="AB1287" i="109"/>
  <c r="AC1287" i="109" s="1"/>
  <c r="AA1287" i="109"/>
  <c r="Z1287" i="109"/>
  <c r="Y1287" i="109"/>
  <c r="V1287" i="109"/>
  <c r="U1287" i="109"/>
  <c r="T1287" i="109"/>
  <c r="S1287" i="109"/>
  <c r="R1287" i="109"/>
  <c r="Q1287" i="109"/>
  <c r="P1287" i="109"/>
  <c r="O1287" i="109"/>
  <c r="N1287" i="109"/>
  <c r="M1287" i="109"/>
  <c r="L1287" i="109"/>
  <c r="K1287" i="109"/>
  <c r="J1287" i="109"/>
  <c r="I1287" i="109"/>
  <c r="H1287" i="109"/>
  <c r="G1287" i="109"/>
  <c r="F1287" i="109"/>
  <c r="E1287" i="109"/>
  <c r="D1287" i="109"/>
  <c r="C1287" i="109"/>
  <c r="B1287" i="109"/>
  <c r="A1287" i="109"/>
  <c r="AB1286" i="109"/>
  <c r="AC1286" i="109" s="1"/>
  <c r="AA1286" i="109"/>
  <c r="U1286" i="109"/>
  <c r="T1286" i="109"/>
  <c r="S1286" i="109"/>
  <c r="R1286" i="109"/>
  <c r="Q1286" i="109"/>
  <c r="P1286" i="109"/>
  <c r="O1286" i="109"/>
  <c r="N1286" i="109"/>
  <c r="M1286" i="109"/>
  <c r="L1286" i="109"/>
  <c r="K1286" i="109"/>
  <c r="J1286" i="109"/>
  <c r="I1286" i="109"/>
  <c r="H1286" i="109"/>
  <c r="G1286" i="109"/>
  <c r="F1286" i="109"/>
  <c r="E1286" i="109"/>
  <c r="D1286" i="109"/>
  <c r="C1286" i="109"/>
  <c r="B1286" i="109"/>
  <c r="A1286" i="109"/>
  <c r="V1286" i="109" s="1"/>
  <c r="AP1285" i="109"/>
  <c r="AS1285" i="109" s="1"/>
  <c r="AO1285" i="109"/>
  <c r="AH1285" i="109"/>
  <c r="AG1285" i="109"/>
  <c r="AE1285" i="109"/>
  <c r="AC1285" i="109"/>
  <c r="AB1285" i="109"/>
  <c r="Z1285" i="109"/>
  <c r="Y1285" i="109"/>
  <c r="V1285" i="109"/>
  <c r="U1285" i="109"/>
  <c r="T1285" i="109"/>
  <c r="S1285" i="109"/>
  <c r="AA1285" i="109" s="1"/>
  <c r="R1285" i="109"/>
  <c r="Q1285" i="109"/>
  <c r="P1285" i="109"/>
  <c r="O1285" i="109"/>
  <c r="N1285" i="109"/>
  <c r="M1285" i="109"/>
  <c r="L1285" i="109"/>
  <c r="K1285" i="109"/>
  <c r="J1285" i="109"/>
  <c r="I1285" i="109"/>
  <c r="H1285" i="109"/>
  <c r="G1285" i="109"/>
  <c r="F1285" i="109"/>
  <c r="E1285" i="109"/>
  <c r="D1285" i="109"/>
  <c r="C1285" i="109"/>
  <c r="B1285" i="109"/>
  <c r="A1285" i="109"/>
  <c r="AJ1284" i="109"/>
  <c r="AH1284" i="109"/>
  <c r="AG1284" i="109"/>
  <c r="AF1284" i="109"/>
  <c r="AB1284" i="109"/>
  <c r="AC1284" i="109" s="1"/>
  <c r="AA1284" i="109"/>
  <c r="Y1284" i="109"/>
  <c r="U1284" i="109"/>
  <c r="T1284" i="109"/>
  <c r="S1284" i="109"/>
  <c r="R1284" i="109"/>
  <c r="Q1284" i="109"/>
  <c r="P1284" i="109"/>
  <c r="O1284" i="109"/>
  <c r="N1284" i="109"/>
  <c r="M1284" i="109"/>
  <c r="L1284" i="109"/>
  <c r="K1284" i="109"/>
  <c r="J1284" i="109"/>
  <c r="I1284" i="109"/>
  <c r="H1284" i="109"/>
  <c r="G1284" i="109"/>
  <c r="F1284" i="109"/>
  <c r="E1284" i="109"/>
  <c r="D1284" i="109"/>
  <c r="C1284" i="109"/>
  <c r="B1284" i="109"/>
  <c r="A1284" i="109"/>
  <c r="V1284" i="109" s="1"/>
  <c r="AC1283" i="109"/>
  <c r="AA1283" i="109"/>
  <c r="U1283" i="109"/>
  <c r="T1283" i="109"/>
  <c r="S1283" i="109"/>
  <c r="R1283" i="109"/>
  <c r="Q1283" i="109"/>
  <c r="P1283" i="109"/>
  <c r="O1283" i="109"/>
  <c r="N1283" i="109"/>
  <c r="M1283" i="109"/>
  <c r="L1283" i="109"/>
  <c r="AB1283" i="109" s="1"/>
  <c r="K1283" i="109"/>
  <c r="J1283" i="109"/>
  <c r="I1283" i="109"/>
  <c r="H1283" i="109"/>
  <c r="G1283" i="109"/>
  <c r="F1283" i="109"/>
  <c r="E1283" i="109"/>
  <c r="D1283" i="109"/>
  <c r="C1283" i="109"/>
  <c r="B1283" i="109"/>
  <c r="A1283" i="109"/>
  <c r="V1283" i="109" s="1"/>
  <c r="AN1282" i="109"/>
  <c r="AM1282" i="109"/>
  <c r="AL1282" i="109"/>
  <c r="AK1282" i="109"/>
  <c r="AJ1282" i="109"/>
  <c r="AI1282" i="109"/>
  <c r="AH1282" i="109"/>
  <c r="AG1282" i="109"/>
  <c r="AF1282" i="109"/>
  <c r="AE1282" i="109"/>
  <c r="Z1282" i="109"/>
  <c r="Y1282" i="109"/>
  <c r="V1282" i="109"/>
  <c r="X1282" i="109" s="1"/>
  <c r="U1282" i="109"/>
  <c r="T1282" i="109"/>
  <c r="S1282" i="109"/>
  <c r="R1282" i="109"/>
  <c r="Q1282" i="109"/>
  <c r="P1282" i="109"/>
  <c r="O1282" i="109"/>
  <c r="N1282" i="109"/>
  <c r="M1282" i="109"/>
  <c r="L1282" i="109"/>
  <c r="K1282" i="109"/>
  <c r="J1282" i="109"/>
  <c r="I1282" i="109"/>
  <c r="H1282" i="109"/>
  <c r="G1282" i="109"/>
  <c r="F1282" i="109"/>
  <c r="E1282" i="109"/>
  <c r="D1282" i="109"/>
  <c r="C1282" i="109"/>
  <c r="B1282" i="109"/>
  <c r="A1282" i="109"/>
  <c r="AL1281" i="109"/>
  <c r="AK1281" i="109"/>
  <c r="AJ1281" i="109"/>
  <c r="AI1281" i="109"/>
  <c r="AH1281" i="109"/>
  <c r="AG1281" i="109"/>
  <c r="AB1281" i="109"/>
  <c r="AC1281" i="109" s="1"/>
  <c r="U1281" i="109"/>
  <c r="T1281" i="109"/>
  <c r="S1281" i="109"/>
  <c r="AA1281" i="109" s="1"/>
  <c r="R1281" i="109"/>
  <c r="Q1281" i="109"/>
  <c r="P1281" i="109"/>
  <c r="O1281" i="109"/>
  <c r="N1281" i="109"/>
  <c r="M1281" i="109"/>
  <c r="L1281" i="109"/>
  <c r="K1281" i="109"/>
  <c r="J1281" i="109"/>
  <c r="I1281" i="109"/>
  <c r="H1281" i="109"/>
  <c r="G1281" i="109"/>
  <c r="F1281" i="109"/>
  <c r="E1281" i="109"/>
  <c r="D1281" i="109"/>
  <c r="C1281" i="109"/>
  <c r="B1281" i="109"/>
  <c r="A1281" i="109"/>
  <c r="V1281" i="109" s="1"/>
  <c r="AP1280" i="109"/>
  <c r="AO1280" i="109"/>
  <c r="AN1280" i="109"/>
  <c r="AK1280" i="109"/>
  <c r="AJ1280" i="109"/>
  <c r="AG1280" i="109"/>
  <c r="U1280" i="109"/>
  <c r="T1280" i="109"/>
  <c r="S1280" i="109"/>
  <c r="R1280" i="109"/>
  <c r="Q1280" i="109"/>
  <c r="P1280" i="109"/>
  <c r="O1280" i="109"/>
  <c r="N1280" i="109"/>
  <c r="M1280" i="109"/>
  <c r="L1280" i="109"/>
  <c r="K1280" i="109"/>
  <c r="J1280" i="109"/>
  <c r="I1280" i="109"/>
  <c r="H1280" i="109"/>
  <c r="G1280" i="109"/>
  <c r="F1280" i="109"/>
  <c r="E1280" i="109"/>
  <c r="D1280" i="109"/>
  <c r="C1280" i="109"/>
  <c r="B1280" i="109"/>
  <c r="A1280" i="109"/>
  <c r="V1280" i="109" s="1"/>
  <c r="AK1279" i="109"/>
  <c r="AE1279" i="109"/>
  <c r="U1279" i="109"/>
  <c r="T1279" i="109"/>
  <c r="S1279" i="109"/>
  <c r="R1279" i="109"/>
  <c r="Q1279" i="109"/>
  <c r="P1279" i="109"/>
  <c r="O1279" i="109"/>
  <c r="N1279" i="109"/>
  <c r="M1279" i="109"/>
  <c r="L1279" i="109"/>
  <c r="K1279" i="109"/>
  <c r="J1279" i="109"/>
  <c r="I1279" i="109"/>
  <c r="H1279" i="109"/>
  <c r="G1279" i="109"/>
  <c r="F1279" i="109"/>
  <c r="E1279" i="109"/>
  <c r="D1279" i="109"/>
  <c r="C1279" i="109"/>
  <c r="B1279" i="109"/>
  <c r="A1279" i="109"/>
  <c r="V1279" i="109" s="1"/>
  <c r="AB1278" i="109"/>
  <c r="AC1278" i="109" s="1"/>
  <c r="U1278" i="109"/>
  <c r="T1278" i="109"/>
  <c r="S1278" i="109"/>
  <c r="AA1278" i="109" s="1"/>
  <c r="R1278" i="109"/>
  <c r="Q1278" i="109"/>
  <c r="P1278" i="109"/>
  <c r="O1278" i="109"/>
  <c r="N1278" i="109"/>
  <c r="M1278" i="109"/>
  <c r="L1278" i="109"/>
  <c r="K1278" i="109"/>
  <c r="J1278" i="109"/>
  <c r="I1278" i="109"/>
  <c r="H1278" i="109"/>
  <c r="G1278" i="109"/>
  <c r="F1278" i="109"/>
  <c r="E1278" i="109"/>
  <c r="D1278" i="109"/>
  <c r="C1278" i="109"/>
  <c r="B1278" i="109"/>
  <c r="A1278" i="109"/>
  <c r="V1278" i="109" s="1"/>
  <c r="AO1277" i="109"/>
  <c r="U1277" i="109"/>
  <c r="T1277" i="109"/>
  <c r="S1277" i="109"/>
  <c r="R1277" i="109"/>
  <c r="Q1277" i="109"/>
  <c r="P1277" i="109"/>
  <c r="O1277" i="109"/>
  <c r="N1277" i="109"/>
  <c r="M1277" i="109"/>
  <c r="L1277" i="109"/>
  <c r="K1277" i="109"/>
  <c r="J1277" i="109"/>
  <c r="I1277" i="109"/>
  <c r="H1277" i="109"/>
  <c r="G1277" i="109"/>
  <c r="F1277" i="109"/>
  <c r="E1277" i="109"/>
  <c r="D1277" i="109"/>
  <c r="C1277" i="109"/>
  <c r="B1277" i="109"/>
  <c r="A1277" i="109"/>
  <c r="V1277" i="109" s="1"/>
  <c r="AO1276" i="109"/>
  <c r="AL1276" i="109"/>
  <c r="AK1276" i="109"/>
  <c r="AB1276" i="109"/>
  <c r="AC1276" i="109" s="1"/>
  <c r="AA1276" i="109"/>
  <c r="Z1276" i="109"/>
  <c r="Y1276" i="109"/>
  <c r="V1276" i="109"/>
  <c r="U1276" i="109"/>
  <c r="T1276" i="109"/>
  <c r="S1276" i="109"/>
  <c r="R1276" i="109"/>
  <c r="Q1276" i="109"/>
  <c r="P1276" i="109"/>
  <c r="O1276" i="109"/>
  <c r="N1276" i="109"/>
  <c r="M1276" i="109"/>
  <c r="L1276" i="109"/>
  <c r="K1276" i="109"/>
  <c r="J1276" i="109"/>
  <c r="I1276" i="109"/>
  <c r="H1276" i="109"/>
  <c r="G1276" i="109"/>
  <c r="F1276" i="109"/>
  <c r="E1276" i="109"/>
  <c r="D1276" i="109"/>
  <c r="C1276" i="109"/>
  <c r="B1276" i="109"/>
  <c r="A1276" i="109"/>
  <c r="AC1275" i="109"/>
  <c r="AB1275" i="109"/>
  <c r="AA1275" i="109"/>
  <c r="V1275" i="109"/>
  <c r="U1275" i="109"/>
  <c r="T1275" i="109"/>
  <c r="S1275" i="109"/>
  <c r="R1275" i="109"/>
  <c r="Q1275" i="109"/>
  <c r="P1275" i="109"/>
  <c r="O1275" i="109"/>
  <c r="N1275" i="109"/>
  <c r="M1275" i="109"/>
  <c r="L1275" i="109"/>
  <c r="K1275" i="109"/>
  <c r="J1275" i="109"/>
  <c r="I1275" i="109"/>
  <c r="H1275" i="109"/>
  <c r="G1275" i="109"/>
  <c r="F1275" i="109"/>
  <c r="E1275" i="109"/>
  <c r="D1275" i="109"/>
  <c r="C1275" i="109"/>
  <c r="B1275" i="109"/>
  <c r="A1275" i="109"/>
  <c r="AP1274" i="109"/>
  <c r="AO1274" i="109"/>
  <c r="AS1274" i="109" s="1"/>
  <c r="AH1274" i="109"/>
  <c r="AG1274" i="109"/>
  <c r="AE1274" i="109"/>
  <c r="AC1274" i="109"/>
  <c r="AB1274" i="109"/>
  <c r="Z1274" i="109"/>
  <c r="Y1274" i="109"/>
  <c r="V1274" i="109"/>
  <c r="U1274" i="109"/>
  <c r="T1274" i="109"/>
  <c r="S1274" i="109"/>
  <c r="AA1274" i="109" s="1"/>
  <c r="R1274" i="109"/>
  <c r="Q1274" i="109"/>
  <c r="P1274" i="109"/>
  <c r="O1274" i="109"/>
  <c r="N1274" i="109"/>
  <c r="M1274" i="109"/>
  <c r="L1274" i="109"/>
  <c r="K1274" i="109"/>
  <c r="J1274" i="109"/>
  <c r="I1274" i="109"/>
  <c r="H1274" i="109"/>
  <c r="G1274" i="109"/>
  <c r="F1274" i="109"/>
  <c r="E1274" i="109"/>
  <c r="D1274" i="109"/>
  <c r="C1274" i="109"/>
  <c r="B1274" i="109"/>
  <c r="A1274" i="109"/>
  <c r="U1273" i="109"/>
  <c r="T1273" i="109"/>
  <c r="S1273" i="109"/>
  <c r="R1273" i="109"/>
  <c r="Q1273" i="109"/>
  <c r="P1273" i="109"/>
  <c r="O1273" i="109"/>
  <c r="N1273" i="109"/>
  <c r="M1273" i="109"/>
  <c r="L1273" i="109"/>
  <c r="K1273" i="109"/>
  <c r="J1273" i="109"/>
  <c r="I1273" i="109"/>
  <c r="H1273" i="109"/>
  <c r="G1273" i="109"/>
  <c r="F1273" i="109"/>
  <c r="E1273" i="109"/>
  <c r="D1273" i="109"/>
  <c r="C1273" i="109"/>
  <c r="B1273" i="109"/>
  <c r="A1273" i="109"/>
  <c r="V1273" i="109" s="1"/>
  <c r="AE1272" i="109"/>
  <c r="AC1272" i="109"/>
  <c r="V1272" i="109"/>
  <c r="U1272" i="109"/>
  <c r="T1272" i="109"/>
  <c r="S1272" i="109"/>
  <c r="AA1272" i="109" s="1"/>
  <c r="R1272" i="109"/>
  <c r="Q1272" i="109"/>
  <c r="P1272" i="109"/>
  <c r="O1272" i="109"/>
  <c r="N1272" i="109"/>
  <c r="M1272" i="109"/>
  <c r="L1272" i="109"/>
  <c r="AB1272" i="109" s="1"/>
  <c r="K1272" i="109"/>
  <c r="J1272" i="109"/>
  <c r="I1272" i="109"/>
  <c r="H1272" i="109"/>
  <c r="G1272" i="109"/>
  <c r="F1272" i="109"/>
  <c r="E1272" i="109"/>
  <c r="D1272" i="109"/>
  <c r="C1272" i="109"/>
  <c r="B1272" i="109"/>
  <c r="A1272" i="109"/>
  <c r="AP1271" i="109"/>
  <c r="AO1271" i="109"/>
  <c r="AS1271" i="109" s="1"/>
  <c r="AN1271" i="109"/>
  <c r="AR1271" i="109" s="1"/>
  <c r="AM1271" i="109"/>
  <c r="AL1271" i="109"/>
  <c r="AK1271" i="109"/>
  <c r="AJ1271" i="109"/>
  <c r="AI1271" i="109"/>
  <c r="AH1271" i="109"/>
  <c r="AG1271" i="109"/>
  <c r="AF1271" i="109"/>
  <c r="AE1271" i="109"/>
  <c r="Z1271" i="109"/>
  <c r="Y1271" i="109"/>
  <c r="V1271" i="109"/>
  <c r="X1271" i="109" s="1"/>
  <c r="U1271" i="109"/>
  <c r="T1271" i="109"/>
  <c r="S1271" i="109"/>
  <c r="R1271" i="109"/>
  <c r="Q1271" i="109"/>
  <c r="P1271" i="109"/>
  <c r="O1271" i="109"/>
  <c r="N1271" i="109"/>
  <c r="M1271" i="109"/>
  <c r="L1271" i="109"/>
  <c r="K1271" i="109"/>
  <c r="J1271" i="109"/>
  <c r="I1271" i="109"/>
  <c r="H1271" i="109"/>
  <c r="G1271" i="109"/>
  <c r="F1271" i="109"/>
  <c r="E1271" i="109"/>
  <c r="D1271" i="109"/>
  <c r="C1271" i="109"/>
  <c r="B1271" i="109"/>
  <c r="A1271" i="109"/>
  <c r="AP1270" i="109"/>
  <c r="AO1270" i="109"/>
  <c r="AS1270" i="109" s="1"/>
  <c r="AN1270" i="109"/>
  <c r="AM1270" i="109"/>
  <c r="AL1270" i="109"/>
  <c r="AK1270" i="109"/>
  <c r="AJ1270" i="109"/>
  <c r="AI1270" i="109"/>
  <c r="AH1270" i="109"/>
  <c r="AG1270" i="109"/>
  <c r="AE1270" i="109"/>
  <c r="U1270" i="109"/>
  <c r="T1270" i="109"/>
  <c r="S1270" i="109"/>
  <c r="R1270" i="109"/>
  <c r="Q1270" i="109"/>
  <c r="P1270" i="109"/>
  <c r="O1270" i="109"/>
  <c r="N1270" i="109"/>
  <c r="M1270" i="109"/>
  <c r="L1270" i="109"/>
  <c r="K1270" i="109"/>
  <c r="J1270" i="109"/>
  <c r="I1270" i="109"/>
  <c r="H1270" i="109"/>
  <c r="G1270" i="109"/>
  <c r="F1270" i="109"/>
  <c r="E1270" i="109"/>
  <c r="D1270" i="109"/>
  <c r="C1270" i="109"/>
  <c r="B1270" i="109"/>
  <c r="A1270" i="109"/>
  <c r="V1270" i="109" s="1"/>
  <c r="X1270" i="109" s="1"/>
  <c r="AC1269" i="109"/>
  <c r="AA1269" i="109"/>
  <c r="X1269" i="109"/>
  <c r="AD1269" i="109" s="1"/>
  <c r="U1269" i="109"/>
  <c r="T1269" i="109"/>
  <c r="S1269" i="109"/>
  <c r="R1269" i="109"/>
  <c r="Q1269" i="109"/>
  <c r="P1269" i="109"/>
  <c r="O1269" i="109"/>
  <c r="N1269" i="109"/>
  <c r="M1269" i="109"/>
  <c r="L1269" i="109"/>
  <c r="AB1269" i="109" s="1"/>
  <c r="K1269" i="109"/>
  <c r="J1269" i="109"/>
  <c r="I1269" i="109"/>
  <c r="H1269" i="109"/>
  <c r="G1269" i="109"/>
  <c r="F1269" i="109"/>
  <c r="E1269" i="109"/>
  <c r="D1269" i="109"/>
  <c r="C1269" i="109"/>
  <c r="B1269" i="109"/>
  <c r="A1269" i="109"/>
  <c r="V1269" i="109" s="1"/>
  <c r="AL1268" i="109"/>
  <c r="AK1268" i="109"/>
  <c r="AI1268" i="109"/>
  <c r="AH1268" i="109"/>
  <c r="AF1268" i="109"/>
  <c r="AE1268" i="109"/>
  <c r="Z1268" i="109"/>
  <c r="V1268" i="109"/>
  <c r="U1268" i="109"/>
  <c r="T1268" i="109"/>
  <c r="S1268" i="109"/>
  <c r="R1268" i="109"/>
  <c r="Q1268" i="109"/>
  <c r="P1268" i="109"/>
  <c r="O1268" i="109"/>
  <c r="N1268" i="109"/>
  <c r="M1268" i="109"/>
  <c r="L1268" i="109"/>
  <c r="K1268" i="109"/>
  <c r="J1268" i="109"/>
  <c r="I1268" i="109"/>
  <c r="H1268" i="109"/>
  <c r="G1268" i="109"/>
  <c r="F1268" i="109"/>
  <c r="E1268" i="109"/>
  <c r="D1268" i="109"/>
  <c r="C1268" i="109"/>
  <c r="B1268" i="109"/>
  <c r="A1268" i="109"/>
  <c r="AB1267" i="109"/>
  <c r="AC1267" i="109" s="1"/>
  <c r="AA1267" i="109"/>
  <c r="Y1267" i="109"/>
  <c r="U1267" i="109"/>
  <c r="T1267" i="109"/>
  <c r="S1267" i="109"/>
  <c r="R1267" i="109"/>
  <c r="Q1267" i="109"/>
  <c r="P1267" i="109"/>
  <c r="O1267" i="109"/>
  <c r="N1267" i="109"/>
  <c r="M1267" i="109"/>
  <c r="L1267" i="109"/>
  <c r="K1267" i="109"/>
  <c r="J1267" i="109"/>
  <c r="I1267" i="109"/>
  <c r="H1267" i="109"/>
  <c r="G1267" i="109"/>
  <c r="F1267" i="109"/>
  <c r="E1267" i="109"/>
  <c r="D1267" i="109"/>
  <c r="C1267" i="109"/>
  <c r="B1267" i="109"/>
  <c r="A1267" i="109"/>
  <c r="V1267" i="109" s="1"/>
  <c r="AG1266" i="109"/>
  <c r="AE1266" i="109"/>
  <c r="AC1266" i="109"/>
  <c r="AB1266" i="109"/>
  <c r="AA1266" i="109"/>
  <c r="U1266" i="109"/>
  <c r="T1266" i="109"/>
  <c r="S1266" i="109"/>
  <c r="R1266" i="109"/>
  <c r="Q1266" i="109"/>
  <c r="P1266" i="109"/>
  <c r="O1266" i="109"/>
  <c r="N1266" i="109"/>
  <c r="M1266" i="109"/>
  <c r="L1266" i="109"/>
  <c r="K1266" i="109"/>
  <c r="J1266" i="109"/>
  <c r="I1266" i="109"/>
  <c r="H1266" i="109"/>
  <c r="G1266" i="109"/>
  <c r="F1266" i="109"/>
  <c r="E1266" i="109"/>
  <c r="D1266" i="109"/>
  <c r="C1266" i="109"/>
  <c r="B1266" i="109"/>
  <c r="A1266" i="109"/>
  <c r="V1266" i="109" s="1"/>
  <c r="AB1265" i="109"/>
  <c r="AC1265" i="109" s="1"/>
  <c r="AA1265" i="109"/>
  <c r="U1265" i="109"/>
  <c r="T1265" i="109"/>
  <c r="S1265" i="109"/>
  <c r="R1265" i="109"/>
  <c r="Q1265" i="109"/>
  <c r="P1265" i="109"/>
  <c r="O1265" i="109"/>
  <c r="N1265" i="109"/>
  <c r="M1265" i="109"/>
  <c r="L1265" i="109"/>
  <c r="K1265" i="109"/>
  <c r="J1265" i="109"/>
  <c r="I1265" i="109"/>
  <c r="H1265" i="109"/>
  <c r="G1265" i="109"/>
  <c r="F1265" i="109"/>
  <c r="E1265" i="109"/>
  <c r="D1265" i="109"/>
  <c r="C1265" i="109"/>
  <c r="B1265" i="109"/>
  <c r="A1265" i="109"/>
  <c r="V1265" i="109" s="1"/>
  <c r="AH1264" i="109"/>
  <c r="AG1264" i="109"/>
  <c r="AB1264" i="109"/>
  <c r="AC1264" i="109" s="1"/>
  <c r="AA1264" i="109"/>
  <c r="V1264" i="109"/>
  <c r="U1264" i="109"/>
  <c r="T1264" i="109"/>
  <c r="S1264" i="109"/>
  <c r="R1264" i="109"/>
  <c r="Q1264" i="109"/>
  <c r="P1264" i="109"/>
  <c r="O1264" i="109"/>
  <c r="N1264" i="109"/>
  <c r="M1264" i="109"/>
  <c r="L1264" i="109"/>
  <c r="K1264" i="109"/>
  <c r="J1264" i="109"/>
  <c r="I1264" i="109"/>
  <c r="H1264" i="109"/>
  <c r="G1264" i="109"/>
  <c r="F1264" i="109"/>
  <c r="E1264" i="109"/>
  <c r="D1264" i="109"/>
  <c r="C1264" i="109"/>
  <c r="B1264" i="109"/>
  <c r="A1264" i="109"/>
  <c r="AG1263" i="109"/>
  <c r="AF1263" i="109"/>
  <c r="AE1263" i="109"/>
  <c r="AB1263" i="109"/>
  <c r="AC1263" i="109" s="1"/>
  <c r="AA1263" i="109"/>
  <c r="Z1263" i="109"/>
  <c r="V1263" i="109"/>
  <c r="U1263" i="109"/>
  <c r="T1263" i="109"/>
  <c r="S1263" i="109"/>
  <c r="R1263" i="109"/>
  <c r="Q1263" i="109"/>
  <c r="P1263" i="109"/>
  <c r="O1263" i="109"/>
  <c r="N1263" i="109"/>
  <c r="M1263" i="109"/>
  <c r="L1263" i="109"/>
  <c r="K1263" i="109"/>
  <c r="J1263" i="109"/>
  <c r="I1263" i="109"/>
  <c r="H1263" i="109"/>
  <c r="G1263" i="109"/>
  <c r="F1263" i="109"/>
  <c r="E1263" i="109"/>
  <c r="D1263" i="109"/>
  <c r="C1263" i="109"/>
  <c r="B1263" i="109"/>
  <c r="A1263" i="109"/>
  <c r="AB1262" i="109"/>
  <c r="AC1262" i="109" s="1"/>
  <c r="AA1262" i="109"/>
  <c r="V1262" i="109"/>
  <c r="U1262" i="109"/>
  <c r="T1262" i="109"/>
  <c r="S1262" i="109"/>
  <c r="R1262" i="109"/>
  <c r="Q1262" i="109"/>
  <c r="P1262" i="109"/>
  <c r="O1262" i="109"/>
  <c r="N1262" i="109"/>
  <c r="M1262" i="109"/>
  <c r="L1262" i="109"/>
  <c r="K1262" i="109"/>
  <c r="J1262" i="109"/>
  <c r="I1262" i="109"/>
  <c r="H1262" i="109"/>
  <c r="G1262" i="109"/>
  <c r="F1262" i="109"/>
  <c r="E1262" i="109"/>
  <c r="D1262" i="109"/>
  <c r="C1262" i="109"/>
  <c r="B1262" i="109"/>
  <c r="A1262" i="109"/>
  <c r="AH1261" i="109"/>
  <c r="AG1261" i="109"/>
  <c r="AF1261" i="109"/>
  <c r="AC1261" i="109"/>
  <c r="AA1261" i="109"/>
  <c r="U1261" i="109"/>
  <c r="T1261" i="109"/>
  <c r="S1261" i="109"/>
  <c r="R1261" i="109"/>
  <c r="Q1261" i="109"/>
  <c r="P1261" i="109"/>
  <c r="O1261" i="109"/>
  <c r="N1261" i="109"/>
  <c r="M1261" i="109"/>
  <c r="L1261" i="109"/>
  <c r="AB1261" i="109" s="1"/>
  <c r="K1261" i="109"/>
  <c r="J1261" i="109"/>
  <c r="I1261" i="109"/>
  <c r="H1261" i="109"/>
  <c r="G1261" i="109"/>
  <c r="F1261" i="109"/>
  <c r="E1261" i="109"/>
  <c r="D1261" i="109"/>
  <c r="C1261" i="109"/>
  <c r="B1261" i="109"/>
  <c r="A1261" i="109"/>
  <c r="V1261" i="109" s="1"/>
  <c r="AC1260" i="109"/>
  <c r="AB1260" i="109"/>
  <c r="AA1260" i="109"/>
  <c r="Z1260" i="109"/>
  <c r="Y1260" i="109"/>
  <c r="V1260" i="109"/>
  <c r="U1260" i="109"/>
  <c r="T1260" i="109"/>
  <c r="S1260" i="109"/>
  <c r="R1260" i="109"/>
  <c r="Q1260" i="109"/>
  <c r="P1260" i="109"/>
  <c r="O1260" i="109"/>
  <c r="N1260" i="109"/>
  <c r="M1260" i="109"/>
  <c r="L1260" i="109"/>
  <c r="K1260" i="109"/>
  <c r="J1260" i="109"/>
  <c r="I1260" i="109"/>
  <c r="H1260" i="109"/>
  <c r="G1260" i="109"/>
  <c r="F1260" i="109"/>
  <c r="E1260" i="109"/>
  <c r="D1260" i="109"/>
  <c r="C1260" i="109"/>
  <c r="B1260" i="109"/>
  <c r="A1260" i="109"/>
  <c r="AH1259" i="109"/>
  <c r="AG1259" i="109"/>
  <c r="AB1259" i="109"/>
  <c r="AC1259" i="109" s="1"/>
  <c r="U1259" i="109"/>
  <c r="T1259" i="109"/>
  <c r="S1259" i="109"/>
  <c r="AA1259" i="109" s="1"/>
  <c r="R1259" i="109"/>
  <c r="Q1259" i="109"/>
  <c r="P1259" i="109"/>
  <c r="O1259" i="109"/>
  <c r="N1259" i="109"/>
  <c r="M1259" i="109"/>
  <c r="L1259" i="109"/>
  <c r="K1259" i="109"/>
  <c r="J1259" i="109"/>
  <c r="I1259" i="109"/>
  <c r="H1259" i="109"/>
  <c r="G1259" i="109"/>
  <c r="F1259" i="109"/>
  <c r="E1259" i="109"/>
  <c r="D1259" i="109"/>
  <c r="C1259" i="109"/>
  <c r="B1259" i="109"/>
  <c r="A1259" i="109"/>
  <c r="V1259" i="109" s="1"/>
  <c r="AC1258" i="109"/>
  <c r="AA1258" i="109"/>
  <c r="V1258" i="109"/>
  <c r="U1258" i="109"/>
  <c r="T1258" i="109"/>
  <c r="S1258" i="109"/>
  <c r="R1258" i="109"/>
  <c r="Q1258" i="109"/>
  <c r="P1258" i="109"/>
  <c r="O1258" i="109"/>
  <c r="N1258" i="109"/>
  <c r="M1258" i="109"/>
  <c r="L1258" i="109"/>
  <c r="AB1258" i="109" s="1"/>
  <c r="K1258" i="109"/>
  <c r="J1258" i="109"/>
  <c r="I1258" i="109"/>
  <c r="H1258" i="109"/>
  <c r="G1258" i="109"/>
  <c r="F1258" i="109"/>
  <c r="E1258" i="109"/>
  <c r="D1258" i="109"/>
  <c r="C1258" i="109"/>
  <c r="B1258" i="109"/>
  <c r="A1258" i="109"/>
  <c r="AC1257" i="109"/>
  <c r="AB1257" i="109"/>
  <c r="V1257" i="109"/>
  <c r="U1257" i="109"/>
  <c r="T1257" i="109"/>
  <c r="S1257" i="109"/>
  <c r="AA1257" i="109" s="1"/>
  <c r="R1257" i="109"/>
  <c r="Q1257" i="109"/>
  <c r="P1257" i="109"/>
  <c r="O1257" i="109"/>
  <c r="N1257" i="109"/>
  <c r="M1257" i="109"/>
  <c r="L1257" i="109"/>
  <c r="K1257" i="109"/>
  <c r="J1257" i="109"/>
  <c r="I1257" i="109"/>
  <c r="H1257" i="109"/>
  <c r="G1257" i="109"/>
  <c r="F1257" i="109"/>
  <c r="E1257" i="109"/>
  <c r="D1257" i="109"/>
  <c r="C1257" i="109"/>
  <c r="B1257" i="109"/>
  <c r="A1257" i="109"/>
  <c r="AG1256" i="109"/>
  <c r="AE1256" i="109"/>
  <c r="AB1256" i="109"/>
  <c r="AC1256" i="109" s="1"/>
  <c r="AA1256" i="109"/>
  <c r="Z1256" i="109"/>
  <c r="Y1256" i="109"/>
  <c r="V1256" i="109"/>
  <c r="U1256" i="109"/>
  <c r="T1256" i="109"/>
  <c r="S1256" i="109"/>
  <c r="R1256" i="109"/>
  <c r="Q1256" i="109"/>
  <c r="P1256" i="109"/>
  <c r="O1256" i="109"/>
  <c r="N1256" i="109"/>
  <c r="M1256" i="109"/>
  <c r="L1256" i="109"/>
  <c r="K1256" i="109"/>
  <c r="J1256" i="109"/>
  <c r="I1256" i="109"/>
  <c r="H1256" i="109"/>
  <c r="G1256" i="109"/>
  <c r="F1256" i="109"/>
  <c r="E1256" i="109"/>
  <c r="D1256" i="109"/>
  <c r="C1256" i="109"/>
  <c r="B1256" i="109"/>
  <c r="A1256" i="109"/>
  <c r="AB1255" i="109"/>
  <c r="AC1255" i="109" s="1"/>
  <c r="V1255" i="109"/>
  <c r="U1255" i="109"/>
  <c r="T1255" i="109"/>
  <c r="S1255" i="109"/>
  <c r="AA1255" i="109" s="1"/>
  <c r="R1255" i="109"/>
  <c r="Q1255" i="109"/>
  <c r="P1255" i="109"/>
  <c r="O1255" i="109"/>
  <c r="N1255" i="109"/>
  <c r="M1255" i="109"/>
  <c r="L1255" i="109"/>
  <c r="K1255" i="109"/>
  <c r="J1255" i="109"/>
  <c r="I1255" i="109"/>
  <c r="H1255" i="109"/>
  <c r="G1255" i="109"/>
  <c r="F1255" i="109"/>
  <c r="E1255" i="109"/>
  <c r="D1255" i="109"/>
  <c r="C1255" i="109"/>
  <c r="B1255" i="109"/>
  <c r="A1255" i="109"/>
  <c r="AC1254" i="109"/>
  <c r="AB1254" i="109"/>
  <c r="AA1254" i="109"/>
  <c r="U1254" i="109"/>
  <c r="T1254" i="109"/>
  <c r="S1254" i="109"/>
  <c r="R1254" i="109"/>
  <c r="Q1254" i="109"/>
  <c r="P1254" i="109"/>
  <c r="O1254" i="109"/>
  <c r="N1254" i="109"/>
  <c r="M1254" i="109"/>
  <c r="L1254" i="109"/>
  <c r="K1254" i="109"/>
  <c r="J1254" i="109"/>
  <c r="I1254" i="109"/>
  <c r="H1254" i="109"/>
  <c r="G1254" i="109"/>
  <c r="F1254" i="109"/>
  <c r="E1254" i="109"/>
  <c r="D1254" i="109"/>
  <c r="C1254" i="109"/>
  <c r="B1254" i="109"/>
  <c r="A1254" i="109"/>
  <c r="V1254" i="109" s="1"/>
  <c r="AC1253" i="109"/>
  <c r="AB1253" i="109"/>
  <c r="AA1253" i="109"/>
  <c r="V1253" i="109"/>
  <c r="U1253" i="109"/>
  <c r="T1253" i="109"/>
  <c r="S1253" i="109"/>
  <c r="R1253" i="109"/>
  <c r="Q1253" i="109"/>
  <c r="P1253" i="109"/>
  <c r="O1253" i="109"/>
  <c r="N1253" i="109"/>
  <c r="M1253" i="109"/>
  <c r="L1253" i="109"/>
  <c r="K1253" i="109"/>
  <c r="J1253" i="109"/>
  <c r="I1253" i="109"/>
  <c r="H1253" i="109"/>
  <c r="G1253" i="109"/>
  <c r="F1253" i="109"/>
  <c r="E1253" i="109"/>
  <c r="D1253" i="109"/>
  <c r="C1253" i="109"/>
  <c r="B1253" i="109"/>
  <c r="A1253" i="109"/>
  <c r="AB1252" i="109"/>
  <c r="AC1252" i="109" s="1"/>
  <c r="V1252" i="109"/>
  <c r="U1252" i="109"/>
  <c r="T1252" i="109"/>
  <c r="S1252" i="109"/>
  <c r="AA1252" i="109" s="1"/>
  <c r="R1252" i="109"/>
  <c r="Q1252" i="109"/>
  <c r="P1252" i="109"/>
  <c r="O1252" i="109"/>
  <c r="N1252" i="109"/>
  <c r="M1252" i="109"/>
  <c r="L1252" i="109"/>
  <c r="K1252" i="109"/>
  <c r="J1252" i="109"/>
  <c r="I1252" i="109"/>
  <c r="H1252" i="109"/>
  <c r="G1252" i="109"/>
  <c r="F1252" i="109"/>
  <c r="E1252" i="109"/>
  <c r="D1252" i="109"/>
  <c r="C1252" i="109"/>
  <c r="B1252" i="109"/>
  <c r="A1252" i="109"/>
  <c r="AF1251" i="109"/>
  <c r="AE1251" i="109"/>
  <c r="AC1251" i="109"/>
  <c r="AB1251" i="109"/>
  <c r="AA1251" i="109"/>
  <c r="V1251" i="109"/>
  <c r="U1251" i="109"/>
  <c r="T1251" i="109"/>
  <c r="S1251" i="109"/>
  <c r="R1251" i="109"/>
  <c r="Q1251" i="109"/>
  <c r="P1251" i="109"/>
  <c r="O1251" i="109"/>
  <c r="N1251" i="109"/>
  <c r="M1251" i="109"/>
  <c r="L1251" i="109"/>
  <c r="K1251" i="109"/>
  <c r="J1251" i="109"/>
  <c r="I1251" i="109"/>
  <c r="H1251" i="109"/>
  <c r="G1251" i="109"/>
  <c r="F1251" i="109"/>
  <c r="E1251" i="109"/>
  <c r="D1251" i="109"/>
  <c r="C1251" i="109"/>
  <c r="B1251" i="109"/>
  <c r="A1251" i="109"/>
  <c r="AC1250" i="109"/>
  <c r="Z1250" i="109"/>
  <c r="Y1250" i="109"/>
  <c r="V1250" i="109"/>
  <c r="U1250" i="109"/>
  <c r="T1250" i="109"/>
  <c r="S1250" i="109"/>
  <c r="AA1250" i="109" s="1"/>
  <c r="R1250" i="109"/>
  <c r="Q1250" i="109"/>
  <c r="P1250" i="109"/>
  <c r="O1250" i="109"/>
  <c r="N1250" i="109"/>
  <c r="M1250" i="109"/>
  <c r="L1250" i="109"/>
  <c r="AB1250" i="109" s="1"/>
  <c r="K1250" i="109"/>
  <c r="J1250" i="109"/>
  <c r="I1250" i="109"/>
  <c r="H1250" i="109"/>
  <c r="G1250" i="109"/>
  <c r="F1250" i="109"/>
  <c r="E1250" i="109"/>
  <c r="D1250" i="109"/>
  <c r="C1250" i="109"/>
  <c r="B1250" i="109"/>
  <c r="A1250" i="109"/>
  <c r="AP1249" i="109"/>
  <c r="AF1249" i="109"/>
  <c r="AE1249" i="109"/>
  <c r="AB1249" i="109"/>
  <c r="AC1249" i="109" s="1"/>
  <c r="AA1249" i="109"/>
  <c r="V1249" i="109"/>
  <c r="U1249" i="109"/>
  <c r="T1249" i="109"/>
  <c r="S1249" i="109"/>
  <c r="R1249" i="109"/>
  <c r="Q1249" i="109"/>
  <c r="P1249" i="109"/>
  <c r="O1249" i="109"/>
  <c r="N1249" i="109"/>
  <c r="M1249" i="109"/>
  <c r="L1249" i="109"/>
  <c r="K1249" i="109"/>
  <c r="J1249" i="109"/>
  <c r="I1249" i="109"/>
  <c r="H1249" i="109"/>
  <c r="G1249" i="109"/>
  <c r="F1249" i="109"/>
  <c r="E1249" i="109"/>
  <c r="D1249" i="109"/>
  <c r="C1249" i="109"/>
  <c r="B1249" i="109"/>
  <c r="A1249" i="109"/>
  <c r="AC1248" i="109"/>
  <c r="AB1248" i="109"/>
  <c r="AA1248" i="109"/>
  <c r="X1248" i="109"/>
  <c r="AD1248" i="109" s="1"/>
  <c r="U1248" i="109"/>
  <c r="T1248" i="109"/>
  <c r="S1248" i="109"/>
  <c r="R1248" i="109"/>
  <c r="Q1248" i="109"/>
  <c r="P1248" i="109"/>
  <c r="O1248" i="109"/>
  <c r="N1248" i="109"/>
  <c r="M1248" i="109"/>
  <c r="L1248" i="109"/>
  <c r="K1248" i="109"/>
  <c r="J1248" i="109"/>
  <c r="I1248" i="109"/>
  <c r="H1248" i="109"/>
  <c r="G1248" i="109"/>
  <c r="F1248" i="109"/>
  <c r="E1248" i="109"/>
  <c r="D1248" i="109"/>
  <c r="C1248" i="109"/>
  <c r="B1248" i="109"/>
  <c r="A1248" i="109"/>
  <c r="V1248" i="109" s="1"/>
  <c r="AP1247" i="109"/>
  <c r="AC1247" i="109"/>
  <c r="U1247" i="109"/>
  <c r="T1247" i="109"/>
  <c r="S1247" i="109"/>
  <c r="AA1247" i="109" s="1"/>
  <c r="R1247" i="109"/>
  <c r="Q1247" i="109"/>
  <c r="P1247" i="109"/>
  <c r="O1247" i="109"/>
  <c r="N1247" i="109"/>
  <c r="M1247" i="109"/>
  <c r="L1247" i="109"/>
  <c r="AB1247" i="109" s="1"/>
  <c r="K1247" i="109"/>
  <c r="J1247" i="109"/>
  <c r="I1247" i="109"/>
  <c r="H1247" i="109"/>
  <c r="G1247" i="109"/>
  <c r="F1247" i="109"/>
  <c r="E1247" i="109"/>
  <c r="D1247" i="109"/>
  <c r="C1247" i="109"/>
  <c r="B1247" i="109"/>
  <c r="A1247" i="109"/>
  <c r="V1247" i="109" s="1"/>
  <c r="AC1246" i="109"/>
  <c r="AB1246" i="109"/>
  <c r="AA1246" i="109"/>
  <c r="V1246" i="109"/>
  <c r="U1246" i="109"/>
  <c r="T1246" i="109"/>
  <c r="S1246" i="109"/>
  <c r="R1246" i="109"/>
  <c r="Q1246" i="109"/>
  <c r="P1246" i="109"/>
  <c r="O1246" i="109"/>
  <c r="N1246" i="109"/>
  <c r="M1246" i="109"/>
  <c r="L1246" i="109"/>
  <c r="K1246" i="109"/>
  <c r="J1246" i="109"/>
  <c r="I1246" i="109"/>
  <c r="H1246" i="109"/>
  <c r="G1246" i="109"/>
  <c r="F1246" i="109"/>
  <c r="E1246" i="109"/>
  <c r="D1246" i="109"/>
  <c r="C1246" i="109"/>
  <c r="B1246" i="109"/>
  <c r="A1246" i="109"/>
  <c r="AC1245" i="109"/>
  <c r="AB1245" i="109"/>
  <c r="Y1245" i="109"/>
  <c r="U1245" i="109"/>
  <c r="T1245" i="109"/>
  <c r="S1245" i="109"/>
  <c r="AA1245" i="109" s="1"/>
  <c r="R1245" i="109"/>
  <c r="Q1245" i="109"/>
  <c r="P1245" i="109"/>
  <c r="O1245" i="109"/>
  <c r="N1245" i="109"/>
  <c r="M1245" i="109"/>
  <c r="L1245" i="109"/>
  <c r="K1245" i="109"/>
  <c r="J1245" i="109"/>
  <c r="I1245" i="109"/>
  <c r="H1245" i="109"/>
  <c r="G1245" i="109"/>
  <c r="F1245" i="109"/>
  <c r="E1245" i="109"/>
  <c r="D1245" i="109"/>
  <c r="C1245" i="109"/>
  <c r="B1245" i="109"/>
  <c r="A1245" i="109"/>
  <c r="V1245" i="109" s="1"/>
  <c r="AG1244" i="109"/>
  <c r="AF1244" i="109"/>
  <c r="AE1244" i="109"/>
  <c r="AC1244" i="109"/>
  <c r="AB1244" i="109"/>
  <c r="AA1244" i="109"/>
  <c r="V1244" i="109"/>
  <c r="U1244" i="109"/>
  <c r="T1244" i="109"/>
  <c r="S1244" i="109"/>
  <c r="R1244" i="109"/>
  <c r="Q1244" i="109"/>
  <c r="P1244" i="109"/>
  <c r="O1244" i="109"/>
  <c r="N1244" i="109"/>
  <c r="M1244" i="109"/>
  <c r="L1244" i="109"/>
  <c r="K1244" i="109"/>
  <c r="J1244" i="109"/>
  <c r="I1244" i="109"/>
  <c r="H1244" i="109"/>
  <c r="G1244" i="109"/>
  <c r="F1244" i="109"/>
  <c r="E1244" i="109"/>
  <c r="D1244" i="109"/>
  <c r="C1244" i="109"/>
  <c r="B1244" i="109"/>
  <c r="A1244" i="109"/>
  <c r="AB1243" i="109"/>
  <c r="AC1243" i="109" s="1"/>
  <c r="AA1243" i="109"/>
  <c r="V1243" i="109"/>
  <c r="U1243" i="109"/>
  <c r="T1243" i="109"/>
  <c r="S1243" i="109"/>
  <c r="R1243" i="109"/>
  <c r="Q1243" i="109"/>
  <c r="P1243" i="109"/>
  <c r="O1243" i="109"/>
  <c r="N1243" i="109"/>
  <c r="M1243" i="109"/>
  <c r="L1243" i="109"/>
  <c r="K1243" i="109"/>
  <c r="J1243" i="109"/>
  <c r="I1243" i="109"/>
  <c r="H1243" i="109"/>
  <c r="G1243" i="109"/>
  <c r="F1243" i="109"/>
  <c r="E1243" i="109"/>
  <c r="D1243" i="109"/>
  <c r="C1243" i="109"/>
  <c r="B1243" i="109"/>
  <c r="A1243" i="109"/>
  <c r="AO1242" i="109"/>
  <c r="AN1242" i="109"/>
  <c r="AM1242" i="109"/>
  <c r="AK1242" i="109"/>
  <c r="AJ1242" i="109"/>
  <c r="AI1242" i="109"/>
  <c r="AH1242" i="109"/>
  <c r="AG1242" i="109"/>
  <c r="AF1242" i="109"/>
  <c r="AE1242" i="109"/>
  <c r="AQ1242" i="109" s="1"/>
  <c r="AB1242" i="109"/>
  <c r="AC1242" i="109" s="1"/>
  <c r="AA1242" i="109"/>
  <c r="Z1242" i="109"/>
  <c r="Y1242" i="109"/>
  <c r="V1242" i="109"/>
  <c r="X1242" i="109" s="1"/>
  <c r="AD1242" i="109" s="1"/>
  <c r="U1242" i="109"/>
  <c r="T1242" i="109"/>
  <c r="S1242" i="109"/>
  <c r="R1242" i="109"/>
  <c r="Q1242" i="109"/>
  <c r="P1242" i="109"/>
  <c r="O1242" i="109"/>
  <c r="N1242" i="109"/>
  <c r="M1242" i="109"/>
  <c r="L1242" i="109"/>
  <c r="K1242" i="109"/>
  <c r="J1242" i="109"/>
  <c r="I1242" i="109"/>
  <c r="H1242" i="109"/>
  <c r="G1242" i="109"/>
  <c r="F1242" i="109"/>
  <c r="E1242" i="109"/>
  <c r="D1242" i="109"/>
  <c r="C1242" i="109"/>
  <c r="B1242" i="109"/>
  <c r="A1242" i="109"/>
  <c r="AP1241" i="109"/>
  <c r="AO1241" i="109"/>
  <c r="AS1241" i="109" s="1"/>
  <c r="AM1241" i="109"/>
  <c r="AL1241" i="109"/>
  <c r="AK1241" i="109"/>
  <c r="AJ1241" i="109"/>
  <c r="AI1241" i="109"/>
  <c r="AH1241" i="109"/>
  <c r="AG1241" i="109"/>
  <c r="AF1241" i="109"/>
  <c r="AE1241" i="109"/>
  <c r="V1241" i="109"/>
  <c r="Z1241" i="109" s="1"/>
  <c r="U1241" i="109"/>
  <c r="T1241" i="109"/>
  <c r="S1241" i="109"/>
  <c r="R1241" i="109"/>
  <c r="Q1241" i="109"/>
  <c r="P1241" i="109"/>
  <c r="O1241" i="109"/>
  <c r="N1241" i="109"/>
  <c r="M1241" i="109"/>
  <c r="L1241" i="109"/>
  <c r="K1241" i="109"/>
  <c r="J1241" i="109"/>
  <c r="I1241" i="109"/>
  <c r="H1241" i="109"/>
  <c r="G1241" i="109"/>
  <c r="F1241" i="109"/>
  <c r="E1241" i="109"/>
  <c r="D1241" i="109"/>
  <c r="C1241" i="109"/>
  <c r="B1241" i="109"/>
  <c r="A1241" i="109"/>
  <c r="AO1240" i="109"/>
  <c r="AN1240" i="109"/>
  <c r="AM1240" i="109"/>
  <c r="AL1240" i="109"/>
  <c r="AK1240" i="109"/>
  <c r="AJ1240" i="109"/>
  <c r="AI1240" i="109"/>
  <c r="AH1240" i="109"/>
  <c r="AG1240" i="109"/>
  <c r="AF1240" i="109"/>
  <c r="AE1240" i="109"/>
  <c r="V1240" i="109"/>
  <c r="Z1240" i="109" s="1"/>
  <c r="U1240" i="109"/>
  <c r="T1240" i="109"/>
  <c r="S1240" i="109"/>
  <c r="R1240" i="109"/>
  <c r="Q1240" i="109"/>
  <c r="P1240" i="109"/>
  <c r="O1240" i="109"/>
  <c r="N1240" i="109"/>
  <c r="M1240" i="109"/>
  <c r="L1240" i="109"/>
  <c r="K1240" i="109"/>
  <c r="J1240" i="109"/>
  <c r="I1240" i="109"/>
  <c r="H1240" i="109"/>
  <c r="G1240" i="109"/>
  <c r="F1240" i="109"/>
  <c r="E1240" i="109"/>
  <c r="D1240" i="109"/>
  <c r="C1240" i="109"/>
  <c r="B1240" i="109"/>
  <c r="A1240" i="109"/>
  <c r="AP1239" i="109"/>
  <c r="AE1239" i="109"/>
  <c r="U1239" i="109"/>
  <c r="T1239" i="109"/>
  <c r="S1239" i="109"/>
  <c r="R1239" i="109"/>
  <c r="Q1239" i="109"/>
  <c r="P1239" i="109"/>
  <c r="O1239" i="109"/>
  <c r="N1239" i="109"/>
  <c r="M1239" i="109"/>
  <c r="L1239" i="109"/>
  <c r="K1239" i="109"/>
  <c r="J1239" i="109"/>
  <c r="I1239" i="109"/>
  <c r="H1239" i="109"/>
  <c r="G1239" i="109"/>
  <c r="F1239" i="109"/>
  <c r="E1239" i="109"/>
  <c r="D1239" i="109"/>
  <c r="C1239" i="109"/>
  <c r="B1239" i="109"/>
  <c r="A1239" i="109"/>
  <c r="V1239" i="109" s="1"/>
  <c r="AP1238" i="109"/>
  <c r="AS1238" i="109" s="1"/>
  <c r="AO1238" i="109"/>
  <c r="AN1238" i="109"/>
  <c r="AM1238" i="109"/>
  <c r="AL1238" i="109"/>
  <c r="AK1238" i="109"/>
  <c r="AJ1238" i="109"/>
  <c r="AI1238" i="109"/>
  <c r="AH1238" i="109"/>
  <c r="AG1238" i="109"/>
  <c r="V1238" i="109"/>
  <c r="U1238" i="109"/>
  <c r="T1238" i="109"/>
  <c r="S1238" i="109"/>
  <c r="R1238" i="109"/>
  <c r="Q1238" i="109"/>
  <c r="P1238" i="109"/>
  <c r="O1238" i="109"/>
  <c r="N1238" i="109"/>
  <c r="M1238" i="109"/>
  <c r="L1238" i="109"/>
  <c r="K1238" i="109"/>
  <c r="J1238" i="109"/>
  <c r="I1238" i="109"/>
  <c r="H1238" i="109"/>
  <c r="G1238" i="109"/>
  <c r="F1238" i="109"/>
  <c r="E1238" i="109"/>
  <c r="D1238" i="109"/>
  <c r="C1238" i="109"/>
  <c r="B1238" i="109"/>
  <c r="A1238" i="109"/>
  <c r="AL1237" i="109"/>
  <c r="U1237" i="109"/>
  <c r="T1237" i="109"/>
  <c r="S1237" i="109"/>
  <c r="R1237" i="109"/>
  <c r="Q1237" i="109"/>
  <c r="P1237" i="109"/>
  <c r="O1237" i="109"/>
  <c r="N1237" i="109"/>
  <c r="M1237" i="109"/>
  <c r="L1237" i="109"/>
  <c r="K1237" i="109"/>
  <c r="J1237" i="109"/>
  <c r="I1237" i="109"/>
  <c r="H1237" i="109"/>
  <c r="G1237" i="109"/>
  <c r="F1237" i="109"/>
  <c r="E1237" i="109"/>
  <c r="D1237" i="109"/>
  <c r="C1237" i="109"/>
  <c r="B1237" i="109"/>
  <c r="A1237" i="109"/>
  <c r="V1237" i="109" s="1"/>
  <c r="AP1236" i="109"/>
  <c r="V1236" i="109"/>
  <c r="U1236" i="109"/>
  <c r="T1236" i="109"/>
  <c r="S1236" i="109"/>
  <c r="AA1236" i="109" s="1"/>
  <c r="R1236" i="109"/>
  <c r="Q1236" i="109"/>
  <c r="P1236" i="109"/>
  <c r="O1236" i="109"/>
  <c r="N1236" i="109"/>
  <c r="M1236" i="109"/>
  <c r="L1236" i="109"/>
  <c r="AB1236" i="109" s="1"/>
  <c r="AC1236" i="109" s="1"/>
  <c r="K1236" i="109"/>
  <c r="J1236" i="109"/>
  <c r="I1236" i="109"/>
  <c r="H1236" i="109"/>
  <c r="G1236" i="109"/>
  <c r="F1236" i="109"/>
  <c r="E1236" i="109"/>
  <c r="D1236" i="109"/>
  <c r="C1236" i="109"/>
  <c r="B1236" i="109"/>
  <c r="A1236" i="109"/>
  <c r="AP1235" i="109"/>
  <c r="AO1235" i="109"/>
  <c r="AN1235" i="109"/>
  <c r="AM1235" i="109"/>
  <c r="AB1235" i="109"/>
  <c r="AC1235" i="109" s="1"/>
  <c r="AA1235" i="109"/>
  <c r="Z1235" i="109"/>
  <c r="V1235" i="109"/>
  <c r="U1235" i="109"/>
  <c r="T1235" i="109"/>
  <c r="S1235" i="109"/>
  <c r="R1235" i="109"/>
  <c r="Q1235" i="109"/>
  <c r="P1235" i="109"/>
  <c r="O1235" i="109"/>
  <c r="N1235" i="109"/>
  <c r="M1235" i="109"/>
  <c r="L1235" i="109"/>
  <c r="K1235" i="109"/>
  <c r="J1235" i="109"/>
  <c r="I1235" i="109"/>
  <c r="H1235" i="109"/>
  <c r="G1235" i="109"/>
  <c r="F1235" i="109"/>
  <c r="E1235" i="109"/>
  <c r="D1235" i="109"/>
  <c r="C1235" i="109"/>
  <c r="B1235" i="109"/>
  <c r="A1235" i="109"/>
  <c r="AB1234" i="109"/>
  <c r="AC1234" i="109" s="1"/>
  <c r="AA1234" i="109"/>
  <c r="V1234" i="109"/>
  <c r="U1234" i="109"/>
  <c r="T1234" i="109"/>
  <c r="S1234" i="109"/>
  <c r="R1234" i="109"/>
  <c r="Q1234" i="109"/>
  <c r="P1234" i="109"/>
  <c r="O1234" i="109"/>
  <c r="N1234" i="109"/>
  <c r="M1234" i="109"/>
  <c r="L1234" i="109"/>
  <c r="K1234" i="109"/>
  <c r="J1234" i="109"/>
  <c r="I1234" i="109"/>
  <c r="H1234" i="109"/>
  <c r="G1234" i="109"/>
  <c r="F1234" i="109"/>
  <c r="E1234" i="109"/>
  <c r="D1234" i="109"/>
  <c r="C1234" i="109"/>
  <c r="B1234" i="109"/>
  <c r="A1234" i="109"/>
  <c r="AC1233" i="109"/>
  <c r="AB1233" i="109"/>
  <c r="AA1233" i="109"/>
  <c r="V1233" i="109"/>
  <c r="U1233" i="109"/>
  <c r="T1233" i="109"/>
  <c r="S1233" i="109"/>
  <c r="R1233" i="109"/>
  <c r="Q1233" i="109"/>
  <c r="P1233" i="109"/>
  <c r="O1233" i="109"/>
  <c r="N1233" i="109"/>
  <c r="M1233" i="109"/>
  <c r="L1233" i="109"/>
  <c r="K1233" i="109"/>
  <c r="J1233" i="109"/>
  <c r="I1233" i="109"/>
  <c r="H1233" i="109"/>
  <c r="G1233" i="109"/>
  <c r="F1233" i="109"/>
  <c r="E1233" i="109"/>
  <c r="D1233" i="109"/>
  <c r="C1233" i="109"/>
  <c r="B1233" i="109"/>
  <c r="A1233" i="109"/>
  <c r="AB1232" i="109"/>
  <c r="AC1232" i="109" s="1"/>
  <c r="AA1232" i="109"/>
  <c r="U1232" i="109"/>
  <c r="T1232" i="109"/>
  <c r="S1232" i="109"/>
  <c r="R1232" i="109"/>
  <c r="Q1232" i="109"/>
  <c r="P1232" i="109"/>
  <c r="O1232" i="109"/>
  <c r="N1232" i="109"/>
  <c r="M1232" i="109"/>
  <c r="L1232" i="109"/>
  <c r="K1232" i="109"/>
  <c r="J1232" i="109"/>
  <c r="I1232" i="109"/>
  <c r="H1232" i="109"/>
  <c r="G1232" i="109"/>
  <c r="F1232" i="109"/>
  <c r="E1232" i="109"/>
  <c r="D1232" i="109"/>
  <c r="C1232" i="109"/>
  <c r="B1232" i="109"/>
  <c r="A1232" i="109"/>
  <c r="V1232" i="109" s="1"/>
  <c r="AO1231" i="109"/>
  <c r="AN1231" i="109"/>
  <c r="AM1231" i="109"/>
  <c r="AL1231" i="109"/>
  <c r="AK1231" i="109"/>
  <c r="AJ1231" i="109"/>
  <c r="AI1231" i="109"/>
  <c r="AH1231" i="109"/>
  <c r="AG1231" i="109"/>
  <c r="AF1231" i="109"/>
  <c r="AE1231" i="109"/>
  <c r="Z1231" i="109"/>
  <c r="Y1231" i="109"/>
  <c r="V1231" i="109"/>
  <c r="X1231" i="109" s="1"/>
  <c r="U1231" i="109"/>
  <c r="T1231" i="109"/>
  <c r="S1231" i="109"/>
  <c r="R1231" i="109"/>
  <c r="Q1231" i="109"/>
  <c r="P1231" i="109"/>
  <c r="O1231" i="109"/>
  <c r="N1231" i="109"/>
  <c r="M1231" i="109"/>
  <c r="L1231" i="109"/>
  <c r="K1231" i="109"/>
  <c r="J1231" i="109"/>
  <c r="I1231" i="109"/>
  <c r="H1231" i="109"/>
  <c r="G1231" i="109"/>
  <c r="F1231" i="109"/>
  <c r="E1231" i="109"/>
  <c r="D1231" i="109"/>
  <c r="C1231" i="109"/>
  <c r="B1231" i="109"/>
  <c r="A1231" i="109"/>
  <c r="AP1230" i="109"/>
  <c r="AO1230" i="109"/>
  <c r="AS1230" i="109" s="1"/>
  <c r="AM1230" i="109"/>
  <c r="AL1230" i="109"/>
  <c r="AK1230" i="109"/>
  <c r="AJ1230" i="109"/>
  <c r="AI1230" i="109"/>
  <c r="AH1230" i="109"/>
  <c r="AG1230" i="109"/>
  <c r="AF1230" i="109"/>
  <c r="AE1230" i="109"/>
  <c r="AQ1230" i="109" s="1"/>
  <c r="AB1230" i="109"/>
  <c r="AC1230" i="109" s="1"/>
  <c r="AA1230" i="109"/>
  <c r="V1230" i="109"/>
  <c r="Z1230" i="109" s="1"/>
  <c r="U1230" i="109"/>
  <c r="T1230" i="109"/>
  <c r="S1230" i="109"/>
  <c r="R1230" i="109"/>
  <c r="Q1230" i="109"/>
  <c r="P1230" i="109"/>
  <c r="O1230" i="109"/>
  <c r="N1230" i="109"/>
  <c r="M1230" i="109"/>
  <c r="L1230" i="109"/>
  <c r="K1230" i="109"/>
  <c r="J1230" i="109"/>
  <c r="I1230" i="109"/>
  <c r="H1230" i="109"/>
  <c r="G1230" i="109"/>
  <c r="F1230" i="109"/>
  <c r="E1230" i="109"/>
  <c r="D1230" i="109"/>
  <c r="C1230" i="109"/>
  <c r="B1230" i="109"/>
  <c r="A1230" i="109"/>
  <c r="AO1229" i="109"/>
  <c r="AN1229" i="109"/>
  <c r="AM1229" i="109"/>
  <c r="AL1229" i="109"/>
  <c r="AK1229" i="109"/>
  <c r="AJ1229" i="109"/>
  <c r="AI1229" i="109"/>
  <c r="AH1229" i="109"/>
  <c r="AG1229" i="109"/>
  <c r="AF1229" i="109"/>
  <c r="AE1229" i="109"/>
  <c r="V1229" i="109"/>
  <c r="Z1229" i="109" s="1"/>
  <c r="U1229" i="109"/>
  <c r="T1229" i="109"/>
  <c r="S1229" i="109"/>
  <c r="R1229" i="109"/>
  <c r="Q1229" i="109"/>
  <c r="P1229" i="109"/>
  <c r="O1229" i="109"/>
  <c r="N1229" i="109"/>
  <c r="M1229" i="109"/>
  <c r="L1229" i="109"/>
  <c r="K1229" i="109"/>
  <c r="J1229" i="109"/>
  <c r="I1229" i="109"/>
  <c r="H1229" i="109"/>
  <c r="G1229" i="109"/>
  <c r="F1229" i="109"/>
  <c r="E1229" i="109"/>
  <c r="D1229" i="109"/>
  <c r="C1229" i="109"/>
  <c r="B1229" i="109"/>
  <c r="A1229" i="109"/>
  <c r="AE1228" i="109"/>
  <c r="U1228" i="109"/>
  <c r="T1228" i="109"/>
  <c r="S1228" i="109"/>
  <c r="R1228" i="109"/>
  <c r="Q1228" i="109"/>
  <c r="P1228" i="109"/>
  <c r="O1228" i="109"/>
  <c r="N1228" i="109"/>
  <c r="M1228" i="109"/>
  <c r="L1228" i="109"/>
  <c r="K1228" i="109"/>
  <c r="J1228" i="109"/>
  <c r="I1228" i="109"/>
  <c r="H1228" i="109"/>
  <c r="G1228" i="109"/>
  <c r="F1228" i="109"/>
  <c r="E1228" i="109"/>
  <c r="D1228" i="109"/>
  <c r="C1228" i="109"/>
  <c r="B1228" i="109"/>
  <c r="A1228" i="109"/>
  <c r="V1228" i="109" s="1"/>
  <c r="AS1227" i="109"/>
  <c r="AP1227" i="109"/>
  <c r="AO1227" i="109"/>
  <c r="AJ1227" i="109"/>
  <c r="V1227" i="109"/>
  <c r="U1227" i="109"/>
  <c r="T1227" i="109"/>
  <c r="S1227" i="109"/>
  <c r="R1227" i="109"/>
  <c r="Q1227" i="109"/>
  <c r="P1227" i="109"/>
  <c r="O1227" i="109"/>
  <c r="N1227" i="109"/>
  <c r="M1227" i="109"/>
  <c r="L1227" i="109"/>
  <c r="K1227" i="109"/>
  <c r="J1227" i="109"/>
  <c r="I1227" i="109"/>
  <c r="H1227" i="109"/>
  <c r="G1227" i="109"/>
  <c r="F1227" i="109"/>
  <c r="E1227" i="109"/>
  <c r="D1227" i="109"/>
  <c r="C1227" i="109"/>
  <c r="B1227" i="109"/>
  <c r="A1227" i="109"/>
  <c r="AP1226" i="109"/>
  <c r="AO1226" i="109"/>
  <c r="U1226" i="109"/>
  <c r="T1226" i="109"/>
  <c r="S1226" i="109"/>
  <c r="R1226" i="109"/>
  <c r="Q1226" i="109"/>
  <c r="P1226" i="109"/>
  <c r="O1226" i="109"/>
  <c r="N1226" i="109"/>
  <c r="M1226" i="109"/>
  <c r="L1226" i="109"/>
  <c r="K1226" i="109"/>
  <c r="J1226" i="109"/>
  <c r="I1226" i="109"/>
  <c r="H1226" i="109"/>
  <c r="G1226" i="109"/>
  <c r="F1226" i="109"/>
  <c r="E1226" i="109"/>
  <c r="D1226" i="109"/>
  <c r="C1226" i="109"/>
  <c r="B1226" i="109"/>
  <c r="A1226" i="109"/>
  <c r="V1226" i="109" s="1"/>
  <c r="Y1226" i="109" s="1"/>
  <c r="AM1225" i="109"/>
  <c r="AL1225" i="109"/>
  <c r="AB1225" i="109"/>
  <c r="AC1225" i="109" s="1"/>
  <c r="AA1225" i="109"/>
  <c r="U1225" i="109"/>
  <c r="T1225" i="109"/>
  <c r="S1225" i="109"/>
  <c r="R1225" i="109"/>
  <c r="Q1225" i="109"/>
  <c r="P1225" i="109"/>
  <c r="O1225" i="109"/>
  <c r="N1225" i="109"/>
  <c r="M1225" i="109"/>
  <c r="L1225" i="109"/>
  <c r="K1225" i="109"/>
  <c r="J1225" i="109"/>
  <c r="I1225" i="109"/>
  <c r="H1225" i="109"/>
  <c r="G1225" i="109"/>
  <c r="F1225" i="109"/>
  <c r="E1225" i="109"/>
  <c r="D1225" i="109"/>
  <c r="C1225" i="109"/>
  <c r="B1225" i="109"/>
  <c r="A1225" i="109"/>
  <c r="V1225" i="109" s="1"/>
  <c r="X1225" i="109" s="1"/>
  <c r="AC1224" i="109"/>
  <c r="AB1224" i="109"/>
  <c r="V1224" i="109"/>
  <c r="U1224" i="109"/>
  <c r="T1224" i="109"/>
  <c r="S1224" i="109"/>
  <c r="AA1224" i="109" s="1"/>
  <c r="R1224" i="109"/>
  <c r="Q1224" i="109"/>
  <c r="P1224" i="109"/>
  <c r="O1224" i="109"/>
  <c r="N1224" i="109"/>
  <c r="M1224" i="109"/>
  <c r="L1224" i="109"/>
  <c r="K1224" i="109"/>
  <c r="J1224" i="109"/>
  <c r="I1224" i="109"/>
  <c r="H1224" i="109"/>
  <c r="G1224" i="109"/>
  <c r="F1224" i="109"/>
  <c r="E1224" i="109"/>
  <c r="D1224" i="109"/>
  <c r="C1224" i="109"/>
  <c r="B1224" i="109"/>
  <c r="A1224" i="109"/>
  <c r="AB1223" i="109"/>
  <c r="AC1223" i="109" s="1"/>
  <c r="AA1223" i="109"/>
  <c r="U1223" i="109"/>
  <c r="T1223" i="109"/>
  <c r="S1223" i="109"/>
  <c r="R1223" i="109"/>
  <c r="Q1223" i="109"/>
  <c r="P1223" i="109"/>
  <c r="O1223" i="109"/>
  <c r="N1223" i="109"/>
  <c r="M1223" i="109"/>
  <c r="L1223" i="109"/>
  <c r="K1223" i="109"/>
  <c r="J1223" i="109"/>
  <c r="I1223" i="109"/>
  <c r="H1223" i="109"/>
  <c r="G1223" i="109"/>
  <c r="F1223" i="109"/>
  <c r="E1223" i="109"/>
  <c r="D1223" i="109"/>
  <c r="C1223" i="109"/>
  <c r="B1223" i="109"/>
  <c r="A1223" i="109"/>
  <c r="V1223" i="109" s="1"/>
  <c r="AC1222" i="109"/>
  <c r="AB1222" i="109"/>
  <c r="AA1222" i="109"/>
  <c r="U1222" i="109"/>
  <c r="T1222" i="109"/>
  <c r="S1222" i="109"/>
  <c r="R1222" i="109"/>
  <c r="Q1222" i="109"/>
  <c r="P1222" i="109"/>
  <c r="O1222" i="109"/>
  <c r="N1222" i="109"/>
  <c r="M1222" i="109"/>
  <c r="L1222" i="109"/>
  <c r="K1222" i="109"/>
  <c r="J1222" i="109"/>
  <c r="I1222" i="109"/>
  <c r="H1222" i="109"/>
  <c r="G1222" i="109"/>
  <c r="F1222" i="109"/>
  <c r="E1222" i="109"/>
  <c r="D1222" i="109"/>
  <c r="C1222" i="109"/>
  <c r="B1222" i="109"/>
  <c r="A1222" i="109"/>
  <c r="V1222" i="109" s="1"/>
  <c r="U1221" i="109"/>
  <c r="T1221" i="109"/>
  <c r="S1221" i="109"/>
  <c r="R1221" i="109"/>
  <c r="Q1221" i="109"/>
  <c r="P1221" i="109"/>
  <c r="O1221" i="109"/>
  <c r="N1221" i="109"/>
  <c r="M1221" i="109"/>
  <c r="L1221" i="109"/>
  <c r="K1221" i="109"/>
  <c r="J1221" i="109"/>
  <c r="I1221" i="109"/>
  <c r="H1221" i="109"/>
  <c r="G1221" i="109"/>
  <c r="F1221" i="109"/>
  <c r="E1221" i="109"/>
  <c r="D1221" i="109"/>
  <c r="C1221" i="109"/>
  <c r="B1221" i="109"/>
  <c r="A1221" i="109"/>
  <c r="V1221" i="109" s="1"/>
  <c r="X1221" i="109" s="1"/>
  <c r="AO1220" i="109"/>
  <c r="AN1220" i="109"/>
  <c r="AM1220" i="109"/>
  <c r="AL1220" i="109"/>
  <c r="AK1220" i="109"/>
  <c r="AJ1220" i="109"/>
  <c r="AI1220" i="109"/>
  <c r="AH1220" i="109"/>
  <c r="AG1220" i="109"/>
  <c r="AF1220" i="109"/>
  <c r="AE1220" i="109"/>
  <c r="Z1220" i="109"/>
  <c r="Y1220" i="109"/>
  <c r="V1220" i="109"/>
  <c r="X1220" i="109" s="1"/>
  <c r="U1220" i="109"/>
  <c r="T1220" i="109"/>
  <c r="S1220" i="109"/>
  <c r="R1220" i="109"/>
  <c r="Q1220" i="109"/>
  <c r="P1220" i="109"/>
  <c r="O1220" i="109"/>
  <c r="N1220" i="109"/>
  <c r="M1220" i="109"/>
  <c r="L1220" i="109"/>
  <c r="K1220" i="109"/>
  <c r="J1220" i="109"/>
  <c r="I1220" i="109"/>
  <c r="H1220" i="109"/>
  <c r="G1220" i="109"/>
  <c r="F1220" i="109"/>
  <c r="E1220" i="109"/>
  <c r="D1220" i="109"/>
  <c r="C1220" i="109"/>
  <c r="B1220" i="109"/>
  <c r="A1220" i="109"/>
  <c r="AP1219" i="109"/>
  <c r="AM1219" i="109"/>
  <c r="AL1219" i="109"/>
  <c r="AK1219" i="109"/>
  <c r="AJ1219" i="109"/>
  <c r="AI1219" i="109"/>
  <c r="AH1219" i="109"/>
  <c r="AG1219" i="109"/>
  <c r="AF1219" i="109"/>
  <c r="AE1219" i="109"/>
  <c r="AQ1219" i="109" s="1"/>
  <c r="AB1219" i="109"/>
  <c r="AC1219" i="109" s="1"/>
  <c r="AA1219" i="109"/>
  <c r="V1219" i="109"/>
  <c r="Z1219" i="109" s="1"/>
  <c r="U1219" i="109"/>
  <c r="T1219" i="109"/>
  <c r="S1219" i="109"/>
  <c r="R1219" i="109"/>
  <c r="Q1219" i="109"/>
  <c r="P1219" i="109"/>
  <c r="O1219" i="109"/>
  <c r="N1219" i="109"/>
  <c r="M1219" i="109"/>
  <c r="L1219" i="109"/>
  <c r="K1219" i="109"/>
  <c r="J1219" i="109"/>
  <c r="I1219" i="109"/>
  <c r="H1219" i="109"/>
  <c r="G1219" i="109"/>
  <c r="F1219" i="109"/>
  <c r="E1219" i="109"/>
  <c r="D1219" i="109"/>
  <c r="C1219" i="109"/>
  <c r="B1219" i="109"/>
  <c r="A1219" i="109"/>
  <c r="AO1218" i="109"/>
  <c r="AN1218" i="109"/>
  <c r="AM1218" i="109"/>
  <c r="AL1218" i="109"/>
  <c r="AK1218" i="109"/>
  <c r="AJ1218" i="109"/>
  <c r="AI1218" i="109"/>
  <c r="AH1218" i="109"/>
  <c r="AG1218" i="109"/>
  <c r="AF1218" i="109"/>
  <c r="AE1218" i="109"/>
  <c r="AQ1218" i="109" s="1"/>
  <c r="V1218" i="109"/>
  <c r="Z1218" i="109" s="1"/>
  <c r="U1218" i="109"/>
  <c r="T1218" i="109"/>
  <c r="S1218" i="109"/>
  <c r="R1218" i="109"/>
  <c r="Q1218" i="109"/>
  <c r="P1218" i="109"/>
  <c r="O1218" i="109"/>
  <c r="N1218" i="109"/>
  <c r="M1218" i="109"/>
  <c r="L1218" i="109"/>
  <c r="K1218" i="109"/>
  <c r="J1218" i="109"/>
  <c r="I1218" i="109"/>
  <c r="H1218" i="109"/>
  <c r="G1218" i="109"/>
  <c r="F1218" i="109"/>
  <c r="E1218" i="109"/>
  <c r="D1218" i="109"/>
  <c r="C1218" i="109"/>
  <c r="B1218" i="109"/>
  <c r="A1218" i="109"/>
  <c r="AP1217" i="109"/>
  <c r="AO1217" i="109"/>
  <c r="AN1217" i="109"/>
  <c r="AM1217" i="109"/>
  <c r="AL1217" i="109"/>
  <c r="AK1217" i="109"/>
  <c r="AJ1217" i="109"/>
  <c r="AI1217" i="109"/>
  <c r="AH1217" i="109"/>
  <c r="AG1217" i="109"/>
  <c r="AE1217" i="109"/>
  <c r="U1217" i="109"/>
  <c r="T1217" i="109"/>
  <c r="S1217" i="109"/>
  <c r="R1217" i="109"/>
  <c r="Q1217" i="109"/>
  <c r="P1217" i="109"/>
  <c r="O1217" i="109"/>
  <c r="N1217" i="109"/>
  <c r="M1217" i="109"/>
  <c r="L1217" i="109"/>
  <c r="K1217" i="109"/>
  <c r="J1217" i="109"/>
  <c r="I1217" i="109"/>
  <c r="H1217" i="109"/>
  <c r="G1217" i="109"/>
  <c r="F1217" i="109"/>
  <c r="E1217" i="109"/>
  <c r="D1217" i="109"/>
  <c r="C1217" i="109"/>
  <c r="B1217" i="109"/>
  <c r="A1217" i="109"/>
  <c r="V1217" i="109" s="1"/>
  <c r="AL1216" i="109"/>
  <c r="AI1216" i="109"/>
  <c r="V1216" i="109"/>
  <c r="U1216" i="109"/>
  <c r="T1216" i="109"/>
  <c r="S1216" i="109"/>
  <c r="R1216" i="109"/>
  <c r="Q1216" i="109"/>
  <c r="P1216" i="109"/>
  <c r="O1216" i="109"/>
  <c r="N1216" i="109"/>
  <c r="M1216" i="109"/>
  <c r="L1216" i="109"/>
  <c r="K1216" i="109"/>
  <c r="J1216" i="109"/>
  <c r="I1216" i="109"/>
  <c r="H1216" i="109"/>
  <c r="G1216" i="109"/>
  <c r="F1216" i="109"/>
  <c r="E1216" i="109"/>
  <c r="D1216" i="109"/>
  <c r="C1216" i="109"/>
  <c r="B1216" i="109"/>
  <c r="A1216" i="109"/>
  <c r="AP1215" i="109"/>
  <c r="AO1215" i="109"/>
  <c r="AS1215" i="109" s="1"/>
  <c r="AJ1215" i="109"/>
  <c r="V1215" i="109"/>
  <c r="U1215" i="109"/>
  <c r="T1215" i="109"/>
  <c r="S1215" i="109"/>
  <c r="R1215" i="109"/>
  <c r="Q1215" i="109"/>
  <c r="P1215" i="109"/>
  <c r="O1215" i="109"/>
  <c r="N1215" i="109"/>
  <c r="M1215" i="109"/>
  <c r="L1215" i="109"/>
  <c r="K1215" i="109"/>
  <c r="J1215" i="109"/>
  <c r="I1215" i="109"/>
  <c r="H1215" i="109"/>
  <c r="G1215" i="109"/>
  <c r="F1215" i="109"/>
  <c r="E1215" i="109"/>
  <c r="D1215" i="109"/>
  <c r="C1215" i="109"/>
  <c r="B1215" i="109"/>
  <c r="A1215" i="109"/>
  <c r="AP1214" i="109"/>
  <c r="AO1214" i="109"/>
  <c r="AS1214" i="109" s="1"/>
  <c r="AN1214" i="109"/>
  <c r="AM1214" i="109"/>
  <c r="AL1214" i="109"/>
  <c r="AK1214" i="109"/>
  <c r="AB1214" i="109"/>
  <c r="AC1214" i="109" s="1"/>
  <c r="AA1214" i="109"/>
  <c r="Z1214" i="109"/>
  <c r="V1214" i="109"/>
  <c r="U1214" i="109"/>
  <c r="T1214" i="109"/>
  <c r="S1214" i="109"/>
  <c r="R1214" i="109"/>
  <c r="Q1214" i="109"/>
  <c r="P1214" i="109"/>
  <c r="O1214" i="109"/>
  <c r="N1214" i="109"/>
  <c r="M1214" i="109"/>
  <c r="L1214" i="109"/>
  <c r="K1214" i="109"/>
  <c r="J1214" i="109"/>
  <c r="I1214" i="109"/>
  <c r="H1214" i="109"/>
  <c r="G1214" i="109"/>
  <c r="F1214" i="109"/>
  <c r="E1214" i="109"/>
  <c r="D1214" i="109"/>
  <c r="C1214" i="109"/>
  <c r="B1214" i="109"/>
  <c r="A1214" i="109"/>
  <c r="AN1213" i="109"/>
  <c r="AM1213" i="109"/>
  <c r="AB1213" i="109"/>
  <c r="AC1213" i="109" s="1"/>
  <c r="AA1213" i="109"/>
  <c r="U1213" i="109"/>
  <c r="T1213" i="109"/>
  <c r="S1213" i="109"/>
  <c r="R1213" i="109"/>
  <c r="Q1213" i="109"/>
  <c r="P1213" i="109"/>
  <c r="O1213" i="109"/>
  <c r="N1213" i="109"/>
  <c r="M1213" i="109"/>
  <c r="L1213" i="109"/>
  <c r="K1213" i="109"/>
  <c r="J1213" i="109"/>
  <c r="I1213" i="109"/>
  <c r="H1213" i="109"/>
  <c r="G1213" i="109"/>
  <c r="F1213" i="109"/>
  <c r="E1213" i="109"/>
  <c r="D1213" i="109"/>
  <c r="C1213" i="109"/>
  <c r="B1213" i="109"/>
  <c r="A1213" i="109"/>
  <c r="V1213" i="109" s="1"/>
  <c r="AC1212" i="109"/>
  <c r="AB1212" i="109"/>
  <c r="X1212" i="109"/>
  <c r="U1212" i="109"/>
  <c r="T1212" i="109"/>
  <c r="S1212" i="109"/>
  <c r="AA1212" i="109" s="1"/>
  <c r="R1212" i="109"/>
  <c r="Q1212" i="109"/>
  <c r="P1212" i="109"/>
  <c r="O1212" i="109"/>
  <c r="N1212" i="109"/>
  <c r="M1212" i="109"/>
  <c r="L1212" i="109"/>
  <c r="K1212" i="109"/>
  <c r="J1212" i="109"/>
  <c r="I1212" i="109"/>
  <c r="H1212" i="109"/>
  <c r="G1212" i="109"/>
  <c r="F1212" i="109"/>
  <c r="E1212" i="109"/>
  <c r="D1212" i="109"/>
  <c r="C1212" i="109"/>
  <c r="B1212" i="109"/>
  <c r="A1212" i="109"/>
  <c r="V1212" i="109" s="1"/>
  <c r="AG1211" i="109"/>
  <c r="AE1211" i="109"/>
  <c r="AC1211" i="109"/>
  <c r="AB1211" i="109"/>
  <c r="AA1211" i="109"/>
  <c r="U1211" i="109"/>
  <c r="T1211" i="109"/>
  <c r="S1211" i="109"/>
  <c r="R1211" i="109"/>
  <c r="Q1211" i="109"/>
  <c r="P1211" i="109"/>
  <c r="O1211" i="109"/>
  <c r="N1211" i="109"/>
  <c r="M1211" i="109"/>
  <c r="L1211" i="109"/>
  <c r="K1211" i="109"/>
  <c r="J1211" i="109"/>
  <c r="I1211" i="109"/>
  <c r="H1211" i="109"/>
  <c r="G1211" i="109"/>
  <c r="F1211" i="109"/>
  <c r="E1211" i="109"/>
  <c r="D1211" i="109"/>
  <c r="C1211" i="109"/>
  <c r="B1211" i="109"/>
  <c r="A1211" i="109"/>
  <c r="V1211" i="109" s="1"/>
  <c r="AB1210" i="109"/>
  <c r="AC1210" i="109" s="1"/>
  <c r="AA1210" i="109"/>
  <c r="V1210" i="109"/>
  <c r="U1210" i="109"/>
  <c r="T1210" i="109"/>
  <c r="S1210" i="109"/>
  <c r="R1210" i="109"/>
  <c r="Q1210" i="109"/>
  <c r="P1210" i="109"/>
  <c r="O1210" i="109"/>
  <c r="N1210" i="109"/>
  <c r="M1210" i="109"/>
  <c r="L1210" i="109"/>
  <c r="K1210" i="109"/>
  <c r="J1210" i="109"/>
  <c r="I1210" i="109"/>
  <c r="H1210" i="109"/>
  <c r="G1210" i="109"/>
  <c r="F1210" i="109"/>
  <c r="E1210" i="109"/>
  <c r="D1210" i="109"/>
  <c r="C1210" i="109"/>
  <c r="B1210" i="109"/>
  <c r="A1210" i="109"/>
  <c r="AO1209" i="109"/>
  <c r="AN1209" i="109"/>
  <c r="AM1209" i="109"/>
  <c r="AL1209" i="109"/>
  <c r="AK1209" i="109"/>
  <c r="AJ1209" i="109"/>
  <c r="AI1209" i="109"/>
  <c r="AH1209" i="109"/>
  <c r="AG1209" i="109"/>
  <c r="AF1209" i="109"/>
  <c r="AE1209" i="109"/>
  <c r="AQ1209" i="109" s="1"/>
  <c r="AB1209" i="109"/>
  <c r="AC1209" i="109" s="1"/>
  <c r="AA1209" i="109"/>
  <c r="Z1209" i="109"/>
  <c r="Y1209" i="109"/>
  <c r="V1209" i="109"/>
  <c r="X1209" i="109" s="1"/>
  <c r="AD1209" i="109" s="1"/>
  <c r="U1209" i="109"/>
  <c r="T1209" i="109"/>
  <c r="S1209" i="109"/>
  <c r="R1209" i="109"/>
  <c r="Q1209" i="109"/>
  <c r="P1209" i="109"/>
  <c r="O1209" i="109"/>
  <c r="N1209" i="109"/>
  <c r="M1209" i="109"/>
  <c r="L1209" i="109"/>
  <c r="K1209" i="109"/>
  <c r="J1209" i="109"/>
  <c r="I1209" i="109"/>
  <c r="H1209" i="109"/>
  <c r="G1209" i="109"/>
  <c r="F1209" i="109"/>
  <c r="E1209" i="109"/>
  <c r="D1209" i="109"/>
  <c r="C1209" i="109"/>
  <c r="B1209" i="109"/>
  <c r="A1209" i="109"/>
  <c r="AM1208" i="109"/>
  <c r="AL1208" i="109"/>
  <c r="AK1208" i="109"/>
  <c r="AJ1208" i="109"/>
  <c r="AI1208" i="109"/>
  <c r="AH1208" i="109"/>
  <c r="AG1208" i="109"/>
  <c r="AF1208" i="109"/>
  <c r="AE1208" i="109"/>
  <c r="U1208" i="109"/>
  <c r="T1208" i="109"/>
  <c r="S1208" i="109"/>
  <c r="R1208" i="109"/>
  <c r="Q1208" i="109"/>
  <c r="P1208" i="109"/>
  <c r="O1208" i="109"/>
  <c r="N1208" i="109"/>
  <c r="M1208" i="109"/>
  <c r="L1208" i="109"/>
  <c r="K1208" i="109"/>
  <c r="J1208" i="109"/>
  <c r="I1208" i="109"/>
  <c r="H1208" i="109"/>
  <c r="G1208" i="109"/>
  <c r="F1208" i="109"/>
  <c r="E1208" i="109"/>
  <c r="D1208" i="109"/>
  <c r="C1208" i="109"/>
  <c r="B1208" i="109"/>
  <c r="A1208" i="109"/>
  <c r="V1208" i="109" s="1"/>
  <c r="AP1207" i="109"/>
  <c r="AO1207" i="109"/>
  <c r="AS1207" i="109" s="1"/>
  <c r="AN1207" i="109"/>
  <c r="AM1207" i="109"/>
  <c r="AL1207" i="109"/>
  <c r="AK1207" i="109"/>
  <c r="AJ1207" i="109"/>
  <c r="AI1207" i="109"/>
  <c r="AH1207" i="109"/>
  <c r="AG1207" i="109"/>
  <c r="AF1207" i="109"/>
  <c r="AE1207" i="109"/>
  <c r="V1207" i="109"/>
  <c r="Z1207" i="109" s="1"/>
  <c r="U1207" i="109"/>
  <c r="T1207" i="109"/>
  <c r="S1207" i="109"/>
  <c r="R1207" i="109"/>
  <c r="Q1207" i="109"/>
  <c r="P1207" i="109"/>
  <c r="O1207" i="109"/>
  <c r="N1207" i="109"/>
  <c r="M1207" i="109"/>
  <c r="L1207" i="109"/>
  <c r="K1207" i="109"/>
  <c r="J1207" i="109"/>
  <c r="I1207" i="109"/>
  <c r="H1207" i="109"/>
  <c r="G1207" i="109"/>
  <c r="F1207" i="109"/>
  <c r="E1207" i="109"/>
  <c r="D1207" i="109"/>
  <c r="C1207" i="109"/>
  <c r="B1207" i="109"/>
  <c r="A1207" i="109"/>
  <c r="AP1206" i="109"/>
  <c r="AO1206" i="109"/>
  <c r="AN1206" i="109"/>
  <c r="AI1206" i="109"/>
  <c r="AE1206" i="109"/>
  <c r="U1206" i="109"/>
  <c r="T1206" i="109"/>
  <c r="S1206" i="109"/>
  <c r="R1206" i="109"/>
  <c r="Q1206" i="109"/>
  <c r="P1206" i="109"/>
  <c r="O1206" i="109"/>
  <c r="N1206" i="109"/>
  <c r="M1206" i="109"/>
  <c r="L1206" i="109"/>
  <c r="K1206" i="109"/>
  <c r="J1206" i="109"/>
  <c r="I1206" i="109"/>
  <c r="H1206" i="109"/>
  <c r="G1206" i="109"/>
  <c r="F1206" i="109"/>
  <c r="E1206" i="109"/>
  <c r="D1206" i="109"/>
  <c r="C1206" i="109"/>
  <c r="B1206" i="109"/>
  <c r="A1206" i="109"/>
  <c r="V1206" i="109" s="1"/>
  <c r="V1205" i="109"/>
  <c r="U1205" i="109"/>
  <c r="T1205" i="109"/>
  <c r="S1205" i="109"/>
  <c r="R1205" i="109"/>
  <c r="Q1205" i="109"/>
  <c r="P1205" i="109"/>
  <c r="O1205" i="109"/>
  <c r="N1205" i="109"/>
  <c r="M1205" i="109"/>
  <c r="L1205" i="109"/>
  <c r="K1205" i="109"/>
  <c r="J1205" i="109"/>
  <c r="I1205" i="109"/>
  <c r="H1205" i="109"/>
  <c r="G1205" i="109"/>
  <c r="F1205" i="109"/>
  <c r="E1205" i="109"/>
  <c r="D1205" i="109"/>
  <c r="C1205" i="109"/>
  <c r="B1205" i="109"/>
  <c r="A1205" i="109"/>
  <c r="AK1204" i="109"/>
  <c r="AJ1204" i="109"/>
  <c r="Y1204" i="109"/>
  <c r="V1204" i="109"/>
  <c r="U1204" i="109"/>
  <c r="T1204" i="109"/>
  <c r="S1204" i="109"/>
  <c r="R1204" i="109"/>
  <c r="Q1204" i="109"/>
  <c r="P1204" i="109"/>
  <c r="O1204" i="109"/>
  <c r="N1204" i="109"/>
  <c r="M1204" i="109"/>
  <c r="L1204" i="109"/>
  <c r="K1204" i="109"/>
  <c r="J1204" i="109"/>
  <c r="I1204" i="109"/>
  <c r="H1204" i="109"/>
  <c r="G1204" i="109"/>
  <c r="F1204" i="109"/>
  <c r="E1204" i="109"/>
  <c r="D1204" i="109"/>
  <c r="C1204" i="109"/>
  <c r="B1204" i="109"/>
  <c r="A1204" i="109"/>
  <c r="AP1203" i="109"/>
  <c r="AO1203" i="109"/>
  <c r="AS1203" i="109" s="1"/>
  <c r="AN1203" i="109"/>
  <c r="AB1203" i="109"/>
  <c r="AC1203" i="109" s="1"/>
  <c r="V1203" i="109"/>
  <c r="U1203" i="109"/>
  <c r="T1203" i="109"/>
  <c r="S1203" i="109"/>
  <c r="AA1203" i="109" s="1"/>
  <c r="R1203" i="109"/>
  <c r="Q1203" i="109"/>
  <c r="P1203" i="109"/>
  <c r="O1203" i="109"/>
  <c r="N1203" i="109"/>
  <c r="M1203" i="109"/>
  <c r="L1203" i="109"/>
  <c r="K1203" i="109"/>
  <c r="J1203" i="109"/>
  <c r="I1203" i="109"/>
  <c r="H1203" i="109"/>
  <c r="G1203" i="109"/>
  <c r="F1203" i="109"/>
  <c r="E1203" i="109"/>
  <c r="D1203" i="109"/>
  <c r="C1203" i="109"/>
  <c r="B1203" i="109"/>
  <c r="A1203" i="109"/>
  <c r="AC1202" i="109"/>
  <c r="AB1202" i="109"/>
  <c r="AA1202" i="109"/>
  <c r="Y1202" i="109"/>
  <c r="U1202" i="109"/>
  <c r="T1202" i="109"/>
  <c r="S1202" i="109"/>
  <c r="R1202" i="109"/>
  <c r="Q1202" i="109"/>
  <c r="P1202" i="109"/>
  <c r="O1202" i="109"/>
  <c r="N1202" i="109"/>
  <c r="M1202" i="109"/>
  <c r="L1202" i="109"/>
  <c r="K1202" i="109"/>
  <c r="J1202" i="109"/>
  <c r="I1202" i="109"/>
  <c r="H1202" i="109"/>
  <c r="G1202" i="109"/>
  <c r="F1202" i="109"/>
  <c r="E1202" i="109"/>
  <c r="D1202" i="109"/>
  <c r="C1202" i="109"/>
  <c r="B1202" i="109"/>
  <c r="A1202" i="109"/>
  <c r="V1202" i="109" s="1"/>
  <c r="AC1201" i="109"/>
  <c r="AB1201" i="109"/>
  <c r="U1201" i="109"/>
  <c r="T1201" i="109"/>
  <c r="S1201" i="109"/>
  <c r="AA1201" i="109" s="1"/>
  <c r="R1201" i="109"/>
  <c r="Q1201" i="109"/>
  <c r="P1201" i="109"/>
  <c r="O1201" i="109"/>
  <c r="N1201" i="109"/>
  <c r="M1201" i="109"/>
  <c r="L1201" i="109"/>
  <c r="K1201" i="109"/>
  <c r="J1201" i="109"/>
  <c r="I1201" i="109"/>
  <c r="H1201" i="109"/>
  <c r="G1201" i="109"/>
  <c r="F1201" i="109"/>
  <c r="E1201" i="109"/>
  <c r="D1201" i="109"/>
  <c r="C1201" i="109"/>
  <c r="B1201" i="109"/>
  <c r="A1201" i="109"/>
  <c r="V1201" i="109" s="1"/>
  <c r="AB1200" i="109"/>
  <c r="AC1200" i="109" s="1"/>
  <c r="AA1200" i="109"/>
  <c r="V1200" i="109"/>
  <c r="U1200" i="109"/>
  <c r="T1200" i="109"/>
  <c r="S1200" i="109"/>
  <c r="R1200" i="109"/>
  <c r="Q1200" i="109"/>
  <c r="P1200" i="109"/>
  <c r="O1200" i="109"/>
  <c r="N1200" i="109"/>
  <c r="M1200" i="109"/>
  <c r="L1200" i="109"/>
  <c r="K1200" i="109"/>
  <c r="J1200" i="109"/>
  <c r="I1200" i="109"/>
  <c r="H1200" i="109"/>
  <c r="G1200" i="109"/>
  <c r="F1200" i="109"/>
  <c r="E1200" i="109"/>
  <c r="D1200" i="109"/>
  <c r="C1200" i="109"/>
  <c r="B1200" i="109"/>
  <c r="A1200" i="109"/>
  <c r="AI1199" i="109"/>
  <c r="AH1199" i="109"/>
  <c r="AG1199" i="109"/>
  <c r="AF1199" i="109"/>
  <c r="AE1199" i="109"/>
  <c r="Z1199" i="109"/>
  <c r="Y1199" i="109"/>
  <c r="V1199" i="109"/>
  <c r="U1199" i="109"/>
  <c r="T1199" i="109"/>
  <c r="S1199" i="109"/>
  <c r="R1199" i="109"/>
  <c r="Q1199" i="109"/>
  <c r="P1199" i="109"/>
  <c r="O1199" i="109"/>
  <c r="N1199" i="109"/>
  <c r="M1199" i="109"/>
  <c r="L1199" i="109"/>
  <c r="K1199" i="109"/>
  <c r="J1199" i="109"/>
  <c r="I1199" i="109"/>
  <c r="H1199" i="109"/>
  <c r="G1199" i="109"/>
  <c r="F1199" i="109"/>
  <c r="E1199" i="109"/>
  <c r="D1199" i="109"/>
  <c r="C1199" i="109"/>
  <c r="B1199" i="109"/>
  <c r="A1199" i="109"/>
  <c r="AO1198" i="109"/>
  <c r="AN1198" i="109"/>
  <c r="AM1198" i="109"/>
  <c r="AL1198" i="109"/>
  <c r="AK1198" i="109"/>
  <c r="AJ1198" i="109"/>
  <c r="AI1198" i="109"/>
  <c r="AH1198" i="109"/>
  <c r="AG1198" i="109"/>
  <c r="AF1198" i="109"/>
  <c r="AR1198" i="109" s="1"/>
  <c r="AE1198" i="109"/>
  <c r="AQ1198" i="109" s="1"/>
  <c r="AD1198" i="109"/>
  <c r="AC1198" i="109"/>
  <c r="AB1198" i="109"/>
  <c r="AA1198" i="109"/>
  <c r="Z1198" i="109"/>
  <c r="Y1198" i="109"/>
  <c r="V1198" i="109"/>
  <c r="X1198" i="109" s="1"/>
  <c r="U1198" i="109"/>
  <c r="T1198" i="109"/>
  <c r="S1198" i="109"/>
  <c r="R1198" i="109"/>
  <c r="Q1198" i="109"/>
  <c r="P1198" i="109"/>
  <c r="O1198" i="109"/>
  <c r="N1198" i="109"/>
  <c r="M1198" i="109"/>
  <c r="L1198" i="109"/>
  <c r="K1198" i="109"/>
  <c r="J1198" i="109"/>
  <c r="I1198" i="109"/>
  <c r="H1198" i="109"/>
  <c r="G1198" i="109"/>
  <c r="F1198" i="109"/>
  <c r="E1198" i="109"/>
  <c r="D1198" i="109"/>
  <c r="C1198" i="109"/>
  <c r="B1198" i="109"/>
  <c r="A1198" i="109"/>
  <c r="U1197" i="109"/>
  <c r="T1197" i="109"/>
  <c r="S1197" i="109"/>
  <c r="R1197" i="109"/>
  <c r="Q1197" i="109"/>
  <c r="P1197" i="109"/>
  <c r="O1197" i="109"/>
  <c r="N1197" i="109"/>
  <c r="M1197" i="109"/>
  <c r="L1197" i="109"/>
  <c r="AB1197" i="109" s="1"/>
  <c r="AC1197" i="109" s="1"/>
  <c r="K1197" i="109"/>
  <c r="J1197" i="109"/>
  <c r="I1197" i="109"/>
  <c r="H1197" i="109"/>
  <c r="G1197" i="109"/>
  <c r="F1197" i="109"/>
  <c r="E1197" i="109"/>
  <c r="D1197" i="109"/>
  <c r="C1197" i="109"/>
  <c r="B1197" i="109"/>
  <c r="A1197" i="109"/>
  <c r="V1197" i="109" s="1"/>
  <c r="AP1196" i="109"/>
  <c r="AO1196" i="109"/>
  <c r="AS1196" i="109" s="1"/>
  <c r="AN1196" i="109"/>
  <c r="AM1196" i="109"/>
  <c r="AL1196" i="109"/>
  <c r="AK1196" i="109"/>
  <c r="AJ1196" i="109"/>
  <c r="AI1196" i="109"/>
  <c r="AH1196" i="109"/>
  <c r="AG1196" i="109"/>
  <c r="AF1196" i="109"/>
  <c r="AE1196" i="109"/>
  <c r="AQ1196" i="109" s="1"/>
  <c r="Z1196" i="109"/>
  <c r="V1196" i="109"/>
  <c r="Y1196" i="109" s="1"/>
  <c r="U1196" i="109"/>
  <c r="T1196" i="109"/>
  <c r="S1196" i="109"/>
  <c r="R1196" i="109"/>
  <c r="Q1196" i="109"/>
  <c r="P1196" i="109"/>
  <c r="O1196" i="109"/>
  <c r="N1196" i="109"/>
  <c r="M1196" i="109"/>
  <c r="L1196" i="109"/>
  <c r="K1196" i="109"/>
  <c r="J1196" i="109"/>
  <c r="I1196" i="109"/>
  <c r="H1196" i="109"/>
  <c r="G1196" i="109"/>
  <c r="F1196" i="109"/>
  <c r="E1196" i="109"/>
  <c r="D1196" i="109"/>
  <c r="C1196" i="109"/>
  <c r="B1196" i="109"/>
  <c r="A1196" i="109"/>
  <c r="AF1195" i="109"/>
  <c r="U1195" i="109"/>
  <c r="T1195" i="109"/>
  <c r="S1195" i="109"/>
  <c r="R1195" i="109"/>
  <c r="Q1195" i="109"/>
  <c r="P1195" i="109"/>
  <c r="O1195" i="109"/>
  <c r="N1195" i="109"/>
  <c r="M1195" i="109"/>
  <c r="L1195" i="109"/>
  <c r="K1195" i="109"/>
  <c r="J1195" i="109"/>
  <c r="I1195" i="109"/>
  <c r="H1195" i="109"/>
  <c r="G1195" i="109"/>
  <c r="F1195" i="109"/>
  <c r="E1195" i="109"/>
  <c r="D1195" i="109"/>
  <c r="C1195" i="109"/>
  <c r="B1195" i="109"/>
  <c r="A1195" i="109"/>
  <c r="V1195" i="109" s="1"/>
  <c r="AS1194" i="109"/>
  <c r="AP1194" i="109"/>
  <c r="AO1194" i="109"/>
  <c r="AN1194" i="109"/>
  <c r="AM1194" i="109"/>
  <c r="AL1194" i="109"/>
  <c r="AK1194" i="109"/>
  <c r="AJ1194" i="109"/>
  <c r="AH1194" i="109"/>
  <c r="AG1194" i="109"/>
  <c r="V1194" i="109"/>
  <c r="U1194" i="109"/>
  <c r="T1194" i="109"/>
  <c r="S1194" i="109"/>
  <c r="R1194" i="109"/>
  <c r="Q1194" i="109"/>
  <c r="P1194" i="109"/>
  <c r="O1194" i="109"/>
  <c r="N1194" i="109"/>
  <c r="M1194" i="109"/>
  <c r="L1194" i="109"/>
  <c r="K1194" i="109"/>
  <c r="J1194" i="109"/>
  <c r="I1194" i="109"/>
  <c r="H1194" i="109"/>
  <c r="G1194" i="109"/>
  <c r="F1194" i="109"/>
  <c r="E1194" i="109"/>
  <c r="D1194" i="109"/>
  <c r="C1194" i="109"/>
  <c r="B1194" i="109"/>
  <c r="A1194" i="109"/>
  <c r="AN1193" i="109"/>
  <c r="AL1193" i="109"/>
  <c r="AJ1193" i="109"/>
  <c r="X1193" i="109"/>
  <c r="U1193" i="109"/>
  <c r="T1193" i="109"/>
  <c r="S1193" i="109"/>
  <c r="R1193" i="109"/>
  <c r="Q1193" i="109"/>
  <c r="P1193" i="109"/>
  <c r="O1193" i="109"/>
  <c r="N1193" i="109"/>
  <c r="M1193" i="109"/>
  <c r="L1193" i="109"/>
  <c r="K1193" i="109"/>
  <c r="J1193" i="109"/>
  <c r="I1193" i="109"/>
  <c r="H1193" i="109"/>
  <c r="G1193" i="109"/>
  <c r="F1193" i="109"/>
  <c r="E1193" i="109"/>
  <c r="D1193" i="109"/>
  <c r="C1193" i="109"/>
  <c r="B1193" i="109"/>
  <c r="A1193" i="109"/>
  <c r="V1193" i="109" s="1"/>
  <c r="AB1192" i="109"/>
  <c r="AC1192" i="109" s="1"/>
  <c r="U1192" i="109"/>
  <c r="T1192" i="109"/>
  <c r="S1192" i="109"/>
  <c r="AA1192" i="109" s="1"/>
  <c r="R1192" i="109"/>
  <c r="Q1192" i="109"/>
  <c r="P1192" i="109"/>
  <c r="O1192" i="109"/>
  <c r="N1192" i="109"/>
  <c r="M1192" i="109"/>
  <c r="L1192" i="109"/>
  <c r="K1192" i="109"/>
  <c r="J1192" i="109"/>
  <c r="I1192" i="109"/>
  <c r="H1192" i="109"/>
  <c r="G1192" i="109"/>
  <c r="F1192" i="109"/>
  <c r="E1192" i="109"/>
  <c r="D1192" i="109"/>
  <c r="C1192" i="109"/>
  <c r="B1192" i="109"/>
  <c r="A1192" i="109"/>
  <c r="V1192" i="109" s="1"/>
  <c r="AB1191" i="109"/>
  <c r="AC1191" i="109" s="1"/>
  <c r="V1191" i="109"/>
  <c r="U1191" i="109"/>
  <c r="T1191" i="109"/>
  <c r="S1191" i="109"/>
  <c r="AA1191" i="109" s="1"/>
  <c r="R1191" i="109"/>
  <c r="Q1191" i="109"/>
  <c r="P1191" i="109"/>
  <c r="O1191" i="109"/>
  <c r="N1191" i="109"/>
  <c r="M1191" i="109"/>
  <c r="L1191" i="109"/>
  <c r="K1191" i="109"/>
  <c r="J1191" i="109"/>
  <c r="I1191" i="109"/>
  <c r="H1191" i="109"/>
  <c r="G1191" i="109"/>
  <c r="F1191" i="109"/>
  <c r="E1191" i="109"/>
  <c r="D1191" i="109"/>
  <c r="C1191" i="109"/>
  <c r="B1191" i="109"/>
  <c r="A1191" i="109"/>
  <c r="AP1190" i="109"/>
  <c r="AO1190" i="109"/>
  <c r="AS1190" i="109" s="1"/>
  <c r="AF1190" i="109"/>
  <c r="AE1190" i="109"/>
  <c r="AB1190" i="109"/>
  <c r="AC1190" i="109" s="1"/>
  <c r="AA1190" i="109"/>
  <c r="U1190" i="109"/>
  <c r="T1190" i="109"/>
  <c r="S1190" i="109"/>
  <c r="R1190" i="109"/>
  <c r="Q1190" i="109"/>
  <c r="P1190" i="109"/>
  <c r="O1190" i="109"/>
  <c r="N1190" i="109"/>
  <c r="M1190" i="109"/>
  <c r="L1190" i="109"/>
  <c r="K1190" i="109"/>
  <c r="J1190" i="109"/>
  <c r="I1190" i="109"/>
  <c r="H1190" i="109"/>
  <c r="G1190" i="109"/>
  <c r="F1190" i="109"/>
  <c r="E1190" i="109"/>
  <c r="D1190" i="109"/>
  <c r="C1190" i="109"/>
  <c r="B1190" i="109"/>
  <c r="A1190" i="109"/>
  <c r="V1190" i="109" s="1"/>
  <c r="AB1189" i="109"/>
  <c r="AC1189" i="109" s="1"/>
  <c r="AA1189" i="109"/>
  <c r="Z1189" i="109"/>
  <c r="Y1189" i="109"/>
  <c r="V1189" i="109"/>
  <c r="U1189" i="109"/>
  <c r="T1189" i="109"/>
  <c r="S1189" i="109"/>
  <c r="R1189" i="109"/>
  <c r="Q1189" i="109"/>
  <c r="P1189" i="109"/>
  <c r="O1189" i="109"/>
  <c r="N1189" i="109"/>
  <c r="M1189" i="109"/>
  <c r="L1189" i="109"/>
  <c r="K1189" i="109"/>
  <c r="J1189" i="109"/>
  <c r="I1189" i="109"/>
  <c r="H1189" i="109"/>
  <c r="G1189" i="109"/>
  <c r="F1189" i="109"/>
  <c r="E1189" i="109"/>
  <c r="D1189" i="109"/>
  <c r="C1189" i="109"/>
  <c r="B1189" i="109"/>
  <c r="A1189" i="109"/>
  <c r="AB1188" i="109"/>
  <c r="AC1188" i="109" s="1"/>
  <c r="AA1188" i="109"/>
  <c r="V1188" i="109"/>
  <c r="U1188" i="109"/>
  <c r="T1188" i="109"/>
  <c r="S1188" i="109"/>
  <c r="R1188" i="109"/>
  <c r="Q1188" i="109"/>
  <c r="P1188" i="109"/>
  <c r="O1188" i="109"/>
  <c r="N1188" i="109"/>
  <c r="M1188" i="109"/>
  <c r="L1188" i="109"/>
  <c r="K1188" i="109"/>
  <c r="J1188" i="109"/>
  <c r="I1188" i="109"/>
  <c r="H1188" i="109"/>
  <c r="G1188" i="109"/>
  <c r="F1188" i="109"/>
  <c r="E1188" i="109"/>
  <c r="D1188" i="109"/>
  <c r="C1188" i="109"/>
  <c r="B1188" i="109"/>
  <c r="A1188" i="109"/>
  <c r="AO1187" i="109"/>
  <c r="AN1187" i="109"/>
  <c r="AM1187" i="109"/>
  <c r="AL1187" i="109"/>
  <c r="AK1187" i="109"/>
  <c r="AJ1187" i="109"/>
  <c r="AI1187" i="109"/>
  <c r="AH1187" i="109"/>
  <c r="AG1187" i="109"/>
  <c r="AF1187" i="109"/>
  <c r="AE1187" i="109"/>
  <c r="Z1187" i="109"/>
  <c r="Y1187" i="109"/>
  <c r="V1187" i="109"/>
  <c r="X1187" i="109" s="1"/>
  <c r="U1187" i="109"/>
  <c r="T1187" i="109"/>
  <c r="S1187" i="109"/>
  <c r="R1187" i="109"/>
  <c r="Q1187" i="109"/>
  <c r="P1187" i="109"/>
  <c r="O1187" i="109"/>
  <c r="N1187" i="109"/>
  <c r="M1187" i="109"/>
  <c r="L1187" i="109"/>
  <c r="K1187" i="109"/>
  <c r="J1187" i="109"/>
  <c r="I1187" i="109"/>
  <c r="H1187" i="109"/>
  <c r="G1187" i="109"/>
  <c r="F1187" i="109"/>
  <c r="E1187" i="109"/>
  <c r="D1187" i="109"/>
  <c r="C1187" i="109"/>
  <c r="B1187" i="109"/>
  <c r="A1187" i="109"/>
  <c r="AP1186" i="109"/>
  <c r="AN1186" i="109"/>
  <c r="AM1186" i="109"/>
  <c r="AL1186" i="109"/>
  <c r="AK1186" i="109"/>
  <c r="AJ1186" i="109"/>
  <c r="AI1186" i="109"/>
  <c r="AH1186" i="109"/>
  <c r="AG1186" i="109"/>
  <c r="AF1186" i="109"/>
  <c r="AE1186" i="109"/>
  <c r="X1186" i="109"/>
  <c r="U1186" i="109"/>
  <c r="T1186" i="109"/>
  <c r="S1186" i="109"/>
  <c r="R1186" i="109"/>
  <c r="Q1186" i="109"/>
  <c r="P1186" i="109"/>
  <c r="O1186" i="109"/>
  <c r="N1186" i="109"/>
  <c r="M1186" i="109"/>
  <c r="L1186" i="109"/>
  <c r="K1186" i="109"/>
  <c r="J1186" i="109"/>
  <c r="I1186" i="109"/>
  <c r="H1186" i="109"/>
  <c r="G1186" i="109"/>
  <c r="F1186" i="109"/>
  <c r="E1186" i="109"/>
  <c r="D1186" i="109"/>
  <c r="C1186" i="109"/>
  <c r="B1186" i="109"/>
  <c r="A1186" i="109"/>
  <c r="V1186" i="109" s="1"/>
  <c r="AP1185" i="109"/>
  <c r="AO1185" i="109"/>
  <c r="AN1185" i="109"/>
  <c r="AM1185" i="109"/>
  <c r="AL1185" i="109"/>
  <c r="AK1185" i="109"/>
  <c r="AJ1185" i="109"/>
  <c r="AI1185" i="109"/>
  <c r="AH1185" i="109"/>
  <c r="AG1185" i="109"/>
  <c r="AF1185" i="109"/>
  <c r="AE1185" i="109"/>
  <c r="Z1185" i="109"/>
  <c r="V1185" i="109"/>
  <c r="Y1185" i="109" s="1"/>
  <c r="U1185" i="109"/>
  <c r="T1185" i="109"/>
  <c r="S1185" i="109"/>
  <c r="R1185" i="109"/>
  <c r="Q1185" i="109"/>
  <c r="P1185" i="109"/>
  <c r="O1185" i="109"/>
  <c r="N1185" i="109"/>
  <c r="M1185" i="109"/>
  <c r="L1185" i="109"/>
  <c r="K1185" i="109"/>
  <c r="J1185" i="109"/>
  <c r="I1185" i="109"/>
  <c r="H1185" i="109"/>
  <c r="G1185" i="109"/>
  <c r="F1185" i="109"/>
  <c r="E1185" i="109"/>
  <c r="D1185" i="109"/>
  <c r="C1185" i="109"/>
  <c r="B1185" i="109"/>
  <c r="A1185" i="109"/>
  <c r="AJ1184" i="109"/>
  <c r="AI1184" i="109"/>
  <c r="AG1184" i="109"/>
  <c r="AF1184" i="109"/>
  <c r="AB1184" i="109"/>
  <c r="AC1184" i="109" s="1"/>
  <c r="AA1184" i="109"/>
  <c r="V1184" i="109"/>
  <c r="U1184" i="109"/>
  <c r="T1184" i="109"/>
  <c r="S1184" i="109"/>
  <c r="R1184" i="109"/>
  <c r="Q1184" i="109"/>
  <c r="P1184" i="109"/>
  <c r="O1184" i="109"/>
  <c r="N1184" i="109"/>
  <c r="M1184" i="109"/>
  <c r="L1184" i="109"/>
  <c r="K1184" i="109"/>
  <c r="J1184" i="109"/>
  <c r="I1184" i="109"/>
  <c r="H1184" i="109"/>
  <c r="G1184" i="109"/>
  <c r="F1184" i="109"/>
  <c r="E1184" i="109"/>
  <c r="D1184" i="109"/>
  <c r="C1184" i="109"/>
  <c r="B1184" i="109"/>
  <c r="A1184" i="109"/>
  <c r="AI1183" i="109"/>
  <c r="AC1183" i="109"/>
  <c r="V1183" i="109"/>
  <c r="U1183" i="109"/>
  <c r="T1183" i="109"/>
  <c r="S1183" i="109"/>
  <c r="AA1183" i="109" s="1"/>
  <c r="R1183" i="109"/>
  <c r="Q1183" i="109"/>
  <c r="P1183" i="109"/>
  <c r="O1183" i="109"/>
  <c r="N1183" i="109"/>
  <c r="M1183" i="109"/>
  <c r="L1183" i="109"/>
  <c r="AB1183" i="109" s="1"/>
  <c r="K1183" i="109"/>
  <c r="J1183" i="109"/>
  <c r="I1183" i="109"/>
  <c r="H1183" i="109"/>
  <c r="G1183" i="109"/>
  <c r="F1183" i="109"/>
  <c r="E1183" i="109"/>
  <c r="D1183" i="109"/>
  <c r="C1183" i="109"/>
  <c r="B1183" i="109"/>
  <c r="A1183" i="109"/>
  <c r="AF1182" i="109"/>
  <c r="AE1182" i="109"/>
  <c r="AB1182" i="109"/>
  <c r="AC1182" i="109" s="1"/>
  <c r="V1182" i="109"/>
  <c r="U1182" i="109"/>
  <c r="T1182" i="109"/>
  <c r="S1182" i="109"/>
  <c r="AA1182" i="109" s="1"/>
  <c r="R1182" i="109"/>
  <c r="Q1182" i="109"/>
  <c r="P1182" i="109"/>
  <c r="O1182" i="109"/>
  <c r="N1182" i="109"/>
  <c r="M1182" i="109"/>
  <c r="L1182" i="109"/>
  <c r="K1182" i="109"/>
  <c r="J1182" i="109"/>
  <c r="I1182" i="109"/>
  <c r="H1182" i="109"/>
  <c r="G1182" i="109"/>
  <c r="F1182" i="109"/>
  <c r="E1182" i="109"/>
  <c r="D1182" i="109"/>
  <c r="C1182" i="109"/>
  <c r="B1182" i="109"/>
  <c r="A1182" i="109"/>
  <c r="AC1181" i="109"/>
  <c r="AB1181" i="109"/>
  <c r="U1181" i="109"/>
  <c r="T1181" i="109"/>
  <c r="S1181" i="109"/>
  <c r="AA1181" i="109" s="1"/>
  <c r="R1181" i="109"/>
  <c r="Q1181" i="109"/>
  <c r="P1181" i="109"/>
  <c r="O1181" i="109"/>
  <c r="N1181" i="109"/>
  <c r="M1181" i="109"/>
  <c r="L1181" i="109"/>
  <c r="K1181" i="109"/>
  <c r="J1181" i="109"/>
  <c r="I1181" i="109"/>
  <c r="H1181" i="109"/>
  <c r="G1181" i="109"/>
  <c r="F1181" i="109"/>
  <c r="E1181" i="109"/>
  <c r="D1181" i="109"/>
  <c r="C1181" i="109"/>
  <c r="B1181" i="109"/>
  <c r="A1181" i="109"/>
  <c r="V1181" i="109" s="1"/>
  <c r="Y1181" i="109" s="1"/>
  <c r="AB1180" i="109"/>
  <c r="AC1180" i="109" s="1"/>
  <c r="U1180" i="109"/>
  <c r="T1180" i="109"/>
  <c r="S1180" i="109"/>
  <c r="AA1180" i="109" s="1"/>
  <c r="R1180" i="109"/>
  <c r="Q1180" i="109"/>
  <c r="P1180" i="109"/>
  <c r="O1180" i="109"/>
  <c r="N1180" i="109"/>
  <c r="M1180" i="109"/>
  <c r="L1180" i="109"/>
  <c r="K1180" i="109"/>
  <c r="J1180" i="109"/>
  <c r="I1180" i="109"/>
  <c r="H1180" i="109"/>
  <c r="G1180" i="109"/>
  <c r="F1180" i="109"/>
  <c r="E1180" i="109"/>
  <c r="D1180" i="109"/>
  <c r="C1180" i="109"/>
  <c r="B1180" i="109"/>
  <c r="A1180" i="109"/>
  <c r="V1180" i="109" s="1"/>
  <c r="AB1179" i="109"/>
  <c r="AC1179" i="109" s="1"/>
  <c r="AA1179" i="109"/>
  <c r="U1179" i="109"/>
  <c r="T1179" i="109"/>
  <c r="S1179" i="109"/>
  <c r="R1179" i="109"/>
  <c r="Q1179" i="109"/>
  <c r="P1179" i="109"/>
  <c r="O1179" i="109"/>
  <c r="N1179" i="109"/>
  <c r="M1179" i="109"/>
  <c r="L1179" i="109"/>
  <c r="K1179" i="109"/>
  <c r="J1179" i="109"/>
  <c r="I1179" i="109"/>
  <c r="H1179" i="109"/>
  <c r="G1179" i="109"/>
  <c r="F1179" i="109"/>
  <c r="E1179" i="109"/>
  <c r="D1179" i="109"/>
  <c r="C1179" i="109"/>
  <c r="B1179" i="109"/>
  <c r="A1179" i="109"/>
  <c r="V1179" i="109" s="1"/>
  <c r="AB1178" i="109"/>
  <c r="AC1178" i="109" s="1"/>
  <c r="AA1178" i="109"/>
  <c r="V1178" i="109"/>
  <c r="U1178" i="109"/>
  <c r="T1178" i="109"/>
  <c r="S1178" i="109"/>
  <c r="R1178" i="109"/>
  <c r="Q1178" i="109"/>
  <c r="P1178" i="109"/>
  <c r="O1178" i="109"/>
  <c r="N1178" i="109"/>
  <c r="M1178" i="109"/>
  <c r="L1178" i="109"/>
  <c r="K1178" i="109"/>
  <c r="J1178" i="109"/>
  <c r="I1178" i="109"/>
  <c r="H1178" i="109"/>
  <c r="G1178" i="109"/>
  <c r="F1178" i="109"/>
  <c r="E1178" i="109"/>
  <c r="D1178" i="109"/>
  <c r="C1178" i="109"/>
  <c r="B1178" i="109"/>
  <c r="A1178" i="109"/>
  <c r="AK1177" i="109"/>
  <c r="AB1177" i="109"/>
  <c r="AC1177" i="109" s="1"/>
  <c r="Z1177" i="109"/>
  <c r="Y1177" i="109"/>
  <c r="V1177" i="109"/>
  <c r="U1177" i="109"/>
  <c r="T1177" i="109"/>
  <c r="S1177" i="109"/>
  <c r="AA1177" i="109" s="1"/>
  <c r="R1177" i="109"/>
  <c r="Q1177" i="109"/>
  <c r="P1177" i="109"/>
  <c r="O1177" i="109"/>
  <c r="N1177" i="109"/>
  <c r="M1177" i="109"/>
  <c r="L1177" i="109"/>
  <c r="K1177" i="109"/>
  <c r="J1177" i="109"/>
  <c r="I1177" i="109"/>
  <c r="H1177" i="109"/>
  <c r="G1177" i="109"/>
  <c r="F1177" i="109"/>
  <c r="E1177" i="109"/>
  <c r="D1177" i="109"/>
  <c r="C1177" i="109"/>
  <c r="B1177" i="109"/>
  <c r="A1177" i="109"/>
  <c r="AR1176" i="109"/>
  <c r="AQ1176" i="109"/>
  <c r="AO1176" i="109"/>
  <c r="AN1176" i="109"/>
  <c r="AM1176" i="109"/>
  <c r="AL1176" i="109"/>
  <c r="AK1176" i="109"/>
  <c r="AJ1176" i="109"/>
  <c r="AI1176" i="109"/>
  <c r="AH1176" i="109"/>
  <c r="AG1176" i="109"/>
  <c r="AF1176" i="109"/>
  <c r="AE1176" i="109"/>
  <c r="Z1176" i="109"/>
  <c r="Y1176" i="109"/>
  <c r="V1176" i="109"/>
  <c r="X1176" i="109" s="1"/>
  <c r="U1176" i="109"/>
  <c r="T1176" i="109"/>
  <c r="S1176" i="109"/>
  <c r="R1176" i="109"/>
  <c r="Q1176" i="109"/>
  <c r="P1176" i="109"/>
  <c r="O1176" i="109"/>
  <c r="N1176" i="109"/>
  <c r="M1176" i="109"/>
  <c r="L1176" i="109"/>
  <c r="K1176" i="109"/>
  <c r="J1176" i="109"/>
  <c r="I1176" i="109"/>
  <c r="H1176" i="109"/>
  <c r="G1176" i="109"/>
  <c r="F1176" i="109"/>
  <c r="E1176" i="109"/>
  <c r="D1176" i="109"/>
  <c r="C1176" i="109"/>
  <c r="B1176" i="109"/>
  <c r="A1176" i="109"/>
  <c r="AP1175" i="109"/>
  <c r="AO1175" i="109"/>
  <c r="AN1175" i="109"/>
  <c r="AM1175" i="109"/>
  <c r="AL1175" i="109"/>
  <c r="AK1175" i="109"/>
  <c r="AJ1175" i="109"/>
  <c r="AI1175" i="109"/>
  <c r="AH1175" i="109"/>
  <c r="V1175" i="109"/>
  <c r="U1175" i="109"/>
  <c r="T1175" i="109"/>
  <c r="S1175" i="109"/>
  <c r="R1175" i="109"/>
  <c r="Q1175" i="109"/>
  <c r="P1175" i="109"/>
  <c r="O1175" i="109"/>
  <c r="N1175" i="109"/>
  <c r="M1175" i="109"/>
  <c r="L1175" i="109"/>
  <c r="K1175" i="109"/>
  <c r="J1175" i="109"/>
  <c r="I1175" i="109"/>
  <c r="H1175" i="109"/>
  <c r="G1175" i="109"/>
  <c r="F1175" i="109"/>
  <c r="E1175" i="109"/>
  <c r="D1175" i="109"/>
  <c r="C1175" i="109"/>
  <c r="B1175" i="109"/>
  <c r="A1175" i="109"/>
  <c r="AP1174" i="109"/>
  <c r="AO1174" i="109"/>
  <c r="AS1174" i="109" s="1"/>
  <c r="AN1174" i="109"/>
  <c r="AM1174" i="109"/>
  <c r="AL1174" i="109"/>
  <c r="AK1174" i="109"/>
  <c r="AJ1174" i="109"/>
  <c r="AI1174" i="109"/>
  <c r="AH1174" i="109"/>
  <c r="AG1174" i="109"/>
  <c r="AF1174" i="109"/>
  <c r="AE1174" i="109"/>
  <c r="Z1174" i="109"/>
  <c r="Y1174" i="109"/>
  <c r="V1174" i="109"/>
  <c r="X1174" i="109" s="1"/>
  <c r="U1174" i="109"/>
  <c r="T1174" i="109"/>
  <c r="S1174" i="109"/>
  <c r="R1174" i="109"/>
  <c r="Q1174" i="109"/>
  <c r="P1174" i="109"/>
  <c r="O1174" i="109"/>
  <c r="N1174" i="109"/>
  <c r="M1174" i="109"/>
  <c r="L1174" i="109"/>
  <c r="K1174" i="109"/>
  <c r="J1174" i="109"/>
  <c r="I1174" i="109"/>
  <c r="H1174" i="109"/>
  <c r="G1174" i="109"/>
  <c r="F1174" i="109"/>
  <c r="E1174" i="109"/>
  <c r="D1174" i="109"/>
  <c r="C1174" i="109"/>
  <c r="B1174" i="109"/>
  <c r="A1174" i="109"/>
  <c r="AP1173" i="109"/>
  <c r="AO1173" i="109"/>
  <c r="AS1173" i="109" s="1"/>
  <c r="AN1173" i="109"/>
  <c r="AM1173" i="109"/>
  <c r="AL1173" i="109"/>
  <c r="AK1173" i="109"/>
  <c r="AJ1173" i="109"/>
  <c r="AI1173" i="109"/>
  <c r="AH1173" i="109"/>
  <c r="AG1173" i="109"/>
  <c r="AF1173" i="109"/>
  <c r="AR1173" i="109" s="1"/>
  <c r="V1173" i="109"/>
  <c r="Z1173" i="109" s="1"/>
  <c r="U1173" i="109"/>
  <c r="T1173" i="109"/>
  <c r="S1173" i="109"/>
  <c r="R1173" i="109"/>
  <c r="Q1173" i="109"/>
  <c r="P1173" i="109"/>
  <c r="O1173" i="109"/>
  <c r="N1173" i="109"/>
  <c r="M1173" i="109"/>
  <c r="L1173" i="109"/>
  <c r="K1173" i="109"/>
  <c r="J1173" i="109"/>
  <c r="I1173" i="109"/>
  <c r="H1173" i="109"/>
  <c r="G1173" i="109"/>
  <c r="F1173" i="109"/>
  <c r="E1173" i="109"/>
  <c r="D1173" i="109"/>
  <c r="C1173" i="109"/>
  <c r="B1173" i="109"/>
  <c r="A1173" i="109"/>
  <c r="AM1172" i="109"/>
  <c r="AL1172" i="109"/>
  <c r="AK1172" i="109"/>
  <c r="AJ1172" i="109"/>
  <c r="AI1172" i="109"/>
  <c r="AH1172" i="109"/>
  <c r="AG1172" i="109"/>
  <c r="V1172" i="109"/>
  <c r="U1172" i="109"/>
  <c r="T1172" i="109"/>
  <c r="S1172" i="109"/>
  <c r="R1172" i="109"/>
  <c r="Q1172" i="109"/>
  <c r="P1172" i="109"/>
  <c r="O1172" i="109"/>
  <c r="N1172" i="109"/>
  <c r="M1172" i="109"/>
  <c r="L1172" i="109"/>
  <c r="K1172" i="109"/>
  <c r="J1172" i="109"/>
  <c r="I1172" i="109"/>
  <c r="H1172" i="109"/>
  <c r="G1172" i="109"/>
  <c r="F1172" i="109"/>
  <c r="E1172" i="109"/>
  <c r="D1172" i="109"/>
  <c r="C1172" i="109"/>
  <c r="B1172" i="109"/>
  <c r="A1172" i="109"/>
  <c r="AP1171" i="109"/>
  <c r="AO1171" i="109"/>
  <c r="AN1171" i="109"/>
  <c r="AL1171" i="109"/>
  <c r="AK1171" i="109"/>
  <c r="AJ1171" i="109"/>
  <c r="AI1171" i="109"/>
  <c r="X1171" i="109"/>
  <c r="U1171" i="109"/>
  <c r="T1171" i="109"/>
  <c r="S1171" i="109"/>
  <c r="R1171" i="109"/>
  <c r="Q1171" i="109"/>
  <c r="P1171" i="109"/>
  <c r="O1171" i="109"/>
  <c r="N1171" i="109"/>
  <c r="M1171" i="109"/>
  <c r="L1171" i="109"/>
  <c r="K1171" i="109"/>
  <c r="J1171" i="109"/>
  <c r="I1171" i="109"/>
  <c r="H1171" i="109"/>
  <c r="G1171" i="109"/>
  <c r="F1171" i="109"/>
  <c r="E1171" i="109"/>
  <c r="D1171" i="109"/>
  <c r="C1171" i="109"/>
  <c r="B1171" i="109"/>
  <c r="A1171" i="109"/>
  <c r="V1171" i="109" s="1"/>
  <c r="AP1170" i="109"/>
  <c r="AO1170" i="109"/>
  <c r="AS1170" i="109" s="1"/>
  <c r="AN1170" i="109"/>
  <c r="AM1170" i="109"/>
  <c r="AB1170" i="109"/>
  <c r="AC1170" i="109" s="1"/>
  <c r="U1170" i="109"/>
  <c r="T1170" i="109"/>
  <c r="S1170" i="109"/>
  <c r="AA1170" i="109" s="1"/>
  <c r="R1170" i="109"/>
  <c r="Q1170" i="109"/>
  <c r="P1170" i="109"/>
  <c r="O1170" i="109"/>
  <c r="N1170" i="109"/>
  <c r="M1170" i="109"/>
  <c r="L1170" i="109"/>
  <c r="K1170" i="109"/>
  <c r="J1170" i="109"/>
  <c r="I1170" i="109"/>
  <c r="H1170" i="109"/>
  <c r="G1170" i="109"/>
  <c r="F1170" i="109"/>
  <c r="E1170" i="109"/>
  <c r="D1170" i="109"/>
  <c r="C1170" i="109"/>
  <c r="B1170" i="109"/>
  <c r="A1170" i="109"/>
  <c r="V1170" i="109" s="1"/>
  <c r="AP1169" i="109"/>
  <c r="AO1169" i="109"/>
  <c r="AB1169" i="109"/>
  <c r="AC1169" i="109" s="1"/>
  <c r="Z1169" i="109"/>
  <c r="V1169" i="109"/>
  <c r="U1169" i="109"/>
  <c r="T1169" i="109"/>
  <c r="S1169" i="109"/>
  <c r="AA1169" i="109" s="1"/>
  <c r="R1169" i="109"/>
  <c r="Q1169" i="109"/>
  <c r="P1169" i="109"/>
  <c r="O1169" i="109"/>
  <c r="N1169" i="109"/>
  <c r="M1169" i="109"/>
  <c r="L1169" i="109"/>
  <c r="K1169" i="109"/>
  <c r="J1169" i="109"/>
  <c r="I1169" i="109"/>
  <c r="H1169" i="109"/>
  <c r="G1169" i="109"/>
  <c r="F1169" i="109"/>
  <c r="E1169" i="109"/>
  <c r="D1169" i="109"/>
  <c r="C1169" i="109"/>
  <c r="B1169" i="109"/>
  <c r="A1169" i="109"/>
  <c r="AB1168" i="109"/>
  <c r="AC1168" i="109" s="1"/>
  <c r="V1168" i="109"/>
  <c r="U1168" i="109"/>
  <c r="T1168" i="109"/>
  <c r="S1168" i="109"/>
  <c r="AA1168" i="109" s="1"/>
  <c r="R1168" i="109"/>
  <c r="Q1168" i="109"/>
  <c r="P1168" i="109"/>
  <c r="O1168" i="109"/>
  <c r="N1168" i="109"/>
  <c r="M1168" i="109"/>
  <c r="L1168" i="109"/>
  <c r="K1168" i="109"/>
  <c r="J1168" i="109"/>
  <c r="I1168" i="109"/>
  <c r="H1168" i="109"/>
  <c r="G1168" i="109"/>
  <c r="F1168" i="109"/>
  <c r="E1168" i="109"/>
  <c r="D1168" i="109"/>
  <c r="C1168" i="109"/>
  <c r="B1168" i="109"/>
  <c r="A1168" i="109"/>
  <c r="AG1167" i="109"/>
  <c r="AF1167" i="109"/>
  <c r="AB1167" i="109"/>
  <c r="AC1167" i="109" s="1"/>
  <c r="AA1167" i="109"/>
  <c r="Z1167" i="109"/>
  <c r="V1167" i="109"/>
  <c r="U1167" i="109"/>
  <c r="T1167" i="109"/>
  <c r="S1167" i="109"/>
  <c r="R1167" i="109"/>
  <c r="Q1167" i="109"/>
  <c r="P1167" i="109"/>
  <c r="O1167" i="109"/>
  <c r="N1167" i="109"/>
  <c r="M1167" i="109"/>
  <c r="L1167" i="109"/>
  <c r="K1167" i="109"/>
  <c r="J1167" i="109"/>
  <c r="I1167" i="109"/>
  <c r="H1167" i="109"/>
  <c r="G1167" i="109"/>
  <c r="F1167" i="109"/>
  <c r="E1167" i="109"/>
  <c r="D1167" i="109"/>
  <c r="C1167" i="109"/>
  <c r="B1167" i="109"/>
  <c r="A1167" i="109"/>
  <c r="AA1166" i="109"/>
  <c r="U1166" i="109"/>
  <c r="T1166" i="109"/>
  <c r="S1166" i="109"/>
  <c r="R1166" i="109"/>
  <c r="Q1166" i="109"/>
  <c r="P1166" i="109"/>
  <c r="O1166" i="109"/>
  <c r="N1166" i="109"/>
  <c r="M1166" i="109"/>
  <c r="L1166" i="109"/>
  <c r="AB1166" i="109" s="1"/>
  <c r="AC1166" i="109" s="1"/>
  <c r="K1166" i="109"/>
  <c r="J1166" i="109"/>
  <c r="I1166" i="109"/>
  <c r="H1166" i="109"/>
  <c r="G1166" i="109"/>
  <c r="F1166" i="109"/>
  <c r="E1166" i="109"/>
  <c r="D1166" i="109"/>
  <c r="C1166" i="109"/>
  <c r="B1166" i="109"/>
  <c r="A1166" i="109"/>
  <c r="V1166" i="109" s="1"/>
  <c r="AK1165" i="109"/>
  <c r="AJ1165" i="109"/>
  <c r="AH1165" i="109"/>
  <c r="AG1165" i="109"/>
  <c r="AF1165" i="109"/>
  <c r="AC1165" i="109"/>
  <c r="AB1165" i="109"/>
  <c r="AA1165" i="109"/>
  <c r="U1165" i="109"/>
  <c r="T1165" i="109"/>
  <c r="S1165" i="109"/>
  <c r="R1165" i="109"/>
  <c r="Q1165" i="109"/>
  <c r="P1165" i="109"/>
  <c r="O1165" i="109"/>
  <c r="N1165" i="109"/>
  <c r="M1165" i="109"/>
  <c r="L1165" i="109"/>
  <c r="K1165" i="109"/>
  <c r="J1165" i="109"/>
  <c r="I1165" i="109"/>
  <c r="H1165" i="109"/>
  <c r="G1165" i="109"/>
  <c r="F1165" i="109"/>
  <c r="E1165" i="109"/>
  <c r="D1165" i="109"/>
  <c r="C1165" i="109"/>
  <c r="B1165" i="109"/>
  <c r="A1165" i="109"/>
  <c r="V1165" i="109" s="1"/>
  <c r="Y1165" i="109" s="1"/>
  <c r="AB1164" i="109"/>
  <c r="AC1164" i="109" s="1"/>
  <c r="AA1164" i="109"/>
  <c r="U1164" i="109"/>
  <c r="T1164" i="109"/>
  <c r="S1164" i="109"/>
  <c r="R1164" i="109"/>
  <c r="Q1164" i="109"/>
  <c r="P1164" i="109"/>
  <c r="O1164" i="109"/>
  <c r="N1164" i="109"/>
  <c r="M1164" i="109"/>
  <c r="L1164" i="109"/>
  <c r="K1164" i="109"/>
  <c r="J1164" i="109"/>
  <c r="I1164" i="109"/>
  <c r="H1164" i="109"/>
  <c r="G1164" i="109"/>
  <c r="F1164" i="109"/>
  <c r="E1164" i="109"/>
  <c r="D1164" i="109"/>
  <c r="C1164" i="109"/>
  <c r="B1164" i="109"/>
  <c r="A1164" i="109"/>
  <c r="V1164" i="109" s="1"/>
  <c r="AO1163" i="109"/>
  <c r="AN1163" i="109"/>
  <c r="AL1163" i="109"/>
  <c r="AK1163" i="109"/>
  <c r="AJ1163" i="109"/>
  <c r="U1163" i="109"/>
  <c r="T1163" i="109"/>
  <c r="S1163" i="109"/>
  <c r="R1163" i="109"/>
  <c r="Q1163" i="109"/>
  <c r="P1163" i="109"/>
  <c r="O1163" i="109"/>
  <c r="N1163" i="109"/>
  <c r="M1163" i="109"/>
  <c r="L1163" i="109"/>
  <c r="K1163" i="109"/>
  <c r="J1163" i="109"/>
  <c r="I1163" i="109"/>
  <c r="H1163" i="109"/>
  <c r="G1163" i="109"/>
  <c r="F1163" i="109"/>
  <c r="E1163" i="109"/>
  <c r="D1163" i="109"/>
  <c r="C1163" i="109"/>
  <c r="B1163" i="109"/>
  <c r="A1163" i="109"/>
  <c r="V1163" i="109" s="1"/>
  <c r="AP1162" i="109"/>
  <c r="AO1162" i="109"/>
  <c r="AS1162" i="109" s="1"/>
  <c r="AN1162" i="109"/>
  <c r="AM1162" i="109"/>
  <c r="AL1162" i="109"/>
  <c r="AK1162" i="109"/>
  <c r="AJ1162" i="109"/>
  <c r="AI1162" i="109"/>
  <c r="AH1162" i="109"/>
  <c r="AG1162" i="109"/>
  <c r="AF1162" i="109"/>
  <c r="AR1162" i="109" s="1"/>
  <c r="AE1162" i="109"/>
  <c r="AQ1162" i="109" s="1"/>
  <c r="Z1162" i="109"/>
  <c r="V1162" i="109"/>
  <c r="Y1162" i="109" s="1"/>
  <c r="U1162" i="109"/>
  <c r="T1162" i="109"/>
  <c r="S1162" i="109"/>
  <c r="R1162" i="109"/>
  <c r="Q1162" i="109"/>
  <c r="P1162" i="109"/>
  <c r="O1162" i="109"/>
  <c r="N1162" i="109"/>
  <c r="M1162" i="109"/>
  <c r="L1162" i="109"/>
  <c r="K1162" i="109"/>
  <c r="J1162" i="109"/>
  <c r="I1162" i="109"/>
  <c r="H1162" i="109"/>
  <c r="G1162" i="109"/>
  <c r="F1162" i="109"/>
  <c r="E1162" i="109"/>
  <c r="D1162" i="109"/>
  <c r="C1162" i="109"/>
  <c r="B1162" i="109"/>
  <c r="A1162" i="109"/>
  <c r="AI1161" i="109"/>
  <c r="AH1161" i="109"/>
  <c r="AG1161" i="109"/>
  <c r="V1161" i="109"/>
  <c r="U1161" i="109"/>
  <c r="T1161" i="109"/>
  <c r="S1161" i="109"/>
  <c r="R1161" i="109"/>
  <c r="Q1161" i="109"/>
  <c r="P1161" i="109"/>
  <c r="O1161" i="109"/>
  <c r="N1161" i="109"/>
  <c r="M1161" i="109"/>
  <c r="L1161" i="109"/>
  <c r="K1161" i="109"/>
  <c r="J1161" i="109"/>
  <c r="I1161" i="109"/>
  <c r="H1161" i="109"/>
  <c r="G1161" i="109"/>
  <c r="F1161" i="109"/>
  <c r="E1161" i="109"/>
  <c r="D1161" i="109"/>
  <c r="C1161" i="109"/>
  <c r="B1161" i="109"/>
  <c r="A1161" i="109"/>
  <c r="AP1160" i="109"/>
  <c r="AO1160" i="109"/>
  <c r="AN1160" i="109"/>
  <c r="AM1160" i="109"/>
  <c r="AL1160" i="109"/>
  <c r="AK1160" i="109"/>
  <c r="AJ1160" i="109"/>
  <c r="AI1160" i="109"/>
  <c r="X1160" i="109"/>
  <c r="U1160" i="109"/>
  <c r="T1160" i="109"/>
  <c r="S1160" i="109"/>
  <c r="R1160" i="109"/>
  <c r="Q1160" i="109"/>
  <c r="P1160" i="109"/>
  <c r="O1160" i="109"/>
  <c r="N1160" i="109"/>
  <c r="M1160" i="109"/>
  <c r="L1160" i="109"/>
  <c r="K1160" i="109"/>
  <c r="J1160" i="109"/>
  <c r="I1160" i="109"/>
  <c r="H1160" i="109"/>
  <c r="G1160" i="109"/>
  <c r="F1160" i="109"/>
  <c r="E1160" i="109"/>
  <c r="D1160" i="109"/>
  <c r="C1160" i="109"/>
  <c r="B1160" i="109"/>
  <c r="A1160" i="109"/>
  <c r="V1160" i="109" s="1"/>
  <c r="AN1159" i="109"/>
  <c r="AL1159" i="109"/>
  <c r="AK1159" i="109"/>
  <c r="AB1159" i="109"/>
  <c r="AC1159" i="109" s="1"/>
  <c r="V1159" i="109"/>
  <c r="U1159" i="109"/>
  <c r="T1159" i="109"/>
  <c r="S1159" i="109"/>
  <c r="AA1159" i="109" s="1"/>
  <c r="R1159" i="109"/>
  <c r="Q1159" i="109"/>
  <c r="P1159" i="109"/>
  <c r="O1159" i="109"/>
  <c r="N1159" i="109"/>
  <c r="M1159" i="109"/>
  <c r="L1159" i="109"/>
  <c r="K1159" i="109"/>
  <c r="J1159" i="109"/>
  <c r="I1159" i="109"/>
  <c r="H1159" i="109"/>
  <c r="G1159" i="109"/>
  <c r="F1159" i="109"/>
  <c r="E1159" i="109"/>
  <c r="D1159" i="109"/>
  <c r="C1159" i="109"/>
  <c r="B1159" i="109"/>
  <c r="A1159" i="109"/>
  <c r="AP1158" i="109"/>
  <c r="AC1158" i="109"/>
  <c r="AB1158" i="109"/>
  <c r="V1158" i="109"/>
  <c r="U1158" i="109"/>
  <c r="T1158" i="109"/>
  <c r="S1158" i="109"/>
  <c r="AA1158" i="109" s="1"/>
  <c r="R1158" i="109"/>
  <c r="Q1158" i="109"/>
  <c r="P1158" i="109"/>
  <c r="O1158" i="109"/>
  <c r="N1158" i="109"/>
  <c r="M1158" i="109"/>
  <c r="L1158" i="109"/>
  <c r="K1158" i="109"/>
  <c r="J1158" i="109"/>
  <c r="I1158" i="109"/>
  <c r="H1158" i="109"/>
  <c r="G1158" i="109"/>
  <c r="F1158" i="109"/>
  <c r="E1158" i="109"/>
  <c r="D1158" i="109"/>
  <c r="C1158" i="109"/>
  <c r="B1158" i="109"/>
  <c r="A1158" i="109"/>
  <c r="AB1157" i="109"/>
  <c r="AC1157" i="109" s="1"/>
  <c r="AA1157" i="109"/>
  <c r="V1157" i="109"/>
  <c r="U1157" i="109"/>
  <c r="T1157" i="109"/>
  <c r="S1157" i="109"/>
  <c r="R1157" i="109"/>
  <c r="Q1157" i="109"/>
  <c r="P1157" i="109"/>
  <c r="O1157" i="109"/>
  <c r="N1157" i="109"/>
  <c r="M1157" i="109"/>
  <c r="L1157" i="109"/>
  <c r="K1157" i="109"/>
  <c r="J1157" i="109"/>
  <c r="I1157" i="109"/>
  <c r="H1157" i="109"/>
  <c r="G1157" i="109"/>
  <c r="F1157" i="109"/>
  <c r="E1157" i="109"/>
  <c r="D1157" i="109"/>
  <c r="C1157" i="109"/>
  <c r="B1157" i="109"/>
  <c r="A1157" i="109"/>
  <c r="AC1156" i="109"/>
  <c r="AB1156" i="109"/>
  <c r="AA1156" i="109"/>
  <c r="Z1156" i="109"/>
  <c r="V1156" i="109"/>
  <c r="U1156" i="109"/>
  <c r="T1156" i="109"/>
  <c r="S1156" i="109"/>
  <c r="R1156" i="109"/>
  <c r="Q1156" i="109"/>
  <c r="P1156" i="109"/>
  <c r="O1156" i="109"/>
  <c r="N1156" i="109"/>
  <c r="M1156" i="109"/>
  <c r="L1156" i="109"/>
  <c r="K1156" i="109"/>
  <c r="J1156" i="109"/>
  <c r="I1156" i="109"/>
  <c r="H1156" i="109"/>
  <c r="G1156" i="109"/>
  <c r="F1156" i="109"/>
  <c r="E1156" i="109"/>
  <c r="D1156" i="109"/>
  <c r="C1156" i="109"/>
  <c r="B1156" i="109"/>
  <c r="A1156" i="109"/>
  <c r="AI1155" i="109"/>
  <c r="AH1155" i="109"/>
  <c r="AF1155" i="109"/>
  <c r="AE1155" i="109"/>
  <c r="V1155" i="109"/>
  <c r="U1155" i="109"/>
  <c r="T1155" i="109"/>
  <c r="S1155" i="109"/>
  <c r="R1155" i="109"/>
  <c r="Q1155" i="109"/>
  <c r="P1155" i="109"/>
  <c r="O1155" i="109"/>
  <c r="N1155" i="109"/>
  <c r="M1155" i="109"/>
  <c r="L1155" i="109"/>
  <c r="K1155" i="109"/>
  <c r="J1155" i="109"/>
  <c r="I1155" i="109"/>
  <c r="H1155" i="109"/>
  <c r="G1155" i="109"/>
  <c r="F1155" i="109"/>
  <c r="E1155" i="109"/>
  <c r="D1155" i="109"/>
  <c r="C1155" i="109"/>
  <c r="B1155" i="109"/>
  <c r="A1155" i="109"/>
  <c r="AB1154" i="109"/>
  <c r="AC1154" i="109" s="1"/>
  <c r="AA1154" i="109"/>
  <c r="Z1154" i="109"/>
  <c r="U1154" i="109"/>
  <c r="T1154" i="109"/>
  <c r="S1154" i="109"/>
  <c r="R1154" i="109"/>
  <c r="Q1154" i="109"/>
  <c r="P1154" i="109"/>
  <c r="O1154" i="109"/>
  <c r="N1154" i="109"/>
  <c r="M1154" i="109"/>
  <c r="L1154" i="109"/>
  <c r="K1154" i="109"/>
  <c r="J1154" i="109"/>
  <c r="I1154" i="109"/>
  <c r="H1154" i="109"/>
  <c r="G1154" i="109"/>
  <c r="F1154" i="109"/>
  <c r="E1154" i="109"/>
  <c r="D1154" i="109"/>
  <c r="C1154" i="109"/>
  <c r="B1154" i="109"/>
  <c r="A1154" i="109"/>
  <c r="V1154" i="109" s="1"/>
  <c r="AM1153" i="109"/>
  <c r="AL1153" i="109"/>
  <c r="AJ1153" i="109"/>
  <c r="AI1153" i="109"/>
  <c r="AH1153" i="109"/>
  <c r="AE1153" i="109"/>
  <c r="U1153" i="109"/>
  <c r="T1153" i="109"/>
  <c r="S1153" i="109"/>
  <c r="R1153" i="109"/>
  <c r="Q1153" i="109"/>
  <c r="P1153" i="109"/>
  <c r="O1153" i="109"/>
  <c r="N1153" i="109"/>
  <c r="M1153" i="109"/>
  <c r="L1153" i="109"/>
  <c r="K1153" i="109"/>
  <c r="J1153" i="109"/>
  <c r="I1153" i="109"/>
  <c r="H1153" i="109"/>
  <c r="G1153" i="109"/>
  <c r="F1153" i="109"/>
  <c r="E1153" i="109"/>
  <c r="D1153" i="109"/>
  <c r="C1153" i="109"/>
  <c r="B1153" i="109"/>
  <c r="A1153" i="109"/>
  <c r="V1153" i="109" s="1"/>
  <c r="AN1152" i="109"/>
  <c r="AJ1152" i="109"/>
  <c r="U1152" i="109"/>
  <c r="T1152" i="109"/>
  <c r="S1152" i="109"/>
  <c r="R1152" i="109"/>
  <c r="Q1152" i="109"/>
  <c r="P1152" i="109"/>
  <c r="O1152" i="109"/>
  <c r="N1152" i="109"/>
  <c r="M1152" i="109"/>
  <c r="L1152" i="109"/>
  <c r="K1152" i="109"/>
  <c r="J1152" i="109"/>
  <c r="I1152" i="109"/>
  <c r="H1152" i="109"/>
  <c r="G1152" i="109"/>
  <c r="F1152" i="109"/>
  <c r="E1152" i="109"/>
  <c r="D1152" i="109"/>
  <c r="C1152" i="109"/>
  <c r="B1152" i="109"/>
  <c r="A1152" i="109"/>
  <c r="V1152" i="109" s="1"/>
  <c r="AP1151" i="109"/>
  <c r="AO1151" i="109"/>
  <c r="AS1151" i="109" s="1"/>
  <c r="AN1151" i="109"/>
  <c r="AM1151" i="109"/>
  <c r="AL1151" i="109"/>
  <c r="AK1151" i="109"/>
  <c r="AJ1151" i="109"/>
  <c r="AI1151" i="109"/>
  <c r="AH1151" i="109"/>
  <c r="AG1151" i="109"/>
  <c r="AF1151" i="109"/>
  <c r="AE1151" i="109"/>
  <c r="AQ1151" i="109" s="1"/>
  <c r="Z1151" i="109"/>
  <c r="V1151" i="109"/>
  <c r="Y1151" i="109" s="1"/>
  <c r="U1151" i="109"/>
  <c r="T1151" i="109"/>
  <c r="S1151" i="109"/>
  <c r="R1151" i="109"/>
  <c r="Q1151" i="109"/>
  <c r="P1151" i="109"/>
  <c r="O1151" i="109"/>
  <c r="N1151" i="109"/>
  <c r="M1151" i="109"/>
  <c r="L1151" i="109"/>
  <c r="K1151" i="109"/>
  <c r="J1151" i="109"/>
  <c r="I1151" i="109"/>
  <c r="H1151" i="109"/>
  <c r="G1151" i="109"/>
  <c r="F1151" i="109"/>
  <c r="E1151" i="109"/>
  <c r="D1151" i="109"/>
  <c r="C1151" i="109"/>
  <c r="B1151" i="109"/>
  <c r="A1151" i="109"/>
  <c r="V1150" i="109"/>
  <c r="U1150" i="109"/>
  <c r="T1150" i="109"/>
  <c r="S1150" i="109"/>
  <c r="R1150" i="109"/>
  <c r="Q1150" i="109"/>
  <c r="P1150" i="109"/>
  <c r="O1150" i="109"/>
  <c r="N1150" i="109"/>
  <c r="M1150" i="109"/>
  <c r="L1150" i="109"/>
  <c r="K1150" i="109"/>
  <c r="J1150" i="109"/>
  <c r="I1150" i="109"/>
  <c r="H1150" i="109"/>
  <c r="G1150" i="109"/>
  <c r="F1150" i="109"/>
  <c r="E1150" i="109"/>
  <c r="D1150" i="109"/>
  <c r="C1150" i="109"/>
  <c r="B1150" i="109"/>
  <c r="A1150" i="109"/>
  <c r="AP1149" i="109"/>
  <c r="AO1149" i="109"/>
  <c r="AN1149" i="109"/>
  <c r="AL1149" i="109"/>
  <c r="AK1149" i="109"/>
  <c r="AJ1149" i="109"/>
  <c r="AI1149" i="109"/>
  <c r="X1149" i="109"/>
  <c r="U1149" i="109"/>
  <c r="T1149" i="109"/>
  <c r="S1149" i="109"/>
  <c r="R1149" i="109"/>
  <c r="Q1149" i="109"/>
  <c r="P1149" i="109"/>
  <c r="O1149" i="109"/>
  <c r="N1149" i="109"/>
  <c r="M1149" i="109"/>
  <c r="L1149" i="109"/>
  <c r="K1149" i="109"/>
  <c r="J1149" i="109"/>
  <c r="I1149" i="109"/>
  <c r="H1149" i="109"/>
  <c r="G1149" i="109"/>
  <c r="F1149" i="109"/>
  <c r="E1149" i="109"/>
  <c r="D1149" i="109"/>
  <c r="C1149" i="109"/>
  <c r="B1149" i="109"/>
  <c r="A1149" i="109"/>
  <c r="V1149" i="109" s="1"/>
  <c r="AP1148" i="109"/>
  <c r="AS1148" i="109" s="1"/>
  <c r="AO1148" i="109"/>
  <c r="AN1148" i="109"/>
  <c r="AM1148" i="109"/>
  <c r="AL1148" i="109"/>
  <c r="AB1148" i="109"/>
  <c r="AC1148" i="109" s="1"/>
  <c r="U1148" i="109"/>
  <c r="T1148" i="109"/>
  <c r="S1148" i="109"/>
  <c r="AA1148" i="109" s="1"/>
  <c r="R1148" i="109"/>
  <c r="Q1148" i="109"/>
  <c r="P1148" i="109"/>
  <c r="O1148" i="109"/>
  <c r="N1148" i="109"/>
  <c r="M1148" i="109"/>
  <c r="L1148" i="109"/>
  <c r="K1148" i="109"/>
  <c r="J1148" i="109"/>
  <c r="I1148" i="109"/>
  <c r="H1148" i="109"/>
  <c r="G1148" i="109"/>
  <c r="F1148" i="109"/>
  <c r="E1148" i="109"/>
  <c r="D1148" i="109"/>
  <c r="C1148" i="109"/>
  <c r="B1148" i="109"/>
  <c r="A1148" i="109"/>
  <c r="V1148" i="109" s="1"/>
  <c r="AB1147" i="109"/>
  <c r="AC1147" i="109" s="1"/>
  <c r="U1147" i="109"/>
  <c r="T1147" i="109"/>
  <c r="S1147" i="109"/>
  <c r="AA1147" i="109" s="1"/>
  <c r="R1147" i="109"/>
  <c r="Q1147" i="109"/>
  <c r="P1147" i="109"/>
  <c r="O1147" i="109"/>
  <c r="N1147" i="109"/>
  <c r="M1147" i="109"/>
  <c r="L1147" i="109"/>
  <c r="K1147" i="109"/>
  <c r="J1147" i="109"/>
  <c r="I1147" i="109"/>
  <c r="H1147" i="109"/>
  <c r="G1147" i="109"/>
  <c r="F1147" i="109"/>
  <c r="E1147" i="109"/>
  <c r="D1147" i="109"/>
  <c r="C1147" i="109"/>
  <c r="B1147" i="109"/>
  <c r="A1147" i="109"/>
  <c r="V1147" i="109" s="1"/>
  <c r="AB1146" i="109"/>
  <c r="AC1146" i="109" s="1"/>
  <c r="V1146" i="109"/>
  <c r="U1146" i="109"/>
  <c r="T1146" i="109"/>
  <c r="S1146" i="109"/>
  <c r="AA1146" i="109" s="1"/>
  <c r="R1146" i="109"/>
  <c r="Q1146" i="109"/>
  <c r="P1146" i="109"/>
  <c r="O1146" i="109"/>
  <c r="N1146" i="109"/>
  <c r="M1146" i="109"/>
  <c r="L1146" i="109"/>
  <c r="K1146" i="109"/>
  <c r="J1146" i="109"/>
  <c r="I1146" i="109"/>
  <c r="H1146" i="109"/>
  <c r="G1146" i="109"/>
  <c r="F1146" i="109"/>
  <c r="E1146" i="109"/>
  <c r="D1146" i="109"/>
  <c r="C1146" i="109"/>
  <c r="B1146" i="109"/>
  <c r="A1146" i="109"/>
  <c r="AG1145" i="109"/>
  <c r="AF1145" i="109"/>
  <c r="AB1145" i="109"/>
  <c r="AC1145" i="109" s="1"/>
  <c r="AA1145" i="109"/>
  <c r="Z1145" i="109"/>
  <c r="V1145" i="109"/>
  <c r="U1145" i="109"/>
  <c r="T1145" i="109"/>
  <c r="S1145" i="109"/>
  <c r="R1145" i="109"/>
  <c r="Q1145" i="109"/>
  <c r="P1145" i="109"/>
  <c r="O1145" i="109"/>
  <c r="N1145" i="109"/>
  <c r="M1145" i="109"/>
  <c r="L1145" i="109"/>
  <c r="K1145" i="109"/>
  <c r="J1145" i="109"/>
  <c r="I1145" i="109"/>
  <c r="H1145" i="109"/>
  <c r="G1145" i="109"/>
  <c r="F1145" i="109"/>
  <c r="E1145" i="109"/>
  <c r="D1145" i="109"/>
  <c r="C1145" i="109"/>
  <c r="B1145" i="109"/>
  <c r="A1145" i="109"/>
  <c r="AF1144" i="109"/>
  <c r="AE1144" i="109"/>
  <c r="AC1144" i="109"/>
  <c r="AA1144" i="109"/>
  <c r="V1144" i="109"/>
  <c r="U1144" i="109"/>
  <c r="T1144" i="109"/>
  <c r="S1144" i="109"/>
  <c r="R1144" i="109"/>
  <c r="Q1144" i="109"/>
  <c r="P1144" i="109"/>
  <c r="O1144" i="109"/>
  <c r="N1144" i="109"/>
  <c r="M1144" i="109"/>
  <c r="L1144" i="109"/>
  <c r="AB1144" i="109" s="1"/>
  <c r="K1144" i="109"/>
  <c r="J1144" i="109"/>
  <c r="I1144" i="109"/>
  <c r="H1144" i="109"/>
  <c r="G1144" i="109"/>
  <c r="F1144" i="109"/>
  <c r="E1144" i="109"/>
  <c r="D1144" i="109"/>
  <c r="C1144" i="109"/>
  <c r="B1144" i="109"/>
  <c r="A1144" i="109"/>
  <c r="AK1143" i="109"/>
  <c r="AJ1143" i="109"/>
  <c r="AH1143" i="109"/>
  <c r="AG1143" i="109"/>
  <c r="AF1143" i="109"/>
  <c r="AC1143" i="109"/>
  <c r="AB1143" i="109"/>
  <c r="AA1143" i="109"/>
  <c r="U1143" i="109"/>
  <c r="T1143" i="109"/>
  <c r="S1143" i="109"/>
  <c r="R1143" i="109"/>
  <c r="Q1143" i="109"/>
  <c r="P1143" i="109"/>
  <c r="O1143" i="109"/>
  <c r="N1143" i="109"/>
  <c r="M1143" i="109"/>
  <c r="L1143" i="109"/>
  <c r="K1143" i="109"/>
  <c r="J1143" i="109"/>
  <c r="I1143" i="109"/>
  <c r="H1143" i="109"/>
  <c r="G1143" i="109"/>
  <c r="F1143" i="109"/>
  <c r="E1143" i="109"/>
  <c r="D1143" i="109"/>
  <c r="C1143" i="109"/>
  <c r="B1143" i="109"/>
  <c r="A1143" i="109"/>
  <c r="V1143" i="109" s="1"/>
  <c r="Y1143" i="109" s="1"/>
  <c r="AB1142" i="109"/>
  <c r="AC1142" i="109" s="1"/>
  <c r="AA1142" i="109"/>
  <c r="U1142" i="109"/>
  <c r="T1142" i="109"/>
  <c r="S1142" i="109"/>
  <c r="R1142" i="109"/>
  <c r="Q1142" i="109"/>
  <c r="P1142" i="109"/>
  <c r="O1142" i="109"/>
  <c r="N1142" i="109"/>
  <c r="M1142" i="109"/>
  <c r="L1142" i="109"/>
  <c r="K1142" i="109"/>
  <c r="J1142" i="109"/>
  <c r="I1142" i="109"/>
  <c r="H1142" i="109"/>
  <c r="G1142" i="109"/>
  <c r="F1142" i="109"/>
  <c r="E1142" i="109"/>
  <c r="D1142" i="109"/>
  <c r="C1142" i="109"/>
  <c r="B1142" i="109"/>
  <c r="A1142" i="109"/>
  <c r="V1142" i="109" s="1"/>
  <c r="AO1141" i="109"/>
  <c r="AN1141" i="109"/>
  <c r="AL1141" i="109"/>
  <c r="AK1141" i="109"/>
  <c r="AJ1141" i="109"/>
  <c r="U1141" i="109"/>
  <c r="T1141" i="109"/>
  <c r="S1141" i="109"/>
  <c r="R1141" i="109"/>
  <c r="Q1141" i="109"/>
  <c r="P1141" i="109"/>
  <c r="O1141" i="109"/>
  <c r="N1141" i="109"/>
  <c r="M1141" i="109"/>
  <c r="L1141" i="109"/>
  <c r="K1141" i="109"/>
  <c r="J1141" i="109"/>
  <c r="I1141" i="109"/>
  <c r="H1141" i="109"/>
  <c r="G1141" i="109"/>
  <c r="F1141" i="109"/>
  <c r="E1141" i="109"/>
  <c r="D1141" i="109"/>
  <c r="C1141" i="109"/>
  <c r="B1141" i="109"/>
  <c r="A1141" i="109"/>
  <c r="V1141" i="109" s="1"/>
  <c r="AP1140" i="109"/>
  <c r="AO1140" i="109"/>
  <c r="AN1140" i="109"/>
  <c r="AM1140" i="109"/>
  <c r="AL1140" i="109"/>
  <c r="AK1140" i="109"/>
  <c r="AJ1140" i="109"/>
  <c r="AI1140" i="109"/>
  <c r="AH1140" i="109"/>
  <c r="AG1140" i="109"/>
  <c r="AF1140" i="109"/>
  <c r="AE1140" i="109"/>
  <c r="Z1140" i="109"/>
  <c r="V1140" i="109"/>
  <c r="Y1140" i="109" s="1"/>
  <c r="U1140" i="109"/>
  <c r="T1140" i="109"/>
  <c r="S1140" i="109"/>
  <c r="R1140" i="109"/>
  <c r="Q1140" i="109"/>
  <c r="P1140" i="109"/>
  <c r="O1140" i="109"/>
  <c r="N1140" i="109"/>
  <c r="M1140" i="109"/>
  <c r="L1140" i="109"/>
  <c r="K1140" i="109"/>
  <c r="J1140" i="109"/>
  <c r="I1140" i="109"/>
  <c r="H1140" i="109"/>
  <c r="G1140" i="109"/>
  <c r="F1140" i="109"/>
  <c r="E1140" i="109"/>
  <c r="D1140" i="109"/>
  <c r="C1140" i="109"/>
  <c r="B1140" i="109"/>
  <c r="A1140" i="109"/>
  <c r="AI1139" i="109"/>
  <c r="AH1139" i="109"/>
  <c r="AG1139" i="109"/>
  <c r="V1139" i="109"/>
  <c r="U1139" i="109"/>
  <c r="T1139" i="109"/>
  <c r="S1139" i="109"/>
  <c r="R1139" i="109"/>
  <c r="Q1139" i="109"/>
  <c r="P1139" i="109"/>
  <c r="O1139" i="109"/>
  <c r="N1139" i="109"/>
  <c r="M1139" i="109"/>
  <c r="L1139" i="109"/>
  <c r="K1139" i="109"/>
  <c r="J1139" i="109"/>
  <c r="I1139" i="109"/>
  <c r="H1139" i="109"/>
  <c r="G1139" i="109"/>
  <c r="F1139" i="109"/>
  <c r="E1139" i="109"/>
  <c r="D1139" i="109"/>
  <c r="C1139" i="109"/>
  <c r="B1139" i="109"/>
  <c r="A1139" i="109"/>
  <c r="AP1138" i="109"/>
  <c r="AO1138" i="109"/>
  <c r="AN1138" i="109"/>
  <c r="AM1138" i="109"/>
  <c r="AL1138" i="109"/>
  <c r="AK1138" i="109"/>
  <c r="AJ1138" i="109"/>
  <c r="AI1138" i="109"/>
  <c r="X1138" i="109"/>
  <c r="U1138" i="109"/>
  <c r="T1138" i="109"/>
  <c r="S1138" i="109"/>
  <c r="R1138" i="109"/>
  <c r="Q1138" i="109"/>
  <c r="P1138" i="109"/>
  <c r="O1138" i="109"/>
  <c r="N1138" i="109"/>
  <c r="M1138" i="109"/>
  <c r="L1138" i="109"/>
  <c r="K1138" i="109"/>
  <c r="J1138" i="109"/>
  <c r="I1138" i="109"/>
  <c r="H1138" i="109"/>
  <c r="G1138" i="109"/>
  <c r="F1138" i="109"/>
  <c r="E1138" i="109"/>
  <c r="D1138" i="109"/>
  <c r="C1138" i="109"/>
  <c r="B1138" i="109"/>
  <c r="A1138" i="109"/>
  <c r="V1138" i="109" s="1"/>
  <c r="AB1137" i="109"/>
  <c r="AC1137" i="109" s="1"/>
  <c r="U1137" i="109"/>
  <c r="T1137" i="109"/>
  <c r="S1137" i="109"/>
  <c r="AA1137" i="109" s="1"/>
  <c r="R1137" i="109"/>
  <c r="Q1137" i="109"/>
  <c r="P1137" i="109"/>
  <c r="O1137" i="109"/>
  <c r="N1137" i="109"/>
  <c r="M1137" i="109"/>
  <c r="L1137" i="109"/>
  <c r="K1137" i="109"/>
  <c r="J1137" i="109"/>
  <c r="I1137" i="109"/>
  <c r="H1137" i="109"/>
  <c r="G1137" i="109"/>
  <c r="F1137" i="109"/>
  <c r="E1137" i="109"/>
  <c r="D1137" i="109"/>
  <c r="C1137" i="109"/>
  <c r="B1137" i="109"/>
  <c r="A1137" i="109"/>
  <c r="V1137" i="109" s="1"/>
  <c r="AO1136" i="109"/>
  <c r="AC1136" i="109"/>
  <c r="AB1136" i="109"/>
  <c r="V1136" i="109"/>
  <c r="U1136" i="109"/>
  <c r="T1136" i="109"/>
  <c r="S1136" i="109"/>
  <c r="AA1136" i="109" s="1"/>
  <c r="R1136" i="109"/>
  <c r="Q1136" i="109"/>
  <c r="P1136" i="109"/>
  <c r="O1136" i="109"/>
  <c r="N1136" i="109"/>
  <c r="M1136" i="109"/>
  <c r="L1136" i="109"/>
  <c r="K1136" i="109"/>
  <c r="J1136" i="109"/>
  <c r="I1136" i="109"/>
  <c r="H1136" i="109"/>
  <c r="G1136" i="109"/>
  <c r="F1136" i="109"/>
  <c r="E1136" i="109"/>
  <c r="D1136" i="109"/>
  <c r="C1136" i="109"/>
  <c r="B1136" i="109"/>
  <c r="A1136" i="109"/>
  <c r="AO1135" i="109"/>
  <c r="AE1135" i="109"/>
  <c r="AB1135" i="109"/>
  <c r="AC1135" i="109" s="1"/>
  <c r="AA1135" i="109"/>
  <c r="Z1135" i="109"/>
  <c r="V1135" i="109"/>
  <c r="U1135" i="109"/>
  <c r="T1135" i="109"/>
  <c r="S1135" i="109"/>
  <c r="R1135" i="109"/>
  <c r="Q1135" i="109"/>
  <c r="P1135" i="109"/>
  <c r="O1135" i="109"/>
  <c r="N1135" i="109"/>
  <c r="M1135" i="109"/>
  <c r="L1135" i="109"/>
  <c r="K1135" i="109"/>
  <c r="J1135" i="109"/>
  <c r="I1135" i="109"/>
  <c r="H1135" i="109"/>
  <c r="G1135" i="109"/>
  <c r="F1135" i="109"/>
  <c r="E1135" i="109"/>
  <c r="D1135" i="109"/>
  <c r="C1135" i="109"/>
  <c r="B1135" i="109"/>
  <c r="A1135" i="109"/>
  <c r="AC1134" i="109"/>
  <c r="AB1134" i="109"/>
  <c r="AA1134" i="109"/>
  <c r="V1134" i="109"/>
  <c r="U1134" i="109"/>
  <c r="T1134" i="109"/>
  <c r="S1134" i="109"/>
  <c r="R1134" i="109"/>
  <c r="Q1134" i="109"/>
  <c r="P1134" i="109"/>
  <c r="O1134" i="109"/>
  <c r="N1134" i="109"/>
  <c r="M1134" i="109"/>
  <c r="L1134" i="109"/>
  <c r="K1134" i="109"/>
  <c r="J1134" i="109"/>
  <c r="I1134" i="109"/>
  <c r="H1134" i="109"/>
  <c r="G1134" i="109"/>
  <c r="F1134" i="109"/>
  <c r="E1134" i="109"/>
  <c r="D1134" i="109"/>
  <c r="C1134" i="109"/>
  <c r="B1134" i="109"/>
  <c r="A1134" i="109"/>
  <c r="AI1133" i="109"/>
  <c r="AH1133" i="109"/>
  <c r="AF1133" i="109"/>
  <c r="AE1133" i="109"/>
  <c r="Z1133" i="109"/>
  <c r="V1133" i="109"/>
  <c r="U1133" i="109"/>
  <c r="T1133" i="109"/>
  <c r="S1133" i="109"/>
  <c r="R1133" i="109"/>
  <c r="Q1133" i="109"/>
  <c r="P1133" i="109"/>
  <c r="O1133" i="109"/>
  <c r="N1133" i="109"/>
  <c r="M1133" i="109"/>
  <c r="L1133" i="109"/>
  <c r="K1133" i="109"/>
  <c r="J1133" i="109"/>
  <c r="I1133" i="109"/>
  <c r="H1133" i="109"/>
  <c r="G1133" i="109"/>
  <c r="F1133" i="109"/>
  <c r="E1133" i="109"/>
  <c r="D1133" i="109"/>
  <c r="C1133" i="109"/>
  <c r="B1133" i="109"/>
  <c r="A1133" i="109"/>
  <c r="AJ1132" i="109"/>
  <c r="AH1132" i="109"/>
  <c r="AC1132" i="109"/>
  <c r="AB1132" i="109"/>
  <c r="AA1132" i="109"/>
  <c r="U1132" i="109"/>
  <c r="T1132" i="109"/>
  <c r="S1132" i="109"/>
  <c r="R1132" i="109"/>
  <c r="Q1132" i="109"/>
  <c r="P1132" i="109"/>
  <c r="O1132" i="109"/>
  <c r="N1132" i="109"/>
  <c r="M1132" i="109"/>
  <c r="L1132" i="109"/>
  <c r="K1132" i="109"/>
  <c r="J1132" i="109"/>
  <c r="I1132" i="109"/>
  <c r="H1132" i="109"/>
  <c r="G1132" i="109"/>
  <c r="F1132" i="109"/>
  <c r="E1132" i="109"/>
  <c r="D1132" i="109"/>
  <c r="C1132" i="109"/>
  <c r="B1132" i="109"/>
  <c r="A1132" i="109"/>
  <c r="V1132" i="109" s="1"/>
  <c r="Y1132" i="109" s="1"/>
  <c r="AM1131" i="109"/>
  <c r="AL1131" i="109"/>
  <c r="AJ1131" i="109"/>
  <c r="AI1131" i="109"/>
  <c r="AH1131" i="109"/>
  <c r="AE1131" i="109"/>
  <c r="U1131" i="109"/>
  <c r="T1131" i="109"/>
  <c r="S1131" i="109"/>
  <c r="R1131" i="109"/>
  <c r="Q1131" i="109"/>
  <c r="P1131" i="109"/>
  <c r="O1131" i="109"/>
  <c r="N1131" i="109"/>
  <c r="M1131" i="109"/>
  <c r="L1131" i="109"/>
  <c r="K1131" i="109"/>
  <c r="J1131" i="109"/>
  <c r="I1131" i="109"/>
  <c r="H1131" i="109"/>
  <c r="G1131" i="109"/>
  <c r="F1131" i="109"/>
  <c r="E1131" i="109"/>
  <c r="D1131" i="109"/>
  <c r="C1131" i="109"/>
  <c r="B1131" i="109"/>
  <c r="A1131" i="109"/>
  <c r="V1131" i="109" s="1"/>
  <c r="AL1130" i="109"/>
  <c r="AK1130" i="109"/>
  <c r="AJ1130" i="109"/>
  <c r="AG1130" i="109"/>
  <c r="AF1130" i="109"/>
  <c r="AE1130" i="109"/>
  <c r="U1130" i="109"/>
  <c r="T1130" i="109"/>
  <c r="S1130" i="109"/>
  <c r="R1130" i="109"/>
  <c r="Q1130" i="109"/>
  <c r="P1130" i="109"/>
  <c r="O1130" i="109"/>
  <c r="N1130" i="109"/>
  <c r="M1130" i="109"/>
  <c r="L1130" i="109"/>
  <c r="K1130" i="109"/>
  <c r="J1130" i="109"/>
  <c r="I1130" i="109"/>
  <c r="H1130" i="109"/>
  <c r="G1130" i="109"/>
  <c r="F1130" i="109"/>
  <c r="E1130" i="109"/>
  <c r="D1130" i="109"/>
  <c r="C1130" i="109"/>
  <c r="B1130" i="109"/>
  <c r="A1130" i="109"/>
  <c r="V1130" i="109" s="1"/>
  <c r="AP1129" i="109"/>
  <c r="AO1129" i="109"/>
  <c r="AN1129" i="109"/>
  <c r="AM1129" i="109"/>
  <c r="AL1129" i="109"/>
  <c r="AK1129" i="109"/>
  <c r="AJ1129" i="109"/>
  <c r="AI1129" i="109"/>
  <c r="AH1129" i="109"/>
  <c r="AG1129" i="109"/>
  <c r="AF1129" i="109"/>
  <c r="AE1129" i="109"/>
  <c r="AQ1129" i="109" s="1"/>
  <c r="Z1129" i="109"/>
  <c r="V1129" i="109"/>
  <c r="Y1129" i="109" s="1"/>
  <c r="U1129" i="109"/>
  <c r="T1129" i="109"/>
  <c r="S1129" i="109"/>
  <c r="R1129" i="109"/>
  <c r="Q1129" i="109"/>
  <c r="P1129" i="109"/>
  <c r="O1129" i="109"/>
  <c r="N1129" i="109"/>
  <c r="M1129" i="109"/>
  <c r="L1129" i="109"/>
  <c r="K1129" i="109"/>
  <c r="J1129" i="109"/>
  <c r="I1129" i="109"/>
  <c r="H1129" i="109"/>
  <c r="G1129" i="109"/>
  <c r="F1129" i="109"/>
  <c r="E1129" i="109"/>
  <c r="D1129" i="109"/>
  <c r="C1129" i="109"/>
  <c r="B1129" i="109"/>
  <c r="A1129" i="109"/>
  <c r="AN1128" i="109"/>
  <c r="AM1128" i="109"/>
  <c r="AL1128" i="109"/>
  <c r="AK1128" i="109"/>
  <c r="AJ1128" i="109"/>
  <c r="AI1128" i="109"/>
  <c r="V1128" i="109"/>
  <c r="U1128" i="109"/>
  <c r="T1128" i="109"/>
  <c r="S1128" i="109"/>
  <c r="R1128" i="109"/>
  <c r="Q1128" i="109"/>
  <c r="P1128" i="109"/>
  <c r="O1128" i="109"/>
  <c r="N1128" i="109"/>
  <c r="M1128" i="109"/>
  <c r="L1128" i="109"/>
  <c r="K1128" i="109"/>
  <c r="J1128" i="109"/>
  <c r="I1128" i="109"/>
  <c r="H1128" i="109"/>
  <c r="G1128" i="109"/>
  <c r="F1128" i="109"/>
  <c r="E1128" i="109"/>
  <c r="D1128" i="109"/>
  <c r="C1128" i="109"/>
  <c r="B1128" i="109"/>
  <c r="A1128" i="109"/>
  <c r="AP1127" i="109"/>
  <c r="AO1127" i="109"/>
  <c r="AN1127" i="109"/>
  <c r="AL1127" i="109"/>
  <c r="AK1127" i="109"/>
  <c r="AJ1127" i="109"/>
  <c r="AI1127" i="109"/>
  <c r="X1127" i="109"/>
  <c r="U1127" i="109"/>
  <c r="T1127" i="109"/>
  <c r="S1127" i="109"/>
  <c r="R1127" i="109"/>
  <c r="Q1127" i="109"/>
  <c r="P1127" i="109"/>
  <c r="O1127" i="109"/>
  <c r="N1127" i="109"/>
  <c r="M1127" i="109"/>
  <c r="L1127" i="109"/>
  <c r="K1127" i="109"/>
  <c r="J1127" i="109"/>
  <c r="I1127" i="109"/>
  <c r="H1127" i="109"/>
  <c r="G1127" i="109"/>
  <c r="F1127" i="109"/>
  <c r="E1127" i="109"/>
  <c r="D1127" i="109"/>
  <c r="C1127" i="109"/>
  <c r="B1127" i="109"/>
  <c r="A1127" i="109"/>
  <c r="V1127" i="109" s="1"/>
  <c r="AM1126" i="109"/>
  <c r="AL1126" i="109"/>
  <c r="AB1126" i="109"/>
  <c r="AC1126" i="109" s="1"/>
  <c r="U1126" i="109"/>
  <c r="T1126" i="109"/>
  <c r="S1126" i="109"/>
  <c r="AA1126" i="109" s="1"/>
  <c r="R1126" i="109"/>
  <c r="Q1126" i="109"/>
  <c r="P1126" i="109"/>
  <c r="O1126" i="109"/>
  <c r="N1126" i="109"/>
  <c r="M1126" i="109"/>
  <c r="L1126" i="109"/>
  <c r="K1126" i="109"/>
  <c r="J1126" i="109"/>
  <c r="I1126" i="109"/>
  <c r="H1126" i="109"/>
  <c r="G1126" i="109"/>
  <c r="F1126" i="109"/>
  <c r="E1126" i="109"/>
  <c r="D1126" i="109"/>
  <c r="C1126" i="109"/>
  <c r="B1126" i="109"/>
  <c r="A1126" i="109"/>
  <c r="V1126" i="109" s="1"/>
  <c r="AP1125" i="109"/>
  <c r="AO1125" i="109"/>
  <c r="AS1125" i="109" s="1"/>
  <c r="AC1125" i="109"/>
  <c r="AB1125" i="109"/>
  <c r="U1125" i="109"/>
  <c r="T1125" i="109"/>
  <c r="S1125" i="109"/>
  <c r="AA1125" i="109" s="1"/>
  <c r="R1125" i="109"/>
  <c r="Q1125" i="109"/>
  <c r="P1125" i="109"/>
  <c r="O1125" i="109"/>
  <c r="N1125" i="109"/>
  <c r="M1125" i="109"/>
  <c r="L1125" i="109"/>
  <c r="K1125" i="109"/>
  <c r="J1125" i="109"/>
  <c r="I1125" i="109"/>
  <c r="H1125" i="109"/>
  <c r="G1125" i="109"/>
  <c r="F1125" i="109"/>
  <c r="E1125" i="109"/>
  <c r="D1125" i="109"/>
  <c r="C1125" i="109"/>
  <c r="B1125" i="109"/>
  <c r="A1125" i="109"/>
  <c r="V1125" i="109" s="1"/>
  <c r="AB1124" i="109"/>
  <c r="AC1124" i="109" s="1"/>
  <c r="U1124" i="109"/>
  <c r="T1124" i="109"/>
  <c r="S1124" i="109"/>
  <c r="AA1124" i="109" s="1"/>
  <c r="R1124" i="109"/>
  <c r="Q1124" i="109"/>
  <c r="P1124" i="109"/>
  <c r="O1124" i="109"/>
  <c r="N1124" i="109"/>
  <c r="M1124" i="109"/>
  <c r="L1124" i="109"/>
  <c r="K1124" i="109"/>
  <c r="J1124" i="109"/>
  <c r="I1124" i="109"/>
  <c r="H1124" i="109"/>
  <c r="G1124" i="109"/>
  <c r="F1124" i="109"/>
  <c r="E1124" i="109"/>
  <c r="D1124" i="109"/>
  <c r="C1124" i="109"/>
  <c r="B1124" i="109"/>
  <c r="A1124" i="109"/>
  <c r="V1124" i="109" s="1"/>
  <c r="Y1124" i="109" s="1"/>
  <c r="AF1123" i="109"/>
  <c r="AB1123" i="109"/>
  <c r="AC1123" i="109" s="1"/>
  <c r="AA1123" i="109"/>
  <c r="U1123" i="109"/>
  <c r="T1123" i="109"/>
  <c r="S1123" i="109"/>
  <c r="R1123" i="109"/>
  <c r="Q1123" i="109"/>
  <c r="P1123" i="109"/>
  <c r="O1123" i="109"/>
  <c r="N1123" i="109"/>
  <c r="M1123" i="109"/>
  <c r="L1123" i="109"/>
  <c r="K1123" i="109"/>
  <c r="J1123" i="109"/>
  <c r="I1123" i="109"/>
  <c r="H1123" i="109"/>
  <c r="G1123" i="109"/>
  <c r="F1123" i="109"/>
  <c r="E1123" i="109"/>
  <c r="D1123" i="109"/>
  <c r="C1123" i="109"/>
  <c r="B1123" i="109"/>
  <c r="A1123" i="109"/>
  <c r="V1123" i="109" s="1"/>
  <c r="AN1122" i="109"/>
  <c r="AI1122" i="109"/>
  <c r="V1122" i="109"/>
  <c r="U1122" i="109"/>
  <c r="T1122" i="109"/>
  <c r="S1122" i="109"/>
  <c r="R1122" i="109"/>
  <c r="Q1122" i="109"/>
  <c r="P1122" i="109"/>
  <c r="O1122" i="109"/>
  <c r="N1122" i="109"/>
  <c r="M1122" i="109"/>
  <c r="L1122" i="109"/>
  <c r="K1122" i="109"/>
  <c r="J1122" i="109"/>
  <c r="I1122" i="109"/>
  <c r="H1122" i="109"/>
  <c r="G1122" i="109"/>
  <c r="F1122" i="109"/>
  <c r="E1122" i="109"/>
  <c r="D1122" i="109"/>
  <c r="C1122" i="109"/>
  <c r="B1122" i="109"/>
  <c r="A1122" i="109"/>
  <c r="AB1121" i="109"/>
  <c r="AC1121" i="109" s="1"/>
  <c r="Z1121" i="109"/>
  <c r="U1121" i="109"/>
  <c r="T1121" i="109"/>
  <c r="S1121" i="109"/>
  <c r="AA1121" i="109" s="1"/>
  <c r="R1121" i="109"/>
  <c r="Q1121" i="109"/>
  <c r="P1121" i="109"/>
  <c r="O1121" i="109"/>
  <c r="N1121" i="109"/>
  <c r="M1121" i="109"/>
  <c r="L1121" i="109"/>
  <c r="K1121" i="109"/>
  <c r="J1121" i="109"/>
  <c r="I1121" i="109"/>
  <c r="H1121" i="109"/>
  <c r="G1121" i="109"/>
  <c r="F1121" i="109"/>
  <c r="E1121" i="109"/>
  <c r="D1121" i="109"/>
  <c r="C1121" i="109"/>
  <c r="B1121" i="109"/>
  <c r="A1121" i="109"/>
  <c r="V1121" i="109" s="1"/>
  <c r="AN1120" i="109"/>
  <c r="AM1120" i="109"/>
  <c r="AL1120" i="109"/>
  <c r="AK1120" i="109"/>
  <c r="AJ1120" i="109"/>
  <c r="AI1120" i="109"/>
  <c r="AH1120" i="109"/>
  <c r="AG1120" i="109"/>
  <c r="AF1120" i="109"/>
  <c r="AE1120" i="109"/>
  <c r="U1120" i="109"/>
  <c r="T1120" i="109"/>
  <c r="S1120" i="109"/>
  <c r="R1120" i="109"/>
  <c r="Q1120" i="109"/>
  <c r="P1120" i="109"/>
  <c r="O1120" i="109"/>
  <c r="N1120" i="109"/>
  <c r="M1120" i="109"/>
  <c r="L1120" i="109"/>
  <c r="K1120" i="109"/>
  <c r="J1120" i="109"/>
  <c r="I1120" i="109"/>
  <c r="H1120" i="109"/>
  <c r="G1120" i="109"/>
  <c r="F1120" i="109"/>
  <c r="E1120" i="109"/>
  <c r="D1120" i="109"/>
  <c r="C1120" i="109"/>
  <c r="B1120" i="109"/>
  <c r="A1120" i="109"/>
  <c r="V1120" i="109" s="1"/>
  <c r="U1119" i="109"/>
  <c r="T1119" i="109"/>
  <c r="S1119" i="109"/>
  <c r="R1119" i="109"/>
  <c r="Q1119" i="109"/>
  <c r="P1119" i="109"/>
  <c r="O1119" i="109"/>
  <c r="N1119" i="109"/>
  <c r="M1119" i="109"/>
  <c r="L1119" i="109"/>
  <c r="K1119" i="109"/>
  <c r="J1119" i="109"/>
  <c r="I1119" i="109"/>
  <c r="H1119" i="109"/>
  <c r="G1119" i="109"/>
  <c r="F1119" i="109"/>
  <c r="E1119" i="109"/>
  <c r="D1119" i="109"/>
  <c r="C1119" i="109"/>
  <c r="B1119" i="109"/>
  <c r="A1119" i="109"/>
  <c r="V1119" i="109" s="1"/>
  <c r="X1119" i="109" s="1"/>
  <c r="AO1118" i="109"/>
  <c r="Z1118" i="109"/>
  <c r="U1118" i="109"/>
  <c r="T1118" i="109"/>
  <c r="S1118" i="109"/>
  <c r="R1118" i="109"/>
  <c r="Q1118" i="109"/>
  <c r="P1118" i="109"/>
  <c r="O1118" i="109"/>
  <c r="N1118" i="109"/>
  <c r="M1118" i="109"/>
  <c r="L1118" i="109"/>
  <c r="K1118" i="109"/>
  <c r="J1118" i="109"/>
  <c r="I1118" i="109"/>
  <c r="H1118" i="109"/>
  <c r="G1118" i="109"/>
  <c r="F1118" i="109"/>
  <c r="E1118" i="109"/>
  <c r="D1118" i="109"/>
  <c r="C1118" i="109"/>
  <c r="B1118" i="109"/>
  <c r="A1118" i="109"/>
  <c r="V1118" i="109" s="1"/>
  <c r="AP1117" i="109"/>
  <c r="AO1117" i="109"/>
  <c r="AS1117" i="109" s="1"/>
  <c r="AN1117" i="109"/>
  <c r="AM1117" i="109"/>
  <c r="AL1117" i="109"/>
  <c r="AK1117" i="109"/>
  <c r="AI1117" i="109"/>
  <c r="U1117" i="109"/>
  <c r="T1117" i="109"/>
  <c r="S1117" i="109"/>
  <c r="R1117" i="109"/>
  <c r="Q1117" i="109"/>
  <c r="P1117" i="109"/>
  <c r="O1117" i="109"/>
  <c r="N1117" i="109"/>
  <c r="M1117" i="109"/>
  <c r="L1117" i="109"/>
  <c r="K1117" i="109"/>
  <c r="J1117" i="109"/>
  <c r="I1117" i="109"/>
  <c r="H1117" i="109"/>
  <c r="G1117" i="109"/>
  <c r="F1117" i="109"/>
  <c r="E1117" i="109"/>
  <c r="D1117" i="109"/>
  <c r="C1117" i="109"/>
  <c r="B1117" i="109"/>
  <c r="A1117" i="109"/>
  <c r="V1117" i="109" s="1"/>
  <c r="AJ1116" i="109"/>
  <c r="Y1116" i="109"/>
  <c r="U1116" i="109"/>
  <c r="T1116" i="109"/>
  <c r="S1116" i="109"/>
  <c r="R1116" i="109"/>
  <c r="Q1116" i="109"/>
  <c r="P1116" i="109"/>
  <c r="O1116" i="109"/>
  <c r="N1116" i="109"/>
  <c r="M1116" i="109"/>
  <c r="L1116" i="109"/>
  <c r="K1116" i="109"/>
  <c r="J1116" i="109"/>
  <c r="I1116" i="109"/>
  <c r="H1116" i="109"/>
  <c r="G1116" i="109"/>
  <c r="F1116" i="109"/>
  <c r="E1116" i="109"/>
  <c r="D1116" i="109"/>
  <c r="C1116" i="109"/>
  <c r="B1116" i="109"/>
  <c r="A1116" i="109"/>
  <c r="V1116" i="109" s="1"/>
  <c r="AB1115" i="109"/>
  <c r="AC1115" i="109" s="1"/>
  <c r="U1115" i="109"/>
  <c r="T1115" i="109"/>
  <c r="S1115" i="109"/>
  <c r="AA1115" i="109" s="1"/>
  <c r="R1115" i="109"/>
  <c r="Q1115" i="109"/>
  <c r="P1115" i="109"/>
  <c r="O1115" i="109"/>
  <c r="N1115" i="109"/>
  <c r="M1115" i="109"/>
  <c r="L1115" i="109"/>
  <c r="K1115" i="109"/>
  <c r="J1115" i="109"/>
  <c r="I1115" i="109"/>
  <c r="H1115" i="109"/>
  <c r="G1115" i="109"/>
  <c r="F1115" i="109"/>
  <c r="E1115" i="109"/>
  <c r="D1115" i="109"/>
  <c r="C1115" i="109"/>
  <c r="B1115" i="109"/>
  <c r="A1115" i="109"/>
  <c r="V1115" i="109" s="1"/>
  <c r="AC1114" i="109"/>
  <c r="AB1114" i="109"/>
  <c r="X1114" i="109"/>
  <c r="U1114" i="109"/>
  <c r="T1114" i="109"/>
  <c r="S1114" i="109"/>
  <c r="AA1114" i="109" s="1"/>
  <c r="R1114" i="109"/>
  <c r="Q1114" i="109"/>
  <c r="P1114" i="109"/>
  <c r="O1114" i="109"/>
  <c r="N1114" i="109"/>
  <c r="M1114" i="109"/>
  <c r="L1114" i="109"/>
  <c r="K1114" i="109"/>
  <c r="J1114" i="109"/>
  <c r="I1114" i="109"/>
  <c r="H1114" i="109"/>
  <c r="G1114" i="109"/>
  <c r="F1114" i="109"/>
  <c r="E1114" i="109"/>
  <c r="D1114" i="109"/>
  <c r="C1114" i="109"/>
  <c r="B1114" i="109"/>
  <c r="A1114" i="109"/>
  <c r="V1114" i="109" s="1"/>
  <c r="AP1113" i="109"/>
  <c r="AS1113" i="109" s="1"/>
  <c r="AO1113" i="109"/>
  <c r="AJ1113" i="109"/>
  <c r="AF1113" i="109"/>
  <c r="AE1113" i="109"/>
  <c r="AB1113" i="109"/>
  <c r="AC1113" i="109" s="1"/>
  <c r="U1113" i="109"/>
  <c r="T1113" i="109"/>
  <c r="S1113" i="109"/>
  <c r="AA1113" i="109" s="1"/>
  <c r="R1113" i="109"/>
  <c r="Q1113" i="109"/>
  <c r="P1113" i="109"/>
  <c r="O1113" i="109"/>
  <c r="N1113" i="109"/>
  <c r="M1113" i="109"/>
  <c r="L1113" i="109"/>
  <c r="K1113" i="109"/>
  <c r="J1113" i="109"/>
  <c r="I1113" i="109"/>
  <c r="H1113" i="109"/>
  <c r="G1113" i="109"/>
  <c r="F1113" i="109"/>
  <c r="E1113" i="109"/>
  <c r="D1113" i="109"/>
  <c r="C1113" i="109"/>
  <c r="B1113" i="109"/>
  <c r="A1113" i="109"/>
  <c r="V1113" i="109" s="1"/>
  <c r="AJ1112" i="109"/>
  <c r="AH1112" i="109"/>
  <c r="AG1112" i="109"/>
  <c r="AF1112" i="109"/>
  <c r="AE1112" i="109"/>
  <c r="AB1112" i="109"/>
  <c r="AC1112" i="109" s="1"/>
  <c r="AA1112" i="109"/>
  <c r="Z1112" i="109"/>
  <c r="V1112" i="109"/>
  <c r="AL1112" i="109" s="1"/>
  <c r="U1112" i="109"/>
  <c r="T1112" i="109"/>
  <c r="S1112" i="109"/>
  <c r="R1112" i="109"/>
  <c r="Q1112" i="109"/>
  <c r="P1112" i="109"/>
  <c r="O1112" i="109"/>
  <c r="N1112" i="109"/>
  <c r="M1112" i="109"/>
  <c r="L1112" i="109"/>
  <c r="K1112" i="109"/>
  <c r="J1112" i="109"/>
  <c r="I1112" i="109"/>
  <c r="H1112" i="109"/>
  <c r="G1112" i="109"/>
  <c r="F1112" i="109"/>
  <c r="E1112" i="109"/>
  <c r="D1112" i="109"/>
  <c r="C1112" i="109"/>
  <c r="B1112" i="109"/>
  <c r="A1112" i="109"/>
  <c r="AK1111" i="109"/>
  <c r="AJ1111" i="109"/>
  <c r="AI1111" i="109"/>
  <c r="AH1111" i="109"/>
  <c r="AE1111" i="109"/>
  <c r="Z1111" i="109"/>
  <c r="V1111" i="109"/>
  <c r="U1111" i="109"/>
  <c r="T1111" i="109"/>
  <c r="S1111" i="109"/>
  <c r="R1111" i="109"/>
  <c r="Q1111" i="109"/>
  <c r="P1111" i="109"/>
  <c r="O1111" i="109"/>
  <c r="N1111" i="109"/>
  <c r="M1111" i="109"/>
  <c r="L1111" i="109"/>
  <c r="K1111" i="109"/>
  <c r="J1111" i="109"/>
  <c r="I1111" i="109"/>
  <c r="H1111" i="109"/>
  <c r="G1111" i="109"/>
  <c r="F1111" i="109"/>
  <c r="E1111" i="109"/>
  <c r="D1111" i="109"/>
  <c r="C1111" i="109"/>
  <c r="B1111" i="109"/>
  <c r="A1111" i="109"/>
  <c r="AF1110" i="109"/>
  <c r="AC1110" i="109"/>
  <c r="AB1110" i="109"/>
  <c r="AA1110" i="109"/>
  <c r="Y1110" i="109"/>
  <c r="U1110" i="109"/>
  <c r="T1110" i="109"/>
  <c r="S1110" i="109"/>
  <c r="R1110" i="109"/>
  <c r="Q1110" i="109"/>
  <c r="P1110" i="109"/>
  <c r="O1110" i="109"/>
  <c r="N1110" i="109"/>
  <c r="M1110" i="109"/>
  <c r="L1110" i="109"/>
  <c r="K1110" i="109"/>
  <c r="J1110" i="109"/>
  <c r="I1110" i="109"/>
  <c r="H1110" i="109"/>
  <c r="G1110" i="109"/>
  <c r="F1110" i="109"/>
  <c r="E1110" i="109"/>
  <c r="D1110" i="109"/>
  <c r="C1110" i="109"/>
  <c r="B1110" i="109"/>
  <c r="A1110" i="109"/>
  <c r="V1110" i="109" s="1"/>
  <c r="AP1109" i="109"/>
  <c r="AO1109" i="109"/>
  <c r="AN1109" i="109"/>
  <c r="AF1109" i="109"/>
  <c r="AE1109" i="109"/>
  <c r="AD1109" i="109"/>
  <c r="X1109" i="109"/>
  <c r="U1109" i="109"/>
  <c r="T1109" i="109"/>
  <c r="S1109" i="109"/>
  <c r="AA1109" i="109" s="1"/>
  <c r="R1109" i="109"/>
  <c r="Q1109" i="109"/>
  <c r="P1109" i="109"/>
  <c r="O1109" i="109"/>
  <c r="N1109" i="109"/>
  <c r="M1109" i="109"/>
  <c r="L1109" i="109"/>
  <c r="AB1109" i="109" s="1"/>
  <c r="AC1109" i="109" s="1"/>
  <c r="K1109" i="109"/>
  <c r="J1109" i="109"/>
  <c r="I1109" i="109"/>
  <c r="H1109" i="109"/>
  <c r="G1109" i="109"/>
  <c r="F1109" i="109"/>
  <c r="E1109" i="109"/>
  <c r="D1109" i="109"/>
  <c r="C1109" i="109"/>
  <c r="B1109" i="109"/>
  <c r="A1109" i="109"/>
  <c r="V1109" i="109" s="1"/>
  <c r="AE1108" i="109"/>
  <c r="AB1108" i="109"/>
  <c r="AC1108" i="109" s="1"/>
  <c r="V1108" i="109"/>
  <c r="U1108" i="109"/>
  <c r="T1108" i="109"/>
  <c r="S1108" i="109"/>
  <c r="R1108" i="109"/>
  <c r="Q1108" i="109"/>
  <c r="P1108" i="109"/>
  <c r="O1108" i="109"/>
  <c r="N1108" i="109"/>
  <c r="M1108" i="109"/>
  <c r="L1108" i="109"/>
  <c r="K1108" i="109"/>
  <c r="J1108" i="109"/>
  <c r="I1108" i="109"/>
  <c r="H1108" i="109"/>
  <c r="G1108" i="109"/>
  <c r="F1108" i="109"/>
  <c r="E1108" i="109"/>
  <c r="D1108" i="109"/>
  <c r="C1108" i="109"/>
  <c r="B1108" i="109"/>
  <c r="A1108" i="109"/>
  <c r="AP1107" i="109"/>
  <c r="AO1107" i="109"/>
  <c r="AS1107" i="109" s="1"/>
  <c r="AB1107" i="109"/>
  <c r="AC1107" i="109" s="1"/>
  <c r="U1107" i="109"/>
  <c r="T1107" i="109"/>
  <c r="S1107" i="109"/>
  <c r="R1107" i="109"/>
  <c r="Q1107" i="109"/>
  <c r="P1107" i="109"/>
  <c r="O1107" i="109"/>
  <c r="N1107" i="109"/>
  <c r="M1107" i="109"/>
  <c r="L1107" i="109"/>
  <c r="K1107" i="109"/>
  <c r="J1107" i="109"/>
  <c r="I1107" i="109"/>
  <c r="H1107" i="109"/>
  <c r="G1107" i="109"/>
  <c r="F1107" i="109"/>
  <c r="E1107" i="109"/>
  <c r="D1107" i="109"/>
  <c r="C1107" i="109"/>
  <c r="B1107" i="109"/>
  <c r="A1107" i="109"/>
  <c r="V1107" i="109" s="1"/>
  <c r="AN1106" i="109"/>
  <c r="AB1106" i="109"/>
  <c r="AC1106" i="109" s="1"/>
  <c r="AA1106" i="109"/>
  <c r="U1106" i="109"/>
  <c r="T1106" i="109"/>
  <c r="S1106" i="109"/>
  <c r="R1106" i="109"/>
  <c r="Q1106" i="109"/>
  <c r="P1106" i="109"/>
  <c r="O1106" i="109"/>
  <c r="N1106" i="109"/>
  <c r="M1106" i="109"/>
  <c r="L1106" i="109"/>
  <c r="K1106" i="109"/>
  <c r="J1106" i="109"/>
  <c r="I1106" i="109"/>
  <c r="H1106" i="109"/>
  <c r="G1106" i="109"/>
  <c r="F1106" i="109"/>
  <c r="E1106" i="109"/>
  <c r="D1106" i="109"/>
  <c r="C1106" i="109"/>
  <c r="B1106" i="109"/>
  <c r="A1106" i="109"/>
  <c r="V1106" i="109" s="1"/>
  <c r="AB1105" i="109"/>
  <c r="AC1105" i="109" s="1"/>
  <c r="V1105" i="109"/>
  <c r="U1105" i="109"/>
  <c r="T1105" i="109"/>
  <c r="S1105" i="109"/>
  <c r="AA1105" i="109" s="1"/>
  <c r="R1105" i="109"/>
  <c r="Q1105" i="109"/>
  <c r="P1105" i="109"/>
  <c r="O1105" i="109"/>
  <c r="N1105" i="109"/>
  <c r="M1105" i="109"/>
  <c r="L1105" i="109"/>
  <c r="K1105" i="109"/>
  <c r="J1105" i="109"/>
  <c r="I1105" i="109"/>
  <c r="H1105" i="109"/>
  <c r="G1105" i="109"/>
  <c r="F1105" i="109"/>
  <c r="E1105" i="109"/>
  <c r="D1105" i="109"/>
  <c r="C1105" i="109"/>
  <c r="B1105" i="109"/>
  <c r="A1105" i="109"/>
  <c r="AN1104" i="109"/>
  <c r="AB1104" i="109"/>
  <c r="AC1104" i="109" s="1"/>
  <c r="U1104" i="109"/>
  <c r="T1104" i="109"/>
  <c r="S1104" i="109"/>
  <c r="R1104" i="109"/>
  <c r="Q1104" i="109"/>
  <c r="P1104" i="109"/>
  <c r="O1104" i="109"/>
  <c r="N1104" i="109"/>
  <c r="M1104" i="109"/>
  <c r="L1104" i="109"/>
  <c r="K1104" i="109"/>
  <c r="J1104" i="109"/>
  <c r="I1104" i="109"/>
  <c r="H1104" i="109"/>
  <c r="G1104" i="109"/>
  <c r="F1104" i="109"/>
  <c r="E1104" i="109"/>
  <c r="D1104" i="109"/>
  <c r="C1104" i="109"/>
  <c r="B1104" i="109"/>
  <c r="A1104" i="109"/>
  <c r="V1104" i="109" s="1"/>
  <c r="AO1103" i="109"/>
  <c r="AF1103" i="109"/>
  <c r="AE1103" i="109"/>
  <c r="AC1103" i="109"/>
  <c r="AB1103" i="109"/>
  <c r="AA1103" i="109"/>
  <c r="Z1103" i="109"/>
  <c r="U1103" i="109"/>
  <c r="T1103" i="109"/>
  <c r="S1103" i="109"/>
  <c r="R1103" i="109"/>
  <c r="Q1103" i="109"/>
  <c r="P1103" i="109"/>
  <c r="O1103" i="109"/>
  <c r="N1103" i="109"/>
  <c r="M1103" i="109"/>
  <c r="L1103" i="109"/>
  <c r="K1103" i="109"/>
  <c r="J1103" i="109"/>
  <c r="I1103" i="109"/>
  <c r="H1103" i="109"/>
  <c r="G1103" i="109"/>
  <c r="F1103" i="109"/>
  <c r="E1103" i="109"/>
  <c r="D1103" i="109"/>
  <c r="C1103" i="109"/>
  <c r="B1103" i="109"/>
  <c r="A1103" i="109"/>
  <c r="V1103" i="109" s="1"/>
  <c r="X1103" i="109" s="1"/>
  <c r="AD1103" i="109" s="1"/>
  <c r="AB1102" i="109"/>
  <c r="AC1102" i="109" s="1"/>
  <c r="Y1102" i="109"/>
  <c r="U1102" i="109"/>
  <c r="T1102" i="109"/>
  <c r="S1102" i="109"/>
  <c r="AA1102" i="109" s="1"/>
  <c r="R1102" i="109"/>
  <c r="Q1102" i="109"/>
  <c r="P1102" i="109"/>
  <c r="O1102" i="109"/>
  <c r="N1102" i="109"/>
  <c r="M1102" i="109"/>
  <c r="L1102" i="109"/>
  <c r="K1102" i="109"/>
  <c r="J1102" i="109"/>
  <c r="I1102" i="109"/>
  <c r="H1102" i="109"/>
  <c r="G1102" i="109"/>
  <c r="F1102" i="109"/>
  <c r="E1102" i="109"/>
  <c r="D1102" i="109"/>
  <c r="C1102" i="109"/>
  <c r="B1102" i="109"/>
  <c r="A1102" i="109"/>
  <c r="V1102" i="109" s="1"/>
  <c r="AH1101" i="109"/>
  <c r="AG1101" i="109"/>
  <c r="AC1101" i="109"/>
  <c r="AB1101" i="109"/>
  <c r="V1101" i="109"/>
  <c r="U1101" i="109"/>
  <c r="T1101" i="109"/>
  <c r="S1101" i="109"/>
  <c r="AA1101" i="109" s="1"/>
  <c r="R1101" i="109"/>
  <c r="Q1101" i="109"/>
  <c r="P1101" i="109"/>
  <c r="O1101" i="109"/>
  <c r="N1101" i="109"/>
  <c r="M1101" i="109"/>
  <c r="L1101" i="109"/>
  <c r="K1101" i="109"/>
  <c r="J1101" i="109"/>
  <c r="I1101" i="109"/>
  <c r="H1101" i="109"/>
  <c r="G1101" i="109"/>
  <c r="F1101" i="109"/>
  <c r="E1101" i="109"/>
  <c r="D1101" i="109"/>
  <c r="C1101" i="109"/>
  <c r="B1101" i="109"/>
  <c r="A1101" i="109"/>
  <c r="AB1100" i="109"/>
  <c r="AC1100" i="109" s="1"/>
  <c r="AA1100" i="109"/>
  <c r="Y1100" i="109"/>
  <c r="U1100" i="109"/>
  <c r="T1100" i="109"/>
  <c r="S1100" i="109"/>
  <c r="R1100" i="109"/>
  <c r="Q1100" i="109"/>
  <c r="P1100" i="109"/>
  <c r="O1100" i="109"/>
  <c r="N1100" i="109"/>
  <c r="M1100" i="109"/>
  <c r="L1100" i="109"/>
  <c r="K1100" i="109"/>
  <c r="J1100" i="109"/>
  <c r="I1100" i="109"/>
  <c r="H1100" i="109"/>
  <c r="G1100" i="109"/>
  <c r="F1100" i="109"/>
  <c r="E1100" i="109"/>
  <c r="D1100" i="109"/>
  <c r="C1100" i="109"/>
  <c r="B1100" i="109"/>
  <c r="A1100" i="109"/>
  <c r="V1100" i="109" s="1"/>
  <c r="AC1099" i="109"/>
  <c r="AB1099" i="109"/>
  <c r="AA1099" i="109"/>
  <c r="Z1099" i="109"/>
  <c r="Y1099" i="109"/>
  <c r="V1099" i="109"/>
  <c r="U1099" i="109"/>
  <c r="T1099" i="109"/>
  <c r="S1099" i="109"/>
  <c r="R1099" i="109"/>
  <c r="Q1099" i="109"/>
  <c r="P1099" i="109"/>
  <c r="O1099" i="109"/>
  <c r="N1099" i="109"/>
  <c r="M1099" i="109"/>
  <c r="L1099" i="109"/>
  <c r="K1099" i="109"/>
  <c r="J1099" i="109"/>
  <c r="I1099" i="109"/>
  <c r="H1099" i="109"/>
  <c r="G1099" i="109"/>
  <c r="F1099" i="109"/>
  <c r="E1099" i="109"/>
  <c r="D1099" i="109"/>
  <c r="C1099" i="109"/>
  <c r="B1099" i="109"/>
  <c r="A1099" i="109"/>
  <c r="AK1098" i="109"/>
  <c r="AJ1098" i="109"/>
  <c r="AI1098" i="109"/>
  <c r="AH1098" i="109"/>
  <c r="AF1098" i="109"/>
  <c r="Z1098" i="109"/>
  <c r="X1098" i="109"/>
  <c r="U1098" i="109"/>
  <c r="T1098" i="109"/>
  <c r="S1098" i="109"/>
  <c r="R1098" i="109"/>
  <c r="Q1098" i="109"/>
  <c r="P1098" i="109"/>
  <c r="O1098" i="109"/>
  <c r="N1098" i="109"/>
  <c r="M1098" i="109"/>
  <c r="L1098" i="109"/>
  <c r="K1098" i="109"/>
  <c r="J1098" i="109"/>
  <c r="I1098" i="109"/>
  <c r="H1098" i="109"/>
  <c r="G1098" i="109"/>
  <c r="F1098" i="109"/>
  <c r="E1098" i="109"/>
  <c r="D1098" i="109"/>
  <c r="C1098" i="109"/>
  <c r="B1098" i="109"/>
  <c r="A1098" i="109"/>
  <c r="V1098" i="109" s="1"/>
  <c r="AD1097" i="109"/>
  <c r="AC1097" i="109"/>
  <c r="AB1097" i="109"/>
  <c r="X1097" i="109"/>
  <c r="U1097" i="109"/>
  <c r="T1097" i="109"/>
  <c r="S1097" i="109"/>
  <c r="R1097" i="109"/>
  <c r="Q1097" i="109"/>
  <c r="P1097" i="109"/>
  <c r="O1097" i="109"/>
  <c r="N1097" i="109"/>
  <c r="M1097" i="109"/>
  <c r="L1097" i="109"/>
  <c r="AA1097" i="109" s="1"/>
  <c r="K1097" i="109"/>
  <c r="J1097" i="109"/>
  <c r="I1097" i="109"/>
  <c r="H1097" i="109"/>
  <c r="G1097" i="109"/>
  <c r="F1097" i="109"/>
  <c r="E1097" i="109"/>
  <c r="D1097" i="109"/>
  <c r="C1097" i="109"/>
  <c r="B1097" i="109"/>
  <c r="A1097" i="109"/>
  <c r="V1097" i="109" s="1"/>
  <c r="AC1096" i="109"/>
  <c r="AB1096" i="109"/>
  <c r="Z1096" i="109"/>
  <c r="V1096" i="109"/>
  <c r="U1096" i="109"/>
  <c r="T1096" i="109"/>
  <c r="S1096" i="109"/>
  <c r="R1096" i="109"/>
  <c r="Q1096" i="109"/>
  <c r="P1096" i="109"/>
  <c r="O1096" i="109"/>
  <c r="N1096" i="109"/>
  <c r="M1096" i="109"/>
  <c r="L1096" i="109"/>
  <c r="AA1096" i="109" s="1"/>
  <c r="K1096" i="109"/>
  <c r="J1096" i="109"/>
  <c r="I1096" i="109"/>
  <c r="H1096" i="109"/>
  <c r="G1096" i="109"/>
  <c r="F1096" i="109"/>
  <c r="E1096" i="109"/>
  <c r="D1096" i="109"/>
  <c r="C1096" i="109"/>
  <c r="B1096" i="109"/>
  <c r="A1096" i="109"/>
  <c r="AM1095" i="109"/>
  <c r="AL1095" i="109"/>
  <c r="AK1095" i="109"/>
  <c r="AJ1095" i="109"/>
  <c r="AH1095" i="109"/>
  <c r="AG1095" i="109"/>
  <c r="AF1095" i="109"/>
  <c r="Z1095" i="109"/>
  <c r="U1095" i="109"/>
  <c r="T1095" i="109"/>
  <c r="S1095" i="109"/>
  <c r="R1095" i="109"/>
  <c r="Q1095" i="109"/>
  <c r="P1095" i="109"/>
  <c r="O1095" i="109"/>
  <c r="N1095" i="109"/>
  <c r="M1095" i="109"/>
  <c r="L1095" i="109"/>
  <c r="K1095" i="109"/>
  <c r="J1095" i="109"/>
  <c r="I1095" i="109"/>
  <c r="H1095" i="109"/>
  <c r="G1095" i="109"/>
  <c r="F1095" i="109"/>
  <c r="E1095" i="109"/>
  <c r="D1095" i="109"/>
  <c r="C1095" i="109"/>
  <c r="B1095" i="109"/>
  <c r="A1095" i="109"/>
  <c r="V1095" i="109" s="1"/>
  <c r="X1095" i="109" s="1"/>
  <c r="AP1094" i="109"/>
  <c r="AN1094" i="109"/>
  <c r="AM1094" i="109"/>
  <c r="AL1094" i="109"/>
  <c r="AK1094" i="109"/>
  <c r="AJ1094" i="109"/>
  <c r="AI1094" i="109"/>
  <c r="AH1094" i="109"/>
  <c r="AG1094" i="109"/>
  <c r="AQ1094" i="109" s="1"/>
  <c r="AF1094" i="109"/>
  <c r="AC1094" i="109"/>
  <c r="AB1094" i="109"/>
  <c r="AA1094" i="109"/>
  <c r="Z1094" i="109"/>
  <c r="Y1094" i="109"/>
  <c r="V1094" i="109"/>
  <c r="AE1094" i="109" s="1"/>
  <c r="U1094" i="109"/>
  <c r="T1094" i="109"/>
  <c r="S1094" i="109"/>
  <c r="R1094" i="109"/>
  <c r="Q1094" i="109"/>
  <c r="P1094" i="109"/>
  <c r="O1094" i="109"/>
  <c r="N1094" i="109"/>
  <c r="M1094" i="109"/>
  <c r="L1094" i="109"/>
  <c r="K1094" i="109"/>
  <c r="J1094" i="109"/>
  <c r="I1094" i="109"/>
  <c r="H1094" i="109"/>
  <c r="G1094" i="109"/>
  <c r="F1094" i="109"/>
  <c r="E1094" i="109"/>
  <c r="D1094" i="109"/>
  <c r="C1094" i="109"/>
  <c r="B1094" i="109"/>
  <c r="A1094" i="109"/>
  <c r="AO1093" i="109"/>
  <c r="AN1093" i="109"/>
  <c r="AM1093" i="109"/>
  <c r="AL1093" i="109"/>
  <c r="AJ1093" i="109"/>
  <c r="AI1093" i="109"/>
  <c r="AH1093" i="109"/>
  <c r="AF1093" i="109"/>
  <c r="AE1093" i="109"/>
  <c r="AB1093" i="109"/>
  <c r="AC1093" i="109" s="1"/>
  <c r="AA1093" i="109"/>
  <c r="Z1093" i="109"/>
  <c r="V1093" i="109"/>
  <c r="AG1093" i="109" s="1"/>
  <c r="U1093" i="109"/>
  <c r="T1093" i="109"/>
  <c r="S1093" i="109"/>
  <c r="R1093" i="109"/>
  <c r="Q1093" i="109"/>
  <c r="P1093" i="109"/>
  <c r="O1093" i="109"/>
  <c r="N1093" i="109"/>
  <c r="M1093" i="109"/>
  <c r="L1093" i="109"/>
  <c r="K1093" i="109"/>
  <c r="J1093" i="109"/>
  <c r="I1093" i="109"/>
  <c r="H1093" i="109"/>
  <c r="G1093" i="109"/>
  <c r="F1093" i="109"/>
  <c r="E1093" i="109"/>
  <c r="D1093" i="109"/>
  <c r="C1093" i="109"/>
  <c r="B1093" i="109"/>
  <c r="A1093" i="109"/>
  <c r="AP1092" i="109"/>
  <c r="AO1092" i="109"/>
  <c r="AS1092" i="109" s="1"/>
  <c r="AN1092" i="109"/>
  <c r="AM1092" i="109"/>
  <c r="AK1092" i="109"/>
  <c r="AJ1092" i="109"/>
  <c r="AH1092" i="109"/>
  <c r="AE1092" i="109"/>
  <c r="AB1092" i="109"/>
  <c r="AC1092" i="109" s="1"/>
  <c r="AA1092" i="109"/>
  <c r="U1092" i="109"/>
  <c r="T1092" i="109"/>
  <c r="S1092" i="109"/>
  <c r="R1092" i="109"/>
  <c r="Q1092" i="109"/>
  <c r="P1092" i="109"/>
  <c r="O1092" i="109"/>
  <c r="N1092" i="109"/>
  <c r="M1092" i="109"/>
  <c r="L1092" i="109"/>
  <c r="K1092" i="109"/>
  <c r="J1092" i="109"/>
  <c r="I1092" i="109"/>
  <c r="H1092" i="109"/>
  <c r="G1092" i="109"/>
  <c r="F1092" i="109"/>
  <c r="E1092" i="109"/>
  <c r="D1092" i="109"/>
  <c r="C1092" i="109"/>
  <c r="B1092" i="109"/>
  <c r="A1092" i="109"/>
  <c r="V1092" i="109" s="1"/>
  <c r="AB1091" i="109"/>
  <c r="AC1091" i="109" s="1"/>
  <c r="U1091" i="109"/>
  <c r="T1091" i="109"/>
  <c r="S1091" i="109"/>
  <c r="R1091" i="109"/>
  <c r="Q1091" i="109"/>
  <c r="P1091" i="109"/>
  <c r="O1091" i="109"/>
  <c r="N1091" i="109"/>
  <c r="M1091" i="109"/>
  <c r="L1091" i="109"/>
  <c r="K1091" i="109"/>
  <c r="J1091" i="109"/>
  <c r="I1091" i="109"/>
  <c r="H1091" i="109"/>
  <c r="G1091" i="109"/>
  <c r="F1091" i="109"/>
  <c r="E1091" i="109"/>
  <c r="D1091" i="109"/>
  <c r="C1091" i="109"/>
  <c r="B1091" i="109"/>
  <c r="A1091" i="109"/>
  <c r="V1091" i="109" s="1"/>
  <c r="AQ1090" i="109"/>
  <c r="AP1090" i="109"/>
  <c r="AO1090" i="109"/>
  <c r="AL1090" i="109"/>
  <c r="AK1090" i="109"/>
  <c r="AJ1090" i="109"/>
  <c r="AI1090" i="109"/>
  <c r="AH1090" i="109"/>
  <c r="AG1090" i="109"/>
  <c r="AF1090" i="109"/>
  <c r="AE1090" i="109"/>
  <c r="Z1090" i="109"/>
  <c r="V1090" i="109"/>
  <c r="AM1090" i="109" s="1"/>
  <c r="U1090" i="109"/>
  <c r="T1090" i="109"/>
  <c r="S1090" i="109"/>
  <c r="R1090" i="109"/>
  <c r="Q1090" i="109"/>
  <c r="P1090" i="109"/>
  <c r="O1090" i="109"/>
  <c r="N1090" i="109"/>
  <c r="M1090" i="109"/>
  <c r="L1090" i="109"/>
  <c r="K1090" i="109"/>
  <c r="J1090" i="109"/>
  <c r="I1090" i="109"/>
  <c r="H1090" i="109"/>
  <c r="G1090" i="109"/>
  <c r="F1090" i="109"/>
  <c r="E1090" i="109"/>
  <c r="D1090" i="109"/>
  <c r="C1090" i="109"/>
  <c r="B1090" i="109"/>
  <c r="A1090" i="109"/>
  <c r="AP1089" i="109"/>
  <c r="AM1089" i="109"/>
  <c r="AL1089" i="109"/>
  <c r="AK1089" i="109"/>
  <c r="AJ1089" i="109"/>
  <c r="AI1089" i="109"/>
  <c r="AH1089" i="109"/>
  <c r="U1089" i="109"/>
  <c r="T1089" i="109"/>
  <c r="S1089" i="109"/>
  <c r="R1089" i="109"/>
  <c r="Q1089" i="109"/>
  <c r="P1089" i="109"/>
  <c r="O1089" i="109"/>
  <c r="N1089" i="109"/>
  <c r="M1089" i="109"/>
  <c r="L1089" i="109"/>
  <c r="K1089" i="109"/>
  <c r="J1089" i="109"/>
  <c r="I1089" i="109"/>
  <c r="H1089" i="109"/>
  <c r="G1089" i="109"/>
  <c r="F1089" i="109"/>
  <c r="E1089" i="109"/>
  <c r="D1089" i="109"/>
  <c r="C1089" i="109"/>
  <c r="B1089" i="109"/>
  <c r="A1089" i="109"/>
  <c r="V1089" i="109" s="1"/>
  <c r="AH1088" i="109"/>
  <c r="AG1088" i="109"/>
  <c r="AB1088" i="109"/>
  <c r="AC1088" i="109" s="1"/>
  <c r="V1088" i="109"/>
  <c r="U1088" i="109"/>
  <c r="T1088" i="109"/>
  <c r="S1088" i="109"/>
  <c r="R1088" i="109"/>
  <c r="Q1088" i="109"/>
  <c r="P1088" i="109"/>
  <c r="O1088" i="109"/>
  <c r="N1088" i="109"/>
  <c r="M1088" i="109"/>
  <c r="L1088" i="109"/>
  <c r="K1088" i="109"/>
  <c r="J1088" i="109"/>
  <c r="I1088" i="109"/>
  <c r="H1088" i="109"/>
  <c r="G1088" i="109"/>
  <c r="F1088" i="109"/>
  <c r="E1088" i="109"/>
  <c r="D1088" i="109"/>
  <c r="C1088" i="109"/>
  <c r="B1088" i="109"/>
  <c r="A1088" i="109"/>
  <c r="AR1087" i="109"/>
  <c r="AP1087" i="109"/>
  <c r="AO1087" i="109"/>
  <c r="AS1087" i="109" s="1"/>
  <c r="AN1087" i="109"/>
  <c r="AM1087" i="109"/>
  <c r="AL1087" i="109"/>
  <c r="AK1087" i="109"/>
  <c r="AJ1087" i="109"/>
  <c r="AI1087" i="109"/>
  <c r="AH1087" i="109"/>
  <c r="AG1087" i="109"/>
  <c r="AQ1087" i="109" s="1"/>
  <c r="AF1087" i="109"/>
  <c r="Z1087" i="109"/>
  <c r="X1087" i="109"/>
  <c r="U1087" i="109"/>
  <c r="T1087" i="109"/>
  <c r="S1087" i="109"/>
  <c r="R1087" i="109"/>
  <c r="Q1087" i="109"/>
  <c r="P1087" i="109"/>
  <c r="O1087" i="109"/>
  <c r="N1087" i="109"/>
  <c r="M1087" i="109"/>
  <c r="L1087" i="109"/>
  <c r="K1087" i="109"/>
  <c r="J1087" i="109"/>
  <c r="I1087" i="109"/>
  <c r="H1087" i="109"/>
  <c r="G1087" i="109"/>
  <c r="F1087" i="109"/>
  <c r="E1087" i="109"/>
  <c r="D1087" i="109"/>
  <c r="C1087" i="109"/>
  <c r="B1087" i="109"/>
  <c r="A1087" i="109"/>
  <c r="V1087" i="109" s="1"/>
  <c r="AE1087" i="109" s="1"/>
  <c r="AO1086" i="109"/>
  <c r="AN1086" i="109"/>
  <c r="AM1086" i="109"/>
  <c r="AL1086" i="109"/>
  <c r="AK1086" i="109"/>
  <c r="AJ1086" i="109"/>
  <c r="AH1086" i="109"/>
  <c r="Z1086" i="109"/>
  <c r="V1086" i="109"/>
  <c r="U1086" i="109"/>
  <c r="T1086" i="109"/>
  <c r="S1086" i="109"/>
  <c r="R1086" i="109"/>
  <c r="Q1086" i="109"/>
  <c r="P1086" i="109"/>
  <c r="O1086" i="109"/>
  <c r="N1086" i="109"/>
  <c r="M1086" i="109"/>
  <c r="L1086" i="109"/>
  <c r="K1086" i="109"/>
  <c r="J1086" i="109"/>
  <c r="I1086" i="109"/>
  <c r="H1086" i="109"/>
  <c r="G1086" i="109"/>
  <c r="F1086" i="109"/>
  <c r="E1086" i="109"/>
  <c r="D1086" i="109"/>
  <c r="C1086" i="109"/>
  <c r="B1086" i="109"/>
  <c r="A1086" i="109"/>
  <c r="AK1085" i="109"/>
  <c r="AG1085" i="109"/>
  <c r="U1085" i="109"/>
  <c r="T1085" i="109"/>
  <c r="S1085" i="109"/>
  <c r="R1085" i="109"/>
  <c r="Q1085" i="109"/>
  <c r="P1085" i="109"/>
  <c r="O1085" i="109"/>
  <c r="N1085" i="109"/>
  <c r="M1085" i="109"/>
  <c r="L1085" i="109"/>
  <c r="K1085" i="109"/>
  <c r="J1085" i="109"/>
  <c r="I1085" i="109"/>
  <c r="H1085" i="109"/>
  <c r="G1085" i="109"/>
  <c r="F1085" i="109"/>
  <c r="E1085" i="109"/>
  <c r="D1085" i="109"/>
  <c r="C1085" i="109"/>
  <c r="B1085" i="109"/>
  <c r="A1085" i="109"/>
  <c r="V1085" i="109" s="1"/>
  <c r="AN1084" i="109"/>
  <c r="AM1084" i="109"/>
  <c r="AK1084" i="109"/>
  <c r="AJ1084" i="109"/>
  <c r="AI1084" i="109"/>
  <c r="AF1084" i="109"/>
  <c r="AC1084" i="109"/>
  <c r="AA1084" i="109"/>
  <c r="Z1084" i="109"/>
  <c r="X1084" i="109"/>
  <c r="U1084" i="109"/>
  <c r="T1084" i="109"/>
  <c r="S1084" i="109"/>
  <c r="R1084" i="109"/>
  <c r="Q1084" i="109"/>
  <c r="P1084" i="109"/>
  <c r="O1084" i="109"/>
  <c r="N1084" i="109"/>
  <c r="M1084" i="109"/>
  <c r="L1084" i="109"/>
  <c r="AB1084" i="109" s="1"/>
  <c r="K1084" i="109"/>
  <c r="J1084" i="109"/>
  <c r="I1084" i="109"/>
  <c r="H1084" i="109"/>
  <c r="G1084" i="109"/>
  <c r="F1084" i="109"/>
  <c r="E1084" i="109"/>
  <c r="D1084" i="109"/>
  <c r="C1084" i="109"/>
  <c r="B1084" i="109"/>
  <c r="A1084" i="109"/>
  <c r="V1084" i="109" s="1"/>
  <c r="AC1083" i="109"/>
  <c r="AB1083" i="109"/>
  <c r="V1083" i="109"/>
  <c r="U1083" i="109"/>
  <c r="T1083" i="109"/>
  <c r="S1083" i="109"/>
  <c r="AA1083" i="109" s="1"/>
  <c r="R1083" i="109"/>
  <c r="Q1083" i="109"/>
  <c r="P1083" i="109"/>
  <c r="O1083" i="109"/>
  <c r="N1083" i="109"/>
  <c r="M1083" i="109"/>
  <c r="L1083" i="109"/>
  <c r="K1083" i="109"/>
  <c r="J1083" i="109"/>
  <c r="I1083" i="109"/>
  <c r="H1083" i="109"/>
  <c r="G1083" i="109"/>
  <c r="F1083" i="109"/>
  <c r="E1083" i="109"/>
  <c r="D1083" i="109"/>
  <c r="C1083" i="109"/>
  <c r="B1083" i="109"/>
  <c r="A1083" i="109"/>
  <c r="AC1082" i="109"/>
  <c r="AB1082" i="109"/>
  <c r="U1082" i="109"/>
  <c r="T1082" i="109"/>
  <c r="S1082" i="109"/>
  <c r="R1082" i="109"/>
  <c r="Q1082" i="109"/>
  <c r="P1082" i="109"/>
  <c r="O1082" i="109"/>
  <c r="N1082" i="109"/>
  <c r="M1082" i="109"/>
  <c r="L1082" i="109"/>
  <c r="AA1082" i="109" s="1"/>
  <c r="K1082" i="109"/>
  <c r="J1082" i="109"/>
  <c r="I1082" i="109"/>
  <c r="H1082" i="109"/>
  <c r="G1082" i="109"/>
  <c r="F1082" i="109"/>
  <c r="E1082" i="109"/>
  <c r="D1082" i="109"/>
  <c r="C1082" i="109"/>
  <c r="B1082" i="109"/>
  <c r="A1082" i="109"/>
  <c r="V1082" i="109" s="1"/>
  <c r="X1082" i="109" s="1"/>
  <c r="AS1081" i="109"/>
  <c r="AP1081" i="109"/>
  <c r="AO1081" i="109"/>
  <c r="AI1081" i="109"/>
  <c r="AF1081" i="109"/>
  <c r="U1081" i="109"/>
  <c r="T1081" i="109"/>
  <c r="S1081" i="109"/>
  <c r="R1081" i="109"/>
  <c r="Q1081" i="109"/>
  <c r="P1081" i="109"/>
  <c r="O1081" i="109"/>
  <c r="N1081" i="109"/>
  <c r="M1081" i="109"/>
  <c r="L1081" i="109"/>
  <c r="K1081" i="109"/>
  <c r="J1081" i="109"/>
  <c r="I1081" i="109"/>
  <c r="H1081" i="109"/>
  <c r="G1081" i="109"/>
  <c r="F1081" i="109"/>
  <c r="E1081" i="109"/>
  <c r="D1081" i="109"/>
  <c r="C1081" i="109"/>
  <c r="B1081" i="109"/>
  <c r="A1081" i="109"/>
  <c r="V1081" i="109" s="1"/>
  <c r="AN1080" i="109"/>
  <c r="AM1080" i="109"/>
  <c r="AL1080" i="109"/>
  <c r="AK1080" i="109"/>
  <c r="AI1080" i="109"/>
  <c r="AH1080" i="109"/>
  <c r="AG1080" i="109"/>
  <c r="AF1080" i="109"/>
  <c r="Z1080" i="109"/>
  <c r="V1080" i="109"/>
  <c r="U1080" i="109"/>
  <c r="T1080" i="109"/>
  <c r="S1080" i="109"/>
  <c r="R1080" i="109"/>
  <c r="Q1080" i="109"/>
  <c r="P1080" i="109"/>
  <c r="O1080" i="109"/>
  <c r="N1080" i="109"/>
  <c r="M1080" i="109"/>
  <c r="L1080" i="109"/>
  <c r="K1080" i="109"/>
  <c r="J1080" i="109"/>
  <c r="I1080" i="109"/>
  <c r="H1080" i="109"/>
  <c r="G1080" i="109"/>
  <c r="F1080" i="109"/>
  <c r="E1080" i="109"/>
  <c r="D1080" i="109"/>
  <c r="C1080" i="109"/>
  <c r="B1080" i="109"/>
  <c r="A1080" i="109"/>
  <c r="AO1079" i="109"/>
  <c r="AN1079" i="109"/>
  <c r="AE1079" i="109"/>
  <c r="AA1079" i="109"/>
  <c r="U1079" i="109"/>
  <c r="T1079" i="109"/>
  <c r="S1079" i="109"/>
  <c r="R1079" i="109"/>
  <c r="Q1079" i="109"/>
  <c r="P1079" i="109"/>
  <c r="O1079" i="109"/>
  <c r="N1079" i="109"/>
  <c r="M1079" i="109"/>
  <c r="L1079" i="109"/>
  <c r="AB1079" i="109" s="1"/>
  <c r="AC1079" i="109" s="1"/>
  <c r="K1079" i="109"/>
  <c r="J1079" i="109"/>
  <c r="I1079" i="109"/>
  <c r="H1079" i="109"/>
  <c r="G1079" i="109"/>
  <c r="F1079" i="109"/>
  <c r="E1079" i="109"/>
  <c r="D1079" i="109"/>
  <c r="C1079" i="109"/>
  <c r="B1079" i="109"/>
  <c r="A1079" i="109"/>
  <c r="V1079" i="109" s="1"/>
  <c r="AP1078" i="109"/>
  <c r="AO1078" i="109"/>
  <c r="AM1078" i="109"/>
  <c r="AL1078" i="109"/>
  <c r="AK1078" i="109"/>
  <c r="AJ1078" i="109"/>
  <c r="AI1078" i="109"/>
  <c r="AH1078" i="109"/>
  <c r="AG1078" i="109"/>
  <c r="AF1078" i="109"/>
  <c r="AE1078" i="109"/>
  <c r="AD1078" i="109"/>
  <c r="AC1078" i="109"/>
  <c r="AB1078" i="109"/>
  <c r="AA1078" i="109"/>
  <c r="Z1078" i="109"/>
  <c r="Y1078" i="109"/>
  <c r="V1078" i="109"/>
  <c r="X1078" i="109" s="1"/>
  <c r="U1078" i="109"/>
  <c r="T1078" i="109"/>
  <c r="S1078" i="109"/>
  <c r="R1078" i="109"/>
  <c r="Q1078" i="109"/>
  <c r="P1078" i="109"/>
  <c r="O1078" i="109"/>
  <c r="N1078" i="109"/>
  <c r="M1078" i="109"/>
  <c r="L1078" i="109"/>
  <c r="K1078" i="109"/>
  <c r="J1078" i="109"/>
  <c r="I1078" i="109"/>
  <c r="H1078" i="109"/>
  <c r="G1078" i="109"/>
  <c r="F1078" i="109"/>
  <c r="E1078" i="109"/>
  <c r="D1078" i="109"/>
  <c r="C1078" i="109"/>
  <c r="B1078" i="109"/>
  <c r="A1078" i="109"/>
  <c r="AC1077" i="109"/>
  <c r="AB1077" i="109"/>
  <c r="AA1077" i="109"/>
  <c r="V1077" i="109"/>
  <c r="U1077" i="109"/>
  <c r="T1077" i="109"/>
  <c r="S1077" i="109"/>
  <c r="R1077" i="109"/>
  <c r="Q1077" i="109"/>
  <c r="P1077" i="109"/>
  <c r="O1077" i="109"/>
  <c r="N1077" i="109"/>
  <c r="M1077" i="109"/>
  <c r="L1077" i="109"/>
  <c r="K1077" i="109"/>
  <c r="J1077" i="109"/>
  <c r="I1077" i="109"/>
  <c r="H1077" i="109"/>
  <c r="G1077" i="109"/>
  <c r="F1077" i="109"/>
  <c r="E1077" i="109"/>
  <c r="D1077" i="109"/>
  <c r="C1077" i="109"/>
  <c r="B1077" i="109"/>
  <c r="A1077" i="109"/>
  <c r="AH1076" i="109"/>
  <c r="AG1076" i="109"/>
  <c r="AE1076" i="109"/>
  <c r="Z1076" i="109"/>
  <c r="Y1076" i="109"/>
  <c r="V1076" i="109"/>
  <c r="U1076" i="109"/>
  <c r="T1076" i="109"/>
  <c r="S1076" i="109"/>
  <c r="R1076" i="109"/>
  <c r="Q1076" i="109"/>
  <c r="P1076" i="109"/>
  <c r="O1076" i="109"/>
  <c r="N1076" i="109"/>
  <c r="M1076" i="109"/>
  <c r="L1076" i="109"/>
  <c r="K1076" i="109"/>
  <c r="J1076" i="109"/>
  <c r="I1076" i="109"/>
  <c r="H1076" i="109"/>
  <c r="G1076" i="109"/>
  <c r="F1076" i="109"/>
  <c r="E1076" i="109"/>
  <c r="D1076" i="109"/>
  <c r="C1076" i="109"/>
  <c r="B1076" i="109"/>
  <c r="A1076" i="109"/>
  <c r="AB1075" i="109"/>
  <c r="AC1075" i="109" s="1"/>
  <c r="AA1075" i="109"/>
  <c r="Z1075" i="109"/>
  <c r="Y1075" i="109"/>
  <c r="V1075" i="109"/>
  <c r="U1075" i="109"/>
  <c r="T1075" i="109"/>
  <c r="S1075" i="109"/>
  <c r="R1075" i="109"/>
  <c r="Q1075" i="109"/>
  <c r="P1075" i="109"/>
  <c r="O1075" i="109"/>
  <c r="N1075" i="109"/>
  <c r="M1075" i="109"/>
  <c r="L1075" i="109"/>
  <c r="K1075" i="109"/>
  <c r="J1075" i="109"/>
  <c r="I1075" i="109"/>
  <c r="H1075" i="109"/>
  <c r="G1075" i="109"/>
  <c r="F1075" i="109"/>
  <c r="E1075" i="109"/>
  <c r="D1075" i="109"/>
  <c r="C1075" i="109"/>
  <c r="B1075" i="109"/>
  <c r="A1075" i="109"/>
  <c r="AB1074" i="109"/>
  <c r="AC1074" i="109" s="1"/>
  <c r="Y1074" i="109"/>
  <c r="U1074" i="109"/>
  <c r="T1074" i="109"/>
  <c r="S1074" i="109"/>
  <c r="R1074" i="109"/>
  <c r="Q1074" i="109"/>
  <c r="P1074" i="109"/>
  <c r="O1074" i="109"/>
  <c r="N1074" i="109"/>
  <c r="M1074" i="109"/>
  <c r="L1074" i="109"/>
  <c r="AA1074" i="109" s="1"/>
  <c r="K1074" i="109"/>
  <c r="J1074" i="109"/>
  <c r="I1074" i="109"/>
  <c r="H1074" i="109"/>
  <c r="G1074" i="109"/>
  <c r="F1074" i="109"/>
  <c r="E1074" i="109"/>
  <c r="D1074" i="109"/>
  <c r="C1074" i="109"/>
  <c r="B1074" i="109"/>
  <c r="A1074" i="109"/>
  <c r="V1074" i="109" s="1"/>
  <c r="AC1073" i="109"/>
  <c r="V1073" i="109"/>
  <c r="U1073" i="109"/>
  <c r="T1073" i="109"/>
  <c r="S1073" i="109"/>
  <c r="AA1073" i="109" s="1"/>
  <c r="R1073" i="109"/>
  <c r="Q1073" i="109"/>
  <c r="P1073" i="109"/>
  <c r="O1073" i="109"/>
  <c r="N1073" i="109"/>
  <c r="M1073" i="109"/>
  <c r="L1073" i="109"/>
  <c r="AB1073" i="109" s="1"/>
  <c r="K1073" i="109"/>
  <c r="J1073" i="109"/>
  <c r="I1073" i="109"/>
  <c r="H1073" i="109"/>
  <c r="G1073" i="109"/>
  <c r="F1073" i="109"/>
  <c r="E1073" i="109"/>
  <c r="D1073" i="109"/>
  <c r="C1073" i="109"/>
  <c r="B1073" i="109"/>
  <c r="A1073" i="109"/>
  <c r="AS1072" i="109"/>
  <c r="AP1072" i="109"/>
  <c r="AO1072" i="109"/>
  <c r="AN1072" i="109"/>
  <c r="AM1072" i="109"/>
  <c r="AC1072" i="109"/>
  <c r="AB1072" i="109"/>
  <c r="Z1072" i="109"/>
  <c r="Y1072" i="109"/>
  <c r="V1072" i="109"/>
  <c r="U1072" i="109"/>
  <c r="T1072" i="109"/>
  <c r="S1072" i="109"/>
  <c r="AA1072" i="109" s="1"/>
  <c r="R1072" i="109"/>
  <c r="Q1072" i="109"/>
  <c r="P1072" i="109"/>
  <c r="O1072" i="109"/>
  <c r="N1072" i="109"/>
  <c r="M1072" i="109"/>
  <c r="L1072" i="109"/>
  <c r="K1072" i="109"/>
  <c r="J1072" i="109"/>
  <c r="I1072" i="109"/>
  <c r="H1072" i="109"/>
  <c r="G1072" i="109"/>
  <c r="F1072" i="109"/>
  <c r="E1072" i="109"/>
  <c r="D1072" i="109"/>
  <c r="C1072" i="109"/>
  <c r="B1072" i="109"/>
  <c r="A1072" i="109"/>
  <c r="AP1071" i="109"/>
  <c r="AO1071" i="109"/>
  <c r="AS1071" i="109" s="1"/>
  <c r="X1071" i="109"/>
  <c r="U1071" i="109"/>
  <c r="T1071" i="109"/>
  <c r="S1071" i="109"/>
  <c r="R1071" i="109"/>
  <c r="Q1071" i="109"/>
  <c r="P1071" i="109"/>
  <c r="O1071" i="109"/>
  <c r="N1071" i="109"/>
  <c r="M1071" i="109"/>
  <c r="L1071" i="109"/>
  <c r="K1071" i="109"/>
  <c r="J1071" i="109"/>
  <c r="I1071" i="109"/>
  <c r="H1071" i="109"/>
  <c r="G1071" i="109"/>
  <c r="F1071" i="109"/>
  <c r="E1071" i="109"/>
  <c r="D1071" i="109"/>
  <c r="C1071" i="109"/>
  <c r="B1071" i="109"/>
  <c r="A1071" i="109"/>
  <c r="V1071" i="109" s="1"/>
  <c r="AL1070" i="109"/>
  <c r="U1070" i="109"/>
  <c r="T1070" i="109"/>
  <c r="S1070" i="109"/>
  <c r="R1070" i="109"/>
  <c r="Q1070" i="109"/>
  <c r="P1070" i="109"/>
  <c r="O1070" i="109"/>
  <c r="N1070" i="109"/>
  <c r="M1070" i="109"/>
  <c r="L1070" i="109"/>
  <c r="K1070" i="109"/>
  <c r="J1070" i="109"/>
  <c r="I1070" i="109"/>
  <c r="H1070" i="109"/>
  <c r="G1070" i="109"/>
  <c r="F1070" i="109"/>
  <c r="E1070" i="109"/>
  <c r="D1070" i="109"/>
  <c r="C1070" i="109"/>
  <c r="B1070" i="109"/>
  <c r="A1070" i="109"/>
  <c r="V1070" i="109" s="1"/>
  <c r="AM1069" i="109"/>
  <c r="AL1069" i="109"/>
  <c r="AH1069" i="109"/>
  <c r="AG1069" i="109"/>
  <c r="V1069" i="109"/>
  <c r="U1069" i="109"/>
  <c r="T1069" i="109"/>
  <c r="S1069" i="109"/>
  <c r="R1069" i="109"/>
  <c r="Q1069" i="109"/>
  <c r="P1069" i="109"/>
  <c r="O1069" i="109"/>
  <c r="N1069" i="109"/>
  <c r="M1069" i="109"/>
  <c r="L1069" i="109"/>
  <c r="K1069" i="109"/>
  <c r="J1069" i="109"/>
  <c r="I1069" i="109"/>
  <c r="H1069" i="109"/>
  <c r="G1069" i="109"/>
  <c r="F1069" i="109"/>
  <c r="E1069" i="109"/>
  <c r="D1069" i="109"/>
  <c r="C1069" i="109"/>
  <c r="B1069" i="109"/>
  <c r="A1069" i="109"/>
  <c r="AP1068" i="109"/>
  <c r="AO1068" i="109"/>
  <c r="AN1068" i="109"/>
  <c r="AM1068" i="109"/>
  <c r="AK1068" i="109"/>
  <c r="AJ1068" i="109"/>
  <c r="AI1068" i="109"/>
  <c r="AH1068" i="109"/>
  <c r="AG1068" i="109"/>
  <c r="AF1068" i="109"/>
  <c r="V1068" i="109"/>
  <c r="AL1068" i="109" s="1"/>
  <c r="U1068" i="109"/>
  <c r="T1068" i="109"/>
  <c r="S1068" i="109"/>
  <c r="R1068" i="109"/>
  <c r="Q1068" i="109"/>
  <c r="P1068" i="109"/>
  <c r="O1068" i="109"/>
  <c r="N1068" i="109"/>
  <c r="M1068" i="109"/>
  <c r="L1068" i="109"/>
  <c r="K1068" i="109"/>
  <c r="J1068" i="109"/>
  <c r="I1068" i="109"/>
  <c r="H1068" i="109"/>
  <c r="G1068" i="109"/>
  <c r="F1068" i="109"/>
  <c r="E1068" i="109"/>
  <c r="D1068" i="109"/>
  <c r="C1068" i="109"/>
  <c r="B1068" i="109"/>
  <c r="A1068" i="109"/>
  <c r="AP1067" i="109"/>
  <c r="AO1067" i="109"/>
  <c r="AS1067" i="109" s="1"/>
  <c r="AM1067" i="109"/>
  <c r="AL1067" i="109"/>
  <c r="AK1067" i="109"/>
  <c r="AJ1067" i="109"/>
  <c r="AI1067" i="109"/>
  <c r="AH1067" i="109"/>
  <c r="AG1067" i="109"/>
  <c r="AF1067" i="109"/>
  <c r="AE1067" i="109"/>
  <c r="Z1067" i="109"/>
  <c r="Y1067" i="109"/>
  <c r="V1067" i="109"/>
  <c r="X1067" i="109" s="1"/>
  <c r="U1067" i="109"/>
  <c r="T1067" i="109"/>
  <c r="S1067" i="109"/>
  <c r="R1067" i="109"/>
  <c r="Q1067" i="109"/>
  <c r="P1067" i="109"/>
  <c r="O1067" i="109"/>
  <c r="N1067" i="109"/>
  <c r="M1067" i="109"/>
  <c r="L1067" i="109"/>
  <c r="K1067" i="109"/>
  <c r="J1067" i="109"/>
  <c r="I1067" i="109"/>
  <c r="H1067" i="109"/>
  <c r="G1067" i="109"/>
  <c r="F1067" i="109"/>
  <c r="E1067" i="109"/>
  <c r="D1067" i="109"/>
  <c r="C1067" i="109"/>
  <c r="B1067" i="109"/>
  <c r="A1067" i="109"/>
  <c r="AO1066" i="109"/>
  <c r="AN1066" i="109"/>
  <c r="AM1066" i="109"/>
  <c r="AL1066" i="109"/>
  <c r="AK1066" i="109"/>
  <c r="AJ1066" i="109"/>
  <c r="AI1066" i="109"/>
  <c r="AH1066" i="109"/>
  <c r="AG1066" i="109"/>
  <c r="AF1066" i="109"/>
  <c r="AE1066" i="109"/>
  <c r="AQ1066" i="109" s="1"/>
  <c r="V1066" i="109"/>
  <c r="U1066" i="109"/>
  <c r="T1066" i="109"/>
  <c r="S1066" i="109"/>
  <c r="R1066" i="109"/>
  <c r="Q1066" i="109"/>
  <c r="P1066" i="109"/>
  <c r="O1066" i="109"/>
  <c r="N1066" i="109"/>
  <c r="M1066" i="109"/>
  <c r="L1066" i="109"/>
  <c r="K1066" i="109"/>
  <c r="J1066" i="109"/>
  <c r="I1066" i="109"/>
  <c r="H1066" i="109"/>
  <c r="G1066" i="109"/>
  <c r="F1066" i="109"/>
  <c r="E1066" i="109"/>
  <c r="D1066" i="109"/>
  <c r="C1066" i="109"/>
  <c r="B1066" i="109"/>
  <c r="A1066" i="109"/>
  <c r="AL1065" i="109"/>
  <c r="AK1065" i="109"/>
  <c r="AJ1065" i="109"/>
  <c r="AI1065" i="109"/>
  <c r="AH1065" i="109"/>
  <c r="U1065" i="109"/>
  <c r="T1065" i="109"/>
  <c r="S1065" i="109"/>
  <c r="R1065" i="109"/>
  <c r="Q1065" i="109"/>
  <c r="P1065" i="109"/>
  <c r="O1065" i="109"/>
  <c r="N1065" i="109"/>
  <c r="M1065" i="109"/>
  <c r="L1065" i="109"/>
  <c r="K1065" i="109"/>
  <c r="J1065" i="109"/>
  <c r="I1065" i="109"/>
  <c r="H1065" i="109"/>
  <c r="G1065" i="109"/>
  <c r="F1065" i="109"/>
  <c r="E1065" i="109"/>
  <c r="D1065" i="109"/>
  <c r="C1065" i="109"/>
  <c r="B1065" i="109"/>
  <c r="A1065" i="109"/>
  <c r="V1065" i="109" s="1"/>
  <c r="AP1064" i="109"/>
  <c r="AO1064" i="109"/>
  <c r="AS1064" i="109" s="1"/>
  <c r="AN1064" i="109"/>
  <c r="AM1064" i="109"/>
  <c r="AL1064" i="109"/>
  <c r="AK1064" i="109"/>
  <c r="AJ1064" i="109"/>
  <c r="AI1064" i="109"/>
  <c r="AH1064" i="109"/>
  <c r="AG1064" i="109"/>
  <c r="AF1064" i="109"/>
  <c r="AR1064" i="109" s="1"/>
  <c r="AE1064" i="109"/>
  <c r="AB1064" i="109"/>
  <c r="AC1064" i="109" s="1"/>
  <c r="AA1064" i="109"/>
  <c r="Z1064" i="109"/>
  <c r="Y1064" i="109"/>
  <c r="V1064" i="109"/>
  <c r="X1064" i="109" s="1"/>
  <c r="U1064" i="109"/>
  <c r="T1064" i="109"/>
  <c r="S1064" i="109"/>
  <c r="R1064" i="109"/>
  <c r="Q1064" i="109"/>
  <c r="P1064" i="109"/>
  <c r="O1064" i="109"/>
  <c r="N1064" i="109"/>
  <c r="M1064" i="109"/>
  <c r="L1064" i="109"/>
  <c r="K1064" i="109"/>
  <c r="J1064" i="109"/>
  <c r="I1064" i="109"/>
  <c r="H1064" i="109"/>
  <c r="G1064" i="109"/>
  <c r="F1064" i="109"/>
  <c r="E1064" i="109"/>
  <c r="D1064" i="109"/>
  <c r="C1064" i="109"/>
  <c r="B1064" i="109"/>
  <c r="A1064" i="109"/>
  <c r="AM1063" i="109"/>
  <c r="AL1063" i="109"/>
  <c r="AJ1063" i="109"/>
  <c r="AI1063" i="109"/>
  <c r="AH1063" i="109"/>
  <c r="AG1063" i="109"/>
  <c r="X1063" i="109"/>
  <c r="U1063" i="109"/>
  <c r="T1063" i="109"/>
  <c r="S1063" i="109"/>
  <c r="R1063" i="109"/>
  <c r="Q1063" i="109"/>
  <c r="P1063" i="109"/>
  <c r="O1063" i="109"/>
  <c r="N1063" i="109"/>
  <c r="M1063" i="109"/>
  <c r="L1063" i="109"/>
  <c r="K1063" i="109"/>
  <c r="J1063" i="109"/>
  <c r="I1063" i="109"/>
  <c r="H1063" i="109"/>
  <c r="G1063" i="109"/>
  <c r="F1063" i="109"/>
  <c r="E1063" i="109"/>
  <c r="D1063" i="109"/>
  <c r="C1063" i="109"/>
  <c r="B1063" i="109"/>
  <c r="A1063" i="109"/>
  <c r="V1063" i="109" s="1"/>
  <c r="AC1062" i="109"/>
  <c r="AA1062" i="109"/>
  <c r="V1062" i="109"/>
  <c r="U1062" i="109"/>
  <c r="T1062" i="109"/>
  <c r="S1062" i="109"/>
  <c r="R1062" i="109"/>
  <c r="Q1062" i="109"/>
  <c r="P1062" i="109"/>
  <c r="O1062" i="109"/>
  <c r="N1062" i="109"/>
  <c r="M1062" i="109"/>
  <c r="L1062" i="109"/>
  <c r="AB1062" i="109" s="1"/>
  <c r="K1062" i="109"/>
  <c r="J1062" i="109"/>
  <c r="I1062" i="109"/>
  <c r="H1062" i="109"/>
  <c r="G1062" i="109"/>
  <c r="F1062" i="109"/>
  <c r="E1062" i="109"/>
  <c r="D1062" i="109"/>
  <c r="C1062" i="109"/>
  <c r="B1062" i="109"/>
  <c r="A1062" i="109"/>
  <c r="AK1061" i="109"/>
  <c r="AH1061" i="109"/>
  <c r="AF1061" i="109"/>
  <c r="AE1061" i="109"/>
  <c r="AC1061" i="109"/>
  <c r="AB1061" i="109"/>
  <c r="AA1061" i="109"/>
  <c r="V1061" i="109"/>
  <c r="U1061" i="109"/>
  <c r="T1061" i="109"/>
  <c r="S1061" i="109"/>
  <c r="R1061" i="109"/>
  <c r="Q1061" i="109"/>
  <c r="P1061" i="109"/>
  <c r="O1061" i="109"/>
  <c r="N1061" i="109"/>
  <c r="M1061" i="109"/>
  <c r="L1061" i="109"/>
  <c r="K1061" i="109"/>
  <c r="J1061" i="109"/>
  <c r="I1061" i="109"/>
  <c r="H1061" i="109"/>
  <c r="G1061" i="109"/>
  <c r="F1061" i="109"/>
  <c r="E1061" i="109"/>
  <c r="D1061" i="109"/>
  <c r="C1061" i="109"/>
  <c r="B1061" i="109"/>
  <c r="A1061" i="109"/>
  <c r="AC1060" i="109"/>
  <c r="AB1060" i="109"/>
  <c r="AA1060" i="109"/>
  <c r="V1060" i="109"/>
  <c r="U1060" i="109"/>
  <c r="T1060" i="109"/>
  <c r="S1060" i="109"/>
  <c r="R1060" i="109"/>
  <c r="Q1060" i="109"/>
  <c r="P1060" i="109"/>
  <c r="O1060" i="109"/>
  <c r="N1060" i="109"/>
  <c r="M1060" i="109"/>
  <c r="L1060" i="109"/>
  <c r="K1060" i="109"/>
  <c r="J1060" i="109"/>
  <c r="I1060" i="109"/>
  <c r="H1060" i="109"/>
  <c r="G1060" i="109"/>
  <c r="F1060" i="109"/>
  <c r="E1060" i="109"/>
  <c r="D1060" i="109"/>
  <c r="C1060" i="109"/>
  <c r="B1060" i="109"/>
  <c r="A1060" i="109"/>
  <c r="AF1059" i="109"/>
  <c r="AE1059" i="109"/>
  <c r="AC1059" i="109"/>
  <c r="AB1059" i="109"/>
  <c r="V1059" i="109"/>
  <c r="U1059" i="109"/>
  <c r="T1059" i="109"/>
  <c r="S1059" i="109"/>
  <c r="AA1059" i="109" s="1"/>
  <c r="R1059" i="109"/>
  <c r="Q1059" i="109"/>
  <c r="P1059" i="109"/>
  <c r="O1059" i="109"/>
  <c r="N1059" i="109"/>
  <c r="M1059" i="109"/>
  <c r="L1059" i="109"/>
  <c r="K1059" i="109"/>
  <c r="J1059" i="109"/>
  <c r="I1059" i="109"/>
  <c r="H1059" i="109"/>
  <c r="G1059" i="109"/>
  <c r="F1059" i="109"/>
  <c r="E1059" i="109"/>
  <c r="D1059" i="109"/>
  <c r="C1059" i="109"/>
  <c r="B1059" i="109"/>
  <c r="A1059" i="109"/>
  <c r="AB1058" i="109"/>
  <c r="AC1058" i="109" s="1"/>
  <c r="AA1058" i="109"/>
  <c r="Z1058" i="109"/>
  <c r="Y1058" i="109"/>
  <c r="V1058" i="109"/>
  <c r="U1058" i="109"/>
  <c r="T1058" i="109"/>
  <c r="S1058" i="109"/>
  <c r="R1058" i="109"/>
  <c r="Q1058" i="109"/>
  <c r="P1058" i="109"/>
  <c r="O1058" i="109"/>
  <c r="N1058" i="109"/>
  <c r="M1058" i="109"/>
  <c r="L1058" i="109"/>
  <c r="K1058" i="109"/>
  <c r="J1058" i="109"/>
  <c r="I1058" i="109"/>
  <c r="H1058" i="109"/>
  <c r="G1058" i="109"/>
  <c r="F1058" i="109"/>
  <c r="E1058" i="109"/>
  <c r="D1058" i="109"/>
  <c r="C1058" i="109"/>
  <c r="B1058" i="109"/>
  <c r="A1058" i="109"/>
  <c r="AP1057" i="109"/>
  <c r="AO1057" i="109"/>
  <c r="AS1057" i="109" s="1"/>
  <c r="AC1057" i="109"/>
  <c r="AB1057" i="109"/>
  <c r="U1057" i="109"/>
  <c r="T1057" i="109"/>
  <c r="S1057" i="109"/>
  <c r="AA1057" i="109" s="1"/>
  <c r="R1057" i="109"/>
  <c r="Q1057" i="109"/>
  <c r="P1057" i="109"/>
  <c r="O1057" i="109"/>
  <c r="N1057" i="109"/>
  <c r="M1057" i="109"/>
  <c r="L1057" i="109"/>
  <c r="K1057" i="109"/>
  <c r="J1057" i="109"/>
  <c r="I1057" i="109"/>
  <c r="H1057" i="109"/>
  <c r="G1057" i="109"/>
  <c r="F1057" i="109"/>
  <c r="E1057" i="109"/>
  <c r="D1057" i="109"/>
  <c r="C1057" i="109"/>
  <c r="B1057" i="109"/>
  <c r="A1057" i="109"/>
  <c r="V1057" i="109" s="1"/>
  <c r="AP1056" i="109"/>
  <c r="AO1056" i="109"/>
  <c r="AS1056" i="109" s="1"/>
  <c r="AM1056" i="109"/>
  <c r="AQ1056" i="109" s="1"/>
  <c r="AL1056" i="109"/>
  <c r="AK1056" i="109"/>
  <c r="AJ1056" i="109"/>
  <c r="AI1056" i="109"/>
  <c r="AH1056" i="109"/>
  <c r="AG1056" i="109"/>
  <c r="AF1056" i="109"/>
  <c r="AE1056" i="109"/>
  <c r="AB1056" i="109"/>
  <c r="AC1056" i="109" s="1"/>
  <c r="Z1056" i="109"/>
  <c r="Y1056" i="109"/>
  <c r="V1056" i="109"/>
  <c r="X1056" i="109" s="1"/>
  <c r="U1056" i="109"/>
  <c r="T1056" i="109"/>
  <c r="S1056" i="109"/>
  <c r="R1056" i="109"/>
  <c r="Q1056" i="109"/>
  <c r="P1056" i="109"/>
  <c r="O1056" i="109"/>
  <c r="N1056" i="109"/>
  <c r="M1056" i="109"/>
  <c r="L1056" i="109"/>
  <c r="AA1056" i="109" s="1"/>
  <c r="K1056" i="109"/>
  <c r="J1056" i="109"/>
  <c r="I1056" i="109"/>
  <c r="H1056" i="109"/>
  <c r="G1056" i="109"/>
  <c r="F1056" i="109"/>
  <c r="E1056" i="109"/>
  <c r="D1056" i="109"/>
  <c r="C1056" i="109"/>
  <c r="B1056" i="109"/>
  <c r="A1056" i="109"/>
  <c r="AL1055" i="109"/>
  <c r="AB1055" i="109"/>
  <c r="AC1055" i="109" s="1"/>
  <c r="AA1055" i="109"/>
  <c r="V1055" i="109"/>
  <c r="U1055" i="109"/>
  <c r="T1055" i="109"/>
  <c r="S1055" i="109"/>
  <c r="R1055" i="109"/>
  <c r="Q1055" i="109"/>
  <c r="P1055" i="109"/>
  <c r="O1055" i="109"/>
  <c r="N1055" i="109"/>
  <c r="M1055" i="109"/>
  <c r="L1055" i="109"/>
  <c r="K1055" i="109"/>
  <c r="J1055" i="109"/>
  <c r="I1055" i="109"/>
  <c r="H1055" i="109"/>
  <c r="G1055" i="109"/>
  <c r="F1055" i="109"/>
  <c r="E1055" i="109"/>
  <c r="D1055" i="109"/>
  <c r="C1055" i="109"/>
  <c r="B1055" i="109"/>
  <c r="A1055" i="109"/>
  <c r="AS1054" i="109"/>
  <c r="AP1054" i="109"/>
  <c r="AO1054" i="109"/>
  <c r="AN1054" i="109"/>
  <c r="AM1054" i="109"/>
  <c r="AL1054" i="109"/>
  <c r="AK1054" i="109"/>
  <c r="U1054" i="109"/>
  <c r="T1054" i="109"/>
  <c r="S1054" i="109"/>
  <c r="R1054" i="109"/>
  <c r="Q1054" i="109"/>
  <c r="P1054" i="109"/>
  <c r="O1054" i="109"/>
  <c r="N1054" i="109"/>
  <c r="M1054" i="109"/>
  <c r="L1054" i="109"/>
  <c r="K1054" i="109"/>
  <c r="J1054" i="109"/>
  <c r="I1054" i="109"/>
  <c r="H1054" i="109"/>
  <c r="G1054" i="109"/>
  <c r="F1054" i="109"/>
  <c r="E1054" i="109"/>
  <c r="D1054" i="109"/>
  <c r="C1054" i="109"/>
  <c r="B1054" i="109"/>
  <c r="A1054" i="109"/>
  <c r="V1054" i="109" s="1"/>
  <c r="X1054" i="109" s="1"/>
  <c r="AK1053" i="109"/>
  <c r="AJ1053" i="109"/>
  <c r="V1053" i="109"/>
  <c r="U1053" i="109"/>
  <c r="T1053" i="109"/>
  <c r="S1053" i="109"/>
  <c r="R1053" i="109"/>
  <c r="Q1053" i="109"/>
  <c r="P1053" i="109"/>
  <c r="O1053" i="109"/>
  <c r="N1053" i="109"/>
  <c r="M1053" i="109"/>
  <c r="L1053" i="109"/>
  <c r="K1053" i="109"/>
  <c r="J1053" i="109"/>
  <c r="I1053" i="109"/>
  <c r="H1053" i="109"/>
  <c r="G1053" i="109"/>
  <c r="F1053" i="109"/>
  <c r="E1053" i="109"/>
  <c r="D1053" i="109"/>
  <c r="C1053" i="109"/>
  <c r="B1053" i="109"/>
  <c r="A1053" i="109"/>
  <c r="AP1052" i="109"/>
  <c r="AO1052" i="109"/>
  <c r="AN1052" i="109"/>
  <c r="AM1052" i="109"/>
  <c r="AL1052" i="109"/>
  <c r="AK1052" i="109"/>
  <c r="AJ1052" i="109"/>
  <c r="AI1052" i="109"/>
  <c r="V1052" i="109"/>
  <c r="U1052" i="109"/>
  <c r="T1052" i="109"/>
  <c r="S1052" i="109"/>
  <c r="R1052" i="109"/>
  <c r="Q1052" i="109"/>
  <c r="P1052" i="109"/>
  <c r="O1052" i="109"/>
  <c r="N1052" i="109"/>
  <c r="M1052" i="109"/>
  <c r="L1052" i="109"/>
  <c r="K1052" i="109"/>
  <c r="J1052" i="109"/>
  <c r="I1052" i="109"/>
  <c r="H1052" i="109"/>
  <c r="G1052" i="109"/>
  <c r="F1052" i="109"/>
  <c r="E1052" i="109"/>
  <c r="D1052" i="109"/>
  <c r="C1052" i="109"/>
  <c r="B1052" i="109"/>
  <c r="A1052" i="109"/>
  <c r="AK1051" i="109"/>
  <c r="AJ1051" i="109"/>
  <c r="U1051" i="109"/>
  <c r="T1051" i="109"/>
  <c r="S1051" i="109"/>
  <c r="R1051" i="109"/>
  <c r="Q1051" i="109"/>
  <c r="P1051" i="109"/>
  <c r="O1051" i="109"/>
  <c r="N1051" i="109"/>
  <c r="M1051" i="109"/>
  <c r="L1051" i="109"/>
  <c r="K1051" i="109"/>
  <c r="J1051" i="109"/>
  <c r="I1051" i="109"/>
  <c r="H1051" i="109"/>
  <c r="G1051" i="109"/>
  <c r="F1051" i="109"/>
  <c r="E1051" i="109"/>
  <c r="D1051" i="109"/>
  <c r="C1051" i="109"/>
  <c r="B1051" i="109"/>
  <c r="A1051" i="109"/>
  <c r="V1051" i="109" s="1"/>
  <c r="AF1051" i="109" s="1"/>
  <c r="AP1050" i="109"/>
  <c r="AO1050" i="109"/>
  <c r="AN1050" i="109"/>
  <c r="AM1050" i="109"/>
  <c r="AL1050" i="109"/>
  <c r="AK1050" i="109"/>
  <c r="AH1050" i="109"/>
  <c r="AG1050" i="109"/>
  <c r="AF1050" i="109"/>
  <c r="AC1050" i="109"/>
  <c r="AB1050" i="109"/>
  <c r="U1050" i="109"/>
  <c r="T1050" i="109"/>
  <c r="S1050" i="109"/>
  <c r="AA1050" i="109" s="1"/>
  <c r="R1050" i="109"/>
  <c r="Q1050" i="109"/>
  <c r="P1050" i="109"/>
  <c r="O1050" i="109"/>
  <c r="N1050" i="109"/>
  <c r="M1050" i="109"/>
  <c r="L1050" i="109"/>
  <c r="K1050" i="109"/>
  <c r="J1050" i="109"/>
  <c r="I1050" i="109"/>
  <c r="H1050" i="109"/>
  <c r="G1050" i="109"/>
  <c r="F1050" i="109"/>
  <c r="E1050" i="109"/>
  <c r="D1050" i="109"/>
  <c r="C1050" i="109"/>
  <c r="B1050" i="109"/>
  <c r="A1050" i="109"/>
  <c r="V1050" i="109" s="1"/>
  <c r="AP1049" i="109"/>
  <c r="AO1049" i="109"/>
  <c r="AS1049" i="109" s="1"/>
  <c r="AN1049" i="109"/>
  <c r="AM1049" i="109"/>
  <c r="AJ1049" i="109"/>
  <c r="AI1049" i="109"/>
  <c r="AH1049" i="109"/>
  <c r="AG1049" i="109"/>
  <c r="AE1049" i="109"/>
  <c r="Z1049" i="109"/>
  <c r="V1049" i="109"/>
  <c r="U1049" i="109"/>
  <c r="T1049" i="109"/>
  <c r="S1049" i="109"/>
  <c r="R1049" i="109"/>
  <c r="Q1049" i="109"/>
  <c r="P1049" i="109"/>
  <c r="O1049" i="109"/>
  <c r="N1049" i="109"/>
  <c r="M1049" i="109"/>
  <c r="L1049" i="109"/>
  <c r="K1049" i="109"/>
  <c r="J1049" i="109"/>
  <c r="I1049" i="109"/>
  <c r="H1049" i="109"/>
  <c r="G1049" i="109"/>
  <c r="F1049" i="109"/>
  <c r="E1049" i="109"/>
  <c r="D1049" i="109"/>
  <c r="C1049" i="109"/>
  <c r="B1049" i="109"/>
  <c r="A1049" i="109"/>
  <c r="AQ1048" i="109"/>
  <c r="AP1048" i="109"/>
  <c r="AO1048" i="109"/>
  <c r="AM1048" i="109"/>
  <c r="AL1048" i="109"/>
  <c r="AK1048" i="109"/>
  <c r="AJ1048" i="109"/>
  <c r="AI1048" i="109"/>
  <c r="AG1048" i="109"/>
  <c r="AF1048" i="109"/>
  <c r="AE1048" i="109"/>
  <c r="Z1048" i="109"/>
  <c r="V1048" i="109"/>
  <c r="U1048" i="109"/>
  <c r="T1048" i="109"/>
  <c r="S1048" i="109"/>
  <c r="R1048" i="109"/>
  <c r="Q1048" i="109"/>
  <c r="P1048" i="109"/>
  <c r="O1048" i="109"/>
  <c r="N1048" i="109"/>
  <c r="M1048" i="109"/>
  <c r="L1048" i="109"/>
  <c r="K1048" i="109"/>
  <c r="J1048" i="109"/>
  <c r="I1048" i="109"/>
  <c r="H1048" i="109"/>
  <c r="G1048" i="109"/>
  <c r="F1048" i="109"/>
  <c r="E1048" i="109"/>
  <c r="D1048" i="109"/>
  <c r="C1048" i="109"/>
  <c r="B1048" i="109"/>
  <c r="A1048" i="109"/>
  <c r="AQ1047" i="109"/>
  <c r="AO1047" i="109"/>
  <c r="AN1047" i="109"/>
  <c r="AM1047" i="109"/>
  <c r="AL1047" i="109"/>
  <c r="AK1047" i="109"/>
  <c r="AI1047" i="109"/>
  <c r="AH1047" i="109"/>
  <c r="AG1047" i="109"/>
  <c r="AF1047" i="109"/>
  <c r="AE1047" i="109"/>
  <c r="Z1047" i="109"/>
  <c r="V1047" i="109"/>
  <c r="U1047" i="109"/>
  <c r="T1047" i="109"/>
  <c r="S1047" i="109"/>
  <c r="R1047" i="109"/>
  <c r="Q1047" i="109"/>
  <c r="P1047" i="109"/>
  <c r="O1047" i="109"/>
  <c r="N1047" i="109"/>
  <c r="M1047" i="109"/>
  <c r="L1047" i="109"/>
  <c r="K1047" i="109"/>
  <c r="J1047" i="109"/>
  <c r="I1047" i="109"/>
  <c r="H1047" i="109"/>
  <c r="G1047" i="109"/>
  <c r="F1047" i="109"/>
  <c r="E1047" i="109"/>
  <c r="D1047" i="109"/>
  <c r="C1047" i="109"/>
  <c r="B1047" i="109"/>
  <c r="A1047" i="109"/>
  <c r="AP1046" i="109"/>
  <c r="AO1046" i="109"/>
  <c r="AS1046" i="109" s="1"/>
  <c r="AN1046" i="109"/>
  <c r="AM1046" i="109"/>
  <c r="AK1046" i="109"/>
  <c r="AJ1046" i="109"/>
  <c r="AI1046" i="109"/>
  <c r="AH1046" i="109"/>
  <c r="AG1046" i="109"/>
  <c r="AF1046" i="109"/>
  <c r="AR1046" i="109" s="1"/>
  <c r="AE1046" i="109"/>
  <c r="Z1046" i="109"/>
  <c r="V1046" i="109"/>
  <c r="AL1046" i="109" s="1"/>
  <c r="U1046" i="109"/>
  <c r="T1046" i="109"/>
  <c r="S1046" i="109"/>
  <c r="R1046" i="109"/>
  <c r="Q1046" i="109"/>
  <c r="P1046" i="109"/>
  <c r="O1046" i="109"/>
  <c r="N1046" i="109"/>
  <c r="M1046" i="109"/>
  <c r="L1046" i="109"/>
  <c r="K1046" i="109"/>
  <c r="J1046" i="109"/>
  <c r="I1046" i="109"/>
  <c r="H1046" i="109"/>
  <c r="G1046" i="109"/>
  <c r="F1046" i="109"/>
  <c r="E1046" i="109"/>
  <c r="D1046" i="109"/>
  <c r="C1046" i="109"/>
  <c r="B1046" i="109"/>
  <c r="A1046" i="109"/>
  <c r="AP1045" i="109"/>
  <c r="AN1045" i="109"/>
  <c r="AM1045" i="109"/>
  <c r="AL1045" i="109"/>
  <c r="AK1045" i="109"/>
  <c r="AQ1045" i="109" s="1"/>
  <c r="AJ1045" i="109"/>
  <c r="AI1045" i="109"/>
  <c r="AG1045" i="109"/>
  <c r="U1045" i="109"/>
  <c r="T1045" i="109"/>
  <c r="S1045" i="109"/>
  <c r="R1045" i="109"/>
  <c r="Q1045" i="109"/>
  <c r="P1045" i="109"/>
  <c r="O1045" i="109"/>
  <c r="N1045" i="109"/>
  <c r="M1045" i="109"/>
  <c r="L1045" i="109"/>
  <c r="K1045" i="109"/>
  <c r="J1045" i="109"/>
  <c r="I1045" i="109"/>
  <c r="H1045" i="109"/>
  <c r="G1045" i="109"/>
  <c r="F1045" i="109"/>
  <c r="E1045" i="109"/>
  <c r="D1045" i="109"/>
  <c r="C1045" i="109"/>
  <c r="B1045" i="109"/>
  <c r="A1045" i="109"/>
  <c r="V1045" i="109" s="1"/>
  <c r="AE1045" i="109" s="1"/>
  <c r="AL1044" i="109"/>
  <c r="AI1044" i="109"/>
  <c r="AH1044" i="109"/>
  <c r="AG1044" i="109"/>
  <c r="V1044" i="109"/>
  <c r="U1044" i="109"/>
  <c r="T1044" i="109"/>
  <c r="S1044" i="109"/>
  <c r="R1044" i="109"/>
  <c r="Q1044" i="109"/>
  <c r="P1044" i="109"/>
  <c r="O1044" i="109"/>
  <c r="N1044" i="109"/>
  <c r="M1044" i="109"/>
  <c r="L1044" i="109"/>
  <c r="K1044" i="109"/>
  <c r="J1044" i="109"/>
  <c r="I1044" i="109"/>
  <c r="H1044" i="109"/>
  <c r="G1044" i="109"/>
  <c r="F1044" i="109"/>
  <c r="E1044" i="109"/>
  <c r="D1044" i="109"/>
  <c r="C1044" i="109"/>
  <c r="B1044" i="109"/>
  <c r="A1044" i="109"/>
  <c r="AP1043" i="109"/>
  <c r="AO1043" i="109"/>
  <c r="AN1043" i="109"/>
  <c r="AM1043" i="109"/>
  <c r="AL1043" i="109"/>
  <c r="AK1043" i="109"/>
  <c r="AI1043" i="109"/>
  <c r="X1043" i="109"/>
  <c r="U1043" i="109"/>
  <c r="T1043" i="109"/>
  <c r="S1043" i="109"/>
  <c r="R1043" i="109"/>
  <c r="Q1043" i="109"/>
  <c r="P1043" i="109"/>
  <c r="O1043" i="109"/>
  <c r="N1043" i="109"/>
  <c r="M1043" i="109"/>
  <c r="L1043" i="109"/>
  <c r="K1043" i="109"/>
  <c r="J1043" i="109"/>
  <c r="I1043" i="109"/>
  <c r="H1043" i="109"/>
  <c r="G1043" i="109"/>
  <c r="F1043" i="109"/>
  <c r="E1043" i="109"/>
  <c r="D1043" i="109"/>
  <c r="C1043" i="109"/>
  <c r="B1043" i="109"/>
  <c r="A1043" i="109"/>
  <c r="V1043" i="109" s="1"/>
  <c r="AN1042" i="109"/>
  <c r="AM1042" i="109"/>
  <c r="AL1042" i="109"/>
  <c r="AB1042" i="109"/>
  <c r="AC1042" i="109" s="1"/>
  <c r="AA1042" i="109"/>
  <c r="V1042" i="109"/>
  <c r="U1042" i="109"/>
  <c r="T1042" i="109"/>
  <c r="S1042" i="109"/>
  <c r="R1042" i="109"/>
  <c r="Q1042" i="109"/>
  <c r="P1042" i="109"/>
  <c r="O1042" i="109"/>
  <c r="N1042" i="109"/>
  <c r="M1042" i="109"/>
  <c r="L1042" i="109"/>
  <c r="K1042" i="109"/>
  <c r="J1042" i="109"/>
  <c r="I1042" i="109"/>
  <c r="H1042" i="109"/>
  <c r="G1042" i="109"/>
  <c r="F1042" i="109"/>
  <c r="E1042" i="109"/>
  <c r="D1042" i="109"/>
  <c r="C1042" i="109"/>
  <c r="B1042" i="109"/>
  <c r="A1042" i="109"/>
  <c r="AB1041" i="109"/>
  <c r="AC1041" i="109" s="1"/>
  <c r="V1041" i="109"/>
  <c r="U1041" i="109"/>
  <c r="T1041" i="109"/>
  <c r="S1041" i="109"/>
  <c r="AA1041" i="109" s="1"/>
  <c r="R1041" i="109"/>
  <c r="Q1041" i="109"/>
  <c r="P1041" i="109"/>
  <c r="O1041" i="109"/>
  <c r="N1041" i="109"/>
  <c r="M1041" i="109"/>
  <c r="L1041" i="109"/>
  <c r="K1041" i="109"/>
  <c r="J1041" i="109"/>
  <c r="I1041" i="109"/>
  <c r="H1041" i="109"/>
  <c r="G1041" i="109"/>
  <c r="F1041" i="109"/>
  <c r="E1041" i="109"/>
  <c r="D1041" i="109"/>
  <c r="C1041" i="109"/>
  <c r="B1041" i="109"/>
  <c r="A1041" i="109"/>
  <c r="AP1040" i="109"/>
  <c r="AO1040" i="109"/>
  <c r="AS1040" i="109" s="1"/>
  <c r="AE1040" i="109"/>
  <c r="AB1040" i="109"/>
  <c r="AC1040" i="109" s="1"/>
  <c r="V1040" i="109"/>
  <c r="U1040" i="109"/>
  <c r="T1040" i="109"/>
  <c r="S1040" i="109"/>
  <c r="AA1040" i="109" s="1"/>
  <c r="R1040" i="109"/>
  <c r="Q1040" i="109"/>
  <c r="P1040" i="109"/>
  <c r="O1040" i="109"/>
  <c r="N1040" i="109"/>
  <c r="M1040" i="109"/>
  <c r="L1040" i="109"/>
  <c r="K1040" i="109"/>
  <c r="J1040" i="109"/>
  <c r="I1040" i="109"/>
  <c r="H1040" i="109"/>
  <c r="G1040" i="109"/>
  <c r="F1040" i="109"/>
  <c r="E1040" i="109"/>
  <c r="D1040" i="109"/>
  <c r="C1040" i="109"/>
  <c r="B1040" i="109"/>
  <c r="A1040" i="109"/>
  <c r="AB1039" i="109"/>
  <c r="AC1039" i="109" s="1"/>
  <c r="AA1039" i="109"/>
  <c r="U1039" i="109"/>
  <c r="T1039" i="109"/>
  <c r="S1039" i="109"/>
  <c r="R1039" i="109"/>
  <c r="Q1039" i="109"/>
  <c r="P1039" i="109"/>
  <c r="O1039" i="109"/>
  <c r="N1039" i="109"/>
  <c r="M1039" i="109"/>
  <c r="L1039" i="109"/>
  <c r="K1039" i="109"/>
  <c r="J1039" i="109"/>
  <c r="I1039" i="109"/>
  <c r="H1039" i="109"/>
  <c r="G1039" i="109"/>
  <c r="F1039" i="109"/>
  <c r="E1039" i="109"/>
  <c r="D1039" i="109"/>
  <c r="C1039" i="109"/>
  <c r="B1039" i="109"/>
  <c r="A1039" i="109"/>
  <c r="V1039" i="109" s="1"/>
  <c r="X1038" i="109"/>
  <c r="U1038" i="109"/>
  <c r="T1038" i="109"/>
  <c r="S1038" i="109"/>
  <c r="R1038" i="109"/>
  <c r="Q1038" i="109"/>
  <c r="P1038" i="109"/>
  <c r="O1038" i="109"/>
  <c r="N1038" i="109"/>
  <c r="M1038" i="109"/>
  <c r="L1038" i="109"/>
  <c r="K1038" i="109"/>
  <c r="J1038" i="109"/>
  <c r="I1038" i="109"/>
  <c r="H1038" i="109"/>
  <c r="G1038" i="109"/>
  <c r="F1038" i="109"/>
  <c r="E1038" i="109"/>
  <c r="D1038" i="109"/>
  <c r="C1038" i="109"/>
  <c r="B1038" i="109"/>
  <c r="A1038" i="109"/>
  <c r="V1038" i="109" s="1"/>
  <c r="AK1037" i="109"/>
  <c r="AJ1037" i="109"/>
  <c r="AH1037" i="109"/>
  <c r="AG1037" i="109"/>
  <c r="AF1037" i="109"/>
  <c r="AE1037" i="109"/>
  <c r="AB1037" i="109"/>
  <c r="AC1037" i="109" s="1"/>
  <c r="AA1037" i="109"/>
  <c r="Y1037" i="109"/>
  <c r="U1037" i="109"/>
  <c r="T1037" i="109"/>
  <c r="S1037" i="109"/>
  <c r="R1037" i="109"/>
  <c r="Q1037" i="109"/>
  <c r="P1037" i="109"/>
  <c r="O1037" i="109"/>
  <c r="N1037" i="109"/>
  <c r="M1037" i="109"/>
  <c r="L1037" i="109"/>
  <c r="K1037" i="109"/>
  <c r="J1037" i="109"/>
  <c r="I1037" i="109"/>
  <c r="H1037" i="109"/>
  <c r="G1037" i="109"/>
  <c r="F1037" i="109"/>
  <c r="E1037" i="109"/>
  <c r="D1037" i="109"/>
  <c r="C1037" i="109"/>
  <c r="B1037" i="109"/>
  <c r="A1037" i="109"/>
  <c r="V1037" i="109" s="1"/>
  <c r="AF1036" i="109"/>
  <c r="AE1036" i="109"/>
  <c r="AB1036" i="109"/>
  <c r="AC1036" i="109" s="1"/>
  <c r="AA1036" i="109"/>
  <c r="U1036" i="109"/>
  <c r="T1036" i="109"/>
  <c r="S1036" i="109"/>
  <c r="R1036" i="109"/>
  <c r="Q1036" i="109"/>
  <c r="P1036" i="109"/>
  <c r="O1036" i="109"/>
  <c r="N1036" i="109"/>
  <c r="M1036" i="109"/>
  <c r="L1036" i="109"/>
  <c r="K1036" i="109"/>
  <c r="J1036" i="109"/>
  <c r="I1036" i="109"/>
  <c r="H1036" i="109"/>
  <c r="G1036" i="109"/>
  <c r="F1036" i="109"/>
  <c r="E1036" i="109"/>
  <c r="D1036" i="109"/>
  <c r="C1036" i="109"/>
  <c r="B1036" i="109"/>
  <c r="A1036" i="109"/>
  <c r="V1036" i="109" s="1"/>
  <c r="AP1035" i="109"/>
  <c r="AO1035" i="109"/>
  <c r="AS1035" i="109" s="1"/>
  <c r="AN1035" i="109"/>
  <c r="AM1035" i="109"/>
  <c r="AL1035" i="109"/>
  <c r="AK1035" i="109"/>
  <c r="AJ1035" i="109"/>
  <c r="AI1035" i="109"/>
  <c r="AH1035" i="109"/>
  <c r="AG1035" i="109"/>
  <c r="AF1035" i="109"/>
  <c r="AE1035" i="109"/>
  <c r="Z1035" i="109"/>
  <c r="V1035" i="109"/>
  <c r="Y1035" i="109" s="1"/>
  <c r="U1035" i="109"/>
  <c r="T1035" i="109"/>
  <c r="S1035" i="109"/>
  <c r="R1035" i="109"/>
  <c r="Q1035" i="109"/>
  <c r="P1035" i="109"/>
  <c r="O1035" i="109"/>
  <c r="N1035" i="109"/>
  <c r="M1035" i="109"/>
  <c r="L1035" i="109"/>
  <c r="K1035" i="109"/>
  <c r="J1035" i="109"/>
  <c r="I1035" i="109"/>
  <c r="H1035" i="109"/>
  <c r="G1035" i="109"/>
  <c r="F1035" i="109"/>
  <c r="E1035" i="109"/>
  <c r="D1035" i="109"/>
  <c r="C1035" i="109"/>
  <c r="B1035" i="109"/>
  <c r="A1035" i="109"/>
  <c r="AP1034" i="109"/>
  <c r="AN1034" i="109"/>
  <c r="AJ1034" i="109"/>
  <c r="AI1034" i="109"/>
  <c r="AH1034" i="109"/>
  <c r="AG1034" i="109"/>
  <c r="AF1034" i="109"/>
  <c r="AB1034" i="109"/>
  <c r="AC1034" i="109" s="1"/>
  <c r="U1034" i="109"/>
  <c r="T1034" i="109"/>
  <c r="S1034" i="109"/>
  <c r="R1034" i="109"/>
  <c r="Q1034" i="109"/>
  <c r="P1034" i="109"/>
  <c r="O1034" i="109"/>
  <c r="N1034" i="109"/>
  <c r="M1034" i="109"/>
  <c r="L1034" i="109"/>
  <c r="AA1034" i="109" s="1"/>
  <c r="K1034" i="109"/>
  <c r="J1034" i="109"/>
  <c r="I1034" i="109"/>
  <c r="H1034" i="109"/>
  <c r="G1034" i="109"/>
  <c r="F1034" i="109"/>
  <c r="E1034" i="109"/>
  <c r="D1034" i="109"/>
  <c r="C1034" i="109"/>
  <c r="B1034" i="109"/>
  <c r="A1034" i="109"/>
  <c r="V1034" i="109" s="1"/>
  <c r="AP1033" i="109"/>
  <c r="AG1033" i="109"/>
  <c r="V1033" i="109"/>
  <c r="U1033" i="109"/>
  <c r="T1033" i="109"/>
  <c r="S1033" i="109"/>
  <c r="R1033" i="109"/>
  <c r="Q1033" i="109"/>
  <c r="P1033" i="109"/>
  <c r="O1033" i="109"/>
  <c r="N1033" i="109"/>
  <c r="M1033" i="109"/>
  <c r="L1033" i="109"/>
  <c r="K1033" i="109"/>
  <c r="J1033" i="109"/>
  <c r="I1033" i="109"/>
  <c r="H1033" i="109"/>
  <c r="G1033" i="109"/>
  <c r="F1033" i="109"/>
  <c r="E1033" i="109"/>
  <c r="D1033" i="109"/>
  <c r="C1033" i="109"/>
  <c r="B1033" i="109"/>
  <c r="A1033" i="109"/>
  <c r="AP1032" i="109"/>
  <c r="AO1032" i="109"/>
  <c r="AS1032" i="109" s="1"/>
  <c r="AN1032" i="109"/>
  <c r="AM1032" i="109"/>
  <c r="AL1032" i="109"/>
  <c r="AK1032" i="109"/>
  <c r="AJ1032" i="109"/>
  <c r="AI1032" i="109"/>
  <c r="U1032" i="109"/>
  <c r="T1032" i="109"/>
  <c r="S1032" i="109"/>
  <c r="R1032" i="109"/>
  <c r="Q1032" i="109"/>
  <c r="P1032" i="109"/>
  <c r="O1032" i="109"/>
  <c r="N1032" i="109"/>
  <c r="M1032" i="109"/>
  <c r="L1032" i="109"/>
  <c r="K1032" i="109"/>
  <c r="J1032" i="109"/>
  <c r="I1032" i="109"/>
  <c r="H1032" i="109"/>
  <c r="G1032" i="109"/>
  <c r="F1032" i="109"/>
  <c r="E1032" i="109"/>
  <c r="D1032" i="109"/>
  <c r="C1032" i="109"/>
  <c r="B1032" i="109"/>
  <c r="A1032" i="109"/>
  <c r="V1032" i="109" s="1"/>
  <c r="X1032" i="109" s="1"/>
  <c r="AN1031" i="109"/>
  <c r="AM1031" i="109"/>
  <c r="AH1031" i="109"/>
  <c r="AB1031" i="109"/>
  <c r="AC1031" i="109" s="1"/>
  <c r="AA1031" i="109"/>
  <c r="V1031" i="109"/>
  <c r="U1031" i="109"/>
  <c r="T1031" i="109"/>
  <c r="S1031" i="109"/>
  <c r="R1031" i="109"/>
  <c r="Q1031" i="109"/>
  <c r="P1031" i="109"/>
  <c r="O1031" i="109"/>
  <c r="N1031" i="109"/>
  <c r="M1031" i="109"/>
  <c r="L1031" i="109"/>
  <c r="K1031" i="109"/>
  <c r="J1031" i="109"/>
  <c r="I1031" i="109"/>
  <c r="H1031" i="109"/>
  <c r="G1031" i="109"/>
  <c r="F1031" i="109"/>
  <c r="E1031" i="109"/>
  <c r="D1031" i="109"/>
  <c r="C1031" i="109"/>
  <c r="B1031" i="109"/>
  <c r="A1031" i="109"/>
  <c r="AB1030" i="109"/>
  <c r="AC1030" i="109" s="1"/>
  <c r="V1030" i="109"/>
  <c r="U1030" i="109"/>
  <c r="T1030" i="109"/>
  <c r="S1030" i="109"/>
  <c r="AA1030" i="109" s="1"/>
  <c r="R1030" i="109"/>
  <c r="Q1030" i="109"/>
  <c r="P1030" i="109"/>
  <c r="O1030" i="109"/>
  <c r="N1030" i="109"/>
  <c r="M1030" i="109"/>
  <c r="L1030" i="109"/>
  <c r="K1030" i="109"/>
  <c r="J1030" i="109"/>
  <c r="I1030" i="109"/>
  <c r="H1030" i="109"/>
  <c r="G1030" i="109"/>
  <c r="F1030" i="109"/>
  <c r="E1030" i="109"/>
  <c r="D1030" i="109"/>
  <c r="C1030" i="109"/>
  <c r="B1030" i="109"/>
  <c r="A1030" i="109"/>
  <c r="AP1029" i="109"/>
  <c r="AL1029" i="109"/>
  <c r="AC1029" i="109"/>
  <c r="AB1029" i="109"/>
  <c r="V1029" i="109"/>
  <c r="U1029" i="109"/>
  <c r="T1029" i="109"/>
  <c r="S1029" i="109"/>
  <c r="AA1029" i="109" s="1"/>
  <c r="R1029" i="109"/>
  <c r="Q1029" i="109"/>
  <c r="P1029" i="109"/>
  <c r="O1029" i="109"/>
  <c r="N1029" i="109"/>
  <c r="M1029" i="109"/>
  <c r="L1029" i="109"/>
  <c r="K1029" i="109"/>
  <c r="J1029" i="109"/>
  <c r="I1029" i="109"/>
  <c r="H1029" i="109"/>
  <c r="G1029" i="109"/>
  <c r="F1029" i="109"/>
  <c r="E1029" i="109"/>
  <c r="D1029" i="109"/>
  <c r="C1029" i="109"/>
  <c r="B1029" i="109"/>
  <c r="A1029" i="109"/>
  <c r="AP1028" i="109"/>
  <c r="AN1028" i="109"/>
  <c r="AH1028" i="109"/>
  <c r="AG1028" i="109"/>
  <c r="AF1028" i="109"/>
  <c r="AE1028" i="109"/>
  <c r="AC1028" i="109"/>
  <c r="AB1028" i="109"/>
  <c r="V1028" i="109"/>
  <c r="U1028" i="109"/>
  <c r="T1028" i="109"/>
  <c r="S1028" i="109"/>
  <c r="AA1028" i="109" s="1"/>
  <c r="R1028" i="109"/>
  <c r="Q1028" i="109"/>
  <c r="P1028" i="109"/>
  <c r="O1028" i="109"/>
  <c r="N1028" i="109"/>
  <c r="M1028" i="109"/>
  <c r="L1028" i="109"/>
  <c r="K1028" i="109"/>
  <c r="J1028" i="109"/>
  <c r="I1028" i="109"/>
  <c r="H1028" i="109"/>
  <c r="G1028" i="109"/>
  <c r="F1028" i="109"/>
  <c r="E1028" i="109"/>
  <c r="D1028" i="109"/>
  <c r="C1028" i="109"/>
  <c r="B1028" i="109"/>
  <c r="A1028" i="109"/>
  <c r="AF1027" i="109"/>
  <c r="AE1027" i="109"/>
  <c r="AB1027" i="109"/>
  <c r="AC1027" i="109" s="1"/>
  <c r="AA1027" i="109"/>
  <c r="Y1027" i="109"/>
  <c r="U1027" i="109"/>
  <c r="T1027" i="109"/>
  <c r="S1027" i="109"/>
  <c r="R1027" i="109"/>
  <c r="Q1027" i="109"/>
  <c r="P1027" i="109"/>
  <c r="O1027" i="109"/>
  <c r="N1027" i="109"/>
  <c r="M1027" i="109"/>
  <c r="L1027" i="109"/>
  <c r="K1027" i="109"/>
  <c r="J1027" i="109"/>
  <c r="I1027" i="109"/>
  <c r="H1027" i="109"/>
  <c r="G1027" i="109"/>
  <c r="F1027" i="109"/>
  <c r="E1027" i="109"/>
  <c r="D1027" i="109"/>
  <c r="C1027" i="109"/>
  <c r="B1027" i="109"/>
  <c r="A1027" i="109"/>
  <c r="V1027" i="109" s="1"/>
  <c r="AH1026" i="109"/>
  <c r="AG1026" i="109"/>
  <c r="AC1026" i="109"/>
  <c r="AB1026" i="109"/>
  <c r="AA1026" i="109"/>
  <c r="AD1026" i="109" s="1"/>
  <c r="Z1026" i="109"/>
  <c r="X1026" i="109"/>
  <c r="U1026" i="109"/>
  <c r="T1026" i="109"/>
  <c r="S1026" i="109"/>
  <c r="R1026" i="109"/>
  <c r="Q1026" i="109"/>
  <c r="P1026" i="109"/>
  <c r="O1026" i="109"/>
  <c r="N1026" i="109"/>
  <c r="M1026" i="109"/>
  <c r="L1026" i="109"/>
  <c r="K1026" i="109"/>
  <c r="J1026" i="109"/>
  <c r="I1026" i="109"/>
  <c r="H1026" i="109"/>
  <c r="G1026" i="109"/>
  <c r="F1026" i="109"/>
  <c r="E1026" i="109"/>
  <c r="D1026" i="109"/>
  <c r="C1026" i="109"/>
  <c r="B1026" i="109"/>
  <c r="A1026" i="109"/>
  <c r="V1026" i="109" s="1"/>
  <c r="AP1025" i="109"/>
  <c r="AN1025" i="109"/>
  <c r="AC1025" i="109"/>
  <c r="AB1025" i="109"/>
  <c r="X1025" i="109"/>
  <c r="U1025" i="109"/>
  <c r="T1025" i="109"/>
  <c r="S1025" i="109"/>
  <c r="AA1025" i="109" s="1"/>
  <c r="R1025" i="109"/>
  <c r="Q1025" i="109"/>
  <c r="P1025" i="109"/>
  <c r="O1025" i="109"/>
  <c r="N1025" i="109"/>
  <c r="M1025" i="109"/>
  <c r="L1025" i="109"/>
  <c r="K1025" i="109"/>
  <c r="J1025" i="109"/>
  <c r="I1025" i="109"/>
  <c r="H1025" i="109"/>
  <c r="G1025" i="109"/>
  <c r="F1025" i="109"/>
  <c r="E1025" i="109"/>
  <c r="D1025" i="109"/>
  <c r="C1025" i="109"/>
  <c r="B1025" i="109"/>
  <c r="A1025" i="109"/>
  <c r="V1025" i="109" s="1"/>
  <c r="AN1024" i="109"/>
  <c r="AM1024" i="109"/>
  <c r="AL1024" i="109"/>
  <c r="AK1024" i="109"/>
  <c r="Z1024" i="109"/>
  <c r="V1024" i="109"/>
  <c r="U1024" i="109"/>
  <c r="T1024" i="109"/>
  <c r="S1024" i="109"/>
  <c r="R1024" i="109"/>
  <c r="Q1024" i="109"/>
  <c r="P1024" i="109"/>
  <c r="O1024" i="109"/>
  <c r="N1024" i="109"/>
  <c r="M1024" i="109"/>
  <c r="L1024" i="109"/>
  <c r="K1024" i="109"/>
  <c r="J1024" i="109"/>
  <c r="I1024" i="109"/>
  <c r="H1024" i="109"/>
  <c r="G1024" i="109"/>
  <c r="F1024" i="109"/>
  <c r="E1024" i="109"/>
  <c r="D1024" i="109"/>
  <c r="C1024" i="109"/>
  <c r="B1024" i="109"/>
  <c r="A1024" i="109"/>
  <c r="AQ1023" i="109"/>
  <c r="AP1023" i="109"/>
  <c r="AO1023" i="109"/>
  <c r="AS1023" i="109" s="1"/>
  <c r="AN1023" i="109"/>
  <c r="AM1023" i="109"/>
  <c r="AL1023" i="109"/>
  <c r="AK1023" i="109"/>
  <c r="AJ1023" i="109"/>
  <c r="AI1023" i="109"/>
  <c r="AH1023" i="109"/>
  <c r="AG1023" i="109"/>
  <c r="AF1023" i="109"/>
  <c r="AE1023" i="109"/>
  <c r="X1023" i="109"/>
  <c r="U1023" i="109"/>
  <c r="T1023" i="109"/>
  <c r="S1023" i="109"/>
  <c r="R1023" i="109"/>
  <c r="Q1023" i="109"/>
  <c r="P1023" i="109"/>
  <c r="O1023" i="109"/>
  <c r="N1023" i="109"/>
  <c r="M1023" i="109"/>
  <c r="L1023" i="109"/>
  <c r="K1023" i="109"/>
  <c r="J1023" i="109"/>
  <c r="I1023" i="109"/>
  <c r="H1023" i="109"/>
  <c r="G1023" i="109"/>
  <c r="F1023" i="109"/>
  <c r="E1023" i="109"/>
  <c r="D1023" i="109"/>
  <c r="C1023" i="109"/>
  <c r="B1023" i="109"/>
  <c r="A1023" i="109"/>
  <c r="V1023" i="109" s="1"/>
  <c r="Z1023" i="109" s="1"/>
  <c r="AM1022" i="109"/>
  <c r="AL1022" i="109"/>
  <c r="U1022" i="109"/>
  <c r="T1022" i="109"/>
  <c r="S1022" i="109"/>
  <c r="R1022" i="109"/>
  <c r="Q1022" i="109"/>
  <c r="P1022" i="109"/>
  <c r="O1022" i="109"/>
  <c r="N1022" i="109"/>
  <c r="M1022" i="109"/>
  <c r="L1022" i="109"/>
  <c r="K1022" i="109"/>
  <c r="J1022" i="109"/>
  <c r="I1022" i="109"/>
  <c r="H1022" i="109"/>
  <c r="G1022" i="109"/>
  <c r="F1022" i="109"/>
  <c r="E1022" i="109"/>
  <c r="D1022" i="109"/>
  <c r="C1022" i="109"/>
  <c r="B1022" i="109"/>
  <c r="A1022" i="109"/>
  <c r="V1022" i="109" s="1"/>
  <c r="AF1022" i="109" s="1"/>
  <c r="AP1021" i="109"/>
  <c r="AO1021" i="109"/>
  <c r="AN1021" i="109"/>
  <c r="AL1021" i="109"/>
  <c r="AK1021" i="109"/>
  <c r="AJ1021" i="109"/>
  <c r="AI1021" i="109"/>
  <c r="AH1021" i="109"/>
  <c r="AF1021" i="109"/>
  <c r="AB1021" i="109"/>
  <c r="AC1021" i="109" s="1"/>
  <c r="Z1021" i="109"/>
  <c r="Y1021" i="109"/>
  <c r="V1021" i="109"/>
  <c r="AM1021" i="109" s="1"/>
  <c r="U1021" i="109"/>
  <c r="T1021" i="109"/>
  <c r="S1021" i="109"/>
  <c r="R1021" i="109"/>
  <c r="Q1021" i="109"/>
  <c r="P1021" i="109"/>
  <c r="O1021" i="109"/>
  <c r="N1021" i="109"/>
  <c r="M1021" i="109"/>
  <c r="L1021" i="109"/>
  <c r="K1021" i="109"/>
  <c r="J1021" i="109"/>
  <c r="I1021" i="109"/>
  <c r="H1021" i="109"/>
  <c r="G1021" i="109"/>
  <c r="F1021" i="109"/>
  <c r="E1021" i="109"/>
  <c r="D1021" i="109"/>
  <c r="C1021" i="109"/>
  <c r="B1021" i="109"/>
  <c r="A1021" i="109"/>
  <c r="AH1020" i="109"/>
  <c r="AE1020" i="109"/>
  <c r="AB1020" i="109"/>
  <c r="AC1020" i="109" s="1"/>
  <c r="AA1020" i="109"/>
  <c r="AD1020" i="109" s="1"/>
  <c r="Z1020" i="109"/>
  <c r="X1020" i="109"/>
  <c r="U1020" i="109"/>
  <c r="T1020" i="109"/>
  <c r="S1020" i="109"/>
  <c r="R1020" i="109"/>
  <c r="Q1020" i="109"/>
  <c r="P1020" i="109"/>
  <c r="O1020" i="109"/>
  <c r="N1020" i="109"/>
  <c r="M1020" i="109"/>
  <c r="L1020" i="109"/>
  <c r="K1020" i="109"/>
  <c r="J1020" i="109"/>
  <c r="I1020" i="109"/>
  <c r="H1020" i="109"/>
  <c r="G1020" i="109"/>
  <c r="F1020" i="109"/>
  <c r="E1020" i="109"/>
  <c r="D1020" i="109"/>
  <c r="C1020" i="109"/>
  <c r="B1020" i="109"/>
  <c r="A1020" i="109"/>
  <c r="V1020" i="109" s="1"/>
  <c r="AL1019" i="109"/>
  <c r="AB1019" i="109"/>
  <c r="AC1019" i="109" s="1"/>
  <c r="AA1019" i="109"/>
  <c r="Z1019" i="109"/>
  <c r="V1019" i="109"/>
  <c r="U1019" i="109"/>
  <c r="T1019" i="109"/>
  <c r="S1019" i="109"/>
  <c r="R1019" i="109"/>
  <c r="Q1019" i="109"/>
  <c r="P1019" i="109"/>
  <c r="O1019" i="109"/>
  <c r="N1019" i="109"/>
  <c r="M1019" i="109"/>
  <c r="L1019" i="109"/>
  <c r="K1019" i="109"/>
  <c r="J1019" i="109"/>
  <c r="I1019" i="109"/>
  <c r="H1019" i="109"/>
  <c r="G1019" i="109"/>
  <c r="F1019" i="109"/>
  <c r="E1019" i="109"/>
  <c r="D1019" i="109"/>
  <c r="C1019" i="109"/>
  <c r="B1019" i="109"/>
  <c r="A1019" i="109"/>
  <c r="AF1018" i="109"/>
  <c r="AB1018" i="109"/>
  <c r="AC1018" i="109" s="1"/>
  <c r="V1018" i="109"/>
  <c r="U1018" i="109"/>
  <c r="T1018" i="109"/>
  <c r="S1018" i="109"/>
  <c r="AA1018" i="109" s="1"/>
  <c r="R1018" i="109"/>
  <c r="Q1018" i="109"/>
  <c r="P1018" i="109"/>
  <c r="O1018" i="109"/>
  <c r="N1018" i="109"/>
  <c r="M1018" i="109"/>
  <c r="L1018" i="109"/>
  <c r="K1018" i="109"/>
  <c r="J1018" i="109"/>
  <c r="I1018" i="109"/>
  <c r="H1018" i="109"/>
  <c r="G1018" i="109"/>
  <c r="F1018" i="109"/>
  <c r="E1018" i="109"/>
  <c r="D1018" i="109"/>
  <c r="C1018" i="109"/>
  <c r="B1018" i="109"/>
  <c r="A1018" i="109"/>
  <c r="AC1017" i="109"/>
  <c r="AB1017" i="109"/>
  <c r="V1017" i="109"/>
  <c r="U1017" i="109"/>
  <c r="T1017" i="109"/>
  <c r="S1017" i="109"/>
  <c r="AA1017" i="109" s="1"/>
  <c r="R1017" i="109"/>
  <c r="Q1017" i="109"/>
  <c r="P1017" i="109"/>
  <c r="O1017" i="109"/>
  <c r="N1017" i="109"/>
  <c r="M1017" i="109"/>
  <c r="L1017" i="109"/>
  <c r="K1017" i="109"/>
  <c r="J1017" i="109"/>
  <c r="I1017" i="109"/>
  <c r="H1017" i="109"/>
  <c r="G1017" i="109"/>
  <c r="F1017" i="109"/>
  <c r="E1017" i="109"/>
  <c r="D1017" i="109"/>
  <c r="C1017" i="109"/>
  <c r="B1017" i="109"/>
  <c r="A1017" i="109"/>
  <c r="AB1016" i="109"/>
  <c r="AC1016" i="109" s="1"/>
  <c r="V1016" i="109"/>
  <c r="U1016" i="109"/>
  <c r="T1016" i="109"/>
  <c r="S1016" i="109"/>
  <c r="AA1016" i="109" s="1"/>
  <c r="R1016" i="109"/>
  <c r="Q1016" i="109"/>
  <c r="P1016" i="109"/>
  <c r="O1016" i="109"/>
  <c r="N1016" i="109"/>
  <c r="M1016" i="109"/>
  <c r="L1016" i="109"/>
  <c r="K1016" i="109"/>
  <c r="J1016" i="109"/>
  <c r="I1016" i="109"/>
  <c r="H1016" i="109"/>
  <c r="G1016" i="109"/>
  <c r="F1016" i="109"/>
  <c r="E1016" i="109"/>
  <c r="D1016" i="109"/>
  <c r="C1016" i="109"/>
  <c r="B1016" i="109"/>
  <c r="A1016" i="109"/>
  <c r="AO1015" i="109"/>
  <c r="AN1015" i="109"/>
  <c r="AL1015" i="109"/>
  <c r="AK1015" i="109"/>
  <c r="AJ1015" i="109"/>
  <c r="U1015" i="109"/>
  <c r="T1015" i="109"/>
  <c r="S1015" i="109"/>
  <c r="R1015" i="109"/>
  <c r="Q1015" i="109"/>
  <c r="P1015" i="109"/>
  <c r="O1015" i="109"/>
  <c r="N1015" i="109"/>
  <c r="M1015" i="109"/>
  <c r="L1015" i="109"/>
  <c r="K1015" i="109"/>
  <c r="J1015" i="109"/>
  <c r="I1015" i="109"/>
  <c r="H1015" i="109"/>
  <c r="G1015" i="109"/>
  <c r="F1015" i="109"/>
  <c r="E1015" i="109"/>
  <c r="D1015" i="109"/>
  <c r="C1015" i="109"/>
  <c r="B1015" i="109"/>
  <c r="A1015" i="109"/>
  <c r="V1015" i="109" s="1"/>
  <c r="Y1015" i="109" s="1"/>
  <c r="AP1014" i="109"/>
  <c r="AN1014" i="109"/>
  <c r="AM1014" i="109"/>
  <c r="AL1014" i="109"/>
  <c r="AK1014" i="109"/>
  <c r="AJ1014" i="109"/>
  <c r="AI1014" i="109"/>
  <c r="AH1014" i="109"/>
  <c r="AG1014" i="109"/>
  <c r="AQ1014" i="109" s="1"/>
  <c r="AF1014" i="109"/>
  <c r="AE1014" i="109"/>
  <c r="X1014" i="109"/>
  <c r="U1014" i="109"/>
  <c r="T1014" i="109"/>
  <c r="S1014" i="109"/>
  <c r="R1014" i="109"/>
  <c r="Q1014" i="109"/>
  <c r="P1014" i="109"/>
  <c r="O1014" i="109"/>
  <c r="N1014" i="109"/>
  <c r="M1014" i="109"/>
  <c r="L1014" i="109"/>
  <c r="K1014" i="109"/>
  <c r="J1014" i="109"/>
  <c r="I1014" i="109"/>
  <c r="H1014" i="109"/>
  <c r="G1014" i="109"/>
  <c r="F1014" i="109"/>
  <c r="E1014" i="109"/>
  <c r="D1014" i="109"/>
  <c r="C1014" i="109"/>
  <c r="B1014" i="109"/>
  <c r="A1014" i="109"/>
  <c r="V1014" i="109" s="1"/>
  <c r="AP1013" i="109"/>
  <c r="AO1013" i="109"/>
  <c r="AS1013" i="109" s="1"/>
  <c r="AN1013" i="109"/>
  <c r="AM1013" i="109"/>
  <c r="AL1013" i="109"/>
  <c r="AK1013" i="109"/>
  <c r="AJ1013" i="109"/>
  <c r="AI1013" i="109"/>
  <c r="AH1013" i="109"/>
  <c r="AG1013" i="109"/>
  <c r="AF1013" i="109"/>
  <c r="AE1013" i="109"/>
  <c r="Z1013" i="109"/>
  <c r="V1013" i="109"/>
  <c r="U1013" i="109"/>
  <c r="T1013" i="109"/>
  <c r="S1013" i="109"/>
  <c r="R1013" i="109"/>
  <c r="Q1013" i="109"/>
  <c r="P1013" i="109"/>
  <c r="O1013" i="109"/>
  <c r="N1013" i="109"/>
  <c r="M1013" i="109"/>
  <c r="L1013" i="109"/>
  <c r="K1013" i="109"/>
  <c r="J1013" i="109"/>
  <c r="I1013" i="109"/>
  <c r="H1013" i="109"/>
  <c r="G1013" i="109"/>
  <c r="F1013" i="109"/>
  <c r="E1013" i="109"/>
  <c r="D1013" i="109"/>
  <c r="C1013" i="109"/>
  <c r="B1013" i="109"/>
  <c r="A1013" i="109"/>
  <c r="AB1012" i="109"/>
  <c r="AC1012" i="109" s="1"/>
  <c r="U1012" i="109"/>
  <c r="T1012" i="109"/>
  <c r="S1012" i="109"/>
  <c r="R1012" i="109"/>
  <c r="Q1012" i="109"/>
  <c r="P1012" i="109"/>
  <c r="O1012" i="109"/>
  <c r="N1012" i="109"/>
  <c r="M1012" i="109"/>
  <c r="L1012" i="109"/>
  <c r="AA1012" i="109" s="1"/>
  <c r="K1012" i="109"/>
  <c r="J1012" i="109"/>
  <c r="I1012" i="109"/>
  <c r="H1012" i="109"/>
  <c r="G1012" i="109"/>
  <c r="F1012" i="109"/>
  <c r="E1012" i="109"/>
  <c r="D1012" i="109"/>
  <c r="C1012" i="109"/>
  <c r="B1012" i="109"/>
  <c r="A1012" i="109"/>
  <c r="V1012" i="109" s="1"/>
  <c r="Y1012" i="109" s="1"/>
  <c r="AF1011" i="109"/>
  <c r="AA1011" i="109"/>
  <c r="X1011" i="109"/>
  <c r="AD1011" i="109" s="1"/>
  <c r="U1011" i="109"/>
  <c r="T1011" i="109"/>
  <c r="S1011" i="109"/>
  <c r="R1011" i="109"/>
  <c r="Q1011" i="109"/>
  <c r="P1011" i="109"/>
  <c r="O1011" i="109"/>
  <c r="N1011" i="109"/>
  <c r="M1011" i="109"/>
  <c r="L1011" i="109"/>
  <c r="AB1011" i="109" s="1"/>
  <c r="AC1011" i="109" s="1"/>
  <c r="K1011" i="109"/>
  <c r="J1011" i="109"/>
  <c r="I1011" i="109"/>
  <c r="H1011" i="109"/>
  <c r="G1011" i="109"/>
  <c r="F1011" i="109"/>
  <c r="E1011" i="109"/>
  <c r="D1011" i="109"/>
  <c r="C1011" i="109"/>
  <c r="B1011" i="109"/>
  <c r="A1011" i="109"/>
  <c r="V1011" i="109" s="1"/>
  <c r="AB1010" i="109"/>
  <c r="AC1010" i="109" s="1"/>
  <c r="V1010" i="109"/>
  <c r="U1010" i="109"/>
  <c r="T1010" i="109"/>
  <c r="S1010" i="109"/>
  <c r="R1010" i="109"/>
  <c r="Q1010" i="109"/>
  <c r="P1010" i="109"/>
  <c r="O1010" i="109"/>
  <c r="N1010" i="109"/>
  <c r="M1010" i="109"/>
  <c r="L1010" i="109"/>
  <c r="K1010" i="109"/>
  <c r="J1010" i="109"/>
  <c r="I1010" i="109"/>
  <c r="H1010" i="109"/>
  <c r="G1010" i="109"/>
  <c r="F1010" i="109"/>
  <c r="E1010" i="109"/>
  <c r="D1010" i="109"/>
  <c r="C1010" i="109"/>
  <c r="B1010" i="109"/>
  <c r="A1010" i="109"/>
  <c r="AB1009" i="109"/>
  <c r="AC1009" i="109" s="1"/>
  <c r="Y1009" i="109"/>
  <c r="V1009" i="109"/>
  <c r="U1009" i="109"/>
  <c r="T1009" i="109"/>
  <c r="S1009" i="109"/>
  <c r="AA1009" i="109" s="1"/>
  <c r="R1009" i="109"/>
  <c r="Q1009" i="109"/>
  <c r="P1009" i="109"/>
  <c r="O1009" i="109"/>
  <c r="N1009" i="109"/>
  <c r="M1009" i="109"/>
  <c r="L1009" i="109"/>
  <c r="K1009" i="109"/>
  <c r="J1009" i="109"/>
  <c r="I1009" i="109"/>
  <c r="H1009" i="109"/>
  <c r="G1009" i="109"/>
  <c r="F1009" i="109"/>
  <c r="E1009" i="109"/>
  <c r="D1009" i="109"/>
  <c r="C1009" i="109"/>
  <c r="B1009" i="109"/>
  <c r="A1009" i="109"/>
  <c r="AO1008" i="109"/>
  <c r="AB1008" i="109"/>
  <c r="AC1008" i="109" s="1"/>
  <c r="Z1008" i="109"/>
  <c r="V1008" i="109"/>
  <c r="U1008" i="109"/>
  <c r="T1008" i="109"/>
  <c r="S1008" i="109"/>
  <c r="AA1008" i="109" s="1"/>
  <c r="R1008" i="109"/>
  <c r="Q1008" i="109"/>
  <c r="P1008" i="109"/>
  <c r="O1008" i="109"/>
  <c r="N1008" i="109"/>
  <c r="M1008" i="109"/>
  <c r="L1008" i="109"/>
  <c r="K1008" i="109"/>
  <c r="J1008" i="109"/>
  <c r="I1008" i="109"/>
  <c r="H1008" i="109"/>
  <c r="G1008" i="109"/>
  <c r="F1008" i="109"/>
  <c r="E1008" i="109"/>
  <c r="D1008" i="109"/>
  <c r="C1008" i="109"/>
  <c r="B1008" i="109"/>
  <c r="A1008" i="109"/>
  <c r="AL1007" i="109"/>
  <c r="X1007" i="109"/>
  <c r="U1007" i="109"/>
  <c r="T1007" i="109"/>
  <c r="S1007" i="109"/>
  <c r="R1007" i="109"/>
  <c r="Q1007" i="109"/>
  <c r="P1007" i="109"/>
  <c r="O1007" i="109"/>
  <c r="N1007" i="109"/>
  <c r="M1007" i="109"/>
  <c r="L1007" i="109"/>
  <c r="K1007" i="109"/>
  <c r="J1007" i="109"/>
  <c r="I1007" i="109"/>
  <c r="H1007" i="109"/>
  <c r="G1007" i="109"/>
  <c r="F1007" i="109"/>
  <c r="E1007" i="109"/>
  <c r="D1007" i="109"/>
  <c r="C1007" i="109"/>
  <c r="B1007" i="109"/>
  <c r="A1007" i="109"/>
  <c r="V1007" i="109" s="1"/>
  <c r="AP1006" i="109"/>
  <c r="AN1006" i="109"/>
  <c r="AK1006" i="109"/>
  <c r="AC1006" i="109"/>
  <c r="AB1006" i="109"/>
  <c r="V1006" i="109"/>
  <c r="U1006" i="109"/>
  <c r="T1006" i="109"/>
  <c r="S1006" i="109"/>
  <c r="AA1006" i="109" s="1"/>
  <c r="R1006" i="109"/>
  <c r="Q1006" i="109"/>
  <c r="P1006" i="109"/>
  <c r="O1006" i="109"/>
  <c r="N1006" i="109"/>
  <c r="M1006" i="109"/>
  <c r="L1006" i="109"/>
  <c r="K1006" i="109"/>
  <c r="J1006" i="109"/>
  <c r="I1006" i="109"/>
  <c r="H1006" i="109"/>
  <c r="G1006" i="109"/>
  <c r="F1006" i="109"/>
  <c r="E1006" i="109"/>
  <c r="D1006" i="109"/>
  <c r="C1006" i="109"/>
  <c r="B1006" i="109"/>
  <c r="A1006" i="109"/>
  <c r="AP1005" i="109"/>
  <c r="AM1005" i="109"/>
  <c r="AL1005" i="109"/>
  <c r="AJ1005" i="109"/>
  <c r="AI1005" i="109"/>
  <c r="AH1005" i="109"/>
  <c r="AG1005" i="109"/>
  <c r="AF1005" i="109"/>
  <c r="AE1005" i="109"/>
  <c r="Y1005" i="109"/>
  <c r="V1005" i="109"/>
  <c r="U1005" i="109"/>
  <c r="T1005" i="109"/>
  <c r="S1005" i="109"/>
  <c r="R1005" i="109"/>
  <c r="Q1005" i="109"/>
  <c r="P1005" i="109"/>
  <c r="O1005" i="109"/>
  <c r="N1005" i="109"/>
  <c r="M1005" i="109"/>
  <c r="L1005" i="109"/>
  <c r="K1005" i="109"/>
  <c r="J1005" i="109"/>
  <c r="I1005" i="109"/>
  <c r="H1005" i="109"/>
  <c r="G1005" i="109"/>
  <c r="F1005" i="109"/>
  <c r="E1005" i="109"/>
  <c r="D1005" i="109"/>
  <c r="C1005" i="109"/>
  <c r="B1005" i="109"/>
  <c r="A1005" i="109"/>
  <c r="AR1004" i="109"/>
  <c r="AO1004" i="109"/>
  <c r="AN1004" i="109"/>
  <c r="AL1004" i="109"/>
  <c r="AK1004" i="109"/>
  <c r="AJ1004" i="109"/>
  <c r="AI1004" i="109"/>
  <c r="AH1004" i="109"/>
  <c r="AG1004" i="109"/>
  <c r="AF1004" i="109"/>
  <c r="AE1004" i="109"/>
  <c r="Z1004" i="109"/>
  <c r="U1004" i="109"/>
  <c r="T1004" i="109"/>
  <c r="S1004" i="109"/>
  <c r="R1004" i="109"/>
  <c r="Q1004" i="109"/>
  <c r="P1004" i="109"/>
  <c r="O1004" i="109"/>
  <c r="N1004" i="109"/>
  <c r="M1004" i="109"/>
  <c r="L1004" i="109"/>
  <c r="K1004" i="109"/>
  <c r="J1004" i="109"/>
  <c r="I1004" i="109"/>
  <c r="H1004" i="109"/>
  <c r="G1004" i="109"/>
  <c r="F1004" i="109"/>
  <c r="E1004" i="109"/>
  <c r="D1004" i="109"/>
  <c r="C1004" i="109"/>
  <c r="B1004" i="109"/>
  <c r="A1004" i="109"/>
  <c r="V1004" i="109" s="1"/>
  <c r="X1004" i="109" s="1"/>
  <c r="AK1003" i="109"/>
  <c r="AH1003" i="109"/>
  <c r="AB1003" i="109"/>
  <c r="AC1003" i="109" s="1"/>
  <c r="AA1003" i="109"/>
  <c r="U1003" i="109"/>
  <c r="T1003" i="109"/>
  <c r="S1003" i="109"/>
  <c r="R1003" i="109"/>
  <c r="Q1003" i="109"/>
  <c r="P1003" i="109"/>
  <c r="O1003" i="109"/>
  <c r="N1003" i="109"/>
  <c r="M1003" i="109"/>
  <c r="L1003" i="109"/>
  <c r="K1003" i="109"/>
  <c r="J1003" i="109"/>
  <c r="I1003" i="109"/>
  <c r="H1003" i="109"/>
  <c r="G1003" i="109"/>
  <c r="F1003" i="109"/>
  <c r="E1003" i="109"/>
  <c r="D1003" i="109"/>
  <c r="C1003" i="109"/>
  <c r="B1003" i="109"/>
  <c r="A1003" i="109"/>
  <c r="V1003" i="109" s="1"/>
  <c r="Z1003" i="109" s="1"/>
  <c r="AI1002" i="109"/>
  <c r="AH1002" i="109"/>
  <c r="AE1002" i="109"/>
  <c r="AC1002" i="109"/>
  <c r="AB1002" i="109"/>
  <c r="V1002" i="109"/>
  <c r="U1002" i="109"/>
  <c r="T1002" i="109"/>
  <c r="S1002" i="109"/>
  <c r="R1002" i="109"/>
  <c r="Q1002" i="109"/>
  <c r="P1002" i="109"/>
  <c r="O1002" i="109"/>
  <c r="N1002" i="109"/>
  <c r="M1002" i="109"/>
  <c r="L1002" i="109"/>
  <c r="K1002" i="109"/>
  <c r="J1002" i="109"/>
  <c r="I1002" i="109"/>
  <c r="H1002" i="109"/>
  <c r="G1002" i="109"/>
  <c r="F1002" i="109"/>
  <c r="E1002" i="109"/>
  <c r="D1002" i="109"/>
  <c r="C1002" i="109"/>
  <c r="B1002" i="109"/>
  <c r="A1002" i="109"/>
  <c r="AB1001" i="109"/>
  <c r="AC1001" i="109" s="1"/>
  <c r="Y1001" i="109"/>
  <c r="U1001" i="109"/>
  <c r="T1001" i="109"/>
  <c r="S1001" i="109"/>
  <c r="R1001" i="109"/>
  <c r="Q1001" i="109"/>
  <c r="P1001" i="109"/>
  <c r="O1001" i="109"/>
  <c r="N1001" i="109"/>
  <c r="M1001" i="109"/>
  <c r="L1001" i="109"/>
  <c r="K1001" i="109"/>
  <c r="J1001" i="109"/>
  <c r="I1001" i="109"/>
  <c r="H1001" i="109"/>
  <c r="G1001" i="109"/>
  <c r="F1001" i="109"/>
  <c r="E1001" i="109"/>
  <c r="D1001" i="109"/>
  <c r="C1001" i="109"/>
  <c r="B1001" i="109"/>
  <c r="A1001" i="109"/>
  <c r="V1001" i="109" s="1"/>
  <c r="AP1000" i="109"/>
  <c r="AO1000" i="109"/>
  <c r="AS1000" i="109" s="1"/>
  <c r="AN1000" i="109"/>
  <c r="AA1000" i="109"/>
  <c r="Z1000" i="109"/>
  <c r="U1000" i="109"/>
  <c r="T1000" i="109"/>
  <c r="S1000" i="109"/>
  <c r="R1000" i="109"/>
  <c r="Q1000" i="109"/>
  <c r="P1000" i="109"/>
  <c r="O1000" i="109"/>
  <c r="N1000" i="109"/>
  <c r="M1000" i="109"/>
  <c r="L1000" i="109"/>
  <c r="AB1000" i="109" s="1"/>
  <c r="AC1000" i="109" s="1"/>
  <c r="K1000" i="109"/>
  <c r="J1000" i="109"/>
  <c r="I1000" i="109"/>
  <c r="H1000" i="109"/>
  <c r="G1000" i="109"/>
  <c r="F1000" i="109"/>
  <c r="E1000" i="109"/>
  <c r="D1000" i="109"/>
  <c r="C1000" i="109"/>
  <c r="B1000" i="109"/>
  <c r="A1000" i="109"/>
  <c r="V1000" i="109" s="1"/>
  <c r="U999" i="109"/>
  <c r="T999" i="109"/>
  <c r="S999" i="109"/>
  <c r="R999" i="109"/>
  <c r="Q999" i="109"/>
  <c r="P999" i="109"/>
  <c r="O999" i="109"/>
  <c r="N999" i="109"/>
  <c r="M999" i="109"/>
  <c r="L999" i="109"/>
  <c r="K999" i="109"/>
  <c r="J999" i="109"/>
  <c r="I999" i="109"/>
  <c r="H999" i="109"/>
  <c r="G999" i="109"/>
  <c r="F999" i="109"/>
  <c r="E999" i="109"/>
  <c r="D999" i="109"/>
  <c r="C999" i="109"/>
  <c r="B999" i="109"/>
  <c r="A999" i="109"/>
  <c r="V999" i="109" s="1"/>
  <c r="AP998" i="109"/>
  <c r="AO998" i="109"/>
  <c r="AN998" i="109"/>
  <c r="AM998" i="109"/>
  <c r="AL998" i="109"/>
  <c r="AK998" i="109"/>
  <c r="AJ998" i="109"/>
  <c r="AH998" i="109"/>
  <c r="AB998" i="109"/>
  <c r="AC998" i="109" s="1"/>
  <c r="V998" i="109"/>
  <c r="U998" i="109"/>
  <c r="T998" i="109"/>
  <c r="S998" i="109"/>
  <c r="AA998" i="109" s="1"/>
  <c r="R998" i="109"/>
  <c r="Q998" i="109"/>
  <c r="P998" i="109"/>
  <c r="O998" i="109"/>
  <c r="N998" i="109"/>
  <c r="M998" i="109"/>
  <c r="L998" i="109"/>
  <c r="K998" i="109"/>
  <c r="J998" i="109"/>
  <c r="I998" i="109"/>
  <c r="H998" i="109"/>
  <c r="G998" i="109"/>
  <c r="F998" i="109"/>
  <c r="E998" i="109"/>
  <c r="D998" i="109"/>
  <c r="C998" i="109"/>
  <c r="B998" i="109"/>
  <c r="A998" i="109"/>
  <c r="AP997" i="109"/>
  <c r="AL997" i="109"/>
  <c r="AJ997" i="109"/>
  <c r="AG997" i="109"/>
  <c r="AC997" i="109"/>
  <c r="AB997" i="109"/>
  <c r="U997" i="109"/>
  <c r="T997" i="109"/>
  <c r="S997" i="109"/>
  <c r="AA997" i="109" s="1"/>
  <c r="R997" i="109"/>
  <c r="Q997" i="109"/>
  <c r="P997" i="109"/>
  <c r="O997" i="109"/>
  <c r="N997" i="109"/>
  <c r="M997" i="109"/>
  <c r="L997" i="109"/>
  <c r="K997" i="109"/>
  <c r="J997" i="109"/>
  <c r="I997" i="109"/>
  <c r="H997" i="109"/>
  <c r="G997" i="109"/>
  <c r="F997" i="109"/>
  <c r="E997" i="109"/>
  <c r="D997" i="109"/>
  <c r="C997" i="109"/>
  <c r="B997" i="109"/>
  <c r="A997" i="109"/>
  <c r="V997" i="109" s="1"/>
  <c r="AI996" i="109"/>
  <c r="AH996" i="109"/>
  <c r="AF996" i="109"/>
  <c r="AE996" i="109"/>
  <c r="AB996" i="109"/>
  <c r="AC996" i="109" s="1"/>
  <c r="U996" i="109"/>
  <c r="T996" i="109"/>
  <c r="S996" i="109"/>
  <c r="R996" i="109"/>
  <c r="Q996" i="109"/>
  <c r="P996" i="109"/>
  <c r="O996" i="109"/>
  <c r="N996" i="109"/>
  <c r="M996" i="109"/>
  <c r="L996" i="109"/>
  <c r="AA996" i="109" s="1"/>
  <c r="K996" i="109"/>
  <c r="J996" i="109"/>
  <c r="I996" i="109"/>
  <c r="H996" i="109"/>
  <c r="G996" i="109"/>
  <c r="F996" i="109"/>
  <c r="E996" i="109"/>
  <c r="D996" i="109"/>
  <c r="C996" i="109"/>
  <c r="B996" i="109"/>
  <c r="A996" i="109"/>
  <c r="V996" i="109" s="1"/>
  <c r="AP995" i="109"/>
  <c r="AN995" i="109"/>
  <c r="AK995" i="109"/>
  <c r="AH995" i="109"/>
  <c r="AG995" i="109"/>
  <c r="AF995" i="109"/>
  <c r="AE995" i="109"/>
  <c r="AC995" i="109"/>
  <c r="AB995" i="109"/>
  <c r="AA995" i="109"/>
  <c r="Z995" i="109"/>
  <c r="Y995" i="109"/>
  <c r="V995" i="109"/>
  <c r="AJ995" i="109" s="1"/>
  <c r="U995" i="109"/>
  <c r="T995" i="109"/>
  <c r="S995" i="109"/>
  <c r="R995" i="109"/>
  <c r="Q995" i="109"/>
  <c r="P995" i="109"/>
  <c r="O995" i="109"/>
  <c r="N995" i="109"/>
  <c r="M995" i="109"/>
  <c r="L995" i="109"/>
  <c r="K995" i="109"/>
  <c r="J995" i="109"/>
  <c r="I995" i="109"/>
  <c r="H995" i="109"/>
  <c r="G995" i="109"/>
  <c r="F995" i="109"/>
  <c r="E995" i="109"/>
  <c r="D995" i="109"/>
  <c r="C995" i="109"/>
  <c r="B995" i="109"/>
  <c r="A995" i="109"/>
  <c r="AE994" i="109"/>
  <c r="AB994" i="109"/>
  <c r="AC994" i="109" s="1"/>
  <c r="AA994" i="109"/>
  <c r="Y994" i="109"/>
  <c r="U994" i="109"/>
  <c r="T994" i="109"/>
  <c r="S994" i="109"/>
  <c r="R994" i="109"/>
  <c r="Q994" i="109"/>
  <c r="P994" i="109"/>
  <c r="O994" i="109"/>
  <c r="N994" i="109"/>
  <c r="M994" i="109"/>
  <c r="L994" i="109"/>
  <c r="K994" i="109"/>
  <c r="J994" i="109"/>
  <c r="I994" i="109"/>
  <c r="H994" i="109"/>
  <c r="G994" i="109"/>
  <c r="F994" i="109"/>
  <c r="E994" i="109"/>
  <c r="D994" i="109"/>
  <c r="C994" i="109"/>
  <c r="B994" i="109"/>
  <c r="A994" i="109"/>
  <c r="V994" i="109" s="1"/>
  <c r="AH993" i="109"/>
  <c r="AG993" i="109"/>
  <c r="AB993" i="109"/>
  <c r="AC993" i="109" s="1"/>
  <c r="AA993" i="109"/>
  <c r="U993" i="109"/>
  <c r="T993" i="109"/>
  <c r="S993" i="109"/>
  <c r="R993" i="109"/>
  <c r="Q993" i="109"/>
  <c r="P993" i="109"/>
  <c r="O993" i="109"/>
  <c r="N993" i="109"/>
  <c r="M993" i="109"/>
  <c r="L993" i="109"/>
  <c r="K993" i="109"/>
  <c r="J993" i="109"/>
  <c r="I993" i="109"/>
  <c r="H993" i="109"/>
  <c r="G993" i="109"/>
  <c r="F993" i="109"/>
  <c r="E993" i="109"/>
  <c r="D993" i="109"/>
  <c r="C993" i="109"/>
  <c r="B993" i="109"/>
  <c r="A993" i="109"/>
  <c r="V993" i="109" s="1"/>
  <c r="X993" i="109" s="1"/>
  <c r="AD993" i="109" s="1"/>
  <c r="AC992" i="109"/>
  <c r="AB992" i="109"/>
  <c r="U992" i="109"/>
  <c r="T992" i="109"/>
  <c r="S992" i="109"/>
  <c r="AA992" i="109" s="1"/>
  <c r="R992" i="109"/>
  <c r="Q992" i="109"/>
  <c r="P992" i="109"/>
  <c r="AD992" i="109" s="1"/>
  <c r="O992" i="109"/>
  <c r="N992" i="109"/>
  <c r="M992" i="109"/>
  <c r="L992" i="109"/>
  <c r="K992" i="109"/>
  <c r="J992" i="109"/>
  <c r="I992" i="109"/>
  <c r="H992" i="109"/>
  <c r="G992" i="109"/>
  <c r="F992" i="109"/>
  <c r="E992" i="109"/>
  <c r="D992" i="109"/>
  <c r="C992" i="109"/>
  <c r="B992" i="109"/>
  <c r="A992" i="109"/>
  <c r="V992" i="109" s="1"/>
  <c r="X992" i="109" s="1"/>
  <c r="AP991" i="109"/>
  <c r="AO991" i="109"/>
  <c r="AS991" i="109" s="1"/>
  <c r="AN991" i="109"/>
  <c r="AM991" i="109"/>
  <c r="AL991" i="109"/>
  <c r="AK991" i="109"/>
  <c r="Z991" i="109"/>
  <c r="V991" i="109"/>
  <c r="U991" i="109"/>
  <c r="T991" i="109"/>
  <c r="S991" i="109"/>
  <c r="R991" i="109"/>
  <c r="Q991" i="109"/>
  <c r="P991" i="109"/>
  <c r="O991" i="109"/>
  <c r="N991" i="109"/>
  <c r="M991" i="109"/>
  <c r="L991" i="109"/>
  <c r="K991" i="109"/>
  <c r="J991" i="109"/>
  <c r="I991" i="109"/>
  <c r="H991" i="109"/>
  <c r="G991" i="109"/>
  <c r="F991" i="109"/>
  <c r="E991" i="109"/>
  <c r="D991" i="109"/>
  <c r="C991" i="109"/>
  <c r="B991" i="109"/>
  <c r="A991" i="109"/>
  <c r="AP990" i="109"/>
  <c r="AO990" i="109"/>
  <c r="AN990" i="109"/>
  <c r="AM990" i="109"/>
  <c r="AL990" i="109"/>
  <c r="AK990" i="109"/>
  <c r="AJ990" i="109"/>
  <c r="AI990" i="109"/>
  <c r="AH990" i="109"/>
  <c r="AG990" i="109"/>
  <c r="X990" i="109"/>
  <c r="U990" i="109"/>
  <c r="T990" i="109"/>
  <c r="S990" i="109"/>
  <c r="R990" i="109"/>
  <c r="Q990" i="109"/>
  <c r="P990" i="109"/>
  <c r="O990" i="109"/>
  <c r="N990" i="109"/>
  <c r="M990" i="109"/>
  <c r="L990" i="109"/>
  <c r="K990" i="109"/>
  <c r="J990" i="109"/>
  <c r="I990" i="109"/>
  <c r="H990" i="109"/>
  <c r="G990" i="109"/>
  <c r="F990" i="109"/>
  <c r="E990" i="109"/>
  <c r="D990" i="109"/>
  <c r="C990" i="109"/>
  <c r="B990" i="109"/>
  <c r="A990" i="109"/>
  <c r="V990" i="109" s="1"/>
  <c r="Z990" i="109" s="1"/>
  <c r="AS989" i="109"/>
  <c r="AP989" i="109"/>
  <c r="AO989" i="109"/>
  <c r="AN989" i="109"/>
  <c r="AM989" i="109"/>
  <c r="AL989" i="109"/>
  <c r="AR989" i="109" s="1"/>
  <c r="AK989" i="109"/>
  <c r="AJ989" i="109"/>
  <c r="AI989" i="109"/>
  <c r="AH989" i="109"/>
  <c r="AG989" i="109"/>
  <c r="AF989" i="109"/>
  <c r="V989" i="109"/>
  <c r="U989" i="109"/>
  <c r="T989" i="109"/>
  <c r="S989" i="109"/>
  <c r="R989" i="109"/>
  <c r="Q989" i="109"/>
  <c r="P989" i="109"/>
  <c r="O989" i="109"/>
  <c r="N989" i="109"/>
  <c r="M989" i="109"/>
  <c r="L989" i="109"/>
  <c r="K989" i="109"/>
  <c r="J989" i="109"/>
  <c r="I989" i="109"/>
  <c r="H989" i="109"/>
  <c r="G989" i="109"/>
  <c r="F989" i="109"/>
  <c r="E989" i="109"/>
  <c r="D989" i="109"/>
  <c r="C989" i="109"/>
  <c r="B989" i="109"/>
  <c r="A989" i="109"/>
  <c r="AL988" i="109"/>
  <c r="AK988" i="109"/>
  <c r="AH988" i="109"/>
  <c r="AF988" i="109"/>
  <c r="AB988" i="109"/>
  <c r="AC988" i="109" s="1"/>
  <c r="U988" i="109"/>
  <c r="T988" i="109"/>
  <c r="S988" i="109"/>
  <c r="R988" i="109"/>
  <c r="Q988" i="109"/>
  <c r="P988" i="109"/>
  <c r="O988" i="109"/>
  <c r="N988" i="109"/>
  <c r="M988" i="109"/>
  <c r="L988" i="109"/>
  <c r="AA988" i="109" s="1"/>
  <c r="K988" i="109"/>
  <c r="J988" i="109"/>
  <c r="I988" i="109"/>
  <c r="H988" i="109"/>
  <c r="G988" i="109"/>
  <c r="F988" i="109"/>
  <c r="E988" i="109"/>
  <c r="D988" i="109"/>
  <c r="C988" i="109"/>
  <c r="B988" i="109"/>
  <c r="A988" i="109"/>
  <c r="V988" i="109" s="1"/>
  <c r="AO987" i="109"/>
  <c r="AN987" i="109"/>
  <c r="AK987" i="109"/>
  <c r="AJ987" i="109"/>
  <c r="AH987" i="109"/>
  <c r="AE987" i="109"/>
  <c r="AB987" i="109"/>
  <c r="AC987" i="109" s="1"/>
  <c r="AA987" i="109"/>
  <c r="U987" i="109"/>
  <c r="T987" i="109"/>
  <c r="S987" i="109"/>
  <c r="R987" i="109"/>
  <c r="Q987" i="109"/>
  <c r="P987" i="109"/>
  <c r="O987" i="109"/>
  <c r="N987" i="109"/>
  <c r="M987" i="109"/>
  <c r="L987" i="109"/>
  <c r="K987" i="109"/>
  <c r="J987" i="109"/>
  <c r="I987" i="109"/>
  <c r="H987" i="109"/>
  <c r="G987" i="109"/>
  <c r="F987" i="109"/>
  <c r="E987" i="109"/>
  <c r="D987" i="109"/>
  <c r="C987" i="109"/>
  <c r="B987" i="109"/>
  <c r="A987" i="109"/>
  <c r="V987" i="109" s="1"/>
  <c r="Y987" i="109" s="1"/>
  <c r="AB986" i="109"/>
  <c r="AC986" i="109" s="1"/>
  <c r="AA986" i="109"/>
  <c r="V986" i="109"/>
  <c r="U986" i="109"/>
  <c r="T986" i="109"/>
  <c r="S986" i="109"/>
  <c r="R986" i="109"/>
  <c r="Q986" i="109"/>
  <c r="P986" i="109"/>
  <c r="O986" i="109"/>
  <c r="N986" i="109"/>
  <c r="M986" i="109"/>
  <c r="L986" i="109"/>
  <c r="K986" i="109"/>
  <c r="J986" i="109"/>
  <c r="I986" i="109"/>
  <c r="H986" i="109"/>
  <c r="G986" i="109"/>
  <c r="F986" i="109"/>
  <c r="E986" i="109"/>
  <c r="D986" i="109"/>
  <c r="C986" i="109"/>
  <c r="B986" i="109"/>
  <c r="A986" i="109"/>
  <c r="AH985" i="109"/>
  <c r="AF985" i="109"/>
  <c r="AC985" i="109"/>
  <c r="AB985" i="109"/>
  <c r="AA985" i="109"/>
  <c r="Y985" i="109"/>
  <c r="U985" i="109"/>
  <c r="T985" i="109"/>
  <c r="S985" i="109"/>
  <c r="R985" i="109"/>
  <c r="Q985" i="109"/>
  <c r="P985" i="109"/>
  <c r="O985" i="109"/>
  <c r="N985" i="109"/>
  <c r="M985" i="109"/>
  <c r="L985" i="109"/>
  <c r="K985" i="109"/>
  <c r="J985" i="109"/>
  <c r="I985" i="109"/>
  <c r="H985" i="109"/>
  <c r="G985" i="109"/>
  <c r="F985" i="109"/>
  <c r="E985" i="109"/>
  <c r="D985" i="109"/>
  <c r="C985" i="109"/>
  <c r="B985" i="109"/>
  <c r="A985" i="109"/>
  <c r="V985" i="109" s="1"/>
  <c r="AC984" i="109"/>
  <c r="AB984" i="109"/>
  <c r="Z984" i="109"/>
  <c r="Y984" i="109"/>
  <c r="V984" i="109"/>
  <c r="U984" i="109"/>
  <c r="T984" i="109"/>
  <c r="S984" i="109"/>
  <c r="AA984" i="109" s="1"/>
  <c r="R984" i="109"/>
  <c r="Q984" i="109"/>
  <c r="P984" i="109"/>
  <c r="O984" i="109"/>
  <c r="N984" i="109"/>
  <c r="M984" i="109"/>
  <c r="L984" i="109"/>
  <c r="K984" i="109"/>
  <c r="J984" i="109"/>
  <c r="I984" i="109"/>
  <c r="H984" i="109"/>
  <c r="G984" i="109"/>
  <c r="F984" i="109"/>
  <c r="E984" i="109"/>
  <c r="D984" i="109"/>
  <c r="C984" i="109"/>
  <c r="B984" i="109"/>
  <c r="A984" i="109"/>
  <c r="AC983" i="109"/>
  <c r="AB983" i="109"/>
  <c r="U983" i="109"/>
  <c r="T983" i="109"/>
  <c r="S983" i="109"/>
  <c r="AA983" i="109" s="1"/>
  <c r="R983" i="109"/>
  <c r="Q983" i="109"/>
  <c r="P983" i="109"/>
  <c r="O983" i="109"/>
  <c r="N983" i="109"/>
  <c r="M983" i="109"/>
  <c r="L983" i="109"/>
  <c r="K983" i="109"/>
  <c r="J983" i="109"/>
  <c r="I983" i="109"/>
  <c r="H983" i="109"/>
  <c r="G983" i="109"/>
  <c r="F983" i="109"/>
  <c r="E983" i="109"/>
  <c r="D983" i="109"/>
  <c r="C983" i="109"/>
  <c r="B983" i="109"/>
  <c r="A983" i="109"/>
  <c r="V983" i="109" s="1"/>
  <c r="Y983" i="109" s="1"/>
  <c r="AB982" i="109"/>
  <c r="AC982" i="109" s="1"/>
  <c r="AA982" i="109"/>
  <c r="U982" i="109"/>
  <c r="T982" i="109"/>
  <c r="S982" i="109"/>
  <c r="R982" i="109"/>
  <c r="Q982" i="109"/>
  <c r="P982" i="109"/>
  <c r="O982" i="109"/>
  <c r="N982" i="109"/>
  <c r="M982" i="109"/>
  <c r="L982" i="109"/>
  <c r="K982" i="109"/>
  <c r="J982" i="109"/>
  <c r="I982" i="109"/>
  <c r="H982" i="109"/>
  <c r="G982" i="109"/>
  <c r="F982" i="109"/>
  <c r="E982" i="109"/>
  <c r="D982" i="109"/>
  <c r="C982" i="109"/>
  <c r="B982" i="109"/>
  <c r="A982" i="109"/>
  <c r="V982" i="109" s="1"/>
  <c r="AO981" i="109"/>
  <c r="AN981" i="109"/>
  <c r="AM981" i="109"/>
  <c r="AL981" i="109"/>
  <c r="AK981" i="109"/>
  <c r="AA981" i="109"/>
  <c r="Z981" i="109"/>
  <c r="U981" i="109"/>
  <c r="T981" i="109"/>
  <c r="S981" i="109"/>
  <c r="R981" i="109"/>
  <c r="Q981" i="109"/>
  <c r="P981" i="109"/>
  <c r="O981" i="109"/>
  <c r="N981" i="109"/>
  <c r="M981" i="109"/>
  <c r="L981" i="109"/>
  <c r="AB981" i="109" s="1"/>
  <c r="AC981" i="109" s="1"/>
  <c r="K981" i="109"/>
  <c r="J981" i="109"/>
  <c r="I981" i="109"/>
  <c r="H981" i="109"/>
  <c r="G981" i="109"/>
  <c r="F981" i="109"/>
  <c r="E981" i="109"/>
  <c r="D981" i="109"/>
  <c r="C981" i="109"/>
  <c r="B981" i="109"/>
  <c r="A981" i="109"/>
  <c r="V981" i="109" s="1"/>
  <c r="AP980" i="109"/>
  <c r="AO980" i="109"/>
  <c r="AN980" i="109"/>
  <c r="AM980" i="109"/>
  <c r="AL980" i="109"/>
  <c r="AK980" i="109"/>
  <c r="AJ980" i="109"/>
  <c r="AI980" i="109"/>
  <c r="AH980" i="109"/>
  <c r="AG980" i="109"/>
  <c r="AF980" i="109"/>
  <c r="AR980" i="109" s="1"/>
  <c r="V980" i="109"/>
  <c r="U980" i="109"/>
  <c r="T980" i="109"/>
  <c r="S980" i="109"/>
  <c r="R980" i="109"/>
  <c r="Q980" i="109"/>
  <c r="P980" i="109"/>
  <c r="O980" i="109"/>
  <c r="N980" i="109"/>
  <c r="M980" i="109"/>
  <c r="L980" i="109"/>
  <c r="K980" i="109"/>
  <c r="J980" i="109"/>
  <c r="I980" i="109"/>
  <c r="H980" i="109"/>
  <c r="G980" i="109"/>
  <c r="F980" i="109"/>
  <c r="E980" i="109"/>
  <c r="D980" i="109"/>
  <c r="C980" i="109"/>
  <c r="B980" i="109"/>
  <c r="A980" i="109"/>
  <c r="AP979" i="109"/>
  <c r="AO979" i="109"/>
  <c r="AS979" i="109" s="1"/>
  <c r="AN979" i="109"/>
  <c r="AM979" i="109"/>
  <c r="AL979" i="109"/>
  <c r="AK979" i="109"/>
  <c r="AJ979" i="109"/>
  <c r="AI979" i="109"/>
  <c r="AH979" i="109"/>
  <c r="AG979" i="109"/>
  <c r="AF979" i="109"/>
  <c r="AE979" i="109"/>
  <c r="Y979" i="109"/>
  <c r="V979" i="109"/>
  <c r="Z979" i="109" s="1"/>
  <c r="U979" i="109"/>
  <c r="T979" i="109"/>
  <c r="S979" i="109"/>
  <c r="R979" i="109"/>
  <c r="Q979" i="109"/>
  <c r="P979" i="109"/>
  <c r="O979" i="109"/>
  <c r="N979" i="109"/>
  <c r="M979" i="109"/>
  <c r="L979" i="109"/>
  <c r="K979" i="109"/>
  <c r="J979" i="109"/>
  <c r="I979" i="109"/>
  <c r="H979" i="109"/>
  <c r="G979" i="109"/>
  <c r="F979" i="109"/>
  <c r="E979" i="109"/>
  <c r="D979" i="109"/>
  <c r="C979" i="109"/>
  <c r="B979" i="109"/>
  <c r="A979" i="109"/>
  <c r="AK978" i="109"/>
  <c r="AJ978" i="109"/>
  <c r="AG978" i="109"/>
  <c r="U978" i="109"/>
  <c r="T978" i="109"/>
  <c r="S978" i="109"/>
  <c r="R978" i="109"/>
  <c r="Q978" i="109"/>
  <c r="P978" i="109"/>
  <c r="O978" i="109"/>
  <c r="N978" i="109"/>
  <c r="M978" i="109"/>
  <c r="L978" i="109"/>
  <c r="K978" i="109"/>
  <c r="J978" i="109"/>
  <c r="I978" i="109"/>
  <c r="H978" i="109"/>
  <c r="G978" i="109"/>
  <c r="F978" i="109"/>
  <c r="E978" i="109"/>
  <c r="D978" i="109"/>
  <c r="C978" i="109"/>
  <c r="B978" i="109"/>
  <c r="A978" i="109"/>
  <c r="V978" i="109" s="1"/>
  <c r="AQ977" i="109"/>
  <c r="AP977" i="109"/>
  <c r="AO977" i="109"/>
  <c r="AS977" i="109" s="1"/>
  <c r="AN977" i="109"/>
  <c r="AM977" i="109"/>
  <c r="AL977" i="109"/>
  <c r="AK977" i="109"/>
  <c r="AJ977" i="109"/>
  <c r="AR977" i="109" s="1"/>
  <c r="AI977" i="109"/>
  <c r="AH977" i="109"/>
  <c r="AG977" i="109"/>
  <c r="AF977" i="109"/>
  <c r="AE977" i="109"/>
  <c r="Z977" i="109"/>
  <c r="V977" i="109"/>
  <c r="Y977" i="109" s="1"/>
  <c r="U977" i="109"/>
  <c r="T977" i="109"/>
  <c r="S977" i="109"/>
  <c r="R977" i="109"/>
  <c r="Q977" i="109"/>
  <c r="P977" i="109"/>
  <c r="O977" i="109"/>
  <c r="N977" i="109"/>
  <c r="M977" i="109"/>
  <c r="L977" i="109"/>
  <c r="K977" i="109"/>
  <c r="J977" i="109"/>
  <c r="I977" i="109"/>
  <c r="H977" i="109"/>
  <c r="G977" i="109"/>
  <c r="F977" i="109"/>
  <c r="E977" i="109"/>
  <c r="D977" i="109"/>
  <c r="C977" i="109"/>
  <c r="B977" i="109"/>
  <c r="A977" i="109"/>
  <c r="AO976" i="109"/>
  <c r="AN976" i="109"/>
  <c r="AK976" i="109"/>
  <c r="AJ976" i="109"/>
  <c r="AI976" i="109"/>
  <c r="V976" i="109"/>
  <c r="U976" i="109"/>
  <c r="T976" i="109"/>
  <c r="S976" i="109"/>
  <c r="R976" i="109"/>
  <c r="Q976" i="109"/>
  <c r="P976" i="109"/>
  <c r="O976" i="109"/>
  <c r="N976" i="109"/>
  <c r="M976" i="109"/>
  <c r="L976" i="109"/>
  <c r="K976" i="109"/>
  <c r="J976" i="109"/>
  <c r="I976" i="109"/>
  <c r="H976" i="109"/>
  <c r="G976" i="109"/>
  <c r="F976" i="109"/>
  <c r="E976" i="109"/>
  <c r="D976" i="109"/>
  <c r="C976" i="109"/>
  <c r="B976" i="109"/>
  <c r="A976" i="109"/>
  <c r="AP975" i="109"/>
  <c r="AO975" i="109"/>
  <c r="AM975" i="109"/>
  <c r="AL975" i="109"/>
  <c r="AK975" i="109"/>
  <c r="AJ975" i="109"/>
  <c r="U975" i="109"/>
  <c r="T975" i="109"/>
  <c r="S975" i="109"/>
  <c r="R975" i="109"/>
  <c r="Q975" i="109"/>
  <c r="P975" i="109"/>
  <c r="O975" i="109"/>
  <c r="N975" i="109"/>
  <c r="M975" i="109"/>
  <c r="L975" i="109"/>
  <c r="AB975" i="109" s="1"/>
  <c r="AC975" i="109" s="1"/>
  <c r="K975" i="109"/>
  <c r="J975" i="109"/>
  <c r="I975" i="109"/>
  <c r="H975" i="109"/>
  <c r="G975" i="109"/>
  <c r="F975" i="109"/>
  <c r="E975" i="109"/>
  <c r="D975" i="109"/>
  <c r="C975" i="109"/>
  <c r="B975" i="109"/>
  <c r="A975" i="109"/>
  <c r="V975" i="109" s="1"/>
  <c r="Y975" i="109" s="1"/>
  <c r="AB974" i="109"/>
  <c r="AC974" i="109" s="1"/>
  <c r="AA974" i="109"/>
  <c r="V974" i="109"/>
  <c r="U974" i="109"/>
  <c r="T974" i="109"/>
  <c r="S974" i="109"/>
  <c r="R974" i="109"/>
  <c r="Q974" i="109"/>
  <c r="P974" i="109"/>
  <c r="O974" i="109"/>
  <c r="N974" i="109"/>
  <c r="M974" i="109"/>
  <c r="L974" i="109"/>
  <c r="K974" i="109"/>
  <c r="J974" i="109"/>
  <c r="I974" i="109"/>
  <c r="H974" i="109"/>
  <c r="G974" i="109"/>
  <c r="F974" i="109"/>
  <c r="E974" i="109"/>
  <c r="D974" i="109"/>
  <c r="C974" i="109"/>
  <c r="B974" i="109"/>
  <c r="A974" i="109"/>
  <c r="AC973" i="109"/>
  <c r="AB973" i="109"/>
  <c r="X973" i="109"/>
  <c r="AD973" i="109" s="1"/>
  <c r="U973" i="109"/>
  <c r="T973" i="109"/>
  <c r="S973" i="109"/>
  <c r="AA973" i="109" s="1"/>
  <c r="R973" i="109"/>
  <c r="Q973" i="109"/>
  <c r="P973" i="109"/>
  <c r="O973" i="109"/>
  <c r="N973" i="109"/>
  <c r="M973" i="109"/>
  <c r="L973" i="109"/>
  <c r="K973" i="109"/>
  <c r="J973" i="109"/>
  <c r="I973" i="109"/>
  <c r="H973" i="109"/>
  <c r="G973" i="109"/>
  <c r="F973" i="109"/>
  <c r="E973" i="109"/>
  <c r="D973" i="109"/>
  <c r="C973" i="109"/>
  <c r="B973" i="109"/>
  <c r="A973" i="109"/>
  <c r="V973" i="109" s="1"/>
  <c r="AP972" i="109"/>
  <c r="AF972" i="109"/>
  <c r="AE972" i="109"/>
  <c r="AB972" i="109"/>
  <c r="AC972" i="109" s="1"/>
  <c r="AA972" i="109"/>
  <c r="Z972" i="109"/>
  <c r="Y972" i="109"/>
  <c r="V972" i="109"/>
  <c r="U972" i="109"/>
  <c r="T972" i="109"/>
  <c r="S972" i="109"/>
  <c r="R972" i="109"/>
  <c r="Q972" i="109"/>
  <c r="P972" i="109"/>
  <c r="O972" i="109"/>
  <c r="N972" i="109"/>
  <c r="M972" i="109"/>
  <c r="L972" i="109"/>
  <c r="K972" i="109"/>
  <c r="J972" i="109"/>
  <c r="I972" i="109"/>
  <c r="H972" i="109"/>
  <c r="G972" i="109"/>
  <c r="F972" i="109"/>
  <c r="E972" i="109"/>
  <c r="D972" i="109"/>
  <c r="C972" i="109"/>
  <c r="B972" i="109"/>
  <c r="A972" i="109"/>
  <c r="AB971" i="109"/>
  <c r="AC971" i="109" s="1"/>
  <c r="AA971" i="109"/>
  <c r="U971" i="109"/>
  <c r="T971" i="109"/>
  <c r="S971" i="109"/>
  <c r="R971" i="109"/>
  <c r="Q971" i="109"/>
  <c r="P971" i="109"/>
  <c r="O971" i="109"/>
  <c r="N971" i="109"/>
  <c r="M971" i="109"/>
  <c r="L971" i="109"/>
  <c r="K971" i="109"/>
  <c r="J971" i="109"/>
  <c r="I971" i="109"/>
  <c r="H971" i="109"/>
  <c r="G971" i="109"/>
  <c r="F971" i="109"/>
  <c r="E971" i="109"/>
  <c r="D971" i="109"/>
  <c r="C971" i="109"/>
  <c r="B971" i="109"/>
  <c r="A971" i="109"/>
  <c r="V971" i="109" s="1"/>
  <c r="AJ970" i="109"/>
  <c r="AI970" i="109"/>
  <c r="AF970" i="109"/>
  <c r="AE970" i="109"/>
  <c r="X970" i="109"/>
  <c r="U970" i="109"/>
  <c r="T970" i="109"/>
  <c r="S970" i="109"/>
  <c r="R970" i="109"/>
  <c r="Q970" i="109"/>
  <c r="P970" i="109"/>
  <c r="O970" i="109"/>
  <c r="N970" i="109"/>
  <c r="M970" i="109"/>
  <c r="L970" i="109"/>
  <c r="K970" i="109"/>
  <c r="J970" i="109"/>
  <c r="I970" i="109"/>
  <c r="H970" i="109"/>
  <c r="G970" i="109"/>
  <c r="F970" i="109"/>
  <c r="E970" i="109"/>
  <c r="D970" i="109"/>
  <c r="C970" i="109"/>
  <c r="B970" i="109"/>
  <c r="A970" i="109"/>
  <c r="V970" i="109" s="1"/>
  <c r="AF969" i="109"/>
  <c r="AE969" i="109"/>
  <c r="AB969" i="109"/>
  <c r="AC969" i="109" s="1"/>
  <c r="AA969" i="109"/>
  <c r="U969" i="109"/>
  <c r="T969" i="109"/>
  <c r="S969" i="109"/>
  <c r="R969" i="109"/>
  <c r="Q969" i="109"/>
  <c r="P969" i="109"/>
  <c r="O969" i="109"/>
  <c r="N969" i="109"/>
  <c r="M969" i="109"/>
  <c r="L969" i="109"/>
  <c r="K969" i="109"/>
  <c r="J969" i="109"/>
  <c r="I969" i="109"/>
  <c r="H969" i="109"/>
  <c r="G969" i="109"/>
  <c r="F969" i="109"/>
  <c r="E969" i="109"/>
  <c r="D969" i="109"/>
  <c r="C969" i="109"/>
  <c r="B969" i="109"/>
  <c r="A969" i="109"/>
  <c r="V969" i="109" s="1"/>
  <c r="Z969" i="109" s="1"/>
  <c r="AN968" i="109"/>
  <c r="AM968" i="109"/>
  <c r="AJ968" i="109"/>
  <c r="AI968" i="109"/>
  <c r="AH968" i="109"/>
  <c r="AG968" i="109"/>
  <c r="AF968" i="109"/>
  <c r="AE968" i="109"/>
  <c r="U968" i="109"/>
  <c r="T968" i="109"/>
  <c r="S968" i="109"/>
  <c r="R968" i="109"/>
  <c r="Q968" i="109"/>
  <c r="P968" i="109"/>
  <c r="O968" i="109"/>
  <c r="N968" i="109"/>
  <c r="M968" i="109"/>
  <c r="L968" i="109"/>
  <c r="K968" i="109"/>
  <c r="J968" i="109"/>
  <c r="I968" i="109"/>
  <c r="H968" i="109"/>
  <c r="G968" i="109"/>
  <c r="F968" i="109"/>
  <c r="E968" i="109"/>
  <c r="D968" i="109"/>
  <c r="C968" i="109"/>
  <c r="B968" i="109"/>
  <c r="A968" i="109"/>
  <c r="V968" i="109" s="1"/>
  <c r="AH967" i="109"/>
  <c r="AG967" i="109"/>
  <c r="U967" i="109"/>
  <c r="T967" i="109"/>
  <c r="S967" i="109"/>
  <c r="R967" i="109"/>
  <c r="Q967" i="109"/>
  <c r="P967" i="109"/>
  <c r="O967" i="109"/>
  <c r="N967" i="109"/>
  <c r="M967" i="109"/>
  <c r="L967" i="109"/>
  <c r="K967" i="109"/>
  <c r="J967" i="109"/>
  <c r="I967" i="109"/>
  <c r="H967" i="109"/>
  <c r="G967" i="109"/>
  <c r="F967" i="109"/>
  <c r="E967" i="109"/>
  <c r="D967" i="109"/>
  <c r="C967" i="109"/>
  <c r="B967" i="109"/>
  <c r="A967" i="109"/>
  <c r="V967" i="109" s="1"/>
  <c r="AP966" i="109"/>
  <c r="AO966" i="109"/>
  <c r="AS966" i="109" s="1"/>
  <c r="AN966" i="109"/>
  <c r="AM966" i="109"/>
  <c r="AQ966" i="109" s="1"/>
  <c r="AL966" i="109"/>
  <c r="AR966" i="109" s="1"/>
  <c r="AK966" i="109"/>
  <c r="AJ966" i="109"/>
  <c r="AI966" i="109"/>
  <c r="AH966" i="109"/>
  <c r="AG966" i="109"/>
  <c r="AF966" i="109"/>
  <c r="AE966" i="109"/>
  <c r="V966" i="109"/>
  <c r="Z966" i="109" s="1"/>
  <c r="U966" i="109"/>
  <c r="T966" i="109"/>
  <c r="S966" i="109"/>
  <c r="R966" i="109"/>
  <c r="Q966" i="109"/>
  <c r="P966" i="109"/>
  <c r="O966" i="109"/>
  <c r="N966" i="109"/>
  <c r="M966" i="109"/>
  <c r="L966" i="109"/>
  <c r="K966" i="109"/>
  <c r="J966" i="109"/>
  <c r="I966" i="109"/>
  <c r="H966" i="109"/>
  <c r="G966" i="109"/>
  <c r="F966" i="109"/>
  <c r="E966" i="109"/>
  <c r="D966" i="109"/>
  <c r="C966" i="109"/>
  <c r="B966" i="109"/>
  <c r="A966" i="109"/>
  <c r="V965" i="109"/>
  <c r="U965" i="109"/>
  <c r="T965" i="109"/>
  <c r="S965" i="109"/>
  <c r="R965" i="109"/>
  <c r="Q965" i="109"/>
  <c r="P965" i="109"/>
  <c r="O965" i="109"/>
  <c r="N965" i="109"/>
  <c r="M965" i="109"/>
  <c r="L965" i="109"/>
  <c r="K965" i="109"/>
  <c r="J965" i="109"/>
  <c r="I965" i="109"/>
  <c r="H965" i="109"/>
  <c r="G965" i="109"/>
  <c r="F965" i="109"/>
  <c r="E965" i="109"/>
  <c r="D965" i="109"/>
  <c r="C965" i="109"/>
  <c r="B965" i="109"/>
  <c r="A965" i="109"/>
  <c r="AP964" i="109"/>
  <c r="AO964" i="109"/>
  <c r="U964" i="109"/>
  <c r="T964" i="109"/>
  <c r="S964" i="109"/>
  <c r="R964" i="109"/>
  <c r="Q964" i="109"/>
  <c r="P964" i="109"/>
  <c r="O964" i="109"/>
  <c r="N964" i="109"/>
  <c r="M964" i="109"/>
  <c r="L964" i="109"/>
  <c r="AB964" i="109" s="1"/>
  <c r="AC964" i="109" s="1"/>
  <c r="K964" i="109"/>
  <c r="J964" i="109"/>
  <c r="I964" i="109"/>
  <c r="H964" i="109"/>
  <c r="G964" i="109"/>
  <c r="F964" i="109"/>
  <c r="E964" i="109"/>
  <c r="D964" i="109"/>
  <c r="C964" i="109"/>
  <c r="B964" i="109"/>
  <c r="A964" i="109"/>
  <c r="V964" i="109" s="1"/>
  <c r="Y964" i="109" s="1"/>
  <c r="AP963" i="109"/>
  <c r="AM963" i="109"/>
  <c r="AL963" i="109"/>
  <c r="AB963" i="109"/>
  <c r="AC963" i="109" s="1"/>
  <c r="AA963" i="109"/>
  <c r="V963" i="109"/>
  <c r="U963" i="109"/>
  <c r="T963" i="109"/>
  <c r="S963" i="109"/>
  <c r="R963" i="109"/>
  <c r="Q963" i="109"/>
  <c r="P963" i="109"/>
  <c r="O963" i="109"/>
  <c r="N963" i="109"/>
  <c r="M963" i="109"/>
  <c r="L963" i="109"/>
  <c r="K963" i="109"/>
  <c r="J963" i="109"/>
  <c r="I963" i="109"/>
  <c r="H963" i="109"/>
  <c r="G963" i="109"/>
  <c r="F963" i="109"/>
  <c r="E963" i="109"/>
  <c r="D963" i="109"/>
  <c r="C963" i="109"/>
  <c r="B963" i="109"/>
  <c r="A963" i="109"/>
  <c r="AC962" i="109"/>
  <c r="AB962" i="109"/>
  <c r="U962" i="109"/>
  <c r="T962" i="109"/>
  <c r="S962" i="109"/>
  <c r="AA962" i="109" s="1"/>
  <c r="R962" i="109"/>
  <c r="Q962" i="109"/>
  <c r="P962" i="109"/>
  <c r="O962" i="109"/>
  <c r="N962" i="109"/>
  <c r="M962" i="109"/>
  <c r="L962" i="109"/>
  <c r="K962" i="109"/>
  <c r="J962" i="109"/>
  <c r="I962" i="109"/>
  <c r="H962" i="109"/>
  <c r="G962" i="109"/>
  <c r="F962" i="109"/>
  <c r="E962" i="109"/>
  <c r="D962" i="109"/>
  <c r="C962" i="109"/>
  <c r="B962" i="109"/>
  <c r="A962" i="109"/>
  <c r="V962" i="109" s="1"/>
  <c r="AB961" i="109"/>
  <c r="AC961" i="109" s="1"/>
  <c r="AA961" i="109"/>
  <c r="U961" i="109"/>
  <c r="T961" i="109"/>
  <c r="S961" i="109"/>
  <c r="R961" i="109"/>
  <c r="Q961" i="109"/>
  <c r="P961" i="109"/>
  <c r="O961" i="109"/>
  <c r="N961" i="109"/>
  <c r="M961" i="109"/>
  <c r="L961" i="109"/>
  <c r="K961" i="109"/>
  <c r="J961" i="109"/>
  <c r="I961" i="109"/>
  <c r="H961" i="109"/>
  <c r="G961" i="109"/>
  <c r="F961" i="109"/>
  <c r="E961" i="109"/>
  <c r="D961" i="109"/>
  <c r="C961" i="109"/>
  <c r="B961" i="109"/>
  <c r="A961" i="109"/>
  <c r="V961" i="109" s="1"/>
  <c r="Y961" i="109" s="1"/>
  <c r="AB960" i="109"/>
  <c r="AC960" i="109" s="1"/>
  <c r="AA960" i="109"/>
  <c r="U960" i="109"/>
  <c r="T960" i="109"/>
  <c r="S960" i="109"/>
  <c r="R960" i="109"/>
  <c r="Q960" i="109"/>
  <c r="P960" i="109"/>
  <c r="O960" i="109"/>
  <c r="N960" i="109"/>
  <c r="M960" i="109"/>
  <c r="L960" i="109"/>
  <c r="K960" i="109"/>
  <c r="J960" i="109"/>
  <c r="I960" i="109"/>
  <c r="H960" i="109"/>
  <c r="G960" i="109"/>
  <c r="F960" i="109"/>
  <c r="E960" i="109"/>
  <c r="D960" i="109"/>
  <c r="C960" i="109"/>
  <c r="B960" i="109"/>
  <c r="A960" i="109"/>
  <c r="V960" i="109" s="1"/>
  <c r="AJ959" i="109"/>
  <c r="AI959" i="109"/>
  <c r="AF959" i="109"/>
  <c r="AE959" i="109"/>
  <c r="U959" i="109"/>
  <c r="T959" i="109"/>
  <c r="S959" i="109"/>
  <c r="R959" i="109"/>
  <c r="Q959" i="109"/>
  <c r="P959" i="109"/>
  <c r="O959" i="109"/>
  <c r="N959" i="109"/>
  <c r="M959" i="109"/>
  <c r="L959" i="109"/>
  <c r="K959" i="109"/>
  <c r="J959" i="109"/>
  <c r="I959" i="109"/>
  <c r="H959" i="109"/>
  <c r="G959" i="109"/>
  <c r="F959" i="109"/>
  <c r="E959" i="109"/>
  <c r="D959" i="109"/>
  <c r="C959" i="109"/>
  <c r="B959" i="109"/>
  <c r="A959" i="109"/>
  <c r="V959" i="109" s="1"/>
  <c r="X959" i="109" s="1"/>
  <c r="AB958" i="109"/>
  <c r="AC958" i="109" s="1"/>
  <c r="AA958" i="109"/>
  <c r="Z958" i="109"/>
  <c r="U958" i="109"/>
  <c r="T958" i="109"/>
  <c r="S958" i="109"/>
  <c r="R958" i="109"/>
  <c r="Q958" i="109"/>
  <c r="P958" i="109"/>
  <c r="O958" i="109"/>
  <c r="N958" i="109"/>
  <c r="M958" i="109"/>
  <c r="L958" i="109"/>
  <c r="K958" i="109"/>
  <c r="J958" i="109"/>
  <c r="I958" i="109"/>
  <c r="H958" i="109"/>
  <c r="G958" i="109"/>
  <c r="F958" i="109"/>
  <c r="E958" i="109"/>
  <c r="D958" i="109"/>
  <c r="C958" i="109"/>
  <c r="B958" i="109"/>
  <c r="A958" i="109"/>
  <c r="V958" i="109" s="1"/>
  <c r="AN957" i="109"/>
  <c r="AM957" i="109"/>
  <c r="AJ957" i="109"/>
  <c r="AI957" i="109"/>
  <c r="AH957" i="109"/>
  <c r="AG957" i="109"/>
  <c r="AF957" i="109"/>
  <c r="AE957" i="109"/>
  <c r="U957" i="109"/>
  <c r="T957" i="109"/>
  <c r="S957" i="109"/>
  <c r="R957" i="109"/>
  <c r="Q957" i="109"/>
  <c r="P957" i="109"/>
  <c r="O957" i="109"/>
  <c r="N957" i="109"/>
  <c r="M957" i="109"/>
  <c r="L957" i="109"/>
  <c r="AA957" i="109" s="1"/>
  <c r="K957" i="109"/>
  <c r="J957" i="109"/>
  <c r="I957" i="109"/>
  <c r="H957" i="109"/>
  <c r="G957" i="109"/>
  <c r="F957" i="109"/>
  <c r="E957" i="109"/>
  <c r="D957" i="109"/>
  <c r="C957" i="109"/>
  <c r="B957" i="109"/>
  <c r="A957" i="109"/>
  <c r="V957" i="109" s="1"/>
  <c r="AO956" i="109"/>
  <c r="AL956" i="109"/>
  <c r="AK956" i="109"/>
  <c r="AG956" i="109"/>
  <c r="AF956" i="109"/>
  <c r="U956" i="109"/>
  <c r="T956" i="109"/>
  <c r="S956" i="109"/>
  <c r="R956" i="109"/>
  <c r="Q956" i="109"/>
  <c r="P956" i="109"/>
  <c r="O956" i="109"/>
  <c r="N956" i="109"/>
  <c r="M956" i="109"/>
  <c r="L956" i="109"/>
  <c r="K956" i="109"/>
  <c r="J956" i="109"/>
  <c r="I956" i="109"/>
  <c r="H956" i="109"/>
  <c r="G956" i="109"/>
  <c r="F956" i="109"/>
  <c r="E956" i="109"/>
  <c r="D956" i="109"/>
  <c r="C956" i="109"/>
  <c r="B956" i="109"/>
  <c r="A956" i="109"/>
  <c r="V956" i="109" s="1"/>
  <c r="AN955" i="109"/>
  <c r="AM955" i="109"/>
  <c r="AL955" i="109"/>
  <c r="AK955" i="109"/>
  <c r="AJ955" i="109"/>
  <c r="AI955" i="109"/>
  <c r="U955" i="109"/>
  <c r="T955" i="109"/>
  <c r="S955" i="109"/>
  <c r="R955" i="109"/>
  <c r="Q955" i="109"/>
  <c r="P955" i="109"/>
  <c r="O955" i="109"/>
  <c r="N955" i="109"/>
  <c r="M955" i="109"/>
  <c r="L955" i="109"/>
  <c r="K955" i="109"/>
  <c r="J955" i="109"/>
  <c r="I955" i="109"/>
  <c r="H955" i="109"/>
  <c r="G955" i="109"/>
  <c r="F955" i="109"/>
  <c r="E955" i="109"/>
  <c r="D955" i="109"/>
  <c r="C955" i="109"/>
  <c r="B955" i="109"/>
  <c r="A955" i="109"/>
  <c r="V955" i="109" s="1"/>
  <c r="AG955" i="109" s="1"/>
  <c r="AI954" i="109"/>
  <c r="AH954" i="109"/>
  <c r="V954" i="109"/>
  <c r="U954" i="109"/>
  <c r="T954" i="109"/>
  <c r="S954" i="109"/>
  <c r="R954" i="109"/>
  <c r="Q954" i="109"/>
  <c r="P954" i="109"/>
  <c r="O954" i="109"/>
  <c r="N954" i="109"/>
  <c r="M954" i="109"/>
  <c r="L954" i="109"/>
  <c r="K954" i="109"/>
  <c r="J954" i="109"/>
  <c r="I954" i="109"/>
  <c r="H954" i="109"/>
  <c r="G954" i="109"/>
  <c r="F954" i="109"/>
  <c r="E954" i="109"/>
  <c r="D954" i="109"/>
  <c r="C954" i="109"/>
  <c r="B954" i="109"/>
  <c r="A954" i="109"/>
  <c r="AP953" i="109"/>
  <c r="AO953" i="109"/>
  <c r="AS953" i="109" s="1"/>
  <c r="AN953" i="109"/>
  <c r="AM953" i="109"/>
  <c r="AL953" i="109"/>
  <c r="AK953" i="109"/>
  <c r="AJ953" i="109"/>
  <c r="U953" i="109"/>
  <c r="T953" i="109"/>
  <c r="S953" i="109"/>
  <c r="R953" i="109"/>
  <c r="Q953" i="109"/>
  <c r="P953" i="109"/>
  <c r="O953" i="109"/>
  <c r="N953" i="109"/>
  <c r="M953" i="109"/>
  <c r="L953" i="109"/>
  <c r="AB953" i="109" s="1"/>
  <c r="AC953" i="109" s="1"/>
  <c r="K953" i="109"/>
  <c r="J953" i="109"/>
  <c r="I953" i="109"/>
  <c r="H953" i="109"/>
  <c r="G953" i="109"/>
  <c r="F953" i="109"/>
  <c r="E953" i="109"/>
  <c r="D953" i="109"/>
  <c r="C953" i="109"/>
  <c r="B953" i="109"/>
  <c r="A953" i="109"/>
  <c r="V953" i="109" s="1"/>
  <c r="Y953" i="109" s="1"/>
  <c r="AL952" i="109"/>
  <c r="AB952" i="109"/>
  <c r="AC952" i="109" s="1"/>
  <c r="V952" i="109"/>
  <c r="U952" i="109"/>
  <c r="T952" i="109"/>
  <c r="S952" i="109"/>
  <c r="AA952" i="109" s="1"/>
  <c r="R952" i="109"/>
  <c r="Q952" i="109"/>
  <c r="P952" i="109"/>
  <c r="O952" i="109"/>
  <c r="N952" i="109"/>
  <c r="M952" i="109"/>
  <c r="L952" i="109"/>
  <c r="K952" i="109"/>
  <c r="J952" i="109"/>
  <c r="I952" i="109"/>
  <c r="H952" i="109"/>
  <c r="G952" i="109"/>
  <c r="F952" i="109"/>
  <c r="E952" i="109"/>
  <c r="D952" i="109"/>
  <c r="C952" i="109"/>
  <c r="B952" i="109"/>
  <c r="A952" i="109"/>
  <c r="AS951" i="109"/>
  <c r="AP951" i="109"/>
  <c r="AO951" i="109"/>
  <c r="AN951" i="109"/>
  <c r="AC951" i="109"/>
  <c r="AB951" i="109"/>
  <c r="V951" i="109"/>
  <c r="U951" i="109"/>
  <c r="T951" i="109"/>
  <c r="S951" i="109"/>
  <c r="AA951" i="109" s="1"/>
  <c r="R951" i="109"/>
  <c r="Q951" i="109"/>
  <c r="P951" i="109"/>
  <c r="O951" i="109"/>
  <c r="N951" i="109"/>
  <c r="M951" i="109"/>
  <c r="L951" i="109"/>
  <c r="K951" i="109"/>
  <c r="J951" i="109"/>
  <c r="I951" i="109"/>
  <c r="H951" i="109"/>
  <c r="G951" i="109"/>
  <c r="F951" i="109"/>
  <c r="E951" i="109"/>
  <c r="D951" i="109"/>
  <c r="C951" i="109"/>
  <c r="B951" i="109"/>
  <c r="A951" i="109"/>
  <c r="AB950" i="109"/>
  <c r="AC950" i="109" s="1"/>
  <c r="U950" i="109"/>
  <c r="T950" i="109"/>
  <c r="S950" i="109"/>
  <c r="AA950" i="109" s="1"/>
  <c r="R950" i="109"/>
  <c r="Q950" i="109"/>
  <c r="P950" i="109"/>
  <c r="O950" i="109"/>
  <c r="N950" i="109"/>
  <c r="M950" i="109"/>
  <c r="L950" i="109"/>
  <c r="K950" i="109"/>
  <c r="J950" i="109"/>
  <c r="I950" i="109"/>
  <c r="H950" i="109"/>
  <c r="G950" i="109"/>
  <c r="F950" i="109"/>
  <c r="E950" i="109"/>
  <c r="D950" i="109"/>
  <c r="C950" i="109"/>
  <c r="B950" i="109"/>
  <c r="A950" i="109"/>
  <c r="V950" i="109" s="1"/>
  <c r="AC949" i="109"/>
  <c r="AB949" i="109"/>
  <c r="AA949" i="109"/>
  <c r="V949" i="109"/>
  <c r="U949" i="109"/>
  <c r="T949" i="109"/>
  <c r="S949" i="109"/>
  <c r="R949" i="109"/>
  <c r="Q949" i="109"/>
  <c r="P949" i="109"/>
  <c r="O949" i="109"/>
  <c r="N949" i="109"/>
  <c r="M949" i="109"/>
  <c r="L949" i="109"/>
  <c r="K949" i="109"/>
  <c r="J949" i="109"/>
  <c r="I949" i="109"/>
  <c r="H949" i="109"/>
  <c r="G949" i="109"/>
  <c r="F949" i="109"/>
  <c r="E949" i="109"/>
  <c r="D949" i="109"/>
  <c r="C949" i="109"/>
  <c r="B949" i="109"/>
  <c r="A949" i="109"/>
  <c r="AF948" i="109"/>
  <c r="AE948" i="109"/>
  <c r="Z948" i="109"/>
  <c r="X948" i="109"/>
  <c r="U948" i="109"/>
  <c r="T948" i="109"/>
  <c r="S948" i="109"/>
  <c r="R948" i="109"/>
  <c r="Q948" i="109"/>
  <c r="P948" i="109"/>
  <c r="O948" i="109"/>
  <c r="N948" i="109"/>
  <c r="M948" i="109"/>
  <c r="L948" i="109"/>
  <c r="K948" i="109"/>
  <c r="J948" i="109"/>
  <c r="I948" i="109"/>
  <c r="H948" i="109"/>
  <c r="G948" i="109"/>
  <c r="F948" i="109"/>
  <c r="E948" i="109"/>
  <c r="D948" i="109"/>
  <c r="C948" i="109"/>
  <c r="B948" i="109"/>
  <c r="A948" i="109"/>
  <c r="V948" i="109" s="1"/>
  <c r="AL947" i="109"/>
  <c r="AF947" i="109"/>
  <c r="AE947" i="109"/>
  <c r="AC947" i="109"/>
  <c r="AB947" i="109"/>
  <c r="AA947" i="109"/>
  <c r="Z947" i="109"/>
  <c r="U947" i="109"/>
  <c r="T947" i="109"/>
  <c r="S947" i="109"/>
  <c r="R947" i="109"/>
  <c r="Q947" i="109"/>
  <c r="P947" i="109"/>
  <c r="O947" i="109"/>
  <c r="N947" i="109"/>
  <c r="M947" i="109"/>
  <c r="L947" i="109"/>
  <c r="K947" i="109"/>
  <c r="J947" i="109"/>
  <c r="I947" i="109"/>
  <c r="H947" i="109"/>
  <c r="G947" i="109"/>
  <c r="F947" i="109"/>
  <c r="E947" i="109"/>
  <c r="D947" i="109"/>
  <c r="C947" i="109"/>
  <c r="B947" i="109"/>
  <c r="A947" i="109"/>
  <c r="V947" i="109" s="1"/>
  <c r="AN946" i="109"/>
  <c r="AM946" i="109"/>
  <c r="AH946" i="109"/>
  <c r="AG946" i="109"/>
  <c r="AF946" i="109"/>
  <c r="AE946" i="109"/>
  <c r="AB946" i="109"/>
  <c r="AC946" i="109" s="1"/>
  <c r="U946" i="109"/>
  <c r="T946" i="109"/>
  <c r="S946" i="109"/>
  <c r="R946" i="109"/>
  <c r="Q946" i="109"/>
  <c r="P946" i="109"/>
  <c r="O946" i="109"/>
  <c r="N946" i="109"/>
  <c r="M946" i="109"/>
  <c r="L946" i="109"/>
  <c r="AA946" i="109" s="1"/>
  <c r="K946" i="109"/>
  <c r="J946" i="109"/>
  <c r="I946" i="109"/>
  <c r="H946" i="109"/>
  <c r="G946" i="109"/>
  <c r="F946" i="109"/>
  <c r="E946" i="109"/>
  <c r="D946" i="109"/>
  <c r="C946" i="109"/>
  <c r="B946" i="109"/>
  <c r="A946" i="109"/>
  <c r="V946" i="109" s="1"/>
  <c r="AP945" i="109"/>
  <c r="AO945" i="109"/>
  <c r="AL945" i="109"/>
  <c r="AK945" i="109"/>
  <c r="AI945" i="109"/>
  <c r="AH945" i="109"/>
  <c r="AG945" i="109"/>
  <c r="AF945" i="109"/>
  <c r="U945" i="109"/>
  <c r="T945" i="109"/>
  <c r="S945" i="109"/>
  <c r="R945" i="109"/>
  <c r="Q945" i="109"/>
  <c r="P945" i="109"/>
  <c r="O945" i="109"/>
  <c r="N945" i="109"/>
  <c r="M945" i="109"/>
  <c r="L945" i="109"/>
  <c r="K945" i="109"/>
  <c r="J945" i="109"/>
  <c r="I945" i="109"/>
  <c r="H945" i="109"/>
  <c r="G945" i="109"/>
  <c r="F945" i="109"/>
  <c r="E945" i="109"/>
  <c r="D945" i="109"/>
  <c r="C945" i="109"/>
  <c r="B945" i="109"/>
  <c r="A945" i="109"/>
  <c r="V945" i="109" s="1"/>
  <c r="U944" i="109"/>
  <c r="T944" i="109"/>
  <c r="S944" i="109"/>
  <c r="R944" i="109"/>
  <c r="Q944" i="109"/>
  <c r="P944" i="109"/>
  <c r="O944" i="109"/>
  <c r="N944" i="109"/>
  <c r="M944" i="109"/>
  <c r="L944" i="109"/>
  <c r="K944" i="109"/>
  <c r="J944" i="109"/>
  <c r="I944" i="109"/>
  <c r="H944" i="109"/>
  <c r="G944" i="109"/>
  <c r="F944" i="109"/>
  <c r="E944" i="109"/>
  <c r="D944" i="109"/>
  <c r="C944" i="109"/>
  <c r="B944" i="109"/>
  <c r="A944" i="109"/>
  <c r="V944" i="109" s="1"/>
  <c r="AF944" i="109" s="1"/>
  <c r="AN943" i="109"/>
  <c r="U943" i="109"/>
  <c r="T943" i="109"/>
  <c r="S943" i="109"/>
  <c r="R943" i="109"/>
  <c r="Q943" i="109"/>
  <c r="P943" i="109"/>
  <c r="O943" i="109"/>
  <c r="N943" i="109"/>
  <c r="M943" i="109"/>
  <c r="L943" i="109"/>
  <c r="K943" i="109"/>
  <c r="J943" i="109"/>
  <c r="I943" i="109"/>
  <c r="H943" i="109"/>
  <c r="G943" i="109"/>
  <c r="F943" i="109"/>
  <c r="E943" i="109"/>
  <c r="D943" i="109"/>
  <c r="C943" i="109"/>
  <c r="B943" i="109"/>
  <c r="A943" i="109"/>
  <c r="V943" i="109" s="1"/>
  <c r="AP942" i="109"/>
  <c r="AM942" i="109"/>
  <c r="AL942" i="109"/>
  <c r="AJ942" i="109"/>
  <c r="Y942" i="109"/>
  <c r="U942" i="109"/>
  <c r="T942" i="109"/>
  <c r="S942" i="109"/>
  <c r="R942" i="109"/>
  <c r="Q942" i="109"/>
  <c r="P942" i="109"/>
  <c r="O942" i="109"/>
  <c r="N942" i="109"/>
  <c r="M942" i="109"/>
  <c r="L942" i="109"/>
  <c r="AB942" i="109" s="1"/>
  <c r="AC942" i="109" s="1"/>
  <c r="K942" i="109"/>
  <c r="J942" i="109"/>
  <c r="I942" i="109"/>
  <c r="H942" i="109"/>
  <c r="G942" i="109"/>
  <c r="F942" i="109"/>
  <c r="E942" i="109"/>
  <c r="D942" i="109"/>
  <c r="C942" i="109"/>
  <c r="B942" i="109"/>
  <c r="A942" i="109"/>
  <c r="V942" i="109" s="1"/>
  <c r="AM941" i="109"/>
  <c r="AL941" i="109"/>
  <c r="AB941" i="109"/>
  <c r="AC941" i="109" s="1"/>
  <c r="V941" i="109"/>
  <c r="U941" i="109"/>
  <c r="T941" i="109"/>
  <c r="S941" i="109"/>
  <c r="AA941" i="109" s="1"/>
  <c r="R941" i="109"/>
  <c r="Q941" i="109"/>
  <c r="P941" i="109"/>
  <c r="O941" i="109"/>
  <c r="N941" i="109"/>
  <c r="M941" i="109"/>
  <c r="L941" i="109"/>
  <c r="K941" i="109"/>
  <c r="J941" i="109"/>
  <c r="I941" i="109"/>
  <c r="H941" i="109"/>
  <c r="G941" i="109"/>
  <c r="F941" i="109"/>
  <c r="E941" i="109"/>
  <c r="D941" i="109"/>
  <c r="C941" i="109"/>
  <c r="B941" i="109"/>
  <c r="A941" i="109"/>
  <c r="AP940" i="109"/>
  <c r="AC940" i="109"/>
  <c r="AB940" i="109"/>
  <c r="Z940" i="109"/>
  <c r="X940" i="109"/>
  <c r="AD940" i="109" s="1"/>
  <c r="U940" i="109"/>
  <c r="T940" i="109"/>
  <c r="S940" i="109"/>
  <c r="AA940" i="109" s="1"/>
  <c r="R940" i="109"/>
  <c r="Q940" i="109"/>
  <c r="P940" i="109"/>
  <c r="O940" i="109"/>
  <c r="N940" i="109"/>
  <c r="M940" i="109"/>
  <c r="L940" i="109"/>
  <c r="K940" i="109"/>
  <c r="J940" i="109"/>
  <c r="I940" i="109"/>
  <c r="H940" i="109"/>
  <c r="G940" i="109"/>
  <c r="F940" i="109"/>
  <c r="E940" i="109"/>
  <c r="D940" i="109"/>
  <c r="C940" i="109"/>
  <c r="B940" i="109"/>
  <c r="A940" i="109"/>
  <c r="V940" i="109" s="1"/>
  <c r="AB939" i="109"/>
  <c r="AC939" i="109" s="1"/>
  <c r="AA939" i="109"/>
  <c r="V939" i="109"/>
  <c r="U939" i="109"/>
  <c r="T939" i="109"/>
  <c r="S939" i="109"/>
  <c r="R939" i="109"/>
  <c r="Q939" i="109"/>
  <c r="P939" i="109"/>
  <c r="O939" i="109"/>
  <c r="N939" i="109"/>
  <c r="M939" i="109"/>
  <c r="L939" i="109"/>
  <c r="K939" i="109"/>
  <c r="J939" i="109"/>
  <c r="I939" i="109"/>
  <c r="H939" i="109"/>
  <c r="G939" i="109"/>
  <c r="F939" i="109"/>
  <c r="E939" i="109"/>
  <c r="D939" i="109"/>
  <c r="C939" i="109"/>
  <c r="B939" i="109"/>
  <c r="A939" i="109"/>
  <c r="AB938" i="109"/>
  <c r="AC938" i="109" s="1"/>
  <c r="AA938" i="109"/>
  <c r="U938" i="109"/>
  <c r="T938" i="109"/>
  <c r="S938" i="109"/>
  <c r="R938" i="109"/>
  <c r="Q938" i="109"/>
  <c r="P938" i="109"/>
  <c r="O938" i="109"/>
  <c r="N938" i="109"/>
  <c r="M938" i="109"/>
  <c r="L938" i="109"/>
  <c r="K938" i="109"/>
  <c r="J938" i="109"/>
  <c r="I938" i="109"/>
  <c r="H938" i="109"/>
  <c r="G938" i="109"/>
  <c r="F938" i="109"/>
  <c r="E938" i="109"/>
  <c r="D938" i="109"/>
  <c r="C938" i="109"/>
  <c r="B938" i="109"/>
  <c r="A938" i="109"/>
  <c r="V938" i="109" s="1"/>
  <c r="AB937" i="109"/>
  <c r="AC937" i="109" s="1"/>
  <c r="AA937" i="109"/>
  <c r="X937" i="109"/>
  <c r="AD937" i="109" s="1"/>
  <c r="U937" i="109"/>
  <c r="T937" i="109"/>
  <c r="S937" i="109"/>
  <c r="R937" i="109"/>
  <c r="Q937" i="109"/>
  <c r="P937" i="109"/>
  <c r="O937" i="109"/>
  <c r="N937" i="109"/>
  <c r="M937" i="109"/>
  <c r="L937" i="109"/>
  <c r="K937" i="109"/>
  <c r="J937" i="109"/>
  <c r="I937" i="109"/>
  <c r="H937" i="109"/>
  <c r="G937" i="109"/>
  <c r="F937" i="109"/>
  <c r="E937" i="109"/>
  <c r="D937" i="109"/>
  <c r="C937" i="109"/>
  <c r="B937" i="109"/>
  <c r="A937" i="109"/>
  <c r="V937" i="109" s="1"/>
  <c r="Y937" i="109" s="1"/>
  <c r="AL936" i="109"/>
  <c r="AK936" i="109"/>
  <c r="AH936" i="109"/>
  <c r="AG936" i="109"/>
  <c r="AF936" i="109"/>
  <c r="AE936" i="109"/>
  <c r="AB936" i="109"/>
  <c r="AC936" i="109" s="1"/>
  <c r="AA936" i="109"/>
  <c r="U936" i="109"/>
  <c r="T936" i="109"/>
  <c r="S936" i="109"/>
  <c r="R936" i="109"/>
  <c r="Q936" i="109"/>
  <c r="P936" i="109"/>
  <c r="O936" i="109"/>
  <c r="N936" i="109"/>
  <c r="M936" i="109"/>
  <c r="L936" i="109"/>
  <c r="K936" i="109"/>
  <c r="J936" i="109"/>
  <c r="I936" i="109"/>
  <c r="H936" i="109"/>
  <c r="G936" i="109"/>
  <c r="F936" i="109"/>
  <c r="E936" i="109"/>
  <c r="D936" i="109"/>
  <c r="C936" i="109"/>
  <c r="B936" i="109"/>
  <c r="A936" i="109"/>
  <c r="V936" i="109" s="1"/>
  <c r="Z936" i="109" s="1"/>
  <c r="AC935" i="109"/>
  <c r="AB935" i="109"/>
  <c r="U935" i="109"/>
  <c r="T935" i="109"/>
  <c r="S935" i="109"/>
  <c r="R935" i="109"/>
  <c r="Q935" i="109"/>
  <c r="P935" i="109"/>
  <c r="O935" i="109"/>
  <c r="N935" i="109"/>
  <c r="M935" i="109"/>
  <c r="L935" i="109"/>
  <c r="AA935" i="109" s="1"/>
  <c r="K935" i="109"/>
  <c r="J935" i="109"/>
  <c r="I935" i="109"/>
  <c r="H935" i="109"/>
  <c r="G935" i="109"/>
  <c r="F935" i="109"/>
  <c r="E935" i="109"/>
  <c r="D935" i="109"/>
  <c r="C935" i="109"/>
  <c r="B935" i="109"/>
  <c r="A935" i="109"/>
  <c r="V935" i="109" s="1"/>
  <c r="AP934" i="109"/>
  <c r="AO934" i="109"/>
  <c r="AL934" i="109"/>
  <c r="AK934" i="109"/>
  <c r="AJ934" i="109"/>
  <c r="AI934" i="109"/>
  <c r="AH934" i="109"/>
  <c r="AG934" i="109"/>
  <c r="AF934" i="109"/>
  <c r="U934" i="109"/>
  <c r="T934" i="109"/>
  <c r="S934" i="109"/>
  <c r="R934" i="109"/>
  <c r="Q934" i="109"/>
  <c r="P934" i="109"/>
  <c r="O934" i="109"/>
  <c r="N934" i="109"/>
  <c r="M934" i="109"/>
  <c r="L934" i="109"/>
  <c r="K934" i="109"/>
  <c r="J934" i="109"/>
  <c r="I934" i="109"/>
  <c r="H934" i="109"/>
  <c r="G934" i="109"/>
  <c r="F934" i="109"/>
  <c r="E934" i="109"/>
  <c r="D934" i="109"/>
  <c r="C934" i="109"/>
  <c r="B934" i="109"/>
  <c r="A934" i="109"/>
  <c r="V934" i="109" s="1"/>
  <c r="AN933" i="109"/>
  <c r="AM933" i="109"/>
  <c r="AJ933" i="109"/>
  <c r="AI933" i="109"/>
  <c r="AH933" i="109"/>
  <c r="AF933" i="109"/>
  <c r="U933" i="109"/>
  <c r="T933" i="109"/>
  <c r="S933" i="109"/>
  <c r="R933" i="109"/>
  <c r="Q933" i="109"/>
  <c r="P933" i="109"/>
  <c r="O933" i="109"/>
  <c r="N933" i="109"/>
  <c r="M933" i="109"/>
  <c r="L933" i="109"/>
  <c r="K933" i="109"/>
  <c r="J933" i="109"/>
  <c r="I933" i="109"/>
  <c r="H933" i="109"/>
  <c r="G933" i="109"/>
  <c r="F933" i="109"/>
  <c r="E933" i="109"/>
  <c r="D933" i="109"/>
  <c r="C933" i="109"/>
  <c r="B933" i="109"/>
  <c r="A933" i="109"/>
  <c r="V933" i="109" s="1"/>
  <c r="AP932" i="109"/>
  <c r="AO932" i="109"/>
  <c r="AS932" i="109" s="1"/>
  <c r="AN932" i="109"/>
  <c r="AM932" i="109"/>
  <c r="AL932" i="109"/>
  <c r="AK932" i="109"/>
  <c r="AJ932" i="109"/>
  <c r="AI932" i="109"/>
  <c r="V932" i="109"/>
  <c r="U932" i="109"/>
  <c r="T932" i="109"/>
  <c r="S932" i="109"/>
  <c r="R932" i="109"/>
  <c r="Q932" i="109"/>
  <c r="P932" i="109"/>
  <c r="O932" i="109"/>
  <c r="N932" i="109"/>
  <c r="M932" i="109"/>
  <c r="L932" i="109"/>
  <c r="K932" i="109"/>
  <c r="J932" i="109"/>
  <c r="I932" i="109"/>
  <c r="H932" i="109"/>
  <c r="G932" i="109"/>
  <c r="F932" i="109"/>
  <c r="E932" i="109"/>
  <c r="D932" i="109"/>
  <c r="C932" i="109"/>
  <c r="B932" i="109"/>
  <c r="A932" i="109"/>
  <c r="AP931" i="109"/>
  <c r="AL931" i="109"/>
  <c r="AK931" i="109"/>
  <c r="Y931" i="109"/>
  <c r="U931" i="109"/>
  <c r="T931" i="109"/>
  <c r="S931" i="109"/>
  <c r="R931" i="109"/>
  <c r="Q931" i="109"/>
  <c r="P931" i="109"/>
  <c r="O931" i="109"/>
  <c r="N931" i="109"/>
  <c r="M931" i="109"/>
  <c r="L931" i="109"/>
  <c r="AB931" i="109" s="1"/>
  <c r="AC931" i="109" s="1"/>
  <c r="K931" i="109"/>
  <c r="J931" i="109"/>
  <c r="I931" i="109"/>
  <c r="H931" i="109"/>
  <c r="G931" i="109"/>
  <c r="F931" i="109"/>
  <c r="E931" i="109"/>
  <c r="D931" i="109"/>
  <c r="C931" i="109"/>
  <c r="B931" i="109"/>
  <c r="A931" i="109"/>
  <c r="V931" i="109" s="1"/>
  <c r="AP930" i="109"/>
  <c r="AO930" i="109"/>
  <c r="AN930" i="109"/>
  <c r="AM930" i="109"/>
  <c r="AL930" i="109"/>
  <c r="AB930" i="109"/>
  <c r="AC930" i="109" s="1"/>
  <c r="V930" i="109"/>
  <c r="U930" i="109"/>
  <c r="T930" i="109"/>
  <c r="S930" i="109"/>
  <c r="AA930" i="109" s="1"/>
  <c r="R930" i="109"/>
  <c r="Q930" i="109"/>
  <c r="P930" i="109"/>
  <c r="O930" i="109"/>
  <c r="N930" i="109"/>
  <c r="M930" i="109"/>
  <c r="L930" i="109"/>
  <c r="K930" i="109"/>
  <c r="J930" i="109"/>
  <c r="I930" i="109"/>
  <c r="H930" i="109"/>
  <c r="G930" i="109"/>
  <c r="F930" i="109"/>
  <c r="E930" i="109"/>
  <c r="D930" i="109"/>
  <c r="C930" i="109"/>
  <c r="B930" i="109"/>
  <c r="A930" i="109"/>
  <c r="AN929" i="109"/>
  <c r="AC929" i="109"/>
  <c r="AB929" i="109"/>
  <c r="U929" i="109"/>
  <c r="T929" i="109"/>
  <c r="S929" i="109"/>
  <c r="AA929" i="109" s="1"/>
  <c r="R929" i="109"/>
  <c r="Q929" i="109"/>
  <c r="P929" i="109"/>
  <c r="O929" i="109"/>
  <c r="N929" i="109"/>
  <c r="M929" i="109"/>
  <c r="L929" i="109"/>
  <c r="K929" i="109"/>
  <c r="J929" i="109"/>
  <c r="I929" i="109"/>
  <c r="H929" i="109"/>
  <c r="G929" i="109"/>
  <c r="F929" i="109"/>
  <c r="E929" i="109"/>
  <c r="D929" i="109"/>
  <c r="C929" i="109"/>
  <c r="B929" i="109"/>
  <c r="A929" i="109"/>
  <c r="V929" i="109" s="1"/>
  <c r="AB928" i="109"/>
  <c r="AC928" i="109" s="1"/>
  <c r="AA928" i="109"/>
  <c r="Z928" i="109"/>
  <c r="V928" i="109"/>
  <c r="U928" i="109"/>
  <c r="T928" i="109"/>
  <c r="S928" i="109"/>
  <c r="R928" i="109"/>
  <c r="Q928" i="109"/>
  <c r="P928" i="109"/>
  <c r="O928" i="109"/>
  <c r="N928" i="109"/>
  <c r="M928" i="109"/>
  <c r="L928" i="109"/>
  <c r="K928" i="109"/>
  <c r="J928" i="109"/>
  <c r="I928" i="109"/>
  <c r="H928" i="109"/>
  <c r="G928" i="109"/>
  <c r="F928" i="109"/>
  <c r="E928" i="109"/>
  <c r="D928" i="109"/>
  <c r="C928" i="109"/>
  <c r="B928" i="109"/>
  <c r="A928" i="109"/>
  <c r="AG927" i="109"/>
  <c r="AC927" i="109"/>
  <c r="AB927" i="109"/>
  <c r="AA927" i="109"/>
  <c r="U927" i="109"/>
  <c r="T927" i="109"/>
  <c r="S927" i="109"/>
  <c r="R927" i="109"/>
  <c r="Q927" i="109"/>
  <c r="P927" i="109"/>
  <c r="O927" i="109"/>
  <c r="N927" i="109"/>
  <c r="M927" i="109"/>
  <c r="L927" i="109"/>
  <c r="K927" i="109"/>
  <c r="J927" i="109"/>
  <c r="I927" i="109"/>
  <c r="H927" i="109"/>
  <c r="G927" i="109"/>
  <c r="F927" i="109"/>
  <c r="E927" i="109"/>
  <c r="D927" i="109"/>
  <c r="C927" i="109"/>
  <c r="B927" i="109"/>
  <c r="A927" i="109"/>
  <c r="V927" i="109" s="1"/>
  <c r="U926" i="109"/>
  <c r="T926" i="109"/>
  <c r="S926" i="109"/>
  <c r="R926" i="109"/>
  <c r="Q926" i="109"/>
  <c r="P926" i="109"/>
  <c r="O926" i="109"/>
  <c r="N926" i="109"/>
  <c r="M926" i="109"/>
  <c r="L926" i="109"/>
  <c r="K926" i="109"/>
  <c r="J926" i="109"/>
  <c r="I926" i="109"/>
  <c r="H926" i="109"/>
  <c r="G926" i="109"/>
  <c r="F926" i="109"/>
  <c r="E926" i="109"/>
  <c r="D926" i="109"/>
  <c r="C926" i="109"/>
  <c r="B926" i="109"/>
  <c r="A926" i="109"/>
  <c r="V926" i="109" s="1"/>
  <c r="Y926" i="109" s="1"/>
  <c r="AJ925" i="109"/>
  <c r="AH925" i="109"/>
  <c r="AG925" i="109"/>
  <c r="AF925" i="109"/>
  <c r="AE925" i="109"/>
  <c r="AB925" i="109"/>
  <c r="AC925" i="109" s="1"/>
  <c r="AA925" i="109"/>
  <c r="U925" i="109"/>
  <c r="T925" i="109"/>
  <c r="S925" i="109"/>
  <c r="R925" i="109"/>
  <c r="Q925" i="109"/>
  <c r="P925" i="109"/>
  <c r="O925" i="109"/>
  <c r="N925" i="109"/>
  <c r="M925" i="109"/>
  <c r="L925" i="109"/>
  <c r="K925" i="109"/>
  <c r="J925" i="109"/>
  <c r="I925" i="109"/>
  <c r="H925" i="109"/>
  <c r="G925" i="109"/>
  <c r="F925" i="109"/>
  <c r="E925" i="109"/>
  <c r="D925" i="109"/>
  <c r="C925" i="109"/>
  <c r="B925" i="109"/>
  <c r="A925" i="109"/>
  <c r="V925" i="109" s="1"/>
  <c r="U924" i="109"/>
  <c r="T924" i="109"/>
  <c r="S924" i="109"/>
  <c r="R924" i="109"/>
  <c r="Q924" i="109"/>
  <c r="P924" i="109"/>
  <c r="O924" i="109"/>
  <c r="N924" i="109"/>
  <c r="M924" i="109"/>
  <c r="L924" i="109"/>
  <c r="K924" i="109"/>
  <c r="J924" i="109"/>
  <c r="I924" i="109"/>
  <c r="H924" i="109"/>
  <c r="G924" i="109"/>
  <c r="F924" i="109"/>
  <c r="E924" i="109"/>
  <c r="D924" i="109"/>
  <c r="C924" i="109"/>
  <c r="B924" i="109"/>
  <c r="A924" i="109"/>
  <c r="V924" i="109" s="1"/>
  <c r="U923" i="109"/>
  <c r="T923" i="109"/>
  <c r="S923" i="109"/>
  <c r="R923" i="109"/>
  <c r="Q923" i="109"/>
  <c r="P923" i="109"/>
  <c r="O923" i="109"/>
  <c r="N923" i="109"/>
  <c r="M923" i="109"/>
  <c r="L923" i="109"/>
  <c r="K923" i="109"/>
  <c r="J923" i="109"/>
  <c r="I923" i="109"/>
  <c r="H923" i="109"/>
  <c r="G923" i="109"/>
  <c r="F923" i="109"/>
  <c r="E923" i="109"/>
  <c r="D923" i="109"/>
  <c r="C923" i="109"/>
  <c r="B923" i="109"/>
  <c r="A923" i="109"/>
  <c r="V923" i="109" s="1"/>
  <c r="AE923" i="109" s="1"/>
  <c r="U922" i="109"/>
  <c r="T922" i="109"/>
  <c r="S922" i="109"/>
  <c r="R922" i="109"/>
  <c r="Q922" i="109"/>
  <c r="P922" i="109"/>
  <c r="O922" i="109"/>
  <c r="N922" i="109"/>
  <c r="M922" i="109"/>
  <c r="L922" i="109"/>
  <c r="K922" i="109"/>
  <c r="J922" i="109"/>
  <c r="I922" i="109"/>
  <c r="H922" i="109"/>
  <c r="G922" i="109"/>
  <c r="F922" i="109"/>
  <c r="E922" i="109"/>
  <c r="D922" i="109"/>
  <c r="C922" i="109"/>
  <c r="B922" i="109"/>
  <c r="A922" i="109"/>
  <c r="V922" i="109" s="1"/>
  <c r="AG922" i="109" s="1"/>
  <c r="AP921" i="109"/>
  <c r="AO921" i="109"/>
  <c r="AN921" i="109"/>
  <c r="AM921" i="109"/>
  <c r="AL921" i="109"/>
  <c r="AK921" i="109"/>
  <c r="AJ921" i="109"/>
  <c r="AI921" i="109"/>
  <c r="AH921" i="109"/>
  <c r="V921" i="109"/>
  <c r="U921" i="109"/>
  <c r="T921" i="109"/>
  <c r="S921" i="109"/>
  <c r="R921" i="109"/>
  <c r="Q921" i="109"/>
  <c r="P921" i="109"/>
  <c r="O921" i="109"/>
  <c r="N921" i="109"/>
  <c r="M921" i="109"/>
  <c r="L921" i="109"/>
  <c r="K921" i="109"/>
  <c r="J921" i="109"/>
  <c r="I921" i="109"/>
  <c r="H921" i="109"/>
  <c r="G921" i="109"/>
  <c r="F921" i="109"/>
  <c r="E921" i="109"/>
  <c r="D921" i="109"/>
  <c r="C921" i="109"/>
  <c r="B921" i="109"/>
  <c r="A921" i="109"/>
  <c r="U920" i="109"/>
  <c r="T920" i="109"/>
  <c r="S920" i="109"/>
  <c r="R920" i="109"/>
  <c r="Q920" i="109"/>
  <c r="P920" i="109"/>
  <c r="O920" i="109"/>
  <c r="N920" i="109"/>
  <c r="M920" i="109"/>
  <c r="L920" i="109"/>
  <c r="AB920" i="109" s="1"/>
  <c r="AC920" i="109" s="1"/>
  <c r="K920" i="109"/>
  <c r="J920" i="109"/>
  <c r="I920" i="109"/>
  <c r="H920" i="109"/>
  <c r="G920" i="109"/>
  <c r="F920" i="109"/>
  <c r="E920" i="109"/>
  <c r="D920" i="109"/>
  <c r="C920" i="109"/>
  <c r="B920" i="109"/>
  <c r="A920" i="109"/>
  <c r="V920" i="109" s="1"/>
  <c r="Y920" i="109" s="1"/>
  <c r="AN919" i="109"/>
  <c r="AB919" i="109"/>
  <c r="AC919" i="109" s="1"/>
  <c r="V919" i="109"/>
  <c r="U919" i="109"/>
  <c r="T919" i="109"/>
  <c r="S919" i="109"/>
  <c r="AA919" i="109" s="1"/>
  <c r="R919" i="109"/>
  <c r="Q919" i="109"/>
  <c r="P919" i="109"/>
  <c r="O919" i="109"/>
  <c r="N919" i="109"/>
  <c r="M919" i="109"/>
  <c r="L919" i="109"/>
  <c r="K919" i="109"/>
  <c r="J919" i="109"/>
  <c r="I919" i="109"/>
  <c r="H919" i="109"/>
  <c r="G919" i="109"/>
  <c r="F919" i="109"/>
  <c r="E919" i="109"/>
  <c r="D919" i="109"/>
  <c r="C919" i="109"/>
  <c r="B919" i="109"/>
  <c r="A919" i="109"/>
  <c r="AP918" i="109"/>
  <c r="AO918" i="109"/>
  <c r="AN918" i="109"/>
  <c r="AM918" i="109"/>
  <c r="AL918" i="109"/>
  <c r="AJ918" i="109"/>
  <c r="AH918" i="109"/>
  <c r="AB918" i="109"/>
  <c r="AC918" i="109" s="1"/>
  <c r="U918" i="109"/>
  <c r="T918" i="109"/>
  <c r="S918" i="109"/>
  <c r="AA918" i="109" s="1"/>
  <c r="R918" i="109"/>
  <c r="Q918" i="109"/>
  <c r="P918" i="109"/>
  <c r="O918" i="109"/>
  <c r="N918" i="109"/>
  <c r="M918" i="109"/>
  <c r="L918" i="109"/>
  <c r="K918" i="109"/>
  <c r="J918" i="109"/>
  <c r="I918" i="109"/>
  <c r="H918" i="109"/>
  <c r="G918" i="109"/>
  <c r="F918" i="109"/>
  <c r="E918" i="109"/>
  <c r="D918" i="109"/>
  <c r="C918" i="109"/>
  <c r="B918" i="109"/>
  <c r="A918" i="109"/>
  <c r="V918" i="109" s="1"/>
  <c r="AO917" i="109"/>
  <c r="AN917" i="109"/>
  <c r="AL917" i="109"/>
  <c r="AJ917" i="109"/>
  <c r="AH917" i="109"/>
  <c r="AF917" i="109"/>
  <c r="AE917" i="109"/>
  <c r="AB917" i="109"/>
  <c r="AC917" i="109" s="1"/>
  <c r="AA917" i="109"/>
  <c r="V917" i="109"/>
  <c r="AP917" i="109" s="1"/>
  <c r="U917" i="109"/>
  <c r="T917" i="109"/>
  <c r="S917" i="109"/>
  <c r="R917" i="109"/>
  <c r="Q917" i="109"/>
  <c r="P917" i="109"/>
  <c r="O917" i="109"/>
  <c r="N917" i="109"/>
  <c r="M917" i="109"/>
  <c r="L917" i="109"/>
  <c r="K917" i="109"/>
  <c r="J917" i="109"/>
  <c r="I917" i="109"/>
  <c r="H917" i="109"/>
  <c r="G917" i="109"/>
  <c r="F917" i="109"/>
  <c r="E917" i="109"/>
  <c r="D917" i="109"/>
  <c r="C917" i="109"/>
  <c r="B917" i="109"/>
  <c r="A917" i="109"/>
  <c r="AN916" i="109"/>
  <c r="AL916" i="109"/>
  <c r="AG916" i="109"/>
  <c r="AF916" i="109"/>
  <c r="AB916" i="109"/>
  <c r="AC916" i="109" s="1"/>
  <c r="AA916" i="109"/>
  <c r="AD916" i="109" s="1"/>
  <c r="Z916" i="109"/>
  <c r="X916" i="109"/>
  <c r="U916" i="109"/>
  <c r="T916" i="109"/>
  <c r="S916" i="109"/>
  <c r="R916" i="109"/>
  <c r="Q916" i="109"/>
  <c r="P916" i="109"/>
  <c r="O916" i="109"/>
  <c r="N916" i="109"/>
  <c r="M916" i="109"/>
  <c r="L916" i="109"/>
  <c r="K916" i="109"/>
  <c r="J916" i="109"/>
  <c r="I916" i="109"/>
  <c r="H916" i="109"/>
  <c r="G916" i="109"/>
  <c r="F916" i="109"/>
  <c r="E916" i="109"/>
  <c r="D916" i="109"/>
  <c r="C916" i="109"/>
  <c r="B916" i="109"/>
  <c r="A916" i="109"/>
  <c r="V916" i="109" s="1"/>
  <c r="AC915" i="109"/>
  <c r="AB915" i="109"/>
  <c r="AA915" i="109"/>
  <c r="U915" i="109"/>
  <c r="T915" i="109"/>
  <c r="S915" i="109"/>
  <c r="R915" i="109"/>
  <c r="Q915" i="109"/>
  <c r="P915" i="109"/>
  <c r="O915" i="109"/>
  <c r="N915" i="109"/>
  <c r="M915" i="109"/>
  <c r="L915" i="109"/>
  <c r="K915" i="109"/>
  <c r="J915" i="109"/>
  <c r="I915" i="109"/>
  <c r="H915" i="109"/>
  <c r="G915" i="109"/>
  <c r="F915" i="109"/>
  <c r="E915" i="109"/>
  <c r="D915" i="109"/>
  <c r="C915" i="109"/>
  <c r="B915" i="109"/>
  <c r="A915" i="109"/>
  <c r="V915" i="109" s="1"/>
  <c r="Z914" i="109"/>
  <c r="V914" i="109"/>
  <c r="U914" i="109"/>
  <c r="T914" i="109"/>
  <c r="S914" i="109"/>
  <c r="AA914" i="109" s="1"/>
  <c r="R914" i="109"/>
  <c r="Q914" i="109"/>
  <c r="P914" i="109"/>
  <c r="O914" i="109"/>
  <c r="N914" i="109"/>
  <c r="M914" i="109"/>
  <c r="L914" i="109"/>
  <c r="AB914" i="109" s="1"/>
  <c r="AC914" i="109" s="1"/>
  <c r="K914" i="109"/>
  <c r="J914" i="109"/>
  <c r="I914" i="109"/>
  <c r="H914" i="109"/>
  <c r="G914" i="109"/>
  <c r="F914" i="109"/>
  <c r="E914" i="109"/>
  <c r="D914" i="109"/>
  <c r="C914" i="109"/>
  <c r="B914" i="109"/>
  <c r="A914" i="109"/>
  <c r="AC913" i="109"/>
  <c r="AB913" i="109"/>
  <c r="U913" i="109"/>
  <c r="T913" i="109"/>
  <c r="S913" i="109"/>
  <c r="AA913" i="109" s="1"/>
  <c r="R913" i="109"/>
  <c r="Q913" i="109"/>
  <c r="P913" i="109"/>
  <c r="O913" i="109"/>
  <c r="N913" i="109"/>
  <c r="M913" i="109"/>
  <c r="L913" i="109"/>
  <c r="K913" i="109"/>
  <c r="J913" i="109"/>
  <c r="I913" i="109"/>
  <c r="H913" i="109"/>
  <c r="G913" i="109"/>
  <c r="F913" i="109"/>
  <c r="E913" i="109"/>
  <c r="D913" i="109"/>
  <c r="C913" i="109"/>
  <c r="B913" i="109"/>
  <c r="A913" i="109"/>
  <c r="V913" i="109" s="1"/>
  <c r="Y913" i="109" s="1"/>
  <c r="AO912" i="109"/>
  <c r="AL912" i="109"/>
  <c r="AA912" i="109"/>
  <c r="Z912" i="109"/>
  <c r="U912" i="109"/>
  <c r="T912" i="109"/>
  <c r="S912" i="109"/>
  <c r="R912" i="109"/>
  <c r="Q912" i="109"/>
  <c r="P912" i="109"/>
  <c r="O912" i="109"/>
  <c r="N912" i="109"/>
  <c r="M912" i="109"/>
  <c r="L912" i="109"/>
  <c r="AB912" i="109" s="1"/>
  <c r="AC912" i="109" s="1"/>
  <c r="K912" i="109"/>
  <c r="J912" i="109"/>
  <c r="I912" i="109"/>
  <c r="H912" i="109"/>
  <c r="G912" i="109"/>
  <c r="F912" i="109"/>
  <c r="E912" i="109"/>
  <c r="D912" i="109"/>
  <c r="C912" i="109"/>
  <c r="B912" i="109"/>
  <c r="A912" i="109"/>
  <c r="V912" i="109" s="1"/>
  <c r="AP911" i="109"/>
  <c r="AO911" i="109"/>
  <c r="AN911" i="109"/>
  <c r="AM911" i="109"/>
  <c r="AL911" i="109"/>
  <c r="AK911" i="109"/>
  <c r="V911" i="109"/>
  <c r="U911" i="109"/>
  <c r="T911" i="109"/>
  <c r="S911" i="109"/>
  <c r="R911" i="109"/>
  <c r="Q911" i="109"/>
  <c r="P911" i="109"/>
  <c r="O911" i="109"/>
  <c r="N911" i="109"/>
  <c r="M911" i="109"/>
  <c r="L911" i="109"/>
  <c r="K911" i="109"/>
  <c r="J911" i="109"/>
  <c r="I911" i="109"/>
  <c r="H911" i="109"/>
  <c r="G911" i="109"/>
  <c r="F911" i="109"/>
  <c r="E911" i="109"/>
  <c r="D911" i="109"/>
  <c r="C911" i="109"/>
  <c r="B911" i="109"/>
  <c r="A911" i="109"/>
  <c r="U910" i="109"/>
  <c r="T910" i="109"/>
  <c r="S910" i="109"/>
  <c r="R910" i="109"/>
  <c r="Q910" i="109"/>
  <c r="P910" i="109"/>
  <c r="O910" i="109"/>
  <c r="N910" i="109"/>
  <c r="M910" i="109"/>
  <c r="L910" i="109"/>
  <c r="K910" i="109"/>
  <c r="J910" i="109"/>
  <c r="I910" i="109"/>
  <c r="H910" i="109"/>
  <c r="G910" i="109"/>
  <c r="F910" i="109"/>
  <c r="E910" i="109"/>
  <c r="D910" i="109"/>
  <c r="C910" i="109"/>
  <c r="B910" i="109"/>
  <c r="A910" i="109"/>
  <c r="V910" i="109" s="1"/>
  <c r="AP909" i="109"/>
  <c r="AO909" i="109"/>
  <c r="AN909" i="109"/>
  <c r="AM909" i="109"/>
  <c r="AL909" i="109"/>
  <c r="AK909" i="109"/>
  <c r="V909" i="109"/>
  <c r="U909" i="109"/>
  <c r="T909" i="109"/>
  <c r="S909" i="109"/>
  <c r="R909" i="109"/>
  <c r="Q909" i="109"/>
  <c r="P909" i="109"/>
  <c r="O909" i="109"/>
  <c r="N909" i="109"/>
  <c r="M909" i="109"/>
  <c r="L909" i="109"/>
  <c r="K909" i="109"/>
  <c r="J909" i="109"/>
  <c r="I909" i="109"/>
  <c r="H909" i="109"/>
  <c r="G909" i="109"/>
  <c r="F909" i="109"/>
  <c r="E909" i="109"/>
  <c r="D909" i="109"/>
  <c r="C909" i="109"/>
  <c r="B909" i="109"/>
  <c r="A909" i="109"/>
  <c r="AJ908" i="109"/>
  <c r="V908" i="109"/>
  <c r="U908" i="109"/>
  <c r="T908" i="109"/>
  <c r="S908" i="109"/>
  <c r="R908" i="109"/>
  <c r="Q908" i="109"/>
  <c r="P908" i="109"/>
  <c r="O908" i="109"/>
  <c r="N908" i="109"/>
  <c r="M908" i="109"/>
  <c r="L908" i="109"/>
  <c r="K908" i="109"/>
  <c r="J908" i="109"/>
  <c r="I908" i="109"/>
  <c r="H908" i="109"/>
  <c r="G908" i="109"/>
  <c r="F908" i="109"/>
  <c r="E908" i="109"/>
  <c r="D908" i="109"/>
  <c r="C908" i="109"/>
  <c r="B908" i="109"/>
  <c r="A908" i="109"/>
  <c r="AB907" i="109"/>
  <c r="AC907" i="109" s="1"/>
  <c r="U907" i="109"/>
  <c r="T907" i="109"/>
  <c r="S907" i="109"/>
  <c r="AA907" i="109" s="1"/>
  <c r="R907" i="109"/>
  <c r="Q907" i="109"/>
  <c r="P907" i="109"/>
  <c r="O907" i="109"/>
  <c r="N907" i="109"/>
  <c r="M907" i="109"/>
  <c r="L907" i="109"/>
  <c r="K907" i="109"/>
  <c r="J907" i="109"/>
  <c r="I907" i="109"/>
  <c r="H907" i="109"/>
  <c r="G907" i="109"/>
  <c r="F907" i="109"/>
  <c r="E907" i="109"/>
  <c r="D907" i="109"/>
  <c r="C907" i="109"/>
  <c r="B907" i="109"/>
  <c r="A907" i="109"/>
  <c r="V907" i="109" s="1"/>
  <c r="AB906" i="109"/>
  <c r="AC906" i="109" s="1"/>
  <c r="U906" i="109"/>
  <c r="T906" i="109"/>
  <c r="S906" i="109"/>
  <c r="AA906" i="109" s="1"/>
  <c r="R906" i="109"/>
  <c r="Q906" i="109"/>
  <c r="P906" i="109"/>
  <c r="O906" i="109"/>
  <c r="N906" i="109"/>
  <c r="M906" i="109"/>
  <c r="L906" i="109"/>
  <c r="K906" i="109"/>
  <c r="J906" i="109"/>
  <c r="I906" i="109"/>
  <c r="H906" i="109"/>
  <c r="G906" i="109"/>
  <c r="F906" i="109"/>
  <c r="E906" i="109"/>
  <c r="D906" i="109"/>
  <c r="C906" i="109"/>
  <c r="B906" i="109"/>
  <c r="A906" i="109"/>
  <c r="V906" i="109" s="1"/>
  <c r="V905" i="109"/>
  <c r="U905" i="109"/>
  <c r="T905" i="109"/>
  <c r="S905" i="109"/>
  <c r="R905" i="109"/>
  <c r="Q905" i="109"/>
  <c r="P905" i="109"/>
  <c r="O905" i="109"/>
  <c r="N905" i="109"/>
  <c r="M905" i="109"/>
  <c r="L905" i="109"/>
  <c r="K905" i="109"/>
  <c r="J905" i="109"/>
  <c r="I905" i="109"/>
  <c r="H905" i="109"/>
  <c r="G905" i="109"/>
  <c r="F905" i="109"/>
  <c r="E905" i="109"/>
  <c r="D905" i="109"/>
  <c r="C905" i="109"/>
  <c r="B905" i="109"/>
  <c r="A905" i="109"/>
  <c r="V904" i="109"/>
  <c r="U904" i="109"/>
  <c r="T904" i="109"/>
  <c r="S904" i="109"/>
  <c r="R904" i="109"/>
  <c r="Q904" i="109"/>
  <c r="P904" i="109"/>
  <c r="O904" i="109"/>
  <c r="N904" i="109"/>
  <c r="M904" i="109"/>
  <c r="L904" i="109"/>
  <c r="K904" i="109"/>
  <c r="J904" i="109"/>
  <c r="I904" i="109"/>
  <c r="H904" i="109"/>
  <c r="G904" i="109"/>
  <c r="F904" i="109"/>
  <c r="E904" i="109"/>
  <c r="D904" i="109"/>
  <c r="C904" i="109"/>
  <c r="B904" i="109"/>
  <c r="A904" i="109"/>
  <c r="V903" i="109"/>
  <c r="U903" i="109"/>
  <c r="T903" i="109"/>
  <c r="S903" i="109"/>
  <c r="R903" i="109"/>
  <c r="Q903" i="109"/>
  <c r="P903" i="109"/>
  <c r="O903" i="109"/>
  <c r="N903" i="109"/>
  <c r="M903" i="109"/>
  <c r="L903" i="109"/>
  <c r="K903" i="109"/>
  <c r="J903" i="109"/>
  <c r="I903" i="109"/>
  <c r="H903" i="109"/>
  <c r="G903" i="109"/>
  <c r="F903" i="109"/>
  <c r="E903" i="109"/>
  <c r="D903" i="109"/>
  <c r="C903" i="109"/>
  <c r="B903" i="109"/>
  <c r="A903" i="109"/>
  <c r="AP902" i="109"/>
  <c r="AO902" i="109"/>
  <c r="AS902" i="109" s="1"/>
  <c r="AN902" i="109"/>
  <c r="AM902" i="109"/>
  <c r="AL902" i="109"/>
  <c r="AK902" i="109"/>
  <c r="AJ902" i="109"/>
  <c r="AI902" i="109"/>
  <c r="AH902" i="109"/>
  <c r="X902" i="109"/>
  <c r="U902" i="109"/>
  <c r="T902" i="109"/>
  <c r="S902" i="109"/>
  <c r="R902" i="109"/>
  <c r="Q902" i="109"/>
  <c r="P902" i="109"/>
  <c r="O902" i="109"/>
  <c r="N902" i="109"/>
  <c r="M902" i="109"/>
  <c r="L902" i="109"/>
  <c r="K902" i="109"/>
  <c r="J902" i="109"/>
  <c r="I902" i="109"/>
  <c r="H902" i="109"/>
  <c r="G902" i="109"/>
  <c r="F902" i="109"/>
  <c r="E902" i="109"/>
  <c r="D902" i="109"/>
  <c r="C902" i="109"/>
  <c r="B902" i="109"/>
  <c r="A902" i="109"/>
  <c r="V902" i="109" s="1"/>
  <c r="AG902" i="109" s="1"/>
  <c r="AR901" i="109"/>
  <c r="AP901" i="109"/>
  <c r="AO901" i="109"/>
  <c r="AS901" i="109" s="1"/>
  <c r="AN901" i="109"/>
  <c r="AM901" i="109"/>
  <c r="AL901" i="109"/>
  <c r="AK901" i="109"/>
  <c r="AJ901" i="109"/>
  <c r="AI901" i="109"/>
  <c r="AH901" i="109"/>
  <c r="AG901" i="109"/>
  <c r="AF901" i="109"/>
  <c r="U901" i="109"/>
  <c r="T901" i="109"/>
  <c r="S901" i="109"/>
  <c r="R901" i="109"/>
  <c r="Q901" i="109"/>
  <c r="P901" i="109"/>
  <c r="O901" i="109"/>
  <c r="N901" i="109"/>
  <c r="M901" i="109"/>
  <c r="L901" i="109"/>
  <c r="K901" i="109"/>
  <c r="J901" i="109"/>
  <c r="I901" i="109"/>
  <c r="H901" i="109"/>
  <c r="G901" i="109"/>
  <c r="F901" i="109"/>
  <c r="E901" i="109"/>
  <c r="D901" i="109"/>
  <c r="C901" i="109"/>
  <c r="B901" i="109"/>
  <c r="A901" i="109"/>
  <c r="V901" i="109" s="1"/>
  <c r="Y901" i="109" s="1"/>
  <c r="AN900" i="109"/>
  <c r="AM900" i="109"/>
  <c r="AL900" i="109"/>
  <c r="AK900" i="109"/>
  <c r="AH900" i="109"/>
  <c r="U900" i="109"/>
  <c r="T900" i="109"/>
  <c r="S900" i="109"/>
  <c r="R900" i="109"/>
  <c r="Q900" i="109"/>
  <c r="P900" i="109"/>
  <c r="O900" i="109"/>
  <c r="N900" i="109"/>
  <c r="M900" i="109"/>
  <c r="L900" i="109"/>
  <c r="K900" i="109"/>
  <c r="J900" i="109"/>
  <c r="I900" i="109"/>
  <c r="H900" i="109"/>
  <c r="G900" i="109"/>
  <c r="F900" i="109"/>
  <c r="E900" i="109"/>
  <c r="D900" i="109"/>
  <c r="C900" i="109"/>
  <c r="B900" i="109"/>
  <c r="A900" i="109"/>
  <c r="V900" i="109" s="1"/>
  <c r="AF900" i="109" s="1"/>
  <c r="AR899" i="109"/>
  <c r="AN899" i="109"/>
  <c r="AM899" i="109"/>
  <c r="AL899" i="109"/>
  <c r="AK899" i="109"/>
  <c r="AJ899" i="109"/>
  <c r="AI899" i="109"/>
  <c r="AH899" i="109"/>
  <c r="AF899" i="109"/>
  <c r="U899" i="109"/>
  <c r="T899" i="109"/>
  <c r="S899" i="109"/>
  <c r="R899" i="109"/>
  <c r="Q899" i="109"/>
  <c r="P899" i="109"/>
  <c r="O899" i="109"/>
  <c r="N899" i="109"/>
  <c r="M899" i="109"/>
  <c r="L899" i="109"/>
  <c r="K899" i="109"/>
  <c r="J899" i="109"/>
  <c r="I899" i="109"/>
  <c r="H899" i="109"/>
  <c r="G899" i="109"/>
  <c r="F899" i="109"/>
  <c r="E899" i="109"/>
  <c r="D899" i="109"/>
  <c r="C899" i="109"/>
  <c r="B899" i="109"/>
  <c r="A899" i="109"/>
  <c r="V899" i="109" s="1"/>
  <c r="AF898" i="109"/>
  <c r="U898" i="109"/>
  <c r="T898" i="109"/>
  <c r="S898" i="109"/>
  <c r="R898" i="109"/>
  <c r="Q898" i="109"/>
  <c r="P898" i="109"/>
  <c r="O898" i="109"/>
  <c r="N898" i="109"/>
  <c r="M898" i="109"/>
  <c r="L898" i="109"/>
  <c r="K898" i="109"/>
  <c r="J898" i="109"/>
  <c r="I898" i="109"/>
  <c r="H898" i="109"/>
  <c r="G898" i="109"/>
  <c r="F898" i="109"/>
  <c r="E898" i="109"/>
  <c r="D898" i="109"/>
  <c r="C898" i="109"/>
  <c r="B898" i="109"/>
  <c r="A898" i="109"/>
  <c r="V898" i="109" s="1"/>
  <c r="AR897" i="109"/>
  <c r="AP897" i="109"/>
  <c r="AO897" i="109"/>
  <c r="AS897" i="109" s="1"/>
  <c r="AN897" i="109"/>
  <c r="AM897" i="109"/>
  <c r="AL897" i="109"/>
  <c r="AK897" i="109"/>
  <c r="AJ897" i="109"/>
  <c r="AI897" i="109"/>
  <c r="AH897" i="109"/>
  <c r="AF897" i="109"/>
  <c r="Z897" i="109"/>
  <c r="V897" i="109"/>
  <c r="AG897" i="109" s="1"/>
  <c r="U897" i="109"/>
  <c r="T897" i="109"/>
  <c r="S897" i="109"/>
  <c r="R897" i="109"/>
  <c r="Q897" i="109"/>
  <c r="P897" i="109"/>
  <c r="O897" i="109"/>
  <c r="N897" i="109"/>
  <c r="M897" i="109"/>
  <c r="L897" i="109"/>
  <c r="K897" i="109"/>
  <c r="J897" i="109"/>
  <c r="I897" i="109"/>
  <c r="H897" i="109"/>
  <c r="G897" i="109"/>
  <c r="F897" i="109"/>
  <c r="E897" i="109"/>
  <c r="D897" i="109"/>
  <c r="C897" i="109"/>
  <c r="B897" i="109"/>
  <c r="A897" i="109"/>
  <c r="AO896" i="109"/>
  <c r="AN896" i="109"/>
  <c r="AM896" i="109"/>
  <c r="AL896" i="109"/>
  <c r="AK896" i="109"/>
  <c r="AJ896" i="109"/>
  <c r="AH896" i="109"/>
  <c r="AG896" i="109"/>
  <c r="AC896" i="109"/>
  <c r="AB896" i="109"/>
  <c r="AA896" i="109"/>
  <c r="V896" i="109"/>
  <c r="AP896" i="109" s="1"/>
  <c r="U896" i="109"/>
  <c r="T896" i="109"/>
  <c r="S896" i="109"/>
  <c r="R896" i="109"/>
  <c r="Q896" i="109"/>
  <c r="P896" i="109"/>
  <c r="O896" i="109"/>
  <c r="N896" i="109"/>
  <c r="M896" i="109"/>
  <c r="L896" i="109"/>
  <c r="K896" i="109"/>
  <c r="J896" i="109"/>
  <c r="I896" i="109"/>
  <c r="H896" i="109"/>
  <c r="G896" i="109"/>
  <c r="F896" i="109"/>
  <c r="E896" i="109"/>
  <c r="D896" i="109"/>
  <c r="C896" i="109"/>
  <c r="B896" i="109"/>
  <c r="A896" i="109"/>
  <c r="AI895" i="109"/>
  <c r="AB895" i="109"/>
  <c r="AC895" i="109" s="1"/>
  <c r="V895" i="109"/>
  <c r="U895" i="109"/>
  <c r="T895" i="109"/>
  <c r="S895" i="109"/>
  <c r="R895" i="109"/>
  <c r="Q895" i="109"/>
  <c r="P895" i="109"/>
  <c r="O895" i="109"/>
  <c r="N895" i="109"/>
  <c r="M895" i="109"/>
  <c r="L895" i="109"/>
  <c r="K895" i="109"/>
  <c r="J895" i="109"/>
  <c r="I895" i="109"/>
  <c r="H895" i="109"/>
  <c r="G895" i="109"/>
  <c r="F895" i="109"/>
  <c r="E895" i="109"/>
  <c r="D895" i="109"/>
  <c r="C895" i="109"/>
  <c r="B895" i="109"/>
  <c r="A895" i="109"/>
  <c r="AP894" i="109"/>
  <c r="AO894" i="109"/>
  <c r="AS894" i="109" s="1"/>
  <c r="AN894" i="109"/>
  <c r="AL894" i="109"/>
  <c r="AK894" i="109"/>
  <c r="U894" i="109"/>
  <c r="T894" i="109"/>
  <c r="S894" i="109"/>
  <c r="R894" i="109"/>
  <c r="Q894" i="109"/>
  <c r="P894" i="109"/>
  <c r="O894" i="109"/>
  <c r="N894" i="109"/>
  <c r="M894" i="109"/>
  <c r="L894" i="109"/>
  <c r="K894" i="109"/>
  <c r="J894" i="109"/>
  <c r="I894" i="109"/>
  <c r="H894" i="109"/>
  <c r="G894" i="109"/>
  <c r="F894" i="109"/>
  <c r="E894" i="109"/>
  <c r="D894" i="109"/>
  <c r="C894" i="109"/>
  <c r="B894" i="109"/>
  <c r="A894" i="109"/>
  <c r="V894" i="109" s="1"/>
  <c r="X894" i="109" s="1"/>
  <c r="AS893" i="109"/>
  <c r="AP893" i="109"/>
  <c r="AN893" i="109"/>
  <c r="AM893" i="109"/>
  <c r="AL893" i="109"/>
  <c r="AK893" i="109"/>
  <c r="AJ893" i="109"/>
  <c r="Z893" i="109"/>
  <c r="Y893" i="109"/>
  <c r="V893" i="109"/>
  <c r="AO893" i="109" s="1"/>
  <c r="U893" i="109"/>
  <c r="T893" i="109"/>
  <c r="S893" i="109"/>
  <c r="AA893" i="109" s="1"/>
  <c r="R893" i="109"/>
  <c r="Q893" i="109"/>
  <c r="P893" i="109"/>
  <c r="O893" i="109"/>
  <c r="N893" i="109"/>
  <c r="M893" i="109"/>
  <c r="L893" i="109"/>
  <c r="AB893" i="109" s="1"/>
  <c r="AC893" i="109" s="1"/>
  <c r="K893" i="109"/>
  <c r="J893" i="109"/>
  <c r="I893" i="109"/>
  <c r="H893" i="109"/>
  <c r="G893" i="109"/>
  <c r="F893" i="109"/>
  <c r="E893" i="109"/>
  <c r="D893" i="109"/>
  <c r="C893" i="109"/>
  <c r="B893" i="109"/>
  <c r="A893" i="109"/>
  <c r="AP892" i="109"/>
  <c r="AO892" i="109"/>
  <c r="AS892" i="109" s="1"/>
  <c r="AN892" i="109"/>
  <c r="AM892" i="109"/>
  <c r="AL892" i="109"/>
  <c r="AK892" i="109"/>
  <c r="AE892" i="109"/>
  <c r="AB892" i="109"/>
  <c r="AC892" i="109" s="1"/>
  <c r="Z892" i="109"/>
  <c r="V892" i="109"/>
  <c r="U892" i="109"/>
  <c r="T892" i="109"/>
  <c r="S892" i="109"/>
  <c r="AA892" i="109" s="1"/>
  <c r="R892" i="109"/>
  <c r="Q892" i="109"/>
  <c r="P892" i="109"/>
  <c r="O892" i="109"/>
  <c r="N892" i="109"/>
  <c r="M892" i="109"/>
  <c r="L892" i="109"/>
  <c r="K892" i="109"/>
  <c r="J892" i="109"/>
  <c r="I892" i="109"/>
  <c r="H892" i="109"/>
  <c r="G892" i="109"/>
  <c r="F892" i="109"/>
  <c r="E892" i="109"/>
  <c r="D892" i="109"/>
  <c r="C892" i="109"/>
  <c r="B892" i="109"/>
  <c r="A892" i="109"/>
  <c r="AP891" i="109"/>
  <c r="AO891" i="109"/>
  <c r="AS891" i="109" s="1"/>
  <c r="AN891" i="109"/>
  <c r="AM891" i="109"/>
  <c r="AL891" i="109"/>
  <c r="AF891" i="109"/>
  <c r="AB891" i="109"/>
  <c r="AC891" i="109" s="1"/>
  <c r="AA891" i="109"/>
  <c r="X891" i="109"/>
  <c r="U891" i="109"/>
  <c r="T891" i="109"/>
  <c r="S891" i="109"/>
  <c r="R891" i="109"/>
  <c r="Q891" i="109"/>
  <c r="P891" i="109"/>
  <c r="O891" i="109"/>
  <c r="N891" i="109"/>
  <c r="M891" i="109"/>
  <c r="L891" i="109"/>
  <c r="K891" i="109"/>
  <c r="J891" i="109"/>
  <c r="I891" i="109"/>
  <c r="H891" i="109"/>
  <c r="G891" i="109"/>
  <c r="F891" i="109"/>
  <c r="E891" i="109"/>
  <c r="D891" i="109"/>
  <c r="C891" i="109"/>
  <c r="B891" i="109"/>
  <c r="A891" i="109"/>
  <c r="V891" i="109" s="1"/>
  <c r="AK891" i="109" s="1"/>
  <c r="AS890" i="109"/>
  <c r="AP890" i="109"/>
  <c r="AO890" i="109"/>
  <c r="AN890" i="109"/>
  <c r="AM890" i="109"/>
  <c r="AL890" i="109"/>
  <c r="AF890" i="109"/>
  <c r="AB890" i="109"/>
  <c r="AC890" i="109" s="1"/>
  <c r="V890" i="109"/>
  <c r="U890" i="109"/>
  <c r="T890" i="109"/>
  <c r="S890" i="109"/>
  <c r="AA890" i="109" s="1"/>
  <c r="R890" i="109"/>
  <c r="Q890" i="109"/>
  <c r="P890" i="109"/>
  <c r="O890" i="109"/>
  <c r="N890" i="109"/>
  <c r="M890" i="109"/>
  <c r="L890" i="109"/>
  <c r="K890" i="109"/>
  <c r="J890" i="109"/>
  <c r="I890" i="109"/>
  <c r="H890" i="109"/>
  <c r="G890" i="109"/>
  <c r="F890" i="109"/>
  <c r="E890" i="109"/>
  <c r="D890" i="109"/>
  <c r="C890" i="109"/>
  <c r="B890" i="109"/>
  <c r="A890" i="109"/>
  <c r="AO889" i="109"/>
  <c r="AM889" i="109"/>
  <c r="AC889" i="109"/>
  <c r="AB889" i="109"/>
  <c r="X889" i="109"/>
  <c r="U889" i="109"/>
  <c r="T889" i="109"/>
  <c r="S889" i="109"/>
  <c r="R889" i="109"/>
  <c r="Q889" i="109"/>
  <c r="P889" i="109"/>
  <c r="O889" i="109"/>
  <c r="N889" i="109"/>
  <c r="M889" i="109"/>
  <c r="L889" i="109"/>
  <c r="K889" i="109"/>
  <c r="J889" i="109"/>
  <c r="I889" i="109"/>
  <c r="H889" i="109"/>
  <c r="G889" i="109"/>
  <c r="F889" i="109"/>
  <c r="E889" i="109"/>
  <c r="D889" i="109"/>
  <c r="C889" i="109"/>
  <c r="B889" i="109"/>
  <c r="A889" i="109"/>
  <c r="V889" i="109" s="1"/>
  <c r="AB888" i="109"/>
  <c r="AC888" i="109" s="1"/>
  <c r="V888" i="109"/>
  <c r="U888" i="109"/>
  <c r="T888" i="109"/>
  <c r="S888" i="109"/>
  <c r="R888" i="109"/>
  <c r="Q888" i="109"/>
  <c r="P888" i="109"/>
  <c r="O888" i="109"/>
  <c r="N888" i="109"/>
  <c r="M888" i="109"/>
  <c r="L888" i="109"/>
  <c r="K888" i="109"/>
  <c r="J888" i="109"/>
  <c r="I888" i="109"/>
  <c r="H888" i="109"/>
  <c r="G888" i="109"/>
  <c r="F888" i="109"/>
  <c r="E888" i="109"/>
  <c r="D888" i="109"/>
  <c r="C888" i="109"/>
  <c r="B888" i="109"/>
  <c r="A888" i="109"/>
  <c r="U887" i="109"/>
  <c r="T887" i="109"/>
  <c r="S887" i="109"/>
  <c r="AA887" i="109" s="1"/>
  <c r="R887" i="109"/>
  <c r="Q887" i="109"/>
  <c r="P887" i="109"/>
  <c r="O887" i="109"/>
  <c r="N887" i="109"/>
  <c r="M887" i="109"/>
  <c r="L887" i="109"/>
  <c r="AB887" i="109" s="1"/>
  <c r="AC887" i="109" s="1"/>
  <c r="K887" i="109"/>
  <c r="J887" i="109"/>
  <c r="I887" i="109"/>
  <c r="H887" i="109"/>
  <c r="G887" i="109"/>
  <c r="F887" i="109"/>
  <c r="E887" i="109"/>
  <c r="D887" i="109"/>
  <c r="C887" i="109"/>
  <c r="B887" i="109"/>
  <c r="A887" i="109"/>
  <c r="V887" i="109" s="1"/>
  <c r="AI887" i="109" s="1"/>
  <c r="V886" i="109"/>
  <c r="U886" i="109"/>
  <c r="T886" i="109"/>
  <c r="S886" i="109"/>
  <c r="AA886" i="109" s="1"/>
  <c r="R886" i="109"/>
  <c r="Q886" i="109"/>
  <c r="P886" i="109"/>
  <c r="O886" i="109"/>
  <c r="N886" i="109"/>
  <c r="M886" i="109"/>
  <c r="L886" i="109"/>
  <c r="AB886" i="109" s="1"/>
  <c r="AC886" i="109" s="1"/>
  <c r="K886" i="109"/>
  <c r="J886" i="109"/>
  <c r="I886" i="109"/>
  <c r="H886" i="109"/>
  <c r="G886" i="109"/>
  <c r="F886" i="109"/>
  <c r="E886" i="109"/>
  <c r="D886" i="109"/>
  <c r="C886" i="109"/>
  <c r="B886" i="109"/>
  <c r="A886" i="109"/>
  <c r="AK885" i="109"/>
  <c r="AF885" i="109"/>
  <c r="AE885" i="109"/>
  <c r="AB885" i="109"/>
  <c r="AC885" i="109" s="1"/>
  <c r="Z885" i="109"/>
  <c r="V885" i="109"/>
  <c r="U885" i="109"/>
  <c r="T885" i="109"/>
  <c r="S885" i="109"/>
  <c r="AA885" i="109" s="1"/>
  <c r="R885" i="109"/>
  <c r="Q885" i="109"/>
  <c r="P885" i="109"/>
  <c r="O885" i="109"/>
  <c r="N885" i="109"/>
  <c r="M885" i="109"/>
  <c r="L885" i="109"/>
  <c r="K885" i="109"/>
  <c r="J885" i="109"/>
  <c r="I885" i="109"/>
  <c r="H885" i="109"/>
  <c r="G885" i="109"/>
  <c r="F885" i="109"/>
  <c r="E885" i="109"/>
  <c r="D885" i="109"/>
  <c r="C885" i="109"/>
  <c r="B885" i="109"/>
  <c r="A885" i="109"/>
  <c r="AL884" i="109"/>
  <c r="AG884" i="109"/>
  <c r="AF884" i="109"/>
  <c r="AB884" i="109"/>
  <c r="AC884" i="109" s="1"/>
  <c r="AA884" i="109"/>
  <c r="V884" i="109"/>
  <c r="U884" i="109"/>
  <c r="T884" i="109"/>
  <c r="S884" i="109"/>
  <c r="R884" i="109"/>
  <c r="Q884" i="109"/>
  <c r="P884" i="109"/>
  <c r="O884" i="109"/>
  <c r="N884" i="109"/>
  <c r="M884" i="109"/>
  <c r="L884" i="109"/>
  <c r="K884" i="109"/>
  <c r="J884" i="109"/>
  <c r="I884" i="109"/>
  <c r="H884" i="109"/>
  <c r="G884" i="109"/>
  <c r="F884" i="109"/>
  <c r="E884" i="109"/>
  <c r="D884" i="109"/>
  <c r="C884" i="109"/>
  <c r="B884" i="109"/>
  <c r="A884" i="109"/>
  <c r="AC883" i="109"/>
  <c r="AB883" i="109"/>
  <c r="AA883" i="109"/>
  <c r="Y883" i="109"/>
  <c r="V883" i="109"/>
  <c r="U883" i="109"/>
  <c r="T883" i="109"/>
  <c r="S883" i="109"/>
  <c r="R883" i="109"/>
  <c r="Q883" i="109"/>
  <c r="P883" i="109"/>
  <c r="O883" i="109"/>
  <c r="N883" i="109"/>
  <c r="M883" i="109"/>
  <c r="L883" i="109"/>
  <c r="K883" i="109"/>
  <c r="J883" i="109"/>
  <c r="I883" i="109"/>
  <c r="H883" i="109"/>
  <c r="G883" i="109"/>
  <c r="F883" i="109"/>
  <c r="E883" i="109"/>
  <c r="D883" i="109"/>
  <c r="C883" i="109"/>
  <c r="B883" i="109"/>
  <c r="A883" i="109"/>
  <c r="AM882" i="109"/>
  <c r="AI882" i="109"/>
  <c r="AH882" i="109"/>
  <c r="AE882" i="109"/>
  <c r="AC882" i="109"/>
  <c r="AB882" i="109"/>
  <c r="AA882" i="109"/>
  <c r="V882" i="109"/>
  <c r="U882" i="109"/>
  <c r="T882" i="109"/>
  <c r="S882" i="109"/>
  <c r="R882" i="109"/>
  <c r="Q882" i="109"/>
  <c r="P882" i="109"/>
  <c r="O882" i="109"/>
  <c r="N882" i="109"/>
  <c r="M882" i="109"/>
  <c r="L882" i="109"/>
  <c r="K882" i="109"/>
  <c r="J882" i="109"/>
  <c r="I882" i="109"/>
  <c r="H882" i="109"/>
  <c r="G882" i="109"/>
  <c r="F882" i="109"/>
  <c r="E882" i="109"/>
  <c r="D882" i="109"/>
  <c r="C882" i="109"/>
  <c r="B882" i="109"/>
  <c r="A882" i="109"/>
  <c r="AC881" i="109"/>
  <c r="AB881" i="109"/>
  <c r="AA881" i="109"/>
  <c r="Z881" i="109"/>
  <c r="X881" i="109"/>
  <c r="U881" i="109"/>
  <c r="T881" i="109"/>
  <c r="S881" i="109"/>
  <c r="R881" i="109"/>
  <c r="Q881" i="109"/>
  <c r="P881" i="109"/>
  <c r="O881" i="109"/>
  <c r="N881" i="109"/>
  <c r="M881" i="109"/>
  <c r="L881" i="109"/>
  <c r="K881" i="109"/>
  <c r="J881" i="109"/>
  <c r="I881" i="109"/>
  <c r="H881" i="109"/>
  <c r="G881" i="109"/>
  <c r="F881" i="109"/>
  <c r="E881" i="109"/>
  <c r="D881" i="109"/>
  <c r="C881" i="109"/>
  <c r="B881" i="109"/>
  <c r="A881" i="109"/>
  <c r="V881" i="109" s="1"/>
  <c r="AO880" i="109"/>
  <c r="AK880" i="109"/>
  <c r="AJ880" i="109"/>
  <c r="AG880" i="109"/>
  <c r="AF880" i="109"/>
  <c r="AE880" i="109"/>
  <c r="U880" i="109"/>
  <c r="T880" i="109"/>
  <c r="S880" i="109"/>
  <c r="R880" i="109"/>
  <c r="Q880" i="109"/>
  <c r="P880" i="109"/>
  <c r="O880" i="109"/>
  <c r="N880" i="109"/>
  <c r="M880" i="109"/>
  <c r="L880" i="109"/>
  <c r="K880" i="109"/>
  <c r="J880" i="109"/>
  <c r="I880" i="109"/>
  <c r="H880" i="109"/>
  <c r="G880" i="109"/>
  <c r="F880" i="109"/>
  <c r="E880" i="109"/>
  <c r="D880" i="109"/>
  <c r="C880" i="109"/>
  <c r="B880" i="109"/>
  <c r="A880" i="109"/>
  <c r="V880" i="109" s="1"/>
  <c r="Y880" i="109" s="1"/>
  <c r="AB879" i="109"/>
  <c r="AC879" i="109" s="1"/>
  <c r="AA879" i="109"/>
  <c r="X879" i="109"/>
  <c r="AD879" i="109" s="1"/>
  <c r="U879" i="109"/>
  <c r="T879" i="109"/>
  <c r="S879" i="109"/>
  <c r="R879" i="109"/>
  <c r="Q879" i="109"/>
  <c r="P879" i="109"/>
  <c r="O879" i="109"/>
  <c r="N879" i="109"/>
  <c r="M879" i="109"/>
  <c r="L879" i="109"/>
  <c r="K879" i="109"/>
  <c r="J879" i="109"/>
  <c r="I879" i="109"/>
  <c r="H879" i="109"/>
  <c r="G879" i="109"/>
  <c r="F879" i="109"/>
  <c r="E879" i="109"/>
  <c r="D879" i="109"/>
  <c r="C879" i="109"/>
  <c r="B879" i="109"/>
  <c r="A879" i="109"/>
  <c r="V879" i="109" s="1"/>
  <c r="AP878" i="109"/>
  <c r="AL878" i="109"/>
  <c r="AK878" i="109"/>
  <c r="AH878" i="109"/>
  <c r="AG878" i="109"/>
  <c r="AF878" i="109"/>
  <c r="AE878" i="109"/>
  <c r="AC878" i="109"/>
  <c r="AB878" i="109"/>
  <c r="U878" i="109"/>
  <c r="T878" i="109"/>
  <c r="S878" i="109"/>
  <c r="R878" i="109"/>
  <c r="Q878" i="109"/>
  <c r="P878" i="109"/>
  <c r="O878" i="109"/>
  <c r="N878" i="109"/>
  <c r="M878" i="109"/>
  <c r="L878" i="109"/>
  <c r="K878" i="109"/>
  <c r="J878" i="109"/>
  <c r="I878" i="109"/>
  <c r="H878" i="109"/>
  <c r="G878" i="109"/>
  <c r="F878" i="109"/>
  <c r="E878" i="109"/>
  <c r="D878" i="109"/>
  <c r="C878" i="109"/>
  <c r="B878" i="109"/>
  <c r="A878" i="109"/>
  <c r="V878" i="109" s="1"/>
  <c r="Y878" i="109" s="1"/>
  <c r="AN877" i="109"/>
  <c r="AM877" i="109"/>
  <c r="AL877" i="109"/>
  <c r="AK877" i="109"/>
  <c r="AJ877" i="109"/>
  <c r="AI877" i="109"/>
  <c r="AH877" i="109"/>
  <c r="AG877" i="109"/>
  <c r="AF877" i="109"/>
  <c r="AR877" i="109" s="1"/>
  <c r="AE877" i="109"/>
  <c r="AQ877" i="109" s="1"/>
  <c r="AB877" i="109"/>
  <c r="AC877" i="109" s="1"/>
  <c r="AA877" i="109"/>
  <c r="Z877" i="109"/>
  <c r="Y877" i="109"/>
  <c r="V877" i="109"/>
  <c r="X877" i="109" s="1"/>
  <c r="AD877" i="109" s="1"/>
  <c r="U877" i="109"/>
  <c r="T877" i="109"/>
  <c r="S877" i="109"/>
  <c r="R877" i="109"/>
  <c r="Q877" i="109"/>
  <c r="P877" i="109"/>
  <c r="O877" i="109"/>
  <c r="N877" i="109"/>
  <c r="M877" i="109"/>
  <c r="L877" i="109"/>
  <c r="K877" i="109"/>
  <c r="J877" i="109"/>
  <c r="I877" i="109"/>
  <c r="H877" i="109"/>
  <c r="G877" i="109"/>
  <c r="F877" i="109"/>
  <c r="E877" i="109"/>
  <c r="D877" i="109"/>
  <c r="C877" i="109"/>
  <c r="B877" i="109"/>
  <c r="A877" i="109"/>
  <c r="AN876" i="109"/>
  <c r="AM876" i="109"/>
  <c r="AK876" i="109"/>
  <c r="AJ876" i="109"/>
  <c r="AI876" i="109"/>
  <c r="AH876" i="109"/>
  <c r="AG876" i="109"/>
  <c r="AF876" i="109"/>
  <c r="V876" i="109"/>
  <c r="AE876" i="109" s="1"/>
  <c r="AQ876" i="109" s="1"/>
  <c r="U876" i="109"/>
  <c r="T876" i="109"/>
  <c r="S876" i="109"/>
  <c r="R876" i="109"/>
  <c r="Q876" i="109"/>
  <c r="P876" i="109"/>
  <c r="O876" i="109"/>
  <c r="N876" i="109"/>
  <c r="M876" i="109"/>
  <c r="L876" i="109"/>
  <c r="AB876" i="109" s="1"/>
  <c r="AC876" i="109" s="1"/>
  <c r="K876" i="109"/>
  <c r="J876" i="109"/>
  <c r="I876" i="109"/>
  <c r="H876" i="109"/>
  <c r="G876" i="109"/>
  <c r="F876" i="109"/>
  <c r="E876" i="109"/>
  <c r="D876" i="109"/>
  <c r="C876" i="109"/>
  <c r="B876" i="109"/>
  <c r="A876" i="109"/>
  <c r="AJ875" i="109"/>
  <c r="AH875" i="109"/>
  <c r="AF875" i="109"/>
  <c r="AE875" i="109"/>
  <c r="U875" i="109"/>
  <c r="T875" i="109"/>
  <c r="S875" i="109"/>
  <c r="R875" i="109"/>
  <c r="Q875" i="109"/>
  <c r="P875" i="109"/>
  <c r="O875" i="109"/>
  <c r="N875" i="109"/>
  <c r="M875" i="109"/>
  <c r="L875" i="109"/>
  <c r="K875" i="109"/>
  <c r="J875" i="109"/>
  <c r="I875" i="109"/>
  <c r="H875" i="109"/>
  <c r="G875" i="109"/>
  <c r="F875" i="109"/>
  <c r="E875" i="109"/>
  <c r="D875" i="109"/>
  <c r="C875" i="109"/>
  <c r="B875" i="109"/>
  <c r="A875" i="109"/>
  <c r="V875" i="109" s="1"/>
  <c r="AC874" i="109"/>
  <c r="AB874" i="109"/>
  <c r="V874" i="109"/>
  <c r="U874" i="109"/>
  <c r="T874" i="109"/>
  <c r="S874" i="109"/>
  <c r="AA874" i="109" s="1"/>
  <c r="R874" i="109"/>
  <c r="Q874" i="109"/>
  <c r="P874" i="109"/>
  <c r="O874" i="109"/>
  <c r="N874" i="109"/>
  <c r="M874" i="109"/>
  <c r="L874" i="109"/>
  <c r="K874" i="109"/>
  <c r="J874" i="109"/>
  <c r="I874" i="109"/>
  <c r="H874" i="109"/>
  <c r="G874" i="109"/>
  <c r="F874" i="109"/>
  <c r="E874" i="109"/>
  <c r="D874" i="109"/>
  <c r="C874" i="109"/>
  <c r="B874" i="109"/>
  <c r="A874" i="109"/>
  <c r="AP873" i="109"/>
  <c r="AM873" i="109"/>
  <c r="AL873" i="109"/>
  <c r="AJ873" i="109"/>
  <c r="AI873" i="109"/>
  <c r="AH873" i="109"/>
  <c r="AG873" i="109"/>
  <c r="AE873" i="109"/>
  <c r="X873" i="109"/>
  <c r="U873" i="109"/>
  <c r="T873" i="109"/>
  <c r="S873" i="109"/>
  <c r="R873" i="109"/>
  <c r="Q873" i="109"/>
  <c r="P873" i="109"/>
  <c r="O873" i="109"/>
  <c r="N873" i="109"/>
  <c r="M873" i="109"/>
  <c r="L873" i="109"/>
  <c r="K873" i="109"/>
  <c r="J873" i="109"/>
  <c r="I873" i="109"/>
  <c r="H873" i="109"/>
  <c r="G873" i="109"/>
  <c r="F873" i="109"/>
  <c r="E873" i="109"/>
  <c r="D873" i="109"/>
  <c r="C873" i="109"/>
  <c r="B873" i="109"/>
  <c r="A873" i="109"/>
  <c r="V873" i="109" s="1"/>
  <c r="Y872" i="109"/>
  <c r="U872" i="109"/>
  <c r="T872" i="109"/>
  <c r="S872" i="109"/>
  <c r="R872" i="109"/>
  <c r="Q872" i="109"/>
  <c r="P872" i="109"/>
  <c r="O872" i="109"/>
  <c r="N872" i="109"/>
  <c r="M872" i="109"/>
  <c r="L872" i="109"/>
  <c r="K872" i="109"/>
  <c r="J872" i="109"/>
  <c r="I872" i="109"/>
  <c r="H872" i="109"/>
  <c r="G872" i="109"/>
  <c r="F872" i="109"/>
  <c r="E872" i="109"/>
  <c r="D872" i="109"/>
  <c r="C872" i="109"/>
  <c r="B872" i="109"/>
  <c r="A872" i="109"/>
  <c r="V872" i="109" s="1"/>
  <c r="AS871" i="109"/>
  <c r="AP871" i="109"/>
  <c r="AN871" i="109"/>
  <c r="AM871" i="109"/>
  <c r="AL871" i="109"/>
  <c r="AK871" i="109"/>
  <c r="AJ871" i="109"/>
  <c r="AR871" i="109" s="1"/>
  <c r="AI871" i="109"/>
  <c r="AH871" i="109"/>
  <c r="AG871" i="109"/>
  <c r="AF871" i="109"/>
  <c r="Z871" i="109"/>
  <c r="V871" i="109"/>
  <c r="AO871" i="109" s="1"/>
  <c r="U871" i="109"/>
  <c r="T871" i="109"/>
  <c r="S871" i="109"/>
  <c r="R871" i="109"/>
  <c r="Q871" i="109"/>
  <c r="P871" i="109"/>
  <c r="O871" i="109"/>
  <c r="N871" i="109"/>
  <c r="M871" i="109"/>
  <c r="L871" i="109"/>
  <c r="K871" i="109"/>
  <c r="J871" i="109"/>
  <c r="I871" i="109"/>
  <c r="H871" i="109"/>
  <c r="G871" i="109"/>
  <c r="F871" i="109"/>
  <c r="E871" i="109"/>
  <c r="D871" i="109"/>
  <c r="C871" i="109"/>
  <c r="B871" i="109"/>
  <c r="A871" i="109"/>
  <c r="AL870" i="109"/>
  <c r="AJ870" i="109"/>
  <c r="AI870" i="109"/>
  <c r="AH870" i="109"/>
  <c r="AG870" i="109"/>
  <c r="AA870" i="109"/>
  <c r="V870" i="109"/>
  <c r="U870" i="109"/>
  <c r="T870" i="109"/>
  <c r="S870" i="109"/>
  <c r="R870" i="109"/>
  <c r="Q870" i="109"/>
  <c r="P870" i="109"/>
  <c r="O870" i="109"/>
  <c r="N870" i="109"/>
  <c r="M870" i="109"/>
  <c r="L870" i="109"/>
  <c r="AB870" i="109" s="1"/>
  <c r="AC870" i="109" s="1"/>
  <c r="K870" i="109"/>
  <c r="J870" i="109"/>
  <c r="I870" i="109"/>
  <c r="H870" i="109"/>
  <c r="G870" i="109"/>
  <c r="F870" i="109"/>
  <c r="E870" i="109"/>
  <c r="D870" i="109"/>
  <c r="C870" i="109"/>
  <c r="B870" i="109"/>
  <c r="A870" i="109"/>
  <c r="AP869" i="109"/>
  <c r="AO869" i="109"/>
  <c r="AS869" i="109" s="1"/>
  <c r="AN869" i="109"/>
  <c r="AM869" i="109"/>
  <c r="AL869" i="109"/>
  <c r="AK869" i="109"/>
  <c r="AJ869" i="109"/>
  <c r="AI869" i="109"/>
  <c r="AH869" i="109"/>
  <c r="X869" i="109"/>
  <c r="U869" i="109"/>
  <c r="T869" i="109"/>
  <c r="S869" i="109"/>
  <c r="R869" i="109"/>
  <c r="Q869" i="109"/>
  <c r="P869" i="109"/>
  <c r="O869" i="109"/>
  <c r="N869" i="109"/>
  <c r="M869" i="109"/>
  <c r="L869" i="109"/>
  <c r="K869" i="109"/>
  <c r="J869" i="109"/>
  <c r="I869" i="109"/>
  <c r="H869" i="109"/>
  <c r="G869" i="109"/>
  <c r="F869" i="109"/>
  <c r="E869" i="109"/>
  <c r="D869" i="109"/>
  <c r="C869" i="109"/>
  <c r="B869" i="109"/>
  <c r="A869" i="109"/>
  <c r="V869" i="109" s="1"/>
  <c r="AG869" i="109" s="1"/>
  <c r="AL868" i="109"/>
  <c r="AB868" i="109"/>
  <c r="AC868" i="109" s="1"/>
  <c r="V868" i="109"/>
  <c r="U868" i="109"/>
  <c r="T868" i="109"/>
  <c r="S868" i="109"/>
  <c r="R868" i="109"/>
  <c r="Q868" i="109"/>
  <c r="P868" i="109"/>
  <c r="O868" i="109"/>
  <c r="N868" i="109"/>
  <c r="M868" i="109"/>
  <c r="L868" i="109"/>
  <c r="AA868" i="109" s="1"/>
  <c r="K868" i="109"/>
  <c r="J868" i="109"/>
  <c r="I868" i="109"/>
  <c r="H868" i="109"/>
  <c r="G868" i="109"/>
  <c r="F868" i="109"/>
  <c r="E868" i="109"/>
  <c r="D868" i="109"/>
  <c r="C868" i="109"/>
  <c r="B868" i="109"/>
  <c r="A868" i="109"/>
  <c r="V867" i="109"/>
  <c r="U867" i="109"/>
  <c r="T867" i="109"/>
  <c r="S867" i="109"/>
  <c r="R867" i="109"/>
  <c r="Q867" i="109"/>
  <c r="P867" i="109"/>
  <c r="O867" i="109"/>
  <c r="N867" i="109"/>
  <c r="M867" i="109"/>
  <c r="L867" i="109"/>
  <c r="K867" i="109"/>
  <c r="J867" i="109"/>
  <c r="I867" i="109"/>
  <c r="H867" i="109"/>
  <c r="G867" i="109"/>
  <c r="F867" i="109"/>
  <c r="E867" i="109"/>
  <c r="D867" i="109"/>
  <c r="C867" i="109"/>
  <c r="B867" i="109"/>
  <c r="A867" i="109"/>
  <c r="U866" i="109"/>
  <c r="T866" i="109"/>
  <c r="S866" i="109"/>
  <c r="R866" i="109"/>
  <c r="Q866" i="109"/>
  <c r="P866" i="109"/>
  <c r="O866" i="109"/>
  <c r="N866" i="109"/>
  <c r="M866" i="109"/>
  <c r="L866" i="109"/>
  <c r="K866" i="109"/>
  <c r="J866" i="109"/>
  <c r="I866" i="109"/>
  <c r="H866" i="109"/>
  <c r="G866" i="109"/>
  <c r="F866" i="109"/>
  <c r="E866" i="109"/>
  <c r="D866" i="109"/>
  <c r="C866" i="109"/>
  <c r="B866" i="109"/>
  <c r="A866" i="109"/>
  <c r="V866" i="109" s="1"/>
  <c r="Y866" i="109" s="1"/>
  <c r="AP865" i="109"/>
  <c r="AO865" i="109"/>
  <c r="AS865" i="109" s="1"/>
  <c r="AN865" i="109"/>
  <c r="AM865" i="109"/>
  <c r="AL865" i="109"/>
  <c r="AK865" i="109"/>
  <c r="Z865" i="109"/>
  <c r="Y865" i="109"/>
  <c r="V865" i="109"/>
  <c r="AE865" i="109" s="1"/>
  <c r="U865" i="109"/>
  <c r="T865" i="109"/>
  <c r="S865" i="109"/>
  <c r="AA865" i="109" s="1"/>
  <c r="R865" i="109"/>
  <c r="Q865" i="109"/>
  <c r="P865" i="109"/>
  <c r="O865" i="109"/>
  <c r="N865" i="109"/>
  <c r="M865" i="109"/>
  <c r="L865" i="109"/>
  <c r="AB865" i="109" s="1"/>
  <c r="AC865" i="109" s="1"/>
  <c r="K865" i="109"/>
  <c r="J865" i="109"/>
  <c r="I865" i="109"/>
  <c r="H865" i="109"/>
  <c r="G865" i="109"/>
  <c r="F865" i="109"/>
  <c r="E865" i="109"/>
  <c r="D865" i="109"/>
  <c r="C865" i="109"/>
  <c r="B865" i="109"/>
  <c r="A865" i="109"/>
  <c r="AS864" i="109"/>
  <c r="AP864" i="109"/>
  <c r="AO864" i="109"/>
  <c r="AN864" i="109"/>
  <c r="AM864" i="109"/>
  <c r="AL864" i="109"/>
  <c r="AE864" i="109"/>
  <c r="AB864" i="109"/>
  <c r="AC864" i="109" s="1"/>
  <c r="AA864" i="109"/>
  <c r="V864" i="109"/>
  <c r="U864" i="109"/>
  <c r="T864" i="109"/>
  <c r="S864" i="109"/>
  <c r="R864" i="109"/>
  <c r="Q864" i="109"/>
  <c r="P864" i="109"/>
  <c r="O864" i="109"/>
  <c r="N864" i="109"/>
  <c r="M864" i="109"/>
  <c r="L864" i="109"/>
  <c r="K864" i="109"/>
  <c r="J864" i="109"/>
  <c r="I864" i="109"/>
  <c r="H864" i="109"/>
  <c r="G864" i="109"/>
  <c r="F864" i="109"/>
  <c r="E864" i="109"/>
  <c r="D864" i="109"/>
  <c r="C864" i="109"/>
  <c r="B864" i="109"/>
  <c r="A864" i="109"/>
  <c r="AB863" i="109"/>
  <c r="AC863" i="109" s="1"/>
  <c r="AA863" i="109"/>
  <c r="U863" i="109"/>
  <c r="T863" i="109"/>
  <c r="S863" i="109"/>
  <c r="R863" i="109"/>
  <c r="Q863" i="109"/>
  <c r="P863" i="109"/>
  <c r="O863" i="109"/>
  <c r="N863" i="109"/>
  <c r="M863" i="109"/>
  <c r="L863" i="109"/>
  <c r="K863" i="109"/>
  <c r="J863" i="109"/>
  <c r="I863" i="109"/>
  <c r="H863" i="109"/>
  <c r="G863" i="109"/>
  <c r="F863" i="109"/>
  <c r="E863" i="109"/>
  <c r="D863" i="109"/>
  <c r="C863" i="109"/>
  <c r="B863" i="109"/>
  <c r="A863" i="109"/>
  <c r="V863" i="109" s="1"/>
  <c r="AP862" i="109"/>
  <c r="AC862" i="109"/>
  <c r="AB862" i="109"/>
  <c r="U862" i="109"/>
  <c r="T862" i="109"/>
  <c r="S862" i="109"/>
  <c r="AA862" i="109" s="1"/>
  <c r="R862" i="109"/>
  <c r="Q862" i="109"/>
  <c r="P862" i="109"/>
  <c r="O862" i="109"/>
  <c r="N862" i="109"/>
  <c r="M862" i="109"/>
  <c r="L862" i="109"/>
  <c r="K862" i="109"/>
  <c r="J862" i="109"/>
  <c r="I862" i="109"/>
  <c r="H862" i="109"/>
  <c r="G862" i="109"/>
  <c r="F862" i="109"/>
  <c r="E862" i="109"/>
  <c r="D862" i="109"/>
  <c r="C862" i="109"/>
  <c r="B862" i="109"/>
  <c r="A862" i="109"/>
  <c r="V862" i="109" s="1"/>
  <c r="AC861" i="109"/>
  <c r="AB861" i="109"/>
  <c r="U861" i="109"/>
  <c r="T861" i="109"/>
  <c r="S861" i="109"/>
  <c r="AA861" i="109" s="1"/>
  <c r="R861" i="109"/>
  <c r="Q861" i="109"/>
  <c r="P861" i="109"/>
  <c r="O861" i="109"/>
  <c r="N861" i="109"/>
  <c r="M861" i="109"/>
  <c r="L861" i="109"/>
  <c r="K861" i="109"/>
  <c r="J861" i="109"/>
  <c r="I861" i="109"/>
  <c r="H861" i="109"/>
  <c r="G861" i="109"/>
  <c r="F861" i="109"/>
  <c r="E861" i="109"/>
  <c r="D861" i="109"/>
  <c r="C861" i="109"/>
  <c r="B861" i="109"/>
  <c r="A861" i="109"/>
  <c r="V861" i="109" s="1"/>
  <c r="Y860" i="109"/>
  <c r="V860" i="109"/>
  <c r="U860" i="109"/>
  <c r="T860" i="109"/>
  <c r="S860" i="109"/>
  <c r="R860" i="109"/>
  <c r="Q860" i="109"/>
  <c r="P860" i="109"/>
  <c r="O860" i="109"/>
  <c r="N860" i="109"/>
  <c r="M860" i="109"/>
  <c r="L860" i="109"/>
  <c r="AB860" i="109" s="1"/>
  <c r="AC860" i="109" s="1"/>
  <c r="K860" i="109"/>
  <c r="J860" i="109"/>
  <c r="I860" i="109"/>
  <c r="H860" i="109"/>
  <c r="G860" i="109"/>
  <c r="F860" i="109"/>
  <c r="E860" i="109"/>
  <c r="D860" i="109"/>
  <c r="C860" i="109"/>
  <c r="B860" i="109"/>
  <c r="A860" i="109"/>
  <c r="AP859" i="109"/>
  <c r="AJ859" i="109"/>
  <c r="AF859" i="109"/>
  <c r="AE859" i="109"/>
  <c r="AB859" i="109"/>
  <c r="AC859" i="109" s="1"/>
  <c r="AA859" i="109"/>
  <c r="V859" i="109"/>
  <c r="U859" i="109"/>
  <c r="T859" i="109"/>
  <c r="S859" i="109"/>
  <c r="R859" i="109"/>
  <c r="Q859" i="109"/>
  <c r="P859" i="109"/>
  <c r="O859" i="109"/>
  <c r="N859" i="109"/>
  <c r="M859" i="109"/>
  <c r="L859" i="109"/>
  <c r="K859" i="109"/>
  <c r="J859" i="109"/>
  <c r="I859" i="109"/>
  <c r="H859" i="109"/>
  <c r="G859" i="109"/>
  <c r="F859" i="109"/>
  <c r="E859" i="109"/>
  <c r="D859" i="109"/>
  <c r="C859" i="109"/>
  <c r="B859" i="109"/>
  <c r="A859" i="109"/>
  <c r="AC858" i="109"/>
  <c r="AB858" i="109"/>
  <c r="X858" i="109"/>
  <c r="U858" i="109"/>
  <c r="T858" i="109"/>
  <c r="S858" i="109"/>
  <c r="AA858" i="109" s="1"/>
  <c r="R858" i="109"/>
  <c r="Q858" i="109"/>
  <c r="P858" i="109"/>
  <c r="O858" i="109"/>
  <c r="N858" i="109"/>
  <c r="M858" i="109"/>
  <c r="L858" i="109"/>
  <c r="K858" i="109"/>
  <c r="J858" i="109"/>
  <c r="I858" i="109"/>
  <c r="H858" i="109"/>
  <c r="G858" i="109"/>
  <c r="F858" i="109"/>
  <c r="E858" i="109"/>
  <c r="D858" i="109"/>
  <c r="C858" i="109"/>
  <c r="B858" i="109"/>
  <c r="A858" i="109"/>
  <c r="V858" i="109" s="1"/>
  <c r="AF857" i="109"/>
  <c r="AB857" i="109"/>
  <c r="AC857" i="109" s="1"/>
  <c r="AA857" i="109"/>
  <c r="U857" i="109"/>
  <c r="T857" i="109"/>
  <c r="S857" i="109"/>
  <c r="R857" i="109"/>
  <c r="Q857" i="109"/>
  <c r="P857" i="109"/>
  <c r="O857" i="109"/>
  <c r="N857" i="109"/>
  <c r="M857" i="109"/>
  <c r="L857" i="109"/>
  <c r="K857" i="109"/>
  <c r="J857" i="109"/>
  <c r="I857" i="109"/>
  <c r="H857" i="109"/>
  <c r="G857" i="109"/>
  <c r="F857" i="109"/>
  <c r="E857" i="109"/>
  <c r="D857" i="109"/>
  <c r="C857" i="109"/>
  <c r="B857" i="109"/>
  <c r="A857" i="109"/>
  <c r="V857" i="109" s="1"/>
  <c r="AH856" i="109"/>
  <c r="AB856" i="109"/>
  <c r="AC856" i="109" s="1"/>
  <c r="V856" i="109"/>
  <c r="U856" i="109"/>
  <c r="T856" i="109"/>
  <c r="S856" i="109"/>
  <c r="R856" i="109"/>
  <c r="Q856" i="109"/>
  <c r="P856" i="109"/>
  <c r="O856" i="109"/>
  <c r="N856" i="109"/>
  <c r="M856" i="109"/>
  <c r="L856" i="109"/>
  <c r="K856" i="109"/>
  <c r="J856" i="109"/>
  <c r="I856" i="109"/>
  <c r="H856" i="109"/>
  <c r="G856" i="109"/>
  <c r="F856" i="109"/>
  <c r="E856" i="109"/>
  <c r="D856" i="109"/>
  <c r="C856" i="109"/>
  <c r="B856" i="109"/>
  <c r="A856" i="109"/>
  <c r="AM855" i="109"/>
  <c r="AB855" i="109"/>
  <c r="AC855" i="109" s="1"/>
  <c r="AA855" i="109"/>
  <c r="U855" i="109"/>
  <c r="T855" i="109"/>
  <c r="S855" i="109"/>
  <c r="R855" i="109"/>
  <c r="Q855" i="109"/>
  <c r="P855" i="109"/>
  <c r="O855" i="109"/>
  <c r="N855" i="109"/>
  <c r="M855" i="109"/>
  <c r="L855" i="109"/>
  <c r="K855" i="109"/>
  <c r="J855" i="109"/>
  <c r="I855" i="109"/>
  <c r="H855" i="109"/>
  <c r="G855" i="109"/>
  <c r="F855" i="109"/>
  <c r="E855" i="109"/>
  <c r="D855" i="109"/>
  <c r="C855" i="109"/>
  <c r="B855" i="109"/>
  <c r="A855" i="109"/>
  <c r="V855" i="109" s="1"/>
  <c r="AB854" i="109"/>
  <c r="AC854" i="109" s="1"/>
  <c r="Z854" i="109"/>
  <c r="X854" i="109"/>
  <c r="AD854" i="109" s="1"/>
  <c r="U854" i="109"/>
  <c r="T854" i="109"/>
  <c r="S854" i="109"/>
  <c r="R854" i="109"/>
  <c r="Q854" i="109"/>
  <c r="P854" i="109"/>
  <c r="O854" i="109"/>
  <c r="N854" i="109"/>
  <c r="M854" i="109"/>
  <c r="L854" i="109"/>
  <c r="AA854" i="109" s="1"/>
  <c r="K854" i="109"/>
  <c r="J854" i="109"/>
  <c r="I854" i="109"/>
  <c r="H854" i="109"/>
  <c r="G854" i="109"/>
  <c r="F854" i="109"/>
  <c r="E854" i="109"/>
  <c r="D854" i="109"/>
  <c r="C854" i="109"/>
  <c r="B854" i="109"/>
  <c r="A854" i="109"/>
  <c r="V854" i="109" s="1"/>
  <c r="Z853" i="109"/>
  <c r="X853" i="109"/>
  <c r="U853" i="109"/>
  <c r="T853" i="109"/>
  <c r="S853" i="109"/>
  <c r="R853" i="109"/>
  <c r="Q853" i="109"/>
  <c r="P853" i="109"/>
  <c r="O853" i="109"/>
  <c r="N853" i="109"/>
  <c r="M853" i="109"/>
  <c r="L853" i="109"/>
  <c r="AB853" i="109" s="1"/>
  <c r="AC853" i="109" s="1"/>
  <c r="K853" i="109"/>
  <c r="J853" i="109"/>
  <c r="I853" i="109"/>
  <c r="H853" i="109"/>
  <c r="G853" i="109"/>
  <c r="F853" i="109"/>
  <c r="E853" i="109"/>
  <c r="D853" i="109"/>
  <c r="C853" i="109"/>
  <c r="B853" i="109"/>
  <c r="A853" i="109"/>
  <c r="V853" i="109" s="1"/>
  <c r="AP852" i="109"/>
  <c r="AL852" i="109"/>
  <c r="AK852" i="109"/>
  <c r="AG852" i="109"/>
  <c r="AF852" i="109"/>
  <c r="AE852" i="109"/>
  <c r="AC852" i="109"/>
  <c r="AB852" i="109"/>
  <c r="AA852" i="109"/>
  <c r="Y852" i="109"/>
  <c r="U852" i="109"/>
  <c r="T852" i="109"/>
  <c r="S852" i="109"/>
  <c r="R852" i="109"/>
  <c r="Q852" i="109"/>
  <c r="P852" i="109"/>
  <c r="O852" i="109"/>
  <c r="N852" i="109"/>
  <c r="M852" i="109"/>
  <c r="L852" i="109"/>
  <c r="K852" i="109"/>
  <c r="J852" i="109"/>
  <c r="I852" i="109"/>
  <c r="H852" i="109"/>
  <c r="G852" i="109"/>
  <c r="F852" i="109"/>
  <c r="E852" i="109"/>
  <c r="D852" i="109"/>
  <c r="C852" i="109"/>
  <c r="B852" i="109"/>
  <c r="A852" i="109"/>
  <c r="V852" i="109" s="1"/>
  <c r="AN851" i="109"/>
  <c r="AM851" i="109"/>
  <c r="AL851" i="109"/>
  <c r="AJ851" i="109"/>
  <c r="AI851" i="109"/>
  <c r="AH851" i="109"/>
  <c r="AG851" i="109"/>
  <c r="AF851" i="109"/>
  <c r="AE851" i="109"/>
  <c r="AQ851" i="109" s="1"/>
  <c r="AC851" i="109"/>
  <c r="AB851" i="109"/>
  <c r="Z851" i="109"/>
  <c r="Y851" i="109"/>
  <c r="V851" i="109"/>
  <c r="AK851" i="109" s="1"/>
  <c r="U851" i="109"/>
  <c r="T851" i="109"/>
  <c r="S851" i="109"/>
  <c r="AA851" i="109" s="1"/>
  <c r="R851" i="109"/>
  <c r="Q851" i="109"/>
  <c r="P851" i="109"/>
  <c r="O851" i="109"/>
  <c r="N851" i="109"/>
  <c r="M851" i="109"/>
  <c r="L851" i="109"/>
  <c r="K851" i="109"/>
  <c r="J851" i="109"/>
  <c r="I851" i="109"/>
  <c r="H851" i="109"/>
  <c r="G851" i="109"/>
  <c r="F851" i="109"/>
  <c r="E851" i="109"/>
  <c r="D851" i="109"/>
  <c r="C851" i="109"/>
  <c r="B851" i="109"/>
  <c r="A851" i="109"/>
  <c r="AN850" i="109"/>
  <c r="AM850" i="109"/>
  <c r="AJ850" i="109"/>
  <c r="AI850" i="109"/>
  <c r="AF850" i="109"/>
  <c r="U850" i="109"/>
  <c r="T850" i="109"/>
  <c r="S850" i="109"/>
  <c r="R850" i="109"/>
  <c r="Q850" i="109"/>
  <c r="P850" i="109"/>
  <c r="O850" i="109"/>
  <c r="N850" i="109"/>
  <c r="M850" i="109"/>
  <c r="L850" i="109"/>
  <c r="K850" i="109"/>
  <c r="J850" i="109"/>
  <c r="I850" i="109"/>
  <c r="H850" i="109"/>
  <c r="G850" i="109"/>
  <c r="F850" i="109"/>
  <c r="E850" i="109"/>
  <c r="D850" i="109"/>
  <c r="C850" i="109"/>
  <c r="B850" i="109"/>
  <c r="A850" i="109"/>
  <c r="V850" i="109" s="1"/>
  <c r="AK849" i="109"/>
  <c r="AI849" i="109"/>
  <c r="U849" i="109"/>
  <c r="T849" i="109"/>
  <c r="S849" i="109"/>
  <c r="R849" i="109"/>
  <c r="Q849" i="109"/>
  <c r="P849" i="109"/>
  <c r="O849" i="109"/>
  <c r="N849" i="109"/>
  <c r="M849" i="109"/>
  <c r="L849" i="109"/>
  <c r="K849" i="109"/>
  <c r="J849" i="109"/>
  <c r="I849" i="109"/>
  <c r="H849" i="109"/>
  <c r="G849" i="109"/>
  <c r="F849" i="109"/>
  <c r="E849" i="109"/>
  <c r="D849" i="109"/>
  <c r="C849" i="109"/>
  <c r="B849" i="109"/>
  <c r="A849" i="109"/>
  <c r="V849" i="109" s="1"/>
  <c r="X849" i="109" s="1"/>
  <c r="AR848" i="109"/>
  <c r="AP848" i="109"/>
  <c r="AO848" i="109"/>
  <c r="AS848" i="109" s="1"/>
  <c r="AN848" i="109"/>
  <c r="AM848" i="109"/>
  <c r="AL848" i="109"/>
  <c r="AK848" i="109"/>
  <c r="AJ848" i="109"/>
  <c r="AI848" i="109"/>
  <c r="AH848" i="109"/>
  <c r="AG848" i="109"/>
  <c r="AF848" i="109"/>
  <c r="Z848" i="109"/>
  <c r="V848" i="109"/>
  <c r="AE848" i="109" s="1"/>
  <c r="AQ848" i="109" s="1"/>
  <c r="U848" i="109"/>
  <c r="T848" i="109"/>
  <c r="S848" i="109"/>
  <c r="R848" i="109"/>
  <c r="Q848" i="109"/>
  <c r="P848" i="109"/>
  <c r="O848" i="109"/>
  <c r="N848" i="109"/>
  <c r="M848" i="109"/>
  <c r="L848" i="109"/>
  <c r="K848" i="109"/>
  <c r="J848" i="109"/>
  <c r="I848" i="109"/>
  <c r="H848" i="109"/>
  <c r="G848" i="109"/>
  <c r="F848" i="109"/>
  <c r="E848" i="109"/>
  <c r="D848" i="109"/>
  <c r="C848" i="109"/>
  <c r="B848" i="109"/>
  <c r="A848" i="109"/>
  <c r="AP847" i="109"/>
  <c r="AO847" i="109"/>
  <c r="AN847" i="109"/>
  <c r="AM847" i="109"/>
  <c r="AL847" i="109"/>
  <c r="AK847" i="109"/>
  <c r="AJ847" i="109"/>
  <c r="AI847" i="109"/>
  <c r="AH847" i="109"/>
  <c r="AB847" i="109"/>
  <c r="AC847" i="109" s="1"/>
  <c r="V847" i="109"/>
  <c r="U847" i="109"/>
  <c r="T847" i="109"/>
  <c r="S847" i="109"/>
  <c r="R847" i="109"/>
  <c r="Q847" i="109"/>
  <c r="P847" i="109"/>
  <c r="O847" i="109"/>
  <c r="N847" i="109"/>
  <c r="M847" i="109"/>
  <c r="L847" i="109"/>
  <c r="AA847" i="109" s="1"/>
  <c r="K847" i="109"/>
  <c r="J847" i="109"/>
  <c r="I847" i="109"/>
  <c r="H847" i="109"/>
  <c r="G847" i="109"/>
  <c r="F847" i="109"/>
  <c r="E847" i="109"/>
  <c r="D847" i="109"/>
  <c r="C847" i="109"/>
  <c r="B847" i="109"/>
  <c r="A847" i="109"/>
  <c r="AJ846" i="109"/>
  <c r="Y846" i="109"/>
  <c r="U846" i="109"/>
  <c r="T846" i="109"/>
  <c r="S846" i="109"/>
  <c r="AA846" i="109" s="1"/>
  <c r="R846" i="109"/>
  <c r="Q846" i="109"/>
  <c r="P846" i="109"/>
  <c r="O846" i="109"/>
  <c r="N846" i="109"/>
  <c r="M846" i="109"/>
  <c r="L846" i="109"/>
  <c r="AB846" i="109" s="1"/>
  <c r="AC846" i="109" s="1"/>
  <c r="K846" i="109"/>
  <c r="J846" i="109"/>
  <c r="I846" i="109"/>
  <c r="H846" i="109"/>
  <c r="G846" i="109"/>
  <c r="F846" i="109"/>
  <c r="E846" i="109"/>
  <c r="D846" i="109"/>
  <c r="C846" i="109"/>
  <c r="B846" i="109"/>
  <c r="A846" i="109"/>
  <c r="V846" i="109" s="1"/>
  <c r="AP845" i="109"/>
  <c r="AO845" i="109"/>
  <c r="AS845" i="109" s="1"/>
  <c r="AN845" i="109"/>
  <c r="AM845" i="109"/>
  <c r="AL845" i="109"/>
  <c r="AB845" i="109"/>
  <c r="AC845" i="109" s="1"/>
  <c r="AA845" i="109"/>
  <c r="V845" i="109"/>
  <c r="U845" i="109"/>
  <c r="T845" i="109"/>
  <c r="S845" i="109"/>
  <c r="R845" i="109"/>
  <c r="Q845" i="109"/>
  <c r="P845" i="109"/>
  <c r="O845" i="109"/>
  <c r="N845" i="109"/>
  <c r="M845" i="109"/>
  <c r="L845" i="109"/>
  <c r="K845" i="109"/>
  <c r="J845" i="109"/>
  <c r="I845" i="109"/>
  <c r="H845" i="109"/>
  <c r="G845" i="109"/>
  <c r="F845" i="109"/>
  <c r="E845" i="109"/>
  <c r="D845" i="109"/>
  <c r="C845" i="109"/>
  <c r="B845" i="109"/>
  <c r="A845" i="109"/>
  <c r="AO844" i="109"/>
  <c r="AC844" i="109"/>
  <c r="AB844" i="109"/>
  <c r="V844" i="109"/>
  <c r="U844" i="109"/>
  <c r="T844" i="109"/>
  <c r="S844" i="109"/>
  <c r="AA844" i="109" s="1"/>
  <c r="R844" i="109"/>
  <c r="Q844" i="109"/>
  <c r="P844" i="109"/>
  <c r="O844" i="109"/>
  <c r="N844" i="109"/>
  <c r="M844" i="109"/>
  <c r="L844" i="109"/>
  <c r="K844" i="109"/>
  <c r="J844" i="109"/>
  <c r="I844" i="109"/>
  <c r="H844" i="109"/>
  <c r="G844" i="109"/>
  <c r="F844" i="109"/>
  <c r="E844" i="109"/>
  <c r="D844" i="109"/>
  <c r="C844" i="109"/>
  <c r="B844" i="109"/>
  <c r="A844" i="109"/>
  <c r="AB843" i="109"/>
  <c r="AC843" i="109" s="1"/>
  <c r="U843" i="109"/>
  <c r="T843" i="109"/>
  <c r="S843" i="109"/>
  <c r="AA843" i="109" s="1"/>
  <c r="R843" i="109"/>
  <c r="Q843" i="109"/>
  <c r="P843" i="109"/>
  <c r="O843" i="109"/>
  <c r="N843" i="109"/>
  <c r="M843" i="109"/>
  <c r="L843" i="109"/>
  <c r="K843" i="109"/>
  <c r="J843" i="109"/>
  <c r="I843" i="109"/>
  <c r="H843" i="109"/>
  <c r="G843" i="109"/>
  <c r="F843" i="109"/>
  <c r="E843" i="109"/>
  <c r="D843" i="109"/>
  <c r="C843" i="109"/>
  <c r="B843" i="109"/>
  <c r="A843" i="109"/>
  <c r="V843" i="109" s="1"/>
  <c r="X843" i="109" s="1"/>
  <c r="AL842" i="109"/>
  <c r="AH842" i="109"/>
  <c r="AG842" i="109"/>
  <c r="AC842" i="109"/>
  <c r="AB842" i="109"/>
  <c r="AA842" i="109"/>
  <c r="U842" i="109"/>
  <c r="T842" i="109"/>
  <c r="S842" i="109"/>
  <c r="R842" i="109"/>
  <c r="Q842" i="109"/>
  <c r="P842" i="109"/>
  <c r="O842" i="109"/>
  <c r="N842" i="109"/>
  <c r="M842" i="109"/>
  <c r="L842" i="109"/>
  <c r="K842" i="109"/>
  <c r="J842" i="109"/>
  <c r="I842" i="109"/>
  <c r="H842" i="109"/>
  <c r="G842" i="109"/>
  <c r="F842" i="109"/>
  <c r="E842" i="109"/>
  <c r="D842" i="109"/>
  <c r="C842" i="109"/>
  <c r="B842" i="109"/>
  <c r="A842" i="109"/>
  <c r="V842" i="109" s="1"/>
  <c r="AB841" i="109"/>
  <c r="AC841" i="109" s="1"/>
  <c r="AA841" i="109"/>
  <c r="U841" i="109"/>
  <c r="T841" i="109"/>
  <c r="S841" i="109"/>
  <c r="R841" i="109"/>
  <c r="Q841" i="109"/>
  <c r="P841" i="109"/>
  <c r="O841" i="109"/>
  <c r="N841" i="109"/>
  <c r="M841" i="109"/>
  <c r="L841" i="109"/>
  <c r="K841" i="109"/>
  <c r="J841" i="109"/>
  <c r="I841" i="109"/>
  <c r="H841" i="109"/>
  <c r="G841" i="109"/>
  <c r="F841" i="109"/>
  <c r="E841" i="109"/>
  <c r="D841" i="109"/>
  <c r="C841" i="109"/>
  <c r="B841" i="109"/>
  <c r="A841" i="109"/>
  <c r="V841" i="109" s="1"/>
  <c r="X841" i="109" s="1"/>
  <c r="AD841" i="109" s="1"/>
  <c r="AP840" i="109"/>
  <c r="AM840" i="109"/>
  <c r="AL840" i="109"/>
  <c r="AK840" i="109"/>
  <c r="AJ840" i="109"/>
  <c r="AI840" i="109"/>
  <c r="AH840" i="109"/>
  <c r="AG840" i="109"/>
  <c r="AF840" i="109"/>
  <c r="AE840" i="109"/>
  <c r="AC840" i="109"/>
  <c r="AB840" i="109"/>
  <c r="Z840" i="109"/>
  <c r="Y840" i="109"/>
  <c r="V840" i="109"/>
  <c r="X840" i="109" s="1"/>
  <c r="U840" i="109"/>
  <c r="T840" i="109"/>
  <c r="S840" i="109"/>
  <c r="AA840" i="109" s="1"/>
  <c r="R840" i="109"/>
  <c r="Q840" i="109"/>
  <c r="P840" i="109"/>
  <c r="O840" i="109"/>
  <c r="N840" i="109"/>
  <c r="M840" i="109"/>
  <c r="L840" i="109"/>
  <c r="K840" i="109"/>
  <c r="J840" i="109"/>
  <c r="I840" i="109"/>
  <c r="H840" i="109"/>
  <c r="G840" i="109"/>
  <c r="F840" i="109"/>
  <c r="E840" i="109"/>
  <c r="D840" i="109"/>
  <c r="C840" i="109"/>
  <c r="B840" i="109"/>
  <c r="A840" i="109"/>
  <c r="AM839" i="109"/>
  <c r="AJ839" i="109"/>
  <c r="AI839" i="109"/>
  <c r="AH839" i="109"/>
  <c r="AC839" i="109"/>
  <c r="AB839" i="109"/>
  <c r="U839" i="109"/>
  <c r="T839" i="109"/>
  <c r="S839" i="109"/>
  <c r="R839" i="109"/>
  <c r="Q839" i="109"/>
  <c r="P839" i="109"/>
  <c r="O839" i="109"/>
  <c r="N839" i="109"/>
  <c r="M839" i="109"/>
  <c r="L839" i="109"/>
  <c r="AA839" i="109" s="1"/>
  <c r="K839" i="109"/>
  <c r="J839" i="109"/>
  <c r="I839" i="109"/>
  <c r="H839" i="109"/>
  <c r="G839" i="109"/>
  <c r="F839" i="109"/>
  <c r="E839" i="109"/>
  <c r="D839" i="109"/>
  <c r="C839" i="109"/>
  <c r="B839" i="109"/>
  <c r="A839" i="109"/>
  <c r="V839" i="109" s="1"/>
  <c r="U838" i="109"/>
  <c r="T838" i="109"/>
  <c r="S838" i="109"/>
  <c r="R838" i="109"/>
  <c r="Q838" i="109"/>
  <c r="P838" i="109"/>
  <c r="O838" i="109"/>
  <c r="N838" i="109"/>
  <c r="M838" i="109"/>
  <c r="L838" i="109"/>
  <c r="K838" i="109"/>
  <c r="J838" i="109"/>
  <c r="I838" i="109"/>
  <c r="H838" i="109"/>
  <c r="G838" i="109"/>
  <c r="F838" i="109"/>
  <c r="E838" i="109"/>
  <c r="D838" i="109"/>
  <c r="C838" i="109"/>
  <c r="B838" i="109"/>
  <c r="A838" i="109"/>
  <c r="V838" i="109" s="1"/>
  <c r="AP837" i="109"/>
  <c r="AO837" i="109"/>
  <c r="AS837" i="109" s="1"/>
  <c r="AN837" i="109"/>
  <c r="AM837" i="109"/>
  <c r="AL837" i="109"/>
  <c r="AK837" i="109"/>
  <c r="AJ837" i="109"/>
  <c r="AI837" i="109"/>
  <c r="AH837" i="109"/>
  <c r="AG837" i="109"/>
  <c r="AF837" i="109"/>
  <c r="Z837" i="109"/>
  <c r="V837" i="109"/>
  <c r="AE837" i="109" s="1"/>
  <c r="U837" i="109"/>
  <c r="T837" i="109"/>
  <c r="S837" i="109"/>
  <c r="R837" i="109"/>
  <c r="Q837" i="109"/>
  <c r="P837" i="109"/>
  <c r="O837" i="109"/>
  <c r="N837" i="109"/>
  <c r="M837" i="109"/>
  <c r="L837" i="109"/>
  <c r="K837" i="109"/>
  <c r="J837" i="109"/>
  <c r="I837" i="109"/>
  <c r="H837" i="109"/>
  <c r="G837" i="109"/>
  <c r="F837" i="109"/>
  <c r="E837" i="109"/>
  <c r="D837" i="109"/>
  <c r="C837" i="109"/>
  <c r="B837" i="109"/>
  <c r="A837" i="109"/>
  <c r="AK836" i="109"/>
  <c r="AI836" i="109"/>
  <c r="AH836" i="109"/>
  <c r="AB836" i="109"/>
  <c r="AC836" i="109" s="1"/>
  <c r="V836" i="109"/>
  <c r="U836" i="109"/>
  <c r="T836" i="109"/>
  <c r="S836" i="109"/>
  <c r="R836" i="109"/>
  <c r="Q836" i="109"/>
  <c r="P836" i="109"/>
  <c r="O836" i="109"/>
  <c r="N836" i="109"/>
  <c r="M836" i="109"/>
  <c r="L836" i="109"/>
  <c r="K836" i="109"/>
  <c r="J836" i="109"/>
  <c r="I836" i="109"/>
  <c r="H836" i="109"/>
  <c r="G836" i="109"/>
  <c r="F836" i="109"/>
  <c r="E836" i="109"/>
  <c r="D836" i="109"/>
  <c r="C836" i="109"/>
  <c r="B836" i="109"/>
  <c r="A836" i="109"/>
  <c r="AP835" i="109"/>
  <c r="AO835" i="109"/>
  <c r="AS835" i="109" s="1"/>
  <c r="AN835" i="109"/>
  <c r="AL835" i="109"/>
  <c r="AK835" i="109"/>
  <c r="AJ835" i="109"/>
  <c r="U835" i="109"/>
  <c r="T835" i="109"/>
  <c r="S835" i="109"/>
  <c r="AA835" i="109" s="1"/>
  <c r="R835" i="109"/>
  <c r="Q835" i="109"/>
  <c r="P835" i="109"/>
  <c r="O835" i="109"/>
  <c r="N835" i="109"/>
  <c r="M835" i="109"/>
  <c r="L835" i="109"/>
  <c r="AB835" i="109" s="1"/>
  <c r="AC835" i="109" s="1"/>
  <c r="K835" i="109"/>
  <c r="J835" i="109"/>
  <c r="I835" i="109"/>
  <c r="H835" i="109"/>
  <c r="G835" i="109"/>
  <c r="F835" i="109"/>
  <c r="E835" i="109"/>
  <c r="D835" i="109"/>
  <c r="C835" i="109"/>
  <c r="B835" i="109"/>
  <c r="A835" i="109"/>
  <c r="V835" i="109" s="1"/>
  <c r="Y835" i="109" s="1"/>
  <c r="AM834" i="109"/>
  <c r="AB834" i="109"/>
  <c r="AC834" i="109" s="1"/>
  <c r="AA834" i="109"/>
  <c r="U834" i="109"/>
  <c r="T834" i="109"/>
  <c r="S834" i="109"/>
  <c r="R834" i="109"/>
  <c r="Q834" i="109"/>
  <c r="P834" i="109"/>
  <c r="O834" i="109"/>
  <c r="N834" i="109"/>
  <c r="M834" i="109"/>
  <c r="L834" i="109"/>
  <c r="K834" i="109"/>
  <c r="J834" i="109"/>
  <c r="I834" i="109"/>
  <c r="H834" i="109"/>
  <c r="G834" i="109"/>
  <c r="F834" i="109"/>
  <c r="E834" i="109"/>
  <c r="D834" i="109"/>
  <c r="C834" i="109"/>
  <c r="B834" i="109"/>
  <c r="A834" i="109"/>
  <c r="V834" i="109" s="1"/>
  <c r="AC833" i="109"/>
  <c r="AB833" i="109"/>
  <c r="V833" i="109"/>
  <c r="U833" i="109"/>
  <c r="T833" i="109"/>
  <c r="S833" i="109"/>
  <c r="AA833" i="109" s="1"/>
  <c r="R833" i="109"/>
  <c r="Q833" i="109"/>
  <c r="P833" i="109"/>
  <c r="O833" i="109"/>
  <c r="N833" i="109"/>
  <c r="M833" i="109"/>
  <c r="L833" i="109"/>
  <c r="K833" i="109"/>
  <c r="J833" i="109"/>
  <c r="I833" i="109"/>
  <c r="H833" i="109"/>
  <c r="G833" i="109"/>
  <c r="F833" i="109"/>
  <c r="E833" i="109"/>
  <c r="D833" i="109"/>
  <c r="C833" i="109"/>
  <c r="B833" i="109"/>
  <c r="A833" i="109"/>
  <c r="AB832" i="109"/>
  <c r="AC832" i="109" s="1"/>
  <c r="AA832" i="109"/>
  <c r="U832" i="109"/>
  <c r="T832" i="109"/>
  <c r="S832" i="109"/>
  <c r="R832" i="109"/>
  <c r="Q832" i="109"/>
  <c r="P832" i="109"/>
  <c r="O832" i="109"/>
  <c r="N832" i="109"/>
  <c r="M832" i="109"/>
  <c r="L832" i="109"/>
  <c r="K832" i="109"/>
  <c r="J832" i="109"/>
  <c r="I832" i="109"/>
  <c r="H832" i="109"/>
  <c r="G832" i="109"/>
  <c r="F832" i="109"/>
  <c r="E832" i="109"/>
  <c r="D832" i="109"/>
  <c r="C832" i="109"/>
  <c r="B832" i="109"/>
  <c r="A832" i="109"/>
  <c r="V832" i="109" s="1"/>
  <c r="AF831" i="109"/>
  <c r="AD831" i="109"/>
  <c r="AC831" i="109"/>
  <c r="AB831" i="109"/>
  <c r="AA831" i="109"/>
  <c r="Z831" i="109"/>
  <c r="X831" i="109"/>
  <c r="U831" i="109"/>
  <c r="T831" i="109"/>
  <c r="S831" i="109"/>
  <c r="R831" i="109"/>
  <c r="Q831" i="109"/>
  <c r="P831" i="109"/>
  <c r="O831" i="109"/>
  <c r="N831" i="109"/>
  <c r="M831" i="109"/>
  <c r="L831" i="109"/>
  <c r="K831" i="109"/>
  <c r="J831" i="109"/>
  <c r="I831" i="109"/>
  <c r="H831" i="109"/>
  <c r="G831" i="109"/>
  <c r="F831" i="109"/>
  <c r="E831" i="109"/>
  <c r="D831" i="109"/>
  <c r="C831" i="109"/>
  <c r="B831" i="109"/>
  <c r="A831" i="109"/>
  <c r="V831" i="109" s="1"/>
  <c r="Z830" i="109"/>
  <c r="X830" i="109"/>
  <c r="U830" i="109"/>
  <c r="T830" i="109"/>
  <c r="S830" i="109"/>
  <c r="R830" i="109"/>
  <c r="Q830" i="109"/>
  <c r="P830" i="109"/>
  <c r="O830" i="109"/>
  <c r="N830" i="109"/>
  <c r="M830" i="109"/>
  <c r="L830" i="109"/>
  <c r="AB830" i="109" s="1"/>
  <c r="AC830" i="109" s="1"/>
  <c r="K830" i="109"/>
  <c r="J830" i="109"/>
  <c r="I830" i="109"/>
  <c r="H830" i="109"/>
  <c r="G830" i="109"/>
  <c r="F830" i="109"/>
  <c r="E830" i="109"/>
  <c r="D830" i="109"/>
  <c r="C830" i="109"/>
  <c r="B830" i="109"/>
  <c r="A830" i="109"/>
  <c r="V830" i="109" s="1"/>
  <c r="AP829" i="109"/>
  <c r="AM829" i="109"/>
  <c r="AL829" i="109"/>
  <c r="AK829" i="109"/>
  <c r="AJ829" i="109"/>
  <c r="AI829" i="109"/>
  <c r="AH829" i="109"/>
  <c r="AG829" i="109"/>
  <c r="AF829" i="109"/>
  <c r="AE829" i="109"/>
  <c r="AQ829" i="109" s="1"/>
  <c r="AC829" i="109"/>
  <c r="AB829" i="109"/>
  <c r="AA829" i="109"/>
  <c r="AD829" i="109" s="1"/>
  <c r="Z829" i="109"/>
  <c r="Y829" i="109"/>
  <c r="V829" i="109"/>
  <c r="X829" i="109" s="1"/>
  <c r="U829" i="109"/>
  <c r="T829" i="109"/>
  <c r="S829" i="109"/>
  <c r="R829" i="109"/>
  <c r="Q829" i="109"/>
  <c r="P829" i="109"/>
  <c r="O829" i="109"/>
  <c r="N829" i="109"/>
  <c r="M829" i="109"/>
  <c r="L829" i="109"/>
  <c r="K829" i="109"/>
  <c r="J829" i="109"/>
  <c r="I829" i="109"/>
  <c r="H829" i="109"/>
  <c r="G829" i="109"/>
  <c r="F829" i="109"/>
  <c r="E829" i="109"/>
  <c r="D829" i="109"/>
  <c r="C829" i="109"/>
  <c r="B829" i="109"/>
  <c r="A829" i="109"/>
  <c r="AJ828" i="109"/>
  <c r="AH828" i="109"/>
  <c r="AG828" i="109"/>
  <c r="AF828" i="109"/>
  <c r="AE828" i="109"/>
  <c r="AB828" i="109"/>
  <c r="AC828" i="109" s="1"/>
  <c r="U828" i="109"/>
  <c r="T828" i="109"/>
  <c r="S828" i="109"/>
  <c r="R828" i="109"/>
  <c r="Q828" i="109"/>
  <c r="P828" i="109"/>
  <c r="O828" i="109"/>
  <c r="N828" i="109"/>
  <c r="M828" i="109"/>
  <c r="L828" i="109"/>
  <c r="AA828" i="109" s="1"/>
  <c r="K828" i="109"/>
  <c r="J828" i="109"/>
  <c r="I828" i="109"/>
  <c r="H828" i="109"/>
  <c r="G828" i="109"/>
  <c r="F828" i="109"/>
  <c r="E828" i="109"/>
  <c r="D828" i="109"/>
  <c r="C828" i="109"/>
  <c r="B828" i="109"/>
  <c r="A828" i="109"/>
  <c r="V828" i="109" s="1"/>
  <c r="AP827" i="109"/>
  <c r="AO827" i="109"/>
  <c r="AN827" i="109"/>
  <c r="AL827" i="109"/>
  <c r="AK827" i="109"/>
  <c r="AJ827" i="109"/>
  <c r="AI827" i="109"/>
  <c r="AH827" i="109"/>
  <c r="AG827" i="109"/>
  <c r="AF827" i="109"/>
  <c r="U827" i="109"/>
  <c r="T827" i="109"/>
  <c r="S827" i="109"/>
  <c r="R827" i="109"/>
  <c r="Q827" i="109"/>
  <c r="P827" i="109"/>
  <c r="O827" i="109"/>
  <c r="N827" i="109"/>
  <c r="M827" i="109"/>
  <c r="L827" i="109"/>
  <c r="K827" i="109"/>
  <c r="J827" i="109"/>
  <c r="I827" i="109"/>
  <c r="H827" i="109"/>
  <c r="G827" i="109"/>
  <c r="F827" i="109"/>
  <c r="E827" i="109"/>
  <c r="D827" i="109"/>
  <c r="C827" i="109"/>
  <c r="B827" i="109"/>
  <c r="A827" i="109"/>
  <c r="V827" i="109" s="1"/>
  <c r="X827" i="109" s="1"/>
  <c r="AP826" i="109"/>
  <c r="AO826" i="109"/>
  <c r="AS826" i="109" s="1"/>
  <c r="AN826" i="109"/>
  <c r="AM826" i="109"/>
  <c r="AL826" i="109"/>
  <c r="AK826" i="109"/>
  <c r="AJ826" i="109"/>
  <c r="AI826" i="109"/>
  <c r="AQ826" i="109" s="1"/>
  <c r="AH826" i="109"/>
  <c r="AG826" i="109"/>
  <c r="AF826" i="109"/>
  <c r="Z826" i="109"/>
  <c r="V826" i="109"/>
  <c r="AE826" i="109" s="1"/>
  <c r="U826" i="109"/>
  <c r="T826" i="109"/>
  <c r="S826" i="109"/>
  <c r="R826" i="109"/>
  <c r="Q826" i="109"/>
  <c r="P826" i="109"/>
  <c r="O826" i="109"/>
  <c r="N826" i="109"/>
  <c r="M826" i="109"/>
  <c r="L826" i="109"/>
  <c r="K826" i="109"/>
  <c r="J826" i="109"/>
  <c r="I826" i="109"/>
  <c r="H826" i="109"/>
  <c r="G826" i="109"/>
  <c r="F826" i="109"/>
  <c r="E826" i="109"/>
  <c r="D826" i="109"/>
  <c r="C826" i="109"/>
  <c r="B826" i="109"/>
  <c r="A826" i="109"/>
  <c r="AB825" i="109"/>
  <c r="AC825" i="109" s="1"/>
  <c r="U825" i="109"/>
  <c r="T825" i="109"/>
  <c r="S825" i="109"/>
  <c r="R825" i="109"/>
  <c r="Q825" i="109"/>
  <c r="P825" i="109"/>
  <c r="O825" i="109"/>
  <c r="N825" i="109"/>
  <c r="M825" i="109"/>
  <c r="L825" i="109"/>
  <c r="K825" i="109"/>
  <c r="J825" i="109"/>
  <c r="I825" i="109"/>
  <c r="H825" i="109"/>
  <c r="G825" i="109"/>
  <c r="F825" i="109"/>
  <c r="E825" i="109"/>
  <c r="D825" i="109"/>
  <c r="C825" i="109"/>
  <c r="B825" i="109"/>
  <c r="A825" i="109"/>
  <c r="V825" i="109" s="1"/>
  <c r="AP824" i="109"/>
  <c r="AO824" i="109"/>
  <c r="AN824" i="109"/>
  <c r="AM824" i="109"/>
  <c r="AL824" i="109"/>
  <c r="AK824" i="109"/>
  <c r="AJ824" i="109"/>
  <c r="Z824" i="109"/>
  <c r="U824" i="109"/>
  <c r="T824" i="109"/>
  <c r="S824" i="109"/>
  <c r="R824" i="109"/>
  <c r="Q824" i="109"/>
  <c r="P824" i="109"/>
  <c r="O824" i="109"/>
  <c r="N824" i="109"/>
  <c r="M824" i="109"/>
  <c r="L824" i="109"/>
  <c r="AB824" i="109" s="1"/>
  <c r="AC824" i="109" s="1"/>
  <c r="K824" i="109"/>
  <c r="J824" i="109"/>
  <c r="I824" i="109"/>
  <c r="H824" i="109"/>
  <c r="G824" i="109"/>
  <c r="F824" i="109"/>
  <c r="E824" i="109"/>
  <c r="D824" i="109"/>
  <c r="C824" i="109"/>
  <c r="B824" i="109"/>
  <c r="A824" i="109"/>
  <c r="V824" i="109" s="1"/>
  <c r="X824" i="109" s="1"/>
  <c r="AO823" i="109"/>
  <c r="AN823" i="109"/>
  <c r="AB823" i="109"/>
  <c r="AC823" i="109" s="1"/>
  <c r="AA823" i="109"/>
  <c r="U823" i="109"/>
  <c r="T823" i="109"/>
  <c r="S823" i="109"/>
  <c r="R823" i="109"/>
  <c r="Q823" i="109"/>
  <c r="P823" i="109"/>
  <c r="O823" i="109"/>
  <c r="N823" i="109"/>
  <c r="M823" i="109"/>
  <c r="L823" i="109"/>
  <c r="K823" i="109"/>
  <c r="J823" i="109"/>
  <c r="I823" i="109"/>
  <c r="H823" i="109"/>
  <c r="G823" i="109"/>
  <c r="F823" i="109"/>
  <c r="E823" i="109"/>
  <c r="D823" i="109"/>
  <c r="C823" i="109"/>
  <c r="B823" i="109"/>
  <c r="A823" i="109"/>
  <c r="V823" i="109" s="1"/>
  <c r="X823" i="109" s="1"/>
  <c r="AC822" i="109"/>
  <c r="AB822" i="109"/>
  <c r="U822" i="109"/>
  <c r="T822" i="109"/>
  <c r="S822" i="109"/>
  <c r="AA822" i="109" s="1"/>
  <c r="R822" i="109"/>
  <c r="Q822" i="109"/>
  <c r="P822" i="109"/>
  <c r="O822" i="109"/>
  <c r="N822" i="109"/>
  <c r="M822" i="109"/>
  <c r="L822" i="109"/>
  <c r="K822" i="109"/>
  <c r="J822" i="109"/>
  <c r="I822" i="109"/>
  <c r="H822" i="109"/>
  <c r="G822" i="109"/>
  <c r="F822" i="109"/>
  <c r="E822" i="109"/>
  <c r="D822" i="109"/>
  <c r="C822" i="109"/>
  <c r="B822" i="109"/>
  <c r="A822" i="109"/>
  <c r="V822" i="109" s="1"/>
  <c r="AC821" i="109"/>
  <c r="AB821" i="109"/>
  <c r="V821" i="109"/>
  <c r="U821" i="109"/>
  <c r="T821" i="109"/>
  <c r="S821" i="109"/>
  <c r="AA821" i="109" s="1"/>
  <c r="R821" i="109"/>
  <c r="Q821" i="109"/>
  <c r="P821" i="109"/>
  <c r="O821" i="109"/>
  <c r="N821" i="109"/>
  <c r="M821" i="109"/>
  <c r="L821" i="109"/>
  <c r="K821" i="109"/>
  <c r="J821" i="109"/>
  <c r="I821" i="109"/>
  <c r="H821" i="109"/>
  <c r="G821" i="109"/>
  <c r="F821" i="109"/>
  <c r="E821" i="109"/>
  <c r="D821" i="109"/>
  <c r="C821" i="109"/>
  <c r="B821" i="109"/>
  <c r="A821" i="109"/>
  <c r="AL820" i="109"/>
  <c r="AH820" i="109"/>
  <c r="AG820" i="109"/>
  <c r="AE820" i="109"/>
  <c r="AC820" i="109"/>
  <c r="AB820" i="109"/>
  <c r="AA820" i="109"/>
  <c r="U820" i="109"/>
  <c r="T820" i="109"/>
  <c r="S820" i="109"/>
  <c r="R820" i="109"/>
  <c r="Q820" i="109"/>
  <c r="P820" i="109"/>
  <c r="O820" i="109"/>
  <c r="N820" i="109"/>
  <c r="M820" i="109"/>
  <c r="L820" i="109"/>
  <c r="K820" i="109"/>
  <c r="J820" i="109"/>
  <c r="I820" i="109"/>
  <c r="H820" i="109"/>
  <c r="G820" i="109"/>
  <c r="F820" i="109"/>
  <c r="E820" i="109"/>
  <c r="D820" i="109"/>
  <c r="C820" i="109"/>
  <c r="B820" i="109"/>
  <c r="A820" i="109"/>
  <c r="V820" i="109" s="1"/>
  <c r="AC819" i="109"/>
  <c r="AB819" i="109"/>
  <c r="AA819" i="109"/>
  <c r="AD819" i="109" s="1"/>
  <c r="Z819" i="109"/>
  <c r="X819" i="109"/>
  <c r="U819" i="109"/>
  <c r="T819" i="109"/>
  <c r="S819" i="109"/>
  <c r="R819" i="109"/>
  <c r="Q819" i="109"/>
  <c r="P819" i="109"/>
  <c r="O819" i="109"/>
  <c r="N819" i="109"/>
  <c r="M819" i="109"/>
  <c r="L819" i="109"/>
  <c r="K819" i="109"/>
  <c r="J819" i="109"/>
  <c r="I819" i="109"/>
  <c r="H819" i="109"/>
  <c r="G819" i="109"/>
  <c r="F819" i="109"/>
  <c r="E819" i="109"/>
  <c r="D819" i="109"/>
  <c r="C819" i="109"/>
  <c r="B819" i="109"/>
  <c r="A819" i="109"/>
  <c r="V819" i="109" s="1"/>
  <c r="AP818" i="109"/>
  <c r="AM818" i="109"/>
  <c r="AL818" i="109"/>
  <c r="AK818" i="109"/>
  <c r="AJ818" i="109"/>
  <c r="AI818" i="109"/>
  <c r="AH818" i="109"/>
  <c r="AG818" i="109"/>
  <c r="AF818" i="109"/>
  <c r="AE818" i="109"/>
  <c r="Z818" i="109"/>
  <c r="Y818" i="109"/>
  <c r="V818" i="109"/>
  <c r="X818" i="109" s="1"/>
  <c r="U818" i="109"/>
  <c r="T818" i="109"/>
  <c r="S818" i="109"/>
  <c r="AA818" i="109" s="1"/>
  <c r="R818" i="109"/>
  <c r="Q818" i="109"/>
  <c r="P818" i="109"/>
  <c r="O818" i="109"/>
  <c r="N818" i="109"/>
  <c r="M818" i="109"/>
  <c r="L818" i="109"/>
  <c r="AB818" i="109" s="1"/>
  <c r="AC818" i="109" s="1"/>
  <c r="K818" i="109"/>
  <c r="J818" i="109"/>
  <c r="I818" i="109"/>
  <c r="H818" i="109"/>
  <c r="G818" i="109"/>
  <c r="F818" i="109"/>
  <c r="E818" i="109"/>
  <c r="D818" i="109"/>
  <c r="C818" i="109"/>
  <c r="B818" i="109"/>
  <c r="A818" i="109"/>
  <c r="AN817" i="109"/>
  <c r="AM817" i="109"/>
  <c r="AL817" i="109"/>
  <c r="AK817" i="109"/>
  <c r="AJ817" i="109"/>
  <c r="AI817" i="109"/>
  <c r="AH817" i="109"/>
  <c r="AG817" i="109"/>
  <c r="U817" i="109"/>
  <c r="T817" i="109"/>
  <c r="S817" i="109"/>
  <c r="R817" i="109"/>
  <c r="Q817" i="109"/>
  <c r="P817" i="109"/>
  <c r="O817" i="109"/>
  <c r="N817" i="109"/>
  <c r="M817" i="109"/>
  <c r="L817" i="109"/>
  <c r="K817" i="109"/>
  <c r="J817" i="109"/>
  <c r="I817" i="109"/>
  <c r="H817" i="109"/>
  <c r="G817" i="109"/>
  <c r="F817" i="109"/>
  <c r="E817" i="109"/>
  <c r="D817" i="109"/>
  <c r="C817" i="109"/>
  <c r="B817" i="109"/>
  <c r="A817" i="109"/>
  <c r="V817" i="109" s="1"/>
  <c r="AK816" i="109"/>
  <c r="AI816" i="109"/>
  <c r="AH816" i="109"/>
  <c r="AG816" i="109"/>
  <c r="AF816" i="109"/>
  <c r="AE816" i="109"/>
  <c r="X816" i="109"/>
  <c r="U816" i="109"/>
  <c r="T816" i="109"/>
  <c r="S816" i="109"/>
  <c r="R816" i="109"/>
  <c r="Q816" i="109"/>
  <c r="P816" i="109"/>
  <c r="O816" i="109"/>
  <c r="N816" i="109"/>
  <c r="M816" i="109"/>
  <c r="L816" i="109"/>
  <c r="K816" i="109"/>
  <c r="J816" i="109"/>
  <c r="I816" i="109"/>
  <c r="H816" i="109"/>
  <c r="G816" i="109"/>
  <c r="F816" i="109"/>
  <c r="E816" i="109"/>
  <c r="D816" i="109"/>
  <c r="C816" i="109"/>
  <c r="B816" i="109"/>
  <c r="A816" i="109"/>
  <c r="V816" i="109" s="1"/>
  <c r="AR815" i="109"/>
  <c r="AQ815" i="109"/>
  <c r="AP815" i="109"/>
  <c r="AO815" i="109"/>
  <c r="AN815" i="109"/>
  <c r="AM815" i="109"/>
  <c r="AL815" i="109"/>
  <c r="AK815" i="109"/>
  <c r="AJ815" i="109"/>
  <c r="AI815" i="109"/>
  <c r="AH815" i="109"/>
  <c r="AG815" i="109"/>
  <c r="AF815" i="109"/>
  <c r="AE815" i="109"/>
  <c r="AB815" i="109"/>
  <c r="AC815" i="109" s="1"/>
  <c r="Z815" i="109"/>
  <c r="V815" i="109"/>
  <c r="Y815" i="109" s="1"/>
  <c r="U815" i="109"/>
  <c r="T815" i="109"/>
  <c r="S815" i="109"/>
  <c r="R815" i="109"/>
  <c r="Q815" i="109"/>
  <c r="P815" i="109"/>
  <c r="O815" i="109"/>
  <c r="N815" i="109"/>
  <c r="M815" i="109"/>
  <c r="L815" i="109"/>
  <c r="K815" i="109"/>
  <c r="J815" i="109"/>
  <c r="I815" i="109"/>
  <c r="H815" i="109"/>
  <c r="G815" i="109"/>
  <c r="F815" i="109"/>
  <c r="E815" i="109"/>
  <c r="D815" i="109"/>
  <c r="C815" i="109"/>
  <c r="B815" i="109"/>
  <c r="A815" i="109"/>
  <c r="U814" i="109"/>
  <c r="T814" i="109"/>
  <c r="S814" i="109"/>
  <c r="R814" i="109"/>
  <c r="Q814" i="109"/>
  <c r="P814" i="109"/>
  <c r="O814" i="109"/>
  <c r="N814" i="109"/>
  <c r="M814" i="109"/>
  <c r="L814" i="109"/>
  <c r="K814" i="109"/>
  <c r="J814" i="109"/>
  <c r="I814" i="109"/>
  <c r="H814" i="109"/>
  <c r="G814" i="109"/>
  <c r="F814" i="109"/>
  <c r="E814" i="109"/>
  <c r="D814" i="109"/>
  <c r="C814" i="109"/>
  <c r="B814" i="109"/>
  <c r="A814" i="109"/>
  <c r="V814" i="109" s="1"/>
  <c r="AK814" i="109" s="1"/>
  <c r="AP813" i="109"/>
  <c r="AO813" i="109"/>
  <c r="AN813" i="109"/>
  <c r="AM813" i="109"/>
  <c r="AL813" i="109"/>
  <c r="AK813" i="109"/>
  <c r="AJ813" i="109"/>
  <c r="AF813" i="109"/>
  <c r="AE813" i="109"/>
  <c r="V813" i="109"/>
  <c r="U813" i="109"/>
  <c r="T813" i="109"/>
  <c r="S813" i="109"/>
  <c r="R813" i="109"/>
  <c r="Q813" i="109"/>
  <c r="P813" i="109"/>
  <c r="O813" i="109"/>
  <c r="N813" i="109"/>
  <c r="M813" i="109"/>
  <c r="L813" i="109"/>
  <c r="AB813" i="109" s="1"/>
  <c r="AC813" i="109" s="1"/>
  <c r="K813" i="109"/>
  <c r="J813" i="109"/>
  <c r="I813" i="109"/>
  <c r="H813" i="109"/>
  <c r="G813" i="109"/>
  <c r="F813" i="109"/>
  <c r="E813" i="109"/>
  <c r="D813" i="109"/>
  <c r="C813" i="109"/>
  <c r="B813" i="109"/>
  <c r="A813" i="109"/>
  <c r="AN812" i="109"/>
  <c r="AL812" i="109"/>
  <c r="AH812" i="109"/>
  <c r="AG812" i="109"/>
  <c r="AF812" i="109"/>
  <c r="AB812" i="109"/>
  <c r="AC812" i="109" s="1"/>
  <c r="AA812" i="109"/>
  <c r="V812" i="109"/>
  <c r="U812" i="109"/>
  <c r="T812" i="109"/>
  <c r="S812" i="109"/>
  <c r="R812" i="109"/>
  <c r="Q812" i="109"/>
  <c r="P812" i="109"/>
  <c r="O812" i="109"/>
  <c r="N812" i="109"/>
  <c r="M812" i="109"/>
  <c r="L812" i="109"/>
  <c r="K812" i="109"/>
  <c r="J812" i="109"/>
  <c r="I812" i="109"/>
  <c r="H812" i="109"/>
  <c r="G812" i="109"/>
  <c r="F812" i="109"/>
  <c r="E812" i="109"/>
  <c r="D812" i="109"/>
  <c r="C812" i="109"/>
  <c r="B812" i="109"/>
  <c r="A812" i="109"/>
  <c r="AB811" i="109"/>
  <c r="AC811" i="109" s="1"/>
  <c r="U811" i="109"/>
  <c r="T811" i="109"/>
  <c r="S811" i="109"/>
  <c r="AA811" i="109" s="1"/>
  <c r="R811" i="109"/>
  <c r="Q811" i="109"/>
  <c r="P811" i="109"/>
  <c r="O811" i="109"/>
  <c r="N811" i="109"/>
  <c r="M811" i="109"/>
  <c r="L811" i="109"/>
  <c r="K811" i="109"/>
  <c r="J811" i="109"/>
  <c r="I811" i="109"/>
  <c r="H811" i="109"/>
  <c r="G811" i="109"/>
  <c r="F811" i="109"/>
  <c r="E811" i="109"/>
  <c r="D811" i="109"/>
  <c r="C811" i="109"/>
  <c r="B811" i="109"/>
  <c r="A811" i="109"/>
  <c r="V811" i="109" s="1"/>
  <c r="AB810" i="109"/>
  <c r="AC810" i="109" s="1"/>
  <c r="Z810" i="109"/>
  <c r="V810" i="109"/>
  <c r="U810" i="109"/>
  <c r="T810" i="109"/>
  <c r="S810" i="109"/>
  <c r="AA810" i="109" s="1"/>
  <c r="R810" i="109"/>
  <c r="Q810" i="109"/>
  <c r="P810" i="109"/>
  <c r="O810" i="109"/>
  <c r="N810" i="109"/>
  <c r="M810" i="109"/>
  <c r="L810" i="109"/>
  <c r="K810" i="109"/>
  <c r="J810" i="109"/>
  <c r="I810" i="109"/>
  <c r="H810" i="109"/>
  <c r="G810" i="109"/>
  <c r="F810" i="109"/>
  <c r="E810" i="109"/>
  <c r="D810" i="109"/>
  <c r="C810" i="109"/>
  <c r="B810" i="109"/>
  <c r="A810" i="109"/>
  <c r="AB809" i="109"/>
  <c r="AC809" i="109" s="1"/>
  <c r="AA809" i="109"/>
  <c r="U809" i="109"/>
  <c r="T809" i="109"/>
  <c r="S809" i="109"/>
  <c r="R809" i="109"/>
  <c r="Q809" i="109"/>
  <c r="P809" i="109"/>
  <c r="O809" i="109"/>
  <c r="N809" i="109"/>
  <c r="M809" i="109"/>
  <c r="L809" i="109"/>
  <c r="K809" i="109"/>
  <c r="J809" i="109"/>
  <c r="I809" i="109"/>
  <c r="H809" i="109"/>
  <c r="G809" i="109"/>
  <c r="F809" i="109"/>
  <c r="E809" i="109"/>
  <c r="D809" i="109"/>
  <c r="C809" i="109"/>
  <c r="B809" i="109"/>
  <c r="A809" i="109"/>
  <c r="V809" i="109" s="1"/>
  <c r="AO808" i="109"/>
  <c r="AN808" i="109"/>
  <c r="AJ808" i="109"/>
  <c r="AI808" i="109"/>
  <c r="AH808" i="109"/>
  <c r="AG808" i="109"/>
  <c r="AF808" i="109"/>
  <c r="AE808" i="109"/>
  <c r="X808" i="109"/>
  <c r="U808" i="109"/>
  <c r="T808" i="109"/>
  <c r="S808" i="109"/>
  <c r="R808" i="109"/>
  <c r="Q808" i="109"/>
  <c r="P808" i="109"/>
  <c r="O808" i="109"/>
  <c r="N808" i="109"/>
  <c r="M808" i="109"/>
  <c r="L808" i="109"/>
  <c r="K808" i="109"/>
  <c r="J808" i="109"/>
  <c r="I808" i="109"/>
  <c r="H808" i="109"/>
  <c r="G808" i="109"/>
  <c r="F808" i="109"/>
  <c r="E808" i="109"/>
  <c r="D808" i="109"/>
  <c r="C808" i="109"/>
  <c r="B808" i="109"/>
  <c r="A808" i="109"/>
  <c r="V808" i="109" s="1"/>
  <c r="AP808" i="109" s="1"/>
  <c r="AP807" i="109"/>
  <c r="AM807" i="109"/>
  <c r="AL807" i="109"/>
  <c r="AK807" i="109"/>
  <c r="AJ807" i="109"/>
  <c r="AI807" i="109"/>
  <c r="AH807" i="109"/>
  <c r="AG807" i="109"/>
  <c r="AF807" i="109"/>
  <c r="AE807" i="109"/>
  <c r="AB807" i="109"/>
  <c r="AC807" i="109" s="1"/>
  <c r="Z807" i="109"/>
  <c r="Y807" i="109"/>
  <c r="V807" i="109"/>
  <c r="X807" i="109" s="1"/>
  <c r="U807" i="109"/>
  <c r="T807" i="109"/>
  <c r="S807" i="109"/>
  <c r="R807" i="109"/>
  <c r="Q807" i="109"/>
  <c r="P807" i="109"/>
  <c r="O807" i="109"/>
  <c r="N807" i="109"/>
  <c r="M807" i="109"/>
  <c r="L807" i="109"/>
  <c r="AA807" i="109" s="1"/>
  <c r="AD807" i="109" s="1"/>
  <c r="K807" i="109"/>
  <c r="J807" i="109"/>
  <c r="I807" i="109"/>
  <c r="H807" i="109"/>
  <c r="G807" i="109"/>
  <c r="F807" i="109"/>
  <c r="E807" i="109"/>
  <c r="D807" i="109"/>
  <c r="C807" i="109"/>
  <c r="B807" i="109"/>
  <c r="A807" i="109"/>
  <c r="AB806" i="109"/>
  <c r="AC806" i="109" s="1"/>
  <c r="U806" i="109"/>
  <c r="T806" i="109"/>
  <c r="S806" i="109"/>
  <c r="R806" i="109"/>
  <c r="Q806" i="109"/>
  <c r="P806" i="109"/>
  <c r="O806" i="109"/>
  <c r="N806" i="109"/>
  <c r="M806" i="109"/>
  <c r="L806" i="109"/>
  <c r="AA806" i="109" s="1"/>
  <c r="K806" i="109"/>
  <c r="J806" i="109"/>
  <c r="I806" i="109"/>
  <c r="H806" i="109"/>
  <c r="G806" i="109"/>
  <c r="F806" i="109"/>
  <c r="E806" i="109"/>
  <c r="D806" i="109"/>
  <c r="C806" i="109"/>
  <c r="B806" i="109"/>
  <c r="A806" i="109"/>
  <c r="V806" i="109" s="1"/>
  <c r="X806" i="109" s="1"/>
  <c r="AD806" i="109" s="1"/>
  <c r="AP805" i="109"/>
  <c r="AO805" i="109"/>
  <c r="AN805" i="109"/>
  <c r="AI805" i="109"/>
  <c r="Z805" i="109"/>
  <c r="X805" i="109"/>
  <c r="U805" i="109"/>
  <c r="T805" i="109"/>
  <c r="S805" i="109"/>
  <c r="R805" i="109"/>
  <c r="Q805" i="109"/>
  <c r="P805" i="109"/>
  <c r="O805" i="109"/>
  <c r="N805" i="109"/>
  <c r="M805" i="109"/>
  <c r="L805" i="109"/>
  <c r="K805" i="109"/>
  <c r="J805" i="109"/>
  <c r="I805" i="109"/>
  <c r="H805" i="109"/>
  <c r="G805" i="109"/>
  <c r="F805" i="109"/>
  <c r="E805" i="109"/>
  <c r="D805" i="109"/>
  <c r="C805" i="109"/>
  <c r="B805" i="109"/>
  <c r="A805" i="109"/>
  <c r="V805" i="109" s="1"/>
  <c r="AM805" i="109" s="1"/>
  <c r="AP804" i="109"/>
  <c r="AO804" i="109"/>
  <c r="AS804" i="109" s="1"/>
  <c r="AN804" i="109"/>
  <c r="AM804" i="109"/>
  <c r="AL804" i="109"/>
  <c r="AK804" i="109"/>
  <c r="AJ804" i="109"/>
  <c r="AR804" i="109" s="1"/>
  <c r="AI804" i="109"/>
  <c r="AQ804" i="109" s="1"/>
  <c r="AH804" i="109"/>
  <c r="AG804" i="109"/>
  <c r="AF804" i="109"/>
  <c r="Z804" i="109"/>
  <c r="V804" i="109"/>
  <c r="AE804" i="109" s="1"/>
  <c r="U804" i="109"/>
  <c r="T804" i="109"/>
  <c r="S804" i="109"/>
  <c r="R804" i="109"/>
  <c r="Q804" i="109"/>
  <c r="P804" i="109"/>
  <c r="O804" i="109"/>
  <c r="N804" i="109"/>
  <c r="M804" i="109"/>
  <c r="L804" i="109"/>
  <c r="K804" i="109"/>
  <c r="J804" i="109"/>
  <c r="I804" i="109"/>
  <c r="H804" i="109"/>
  <c r="G804" i="109"/>
  <c r="F804" i="109"/>
  <c r="E804" i="109"/>
  <c r="D804" i="109"/>
  <c r="C804" i="109"/>
  <c r="B804" i="109"/>
  <c r="A804" i="109"/>
  <c r="AP803" i="109"/>
  <c r="AO803" i="109"/>
  <c r="AS803" i="109" s="1"/>
  <c r="AN803" i="109"/>
  <c r="AM803" i="109"/>
  <c r="AL803" i="109"/>
  <c r="AK803" i="109"/>
  <c r="AJ803" i="109"/>
  <c r="AI803" i="109"/>
  <c r="AH803" i="109"/>
  <c r="AB803" i="109"/>
  <c r="AC803" i="109" s="1"/>
  <c r="V803" i="109"/>
  <c r="U803" i="109"/>
  <c r="T803" i="109"/>
  <c r="S803" i="109"/>
  <c r="R803" i="109"/>
  <c r="Q803" i="109"/>
  <c r="P803" i="109"/>
  <c r="O803" i="109"/>
  <c r="N803" i="109"/>
  <c r="M803" i="109"/>
  <c r="L803" i="109"/>
  <c r="K803" i="109"/>
  <c r="J803" i="109"/>
  <c r="I803" i="109"/>
  <c r="H803" i="109"/>
  <c r="G803" i="109"/>
  <c r="F803" i="109"/>
  <c r="E803" i="109"/>
  <c r="D803" i="109"/>
  <c r="C803" i="109"/>
  <c r="B803" i="109"/>
  <c r="A803" i="109"/>
  <c r="U802" i="109"/>
  <c r="T802" i="109"/>
  <c r="S802" i="109"/>
  <c r="R802" i="109"/>
  <c r="Q802" i="109"/>
  <c r="P802" i="109"/>
  <c r="O802" i="109"/>
  <c r="N802" i="109"/>
  <c r="M802" i="109"/>
  <c r="L802" i="109"/>
  <c r="AB802" i="109" s="1"/>
  <c r="AC802" i="109" s="1"/>
  <c r="K802" i="109"/>
  <c r="J802" i="109"/>
  <c r="I802" i="109"/>
  <c r="H802" i="109"/>
  <c r="G802" i="109"/>
  <c r="F802" i="109"/>
  <c r="E802" i="109"/>
  <c r="D802" i="109"/>
  <c r="C802" i="109"/>
  <c r="B802" i="109"/>
  <c r="A802" i="109"/>
  <c r="V802" i="109" s="1"/>
  <c r="AB801" i="109"/>
  <c r="AC801" i="109" s="1"/>
  <c r="Z801" i="109"/>
  <c r="X801" i="109"/>
  <c r="U801" i="109"/>
  <c r="T801" i="109"/>
  <c r="S801" i="109"/>
  <c r="AA801" i="109" s="1"/>
  <c r="R801" i="109"/>
  <c r="Q801" i="109"/>
  <c r="P801" i="109"/>
  <c r="O801" i="109"/>
  <c r="N801" i="109"/>
  <c r="M801" i="109"/>
  <c r="L801" i="109"/>
  <c r="K801" i="109"/>
  <c r="J801" i="109"/>
  <c r="I801" i="109"/>
  <c r="H801" i="109"/>
  <c r="G801" i="109"/>
  <c r="F801" i="109"/>
  <c r="E801" i="109"/>
  <c r="D801" i="109"/>
  <c r="C801" i="109"/>
  <c r="B801" i="109"/>
  <c r="A801" i="109"/>
  <c r="V801" i="109" s="1"/>
  <c r="U800" i="109"/>
  <c r="T800" i="109"/>
  <c r="S800" i="109"/>
  <c r="R800" i="109"/>
  <c r="Q800" i="109"/>
  <c r="P800" i="109"/>
  <c r="O800" i="109"/>
  <c r="N800" i="109"/>
  <c r="M800" i="109"/>
  <c r="L800" i="109"/>
  <c r="K800" i="109"/>
  <c r="J800" i="109"/>
  <c r="I800" i="109"/>
  <c r="H800" i="109"/>
  <c r="G800" i="109"/>
  <c r="F800" i="109"/>
  <c r="E800" i="109"/>
  <c r="D800" i="109"/>
  <c r="C800" i="109"/>
  <c r="B800" i="109"/>
  <c r="A800" i="109"/>
  <c r="V800" i="109" s="1"/>
  <c r="X800" i="109" s="1"/>
  <c r="AL799" i="109"/>
  <c r="AK799" i="109"/>
  <c r="AJ799" i="109"/>
  <c r="AF799" i="109"/>
  <c r="AB799" i="109"/>
  <c r="AC799" i="109" s="1"/>
  <c r="U799" i="109"/>
  <c r="T799" i="109"/>
  <c r="S799" i="109"/>
  <c r="AA799" i="109" s="1"/>
  <c r="R799" i="109"/>
  <c r="Q799" i="109"/>
  <c r="P799" i="109"/>
  <c r="O799" i="109"/>
  <c r="N799" i="109"/>
  <c r="M799" i="109"/>
  <c r="L799" i="109"/>
  <c r="K799" i="109"/>
  <c r="J799" i="109"/>
  <c r="I799" i="109"/>
  <c r="H799" i="109"/>
  <c r="G799" i="109"/>
  <c r="F799" i="109"/>
  <c r="E799" i="109"/>
  <c r="D799" i="109"/>
  <c r="C799" i="109"/>
  <c r="B799" i="109"/>
  <c r="A799" i="109"/>
  <c r="V799" i="109" s="1"/>
  <c r="AM798" i="109"/>
  <c r="AL798" i="109"/>
  <c r="AH798" i="109"/>
  <c r="AG798" i="109"/>
  <c r="AB798" i="109"/>
  <c r="AC798" i="109" s="1"/>
  <c r="AA798" i="109"/>
  <c r="U798" i="109"/>
  <c r="T798" i="109"/>
  <c r="S798" i="109"/>
  <c r="R798" i="109"/>
  <c r="Q798" i="109"/>
  <c r="P798" i="109"/>
  <c r="O798" i="109"/>
  <c r="N798" i="109"/>
  <c r="M798" i="109"/>
  <c r="L798" i="109"/>
  <c r="K798" i="109"/>
  <c r="J798" i="109"/>
  <c r="I798" i="109"/>
  <c r="H798" i="109"/>
  <c r="G798" i="109"/>
  <c r="F798" i="109"/>
  <c r="E798" i="109"/>
  <c r="D798" i="109"/>
  <c r="C798" i="109"/>
  <c r="B798" i="109"/>
  <c r="A798" i="109"/>
  <c r="V798" i="109" s="1"/>
  <c r="AB797" i="109"/>
  <c r="AC797" i="109" s="1"/>
  <c r="AA797" i="109"/>
  <c r="Z797" i="109"/>
  <c r="U797" i="109"/>
  <c r="T797" i="109"/>
  <c r="S797" i="109"/>
  <c r="R797" i="109"/>
  <c r="Q797" i="109"/>
  <c r="P797" i="109"/>
  <c r="O797" i="109"/>
  <c r="N797" i="109"/>
  <c r="M797" i="109"/>
  <c r="L797" i="109"/>
  <c r="K797" i="109"/>
  <c r="J797" i="109"/>
  <c r="I797" i="109"/>
  <c r="H797" i="109"/>
  <c r="G797" i="109"/>
  <c r="F797" i="109"/>
  <c r="E797" i="109"/>
  <c r="D797" i="109"/>
  <c r="C797" i="109"/>
  <c r="B797" i="109"/>
  <c r="A797" i="109"/>
  <c r="V797" i="109" s="1"/>
  <c r="X797" i="109" s="1"/>
  <c r="AD797" i="109" s="1"/>
  <c r="AQ796" i="109"/>
  <c r="AP796" i="109"/>
  <c r="AM796" i="109"/>
  <c r="AL796" i="109"/>
  <c r="AK796" i="109"/>
  <c r="AJ796" i="109"/>
  <c r="AI796" i="109"/>
  <c r="AH796" i="109"/>
  <c r="AG796" i="109"/>
  <c r="AF796" i="109"/>
  <c r="AE796" i="109"/>
  <c r="AB796" i="109"/>
  <c r="AC796" i="109" s="1"/>
  <c r="Z796" i="109"/>
  <c r="Y796" i="109"/>
  <c r="V796" i="109"/>
  <c r="X796" i="109" s="1"/>
  <c r="U796" i="109"/>
  <c r="T796" i="109"/>
  <c r="S796" i="109"/>
  <c r="AA796" i="109" s="1"/>
  <c r="AD796" i="109" s="1"/>
  <c r="R796" i="109"/>
  <c r="Q796" i="109"/>
  <c r="P796" i="109"/>
  <c r="O796" i="109"/>
  <c r="N796" i="109"/>
  <c r="M796" i="109"/>
  <c r="L796" i="109"/>
  <c r="K796" i="109"/>
  <c r="J796" i="109"/>
  <c r="I796" i="109"/>
  <c r="H796" i="109"/>
  <c r="G796" i="109"/>
  <c r="F796" i="109"/>
  <c r="E796" i="109"/>
  <c r="D796" i="109"/>
  <c r="C796" i="109"/>
  <c r="B796" i="109"/>
  <c r="A796" i="109"/>
  <c r="AB795" i="109"/>
  <c r="AC795" i="109" s="1"/>
  <c r="AA795" i="109"/>
  <c r="U795" i="109"/>
  <c r="T795" i="109"/>
  <c r="S795" i="109"/>
  <c r="R795" i="109"/>
  <c r="Q795" i="109"/>
  <c r="P795" i="109"/>
  <c r="O795" i="109"/>
  <c r="N795" i="109"/>
  <c r="M795" i="109"/>
  <c r="L795" i="109"/>
  <c r="K795" i="109"/>
  <c r="J795" i="109"/>
  <c r="I795" i="109"/>
  <c r="H795" i="109"/>
  <c r="G795" i="109"/>
  <c r="F795" i="109"/>
  <c r="E795" i="109"/>
  <c r="D795" i="109"/>
  <c r="C795" i="109"/>
  <c r="B795" i="109"/>
  <c r="A795" i="109"/>
  <c r="V795" i="109" s="1"/>
  <c r="AQ794" i="109"/>
  <c r="AP794" i="109"/>
  <c r="AO794" i="109"/>
  <c r="AN794" i="109"/>
  <c r="AM794" i="109"/>
  <c r="AL794" i="109"/>
  <c r="AK794" i="109"/>
  <c r="AJ794" i="109"/>
  <c r="AI794" i="109"/>
  <c r="AH794" i="109"/>
  <c r="AG794" i="109"/>
  <c r="AF794" i="109"/>
  <c r="AE794" i="109"/>
  <c r="Z794" i="109"/>
  <c r="X794" i="109"/>
  <c r="U794" i="109"/>
  <c r="T794" i="109"/>
  <c r="S794" i="109"/>
  <c r="R794" i="109"/>
  <c r="Q794" i="109"/>
  <c r="P794" i="109"/>
  <c r="O794" i="109"/>
  <c r="N794" i="109"/>
  <c r="M794" i="109"/>
  <c r="L794" i="109"/>
  <c r="K794" i="109"/>
  <c r="J794" i="109"/>
  <c r="I794" i="109"/>
  <c r="H794" i="109"/>
  <c r="G794" i="109"/>
  <c r="F794" i="109"/>
  <c r="E794" i="109"/>
  <c r="D794" i="109"/>
  <c r="C794" i="109"/>
  <c r="B794" i="109"/>
  <c r="A794" i="109"/>
  <c r="V794" i="109" s="1"/>
  <c r="Y794" i="109" s="1"/>
  <c r="AP793" i="109"/>
  <c r="AO793" i="109"/>
  <c r="AS793" i="109" s="1"/>
  <c r="AN793" i="109"/>
  <c r="AM793" i="109"/>
  <c r="AQ793" i="109" s="1"/>
  <c r="AL793" i="109"/>
  <c r="AK793" i="109"/>
  <c r="AJ793" i="109"/>
  <c r="AI793" i="109"/>
  <c r="AH793" i="109"/>
  <c r="AG793" i="109"/>
  <c r="AF793" i="109"/>
  <c r="AE793" i="109"/>
  <c r="Z793" i="109"/>
  <c r="V793" i="109"/>
  <c r="U793" i="109"/>
  <c r="T793" i="109"/>
  <c r="S793" i="109"/>
  <c r="R793" i="109"/>
  <c r="Q793" i="109"/>
  <c r="P793" i="109"/>
  <c r="O793" i="109"/>
  <c r="N793" i="109"/>
  <c r="M793" i="109"/>
  <c r="L793" i="109"/>
  <c r="K793" i="109"/>
  <c r="J793" i="109"/>
  <c r="I793" i="109"/>
  <c r="H793" i="109"/>
  <c r="G793" i="109"/>
  <c r="F793" i="109"/>
  <c r="E793" i="109"/>
  <c r="D793" i="109"/>
  <c r="C793" i="109"/>
  <c r="B793" i="109"/>
  <c r="A793" i="109"/>
  <c r="AO792" i="109"/>
  <c r="AN792" i="109"/>
  <c r="AM792" i="109"/>
  <c r="AL792" i="109"/>
  <c r="AK792" i="109"/>
  <c r="AJ792" i="109"/>
  <c r="AI792" i="109"/>
  <c r="AH792" i="109"/>
  <c r="AG792" i="109"/>
  <c r="V792" i="109"/>
  <c r="AP792" i="109" s="1"/>
  <c r="U792" i="109"/>
  <c r="T792" i="109"/>
  <c r="S792" i="109"/>
  <c r="R792" i="109"/>
  <c r="Q792" i="109"/>
  <c r="P792" i="109"/>
  <c r="O792" i="109"/>
  <c r="N792" i="109"/>
  <c r="M792" i="109"/>
  <c r="L792" i="109"/>
  <c r="K792" i="109"/>
  <c r="J792" i="109"/>
  <c r="I792" i="109"/>
  <c r="H792" i="109"/>
  <c r="G792" i="109"/>
  <c r="F792" i="109"/>
  <c r="E792" i="109"/>
  <c r="D792" i="109"/>
  <c r="C792" i="109"/>
  <c r="B792" i="109"/>
  <c r="A792" i="109"/>
  <c r="AO791" i="109"/>
  <c r="AS791" i="109" s="1"/>
  <c r="AM791" i="109"/>
  <c r="AL791" i="109"/>
  <c r="AK791" i="109"/>
  <c r="AJ791" i="109"/>
  <c r="AI791" i="109"/>
  <c r="AF791" i="109"/>
  <c r="AE791" i="109"/>
  <c r="Z791" i="109"/>
  <c r="V791" i="109"/>
  <c r="AP791" i="109" s="1"/>
  <c r="U791" i="109"/>
  <c r="T791" i="109"/>
  <c r="S791" i="109"/>
  <c r="R791" i="109"/>
  <c r="Q791" i="109"/>
  <c r="P791" i="109"/>
  <c r="O791" i="109"/>
  <c r="N791" i="109"/>
  <c r="M791" i="109"/>
  <c r="L791" i="109"/>
  <c r="K791" i="109"/>
  <c r="J791" i="109"/>
  <c r="I791" i="109"/>
  <c r="H791" i="109"/>
  <c r="G791" i="109"/>
  <c r="F791" i="109"/>
  <c r="E791" i="109"/>
  <c r="D791" i="109"/>
  <c r="C791" i="109"/>
  <c r="B791" i="109"/>
  <c r="A791" i="109"/>
  <c r="AC790" i="109"/>
  <c r="AB790" i="109"/>
  <c r="AA790" i="109"/>
  <c r="X790" i="109"/>
  <c r="U790" i="109"/>
  <c r="T790" i="109"/>
  <c r="S790" i="109"/>
  <c r="R790" i="109"/>
  <c r="Q790" i="109"/>
  <c r="P790" i="109"/>
  <c r="O790" i="109"/>
  <c r="N790" i="109"/>
  <c r="M790" i="109"/>
  <c r="L790" i="109"/>
  <c r="K790" i="109"/>
  <c r="J790" i="109"/>
  <c r="I790" i="109"/>
  <c r="H790" i="109"/>
  <c r="G790" i="109"/>
  <c r="F790" i="109"/>
  <c r="E790" i="109"/>
  <c r="D790" i="109"/>
  <c r="C790" i="109"/>
  <c r="B790" i="109"/>
  <c r="A790" i="109"/>
  <c r="V790" i="109" s="1"/>
  <c r="AI789" i="109"/>
  <c r="AE789" i="109"/>
  <c r="AC789" i="109"/>
  <c r="AB789" i="109"/>
  <c r="AA789" i="109"/>
  <c r="Z789" i="109"/>
  <c r="Y789" i="109"/>
  <c r="V789" i="109"/>
  <c r="U789" i="109"/>
  <c r="T789" i="109"/>
  <c r="S789" i="109"/>
  <c r="R789" i="109"/>
  <c r="Q789" i="109"/>
  <c r="P789" i="109"/>
  <c r="O789" i="109"/>
  <c r="N789" i="109"/>
  <c r="M789" i="109"/>
  <c r="L789" i="109"/>
  <c r="K789" i="109"/>
  <c r="J789" i="109"/>
  <c r="I789" i="109"/>
  <c r="H789" i="109"/>
  <c r="G789" i="109"/>
  <c r="F789" i="109"/>
  <c r="E789" i="109"/>
  <c r="D789" i="109"/>
  <c r="C789" i="109"/>
  <c r="B789" i="109"/>
  <c r="A789" i="109"/>
  <c r="AB788" i="109"/>
  <c r="AC788" i="109" s="1"/>
  <c r="U788" i="109"/>
  <c r="T788" i="109"/>
  <c r="S788" i="109"/>
  <c r="AA788" i="109" s="1"/>
  <c r="R788" i="109"/>
  <c r="Q788" i="109"/>
  <c r="P788" i="109"/>
  <c r="O788" i="109"/>
  <c r="N788" i="109"/>
  <c r="M788" i="109"/>
  <c r="L788" i="109"/>
  <c r="K788" i="109"/>
  <c r="J788" i="109"/>
  <c r="I788" i="109"/>
  <c r="H788" i="109"/>
  <c r="G788" i="109"/>
  <c r="F788" i="109"/>
  <c r="E788" i="109"/>
  <c r="D788" i="109"/>
  <c r="C788" i="109"/>
  <c r="B788" i="109"/>
  <c r="A788" i="109"/>
  <c r="V788" i="109" s="1"/>
  <c r="AC787" i="109"/>
  <c r="AA787" i="109"/>
  <c r="V787" i="109"/>
  <c r="U787" i="109"/>
  <c r="T787" i="109"/>
  <c r="S787" i="109"/>
  <c r="R787" i="109"/>
  <c r="Q787" i="109"/>
  <c r="P787" i="109"/>
  <c r="O787" i="109"/>
  <c r="N787" i="109"/>
  <c r="M787" i="109"/>
  <c r="L787" i="109"/>
  <c r="AB787" i="109" s="1"/>
  <c r="K787" i="109"/>
  <c r="J787" i="109"/>
  <c r="I787" i="109"/>
  <c r="H787" i="109"/>
  <c r="G787" i="109"/>
  <c r="F787" i="109"/>
  <c r="E787" i="109"/>
  <c r="D787" i="109"/>
  <c r="C787" i="109"/>
  <c r="B787" i="109"/>
  <c r="A787" i="109"/>
  <c r="U786" i="109"/>
  <c r="T786" i="109"/>
  <c r="S786" i="109"/>
  <c r="AA786" i="109" s="1"/>
  <c r="R786" i="109"/>
  <c r="Q786" i="109"/>
  <c r="P786" i="109"/>
  <c r="O786" i="109"/>
  <c r="N786" i="109"/>
  <c r="M786" i="109"/>
  <c r="L786" i="109"/>
  <c r="AB786" i="109" s="1"/>
  <c r="AC786" i="109" s="1"/>
  <c r="K786" i="109"/>
  <c r="J786" i="109"/>
  <c r="I786" i="109"/>
  <c r="H786" i="109"/>
  <c r="G786" i="109"/>
  <c r="F786" i="109"/>
  <c r="E786" i="109"/>
  <c r="D786" i="109"/>
  <c r="C786" i="109"/>
  <c r="B786" i="109"/>
  <c r="A786" i="109"/>
  <c r="V786" i="109" s="1"/>
  <c r="V785" i="109"/>
  <c r="Z785" i="109" s="1"/>
  <c r="U785" i="109"/>
  <c r="T785" i="109"/>
  <c r="S785" i="109"/>
  <c r="R785" i="109"/>
  <c r="Q785" i="109"/>
  <c r="P785" i="109"/>
  <c r="O785" i="109"/>
  <c r="N785" i="109"/>
  <c r="M785" i="109"/>
  <c r="L785" i="109"/>
  <c r="AB785" i="109" s="1"/>
  <c r="AC785" i="109" s="1"/>
  <c r="K785" i="109"/>
  <c r="J785" i="109"/>
  <c r="I785" i="109"/>
  <c r="H785" i="109"/>
  <c r="G785" i="109"/>
  <c r="F785" i="109"/>
  <c r="E785" i="109"/>
  <c r="D785" i="109"/>
  <c r="C785" i="109"/>
  <c r="B785" i="109"/>
  <c r="A785" i="109"/>
  <c r="AO784" i="109"/>
  <c r="AN784" i="109"/>
  <c r="X784" i="109"/>
  <c r="U784" i="109"/>
  <c r="T784" i="109"/>
  <c r="S784" i="109"/>
  <c r="R784" i="109"/>
  <c r="Q784" i="109"/>
  <c r="P784" i="109"/>
  <c r="O784" i="109"/>
  <c r="N784" i="109"/>
  <c r="M784" i="109"/>
  <c r="L784" i="109"/>
  <c r="K784" i="109"/>
  <c r="J784" i="109"/>
  <c r="I784" i="109"/>
  <c r="H784" i="109"/>
  <c r="G784" i="109"/>
  <c r="F784" i="109"/>
  <c r="E784" i="109"/>
  <c r="D784" i="109"/>
  <c r="C784" i="109"/>
  <c r="B784" i="109"/>
  <c r="A784" i="109"/>
  <c r="V784" i="109" s="1"/>
  <c r="AP783" i="109"/>
  <c r="AO783" i="109"/>
  <c r="AN783" i="109"/>
  <c r="AM783" i="109"/>
  <c r="AL783" i="109"/>
  <c r="AK783" i="109"/>
  <c r="AJ783" i="109"/>
  <c r="AI783" i="109"/>
  <c r="AQ783" i="109" s="1"/>
  <c r="AH783" i="109"/>
  <c r="AG783" i="109"/>
  <c r="AF783" i="109"/>
  <c r="AE783" i="109"/>
  <c r="U783" i="109"/>
  <c r="T783" i="109"/>
  <c r="S783" i="109"/>
  <c r="R783" i="109"/>
  <c r="Q783" i="109"/>
  <c r="P783" i="109"/>
  <c r="O783" i="109"/>
  <c r="N783" i="109"/>
  <c r="M783" i="109"/>
  <c r="L783" i="109"/>
  <c r="K783" i="109"/>
  <c r="J783" i="109"/>
  <c r="I783" i="109"/>
  <c r="H783" i="109"/>
  <c r="G783" i="109"/>
  <c r="F783" i="109"/>
  <c r="E783" i="109"/>
  <c r="D783" i="109"/>
  <c r="C783" i="109"/>
  <c r="B783" i="109"/>
  <c r="A783" i="109"/>
  <c r="V783" i="109" s="1"/>
  <c r="Z783" i="109" s="1"/>
  <c r="AP782" i="109"/>
  <c r="AO782" i="109"/>
  <c r="AN782" i="109"/>
  <c r="AR782" i="109" s="1"/>
  <c r="AM782" i="109"/>
  <c r="AL782" i="109"/>
  <c r="AK782" i="109"/>
  <c r="AJ782" i="109"/>
  <c r="AI782" i="109"/>
  <c r="AH782" i="109"/>
  <c r="AG782" i="109"/>
  <c r="AF782" i="109"/>
  <c r="AE782" i="109"/>
  <c r="Z782" i="109"/>
  <c r="V782" i="109"/>
  <c r="U782" i="109"/>
  <c r="T782" i="109"/>
  <c r="S782" i="109"/>
  <c r="R782" i="109"/>
  <c r="Q782" i="109"/>
  <c r="P782" i="109"/>
  <c r="O782" i="109"/>
  <c r="N782" i="109"/>
  <c r="M782" i="109"/>
  <c r="L782" i="109"/>
  <c r="K782" i="109"/>
  <c r="J782" i="109"/>
  <c r="I782" i="109"/>
  <c r="H782" i="109"/>
  <c r="G782" i="109"/>
  <c r="F782" i="109"/>
  <c r="E782" i="109"/>
  <c r="D782" i="109"/>
  <c r="C782" i="109"/>
  <c r="B782" i="109"/>
  <c r="A782" i="109"/>
  <c r="AM781" i="109"/>
  <c r="AK781" i="109"/>
  <c r="AJ781" i="109"/>
  <c r="AH781" i="109"/>
  <c r="AE781" i="109"/>
  <c r="U781" i="109"/>
  <c r="T781" i="109"/>
  <c r="S781" i="109"/>
  <c r="R781" i="109"/>
  <c r="Q781" i="109"/>
  <c r="P781" i="109"/>
  <c r="O781" i="109"/>
  <c r="N781" i="109"/>
  <c r="M781" i="109"/>
  <c r="L781" i="109"/>
  <c r="K781" i="109"/>
  <c r="J781" i="109"/>
  <c r="I781" i="109"/>
  <c r="H781" i="109"/>
  <c r="G781" i="109"/>
  <c r="F781" i="109"/>
  <c r="E781" i="109"/>
  <c r="D781" i="109"/>
  <c r="C781" i="109"/>
  <c r="B781" i="109"/>
  <c r="A781" i="109"/>
  <c r="V781" i="109" s="1"/>
  <c r="AP780" i="109"/>
  <c r="AN780" i="109"/>
  <c r="AM780" i="109"/>
  <c r="U780" i="109"/>
  <c r="T780" i="109"/>
  <c r="S780" i="109"/>
  <c r="R780" i="109"/>
  <c r="Q780" i="109"/>
  <c r="P780" i="109"/>
  <c r="O780" i="109"/>
  <c r="N780" i="109"/>
  <c r="M780" i="109"/>
  <c r="L780" i="109"/>
  <c r="K780" i="109"/>
  <c r="J780" i="109"/>
  <c r="I780" i="109"/>
  <c r="H780" i="109"/>
  <c r="G780" i="109"/>
  <c r="F780" i="109"/>
  <c r="E780" i="109"/>
  <c r="D780" i="109"/>
  <c r="C780" i="109"/>
  <c r="B780" i="109"/>
  <c r="A780" i="109"/>
  <c r="V780" i="109" s="1"/>
  <c r="AO779" i="109"/>
  <c r="AM779" i="109"/>
  <c r="AL779" i="109"/>
  <c r="AK779" i="109"/>
  <c r="AI779" i="109"/>
  <c r="AH779" i="109"/>
  <c r="AG779" i="109"/>
  <c r="AF779" i="109"/>
  <c r="AC779" i="109"/>
  <c r="AB779" i="109"/>
  <c r="AA779" i="109"/>
  <c r="V779" i="109"/>
  <c r="AP779" i="109" s="1"/>
  <c r="U779" i="109"/>
  <c r="T779" i="109"/>
  <c r="S779" i="109"/>
  <c r="R779" i="109"/>
  <c r="Q779" i="109"/>
  <c r="P779" i="109"/>
  <c r="O779" i="109"/>
  <c r="N779" i="109"/>
  <c r="M779" i="109"/>
  <c r="L779" i="109"/>
  <c r="K779" i="109"/>
  <c r="J779" i="109"/>
  <c r="I779" i="109"/>
  <c r="H779" i="109"/>
  <c r="G779" i="109"/>
  <c r="F779" i="109"/>
  <c r="E779" i="109"/>
  <c r="D779" i="109"/>
  <c r="C779" i="109"/>
  <c r="B779" i="109"/>
  <c r="A779" i="109"/>
  <c r="AN778" i="109"/>
  <c r="AK778" i="109"/>
  <c r="AJ778" i="109"/>
  <c r="AI778" i="109"/>
  <c r="AH778" i="109"/>
  <c r="AE778" i="109"/>
  <c r="Z778" i="109"/>
  <c r="V778" i="109"/>
  <c r="AP778" i="109" s="1"/>
  <c r="U778" i="109"/>
  <c r="T778" i="109"/>
  <c r="S778" i="109"/>
  <c r="R778" i="109"/>
  <c r="Q778" i="109"/>
  <c r="P778" i="109"/>
  <c r="O778" i="109"/>
  <c r="N778" i="109"/>
  <c r="M778" i="109"/>
  <c r="L778" i="109"/>
  <c r="K778" i="109"/>
  <c r="J778" i="109"/>
  <c r="I778" i="109"/>
  <c r="H778" i="109"/>
  <c r="G778" i="109"/>
  <c r="F778" i="109"/>
  <c r="E778" i="109"/>
  <c r="D778" i="109"/>
  <c r="C778" i="109"/>
  <c r="B778" i="109"/>
  <c r="A778" i="109"/>
  <c r="AB777" i="109"/>
  <c r="AC777" i="109" s="1"/>
  <c r="AA777" i="109"/>
  <c r="Y777" i="109"/>
  <c r="U777" i="109"/>
  <c r="T777" i="109"/>
  <c r="S777" i="109"/>
  <c r="R777" i="109"/>
  <c r="Q777" i="109"/>
  <c r="P777" i="109"/>
  <c r="O777" i="109"/>
  <c r="N777" i="109"/>
  <c r="M777" i="109"/>
  <c r="L777" i="109"/>
  <c r="K777" i="109"/>
  <c r="J777" i="109"/>
  <c r="I777" i="109"/>
  <c r="H777" i="109"/>
  <c r="G777" i="109"/>
  <c r="F777" i="109"/>
  <c r="E777" i="109"/>
  <c r="D777" i="109"/>
  <c r="C777" i="109"/>
  <c r="B777" i="109"/>
  <c r="A777" i="109"/>
  <c r="V777" i="109" s="1"/>
  <c r="AI776" i="109"/>
  <c r="AG776" i="109"/>
  <c r="AF776" i="109"/>
  <c r="AE776" i="109"/>
  <c r="U776" i="109"/>
  <c r="T776" i="109"/>
  <c r="S776" i="109"/>
  <c r="R776" i="109"/>
  <c r="Q776" i="109"/>
  <c r="P776" i="109"/>
  <c r="O776" i="109"/>
  <c r="N776" i="109"/>
  <c r="M776" i="109"/>
  <c r="L776" i="109"/>
  <c r="K776" i="109"/>
  <c r="J776" i="109"/>
  <c r="I776" i="109"/>
  <c r="H776" i="109"/>
  <c r="G776" i="109"/>
  <c r="F776" i="109"/>
  <c r="E776" i="109"/>
  <c r="D776" i="109"/>
  <c r="C776" i="109"/>
  <c r="B776" i="109"/>
  <c r="A776" i="109"/>
  <c r="V776" i="109" s="1"/>
  <c r="X776" i="109" s="1"/>
  <c r="AB775" i="109"/>
  <c r="AC775" i="109" s="1"/>
  <c r="AA775" i="109"/>
  <c r="Z775" i="109"/>
  <c r="Y775" i="109"/>
  <c r="V775" i="109"/>
  <c r="U775" i="109"/>
  <c r="T775" i="109"/>
  <c r="S775" i="109"/>
  <c r="R775" i="109"/>
  <c r="Q775" i="109"/>
  <c r="P775" i="109"/>
  <c r="O775" i="109"/>
  <c r="N775" i="109"/>
  <c r="M775" i="109"/>
  <c r="L775" i="109"/>
  <c r="K775" i="109"/>
  <c r="J775" i="109"/>
  <c r="I775" i="109"/>
  <c r="H775" i="109"/>
  <c r="G775" i="109"/>
  <c r="F775" i="109"/>
  <c r="E775" i="109"/>
  <c r="D775" i="109"/>
  <c r="C775" i="109"/>
  <c r="B775" i="109"/>
  <c r="A775" i="109"/>
  <c r="AG774" i="109"/>
  <c r="AE774" i="109"/>
  <c r="AB774" i="109"/>
  <c r="AC774" i="109" s="1"/>
  <c r="AA774" i="109"/>
  <c r="Z774" i="109"/>
  <c r="V774" i="109"/>
  <c r="U774" i="109"/>
  <c r="T774" i="109"/>
  <c r="S774" i="109"/>
  <c r="R774" i="109"/>
  <c r="Q774" i="109"/>
  <c r="P774" i="109"/>
  <c r="O774" i="109"/>
  <c r="N774" i="109"/>
  <c r="M774" i="109"/>
  <c r="L774" i="109"/>
  <c r="K774" i="109"/>
  <c r="J774" i="109"/>
  <c r="I774" i="109"/>
  <c r="H774" i="109"/>
  <c r="G774" i="109"/>
  <c r="F774" i="109"/>
  <c r="E774" i="109"/>
  <c r="D774" i="109"/>
  <c r="C774" i="109"/>
  <c r="B774" i="109"/>
  <c r="A774" i="109"/>
  <c r="AB773" i="109"/>
  <c r="AC773" i="109" s="1"/>
  <c r="AA773" i="109"/>
  <c r="V773" i="109"/>
  <c r="U773" i="109"/>
  <c r="T773" i="109"/>
  <c r="S773" i="109"/>
  <c r="R773" i="109"/>
  <c r="Q773" i="109"/>
  <c r="P773" i="109"/>
  <c r="O773" i="109"/>
  <c r="N773" i="109"/>
  <c r="M773" i="109"/>
  <c r="L773" i="109"/>
  <c r="K773" i="109"/>
  <c r="J773" i="109"/>
  <c r="I773" i="109"/>
  <c r="H773" i="109"/>
  <c r="G773" i="109"/>
  <c r="F773" i="109"/>
  <c r="E773" i="109"/>
  <c r="D773" i="109"/>
  <c r="C773" i="109"/>
  <c r="B773" i="109"/>
  <c r="A773" i="109"/>
  <c r="AC772" i="109"/>
  <c r="AA772" i="109"/>
  <c r="X772" i="109"/>
  <c r="AD772" i="109" s="1"/>
  <c r="U772" i="109"/>
  <c r="T772" i="109"/>
  <c r="S772" i="109"/>
  <c r="R772" i="109"/>
  <c r="Q772" i="109"/>
  <c r="P772" i="109"/>
  <c r="O772" i="109"/>
  <c r="N772" i="109"/>
  <c r="M772" i="109"/>
  <c r="L772" i="109"/>
  <c r="AB772" i="109" s="1"/>
  <c r="K772" i="109"/>
  <c r="J772" i="109"/>
  <c r="I772" i="109"/>
  <c r="H772" i="109"/>
  <c r="G772" i="109"/>
  <c r="F772" i="109"/>
  <c r="E772" i="109"/>
  <c r="D772" i="109"/>
  <c r="C772" i="109"/>
  <c r="B772" i="109"/>
  <c r="A772" i="109"/>
  <c r="V772" i="109" s="1"/>
  <c r="AN771" i="109"/>
  <c r="AB771" i="109"/>
  <c r="AC771" i="109" s="1"/>
  <c r="Z771" i="109"/>
  <c r="V771" i="109"/>
  <c r="U771" i="109"/>
  <c r="T771" i="109"/>
  <c r="S771" i="109"/>
  <c r="AA771" i="109" s="1"/>
  <c r="R771" i="109"/>
  <c r="Q771" i="109"/>
  <c r="P771" i="109"/>
  <c r="O771" i="109"/>
  <c r="N771" i="109"/>
  <c r="M771" i="109"/>
  <c r="L771" i="109"/>
  <c r="K771" i="109"/>
  <c r="J771" i="109"/>
  <c r="I771" i="109"/>
  <c r="H771" i="109"/>
  <c r="G771" i="109"/>
  <c r="F771" i="109"/>
  <c r="E771" i="109"/>
  <c r="D771" i="109"/>
  <c r="C771" i="109"/>
  <c r="B771" i="109"/>
  <c r="A771" i="109"/>
  <c r="AP770" i="109"/>
  <c r="AO770" i="109"/>
  <c r="AN770" i="109"/>
  <c r="Y770" i="109"/>
  <c r="V770" i="109"/>
  <c r="U770" i="109"/>
  <c r="T770" i="109"/>
  <c r="S770" i="109"/>
  <c r="R770" i="109"/>
  <c r="Q770" i="109"/>
  <c r="P770" i="109"/>
  <c r="O770" i="109"/>
  <c r="N770" i="109"/>
  <c r="M770" i="109"/>
  <c r="L770" i="109"/>
  <c r="AB770" i="109" s="1"/>
  <c r="AC770" i="109" s="1"/>
  <c r="K770" i="109"/>
  <c r="J770" i="109"/>
  <c r="I770" i="109"/>
  <c r="H770" i="109"/>
  <c r="G770" i="109"/>
  <c r="F770" i="109"/>
  <c r="E770" i="109"/>
  <c r="D770" i="109"/>
  <c r="C770" i="109"/>
  <c r="B770" i="109"/>
  <c r="A770" i="109"/>
  <c r="U769" i="109"/>
  <c r="T769" i="109"/>
  <c r="S769" i="109"/>
  <c r="R769" i="109"/>
  <c r="Q769" i="109"/>
  <c r="P769" i="109"/>
  <c r="O769" i="109"/>
  <c r="N769" i="109"/>
  <c r="M769" i="109"/>
  <c r="L769" i="109"/>
  <c r="K769" i="109"/>
  <c r="J769" i="109"/>
  <c r="I769" i="109"/>
  <c r="H769" i="109"/>
  <c r="G769" i="109"/>
  <c r="F769" i="109"/>
  <c r="E769" i="109"/>
  <c r="D769" i="109"/>
  <c r="C769" i="109"/>
  <c r="B769" i="109"/>
  <c r="A769" i="109"/>
  <c r="V769" i="109" s="1"/>
  <c r="X769" i="109" s="1"/>
  <c r="AK768" i="109"/>
  <c r="U768" i="109"/>
  <c r="T768" i="109"/>
  <c r="S768" i="109"/>
  <c r="R768" i="109"/>
  <c r="Q768" i="109"/>
  <c r="P768" i="109"/>
  <c r="O768" i="109"/>
  <c r="N768" i="109"/>
  <c r="M768" i="109"/>
  <c r="L768" i="109"/>
  <c r="K768" i="109"/>
  <c r="J768" i="109"/>
  <c r="I768" i="109"/>
  <c r="H768" i="109"/>
  <c r="G768" i="109"/>
  <c r="F768" i="109"/>
  <c r="E768" i="109"/>
  <c r="D768" i="109"/>
  <c r="C768" i="109"/>
  <c r="B768" i="109"/>
  <c r="A768" i="109"/>
  <c r="V768" i="109" s="1"/>
  <c r="AP767" i="109"/>
  <c r="AO767" i="109"/>
  <c r="AS767" i="109" s="1"/>
  <c r="AN767" i="109"/>
  <c r="AM767" i="109"/>
  <c r="X767" i="109"/>
  <c r="U767" i="109"/>
  <c r="T767" i="109"/>
  <c r="S767" i="109"/>
  <c r="R767" i="109"/>
  <c r="Q767" i="109"/>
  <c r="P767" i="109"/>
  <c r="O767" i="109"/>
  <c r="N767" i="109"/>
  <c r="M767" i="109"/>
  <c r="L767" i="109"/>
  <c r="K767" i="109"/>
  <c r="J767" i="109"/>
  <c r="I767" i="109"/>
  <c r="H767" i="109"/>
  <c r="G767" i="109"/>
  <c r="F767" i="109"/>
  <c r="E767" i="109"/>
  <c r="D767" i="109"/>
  <c r="C767" i="109"/>
  <c r="B767" i="109"/>
  <c r="A767" i="109"/>
  <c r="V767" i="109" s="1"/>
  <c r="X766" i="109"/>
  <c r="U766" i="109"/>
  <c r="T766" i="109"/>
  <c r="S766" i="109"/>
  <c r="R766" i="109"/>
  <c r="Q766" i="109"/>
  <c r="P766" i="109"/>
  <c r="O766" i="109"/>
  <c r="N766" i="109"/>
  <c r="M766" i="109"/>
  <c r="L766" i="109"/>
  <c r="K766" i="109"/>
  <c r="J766" i="109"/>
  <c r="I766" i="109"/>
  <c r="H766" i="109"/>
  <c r="G766" i="109"/>
  <c r="F766" i="109"/>
  <c r="E766" i="109"/>
  <c r="D766" i="109"/>
  <c r="C766" i="109"/>
  <c r="B766" i="109"/>
  <c r="A766" i="109"/>
  <c r="V766" i="109" s="1"/>
  <c r="AO765" i="109"/>
  <c r="AN765" i="109"/>
  <c r="AM765" i="109"/>
  <c r="AL765" i="109"/>
  <c r="AK765" i="109"/>
  <c r="U765" i="109"/>
  <c r="T765" i="109"/>
  <c r="S765" i="109"/>
  <c r="R765" i="109"/>
  <c r="Q765" i="109"/>
  <c r="P765" i="109"/>
  <c r="O765" i="109"/>
  <c r="N765" i="109"/>
  <c r="M765" i="109"/>
  <c r="L765" i="109"/>
  <c r="K765" i="109"/>
  <c r="J765" i="109"/>
  <c r="I765" i="109"/>
  <c r="H765" i="109"/>
  <c r="G765" i="109"/>
  <c r="F765" i="109"/>
  <c r="E765" i="109"/>
  <c r="D765" i="109"/>
  <c r="C765" i="109"/>
  <c r="B765" i="109"/>
  <c r="A765" i="109"/>
  <c r="V765" i="109" s="1"/>
  <c r="X765" i="109" s="1"/>
  <c r="U764" i="109"/>
  <c r="T764" i="109"/>
  <c r="S764" i="109"/>
  <c r="R764" i="109"/>
  <c r="Q764" i="109"/>
  <c r="P764" i="109"/>
  <c r="O764" i="109"/>
  <c r="N764" i="109"/>
  <c r="M764" i="109"/>
  <c r="L764" i="109"/>
  <c r="K764" i="109"/>
  <c r="J764" i="109"/>
  <c r="I764" i="109"/>
  <c r="H764" i="109"/>
  <c r="G764" i="109"/>
  <c r="F764" i="109"/>
  <c r="E764" i="109"/>
  <c r="D764" i="109"/>
  <c r="C764" i="109"/>
  <c r="B764" i="109"/>
  <c r="A764" i="109"/>
  <c r="V764" i="109" s="1"/>
  <c r="X764" i="109" s="1"/>
  <c r="Z763" i="109"/>
  <c r="U763" i="109"/>
  <c r="T763" i="109"/>
  <c r="S763" i="109"/>
  <c r="R763" i="109"/>
  <c r="Q763" i="109"/>
  <c r="P763" i="109"/>
  <c r="O763" i="109"/>
  <c r="N763" i="109"/>
  <c r="M763" i="109"/>
  <c r="L763" i="109"/>
  <c r="AB763" i="109" s="1"/>
  <c r="AC763" i="109" s="1"/>
  <c r="K763" i="109"/>
  <c r="J763" i="109"/>
  <c r="I763" i="109"/>
  <c r="H763" i="109"/>
  <c r="G763" i="109"/>
  <c r="F763" i="109"/>
  <c r="E763" i="109"/>
  <c r="D763" i="109"/>
  <c r="C763" i="109"/>
  <c r="B763" i="109"/>
  <c r="A763" i="109"/>
  <c r="V763" i="109" s="1"/>
  <c r="AK763" i="109" s="1"/>
  <c r="AB762" i="109"/>
  <c r="AC762" i="109" s="1"/>
  <c r="Y762" i="109"/>
  <c r="V762" i="109"/>
  <c r="U762" i="109"/>
  <c r="T762" i="109"/>
  <c r="S762" i="109"/>
  <c r="R762" i="109"/>
  <c r="Q762" i="109"/>
  <c r="P762" i="109"/>
  <c r="O762" i="109"/>
  <c r="N762" i="109"/>
  <c r="M762" i="109"/>
  <c r="L762" i="109"/>
  <c r="K762" i="109"/>
  <c r="J762" i="109"/>
  <c r="I762" i="109"/>
  <c r="H762" i="109"/>
  <c r="G762" i="109"/>
  <c r="F762" i="109"/>
  <c r="E762" i="109"/>
  <c r="D762" i="109"/>
  <c r="C762" i="109"/>
  <c r="B762" i="109"/>
  <c r="A762" i="109"/>
  <c r="AP761" i="109"/>
  <c r="AO761" i="109"/>
  <c r="AS761" i="109" s="1"/>
  <c r="AB761" i="109"/>
  <c r="AC761" i="109" s="1"/>
  <c r="U761" i="109"/>
  <c r="T761" i="109"/>
  <c r="S761" i="109"/>
  <c r="AA761" i="109" s="1"/>
  <c r="R761" i="109"/>
  <c r="Q761" i="109"/>
  <c r="P761" i="109"/>
  <c r="O761" i="109"/>
  <c r="N761" i="109"/>
  <c r="M761" i="109"/>
  <c r="L761" i="109"/>
  <c r="K761" i="109"/>
  <c r="J761" i="109"/>
  <c r="I761" i="109"/>
  <c r="H761" i="109"/>
  <c r="G761" i="109"/>
  <c r="F761" i="109"/>
  <c r="E761" i="109"/>
  <c r="D761" i="109"/>
  <c r="C761" i="109"/>
  <c r="B761" i="109"/>
  <c r="A761" i="109"/>
  <c r="V761" i="109" s="1"/>
  <c r="AC760" i="109"/>
  <c r="AB760" i="109"/>
  <c r="AA760" i="109"/>
  <c r="V760" i="109"/>
  <c r="U760" i="109"/>
  <c r="T760" i="109"/>
  <c r="S760" i="109"/>
  <c r="R760" i="109"/>
  <c r="Q760" i="109"/>
  <c r="P760" i="109"/>
  <c r="O760" i="109"/>
  <c r="N760" i="109"/>
  <c r="M760" i="109"/>
  <c r="L760" i="109"/>
  <c r="K760" i="109"/>
  <c r="J760" i="109"/>
  <c r="I760" i="109"/>
  <c r="H760" i="109"/>
  <c r="G760" i="109"/>
  <c r="F760" i="109"/>
  <c r="E760" i="109"/>
  <c r="D760" i="109"/>
  <c r="C760" i="109"/>
  <c r="B760" i="109"/>
  <c r="A760" i="109"/>
  <c r="AH759" i="109"/>
  <c r="AB759" i="109"/>
  <c r="AC759" i="109" s="1"/>
  <c r="AA759" i="109"/>
  <c r="U759" i="109"/>
  <c r="T759" i="109"/>
  <c r="S759" i="109"/>
  <c r="R759" i="109"/>
  <c r="Q759" i="109"/>
  <c r="P759" i="109"/>
  <c r="O759" i="109"/>
  <c r="N759" i="109"/>
  <c r="M759" i="109"/>
  <c r="L759" i="109"/>
  <c r="K759" i="109"/>
  <c r="J759" i="109"/>
  <c r="I759" i="109"/>
  <c r="H759" i="109"/>
  <c r="G759" i="109"/>
  <c r="F759" i="109"/>
  <c r="E759" i="109"/>
  <c r="D759" i="109"/>
  <c r="C759" i="109"/>
  <c r="B759" i="109"/>
  <c r="A759" i="109"/>
  <c r="V759" i="109" s="1"/>
  <c r="AG758" i="109"/>
  <c r="AF758" i="109"/>
  <c r="AE758" i="109"/>
  <c r="AC758" i="109"/>
  <c r="AB758" i="109"/>
  <c r="AA758" i="109"/>
  <c r="U758" i="109"/>
  <c r="T758" i="109"/>
  <c r="S758" i="109"/>
  <c r="R758" i="109"/>
  <c r="Q758" i="109"/>
  <c r="P758" i="109"/>
  <c r="O758" i="109"/>
  <c r="N758" i="109"/>
  <c r="M758" i="109"/>
  <c r="L758" i="109"/>
  <c r="K758" i="109"/>
  <c r="J758" i="109"/>
  <c r="I758" i="109"/>
  <c r="H758" i="109"/>
  <c r="G758" i="109"/>
  <c r="F758" i="109"/>
  <c r="E758" i="109"/>
  <c r="D758" i="109"/>
  <c r="C758" i="109"/>
  <c r="B758" i="109"/>
  <c r="A758" i="109"/>
  <c r="V758" i="109" s="1"/>
  <c r="Y758" i="109" s="1"/>
  <c r="AL757" i="109"/>
  <c r="AJ757" i="109"/>
  <c r="AI757" i="109"/>
  <c r="AH757" i="109"/>
  <c r="AG757" i="109"/>
  <c r="AF757" i="109"/>
  <c r="AE757" i="109"/>
  <c r="V757" i="109"/>
  <c r="Z757" i="109" s="1"/>
  <c r="U757" i="109"/>
  <c r="T757" i="109"/>
  <c r="S757" i="109"/>
  <c r="R757" i="109"/>
  <c r="Q757" i="109"/>
  <c r="P757" i="109"/>
  <c r="O757" i="109"/>
  <c r="N757" i="109"/>
  <c r="M757" i="109"/>
  <c r="L757" i="109"/>
  <c r="K757" i="109"/>
  <c r="J757" i="109"/>
  <c r="I757" i="109"/>
  <c r="H757" i="109"/>
  <c r="G757" i="109"/>
  <c r="F757" i="109"/>
  <c r="E757" i="109"/>
  <c r="D757" i="109"/>
  <c r="C757" i="109"/>
  <c r="B757" i="109"/>
  <c r="A757" i="109"/>
  <c r="U756" i="109"/>
  <c r="T756" i="109"/>
  <c r="S756" i="109"/>
  <c r="R756" i="109"/>
  <c r="Q756" i="109"/>
  <c r="P756" i="109"/>
  <c r="O756" i="109"/>
  <c r="N756" i="109"/>
  <c r="M756" i="109"/>
  <c r="L756" i="109"/>
  <c r="K756" i="109"/>
  <c r="J756" i="109"/>
  <c r="I756" i="109"/>
  <c r="H756" i="109"/>
  <c r="G756" i="109"/>
  <c r="F756" i="109"/>
  <c r="E756" i="109"/>
  <c r="D756" i="109"/>
  <c r="C756" i="109"/>
  <c r="B756" i="109"/>
  <c r="A756" i="109"/>
  <c r="V756" i="109" s="1"/>
  <c r="AP755" i="109"/>
  <c r="AN755" i="109"/>
  <c r="AM755" i="109"/>
  <c r="AH755" i="109"/>
  <c r="U755" i="109"/>
  <c r="T755" i="109"/>
  <c r="S755" i="109"/>
  <c r="R755" i="109"/>
  <c r="Q755" i="109"/>
  <c r="P755" i="109"/>
  <c r="O755" i="109"/>
  <c r="N755" i="109"/>
  <c r="M755" i="109"/>
  <c r="L755" i="109"/>
  <c r="K755" i="109"/>
  <c r="J755" i="109"/>
  <c r="I755" i="109"/>
  <c r="H755" i="109"/>
  <c r="G755" i="109"/>
  <c r="F755" i="109"/>
  <c r="E755" i="109"/>
  <c r="D755" i="109"/>
  <c r="C755" i="109"/>
  <c r="B755" i="109"/>
  <c r="A755" i="109"/>
  <c r="V755" i="109" s="1"/>
  <c r="AE755" i="109" s="1"/>
  <c r="AL754" i="109"/>
  <c r="AK754" i="109"/>
  <c r="U754" i="109"/>
  <c r="T754" i="109"/>
  <c r="S754" i="109"/>
  <c r="R754" i="109"/>
  <c r="Q754" i="109"/>
  <c r="P754" i="109"/>
  <c r="O754" i="109"/>
  <c r="N754" i="109"/>
  <c r="M754" i="109"/>
  <c r="L754" i="109"/>
  <c r="K754" i="109"/>
  <c r="J754" i="109"/>
  <c r="I754" i="109"/>
  <c r="H754" i="109"/>
  <c r="G754" i="109"/>
  <c r="F754" i="109"/>
  <c r="E754" i="109"/>
  <c r="D754" i="109"/>
  <c r="C754" i="109"/>
  <c r="B754" i="109"/>
  <c r="A754" i="109"/>
  <c r="V754" i="109" s="1"/>
  <c r="AG754" i="109" s="1"/>
  <c r="AP753" i="109"/>
  <c r="AO753" i="109"/>
  <c r="AN753" i="109"/>
  <c r="AM753" i="109"/>
  <c r="AL753" i="109"/>
  <c r="AK753" i="109"/>
  <c r="AJ753" i="109"/>
  <c r="X753" i="109"/>
  <c r="U753" i="109"/>
  <c r="T753" i="109"/>
  <c r="S753" i="109"/>
  <c r="R753" i="109"/>
  <c r="Q753" i="109"/>
  <c r="P753" i="109"/>
  <c r="O753" i="109"/>
  <c r="N753" i="109"/>
  <c r="M753" i="109"/>
  <c r="L753" i="109"/>
  <c r="K753" i="109"/>
  <c r="J753" i="109"/>
  <c r="I753" i="109"/>
  <c r="H753" i="109"/>
  <c r="G753" i="109"/>
  <c r="F753" i="109"/>
  <c r="E753" i="109"/>
  <c r="D753" i="109"/>
  <c r="C753" i="109"/>
  <c r="B753" i="109"/>
  <c r="A753" i="109"/>
  <c r="V753" i="109" s="1"/>
  <c r="AL752" i="109"/>
  <c r="AK752" i="109"/>
  <c r="U752" i="109"/>
  <c r="T752" i="109"/>
  <c r="S752" i="109"/>
  <c r="R752" i="109"/>
  <c r="Q752" i="109"/>
  <c r="P752" i="109"/>
  <c r="O752" i="109"/>
  <c r="N752" i="109"/>
  <c r="M752" i="109"/>
  <c r="L752" i="109"/>
  <c r="AB752" i="109" s="1"/>
  <c r="AC752" i="109" s="1"/>
  <c r="K752" i="109"/>
  <c r="J752" i="109"/>
  <c r="I752" i="109"/>
  <c r="H752" i="109"/>
  <c r="G752" i="109"/>
  <c r="F752" i="109"/>
  <c r="E752" i="109"/>
  <c r="D752" i="109"/>
  <c r="C752" i="109"/>
  <c r="B752" i="109"/>
  <c r="A752" i="109"/>
  <c r="V752" i="109" s="1"/>
  <c r="X752" i="109" s="1"/>
  <c r="AB751" i="109"/>
  <c r="AC751" i="109" s="1"/>
  <c r="U751" i="109"/>
  <c r="T751" i="109"/>
  <c r="S751" i="109"/>
  <c r="R751" i="109"/>
  <c r="Q751" i="109"/>
  <c r="P751" i="109"/>
  <c r="O751" i="109"/>
  <c r="N751" i="109"/>
  <c r="M751" i="109"/>
  <c r="L751" i="109"/>
  <c r="K751" i="109"/>
  <c r="J751" i="109"/>
  <c r="I751" i="109"/>
  <c r="H751" i="109"/>
  <c r="G751" i="109"/>
  <c r="F751" i="109"/>
  <c r="E751" i="109"/>
  <c r="D751" i="109"/>
  <c r="C751" i="109"/>
  <c r="B751" i="109"/>
  <c r="A751" i="109"/>
  <c r="V751" i="109" s="1"/>
  <c r="AB750" i="109"/>
  <c r="AC750" i="109" s="1"/>
  <c r="AA750" i="109"/>
  <c r="U750" i="109"/>
  <c r="T750" i="109"/>
  <c r="S750" i="109"/>
  <c r="R750" i="109"/>
  <c r="Q750" i="109"/>
  <c r="P750" i="109"/>
  <c r="O750" i="109"/>
  <c r="N750" i="109"/>
  <c r="M750" i="109"/>
  <c r="L750" i="109"/>
  <c r="K750" i="109"/>
  <c r="J750" i="109"/>
  <c r="I750" i="109"/>
  <c r="H750" i="109"/>
  <c r="G750" i="109"/>
  <c r="F750" i="109"/>
  <c r="E750" i="109"/>
  <c r="D750" i="109"/>
  <c r="C750" i="109"/>
  <c r="B750" i="109"/>
  <c r="A750" i="109"/>
  <c r="V750" i="109" s="1"/>
  <c r="X750" i="109" s="1"/>
  <c r="AD750" i="109" s="1"/>
  <c r="AB749" i="109"/>
  <c r="AC749" i="109" s="1"/>
  <c r="AA749" i="109"/>
  <c r="V749" i="109"/>
  <c r="U749" i="109"/>
  <c r="T749" i="109"/>
  <c r="S749" i="109"/>
  <c r="R749" i="109"/>
  <c r="Q749" i="109"/>
  <c r="P749" i="109"/>
  <c r="O749" i="109"/>
  <c r="N749" i="109"/>
  <c r="M749" i="109"/>
  <c r="L749" i="109"/>
  <c r="K749" i="109"/>
  <c r="J749" i="109"/>
  <c r="I749" i="109"/>
  <c r="H749" i="109"/>
  <c r="G749" i="109"/>
  <c r="F749" i="109"/>
  <c r="E749" i="109"/>
  <c r="D749" i="109"/>
  <c r="C749" i="109"/>
  <c r="B749" i="109"/>
  <c r="A749" i="109"/>
  <c r="AH748" i="109"/>
  <c r="AF748" i="109"/>
  <c r="AE748" i="109"/>
  <c r="AB748" i="109"/>
  <c r="AC748" i="109" s="1"/>
  <c r="AA748" i="109"/>
  <c r="V748" i="109"/>
  <c r="U748" i="109"/>
  <c r="T748" i="109"/>
  <c r="S748" i="109"/>
  <c r="R748" i="109"/>
  <c r="Q748" i="109"/>
  <c r="P748" i="109"/>
  <c r="O748" i="109"/>
  <c r="N748" i="109"/>
  <c r="M748" i="109"/>
  <c r="L748" i="109"/>
  <c r="K748" i="109"/>
  <c r="J748" i="109"/>
  <c r="I748" i="109"/>
  <c r="H748" i="109"/>
  <c r="G748" i="109"/>
  <c r="F748" i="109"/>
  <c r="E748" i="109"/>
  <c r="D748" i="109"/>
  <c r="C748" i="109"/>
  <c r="B748" i="109"/>
  <c r="A748" i="109"/>
  <c r="AB747" i="109"/>
  <c r="AC747" i="109" s="1"/>
  <c r="AA747" i="109"/>
  <c r="U747" i="109"/>
  <c r="T747" i="109"/>
  <c r="S747" i="109"/>
  <c r="R747" i="109"/>
  <c r="Q747" i="109"/>
  <c r="P747" i="109"/>
  <c r="O747" i="109"/>
  <c r="N747" i="109"/>
  <c r="M747" i="109"/>
  <c r="L747" i="109"/>
  <c r="K747" i="109"/>
  <c r="J747" i="109"/>
  <c r="I747" i="109"/>
  <c r="H747" i="109"/>
  <c r="G747" i="109"/>
  <c r="F747" i="109"/>
  <c r="E747" i="109"/>
  <c r="D747" i="109"/>
  <c r="C747" i="109"/>
  <c r="B747" i="109"/>
  <c r="A747" i="109"/>
  <c r="V747" i="109" s="1"/>
  <c r="Y747" i="109" s="1"/>
  <c r="AL746" i="109"/>
  <c r="AJ746" i="109"/>
  <c r="AI746" i="109"/>
  <c r="AH746" i="109"/>
  <c r="AG746" i="109"/>
  <c r="AF746" i="109"/>
  <c r="AE746" i="109"/>
  <c r="V746" i="109"/>
  <c r="Z746" i="109" s="1"/>
  <c r="U746" i="109"/>
  <c r="T746" i="109"/>
  <c r="S746" i="109"/>
  <c r="R746" i="109"/>
  <c r="Q746" i="109"/>
  <c r="P746" i="109"/>
  <c r="O746" i="109"/>
  <c r="N746" i="109"/>
  <c r="M746" i="109"/>
  <c r="L746" i="109"/>
  <c r="K746" i="109"/>
  <c r="J746" i="109"/>
  <c r="I746" i="109"/>
  <c r="H746" i="109"/>
  <c r="G746" i="109"/>
  <c r="F746" i="109"/>
  <c r="E746" i="109"/>
  <c r="D746" i="109"/>
  <c r="C746" i="109"/>
  <c r="B746" i="109"/>
  <c r="A746" i="109"/>
  <c r="U745" i="109"/>
  <c r="T745" i="109"/>
  <c r="S745" i="109"/>
  <c r="R745" i="109"/>
  <c r="Q745" i="109"/>
  <c r="P745" i="109"/>
  <c r="O745" i="109"/>
  <c r="N745" i="109"/>
  <c r="M745" i="109"/>
  <c r="L745" i="109"/>
  <c r="K745" i="109"/>
  <c r="J745" i="109"/>
  <c r="I745" i="109"/>
  <c r="H745" i="109"/>
  <c r="G745" i="109"/>
  <c r="F745" i="109"/>
  <c r="E745" i="109"/>
  <c r="D745" i="109"/>
  <c r="C745" i="109"/>
  <c r="B745" i="109"/>
  <c r="A745" i="109"/>
  <c r="V745" i="109" s="1"/>
  <c r="AP744" i="109"/>
  <c r="AN744" i="109"/>
  <c r="AM744" i="109"/>
  <c r="AL744" i="109"/>
  <c r="AK744" i="109"/>
  <c r="AJ744" i="109"/>
  <c r="AI744" i="109"/>
  <c r="AH744" i="109"/>
  <c r="AG744" i="109"/>
  <c r="AE744" i="109"/>
  <c r="U744" i="109"/>
  <c r="T744" i="109"/>
  <c r="S744" i="109"/>
  <c r="R744" i="109"/>
  <c r="Q744" i="109"/>
  <c r="P744" i="109"/>
  <c r="O744" i="109"/>
  <c r="N744" i="109"/>
  <c r="M744" i="109"/>
  <c r="L744" i="109"/>
  <c r="K744" i="109"/>
  <c r="J744" i="109"/>
  <c r="I744" i="109"/>
  <c r="H744" i="109"/>
  <c r="G744" i="109"/>
  <c r="F744" i="109"/>
  <c r="E744" i="109"/>
  <c r="D744" i="109"/>
  <c r="C744" i="109"/>
  <c r="B744" i="109"/>
  <c r="A744" i="109"/>
  <c r="V744" i="109" s="1"/>
  <c r="AP743" i="109"/>
  <c r="AO743" i="109"/>
  <c r="AS743" i="109" s="1"/>
  <c r="AM743" i="109"/>
  <c r="AL743" i="109"/>
  <c r="AK743" i="109"/>
  <c r="AI743" i="109"/>
  <c r="AG743" i="109"/>
  <c r="U743" i="109"/>
  <c r="T743" i="109"/>
  <c r="S743" i="109"/>
  <c r="R743" i="109"/>
  <c r="Q743" i="109"/>
  <c r="P743" i="109"/>
  <c r="O743" i="109"/>
  <c r="N743" i="109"/>
  <c r="M743" i="109"/>
  <c r="L743" i="109"/>
  <c r="K743" i="109"/>
  <c r="J743" i="109"/>
  <c r="I743" i="109"/>
  <c r="H743" i="109"/>
  <c r="G743" i="109"/>
  <c r="F743" i="109"/>
  <c r="E743" i="109"/>
  <c r="D743" i="109"/>
  <c r="C743" i="109"/>
  <c r="B743" i="109"/>
  <c r="A743" i="109"/>
  <c r="V743" i="109" s="1"/>
  <c r="AP742" i="109"/>
  <c r="AO742" i="109"/>
  <c r="AN742" i="109"/>
  <c r="AM742" i="109"/>
  <c r="AL742" i="109"/>
  <c r="AK742" i="109"/>
  <c r="AJ742" i="109"/>
  <c r="U742" i="109"/>
  <c r="T742" i="109"/>
  <c r="S742" i="109"/>
  <c r="R742" i="109"/>
  <c r="Q742" i="109"/>
  <c r="P742" i="109"/>
  <c r="O742" i="109"/>
  <c r="N742" i="109"/>
  <c r="M742" i="109"/>
  <c r="L742" i="109"/>
  <c r="K742" i="109"/>
  <c r="J742" i="109"/>
  <c r="I742" i="109"/>
  <c r="H742" i="109"/>
  <c r="G742" i="109"/>
  <c r="F742" i="109"/>
  <c r="E742" i="109"/>
  <c r="D742" i="109"/>
  <c r="C742" i="109"/>
  <c r="B742" i="109"/>
  <c r="A742" i="109"/>
  <c r="V742" i="109" s="1"/>
  <c r="X742" i="109" s="1"/>
  <c r="V741" i="109"/>
  <c r="U741" i="109"/>
  <c r="T741" i="109"/>
  <c r="S741" i="109"/>
  <c r="R741" i="109"/>
  <c r="Q741" i="109"/>
  <c r="P741" i="109"/>
  <c r="O741" i="109"/>
  <c r="N741" i="109"/>
  <c r="M741" i="109"/>
  <c r="L741" i="109"/>
  <c r="AB741" i="109" s="1"/>
  <c r="AC741" i="109" s="1"/>
  <c r="K741" i="109"/>
  <c r="J741" i="109"/>
  <c r="I741" i="109"/>
  <c r="H741" i="109"/>
  <c r="G741" i="109"/>
  <c r="F741" i="109"/>
  <c r="E741" i="109"/>
  <c r="D741" i="109"/>
  <c r="C741" i="109"/>
  <c r="B741" i="109"/>
  <c r="A741" i="109"/>
  <c r="AP740" i="109"/>
  <c r="AS740" i="109" s="1"/>
  <c r="AO740" i="109"/>
  <c r="AN740" i="109"/>
  <c r="AM740" i="109"/>
  <c r="AB740" i="109"/>
  <c r="AC740" i="109" s="1"/>
  <c r="V740" i="109"/>
  <c r="U740" i="109"/>
  <c r="T740" i="109"/>
  <c r="S740" i="109"/>
  <c r="R740" i="109"/>
  <c r="Q740" i="109"/>
  <c r="P740" i="109"/>
  <c r="O740" i="109"/>
  <c r="N740" i="109"/>
  <c r="M740" i="109"/>
  <c r="L740" i="109"/>
  <c r="AA740" i="109" s="1"/>
  <c r="K740" i="109"/>
  <c r="J740" i="109"/>
  <c r="I740" i="109"/>
  <c r="H740" i="109"/>
  <c r="G740" i="109"/>
  <c r="F740" i="109"/>
  <c r="E740" i="109"/>
  <c r="D740" i="109"/>
  <c r="C740" i="109"/>
  <c r="B740" i="109"/>
  <c r="A740" i="109"/>
  <c r="AB739" i="109"/>
  <c r="AC739" i="109" s="1"/>
  <c r="Z739" i="109"/>
  <c r="V739" i="109"/>
  <c r="U739" i="109"/>
  <c r="T739" i="109"/>
  <c r="S739" i="109"/>
  <c r="AA739" i="109" s="1"/>
  <c r="R739" i="109"/>
  <c r="Q739" i="109"/>
  <c r="P739" i="109"/>
  <c r="O739" i="109"/>
  <c r="N739" i="109"/>
  <c r="M739" i="109"/>
  <c r="L739" i="109"/>
  <c r="K739" i="109"/>
  <c r="J739" i="109"/>
  <c r="I739" i="109"/>
  <c r="H739" i="109"/>
  <c r="G739" i="109"/>
  <c r="F739" i="109"/>
  <c r="E739" i="109"/>
  <c r="D739" i="109"/>
  <c r="C739" i="109"/>
  <c r="B739" i="109"/>
  <c r="A739" i="109"/>
  <c r="AB738" i="109"/>
  <c r="AC738" i="109" s="1"/>
  <c r="AA738" i="109"/>
  <c r="Y738" i="109"/>
  <c r="V738" i="109"/>
  <c r="U738" i="109"/>
  <c r="T738" i="109"/>
  <c r="S738" i="109"/>
  <c r="R738" i="109"/>
  <c r="Q738" i="109"/>
  <c r="P738" i="109"/>
  <c r="O738" i="109"/>
  <c r="N738" i="109"/>
  <c r="M738" i="109"/>
  <c r="L738" i="109"/>
  <c r="K738" i="109"/>
  <c r="J738" i="109"/>
  <c r="I738" i="109"/>
  <c r="H738" i="109"/>
  <c r="G738" i="109"/>
  <c r="F738" i="109"/>
  <c r="E738" i="109"/>
  <c r="D738" i="109"/>
  <c r="C738" i="109"/>
  <c r="B738" i="109"/>
  <c r="A738" i="109"/>
  <c r="AN737" i="109"/>
  <c r="AH737" i="109"/>
  <c r="AF737" i="109"/>
  <c r="AE737" i="109"/>
  <c r="AB737" i="109"/>
  <c r="AC737" i="109" s="1"/>
  <c r="AA737" i="109"/>
  <c r="U737" i="109"/>
  <c r="T737" i="109"/>
  <c r="S737" i="109"/>
  <c r="R737" i="109"/>
  <c r="Q737" i="109"/>
  <c r="P737" i="109"/>
  <c r="O737" i="109"/>
  <c r="N737" i="109"/>
  <c r="M737" i="109"/>
  <c r="L737" i="109"/>
  <c r="K737" i="109"/>
  <c r="J737" i="109"/>
  <c r="I737" i="109"/>
  <c r="H737" i="109"/>
  <c r="G737" i="109"/>
  <c r="F737" i="109"/>
  <c r="E737" i="109"/>
  <c r="D737" i="109"/>
  <c r="C737" i="109"/>
  <c r="B737" i="109"/>
  <c r="A737" i="109"/>
  <c r="V737" i="109" s="1"/>
  <c r="Y737" i="109" s="1"/>
  <c r="AB736" i="109"/>
  <c r="AC736" i="109" s="1"/>
  <c r="U736" i="109"/>
  <c r="T736" i="109"/>
  <c r="S736" i="109"/>
  <c r="AA736" i="109" s="1"/>
  <c r="R736" i="109"/>
  <c r="Q736" i="109"/>
  <c r="P736" i="109"/>
  <c r="O736" i="109"/>
  <c r="N736" i="109"/>
  <c r="M736" i="109"/>
  <c r="L736" i="109"/>
  <c r="K736" i="109"/>
  <c r="J736" i="109"/>
  <c r="I736" i="109"/>
  <c r="H736" i="109"/>
  <c r="G736" i="109"/>
  <c r="F736" i="109"/>
  <c r="E736" i="109"/>
  <c r="D736" i="109"/>
  <c r="C736" i="109"/>
  <c r="B736" i="109"/>
  <c r="A736" i="109"/>
  <c r="V736" i="109" s="1"/>
  <c r="Y736" i="109" s="1"/>
  <c r="U735" i="109"/>
  <c r="T735" i="109"/>
  <c r="S735" i="109"/>
  <c r="R735" i="109"/>
  <c r="Q735" i="109"/>
  <c r="P735" i="109"/>
  <c r="O735" i="109"/>
  <c r="N735" i="109"/>
  <c r="M735" i="109"/>
  <c r="L735" i="109"/>
  <c r="K735" i="109"/>
  <c r="J735" i="109"/>
  <c r="I735" i="109"/>
  <c r="H735" i="109"/>
  <c r="G735" i="109"/>
  <c r="F735" i="109"/>
  <c r="E735" i="109"/>
  <c r="D735" i="109"/>
  <c r="C735" i="109"/>
  <c r="B735" i="109"/>
  <c r="A735" i="109"/>
  <c r="V735" i="109" s="1"/>
  <c r="AH735" i="109" s="1"/>
  <c r="AN734" i="109"/>
  <c r="AL734" i="109"/>
  <c r="AK734" i="109"/>
  <c r="AJ734" i="109"/>
  <c r="AI734" i="109"/>
  <c r="AH734" i="109"/>
  <c r="AG734" i="109"/>
  <c r="AF734" i="109"/>
  <c r="AR734" i="109" s="1"/>
  <c r="AE734" i="109"/>
  <c r="Z734" i="109"/>
  <c r="X734" i="109"/>
  <c r="U734" i="109"/>
  <c r="T734" i="109"/>
  <c r="S734" i="109"/>
  <c r="R734" i="109"/>
  <c r="Q734" i="109"/>
  <c r="P734" i="109"/>
  <c r="O734" i="109"/>
  <c r="N734" i="109"/>
  <c r="M734" i="109"/>
  <c r="L734" i="109"/>
  <c r="K734" i="109"/>
  <c r="J734" i="109"/>
  <c r="I734" i="109"/>
  <c r="H734" i="109"/>
  <c r="G734" i="109"/>
  <c r="F734" i="109"/>
  <c r="E734" i="109"/>
  <c r="D734" i="109"/>
  <c r="C734" i="109"/>
  <c r="B734" i="109"/>
  <c r="A734" i="109"/>
  <c r="V734" i="109" s="1"/>
  <c r="AE733" i="109"/>
  <c r="AC733" i="109"/>
  <c r="AB733" i="109"/>
  <c r="Z733" i="109"/>
  <c r="U733" i="109"/>
  <c r="T733" i="109"/>
  <c r="S733" i="109"/>
  <c r="AA733" i="109" s="1"/>
  <c r="R733" i="109"/>
  <c r="Q733" i="109"/>
  <c r="P733" i="109"/>
  <c r="O733" i="109"/>
  <c r="N733" i="109"/>
  <c r="M733" i="109"/>
  <c r="L733" i="109"/>
  <c r="K733" i="109"/>
  <c r="J733" i="109"/>
  <c r="I733" i="109"/>
  <c r="H733" i="109"/>
  <c r="G733" i="109"/>
  <c r="F733" i="109"/>
  <c r="E733" i="109"/>
  <c r="D733" i="109"/>
  <c r="C733" i="109"/>
  <c r="B733" i="109"/>
  <c r="A733" i="109"/>
  <c r="V733" i="109" s="1"/>
  <c r="AP732" i="109"/>
  <c r="AO732" i="109"/>
  <c r="AS732" i="109" s="1"/>
  <c r="AN732" i="109"/>
  <c r="U732" i="109"/>
  <c r="T732" i="109"/>
  <c r="S732" i="109"/>
  <c r="R732" i="109"/>
  <c r="Q732" i="109"/>
  <c r="P732" i="109"/>
  <c r="O732" i="109"/>
  <c r="N732" i="109"/>
  <c r="M732" i="109"/>
  <c r="L732" i="109"/>
  <c r="K732" i="109"/>
  <c r="J732" i="109"/>
  <c r="I732" i="109"/>
  <c r="H732" i="109"/>
  <c r="G732" i="109"/>
  <c r="F732" i="109"/>
  <c r="E732" i="109"/>
  <c r="D732" i="109"/>
  <c r="C732" i="109"/>
  <c r="B732" i="109"/>
  <c r="A732" i="109"/>
  <c r="V732" i="109" s="1"/>
  <c r="AS731" i="109"/>
  <c r="AP731" i="109"/>
  <c r="AO731" i="109"/>
  <c r="AN731" i="109"/>
  <c r="AM731" i="109"/>
  <c r="AK731" i="109"/>
  <c r="U731" i="109"/>
  <c r="T731" i="109"/>
  <c r="S731" i="109"/>
  <c r="R731" i="109"/>
  <c r="Q731" i="109"/>
  <c r="P731" i="109"/>
  <c r="O731" i="109"/>
  <c r="N731" i="109"/>
  <c r="M731" i="109"/>
  <c r="L731" i="109"/>
  <c r="K731" i="109"/>
  <c r="J731" i="109"/>
  <c r="I731" i="109"/>
  <c r="H731" i="109"/>
  <c r="G731" i="109"/>
  <c r="F731" i="109"/>
  <c r="E731" i="109"/>
  <c r="D731" i="109"/>
  <c r="C731" i="109"/>
  <c r="B731" i="109"/>
  <c r="A731" i="109"/>
  <c r="V731" i="109" s="1"/>
  <c r="AP730" i="109"/>
  <c r="AO730" i="109"/>
  <c r="AS730" i="109" s="1"/>
  <c r="AN730" i="109"/>
  <c r="AM730" i="109"/>
  <c r="AL730" i="109"/>
  <c r="AK730" i="109"/>
  <c r="AJ730" i="109"/>
  <c r="AI730" i="109"/>
  <c r="AH730" i="109"/>
  <c r="AG730" i="109"/>
  <c r="V730" i="109"/>
  <c r="AE730" i="109" s="1"/>
  <c r="U730" i="109"/>
  <c r="T730" i="109"/>
  <c r="S730" i="109"/>
  <c r="R730" i="109"/>
  <c r="Q730" i="109"/>
  <c r="P730" i="109"/>
  <c r="O730" i="109"/>
  <c r="N730" i="109"/>
  <c r="M730" i="109"/>
  <c r="L730" i="109"/>
  <c r="K730" i="109"/>
  <c r="J730" i="109"/>
  <c r="I730" i="109"/>
  <c r="H730" i="109"/>
  <c r="G730" i="109"/>
  <c r="F730" i="109"/>
  <c r="E730" i="109"/>
  <c r="D730" i="109"/>
  <c r="C730" i="109"/>
  <c r="B730" i="109"/>
  <c r="A730" i="109"/>
  <c r="AO729" i="109"/>
  <c r="AN729" i="109"/>
  <c r="AM729" i="109"/>
  <c r="AL729" i="109"/>
  <c r="AK729" i="109"/>
  <c r="AJ729" i="109"/>
  <c r="AI729" i="109"/>
  <c r="AH729" i="109"/>
  <c r="AB729" i="109"/>
  <c r="AC729" i="109" s="1"/>
  <c r="AA729" i="109"/>
  <c r="Z729" i="109"/>
  <c r="Y729" i="109"/>
  <c r="V729" i="109"/>
  <c r="AP729" i="109" s="1"/>
  <c r="U729" i="109"/>
  <c r="T729" i="109"/>
  <c r="S729" i="109"/>
  <c r="R729" i="109"/>
  <c r="Q729" i="109"/>
  <c r="P729" i="109"/>
  <c r="O729" i="109"/>
  <c r="N729" i="109"/>
  <c r="M729" i="109"/>
  <c r="L729" i="109"/>
  <c r="K729" i="109"/>
  <c r="J729" i="109"/>
  <c r="I729" i="109"/>
  <c r="H729" i="109"/>
  <c r="G729" i="109"/>
  <c r="F729" i="109"/>
  <c r="E729" i="109"/>
  <c r="D729" i="109"/>
  <c r="C729" i="109"/>
  <c r="B729" i="109"/>
  <c r="A729" i="109"/>
  <c r="AJ728" i="109"/>
  <c r="AB728" i="109"/>
  <c r="AC728" i="109" s="1"/>
  <c r="AA728" i="109"/>
  <c r="U728" i="109"/>
  <c r="T728" i="109"/>
  <c r="S728" i="109"/>
  <c r="R728" i="109"/>
  <c r="Q728" i="109"/>
  <c r="P728" i="109"/>
  <c r="O728" i="109"/>
  <c r="N728" i="109"/>
  <c r="M728" i="109"/>
  <c r="L728" i="109"/>
  <c r="K728" i="109"/>
  <c r="J728" i="109"/>
  <c r="I728" i="109"/>
  <c r="H728" i="109"/>
  <c r="G728" i="109"/>
  <c r="F728" i="109"/>
  <c r="E728" i="109"/>
  <c r="D728" i="109"/>
  <c r="C728" i="109"/>
  <c r="B728" i="109"/>
  <c r="A728" i="109"/>
  <c r="V728" i="109" s="1"/>
  <c r="X728" i="109" s="1"/>
  <c r="AD728" i="109" s="1"/>
  <c r="AC727" i="109"/>
  <c r="AB727" i="109"/>
  <c r="AA727" i="109"/>
  <c r="V727" i="109"/>
  <c r="U727" i="109"/>
  <c r="T727" i="109"/>
  <c r="S727" i="109"/>
  <c r="R727" i="109"/>
  <c r="Q727" i="109"/>
  <c r="P727" i="109"/>
  <c r="O727" i="109"/>
  <c r="N727" i="109"/>
  <c r="M727" i="109"/>
  <c r="L727" i="109"/>
  <c r="K727" i="109"/>
  <c r="J727" i="109"/>
  <c r="I727" i="109"/>
  <c r="H727" i="109"/>
  <c r="G727" i="109"/>
  <c r="F727" i="109"/>
  <c r="E727" i="109"/>
  <c r="D727" i="109"/>
  <c r="C727" i="109"/>
  <c r="B727" i="109"/>
  <c r="A727" i="109"/>
  <c r="AB726" i="109"/>
  <c r="AC726" i="109" s="1"/>
  <c r="U726" i="109"/>
  <c r="T726" i="109"/>
  <c r="S726" i="109"/>
  <c r="AA726" i="109" s="1"/>
  <c r="R726" i="109"/>
  <c r="Q726" i="109"/>
  <c r="P726" i="109"/>
  <c r="O726" i="109"/>
  <c r="N726" i="109"/>
  <c r="M726" i="109"/>
  <c r="L726" i="109"/>
  <c r="K726" i="109"/>
  <c r="J726" i="109"/>
  <c r="I726" i="109"/>
  <c r="H726" i="109"/>
  <c r="G726" i="109"/>
  <c r="F726" i="109"/>
  <c r="E726" i="109"/>
  <c r="D726" i="109"/>
  <c r="C726" i="109"/>
  <c r="B726" i="109"/>
  <c r="A726" i="109"/>
  <c r="V726" i="109" s="1"/>
  <c r="AB725" i="109"/>
  <c r="AC725" i="109" s="1"/>
  <c r="V725" i="109"/>
  <c r="U725" i="109"/>
  <c r="T725" i="109"/>
  <c r="S725" i="109"/>
  <c r="AA725" i="109" s="1"/>
  <c r="R725" i="109"/>
  <c r="Q725" i="109"/>
  <c r="P725" i="109"/>
  <c r="O725" i="109"/>
  <c r="N725" i="109"/>
  <c r="M725" i="109"/>
  <c r="L725" i="109"/>
  <c r="K725" i="109"/>
  <c r="J725" i="109"/>
  <c r="I725" i="109"/>
  <c r="H725" i="109"/>
  <c r="G725" i="109"/>
  <c r="F725" i="109"/>
  <c r="E725" i="109"/>
  <c r="D725" i="109"/>
  <c r="C725" i="109"/>
  <c r="B725" i="109"/>
  <c r="A725" i="109"/>
  <c r="AA724" i="109"/>
  <c r="Z724" i="109"/>
  <c r="X724" i="109"/>
  <c r="U724" i="109"/>
  <c r="T724" i="109"/>
  <c r="S724" i="109"/>
  <c r="R724" i="109"/>
  <c r="Q724" i="109"/>
  <c r="P724" i="109"/>
  <c r="O724" i="109"/>
  <c r="N724" i="109"/>
  <c r="M724" i="109"/>
  <c r="L724" i="109"/>
  <c r="AB724" i="109" s="1"/>
  <c r="AC724" i="109" s="1"/>
  <c r="K724" i="109"/>
  <c r="J724" i="109"/>
  <c r="I724" i="109"/>
  <c r="H724" i="109"/>
  <c r="G724" i="109"/>
  <c r="F724" i="109"/>
  <c r="E724" i="109"/>
  <c r="D724" i="109"/>
  <c r="C724" i="109"/>
  <c r="B724" i="109"/>
  <c r="A724" i="109"/>
  <c r="V724" i="109" s="1"/>
  <c r="AB723" i="109"/>
  <c r="AC723" i="109" s="1"/>
  <c r="U723" i="109"/>
  <c r="T723" i="109"/>
  <c r="S723" i="109"/>
  <c r="R723" i="109"/>
  <c r="Q723" i="109"/>
  <c r="P723" i="109"/>
  <c r="O723" i="109"/>
  <c r="N723" i="109"/>
  <c r="M723" i="109"/>
  <c r="L723" i="109"/>
  <c r="AA723" i="109" s="1"/>
  <c r="K723" i="109"/>
  <c r="J723" i="109"/>
  <c r="I723" i="109"/>
  <c r="H723" i="109"/>
  <c r="G723" i="109"/>
  <c r="F723" i="109"/>
  <c r="E723" i="109"/>
  <c r="D723" i="109"/>
  <c r="C723" i="109"/>
  <c r="B723" i="109"/>
  <c r="A723" i="109"/>
  <c r="V723" i="109" s="1"/>
  <c r="AP722" i="109"/>
  <c r="AO722" i="109"/>
  <c r="AN722" i="109"/>
  <c r="AM722" i="109"/>
  <c r="AL722" i="109"/>
  <c r="AG722" i="109"/>
  <c r="AE722" i="109"/>
  <c r="Y722" i="109"/>
  <c r="U722" i="109"/>
  <c r="T722" i="109"/>
  <c r="S722" i="109"/>
  <c r="AA722" i="109" s="1"/>
  <c r="R722" i="109"/>
  <c r="Q722" i="109"/>
  <c r="P722" i="109"/>
  <c r="AD722" i="109" s="1"/>
  <c r="O722" i="109"/>
  <c r="N722" i="109"/>
  <c r="M722" i="109"/>
  <c r="L722" i="109"/>
  <c r="AB722" i="109" s="1"/>
  <c r="AC722" i="109" s="1"/>
  <c r="K722" i="109"/>
  <c r="J722" i="109"/>
  <c r="I722" i="109"/>
  <c r="H722" i="109"/>
  <c r="G722" i="109"/>
  <c r="F722" i="109"/>
  <c r="E722" i="109"/>
  <c r="D722" i="109"/>
  <c r="C722" i="109"/>
  <c r="B722" i="109"/>
  <c r="A722" i="109"/>
  <c r="V722" i="109" s="1"/>
  <c r="X722" i="109" s="1"/>
  <c r="AP721" i="109"/>
  <c r="AO721" i="109"/>
  <c r="AS721" i="109" s="1"/>
  <c r="AN721" i="109"/>
  <c r="AM721" i="109"/>
  <c r="AL721" i="109"/>
  <c r="AK721" i="109"/>
  <c r="AJ721" i="109"/>
  <c r="AE721" i="109"/>
  <c r="U721" i="109"/>
  <c r="T721" i="109"/>
  <c r="S721" i="109"/>
  <c r="R721" i="109"/>
  <c r="Q721" i="109"/>
  <c r="P721" i="109"/>
  <c r="O721" i="109"/>
  <c r="N721" i="109"/>
  <c r="M721" i="109"/>
  <c r="L721" i="109"/>
  <c r="K721" i="109"/>
  <c r="J721" i="109"/>
  <c r="I721" i="109"/>
  <c r="H721" i="109"/>
  <c r="G721" i="109"/>
  <c r="F721" i="109"/>
  <c r="E721" i="109"/>
  <c r="D721" i="109"/>
  <c r="C721" i="109"/>
  <c r="B721" i="109"/>
  <c r="A721" i="109"/>
  <c r="V721" i="109" s="1"/>
  <c r="X721" i="109" s="1"/>
  <c r="U720" i="109"/>
  <c r="T720" i="109"/>
  <c r="S720" i="109"/>
  <c r="R720" i="109"/>
  <c r="Q720" i="109"/>
  <c r="P720" i="109"/>
  <c r="O720" i="109"/>
  <c r="N720" i="109"/>
  <c r="M720" i="109"/>
  <c r="L720" i="109"/>
  <c r="K720" i="109"/>
  <c r="J720" i="109"/>
  <c r="I720" i="109"/>
  <c r="H720" i="109"/>
  <c r="G720" i="109"/>
  <c r="F720" i="109"/>
  <c r="E720" i="109"/>
  <c r="D720" i="109"/>
  <c r="C720" i="109"/>
  <c r="B720" i="109"/>
  <c r="A720" i="109"/>
  <c r="V720" i="109" s="1"/>
  <c r="AH720" i="109" s="1"/>
  <c r="AP719" i="109"/>
  <c r="AO719" i="109"/>
  <c r="AN719" i="109"/>
  <c r="AM719" i="109"/>
  <c r="AL719" i="109"/>
  <c r="AK719" i="109"/>
  <c r="AJ719" i="109"/>
  <c r="AI719" i="109"/>
  <c r="AH719" i="109"/>
  <c r="V719" i="109"/>
  <c r="AG719" i="109" s="1"/>
  <c r="U719" i="109"/>
  <c r="T719" i="109"/>
  <c r="S719" i="109"/>
  <c r="R719" i="109"/>
  <c r="Q719" i="109"/>
  <c r="P719" i="109"/>
  <c r="O719" i="109"/>
  <c r="N719" i="109"/>
  <c r="M719" i="109"/>
  <c r="L719" i="109"/>
  <c r="K719" i="109"/>
  <c r="J719" i="109"/>
  <c r="I719" i="109"/>
  <c r="H719" i="109"/>
  <c r="G719" i="109"/>
  <c r="F719" i="109"/>
  <c r="E719" i="109"/>
  <c r="D719" i="109"/>
  <c r="C719" i="109"/>
  <c r="B719" i="109"/>
  <c r="A719" i="109"/>
  <c r="AK718" i="109"/>
  <c r="AC718" i="109"/>
  <c r="AB718" i="109"/>
  <c r="V718" i="109"/>
  <c r="U718" i="109"/>
  <c r="T718" i="109"/>
  <c r="S718" i="109"/>
  <c r="AA718" i="109" s="1"/>
  <c r="R718" i="109"/>
  <c r="Q718" i="109"/>
  <c r="P718" i="109"/>
  <c r="O718" i="109"/>
  <c r="N718" i="109"/>
  <c r="M718" i="109"/>
  <c r="L718" i="109"/>
  <c r="K718" i="109"/>
  <c r="J718" i="109"/>
  <c r="I718" i="109"/>
  <c r="H718" i="109"/>
  <c r="G718" i="109"/>
  <c r="F718" i="109"/>
  <c r="E718" i="109"/>
  <c r="D718" i="109"/>
  <c r="C718" i="109"/>
  <c r="B718" i="109"/>
  <c r="A718" i="109"/>
  <c r="AP717" i="109"/>
  <c r="V717" i="109"/>
  <c r="U717" i="109"/>
  <c r="T717" i="109"/>
  <c r="S717" i="109"/>
  <c r="AA717" i="109" s="1"/>
  <c r="R717" i="109"/>
  <c r="Q717" i="109"/>
  <c r="P717" i="109"/>
  <c r="O717" i="109"/>
  <c r="N717" i="109"/>
  <c r="M717" i="109"/>
  <c r="L717" i="109"/>
  <c r="AB717" i="109" s="1"/>
  <c r="AC717" i="109" s="1"/>
  <c r="K717" i="109"/>
  <c r="J717" i="109"/>
  <c r="I717" i="109"/>
  <c r="H717" i="109"/>
  <c r="G717" i="109"/>
  <c r="F717" i="109"/>
  <c r="E717" i="109"/>
  <c r="D717" i="109"/>
  <c r="C717" i="109"/>
  <c r="B717" i="109"/>
  <c r="A717" i="109"/>
  <c r="V716" i="109"/>
  <c r="U716" i="109"/>
  <c r="T716" i="109"/>
  <c r="S716" i="109"/>
  <c r="AA716" i="109" s="1"/>
  <c r="R716" i="109"/>
  <c r="Q716" i="109"/>
  <c r="P716" i="109"/>
  <c r="O716" i="109"/>
  <c r="N716" i="109"/>
  <c r="M716" i="109"/>
  <c r="L716" i="109"/>
  <c r="AB716" i="109" s="1"/>
  <c r="AC716" i="109" s="1"/>
  <c r="K716" i="109"/>
  <c r="J716" i="109"/>
  <c r="I716" i="109"/>
  <c r="H716" i="109"/>
  <c r="G716" i="109"/>
  <c r="F716" i="109"/>
  <c r="E716" i="109"/>
  <c r="D716" i="109"/>
  <c r="C716" i="109"/>
  <c r="B716" i="109"/>
  <c r="A716" i="109"/>
  <c r="AC715" i="109"/>
  <c r="AB715" i="109"/>
  <c r="AA715" i="109"/>
  <c r="U715" i="109"/>
  <c r="T715" i="109"/>
  <c r="S715" i="109"/>
  <c r="R715" i="109"/>
  <c r="Q715" i="109"/>
  <c r="P715" i="109"/>
  <c r="O715" i="109"/>
  <c r="N715" i="109"/>
  <c r="M715" i="109"/>
  <c r="L715" i="109"/>
  <c r="K715" i="109"/>
  <c r="J715" i="109"/>
  <c r="I715" i="109"/>
  <c r="H715" i="109"/>
  <c r="G715" i="109"/>
  <c r="F715" i="109"/>
  <c r="E715" i="109"/>
  <c r="D715" i="109"/>
  <c r="C715" i="109"/>
  <c r="B715" i="109"/>
  <c r="A715" i="109"/>
  <c r="V715" i="109" s="1"/>
  <c r="AE714" i="109"/>
  <c r="AB714" i="109"/>
  <c r="AC714" i="109" s="1"/>
  <c r="AA714" i="109"/>
  <c r="Z714" i="109"/>
  <c r="V714" i="109"/>
  <c r="U714" i="109"/>
  <c r="T714" i="109"/>
  <c r="S714" i="109"/>
  <c r="R714" i="109"/>
  <c r="Q714" i="109"/>
  <c r="P714" i="109"/>
  <c r="O714" i="109"/>
  <c r="N714" i="109"/>
  <c r="M714" i="109"/>
  <c r="L714" i="109"/>
  <c r="K714" i="109"/>
  <c r="J714" i="109"/>
  <c r="I714" i="109"/>
  <c r="H714" i="109"/>
  <c r="G714" i="109"/>
  <c r="F714" i="109"/>
  <c r="E714" i="109"/>
  <c r="D714" i="109"/>
  <c r="C714" i="109"/>
  <c r="B714" i="109"/>
  <c r="A714" i="109"/>
  <c r="AF713" i="109"/>
  <c r="AE713" i="109"/>
  <c r="AC713" i="109"/>
  <c r="AB713" i="109"/>
  <c r="AA713" i="109"/>
  <c r="Z713" i="109"/>
  <c r="X713" i="109"/>
  <c r="AD713" i="109" s="1"/>
  <c r="U713" i="109"/>
  <c r="T713" i="109"/>
  <c r="S713" i="109"/>
  <c r="R713" i="109"/>
  <c r="Q713" i="109"/>
  <c r="P713" i="109"/>
  <c r="O713" i="109"/>
  <c r="N713" i="109"/>
  <c r="M713" i="109"/>
  <c r="L713" i="109"/>
  <c r="K713" i="109"/>
  <c r="J713" i="109"/>
  <c r="I713" i="109"/>
  <c r="H713" i="109"/>
  <c r="G713" i="109"/>
  <c r="F713" i="109"/>
  <c r="E713" i="109"/>
  <c r="D713" i="109"/>
  <c r="C713" i="109"/>
  <c r="B713" i="109"/>
  <c r="A713" i="109"/>
  <c r="V713" i="109" s="1"/>
  <c r="AO712" i="109"/>
  <c r="AN712" i="109"/>
  <c r="AM712" i="109"/>
  <c r="AK712" i="109"/>
  <c r="AJ712" i="109"/>
  <c r="AI712" i="109"/>
  <c r="AH712" i="109"/>
  <c r="AG712" i="109"/>
  <c r="AF712" i="109"/>
  <c r="AE712" i="109"/>
  <c r="Z712" i="109"/>
  <c r="Y712" i="109"/>
  <c r="V712" i="109"/>
  <c r="X712" i="109" s="1"/>
  <c r="U712" i="109"/>
  <c r="T712" i="109"/>
  <c r="S712" i="109"/>
  <c r="R712" i="109"/>
  <c r="Q712" i="109"/>
  <c r="P712" i="109"/>
  <c r="O712" i="109"/>
  <c r="N712" i="109"/>
  <c r="M712" i="109"/>
  <c r="L712" i="109"/>
  <c r="K712" i="109"/>
  <c r="J712" i="109"/>
  <c r="I712" i="109"/>
  <c r="H712" i="109"/>
  <c r="G712" i="109"/>
  <c r="F712" i="109"/>
  <c r="E712" i="109"/>
  <c r="D712" i="109"/>
  <c r="C712" i="109"/>
  <c r="B712" i="109"/>
  <c r="A712" i="109"/>
  <c r="AM711" i="109"/>
  <c r="AK711" i="109"/>
  <c r="AJ711" i="109"/>
  <c r="AI711" i="109"/>
  <c r="AH711" i="109"/>
  <c r="AG711" i="109"/>
  <c r="AF711" i="109"/>
  <c r="AE711" i="109"/>
  <c r="AB711" i="109"/>
  <c r="AC711" i="109" s="1"/>
  <c r="V711" i="109"/>
  <c r="Z711" i="109" s="1"/>
  <c r="U711" i="109"/>
  <c r="T711" i="109"/>
  <c r="S711" i="109"/>
  <c r="R711" i="109"/>
  <c r="Q711" i="109"/>
  <c r="P711" i="109"/>
  <c r="O711" i="109"/>
  <c r="N711" i="109"/>
  <c r="M711" i="109"/>
  <c r="L711" i="109"/>
  <c r="AA711" i="109" s="1"/>
  <c r="K711" i="109"/>
  <c r="J711" i="109"/>
  <c r="I711" i="109"/>
  <c r="H711" i="109"/>
  <c r="G711" i="109"/>
  <c r="F711" i="109"/>
  <c r="E711" i="109"/>
  <c r="D711" i="109"/>
  <c r="C711" i="109"/>
  <c r="B711" i="109"/>
  <c r="A711" i="109"/>
  <c r="AO710" i="109"/>
  <c r="AN710" i="109"/>
  <c r="AM710" i="109"/>
  <c r="AL710" i="109"/>
  <c r="AK710" i="109"/>
  <c r="AJ710" i="109"/>
  <c r="AI710" i="109"/>
  <c r="AH710" i="109"/>
  <c r="AG710" i="109"/>
  <c r="AF710" i="109"/>
  <c r="AE710" i="109"/>
  <c r="Y710" i="109"/>
  <c r="V710" i="109"/>
  <c r="Z710" i="109" s="1"/>
  <c r="U710" i="109"/>
  <c r="T710" i="109"/>
  <c r="S710" i="109"/>
  <c r="R710" i="109"/>
  <c r="Q710" i="109"/>
  <c r="P710" i="109"/>
  <c r="O710" i="109"/>
  <c r="N710" i="109"/>
  <c r="M710" i="109"/>
  <c r="L710" i="109"/>
  <c r="K710" i="109"/>
  <c r="J710" i="109"/>
  <c r="I710" i="109"/>
  <c r="H710" i="109"/>
  <c r="G710" i="109"/>
  <c r="F710" i="109"/>
  <c r="E710" i="109"/>
  <c r="D710" i="109"/>
  <c r="C710" i="109"/>
  <c r="B710" i="109"/>
  <c r="A710" i="109"/>
  <c r="AP709" i="109"/>
  <c r="AO709" i="109"/>
  <c r="AS709" i="109" s="1"/>
  <c r="AN709" i="109"/>
  <c r="AM709" i="109"/>
  <c r="AL709" i="109"/>
  <c r="AK709" i="109"/>
  <c r="AJ709" i="109"/>
  <c r="AI709" i="109"/>
  <c r="AH709" i="109"/>
  <c r="AG709" i="109"/>
  <c r="AF709" i="109"/>
  <c r="AR709" i="109" s="1"/>
  <c r="Y709" i="109"/>
  <c r="V709" i="109"/>
  <c r="AE709" i="109" s="1"/>
  <c r="AQ709" i="109" s="1"/>
  <c r="U709" i="109"/>
  <c r="T709" i="109"/>
  <c r="S709" i="109"/>
  <c r="R709" i="109"/>
  <c r="Q709" i="109"/>
  <c r="P709" i="109"/>
  <c r="O709" i="109"/>
  <c r="N709" i="109"/>
  <c r="M709" i="109"/>
  <c r="L709" i="109"/>
  <c r="K709" i="109"/>
  <c r="J709" i="109"/>
  <c r="I709" i="109"/>
  <c r="H709" i="109"/>
  <c r="G709" i="109"/>
  <c r="F709" i="109"/>
  <c r="E709" i="109"/>
  <c r="D709" i="109"/>
  <c r="C709" i="109"/>
  <c r="B709" i="109"/>
  <c r="A709" i="109"/>
  <c r="AP708" i="109"/>
  <c r="AO708" i="109"/>
  <c r="AN708" i="109"/>
  <c r="AM708" i="109"/>
  <c r="AL708" i="109"/>
  <c r="AK708" i="109"/>
  <c r="AJ708" i="109"/>
  <c r="AI708" i="109"/>
  <c r="AH708" i="109"/>
  <c r="V708" i="109"/>
  <c r="AG708" i="109" s="1"/>
  <c r="U708" i="109"/>
  <c r="T708" i="109"/>
  <c r="S708" i="109"/>
  <c r="R708" i="109"/>
  <c r="Q708" i="109"/>
  <c r="P708" i="109"/>
  <c r="O708" i="109"/>
  <c r="N708" i="109"/>
  <c r="M708" i="109"/>
  <c r="L708" i="109"/>
  <c r="K708" i="109"/>
  <c r="J708" i="109"/>
  <c r="I708" i="109"/>
  <c r="H708" i="109"/>
  <c r="G708" i="109"/>
  <c r="F708" i="109"/>
  <c r="E708" i="109"/>
  <c r="D708" i="109"/>
  <c r="C708" i="109"/>
  <c r="B708" i="109"/>
  <c r="A708" i="109"/>
  <c r="AK707" i="109"/>
  <c r="AJ707" i="109"/>
  <c r="AC707" i="109"/>
  <c r="AB707" i="109"/>
  <c r="V707" i="109"/>
  <c r="U707" i="109"/>
  <c r="T707" i="109"/>
  <c r="S707" i="109"/>
  <c r="AA707" i="109" s="1"/>
  <c r="R707" i="109"/>
  <c r="Q707" i="109"/>
  <c r="P707" i="109"/>
  <c r="O707" i="109"/>
  <c r="N707" i="109"/>
  <c r="M707" i="109"/>
  <c r="L707" i="109"/>
  <c r="K707" i="109"/>
  <c r="J707" i="109"/>
  <c r="I707" i="109"/>
  <c r="H707" i="109"/>
  <c r="G707" i="109"/>
  <c r="F707" i="109"/>
  <c r="E707" i="109"/>
  <c r="D707" i="109"/>
  <c r="C707" i="109"/>
  <c r="B707" i="109"/>
  <c r="A707" i="109"/>
  <c r="U706" i="109"/>
  <c r="T706" i="109"/>
  <c r="S706" i="109"/>
  <c r="AA706" i="109" s="1"/>
  <c r="R706" i="109"/>
  <c r="Q706" i="109"/>
  <c r="P706" i="109"/>
  <c r="O706" i="109"/>
  <c r="N706" i="109"/>
  <c r="M706" i="109"/>
  <c r="L706" i="109"/>
  <c r="AB706" i="109" s="1"/>
  <c r="AC706" i="109" s="1"/>
  <c r="K706" i="109"/>
  <c r="J706" i="109"/>
  <c r="I706" i="109"/>
  <c r="H706" i="109"/>
  <c r="G706" i="109"/>
  <c r="F706" i="109"/>
  <c r="E706" i="109"/>
  <c r="D706" i="109"/>
  <c r="C706" i="109"/>
  <c r="B706" i="109"/>
  <c r="A706" i="109"/>
  <c r="V706" i="109" s="1"/>
  <c r="AP705" i="109"/>
  <c r="AO705" i="109"/>
  <c r="AS705" i="109" s="1"/>
  <c r="AN705" i="109"/>
  <c r="AA705" i="109"/>
  <c r="Z705" i="109"/>
  <c r="V705" i="109"/>
  <c r="U705" i="109"/>
  <c r="T705" i="109"/>
  <c r="S705" i="109"/>
  <c r="R705" i="109"/>
  <c r="Q705" i="109"/>
  <c r="P705" i="109"/>
  <c r="O705" i="109"/>
  <c r="N705" i="109"/>
  <c r="M705" i="109"/>
  <c r="L705" i="109"/>
  <c r="AB705" i="109" s="1"/>
  <c r="AC705" i="109" s="1"/>
  <c r="K705" i="109"/>
  <c r="J705" i="109"/>
  <c r="I705" i="109"/>
  <c r="H705" i="109"/>
  <c r="G705" i="109"/>
  <c r="F705" i="109"/>
  <c r="E705" i="109"/>
  <c r="D705" i="109"/>
  <c r="C705" i="109"/>
  <c r="B705" i="109"/>
  <c r="A705" i="109"/>
  <c r="AP704" i="109"/>
  <c r="AC704" i="109"/>
  <c r="AB704" i="109"/>
  <c r="Z704" i="109"/>
  <c r="V704" i="109"/>
  <c r="U704" i="109"/>
  <c r="T704" i="109"/>
  <c r="S704" i="109"/>
  <c r="AA704" i="109" s="1"/>
  <c r="R704" i="109"/>
  <c r="Q704" i="109"/>
  <c r="P704" i="109"/>
  <c r="O704" i="109"/>
  <c r="N704" i="109"/>
  <c r="M704" i="109"/>
  <c r="L704" i="109"/>
  <c r="K704" i="109"/>
  <c r="J704" i="109"/>
  <c r="I704" i="109"/>
  <c r="H704" i="109"/>
  <c r="G704" i="109"/>
  <c r="F704" i="109"/>
  <c r="E704" i="109"/>
  <c r="D704" i="109"/>
  <c r="C704" i="109"/>
  <c r="B704" i="109"/>
  <c r="A704" i="109"/>
  <c r="AC703" i="109"/>
  <c r="AB703" i="109"/>
  <c r="AA703" i="109"/>
  <c r="V703" i="109"/>
  <c r="U703" i="109"/>
  <c r="T703" i="109"/>
  <c r="S703" i="109"/>
  <c r="R703" i="109"/>
  <c r="Q703" i="109"/>
  <c r="P703" i="109"/>
  <c r="O703" i="109"/>
  <c r="N703" i="109"/>
  <c r="M703" i="109"/>
  <c r="L703" i="109"/>
  <c r="K703" i="109"/>
  <c r="J703" i="109"/>
  <c r="I703" i="109"/>
  <c r="H703" i="109"/>
  <c r="G703" i="109"/>
  <c r="F703" i="109"/>
  <c r="E703" i="109"/>
  <c r="D703" i="109"/>
  <c r="C703" i="109"/>
  <c r="B703" i="109"/>
  <c r="A703" i="109"/>
  <c r="AF702" i="109"/>
  <c r="AE702" i="109"/>
  <c r="AB702" i="109"/>
  <c r="AC702" i="109" s="1"/>
  <c r="AA702" i="109"/>
  <c r="U702" i="109"/>
  <c r="T702" i="109"/>
  <c r="S702" i="109"/>
  <c r="R702" i="109"/>
  <c r="Q702" i="109"/>
  <c r="P702" i="109"/>
  <c r="O702" i="109"/>
  <c r="N702" i="109"/>
  <c r="M702" i="109"/>
  <c r="L702" i="109"/>
  <c r="K702" i="109"/>
  <c r="J702" i="109"/>
  <c r="I702" i="109"/>
  <c r="H702" i="109"/>
  <c r="G702" i="109"/>
  <c r="F702" i="109"/>
  <c r="E702" i="109"/>
  <c r="D702" i="109"/>
  <c r="C702" i="109"/>
  <c r="B702" i="109"/>
  <c r="A702" i="109"/>
  <c r="V702" i="109" s="1"/>
  <c r="X702" i="109" s="1"/>
  <c r="AD702" i="109" s="1"/>
  <c r="AO701" i="109"/>
  <c r="AN701" i="109"/>
  <c r="AM701" i="109"/>
  <c r="AK701" i="109"/>
  <c r="AJ701" i="109"/>
  <c r="AI701" i="109"/>
  <c r="AH701" i="109"/>
  <c r="AG701" i="109"/>
  <c r="AF701" i="109"/>
  <c r="AE701" i="109"/>
  <c r="AQ701" i="109" s="1"/>
  <c r="Z701" i="109"/>
  <c r="Y701" i="109"/>
  <c r="V701" i="109"/>
  <c r="X701" i="109" s="1"/>
  <c r="U701" i="109"/>
  <c r="T701" i="109"/>
  <c r="S701" i="109"/>
  <c r="R701" i="109"/>
  <c r="Q701" i="109"/>
  <c r="P701" i="109"/>
  <c r="O701" i="109"/>
  <c r="N701" i="109"/>
  <c r="M701" i="109"/>
  <c r="L701" i="109"/>
  <c r="K701" i="109"/>
  <c r="J701" i="109"/>
  <c r="I701" i="109"/>
  <c r="H701" i="109"/>
  <c r="G701" i="109"/>
  <c r="F701" i="109"/>
  <c r="E701" i="109"/>
  <c r="D701" i="109"/>
  <c r="C701" i="109"/>
  <c r="B701" i="109"/>
  <c r="A701" i="109"/>
  <c r="AM700" i="109"/>
  <c r="AK700" i="109"/>
  <c r="AJ700" i="109"/>
  <c r="AI700" i="109"/>
  <c r="AH700" i="109"/>
  <c r="AG700" i="109"/>
  <c r="AF700" i="109"/>
  <c r="AE700" i="109"/>
  <c r="AC700" i="109"/>
  <c r="AB700" i="109"/>
  <c r="V700" i="109"/>
  <c r="Z700" i="109" s="1"/>
  <c r="U700" i="109"/>
  <c r="T700" i="109"/>
  <c r="S700" i="109"/>
  <c r="R700" i="109"/>
  <c r="Q700" i="109"/>
  <c r="P700" i="109"/>
  <c r="O700" i="109"/>
  <c r="N700" i="109"/>
  <c r="M700" i="109"/>
  <c r="L700" i="109"/>
  <c r="AA700" i="109" s="1"/>
  <c r="K700" i="109"/>
  <c r="J700" i="109"/>
  <c r="I700" i="109"/>
  <c r="H700" i="109"/>
  <c r="G700" i="109"/>
  <c r="F700" i="109"/>
  <c r="E700" i="109"/>
  <c r="D700" i="109"/>
  <c r="C700" i="109"/>
  <c r="B700" i="109"/>
  <c r="A700" i="109"/>
  <c r="AO699" i="109"/>
  <c r="AN699" i="109"/>
  <c r="AM699" i="109"/>
  <c r="AL699" i="109"/>
  <c r="AK699" i="109"/>
  <c r="AJ699" i="109"/>
  <c r="AI699" i="109"/>
  <c r="AH699" i="109"/>
  <c r="AG699" i="109"/>
  <c r="AF699" i="109"/>
  <c r="AE699" i="109"/>
  <c r="Y699" i="109"/>
  <c r="V699" i="109"/>
  <c r="Z699" i="109" s="1"/>
  <c r="U699" i="109"/>
  <c r="T699" i="109"/>
  <c r="S699" i="109"/>
  <c r="R699" i="109"/>
  <c r="Q699" i="109"/>
  <c r="P699" i="109"/>
  <c r="O699" i="109"/>
  <c r="N699" i="109"/>
  <c r="M699" i="109"/>
  <c r="L699" i="109"/>
  <c r="K699" i="109"/>
  <c r="J699" i="109"/>
  <c r="I699" i="109"/>
  <c r="H699" i="109"/>
  <c r="G699" i="109"/>
  <c r="F699" i="109"/>
  <c r="E699" i="109"/>
  <c r="D699" i="109"/>
  <c r="C699" i="109"/>
  <c r="B699" i="109"/>
  <c r="A699" i="109"/>
  <c r="AP698" i="109"/>
  <c r="AO698" i="109"/>
  <c r="AS698" i="109" s="1"/>
  <c r="AN698" i="109"/>
  <c r="AM698" i="109"/>
  <c r="AL698" i="109"/>
  <c r="AK698" i="109"/>
  <c r="AJ698" i="109"/>
  <c r="AI698" i="109"/>
  <c r="AH698" i="109"/>
  <c r="AG698" i="109"/>
  <c r="AF698" i="109"/>
  <c r="V698" i="109"/>
  <c r="AE698" i="109" s="1"/>
  <c r="U698" i="109"/>
  <c r="T698" i="109"/>
  <c r="S698" i="109"/>
  <c r="R698" i="109"/>
  <c r="Q698" i="109"/>
  <c r="P698" i="109"/>
  <c r="O698" i="109"/>
  <c r="N698" i="109"/>
  <c r="M698" i="109"/>
  <c r="L698" i="109"/>
  <c r="K698" i="109"/>
  <c r="J698" i="109"/>
  <c r="I698" i="109"/>
  <c r="H698" i="109"/>
  <c r="G698" i="109"/>
  <c r="F698" i="109"/>
  <c r="E698" i="109"/>
  <c r="D698" i="109"/>
  <c r="C698" i="109"/>
  <c r="B698" i="109"/>
  <c r="A698" i="109"/>
  <c r="AP697" i="109"/>
  <c r="AO697" i="109"/>
  <c r="AS697" i="109" s="1"/>
  <c r="AN697" i="109"/>
  <c r="AM697" i="109"/>
  <c r="AL697" i="109"/>
  <c r="AK697" i="109"/>
  <c r="AJ697" i="109"/>
  <c r="AI697" i="109"/>
  <c r="AH697" i="109"/>
  <c r="V697" i="109"/>
  <c r="AG697" i="109" s="1"/>
  <c r="U697" i="109"/>
  <c r="T697" i="109"/>
  <c r="S697" i="109"/>
  <c r="R697" i="109"/>
  <c r="Q697" i="109"/>
  <c r="P697" i="109"/>
  <c r="O697" i="109"/>
  <c r="N697" i="109"/>
  <c r="M697" i="109"/>
  <c r="L697" i="109"/>
  <c r="K697" i="109"/>
  <c r="J697" i="109"/>
  <c r="I697" i="109"/>
  <c r="H697" i="109"/>
  <c r="G697" i="109"/>
  <c r="F697" i="109"/>
  <c r="E697" i="109"/>
  <c r="D697" i="109"/>
  <c r="C697" i="109"/>
  <c r="B697" i="109"/>
  <c r="A697" i="109"/>
  <c r="AC696" i="109"/>
  <c r="AB696" i="109"/>
  <c r="V696" i="109"/>
  <c r="U696" i="109"/>
  <c r="T696" i="109"/>
  <c r="S696" i="109"/>
  <c r="AA696" i="109" s="1"/>
  <c r="R696" i="109"/>
  <c r="Q696" i="109"/>
  <c r="P696" i="109"/>
  <c r="O696" i="109"/>
  <c r="N696" i="109"/>
  <c r="M696" i="109"/>
  <c r="L696" i="109"/>
  <c r="K696" i="109"/>
  <c r="J696" i="109"/>
  <c r="I696" i="109"/>
  <c r="H696" i="109"/>
  <c r="G696" i="109"/>
  <c r="F696" i="109"/>
  <c r="E696" i="109"/>
  <c r="D696" i="109"/>
  <c r="C696" i="109"/>
  <c r="B696" i="109"/>
  <c r="A696" i="109"/>
  <c r="U695" i="109"/>
  <c r="T695" i="109"/>
  <c r="S695" i="109"/>
  <c r="AA695" i="109" s="1"/>
  <c r="R695" i="109"/>
  <c r="Q695" i="109"/>
  <c r="P695" i="109"/>
  <c r="O695" i="109"/>
  <c r="N695" i="109"/>
  <c r="M695" i="109"/>
  <c r="L695" i="109"/>
  <c r="AB695" i="109" s="1"/>
  <c r="AC695" i="109" s="1"/>
  <c r="K695" i="109"/>
  <c r="J695" i="109"/>
  <c r="I695" i="109"/>
  <c r="H695" i="109"/>
  <c r="G695" i="109"/>
  <c r="F695" i="109"/>
  <c r="E695" i="109"/>
  <c r="D695" i="109"/>
  <c r="C695" i="109"/>
  <c r="B695" i="109"/>
  <c r="A695" i="109"/>
  <c r="V695" i="109" s="1"/>
  <c r="AP694" i="109"/>
  <c r="AO694" i="109"/>
  <c r="AS694" i="109" s="1"/>
  <c r="AC694" i="109"/>
  <c r="AB694" i="109"/>
  <c r="AA694" i="109"/>
  <c r="U694" i="109"/>
  <c r="T694" i="109"/>
  <c r="S694" i="109"/>
  <c r="R694" i="109"/>
  <c r="Q694" i="109"/>
  <c r="P694" i="109"/>
  <c r="O694" i="109"/>
  <c r="N694" i="109"/>
  <c r="M694" i="109"/>
  <c r="L694" i="109"/>
  <c r="K694" i="109"/>
  <c r="J694" i="109"/>
  <c r="I694" i="109"/>
  <c r="H694" i="109"/>
  <c r="G694" i="109"/>
  <c r="F694" i="109"/>
  <c r="E694" i="109"/>
  <c r="D694" i="109"/>
  <c r="C694" i="109"/>
  <c r="B694" i="109"/>
  <c r="A694" i="109"/>
  <c r="V694" i="109" s="1"/>
  <c r="AP693" i="109"/>
  <c r="AB693" i="109"/>
  <c r="AC693" i="109" s="1"/>
  <c r="Y693" i="109"/>
  <c r="V693" i="109"/>
  <c r="U693" i="109"/>
  <c r="T693" i="109"/>
  <c r="S693" i="109"/>
  <c r="AA693" i="109" s="1"/>
  <c r="R693" i="109"/>
  <c r="Q693" i="109"/>
  <c r="P693" i="109"/>
  <c r="O693" i="109"/>
  <c r="N693" i="109"/>
  <c r="M693" i="109"/>
  <c r="L693" i="109"/>
  <c r="K693" i="109"/>
  <c r="J693" i="109"/>
  <c r="I693" i="109"/>
  <c r="H693" i="109"/>
  <c r="G693" i="109"/>
  <c r="F693" i="109"/>
  <c r="E693" i="109"/>
  <c r="D693" i="109"/>
  <c r="C693" i="109"/>
  <c r="B693" i="109"/>
  <c r="A693" i="109"/>
  <c r="AE692" i="109"/>
  <c r="AB692" i="109"/>
  <c r="AC692" i="109" s="1"/>
  <c r="AA692" i="109"/>
  <c r="Z692" i="109"/>
  <c r="Y692" i="109"/>
  <c r="V692" i="109"/>
  <c r="U692" i="109"/>
  <c r="T692" i="109"/>
  <c r="S692" i="109"/>
  <c r="R692" i="109"/>
  <c r="Q692" i="109"/>
  <c r="P692" i="109"/>
  <c r="O692" i="109"/>
  <c r="N692" i="109"/>
  <c r="M692" i="109"/>
  <c r="L692" i="109"/>
  <c r="K692" i="109"/>
  <c r="J692" i="109"/>
  <c r="I692" i="109"/>
  <c r="H692" i="109"/>
  <c r="G692" i="109"/>
  <c r="F692" i="109"/>
  <c r="E692" i="109"/>
  <c r="D692" i="109"/>
  <c r="C692" i="109"/>
  <c r="B692" i="109"/>
  <c r="A692" i="109"/>
  <c r="AG691" i="109"/>
  <c r="AF691" i="109"/>
  <c r="AC691" i="109"/>
  <c r="AB691" i="109"/>
  <c r="AA691" i="109"/>
  <c r="X691" i="109"/>
  <c r="AD691" i="109" s="1"/>
  <c r="U691" i="109"/>
  <c r="T691" i="109"/>
  <c r="S691" i="109"/>
  <c r="R691" i="109"/>
  <c r="Q691" i="109"/>
  <c r="P691" i="109"/>
  <c r="O691" i="109"/>
  <c r="N691" i="109"/>
  <c r="M691" i="109"/>
  <c r="L691" i="109"/>
  <c r="K691" i="109"/>
  <c r="J691" i="109"/>
  <c r="I691" i="109"/>
  <c r="H691" i="109"/>
  <c r="G691" i="109"/>
  <c r="F691" i="109"/>
  <c r="E691" i="109"/>
  <c r="D691" i="109"/>
  <c r="C691" i="109"/>
  <c r="B691" i="109"/>
  <c r="A691" i="109"/>
  <c r="V691" i="109" s="1"/>
  <c r="AO690" i="109"/>
  <c r="AN690" i="109"/>
  <c r="AM690" i="109"/>
  <c r="AK690" i="109"/>
  <c r="AJ690" i="109"/>
  <c r="AI690" i="109"/>
  <c r="AH690" i="109"/>
  <c r="AG690" i="109"/>
  <c r="AF690" i="109"/>
  <c r="AE690" i="109"/>
  <c r="Z690" i="109"/>
  <c r="Y690" i="109"/>
  <c r="V690" i="109"/>
  <c r="X690" i="109" s="1"/>
  <c r="U690" i="109"/>
  <c r="T690" i="109"/>
  <c r="S690" i="109"/>
  <c r="R690" i="109"/>
  <c r="Q690" i="109"/>
  <c r="P690" i="109"/>
  <c r="O690" i="109"/>
  <c r="N690" i="109"/>
  <c r="M690" i="109"/>
  <c r="L690" i="109"/>
  <c r="K690" i="109"/>
  <c r="J690" i="109"/>
  <c r="I690" i="109"/>
  <c r="H690" i="109"/>
  <c r="G690" i="109"/>
  <c r="F690" i="109"/>
  <c r="E690" i="109"/>
  <c r="D690" i="109"/>
  <c r="C690" i="109"/>
  <c r="B690" i="109"/>
  <c r="A690" i="109"/>
  <c r="AM689" i="109"/>
  <c r="AL689" i="109"/>
  <c r="AK689" i="109"/>
  <c r="AJ689" i="109"/>
  <c r="AI689" i="109"/>
  <c r="AH689" i="109"/>
  <c r="AG689" i="109"/>
  <c r="AF689" i="109"/>
  <c r="AE689" i="109"/>
  <c r="AC689" i="109"/>
  <c r="AB689" i="109"/>
  <c r="V689" i="109"/>
  <c r="Z689" i="109" s="1"/>
  <c r="U689" i="109"/>
  <c r="T689" i="109"/>
  <c r="S689" i="109"/>
  <c r="R689" i="109"/>
  <c r="Q689" i="109"/>
  <c r="P689" i="109"/>
  <c r="O689" i="109"/>
  <c r="N689" i="109"/>
  <c r="M689" i="109"/>
  <c r="L689" i="109"/>
  <c r="AA689" i="109" s="1"/>
  <c r="K689" i="109"/>
  <c r="J689" i="109"/>
  <c r="I689" i="109"/>
  <c r="H689" i="109"/>
  <c r="G689" i="109"/>
  <c r="F689" i="109"/>
  <c r="E689" i="109"/>
  <c r="D689" i="109"/>
  <c r="C689" i="109"/>
  <c r="B689" i="109"/>
  <c r="A689" i="109"/>
  <c r="AO688" i="109"/>
  <c r="AN688" i="109"/>
  <c r="AM688" i="109"/>
  <c r="AL688" i="109"/>
  <c r="AK688" i="109"/>
  <c r="AJ688" i="109"/>
  <c r="AI688" i="109"/>
  <c r="AH688" i="109"/>
  <c r="AG688" i="109"/>
  <c r="AF688" i="109"/>
  <c r="AE688" i="109"/>
  <c r="Y688" i="109"/>
  <c r="V688" i="109"/>
  <c r="Z688" i="109" s="1"/>
  <c r="U688" i="109"/>
  <c r="T688" i="109"/>
  <c r="S688" i="109"/>
  <c r="R688" i="109"/>
  <c r="Q688" i="109"/>
  <c r="P688" i="109"/>
  <c r="O688" i="109"/>
  <c r="N688" i="109"/>
  <c r="M688" i="109"/>
  <c r="L688" i="109"/>
  <c r="K688" i="109"/>
  <c r="J688" i="109"/>
  <c r="I688" i="109"/>
  <c r="H688" i="109"/>
  <c r="G688" i="109"/>
  <c r="F688" i="109"/>
  <c r="E688" i="109"/>
  <c r="D688" i="109"/>
  <c r="C688" i="109"/>
  <c r="B688" i="109"/>
  <c r="A688" i="109"/>
  <c r="AP687" i="109"/>
  <c r="AO687" i="109"/>
  <c r="AS687" i="109" s="1"/>
  <c r="AN687" i="109"/>
  <c r="AM687" i="109"/>
  <c r="AL687" i="109"/>
  <c r="AK687" i="109"/>
  <c r="AJ687" i="109"/>
  <c r="AI687" i="109"/>
  <c r="AH687" i="109"/>
  <c r="AG687" i="109"/>
  <c r="AF687" i="109"/>
  <c r="V687" i="109"/>
  <c r="AE687" i="109" s="1"/>
  <c r="U687" i="109"/>
  <c r="T687" i="109"/>
  <c r="S687" i="109"/>
  <c r="R687" i="109"/>
  <c r="Q687" i="109"/>
  <c r="P687" i="109"/>
  <c r="O687" i="109"/>
  <c r="N687" i="109"/>
  <c r="M687" i="109"/>
  <c r="L687" i="109"/>
  <c r="K687" i="109"/>
  <c r="J687" i="109"/>
  <c r="I687" i="109"/>
  <c r="H687" i="109"/>
  <c r="G687" i="109"/>
  <c r="F687" i="109"/>
  <c r="E687" i="109"/>
  <c r="D687" i="109"/>
  <c r="C687" i="109"/>
  <c r="B687" i="109"/>
  <c r="A687" i="109"/>
  <c r="AP686" i="109"/>
  <c r="AO686" i="109"/>
  <c r="AN686" i="109"/>
  <c r="AM686" i="109"/>
  <c r="AL686" i="109"/>
  <c r="AK686" i="109"/>
  <c r="AJ686" i="109"/>
  <c r="AI686" i="109"/>
  <c r="AH686" i="109"/>
  <c r="V686" i="109"/>
  <c r="AG686" i="109" s="1"/>
  <c r="U686" i="109"/>
  <c r="T686" i="109"/>
  <c r="S686" i="109"/>
  <c r="R686" i="109"/>
  <c r="Q686" i="109"/>
  <c r="P686" i="109"/>
  <c r="O686" i="109"/>
  <c r="N686" i="109"/>
  <c r="M686" i="109"/>
  <c r="L686" i="109"/>
  <c r="K686" i="109"/>
  <c r="J686" i="109"/>
  <c r="I686" i="109"/>
  <c r="H686" i="109"/>
  <c r="G686" i="109"/>
  <c r="F686" i="109"/>
  <c r="E686" i="109"/>
  <c r="D686" i="109"/>
  <c r="C686" i="109"/>
  <c r="B686" i="109"/>
  <c r="A686" i="109"/>
  <c r="AO685" i="109"/>
  <c r="AN685" i="109"/>
  <c r="AM685" i="109"/>
  <c r="AL685" i="109"/>
  <c r="AK685" i="109"/>
  <c r="AJ685" i="109"/>
  <c r="AC685" i="109"/>
  <c r="AB685" i="109"/>
  <c r="V685" i="109"/>
  <c r="U685" i="109"/>
  <c r="T685" i="109"/>
  <c r="S685" i="109"/>
  <c r="AA685" i="109" s="1"/>
  <c r="R685" i="109"/>
  <c r="Q685" i="109"/>
  <c r="P685" i="109"/>
  <c r="O685" i="109"/>
  <c r="N685" i="109"/>
  <c r="M685" i="109"/>
  <c r="L685" i="109"/>
  <c r="K685" i="109"/>
  <c r="J685" i="109"/>
  <c r="I685" i="109"/>
  <c r="H685" i="109"/>
  <c r="G685" i="109"/>
  <c r="F685" i="109"/>
  <c r="E685" i="109"/>
  <c r="D685" i="109"/>
  <c r="C685" i="109"/>
  <c r="B685" i="109"/>
  <c r="A685" i="109"/>
  <c r="U684" i="109"/>
  <c r="T684" i="109"/>
  <c r="S684" i="109"/>
  <c r="AA684" i="109" s="1"/>
  <c r="R684" i="109"/>
  <c r="Q684" i="109"/>
  <c r="P684" i="109"/>
  <c r="O684" i="109"/>
  <c r="N684" i="109"/>
  <c r="M684" i="109"/>
  <c r="L684" i="109"/>
  <c r="AB684" i="109" s="1"/>
  <c r="AC684" i="109" s="1"/>
  <c r="K684" i="109"/>
  <c r="J684" i="109"/>
  <c r="I684" i="109"/>
  <c r="H684" i="109"/>
  <c r="G684" i="109"/>
  <c r="F684" i="109"/>
  <c r="E684" i="109"/>
  <c r="D684" i="109"/>
  <c r="C684" i="109"/>
  <c r="B684" i="109"/>
  <c r="A684" i="109"/>
  <c r="V684" i="109" s="1"/>
  <c r="AA683" i="109"/>
  <c r="U683" i="109"/>
  <c r="T683" i="109"/>
  <c r="S683" i="109"/>
  <c r="R683" i="109"/>
  <c r="Q683" i="109"/>
  <c r="P683" i="109"/>
  <c r="O683" i="109"/>
  <c r="N683" i="109"/>
  <c r="M683" i="109"/>
  <c r="L683" i="109"/>
  <c r="AB683" i="109" s="1"/>
  <c r="AC683" i="109" s="1"/>
  <c r="K683" i="109"/>
  <c r="J683" i="109"/>
  <c r="I683" i="109"/>
  <c r="H683" i="109"/>
  <c r="G683" i="109"/>
  <c r="F683" i="109"/>
  <c r="E683" i="109"/>
  <c r="D683" i="109"/>
  <c r="C683" i="109"/>
  <c r="B683" i="109"/>
  <c r="A683" i="109"/>
  <c r="V683" i="109" s="1"/>
  <c r="X683" i="109" s="1"/>
  <c r="AC682" i="109"/>
  <c r="AB682" i="109"/>
  <c r="V682" i="109"/>
  <c r="U682" i="109"/>
  <c r="T682" i="109"/>
  <c r="S682" i="109"/>
  <c r="AA682" i="109" s="1"/>
  <c r="R682" i="109"/>
  <c r="Q682" i="109"/>
  <c r="P682" i="109"/>
  <c r="O682" i="109"/>
  <c r="N682" i="109"/>
  <c r="M682" i="109"/>
  <c r="L682" i="109"/>
  <c r="K682" i="109"/>
  <c r="J682" i="109"/>
  <c r="I682" i="109"/>
  <c r="H682" i="109"/>
  <c r="G682" i="109"/>
  <c r="F682" i="109"/>
  <c r="E682" i="109"/>
  <c r="D682" i="109"/>
  <c r="C682" i="109"/>
  <c r="B682" i="109"/>
  <c r="A682" i="109"/>
  <c r="AE681" i="109"/>
  <c r="AB681" i="109"/>
  <c r="AC681" i="109" s="1"/>
  <c r="AA681" i="109"/>
  <c r="Z681" i="109"/>
  <c r="V681" i="109"/>
  <c r="U681" i="109"/>
  <c r="T681" i="109"/>
  <c r="S681" i="109"/>
  <c r="R681" i="109"/>
  <c r="Q681" i="109"/>
  <c r="P681" i="109"/>
  <c r="O681" i="109"/>
  <c r="N681" i="109"/>
  <c r="M681" i="109"/>
  <c r="L681" i="109"/>
  <c r="K681" i="109"/>
  <c r="J681" i="109"/>
  <c r="I681" i="109"/>
  <c r="H681" i="109"/>
  <c r="G681" i="109"/>
  <c r="F681" i="109"/>
  <c r="E681" i="109"/>
  <c r="D681" i="109"/>
  <c r="C681" i="109"/>
  <c r="B681" i="109"/>
  <c r="A681" i="109"/>
  <c r="AB680" i="109"/>
  <c r="AC680" i="109" s="1"/>
  <c r="AA680" i="109"/>
  <c r="X680" i="109"/>
  <c r="AD680" i="109" s="1"/>
  <c r="U680" i="109"/>
  <c r="T680" i="109"/>
  <c r="S680" i="109"/>
  <c r="R680" i="109"/>
  <c r="Q680" i="109"/>
  <c r="P680" i="109"/>
  <c r="O680" i="109"/>
  <c r="N680" i="109"/>
  <c r="M680" i="109"/>
  <c r="L680" i="109"/>
  <c r="K680" i="109"/>
  <c r="J680" i="109"/>
  <c r="I680" i="109"/>
  <c r="H680" i="109"/>
  <c r="G680" i="109"/>
  <c r="F680" i="109"/>
  <c r="E680" i="109"/>
  <c r="D680" i="109"/>
  <c r="C680" i="109"/>
  <c r="B680" i="109"/>
  <c r="A680" i="109"/>
  <c r="V680" i="109" s="1"/>
  <c r="AO679" i="109"/>
  <c r="AN679" i="109"/>
  <c r="AM679" i="109"/>
  <c r="AK679" i="109"/>
  <c r="AJ679" i="109"/>
  <c r="AI679" i="109"/>
  <c r="AH679" i="109"/>
  <c r="AG679" i="109"/>
  <c r="AF679" i="109"/>
  <c r="AE679" i="109"/>
  <c r="Z679" i="109"/>
  <c r="Y679" i="109"/>
  <c r="V679" i="109"/>
  <c r="X679" i="109" s="1"/>
  <c r="U679" i="109"/>
  <c r="T679" i="109"/>
  <c r="S679" i="109"/>
  <c r="R679" i="109"/>
  <c r="Q679" i="109"/>
  <c r="P679" i="109"/>
  <c r="O679" i="109"/>
  <c r="N679" i="109"/>
  <c r="M679" i="109"/>
  <c r="L679" i="109"/>
  <c r="K679" i="109"/>
  <c r="J679" i="109"/>
  <c r="I679" i="109"/>
  <c r="H679" i="109"/>
  <c r="G679" i="109"/>
  <c r="F679" i="109"/>
  <c r="E679" i="109"/>
  <c r="D679" i="109"/>
  <c r="C679" i="109"/>
  <c r="B679" i="109"/>
  <c r="A679" i="109"/>
  <c r="AM678" i="109"/>
  <c r="AL678" i="109"/>
  <c r="AK678" i="109"/>
  <c r="AJ678" i="109"/>
  <c r="AI678" i="109"/>
  <c r="AH678" i="109"/>
  <c r="AG678" i="109"/>
  <c r="AF678" i="109"/>
  <c r="AE678" i="109"/>
  <c r="AQ678" i="109" s="1"/>
  <c r="AC678" i="109"/>
  <c r="AB678" i="109"/>
  <c r="V678" i="109"/>
  <c r="Z678" i="109" s="1"/>
  <c r="U678" i="109"/>
  <c r="T678" i="109"/>
  <c r="S678" i="109"/>
  <c r="R678" i="109"/>
  <c r="Q678" i="109"/>
  <c r="P678" i="109"/>
  <c r="O678" i="109"/>
  <c r="N678" i="109"/>
  <c r="M678" i="109"/>
  <c r="L678" i="109"/>
  <c r="AA678" i="109" s="1"/>
  <c r="K678" i="109"/>
  <c r="J678" i="109"/>
  <c r="I678" i="109"/>
  <c r="H678" i="109"/>
  <c r="G678" i="109"/>
  <c r="F678" i="109"/>
  <c r="E678" i="109"/>
  <c r="D678" i="109"/>
  <c r="C678" i="109"/>
  <c r="B678" i="109"/>
  <c r="A678" i="109"/>
  <c r="AO677" i="109"/>
  <c r="AN677" i="109"/>
  <c r="AM677" i="109"/>
  <c r="AL677" i="109"/>
  <c r="AK677" i="109"/>
  <c r="AJ677" i="109"/>
  <c r="AI677" i="109"/>
  <c r="AH677" i="109"/>
  <c r="AG677" i="109"/>
  <c r="AF677" i="109"/>
  <c r="AR677" i="109" s="1"/>
  <c r="AE677" i="109"/>
  <c r="Y677" i="109"/>
  <c r="V677" i="109"/>
  <c r="Z677" i="109" s="1"/>
  <c r="U677" i="109"/>
  <c r="T677" i="109"/>
  <c r="S677" i="109"/>
  <c r="R677" i="109"/>
  <c r="Q677" i="109"/>
  <c r="P677" i="109"/>
  <c r="O677" i="109"/>
  <c r="N677" i="109"/>
  <c r="M677" i="109"/>
  <c r="L677" i="109"/>
  <c r="K677" i="109"/>
  <c r="J677" i="109"/>
  <c r="I677" i="109"/>
  <c r="H677" i="109"/>
  <c r="G677" i="109"/>
  <c r="F677" i="109"/>
  <c r="E677" i="109"/>
  <c r="D677" i="109"/>
  <c r="C677" i="109"/>
  <c r="B677" i="109"/>
  <c r="A677" i="109"/>
  <c r="AP676" i="109"/>
  <c r="AO676" i="109"/>
  <c r="AS676" i="109" s="1"/>
  <c r="AN676" i="109"/>
  <c r="AM676" i="109"/>
  <c r="AL676" i="109"/>
  <c r="AK676" i="109"/>
  <c r="AJ676" i="109"/>
  <c r="AI676" i="109"/>
  <c r="AH676" i="109"/>
  <c r="AG676" i="109"/>
  <c r="AF676" i="109"/>
  <c r="V676" i="109"/>
  <c r="AE676" i="109" s="1"/>
  <c r="U676" i="109"/>
  <c r="T676" i="109"/>
  <c r="S676" i="109"/>
  <c r="R676" i="109"/>
  <c r="Q676" i="109"/>
  <c r="P676" i="109"/>
  <c r="O676" i="109"/>
  <c r="N676" i="109"/>
  <c r="M676" i="109"/>
  <c r="L676" i="109"/>
  <c r="K676" i="109"/>
  <c r="J676" i="109"/>
  <c r="I676" i="109"/>
  <c r="H676" i="109"/>
  <c r="G676" i="109"/>
  <c r="F676" i="109"/>
  <c r="E676" i="109"/>
  <c r="D676" i="109"/>
  <c r="C676" i="109"/>
  <c r="B676" i="109"/>
  <c r="A676" i="109"/>
  <c r="AP675" i="109"/>
  <c r="AO675" i="109"/>
  <c r="AS675" i="109" s="1"/>
  <c r="AN675" i="109"/>
  <c r="AM675" i="109"/>
  <c r="AL675" i="109"/>
  <c r="AK675" i="109"/>
  <c r="AJ675" i="109"/>
  <c r="AI675" i="109"/>
  <c r="AH675" i="109"/>
  <c r="V675" i="109"/>
  <c r="AG675" i="109" s="1"/>
  <c r="U675" i="109"/>
  <c r="T675" i="109"/>
  <c r="S675" i="109"/>
  <c r="R675" i="109"/>
  <c r="Q675" i="109"/>
  <c r="P675" i="109"/>
  <c r="O675" i="109"/>
  <c r="N675" i="109"/>
  <c r="M675" i="109"/>
  <c r="L675" i="109"/>
  <c r="K675" i="109"/>
  <c r="J675" i="109"/>
  <c r="I675" i="109"/>
  <c r="H675" i="109"/>
  <c r="G675" i="109"/>
  <c r="F675" i="109"/>
  <c r="E675" i="109"/>
  <c r="D675" i="109"/>
  <c r="C675" i="109"/>
  <c r="B675" i="109"/>
  <c r="A675" i="109"/>
  <c r="AP674" i="109"/>
  <c r="AO674" i="109"/>
  <c r="AN674" i="109"/>
  <c r="AM674" i="109"/>
  <c r="AL674" i="109"/>
  <c r="AJ674" i="109"/>
  <c r="AB674" i="109"/>
  <c r="AC674" i="109" s="1"/>
  <c r="V674" i="109"/>
  <c r="U674" i="109"/>
  <c r="T674" i="109"/>
  <c r="S674" i="109"/>
  <c r="AA674" i="109" s="1"/>
  <c r="R674" i="109"/>
  <c r="Q674" i="109"/>
  <c r="P674" i="109"/>
  <c r="O674" i="109"/>
  <c r="N674" i="109"/>
  <c r="M674" i="109"/>
  <c r="L674" i="109"/>
  <c r="K674" i="109"/>
  <c r="J674" i="109"/>
  <c r="I674" i="109"/>
  <c r="H674" i="109"/>
  <c r="G674" i="109"/>
  <c r="F674" i="109"/>
  <c r="E674" i="109"/>
  <c r="D674" i="109"/>
  <c r="C674" i="109"/>
  <c r="B674" i="109"/>
  <c r="A674" i="109"/>
  <c r="U673" i="109"/>
  <c r="T673" i="109"/>
  <c r="S673" i="109"/>
  <c r="AA673" i="109" s="1"/>
  <c r="R673" i="109"/>
  <c r="Q673" i="109"/>
  <c r="P673" i="109"/>
  <c r="O673" i="109"/>
  <c r="N673" i="109"/>
  <c r="M673" i="109"/>
  <c r="L673" i="109"/>
  <c r="AB673" i="109" s="1"/>
  <c r="AC673" i="109" s="1"/>
  <c r="K673" i="109"/>
  <c r="J673" i="109"/>
  <c r="I673" i="109"/>
  <c r="H673" i="109"/>
  <c r="G673" i="109"/>
  <c r="F673" i="109"/>
  <c r="E673" i="109"/>
  <c r="D673" i="109"/>
  <c r="C673" i="109"/>
  <c r="B673" i="109"/>
  <c r="A673" i="109"/>
  <c r="V673" i="109" s="1"/>
  <c r="AA672" i="109"/>
  <c r="U672" i="109"/>
  <c r="T672" i="109"/>
  <c r="S672" i="109"/>
  <c r="R672" i="109"/>
  <c r="Q672" i="109"/>
  <c r="P672" i="109"/>
  <c r="O672" i="109"/>
  <c r="N672" i="109"/>
  <c r="M672" i="109"/>
  <c r="L672" i="109"/>
  <c r="AB672" i="109" s="1"/>
  <c r="AC672" i="109" s="1"/>
  <c r="K672" i="109"/>
  <c r="J672" i="109"/>
  <c r="I672" i="109"/>
  <c r="H672" i="109"/>
  <c r="G672" i="109"/>
  <c r="F672" i="109"/>
  <c r="E672" i="109"/>
  <c r="D672" i="109"/>
  <c r="C672" i="109"/>
  <c r="B672" i="109"/>
  <c r="A672" i="109"/>
  <c r="V672" i="109" s="1"/>
  <c r="X672" i="109" s="1"/>
  <c r="AC671" i="109"/>
  <c r="AB671" i="109"/>
  <c r="V671" i="109"/>
  <c r="U671" i="109"/>
  <c r="T671" i="109"/>
  <c r="S671" i="109"/>
  <c r="AA671" i="109" s="1"/>
  <c r="R671" i="109"/>
  <c r="Q671" i="109"/>
  <c r="P671" i="109"/>
  <c r="O671" i="109"/>
  <c r="N671" i="109"/>
  <c r="M671" i="109"/>
  <c r="L671" i="109"/>
  <c r="K671" i="109"/>
  <c r="J671" i="109"/>
  <c r="I671" i="109"/>
  <c r="H671" i="109"/>
  <c r="G671" i="109"/>
  <c r="F671" i="109"/>
  <c r="E671" i="109"/>
  <c r="D671" i="109"/>
  <c r="C671" i="109"/>
  <c r="B671" i="109"/>
  <c r="A671" i="109"/>
  <c r="AE670" i="109"/>
  <c r="AC670" i="109"/>
  <c r="AB670" i="109"/>
  <c r="AA670" i="109"/>
  <c r="Z670" i="109"/>
  <c r="V670" i="109"/>
  <c r="U670" i="109"/>
  <c r="T670" i="109"/>
  <c r="S670" i="109"/>
  <c r="R670" i="109"/>
  <c r="Q670" i="109"/>
  <c r="P670" i="109"/>
  <c r="O670" i="109"/>
  <c r="N670" i="109"/>
  <c r="M670" i="109"/>
  <c r="L670" i="109"/>
  <c r="K670" i="109"/>
  <c r="J670" i="109"/>
  <c r="I670" i="109"/>
  <c r="H670" i="109"/>
  <c r="G670" i="109"/>
  <c r="F670" i="109"/>
  <c r="E670" i="109"/>
  <c r="D670" i="109"/>
  <c r="C670" i="109"/>
  <c r="B670" i="109"/>
  <c r="A670" i="109"/>
  <c r="AB669" i="109"/>
  <c r="AC669" i="109" s="1"/>
  <c r="AA669" i="109"/>
  <c r="U669" i="109"/>
  <c r="T669" i="109"/>
  <c r="S669" i="109"/>
  <c r="R669" i="109"/>
  <c r="Q669" i="109"/>
  <c r="P669" i="109"/>
  <c r="O669" i="109"/>
  <c r="N669" i="109"/>
  <c r="M669" i="109"/>
  <c r="L669" i="109"/>
  <c r="K669" i="109"/>
  <c r="J669" i="109"/>
  <c r="I669" i="109"/>
  <c r="H669" i="109"/>
  <c r="G669" i="109"/>
  <c r="F669" i="109"/>
  <c r="E669" i="109"/>
  <c r="D669" i="109"/>
  <c r="C669" i="109"/>
  <c r="B669" i="109"/>
  <c r="A669" i="109"/>
  <c r="V669" i="109" s="1"/>
  <c r="X669" i="109" s="1"/>
  <c r="AD669" i="109" s="1"/>
  <c r="AO668" i="109"/>
  <c r="AN668" i="109"/>
  <c r="AM668" i="109"/>
  <c r="AK668" i="109"/>
  <c r="AJ668" i="109"/>
  <c r="AI668" i="109"/>
  <c r="AH668" i="109"/>
  <c r="AG668" i="109"/>
  <c r="AF668" i="109"/>
  <c r="AE668" i="109"/>
  <c r="Z668" i="109"/>
  <c r="V668" i="109"/>
  <c r="Y668" i="109" s="1"/>
  <c r="U668" i="109"/>
  <c r="T668" i="109"/>
  <c r="S668" i="109"/>
  <c r="R668" i="109"/>
  <c r="Q668" i="109"/>
  <c r="P668" i="109"/>
  <c r="O668" i="109"/>
  <c r="N668" i="109"/>
  <c r="M668" i="109"/>
  <c r="L668" i="109"/>
  <c r="K668" i="109"/>
  <c r="J668" i="109"/>
  <c r="I668" i="109"/>
  <c r="H668" i="109"/>
  <c r="G668" i="109"/>
  <c r="F668" i="109"/>
  <c r="E668" i="109"/>
  <c r="D668" i="109"/>
  <c r="C668" i="109"/>
  <c r="B668" i="109"/>
  <c r="A668" i="109"/>
  <c r="AP667" i="109"/>
  <c r="AO667" i="109"/>
  <c r="AS667" i="109" s="1"/>
  <c r="AM667" i="109"/>
  <c r="AL667" i="109"/>
  <c r="AK667" i="109"/>
  <c r="AJ667" i="109"/>
  <c r="AI667" i="109"/>
  <c r="AH667" i="109"/>
  <c r="AG667" i="109"/>
  <c r="AF667" i="109"/>
  <c r="AE667" i="109"/>
  <c r="AQ667" i="109" s="1"/>
  <c r="AC667" i="109"/>
  <c r="AB667" i="109"/>
  <c r="V667" i="109"/>
  <c r="Z667" i="109" s="1"/>
  <c r="U667" i="109"/>
  <c r="T667" i="109"/>
  <c r="S667" i="109"/>
  <c r="R667" i="109"/>
  <c r="Q667" i="109"/>
  <c r="P667" i="109"/>
  <c r="O667" i="109"/>
  <c r="N667" i="109"/>
  <c r="M667" i="109"/>
  <c r="L667" i="109"/>
  <c r="AA667" i="109" s="1"/>
  <c r="K667" i="109"/>
  <c r="J667" i="109"/>
  <c r="I667" i="109"/>
  <c r="H667" i="109"/>
  <c r="G667" i="109"/>
  <c r="F667" i="109"/>
  <c r="E667" i="109"/>
  <c r="D667" i="109"/>
  <c r="C667" i="109"/>
  <c r="B667" i="109"/>
  <c r="A667" i="109"/>
  <c r="AO666" i="109"/>
  <c r="AN666" i="109"/>
  <c r="AM666" i="109"/>
  <c r="AL666" i="109"/>
  <c r="AK666" i="109"/>
  <c r="AJ666" i="109"/>
  <c r="AI666" i="109"/>
  <c r="AH666" i="109"/>
  <c r="AG666" i="109"/>
  <c r="AF666" i="109"/>
  <c r="AE666" i="109"/>
  <c r="Z666" i="109"/>
  <c r="Y666" i="109"/>
  <c r="V666" i="109"/>
  <c r="X666" i="109" s="1"/>
  <c r="U666" i="109"/>
  <c r="T666" i="109"/>
  <c r="S666" i="109"/>
  <c r="R666" i="109"/>
  <c r="Q666" i="109"/>
  <c r="P666" i="109"/>
  <c r="O666" i="109"/>
  <c r="N666" i="109"/>
  <c r="M666" i="109"/>
  <c r="L666" i="109"/>
  <c r="K666" i="109"/>
  <c r="J666" i="109"/>
  <c r="I666" i="109"/>
  <c r="H666" i="109"/>
  <c r="G666" i="109"/>
  <c r="F666" i="109"/>
  <c r="E666" i="109"/>
  <c r="D666" i="109"/>
  <c r="C666" i="109"/>
  <c r="B666" i="109"/>
  <c r="A666" i="109"/>
  <c r="AM665" i="109"/>
  <c r="AK665" i="109"/>
  <c r="AJ665" i="109"/>
  <c r="AH665" i="109"/>
  <c r="U665" i="109"/>
  <c r="T665" i="109"/>
  <c r="S665" i="109"/>
  <c r="R665" i="109"/>
  <c r="Q665" i="109"/>
  <c r="P665" i="109"/>
  <c r="O665" i="109"/>
  <c r="N665" i="109"/>
  <c r="M665" i="109"/>
  <c r="L665" i="109"/>
  <c r="K665" i="109"/>
  <c r="J665" i="109"/>
  <c r="I665" i="109"/>
  <c r="H665" i="109"/>
  <c r="G665" i="109"/>
  <c r="F665" i="109"/>
  <c r="E665" i="109"/>
  <c r="D665" i="109"/>
  <c r="C665" i="109"/>
  <c r="B665" i="109"/>
  <c r="A665" i="109"/>
  <c r="V665" i="109" s="1"/>
  <c r="AF665" i="109" s="1"/>
  <c r="AP664" i="109"/>
  <c r="AO664" i="109"/>
  <c r="AS664" i="109" s="1"/>
  <c r="AN664" i="109"/>
  <c r="AM664" i="109"/>
  <c r="AL664" i="109"/>
  <c r="AK664" i="109"/>
  <c r="AJ664" i="109"/>
  <c r="AI664" i="109"/>
  <c r="AH664" i="109"/>
  <c r="V664" i="109"/>
  <c r="AG664" i="109" s="1"/>
  <c r="U664" i="109"/>
  <c r="T664" i="109"/>
  <c r="S664" i="109"/>
  <c r="R664" i="109"/>
  <c r="Q664" i="109"/>
  <c r="P664" i="109"/>
  <c r="O664" i="109"/>
  <c r="N664" i="109"/>
  <c r="M664" i="109"/>
  <c r="L664" i="109"/>
  <c r="K664" i="109"/>
  <c r="J664" i="109"/>
  <c r="I664" i="109"/>
  <c r="H664" i="109"/>
  <c r="G664" i="109"/>
  <c r="F664" i="109"/>
  <c r="E664" i="109"/>
  <c r="D664" i="109"/>
  <c r="C664" i="109"/>
  <c r="B664" i="109"/>
  <c r="A664" i="109"/>
  <c r="AP663" i="109"/>
  <c r="AO663" i="109"/>
  <c r="AS663" i="109" s="1"/>
  <c r="AN663" i="109"/>
  <c r="AB663" i="109"/>
  <c r="AC663" i="109" s="1"/>
  <c r="V663" i="109"/>
  <c r="U663" i="109"/>
  <c r="T663" i="109"/>
  <c r="S663" i="109"/>
  <c r="AA663" i="109" s="1"/>
  <c r="R663" i="109"/>
  <c r="Q663" i="109"/>
  <c r="P663" i="109"/>
  <c r="O663" i="109"/>
  <c r="N663" i="109"/>
  <c r="M663" i="109"/>
  <c r="L663" i="109"/>
  <c r="K663" i="109"/>
  <c r="J663" i="109"/>
  <c r="I663" i="109"/>
  <c r="H663" i="109"/>
  <c r="G663" i="109"/>
  <c r="F663" i="109"/>
  <c r="E663" i="109"/>
  <c r="D663" i="109"/>
  <c r="C663" i="109"/>
  <c r="B663" i="109"/>
  <c r="A663" i="109"/>
  <c r="U662" i="109"/>
  <c r="T662" i="109"/>
  <c r="S662" i="109"/>
  <c r="AA662" i="109" s="1"/>
  <c r="R662" i="109"/>
  <c r="Q662" i="109"/>
  <c r="P662" i="109"/>
  <c r="O662" i="109"/>
  <c r="N662" i="109"/>
  <c r="M662" i="109"/>
  <c r="L662" i="109"/>
  <c r="AB662" i="109" s="1"/>
  <c r="AC662" i="109" s="1"/>
  <c r="K662" i="109"/>
  <c r="J662" i="109"/>
  <c r="I662" i="109"/>
  <c r="H662" i="109"/>
  <c r="G662" i="109"/>
  <c r="F662" i="109"/>
  <c r="E662" i="109"/>
  <c r="D662" i="109"/>
  <c r="C662" i="109"/>
  <c r="B662" i="109"/>
  <c r="A662" i="109"/>
  <c r="V662" i="109" s="1"/>
  <c r="AP661" i="109"/>
  <c r="AO661" i="109"/>
  <c r="AS661" i="109" s="1"/>
  <c r="AN661" i="109"/>
  <c r="AC661" i="109"/>
  <c r="AB661" i="109"/>
  <c r="AA661" i="109"/>
  <c r="Z661" i="109"/>
  <c r="V661" i="109"/>
  <c r="U661" i="109"/>
  <c r="T661" i="109"/>
  <c r="S661" i="109"/>
  <c r="R661" i="109"/>
  <c r="Q661" i="109"/>
  <c r="P661" i="109"/>
  <c r="O661" i="109"/>
  <c r="N661" i="109"/>
  <c r="M661" i="109"/>
  <c r="L661" i="109"/>
  <c r="K661" i="109"/>
  <c r="J661" i="109"/>
  <c r="I661" i="109"/>
  <c r="H661" i="109"/>
  <c r="G661" i="109"/>
  <c r="F661" i="109"/>
  <c r="E661" i="109"/>
  <c r="D661" i="109"/>
  <c r="C661" i="109"/>
  <c r="B661" i="109"/>
  <c r="A661" i="109"/>
  <c r="AB660" i="109"/>
  <c r="AC660" i="109" s="1"/>
  <c r="U660" i="109"/>
  <c r="T660" i="109"/>
  <c r="S660" i="109"/>
  <c r="AA660" i="109" s="1"/>
  <c r="R660" i="109"/>
  <c r="Q660" i="109"/>
  <c r="P660" i="109"/>
  <c r="O660" i="109"/>
  <c r="N660" i="109"/>
  <c r="M660" i="109"/>
  <c r="L660" i="109"/>
  <c r="K660" i="109"/>
  <c r="J660" i="109"/>
  <c r="I660" i="109"/>
  <c r="H660" i="109"/>
  <c r="G660" i="109"/>
  <c r="F660" i="109"/>
  <c r="E660" i="109"/>
  <c r="D660" i="109"/>
  <c r="C660" i="109"/>
  <c r="B660" i="109"/>
  <c r="A660" i="109"/>
  <c r="V660" i="109" s="1"/>
  <c r="AB659" i="109"/>
  <c r="AC659" i="109" s="1"/>
  <c r="AA659" i="109"/>
  <c r="U659" i="109"/>
  <c r="T659" i="109"/>
  <c r="S659" i="109"/>
  <c r="R659" i="109"/>
  <c r="Q659" i="109"/>
  <c r="P659" i="109"/>
  <c r="O659" i="109"/>
  <c r="N659" i="109"/>
  <c r="M659" i="109"/>
  <c r="L659" i="109"/>
  <c r="K659" i="109"/>
  <c r="J659" i="109"/>
  <c r="I659" i="109"/>
  <c r="H659" i="109"/>
  <c r="G659" i="109"/>
  <c r="F659" i="109"/>
  <c r="E659" i="109"/>
  <c r="D659" i="109"/>
  <c r="C659" i="109"/>
  <c r="B659" i="109"/>
  <c r="A659" i="109"/>
  <c r="V659" i="109" s="1"/>
  <c r="AB658" i="109"/>
  <c r="AC658" i="109" s="1"/>
  <c r="AA658" i="109"/>
  <c r="Z658" i="109"/>
  <c r="U658" i="109"/>
  <c r="T658" i="109"/>
  <c r="S658" i="109"/>
  <c r="R658" i="109"/>
  <c r="Q658" i="109"/>
  <c r="P658" i="109"/>
  <c r="O658" i="109"/>
  <c r="N658" i="109"/>
  <c r="M658" i="109"/>
  <c r="L658" i="109"/>
  <c r="K658" i="109"/>
  <c r="J658" i="109"/>
  <c r="I658" i="109"/>
  <c r="H658" i="109"/>
  <c r="G658" i="109"/>
  <c r="F658" i="109"/>
  <c r="E658" i="109"/>
  <c r="D658" i="109"/>
  <c r="C658" i="109"/>
  <c r="B658" i="109"/>
  <c r="A658" i="109"/>
  <c r="V658" i="109" s="1"/>
  <c r="X658" i="109" s="1"/>
  <c r="AD658" i="109" s="1"/>
  <c r="AO657" i="109"/>
  <c r="AN657" i="109"/>
  <c r="AM657" i="109"/>
  <c r="AK657" i="109"/>
  <c r="AJ657" i="109"/>
  <c r="AI657" i="109"/>
  <c r="AH657" i="109"/>
  <c r="AG657" i="109"/>
  <c r="AF657" i="109"/>
  <c r="AE657" i="109"/>
  <c r="Z657" i="109"/>
  <c r="V657" i="109"/>
  <c r="Y657" i="109" s="1"/>
  <c r="U657" i="109"/>
  <c r="T657" i="109"/>
  <c r="S657" i="109"/>
  <c r="R657" i="109"/>
  <c r="Q657" i="109"/>
  <c r="P657" i="109"/>
  <c r="O657" i="109"/>
  <c r="N657" i="109"/>
  <c r="M657" i="109"/>
  <c r="L657" i="109"/>
  <c r="K657" i="109"/>
  <c r="J657" i="109"/>
  <c r="I657" i="109"/>
  <c r="H657" i="109"/>
  <c r="G657" i="109"/>
  <c r="F657" i="109"/>
  <c r="E657" i="109"/>
  <c r="D657" i="109"/>
  <c r="C657" i="109"/>
  <c r="B657" i="109"/>
  <c r="A657" i="109"/>
  <c r="AG656" i="109"/>
  <c r="AF656" i="109"/>
  <c r="AC656" i="109"/>
  <c r="AB656" i="109"/>
  <c r="U656" i="109"/>
  <c r="T656" i="109"/>
  <c r="S656" i="109"/>
  <c r="R656" i="109"/>
  <c r="Q656" i="109"/>
  <c r="P656" i="109"/>
  <c r="O656" i="109"/>
  <c r="N656" i="109"/>
  <c r="M656" i="109"/>
  <c r="L656" i="109"/>
  <c r="AA656" i="109" s="1"/>
  <c r="K656" i="109"/>
  <c r="J656" i="109"/>
  <c r="I656" i="109"/>
  <c r="H656" i="109"/>
  <c r="G656" i="109"/>
  <c r="F656" i="109"/>
  <c r="E656" i="109"/>
  <c r="D656" i="109"/>
  <c r="C656" i="109"/>
  <c r="B656" i="109"/>
  <c r="A656" i="109"/>
  <c r="V656" i="109" s="1"/>
  <c r="AO655" i="109"/>
  <c r="AN655" i="109"/>
  <c r="AM655" i="109"/>
  <c r="AL655" i="109"/>
  <c r="AK655" i="109"/>
  <c r="AJ655" i="109"/>
  <c r="AI655" i="109"/>
  <c r="AH655" i="109"/>
  <c r="AG655" i="109"/>
  <c r="AF655" i="109"/>
  <c r="AE655" i="109"/>
  <c r="Z655" i="109"/>
  <c r="Y655" i="109"/>
  <c r="V655" i="109"/>
  <c r="X655" i="109" s="1"/>
  <c r="U655" i="109"/>
  <c r="T655" i="109"/>
  <c r="S655" i="109"/>
  <c r="R655" i="109"/>
  <c r="Q655" i="109"/>
  <c r="P655" i="109"/>
  <c r="O655" i="109"/>
  <c r="N655" i="109"/>
  <c r="M655" i="109"/>
  <c r="L655" i="109"/>
  <c r="K655" i="109"/>
  <c r="J655" i="109"/>
  <c r="I655" i="109"/>
  <c r="H655" i="109"/>
  <c r="G655" i="109"/>
  <c r="F655" i="109"/>
  <c r="E655" i="109"/>
  <c r="D655" i="109"/>
  <c r="C655" i="109"/>
  <c r="B655" i="109"/>
  <c r="A655" i="109"/>
  <c r="AG654" i="109"/>
  <c r="U654" i="109"/>
  <c r="T654" i="109"/>
  <c r="S654" i="109"/>
  <c r="R654" i="109"/>
  <c r="Q654" i="109"/>
  <c r="P654" i="109"/>
  <c r="O654" i="109"/>
  <c r="N654" i="109"/>
  <c r="M654" i="109"/>
  <c r="L654" i="109"/>
  <c r="K654" i="109"/>
  <c r="J654" i="109"/>
  <c r="I654" i="109"/>
  <c r="H654" i="109"/>
  <c r="G654" i="109"/>
  <c r="F654" i="109"/>
  <c r="E654" i="109"/>
  <c r="D654" i="109"/>
  <c r="C654" i="109"/>
  <c r="B654" i="109"/>
  <c r="A654" i="109"/>
  <c r="V654" i="109" s="1"/>
  <c r="AJ654" i="109" s="1"/>
  <c r="AP653" i="109"/>
  <c r="AO653" i="109"/>
  <c r="AS653" i="109" s="1"/>
  <c r="AN653" i="109"/>
  <c r="AM653" i="109"/>
  <c r="AL653" i="109"/>
  <c r="AK653" i="109"/>
  <c r="AJ653" i="109"/>
  <c r="AI653" i="109"/>
  <c r="AH653" i="109"/>
  <c r="V653" i="109"/>
  <c r="AG653" i="109" s="1"/>
  <c r="U653" i="109"/>
  <c r="T653" i="109"/>
  <c r="S653" i="109"/>
  <c r="R653" i="109"/>
  <c r="Q653" i="109"/>
  <c r="P653" i="109"/>
  <c r="O653" i="109"/>
  <c r="N653" i="109"/>
  <c r="M653" i="109"/>
  <c r="L653" i="109"/>
  <c r="K653" i="109"/>
  <c r="J653" i="109"/>
  <c r="I653" i="109"/>
  <c r="H653" i="109"/>
  <c r="G653" i="109"/>
  <c r="F653" i="109"/>
  <c r="E653" i="109"/>
  <c r="D653" i="109"/>
  <c r="C653" i="109"/>
  <c r="B653" i="109"/>
  <c r="A653" i="109"/>
  <c r="AB652" i="109"/>
  <c r="AC652" i="109" s="1"/>
  <c r="V652" i="109"/>
  <c r="U652" i="109"/>
  <c r="T652" i="109"/>
  <c r="S652" i="109"/>
  <c r="AA652" i="109" s="1"/>
  <c r="R652" i="109"/>
  <c r="Q652" i="109"/>
  <c r="P652" i="109"/>
  <c r="O652" i="109"/>
  <c r="N652" i="109"/>
  <c r="M652" i="109"/>
  <c r="L652" i="109"/>
  <c r="K652" i="109"/>
  <c r="J652" i="109"/>
  <c r="I652" i="109"/>
  <c r="H652" i="109"/>
  <c r="G652" i="109"/>
  <c r="F652" i="109"/>
  <c r="E652" i="109"/>
  <c r="D652" i="109"/>
  <c r="C652" i="109"/>
  <c r="B652" i="109"/>
  <c r="A652" i="109"/>
  <c r="U651" i="109"/>
  <c r="T651" i="109"/>
  <c r="S651" i="109"/>
  <c r="AA651" i="109" s="1"/>
  <c r="R651" i="109"/>
  <c r="Q651" i="109"/>
  <c r="P651" i="109"/>
  <c r="O651" i="109"/>
  <c r="N651" i="109"/>
  <c r="M651" i="109"/>
  <c r="L651" i="109"/>
  <c r="AB651" i="109" s="1"/>
  <c r="AC651" i="109" s="1"/>
  <c r="K651" i="109"/>
  <c r="J651" i="109"/>
  <c r="I651" i="109"/>
  <c r="H651" i="109"/>
  <c r="G651" i="109"/>
  <c r="F651" i="109"/>
  <c r="E651" i="109"/>
  <c r="D651" i="109"/>
  <c r="C651" i="109"/>
  <c r="B651" i="109"/>
  <c r="A651" i="109"/>
  <c r="V651" i="109" s="1"/>
  <c r="AP650" i="109"/>
  <c r="AO650" i="109"/>
  <c r="AS650" i="109" s="1"/>
  <c r="AN650" i="109"/>
  <c r="AC650" i="109"/>
  <c r="AB650" i="109"/>
  <c r="AA650" i="109"/>
  <c r="U650" i="109"/>
  <c r="T650" i="109"/>
  <c r="S650" i="109"/>
  <c r="R650" i="109"/>
  <c r="Q650" i="109"/>
  <c r="P650" i="109"/>
  <c r="O650" i="109"/>
  <c r="N650" i="109"/>
  <c r="M650" i="109"/>
  <c r="L650" i="109"/>
  <c r="K650" i="109"/>
  <c r="J650" i="109"/>
  <c r="I650" i="109"/>
  <c r="H650" i="109"/>
  <c r="G650" i="109"/>
  <c r="F650" i="109"/>
  <c r="E650" i="109"/>
  <c r="D650" i="109"/>
  <c r="C650" i="109"/>
  <c r="B650" i="109"/>
  <c r="A650" i="109"/>
  <c r="V650" i="109" s="1"/>
  <c r="AP649" i="109"/>
  <c r="AB649" i="109"/>
  <c r="AC649" i="109" s="1"/>
  <c r="Y649" i="109"/>
  <c r="V649" i="109"/>
  <c r="U649" i="109"/>
  <c r="T649" i="109"/>
  <c r="S649" i="109"/>
  <c r="AA649" i="109" s="1"/>
  <c r="R649" i="109"/>
  <c r="Q649" i="109"/>
  <c r="P649" i="109"/>
  <c r="O649" i="109"/>
  <c r="N649" i="109"/>
  <c r="M649" i="109"/>
  <c r="L649" i="109"/>
  <c r="K649" i="109"/>
  <c r="J649" i="109"/>
  <c r="I649" i="109"/>
  <c r="H649" i="109"/>
  <c r="G649" i="109"/>
  <c r="F649" i="109"/>
  <c r="E649" i="109"/>
  <c r="D649" i="109"/>
  <c r="C649" i="109"/>
  <c r="B649" i="109"/>
  <c r="A649" i="109"/>
  <c r="AE648" i="109"/>
  <c r="AC648" i="109"/>
  <c r="AB648" i="109"/>
  <c r="AA648" i="109"/>
  <c r="Z648" i="109"/>
  <c r="Y648" i="109"/>
  <c r="V648" i="109"/>
  <c r="U648" i="109"/>
  <c r="T648" i="109"/>
  <c r="S648" i="109"/>
  <c r="R648" i="109"/>
  <c r="Q648" i="109"/>
  <c r="P648" i="109"/>
  <c r="O648" i="109"/>
  <c r="N648" i="109"/>
  <c r="M648" i="109"/>
  <c r="L648" i="109"/>
  <c r="K648" i="109"/>
  <c r="J648" i="109"/>
  <c r="I648" i="109"/>
  <c r="H648" i="109"/>
  <c r="G648" i="109"/>
  <c r="F648" i="109"/>
  <c r="E648" i="109"/>
  <c r="D648" i="109"/>
  <c r="C648" i="109"/>
  <c r="B648" i="109"/>
  <c r="A648" i="109"/>
  <c r="AG647" i="109"/>
  <c r="AF647" i="109"/>
  <c r="AC647" i="109"/>
  <c r="AB647" i="109"/>
  <c r="AA647" i="109"/>
  <c r="X647" i="109"/>
  <c r="AD647" i="109" s="1"/>
  <c r="U647" i="109"/>
  <c r="T647" i="109"/>
  <c r="S647" i="109"/>
  <c r="R647" i="109"/>
  <c r="Q647" i="109"/>
  <c r="P647" i="109"/>
  <c r="O647" i="109"/>
  <c r="N647" i="109"/>
  <c r="M647" i="109"/>
  <c r="L647" i="109"/>
  <c r="K647" i="109"/>
  <c r="J647" i="109"/>
  <c r="I647" i="109"/>
  <c r="H647" i="109"/>
  <c r="G647" i="109"/>
  <c r="F647" i="109"/>
  <c r="E647" i="109"/>
  <c r="D647" i="109"/>
  <c r="C647" i="109"/>
  <c r="B647" i="109"/>
  <c r="A647" i="109"/>
  <c r="V647" i="109" s="1"/>
  <c r="AO646" i="109"/>
  <c r="AN646" i="109"/>
  <c r="AM646" i="109"/>
  <c r="AK646" i="109"/>
  <c r="AJ646" i="109"/>
  <c r="AI646" i="109"/>
  <c r="AH646" i="109"/>
  <c r="AG646" i="109"/>
  <c r="AF646" i="109"/>
  <c r="AE646" i="109"/>
  <c r="AQ646" i="109" s="1"/>
  <c r="Z646" i="109"/>
  <c r="Y646" i="109"/>
  <c r="V646" i="109"/>
  <c r="X646" i="109" s="1"/>
  <c r="U646" i="109"/>
  <c r="T646" i="109"/>
  <c r="S646" i="109"/>
  <c r="R646" i="109"/>
  <c r="Q646" i="109"/>
  <c r="P646" i="109"/>
  <c r="O646" i="109"/>
  <c r="N646" i="109"/>
  <c r="M646" i="109"/>
  <c r="L646" i="109"/>
  <c r="K646" i="109"/>
  <c r="J646" i="109"/>
  <c r="I646" i="109"/>
  <c r="H646" i="109"/>
  <c r="G646" i="109"/>
  <c r="F646" i="109"/>
  <c r="E646" i="109"/>
  <c r="D646" i="109"/>
  <c r="C646" i="109"/>
  <c r="B646" i="109"/>
  <c r="A646" i="109"/>
  <c r="AE645" i="109"/>
  <c r="AB645" i="109"/>
  <c r="AC645" i="109" s="1"/>
  <c r="U645" i="109"/>
  <c r="T645" i="109"/>
  <c r="S645" i="109"/>
  <c r="R645" i="109"/>
  <c r="Q645" i="109"/>
  <c r="P645" i="109"/>
  <c r="O645" i="109"/>
  <c r="N645" i="109"/>
  <c r="M645" i="109"/>
  <c r="L645" i="109"/>
  <c r="AA645" i="109" s="1"/>
  <c r="K645" i="109"/>
  <c r="J645" i="109"/>
  <c r="I645" i="109"/>
  <c r="H645" i="109"/>
  <c r="G645" i="109"/>
  <c r="F645" i="109"/>
  <c r="E645" i="109"/>
  <c r="D645" i="109"/>
  <c r="C645" i="109"/>
  <c r="B645" i="109"/>
  <c r="A645" i="109"/>
  <c r="V645" i="109" s="1"/>
  <c r="AO644" i="109"/>
  <c r="AN644" i="109"/>
  <c r="AM644" i="109"/>
  <c r="AL644" i="109"/>
  <c r="AK644" i="109"/>
  <c r="AJ644" i="109"/>
  <c r="AI644" i="109"/>
  <c r="AH644" i="109"/>
  <c r="AG644" i="109"/>
  <c r="AF644" i="109"/>
  <c r="AE644" i="109"/>
  <c r="Z644" i="109"/>
  <c r="Y644" i="109"/>
  <c r="V644" i="109"/>
  <c r="X644" i="109" s="1"/>
  <c r="U644" i="109"/>
  <c r="T644" i="109"/>
  <c r="S644" i="109"/>
  <c r="R644" i="109"/>
  <c r="Q644" i="109"/>
  <c r="P644" i="109"/>
  <c r="O644" i="109"/>
  <c r="N644" i="109"/>
  <c r="M644" i="109"/>
  <c r="L644" i="109"/>
  <c r="K644" i="109"/>
  <c r="J644" i="109"/>
  <c r="I644" i="109"/>
  <c r="H644" i="109"/>
  <c r="G644" i="109"/>
  <c r="F644" i="109"/>
  <c r="E644" i="109"/>
  <c r="D644" i="109"/>
  <c r="C644" i="109"/>
  <c r="B644" i="109"/>
  <c r="A644" i="109"/>
  <c r="U643" i="109"/>
  <c r="T643" i="109"/>
  <c r="S643" i="109"/>
  <c r="R643" i="109"/>
  <c r="Q643" i="109"/>
  <c r="P643" i="109"/>
  <c r="O643" i="109"/>
  <c r="N643" i="109"/>
  <c r="M643" i="109"/>
  <c r="L643" i="109"/>
  <c r="K643" i="109"/>
  <c r="J643" i="109"/>
  <c r="I643" i="109"/>
  <c r="H643" i="109"/>
  <c r="G643" i="109"/>
  <c r="F643" i="109"/>
  <c r="E643" i="109"/>
  <c r="D643" i="109"/>
  <c r="C643" i="109"/>
  <c r="B643" i="109"/>
  <c r="A643" i="109"/>
  <c r="V643" i="109" s="1"/>
  <c r="AF643" i="109" s="1"/>
  <c r="AP642" i="109"/>
  <c r="AO642" i="109"/>
  <c r="AS642" i="109" s="1"/>
  <c r="AN642" i="109"/>
  <c r="AM642" i="109"/>
  <c r="AL642" i="109"/>
  <c r="AK642" i="109"/>
  <c r="AJ642" i="109"/>
  <c r="AI642" i="109"/>
  <c r="AH642" i="109"/>
  <c r="V642" i="109"/>
  <c r="AG642" i="109" s="1"/>
  <c r="U642" i="109"/>
  <c r="T642" i="109"/>
  <c r="S642" i="109"/>
  <c r="R642" i="109"/>
  <c r="Q642" i="109"/>
  <c r="P642" i="109"/>
  <c r="O642" i="109"/>
  <c r="N642" i="109"/>
  <c r="M642" i="109"/>
  <c r="L642" i="109"/>
  <c r="K642" i="109"/>
  <c r="J642" i="109"/>
  <c r="I642" i="109"/>
  <c r="H642" i="109"/>
  <c r="G642" i="109"/>
  <c r="F642" i="109"/>
  <c r="E642" i="109"/>
  <c r="D642" i="109"/>
  <c r="C642" i="109"/>
  <c r="B642" i="109"/>
  <c r="A642" i="109"/>
  <c r="AB641" i="109"/>
  <c r="AC641" i="109" s="1"/>
  <c r="V641" i="109"/>
  <c r="U641" i="109"/>
  <c r="T641" i="109"/>
  <c r="S641" i="109"/>
  <c r="AA641" i="109" s="1"/>
  <c r="R641" i="109"/>
  <c r="Q641" i="109"/>
  <c r="P641" i="109"/>
  <c r="O641" i="109"/>
  <c r="N641" i="109"/>
  <c r="M641" i="109"/>
  <c r="L641" i="109"/>
  <c r="K641" i="109"/>
  <c r="J641" i="109"/>
  <c r="I641" i="109"/>
  <c r="H641" i="109"/>
  <c r="G641" i="109"/>
  <c r="F641" i="109"/>
  <c r="E641" i="109"/>
  <c r="D641" i="109"/>
  <c r="C641" i="109"/>
  <c r="B641" i="109"/>
  <c r="A641" i="109"/>
  <c r="AO640" i="109"/>
  <c r="U640" i="109"/>
  <c r="T640" i="109"/>
  <c r="S640" i="109"/>
  <c r="AA640" i="109" s="1"/>
  <c r="R640" i="109"/>
  <c r="Q640" i="109"/>
  <c r="P640" i="109"/>
  <c r="O640" i="109"/>
  <c r="N640" i="109"/>
  <c r="M640" i="109"/>
  <c r="L640" i="109"/>
  <c r="AB640" i="109" s="1"/>
  <c r="AC640" i="109" s="1"/>
  <c r="K640" i="109"/>
  <c r="J640" i="109"/>
  <c r="I640" i="109"/>
  <c r="H640" i="109"/>
  <c r="G640" i="109"/>
  <c r="F640" i="109"/>
  <c r="E640" i="109"/>
  <c r="D640" i="109"/>
  <c r="C640" i="109"/>
  <c r="B640" i="109"/>
  <c r="A640" i="109"/>
  <c r="V640" i="109" s="1"/>
  <c r="AC639" i="109"/>
  <c r="AB639" i="109"/>
  <c r="AA639" i="109"/>
  <c r="Z639" i="109"/>
  <c r="Y639" i="109"/>
  <c r="V639" i="109"/>
  <c r="U639" i="109"/>
  <c r="T639" i="109"/>
  <c r="S639" i="109"/>
  <c r="R639" i="109"/>
  <c r="Q639" i="109"/>
  <c r="P639" i="109"/>
  <c r="O639" i="109"/>
  <c r="N639" i="109"/>
  <c r="M639" i="109"/>
  <c r="L639" i="109"/>
  <c r="K639" i="109"/>
  <c r="J639" i="109"/>
  <c r="I639" i="109"/>
  <c r="H639" i="109"/>
  <c r="G639" i="109"/>
  <c r="F639" i="109"/>
  <c r="E639" i="109"/>
  <c r="D639" i="109"/>
  <c r="C639" i="109"/>
  <c r="B639" i="109"/>
  <c r="A639" i="109"/>
  <c r="AP638" i="109"/>
  <c r="AC638" i="109"/>
  <c r="AB638" i="109"/>
  <c r="Z638" i="109"/>
  <c r="V638" i="109"/>
  <c r="U638" i="109"/>
  <c r="T638" i="109"/>
  <c r="S638" i="109"/>
  <c r="AA638" i="109" s="1"/>
  <c r="R638" i="109"/>
  <c r="Q638" i="109"/>
  <c r="P638" i="109"/>
  <c r="O638" i="109"/>
  <c r="N638" i="109"/>
  <c r="M638" i="109"/>
  <c r="L638" i="109"/>
  <c r="K638" i="109"/>
  <c r="J638" i="109"/>
  <c r="I638" i="109"/>
  <c r="H638" i="109"/>
  <c r="G638" i="109"/>
  <c r="F638" i="109"/>
  <c r="E638" i="109"/>
  <c r="D638" i="109"/>
  <c r="C638" i="109"/>
  <c r="B638" i="109"/>
  <c r="A638" i="109"/>
  <c r="AC637" i="109"/>
  <c r="AB637" i="109"/>
  <c r="AA637" i="109"/>
  <c r="U637" i="109"/>
  <c r="T637" i="109"/>
  <c r="S637" i="109"/>
  <c r="R637" i="109"/>
  <c r="Q637" i="109"/>
  <c r="P637" i="109"/>
  <c r="O637" i="109"/>
  <c r="N637" i="109"/>
  <c r="M637" i="109"/>
  <c r="L637" i="109"/>
  <c r="K637" i="109"/>
  <c r="J637" i="109"/>
  <c r="I637" i="109"/>
  <c r="H637" i="109"/>
  <c r="G637" i="109"/>
  <c r="F637" i="109"/>
  <c r="E637" i="109"/>
  <c r="D637" i="109"/>
  <c r="C637" i="109"/>
  <c r="B637" i="109"/>
  <c r="A637" i="109"/>
  <c r="V637" i="109" s="1"/>
  <c r="AF636" i="109"/>
  <c r="AE636" i="109"/>
  <c r="AB636" i="109"/>
  <c r="AC636" i="109" s="1"/>
  <c r="AA636" i="109"/>
  <c r="U636" i="109"/>
  <c r="T636" i="109"/>
  <c r="S636" i="109"/>
  <c r="R636" i="109"/>
  <c r="Q636" i="109"/>
  <c r="P636" i="109"/>
  <c r="O636" i="109"/>
  <c r="N636" i="109"/>
  <c r="M636" i="109"/>
  <c r="L636" i="109"/>
  <c r="K636" i="109"/>
  <c r="J636" i="109"/>
  <c r="I636" i="109"/>
  <c r="H636" i="109"/>
  <c r="G636" i="109"/>
  <c r="F636" i="109"/>
  <c r="E636" i="109"/>
  <c r="D636" i="109"/>
  <c r="C636" i="109"/>
  <c r="B636" i="109"/>
  <c r="A636" i="109"/>
  <c r="V636" i="109" s="1"/>
  <c r="X636" i="109" s="1"/>
  <c r="AD636" i="109" s="1"/>
  <c r="AO635" i="109"/>
  <c r="AN635" i="109"/>
  <c r="AM635" i="109"/>
  <c r="AK635" i="109"/>
  <c r="AJ635" i="109"/>
  <c r="AI635" i="109"/>
  <c r="AH635" i="109"/>
  <c r="AG635" i="109"/>
  <c r="AF635" i="109"/>
  <c r="AE635" i="109"/>
  <c r="Z635" i="109"/>
  <c r="V635" i="109"/>
  <c r="Y635" i="109" s="1"/>
  <c r="U635" i="109"/>
  <c r="T635" i="109"/>
  <c r="S635" i="109"/>
  <c r="R635" i="109"/>
  <c r="Q635" i="109"/>
  <c r="P635" i="109"/>
  <c r="O635" i="109"/>
  <c r="N635" i="109"/>
  <c r="M635" i="109"/>
  <c r="L635" i="109"/>
  <c r="K635" i="109"/>
  <c r="J635" i="109"/>
  <c r="I635" i="109"/>
  <c r="H635" i="109"/>
  <c r="G635" i="109"/>
  <c r="F635" i="109"/>
  <c r="E635" i="109"/>
  <c r="D635" i="109"/>
  <c r="C635" i="109"/>
  <c r="B635" i="109"/>
  <c r="A635" i="109"/>
  <c r="AK634" i="109"/>
  <c r="AJ634" i="109"/>
  <c r="AH634" i="109"/>
  <c r="AG634" i="109"/>
  <c r="AE634" i="109"/>
  <c r="AB634" i="109"/>
  <c r="AC634" i="109" s="1"/>
  <c r="U634" i="109"/>
  <c r="T634" i="109"/>
  <c r="S634" i="109"/>
  <c r="R634" i="109"/>
  <c r="Q634" i="109"/>
  <c r="P634" i="109"/>
  <c r="O634" i="109"/>
  <c r="N634" i="109"/>
  <c r="M634" i="109"/>
  <c r="L634" i="109"/>
  <c r="AA634" i="109" s="1"/>
  <c r="K634" i="109"/>
  <c r="J634" i="109"/>
  <c r="I634" i="109"/>
  <c r="H634" i="109"/>
  <c r="G634" i="109"/>
  <c r="F634" i="109"/>
  <c r="E634" i="109"/>
  <c r="D634" i="109"/>
  <c r="C634" i="109"/>
  <c r="B634" i="109"/>
  <c r="A634" i="109"/>
  <c r="V634" i="109" s="1"/>
  <c r="AO633" i="109"/>
  <c r="AN633" i="109"/>
  <c r="AM633" i="109"/>
  <c r="AL633" i="109"/>
  <c r="AK633" i="109"/>
  <c r="AJ633" i="109"/>
  <c r="AI633" i="109"/>
  <c r="AH633" i="109"/>
  <c r="AG633" i="109"/>
  <c r="AF633" i="109"/>
  <c r="AE633" i="109"/>
  <c r="Z633" i="109"/>
  <c r="Y633" i="109"/>
  <c r="V633" i="109"/>
  <c r="X633" i="109" s="1"/>
  <c r="U633" i="109"/>
  <c r="T633" i="109"/>
  <c r="S633" i="109"/>
  <c r="R633" i="109"/>
  <c r="Q633" i="109"/>
  <c r="P633" i="109"/>
  <c r="O633" i="109"/>
  <c r="N633" i="109"/>
  <c r="M633" i="109"/>
  <c r="L633" i="109"/>
  <c r="K633" i="109"/>
  <c r="J633" i="109"/>
  <c r="I633" i="109"/>
  <c r="H633" i="109"/>
  <c r="G633" i="109"/>
  <c r="F633" i="109"/>
  <c r="E633" i="109"/>
  <c r="D633" i="109"/>
  <c r="C633" i="109"/>
  <c r="B633" i="109"/>
  <c r="A633" i="109"/>
  <c r="U632" i="109"/>
  <c r="T632" i="109"/>
  <c r="S632" i="109"/>
  <c r="R632" i="109"/>
  <c r="Q632" i="109"/>
  <c r="P632" i="109"/>
  <c r="O632" i="109"/>
  <c r="N632" i="109"/>
  <c r="M632" i="109"/>
  <c r="L632" i="109"/>
  <c r="K632" i="109"/>
  <c r="J632" i="109"/>
  <c r="I632" i="109"/>
  <c r="H632" i="109"/>
  <c r="G632" i="109"/>
  <c r="F632" i="109"/>
  <c r="E632" i="109"/>
  <c r="D632" i="109"/>
  <c r="C632" i="109"/>
  <c r="B632" i="109"/>
  <c r="A632" i="109"/>
  <c r="V632" i="109" s="1"/>
  <c r="AF632" i="109" s="1"/>
  <c r="AP631" i="109"/>
  <c r="AO631" i="109"/>
  <c r="AN631" i="109"/>
  <c r="AM631" i="109"/>
  <c r="AL631" i="109"/>
  <c r="AK631" i="109"/>
  <c r="AJ631" i="109"/>
  <c r="AI631" i="109"/>
  <c r="AH631" i="109"/>
  <c r="V631" i="109"/>
  <c r="AG631" i="109" s="1"/>
  <c r="U631" i="109"/>
  <c r="T631" i="109"/>
  <c r="S631" i="109"/>
  <c r="R631" i="109"/>
  <c r="Q631" i="109"/>
  <c r="P631" i="109"/>
  <c r="O631" i="109"/>
  <c r="N631" i="109"/>
  <c r="M631" i="109"/>
  <c r="L631" i="109"/>
  <c r="K631" i="109"/>
  <c r="J631" i="109"/>
  <c r="I631" i="109"/>
  <c r="H631" i="109"/>
  <c r="G631" i="109"/>
  <c r="F631" i="109"/>
  <c r="E631" i="109"/>
  <c r="D631" i="109"/>
  <c r="C631" i="109"/>
  <c r="B631" i="109"/>
  <c r="A631" i="109"/>
  <c r="AB630" i="109"/>
  <c r="AC630" i="109" s="1"/>
  <c r="V630" i="109"/>
  <c r="U630" i="109"/>
  <c r="T630" i="109"/>
  <c r="S630" i="109"/>
  <c r="AA630" i="109" s="1"/>
  <c r="R630" i="109"/>
  <c r="Q630" i="109"/>
  <c r="P630" i="109"/>
  <c r="O630" i="109"/>
  <c r="N630" i="109"/>
  <c r="M630" i="109"/>
  <c r="L630" i="109"/>
  <c r="K630" i="109"/>
  <c r="J630" i="109"/>
  <c r="I630" i="109"/>
  <c r="H630" i="109"/>
  <c r="G630" i="109"/>
  <c r="F630" i="109"/>
  <c r="E630" i="109"/>
  <c r="D630" i="109"/>
  <c r="C630" i="109"/>
  <c r="B630" i="109"/>
  <c r="A630" i="109"/>
  <c r="AP629" i="109"/>
  <c r="AO629" i="109"/>
  <c r="AS629" i="109" s="1"/>
  <c r="AN629" i="109"/>
  <c r="AM629" i="109"/>
  <c r="AL629" i="109"/>
  <c r="V629" i="109"/>
  <c r="U629" i="109"/>
  <c r="T629" i="109"/>
  <c r="S629" i="109"/>
  <c r="AA629" i="109" s="1"/>
  <c r="R629" i="109"/>
  <c r="Q629" i="109"/>
  <c r="P629" i="109"/>
  <c r="O629" i="109"/>
  <c r="N629" i="109"/>
  <c r="M629" i="109"/>
  <c r="L629" i="109"/>
  <c r="AB629" i="109" s="1"/>
  <c r="AC629" i="109" s="1"/>
  <c r="K629" i="109"/>
  <c r="J629" i="109"/>
  <c r="I629" i="109"/>
  <c r="H629" i="109"/>
  <c r="G629" i="109"/>
  <c r="F629" i="109"/>
  <c r="E629" i="109"/>
  <c r="D629" i="109"/>
  <c r="C629" i="109"/>
  <c r="B629" i="109"/>
  <c r="A629" i="109"/>
  <c r="AB628" i="109"/>
  <c r="AC628" i="109" s="1"/>
  <c r="U628" i="109"/>
  <c r="T628" i="109"/>
  <c r="S628" i="109"/>
  <c r="AA628" i="109" s="1"/>
  <c r="R628" i="109"/>
  <c r="Q628" i="109"/>
  <c r="P628" i="109"/>
  <c r="O628" i="109"/>
  <c r="N628" i="109"/>
  <c r="M628" i="109"/>
  <c r="L628" i="109"/>
  <c r="K628" i="109"/>
  <c r="J628" i="109"/>
  <c r="I628" i="109"/>
  <c r="H628" i="109"/>
  <c r="G628" i="109"/>
  <c r="F628" i="109"/>
  <c r="E628" i="109"/>
  <c r="D628" i="109"/>
  <c r="C628" i="109"/>
  <c r="B628" i="109"/>
  <c r="A628" i="109"/>
  <c r="V628" i="109" s="1"/>
  <c r="AC627" i="109"/>
  <c r="AB627" i="109"/>
  <c r="AA627" i="109"/>
  <c r="U627" i="109"/>
  <c r="T627" i="109"/>
  <c r="S627" i="109"/>
  <c r="R627" i="109"/>
  <c r="Q627" i="109"/>
  <c r="P627" i="109"/>
  <c r="O627" i="109"/>
  <c r="N627" i="109"/>
  <c r="M627" i="109"/>
  <c r="L627" i="109"/>
  <c r="K627" i="109"/>
  <c r="J627" i="109"/>
  <c r="I627" i="109"/>
  <c r="H627" i="109"/>
  <c r="G627" i="109"/>
  <c r="F627" i="109"/>
  <c r="E627" i="109"/>
  <c r="D627" i="109"/>
  <c r="C627" i="109"/>
  <c r="B627" i="109"/>
  <c r="A627" i="109"/>
  <c r="V627" i="109" s="1"/>
  <c r="AB626" i="109"/>
  <c r="AC626" i="109" s="1"/>
  <c r="AA626" i="109"/>
  <c r="U626" i="109"/>
  <c r="T626" i="109"/>
  <c r="S626" i="109"/>
  <c r="R626" i="109"/>
  <c r="Q626" i="109"/>
  <c r="P626" i="109"/>
  <c r="O626" i="109"/>
  <c r="N626" i="109"/>
  <c r="M626" i="109"/>
  <c r="L626" i="109"/>
  <c r="K626" i="109"/>
  <c r="J626" i="109"/>
  <c r="I626" i="109"/>
  <c r="H626" i="109"/>
  <c r="G626" i="109"/>
  <c r="F626" i="109"/>
  <c r="E626" i="109"/>
  <c r="D626" i="109"/>
  <c r="C626" i="109"/>
  <c r="B626" i="109"/>
  <c r="A626" i="109"/>
  <c r="V626" i="109" s="1"/>
  <c r="AG625" i="109"/>
  <c r="AF625" i="109"/>
  <c r="AE625" i="109"/>
  <c r="AB625" i="109"/>
  <c r="AC625" i="109" s="1"/>
  <c r="AA625" i="109"/>
  <c r="Z625" i="109"/>
  <c r="X625" i="109"/>
  <c r="AD625" i="109" s="1"/>
  <c r="U625" i="109"/>
  <c r="T625" i="109"/>
  <c r="S625" i="109"/>
  <c r="R625" i="109"/>
  <c r="Q625" i="109"/>
  <c r="P625" i="109"/>
  <c r="O625" i="109"/>
  <c r="N625" i="109"/>
  <c r="M625" i="109"/>
  <c r="L625" i="109"/>
  <c r="K625" i="109"/>
  <c r="J625" i="109"/>
  <c r="I625" i="109"/>
  <c r="H625" i="109"/>
  <c r="G625" i="109"/>
  <c r="F625" i="109"/>
  <c r="E625" i="109"/>
  <c r="D625" i="109"/>
  <c r="C625" i="109"/>
  <c r="B625" i="109"/>
  <c r="A625" i="109"/>
  <c r="V625" i="109" s="1"/>
  <c r="AO624" i="109"/>
  <c r="AN624" i="109"/>
  <c r="AM624" i="109"/>
  <c r="AK624" i="109"/>
  <c r="AJ624" i="109"/>
  <c r="AI624" i="109"/>
  <c r="AH624" i="109"/>
  <c r="AG624" i="109"/>
  <c r="AF624" i="109"/>
  <c r="AE624" i="109"/>
  <c r="AB624" i="109"/>
  <c r="AC624" i="109" s="1"/>
  <c r="AA624" i="109"/>
  <c r="Z624" i="109"/>
  <c r="V624" i="109"/>
  <c r="Y624" i="109" s="1"/>
  <c r="U624" i="109"/>
  <c r="T624" i="109"/>
  <c r="S624" i="109"/>
  <c r="R624" i="109"/>
  <c r="Q624" i="109"/>
  <c r="P624" i="109"/>
  <c r="O624" i="109"/>
  <c r="N624" i="109"/>
  <c r="M624" i="109"/>
  <c r="L624" i="109"/>
  <c r="K624" i="109"/>
  <c r="J624" i="109"/>
  <c r="I624" i="109"/>
  <c r="H624" i="109"/>
  <c r="G624" i="109"/>
  <c r="F624" i="109"/>
  <c r="E624" i="109"/>
  <c r="D624" i="109"/>
  <c r="C624" i="109"/>
  <c r="B624" i="109"/>
  <c r="A624" i="109"/>
  <c r="AK623" i="109"/>
  <c r="AI623" i="109"/>
  <c r="AH623" i="109"/>
  <c r="AG623" i="109"/>
  <c r="AF623" i="109"/>
  <c r="U623" i="109"/>
  <c r="T623" i="109"/>
  <c r="S623" i="109"/>
  <c r="R623" i="109"/>
  <c r="Q623" i="109"/>
  <c r="P623" i="109"/>
  <c r="O623" i="109"/>
  <c r="N623" i="109"/>
  <c r="M623" i="109"/>
  <c r="L623" i="109"/>
  <c r="K623" i="109"/>
  <c r="J623" i="109"/>
  <c r="I623" i="109"/>
  <c r="H623" i="109"/>
  <c r="G623" i="109"/>
  <c r="F623" i="109"/>
  <c r="E623" i="109"/>
  <c r="D623" i="109"/>
  <c r="C623" i="109"/>
  <c r="B623" i="109"/>
  <c r="A623" i="109"/>
  <c r="V623" i="109" s="1"/>
  <c r="AO622" i="109"/>
  <c r="AN622" i="109"/>
  <c r="AM622" i="109"/>
  <c r="AL622" i="109"/>
  <c r="AK622" i="109"/>
  <c r="AJ622" i="109"/>
  <c r="AI622" i="109"/>
  <c r="AH622" i="109"/>
  <c r="AG622" i="109"/>
  <c r="AF622" i="109"/>
  <c r="AE622" i="109"/>
  <c r="AQ622" i="109" s="1"/>
  <c r="Z622" i="109"/>
  <c r="Y622" i="109"/>
  <c r="V622" i="109"/>
  <c r="X622" i="109" s="1"/>
  <c r="U622" i="109"/>
  <c r="T622" i="109"/>
  <c r="S622" i="109"/>
  <c r="R622" i="109"/>
  <c r="Q622" i="109"/>
  <c r="P622" i="109"/>
  <c r="O622" i="109"/>
  <c r="N622" i="109"/>
  <c r="M622" i="109"/>
  <c r="L622" i="109"/>
  <c r="K622" i="109"/>
  <c r="J622" i="109"/>
  <c r="I622" i="109"/>
  <c r="H622" i="109"/>
  <c r="G622" i="109"/>
  <c r="F622" i="109"/>
  <c r="E622" i="109"/>
  <c r="D622" i="109"/>
  <c r="C622" i="109"/>
  <c r="B622" i="109"/>
  <c r="A622" i="109"/>
  <c r="AN621" i="109"/>
  <c r="AM621" i="109"/>
  <c r="AL621" i="109"/>
  <c r="AK621" i="109"/>
  <c r="AJ621" i="109"/>
  <c r="AI621" i="109"/>
  <c r="AH621" i="109"/>
  <c r="AF621" i="109"/>
  <c r="U621" i="109"/>
  <c r="T621" i="109"/>
  <c r="S621" i="109"/>
  <c r="R621" i="109"/>
  <c r="Q621" i="109"/>
  <c r="P621" i="109"/>
  <c r="O621" i="109"/>
  <c r="N621" i="109"/>
  <c r="M621" i="109"/>
  <c r="L621" i="109"/>
  <c r="K621" i="109"/>
  <c r="J621" i="109"/>
  <c r="I621" i="109"/>
  <c r="H621" i="109"/>
  <c r="G621" i="109"/>
  <c r="F621" i="109"/>
  <c r="E621" i="109"/>
  <c r="D621" i="109"/>
  <c r="C621" i="109"/>
  <c r="B621" i="109"/>
  <c r="A621" i="109"/>
  <c r="V621" i="109" s="1"/>
  <c r="AP620" i="109"/>
  <c r="AO620" i="109"/>
  <c r="AS620" i="109" s="1"/>
  <c r="AN620" i="109"/>
  <c r="AM620" i="109"/>
  <c r="AL620" i="109"/>
  <c r="AK620" i="109"/>
  <c r="AJ620" i="109"/>
  <c r="AI620" i="109"/>
  <c r="AH620" i="109"/>
  <c r="V620" i="109"/>
  <c r="AG620" i="109" s="1"/>
  <c r="U620" i="109"/>
  <c r="T620" i="109"/>
  <c r="S620" i="109"/>
  <c r="R620" i="109"/>
  <c r="Q620" i="109"/>
  <c r="P620" i="109"/>
  <c r="O620" i="109"/>
  <c r="N620" i="109"/>
  <c r="M620" i="109"/>
  <c r="L620" i="109"/>
  <c r="K620" i="109"/>
  <c r="J620" i="109"/>
  <c r="I620" i="109"/>
  <c r="H620" i="109"/>
  <c r="G620" i="109"/>
  <c r="F620" i="109"/>
  <c r="E620" i="109"/>
  <c r="D620" i="109"/>
  <c r="C620" i="109"/>
  <c r="B620" i="109"/>
  <c r="A620" i="109"/>
  <c r="AO619" i="109"/>
  <c r="AN619" i="109"/>
  <c r="AM619" i="109"/>
  <c r="AL619" i="109"/>
  <c r="AK619" i="109"/>
  <c r="AJ619" i="109"/>
  <c r="AB619" i="109"/>
  <c r="AC619" i="109" s="1"/>
  <c r="V619" i="109"/>
  <c r="U619" i="109"/>
  <c r="T619" i="109"/>
  <c r="S619" i="109"/>
  <c r="AA619" i="109" s="1"/>
  <c r="R619" i="109"/>
  <c r="Q619" i="109"/>
  <c r="P619" i="109"/>
  <c r="O619" i="109"/>
  <c r="N619" i="109"/>
  <c r="M619" i="109"/>
  <c r="L619" i="109"/>
  <c r="K619" i="109"/>
  <c r="J619" i="109"/>
  <c r="I619" i="109"/>
  <c r="H619" i="109"/>
  <c r="G619" i="109"/>
  <c r="F619" i="109"/>
  <c r="E619" i="109"/>
  <c r="D619" i="109"/>
  <c r="C619" i="109"/>
  <c r="B619" i="109"/>
  <c r="A619" i="109"/>
  <c r="AP618" i="109"/>
  <c r="U618" i="109"/>
  <c r="T618" i="109"/>
  <c r="S618" i="109"/>
  <c r="AA618" i="109" s="1"/>
  <c r="R618" i="109"/>
  <c r="Q618" i="109"/>
  <c r="P618" i="109"/>
  <c r="O618" i="109"/>
  <c r="N618" i="109"/>
  <c r="M618" i="109"/>
  <c r="L618" i="109"/>
  <c r="AB618" i="109" s="1"/>
  <c r="AC618" i="109" s="1"/>
  <c r="K618" i="109"/>
  <c r="J618" i="109"/>
  <c r="I618" i="109"/>
  <c r="H618" i="109"/>
  <c r="G618" i="109"/>
  <c r="F618" i="109"/>
  <c r="E618" i="109"/>
  <c r="D618" i="109"/>
  <c r="C618" i="109"/>
  <c r="B618" i="109"/>
  <c r="A618" i="109"/>
  <c r="V618" i="109" s="1"/>
  <c r="AP617" i="109"/>
  <c r="AO617" i="109"/>
  <c r="AS617" i="109" s="1"/>
  <c r="AB617" i="109"/>
  <c r="AC617" i="109" s="1"/>
  <c r="Y617" i="109"/>
  <c r="V617" i="109"/>
  <c r="U617" i="109"/>
  <c r="T617" i="109"/>
  <c r="S617" i="109"/>
  <c r="AA617" i="109" s="1"/>
  <c r="R617" i="109"/>
  <c r="Q617" i="109"/>
  <c r="P617" i="109"/>
  <c r="O617" i="109"/>
  <c r="N617" i="109"/>
  <c r="M617" i="109"/>
  <c r="L617" i="109"/>
  <c r="K617" i="109"/>
  <c r="J617" i="109"/>
  <c r="I617" i="109"/>
  <c r="H617" i="109"/>
  <c r="G617" i="109"/>
  <c r="F617" i="109"/>
  <c r="E617" i="109"/>
  <c r="D617" i="109"/>
  <c r="C617" i="109"/>
  <c r="B617" i="109"/>
  <c r="A617" i="109"/>
  <c r="AP616" i="109"/>
  <c r="AC616" i="109"/>
  <c r="AB616" i="109"/>
  <c r="AA616" i="109"/>
  <c r="Z616" i="109"/>
  <c r="Y616" i="109"/>
  <c r="V616" i="109"/>
  <c r="U616" i="109"/>
  <c r="T616" i="109"/>
  <c r="S616" i="109"/>
  <c r="R616" i="109"/>
  <c r="Q616" i="109"/>
  <c r="P616" i="109"/>
  <c r="O616" i="109"/>
  <c r="N616" i="109"/>
  <c r="M616" i="109"/>
  <c r="L616" i="109"/>
  <c r="K616" i="109"/>
  <c r="J616" i="109"/>
  <c r="I616" i="109"/>
  <c r="H616" i="109"/>
  <c r="G616" i="109"/>
  <c r="F616" i="109"/>
  <c r="E616" i="109"/>
  <c r="D616" i="109"/>
  <c r="C616" i="109"/>
  <c r="B616" i="109"/>
  <c r="A616" i="109"/>
  <c r="AC615" i="109"/>
  <c r="AB615" i="109"/>
  <c r="AA615" i="109"/>
  <c r="V615" i="109"/>
  <c r="U615" i="109"/>
  <c r="T615" i="109"/>
  <c r="S615" i="109"/>
  <c r="R615" i="109"/>
  <c r="Q615" i="109"/>
  <c r="P615" i="109"/>
  <c r="O615" i="109"/>
  <c r="N615" i="109"/>
  <c r="M615" i="109"/>
  <c r="L615" i="109"/>
  <c r="K615" i="109"/>
  <c r="J615" i="109"/>
  <c r="I615" i="109"/>
  <c r="H615" i="109"/>
  <c r="G615" i="109"/>
  <c r="F615" i="109"/>
  <c r="E615" i="109"/>
  <c r="D615" i="109"/>
  <c r="C615" i="109"/>
  <c r="B615" i="109"/>
  <c r="A615" i="109"/>
  <c r="AG614" i="109"/>
  <c r="AF614" i="109"/>
  <c r="AE614" i="109"/>
  <c r="AC614" i="109"/>
  <c r="AB614" i="109"/>
  <c r="AA614" i="109"/>
  <c r="AD614" i="109" s="1"/>
  <c r="X614" i="109"/>
  <c r="U614" i="109"/>
  <c r="T614" i="109"/>
  <c r="S614" i="109"/>
  <c r="R614" i="109"/>
  <c r="Q614" i="109"/>
  <c r="P614" i="109"/>
  <c r="O614" i="109"/>
  <c r="N614" i="109"/>
  <c r="M614" i="109"/>
  <c r="L614" i="109"/>
  <c r="K614" i="109"/>
  <c r="J614" i="109"/>
  <c r="I614" i="109"/>
  <c r="H614" i="109"/>
  <c r="G614" i="109"/>
  <c r="F614" i="109"/>
  <c r="E614" i="109"/>
  <c r="D614" i="109"/>
  <c r="C614" i="109"/>
  <c r="B614" i="109"/>
  <c r="A614" i="109"/>
  <c r="V614" i="109" s="1"/>
  <c r="AO613" i="109"/>
  <c r="AN613" i="109"/>
  <c r="AM613" i="109"/>
  <c r="AK613" i="109"/>
  <c r="AJ613" i="109"/>
  <c r="AI613" i="109"/>
  <c r="AH613" i="109"/>
  <c r="AG613" i="109"/>
  <c r="AF613" i="109"/>
  <c r="AE613" i="109"/>
  <c r="AC613" i="109"/>
  <c r="AB613" i="109"/>
  <c r="AA613" i="109"/>
  <c r="Z613" i="109"/>
  <c r="Y613" i="109"/>
  <c r="V613" i="109"/>
  <c r="X613" i="109" s="1"/>
  <c r="AD613" i="109" s="1"/>
  <c r="U613" i="109"/>
  <c r="T613" i="109"/>
  <c r="S613" i="109"/>
  <c r="R613" i="109"/>
  <c r="Q613" i="109"/>
  <c r="P613" i="109"/>
  <c r="O613" i="109"/>
  <c r="N613" i="109"/>
  <c r="M613" i="109"/>
  <c r="L613" i="109"/>
  <c r="K613" i="109"/>
  <c r="J613" i="109"/>
  <c r="I613" i="109"/>
  <c r="H613" i="109"/>
  <c r="G613" i="109"/>
  <c r="F613" i="109"/>
  <c r="E613" i="109"/>
  <c r="D613" i="109"/>
  <c r="C613" i="109"/>
  <c r="B613" i="109"/>
  <c r="A613" i="109"/>
  <c r="AK612" i="109"/>
  <c r="AJ612" i="109"/>
  <c r="AI612" i="109"/>
  <c r="AH612" i="109"/>
  <c r="AE612" i="109"/>
  <c r="U612" i="109"/>
  <c r="T612" i="109"/>
  <c r="S612" i="109"/>
  <c r="R612" i="109"/>
  <c r="Q612" i="109"/>
  <c r="P612" i="109"/>
  <c r="O612" i="109"/>
  <c r="N612" i="109"/>
  <c r="M612" i="109"/>
  <c r="L612" i="109"/>
  <c r="K612" i="109"/>
  <c r="J612" i="109"/>
  <c r="I612" i="109"/>
  <c r="H612" i="109"/>
  <c r="G612" i="109"/>
  <c r="F612" i="109"/>
  <c r="E612" i="109"/>
  <c r="D612" i="109"/>
  <c r="C612" i="109"/>
  <c r="B612" i="109"/>
  <c r="A612" i="109"/>
  <c r="V612" i="109" s="1"/>
  <c r="AO611" i="109"/>
  <c r="AN611" i="109"/>
  <c r="AM611" i="109"/>
  <c r="AL611" i="109"/>
  <c r="AK611" i="109"/>
  <c r="AJ611" i="109"/>
  <c r="AI611" i="109"/>
  <c r="AH611" i="109"/>
  <c r="AG611" i="109"/>
  <c r="AF611" i="109"/>
  <c r="AR611" i="109" s="1"/>
  <c r="AE611" i="109"/>
  <c r="AQ611" i="109" s="1"/>
  <c r="Z611" i="109"/>
  <c r="Y611" i="109"/>
  <c r="V611" i="109"/>
  <c r="X611" i="109" s="1"/>
  <c r="U611" i="109"/>
  <c r="T611" i="109"/>
  <c r="S611" i="109"/>
  <c r="R611" i="109"/>
  <c r="Q611" i="109"/>
  <c r="P611" i="109"/>
  <c r="O611" i="109"/>
  <c r="N611" i="109"/>
  <c r="M611" i="109"/>
  <c r="L611" i="109"/>
  <c r="K611" i="109"/>
  <c r="J611" i="109"/>
  <c r="I611" i="109"/>
  <c r="H611" i="109"/>
  <c r="G611" i="109"/>
  <c r="F611" i="109"/>
  <c r="E611" i="109"/>
  <c r="D611" i="109"/>
  <c r="C611" i="109"/>
  <c r="B611" i="109"/>
  <c r="A611" i="109"/>
  <c r="AO610" i="109"/>
  <c r="AN610" i="109"/>
  <c r="AM610" i="109"/>
  <c r="AK610" i="109"/>
  <c r="AJ610" i="109"/>
  <c r="AI610" i="109"/>
  <c r="AH610" i="109"/>
  <c r="AF610" i="109"/>
  <c r="U610" i="109"/>
  <c r="T610" i="109"/>
  <c r="S610" i="109"/>
  <c r="R610" i="109"/>
  <c r="Q610" i="109"/>
  <c r="P610" i="109"/>
  <c r="O610" i="109"/>
  <c r="N610" i="109"/>
  <c r="M610" i="109"/>
  <c r="L610" i="109"/>
  <c r="K610" i="109"/>
  <c r="J610" i="109"/>
  <c r="I610" i="109"/>
  <c r="H610" i="109"/>
  <c r="G610" i="109"/>
  <c r="F610" i="109"/>
  <c r="E610" i="109"/>
  <c r="D610" i="109"/>
  <c r="C610" i="109"/>
  <c r="B610" i="109"/>
  <c r="A610" i="109"/>
  <c r="V610" i="109" s="1"/>
  <c r="AP609" i="109"/>
  <c r="AO609" i="109"/>
  <c r="AN609" i="109"/>
  <c r="AM609" i="109"/>
  <c r="AL609" i="109"/>
  <c r="AK609" i="109"/>
  <c r="AJ609" i="109"/>
  <c r="AI609" i="109"/>
  <c r="AH609" i="109"/>
  <c r="V609" i="109"/>
  <c r="AG609" i="109" s="1"/>
  <c r="U609" i="109"/>
  <c r="T609" i="109"/>
  <c r="S609" i="109"/>
  <c r="R609" i="109"/>
  <c r="Q609" i="109"/>
  <c r="P609" i="109"/>
  <c r="O609" i="109"/>
  <c r="N609" i="109"/>
  <c r="M609" i="109"/>
  <c r="L609" i="109"/>
  <c r="K609" i="109"/>
  <c r="J609" i="109"/>
  <c r="I609" i="109"/>
  <c r="H609" i="109"/>
  <c r="G609" i="109"/>
  <c r="F609" i="109"/>
  <c r="E609" i="109"/>
  <c r="D609" i="109"/>
  <c r="C609" i="109"/>
  <c r="B609" i="109"/>
  <c r="A609" i="109"/>
  <c r="AS608" i="109"/>
  <c r="AP608" i="109"/>
  <c r="AO608" i="109"/>
  <c r="AN608" i="109"/>
  <c r="AL608" i="109"/>
  <c r="AK608" i="109"/>
  <c r="AJ608" i="109"/>
  <c r="AB608" i="109"/>
  <c r="AC608" i="109" s="1"/>
  <c r="V608" i="109"/>
  <c r="U608" i="109"/>
  <c r="T608" i="109"/>
  <c r="S608" i="109"/>
  <c r="AA608" i="109" s="1"/>
  <c r="R608" i="109"/>
  <c r="Q608" i="109"/>
  <c r="P608" i="109"/>
  <c r="O608" i="109"/>
  <c r="N608" i="109"/>
  <c r="M608" i="109"/>
  <c r="L608" i="109"/>
  <c r="K608" i="109"/>
  <c r="J608" i="109"/>
  <c r="I608" i="109"/>
  <c r="H608" i="109"/>
  <c r="G608" i="109"/>
  <c r="F608" i="109"/>
  <c r="E608" i="109"/>
  <c r="D608" i="109"/>
  <c r="C608" i="109"/>
  <c r="B608" i="109"/>
  <c r="A608" i="109"/>
  <c r="V607" i="109"/>
  <c r="U607" i="109"/>
  <c r="T607" i="109"/>
  <c r="S607" i="109"/>
  <c r="AA607" i="109" s="1"/>
  <c r="R607" i="109"/>
  <c r="Q607" i="109"/>
  <c r="P607" i="109"/>
  <c r="O607" i="109"/>
  <c r="N607" i="109"/>
  <c r="M607" i="109"/>
  <c r="L607" i="109"/>
  <c r="AB607" i="109" s="1"/>
  <c r="AC607" i="109" s="1"/>
  <c r="K607" i="109"/>
  <c r="J607" i="109"/>
  <c r="I607" i="109"/>
  <c r="H607" i="109"/>
  <c r="G607" i="109"/>
  <c r="F607" i="109"/>
  <c r="E607" i="109"/>
  <c r="D607" i="109"/>
  <c r="C607" i="109"/>
  <c r="B607" i="109"/>
  <c r="A607" i="109"/>
  <c r="AB606" i="109"/>
  <c r="AC606" i="109" s="1"/>
  <c r="AA606" i="109"/>
  <c r="U606" i="109"/>
  <c r="T606" i="109"/>
  <c r="S606" i="109"/>
  <c r="R606" i="109"/>
  <c r="Q606" i="109"/>
  <c r="P606" i="109"/>
  <c r="O606" i="109"/>
  <c r="N606" i="109"/>
  <c r="M606" i="109"/>
  <c r="L606" i="109"/>
  <c r="K606" i="109"/>
  <c r="J606" i="109"/>
  <c r="I606" i="109"/>
  <c r="H606" i="109"/>
  <c r="G606" i="109"/>
  <c r="F606" i="109"/>
  <c r="E606" i="109"/>
  <c r="D606" i="109"/>
  <c r="C606" i="109"/>
  <c r="B606" i="109"/>
  <c r="A606" i="109"/>
  <c r="V606" i="109" s="1"/>
  <c r="AP605" i="109"/>
  <c r="AB605" i="109"/>
  <c r="AC605" i="109" s="1"/>
  <c r="AA605" i="109"/>
  <c r="V605" i="109"/>
  <c r="U605" i="109"/>
  <c r="T605" i="109"/>
  <c r="S605" i="109"/>
  <c r="R605" i="109"/>
  <c r="Q605" i="109"/>
  <c r="P605" i="109"/>
  <c r="O605" i="109"/>
  <c r="N605" i="109"/>
  <c r="M605" i="109"/>
  <c r="L605" i="109"/>
  <c r="K605" i="109"/>
  <c r="J605" i="109"/>
  <c r="I605" i="109"/>
  <c r="H605" i="109"/>
  <c r="G605" i="109"/>
  <c r="F605" i="109"/>
  <c r="E605" i="109"/>
  <c r="D605" i="109"/>
  <c r="C605" i="109"/>
  <c r="B605" i="109"/>
  <c r="A605" i="109"/>
  <c r="AC604" i="109"/>
  <c r="AB604" i="109"/>
  <c r="AA604" i="109"/>
  <c r="U604" i="109"/>
  <c r="T604" i="109"/>
  <c r="S604" i="109"/>
  <c r="R604" i="109"/>
  <c r="Q604" i="109"/>
  <c r="P604" i="109"/>
  <c r="O604" i="109"/>
  <c r="N604" i="109"/>
  <c r="M604" i="109"/>
  <c r="L604" i="109"/>
  <c r="K604" i="109"/>
  <c r="J604" i="109"/>
  <c r="I604" i="109"/>
  <c r="H604" i="109"/>
  <c r="G604" i="109"/>
  <c r="F604" i="109"/>
  <c r="E604" i="109"/>
  <c r="D604" i="109"/>
  <c r="C604" i="109"/>
  <c r="B604" i="109"/>
  <c r="A604" i="109"/>
  <c r="V604" i="109" s="1"/>
  <c r="AB603" i="109"/>
  <c r="AC603" i="109" s="1"/>
  <c r="AA603" i="109"/>
  <c r="Z603" i="109"/>
  <c r="X603" i="109"/>
  <c r="U603" i="109"/>
  <c r="T603" i="109"/>
  <c r="S603" i="109"/>
  <c r="R603" i="109"/>
  <c r="Q603" i="109"/>
  <c r="P603" i="109"/>
  <c r="O603" i="109"/>
  <c r="N603" i="109"/>
  <c r="M603" i="109"/>
  <c r="L603" i="109"/>
  <c r="K603" i="109"/>
  <c r="J603" i="109"/>
  <c r="I603" i="109"/>
  <c r="H603" i="109"/>
  <c r="G603" i="109"/>
  <c r="F603" i="109"/>
  <c r="E603" i="109"/>
  <c r="D603" i="109"/>
  <c r="C603" i="109"/>
  <c r="B603" i="109"/>
  <c r="A603" i="109"/>
  <c r="V603" i="109" s="1"/>
  <c r="AO602" i="109"/>
  <c r="AN602" i="109"/>
  <c r="AM602" i="109"/>
  <c r="AK602" i="109"/>
  <c r="AJ602" i="109"/>
  <c r="AI602" i="109"/>
  <c r="AH602" i="109"/>
  <c r="AG602" i="109"/>
  <c r="AF602" i="109"/>
  <c r="AE602" i="109"/>
  <c r="AA602" i="109"/>
  <c r="Z602" i="109"/>
  <c r="Y602" i="109"/>
  <c r="V602" i="109"/>
  <c r="X602" i="109" s="1"/>
  <c r="U602" i="109"/>
  <c r="T602" i="109"/>
  <c r="S602" i="109"/>
  <c r="R602" i="109"/>
  <c r="Q602" i="109"/>
  <c r="P602" i="109"/>
  <c r="O602" i="109"/>
  <c r="N602" i="109"/>
  <c r="M602" i="109"/>
  <c r="L602" i="109"/>
  <c r="AB602" i="109" s="1"/>
  <c r="AC602" i="109" s="1"/>
  <c r="K602" i="109"/>
  <c r="J602" i="109"/>
  <c r="I602" i="109"/>
  <c r="H602" i="109"/>
  <c r="G602" i="109"/>
  <c r="F602" i="109"/>
  <c r="E602" i="109"/>
  <c r="D602" i="109"/>
  <c r="C602" i="109"/>
  <c r="B602" i="109"/>
  <c r="A602" i="109"/>
  <c r="AK601" i="109"/>
  <c r="AJ601" i="109"/>
  <c r="AI601" i="109"/>
  <c r="AH601" i="109"/>
  <c r="AG601" i="109"/>
  <c r="AF601" i="109"/>
  <c r="AE601" i="109"/>
  <c r="U601" i="109"/>
  <c r="T601" i="109"/>
  <c r="S601" i="109"/>
  <c r="R601" i="109"/>
  <c r="Q601" i="109"/>
  <c r="P601" i="109"/>
  <c r="O601" i="109"/>
  <c r="N601" i="109"/>
  <c r="M601" i="109"/>
  <c r="L601" i="109"/>
  <c r="K601" i="109"/>
  <c r="J601" i="109"/>
  <c r="I601" i="109"/>
  <c r="H601" i="109"/>
  <c r="G601" i="109"/>
  <c r="F601" i="109"/>
  <c r="E601" i="109"/>
  <c r="D601" i="109"/>
  <c r="C601" i="109"/>
  <c r="B601" i="109"/>
  <c r="A601" i="109"/>
  <c r="V601" i="109" s="1"/>
  <c r="AO600" i="109"/>
  <c r="AN600" i="109"/>
  <c r="AM600" i="109"/>
  <c r="AL600" i="109"/>
  <c r="AK600" i="109"/>
  <c r="AJ600" i="109"/>
  <c r="AI600" i="109"/>
  <c r="AH600" i="109"/>
  <c r="AG600" i="109"/>
  <c r="AF600" i="109"/>
  <c r="AE600" i="109"/>
  <c r="AQ600" i="109" s="1"/>
  <c r="Z600" i="109"/>
  <c r="Y600" i="109"/>
  <c r="V600" i="109"/>
  <c r="X600" i="109" s="1"/>
  <c r="U600" i="109"/>
  <c r="T600" i="109"/>
  <c r="S600" i="109"/>
  <c r="R600" i="109"/>
  <c r="Q600" i="109"/>
  <c r="P600" i="109"/>
  <c r="O600" i="109"/>
  <c r="N600" i="109"/>
  <c r="M600" i="109"/>
  <c r="L600" i="109"/>
  <c r="K600" i="109"/>
  <c r="J600" i="109"/>
  <c r="I600" i="109"/>
  <c r="H600" i="109"/>
  <c r="G600" i="109"/>
  <c r="F600" i="109"/>
  <c r="E600" i="109"/>
  <c r="D600" i="109"/>
  <c r="C600" i="109"/>
  <c r="B600" i="109"/>
  <c r="A600" i="109"/>
  <c r="AO599" i="109"/>
  <c r="AN599" i="109"/>
  <c r="AM599" i="109"/>
  <c r="AL599" i="109"/>
  <c r="AK599" i="109"/>
  <c r="AJ599" i="109"/>
  <c r="U599" i="109"/>
  <c r="T599" i="109"/>
  <c r="S599" i="109"/>
  <c r="R599" i="109"/>
  <c r="Q599" i="109"/>
  <c r="P599" i="109"/>
  <c r="O599" i="109"/>
  <c r="N599" i="109"/>
  <c r="M599" i="109"/>
  <c r="L599" i="109"/>
  <c r="K599" i="109"/>
  <c r="J599" i="109"/>
  <c r="I599" i="109"/>
  <c r="H599" i="109"/>
  <c r="G599" i="109"/>
  <c r="F599" i="109"/>
  <c r="E599" i="109"/>
  <c r="D599" i="109"/>
  <c r="C599" i="109"/>
  <c r="B599" i="109"/>
  <c r="A599" i="109"/>
  <c r="V599" i="109" s="1"/>
  <c r="AF599" i="109" s="1"/>
  <c r="AP598" i="109"/>
  <c r="AO598" i="109"/>
  <c r="AN598" i="109"/>
  <c r="AM598" i="109"/>
  <c r="AL598" i="109"/>
  <c r="AK598" i="109"/>
  <c r="AJ598" i="109"/>
  <c r="AI598" i="109"/>
  <c r="AH598" i="109"/>
  <c r="V598" i="109"/>
  <c r="AG598" i="109" s="1"/>
  <c r="U598" i="109"/>
  <c r="T598" i="109"/>
  <c r="S598" i="109"/>
  <c r="R598" i="109"/>
  <c r="Q598" i="109"/>
  <c r="P598" i="109"/>
  <c r="O598" i="109"/>
  <c r="N598" i="109"/>
  <c r="M598" i="109"/>
  <c r="L598" i="109"/>
  <c r="K598" i="109"/>
  <c r="J598" i="109"/>
  <c r="I598" i="109"/>
  <c r="H598" i="109"/>
  <c r="G598" i="109"/>
  <c r="F598" i="109"/>
  <c r="E598" i="109"/>
  <c r="D598" i="109"/>
  <c r="C598" i="109"/>
  <c r="B598" i="109"/>
  <c r="A598" i="109"/>
  <c r="AS597" i="109"/>
  <c r="AP597" i="109"/>
  <c r="AO597" i="109"/>
  <c r="AN597" i="109"/>
  <c r="AM597" i="109"/>
  <c r="AB597" i="109"/>
  <c r="AC597" i="109" s="1"/>
  <c r="U597" i="109"/>
  <c r="T597" i="109"/>
  <c r="S597" i="109"/>
  <c r="AA597" i="109" s="1"/>
  <c r="R597" i="109"/>
  <c r="Q597" i="109"/>
  <c r="P597" i="109"/>
  <c r="O597" i="109"/>
  <c r="N597" i="109"/>
  <c r="M597" i="109"/>
  <c r="L597" i="109"/>
  <c r="K597" i="109"/>
  <c r="J597" i="109"/>
  <c r="I597" i="109"/>
  <c r="H597" i="109"/>
  <c r="G597" i="109"/>
  <c r="F597" i="109"/>
  <c r="E597" i="109"/>
  <c r="D597" i="109"/>
  <c r="C597" i="109"/>
  <c r="B597" i="109"/>
  <c r="A597" i="109"/>
  <c r="V597" i="109" s="1"/>
  <c r="AA596" i="109"/>
  <c r="Z596" i="109"/>
  <c r="Y596" i="109"/>
  <c r="V596" i="109"/>
  <c r="U596" i="109"/>
  <c r="T596" i="109"/>
  <c r="S596" i="109"/>
  <c r="R596" i="109"/>
  <c r="Q596" i="109"/>
  <c r="P596" i="109"/>
  <c r="O596" i="109"/>
  <c r="N596" i="109"/>
  <c r="M596" i="109"/>
  <c r="L596" i="109"/>
  <c r="AB596" i="109" s="1"/>
  <c r="AC596" i="109" s="1"/>
  <c r="K596" i="109"/>
  <c r="J596" i="109"/>
  <c r="I596" i="109"/>
  <c r="H596" i="109"/>
  <c r="G596" i="109"/>
  <c r="F596" i="109"/>
  <c r="E596" i="109"/>
  <c r="D596" i="109"/>
  <c r="C596" i="109"/>
  <c r="B596" i="109"/>
  <c r="A596" i="109"/>
  <c r="AB595" i="109"/>
  <c r="AC595" i="109" s="1"/>
  <c r="Y595" i="109"/>
  <c r="V595" i="109"/>
  <c r="U595" i="109"/>
  <c r="T595" i="109"/>
  <c r="S595" i="109"/>
  <c r="AA595" i="109" s="1"/>
  <c r="R595" i="109"/>
  <c r="Q595" i="109"/>
  <c r="P595" i="109"/>
  <c r="O595" i="109"/>
  <c r="N595" i="109"/>
  <c r="M595" i="109"/>
  <c r="L595" i="109"/>
  <c r="K595" i="109"/>
  <c r="J595" i="109"/>
  <c r="I595" i="109"/>
  <c r="H595" i="109"/>
  <c r="G595" i="109"/>
  <c r="F595" i="109"/>
  <c r="E595" i="109"/>
  <c r="D595" i="109"/>
  <c r="C595" i="109"/>
  <c r="B595" i="109"/>
  <c r="A595" i="109"/>
  <c r="AL594" i="109"/>
  <c r="AH594" i="109"/>
  <c r="AC594" i="109"/>
  <c r="AB594" i="109"/>
  <c r="AA594" i="109"/>
  <c r="U594" i="109"/>
  <c r="T594" i="109"/>
  <c r="S594" i="109"/>
  <c r="R594" i="109"/>
  <c r="Q594" i="109"/>
  <c r="P594" i="109"/>
  <c r="O594" i="109"/>
  <c r="N594" i="109"/>
  <c r="M594" i="109"/>
  <c r="L594" i="109"/>
  <c r="K594" i="109"/>
  <c r="J594" i="109"/>
  <c r="I594" i="109"/>
  <c r="H594" i="109"/>
  <c r="G594" i="109"/>
  <c r="F594" i="109"/>
  <c r="E594" i="109"/>
  <c r="D594" i="109"/>
  <c r="C594" i="109"/>
  <c r="B594" i="109"/>
  <c r="A594" i="109"/>
  <c r="V594" i="109" s="1"/>
  <c r="AN593" i="109"/>
  <c r="AJ593" i="109"/>
  <c r="AG593" i="109"/>
  <c r="AF593" i="109"/>
  <c r="AE593" i="109"/>
  <c r="AC593" i="109"/>
  <c r="AB593" i="109"/>
  <c r="AA593" i="109"/>
  <c r="Z593" i="109"/>
  <c r="V593" i="109"/>
  <c r="U593" i="109"/>
  <c r="T593" i="109"/>
  <c r="S593" i="109"/>
  <c r="R593" i="109"/>
  <c r="Q593" i="109"/>
  <c r="P593" i="109"/>
  <c r="O593" i="109"/>
  <c r="N593" i="109"/>
  <c r="M593" i="109"/>
  <c r="L593" i="109"/>
  <c r="K593" i="109"/>
  <c r="J593" i="109"/>
  <c r="I593" i="109"/>
  <c r="H593" i="109"/>
  <c r="G593" i="109"/>
  <c r="F593" i="109"/>
  <c r="E593" i="109"/>
  <c r="D593" i="109"/>
  <c r="C593" i="109"/>
  <c r="B593" i="109"/>
  <c r="A593" i="109"/>
  <c r="AB592" i="109"/>
  <c r="AC592" i="109" s="1"/>
  <c r="AA592" i="109"/>
  <c r="Z592" i="109"/>
  <c r="X592" i="109"/>
  <c r="U592" i="109"/>
  <c r="T592" i="109"/>
  <c r="S592" i="109"/>
  <c r="R592" i="109"/>
  <c r="Q592" i="109"/>
  <c r="P592" i="109"/>
  <c r="O592" i="109"/>
  <c r="N592" i="109"/>
  <c r="M592" i="109"/>
  <c r="L592" i="109"/>
  <c r="K592" i="109"/>
  <c r="J592" i="109"/>
  <c r="I592" i="109"/>
  <c r="H592" i="109"/>
  <c r="G592" i="109"/>
  <c r="F592" i="109"/>
  <c r="E592" i="109"/>
  <c r="D592" i="109"/>
  <c r="C592" i="109"/>
  <c r="B592" i="109"/>
  <c r="A592" i="109"/>
  <c r="V592" i="109" s="1"/>
  <c r="AO591" i="109"/>
  <c r="AN591" i="109"/>
  <c r="AM591" i="109"/>
  <c r="AK591" i="109"/>
  <c r="AJ591" i="109"/>
  <c r="AI591" i="109"/>
  <c r="AH591" i="109"/>
  <c r="AG591" i="109"/>
  <c r="AF591" i="109"/>
  <c r="AE591" i="109"/>
  <c r="Z591" i="109"/>
  <c r="V591" i="109"/>
  <c r="Y591" i="109" s="1"/>
  <c r="U591" i="109"/>
  <c r="T591" i="109"/>
  <c r="S591" i="109"/>
  <c r="R591" i="109"/>
  <c r="Q591" i="109"/>
  <c r="P591" i="109"/>
  <c r="O591" i="109"/>
  <c r="N591" i="109"/>
  <c r="M591" i="109"/>
  <c r="L591" i="109"/>
  <c r="K591" i="109"/>
  <c r="J591" i="109"/>
  <c r="I591" i="109"/>
  <c r="H591" i="109"/>
  <c r="G591" i="109"/>
  <c r="F591" i="109"/>
  <c r="E591" i="109"/>
  <c r="D591" i="109"/>
  <c r="C591" i="109"/>
  <c r="B591" i="109"/>
  <c r="A591" i="109"/>
  <c r="AP590" i="109"/>
  <c r="AO590" i="109"/>
  <c r="AM590" i="109"/>
  <c r="AL590" i="109"/>
  <c r="AK590" i="109"/>
  <c r="AJ590" i="109"/>
  <c r="AI590" i="109"/>
  <c r="AH590" i="109"/>
  <c r="AG590" i="109"/>
  <c r="AF590" i="109"/>
  <c r="U590" i="109"/>
  <c r="T590" i="109"/>
  <c r="S590" i="109"/>
  <c r="R590" i="109"/>
  <c r="Q590" i="109"/>
  <c r="P590" i="109"/>
  <c r="O590" i="109"/>
  <c r="N590" i="109"/>
  <c r="M590" i="109"/>
  <c r="L590" i="109"/>
  <c r="K590" i="109"/>
  <c r="J590" i="109"/>
  <c r="I590" i="109"/>
  <c r="H590" i="109"/>
  <c r="G590" i="109"/>
  <c r="F590" i="109"/>
  <c r="E590" i="109"/>
  <c r="D590" i="109"/>
  <c r="C590" i="109"/>
  <c r="B590" i="109"/>
  <c r="A590" i="109"/>
  <c r="V590" i="109" s="1"/>
  <c r="X590" i="109" s="1"/>
  <c r="AO589" i="109"/>
  <c r="AN589" i="109"/>
  <c r="AM589" i="109"/>
  <c r="AL589" i="109"/>
  <c r="AK589" i="109"/>
  <c r="AJ589" i="109"/>
  <c r="AI589" i="109"/>
  <c r="AH589" i="109"/>
  <c r="AG589" i="109"/>
  <c r="AF589" i="109"/>
  <c r="AE589" i="109"/>
  <c r="AQ589" i="109" s="1"/>
  <c r="Z589" i="109"/>
  <c r="V589" i="109"/>
  <c r="Y589" i="109" s="1"/>
  <c r="U589" i="109"/>
  <c r="T589" i="109"/>
  <c r="S589" i="109"/>
  <c r="R589" i="109"/>
  <c r="Q589" i="109"/>
  <c r="P589" i="109"/>
  <c r="O589" i="109"/>
  <c r="N589" i="109"/>
  <c r="M589" i="109"/>
  <c r="L589" i="109"/>
  <c r="K589" i="109"/>
  <c r="J589" i="109"/>
  <c r="I589" i="109"/>
  <c r="H589" i="109"/>
  <c r="G589" i="109"/>
  <c r="F589" i="109"/>
  <c r="E589" i="109"/>
  <c r="D589" i="109"/>
  <c r="C589" i="109"/>
  <c r="B589" i="109"/>
  <c r="A589" i="109"/>
  <c r="AB588" i="109"/>
  <c r="AC588" i="109" s="1"/>
  <c r="U588" i="109"/>
  <c r="T588" i="109"/>
  <c r="S588" i="109"/>
  <c r="R588" i="109"/>
  <c r="Q588" i="109"/>
  <c r="P588" i="109"/>
  <c r="O588" i="109"/>
  <c r="N588" i="109"/>
  <c r="M588" i="109"/>
  <c r="L588" i="109"/>
  <c r="K588" i="109"/>
  <c r="J588" i="109"/>
  <c r="I588" i="109"/>
  <c r="H588" i="109"/>
  <c r="G588" i="109"/>
  <c r="F588" i="109"/>
  <c r="E588" i="109"/>
  <c r="D588" i="109"/>
  <c r="C588" i="109"/>
  <c r="B588" i="109"/>
  <c r="A588" i="109"/>
  <c r="V588" i="109" s="1"/>
  <c r="AS587" i="109"/>
  <c r="AP587" i="109"/>
  <c r="AO587" i="109"/>
  <c r="AN587" i="109"/>
  <c r="AM587" i="109"/>
  <c r="AL587" i="109"/>
  <c r="AI587" i="109"/>
  <c r="AH587" i="109"/>
  <c r="Y587" i="109"/>
  <c r="V587" i="109"/>
  <c r="U587" i="109"/>
  <c r="T587" i="109"/>
  <c r="S587" i="109"/>
  <c r="R587" i="109"/>
  <c r="Q587" i="109"/>
  <c r="P587" i="109"/>
  <c r="O587" i="109"/>
  <c r="N587" i="109"/>
  <c r="M587" i="109"/>
  <c r="L587" i="109"/>
  <c r="K587" i="109"/>
  <c r="J587" i="109"/>
  <c r="I587" i="109"/>
  <c r="H587" i="109"/>
  <c r="G587" i="109"/>
  <c r="F587" i="109"/>
  <c r="E587" i="109"/>
  <c r="D587" i="109"/>
  <c r="C587" i="109"/>
  <c r="B587" i="109"/>
  <c r="A587" i="109"/>
  <c r="AL586" i="109"/>
  <c r="AJ586" i="109"/>
  <c r="AF586" i="109"/>
  <c r="AB586" i="109"/>
  <c r="AC586" i="109" s="1"/>
  <c r="U586" i="109"/>
  <c r="T586" i="109"/>
  <c r="S586" i="109"/>
  <c r="AA586" i="109" s="1"/>
  <c r="R586" i="109"/>
  <c r="Q586" i="109"/>
  <c r="P586" i="109"/>
  <c r="O586" i="109"/>
  <c r="N586" i="109"/>
  <c r="M586" i="109"/>
  <c r="L586" i="109"/>
  <c r="K586" i="109"/>
  <c r="J586" i="109"/>
  <c r="I586" i="109"/>
  <c r="H586" i="109"/>
  <c r="G586" i="109"/>
  <c r="F586" i="109"/>
  <c r="E586" i="109"/>
  <c r="D586" i="109"/>
  <c r="C586" i="109"/>
  <c r="B586" i="109"/>
  <c r="A586" i="109"/>
  <c r="V586" i="109" s="1"/>
  <c r="AO585" i="109"/>
  <c r="AS585" i="109" s="1"/>
  <c r="AM585" i="109"/>
  <c r="AL585" i="109"/>
  <c r="AI585" i="109"/>
  <c r="AH585" i="109"/>
  <c r="AG585" i="109"/>
  <c r="AE585" i="109"/>
  <c r="AC585" i="109"/>
  <c r="AA585" i="109"/>
  <c r="Z585" i="109"/>
  <c r="Y585" i="109"/>
  <c r="V585" i="109"/>
  <c r="AP585" i="109" s="1"/>
  <c r="U585" i="109"/>
  <c r="T585" i="109"/>
  <c r="S585" i="109"/>
  <c r="R585" i="109"/>
  <c r="Q585" i="109"/>
  <c r="P585" i="109"/>
  <c r="O585" i="109"/>
  <c r="N585" i="109"/>
  <c r="M585" i="109"/>
  <c r="L585" i="109"/>
  <c r="AB585" i="109" s="1"/>
  <c r="K585" i="109"/>
  <c r="J585" i="109"/>
  <c r="I585" i="109"/>
  <c r="H585" i="109"/>
  <c r="G585" i="109"/>
  <c r="F585" i="109"/>
  <c r="E585" i="109"/>
  <c r="D585" i="109"/>
  <c r="C585" i="109"/>
  <c r="B585" i="109"/>
  <c r="A585" i="109"/>
  <c r="AC584" i="109"/>
  <c r="AB584" i="109"/>
  <c r="AA584" i="109"/>
  <c r="V584" i="109"/>
  <c r="U584" i="109"/>
  <c r="T584" i="109"/>
  <c r="S584" i="109"/>
  <c r="R584" i="109"/>
  <c r="Q584" i="109"/>
  <c r="P584" i="109"/>
  <c r="O584" i="109"/>
  <c r="N584" i="109"/>
  <c r="M584" i="109"/>
  <c r="L584" i="109"/>
  <c r="K584" i="109"/>
  <c r="J584" i="109"/>
  <c r="I584" i="109"/>
  <c r="H584" i="109"/>
  <c r="G584" i="109"/>
  <c r="F584" i="109"/>
  <c r="E584" i="109"/>
  <c r="D584" i="109"/>
  <c r="C584" i="109"/>
  <c r="B584" i="109"/>
  <c r="A584" i="109"/>
  <c r="AB583" i="109"/>
  <c r="AC583" i="109" s="1"/>
  <c r="AA583" i="109"/>
  <c r="Z583" i="109"/>
  <c r="V583" i="109"/>
  <c r="U583" i="109"/>
  <c r="T583" i="109"/>
  <c r="S583" i="109"/>
  <c r="R583" i="109"/>
  <c r="Q583" i="109"/>
  <c r="P583" i="109"/>
  <c r="O583" i="109"/>
  <c r="N583" i="109"/>
  <c r="M583" i="109"/>
  <c r="L583" i="109"/>
  <c r="K583" i="109"/>
  <c r="J583" i="109"/>
  <c r="I583" i="109"/>
  <c r="H583" i="109"/>
  <c r="G583" i="109"/>
  <c r="F583" i="109"/>
  <c r="E583" i="109"/>
  <c r="D583" i="109"/>
  <c r="C583" i="109"/>
  <c r="B583" i="109"/>
  <c r="A583" i="109"/>
  <c r="AB582" i="109"/>
  <c r="AC582" i="109" s="1"/>
  <c r="AA582" i="109"/>
  <c r="V582" i="109"/>
  <c r="U582" i="109"/>
  <c r="T582" i="109"/>
  <c r="S582" i="109"/>
  <c r="R582" i="109"/>
  <c r="Q582" i="109"/>
  <c r="P582" i="109"/>
  <c r="O582" i="109"/>
  <c r="N582" i="109"/>
  <c r="M582" i="109"/>
  <c r="L582" i="109"/>
  <c r="K582" i="109"/>
  <c r="J582" i="109"/>
  <c r="I582" i="109"/>
  <c r="H582" i="109"/>
  <c r="G582" i="109"/>
  <c r="F582" i="109"/>
  <c r="E582" i="109"/>
  <c r="D582" i="109"/>
  <c r="C582" i="109"/>
  <c r="B582" i="109"/>
  <c r="A582" i="109"/>
  <c r="AA581" i="109"/>
  <c r="V581" i="109"/>
  <c r="U581" i="109"/>
  <c r="T581" i="109"/>
  <c r="S581" i="109"/>
  <c r="R581" i="109"/>
  <c r="Q581" i="109"/>
  <c r="P581" i="109"/>
  <c r="O581" i="109"/>
  <c r="N581" i="109"/>
  <c r="M581" i="109"/>
  <c r="L581" i="109"/>
  <c r="AB581" i="109" s="1"/>
  <c r="AC581" i="109" s="1"/>
  <c r="K581" i="109"/>
  <c r="J581" i="109"/>
  <c r="I581" i="109"/>
  <c r="H581" i="109"/>
  <c r="G581" i="109"/>
  <c r="F581" i="109"/>
  <c r="E581" i="109"/>
  <c r="D581" i="109"/>
  <c r="C581" i="109"/>
  <c r="B581" i="109"/>
  <c r="A581" i="109"/>
  <c r="V580" i="109"/>
  <c r="U580" i="109"/>
  <c r="T580" i="109"/>
  <c r="S580" i="109"/>
  <c r="R580" i="109"/>
  <c r="Q580" i="109"/>
  <c r="P580" i="109"/>
  <c r="O580" i="109"/>
  <c r="N580" i="109"/>
  <c r="M580" i="109"/>
  <c r="L580" i="109"/>
  <c r="AB580" i="109" s="1"/>
  <c r="AC580" i="109" s="1"/>
  <c r="K580" i="109"/>
  <c r="J580" i="109"/>
  <c r="I580" i="109"/>
  <c r="H580" i="109"/>
  <c r="G580" i="109"/>
  <c r="F580" i="109"/>
  <c r="E580" i="109"/>
  <c r="D580" i="109"/>
  <c r="C580" i="109"/>
  <c r="B580" i="109"/>
  <c r="A580" i="109"/>
  <c r="AB579" i="109"/>
  <c r="AC579" i="109" s="1"/>
  <c r="V579" i="109"/>
  <c r="U579" i="109"/>
  <c r="T579" i="109"/>
  <c r="S579" i="109"/>
  <c r="R579" i="109"/>
  <c r="Q579" i="109"/>
  <c r="P579" i="109"/>
  <c r="O579" i="109"/>
  <c r="N579" i="109"/>
  <c r="M579" i="109"/>
  <c r="L579" i="109"/>
  <c r="K579" i="109"/>
  <c r="J579" i="109"/>
  <c r="I579" i="109"/>
  <c r="H579" i="109"/>
  <c r="G579" i="109"/>
  <c r="F579" i="109"/>
  <c r="E579" i="109"/>
  <c r="D579" i="109"/>
  <c r="C579" i="109"/>
  <c r="B579" i="109"/>
  <c r="A579" i="109"/>
  <c r="AO578" i="109"/>
  <c r="AN578" i="109"/>
  <c r="AM578" i="109"/>
  <c r="AL578" i="109"/>
  <c r="AK578" i="109"/>
  <c r="AH578" i="109"/>
  <c r="AG578" i="109"/>
  <c r="AF578" i="109"/>
  <c r="Z578" i="109"/>
  <c r="V578" i="109"/>
  <c r="U578" i="109"/>
  <c r="T578" i="109"/>
  <c r="S578" i="109"/>
  <c r="R578" i="109"/>
  <c r="Q578" i="109"/>
  <c r="P578" i="109"/>
  <c r="O578" i="109"/>
  <c r="N578" i="109"/>
  <c r="M578" i="109"/>
  <c r="L578" i="109"/>
  <c r="K578" i="109"/>
  <c r="J578" i="109"/>
  <c r="I578" i="109"/>
  <c r="H578" i="109"/>
  <c r="G578" i="109"/>
  <c r="F578" i="109"/>
  <c r="E578" i="109"/>
  <c r="D578" i="109"/>
  <c r="C578" i="109"/>
  <c r="B578" i="109"/>
  <c r="A578" i="109"/>
  <c r="AM577" i="109"/>
  <c r="AL577" i="109"/>
  <c r="U577" i="109"/>
  <c r="T577" i="109"/>
  <c r="S577" i="109"/>
  <c r="R577" i="109"/>
  <c r="Q577" i="109"/>
  <c r="P577" i="109"/>
  <c r="O577" i="109"/>
  <c r="N577" i="109"/>
  <c r="M577" i="109"/>
  <c r="L577" i="109"/>
  <c r="K577" i="109"/>
  <c r="J577" i="109"/>
  <c r="I577" i="109"/>
  <c r="H577" i="109"/>
  <c r="G577" i="109"/>
  <c r="F577" i="109"/>
  <c r="E577" i="109"/>
  <c r="D577" i="109"/>
  <c r="C577" i="109"/>
  <c r="B577" i="109"/>
  <c r="A577" i="109"/>
  <c r="V577" i="109" s="1"/>
  <c r="AJ577" i="109" s="1"/>
  <c r="AQ576" i="109"/>
  <c r="AP576" i="109"/>
  <c r="AO576" i="109"/>
  <c r="AN576" i="109"/>
  <c r="AM576" i="109"/>
  <c r="AL576" i="109"/>
  <c r="AK576" i="109"/>
  <c r="AJ576" i="109"/>
  <c r="AI576" i="109"/>
  <c r="AG576" i="109"/>
  <c r="AE576" i="109"/>
  <c r="Z576" i="109"/>
  <c r="Y576" i="109"/>
  <c r="V576" i="109"/>
  <c r="U576" i="109"/>
  <c r="T576" i="109"/>
  <c r="S576" i="109"/>
  <c r="R576" i="109"/>
  <c r="Q576" i="109"/>
  <c r="P576" i="109"/>
  <c r="O576" i="109"/>
  <c r="N576" i="109"/>
  <c r="M576" i="109"/>
  <c r="L576" i="109"/>
  <c r="K576" i="109"/>
  <c r="J576" i="109"/>
  <c r="I576" i="109"/>
  <c r="H576" i="109"/>
  <c r="G576" i="109"/>
  <c r="F576" i="109"/>
  <c r="E576" i="109"/>
  <c r="D576" i="109"/>
  <c r="C576" i="109"/>
  <c r="B576" i="109"/>
  <c r="A576" i="109"/>
  <c r="AJ575" i="109"/>
  <c r="AG575" i="109"/>
  <c r="U575" i="109"/>
  <c r="T575" i="109"/>
  <c r="S575" i="109"/>
  <c r="R575" i="109"/>
  <c r="Q575" i="109"/>
  <c r="P575" i="109"/>
  <c r="O575" i="109"/>
  <c r="N575" i="109"/>
  <c r="M575" i="109"/>
  <c r="L575" i="109"/>
  <c r="K575" i="109"/>
  <c r="J575" i="109"/>
  <c r="I575" i="109"/>
  <c r="H575" i="109"/>
  <c r="G575" i="109"/>
  <c r="F575" i="109"/>
  <c r="E575" i="109"/>
  <c r="D575" i="109"/>
  <c r="C575" i="109"/>
  <c r="B575" i="109"/>
  <c r="A575" i="109"/>
  <c r="V575" i="109" s="1"/>
  <c r="AP574" i="109"/>
  <c r="AO574" i="109"/>
  <c r="AS574" i="109" s="1"/>
  <c r="AN574" i="109"/>
  <c r="AM574" i="109"/>
  <c r="AL574" i="109"/>
  <c r="AK574" i="109"/>
  <c r="AI574" i="109"/>
  <c r="AH574" i="109"/>
  <c r="AG574" i="109"/>
  <c r="AE574" i="109"/>
  <c r="V574" i="109"/>
  <c r="U574" i="109"/>
  <c r="T574" i="109"/>
  <c r="S574" i="109"/>
  <c r="R574" i="109"/>
  <c r="Q574" i="109"/>
  <c r="P574" i="109"/>
  <c r="O574" i="109"/>
  <c r="N574" i="109"/>
  <c r="M574" i="109"/>
  <c r="L574" i="109"/>
  <c r="K574" i="109"/>
  <c r="J574" i="109"/>
  <c r="I574" i="109"/>
  <c r="H574" i="109"/>
  <c r="G574" i="109"/>
  <c r="F574" i="109"/>
  <c r="E574" i="109"/>
  <c r="D574" i="109"/>
  <c r="C574" i="109"/>
  <c r="B574" i="109"/>
  <c r="A574" i="109"/>
  <c r="U573" i="109"/>
  <c r="T573" i="109"/>
  <c r="S573" i="109"/>
  <c r="R573" i="109"/>
  <c r="Q573" i="109"/>
  <c r="P573" i="109"/>
  <c r="O573" i="109"/>
  <c r="N573" i="109"/>
  <c r="M573" i="109"/>
  <c r="L573" i="109"/>
  <c r="K573" i="109"/>
  <c r="J573" i="109"/>
  <c r="I573" i="109"/>
  <c r="H573" i="109"/>
  <c r="G573" i="109"/>
  <c r="F573" i="109"/>
  <c r="E573" i="109"/>
  <c r="D573" i="109"/>
  <c r="C573" i="109"/>
  <c r="B573" i="109"/>
  <c r="A573" i="109"/>
  <c r="V573" i="109" s="1"/>
  <c r="AM572" i="109"/>
  <c r="AI572" i="109"/>
  <c r="AE572" i="109"/>
  <c r="U572" i="109"/>
  <c r="T572" i="109"/>
  <c r="S572" i="109"/>
  <c r="R572" i="109"/>
  <c r="Q572" i="109"/>
  <c r="P572" i="109"/>
  <c r="O572" i="109"/>
  <c r="N572" i="109"/>
  <c r="M572" i="109"/>
  <c r="L572" i="109"/>
  <c r="AA572" i="109" s="1"/>
  <c r="K572" i="109"/>
  <c r="J572" i="109"/>
  <c r="I572" i="109"/>
  <c r="H572" i="109"/>
  <c r="G572" i="109"/>
  <c r="F572" i="109"/>
  <c r="E572" i="109"/>
  <c r="D572" i="109"/>
  <c r="C572" i="109"/>
  <c r="B572" i="109"/>
  <c r="A572" i="109"/>
  <c r="V572" i="109" s="1"/>
  <c r="AJ571" i="109"/>
  <c r="AG571" i="109"/>
  <c r="AF571" i="109"/>
  <c r="U571" i="109"/>
  <c r="T571" i="109"/>
  <c r="S571" i="109"/>
  <c r="R571" i="109"/>
  <c r="Q571" i="109"/>
  <c r="P571" i="109"/>
  <c r="O571" i="109"/>
  <c r="N571" i="109"/>
  <c r="M571" i="109"/>
  <c r="L571" i="109"/>
  <c r="K571" i="109"/>
  <c r="J571" i="109"/>
  <c r="I571" i="109"/>
  <c r="H571" i="109"/>
  <c r="G571" i="109"/>
  <c r="F571" i="109"/>
  <c r="E571" i="109"/>
  <c r="D571" i="109"/>
  <c r="C571" i="109"/>
  <c r="B571" i="109"/>
  <c r="A571" i="109"/>
  <c r="V571" i="109" s="1"/>
  <c r="AI570" i="109"/>
  <c r="AH570" i="109"/>
  <c r="AG570" i="109"/>
  <c r="AF570" i="109"/>
  <c r="AE570" i="109"/>
  <c r="U570" i="109"/>
  <c r="T570" i="109"/>
  <c r="S570" i="109"/>
  <c r="R570" i="109"/>
  <c r="Q570" i="109"/>
  <c r="P570" i="109"/>
  <c r="O570" i="109"/>
  <c r="N570" i="109"/>
  <c r="M570" i="109"/>
  <c r="L570" i="109"/>
  <c r="K570" i="109"/>
  <c r="J570" i="109"/>
  <c r="I570" i="109"/>
  <c r="H570" i="109"/>
  <c r="G570" i="109"/>
  <c r="F570" i="109"/>
  <c r="E570" i="109"/>
  <c r="D570" i="109"/>
  <c r="C570" i="109"/>
  <c r="B570" i="109"/>
  <c r="A570" i="109"/>
  <c r="V570" i="109" s="1"/>
  <c r="AN569" i="109"/>
  <c r="AM569" i="109"/>
  <c r="AL569" i="109"/>
  <c r="AK569" i="109"/>
  <c r="U569" i="109"/>
  <c r="T569" i="109"/>
  <c r="S569" i="109"/>
  <c r="R569" i="109"/>
  <c r="Q569" i="109"/>
  <c r="P569" i="109"/>
  <c r="O569" i="109"/>
  <c r="N569" i="109"/>
  <c r="M569" i="109"/>
  <c r="L569" i="109"/>
  <c r="K569" i="109"/>
  <c r="J569" i="109"/>
  <c r="I569" i="109"/>
  <c r="H569" i="109"/>
  <c r="G569" i="109"/>
  <c r="F569" i="109"/>
  <c r="E569" i="109"/>
  <c r="D569" i="109"/>
  <c r="C569" i="109"/>
  <c r="B569" i="109"/>
  <c r="A569" i="109"/>
  <c r="V569" i="109" s="1"/>
  <c r="AE569" i="109" s="1"/>
  <c r="AP568" i="109"/>
  <c r="AO568" i="109"/>
  <c r="AN568" i="109"/>
  <c r="AM568" i="109"/>
  <c r="AL568" i="109"/>
  <c r="AK568" i="109"/>
  <c r="AJ568" i="109"/>
  <c r="AI568" i="109"/>
  <c r="AH568" i="109"/>
  <c r="AG568" i="109"/>
  <c r="Z568" i="109"/>
  <c r="V568" i="109"/>
  <c r="AF568" i="109" s="1"/>
  <c r="AR568" i="109" s="1"/>
  <c r="U568" i="109"/>
  <c r="T568" i="109"/>
  <c r="S568" i="109"/>
  <c r="R568" i="109"/>
  <c r="Q568" i="109"/>
  <c r="P568" i="109"/>
  <c r="O568" i="109"/>
  <c r="N568" i="109"/>
  <c r="M568" i="109"/>
  <c r="L568" i="109"/>
  <c r="K568" i="109"/>
  <c r="J568" i="109"/>
  <c r="I568" i="109"/>
  <c r="H568" i="109"/>
  <c r="G568" i="109"/>
  <c r="F568" i="109"/>
  <c r="E568" i="109"/>
  <c r="D568" i="109"/>
  <c r="C568" i="109"/>
  <c r="B568" i="109"/>
  <c r="A568" i="109"/>
  <c r="AP567" i="109"/>
  <c r="AO567" i="109"/>
  <c r="AS567" i="109" s="1"/>
  <c r="AN567" i="109"/>
  <c r="AR567" i="109" s="1"/>
  <c r="AM567" i="109"/>
  <c r="AL567" i="109"/>
  <c r="AK567" i="109"/>
  <c r="AJ567" i="109"/>
  <c r="AI567" i="109"/>
  <c r="AF567" i="109"/>
  <c r="AE567" i="109"/>
  <c r="Y567" i="109"/>
  <c r="V567" i="109"/>
  <c r="AH567" i="109" s="1"/>
  <c r="U567" i="109"/>
  <c r="T567" i="109"/>
  <c r="S567" i="109"/>
  <c r="R567" i="109"/>
  <c r="Q567" i="109"/>
  <c r="P567" i="109"/>
  <c r="O567" i="109"/>
  <c r="N567" i="109"/>
  <c r="M567" i="109"/>
  <c r="L567" i="109"/>
  <c r="K567" i="109"/>
  <c r="J567" i="109"/>
  <c r="I567" i="109"/>
  <c r="H567" i="109"/>
  <c r="G567" i="109"/>
  <c r="F567" i="109"/>
  <c r="E567" i="109"/>
  <c r="D567" i="109"/>
  <c r="C567" i="109"/>
  <c r="B567" i="109"/>
  <c r="A567" i="109"/>
  <c r="AO566" i="109"/>
  <c r="AN566" i="109"/>
  <c r="AL566" i="109"/>
  <c r="AK566" i="109"/>
  <c r="V566" i="109"/>
  <c r="U566" i="109"/>
  <c r="T566" i="109"/>
  <c r="S566" i="109"/>
  <c r="AA566" i="109" s="1"/>
  <c r="R566" i="109"/>
  <c r="Q566" i="109"/>
  <c r="P566" i="109"/>
  <c r="O566" i="109"/>
  <c r="N566" i="109"/>
  <c r="M566" i="109"/>
  <c r="L566" i="109"/>
  <c r="AB566" i="109" s="1"/>
  <c r="AC566" i="109" s="1"/>
  <c r="K566" i="109"/>
  <c r="J566" i="109"/>
  <c r="I566" i="109"/>
  <c r="H566" i="109"/>
  <c r="G566" i="109"/>
  <c r="F566" i="109"/>
  <c r="E566" i="109"/>
  <c r="D566" i="109"/>
  <c r="C566" i="109"/>
  <c r="B566" i="109"/>
  <c r="A566" i="109"/>
  <c r="U565" i="109"/>
  <c r="T565" i="109"/>
  <c r="S565" i="109"/>
  <c r="R565" i="109"/>
  <c r="Q565" i="109"/>
  <c r="P565" i="109"/>
  <c r="O565" i="109"/>
  <c r="N565" i="109"/>
  <c r="M565" i="109"/>
  <c r="L565" i="109"/>
  <c r="AB565" i="109" s="1"/>
  <c r="AC565" i="109" s="1"/>
  <c r="K565" i="109"/>
  <c r="J565" i="109"/>
  <c r="I565" i="109"/>
  <c r="H565" i="109"/>
  <c r="G565" i="109"/>
  <c r="F565" i="109"/>
  <c r="E565" i="109"/>
  <c r="D565" i="109"/>
  <c r="C565" i="109"/>
  <c r="B565" i="109"/>
  <c r="A565" i="109"/>
  <c r="V565" i="109" s="1"/>
  <c r="AB564" i="109"/>
  <c r="AC564" i="109" s="1"/>
  <c r="AA564" i="109"/>
  <c r="V564" i="109"/>
  <c r="U564" i="109"/>
  <c r="T564" i="109"/>
  <c r="S564" i="109"/>
  <c r="R564" i="109"/>
  <c r="Q564" i="109"/>
  <c r="P564" i="109"/>
  <c r="O564" i="109"/>
  <c r="N564" i="109"/>
  <c r="M564" i="109"/>
  <c r="L564" i="109"/>
  <c r="K564" i="109"/>
  <c r="J564" i="109"/>
  <c r="I564" i="109"/>
  <c r="H564" i="109"/>
  <c r="G564" i="109"/>
  <c r="F564" i="109"/>
  <c r="E564" i="109"/>
  <c r="D564" i="109"/>
  <c r="C564" i="109"/>
  <c r="B564" i="109"/>
  <c r="A564" i="109"/>
  <c r="AC563" i="109"/>
  <c r="AB563" i="109"/>
  <c r="AA563" i="109"/>
  <c r="V563" i="109"/>
  <c r="U563" i="109"/>
  <c r="T563" i="109"/>
  <c r="S563" i="109"/>
  <c r="R563" i="109"/>
  <c r="Q563" i="109"/>
  <c r="P563" i="109"/>
  <c r="O563" i="109"/>
  <c r="N563" i="109"/>
  <c r="M563" i="109"/>
  <c r="L563" i="109"/>
  <c r="K563" i="109"/>
  <c r="J563" i="109"/>
  <c r="I563" i="109"/>
  <c r="H563" i="109"/>
  <c r="G563" i="109"/>
  <c r="F563" i="109"/>
  <c r="E563" i="109"/>
  <c r="D563" i="109"/>
  <c r="C563" i="109"/>
  <c r="B563" i="109"/>
  <c r="A563" i="109"/>
  <c r="AF562" i="109"/>
  <c r="AC562" i="109"/>
  <c r="AB562" i="109"/>
  <c r="AA562" i="109"/>
  <c r="Z562" i="109"/>
  <c r="X562" i="109"/>
  <c r="AD562" i="109" s="1"/>
  <c r="U562" i="109"/>
  <c r="T562" i="109"/>
  <c r="S562" i="109"/>
  <c r="R562" i="109"/>
  <c r="Q562" i="109"/>
  <c r="P562" i="109"/>
  <c r="O562" i="109"/>
  <c r="N562" i="109"/>
  <c r="M562" i="109"/>
  <c r="L562" i="109"/>
  <c r="K562" i="109"/>
  <c r="J562" i="109"/>
  <c r="I562" i="109"/>
  <c r="H562" i="109"/>
  <c r="G562" i="109"/>
  <c r="F562" i="109"/>
  <c r="E562" i="109"/>
  <c r="D562" i="109"/>
  <c r="C562" i="109"/>
  <c r="B562" i="109"/>
  <c r="A562" i="109"/>
  <c r="V562" i="109" s="1"/>
  <c r="AP561" i="109"/>
  <c r="AN561" i="109"/>
  <c r="AM561" i="109"/>
  <c r="AK561" i="109"/>
  <c r="AI561" i="109"/>
  <c r="AH561" i="109"/>
  <c r="AG561" i="109"/>
  <c r="AF561" i="109"/>
  <c r="AE561" i="109"/>
  <c r="AB561" i="109"/>
  <c r="AC561" i="109" s="1"/>
  <c r="AA561" i="109"/>
  <c r="Z561" i="109"/>
  <c r="Y561" i="109"/>
  <c r="V561" i="109"/>
  <c r="X561" i="109" s="1"/>
  <c r="AD561" i="109" s="1"/>
  <c r="U561" i="109"/>
  <c r="T561" i="109"/>
  <c r="S561" i="109"/>
  <c r="R561" i="109"/>
  <c r="Q561" i="109"/>
  <c r="P561" i="109"/>
  <c r="O561" i="109"/>
  <c r="N561" i="109"/>
  <c r="M561" i="109"/>
  <c r="L561" i="109"/>
  <c r="K561" i="109"/>
  <c r="J561" i="109"/>
  <c r="I561" i="109"/>
  <c r="H561" i="109"/>
  <c r="G561" i="109"/>
  <c r="F561" i="109"/>
  <c r="E561" i="109"/>
  <c r="D561" i="109"/>
  <c r="C561" i="109"/>
  <c r="B561" i="109"/>
  <c r="A561" i="109"/>
  <c r="AJ560" i="109"/>
  <c r="AI560" i="109"/>
  <c r="AH560" i="109"/>
  <c r="AG560" i="109"/>
  <c r="AF560" i="109"/>
  <c r="AE560" i="109"/>
  <c r="U560" i="109"/>
  <c r="T560" i="109"/>
  <c r="S560" i="109"/>
  <c r="R560" i="109"/>
  <c r="Q560" i="109"/>
  <c r="P560" i="109"/>
  <c r="O560" i="109"/>
  <c r="N560" i="109"/>
  <c r="M560" i="109"/>
  <c r="L560" i="109"/>
  <c r="K560" i="109"/>
  <c r="J560" i="109"/>
  <c r="I560" i="109"/>
  <c r="H560" i="109"/>
  <c r="G560" i="109"/>
  <c r="F560" i="109"/>
  <c r="E560" i="109"/>
  <c r="D560" i="109"/>
  <c r="C560" i="109"/>
  <c r="B560" i="109"/>
  <c r="A560" i="109"/>
  <c r="V560" i="109" s="1"/>
  <c r="AK559" i="109"/>
  <c r="AJ559" i="109"/>
  <c r="U559" i="109"/>
  <c r="T559" i="109"/>
  <c r="S559" i="109"/>
  <c r="R559" i="109"/>
  <c r="Q559" i="109"/>
  <c r="P559" i="109"/>
  <c r="O559" i="109"/>
  <c r="N559" i="109"/>
  <c r="M559" i="109"/>
  <c r="L559" i="109"/>
  <c r="K559" i="109"/>
  <c r="J559" i="109"/>
  <c r="I559" i="109"/>
  <c r="H559" i="109"/>
  <c r="G559" i="109"/>
  <c r="F559" i="109"/>
  <c r="E559" i="109"/>
  <c r="D559" i="109"/>
  <c r="C559" i="109"/>
  <c r="B559" i="109"/>
  <c r="A559" i="109"/>
  <c r="V559" i="109" s="1"/>
  <c r="AN558" i="109"/>
  <c r="AJ558" i="109"/>
  <c r="AI558" i="109"/>
  <c r="AH558" i="109"/>
  <c r="AE558" i="109"/>
  <c r="U558" i="109"/>
  <c r="T558" i="109"/>
  <c r="S558" i="109"/>
  <c r="R558" i="109"/>
  <c r="Q558" i="109"/>
  <c r="P558" i="109"/>
  <c r="O558" i="109"/>
  <c r="N558" i="109"/>
  <c r="M558" i="109"/>
  <c r="L558" i="109"/>
  <c r="K558" i="109"/>
  <c r="J558" i="109"/>
  <c r="I558" i="109"/>
  <c r="H558" i="109"/>
  <c r="G558" i="109"/>
  <c r="F558" i="109"/>
  <c r="E558" i="109"/>
  <c r="D558" i="109"/>
  <c r="C558" i="109"/>
  <c r="B558" i="109"/>
  <c r="A558" i="109"/>
  <c r="V558" i="109" s="1"/>
  <c r="AP557" i="109"/>
  <c r="AO557" i="109"/>
  <c r="AN557" i="109"/>
  <c r="AM557" i="109"/>
  <c r="AL557" i="109"/>
  <c r="AK557" i="109"/>
  <c r="AJ557" i="109"/>
  <c r="AI557" i="109"/>
  <c r="AH557" i="109"/>
  <c r="AG557" i="109"/>
  <c r="Z557" i="109"/>
  <c r="V557" i="109"/>
  <c r="AF557" i="109" s="1"/>
  <c r="U557" i="109"/>
  <c r="T557" i="109"/>
  <c r="S557" i="109"/>
  <c r="R557" i="109"/>
  <c r="Q557" i="109"/>
  <c r="P557" i="109"/>
  <c r="O557" i="109"/>
  <c r="N557" i="109"/>
  <c r="M557" i="109"/>
  <c r="L557" i="109"/>
  <c r="K557" i="109"/>
  <c r="J557" i="109"/>
  <c r="I557" i="109"/>
  <c r="H557" i="109"/>
  <c r="G557" i="109"/>
  <c r="F557" i="109"/>
  <c r="E557" i="109"/>
  <c r="D557" i="109"/>
  <c r="C557" i="109"/>
  <c r="B557" i="109"/>
  <c r="A557" i="109"/>
  <c r="AP556" i="109"/>
  <c r="AO556" i="109"/>
  <c r="AS556" i="109" s="1"/>
  <c r="AN556" i="109"/>
  <c r="AM556" i="109"/>
  <c r="AL556" i="109"/>
  <c r="AK556" i="109"/>
  <c r="AJ556" i="109"/>
  <c r="AR556" i="109" s="1"/>
  <c r="AI556" i="109"/>
  <c r="AF556" i="109"/>
  <c r="AE556" i="109"/>
  <c r="Y556" i="109"/>
  <c r="V556" i="109"/>
  <c r="AH556" i="109" s="1"/>
  <c r="U556" i="109"/>
  <c r="T556" i="109"/>
  <c r="S556" i="109"/>
  <c r="R556" i="109"/>
  <c r="Q556" i="109"/>
  <c r="P556" i="109"/>
  <c r="O556" i="109"/>
  <c r="N556" i="109"/>
  <c r="M556" i="109"/>
  <c r="L556" i="109"/>
  <c r="K556" i="109"/>
  <c r="J556" i="109"/>
  <c r="I556" i="109"/>
  <c r="H556" i="109"/>
  <c r="G556" i="109"/>
  <c r="F556" i="109"/>
  <c r="E556" i="109"/>
  <c r="D556" i="109"/>
  <c r="C556" i="109"/>
  <c r="B556" i="109"/>
  <c r="A556" i="109"/>
  <c r="V555" i="109"/>
  <c r="U555" i="109"/>
  <c r="T555" i="109"/>
  <c r="S555" i="109"/>
  <c r="AA555" i="109" s="1"/>
  <c r="R555" i="109"/>
  <c r="Q555" i="109"/>
  <c r="P555" i="109"/>
  <c r="O555" i="109"/>
  <c r="N555" i="109"/>
  <c r="M555" i="109"/>
  <c r="L555" i="109"/>
  <c r="AB555" i="109" s="1"/>
  <c r="AC555" i="109" s="1"/>
  <c r="K555" i="109"/>
  <c r="J555" i="109"/>
  <c r="I555" i="109"/>
  <c r="H555" i="109"/>
  <c r="G555" i="109"/>
  <c r="F555" i="109"/>
  <c r="E555" i="109"/>
  <c r="D555" i="109"/>
  <c r="C555" i="109"/>
  <c r="B555" i="109"/>
  <c r="A555" i="109"/>
  <c r="AS554" i="109"/>
  <c r="AP554" i="109"/>
  <c r="AO554" i="109"/>
  <c r="AN554" i="109"/>
  <c r="AM554" i="109"/>
  <c r="Z554" i="109"/>
  <c r="V554" i="109"/>
  <c r="U554" i="109"/>
  <c r="T554" i="109"/>
  <c r="S554" i="109"/>
  <c r="R554" i="109"/>
  <c r="Q554" i="109"/>
  <c r="P554" i="109"/>
  <c r="O554" i="109"/>
  <c r="N554" i="109"/>
  <c r="M554" i="109"/>
  <c r="L554" i="109"/>
  <c r="AB554" i="109" s="1"/>
  <c r="AC554" i="109" s="1"/>
  <c r="K554" i="109"/>
  <c r="J554" i="109"/>
  <c r="I554" i="109"/>
  <c r="H554" i="109"/>
  <c r="G554" i="109"/>
  <c r="F554" i="109"/>
  <c r="E554" i="109"/>
  <c r="D554" i="109"/>
  <c r="C554" i="109"/>
  <c r="B554" i="109"/>
  <c r="A554" i="109"/>
  <c r="AB553" i="109"/>
  <c r="AC553" i="109" s="1"/>
  <c r="V553" i="109"/>
  <c r="U553" i="109"/>
  <c r="T553" i="109"/>
  <c r="S553" i="109"/>
  <c r="AA553" i="109" s="1"/>
  <c r="R553" i="109"/>
  <c r="Q553" i="109"/>
  <c r="P553" i="109"/>
  <c r="O553" i="109"/>
  <c r="N553" i="109"/>
  <c r="M553" i="109"/>
  <c r="L553" i="109"/>
  <c r="K553" i="109"/>
  <c r="J553" i="109"/>
  <c r="I553" i="109"/>
  <c r="H553" i="109"/>
  <c r="G553" i="109"/>
  <c r="F553" i="109"/>
  <c r="E553" i="109"/>
  <c r="D553" i="109"/>
  <c r="C553" i="109"/>
  <c r="B553" i="109"/>
  <c r="A553" i="109"/>
  <c r="AB552" i="109"/>
  <c r="AC552" i="109" s="1"/>
  <c r="AA552" i="109"/>
  <c r="V552" i="109"/>
  <c r="U552" i="109"/>
  <c r="T552" i="109"/>
  <c r="S552" i="109"/>
  <c r="R552" i="109"/>
  <c r="Q552" i="109"/>
  <c r="P552" i="109"/>
  <c r="O552" i="109"/>
  <c r="N552" i="109"/>
  <c r="M552" i="109"/>
  <c r="L552" i="109"/>
  <c r="K552" i="109"/>
  <c r="J552" i="109"/>
  <c r="I552" i="109"/>
  <c r="H552" i="109"/>
  <c r="G552" i="109"/>
  <c r="F552" i="109"/>
  <c r="E552" i="109"/>
  <c r="D552" i="109"/>
  <c r="C552" i="109"/>
  <c r="B552" i="109"/>
  <c r="A552" i="109"/>
  <c r="AB551" i="109"/>
  <c r="AC551" i="109" s="1"/>
  <c r="AA551" i="109"/>
  <c r="Z551" i="109"/>
  <c r="V551" i="109"/>
  <c r="U551" i="109"/>
  <c r="T551" i="109"/>
  <c r="S551" i="109"/>
  <c r="R551" i="109"/>
  <c r="Q551" i="109"/>
  <c r="P551" i="109"/>
  <c r="O551" i="109"/>
  <c r="N551" i="109"/>
  <c r="M551" i="109"/>
  <c r="L551" i="109"/>
  <c r="K551" i="109"/>
  <c r="J551" i="109"/>
  <c r="I551" i="109"/>
  <c r="H551" i="109"/>
  <c r="G551" i="109"/>
  <c r="F551" i="109"/>
  <c r="E551" i="109"/>
  <c r="D551" i="109"/>
  <c r="C551" i="109"/>
  <c r="B551" i="109"/>
  <c r="A551" i="109"/>
  <c r="AP550" i="109"/>
  <c r="AN550" i="109"/>
  <c r="AM550" i="109"/>
  <c r="AK550" i="109"/>
  <c r="AI550" i="109"/>
  <c r="AH550" i="109"/>
  <c r="AG550" i="109"/>
  <c r="AF550" i="109"/>
  <c r="AE550" i="109"/>
  <c r="AD550" i="109"/>
  <c r="AC550" i="109"/>
  <c r="AB550" i="109"/>
  <c r="AA550" i="109"/>
  <c r="Z550" i="109"/>
  <c r="Y550" i="109"/>
  <c r="V550" i="109"/>
  <c r="X550" i="109" s="1"/>
  <c r="U550" i="109"/>
  <c r="T550" i="109"/>
  <c r="S550" i="109"/>
  <c r="R550" i="109"/>
  <c r="Q550" i="109"/>
  <c r="P550" i="109"/>
  <c r="O550" i="109"/>
  <c r="N550" i="109"/>
  <c r="M550" i="109"/>
  <c r="L550" i="109"/>
  <c r="K550" i="109"/>
  <c r="J550" i="109"/>
  <c r="I550" i="109"/>
  <c r="H550" i="109"/>
  <c r="G550" i="109"/>
  <c r="F550" i="109"/>
  <c r="E550" i="109"/>
  <c r="D550" i="109"/>
  <c r="C550" i="109"/>
  <c r="B550" i="109"/>
  <c r="A550" i="109"/>
  <c r="AH549" i="109"/>
  <c r="AG549" i="109"/>
  <c r="AF549" i="109"/>
  <c r="AE549" i="109"/>
  <c r="AB549" i="109"/>
  <c r="AC549" i="109" s="1"/>
  <c r="AA549" i="109"/>
  <c r="U549" i="109"/>
  <c r="T549" i="109"/>
  <c r="S549" i="109"/>
  <c r="R549" i="109"/>
  <c r="Q549" i="109"/>
  <c r="P549" i="109"/>
  <c r="O549" i="109"/>
  <c r="N549" i="109"/>
  <c r="M549" i="109"/>
  <c r="L549" i="109"/>
  <c r="K549" i="109"/>
  <c r="J549" i="109"/>
  <c r="I549" i="109"/>
  <c r="H549" i="109"/>
  <c r="G549" i="109"/>
  <c r="F549" i="109"/>
  <c r="E549" i="109"/>
  <c r="D549" i="109"/>
  <c r="C549" i="109"/>
  <c r="B549" i="109"/>
  <c r="A549" i="109"/>
  <c r="V549" i="109" s="1"/>
  <c r="AL548" i="109"/>
  <c r="AK548" i="109"/>
  <c r="AJ548" i="109"/>
  <c r="U548" i="109"/>
  <c r="T548" i="109"/>
  <c r="S548" i="109"/>
  <c r="R548" i="109"/>
  <c r="Q548" i="109"/>
  <c r="P548" i="109"/>
  <c r="O548" i="109"/>
  <c r="N548" i="109"/>
  <c r="M548" i="109"/>
  <c r="L548" i="109"/>
  <c r="K548" i="109"/>
  <c r="J548" i="109"/>
  <c r="I548" i="109"/>
  <c r="H548" i="109"/>
  <c r="G548" i="109"/>
  <c r="F548" i="109"/>
  <c r="E548" i="109"/>
  <c r="D548" i="109"/>
  <c r="C548" i="109"/>
  <c r="B548" i="109"/>
  <c r="A548" i="109"/>
  <c r="V548" i="109" s="1"/>
  <c r="U547" i="109"/>
  <c r="T547" i="109"/>
  <c r="S547" i="109"/>
  <c r="R547" i="109"/>
  <c r="Q547" i="109"/>
  <c r="P547" i="109"/>
  <c r="O547" i="109"/>
  <c r="N547" i="109"/>
  <c r="M547" i="109"/>
  <c r="L547" i="109"/>
  <c r="K547" i="109"/>
  <c r="J547" i="109"/>
  <c r="I547" i="109"/>
  <c r="H547" i="109"/>
  <c r="G547" i="109"/>
  <c r="F547" i="109"/>
  <c r="E547" i="109"/>
  <c r="D547" i="109"/>
  <c r="C547" i="109"/>
  <c r="B547" i="109"/>
  <c r="A547" i="109"/>
  <c r="V547" i="109" s="1"/>
  <c r="AE547" i="109" s="1"/>
  <c r="AP546" i="109"/>
  <c r="AO546" i="109"/>
  <c r="AS546" i="109" s="1"/>
  <c r="AN546" i="109"/>
  <c r="AM546" i="109"/>
  <c r="AL546" i="109"/>
  <c r="AK546" i="109"/>
  <c r="AJ546" i="109"/>
  <c r="AI546" i="109"/>
  <c r="AH546" i="109"/>
  <c r="AG546" i="109"/>
  <c r="Z546" i="109"/>
  <c r="V546" i="109"/>
  <c r="AF546" i="109" s="1"/>
  <c r="U546" i="109"/>
  <c r="T546" i="109"/>
  <c r="S546" i="109"/>
  <c r="R546" i="109"/>
  <c r="Q546" i="109"/>
  <c r="P546" i="109"/>
  <c r="O546" i="109"/>
  <c r="N546" i="109"/>
  <c r="M546" i="109"/>
  <c r="L546" i="109"/>
  <c r="K546" i="109"/>
  <c r="J546" i="109"/>
  <c r="I546" i="109"/>
  <c r="H546" i="109"/>
  <c r="G546" i="109"/>
  <c r="F546" i="109"/>
  <c r="E546" i="109"/>
  <c r="D546" i="109"/>
  <c r="C546" i="109"/>
  <c r="B546" i="109"/>
  <c r="A546" i="109"/>
  <c r="AP545" i="109"/>
  <c r="AO545" i="109"/>
  <c r="AS545" i="109" s="1"/>
  <c r="AN545" i="109"/>
  <c r="AM545" i="109"/>
  <c r="AL545" i="109"/>
  <c r="AK545" i="109"/>
  <c r="AJ545" i="109"/>
  <c r="AI545" i="109"/>
  <c r="AF545" i="109"/>
  <c r="AE545" i="109"/>
  <c r="Y545" i="109"/>
  <c r="V545" i="109"/>
  <c r="AH545" i="109" s="1"/>
  <c r="U545" i="109"/>
  <c r="T545" i="109"/>
  <c r="S545" i="109"/>
  <c r="R545" i="109"/>
  <c r="Q545" i="109"/>
  <c r="P545" i="109"/>
  <c r="O545" i="109"/>
  <c r="N545" i="109"/>
  <c r="M545" i="109"/>
  <c r="L545" i="109"/>
  <c r="K545" i="109"/>
  <c r="J545" i="109"/>
  <c r="I545" i="109"/>
  <c r="H545" i="109"/>
  <c r="G545" i="109"/>
  <c r="F545" i="109"/>
  <c r="E545" i="109"/>
  <c r="D545" i="109"/>
  <c r="C545" i="109"/>
  <c r="B545" i="109"/>
  <c r="A545" i="109"/>
  <c r="AP544" i="109"/>
  <c r="U544" i="109"/>
  <c r="T544" i="109"/>
  <c r="S544" i="109"/>
  <c r="AA544" i="109" s="1"/>
  <c r="R544" i="109"/>
  <c r="Q544" i="109"/>
  <c r="P544" i="109"/>
  <c r="O544" i="109"/>
  <c r="N544" i="109"/>
  <c r="M544" i="109"/>
  <c r="L544" i="109"/>
  <c r="AB544" i="109" s="1"/>
  <c r="AC544" i="109" s="1"/>
  <c r="K544" i="109"/>
  <c r="J544" i="109"/>
  <c r="I544" i="109"/>
  <c r="H544" i="109"/>
  <c r="G544" i="109"/>
  <c r="F544" i="109"/>
  <c r="E544" i="109"/>
  <c r="D544" i="109"/>
  <c r="C544" i="109"/>
  <c r="B544" i="109"/>
  <c r="A544" i="109"/>
  <c r="V544" i="109" s="1"/>
  <c r="Y543" i="109"/>
  <c r="V543" i="109"/>
  <c r="U543" i="109"/>
  <c r="T543" i="109"/>
  <c r="S543" i="109"/>
  <c r="R543" i="109"/>
  <c r="Q543" i="109"/>
  <c r="P543" i="109"/>
  <c r="O543" i="109"/>
  <c r="N543" i="109"/>
  <c r="M543" i="109"/>
  <c r="L543" i="109"/>
  <c r="AB543" i="109" s="1"/>
  <c r="AC543" i="109" s="1"/>
  <c r="K543" i="109"/>
  <c r="J543" i="109"/>
  <c r="I543" i="109"/>
  <c r="H543" i="109"/>
  <c r="G543" i="109"/>
  <c r="F543" i="109"/>
  <c r="E543" i="109"/>
  <c r="D543" i="109"/>
  <c r="C543" i="109"/>
  <c r="B543" i="109"/>
  <c r="A543" i="109"/>
  <c r="AB542" i="109"/>
  <c r="AC542" i="109" s="1"/>
  <c r="AA542" i="109"/>
  <c r="U542" i="109"/>
  <c r="T542" i="109"/>
  <c r="S542" i="109"/>
  <c r="R542" i="109"/>
  <c r="Q542" i="109"/>
  <c r="P542" i="109"/>
  <c r="O542" i="109"/>
  <c r="N542" i="109"/>
  <c r="M542" i="109"/>
  <c r="L542" i="109"/>
  <c r="K542" i="109"/>
  <c r="J542" i="109"/>
  <c r="I542" i="109"/>
  <c r="H542" i="109"/>
  <c r="G542" i="109"/>
  <c r="F542" i="109"/>
  <c r="E542" i="109"/>
  <c r="D542" i="109"/>
  <c r="C542" i="109"/>
  <c r="B542" i="109"/>
  <c r="A542" i="109"/>
  <c r="V542" i="109" s="1"/>
  <c r="AB541" i="109"/>
  <c r="AC541" i="109" s="1"/>
  <c r="AA541" i="109"/>
  <c r="Z541" i="109"/>
  <c r="Y541" i="109"/>
  <c r="V541" i="109"/>
  <c r="U541" i="109"/>
  <c r="T541" i="109"/>
  <c r="S541" i="109"/>
  <c r="R541" i="109"/>
  <c r="Q541" i="109"/>
  <c r="P541" i="109"/>
  <c r="O541" i="109"/>
  <c r="N541" i="109"/>
  <c r="M541" i="109"/>
  <c r="L541" i="109"/>
  <c r="K541" i="109"/>
  <c r="J541" i="109"/>
  <c r="I541" i="109"/>
  <c r="H541" i="109"/>
  <c r="G541" i="109"/>
  <c r="F541" i="109"/>
  <c r="E541" i="109"/>
  <c r="D541" i="109"/>
  <c r="C541" i="109"/>
  <c r="B541" i="109"/>
  <c r="A541" i="109"/>
  <c r="AC540" i="109"/>
  <c r="AB540" i="109"/>
  <c r="AA540" i="109"/>
  <c r="Z540" i="109"/>
  <c r="V540" i="109"/>
  <c r="U540" i="109"/>
  <c r="T540" i="109"/>
  <c r="S540" i="109"/>
  <c r="R540" i="109"/>
  <c r="Q540" i="109"/>
  <c r="P540" i="109"/>
  <c r="O540" i="109"/>
  <c r="N540" i="109"/>
  <c r="M540" i="109"/>
  <c r="L540" i="109"/>
  <c r="K540" i="109"/>
  <c r="J540" i="109"/>
  <c r="I540" i="109"/>
  <c r="H540" i="109"/>
  <c r="G540" i="109"/>
  <c r="F540" i="109"/>
  <c r="E540" i="109"/>
  <c r="D540" i="109"/>
  <c r="C540" i="109"/>
  <c r="B540" i="109"/>
  <c r="A540" i="109"/>
  <c r="AP539" i="109"/>
  <c r="AN539" i="109"/>
  <c r="AM539" i="109"/>
  <c r="AK539" i="109"/>
  <c r="AI539" i="109"/>
  <c r="AH539" i="109"/>
  <c r="AG539" i="109"/>
  <c r="AF539" i="109"/>
  <c r="AE539" i="109"/>
  <c r="AD539" i="109"/>
  <c r="AC539" i="109"/>
  <c r="AB539" i="109"/>
  <c r="AA539" i="109"/>
  <c r="Z539" i="109"/>
  <c r="Y539" i="109"/>
  <c r="V539" i="109"/>
  <c r="X539" i="109" s="1"/>
  <c r="U539" i="109"/>
  <c r="T539" i="109"/>
  <c r="S539" i="109"/>
  <c r="R539" i="109"/>
  <c r="Q539" i="109"/>
  <c r="P539" i="109"/>
  <c r="O539" i="109"/>
  <c r="N539" i="109"/>
  <c r="M539" i="109"/>
  <c r="L539" i="109"/>
  <c r="K539" i="109"/>
  <c r="J539" i="109"/>
  <c r="I539" i="109"/>
  <c r="H539" i="109"/>
  <c r="G539" i="109"/>
  <c r="F539" i="109"/>
  <c r="E539" i="109"/>
  <c r="D539" i="109"/>
  <c r="C539" i="109"/>
  <c r="B539" i="109"/>
  <c r="A539" i="109"/>
  <c r="AB538" i="109"/>
  <c r="AC538" i="109" s="1"/>
  <c r="AA538" i="109"/>
  <c r="U538" i="109"/>
  <c r="T538" i="109"/>
  <c r="S538" i="109"/>
  <c r="R538" i="109"/>
  <c r="Q538" i="109"/>
  <c r="P538" i="109"/>
  <c r="O538" i="109"/>
  <c r="N538" i="109"/>
  <c r="M538" i="109"/>
  <c r="L538" i="109"/>
  <c r="K538" i="109"/>
  <c r="J538" i="109"/>
  <c r="I538" i="109"/>
  <c r="H538" i="109"/>
  <c r="G538" i="109"/>
  <c r="F538" i="109"/>
  <c r="E538" i="109"/>
  <c r="D538" i="109"/>
  <c r="C538" i="109"/>
  <c r="B538" i="109"/>
  <c r="A538" i="109"/>
  <c r="V538" i="109" s="1"/>
  <c r="AK537" i="109"/>
  <c r="AH537" i="109"/>
  <c r="AG537" i="109"/>
  <c r="U537" i="109"/>
  <c r="T537" i="109"/>
  <c r="S537" i="109"/>
  <c r="R537" i="109"/>
  <c r="Q537" i="109"/>
  <c r="P537" i="109"/>
  <c r="O537" i="109"/>
  <c r="N537" i="109"/>
  <c r="M537" i="109"/>
  <c r="L537" i="109"/>
  <c r="K537" i="109"/>
  <c r="J537" i="109"/>
  <c r="I537" i="109"/>
  <c r="H537" i="109"/>
  <c r="G537" i="109"/>
  <c r="F537" i="109"/>
  <c r="E537" i="109"/>
  <c r="D537" i="109"/>
  <c r="C537" i="109"/>
  <c r="B537" i="109"/>
  <c r="A537" i="109"/>
  <c r="V537" i="109" s="1"/>
  <c r="AL536" i="109"/>
  <c r="AJ536" i="109"/>
  <c r="AI536" i="109"/>
  <c r="AG536" i="109"/>
  <c r="U536" i="109"/>
  <c r="T536" i="109"/>
  <c r="S536" i="109"/>
  <c r="R536" i="109"/>
  <c r="Q536" i="109"/>
  <c r="P536" i="109"/>
  <c r="O536" i="109"/>
  <c r="N536" i="109"/>
  <c r="M536" i="109"/>
  <c r="L536" i="109"/>
  <c r="K536" i="109"/>
  <c r="J536" i="109"/>
  <c r="I536" i="109"/>
  <c r="H536" i="109"/>
  <c r="G536" i="109"/>
  <c r="F536" i="109"/>
  <c r="E536" i="109"/>
  <c r="D536" i="109"/>
  <c r="C536" i="109"/>
  <c r="B536" i="109"/>
  <c r="A536" i="109"/>
  <c r="V536" i="109" s="1"/>
  <c r="AE536" i="109" s="1"/>
  <c r="AP535" i="109"/>
  <c r="AO535" i="109"/>
  <c r="AS535" i="109" s="1"/>
  <c r="AN535" i="109"/>
  <c r="AM535" i="109"/>
  <c r="AL535" i="109"/>
  <c r="AK535" i="109"/>
  <c r="AJ535" i="109"/>
  <c r="AI535" i="109"/>
  <c r="AH535" i="109"/>
  <c r="AG535" i="109"/>
  <c r="Z535" i="109"/>
  <c r="V535" i="109"/>
  <c r="AF535" i="109" s="1"/>
  <c r="U535" i="109"/>
  <c r="T535" i="109"/>
  <c r="S535" i="109"/>
  <c r="R535" i="109"/>
  <c r="Q535" i="109"/>
  <c r="P535" i="109"/>
  <c r="O535" i="109"/>
  <c r="N535" i="109"/>
  <c r="M535" i="109"/>
  <c r="L535" i="109"/>
  <c r="K535" i="109"/>
  <c r="J535" i="109"/>
  <c r="I535" i="109"/>
  <c r="H535" i="109"/>
  <c r="G535" i="109"/>
  <c r="F535" i="109"/>
  <c r="E535" i="109"/>
  <c r="D535" i="109"/>
  <c r="C535" i="109"/>
  <c r="B535" i="109"/>
  <c r="A535" i="109"/>
  <c r="AR534" i="109"/>
  <c r="AP534" i="109"/>
  <c r="AO534" i="109"/>
  <c r="AS534" i="109" s="1"/>
  <c r="AN534" i="109"/>
  <c r="AM534" i="109"/>
  <c r="AL534" i="109"/>
  <c r="AK534" i="109"/>
  <c r="AJ534" i="109"/>
  <c r="AI534" i="109"/>
  <c r="AF534" i="109"/>
  <c r="AE534" i="109"/>
  <c r="Y534" i="109"/>
  <c r="V534" i="109"/>
  <c r="AH534" i="109" s="1"/>
  <c r="U534" i="109"/>
  <c r="T534" i="109"/>
  <c r="S534" i="109"/>
  <c r="R534" i="109"/>
  <c r="Q534" i="109"/>
  <c r="P534" i="109"/>
  <c r="O534" i="109"/>
  <c r="N534" i="109"/>
  <c r="M534" i="109"/>
  <c r="L534" i="109"/>
  <c r="K534" i="109"/>
  <c r="J534" i="109"/>
  <c r="I534" i="109"/>
  <c r="H534" i="109"/>
  <c r="G534" i="109"/>
  <c r="F534" i="109"/>
  <c r="E534" i="109"/>
  <c r="D534" i="109"/>
  <c r="C534" i="109"/>
  <c r="B534" i="109"/>
  <c r="A534" i="109"/>
  <c r="AP533" i="109"/>
  <c r="AO533" i="109"/>
  <c r="AS533" i="109" s="1"/>
  <c r="AM533" i="109"/>
  <c r="AL533" i="109"/>
  <c r="X533" i="109"/>
  <c r="U533" i="109"/>
  <c r="T533" i="109"/>
  <c r="S533" i="109"/>
  <c r="AA533" i="109" s="1"/>
  <c r="R533" i="109"/>
  <c r="Q533" i="109"/>
  <c r="P533" i="109"/>
  <c r="O533" i="109"/>
  <c r="N533" i="109"/>
  <c r="M533" i="109"/>
  <c r="L533" i="109"/>
  <c r="AB533" i="109" s="1"/>
  <c r="AC533" i="109" s="1"/>
  <c r="K533" i="109"/>
  <c r="J533" i="109"/>
  <c r="I533" i="109"/>
  <c r="H533" i="109"/>
  <c r="G533" i="109"/>
  <c r="F533" i="109"/>
  <c r="E533" i="109"/>
  <c r="D533" i="109"/>
  <c r="C533" i="109"/>
  <c r="B533" i="109"/>
  <c r="A533" i="109"/>
  <c r="V533" i="109" s="1"/>
  <c r="V532" i="109"/>
  <c r="U532" i="109"/>
  <c r="T532" i="109"/>
  <c r="S532" i="109"/>
  <c r="R532" i="109"/>
  <c r="Q532" i="109"/>
  <c r="P532" i="109"/>
  <c r="O532" i="109"/>
  <c r="N532" i="109"/>
  <c r="M532" i="109"/>
  <c r="L532" i="109"/>
  <c r="AB532" i="109" s="1"/>
  <c r="AC532" i="109" s="1"/>
  <c r="K532" i="109"/>
  <c r="J532" i="109"/>
  <c r="I532" i="109"/>
  <c r="H532" i="109"/>
  <c r="G532" i="109"/>
  <c r="F532" i="109"/>
  <c r="E532" i="109"/>
  <c r="D532" i="109"/>
  <c r="C532" i="109"/>
  <c r="B532" i="109"/>
  <c r="A532" i="109"/>
  <c r="AP531" i="109"/>
  <c r="AO531" i="109"/>
  <c r="AS531" i="109" s="1"/>
  <c r="AB531" i="109"/>
  <c r="AC531" i="109" s="1"/>
  <c r="AA531" i="109"/>
  <c r="Z531" i="109"/>
  <c r="V531" i="109"/>
  <c r="U531" i="109"/>
  <c r="T531" i="109"/>
  <c r="S531" i="109"/>
  <c r="R531" i="109"/>
  <c r="Q531" i="109"/>
  <c r="P531" i="109"/>
  <c r="O531" i="109"/>
  <c r="N531" i="109"/>
  <c r="M531" i="109"/>
  <c r="L531" i="109"/>
  <c r="K531" i="109"/>
  <c r="J531" i="109"/>
  <c r="I531" i="109"/>
  <c r="H531" i="109"/>
  <c r="G531" i="109"/>
  <c r="F531" i="109"/>
  <c r="E531" i="109"/>
  <c r="D531" i="109"/>
  <c r="C531" i="109"/>
  <c r="B531" i="109"/>
  <c r="A531" i="109"/>
  <c r="AC530" i="109"/>
  <c r="AB530" i="109"/>
  <c r="AA530" i="109"/>
  <c r="V530" i="109"/>
  <c r="U530" i="109"/>
  <c r="T530" i="109"/>
  <c r="S530" i="109"/>
  <c r="R530" i="109"/>
  <c r="Q530" i="109"/>
  <c r="P530" i="109"/>
  <c r="O530" i="109"/>
  <c r="N530" i="109"/>
  <c r="M530" i="109"/>
  <c r="L530" i="109"/>
  <c r="K530" i="109"/>
  <c r="J530" i="109"/>
  <c r="I530" i="109"/>
  <c r="H530" i="109"/>
  <c r="G530" i="109"/>
  <c r="F530" i="109"/>
  <c r="E530" i="109"/>
  <c r="D530" i="109"/>
  <c r="C530" i="109"/>
  <c r="B530" i="109"/>
  <c r="A530" i="109"/>
  <c r="AF529" i="109"/>
  <c r="AE529" i="109"/>
  <c r="AB529" i="109"/>
  <c r="AC529" i="109" s="1"/>
  <c r="AA529" i="109"/>
  <c r="V529" i="109"/>
  <c r="U529" i="109"/>
  <c r="T529" i="109"/>
  <c r="S529" i="109"/>
  <c r="R529" i="109"/>
  <c r="Q529" i="109"/>
  <c r="P529" i="109"/>
  <c r="O529" i="109"/>
  <c r="N529" i="109"/>
  <c r="M529" i="109"/>
  <c r="L529" i="109"/>
  <c r="K529" i="109"/>
  <c r="J529" i="109"/>
  <c r="I529" i="109"/>
  <c r="H529" i="109"/>
  <c r="G529" i="109"/>
  <c r="F529" i="109"/>
  <c r="E529" i="109"/>
  <c r="D529" i="109"/>
  <c r="C529" i="109"/>
  <c r="B529" i="109"/>
  <c r="A529" i="109"/>
  <c r="AP528" i="109"/>
  <c r="AN528" i="109"/>
  <c r="AK528" i="109"/>
  <c r="AI528" i="109"/>
  <c r="AH528" i="109"/>
  <c r="AG528" i="109"/>
  <c r="AF528" i="109"/>
  <c r="AE528" i="109"/>
  <c r="AD528" i="109"/>
  <c r="AB528" i="109"/>
  <c r="AC528" i="109" s="1"/>
  <c r="AA528" i="109"/>
  <c r="Z528" i="109"/>
  <c r="Y528" i="109"/>
  <c r="V528" i="109"/>
  <c r="X528" i="109" s="1"/>
  <c r="U528" i="109"/>
  <c r="T528" i="109"/>
  <c r="S528" i="109"/>
  <c r="R528" i="109"/>
  <c r="Q528" i="109"/>
  <c r="P528" i="109"/>
  <c r="O528" i="109"/>
  <c r="N528" i="109"/>
  <c r="M528" i="109"/>
  <c r="L528" i="109"/>
  <c r="K528" i="109"/>
  <c r="J528" i="109"/>
  <c r="I528" i="109"/>
  <c r="H528" i="109"/>
  <c r="G528" i="109"/>
  <c r="F528" i="109"/>
  <c r="E528" i="109"/>
  <c r="D528" i="109"/>
  <c r="C528" i="109"/>
  <c r="B528" i="109"/>
  <c r="A528" i="109"/>
  <c r="AJ527" i="109"/>
  <c r="AI527" i="109"/>
  <c r="AH527" i="109"/>
  <c r="U527" i="109"/>
  <c r="T527" i="109"/>
  <c r="S527" i="109"/>
  <c r="R527" i="109"/>
  <c r="Q527" i="109"/>
  <c r="P527" i="109"/>
  <c r="O527" i="109"/>
  <c r="N527" i="109"/>
  <c r="M527" i="109"/>
  <c r="L527" i="109"/>
  <c r="K527" i="109"/>
  <c r="J527" i="109"/>
  <c r="I527" i="109"/>
  <c r="H527" i="109"/>
  <c r="G527" i="109"/>
  <c r="F527" i="109"/>
  <c r="E527" i="109"/>
  <c r="D527" i="109"/>
  <c r="C527" i="109"/>
  <c r="B527" i="109"/>
  <c r="A527" i="109"/>
  <c r="V527" i="109" s="1"/>
  <c r="U526" i="109"/>
  <c r="T526" i="109"/>
  <c r="S526" i="109"/>
  <c r="R526" i="109"/>
  <c r="Q526" i="109"/>
  <c r="P526" i="109"/>
  <c r="O526" i="109"/>
  <c r="N526" i="109"/>
  <c r="M526" i="109"/>
  <c r="L526" i="109"/>
  <c r="K526" i="109"/>
  <c r="J526" i="109"/>
  <c r="I526" i="109"/>
  <c r="H526" i="109"/>
  <c r="G526" i="109"/>
  <c r="F526" i="109"/>
  <c r="E526" i="109"/>
  <c r="D526" i="109"/>
  <c r="C526" i="109"/>
  <c r="B526" i="109"/>
  <c r="A526" i="109"/>
  <c r="V526" i="109" s="1"/>
  <c r="AN525" i="109"/>
  <c r="AM525" i="109"/>
  <c r="AL525" i="109"/>
  <c r="AK525" i="109"/>
  <c r="AJ525" i="109"/>
  <c r="AI525" i="109"/>
  <c r="AH525" i="109"/>
  <c r="AE525" i="109"/>
  <c r="U525" i="109"/>
  <c r="T525" i="109"/>
  <c r="S525" i="109"/>
  <c r="R525" i="109"/>
  <c r="Q525" i="109"/>
  <c r="P525" i="109"/>
  <c r="O525" i="109"/>
  <c r="N525" i="109"/>
  <c r="M525" i="109"/>
  <c r="L525" i="109"/>
  <c r="K525" i="109"/>
  <c r="J525" i="109"/>
  <c r="I525" i="109"/>
  <c r="H525" i="109"/>
  <c r="G525" i="109"/>
  <c r="F525" i="109"/>
  <c r="E525" i="109"/>
  <c r="D525" i="109"/>
  <c r="C525" i="109"/>
  <c r="B525" i="109"/>
  <c r="A525" i="109"/>
  <c r="V525" i="109" s="1"/>
  <c r="AP524" i="109"/>
  <c r="AO524" i="109"/>
  <c r="AN524" i="109"/>
  <c r="AM524" i="109"/>
  <c r="AL524" i="109"/>
  <c r="AK524" i="109"/>
  <c r="AJ524" i="109"/>
  <c r="AI524" i="109"/>
  <c r="AH524" i="109"/>
  <c r="AG524" i="109"/>
  <c r="Z524" i="109"/>
  <c r="V524" i="109"/>
  <c r="AF524" i="109" s="1"/>
  <c r="AR524" i="109" s="1"/>
  <c r="U524" i="109"/>
  <c r="T524" i="109"/>
  <c r="S524" i="109"/>
  <c r="R524" i="109"/>
  <c r="Q524" i="109"/>
  <c r="P524" i="109"/>
  <c r="O524" i="109"/>
  <c r="N524" i="109"/>
  <c r="M524" i="109"/>
  <c r="L524" i="109"/>
  <c r="K524" i="109"/>
  <c r="J524" i="109"/>
  <c r="I524" i="109"/>
  <c r="H524" i="109"/>
  <c r="G524" i="109"/>
  <c r="F524" i="109"/>
  <c r="E524" i="109"/>
  <c r="D524" i="109"/>
  <c r="C524" i="109"/>
  <c r="B524" i="109"/>
  <c r="A524" i="109"/>
  <c r="AP523" i="109"/>
  <c r="AO523" i="109"/>
  <c r="AS523" i="109" s="1"/>
  <c r="AN523" i="109"/>
  <c r="AM523" i="109"/>
  <c r="AL523" i="109"/>
  <c r="AK523" i="109"/>
  <c r="AJ523" i="109"/>
  <c r="AI523" i="109"/>
  <c r="AF523" i="109"/>
  <c r="AE523" i="109"/>
  <c r="Y523" i="109"/>
  <c r="V523" i="109"/>
  <c r="AH523" i="109" s="1"/>
  <c r="U523" i="109"/>
  <c r="T523" i="109"/>
  <c r="S523" i="109"/>
  <c r="R523" i="109"/>
  <c r="Q523" i="109"/>
  <c r="P523" i="109"/>
  <c r="O523" i="109"/>
  <c r="N523" i="109"/>
  <c r="M523" i="109"/>
  <c r="L523" i="109"/>
  <c r="K523" i="109"/>
  <c r="J523" i="109"/>
  <c r="I523" i="109"/>
  <c r="H523" i="109"/>
  <c r="G523" i="109"/>
  <c r="F523" i="109"/>
  <c r="E523" i="109"/>
  <c r="D523" i="109"/>
  <c r="C523" i="109"/>
  <c r="B523" i="109"/>
  <c r="A523" i="109"/>
  <c r="U522" i="109"/>
  <c r="T522" i="109"/>
  <c r="S522" i="109"/>
  <c r="AA522" i="109" s="1"/>
  <c r="R522" i="109"/>
  <c r="Q522" i="109"/>
  <c r="P522" i="109"/>
  <c r="O522" i="109"/>
  <c r="N522" i="109"/>
  <c r="M522" i="109"/>
  <c r="L522" i="109"/>
  <c r="AB522" i="109" s="1"/>
  <c r="AC522" i="109" s="1"/>
  <c r="K522" i="109"/>
  <c r="J522" i="109"/>
  <c r="I522" i="109"/>
  <c r="H522" i="109"/>
  <c r="G522" i="109"/>
  <c r="F522" i="109"/>
  <c r="E522" i="109"/>
  <c r="D522" i="109"/>
  <c r="C522" i="109"/>
  <c r="B522" i="109"/>
  <c r="A522" i="109"/>
  <c r="V522" i="109" s="1"/>
  <c r="AO521" i="109"/>
  <c r="U521" i="109"/>
  <c r="T521" i="109"/>
  <c r="S521" i="109"/>
  <c r="R521" i="109"/>
  <c r="Q521" i="109"/>
  <c r="P521" i="109"/>
  <c r="O521" i="109"/>
  <c r="N521" i="109"/>
  <c r="M521" i="109"/>
  <c r="L521" i="109"/>
  <c r="AB521" i="109" s="1"/>
  <c r="AC521" i="109" s="1"/>
  <c r="K521" i="109"/>
  <c r="J521" i="109"/>
  <c r="I521" i="109"/>
  <c r="H521" i="109"/>
  <c r="G521" i="109"/>
  <c r="F521" i="109"/>
  <c r="E521" i="109"/>
  <c r="D521" i="109"/>
  <c r="C521" i="109"/>
  <c r="B521" i="109"/>
  <c r="A521" i="109"/>
  <c r="V521" i="109" s="1"/>
  <c r="AB520" i="109"/>
  <c r="AC520" i="109" s="1"/>
  <c r="Z520" i="109"/>
  <c r="Y520" i="109"/>
  <c r="V520" i="109"/>
  <c r="U520" i="109"/>
  <c r="T520" i="109"/>
  <c r="S520" i="109"/>
  <c r="AA520" i="109" s="1"/>
  <c r="R520" i="109"/>
  <c r="Q520" i="109"/>
  <c r="P520" i="109"/>
  <c r="O520" i="109"/>
  <c r="N520" i="109"/>
  <c r="M520" i="109"/>
  <c r="L520" i="109"/>
  <c r="K520" i="109"/>
  <c r="J520" i="109"/>
  <c r="I520" i="109"/>
  <c r="H520" i="109"/>
  <c r="G520" i="109"/>
  <c r="F520" i="109"/>
  <c r="E520" i="109"/>
  <c r="D520" i="109"/>
  <c r="C520" i="109"/>
  <c r="B520" i="109"/>
  <c r="A520" i="109"/>
  <c r="AB519" i="109"/>
  <c r="AC519" i="109" s="1"/>
  <c r="AA519" i="109"/>
  <c r="Z519" i="109"/>
  <c r="Y519" i="109"/>
  <c r="V519" i="109"/>
  <c r="U519" i="109"/>
  <c r="T519" i="109"/>
  <c r="S519" i="109"/>
  <c r="R519" i="109"/>
  <c r="Q519" i="109"/>
  <c r="P519" i="109"/>
  <c r="O519" i="109"/>
  <c r="N519" i="109"/>
  <c r="M519" i="109"/>
  <c r="L519" i="109"/>
  <c r="K519" i="109"/>
  <c r="J519" i="109"/>
  <c r="I519" i="109"/>
  <c r="H519" i="109"/>
  <c r="G519" i="109"/>
  <c r="F519" i="109"/>
  <c r="E519" i="109"/>
  <c r="D519" i="109"/>
  <c r="C519" i="109"/>
  <c r="B519" i="109"/>
  <c r="A519" i="109"/>
  <c r="AB518" i="109"/>
  <c r="AC518" i="109" s="1"/>
  <c r="AA518" i="109"/>
  <c r="V518" i="109"/>
  <c r="U518" i="109"/>
  <c r="T518" i="109"/>
  <c r="S518" i="109"/>
  <c r="R518" i="109"/>
  <c r="Q518" i="109"/>
  <c r="P518" i="109"/>
  <c r="O518" i="109"/>
  <c r="N518" i="109"/>
  <c r="M518" i="109"/>
  <c r="L518" i="109"/>
  <c r="K518" i="109"/>
  <c r="J518" i="109"/>
  <c r="I518" i="109"/>
  <c r="H518" i="109"/>
  <c r="G518" i="109"/>
  <c r="F518" i="109"/>
  <c r="E518" i="109"/>
  <c r="D518" i="109"/>
  <c r="C518" i="109"/>
  <c r="B518" i="109"/>
  <c r="A518" i="109"/>
  <c r="AP517" i="109"/>
  <c r="AN517" i="109"/>
  <c r="AM517" i="109"/>
  <c r="AK517" i="109"/>
  <c r="AI517" i="109"/>
  <c r="AH517" i="109"/>
  <c r="AG517" i="109"/>
  <c r="AF517" i="109"/>
  <c r="AE517" i="109"/>
  <c r="AC517" i="109"/>
  <c r="AB517" i="109"/>
  <c r="AA517" i="109"/>
  <c r="Z517" i="109"/>
  <c r="Y517" i="109"/>
  <c r="V517" i="109"/>
  <c r="X517" i="109" s="1"/>
  <c r="AD517" i="109" s="1"/>
  <c r="U517" i="109"/>
  <c r="T517" i="109"/>
  <c r="S517" i="109"/>
  <c r="R517" i="109"/>
  <c r="Q517" i="109"/>
  <c r="P517" i="109"/>
  <c r="O517" i="109"/>
  <c r="N517" i="109"/>
  <c r="M517" i="109"/>
  <c r="L517" i="109"/>
  <c r="K517" i="109"/>
  <c r="J517" i="109"/>
  <c r="I517" i="109"/>
  <c r="H517" i="109"/>
  <c r="G517" i="109"/>
  <c r="F517" i="109"/>
  <c r="E517" i="109"/>
  <c r="D517" i="109"/>
  <c r="C517" i="109"/>
  <c r="B517" i="109"/>
  <c r="A517" i="109"/>
  <c r="AJ516" i="109"/>
  <c r="AI516" i="109"/>
  <c r="AH516" i="109"/>
  <c r="AG516" i="109"/>
  <c r="AB516" i="109"/>
  <c r="AC516" i="109" s="1"/>
  <c r="U516" i="109"/>
  <c r="T516" i="109"/>
  <c r="S516" i="109"/>
  <c r="R516" i="109"/>
  <c r="Q516" i="109"/>
  <c r="P516" i="109"/>
  <c r="O516" i="109"/>
  <c r="N516" i="109"/>
  <c r="M516" i="109"/>
  <c r="L516" i="109"/>
  <c r="AA516" i="109" s="1"/>
  <c r="K516" i="109"/>
  <c r="J516" i="109"/>
  <c r="I516" i="109"/>
  <c r="H516" i="109"/>
  <c r="G516" i="109"/>
  <c r="F516" i="109"/>
  <c r="E516" i="109"/>
  <c r="D516" i="109"/>
  <c r="C516" i="109"/>
  <c r="B516" i="109"/>
  <c r="A516" i="109"/>
  <c r="V516" i="109" s="1"/>
  <c r="AJ515" i="109"/>
  <c r="AH515" i="109"/>
  <c r="AG515" i="109"/>
  <c r="AE515" i="109"/>
  <c r="U515" i="109"/>
  <c r="T515" i="109"/>
  <c r="S515" i="109"/>
  <c r="R515" i="109"/>
  <c r="Q515" i="109"/>
  <c r="P515" i="109"/>
  <c r="O515" i="109"/>
  <c r="N515" i="109"/>
  <c r="M515" i="109"/>
  <c r="L515" i="109"/>
  <c r="K515" i="109"/>
  <c r="J515" i="109"/>
  <c r="I515" i="109"/>
  <c r="H515" i="109"/>
  <c r="G515" i="109"/>
  <c r="F515" i="109"/>
  <c r="E515" i="109"/>
  <c r="D515" i="109"/>
  <c r="C515" i="109"/>
  <c r="B515" i="109"/>
  <c r="A515" i="109"/>
  <c r="V515" i="109" s="1"/>
  <c r="AK514" i="109"/>
  <c r="AH514" i="109"/>
  <c r="AE514" i="109"/>
  <c r="U514" i="109"/>
  <c r="T514" i="109"/>
  <c r="S514" i="109"/>
  <c r="R514" i="109"/>
  <c r="Q514" i="109"/>
  <c r="P514" i="109"/>
  <c r="O514" i="109"/>
  <c r="N514" i="109"/>
  <c r="M514" i="109"/>
  <c r="L514" i="109"/>
  <c r="K514" i="109"/>
  <c r="J514" i="109"/>
  <c r="I514" i="109"/>
  <c r="H514" i="109"/>
  <c r="G514" i="109"/>
  <c r="F514" i="109"/>
  <c r="E514" i="109"/>
  <c r="D514" i="109"/>
  <c r="C514" i="109"/>
  <c r="B514" i="109"/>
  <c r="A514" i="109"/>
  <c r="V514" i="109" s="1"/>
  <c r="AP513" i="109"/>
  <c r="AO513" i="109"/>
  <c r="AS513" i="109" s="1"/>
  <c r="AN513" i="109"/>
  <c r="AM513" i="109"/>
  <c r="AL513" i="109"/>
  <c r="AK513" i="109"/>
  <c r="AJ513" i="109"/>
  <c r="AI513" i="109"/>
  <c r="AH513" i="109"/>
  <c r="AG513" i="109"/>
  <c r="Z513" i="109"/>
  <c r="V513" i="109"/>
  <c r="AF513" i="109" s="1"/>
  <c r="U513" i="109"/>
  <c r="T513" i="109"/>
  <c r="S513" i="109"/>
  <c r="R513" i="109"/>
  <c r="Q513" i="109"/>
  <c r="P513" i="109"/>
  <c r="O513" i="109"/>
  <c r="N513" i="109"/>
  <c r="M513" i="109"/>
  <c r="L513" i="109"/>
  <c r="K513" i="109"/>
  <c r="J513" i="109"/>
  <c r="I513" i="109"/>
  <c r="H513" i="109"/>
  <c r="G513" i="109"/>
  <c r="F513" i="109"/>
  <c r="E513" i="109"/>
  <c r="D513" i="109"/>
  <c r="C513" i="109"/>
  <c r="B513" i="109"/>
  <c r="A513" i="109"/>
  <c r="AP512" i="109"/>
  <c r="AO512" i="109"/>
  <c r="AS512" i="109" s="1"/>
  <c r="AN512" i="109"/>
  <c r="AM512" i="109"/>
  <c r="AL512" i="109"/>
  <c r="AK512" i="109"/>
  <c r="AJ512" i="109"/>
  <c r="AI512" i="109"/>
  <c r="AF512" i="109"/>
  <c r="AE512" i="109"/>
  <c r="Y512" i="109"/>
  <c r="V512" i="109"/>
  <c r="AH512" i="109" s="1"/>
  <c r="AR512" i="109" s="1"/>
  <c r="U512" i="109"/>
  <c r="T512" i="109"/>
  <c r="S512" i="109"/>
  <c r="R512" i="109"/>
  <c r="Q512" i="109"/>
  <c r="P512" i="109"/>
  <c r="O512" i="109"/>
  <c r="N512" i="109"/>
  <c r="M512" i="109"/>
  <c r="L512" i="109"/>
  <c r="K512" i="109"/>
  <c r="J512" i="109"/>
  <c r="I512" i="109"/>
  <c r="H512" i="109"/>
  <c r="G512" i="109"/>
  <c r="F512" i="109"/>
  <c r="E512" i="109"/>
  <c r="D512" i="109"/>
  <c r="C512" i="109"/>
  <c r="B512" i="109"/>
  <c r="A512" i="109"/>
  <c r="U511" i="109"/>
  <c r="T511" i="109"/>
  <c r="S511" i="109"/>
  <c r="AA511" i="109" s="1"/>
  <c r="R511" i="109"/>
  <c r="Q511" i="109"/>
  <c r="P511" i="109"/>
  <c r="O511" i="109"/>
  <c r="N511" i="109"/>
  <c r="M511" i="109"/>
  <c r="L511" i="109"/>
  <c r="AB511" i="109" s="1"/>
  <c r="AC511" i="109" s="1"/>
  <c r="K511" i="109"/>
  <c r="J511" i="109"/>
  <c r="I511" i="109"/>
  <c r="H511" i="109"/>
  <c r="G511" i="109"/>
  <c r="F511" i="109"/>
  <c r="E511" i="109"/>
  <c r="D511" i="109"/>
  <c r="C511" i="109"/>
  <c r="B511" i="109"/>
  <c r="A511" i="109"/>
  <c r="V511" i="109" s="1"/>
  <c r="AP510" i="109"/>
  <c r="AO510" i="109"/>
  <c r="AS510" i="109" s="1"/>
  <c r="AN510" i="109"/>
  <c r="AM510" i="109"/>
  <c r="Z510" i="109"/>
  <c r="Y510" i="109"/>
  <c r="V510" i="109"/>
  <c r="U510" i="109"/>
  <c r="T510" i="109"/>
  <c r="S510" i="109"/>
  <c r="R510" i="109"/>
  <c r="Q510" i="109"/>
  <c r="P510" i="109"/>
  <c r="O510" i="109"/>
  <c r="N510" i="109"/>
  <c r="M510" i="109"/>
  <c r="L510" i="109"/>
  <c r="AB510" i="109" s="1"/>
  <c r="AC510" i="109" s="1"/>
  <c r="K510" i="109"/>
  <c r="J510" i="109"/>
  <c r="I510" i="109"/>
  <c r="H510" i="109"/>
  <c r="G510" i="109"/>
  <c r="F510" i="109"/>
  <c r="E510" i="109"/>
  <c r="D510" i="109"/>
  <c r="C510" i="109"/>
  <c r="B510" i="109"/>
  <c r="A510" i="109"/>
  <c r="AB509" i="109"/>
  <c r="AC509" i="109" s="1"/>
  <c r="U509" i="109"/>
  <c r="T509" i="109"/>
  <c r="S509" i="109"/>
  <c r="AA509" i="109" s="1"/>
  <c r="R509" i="109"/>
  <c r="Q509" i="109"/>
  <c r="P509" i="109"/>
  <c r="O509" i="109"/>
  <c r="N509" i="109"/>
  <c r="M509" i="109"/>
  <c r="L509" i="109"/>
  <c r="K509" i="109"/>
  <c r="J509" i="109"/>
  <c r="I509" i="109"/>
  <c r="H509" i="109"/>
  <c r="G509" i="109"/>
  <c r="F509" i="109"/>
  <c r="E509" i="109"/>
  <c r="D509" i="109"/>
  <c r="C509" i="109"/>
  <c r="B509" i="109"/>
  <c r="A509" i="109"/>
  <c r="V509" i="109" s="1"/>
  <c r="AC508" i="109"/>
  <c r="AB508" i="109"/>
  <c r="AA508" i="109"/>
  <c r="Z508" i="109"/>
  <c r="Y508" i="109"/>
  <c r="V508" i="109"/>
  <c r="U508" i="109"/>
  <c r="T508" i="109"/>
  <c r="S508" i="109"/>
  <c r="R508" i="109"/>
  <c r="Q508" i="109"/>
  <c r="P508" i="109"/>
  <c r="O508" i="109"/>
  <c r="N508" i="109"/>
  <c r="M508" i="109"/>
  <c r="L508" i="109"/>
  <c r="K508" i="109"/>
  <c r="J508" i="109"/>
  <c r="I508" i="109"/>
  <c r="H508" i="109"/>
  <c r="G508" i="109"/>
  <c r="F508" i="109"/>
  <c r="E508" i="109"/>
  <c r="D508" i="109"/>
  <c r="C508" i="109"/>
  <c r="B508" i="109"/>
  <c r="A508" i="109"/>
  <c r="AC507" i="109"/>
  <c r="AB507" i="109"/>
  <c r="AA507" i="109"/>
  <c r="V507" i="109"/>
  <c r="U507" i="109"/>
  <c r="T507" i="109"/>
  <c r="S507" i="109"/>
  <c r="R507" i="109"/>
  <c r="Q507" i="109"/>
  <c r="P507" i="109"/>
  <c r="O507" i="109"/>
  <c r="N507" i="109"/>
  <c r="M507" i="109"/>
  <c r="L507" i="109"/>
  <c r="K507" i="109"/>
  <c r="J507" i="109"/>
  <c r="I507" i="109"/>
  <c r="H507" i="109"/>
  <c r="G507" i="109"/>
  <c r="F507" i="109"/>
  <c r="E507" i="109"/>
  <c r="D507" i="109"/>
  <c r="C507" i="109"/>
  <c r="B507" i="109"/>
  <c r="A507" i="109"/>
  <c r="AP506" i="109"/>
  <c r="AN506" i="109"/>
  <c r="AK506" i="109"/>
  <c r="AI506" i="109"/>
  <c r="AH506" i="109"/>
  <c r="AG506" i="109"/>
  <c r="AF506" i="109"/>
  <c r="AE506" i="109"/>
  <c r="AB506" i="109"/>
  <c r="AC506" i="109" s="1"/>
  <c r="AA506" i="109"/>
  <c r="Z506" i="109"/>
  <c r="Y506" i="109"/>
  <c r="V506" i="109"/>
  <c r="X506" i="109" s="1"/>
  <c r="AD506" i="109" s="1"/>
  <c r="U506" i="109"/>
  <c r="T506" i="109"/>
  <c r="S506" i="109"/>
  <c r="R506" i="109"/>
  <c r="Q506" i="109"/>
  <c r="P506" i="109"/>
  <c r="O506" i="109"/>
  <c r="N506" i="109"/>
  <c r="M506" i="109"/>
  <c r="L506" i="109"/>
  <c r="K506" i="109"/>
  <c r="J506" i="109"/>
  <c r="I506" i="109"/>
  <c r="H506" i="109"/>
  <c r="G506" i="109"/>
  <c r="F506" i="109"/>
  <c r="E506" i="109"/>
  <c r="D506" i="109"/>
  <c r="C506" i="109"/>
  <c r="B506" i="109"/>
  <c r="A506" i="109"/>
  <c r="AB505" i="109"/>
  <c r="AC505" i="109" s="1"/>
  <c r="AA505" i="109"/>
  <c r="U505" i="109"/>
  <c r="T505" i="109"/>
  <c r="S505" i="109"/>
  <c r="R505" i="109"/>
  <c r="Q505" i="109"/>
  <c r="P505" i="109"/>
  <c r="O505" i="109"/>
  <c r="N505" i="109"/>
  <c r="M505" i="109"/>
  <c r="L505" i="109"/>
  <c r="K505" i="109"/>
  <c r="J505" i="109"/>
  <c r="I505" i="109"/>
  <c r="H505" i="109"/>
  <c r="G505" i="109"/>
  <c r="F505" i="109"/>
  <c r="E505" i="109"/>
  <c r="D505" i="109"/>
  <c r="C505" i="109"/>
  <c r="B505" i="109"/>
  <c r="A505" i="109"/>
  <c r="V505" i="109" s="1"/>
  <c r="AL504" i="109"/>
  <c r="AK504" i="109"/>
  <c r="AJ504" i="109"/>
  <c r="AI504" i="109"/>
  <c r="AH504" i="109"/>
  <c r="AG504" i="109"/>
  <c r="AF504" i="109"/>
  <c r="U504" i="109"/>
  <c r="T504" i="109"/>
  <c r="S504" i="109"/>
  <c r="R504" i="109"/>
  <c r="Q504" i="109"/>
  <c r="P504" i="109"/>
  <c r="O504" i="109"/>
  <c r="N504" i="109"/>
  <c r="M504" i="109"/>
  <c r="L504" i="109"/>
  <c r="K504" i="109"/>
  <c r="J504" i="109"/>
  <c r="I504" i="109"/>
  <c r="H504" i="109"/>
  <c r="G504" i="109"/>
  <c r="F504" i="109"/>
  <c r="E504" i="109"/>
  <c r="D504" i="109"/>
  <c r="C504" i="109"/>
  <c r="B504" i="109"/>
  <c r="A504" i="109"/>
  <c r="V504" i="109" s="1"/>
  <c r="AL503" i="109"/>
  <c r="AK503" i="109"/>
  <c r="U503" i="109"/>
  <c r="T503" i="109"/>
  <c r="S503" i="109"/>
  <c r="R503" i="109"/>
  <c r="Q503" i="109"/>
  <c r="P503" i="109"/>
  <c r="O503" i="109"/>
  <c r="N503" i="109"/>
  <c r="M503" i="109"/>
  <c r="L503" i="109"/>
  <c r="K503" i="109"/>
  <c r="J503" i="109"/>
  <c r="I503" i="109"/>
  <c r="H503" i="109"/>
  <c r="G503" i="109"/>
  <c r="F503" i="109"/>
  <c r="E503" i="109"/>
  <c r="D503" i="109"/>
  <c r="C503" i="109"/>
  <c r="B503" i="109"/>
  <c r="A503" i="109"/>
  <c r="V503" i="109" s="1"/>
  <c r="AE503" i="109" s="1"/>
  <c r="AP502" i="109"/>
  <c r="AO502" i="109"/>
  <c r="AS502" i="109" s="1"/>
  <c r="AN502" i="109"/>
  <c r="AM502" i="109"/>
  <c r="AL502" i="109"/>
  <c r="AK502" i="109"/>
  <c r="AJ502" i="109"/>
  <c r="AI502" i="109"/>
  <c r="AH502" i="109"/>
  <c r="AG502" i="109"/>
  <c r="Z502" i="109"/>
  <c r="V502" i="109"/>
  <c r="AF502" i="109" s="1"/>
  <c r="U502" i="109"/>
  <c r="T502" i="109"/>
  <c r="S502" i="109"/>
  <c r="R502" i="109"/>
  <c r="Q502" i="109"/>
  <c r="P502" i="109"/>
  <c r="O502" i="109"/>
  <c r="N502" i="109"/>
  <c r="M502" i="109"/>
  <c r="L502" i="109"/>
  <c r="K502" i="109"/>
  <c r="J502" i="109"/>
  <c r="I502" i="109"/>
  <c r="H502" i="109"/>
  <c r="G502" i="109"/>
  <c r="F502" i="109"/>
  <c r="E502" i="109"/>
  <c r="D502" i="109"/>
  <c r="C502" i="109"/>
  <c r="B502" i="109"/>
  <c r="A502" i="109"/>
  <c r="AP501" i="109"/>
  <c r="AO501" i="109"/>
  <c r="AN501" i="109"/>
  <c r="AM501" i="109"/>
  <c r="AL501" i="109"/>
  <c r="AK501" i="109"/>
  <c r="AJ501" i="109"/>
  <c r="AI501" i="109"/>
  <c r="AF501" i="109"/>
  <c r="AE501" i="109"/>
  <c r="Y501" i="109"/>
  <c r="V501" i="109"/>
  <c r="AH501" i="109" s="1"/>
  <c r="AR501" i="109" s="1"/>
  <c r="U501" i="109"/>
  <c r="T501" i="109"/>
  <c r="S501" i="109"/>
  <c r="R501" i="109"/>
  <c r="Q501" i="109"/>
  <c r="P501" i="109"/>
  <c r="O501" i="109"/>
  <c r="N501" i="109"/>
  <c r="M501" i="109"/>
  <c r="L501" i="109"/>
  <c r="K501" i="109"/>
  <c r="J501" i="109"/>
  <c r="I501" i="109"/>
  <c r="H501" i="109"/>
  <c r="G501" i="109"/>
  <c r="F501" i="109"/>
  <c r="E501" i="109"/>
  <c r="D501" i="109"/>
  <c r="C501" i="109"/>
  <c r="B501" i="109"/>
  <c r="A501" i="109"/>
  <c r="AP500" i="109"/>
  <c r="AS500" i="109" s="1"/>
  <c r="AO500" i="109"/>
  <c r="AN500" i="109"/>
  <c r="AM500" i="109"/>
  <c r="AL500" i="109"/>
  <c r="V500" i="109"/>
  <c r="U500" i="109"/>
  <c r="T500" i="109"/>
  <c r="S500" i="109"/>
  <c r="AA500" i="109" s="1"/>
  <c r="R500" i="109"/>
  <c r="Q500" i="109"/>
  <c r="P500" i="109"/>
  <c r="O500" i="109"/>
  <c r="N500" i="109"/>
  <c r="M500" i="109"/>
  <c r="L500" i="109"/>
  <c r="AB500" i="109" s="1"/>
  <c r="AC500" i="109" s="1"/>
  <c r="K500" i="109"/>
  <c r="J500" i="109"/>
  <c r="I500" i="109"/>
  <c r="H500" i="109"/>
  <c r="G500" i="109"/>
  <c r="F500" i="109"/>
  <c r="E500" i="109"/>
  <c r="D500" i="109"/>
  <c r="C500" i="109"/>
  <c r="B500" i="109"/>
  <c r="A500" i="109"/>
  <c r="Y499" i="109"/>
  <c r="V499" i="109"/>
  <c r="U499" i="109"/>
  <c r="T499" i="109"/>
  <c r="S499" i="109"/>
  <c r="R499" i="109"/>
  <c r="Q499" i="109"/>
  <c r="P499" i="109"/>
  <c r="O499" i="109"/>
  <c r="N499" i="109"/>
  <c r="M499" i="109"/>
  <c r="L499" i="109"/>
  <c r="AB499" i="109" s="1"/>
  <c r="AC499" i="109" s="1"/>
  <c r="K499" i="109"/>
  <c r="J499" i="109"/>
  <c r="I499" i="109"/>
  <c r="H499" i="109"/>
  <c r="G499" i="109"/>
  <c r="F499" i="109"/>
  <c r="E499" i="109"/>
  <c r="D499" i="109"/>
  <c r="C499" i="109"/>
  <c r="B499" i="109"/>
  <c r="A499" i="109"/>
  <c r="AP498" i="109"/>
  <c r="AO498" i="109"/>
  <c r="AS498" i="109" s="1"/>
  <c r="AB498" i="109"/>
  <c r="AC498" i="109" s="1"/>
  <c r="V498" i="109"/>
  <c r="U498" i="109"/>
  <c r="T498" i="109"/>
  <c r="S498" i="109"/>
  <c r="AA498" i="109" s="1"/>
  <c r="R498" i="109"/>
  <c r="Q498" i="109"/>
  <c r="P498" i="109"/>
  <c r="O498" i="109"/>
  <c r="N498" i="109"/>
  <c r="M498" i="109"/>
  <c r="L498" i="109"/>
  <c r="K498" i="109"/>
  <c r="J498" i="109"/>
  <c r="I498" i="109"/>
  <c r="H498" i="109"/>
  <c r="G498" i="109"/>
  <c r="F498" i="109"/>
  <c r="E498" i="109"/>
  <c r="D498" i="109"/>
  <c r="C498" i="109"/>
  <c r="B498" i="109"/>
  <c r="A498" i="109"/>
  <c r="AC497" i="109"/>
  <c r="AB497" i="109"/>
  <c r="AA497" i="109"/>
  <c r="V497" i="109"/>
  <c r="U497" i="109"/>
  <c r="T497" i="109"/>
  <c r="S497" i="109"/>
  <c r="R497" i="109"/>
  <c r="Q497" i="109"/>
  <c r="P497" i="109"/>
  <c r="O497" i="109"/>
  <c r="N497" i="109"/>
  <c r="M497" i="109"/>
  <c r="L497" i="109"/>
  <c r="K497" i="109"/>
  <c r="J497" i="109"/>
  <c r="I497" i="109"/>
  <c r="H497" i="109"/>
  <c r="G497" i="109"/>
  <c r="F497" i="109"/>
  <c r="E497" i="109"/>
  <c r="D497" i="109"/>
  <c r="C497" i="109"/>
  <c r="B497" i="109"/>
  <c r="A497" i="109"/>
  <c r="AB496" i="109"/>
  <c r="AC496" i="109" s="1"/>
  <c r="AA496" i="109"/>
  <c r="U496" i="109"/>
  <c r="T496" i="109"/>
  <c r="S496" i="109"/>
  <c r="R496" i="109"/>
  <c r="Q496" i="109"/>
  <c r="P496" i="109"/>
  <c r="O496" i="109"/>
  <c r="N496" i="109"/>
  <c r="M496" i="109"/>
  <c r="L496" i="109"/>
  <c r="K496" i="109"/>
  <c r="J496" i="109"/>
  <c r="I496" i="109"/>
  <c r="H496" i="109"/>
  <c r="G496" i="109"/>
  <c r="F496" i="109"/>
  <c r="E496" i="109"/>
  <c r="D496" i="109"/>
  <c r="C496" i="109"/>
  <c r="B496" i="109"/>
  <c r="A496" i="109"/>
  <c r="V496" i="109" s="1"/>
  <c r="AP495" i="109"/>
  <c r="AN495" i="109"/>
  <c r="AK495" i="109"/>
  <c r="AI495" i="109"/>
  <c r="AH495" i="109"/>
  <c r="AG495" i="109"/>
  <c r="AF495" i="109"/>
  <c r="AE495" i="109"/>
  <c r="AD495" i="109"/>
  <c r="AC495" i="109"/>
  <c r="AB495" i="109"/>
  <c r="AA495" i="109"/>
  <c r="Z495" i="109"/>
  <c r="Y495" i="109"/>
  <c r="V495" i="109"/>
  <c r="X495" i="109" s="1"/>
  <c r="U495" i="109"/>
  <c r="T495" i="109"/>
  <c r="S495" i="109"/>
  <c r="R495" i="109"/>
  <c r="Q495" i="109"/>
  <c r="P495" i="109"/>
  <c r="O495" i="109"/>
  <c r="N495" i="109"/>
  <c r="M495" i="109"/>
  <c r="L495" i="109"/>
  <c r="K495" i="109"/>
  <c r="J495" i="109"/>
  <c r="I495" i="109"/>
  <c r="H495" i="109"/>
  <c r="G495" i="109"/>
  <c r="F495" i="109"/>
  <c r="E495" i="109"/>
  <c r="D495" i="109"/>
  <c r="C495" i="109"/>
  <c r="B495" i="109"/>
  <c r="A495" i="109"/>
  <c r="AJ494" i="109"/>
  <c r="AG494" i="109"/>
  <c r="AE494" i="109"/>
  <c r="U494" i="109"/>
  <c r="T494" i="109"/>
  <c r="S494" i="109"/>
  <c r="R494" i="109"/>
  <c r="Q494" i="109"/>
  <c r="P494" i="109"/>
  <c r="O494" i="109"/>
  <c r="N494" i="109"/>
  <c r="M494" i="109"/>
  <c r="L494" i="109"/>
  <c r="K494" i="109"/>
  <c r="J494" i="109"/>
  <c r="I494" i="109"/>
  <c r="H494" i="109"/>
  <c r="G494" i="109"/>
  <c r="F494" i="109"/>
  <c r="E494" i="109"/>
  <c r="D494" i="109"/>
  <c r="C494" i="109"/>
  <c r="B494" i="109"/>
  <c r="A494" i="109"/>
  <c r="V494" i="109" s="1"/>
  <c r="AH493" i="109"/>
  <c r="U493" i="109"/>
  <c r="T493" i="109"/>
  <c r="S493" i="109"/>
  <c r="R493" i="109"/>
  <c r="Q493" i="109"/>
  <c r="P493" i="109"/>
  <c r="O493" i="109"/>
  <c r="N493" i="109"/>
  <c r="M493" i="109"/>
  <c r="L493" i="109"/>
  <c r="K493" i="109"/>
  <c r="J493" i="109"/>
  <c r="I493" i="109"/>
  <c r="H493" i="109"/>
  <c r="G493" i="109"/>
  <c r="F493" i="109"/>
  <c r="E493" i="109"/>
  <c r="D493" i="109"/>
  <c r="C493" i="109"/>
  <c r="B493" i="109"/>
  <c r="A493" i="109"/>
  <c r="V493" i="109" s="1"/>
  <c r="AN492" i="109"/>
  <c r="AM492" i="109"/>
  <c r="AL492" i="109"/>
  <c r="AK492" i="109"/>
  <c r="AJ492" i="109"/>
  <c r="AH492" i="109"/>
  <c r="AG492" i="109"/>
  <c r="AE492" i="109"/>
  <c r="U492" i="109"/>
  <c r="T492" i="109"/>
  <c r="S492" i="109"/>
  <c r="R492" i="109"/>
  <c r="Q492" i="109"/>
  <c r="P492" i="109"/>
  <c r="O492" i="109"/>
  <c r="N492" i="109"/>
  <c r="M492" i="109"/>
  <c r="L492" i="109"/>
  <c r="K492" i="109"/>
  <c r="J492" i="109"/>
  <c r="I492" i="109"/>
  <c r="H492" i="109"/>
  <c r="G492" i="109"/>
  <c r="F492" i="109"/>
  <c r="E492" i="109"/>
  <c r="D492" i="109"/>
  <c r="C492" i="109"/>
  <c r="B492" i="109"/>
  <c r="A492" i="109"/>
  <c r="V492" i="109" s="1"/>
  <c r="AP491" i="109"/>
  <c r="AO491" i="109"/>
  <c r="AN491" i="109"/>
  <c r="AM491" i="109"/>
  <c r="AL491" i="109"/>
  <c r="AK491" i="109"/>
  <c r="AJ491" i="109"/>
  <c r="AI491" i="109"/>
  <c r="AH491" i="109"/>
  <c r="AG491" i="109"/>
  <c r="Z491" i="109"/>
  <c r="V491" i="109"/>
  <c r="AF491" i="109" s="1"/>
  <c r="U491" i="109"/>
  <c r="T491" i="109"/>
  <c r="S491" i="109"/>
  <c r="R491" i="109"/>
  <c r="Q491" i="109"/>
  <c r="P491" i="109"/>
  <c r="O491" i="109"/>
  <c r="N491" i="109"/>
  <c r="M491" i="109"/>
  <c r="L491" i="109"/>
  <c r="K491" i="109"/>
  <c r="J491" i="109"/>
  <c r="I491" i="109"/>
  <c r="H491" i="109"/>
  <c r="G491" i="109"/>
  <c r="F491" i="109"/>
  <c r="E491" i="109"/>
  <c r="D491" i="109"/>
  <c r="C491" i="109"/>
  <c r="B491" i="109"/>
  <c r="A491" i="109"/>
  <c r="AP490" i="109"/>
  <c r="AO490" i="109"/>
  <c r="AS490" i="109" s="1"/>
  <c r="AN490" i="109"/>
  <c r="AM490" i="109"/>
  <c r="AL490" i="109"/>
  <c r="AR490" i="109" s="1"/>
  <c r="AK490" i="109"/>
  <c r="AJ490" i="109"/>
  <c r="AI490" i="109"/>
  <c r="AF490" i="109"/>
  <c r="AE490" i="109"/>
  <c r="Y490" i="109"/>
  <c r="V490" i="109"/>
  <c r="AH490" i="109" s="1"/>
  <c r="U490" i="109"/>
  <c r="T490" i="109"/>
  <c r="S490" i="109"/>
  <c r="R490" i="109"/>
  <c r="Q490" i="109"/>
  <c r="P490" i="109"/>
  <c r="O490" i="109"/>
  <c r="N490" i="109"/>
  <c r="M490" i="109"/>
  <c r="L490" i="109"/>
  <c r="K490" i="109"/>
  <c r="J490" i="109"/>
  <c r="I490" i="109"/>
  <c r="H490" i="109"/>
  <c r="G490" i="109"/>
  <c r="F490" i="109"/>
  <c r="E490" i="109"/>
  <c r="D490" i="109"/>
  <c r="C490" i="109"/>
  <c r="B490" i="109"/>
  <c r="A490" i="109"/>
  <c r="AN489" i="109"/>
  <c r="AM489" i="109"/>
  <c r="AL489" i="109"/>
  <c r="V489" i="109"/>
  <c r="U489" i="109"/>
  <c r="T489" i="109"/>
  <c r="S489" i="109"/>
  <c r="AA489" i="109" s="1"/>
  <c r="R489" i="109"/>
  <c r="Q489" i="109"/>
  <c r="P489" i="109"/>
  <c r="O489" i="109"/>
  <c r="N489" i="109"/>
  <c r="M489" i="109"/>
  <c r="L489" i="109"/>
  <c r="AB489" i="109" s="1"/>
  <c r="AC489" i="109" s="1"/>
  <c r="K489" i="109"/>
  <c r="J489" i="109"/>
  <c r="I489" i="109"/>
  <c r="H489" i="109"/>
  <c r="G489" i="109"/>
  <c r="F489" i="109"/>
  <c r="E489" i="109"/>
  <c r="D489" i="109"/>
  <c r="C489" i="109"/>
  <c r="B489" i="109"/>
  <c r="A489" i="109"/>
  <c r="AN488" i="109"/>
  <c r="Z488" i="109"/>
  <c r="Y488" i="109"/>
  <c r="V488" i="109"/>
  <c r="U488" i="109"/>
  <c r="T488" i="109"/>
  <c r="S488" i="109"/>
  <c r="R488" i="109"/>
  <c r="Q488" i="109"/>
  <c r="P488" i="109"/>
  <c r="O488" i="109"/>
  <c r="N488" i="109"/>
  <c r="M488" i="109"/>
  <c r="L488" i="109"/>
  <c r="AB488" i="109" s="1"/>
  <c r="AC488" i="109" s="1"/>
  <c r="K488" i="109"/>
  <c r="J488" i="109"/>
  <c r="I488" i="109"/>
  <c r="H488" i="109"/>
  <c r="G488" i="109"/>
  <c r="F488" i="109"/>
  <c r="E488" i="109"/>
  <c r="D488" i="109"/>
  <c r="C488" i="109"/>
  <c r="B488" i="109"/>
  <c r="A488" i="109"/>
  <c r="AB487" i="109"/>
  <c r="AC487" i="109" s="1"/>
  <c r="AA487" i="109"/>
  <c r="X487" i="109"/>
  <c r="U487" i="109"/>
  <c r="T487" i="109"/>
  <c r="S487" i="109"/>
  <c r="R487" i="109"/>
  <c r="Q487" i="109"/>
  <c r="P487" i="109"/>
  <c r="O487" i="109"/>
  <c r="N487" i="109"/>
  <c r="M487" i="109"/>
  <c r="L487" i="109"/>
  <c r="K487" i="109"/>
  <c r="J487" i="109"/>
  <c r="I487" i="109"/>
  <c r="H487" i="109"/>
  <c r="G487" i="109"/>
  <c r="F487" i="109"/>
  <c r="E487" i="109"/>
  <c r="D487" i="109"/>
  <c r="C487" i="109"/>
  <c r="B487" i="109"/>
  <c r="A487" i="109"/>
  <c r="V487" i="109" s="1"/>
  <c r="AB486" i="109"/>
  <c r="AC486" i="109" s="1"/>
  <c r="AA486" i="109"/>
  <c r="U486" i="109"/>
  <c r="T486" i="109"/>
  <c r="S486" i="109"/>
  <c r="R486" i="109"/>
  <c r="Q486" i="109"/>
  <c r="P486" i="109"/>
  <c r="O486" i="109"/>
  <c r="N486" i="109"/>
  <c r="M486" i="109"/>
  <c r="L486" i="109"/>
  <c r="K486" i="109"/>
  <c r="J486" i="109"/>
  <c r="I486" i="109"/>
  <c r="H486" i="109"/>
  <c r="G486" i="109"/>
  <c r="F486" i="109"/>
  <c r="E486" i="109"/>
  <c r="D486" i="109"/>
  <c r="C486" i="109"/>
  <c r="B486" i="109"/>
  <c r="A486" i="109"/>
  <c r="V486" i="109" s="1"/>
  <c r="AF485" i="109"/>
  <c r="AE485" i="109"/>
  <c r="AB485" i="109"/>
  <c r="AC485" i="109" s="1"/>
  <c r="AA485" i="109"/>
  <c r="Z485" i="109"/>
  <c r="V485" i="109"/>
  <c r="U485" i="109"/>
  <c r="T485" i="109"/>
  <c r="S485" i="109"/>
  <c r="R485" i="109"/>
  <c r="Q485" i="109"/>
  <c r="P485" i="109"/>
  <c r="O485" i="109"/>
  <c r="N485" i="109"/>
  <c r="M485" i="109"/>
  <c r="L485" i="109"/>
  <c r="K485" i="109"/>
  <c r="J485" i="109"/>
  <c r="I485" i="109"/>
  <c r="H485" i="109"/>
  <c r="G485" i="109"/>
  <c r="F485" i="109"/>
  <c r="E485" i="109"/>
  <c r="D485" i="109"/>
  <c r="C485" i="109"/>
  <c r="B485" i="109"/>
  <c r="A485" i="109"/>
  <c r="AP484" i="109"/>
  <c r="AN484" i="109"/>
  <c r="AK484" i="109"/>
  <c r="AI484" i="109"/>
  <c r="AH484" i="109"/>
  <c r="AG484" i="109"/>
  <c r="AF484" i="109"/>
  <c r="AE484" i="109"/>
  <c r="AB484" i="109"/>
  <c r="AC484" i="109" s="1"/>
  <c r="AA484" i="109"/>
  <c r="Z484" i="109"/>
  <c r="Y484" i="109"/>
  <c r="V484" i="109"/>
  <c r="X484" i="109" s="1"/>
  <c r="AD484" i="109" s="1"/>
  <c r="U484" i="109"/>
  <c r="T484" i="109"/>
  <c r="S484" i="109"/>
  <c r="R484" i="109"/>
  <c r="Q484" i="109"/>
  <c r="P484" i="109"/>
  <c r="O484" i="109"/>
  <c r="N484" i="109"/>
  <c r="M484" i="109"/>
  <c r="L484" i="109"/>
  <c r="K484" i="109"/>
  <c r="J484" i="109"/>
  <c r="I484" i="109"/>
  <c r="H484" i="109"/>
  <c r="G484" i="109"/>
  <c r="F484" i="109"/>
  <c r="E484" i="109"/>
  <c r="D484" i="109"/>
  <c r="C484" i="109"/>
  <c r="B484" i="109"/>
  <c r="A484" i="109"/>
  <c r="AJ483" i="109"/>
  <c r="AI483" i="109"/>
  <c r="AH483" i="109"/>
  <c r="AG483" i="109"/>
  <c r="AF483" i="109"/>
  <c r="AE483" i="109"/>
  <c r="U483" i="109"/>
  <c r="T483" i="109"/>
  <c r="S483" i="109"/>
  <c r="R483" i="109"/>
  <c r="Q483" i="109"/>
  <c r="P483" i="109"/>
  <c r="O483" i="109"/>
  <c r="N483" i="109"/>
  <c r="M483" i="109"/>
  <c r="L483" i="109"/>
  <c r="AB483" i="109" s="1"/>
  <c r="AC483" i="109" s="1"/>
  <c r="K483" i="109"/>
  <c r="J483" i="109"/>
  <c r="I483" i="109"/>
  <c r="H483" i="109"/>
  <c r="G483" i="109"/>
  <c r="F483" i="109"/>
  <c r="E483" i="109"/>
  <c r="D483" i="109"/>
  <c r="C483" i="109"/>
  <c r="B483" i="109"/>
  <c r="A483" i="109"/>
  <c r="V483" i="109" s="1"/>
  <c r="AL482" i="109"/>
  <c r="AK482" i="109"/>
  <c r="AI482" i="109"/>
  <c r="AH482" i="109"/>
  <c r="AF482" i="109"/>
  <c r="AE482" i="109"/>
  <c r="U482" i="109"/>
  <c r="T482" i="109"/>
  <c r="S482" i="109"/>
  <c r="R482" i="109"/>
  <c r="Q482" i="109"/>
  <c r="P482" i="109"/>
  <c r="O482" i="109"/>
  <c r="N482" i="109"/>
  <c r="M482" i="109"/>
  <c r="L482" i="109"/>
  <c r="K482" i="109"/>
  <c r="J482" i="109"/>
  <c r="I482" i="109"/>
  <c r="H482" i="109"/>
  <c r="G482" i="109"/>
  <c r="F482" i="109"/>
  <c r="E482" i="109"/>
  <c r="D482" i="109"/>
  <c r="C482" i="109"/>
  <c r="B482" i="109"/>
  <c r="A482" i="109"/>
  <c r="V482" i="109" s="1"/>
  <c r="AJ481" i="109"/>
  <c r="AG481" i="109"/>
  <c r="AE481" i="109"/>
  <c r="U481" i="109"/>
  <c r="T481" i="109"/>
  <c r="S481" i="109"/>
  <c r="R481" i="109"/>
  <c r="Q481" i="109"/>
  <c r="P481" i="109"/>
  <c r="O481" i="109"/>
  <c r="N481" i="109"/>
  <c r="M481" i="109"/>
  <c r="L481" i="109"/>
  <c r="K481" i="109"/>
  <c r="J481" i="109"/>
  <c r="I481" i="109"/>
  <c r="H481" i="109"/>
  <c r="G481" i="109"/>
  <c r="F481" i="109"/>
  <c r="E481" i="109"/>
  <c r="D481" i="109"/>
  <c r="C481" i="109"/>
  <c r="B481" i="109"/>
  <c r="A481" i="109"/>
  <c r="V481" i="109" s="1"/>
  <c r="AP480" i="109"/>
  <c r="AO480" i="109"/>
  <c r="AS480" i="109" s="1"/>
  <c r="AN480" i="109"/>
  <c r="AM480" i="109"/>
  <c r="AL480" i="109"/>
  <c r="AK480" i="109"/>
  <c r="AJ480" i="109"/>
  <c r="AI480" i="109"/>
  <c r="AH480" i="109"/>
  <c r="AG480" i="109"/>
  <c r="Z480" i="109"/>
  <c r="V480" i="109"/>
  <c r="AF480" i="109" s="1"/>
  <c r="U480" i="109"/>
  <c r="T480" i="109"/>
  <c r="S480" i="109"/>
  <c r="R480" i="109"/>
  <c r="Q480" i="109"/>
  <c r="P480" i="109"/>
  <c r="O480" i="109"/>
  <c r="N480" i="109"/>
  <c r="M480" i="109"/>
  <c r="L480" i="109"/>
  <c r="K480" i="109"/>
  <c r="J480" i="109"/>
  <c r="I480" i="109"/>
  <c r="H480" i="109"/>
  <c r="G480" i="109"/>
  <c r="F480" i="109"/>
  <c r="E480" i="109"/>
  <c r="D480" i="109"/>
  <c r="C480" i="109"/>
  <c r="B480" i="109"/>
  <c r="A480" i="109"/>
  <c r="AP479" i="109"/>
  <c r="AO479" i="109"/>
  <c r="AN479" i="109"/>
  <c r="AM479" i="109"/>
  <c r="AL479" i="109"/>
  <c r="AK479" i="109"/>
  <c r="AJ479" i="109"/>
  <c r="AI479" i="109"/>
  <c r="AF479" i="109"/>
  <c r="AE479" i="109"/>
  <c r="Y479" i="109"/>
  <c r="V479" i="109"/>
  <c r="AH479" i="109" s="1"/>
  <c r="U479" i="109"/>
  <c r="T479" i="109"/>
  <c r="S479" i="109"/>
  <c r="R479" i="109"/>
  <c r="Q479" i="109"/>
  <c r="P479" i="109"/>
  <c r="O479" i="109"/>
  <c r="N479" i="109"/>
  <c r="M479" i="109"/>
  <c r="L479" i="109"/>
  <c r="K479" i="109"/>
  <c r="J479" i="109"/>
  <c r="I479" i="109"/>
  <c r="H479" i="109"/>
  <c r="G479" i="109"/>
  <c r="F479" i="109"/>
  <c r="E479" i="109"/>
  <c r="D479" i="109"/>
  <c r="C479" i="109"/>
  <c r="B479" i="109"/>
  <c r="A479" i="109"/>
  <c r="V478" i="109"/>
  <c r="U478" i="109"/>
  <c r="T478" i="109"/>
  <c r="S478" i="109"/>
  <c r="AA478" i="109" s="1"/>
  <c r="R478" i="109"/>
  <c r="Q478" i="109"/>
  <c r="P478" i="109"/>
  <c r="O478" i="109"/>
  <c r="N478" i="109"/>
  <c r="M478" i="109"/>
  <c r="L478" i="109"/>
  <c r="AB478" i="109" s="1"/>
  <c r="AC478" i="109" s="1"/>
  <c r="K478" i="109"/>
  <c r="J478" i="109"/>
  <c r="I478" i="109"/>
  <c r="H478" i="109"/>
  <c r="G478" i="109"/>
  <c r="F478" i="109"/>
  <c r="E478" i="109"/>
  <c r="D478" i="109"/>
  <c r="C478" i="109"/>
  <c r="B478" i="109"/>
  <c r="A478" i="109"/>
  <c r="AP477" i="109"/>
  <c r="AO477" i="109"/>
  <c r="AS477" i="109" s="1"/>
  <c r="AM477" i="109"/>
  <c r="Y477" i="109"/>
  <c r="U477" i="109"/>
  <c r="T477" i="109"/>
  <c r="S477" i="109"/>
  <c r="R477" i="109"/>
  <c r="Q477" i="109"/>
  <c r="P477" i="109"/>
  <c r="O477" i="109"/>
  <c r="N477" i="109"/>
  <c r="M477" i="109"/>
  <c r="L477" i="109"/>
  <c r="AB477" i="109" s="1"/>
  <c r="AC477" i="109" s="1"/>
  <c r="K477" i="109"/>
  <c r="J477" i="109"/>
  <c r="I477" i="109"/>
  <c r="H477" i="109"/>
  <c r="G477" i="109"/>
  <c r="F477" i="109"/>
  <c r="E477" i="109"/>
  <c r="D477" i="109"/>
  <c r="C477" i="109"/>
  <c r="B477" i="109"/>
  <c r="A477" i="109"/>
  <c r="V477" i="109" s="1"/>
  <c r="AB476" i="109"/>
  <c r="AC476" i="109" s="1"/>
  <c r="V476" i="109"/>
  <c r="U476" i="109"/>
  <c r="T476" i="109"/>
  <c r="S476" i="109"/>
  <c r="AA476" i="109" s="1"/>
  <c r="R476" i="109"/>
  <c r="Q476" i="109"/>
  <c r="P476" i="109"/>
  <c r="O476" i="109"/>
  <c r="N476" i="109"/>
  <c r="M476" i="109"/>
  <c r="L476" i="109"/>
  <c r="K476" i="109"/>
  <c r="J476" i="109"/>
  <c r="I476" i="109"/>
  <c r="H476" i="109"/>
  <c r="G476" i="109"/>
  <c r="F476" i="109"/>
  <c r="E476" i="109"/>
  <c r="D476" i="109"/>
  <c r="C476" i="109"/>
  <c r="B476" i="109"/>
  <c r="A476" i="109"/>
  <c r="AC475" i="109"/>
  <c r="AB475" i="109"/>
  <c r="AA475" i="109"/>
  <c r="Z475" i="109"/>
  <c r="V475" i="109"/>
  <c r="U475" i="109"/>
  <c r="T475" i="109"/>
  <c r="S475" i="109"/>
  <c r="R475" i="109"/>
  <c r="Q475" i="109"/>
  <c r="P475" i="109"/>
  <c r="O475" i="109"/>
  <c r="N475" i="109"/>
  <c r="M475" i="109"/>
  <c r="L475" i="109"/>
  <c r="K475" i="109"/>
  <c r="J475" i="109"/>
  <c r="I475" i="109"/>
  <c r="H475" i="109"/>
  <c r="G475" i="109"/>
  <c r="F475" i="109"/>
  <c r="E475" i="109"/>
  <c r="D475" i="109"/>
  <c r="C475" i="109"/>
  <c r="B475" i="109"/>
  <c r="A475" i="109"/>
  <c r="AC474" i="109"/>
  <c r="AB474" i="109"/>
  <c r="AA474" i="109"/>
  <c r="U474" i="109"/>
  <c r="T474" i="109"/>
  <c r="S474" i="109"/>
  <c r="R474" i="109"/>
  <c r="Q474" i="109"/>
  <c r="P474" i="109"/>
  <c r="O474" i="109"/>
  <c r="N474" i="109"/>
  <c r="M474" i="109"/>
  <c r="L474" i="109"/>
  <c r="K474" i="109"/>
  <c r="J474" i="109"/>
  <c r="I474" i="109"/>
  <c r="H474" i="109"/>
  <c r="G474" i="109"/>
  <c r="F474" i="109"/>
  <c r="E474" i="109"/>
  <c r="D474" i="109"/>
  <c r="C474" i="109"/>
  <c r="B474" i="109"/>
  <c r="A474" i="109"/>
  <c r="V474" i="109" s="1"/>
  <c r="AP473" i="109"/>
  <c r="AN473" i="109"/>
  <c r="AK473" i="109"/>
  <c r="AI473" i="109"/>
  <c r="AH473" i="109"/>
  <c r="AG473" i="109"/>
  <c r="AF473" i="109"/>
  <c r="AE473" i="109"/>
  <c r="AC473" i="109"/>
  <c r="AB473" i="109"/>
  <c r="AA473" i="109"/>
  <c r="Z473" i="109"/>
  <c r="Y473" i="109"/>
  <c r="V473" i="109"/>
  <c r="X473" i="109" s="1"/>
  <c r="AD473" i="109" s="1"/>
  <c r="U473" i="109"/>
  <c r="T473" i="109"/>
  <c r="S473" i="109"/>
  <c r="R473" i="109"/>
  <c r="Q473" i="109"/>
  <c r="P473" i="109"/>
  <c r="O473" i="109"/>
  <c r="N473" i="109"/>
  <c r="M473" i="109"/>
  <c r="L473" i="109"/>
  <c r="K473" i="109"/>
  <c r="J473" i="109"/>
  <c r="I473" i="109"/>
  <c r="H473" i="109"/>
  <c r="G473" i="109"/>
  <c r="F473" i="109"/>
  <c r="E473" i="109"/>
  <c r="D473" i="109"/>
  <c r="C473" i="109"/>
  <c r="B473" i="109"/>
  <c r="A473" i="109"/>
  <c r="AC472" i="109"/>
  <c r="AB472" i="109"/>
  <c r="AA472" i="109"/>
  <c r="U472" i="109"/>
  <c r="T472" i="109"/>
  <c r="S472" i="109"/>
  <c r="R472" i="109"/>
  <c r="Q472" i="109"/>
  <c r="P472" i="109"/>
  <c r="O472" i="109"/>
  <c r="N472" i="109"/>
  <c r="M472" i="109"/>
  <c r="L472" i="109"/>
  <c r="K472" i="109"/>
  <c r="J472" i="109"/>
  <c r="I472" i="109"/>
  <c r="H472" i="109"/>
  <c r="G472" i="109"/>
  <c r="F472" i="109"/>
  <c r="E472" i="109"/>
  <c r="D472" i="109"/>
  <c r="C472" i="109"/>
  <c r="B472" i="109"/>
  <c r="A472" i="109"/>
  <c r="V472" i="109" s="1"/>
  <c r="AL471" i="109"/>
  <c r="AK471" i="109"/>
  <c r="AJ471" i="109"/>
  <c r="AI471" i="109"/>
  <c r="AH471" i="109"/>
  <c r="AG471" i="109"/>
  <c r="U471" i="109"/>
  <c r="T471" i="109"/>
  <c r="S471" i="109"/>
  <c r="R471" i="109"/>
  <c r="Q471" i="109"/>
  <c r="P471" i="109"/>
  <c r="O471" i="109"/>
  <c r="N471" i="109"/>
  <c r="M471" i="109"/>
  <c r="L471" i="109"/>
  <c r="K471" i="109"/>
  <c r="J471" i="109"/>
  <c r="I471" i="109"/>
  <c r="H471" i="109"/>
  <c r="G471" i="109"/>
  <c r="F471" i="109"/>
  <c r="E471" i="109"/>
  <c r="D471" i="109"/>
  <c r="C471" i="109"/>
  <c r="B471" i="109"/>
  <c r="A471" i="109"/>
  <c r="V471" i="109" s="1"/>
  <c r="AM470" i="109"/>
  <c r="AL470" i="109"/>
  <c r="AG470" i="109"/>
  <c r="AE470" i="109"/>
  <c r="U470" i="109"/>
  <c r="T470" i="109"/>
  <c r="S470" i="109"/>
  <c r="R470" i="109"/>
  <c r="Q470" i="109"/>
  <c r="P470" i="109"/>
  <c r="O470" i="109"/>
  <c r="N470" i="109"/>
  <c r="M470" i="109"/>
  <c r="L470" i="109"/>
  <c r="K470" i="109"/>
  <c r="J470" i="109"/>
  <c r="I470" i="109"/>
  <c r="H470" i="109"/>
  <c r="G470" i="109"/>
  <c r="F470" i="109"/>
  <c r="E470" i="109"/>
  <c r="D470" i="109"/>
  <c r="C470" i="109"/>
  <c r="B470" i="109"/>
  <c r="A470" i="109"/>
  <c r="V470" i="109" s="1"/>
  <c r="AP469" i="109"/>
  <c r="AO469" i="109"/>
  <c r="AN469" i="109"/>
  <c r="AM469" i="109"/>
  <c r="AL469" i="109"/>
  <c r="AK469" i="109"/>
  <c r="AJ469" i="109"/>
  <c r="AI469" i="109"/>
  <c r="AH469" i="109"/>
  <c r="AG469" i="109"/>
  <c r="Z469" i="109"/>
  <c r="V469" i="109"/>
  <c r="AF469" i="109" s="1"/>
  <c r="U469" i="109"/>
  <c r="T469" i="109"/>
  <c r="S469" i="109"/>
  <c r="R469" i="109"/>
  <c r="Q469" i="109"/>
  <c r="P469" i="109"/>
  <c r="O469" i="109"/>
  <c r="N469" i="109"/>
  <c r="M469" i="109"/>
  <c r="L469" i="109"/>
  <c r="K469" i="109"/>
  <c r="J469" i="109"/>
  <c r="I469" i="109"/>
  <c r="H469" i="109"/>
  <c r="G469" i="109"/>
  <c r="F469" i="109"/>
  <c r="E469" i="109"/>
  <c r="D469" i="109"/>
  <c r="C469" i="109"/>
  <c r="B469" i="109"/>
  <c r="A469" i="109"/>
  <c r="AP468" i="109"/>
  <c r="AO468" i="109"/>
  <c r="AS468" i="109" s="1"/>
  <c r="AN468" i="109"/>
  <c r="AM468" i="109"/>
  <c r="AL468" i="109"/>
  <c r="AK468" i="109"/>
  <c r="AJ468" i="109"/>
  <c r="AI468" i="109"/>
  <c r="AF468" i="109"/>
  <c r="AE468" i="109"/>
  <c r="Y468" i="109"/>
  <c r="V468" i="109"/>
  <c r="AH468" i="109" s="1"/>
  <c r="AR468" i="109" s="1"/>
  <c r="U468" i="109"/>
  <c r="T468" i="109"/>
  <c r="S468" i="109"/>
  <c r="R468" i="109"/>
  <c r="Q468" i="109"/>
  <c r="P468" i="109"/>
  <c r="O468" i="109"/>
  <c r="N468" i="109"/>
  <c r="M468" i="109"/>
  <c r="L468" i="109"/>
  <c r="K468" i="109"/>
  <c r="J468" i="109"/>
  <c r="I468" i="109"/>
  <c r="H468" i="109"/>
  <c r="G468" i="109"/>
  <c r="F468" i="109"/>
  <c r="E468" i="109"/>
  <c r="D468" i="109"/>
  <c r="C468" i="109"/>
  <c r="B468" i="109"/>
  <c r="A468" i="109"/>
  <c r="U467" i="109"/>
  <c r="T467" i="109"/>
  <c r="S467" i="109"/>
  <c r="AA467" i="109" s="1"/>
  <c r="R467" i="109"/>
  <c r="Q467" i="109"/>
  <c r="P467" i="109"/>
  <c r="O467" i="109"/>
  <c r="N467" i="109"/>
  <c r="M467" i="109"/>
  <c r="L467" i="109"/>
  <c r="AB467" i="109" s="1"/>
  <c r="AC467" i="109" s="1"/>
  <c r="K467" i="109"/>
  <c r="J467" i="109"/>
  <c r="I467" i="109"/>
  <c r="H467" i="109"/>
  <c r="G467" i="109"/>
  <c r="F467" i="109"/>
  <c r="E467" i="109"/>
  <c r="D467" i="109"/>
  <c r="C467" i="109"/>
  <c r="B467" i="109"/>
  <c r="A467" i="109"/>
  <c r="V467" i="109" s="1"/>
  <c r="AM467" i="109" s="1"/>
  <c r="U466" i="109"/>
  <c r="T466" i="109"/>
  <c r="S466" i="109"/>
  <c r="R466" i="109"/>
  <c r="Q466" i="109"/>
  <c r="P466" i="109"/>
  <c r="O466" i="109"/>
  <c r="N466" i="109"/>
  <c r="M466" i="109"/>
  <c r="L466" i="109"/>
  <c r="AB466" i="109" s="1"/>
  <c r="AC466" i="109" s="1"/>
  <c r="K466" i="109"/>
  <c r="J466" i="109"/>
  <c r="I466" i="109"/>
  <c r="H466" i="109"/>
  <c r="G466" i="109"/>
  <c r="F466" i="109"/>
  <c r="E466" i="109"/>
  <c r="D466" i="109"/>
  <c r="C466" i="109"/>
  <c r="B466" i="109"/>
  <c r="A466" i="109"/>
  <c r="V466" i="109" s="1"/>
  <c r="AB465" i="109"/>
  <c r="AC465" i="109" s="1"/>
  <c r="U465" i="109"/>
  <c r="T465" i="109"/>
  <c r="S465" i="109"/>
  <c r="AA465" i="109" s="1"/>
  <c r="R465" i="109"/>
  <c r="Q465" i="109"/>
  <c r="P465" i="109"/>
  <c r="O465" i="109"/>
  <c r="N465" i="109"/>
  <c r="M465" i="109"/>
  <c r="L465" i="109"/>
  <c r="K465" i="109"/>
  <c r="J465" i="109"/>
  <c r="I465" i="109"/>
  <c r="H465" i="109"/>
  <c r="G465" i="109"/>
  <c r="F465" i="109"/>
  <c r="E465" i="109"/>
  <c r="D465" i="109"/>
  <c r="C465" i="109"/>
  <c r="B465" i="109"/>
  <c r="A465" i="109"/>
  <c r="V465" i="109" s="1"/>
  <c r="AB464" i="109"/>
  <c r="AC464" i="109" s="1"/>
  <c r="AA464" i="109"/>
  <c r="Z464" i="109"/>
  <c r="Y464" i="109"/>
  <c r="V464" i="109"/>
  <c r="U464" i="109"/>
  <c r="T464" i="109"/>
  <c r="S464" i="109"/>
  <c r="R464" i="109"/>
  <c r="Q464" i="109"/>
  <c r="P464" i="109"/>
  <c r="O464" i="109"/>
  <c r="N464" i="109"/>
  <c r="M464" i="109"/>
  <c r="L464" i="109"/>
  <c r="K464" i="109"/>
  <c r="J464" i="109"/>
  <c r="I464" i="109"/>
  <c r="H464" i="109"/>
  <c r="G464" i="109"/>
  <c r="F464" i="109"/>
  <c r="E464" i="109"/>
  <c r="D464" i="109"/>
  <c r="C464" i="109"/>
  <c r="B464" i="109"/>
  <c r="A464" i="109"/>
  <c r="AF463" i="109"/>
  <c r="AE463" i="109"/>
  <c r="AB463" i="109"/>
  <c r="AC463" i="109" s="1"/>
  <c r="AA463" i="109"/>
  <c r="Z463" i="109"/>
  <c r="Y463" i="109"/>
  <c r="V463" i="109"/>
  <c r="U463" i="109"/>
  <c r="T463" i="109"/>
  <c r="S463" i="109"/>
  <c r="R463" i="109"/>
  <c r="Q463" i="109"/>
  <c r="P463" i="109"/>
  <c r="O463" i="109"/>
  <c r="N463" i="109"/>
  <c r="M463" i="109"/>
  <c r="L463" i="109"/>
  <c r="K463" i="109"/>
  <c r="J463" i="109"/>
  <c r="I463" i="109"/>
  <c r="H463" i="109"/>
  <c r="G463" i="109"/>
  <c r="F463" i="109"/>
  <c r="E463" i="109"/>
  <c r="D463" i="109"/>
  <c r="C463" i="109"/>
  <c r="B463" i="109"/>
  <c r="A463" i="109"/>
  <c r="AP462" i="109"/>
  <c r="AN462" i="109"/>
  <c r="AK462" i="109"/>
  <c r="AI462" i="109"/>
  <c r="AH462" i="109"/>
  <c r="AG462" i="109"/>
  <c r="AF462" i="109"/>
  <c r="AE462" i="109"/>
  <c r="AC462" i="109"/>
  <c r="AB462" i="109"/>
  <c r="AA462" i="109"/>
  <c r="AD462" i="109" s="1"/>
  <c r="Z462" i="109"/>
  <c r="Y462" i="109"/>
  <c r="V462" i="109"/>
  <c r="X462" i="109" s="1"/>
  <c r="U462" i="109"/>
  <c r="T462" i="109"/>
  <c r="S462" i="109"/>
  <c r="R462" i="109"/>
  <c r="Q462" i="109"/>
  <c r="P462" i="109"/>
  <c r="O462" i="109"/>
  <c r="N462" i="109"/>
  <c r="M462" i="109"/>
  <c r="L462" i="109"/>
  <c r="K462" i="109"/>
  <c r="J462" i="109"/>
  <c r="I462" i="109"/>
  <c r="H462" i="109"/>
  <c r="G462" i="109"/>
  <c r="F462" i="109"/>
  <c r="E462" i="109"/>
  <c r="D462" i="109"/>
  <c r="C462" i="109"/>
  <c r="B462" i="109"/>
  <c r="A462" i="109"/>
  <c r="AH461" i="109"/>
  <c r="AF461" i="109"/>
  <c r="AE461" i="109"/>
  <c r="U461" i="109"/>
  <c r="T461" i="109"/>
  <c r="S461" i="109"/>
  <c r="R461" i="109"/>
  <c r="Q461" i="109"/>
  <c r="P461" i="109"/>
  <c r="O461" i="109"/>
  <c r="N461" i="109"/>
  <c r="M461" i="109"/>
  <c r="L461" i="109"/>
  <c r="K461" i="109"/>
  <c r="J461" i="109"/>
  <c r="I461" i="109"/>
  <c r="H461" i="109"/>
  <c r="G461" i="109"/>
  <c r="F461" i="109"/>
  <c r="E461" i="109"/>
  <c r="D461" i="109"/>
  <c r="C461" i="109"/>
  <c r="B461" i="109"/>
  <c r="A461" i="109"/>
  <c r="V461" i="109" s="1"/>
  <c r="AG460" i="109"/>
  <c r="AF460" i="109"/>
  <c r="U460" i="109"/>
  <c r="T460" i="109"/>
  <c r="S460" i="109"/>
  <c r="R460" i="109"/>
  <c r="Q460" i="109"/>
  <c r="P460" i="109"/>
  <c r="O460" i="109"/>
  <c r="N460" i="109"/>
  <c r="M460" i="109"/>
  <c r="L460" i="109"/>
  <c r="K460" i="109"/>
  <c r="J460" i="109"/>
  <c r="I460" i="109"/>
  <c r="H460" i="109"/>
  <c r="G460" i="109"/>
  <c r="F460" i="109"/>
  <c r="E460" i="109"/>
  <c r="D460" i="109"/>
  <c r="C460" i="109"/>
  <c r="B460" i="109"/>
  <c r="A460" i="109"/>
  <c r="V460" i="109" s="1"/>
  <c r="AN459" i="109"/>
  <c r="AM459" i="109"/>
  <c r="AL459" i="109"/>
  <c r="AK459" i="109"/>
  <c r="U459" i="109"/>
  <c r="T459" i="109"/>
  <c r="S459" i="109"/>
  <c r="R459" i="109"/>
  <c r="Q459" i="109"/>
  <c r="P459" i="109"/>
  <c r="O459" i="109"/>
  <c r="N459" i="109"/>
  <c r="M459" i="109"/>
  <c r="L459" i="109"/>
  <c r="K459" i="109"/>
  <c r="J459" i="109"/>
  <c r="I459" i="109"/>
  <c r="H459" i="109"/>
  <c r="G459" i="109"/>
  <c r="F459" i="109"/>
  <c r="E459" i="109"/>
  <c r="D459" i="109"/>
  <c r="C459" i="109"/>
  <c r="B459" i="109"/>
  <c r="A459" i="109"/>
  <c r="V459" i="109" s="1"/>
  <c r="AE459" i="109" s="1"/>
  <c r="AP458" i="109"/>
  <c r="AO458" i="109"/>
  <c r="AN458" i="109"/>
  <c r="AM458" i="109"/>
  <c r="AL458" i="109"/>
  <c r="AK458" i="109"/>
  <c r="AJ458" i="109"/>
  <c r="AI458" i="109"/>
  <c r="AH458" i="109"/>
  <c r="AG458" i="109"/>
  <c r="Z458" i="109"/>
  <c r="V458" i="109"/>
  <c r="AF458" i="109" s="1"/>
  <c r="U458" i="109"/>
  <c r="T458" i="109"/>
  <c r="S458" i="109"/>
  <c r="R458" i="109"/>
  <c r="Q458" i="109"/>
  <c r="P458" i="109"/>
  <c r="O458" i="109"/>
  <c r="N458" i="109"/>
  <c r="M458" i="109"/>
  <c r="L458" i="109"/>
  <c r="K458" i="109"/>
  <c r="J458" i="109"/>
  <c r="I458" i="109"/>
  <c r="H458" i="109"/>
  <c r="G458" i="109"/>
  <c r="F458" i="109"/>
  <c r="E458" i="109"/>
  <c r="D458" i="109"/>
  <c r="C458" i="109"/>
  <c r="B458" i="109"/>
  <c r="A458" i="109"/>
  <c r="AR457" i="109"/>
  <c r="AP457" i="109"/>
  <c r="AO457" i="109"/>
  <c r="AS457" i="109" s="1"/>
  <c r="AN457" i="109"/>
  <c r="AM457" i="109"/>
  <c r="AL457" i="109"/>
  <c r="AK457" i="109"/>
  <c r="AJ457" i="109"/>
  <c r="AI457" i="109"/>
  <c r="AF457" i="109"/>
  <c r="AE457" i="109"/>
  <c r="Y457" i="109"/>
  <c r="V457" i="109"/>
  <c r="AH457" i="109" s="1"/>
  <c r="U457" i="109"/>
  <c r="T457" i="109"/>
  <c r="S457" i="109"/>
  <c r="R457" i="109"/>
  <c r="Q457" i="109"/>
  <c r="P457" i="109"/>
  <c r="O457" i="109"/>
  <c r="N457" i="109"/>
  <c r="M457" i="109"/>
  <c r="L457" i="109"/>
  <c r="K457" i="109"/>
  <c r="J457" i="109"/>
  <c r="I457" i="109"/>
  <c r="H457" i="109"/>
  <c r="G457" i="109"/>
  <c r="F457" i="109"/>
  <c r="E457" i="109"/>
  <c r="D457" i="109"/>
  <c r="C457" i="109"/>
  <c r="B457" i="109"/>
  <c r="A457" i="109"/>
  <c r="V456" i="109"/>
  <c r="AM456" i="109" s="1"/>
  <c r="U456" i="109"/>
  <c r="T456" i="109"/>
  <c r="S456" i="109"/>
  <c r="AA456" i="109" s="1"/>
  <c r="R456" i="109"/>
  <c r="Q456" i="109"/>
  <c r="P456" i="109"/>
  <c r="O456" i="109"/>
  <c r="N456" i="109"/>
  <c r="M456" i="109"/>
  <c r="L456" i="109"/>
  <c r="AB456" i="109" s="1"/>
  <c r="AC456" i="109" s="1"/>
  <c r="K456" i="109"/>
  <c r="J456" i="109"/>
  <c r="I456" i="109"/>
  <c r="H456" i="109"/>
  <c r="G456" i="109"/>
  <c r="F456" i="109"/>
  <c r="E456" i="109"/>
  <c r="D456" i="109"/>
  <c r="C456" i="109"/>
  <c r="B456" i="109"/>
  <c r="A456" i="109"/>
  <c r="U455" i="109"/>
  <c r="T455" i="109"/>
  <c r="S455" i="109"/>
  <c r="R455" i="109"/>
  <c r="Q455" i="109"/>
  <c r="P455" i="109"/>
  <c r="O455" i="109"/>
  <c r="N455" i="109"/>
  <c r="M455" i="109"/>
  <c r="L455" i="109"/>
  <c r="AB455" i="109" s="1"/>
  <c r="AC455" i="109" s="1"/>
  <c r="K455" i="109"/>
  <c r="J455" i="109"/>
  <c r="I455" i="109"/>
  <c r="H455" i="109"/>
  <c r="G455" i="109"/>
  <c r="F455" i="109"/>
  <c r="E455" i="109"/>
  <c r="D455" i="109"/>
  <c r="C455" i="109"/>
  <c r="B455" i="109"/>
  <c r="A455" i="109"/>
  <c r="V455" i="109" s="1"/>
  <c r="AB454" i="109"/>
  <c r="AC454" i="109" s="1"/>
  <c r="AA454" i="109"/>
  <c r="V454" i="109"/>
  <c r="U454" i="109"/>
  <c r="T454" i="109"/>
  <c r="S454" i="109"/>
  <c r="R454" i="109"/>
  <c r="Q454" i="109"/>
  <c r="P454" i="109"/>
  <c r="O454" i="109"/>
  <c r="N454" i="109"/>
  <c r="M454" i="109"/>
  <c r="L454" i="109"/>
  <c r="K454" i="109"/>
  <c r="J454" i="109"/>
  <c r="I454" i="109"/>
  <c r="H454" i="109"/>
  <c r="G454" i="109"/>
  <c r="F454" i="109"/>
  <c r="E454" i="109"/>
  <c r="D454" i="109"/>
  <c r="C454" i="109"/>
  <c r="B454" i="109"/>
  <c r="A454" i="109"/>
  <c r="AC453" i="109"/>
  <c r="AB453" i="109"/>
  <c r="AA453" i="109"/>
  <c r="U453" i="109"/>
  <c r="T453" i="109"/>
  <c r="S453" i="109"/>
  <c r="R453" i="109"/>
  <c r="Q453" i="109"/>
  <c r="P453" i="109"/>
  <c r="O453" i="109"/>
  <c r="N453" i="109"/>
  <c r="M453" i="109"/>
  <c r="L453" i="109"/>
  <c r="K453" i="109"/>
  <c r="J453" i="109"/>
  <c r="I453" i="109"/>
  <c r="H453" i="109"/>
  <c r="G453" i="109"/>
  <c r="F453" i="109"/>
  <c r="E453" i="109"/>
  <c r="D453" i="109"/>
  <c r="C453" i="109"/>
  <c r="B453" i="109"/>
  <c r="A453" i="109"/>
  <c r="V453" i="109" s="1"/>
  <c r="AL452" i="109"/>
  <c r="AF452" i="109"/>
  <c r="AE452" i="109"/>
  <c r="AC452" i="109"/>
  <c r="AB452" i="109"/>
  <c r="AA452" i="109"/>
  <c r="Z452" i="109"/>
  <c r="V452" i="109"/>
  <c r="U452" i="109"/>
  <c r="T452" i="109"/>
  <c r="S452" i="109"/>
  <c r="R452" i="109"/>
  <c r="Q452" i="109"/>
  <c r="P452" i="109"/>
  <c r="O452" i="109"/>
  <c r="N452" i="109"/>
  <c r="M452" i="109"/>
  <c r="L452" i="109"/>
  <c r="K452" i="109"/>
  <c r="J452" i="109"/>
  <c r="I452" i="109"/>
  <c r="H452" i="109"/>
  <c r="G452" i="109"/>
  <c r="F452" i="109"/>
  <c r="E452" i="109"/>
  <c r="D452" i="109"/>
  <c r="C452" i="109"/>
  <c r="B452" i="109"/>
  <c r="A452" i="109"/>
  <c r="AP451" i="109"/>
  <c r="AN451" i="109"/>
  <c r="AK451" i="109"/>
  <c r="AI451" i="109"/>
  <c r="AH451" i="109"/>
  <c r="AG451" i="109"/>
  <c r="AF451" i="109"/>
  <c r="AE451" i="109"/>
  <c r="AC451" i="109"/>
  <c r="AB451" i="109"/>
  <c r="AA451" i="109"/>
  <c r="Z451" i="109"/>
  <c r="Y451" i="109"/>
  <c r="V451" i="109"/>
  <c r="X451" i="109" s="1"/>
  <c r="AD451" i="109" s="1"/>
  <c r="U451" i="109"/>
  <c r="T451" i="109"/>
  <c r="S451" i="109"/>
  <c r="R451" i="109"/>
  <c r="Q451" i="109"/>
  <c r="P451" i="109"/>
  <c r="O451" i="109"/>
  <c r="N451" i="109"/>
  <c r="M451" i="109"/>
  <c r="L451" i="109"/>
  <c r="K451" i="109"/>
  <c r="J451" i="109"/>
  <c r="I451" i="109"/>
  <c r="H451" i="109"/>
  <c r="G451" i="109"/>
  <c r="F451" i="109"/>
  <c r="E451" i="109"/>
  <c r="D451" i="109"/>
  <c r="C451" i="109"/>
  <c r="B451" i="109"/>
  <c r="A451" i="109"/>
  <c r="AP450" i="109"/>
  <c r="AJ450" i="109"/>
  <c r="AI450" i="109"/>
  <c r="AH450" i="109"/>
  <c r="AG450" i="109"/>
  <c r="U450" i="109"/>
  <c r="T450" i="109"/>
  <c r="S450" i="109"/>
  <c r="R450" i="109"/>
  <c r="Q450" i="109"/>
  <c r="P450" i="109"/>
  <c r="O450" i="109"/>
  <c r="N450" i="109"/>
  <c r="M450" i="109"/>
  <c r="L450" i="109"/>
  <c r="K450" i="109"/>
  <c r="J450" i="109"/>
  <c r="I450" i="109"/>
  <c r="H450" i="109"/>
  <c r="G450" i="109"/>
  <c r="F450" i="109"/>
  <c r="E450" i="109"/>
  <c r="D450" i="109"/>
  <c r="C450" i="109"/>
  <c r="B450" i="109"/>
  <c r="A450" i="109"/>
  <c r="V450" i="109" s="1"/>
  <c r="AF449" i="109"/>
  <c r="AE449" i="109"/>
  <c r="U449" i="109"/>
  <c r="T449" i="109"/>
  <c r="S449" i="109"/>
  <c r="R449" i="109"/>
  <c r="Q449" i="109"/>
  <c r="P449" i="109"/>
  <c r="O449" i="109"/>
  <c r="N449" i="109"/>
  <c r="M449" i="109"/>
  <c r="L449" i="109"/>
  <c r="K449" i="109"/>
  <c r="J449" i="109"/>
  <c r="I449" i="109"/>
  <c r="H449" i="109"/>
  <c r="G449" i="109"/>
  <c r="F449" i="109"/>
  <c r="E449" i="109"/>
  <c r="D449" i="109"/>
  <c r="C449" i="109"/>
  <c r="B449" i="109"/>
  <c r="A449" i="109"/>
  <c r="V449" i="109" s="1"/>
  <c r="AN448" i="109"/>
  <c r="AM448" i="109"/>
  <c r="AL448" i="109"/>
  <c r="AK448" i="109"/>
  <c r="AJ448" i="109"/>
  <c r="AI448" i="109"/>
  <c r="AG448" i="109"/>
  <c r="AF448" i="109"/>
  <c r="X448" i="109"/>
  <c r="U448" i="109"/>
  <c r="T448" i="109"/>
  <c r="S448" i="109"/>
  <c r="R448" i="109"/>
  <c r="Q448" i="109"/>
  <c r="P448" i="109"/>
  <c r="O448" i="109"/>
  <c r="N448" i="109"/>
  <c r="M448" i="109"/>
  <c r="L448" i="109"/>
  <c r="K448" i="109"/>
  <c r="J448" i="109"/>
  <c r="I448" i="109"/>
  <c r="H448" i="109"/>
  <c r="G448" i="109"/>
  <c r="F448" i="109"/>
  <c r="E448" i="109"/>
  <c r="D448" i="109"/>
  <c r="C448" i="109"/>
  <c r="B448" i="109"/>
  <c r="A448" i="109"/>
  <c r="V448" i="109" s="1"/>
  <c r="AP447" i="109"/>
  <c r="AO447" i="109"/>
  <c r="AN447" i="109"/>
  <c r="AM447" i="109"/>
  <c r="AL447" i="109"/>
  <c r="AK447" i="109"/>
  <c r="AJ447" i="109"/>
  <c r="AI447" i="109"/>
  <c r="AH447" i="109"/>
  <c r="AG447" i="109"/>
  <c r="Z447" i="109"/>
  <c r="V447" i="109"/>
  <c r="AF447" i="109" s="1"/>
  <c r="AR447" i="109" s="1"/>
  <c r="U447" i="109"/>
  <c r="T447" i="109"/>
  <c r="S447" i="109"/>
  <c r="R447" i="109"/>
  <c r="Q447" i="109"/>
  <c r="P447" i="109"/>
  <c r="O447" i="109"/>
  <c r="N447" i="109"/>
  <c r="M447" i="109"/>
  <c r="L447" i="109"/>
  <c r="K447" i="109"/>
  <c r="J447" i="109"/>
  <c r="I447" i="109"/>
  <c r="H447" i="109"/>
  <c r="G447" i="109"/>
  <c r="F447" i="109"/>
  <c r="E447" i="109"/>
  <c r="D447" i="109"/>
  <c r="C447" i="109"/>
  <c r="B447" i="109"/>
  <c r="A447" i="109"/>
  <c r="AP446" i="109"/>
  <c r="AO446" i="109"/>
  <c r="AS446" i="109" s="1"/>
  <c r="AN446" i="109"/>
  <c r="AR446" i="109" s="1"/>
  <c r="AM446" i="109"/>
  <c r="AL446" i="109"/>
  <c r="AK446" i="109"/>
  <c r="AJ446" i="109"/>
  <c r="AI446" i="109"/>
  <c r="AF446" i="109"/>
  <c r="AE446" i="109"/>
  <c r="Y446" i="109"/>
  <c r="V446" i="109"/>
  <c r="AH446" i="109" s="1"/>
  <c r="U446" i="109"/>
  <c r="T446" i="109"/>
  <c r="S446" i="109"/>
  <c r="R446" i="109"/>
  <c r="Q446" i="109"/>
  <c r="P446" i="109"/>
  <c r="O446" i="109"/>
  <c r="N446" i="109"/>
  <c r="M446" i="109"/>
  <c r="L446" i="109"/>
  <c r="K446" i="109"/>
  <c r="J446" i="109"/>
  <c r="I446" i="109"/>
  <c r="H446" i="109"/>
  <c r="G446" i="109"/>
  <c r="F446" i="109"/>
  <c r="E446" i="109"/>
  <c r="D446" i="109"/>
  <c r="C446" i="109"/>
  <c r="B446" i="109"/>
  <c r="A446" i="109"/>
  <c r="U445" i="109"/>
  <c r="T445" i="109"/>
  <c r="S445" i="109"/>
  <c r="AA445" i="109" s="1"/>
  <c r="R445" i="109"/>
  <c r="Q445" i="109"/>
  <c r="P445" i="109"/>
  <c r="O445" i="109"/>
  <c r="N445" i="109"/>
  <c r="M445" i="109"/>
  <c r="L445" i="109"/>
  <c r="AB445" i="109" s="1"/>
  <c r="AC445" i="109" s="1"/>
  <c r="K445" i="109"/>
  <c r="J445" i="109"/>
  <c r="I445" i="109"/>
  <c r="H445" i="109"/>
  <c r="G445" i="109"/>
  <c r="F445" i="109"/>
  <c r="E445" i="109"/>
  <c r="D445" i="109"/>
  <c r="C445" i="109"/>
  <c r="B445" i="109"/>
  <c r="A445" i="109"/>
  <c r="V445" i="109" s="1"/>
  <c r="AN444" i="109"/>
  <c r="V444" i="109"/>
  <c r="U444" i="109"/>
  <c r="T444" i="109"/>
  <c r="S444" i="109"/>
  <c r="R444" i="109"/>
  <c r="Q444" i="109"/>
  <c r="P444" i="109"/>
  <c r="O444" i="109"/>
  <c r="N444" i="109"/>
  <c r="M444" i="109"/>
  <c r="L444" i="109"/>
  <c r="AB444" i="109" s="1"/>
  <c r="AC444" i="109" s="1"/>
  <c r="K444" i="109"/>
  <c r="J444" i="109"/>
  <c r="I444" i="109"/>
  <c r="H444" i="109"/>
  <c r="G444" i="109"/>
  <c r="F444" i="109"/>
  <c r="E444" i="109"/>
  <c r="D444" i="109"/>
  <c r="C444" i="109"/>
  <c r="B444" i="109"/>
  <c r="A444" i="109"/>
  <c r="AS443" i="109"/>
  <c r="AP443" i="109"/>
  <c r="AO443" i="109"/>
  <c r="AH443" i="109"/>
  <c r="AB443" i="109"/>
  <c r="AC443" i="109" s="1"/>
  <c r="AA443" i="109"/>
  <c r="Z443" i="109"/>
  <c r="Y443" i="109"/>
  <c r="V443" i="109"/>
  <c r="U443" i="109"/>
  <c r="T443" i="109"/>
  <c r="S443" i="109"/>
  <c r="R443" i="109"/>
  <c r="Q443" i="109"/>
  <c r="P443" i="109"/>
  <c r="O443" i="109"/>
  <c r="N443" i="109"/>
  <c r="M443" i="109"/>
  <c r="L443" i="109"/>
  <c r="K443" i="109"/>
  <c r="J443" i="109"/>
  <c r="I443" i="109"/>
  <c r="H443" i="109"/>
  <c r="G443" i="109"/>
  <c r="F443" i="109"/>
  <c r="E443" i="109"/>
  <c r="D443" i="109"/>
  <c r="C443" i="109"/>
  <c r="B443" i="109"/>
  <c r="A443" i="109"/>
  <c r="AC442" i="109"/>
  <c r="AB442" i="109"/>
  <c r="AA442" i="109"/>
  <c r="Y442" i="109"/>
  <c r="V442" i="109"/>
  <c r="U442" i="109"/>
  <c r="T442" i="109"/>
  <c r="S442" i="109"/>
  <c r="R442" i="109"/>
  <c r="Q442" i="109"/>
  <c r="P442" i="109"/>
  <c r="O442" i="109"/>
  <c r="N442" i="109"/>
  <c r="M442" i="109"/>
  <c r="L442" i="109"/>
  <c r="K442" i="109"/>
  <c r="J442" i="109"/>
  <c r="I442" i="109"/>
  <c r="H442" i="109"/>
  <c r="G442" i="109"/>
  <c r="F442" i="109"/>
  <c r="E442" i="109"/>
  <c r="D442" i="109"/>
  <c r="C442" i="109"/>
  <c r="B442" i="109"/>
  <c r="A442" i="109"/>
  <c r="AF441" i="109"/>
  <c r="AC441" i="109"/>
  <c r="AB441" i="109"/>
  <c r="AA441" i="109"/>
  <c r="U441" i="109"/>
  <c r="T441" i="109"/>
  <c r="S441" i="109"/>
  <c r="R441" i="109"/>
  <c r="Q441" i="109"/>
  <c r="P441" i="109"/>
  <c r="O441" i="109"/>
  <c r="N441" i="109"/>
  <c r="M441" i="109"/>
  <c r="L441" i="109"/>
  <c r="K441" i="109"/>
  <c r="J441" i="109"/>
  <c r="I441" i="109"/>
  <c r="H441" i="109"/>
  <c r="G441" i="109"/>
  <c r="F441" i="109"/>
  <c r="E441" i="109"/>
  <c r="D441" i="109"/>
  <c r="C441" i="109"/>
  <c r="B441" i="109"/>
  <c r="A441" i="109"/>
  <c r="V441" i="109" s="1"/>
  <c r="AP440" i="109"/>
  <c r="AN440" i="109"/>
  <c r="AK440" i="109"/>
  <c r="AI440" i="109"/>
  <c r="AH440" i="109"/>
  <c r="AG440" i="109"/>
  <c r="AF440" i="109"/>
  <c r="AE440" i="109"/>
  <c r="AB440" i="109"/>
  <c r="AC440" i="109" s="1"/>
  <c r="AA440" i="109"/>
  <c r="Z440" i="109"/>
  <c r="Y440" i="109"/>
  <c r="V440" i="109"/>
  <c r="X440" i="109" s="1"/>
  <c r="AD440" i="109" s="1"/>
  <c r="U440" i="109"/>
  <c r="T440" i="109"/>
  <c r="S440" i="109"/>
  <c r="R440" i="109"/>
  <c r="Q440" i="109"/>
  <c r="P440" i="109"/>
  <c r="O440" i="109"/>
  <c r="N440" i="109"/>
  <c r="M440" i="109"/>
  <c r="L440" i="109"/>
  <c r="K440" i="109"/>
  <c r="J440" i="109"/>
  <c r="I440" i="109"/>
  <c r="H440" i="109"/>
  <c r="G440" i="109"/>
  <c r="F440" i="109"/>
  <c r="E440" i="109"/>
  <c r="D440" i="109"/>
  <c r="C440" i="109"/>
  <c r="B440" i="109"/>
  <c r="A440" i="109"/>
  <c r="AP439" i="109"/>
  <c r="AJ439" i="109"/>
  <c r="AE439" i="109"/>
  <c r="U439" i="109"/>
  <c r="T439" i="109"/>
  <c r="S439" i="109"/>
  <c r="R439" i="109"/>
  <c r="Q439" i="109"/>
  <c r="P439" i="109"/>
  <c r="O439" i="109"/>
  <c r="N439" i="109"/>
  <c r="M439" i="109"/>
  <c r="L439" i="109"/>
  <c r="K439" i="109"/>
  <c r="J439" i="109"/>
  <c r="I439" i="109"/>
  <c r="H439" i="109"/>
  <c r="G439" i="109"/>
  <c r="F439" i="109"/>
  <c r="E439" i="109"/>
  <c r="D439" i="109"/>
  <c r="C439" i="109"/>
  <c r="B439" i="109"/>
  <c r="A439" i="109"/>
  <c r="V439" i="109" s="1"/>
  <c r="AI438" i="109"/>
  <c r="AF438" i="109"/>
  <c r="U438" i="109"/>
  <c r="T438" i="109"/>
  <c r="S438" i="109"/>
  <c r="R438" i="109"/>
  <c r="Q438" i="109"/>
  <c r="P438" i="109"/>
  <c r="O438" i="109"/>
  <c r="N438" i="109"/>
  <c r="M438" i="109"/>
  <c r="L438" i="109"/>
  <c r="K438" i="109"/>
  <c r="J438" i="109"/>
  <c r="I438" i="109"/>
  <c r="H438" i="109"/>
  <c r="G438" i="109"/>
  <c r="F438" i="109"/>
  <c r="E438" i="109"/>
  <c r="D438" i="109"/>
  <c r="C438" i="109"/>
  <c r="B438" i="109"/>
  <c r="A438" i="109"/>
  <c r="V438" i="109" s="1"/>
  <c r="AN437" i="109"/>
  <c r="AM437" i="109"/>
  <c r="AL437" i="109"/>
  <c r="AK437" i="109"/>
  <c r="AJ437" i="109"/>
  <c r="AI437" i="109"/>
  <c r="AH437" i="109"/>
  <c r="AG437" i="109"/>
  <c r="AF437" i="109"/>
  <c r="X437" i="109"/>
  <c r="U437" i="109"/>
  <c r="T437" i="109"/>
  <c r="S437" i="109"/>
  <c r="R437" i="109"/>
  <c r="Q437" i="109"/>
  <c r="P437" i="109"/>
  <c r="O437" i="109"/>
  <c r="N437" i="109"/>
  <c r="M437" i="109"/>
  <c r="L437" i="109"/>
  <c r="K437" i="109"/>
  <c r="J437" i="109"/>
  <c r="I437" i="109"/>
  <c r="H437" i="109"/>
  <c r="G437" i="109"/>
  <c r="F437" i="109"/>
  <c r="E437" i="109"/>
  <c r="D437" i="109"/>
  <c r="C437" i="109"/>
  <c r="B437" i="109"/>
  <c r="A437" i="109"/>
  <c r="V437" i="109" s="1"/>
  <c r="AP436" i="109"/>
  <c r="AO436" i="109"/>
  <c r="AN436" i="109"/>
  <c r="AM436" i="109"/>
  <c r="AL436" i="109"/>
  <c r="AK436" i="109"/>
  <c r="AJ436" i="109"/>
  <c r="AI436" i="109"/>
  <c r="AH436" i="109"/>
  <c r="AG436" i="109"/>
  <c r="Z436" i="109"/>
  <c r="V436" i="109"/>
  <c r="AF436" i="109" s="1"/>
  <c r="U436" i="109"/>
  <c r="T436" i="109"/>
  <c r="S436" i="109"/>
  <c r="R436" i="109"/>
  <c r="Q436" i="109"/>
  <c r="P436" i="109"/>
  <c r="O436" i="109"/>
  <c r="N436" i="109"/>
  <c r="M436" i="109"/>
  <c r="L436" i="109"/>
  <c r="K436" i="109"/>
  <c r="J436" i="109"/>
  <c r="I436" i="109"/>
  <c r="H436" i="109"/>
  <c r="G436" i="109"/>
  <c r="F436" i="109"/>
  <c r="E436" i="109"/>
  <c r="D436" i="109"/>
  <c r="C436" i="109"/>
  <c r="B436" i="109"/>
  <c r="A436" i="109"/>
  <c r="AR435" i="109"/>
  <c r="AP435" i="109"/>
  <c r="AO435" i="109"/>
  <c r="AS435" i="109" s="1"/>
  <c r="AN435" i="109"/>
  <c r="AM435" i="109"/>
  <c r="AL435" i="109"/>
  <c r="AK435" i="109"/>
  <c r="AJ435" i="109"/>
  <c r="AI435" i="109"/>
  <c r="AF435" i="109"/>
  <c r="AE435" i="109"/>
  <c r="Y435" i="109"/>
  <c r="V435" i="109"/>
  <c r="AH435" i="109" s="1"/>
  <c r="U435" i="109"/>
  <c r="T435" i="109"/>
  <c r="S435" i="109"/>
  <c r="R435" i="109"/>
  <c r="Q435" i="109"/>
  <c r="P435" i="109"/>
  <c r="O435" i="109"/>
  <c r="N435" i="109"/>
  <c r="M435" i="109"/>
  <c r="L435" i="109"/>
  <c r="K435" i="109"/>
  <c r="J435" i="109"/>
  <c r="I435" i="109"/>
  <c r="H435" i="109"/>
  <c r="G435" i="109"/>
  <c r="F435" i="109"/>
  <c r="E435" i="109"/>
  <c r="D435" i="109"/>
  <c r="C435" i="109"/>
  <c r="B435" i="109"/>
  <c r="A435" i="109"/>
  <c r="AP434" i="109"/>
  <c r="AO434" i="109"/>
  <c r="AS434" i="109" s="1"/>
  <c r="AN434" i="109"/>
  <c r="AM434" i="109"/>
  <c r="AL434" i="109"/>
  <c r="X434" i="109"/>
  <c r="AD434" i="109" s="1"/>
  <c r="U434" i="109"/>
  <c r="T434" i="109"/>
  <c r="S434" i="109"/>
  <c r="AA434" i="109" s="1"/>
  <c r="R434" i="109"/>
  <c r="Q434" i="109"/>
  <c r="P434" i="109"/>
  <c r="O434" i="109"/>
  <c r="N434" i="109"/>
  <c r="M434" i="109"/>
  <c r="L434" i="109"/>
  <c r="AB434" i="109" s="1"/>
  <c r="AC434" i="109" s="1"/>
  <c r="K434" i="109"/>
  <c r="J434" i="109"/>
  <c r="I434" i="109"/>
  <c r="H434" i="109"/>
  <c r="G434" i="109"/>
  <c r="F434" i="109"/>
  <c r="E434" i="109"/>
  <c r="D434" i="109"/>
  <c r="C434" i="109"/>
  <c r="B434" i="109"/>
  <c r="A434" i="109"/>
  <c r="V434" i="109" s="1"/>
  <c r="U433" i="109"/>
  <c r="T433" i="109"/>
  <c r="S433" i="109"/>
  <c r="R433" i="109"/>
  <c r="Q433" i="109"/>
  <c r="P433" i="109"/>
  <c r="O433" i="109"/>
  <c r="N433" i="109"/>
  <c r="M433" i="109"/>
  <c r="L433" i="109"/>
  <c r="AB433" i="109" s="1"/>
  <c r="AC433" i="109" s="1"/>
  <c r="K433" i="109"/>
  <c r="J433" i="109"/>
  <c r="I433" i="109"/>
  <c r="H433" i="109"/>
  <c r="G433" i="109"/>
  <c r="F433" i="109"/>
  <c r="E433" i="109"/>
  <c r="D433" i="109"/>
  <c r="C433" i="109"/>
  <c r="B433" i="109"/>
  <c r="A433" i="109"/>
  <c r="V433" i="109" s="1"/>
  <c r="AP432" i="109"/>
  <c r="AS432" i="109" s="1"/>
  <c r="AO432" i="109"/>
  <c r="AH432" i="109"/>
  <c r="AB432" i="109"/>
  <c r="AC432" i="109" s="1"/>
  <c r="V432" i="109"/>
  <c r="U432" i="109"/>
  <c r="T432" i="109"/>
  <c r="S432" i="109"/>
  <c r="AA432" i="109" s="1"/>
  <c r="R432" i="109"/>
  <c r="Q432" i="109"/>
  <c r="P432" i="109"/>
  <c r="O432" i="109"/>
  <c r="N432" i="109"/>
  <c r="M432" i="109"/>
  <c r="L432" i="109"/>
  <c r="K432" i="109"/>
  <c r="J432" i="109"/>
  <c r="I432" i="109"/>
  <c r="H432" i="109"/>
  <c r="G432" i="109"/>
  <c r="F432" i="109"/>
  <c r="E432" i="109"/>
  <c r="D432" i="109"/>
  <c r="C432" i="109"/>
  <c r="B432" i="109"/>
  <c r="A432" i="109"/>
  <c r="AB431" i="109"/>
  <c r="AC431" i="109" s="1"/>
  <c r="AA431" i="109"/>
  <c r="V431" i="109"/>
  <c r="U431" i="109"/>
  <c r="T431" i="109"/>
  <c r="S431" i="109"/>
  <c r="R431" i="109"/>
  <c r="Q431" i="109"/>
  <c r="P431" i="109"/>
  <c r="O431" i="109"/>
  <c r="N431" i="109"/>
  <c r="M431" i="109"/>
  <c r="L431" i="109"/>
  <c r="K431" i="109"/>
  <c r="J431" i="109"/>
  <c r="I431" i="109"/>
  <c r="H431" i="109"/>
  <c r="G431" i="109"/>
  <c r="F431" i="109"/>
  <c r="E431" i="109"/>
  <c r="D431" i="109"/>
  <c r="C431" i="109"/>
  <c r="B431" i="109"/>
  <c r="A431" i="109"/>
  <c r="AC430" i="109"/>
  <c r="AB430" i="109"/>
  <c r="AA430" i="109"/>
  <c r="U430" i="109"/>
  <c r="T430" i="109"/>
  <c r="S430" i="109"/>
  <c r="R430" i="109"/>
  <c r="Q430" i="109"/>
  <c r="P430" i="109"/>
  <c r="O430" i="109"/>
  <c r="N430" i="109"/>
  <c r="M430" i="109"/>
  <c r="L430" i="109"/>
  <c r="K430" i="109"/>
  <c r="J430" i="109"/>
  <c r="I430" i="109"/>
  <c r="H430" i="109"/>
  <c r="G430" i="109"/>
  <c r="F430" i="109"/>
  <c r="E430" i="109"/>
  <c r="D430" i="109"/>
  <c r="C430" i="109"/>
  <c r="B430" i="109"/>
  <c r="A430" i="109"/>
  <c r="V430" i="109" s="1"/>
  <c r="AP429" i="109"/>
  <c r="AN429" i="109"/>
  <c r="AK429" i="109"/>
  <c r="AI429" i="109"/>
  <c r="AH429" i="109"/>
  <c r="AG429" i="109"/>
  <c r="AF429" i="109"/>
  <c r="AE429" i="109"/>
  <c r="AD429" i="109"/>
  <c r="AC429" i="109"/>
  <c r="AB429" i="109"/>
  <c r="AA429" i="109"/>
  <c r="Z429" i="109"/>
  <c r="Y429" i="109"/>
  <c r="V429" i="109"/>
  <c r="X429" i="109" s="1"/>
  <c r="U429" i="109"/>
  <c r="T429" i="109"/>
  <c r="S429" i="109"/>
  <c r="R429" i="109"/>
  <c r="Q429" i="109"/>
  <c r="P429" i="109"/>
  <c r="O429" i="109"/>
  <c r="N429" i="109"/>
  <c r="M429" i="109"/>
  <c r="L429" i="109"/>
  <c r="K429" i="109"/>
  <c r="J429" i="109"/>
  <c r="I429" i="109"/>
  <c r="H429" i="109"/>
  <c r="G429" i="109"/>
  <c r="F429" i="109"/>
  <c r="E429" i="109"/>
  <c r="D429" i="109"/>
  <c r="C429" i="109"/>
  <c r="B429" i="109"/>
  <c r="A429" i="109"/>
  <c r="AH428" i="109"/>
  <c r="U428" i="109"/>
  <c r="T428" i="109"/>
  <c r="S428" i="109"/>
  <c r="R428" i="109"/>
  <c r="Q428" i="109"/>
  <c r="P428" i="109"/>
  <c r="O428" i="109"/>
  <c r="N428" i="109"/>
  <c r="M428" i="109"/>
  <c r="L428" i="109"/>
  <c r="K428" i="109"/>
  <c r="J428" i="109"/>
  <c r="I428" i="109"/>
  <c r="H428" i="109"/>
  <c r="G428" i="109"/>
  <c r="F428" i="109"/>
  <c r="E428" i="109"/>
  <c r="D428" i="109"/>
  <c r="C428" i="109"/>
  <c r="B428" i="109"/>
  <c r="A428" i="109"/>
  <c r="V428" i="109" s="1"/>
  <c r="U427" i="109"/>
  <c r="T427" i="109"/>
  <c r="S427" i="109"/>
  <c r="R427" i="109"/>
  <c r="Q427" i="109"/>
  <c r="P427" i="109"/>
  <c r="O427" i="109"/>
  <c r="N427" i="109"/>
  <c r="M427" i="109"/>
  <c r="L427" i="109"/>
  <c r="K427" i="109"/>
  <c r="J427" i="109"/>
  <c r="I427" i="109"/>
  <c r="H427" i="109"/>
  <c r="G427" i="109"/>
  <c r="F427" i="109"/>
  <c r="E427" i="109"/>
  <c r="D427" i="109"/>
  <c r="C427" i="109"/>
  <c r="B427" i="109"/>
  <c r="A427" i="109"/>
  <c r="V427" i="109" s="1"/>
  <c r="AF427" i="109" s="1"/>
  <c r="AM426" i="109"/>
  <c r="AL426" i="109"/>
  <c r="AJ426" i="109"/>
  <c r="AI426" i="109"/>
  <c r="AG426" i="109"/>
  <c r="AF426" i="109"/>
  <c r="X426" i="109"/>
  <c r="U426" i="109"/>
  <c r="T426" i="109"/>
  <c r="S426" i="109"/>
  <c r="R426" i="109"/>
  <c r="Q426" i="109"/>
  <c r="P426" i="109"/>
  <c r="O426" i="109"/>
  <c r="N426" i="109"/>
  <c r="M426" i="109"/>
  <c r="L426" i="109"/>
  <c r="K426" i="109"/>
  <c r="J426" i="109"/>
  <c r="I426" i="109"/>
  <c r="H426" i="109"/>
  <c r="G426" i="109"/>
  <c r="F426" i="109"/>
  <c r="E426" i="109"/>
  <c r="D426" i="109"/>
  <c r="C426" i="109"/>
  <c r="B426" i="109"/>
  <c r="A426" i="109"/>
  <c r="V426" i="109" s="1"/>
  <c r="AP425" i="109"/>
  <c r="AO425" i="109"/>
  <c r="AN425" i="109"/>
  <c r="AM425" i="109"/>
  <c r="AL425" i="109"/>
  <c r="AK425" i="109"/>
  <c r="AJ425" i="109"/>
  <c r="AI425" i="109"/>
  <c r="AH425" i="109"/>
  <c r="AG425" i="109"/>
  <c r="Z425" i="109"/>
  <c r="V425" i="109"/>
  <c r="AF425" i="109" s="1"/>
  <c r="AR425" i="109" s="1"/>
  <c r="U425" i="109"/>
  <c r="T425" i="109"/>
  <c r="S425" i="109"/>
  <c r="R425" i="109"/>
  <c r="Q425" i="109"/>
  <c r="P425" i="109"/>
  <c r="O425" i="109"/>
  <c r="N425" i="109"/>
  <c r="M425" i="109"/>
  <c r="L425" i="109"/>
  <c r="K425" i="109"/>
  <c r="J425" i="109"/>
  <c r="I425" i="109"/>
  <c r="H425" i="109"/>
  <c r="G425" i="109"/>
  <c r="F425" i="109"/>
  <c r="E425" i="109"/>
  <c r="D425" i="109"/>
  <c r="C425" i="109"/>
  <c r="B425" i="109"/>
  <c r="A425" i="109"/>
  <c r="AR424" i="109"/>
  <c r="AP424" i="109"/>
  <c r="AO424" i="109"/>
  <c r="AS424" i="109" s="1"/>
  <c r="AN424" i="109"/>
  <c r="AM424" i="109"/>
  <c r="AL424" i="109"/>
  <c r="AK424" i="109"/>
  <c r="AJ424" i="109"/>
  <c r="AI424" i="109"/>
  <c r="AF424" i="109"/>
  <c r="AE424" i="109"/>
  <c r="AB424" i="109"/>
  <c r="AC424" i="109" s="1"/>
  <c r="Y424" i="109"/>
  <c r="V424" i="109"/>
  <c r="AH424" i="109" s="1"/>
  <c r="U424" i="109"/>
  <c r="T424" i="109"/>
  <c r="S424" i="109"/>
  <c r="R424" i="109"/>
  <c r="Q424" i="109"/>
  <c r="P424" i="109"/>
  <c r="O424" i="109"/>
  <c r="N424" i="109"/>
  <c r="M424" i="109"/>
  <c r="L424" i="109"/>
  <c r="K424" i="109"/>
  <c r="J424" i="109"/>
  <c r="I424" i="109"/>
  <c r="H424" i="109"/>
  <c r="G424" i="109"/>
  <c r="F424" i="109"/>
  <c r="E424" i="109"/>
  <c r="D424" i="109"/>
  <c r="C424" i="109"/>
  <c r="B424" i="109"/>
  <c r="A424" i="109"/>
  <c r="AO423" i="109"/>
  <c r="AN423" i="109"/>
  <c r="AL423" i="109"/>
  <c r="U423" i="109"/>
  <c r="T423" i="109"/>
  <c r="S423" i="109"/>
  <c r="AA423" i="109" s="1"/>
  <c r="R423" i="109"/>
  <c r="Q423" i="109"/>
  <c r="P423" i="109"/>
  <c r="O423" i="109"/>
  <c r="N423" i="109"/>
  <c r="M423" i="109"/>
  <c r="L423" i="109"/>
  <c r="AB423" i="109" s="1"/>
  <c r="AC423" i="109" s="1"/>
  <c r="K423" i="109"/>
  <c r="J423" i="109"/>
  <c r="I423" i="109"/>
  <c r="H423" i="109"/>
  <c r="G423" i="109"/>
  <c r="F423" i="109"/>
  <c r="E423" i="109"/>
  <c r="D423" i="109"/>
  <c r="C423" i="109"/>
  <c r="B423" i="109"/>
  <c r="A423" i="109"/>
  <c r="V423" i="109" s="1"/>
  <c r="V422" i="109"/>
  <c r="AF422" i="109" s="1"/>
  <c r="U422" i="109"/>
  <c r="T422" i="109"/>
  <c r="S422" i="109"/>
  <c r="R422" i="109"/>
  <c r="Q422" i="109"/>
  <c r="P422" i="109"/>
  <c r="O422" i="109"/>
  <c r="N422" i="109"/>
  <c r="M422" i="109"/>
  <c r="L422" i="109"/>
  <c r="AB422" i="109" s="1"/>
  <c r="AC422" i="109" s="1"/>
  <c r="K422" i="109"/>
  <c r="J422" i="109"/>
  <c r="I422" i="109"/>
  <c r="H422" i="109"/>
  <c r="G422" i="109"/>
  <c r="F422" i="109"/>
  <c r="E422" i="109"/>
  <c r="D422" i="109"/>
  <c r="C422" i="109"/>
  <c r="B422" i="109"/>
  <c r="A422" i="109"/>
  <c r="AP421" i="109"/>
  <c r="AB421" i="109"/>
  <c r="AC421" i="109" s="1"/>
  <c r="Z421" i="109"/>
  <c r="Y421" i="109"/>
  <c r="V421" i="109"/>
  <c r="U421" i="109"/>
  <c r="T421" i="109"/>
  <c r="S421" i="109"/>
  <c r="AA421" i="109" s="1"/>
  <c r="R421" i="109"/>
  <c r="Q421" i="109"/>
  <c r="P421" i="109"/>
  <c r="O421" i="109"/>
  <c r="N421" i="109"/>
  <c r="M421" i="109"/>
  <c r="L421" i="109"/>
  <c r="K421" i="109"/>
  <c r="J421" i="109"/>
  <c r="I421" i="109"/>
  <c r="H421" i="109"/>
  <c r="G421" i="109"/>
  <c r="F421" i="109"/>
  <c r="E421" i="109"/>
  <c r="D421" i="109"/>
  <c r="C421" i="109"/>
  <c r="B421" i="109"/>
  <c r="A421" i="109"/>
  <c r="AB420" i="109"/>
  <c r="AC420" i="109" s="1"/>
  <c r="AA420" i="109"/>
  <c r="Y420" i="109"/>
  <c r="V420" i="109"/>
  <c r="U420" i="109"/>
  <c r="T420" i="109"/>
  <c r="S420" i="109"/>
  <c r="R420" i="109"/>
  <c r="Q420" i="109"/>
  <c r="P420" i="109"/>
  <c r="O420" i="109"/>
  <c r="N420" i="109"/>
  <c r="M420" i="109"/>
  <c r="L420" i="109"/>
  <c r="K420" i="109"/>
  <c r="J420" i="109"/>
  <c r="I420" i="109"/>
  <c r="H420" i="109"/>
  <c r="G420" i="109"/>
  <c r="F420" i="109"/>
  <c r="E420" i="109"/>
  <c r="D420" i="109"/>
  <c r="C420" i="109"/>
  <c r="B420" i="109"/>
  <c r="A420" i="109"/>
  <c r="U419" i="109"/>
  <c r="T419" i="109"/>
  <c r="S419" i="109"/>
  <c r="R419" i="109"/>
  <c r="Q419" i="109"/>
  <c r="P419" i="109"/>
  <c r="O419" i="109"/>
  <c r="N419" i="109"/>
  <c r="M419" i="109"/>
  <c r="L419" i="109"/>
  <c r="K419" i="109"/>
  <c r="J419" i="109"/>
  <c r="I419" i="109"/>
  <c r="H419" i="109"/>
  <c r="G419" i="109"/>
  <c r="F419" i="109"/>
  <c r="E419" i="109"/>
  <c r="D419" i="109"/>
  <c r="C419" i="109"/>
  <c r="B419" i="109"/>
  <c r="A419" i="109"/>
  <c r="V419" i="109" s="1"/>
  <c r="AP418" i="109"/>
  <c r="AN418" i="109"/>
  <c r="AK418" i="109"/>
  <c r="AI418" i="109"/>
  <c r="AH418" i="109"/>
  <c r="AG418" i="109"/>
  <c r="AF418" i="109"/>
  <c r="AE418" i="109"/>
  <c r="AD418" i="109"/>
  <c r="AB418" i="109"/>
  <c r="AC418" i="109" s="1"/>
  <c r="AA418" i="109"/>
  <c r="Z418" i="109"/>
  <c r="Y418" i="109"/>
  <c r="V418" i="109"/>
  <c r="X418" i="109" s="1"/>
  <c r="U418" i="109"/>
  <c r="T418" i="109"/>
  <c r="S418" i="109"/>
  <c r="R418" i="109"/>
  <c r="Q418" i="109"/>
  <c r="P418" i="109"/>
  <c r="O418" i="109"/>
  <c r="N418" i="109"/>
  <c r="M418" i="109"/>
  <c r="L418" i="109"/>
  <c r="K418" i="109"/>
  <c r="J418" i="109"/>
  <c r="I418" i="109"/>
  <c r="H418" i="109"/>
  <c r="G418" i="109"/>
  <c r="F418" i="109"/>
  <c r="E418" i="109"/>
  <c r="D418" i="109"/>
  <c r="C418" i="109"/>
  <c r="B418" i="109"/>
  <c r="A418" i="109"/>
  <c r="AB417" i="109"/>
  <c r="AC417" i="109" s="1"/>
  <c r="AA417" i="109"/>
  <c r="V417" i="109"/>
  <c r="U417" i="109"/>
  <c r="T417" i="109"/>
  <c r="S417" i="109"/>
  <c r="R417" i="109"/>
  <c r="Q417" i="109"/>
  <c r="P417" i="109"/>
  <c r="O417" i="109"/>
  <c r="N417" i="109"/>
  <c r="M417" i="109"/>
  <c r="L417" i="109"/>
  <c r="K417" i="109"/>
  <c r="J417" i="109"/>
  <c r="I417" i="109"/>
  <c r="H417" i="109"/>
  <c r="G417" i="109"/>
  <c r="F417" i="109"/>
  <c r="E417" i="109"/>
  <c r="D417" i="109"/>
  <c r="C417" i="109"/>
  <c r="B417" i="109"/>
  <c r="A417" i="109"/>
  <c r="AK416" i="109"/>
  <c r="AI416" i="109"/>
  <c r="AH416" i="109"/>
  <c r="AF416" i="109"/>
  <c r="Y416" i="109"/>
  <c r="U416" i="109"/>
  <c r="T416" i="109"/>
  <c r="S416" i="109"/>
  <c r="R416" i="109"/>
  <c r="Q416" i="109"/>
  <c r="P416" i="109"/>
  <c r="O416" i="109"/>
  <c r="N416" i="109"/>
  <c r="M416" i="109"/>
  <c r="L416" i="109"/>
  <c r="K416" i="109"/>
  <c r="J416" i="109"/>
  <c r="I416" i="109"/>
  <c r="H416" i="109"/>
  <c r="G416" i="109"/>
  <c r="F416" i="109"/>
  <c r="E416" i="109"/>
  <c r="D416" i="109"/>
  <c r="C416" i="109"/>
  <c r="B416" i="109"/>
  <c r="A416" i="109"/>
  <c r="V416" i="109" s="1"/>
  <c r="AN415" i="109"/>
  <c r="AM415" i="109"/>
  <c r="AL415" i="109"/>
  <c r="AK415" i="109"/>
  <c r="AJ415" i="109"/>
  <c r="AI415" i="109"/>
  <c r="AH415" i="109"/>
  <c r="AG415" i="109"/>
  <c r="AQ415" i="109" s="1"/>
  <c r="AE415" i="109"/>
  <c r="X415" i="109"/>
  <c r="U415" i="109"/>
  <c r="T415" i="109"/>
  <c r="S415" i="109"/>
  <c r="R415" i="109"/>
  <c r="Q415" i="109"/>
  <c r="P415" i="109"/>
  <c r="O415" i="109"/>
  <c r="N415" i="109"/>
  <c r="M415" i="109"/>
  <c r="L415" i="109"/>
  <c r="K415" i="109"/>
  <c r="J415" i="109"/>
  <c r="I415" i="109"/>
  <c r="H415" i="109"/>
  <c r="G415" i="109"/>
  <c r="F415" i="109"/>
  <c r="E415" i="109"/>
  <c r="D415" i="109"/>
  <c r="C415" i="109"/>
  <c r="B415" i="109"/>
  <c r="A415" i="109"/>
  <c r="V415" i="109" s="1"/>
  <c r="V414" i="109"/>
  <c r="U414" i="109"/>
  <c r="T414" i="109"/>
  <c r="S414" i="109"/>
  <c r="R414" i="109"/>
  <c r="Q414" i="109"/>
  <c r="P414" i="109"/>
  <c r="O414" i="109"/>
  <c r="N414" i="109"/>
  <c r="M414" i="109"/>
  <c r="L414" i="109"/>
  <c r="K414" i="109"/>
  <c r="J414" i="109"/>
  <c r="I414" i="109"/>
  <c r="H414" i="109"/>
  <c r="G414" i="109"/>
  <c r="F414" i="109"/>
  <c r="E414" i="109"/>
  <c r="D414" i="109"/>
  <c r="C414" i="109"/>
  <c r="B414" i="109"/>
  <c r="A414" i="109"/>
  <c r="AR413" i="109"/>
  <c r="AP413" i="109"/>
  <c r="AO413" i="109"/>
  <c r="AN413" i="109"/>
  <c r="AM413" i="109"/>
  <c r="AL413" i="109"/>
  <c r="AK413" i="109"/>
  <c r="AJ413" i="109"/>
  <c r="AI413" i="109"/>
  <c r="AF413" i="109"/>
  <c r="AE413" i="109"/>
  <c r="Y413" i="109"/>
  <c r="V413" i="109"/>
  <c r="AH413" i="109" s="1"/>
  <c r="U413" i="109"/>
  <c r="T413" i="109"/>
  <c r="S413" i="109"/>
  <c r="R413" i="109"/>
  <c r="Q413" i="109"/>
  <c r="P413" i="109"/>
  <c r="O413" i="109"/>
  <c r="N413" i="109"/>
  <c r="M413" i="109"/>
  <c r="L413" i="109"/>
  <c r="K413" i="109"/>
  <c r="J413" i="109"/>
  <c r="I413" i="109"/>
  <c r="H413" i="109"/>
  <c r="G413" i="109"/>
  <c r="F413" i="109"/>
  <c r="E413" i="109"/>
  <c r="D413" i="109"/>
  <c r="C413" i="109"/>
  <c r="B413" i="109"/>
  <c r="A413" i="109"/>
  <c r="AP412" i="109"/>
  <c r="AO412" i="109"/>
  <c r="AS412" i="109" s="1"/>
  <c r="AN412" i="109"/>
  <c r="AM412" i="109"/>
  <c r="AL412" i="109"/>
  <c r="AK412" i="109"/>
  <c r="AH412" i="109"/>
  <c r="AA412" i="109"/>
  <c r="V412" i="109"/>
  <c r="U412" i="109"/>
  <c r="T412" i="109"/>
  <c r="S412" i="109"/>
  <c r="R412" i="109"/>
  <c r="Q412" i="109"/>
  <c r="P412" i="109"/>
  <c r="O412" i="109"/>
  <c r="N412" i="109"/>
  <c r="M412" i="109"/>
  <c r="L412" i="109"/>
  <c r="AB412" i="109" s="1"/>
  <c r="AC412" i="109" s="1"/>
  <c r="K412" i="109"/>
  <c r="J412" i="109"/>
  <c r="I412" i="109"/>
  <c r="H412" i="109"/>
  <c r="G412" i="109"/>
  <c r="F412" i="109"/>
  <c r="E412" i="109"/>
  <c r="D412" i="109"/>
  <c r="C412" i="109"/>
  <c r="B412" i="109"/>
  <c r="A412" i="109"/>
  <c r="AM411" i="109"/>
  <c r="AJ411" i="109"/>
  <c r="Z411" i="109"/>
  <c r="Y411" i="109"/>
  <c r="V411" i="109"/>
  <c r="U411" i="109"/>
  <c r="T411" i="109"/>
  <c r="S411" i="109"/>
  <c r="R411" i="109"/>
  <c r="Q411" i="109"/>
  <c r="P411" i="109"/>
  <c r="O411" i="109"/>
  <c r="N411" i="109"/>
  <c r="M411" i="109"/>
  <c r="L411" i="109"/>
  <c r="K411" i="109"/>
  <c r="J411" i="109"/>
  <c r="I411" i="109"/>
  <c r="H411" i="109"/>
  <c r="G411" i="109"/>
  <c r="F411" i="109"/>
  <c r="E411" i="109"/>
  <c r="D411" i="109"/>
  <c r="C411" i="109"/>
  <c r="B411" i="109"/>
  <c r="A411" i="109"/>
  <c r="AB410" i="109"/>
  <c r="AC410" i="109" s="1"/>
  <c r="X410" i="109"/>
  <c r="U410" i="109"/>
  <c r="T410" i="109"/>
  <c r="S410" i="109"/>
  <c r="AA410" i="109" s="1"/>
  <c r="R410" i="109"/>
  <c r="Q410" i="109"/>
  <c r="P410" i="109"/>
  <c r="O410" i="109"/>
  <c r="N410" i="109"/>
  <c r="M410" i="109"/>
  <c r="L410" i="109"/>
  <c r="K410" i="109"/>
  <c r="J410" i="109"/>
  <c r="I410" i="109"/>
  <c r="H410" i="109"/>
  <c r="G410" i="109"/>
  <c r="F410" i="109"/>
  <c r="E410" i="109"/>
  <c r="D410" i="109"/>
  <c r="C410" i="109"/>
  <c r="B410" i="109"/>
  <c r="A410" i="109"/>
  <c r="V410" i="109" s="1"/>
  <c r="AC409" i="109"/>
  <c r="AB409" i="109"/>
  <c r="AA409" i="109"/>
  <c r="U409" i="109"/>
  <c r="T409" i="109"/>
  <c r="S409" i="109"/>
  <c r="R409" i="109"/>
  <c r="Q409" i="109"/>
  <c r="P409" i="109"/>
  <c r="O409" i="109"/>
  <c r="N409" i="109"/>
  <c r="M409" i="109"/>
  <c r="L409" i="109"/>
  <c r="K409" i="109"/>
  <c r="J409" i="109"/>
  <c r="I409" i="109"/>
  <c r="H409" i="109"/>
  <c r="G409" i="109"/>
  <c r="F409" i="109"/>
  <c r="E409" i="109"/>
  <c r="D409" i="109"/>
  <c r="C409" i="109"/>
  <c r="B409" i="109"/>
  <c r="A409" i="109"/>
  <c r="V409" i="109" s="1"/>
  <c r="AO408" i="109"/>
  <c r="AS408" i="109" s="1"/>
  <c r="AL408" i="109"/>
  <c r="AI408" i="109"/>
  <c r="AF408" i="109"/>
  <c r="AE408" i="109"/>
  <c r="Z408" i="109"/>
  <c r="V408" i="109"/>
  <c r="AP408" i="109" s="1"/>
  <c r="U408" i="109"/>
  <c r="T408" i="109"/>
  <c r="S408" i="109"/>
  <c r="R408" i="109"/>
  <c r="Q408" i="109"/>
  <c r="P408" i="109"/>
  <c r="O408" i="109"/>
  <c r="N408" i="109"/>
  <c r="M408" i="109"/>
  <c r="L408" i="109"/>
  <c r="K408" i="109"/>
  <c r="J408" i="109"/>
  <c r="I408" i="109"/>
  <c r="H408" i="109"/>
  <c r="G408" i="109"/>
  <c r="F408" i="109"/>
  <c r="E408" i="109"/>
  <c r="D408" i="109"/>
  <c r="C408" i="109"/>
  <c r="B408" i="109"/>
  <c r="A408" i="109"/>
  <c r="AP407" i="109"/>
  <c r="AN407" i="109"/>
  <c r="AL407" i="109"/>
  <c r="AK407" i="109"/>
  <c r="AI407" i="109"/>
  <c r="AH407" i="109"/>
  <c r="AG407" i="109"/>
  <c r="AF407" i="109"/>
  <c r="AE407" i="109"/>
  <c r="AD407" i="109"/>
  <c r="AB407" i="109"/>
  <c r="AC407" i="109" s="1"/>
  <c r="AA407" i="109"/>
  <c r="Z407" i="109"/>
  <c r="Y407" i="109"/>
  <c r="V407" i="109"/>
  <c r="X407" i="109" s="1"/>
  <c r="U407" i="109"/>
  <c r="T407" i="109"/>
  <c r="S407" i="109"/>
  <c r="R407" i="109"/>
  <c r="Q407" i="109"/>
  <c r="P407" i="109"/>
  <c r="O407" i="109"/>
  <c r="N407" i="109"/>
  <c r="M407" i="109"/>
  <c r="L407" i="109"/>
  <c r="K407" i="109"/>
  <c r="J407" i="109"/>
  <c r="I407" i="109"/>
  <c r="H407" i="109"/>
  <c r="G407" i="109"/>
  <c r="F407" i="109"/>
  <c r="E407" i="109"/>
  <c r="D407" i="109"/>
  <c r="C407" i="109"/>
  <c r="B407" i="109"/>
  <c r="A407" i="109"/>
  <c r="AB406" i="109"/>
  <c r="AC406" i="109" s="1"/>
  <c r="V406" i="109"/>
  <c r="U406" i="109"/>
  <c r="T406" i="109"/>
  <c r="S406" i="109"/>
  <c r="AA406" i="109" s="1"/>
  <c r="R406" i="109"/>
  <c r="Q406" i="109"/>
  <c r="P406" i="109"/>
  <c r="O406" i="109"/>
  <c r="N406" i="109"/>
  <c r="M406" i="109"/>
  <c r="L406" i="109"/>
  <c r="K406" i="109"/>
  <c r="J406" i="109"/>
  <c r="I406" i="109"/>
  <c r="H406" i="109"/>
  <c r="G406" i="109"/>
  <c r="F406" i="109"/>
  <c r="E406" i="109"/>
  <c r="D406" i="109"/>
  <c r="C406" i="109"/>
  <c r="B406" i="109"/>
  <c r="A406" i="109"/>
  <c r="AO405" i="109"/>
  <c r="AL405" i="109"/>
  <c r="AK405" i="109"/>
  <c r="AJ405" i="109"/>
  <c r="AI405" i="109"/>
  <c r="AH405" i="109"/>
  <c r="AG405" i="109"/>
  <c r="U405" i="109"/>
  <c r="T405" i="109"/>
  <c r="S405" i="109"/>
  <c r="R405" i="109"/>
  <c r="Q405" i="109"/>
  <c r="P405" i="109"/>
  <c r="O405" i="109"/>
  <c r="N405" i="109"/>
  <c r="M405" i="109"/>
  <c r="L405" i="109"/>
  <c r="K405" i="109"/>
  <c r="J405" i="109"/>
  <c r="I405" i="109"/>
  <c r="H405" i="109"/>
  <c r="G405" i="109"/>
  <c r="F405" i="109"/>
  <c r="E405" i="109"/>
  <c r="D405" i="109"/>
  <c r="C405" i="109"/>
  <c r="B405" i="109"/>
  <c r="A405" i="109"/>
  <c r="V405" i="109" s="1"/>
  <c r="Y405" i="109" s="1"/>
  <c r="AB404" i="109"/>
  <c r="AC404" i="109" s="1"/>
  <c r="AA404" i="109"/>
  <c r="U404" i="109"/>
  <c r="T404" i="109"/>
  <c r="S404" i="109"/>
  <c r="R404" i="109"/>
  <c r="Q404" i="109"/>
  <c r="P404" i="109"/>
  <c r="O404" i="109"/>
  <c r="N404" i="109"/>
  <c r="M404" i="109"/>
  <c r="L404" i="109"/>
  <c r="K404" i="109"/>
  <c r="J404" i="109"/>
  <c r="I404" i="109"/>
  <c r="H404" i="109"/>
  <c r="G404" i="109"/>
  <c r="F404" i="109"/>
  <c r="E404" i="109"/>
  <c r="D404" i="109"/>
  <c r="C404" i="109"/>
  <c r="B404" i="109"/>
  <c r="A404" i="109"/>
  <c r="V404" i="109" s="1"/>
  <c r="AH404" i="109" s="1"/>
  <c r="AP403" i="109"/>
  <c r="AC403" i="109"/>
  <c r="AB403" i="109"/>
  <c r="Z403" i="109"/>
  <c r="V403" i="109"/>
  <c r="U403" i="109"/>
  <c r="T403" i="109"/>
  <c r="S403" i="109"/>
  <c r="R403" i="109"/>
  <c r="Q403" i="109"/>
  <c r="P403" i="109"/>
  <c r="O403" i="109"/>
  <c r="N403" i="109"/>
  <c r="M403" i="109"/>
  <c r="L403" i="109"/>
  <c r="K403" i="109"/>
  <c r="J403" i="109"/>
  <c r="I403" i="109"/>
  <c r="H403" i="109"/>
  <c r="G403" i="109"/>
  <c r="F403" i="109"/>
  <c r="E403" i="109"/>
  <c r="D403" i="109"/>
  <c r="C403" i="109"/>
  <c r="B403" i="109"/>
  <c r="A403" i="109"/>
  <c r="AP402" i="109"/>
  <c r="AO402" i="109"/>
  <c r="AS402" i="109" s="1"/>
  <c r="AN402" i="109"/>
  <c r="AM402" i="109"/>
  <c r="AL402" i="109"/>
  <c r="AK402" i="109"/>
  <c r="AF402" i="109"/>
  <c r="U402" i="109"/>
  <c r="T402" i="109"/>
  <c r="S402" i="109"/>
  <c r="R402" i="109"/>
  <c r="Q402" i="109"/>
  <c r="P402" i="109"/>
  <c r="O402" i="109"/>
  <c r="N402" i="109"/>
  <c r="M402" i="109"/>
  <c r="L402" i="109"/>
  <c r="K402" i="109"/>
  <c r="J402" i="109"/>
  <c r="I402" i="109"/>
  <c r="H402" i="109"/>
  <c r="G402" i="109"/>
  <c r="F402" i="109"/>
  <c r="E402" i="109"/>
  <c r="D402" i="109"/>
  <c r="C402" i="109"/>
  <c r="B402" i="109"/>
  <c r="A402" i="109"/>
  <c r="V402" i="109" s="1"/>
  <c r="Y402" i="109" s="1"/>
  <c r="AP401" i="109"/>
  <c r="AS401" i="109" s="1"/>
  <c r="AO401" i="109"/>
  <c r="AN401" i="109"/>
  <c r="AM401" i="109"/>
  <c r="AL401" i="109"/>
  <c r="AK401" i="109"/>
  <c r="AH401" i="109"/>
  <c r="AG401" i="109"/>
  <c r="AF401" i="109"/>
  <c r="AB401" i="109"/>
  <c r="AC401" i="109" s="1"/>
  <c r="AA401" i="109"/>
  <c r="V401" i="109"/>
  <c r="U401" i="109"/>
  <c r="T401" i="109"/>
  <c r="S401" i="109"/>
  <c r="R401" i="109"/>
  <c r="Q401" i="109"/>
  <c r="P401" i="109"/>
  <c r="O401" i="109"/>
  <c r="N401" i="109"/>
  <c r="M401" i="109"/>
  <c r="L401" i="109"/>
  <c r="K401" i="109"/>
  <c r="J401" i="109"/>
  <c r="I401" i="109"/>
  <c r="H401" i="109"/>
  <c r="G401" i="109"/>
  <c r="F401" i="109"/>
  <c r="E401" i="109"/>
  <c r="D401" i="109"/>
  <c r="C401" i="109"/>
  <c r="B401" i="109"/>
  <c r="A401" i="109"/>
  <c r="V400" i="109"/>
  <c r="U400" i="109"/>
  <c r="T400" i="109"/>
  <c r="S400" i="109"/>
  <c r="R400" i="109"/>
  <c r="Q400" i="109"/>
  <c r="P400" i="109"/>
  <c r="O400" i="109"/>
  <c r="N400" i="109"/>
  <c r="M400" i="109"/>
  <c r="L400" i="109"/>
  <c r="K400" i="109"/>
  <c r="J400" i="109"/>
  <c r="I400" i="109"/>
  <c r="H400" i="109"/>
  <c r="G400" i="109"/>
  <c r="F400" i="109"/>
  <c r="E400" i="109"/>
  <c r="D400" i="109"/>
  <c r="C400" i="109"/>
  <c r="B400" i="109"/>
  <c r="A400" i="109"/>
  <c r="AB399" i="109"/>
  <c r="AC399" i="109" s="1"/>
  <c r="U399" i="109"/>
  <c r="T399" i="109"/>
  <c r="S399" i="109"/>
  <c r="AA399" i="109" s="1"/>
  <c r="R399" i="109"/>
  <c r="Q399" i="109"/>
  <c r="P399" i="109"/>
  <c r="O399" i="109"/>
  <c r="N399" i="109"/>
  <c r="M399" i="109"/>
  <c r="L399" i="109"/>
  <c r="K399" i="109"/>
  <c r="J399" i="109"/>
  <c r="I399" i="109"/>
  <c r="H399" i="109"/>
  <c r="G399" i="109"/>
  <c r="F399" i="109"/>
  <c r="E399" i="109"/>
  <c r="D399" i="109"/>
  <c r="C399" i="109"/>
  <c r="B399" i="109"/>
  <c r="A399" i="109"/>
  <c r="V399" i="109" s="1"/>
  <c r="AN398" i="109"/>
  <c r="AC398" i="109"/>
  <c r="AB398" i="109"/>
  <c r="AA398" i="109"/>
  <c r="U398" i="109"/>
  <c r="T398" i="109"/>
  <c r="S398" i="109"/>
  <c r="R398" i="109"/>
  <c r="Q398" i="109"/>
  <c r="P398" i="109"/>
  <c r="O398" i="109"/>
  <c r="N398" i="109"/>
  <c r="M398" i="109"/>
  <c r="L398" i="109"/>
  <c r="K398" i="109"/>
  <c r="J398" i="109"/>
  <c r="I398" i="109"/>
  <c r="H398" i="109"/>
  <c r="G398" i="109"/>
  <c r="F398" i="109"/>
  <c r="E398" i="109"/>
  <c r="D398" i="109"/>
  <c r="C398" i="109"/>
  <c r="B398" i="109"/>
  <c r="A398" i="109"/>
  <c r="V398" i="109" s="1"/>
  <c r="AG397" i="109"/>
  <c r="U397" i="109"/>
  <c r="T397" i="109"/>
  <c r="S397" i="109"/>
  <c r="R397" i="109"/>
  <c r="Q397" i="109"/>
  <c r="P397" i="109"/>
  <c r="O397" i="109"/>
  <c r="N397" i="109"/>
  <c r="M397" i="109"/>
  <c r="L397" i="109"/>
  <c r="K397" i="109"/>
  <c r="J397" i="109"/>
  <c r="I397" i="109"/>
  <c r="H397" i="109"/>
  <c r="G397" i="109"/>
  <c r="F397" i="109"/>
  <c r="E397" i="109"/>
  <c r="D397" i="109"/>
  <c r="C397" i="109"/>
  <c r="B397" i="109"/>
  <c r="A397" i="109"/>
  <c r="V397" i="109" s="1"/>
  <c r="AH397" i="109" s="1"/>
  <c r="AP396" i="109"/>
  <c r="AN396" i="109"/>
  <c r="AL396" i="109"/>
  <c r="AK396" i="109"/>
  <c r="AJ396" i="109"/>
  <c r="AI396" i="109"/>
  <c r="AH396" i="109"/>
  <c r="AG396" i="109"/>
  <c r="AF396" i="109"/>
  <c r="AE396" i="109"/>
  <c r="Z396" i="109"/>
  <c r="Y396" i="109"/>
  <c r="V396" i="109"/>
  <c r="X396" i="109" s="1"/>
  <c r="U396" i="109"/>
  <c r="T396" i="109"/>
  <c r="S396" i="109"/>
  <c r="R396" i="109"/>
  <c r="Q396" i="109"/>
  <c r="P396" i="109"/>
  <c r="O396" i="109"/>
  <c r="N396" i="109"/>
  <c r="M396" i="109"/>
  <c r="L396" i="109"/>
  <c r="K396" i="109"/>
  <c r="J396" i="109"/>
  <c r="I396" i="109"/>
  <c r="H396" i="109"/>
  <c r="G396" i="109"/>
  <c r="F396" i="109"/>
  <c r="E396" i="109"/>
  <c r="D396" i="109"/>
  <c r="C396" i="109"/>
  <c r="B396" i="109"/>
  <c r="A396" i="109"/>
  <c r="AG395" i="109"/>
  <c r="U395" i="109"/>
  <c r="T395" i="109"/>
  <c r="S395" i="109"/>
  <c r="R395" i="109"/>
  <c r="Q395" i="109"/>
  <c r="P395" i="109"/>
  <c r="O395" i="109"/>
  <c r="N395" i="109"/>
  <c r="M395" i="109"/>
  <c r="L395" i="109"/>
  <c r="K395" i="109"/>
  <c r="J395" i="109"/>
  <c r="I395" i="109"/>
  <c r="H395" i="109"/>
  <c r="G395" i="109"/>
  <c r="F395" i="109"/>
  <c r="E395" i="109"/>
  <c r="D395" i="109"/>
  <c r="C395" i="109"/>
  <c r="B395" i="109"/>
  <c r="A395" i="109"/>
  <c r="V395" i="109" s="1"/>
  <c r="AL394" i="109"/>
  <c r="AK394" i="109"/>
  <c r="AJ394" i="109"/>
  <c r="AI394" i="109"/>
  <c r="AH394" i="109"/>
  <c r="AG394" i="109"/>
  <c r="AF394" i="109"/>
  <c r="AE394" i="109"/>
  <c r="U394" i="109"/>
  <c r="T394" i="109"/>
  <c r="S394" i="109"/>
  <c r="R394" i="109"/>
  <c r="Q394" i="109"/>
  <c r="P394" i="109"/>
  <c r="O394" i="109"/>
  <c r="N394" i="109"/>
  <c r="M394" i="109"/>
  <c r="L394" i="109"/>
  <c r="K394" i="109"/>
  <c r="J394" i="109"/>
  <c r="I394" i="109"/>
  <c r="H394" i="109"/>
  <c r="G394" i="109"/>
  <c r="F394" i="109"/>
  <c r="E394" i="109"/>
  <c r="D394" i="109"/>
  <c r="C394" i="109"/>
  <c r="B394" i="109"/>
  <c r="A394" i="109"/>
  <c r="V394" i="109" s="1"/>
  <c r="Z394" i="109" s="1"/>
  <c r="AH393" i="109"/>
  <c r="AG393" i="109"/>
  <c r="AF393" i="109"/>
  <c r="AB393" i="109"/>
  <c r="AC393" i="109" s="1"/>
  <c r="AA393" i="109"/>
  <c r="Z393" i="109"/>
  <c r="U393" i="109"/>
  <c r="T393" i="109"/>
  <c r="S393" i="109"/>
  <c r="R393" i="109"/>
  <c r="Q393" i="109"/>
  <c r="P393" i="109"/>
  <c r="O393" i="109"/>
  <c r="N393" i="109"/>
  <c r="M393" i="109"/>
  <c r="L393" i="109"/>
  <c r="K393" i="109"/>
  <c r="J393" i="109"/>
  <c r="I393" i="109"/>
  <c r="H393" i="109"/>
  <c r="G393" i="109"/>
  <c r="F393" i="109"/>
  <c r="E393" i="109"/>
  <c r="D393" i="109"/>
  <c r="C393" i="109"/>
  <c r="B393" i="109"/>
  <c r="A393" i="109"/>
  <c r="V393" i="109" s="1"/>
  <c r="AG392" i="109"/>
  <c r="AC392" i="109"/>
  <c r="AB392" i="109"/>
  <c r="Z392" i="109"/>
  <c r="Y392" i="109"/>
  <c r="V392" i="109"/>
  <c r="U392" i="109"/>
  <c r="T392" i="109"/>
  <c r="S392" i="109"/>
  <c r="R392" i="109"/>
  <c r="Q392" i="109"/>
  <c r="P392" i="109"/>
  <c r="O392" i="109"/>
  <c r="N392" i="109"/>
  <c r="M392" i="109"/>
  <c r="L392" i="109"/>
  <c r="K392" i="109"/>
  <c r="J392" i="109"/>
  <c r="I392" i="109"/>
  <c r="H392" i="109"/>
  <c r="G392" i="109"/>
  <c r="F392" i="109"/>
  <c r="E392" i="109"/>
  <c r="D392" i="109"/>
  <c r="C392" i="109"/>
  <c r="B392" i="109"/>
  <c r="A392" i="109"/>
  <c r="AG391" i="109"/>
  <c r="AF391" i="109"/>
  <c r="AE391" i="109"/>
  <c r="AB391" i="109"/>
  <c r="AC391" i="109" s="1"/>
  <c r="AA391" i="109"/>
  <c r="Z391" i="109"/>
  <c r="Y391" i="109"/>
  <c r="V391" i="109"/>
  <c r="U391" i="109"/>
  <c r="T391" i="109"/>
  <c r="S391" i="109"/>
  <c r="R391" i="109"/>
  <c r="Q391" i="109"/>
  <c r="P391" i="109"/>
  <c r="O391" i="109"/>
  <c r="N391" i="109"/>
  <c r="M391" i="109"/>
  <c r="L391" i="109"/>
  <c r="K391" i="109"/>
  <c r="J391" i="109"/>
  <c r="I391" i="109"/>
  <c r="H391" i="109"/>
  <c r="G391" i="109"/>
  <c r="F391" i="109"/>
  <c r="E391" i="109"/>
  <c r="D391" i="109"/>
  <c r="C391" i="109"/>
  <c r="B391" i="109"/>
  <c r="A391" i="109"/>
  <c r="AC390" i="109"/>
  <c r="AB390" i="109"/>
  <c r="AA390" i="109"/>
  <c r="V390" i="109"/>
  <c r="U390" i="109"/>
  <c r="T390" i="109"/>
  <c r="S390" i="109"/>
  <c r="R390" i="109"/>
  <c r="Q390" i="109"/>
  <c r="P390" i="109"/>
  <c r="O390" i="109"/>
  <c r="N390" i="109"/>
  <c r="M390" i="109"/>
  <c r="L390" i="109"/>
  <c r="K390" i="109"/>
  <c r="J390" i="109"/>
  <c r="I390" i="109"/>
  <c r="H390" i="109"/>
  <c r="G390" i="109"/>
  <c r="F390" i="109"/>
  <c r="E390" i="109"/>
  <c r="D390" i="109"/>
  <c r="C390" i="109"/>
  <c r="B390" i="109"/>
  <c r="A390" i="109"/>
  <c r="AF389" i="109"/>
  <c r="AE389" i="109"/>
  <c r="AB389" i="109"/>
  <c r="AC389" i="109" s="1"/>
  <c r="AA389" i="109"/>
  <c r="V389" i="109"/>
  <c r="U389" i="109"/>
  <c r="T389" i="109"/>
  <c r="S389" i="109"/>
  <c r="R389" i="109"/>
  <c r="Q389" i="109"/>
  <c r="P389" i="109"/>
  <c r="O389" i="109"/>
  <c r="N389" i="109"/>
  <c r="M389" i="109"/>
  <c r="L389" i="109"/>
  <c r="K389" i="109"/>
  <c r="J389" i="109"/>
  <c r="I389" i="109"/>
  <c r="H389" i="109"/>
  <c r="G389" i="109"/>
  <c r="F389" i="109"/>
  <c r="E389" i="109"/>
  <c r="D389" i="109"/>
  <c r="C389" i="109"/>
  <c r="B389" i="109"/>
  <c r="A389" i="109"/>
  <c r="AB388" i="109"/>
  <c r="AC388" i="109" s="1"/>
  <c r="AA388" i="109"/>
  <c r="U388" i="109"/>
  <c r="T388" i="109"/>
  <c r="S388" i="109"/>
  <c r="R388" i="109"/>
  <c r="Q388" i="109"/>
  <c r="P388" i="109"/>
  <c r="O388" i="109"/>
  <c r="N388" i="109"/>
  <c r="M388" i="109"/>
  <c r="L388" i="109"/>
  <c r="K388" i="109"/>
  <c r="J388" i="109"/>
  <c r="I388" i="109"/>
  <c r="H388" i="109"/>
  <c r="G388" i="109"/>
  <c r="F388" i="109"/>
  <c r="E388" i="109"/>
  <c r="D388" i="109"/>
  <c r="C388" i="109"/>
  <c r="B388" i="109"/>
  <c r="A388" i="109"/>
  <c r="V388" i="109" s="1"/>
  <c r="AF387" i="109"/>
  <c r="AE387" i="109"/>
  <c r="AB387" i="109"/>
  <c r="AC387" i="109" s="1"/>
  <c r="AA387" i="109"/>
  <c r="Z387" i="109"/>
  <c r="V387" i="109"/>
  <c r="U387" i="109"/>
  <c r="T387" i="109"/>
  <c r="S387" i="109"/>
  <c r="R387" i="109"/>
  <c r="Q387" i="109"/>
  <c r="P387" i="109"/>
  <c r="O387" i="109"/>
  <c r="N387" i="109"/>
  <c r="M387" i="109"/>
  <c r="L387" i="109"/>
  <c r="K387" i="109"/>
  <c r="J387" i="109"/>
  <c r="I387" i="109"/>
  <c r="H387" i="109"/>
  <c r="G387" i="109"/>
  <c r="F387" i="109"/>
  <c r="E387" i="109"/>
  <c r="D387" i="109"/>
  <c r="C387" i="109"/>
  <c r="B387" i="109"/>
  <c r="A387" i="109"/>
  <c r="AB386" i="109"/>
  <c r="AC386" i="109" s="1"/>
  <c r="AA386" i="109"/>
  <c r="Y386" i="109"/>
  <c r="V386" i="109"/>
  <c r="U386" i="109"/>
  <c r="T386" i="109"/>
  <c r="S386" i="109"/>
  <c r="R386" i="109"/>
  <c r="Q386" i="109"/>
  <c r="P386" i="109"/>
  <c r="O386" i="109"/>
  <c r="N386" i="109"/>
  <c r="M386" i="109"/>
  <c r="L386" i="109"/>
  <c r="K386" i="109"/>
  <c r="J386" i="109"/>
  <c r="I386" i="109"/>
  <c r="H386" i="109"/>
  <c r="G386" i="109"/>
  <c r="F386" i="109"/>
  <c r="E386" i="109"/>
  <c r="D386" i="109"/>
  <c r="C386" i="109"/>
  <c r="B386" i="109"/>
  <c r="A386" i="109"/>
  <c r="AF385" i="109"/>
  <c r="AE385" i="109"/>
  <c r="AB385" i="109"/>
  <c r="AC385" i="109" s="1"/>
  <c r="AA385" i="109"/>
  <c r="Z385" i="109"/>
  <c r="Y385" i="109"/>
  <c r="V385" i="109"/>
  <c r="U385" i="109"/>
  <c r="T385" i="109"/>
  <c r="S385" i="109"/>
  <c r="R385" i="109"/>
  <c r="Q385" i="109"/>
  <c r="P385" i="109"/>
  <c r="O385" i="109"/>
  <c r="N385" i="109"/>
  <c r="M385" i="109"/>
  <c r="L385" i="109"/>
  <c r="K385" i="109"/>
  <c r="J385" i="109"/>
  <c r="I385" i="109"/>
  <c r="H385" i="109"/>
  <c r="G385" i="109"/>
  <c r="F385" i="109"/>
  <c r="E385" i="109"/>
  <c r="D385" i="109"/>
  <c r="C385" i="109"/>
  <c r="B385" i="109"/>
  <c r="A385" i="109"/>
  <c r="AC384" i="109"/>
  <c r="AB384" i="109"/>
  <c r="AA384" i="109"/>
  <c r="Y384" i="109"/>
  <c r="V384" i="109"/>
  <c r="U384" i="109"/>
  <c r="T384" i="109"/>
  <c r="S384" i="109"/>
  <c r="R384" i="109"/>
  <c r="Q384" i="109"/>
  <c r="P384" i="109"/>
  <c r="O384" i="109"/>
  <c r="N384" i="109"/>
  <c r="M384" i="109"/>
  <c r="L384" i="109"/>
  <c r="K384" i="109"/>
  <c r="J384" i="109"/>
  <c r="I384" i="109"/>
  <c r="H384" i="109"/>
  <c r="G384" i="109"/>
  <c r="F384" i="109"/>
  <c r="E384" i="109"/>
  <c r="D384" i="109"/>
  <c r="C384" i="109"/>
  <c r="B384" i="109"/>
  <c r="A384" i="109"/>
  <c r="AC383" i="109"/>
  <c r="AA383" i="109"/>
  <c r="X383" i="109"/>
  <c r="AD383" i="109" s="1"/>
  <c r="U383" i="109"/>
  <c r="T383" i="109"/>
  <c r="S383" i="109"/>
  <c r="R383" i="109"/>
  <c r="Q383" i="109"/>
  <c r="P383" i="109"/>
  <c r="O383" i="109"/>
  <c r="N383" i="109"/>
  <c r="M383" i="109"/>
  <c r="L383" i="109"/>
  <c r="AB383" i="109" s="1"/>
  <c r="K383" i="109"/>
  <c r="J383" i="109"/>
  <c r="I383" i="109"/>
  <c r="H383" i="109"/>
  <c r="G383" i="109"/>
  <c r="F383" i="109"/>
  <c r="E383" i="109"/>
  <c r="D383" i="109"/>
  <c r="C383" i="109"/>
  <c r="B383" i="109"/>
  <c r="A383" i="109"/>
  <c r="V383" i="109" s="1"/>
  <c r="AB382" i="109"/>
  <c r="AC382" i="109" s="1"/>
  <c r="AA382" i="109"/>
  <c r="U382" i="109"/>
  <c r="T382" i="109"/>
  <c r="S382" i="109"/>
  <c r="R382" i="109"/>
  <c r="Q382" i="109"/>
  <c r="P382" i="109"/>
  <c r="O382" i="109"/>
  <c r="N382" i="109"/>
  <c r="M382" i="109"/>
  <c r="L382" i="109"/>
  <c r="K382" i="109"/>
  <c r="J382" i="109"/>
  <c r="I382" i="109"/>
  <c r="H382" i="109"/>
  <c r="G382" i="109"/>
  <c r="F382" i="109"/>
  <c r="E382" i="109"/>
  <c r="D382" i="109"/>
  <c r="C382" i="109"/>
  <c r="B382" i="109"/>
  <c r="A382" i="109"/>
  <c r="V382" i="109" s="1"/>
  <c r="AC381" i="109"/>
  <c r="AB381" i="109"/>
  <c r="U381" i="109"/>
  <c r="T381" i="109"/>
  <c r="S381" i="109"/>
  <c r="R381" i="109"/>
  <c r="Q381" i="109"/>
  <c r="P381" i="109"/>
  <c r="O381" i="109"/>
  <c r="N381" i="109"/>
  <c r="M381" i="109"/>
  <c r="L381" i="109"/>
  <c r="K381" i="109"/>
  <c r="J381" i="109"/>
  <c r="I381" i="109"/>
  <c r="H381" i="109"/>
  <c r="G381" i="109"/>
  <c r="F381" i="109"/>
  <c r="E381" i="109"/>
  <c r="D381" i="109"/>
  <c r="C381" i="109"/>
  <c r="B381" i="109"/>
  <c r="A381" i="109"/>
  <c r="V381" i="109" s="1"/>
  <c r="AB380" i="109"/>
  <c r="AC380" i="109" s="1"/>
  <c r="AA380" i="109"/>
  <c r="V380" i="109"/>
  <c r="U380" i="109"/>
  <c r="T380" i="109"/>
  <c r="S380" i="109"/>
  <c r="R380" i="109"/>
  <c r="Q380" i="109"/>
  <c r="P380" i="109"/>
  <c r="O380" i="109"/>
  <c r="N380" i="109"/>
  <c r="M380" i="109"/>
  <c r="L380" i="109"/>
  <c r="K380" i="109"/>
  <c r="J380" i="109"/>
  <c r="I380" i="109"/>
  <c r="H380" i="109"/>
  <c r="G380" i="109"/>
  <c r="F380" i="109"/>
  <c r="E380" i="109"/>
  <c r="D380" i="109"/>
  <c r="C380" i="109"/>
  <c r="B380" i="109"/>
  <c r="A380" i="109"/>
  <c r="AC379" i="109"/>
  <c r="AB379" i="109"/>
  <c r="V379" i="109"/>
  <c r="U379" i="109"/>
  <c r="T379" i="109"/>
  <c r="S379" i="109"/>
  <c r="AA379" i="109" s="1"/>
  <c r="R379" i="109"/>
  <c r="Q379" i="109"/>
  <c r="P379" i="109"/>
  <c r="O379" i="109"/>
  <c r="N379" i="109"/>
  <c r="M379" i="109"/>
  <c r="L379" i="109"/>
  <c r="K379" i="109"/>
  <c r="J379" i="109"/>
  <c r="I379" i="109"/>
  <c r="H379" i="109"/>
  <c r="G379" i="109"/>
  <c r="F379" i="109"/>
  <c r="E379" i="109"/>
  <c r="D379" i="109"/>
  <c r="C379" i="109"/>
  <c r="B379" i="109"/>
  <c r="A379" i="109"/>
  <c r="AB378" i="109"/>
  <c r="AC378" i="109" s="1"/>
  <c r="AA378" i="109"/>
  <c r="Z378" i="109"/>
  <c r="Y378" i="109"/>
  <c r="V378" i="109"/>
  <c r="U378" i="109"/>
  <c r="T378" i="109"/>
  <c r="S378" i="109"/>
  <c r="R378" i="109"/>
  <c r="Q378" i="109"/>
  <c r="P378" i="109"/>
  <c r="O378" i="109"/>
  <c r="N378" i="109"/>
  <c r="M378" i="109"/>
  <c r="L378" i="109"/>
  <c r="K378" i="109"/>
  <c r="J378" i="109"/>
  <c r="I378" i="109"/>
  <c r="H378" i="109"/>
  <c r="G378" i="109"/>
  <c r="F378" i="109"/>
  <c r="E378" i="109"/>
  <c r="D378" i="109"/>
  <c r="C378" i="109"/>
  <c r="B378" i="109"/>
  <c r="A378" i="109"/>
  <c r="AB377" i="109"/>
  <c r="AC377" i="109" s="1"/>
  <c r="X377" i="109"/>
  <c r="U377" i="109"/>
  <c r="T377" i="109"/>
  <c r="S377" i="109"/>
  <c r="AA377" i="109" s="1"/>
  <c r="R377" i="109"/>
  <c r="Q377" i="109"/>
  <c r="P377" i="109"/>
  <c r="O377" i="109"/>
  <c r="N377" i="109"/>
  <c r="M377" i="109"/>
  <c r="L377" i="109"/>
  <c r="K377" i="109"/>
  <c r="J377" i="109"/>
  <c r="I377" i="109"/>
  <c r="H377" i="109"/>
  <c r="G377" i="109"/>
  <c r="F377" i="109"/>
  <c r="E377" i="109"/>
  <c r="D377" i="109"/>
  <c r="C377" i="109"/>
  <c r="B377" i="109"/>
  <c r="A377" i="109"/>
  <c r="V377" i="109" s="1"/>
  <c r="AB376" i="109"/>
  <c r="AC376" i="109" s="1"/>
  <c r="AA376" i="109"/>
  <c r="Y376" i="109"/>
  <c r="V376" i="109"/>
  <c r="U376" i="109"/>
  <c r="T376" i="109"/>
  <c r="S376" i="109"/>
  <c r="R376" i="109"/>
  <c r="Q376" i="109"/>
  <c r="P376" i="109"/>
  <c r="O376" i="109"/>
  <c r="N376" i="109"/>
  <c r="M376" i="109"/>
  <c r="L376" i="109"/>
  <c r="K376" i="109"/>
  <c r="J376" i="109"/>
  <c r="I376" i="109"/>
  <c r="H376" i="109"/>
  <c r="G376" i="109"/>
  <c r="F376" i="109"/>
  <c r="E376" i="109"/>
  <c r="D376" i="109"/>
  <c r="C376" i="109"/>
  <c r="B376" i="109"/>
  <c r="A376" i="109"/>
  <c r="AB375" i="109"/>
  <c r="AC375" i="109" s="1"/>
  <c r="Z375" i="109"/>
  <c r="Y375" i="109"/>
  <c r="V375" i="109"/>
  <c r="U375" i="109"/>
  <c r="T375" i="109"/>
  <c r="S375" i="109"/>
  <c r="AA375" i="109" s="1"/>
  <c r="R375" i="109"/>
  <c r="Q375" i="109"/>
  <c r="P375" i="109"/>
  <c r="O375" i="109"/>
  <c r="N375" i="109"/>
  <c r="M375" i="109"/>
  <c r="L375" i="109"/>
  <c r="K375" i="109"/>
  <c r="J375" i="109"/>
  <c r="I375" i="109"/>
  <c r="H375" i="109"/>
  <c r="G375" i="109"/>
  <c r="F375" i="109"/>
  <c r="E375" i="109"/>
  <c r="D375" i="109"/>
  <c r="C375" i="109"/>
  <c r="B375" i="109"/>
  <c r="A375" i="109"/>
  <c r="AB374" i="109"/>
  <c r="AC374" i="109" s="1"/>
  <c r="V374" i="109"/>
  <c r="Z374" i="109" s="1"/>
  <c r="U374" i="109"/>
  <c r="T374" i="109"/>
  <c r="S374" i="109"/>
  <c r="AA374" i="109" s="1"/>
  <c r="R374" i="109"/>
  <c r="Q374" i="109"/>
  <c r="P374" i="109"/>
  <c r="O374" i="109"/>
  <c r="N374" i="109"/>
  <c r="M374" i="109"/>
  <c r="L374" i="109"/>
  <c r="K374" i="109"/>
  <c r="J374" i="109"/>
  <c r="I374" i="109"/>
  <c r="H374" i="109"/>
  <c r="G374" i="109"/>
  <c r="F374" i="109"/>
  <c r="E374" i="109"/>
  <c r="D374" i="109"/>
  <c r="C374" i="109"/>
  <c r="B374" i="109"/>
  <c r="A374" i="109"/>
  <c r="AB373" i="109"/>
  <c r="AC373" i="109" s="1"/>
  <c r="V373" i="109"/>
  <c r="U373" i="109"/>
  <c r="T373" i="109"/>
  <c r="S373" i="109"/>
  <c r="AA373" i="109" s="1"/>
  <c r="R373" i="109"/>
  <c r="Q373" i="109"/>
  <c r="P373" i="109"/>
  <c r="O373" i="109"/>
  <c r="N373" i="109"/>
  <c r="M373" i="109"/>
  <c r="L373" i="109"/>
  <c r="K373" i="109"/>
  <c r="J373" i="109"/>
  <c r="I373" i="109"/>
  <c r="H373" i="109"/>
  <c r="G373" i="109"/>
  <c r="F373" i="109"/>
  <c r="E373" i="109"/>
  <c r="D373" i="109"/>
  <c r="C373" i="109"/>
  <c r="B373" i="109"/>
  <c r="A373" i="109"/>
  <c r="AB372" i="109"/>
  <c r="AC372" i="109" s="1"/>
  <c r="AA372" i="109"/>
  <c r="U372" i="109"/>
  <c r="T372" i="109"/>
  <c r="S372" i="109"/>
  <c r="R372" i="109"/>
  <c r="Q372" i="109"/>
  <c r="P372" i="109"/>
  <c r="O372" i="109"/>
  <c r="N372" i="109"/>
  <c r="M372" i="109"/>
  <c r="L372" i="109"/>
  <c r="K372" i="109"/>
  <c r="J372" i="109"/>
  <c r="I372" i="109"/>
  <c r="H372" i="109"/>
  <c r="G372" i="109"/>
  <c r="F372" i="109"/>
  <c r="E372" i="109"/>
  <c r="D372" i="109"/>
  <c r="C372" i="109"/>
  <c r="B372" i="109"/>
  <c r="A372" i="109"/>
  <c r="V372" i="109" s="1"/>
  <c r="AB371" i="109"/>
  <c r="AC371" i="109" s="1"/>
  <c r="AA371" i="109"/>
  <c r="U371" i="109"/>
  <c r="T371" i="109"/>
  <c r="S371" i="109"/>
  <c r="R371" i="109"/>
  <c r="Q371" i="109"/>
  <c r="P371" i="109"/>
  <c r="O371" i="109"/>
  <c r="N371" i="109"/>
  <c r="M371" i="109"/>
  <c r="L371" i="109"/>
  <c r="K371" i="109"/>
  <c r="J371" i="109"/>
  <c r="I371" i="109"/>
  <c r="H371" i="109"/>
  <c r="G371" i="109"/>
  <c r="F371" i="109"/>
  <c r="E371" i="109"/>
  <c r="D371" i="109"/>
  <c r="C371" i="109"/>
  <c r="B371" i="109"/>
  <c r="A371" i="109"/>
  <c r="V371" i="109" s="1"/>
  <c r="AP370" i="109"/>
  <c r="AO370" i="109"/>
  <c r="AS370" i="109" s="1"/>
  <c r="AM370" i="109"/>
  <c r="AL370" i="109"/>
  <c r="AJ370" i="109"/>
  <c r="AI370" i="109"/>
  <c r="AH370" i="109"/>
  <c r="AG370" i="109"/>
  <c r="AF370" i="109"/>
  <c r="AE370" i="109"/>
  <c r="AD370" i="109"/>
  <c r="AC370" i="109"/>
  <c r="AB370" i="109"/>
  <c r="AA370" i="109"/>
  <c r="Z370" i="109"/>
  <c r="Y370" i="109"/>
  <c r="V370" i="109"/>
  <c r="X370" i="109" s="1"/>
  <c r="U370" i="109"/>
  <c r="T370" i="109"/>
  <c r="S370" i="109"/>
  <c r="R370" i="109"/>
  <c r="Q370" i="109"/>
  <c r="P370" i="109"/>
  <c r="O370" i="109"/>
  <c r="N370" i="109"/>
  <c r="M370" i="109"/>
  <c r="L370" i="109"/>
  <c r="K370" i="109"/>
  <c r="J370" i="109"/>
  <c r="I370" i="109"/>
  <c r="H370" i="109"/>
  <c r="G370" i="109"/>
  <c r="F370" i="109"/>
  <c r="E370" i="109"/>
  <c r="D370" i="109"/>
  <c r="C370" i="109"/>
  <c r="B370" i="109"/>
  <c r="A370" i="109"/>
  <c r="AI369" i="109"/>
  <c r="AF369" i="109"/>
  <c r="AC369" i="109"/>
  <c r="AB369" i="109"/>
  <c r="AA369" i="109"/>
  <c r="U369" i="109"/>
  <c r="T369" i="109"/>
  <c r="S369" i="109"/>
  <c r="R369" i="109"/>
  <c r="Q369" i="109"/>
  <c r="P369" i="109"/>
  <c r="O369" i="109"/>
  <c r="N369" i="109"/>
  <c r="M369" i="109"/>
  <c r="L369" i="109"/>
  <c r="K369" i="109"/>
  <c r="J369" i="109"/>
  <c r="I369" i="109"/>
  <c r="H369" i="109"/>
  <c r="G369" i="109"/>
  <c r="F369" i="109"/>
  <c r="E369" i="109"/>
  <c r="D369" i="109"/>
  <c r="C369" i="109"/>
  <c r="B369" i="109"/>
  <c r="A369" i="109"/>
  <c r="V369" i="109" s="1"/>
  <c r="U368" i="109"/>
  <c r="T368" i="109"/>
  <c r="S368" i="109"/>
  <c r="R368" i="109"/>
  <c r="Q368" i="109"/>
  <c r="P368" i="109"/>
  <c r="O368" i="109"/>
  <c r="N368" i="109"/>
  <c r="M368" i="109"/>
  <c r="L368" i="109"/>
  <c r="K368" i="109"/>
  <c r="J368" i="109"/>
  <c r="I368" i="109"/>
  <c r="H368" i="109"/>
  <c r="G368" i="109"/>
  <c r="F368" i="109"/>
  <c r="E368" i="109"/>
  <c r="D368" i="109"/>
  <c r="C368" i="109"/>
  <c r="B368" i="109"/>
  <c r="A368" i="109"/>
  <c r="V368" i="109" s="1"/>
  <c r="AK368" i="109" s="1"/>
  <c r="AP367" i="109"/>
  <c r="AN367" i="109"/>
  <c r="AM367" i="109"/>
  <c r="AL367" i="109"/>
  <c r="AK367" i="109"/>
  <c r="AJ367" i="109"/>
  <c r="AI367" i="109"/>
  <c r="AH367" i="109"/>
  <c r="AG367" i="109"/>
  <c r="AF367" i="109"/>
  <c r="AE367" i="109"/>
  <c r="Z367" i="109"/>
  <c r="Y367" i="109"/>
  <c r="V367" i="109"/>
  <c r="X367" i="109" s="1"/>
  <c r="U367" i="109"/>
  <c r="T367" i="109"/>
  <c r="S367" i="109"/>
  <c r="R367" i="109"/>
  <c r="Q367" i="109"/>
  <c r="P367" i="109"/>
  <c r="O367" i="109"/>
  <c r="N367" i="109"/>
  <c r="M367" i="109"/>
  <c r="L367" i="109"/>
  <c r="K367" i="109"/>
  <c r="J367" i="109"/>
  <c r="I367" i="109"/>
  <c r="H367" i="109"/>
  <c r="G367" i="109"/>
  <c r="F367" i="109"/>
  <c r="E367" i="109"/>
  <c r="D367" i="109"/>
  <c r="C367" i="109"/>
  <c r="B367" i="109"/>
  <c r="A367" i="109"/>
  <c r="AG366" i="109"/>
  <c r="U366" i="109"/>
  <c r="T366" i="109"/>
  <c r="S366" i="109"/>
  <c r="R366" i="109"/>
  <c r="Q366" i="109"/>
  <c r="P366" i="109"/>
  <c r="O366" i="109"/>
  <c r="N366" i="109"/>
  <c r="M366" i="109"/>
  <c r="L366" i="109"/>
  <c r="K366" i="109"/>
  <c r="J366" i="109"/>
  <c r="I366" i="109"/>
  <c r="H366" i="109"/>
  <c r="G366" i="109"/>
  <c r="F366" i="109"/>
  <c r="E366" i="109"/>
  <c r="D366" i="109"/>
  <c r="C366" i="109"/>
  <c r="B366" i="109"/>
  <c r="A366" i="109"/>
  <c r="V366" i="109" s="1"/>
  <c r="AL366" i="109" s="1"/>
  <c r="U365" i="109"/>
  <c r="T365" i="109"/>
  <c r="S365" i="109"/>
  <c r="R365" i="109"/>
  <c r="Q365" i="109"/>
  <c r="P365" i="109"/>
  <c r="O365" i="109"/>
  <c r="N365" i="109"/>
  <c r="M365" i="109"/>
  <c r="L365" i="109"/>
  <c r="K365" i="109"/>
  <c r="J365" i="109"/>
  <c r="I365" i="109"/>
  <c r="H365" i="109"/>
  <c r="G365" i="109"/>
  <c r="F365" i="109"/>
  <c r="E365" i="109"/>
  <c r="D365" i="109"/>
  <c r="C365" i="109"/>
  <c r="B365" i="109"/>
  <c r="A365" i="109"/>
  <c r="V365" i="109" s="1"/>
  <c r="AI365" i="109" s="1"/>
  <c r="AN364" i="109"/>
  <c r="AC364" i="109"/>
  <c r="AB364" i="109"/>
  <c r="U364" i="109"/>
  <c r="T364" i="109"/>
  <c r="S364" i="109"/>
  <c r="R364" i="109"/>
  <c r="Q364" i="109"/>
  <c r="P364" i="109"/>
  <c r="O364" i="109"/>
  <c r="N364" i="109"/>
  <c r="M364" i="109"/>
  <c r="L364" i="109"/>
  <c r="K364" i="109"/>
  <c r="J364" i="109"/>
  <c r="I364" i="109"/>
  <c r="H364" i="109"/>
  <c r="G364" i="109"/>
  <c r="F364" i="109"/>
  <c r="E364" i="109"/>
  <c r="D364" i="109"/>
  <c r="C364" i="109"/>
  <c r="B364" i="109"/>
  <c r="A364" i="109"/>
  <c r="V364" i="109" s="1"/>
  <c r="X364" i="109" s="1"/>
  <c r="AB363" i="109"/>
  <c r="AC363" i="109" s="1"/>
  <c r="Y363" i="109"/>
  <c r="V363" i="109"/>
  <c r="U363" i="109"/>
  <c r="T363" i="109"/>
  <c r="S363" i="109"/>
  <c r="AA363" i="109" s="1"/>
  <c r="R363" i="109"/>
  <c r="Q363" i="109"/>
  <c r="P363" i="109"/>
  <c r="O363" i="109"/>
  <c r="N363" i="109"/>
  <c r="M363" i="109"/>
  <c r="L363" i="109"/>
  <c r="K363" i="109"/>
  <c r="J363" i="109"/>
  <c r="I363" i="109"/>
  <c r="H363" i="109"/>
  <c r="G363" i="109"/>
  <c r="F363" i="109"/>
  <c r="E363" i="109"/>
  <c r="D363" i="109"/>
  <c r="C363" i="109"/>
  <c r="B363" i="109"/>
  <c r="A363" i="109"/>
  <c r="AP362" i="109"/>
  <c r="AO362" i="109"/>
  <c r="AS362" i="109" s="1"/>
  <c r="AB362" i="109"/>
  <c r="AC362" i="109" s="1"/>
  <c r="AA362" i="109"/>
  <c r="Z362" i="109"/>
  <c r="V362" i="109"/>
  <c r="U362" i="109"/>
  <c r="T362" i="109"/>
  <c r="S362" i="109"/>
  <c r="R362" i="109"/>
  <c r="Q362" i="109"/>
  <c r="P362" i="109"/>
  <c r="O362" i="109"/>
  <c r="N362" i="109"/>
  <c r="M362" i="109"/>
  <c r="L362" i="109"/>
  <c r="K362" i="109"/>
  <c r="J362" i="109"/>
  <c r="I362" i="109"/>
  <c r="H362" i="109"/>
  <c r="G362" i="109"/>
  <c r="F362" i="109"/>
  <c r="E362" i="109"/>
  <c r="D362" i="109"/>
  <c r="C362" i="109"/>
  <c r="B362" i="109"/>
  <c r="A362" i="109"/>
  <c r="AB361" i="109"/>
  <c r="AC361" i="109" s="1"/>
  <c r="AA361" i="109"/>
  <c r="V361" i="109"/>
  <c r="U361" i="109"/>
  <c r="T361" i="109"/>
  <c r="S361" i="109"/>
  <c r="R361" i="109"/>
  <c r="Q361" i="109"/>
  <c r="P361" i="109"/>
  <c r="O361" i="109"/>
  <c r="N361" i="109"/>
  <c r="M361" i="109"/>
  <c r="L361" i="109"/>
  <c r="K361" i="109"/>
  <c r="J361" i="109"/>
  <c r="I361" i="109"/>
  <c r="H361" i="109"/>
  <c r="G361" i="109"/>
  <c r="F361" i="109"/>
  <c r="E361" i="109"/>
  <c r="D361" i="109"/>
  <c r="C361" i="109"/>
  <c r="B361" i="109"/>
  <c r="A361" i="109"/>
  <c r="AF360" i="109"/>
  <c r="AE360" i="109"/>
  <c r="AC360" i="109"/>
  <c r="AB360" i="109"/>
  <c r="AA360" i="109"/>
  <c r="V360" i="109"/>
  <c r="U360" i="109"/>
  <c r="T360" i="109"/>
  <c r="S360" i="109"/>
  <c r="R360" i="109"/>
  <c r="Q360" i="109"/>
  <c r="P360" i="109"/>
  <c r="O360" i="109"/>
  <c r="N360" i="109"/>
  <c r="M360" i="109"/>
  <c r="L360" i="109"/>
  <c r="K360" i="109"/>
  <c r="J360" i="109"/>
  <c r="I360" i="109"/>
  <c r="H360" i="109"/>
  <c r="G360" i="109"/>
  <c r="F360" i="109"/>
  <c r="E360" i="109"/>
  <c r="D360" i="109"/>
  <c r="C360" i="109"/>
  <c r="B360" i="109"/>
  <c r="A360" i="109"/>
  <c r="AP359" i="109"/>
  <c r="AO359" i="109"/>
  <c r="AS359" i="109" s="1"/>
  <c r="AM359" i="109"/>
  <c r="AL359" i="109"/>
  <c r="AJ359" i="109"/>
  <c r="AI359" i="109"/>
  <c r="AH359" i="109"/>
  <c r="AG359" i="109"/>
  <c r="AF359" i="109"/>
  <c r="AE359" i="109"/>
  <c r="AB359" i="109"/>
  <c r="AC359" i="109" s="1"/>
  <c r="AA359" i="109"/>
  <c r="Z359" i="109"/>
  <c r="Y359" i="109"/>
  <c r="V359" i="109"/>
  <c r="X359" i="109" s="1"/>
  <c r="AD359" i="109" s="1"/>
  <c r="U359" i="109"/>
  <c r="T359" i="109"/>
  <c r="S359" i="109"/>
  <c r="R359" i="109"/>
  <c r="Q359" i="109"/>
  <c r="P359" i="109"/>
  <c r="O359" i="109"/>
  <c r="N359" i="109"/>
  <c r="M359" i="109"/>
  <c r="L359" i="109"/>
  <c r="K359" i="109"/>
  <c r="J359" i="109"/>
  <c r="I359" i="109"/>
  <c r="H359" i="109"/>
  <c r="G359" i="109"/>
  <c r="F359" i="109"/>
  <c r="E359" i="109"/>
  <c r="D359" i="109"/>
  <c r="C359" i="109"/>
  <c r="B359" i="109"/>
  <c r="A359" i="109"/>
  <c r="AJ358" i="109"/>
  <c r="U358" i="109"/>
  <c r="T358" i="109"/>
  <c r="S358" i="109"/>
  <c r="R358" i="109"/>
  <c r="Q358" i="109"/>
  <c r="P358" i="109"/>
  <c r="O358" i="109"/>
  <c r="N358" i="109"/>
  <c r="M358" i="109"/>
  <c r="L358" i="109"/>
  <c r="K358" i="109"/>
  <c r="J358" i="109"/>
  <c r="I358" i="109"/>
  <c r="H358" i="109"/>
  <c r="G358" i="109"/>
  <c r="F358" i="109"/>
  <c r="E358" i="109"/>
  <c r="D358" i="109"/>
  <c r="C358" i="109"/>
  <c r="B358" i="109"/>
  <c r="A358" i="109"/>
  <c r="V358" i="109" s="1"/>
  <c r="AJ357" i="109"/>
  <c r="AG357" i="109"/>
  <c r="AF357" i="109"/>
  <c r="AE357" i="109"/>
  <c r="U357" i="109"/>
  <c r="T357" i="109"/>
  <c r="S357" i="109"/>
  <c r="R357" i="109"/>
  <c r="Q357" i="109"/>
  <c r="P357" i="109"/>
  <c r="O357" i="109"/>
  <c r="N357" i="109"/>
  <c r="M357" i="109"/>
  <c r="L357" i="109"/>
  <c r="K357" i="109"/>
  <c r="J357" i="109"/>
  <c r="I357" i="109"/>
  <c r="H357" i="109"/>
  <c r="G357" i="109"/>
  <c r="F357" i="109"/>
  <c r="E357" i="109"/>
  <c r="D357" i="109"/>
  <c r="C357" i="109"/>
  <c r="B357" i="109"/>
  <c r="A357" i="109"/>
  <c r="V357" i="109" s="1"/>
  <c r="AP356" i="109"/>
  <c r="AN356" i="109"/>
  <c r="AM356" i="109"/>
  <c r="AL356" i="109"/>
  <c r="AK356" i="109"/>
  <c r="AJ356" i="109"/>
  <c r="AI356" i="109"/>
  <c r="AH356" i="109"/>
  <c r="AG356" i="109"/>
  <c r="AF356" i="109"/>
  <c r="AE356" i="109"/>
  <c r="Z356" i="109"/>
  <c r="Y356" i="109"/>
  <c r="V356" i="109"/>
  <c r="X356" i="109" s="1"/>
  <c r="U356" i="109"/>
  <c r="T356" i="109"/>
  <c r="S356" i="109"/>
  <c r="R356" i="109"/>
  <c r="Q356" i="109"/>
  <c r="P356" i="109"/>
  <c r="O356" i="109"/>
  <c r="N356" i="109"/>
  <c r="M356" i="109"/>
  <c r="L356" i="109"/>
  <c r="K356" i="109"/>
  <c r="J356" i="109"/>
  <c r="I356" i="109"/>
  <c r="H356" i="109"/>
  <c r="G356" i="109"/>
  <c r="F356" i="109"/>
  <c r="E356" i="109"/>
  <c r="D356" i="109"/>
  <c r="C356" i="109"/>
  <c r="B356" i="109"/>
  <c r="A356" i="109"/>
  <c r="AG355" i="109"/>
  <c r="U355" i="109"/>
  <c r="T355" i="109"/>
  <c r="S355" i="109"/>
  <c r="R355" i="109"/>
  <c r="Q355" i="109"/>
  <c r="P355" i="109"/>
  <c r="O355" i="109"/>
  <c r="N355" i="109"/>
  <c r="M355" i="109"/>
  <c r="L355" i="109"/>
  <c r="K355" i="109"/>
  <c r="J355" i="109"/>
  <c r="I355" i="109"/>
  <c r="H355" i="109"/>
  <c r="G355" i="109"/>
  <c r="F355" i="109"/>
  <c r="E355" i="109"/>
  <c r="D355" i="109"/>
  <c r="C355" i="109"/>
  <c r="B355" i="109"/>
  <c r="A355" i="109"/>
  <c r="V355" i="109" s="1"/>
  <c r="AH355" i="109" s="1"/>
  <c r="AP354" i="109"/>
  <c r="AO354" i="109"/>
  <c r="AN354" i="109"/>
  <c r="AI354" i="109"/>
  <c r="U354" i="109"/>
  <c r="T354" i="109"/>
  <c r="S354" i="109"/>
  <c r="R354" i="109"/>
  <c r="Q354" i="109"/>
  <c r="P354" i="109"/>
  <c r="O354" i="109"/>
  <c r="N354" i="109"/>
  <c r="M354" i="109"/>
  <c r="L354" i="109"/>
  <c r="K354" i="109"/>
  <c r="J354" i="109"/>
  <c r="I354" i="109"/>
  <c r="H354" i="109"/>
  <c r="G354" i="109"/>
  <c r="F354" i="109"/>
  <c r="E354" i="109"/>
  <c r="D354" i="109"/>
  <c r="C354" i="109"/>
  <c r="B354" i="109"/>
  <c r="A354" i="109"/>
  <c r="V354" i="109" s="1"/>
  <c r="AN353" i="109"/>
  <c r="AC353" i="109"/>
  <c r="AB353" i="109"/>
  <c r="V353" i="109"/>
  <c r="U353" i="109"/>
  <c r="T353" i="109"/>
  <c r="S353" i="109"/>
  <c r="R353" i="109"/>
  <c r="Q353" i="109"/>
  <c r="P353" i="109"/>
  <c r="O353" i="109"/>
  <c r="N353" i="109"/>
  <c r="M353" i="109"/>
  <c r="L353" i="109"/>
  <c r="K353" i="109"/>
  <c r="J353" i="109"/>
  <c r="I353" i="109"/>
  <c r="H353" i="109"/>
  <c r="G353" i="109"/>
  <c r="F353" i="109"/>
  <c r="E353" i="109"/>
  <c r="D353" i="109"/>
  <c r="C353" i="109"/>
  <c r="B353" i="109"/>
  <c r="A353" i="109"/>
  <c r="AB352" i="109"/>
  <c r="AC352" i="109" s="1"/>
  <c r="U352" i="109"/>
  <c r="T352" i="109"/>
  <c r="S352" i="109"/>
  <c r="AA352" i="109" s="1"/>
  <c r="R352" i="109"/>
  <c r="Q352" i="109"/>
  <c r="P352" i="109"/>
  <c r="O352" i="109"/>
  <c r="N352" i="109"/>
  <c r="M352" i="109"/>
  <c r="L352" i="109"/>
  <c r="K352" i="109"/>
  <c r="J352" i="109"/>
  <c r="I352" i="109"/>
  <c r="H352" i="109"/>
  <c r="G352" i="109"/>
  <c r="F352" i="109"/>
  <c r="E352" i="109"/>
  <c r="D352" i="109"/>
  <c r="C352" i="109"/>
  <c r="B352" i="109"/>
  <c r="A352" i="109"/>
  <c r="V352" i="109" s="1"/>
  <c r="AB351" i="109"/>
  <c r="AC351" i="109" s="1"/>
  <c r="AA351" i="109"/>
  <c r="V351" i="109"/>
  <c r="U351" i="109"/>
  <c r="T351" i="109"/>
  <c r="S351" i="109"/>
  <c r="R351" i="109"/>
  <c r="Q351" i="109"/>
  <c r="P351" i="109"/>
  <c r="O351" i="109"/>
  <c r="N351" i="109"/>
  <c r="M351" i="109"/>
  <c r="L351" i="109"/>
  <c r="K351" i="109"/>
  <c r="J351" i="109"/>
  <c r="I351" i="109"/>
  <c r="H351" i="109"/>
  <c r="G351" i="109"/>
  <c r="F351" i="109"/>
  <c r="E351" i="109"/>
  <c r="D351" i="109"/>
  <c r="C351" i="109"/>
  <c r="B351" i="109"/>
  <c r="A351" i="109"/>
  <c r="AC350" i="109"/>
  <c r="AB350" i="109"/>
  <c r="AA350" i="109"/>
  <c r="V350" i="109"/>
  <c r="U350" i="109"/>
  <c r="T350" i="109"/>
  <c r="S350" i="109"/>
  <c r="R350" i="109"/>
  <c r="Q350" i="109"/>
  <c r="P350" i="109"/>
  <c r="O350" i="109"/>
  <c r="N350" i="109"/>
  <c r="M350" i="109"/>
  <c r="L350" i="109"/>
  <c r="K350" i="109"/>
  <c r="J350" i="109"/>
  <c r="I350" i="109"/>
  <c r="H350" i="109"/>
  <c r="G350" i="109"/>
  <c r="F350" i="109"/>
  <c r="E350" i="109"/>
  <c r="D350" i="109"/>
  <c r="C350" i="109"/>
  <c r="B350" i="109"/>
  <c r="A350" i="109"/>
  <c r="AB349" i="109"/>
  <c r="AC349" i="109" s="1"/>
  <c r="AA349" i="109"/>
  <c r="X349" i="109"/>
  <c r="AD349" i="109" s="1"/>
  <c r="U349" i="109"/>
  <c r="T349" i="109"/>
  <c r="S349" i="109"/>
  <c r="R349" i="109"/>
  <c r="Q349" i="109"/>
  <c r="P349" i="109"/>
  <c r="O349" i="109"/>
  <c r="N349" i="109"/>
  <c r="M349" i="109"/>
  <c r="L349" i="109"/>
  <c r="K349" i="109"/>
  <c r="J349" i="109"/>
  <c r="I349" i="109"/>
  <c r="H349" i="109"/>
  <c r="G349" i="109"/>
  <c r="F349" i="109"/>
  <c r="E349" i="109"/>
  <c r="D349" i="109"/>
  <c r="C349" i="109"/>
  <c r="B349" i="109"/>
  <c r="A349" i="109"/>
  <c r="V349" i="109" s="1"/>
  <c r="AP348" i="109"/>
  <c r="AO348" i="109"/>
  <c r="AS348" i="109" s="1"/>
  <c r="AM348" i="109"/>
  <c r="AL348" i="109"/>
  <c r="AJ348" i="109"/>
  <c r="AI348" i="109"/>
  <c r="AH348" i="109"/>
  <c r="AG348" i="109"/>
  <c r="AF348" i="109"/>
  <c r="AE348" i="109"/>
  <c r="AB348" i="109"/>
  <c r="AC348" i="109" s="1"/>
  <c r="AA348" i="109"/>
  <c r="Z348" i="109"/>
  <c r="Y348" i="109"/>
  <c r="V348" i="109"/>
  <c r="X348" i="109" s="1"/>
  <c r="AD348" i="109" s="1"/>
  <c r="U348" i="109"/>
  <c r="T348" i="109"/>
  <c r="S348" i="109"/>
  <c r="R348" i="109"/>
  <c r="Q348" i="109"/>
  <c r="P348" i="109"/>
  <c r="O348" i="109"/>
  <c r="N348" i="109"/>
  <c r="M348" i="109"/>
  <c r="L348" i="109"/>
  <c r="K348" i="109"/>
  <c r="J348" i="109"/>
  <c r="I348" i="109"/>
  <c r="H348" i="109"/>
  <c r="G348" i="109"/>
  <c r="F348" i="109"/>
  <c r="E348" i="109"/>
  <c r="D348" i="109"/>
  <c r="C348" i="109"/>
  <c r="B348" i="109"/>
  <c r="A348" i="109"/>
  <c r="AJ347" i="109"/>
  <c r="AI347" i="109"/>
  <c r="AH347" i="109"/>
  <c r="AG347" i="109"/>
  <c r="AF347" i="109"/>
  <c r="U347" i="109"/>
  <c r="T347" i="109"/>
  <c r="S347" i="109"/>
  <c r="R347" i="109"/>
  <c r="Q347" i="109"/>
  <c r="P347" i="109"/>
  <c r="O347" i="109"/>
  <c r="N347" i="109"/>
  <c r="M347" i="109"/>
  <c r="L347" i="109"/>
  <c r="K347" i="109"/>
  <c r="J347" i="109"/>
  <c r="I347" i="109"/>
  <c r="H347" i="109"/>
  <c r="G347" i="109"/>
  <c r="F347" i="109"/>
  <c r="E347" i="109"/>
  <c r="D347" i="109"/>
  <c r="C347" i="109"/>
  <c r="B347" i="109"/>
  <c r="A347" i="109"/>
  <c r="V347" i="109" s="1"/>
  <c r="AF346" i="109"/>
  <c r="U346" i="109"/>
  <c r="T346" i="109"/>
  <c r="S346" i="109"/>
  <c r="R346" i="109"/>
  <c r="Q346" i="109"/>
  <c r="P346" i="109"/>
  <c r="O346" i="109"/>
  <c r="N346" i="109"/>
  <c r="M346" i="109"/>
  <c r="L346" i="109"/>
  <c r="K346" i="109"/>
  <c r="J346" i="109"/>
  <c r="I346" i="109"/>
  <c r="H346" i="109"/>
  <c r="G346" i="109"/>
  <c r="F346" i="109"/>
  <c r="E346" i="109"/>
  <c r="D346" i="109"/>
  <c r="C346" i="109"/>
  <c r="B346" i="109"/>
  <c r="A346" i="109"/>
  <c r="V346" i="109" s="1"/>
  <c r="AP345" i="109"/>
  <c r="AN345" i="109"/>
  <c r="AM345" i="109"/>
  <c r="AL345" i="109"/>
  <c r="AK345" i="109"/>
  <c r="AJ345" i="109"/>
  <c r="AI345" i="109"/>
  <c r="AH345" i="109"/>
  <c r="AG345" i="109"/>
  <c r="AF345" i="109"/>
  <c r="AE345" i="109"/>
  <c r="Z345" i="109"/>
  <c r="Y345" i="109"/>
  <c r="V345" i="109"/>
  <c r="X345" i="109" s="1"/>
  <c r="U345" i="109"/>
  <c r="T345" i="109"/>
  <c r="S345" i="109"/>
  <c r="R345" i="109"/>
  <c r="Q345" i="109"/>
  <c r="P345" i="109"/>
  <c r="O345" i="109"/>
  <c r="N345" i="109"/>
  <c r="M345" i="109"/>
  <c r="L345" i="109"/>
  <c r="K345" i="109"/>
  <c r="J345" i="109"/>
  <c r="I345" i="109"/>
  <c r="H345" i="109"/>
  <c r="G345" i="109"/>
  <c r="F345" i="109"/>
  <c r="E345" i="109"/>
  <c r="D345" i="109"/>
  <c r="C345" i="109"/>
  <c r="B345" i="109"/>
  <c r="A345" i="109"/>
  <c r="AJ344" i="109"/>
  <c r="AG344" i="109"/>
  <c r="U344" i="109"/>
  <c r="T344" i="109"/>
  <c r="S344" i="109"/>
  <c r="R344" i="109"/>
  <c r="Q344" i="109"/>
  <c r="P344" i="109"/>
  <c r="O344" i="109"/>
  <c r="N344" i="109"/>
  <c r="M344" i="109"/>
  <c r="L344" i="109"/>
  <c r="K344" i="109"/>
  <c r="J344" i="109"/>
  <c r="I344" i="109"/>
  <c r="H344" i="109"/>
  <c r="G344" i="109"/>
  <c r="F344" i="109"/>
  <c r="E344" i="109"/>
  <c r="D344" i="109"/>
  <c r="C344" i="109"/>
  <c r="B344" i="109"/>
  <c r="A344" i="109"/>
  <c r="V344" i="109" s="1"/>
  <c r="U343" i="109"/>
  <c r="T343" i="109"/>
  <c r="S343" i="109"/>
  <c r="R343" i="109"/>
  <c r="Q343" i="109"/>
  <c r="P343" i="109"/>
  <c r="O343" i="109"/>
  <c r="N343" i="109"/>
  <c r="M343" i="109"/>
  <c r="L343" i="109"/>
  <c r="K343" i="109"/>
  <c r="J343" i="109"/>
  <c r="I343" i="109"/>
  <c r="H343" i="109"/>
  <c r="G343" i="109"/>
  <c r="F343" i="109"/>
  <c r="E343" i="109"/>
  <c r="D343" i="109"/>
  <c r="C343" i="109"/>
  <c r="B343" i="109"/>
  <c r="A343" i="109"/>
  <c r="V343" i="109" s="1"/>
  <c r="AJ343" i="109" s="1"/>
  <c r="AC342" i="109"/>
  <c r="AB342" i="109"/>
  <c r="V342" i="109"/>
  <c r="U342" i="109"/>
  <c r="T342" i="109"/>
  <c r="S342" i="109"/>
  <c r="R342" i="109"/>
  <c r="Q342" i="109"/>
  <c r="P342" i="109"/>
  <c r="O342" i="109"/>
  <c r="N342" i="109"/>
  <c r="M342" i="109"/>
  <c r="L342" i="109"/>
  <c r="K342" i="109"/>
  <c r="J342" i="109"/>
  <c r="I342" i="109"/>
  <c r="H342" i="109"/>
  <c r="G342" i="109"/>
  <c r="F342" i="109"/>
  <c r="E342" i="109"/>
  <c r="D342" i="109"/>
  <c r="C342" i="109"/>
  <c r="B342" i="109"/>
  <c r="A342" i="109"/>
  <c r="AP341" i="109"/>
  <c r="AO341" i="109"/>
  <c r="AN341" i="109"/>
  <c r="AM341" i="109"/>
  <c r="AB341" i="109"/>
  <c r="AC341" i="109" s="1"/>
  <c r="V341" i="109"/>
  <c r="U341" i="109"/>
  <c r="T341" i="109"/>
  <c r="S341" i="109"/>
  <c r="AA341" i="109" s="1"/>
  <c r="R341" i="109"/>
  <c r="Q341" i="109"/>
  <c r="P341" i="109"/>
  <c r="O341" i="109"/>
  <c r="N341" i="109"/>
  <c r="M341" i="109"/>
  <c r="L341" i="109"/>
  <c r="K341" i="109"/>
  <c r="J341" i="109"/>
  <c r="I341" i="109"/>
  <c r="H341" i="109"/>
  <c r="G341" i="109"/>
  <c r="F341" i="109"/>
  <c r="E341" i="109"/>
  <c r="D341" i="109"/>
  <c r="C341" i="109"/>
  <c r="B341" i="109"/>
  <c r="A341" i="109"/>
  <c r="AO340" i="109"/>
  <c r="AB340" i="109"/>
  <c r="AC340" i="109" s="1"/>
  <c r="Y340" i="109"/>
  <c r="V340" i="109"/>
  <c r="U340" i="109"/>
  <c r="T340" i="109"/>
  <c r="S340" i="109"/>
  <c r="AA340" i="109" s="1"/>
  <c r="R340" i="109"/>
  <c r="Q340" i="109"/>
  <c r="P340" i="109"/>
  <c r="O340" i="109"/>
  <c r="N340" i="109"/>
  <c r="M340" i="109"/>
  <c r="L340" i="109"/>
  <c r="K340" i="109"/>
  <c r="J340" i="109"/>
  <c r="I340" i="109"/>
  <c r="H340" i="109"/>
  <c r="G340" i="109"/>
  <c r="F340" i="109"/>
  <c r="E340" i="109"/>
  <c r="D340" i="109"/>
  <c r="C340" i="109"/>
  <c r="B340" i="109"/>
  <c r="A340" i="109"/>
  <c r="AB339" i="109"/>
  <c r="AC339" i="109" s="1"/>
  <c r="AA339" i="109"/>
  <c r="Z339" i="109"/>
  <c r="Y339" i="109"/>
  <c r="V339" i="109"/>
  <c r="U339" i="109"/>
  <c r="T339" i="109"/>
  <c r="S339" i="109"/>
  <c r="R339" i="109"/>
  <c r="Q339" i="109"/>
  <c r="P339" i="109"/>
  <c r="O339" i="109"/>
  <c r="N339" i="109"/>
  <c r="M339" i="109"/>
  <c r="L339" i="109"/>
  <c r="K339" i="109"/>
  <c r="J339" i="109"/>
  <c r="I339" i="109"/>
  <c r="H339" i="109"/>
  <c r="G339" i="109"/>
  <c r="F339" i="109"/>
  <c r="E339" i="109"/>
  <c r="D339" i="109"/>
  <c r="C339" i="109"/>
  <c r="B339" i="109"/>
  <c r="A339" i="109"/>
  <c r="AB338" i="109"/>
  <c r="AC338" i="109" s="1"/>
  <c r="AA338" i="109"/>
  <c r="V338" i="109"/>
  <c r="U338" i="109"/>
  <c r="T338" i="109"/>
  <c r="S338" i="109"/>
  <c r="R338" i="109"/>
  <c r="Q338" i="109"/>
  <c r="P338" i="109"/>
  <c r="O338" i="109"/>
  <c r="N338" i="109"/>
  <c r="M338" i="109"/>
  <c r="L338" i="109"/>
  <c r="K338" i="109"/>
  <c r="J338" i="109"/>
  <c r="I338" i="109"/>
  <c r="H338" i="109"/>
  <c r="G338" i="109"/>
  <c r="F338" i="109"/>
  <c r="E338" i="109"/>
  <c r="D338" i="109"/>
  <c r="C338" i="109"/>
  <c r="B338" i="109"/>
  <c r="A338" i="109"/>
  <c r="AP337" i="109"/>
  <c r="AO337" i="109"/>
  <c r="AS337" i="109" s="1"/>
  <c r="AM337" i="109"/>
  <c r="AL337" i="109"/>
  <c r="AJ337" i="109"/>
  <c r="AI337" i="109"/>
  <c r="AH337" i="109"/>
  <c r="AG337" i="109"/>
  <c r="AF337" i="109"/>
  <c r="AE337" i="109"/>
  <c r="AB337" i="109"/>
  <c r="AC337" i="109" s="1"/>
  <c r="AA337" i="109"/>
  <c r="Z337" i="109"/>
  <c r="Y337" i="109"/>
  <c r="V337" i="109"/>
  <c r="X337" i="109" s="1"/>
  <c r="AD337" i="109" s="1"/>
  <c r="U337" i="109"/>
  <c r="T337" i="109"/>
  <c r="S337" i="109"/>
  <c r="R337" i="109"/>
  <c r="Q337" i="109"/>
  <c r="P337" i="109"/>
  <c r="O337" i="109"/>
  <c r="N337" i="109"/>
  <c r="M337" i="109"/>
  <c r="L337" i="109"/>
  <c r="K337" i="109"/>
  <c r="J337" i="109"/>
  <c r="I337" i="109"/>
  <c r="H337" i="109"/>
  <c r="G337" i="109"/>
  <c r="F337" i="109"/>
  <c r="E337" i="109"/>
  <c r="D337" i="109"/>
  <c r="C337" i="109"/>
  <c r="B337" i="109"/>
  <c r="A337" i="109"/>
  <c r="AB336" i="109"/>
  <c r="AC336" i="109" s="1"/>
  <c r="U336" i="109"/>
  <c r="T336" i="109"/>
  <c r="S336" i="109"/>
  <c r="R336" i="109"/>
  <c r="Q336" i="109"/>
  <c r="P336" i="109"/>
  <c r="O336" i="109"/>
  <c r="N336" i="109"/>
  <c r="M336" i="109"/>
  <c r="L336" i="109"/>
  <c r="AA336" i="109" s="1"/>
  <c r="K336" i="109"/>
  <c r="J336" i="109"/>
  <c r="I336" i="109"/>
  <c r="H336" i="109"/>
  <c r="G336" i="109"/>
  <c r="F336" i="109"/>
  <c r="E336" i="109"/>
  <c r="D336" i="109"/>
  <c r="C336" i="109"/>
  <c r="B336" i="109"/>
  <c r="A336" i="109"/>
  <c r="V336" i="109" s="1"/>
  <c r="AH336" i="109" s="1"/>
  <c r="AJ335" i="109"/>
  <c r="AI335" i="109"/>
  <c r="AH335" i="109"/>
  <c r="AF335" i="109"/>
  <c r="AE335" i="109"/>
  <c r="U335" i="109"/>
  <c r="T335" i="109"/>
  <c r="S335" i="109"/>
  <c r="R335" i="109"/>
  <c r="Q335" i="109"/>
  <c r="P335" i="109"/>
  <c r="O335" i="109"/>
  <c r="N335" i="109"/>
  <c r="M335" i="109"/>
  <c r="L335" i="109"/>
  <c r="K335" i="109"/>
  <c r="J335" i="109"/>
  <c r="I335" i="109"/>
  <c r="H335" i="109"/>
  <c r="G335" i="109"/>
  <c r="F335" i="109"/>
  <c r="E335" i="109"/>
  <c r="D335" i="109"/>
  <c r="C335" i="109"/>
  <c r="B335" i="109"/>
  <c r="A335" i="109"/>
  <c r="V335" i="109" s="1"/>
  <c r="AP334" i="109"/>
  <c r="AN334" i="109"/>
  <c r="AM334" i="109"/>
  <c r="AL334" i="109"/>
  <c r="AK334" i="109"/>
  <c r="AJ334" i="109"/>
  <c r="AI334" i="109"/>
  <c r="AH334" i="109"/>
  <c r="AG334" i="109"/>
  <c r="AF334" i="109"/>
  <c r="AR334" i="109" s="1"/>
  <c r="AE334" i="109"/>
  <c r="AQ334" i="109" s="1"/>
  <c r="Z334" i="109"/>
  <c r="Y334" i="109"/>
  <c r="V334" i="109"/>
  <c r="X334" i="109" s="1"/>
  <c r="U334" i="109"/>
  <c r="T334" i="109"/>
  <c r="S334" i="109"/>
  <c r="R334" i="109"/>
  <c r="Q334" i="109"/>
  <c r="P334" i="109"/>
  <c r="O334" i="109"/>
  <c r="N334" i="109"/>
  <c r="M334" i="109"/>
  <c r="L334" i="109"/>
  <c r="K334" i="109"/>
  <c r="J334" i="109"/>
  <c r="I334" i="109"/>
  <c r="H334" i="109"/>
  <c r="G334" i="109"/>
  <c r="F334" i="109"/>
  <c r="E334" i="109"/>
  <c r="D334" i="109"/>
  <c r="C334" i="109"/>
  <c r="B334" i="109"/>
  <c r="A334" i="109"/>
  <c r="AN333" i="109"/>
  <c r="AM333" i="109"/>
  <c r="AL333" i="109"/>
  <c r="AJ333" i="109"/>
  <c r="AI333" i="109"/>
  <c r="AG333" i="109"/>
  <c r="U333" i="109"/>
  <c r="T333" i="109"/>
  <c r="S333" i="109"/>
  <c r="R333" i="109"/>
  <c r="Q333" i="109"/>
  <c r="P333" i="109"/>
  <c r="O333" i="109"/>
  <c r="N333" i="109"/>
  <c r="M333" i="109"/>
  <c r="L333" i="109"/>
  <c r="K333" i="109"/>
  <c r="J333" i="109"/>
  <c r="I333" i="109"/>
  <c r="H333" i="109"/>
  <c r="G333" i="109"/>
  <c r="F333" i="109"/>
  <c r="E333" i="109"/>
  <c r="D333" i="109"/>
  <c r="C333" i="109"/>
  <c r="B333" i="109"/>
  <c r="A333" i="109"/>
  <c r="V333" i="109" s="1"/>
  <c r="AL332" i="109"/>
  <c r="AI332" i="109"/>
  <c r="U332" i="109"/>
  <c r="T332" i="109"/>
  <c r="S332" i="109"/>
  <c r="R332" i="109"/>
  <c r="Q332" i="109"/>
  <c r="P332" i="109"/>
  <c r="O332" i="109"/>
  <c r="N332" i="109"/>
  <c r="M332" i="109"/>
  <c r="L332" i="109"/>
  <c r="K332" i="109"/>
  <c r="J332" i="109"/>
  <c r="I332" i="109"/>
  <c r="H332" i="109"/>
  <c r="G332" i="109"/>
  <c r="F332" i="109"/>
  <c r="E332" i="109"/>
  <c r="D332" i="109"/>
  <c r="C332" i="109"/>
  <c r="B332" i="109"/>
  <c r="A332" i="109"/>
  <c r="V332" i="109" s="1"/>
  <c r="AN331" i="109"/>
  <c r="AM331" i="109"/>
  <c r="AL331" i="109"/>
  <c r="AC331" i="109"/>
  <c r="AB331" i="109"/>
  <c r="V331" i="109"/>
  <c r="U331" i="109"/>
  <c r="T331" i="109"/>
  <c r="S331" i="109"/>
  <c r="R331" i="109"/>
  <c r="Q331" i="109"/>
  <c r="P331" i="109"/>
  <c r="O331" i="109"/>
  <c r="N331" i="109"/>
  <c r="M331" i="109"/>
  <c r="L331" i="109"/>
  <c r="AA331" i="109" s="1"/>
  <c r="K331" i="109"/>
  <c r="J331" i="109"/>
  <c r="I331" i="109"/>
  <c r="H331" i="109"/>
  <c r="G331" i="109"/>
  <c r="F331" i="109"/>
  <c r="E331" i="109"/>
  <c r="D331" i="109"/>
  <c r="C331" i="109"/>
  <c r="B331" i="109"/>
  <c r="A331" i="109"/>
  <c r="AP330" i="109"/>
  <c r="AO330" i="109"/>
  <c r="AS330" i="109" s="1"/>
  <c r="AN330" i="109"/>
  <c r="AM330" i="109"/>
  <c r="AB330" i="109"/>
  <c r="AC330" i="109" s="1"/>
  <c r="Z330" i="109"/>
  <c r="X330" i="109"/>
  <c r="U330" i="109"/>
  <c r="T330" i="109"/>
  <c r="S330" i="109"/>
  <c r="AA330" i="109" s="1"/>
  <c r="R330" i="109"/>
  <c r="Q330" i="109"/>
  <c r="P330" i="109"/>
  <c r="O330" i="109"/>
  <c r="N330" i="109"/>
  <c r="M330" i="109"/>
  <c r="L330" i="109"/>
  <c r="K330" i="109"/>
  <c r="J330" i="109"/>
  <c r="I330" i="109"/>
  <c r="H330" i="109"/>
  <c r="G330" i="109"/>
  <c r="F330" i="109"/>
  <c r="E330" i="109"/>
  <c r="D330" i="109"/>
  <c r="C330" i="109"/>
  <c r="B330" i="109"/>
  <c r="A330" i="109"/>
  <c r="V330" i="109" s="1"/>
  <c r="AB329" i="109"/>
  <c r="AC329" i="109" s="1"/>
  <c r="Y329" i="109"/>
  <c r="V329" i="109"/>
  <c r="U329" i="109"/>
  <c r="T329" i="109"/>
  <c r="S329" i="109"/>
  <c r="AA329" i="109" s="1"/>
  <c r="R329" i="109"/>
  <c r="Q329" i="109"/>
  <c r="P329" i="109"/>
  <c r="O329" i="109"/>
  <c r="N329" i="109"/>
  <c r="M329" i="109"/>
  <c r="L329" i="109"/>
  <c r="K329" i="109"/>
  <c r="J329" i="109"/>
  <c r="I329" i="109"/>
  <c r="H329" i="109"/>
  <c r="G329" i="109"/>
  <c r="F329" i="109"/>
  <c r="E329" i="109"/>
  <c r="D329" i="109"/>
  <c r="C329" i="109"/>
  <c r="B329" i="109"/>
  <c r="A329" i="109"/>
  <c r="AC328" i="109"/>
  <c r="AB328" i="109"/>
  <c r="AA328" i="109"/>
  <c r="Z328" i="109"/>
  <c r="V328" i="109"/>
  <c r="U328" i="109"/>
  <c r="T328" i="109"/>
  <c r="S328" i="109"/>
  <c r="R328" i="109"/>
  <c r="Q328" i="109"/>
  <c r="P328" i="109"/>
  <c r="O328" i="109"/>
  <c r="N328" i="109"/>
  <c r="M328" i="109"/>
  <c r="L328" i="109"/>
  <c r="K328" i="109"/>
  <c r="J328" i="109"/>
  <c r="I328" i="109"/>
  <c r="H328" i="109"/>
  <c r="G328" i="109"/>
  <c r="F328" i="109"/>
  <c r="E328" i="109"/>
  <c r="D328" i="109"/>
  <c r="C328" i="109"/>
  <c r="B328" i="109"/>
  <c r="A328" i="109"/>
  <c r="AB327" i="109"/>
  <c r="AC327" i="109" s="1"/>
  <c r="AA327" i="109"/>
  <c r="V327" i="109"/>
  <c r="U327" i="109"/>
  <c r="T327" i="109"/>
  <c r="S327" i="109"/>
  <c r="R327" i="109"/>
  <c r="Q327" i="109"/>
  <c r="P327" i="109"/>
  <c r="O327" i="109"/>
  <c r="N327" i="109"/>
  <c r="M327" i="109"/>
  <c r="L327" i="109"/>
  <c r="K327" i="109"/>
  <c r="J327" i="109"/>
  <c r="I327" i="109"/>
  <c r="H327" i="109"/>
  <c r="G327" i="109"/>
  <c r="F327" i="109"/>
  <c r="E327" i="109"/>
  <c r="D327" i="109"/>
  <c r="C327" i="109"/>
  <c r="B327" i="109"/>
  <c r="A327" i="109"/>
  <c r="AP326" i="109"/>
  <c r="AO326" i="109"/>
  <c r="AS326" i="109" s="1"/>
  <c r="AM326" i="109"/>
  <c r="AL326" i="109"/>
  <c r="AJ326" i="109"/>
  <c r="AI326" i="109"/>
  <c r="AH326" i="109"/>
  <c r="AG326" i="109"/>
  <c r="AF326" i="109"/>
  <c r="AE326" i="109"/>
  <c r="AD326" i="109"/>
  <c r="AC326" i="109"/>
  <c r="AB326" i="109"/>
  <c r="AA326" i="109"/>
  <c r="Z326" i="109"/>
  <c r="Y326" i="109"/>
  <c r="V326" i="109"/>
  <c r="X326" i="109" s="1"/>
  <c r="U326" i="109"/>
  <c r="T326" i="109"/>
  <c r="S326" i="109"/>
  <c r="R326" i="109"/>
  <c r="Q326" i="109"/>
  <c r="P326" i="109"/>
  <c r="O326" i="109"/>
  <c r="N326" i="109"/>
  <c r="M326" i="109"/>
  <c r="L326" i="109"/>
  <c r="K326" i="109"/>
  <c r="J326" i="109"/>
  <c r="I326" i="109"/>
  <c r="H326" i="109"/>
  <c r="G326" i="109"/>
  <c r="F326" i="109"/>
  <c r="E326" i="109"/>
  <c r="D326" i="109"/>
  <c r="C326" i="109"/>
  <c r="B326" i="109"/>
  <c r="A326" i="109"/>
  <c r="AB325" i="109"/>
  <c r="AC325" i="109" s="1"/>
  <c r="AA325" i="109"/>
  <c r="U325" i="109"/>
  <c r="T325" i="109"/>
  <c r="S325" i="109"/>
  <c r="R325" i="109"/>
  <c r="Q325" i="109"/>
  <c r="P325" i="109"/>
  <c r="O325" i="109"/>
  <c r="N325" i="109"/>
  <c r="M325" i="109"/>
  <c r="L325" i="109"/>
  <c r="K325" i="109"/>
  <c r="J325" i="109"/>
  <c r="I325" i="109"/>
  <c r="H325" i="109"/>
  <c r="G325" i="109"/>
  <c r="F325" i="109"/>
  <c r="E325" i="109"/>
  <c r="D325" i="109"/>
  <c r="C325" i="109"/>
  <c r="B325" i="109"/>
  <c r="A325" i="109"/>
  <c r="V325" i="109" s="1"/>
  <c r="AL324" i="109"/>
  <c r="AK324" i="109"/>
  <c r="AJ324" i="109"/>
  <c r="AI324" i="109"/>
  <c r="U324" i="109"/>
  <c r="T324" i="109"/>
  <c r="S324" i="109"/>
  <c r="R324" i="109"/>
  <c r="Q324" i="109"/>
  <c r="P324" i="109"/>
  <c r="O324" i="109"/>
  <c r="N324" i="109"/>
  <c r="M324" i="109"/>
  <c r="L324" i="109"/>
  <c r="K324" i="109"/>
  <c r="J324" i="109"/>
  <c r="I324" i="109"/>
  <c r="H324" i="109"/>
  <c r="G324" i="109"/>
  <c r="F324" i="109"/>
  <c r="E324" i="109"/>
  <c r="D324" i="109"/>
  <c r="C324" i="109"/>
  <c r="B324" i="109"/>
  <c r="A324" i="109"/>
  <c r="V324" i="109" s="1"/>
  <c r="AP323" i="109"/>
  <c r="AN323" i="109"/>
  <c r="AM323" i="109"/>
  <c r="AL323" i="109"/>
  <c r="AK323" i="109"/>
  <c r="AJ323" i="109"/>
  <c r="AI323" i="109"/>
  <c r="AH323" i="109"/>
  <c r="AG323" i="109"/>
  <c r="AF323" i="109"/>
  <c r="AE323" i="109"/>
  <c r="Z323" i="109"/>
  <c r="Y323" i="109"/>
  <c r="V323" i="109"/>
  <c r="X323" i="109" s="1"/>
  <c r="U323" i="109"/>
  <c r="T323" i="109"/>
  <c r="S323" i="109"/>
  <c r="R323" i="109"/>
  <c r="Q323" i="109"/>
  <c r="P323" i="109"/>
  <c r="O323" i="109"/>
  <c r="N323" i="109"/>
  <c r="M323" i="109"/>
  <c r="L323" i="109"/>
  <c r="K323" i="109"/>
  <c r="J323" i="109"/>
  <c r="I323" i="109"/>
  <c r="H323" i="109"/>
  <c r="G323" i="109"/>
  <c r="F323" i="109"/>
  <c r="E323" i="109"/>
  <c r="D323" i="109"/>
  <c r="C323" i="109"/>
  <c r="B323" i="109"/>
  <c r="A323" i="109"/>
  <c r="AP322" i="109"/>
  <c r="AO322" i="109"/>
  <c r="AS322" i="109" s="1"/>
  <c r="AN322" i="109"/>
  <c r="AM322" i="109"/>
  <c r="U322" i="109"/>
  <c r="T322" i="109"/>
  <c r="S322" i="109"/>
  <c r="R322" i="109"/>
  <c r="Q322" i="109"/>
  <c r="P322" i="109"/>
  <c r="O322" i="109"/>
  <c r="N322" i="109"/>
  <c r="M322" i="109"/>
  <c r="L322" i="109"/>
  <c r="K322" i="109"/>
  <c r="J322" i="109"/>
  <c r="I322" i="109"/>
  <c r="H322" i="109"/>
  <c r="G322" i="109"/>
  <c r="F322" i="109"/>
  <c r="E322" i="109"/>
  <c r="D322" i="109"/>
  <c r="C322" i="109"/>
  <c r="B322" i="109"/>
  <c r="A322" i="109"/>
  <c r="V322" i="109" s="1"/>
  <c r="AG322" i="109" s="1"/>
  <c r="AI321" i="109"/>
  <c r="U321" i="109"/>
  <c r="T321" i="109"/>
  <c r="S321" i="109"/>
  <c r="R321" i="109"/>
  <c r="Q321" i="109"/>
  <c r="P321" i="109"/>
  <c r="O321" i="109"/>
  <c r="N321" i="109"/>
  <c r="M321" i="109"/>
  <c r="L321" i="109"/>
  <c r="K321" i="109"/>
  <c r="J321" i="109"/>
  <c r="I321" i="109"/>
  <c r="H321" i="109"/>
  <c r="G321" i="109"/>
  <c r="F321" i="109"/>
  <c r="E321" i="109"/>
  <c r="D321" i="109"/>
  <c r="C321" i="109"/>
  <c r="B321" i="109"/>
  <c r="A321" i="109"/>
  <c r="V321" i="109" s="1"/>
  <c r="AP320" i="109"/>
  <c r="AO320" i="109"/>
  <c r="AS320" i="109" s="1"/>
  <c r="AN320" i="109"/>
  <c r="AC320" i="109"/>
  <c r="AB320" i="109"/>
  <c r="U320" i="109"/>
  <c r="T320" i="109"/>
  <c r="S320" i="109"/>
  <c r="R320" i="109"/>
  <c r="Q320" i="109"/>
  <c r="P320" i="109"/>
  <c r="O320" i="109"/>
  <c r="N320" i="109"/>
  <c r="M320" i="109"/>
  <c r="L320" i="109"/>
  <c r="AA320" i="109" s="1"/>
  <c r="K320" i="109"/>
  <c r="J320" i="109"/>
  <c r="I320" i="109"/>
  <c r="H320" i="109"/>
  <c r="G320" i="109"/>
  <c r="F320" i="109"/>
  <c r="E320" i="109"/>
  <c r="D320" i="109"/>
  <c r="C320" i="109"/>
  <c r="B320" i="109"/>
  <c r="A320" i="109"/>
  <c r="V320" i="109" s="1"/>
  <c r="AB319" i="109"/>
  <c r="AC319" i="109" s="1"/>
  <c r="V319" i="109"/>
  <c r="U319" i="109"/>
  <c r="T319" i="109"/>
  <c r="S319" i="109"/>
  <c r="AA319" i="109" s="1"/>
  <c r="R319" i="109"/>
  <c r="Q319" i="109"/>
  <c r="P319" i="109"/>
  <c r="O319" i="109"/>
  <c r="N319" i="109"/>
  <c r="M319" i="109"/>
  <c r="L319" i="109"/>
  <c r="K319" i="109"/>
  <c r="J319" i="109"/>
  <c r="I319" i="109"/>
  <c r="H319" i="109"/>
  <c r="G319" i="109"/>
  <c r="F319" i="109"/>
  <c r="E319" i="109"/>
  <c r="D319" i="109"/>
  <c r="C319" i="109"/>
  <c r="B319" i="109"/>
  <c r="A319" i="109"/>
  <c r="AB318" i="109"/>
  <c r="AC318" i="109" s="1"/>
  <c r="AA318" i="109"/>
  <c r="U318" i="109"/>
  <c r="T318" i="109"/>
  <c r="S318" i="109"/>
  <c r="R318" i="109"/>
  <c r="Q318" i="109"/>
  <c r="P318" i="109"/>
  <c r="O318" i="109"/>
  <c r="N318" i="109"/>
  <c r="M318" i="109"/>
  <c r="L318" i="109"/>
  <c r="K318" i="109"/>
  <c r="J318" i="109"/>
  <c r="I318" i="109"/>
  <c r="H318" i="109"/>
  <c r="G318" i="109"/>
  <c r="F318" i="109"/>
  <c r="E318" i="109"/>
  <c r="D318" i="109"/>
  <c r="C318" i="109"/>
  <c r="B318" i="109"/>
  <c r="A318" i="109"/>
  <c r="V318" i="109" s="1"/>
  <c r="AB317" i="109"/>
  <c r="AC317" i="109" s="1"/>
  <c r="AA317" i="109"/>
  <c r="V317" i="109"/>
  <c r="U317" i="109"/>
  <c r="T317" i="109"/>
  <c r="S317" i="109"/>
  <c r="R317" i="109"/>
  <c r="Q317" i="109"/>
  <c r="P317" i="109"/>
  <c r="O317" i="109"/>
  <c r="N317" i="109"/>
  <c r="M317" i="109"/>
  <c r="L317" i="109"/>
  <c r="K317" i="109"/>
  <c r="J317" i="109"/>
  <c r="I317" i="109"/>
  <c r="H317" i="109"/>
  <c r="G317" i="109"/>
  <c r="F317" i="109"/>
  <c r="E317" i="109"/>
  <c r="D317" i="109"/>
  <c r="C317" i="109"/>
  <c r="B317" i="109"/>
  <c r="A317" i="109"/>
  <c r="AC316" i="109"/>
  <c r="AB316" i="109"/>
  <c r="AA316" i="109"/>
  <c r="V316" i="109"/>
  <c r="U316" i="109"/>
  <c r="T316" i="109"/>
  <c r="S316" i="109"/>
  <c r="R316" i="109"/>
  <c r="Q316" i="109"/>
  <c r="P316" i="109"/>
  <c r="O316" i="109"/>
  <c r="N316" i="109"/>
  <c r="M316" i="109"/>
  <c r="L316" i="109"/>
  <c r="K316" i="109"/>
  <c r="J316" i="109"/>
  <c r="I316" i="109"/>
  <c r="H316" i="109"/>
  <c r="G316" i="109"/>
  <c r="F316" i="109"/>
  <c r="E316" i="109"/>
  <c r="D316" i="109"/>
  <c r="C316" i="109"/>
  <c r="B316" i="109"/>
  <c r="A316" i="109"/>
  <c r="AP315" i="109"/>
  <c r="AO315" i="109"/>
  <c r="AS315" i="109" s="1"/>
  <c r="AM315" i="109"/>
  <c r="AL315" i="109"/>
  <c r="AJ315" i="109"/>
  <c r="AI315" i="109"/>
  <c r="AH315" i="109"/>
  <c r="AG315" i="109"/>
  <c r="AF315" i="109"/>
  <c r="AE315" i="109"/>
  <c r="AD315" i="109"/>
  <c r="AB315" i="109"/>
  <c r="AC315" i="109" s="1"/>
  <c r="AA315" i="109"/>
  <c r="Z315" i="109"/>
  <c r="Y315" i="109"/>
  <c r="V315" i="109"/>
  <c r="X315" i="109" s="1"/>
  <c r="U315" i="109"/>
  <c r="T315" i="109"/>
  <c r="S315" i="109"/>
  <c r="R315" i="109"/>
  <c r="Q315" i="109"/>
  <c r="P315" i="109"/>
  <c r="O315" i="109"/>
  <c r="N315" i="109"/>
  <c r="M315" i="109"/>
  <c r="L315" i="109"/>
  <c r="K315" i="109"/>
  <c r="J315" i="109"/>
  <c r="I315" i="109"/>
  <c r="H315" i="109"/>
  <c r="G315" i="109"/>
  <c r="F315" i="109"/>
  <c r="E315" i="109"/>
  <c r="D315" i="109"/>
  <c r="C315" i="109"/>
  <c r="B315" i="109"/>
  <c r="A315" i="109"/>
  <c r="AE314" i="109"/>
  <c r="AB314" i="109"/>
  <c r="AC314" i="109" s="1"/>
  <c r="AA314" i="109"/>
  <c r="U314" i="109"/>
  <c r="T314" i="109"/>
  <c r="S314" i="109"/>
  <c r="R314" i="109"/>
  <c r="Q314" i="109"/>
  <c r="P314" i="109"/>
  <c r="O314" i="109"/>
  <c r="N314" i="109"/>
  <c r="M314" i="109"/>
  <c r="L314" i="109"/>
  <c r="K314" i="109"/>
  <c r="J314" i="109"/>
  <c r="I314" i="109"/>
  <c r="H314" i="109"/>
  <c r="G314" i="109"/>
  <c r="F314" i="109"/>
  <c r="E314" i="109"/>
  <c r="D314" i="109"/>
  <c r="C314" i="109"/>
  <c r="B314" i="109"/>
  <c r="A314" i="109"/>
  <c r="V314" i="109" s="1"/>
  <c r="AL313" i="109"/>
  <c r="AK313" i="109"/>
  <c r="AJ313" i="109"/>
  <c r="AI313" i="109"/>
  <c r="AH313" i="109"/>
  <c r="AG313" i="109"/>
  <c r="AF313" i="109"/>
  <c r="AE313" i="109"/>
  <c r="U313" i="109"/>
  <c r="T313" i="109"/>
  <c r="S313" i="109"/>
  <c r="R313" i="109"/>
  <c r="Q313" i="109"/>
  <c r="P313" i="109"/>
  <c r="O313" i="109"/>
  <c r="N313" i="109"/>
  <c r="M313" i="109"/>
  <c r="L313" i="109"/>
  <c r="K313" i="109"/>
  <c r="J313" i="109"/>
  <c r="I313" i="109"/>
  <c r="H313" i="109"/>
  <c r="G313" i="109"/>
  <c r="F313" i="109"/>
  <c r="E313" i="109"/>
  <c r="D313" i="109"/>
  <c r="C313" i="109"/>
  <c r="B313" i="109"/>
  <c r="A313" i="109"/>
  <c r="V313" i="109" s="1"/>
  <c r="AP312" i="109"/>
  <c r="AN312" i="109"/>
  <c r="AM312" i="109"/>
  <c r="AL312" i="109"/>
  <c r="AK312" i="109"/>
  <c r="AJ312" i="109"/>
  <c r="AI312" i="109"/>
  <c r="AH312" i="109"/>
  <c r="AG312" i="109"/>
  <c r="AF312" i="109"/>
  <c r="AR312" i="109" s="1"/>
  <c r="AE312" i="109"/>
  <c r="Z312" i="109"/>
  <c r="Y312" i="109"/>
  <c r="V312" i="109"/>
  <c r="X312" i="109" s="1"/>
  <c r="U312" i="109"/>
  <c r="T312" i="109"/>
  <c r="S312" i="109"/>
  <c r="R312" i="109"/>
  <c r="Q312" i="109"/>
  <c r="P312" i="109"/>
  <c r="O312" i="109"/>
  <c r="N312" i="109"/>
  <c r="M312" i="109"/>
  <c r="L312" i="109"/>
  <c r="K312" i="109"/>
  <c r="J312" i="109"/>
  <c r="I312" i="109"/>
  <c r="H312" i="109"/>
  <c r="G312" i="109"/>
  <c r="F312" i="109"/>
  <c r="E312" i="109"/>
  <c r="D312" i="109"/>
  <c r="C312" i="109"/>
  <c r="B312" i="109"/>
  <c r="A312" i="109"/>
  <c r="AP311" i="109"/>
  <c r="AO311" i="109"/>
  <c r="AN311" i="109"/>
  <c r="AM311" i="109"/>
  <c r="AL311" i="109"/>
  <c r="AK311" i="109"/>
  <c r="AJ311" i="109"/>
  <c r="AI311" i="109"/>
  <c r="AG311" i="109"/>
  <c r="U311" i="109"/>
  <c r="T311" i="109"/>
  <c r="S311" i="109"/>
  <c r="R311" i="109"/>
  <c r="Q311" i="109"/>
  <c r="P311" i="109"/>
  <c r="O311" i="109"/>
  <c r="N311" i="109"/>
  <c r="M311" i="109"/>
  <c r="L311" i="109"/>
  <c r="K311" i="109"/>
  <c r="J311" i="109"/>
  <c r="I311" i="109"/>
  <c r="H311" i="109"/>
  <c r="G311" i="109"/>
  <c r="F311" i="109"/>
  <c r="E311" i="109"/>
  <c r="D311" i="109"/>
  <c r="C311" i="109"/>
  <c r="B311" i="109"/>
  <c r="A311" i="109"/>
  <c r="V311" i="109" s="1"/>
  <c r="AP310" i="109"/>
  <c r="AO310" i="109"/>
  <c r="AS310" i="109" s="1"/>
  <c r="AM310" i="109"/>
  <c r="AL310" i="109"/>
  <c r="AI310" i="109"/>
  <c r="U310" i="109"/>
  <c r="T310" i="109"/>
  <c r="S310" i="109"/>
  <c r="R310" i="109"/>
  <c r="Q310" i="109"/>
  <c r="P310" i="109"/>
  <c r="O310" i="109"/>
  <c r="N310" i="109"/>
  <c r="M310" i="109"/>
  <c r="L310" i="109"/>
  <c r="K310" i="109"/>
  <c r="J310" i="109"/>
  <c r="I310" i="109"/>
  <c r="H310" i="109"/>
  <c r="G310" i="109"/>
  <c r="F310" i="109"/>
  <c r="E310" i="109"/>
  <c r="D310" i="109"/>
  <c r="C310" i="109"/>
  <c r="B310" i="109"/>
  <c r="A310" i="109"/>
  <c r="V310" i="109" s="1"/>
  <c r="AP309" i="109"/>
  <c r="AO309" i="109"/>
  <c r="AS309" i="109" s="1"/>
  <c r="AN309" i="109"/>
  <c r="AM309" i="109"/>
  <c r="AL309" i="109"/>
  <c r="AK309" i="109"/>
  <c r="AC309" i="109"/>
  <c r="AB309" i="109"/>
  <c r="V309" i="109"/>
  <c r="U309" i="109"/>
  <c r="T309" i="109"/>
  <c r="S309" i="109"/>
  <c r="R309" i="109"/>
  <c r="Q309" i="109"/>
  <c r="P309" i="109"/>
  <c r="O309" i="109"/>
  <c r="N309" i="109"/>
  <c r="M309" i="109"/>
  <c r="L309" i="109"/>
  <c r="K309" i="109"/>
  <c r="J309" i="109"/>
  <c r="I309" i="109"/>
  <c r="H309" i="109"/>
  <c r="G309" i="109"/>
  <c r="F309" i="109"/>
  <c r="E309" i="109"/>
  <c r="D309" i="109"/>
  <c r="C309" i="109"/>
  <c r="B309" i="109"/>
  <c r="A309" i="109"/>
  <c r="AB308" i="109"/>
  <c r="AC308" i="109" s="1"/>
  <c r="U308" i="109"/>
  <c r="T308" i="109"/>
  <c r="S308" i="109"/>
  <c r="AA308" i="109" s="1"/>
  <c r="R308" i="109"/>
  <c r="Q308" i="109"/>
  <c r="P308" i="109"/>
  <c r="O308" i="109"/>
  <c r="N308" i="109"/>
  <c r="M308" i="109"/>
  <c r="L308" i="109"/>
  <c r="K308" i="109"/>
  <c r="J308" i="109"/>
  <c r="I308" i="109"/>
  <c r="H308" i="109"/>
  <c r="G308" i="109"/>
  <c r="F308" i="109"/>
  <c r="E308" i="109"/>
  <c r="D308" i="109"/>
  <c r="C308" i="109"/>
  <c r="B308" i="109"/>
  <c r="A308" i="109"/>
  <c r="V308" i="109" s="1"/>
  <c r="AS307" i="109"/>
  <c r="AP307" i="109"/>
  <c r="AO307" i="109"/>
  <c r="AL307" i="109"/>
  <c r="AB307" i="109"/>
  <c r="AC307" i="109" s="1"/>
  <c r="AA307" i="109"/>
  <c r="Z307" i="109"/>
  <c r="Y307" i="109"/>
  <c r="V307" i="109"/>
  <c r="U307" i="109"/>
  <c r="T307" i="109"/>
  <c r="S307" i="109"/>
  <c r="R307" i="109"/>
  <c r="Q307" i="109"/>
  <c r="P307" i="109"/>
  <c r="O307" i="109"/>
  <c r="N307" i="109"/>
  <c r="M307" i="109"/>
  <c r="L307" i="109"/>
  <c r="K307" i="109"/>
  <c r="J307" i="109"/>
  <c r="I307" i="109"/>
  <c r="H307" i="109"/>
  <c r="G307" i="109"/>
  <c r="F307" i="109"/>
  <c r="E307" i="109"/>
  <c r="D307" i="109"/>
  <c r="C307" i="109"/>
  <c r="B307" i="109"/>
  <c r="A307" i="109"/>
  <c r="AB306" i="109"/>
  <c r="AC306" i="109" s="1"/>
  <c r="AA306" i="109"/>
  <c r="V306" i="109"/>
  <c r="Z306" i="109" s="1"/>
  <c r="U306" i="109"/>
  <c r="T306" i="109"/>
  <c r="S306" i="109"/>
  <c r="R306" i="109"/>
  <c r="Q306" i="109"/>
  <c r="P306" i="109"/>
  <c r="O306" i="109"/>
  <c r="N306" i="109"/>
  <c r="M306" i="109"/>
  <c r="L306" i="109"/>
  <c r="K306" i="109"/>
  <c r="J306" i="109"/>
  <c r="I306" i="109"/>
  <c r="H306" i="109"/>
  <c r="G306" i="109"/>
  <c r="F306" i="109"/>
  <c r="E306" i="109"/>
  <c r="D306" i="109"/>
  <c r="C306" i="109"/>
  <c r="B306" i="109"/>
  <c r="A306" i="109"/>
  <c r="AB305" i="109"/>
  <c r="AC305" i="109" s="1"/>
  <c r="Y305" i="109"/>
  <c r="V305" i="109"/>
  <c r="U305" i="109"/>
  <c r="T305" i="109"/>
  <c r="S305" i="109"/>
  <c r="AA305" i="109" s="1"/>
  <c r="R305" i="109"/>
  <c r="Q305" i="109"/>
  <c r="P305" i="109"/>
  <c r="O305" i="109"/>
  <c r="N305" i="109"/>
  <c r="M305" i="109"/>
  <c r="L305" i="109"/>
  <c r="K305" i="109"/>
  <c r="J305" i="109"/>
  <c r="I305" i="109"/>
  <c r="H305" i="109"/>
  <c r="G305" i="109"/>
  <c r="F305" i="109"/>
  <c r="E305" i="109"/>
  <c r="D305" i="109"/>
  <c r="C305" i="109"/>
  <c r="B305" i="109"/>
  <c r="A305" i="109"/>
  <c r="AP304" i="109"/>
  <c r="AO304" i="109"/>
  <c r="AS304" i="109" s="1"/>
  <c r="AM304" i="109"/>
  <c r="AL304" i="109"/>
  <c r="AJ304" i="109"/>
  <c r="AI304" i="109"/>
  <c r="AH304" i="109"/>
  <c r="AG304" i="109"/>
  <c r="AF304" i="109"/>
  <c r="AE304" i="109"/>
  <c r="AB304" i="109"/>
  <c r="AC304" i="109" s="1"/>
  <c r="Z304" i="109"/>
  <c r="Y304" i="109"/>
  <c r="V304" i="109"/>
  <c r="X304" i="109" s="1"/>
  <c r="U304" i="109"/>
  <c r="T304" i="109"/>
  <c r="S304" i="109"/>
  <c r="AA304" i="109" s="1"/>
  <c r="AD304" i="109" s="1"/>
  <c r="R304" i="109"/>
  <c r="Q304" i="109"/>
  <c r="P304" i="109"/>
  <c r="O304" i="109"/>
  <c r="N304" i="109"/>
  <c r="M304" i="109"/>
  <c r="L304" i="109"/>
  <c r="K304" i="109"/>
  <c r="J304" i="109"/>
  <c r="I304" i="109"/>
  <c r="H304" i="109"/>
  <c r="G304" i="109"/>
  <c r="F304" i="109"/>
  <c r="E304" i="109"/>
  <c r="D304" i="109"/>
  <c r="C304" i="109"/>
  <c r="B304" i="109"/>
  <c r="A304" i="109"/>
  <c r="AL303" i="109"/>
  <c r="AH303" i="109"/>
  <c r="AG303" i="109"/>
  <c r="AF303" i="109"/>
  <c r="AE303" i="109"/>
  <c r="AC303" i="109"/>
  <c r="AB303" i="109"/>
  <c r="AA303" i="109"/>
  <c r="U303" i="109"/>
  <c r="T303" i="109"/>
  <c r="S303" i="109"/>
  <c r="R303" i="109"/>
  <c r="Q303" i="109"/>
  <c r="P303" i="109"/>
  <c r="O303" i="109"/>
  <c r="N303" i="109"/>
  <c r="M303" i="109"/>
  <c r="L303" i="109"/>
  <c r="K303" i="109"/>
  <c r="J303" i="109"/>
  <c r="I303" i="109"/>
  <c r="H303" i="109"/>
  <c r="G303" i="109"/>
  <c r="F303" i="109"/>
  <c r="E303" i="109"/>
  <c r="D303" i="109"/>
  <c r="C303" i="109"/>
  <c r="B303" i="109"/>
  <c r="A303" i="109"/>
  <c r="V303" i="109" s="1"/>
  <c r="X303" i="109" s="1"/>
  <c r="AD303" i="109" s="1"/>
  <c r="AI302" i="109"/>
  <c r="AF302" i="109"/>
  <c r="X302" i="109"/>
  <c r="U302" i="109"/>
  <c r="T302" i="109"/>
  <c r="S302" i="109"/>
  <c r="R302" i="109"/>
  <c r="Q302" i="109"/>
  <c r="P302" i="109"/>
  <c r="O302" i="109"/>
  <c r="N302" i="109"/>
  <c r="M302" i="109"/>
  <c r="L302" i="109"/>
  <c r="K302" i="109"/>
  <c r="J302" i="109"/>
  <c r="I302" i="109"/>
  <c r="H302" i="109"/>
  <c r="G302" i="109"/>
  <c r="F302" i="109"/>
  <c r="E302" i="109"/>
  <c r="D302" i="109"/>
  <c r="C302" i="109"/>
  <c r="B302" i="109"/>
  <c r="A302" i="109"/>
  <c r="V302" i="109" s="1"/>
  <c r="AP301" i="109"/>
  <c r="AN301" i="109"/>
  <c r="AM301" i="109"/>
  <c r="AL301" i="109"/>
  <c r="AK301" i="109"/>
  <c r="AJ301" i="109"/>
  <c r="AI301" i="109"/>
  <c r="AH301" i="109"/>
  <c r="AG301" i="109"/>
  <c r="AF301" i="109"/>
  <c r="AR301" i="109" s="1"/>
  <c r="AE301" i="109"/>
  <c r="Z301" i="109"/>
  <c r="Y301" i="109"/>
  <c r="V301" i="109"/>
  <c r="X301" i="109" s="1"/>
  <c r="U301" i="109"/>
  <c r="T301" i="109"/>
  <c r="S301" i="109"/>
  <c r="R301" i="109"/>
  <c r="Q301" i="109"/>
  <c r="P301" i="109"/>
  <c r="O301" i="109"/>
  <c r="N301" i="109"/>
  <c r="M301" i="109"/>
  <c r="L301" i="109"/>
  <c r="K301" i="109"/>
  <c r="J301" i="109"/>
  <c r="I301" i="109"/>
  <c r="H301" i="109"/>
  <c r="G301" i="109"/>
  <c r="F301" i="109"/>
  <c r="E301" i="109"/>
  <c r="D301" i="109"/>
  <c r="C301" i="109"/>
  <c r="B301" i="109"/>
  <c r="A301" i="109"/>
  <c r="AK300" i="109"/>
  <c r="AH300" i="109"/>
  <c r="AB300" i="109"/>
  <c r="AC300" i="109" s="1"/>
  <c r="U300" i="109"/>
  <c r="T300" i="109"/>
  <c r="S300" i="109"/>
  <c r="R300" i="109"/>
  <c r="Q300" i="109"/>
  <c r="P300" i="109"/>
  <c r="O300" i="109"/>
  <c r="N300" i="109"/>
  <c r="M300" i="109"/>
  <c r="L300" i="109"/>
  <c r="K300" i="109"/>
  <c r="J300" i="109"/>
  <c r="I300" i="109"/>
  <c r="H300" i="109"/>
  <c r="G300" i="109"/>
  <c r="F300" i="109"/>
  <c r="E300" i="109"/>
  <c r="D300" i="109"/>
  <c r="C300" i="109"/>
  <c r="B300" i="109"/>
  <c r="A300" i="109"/>
  <c r="V300" i="109" s="1"/>
  <c r="AP299" i="109"/>
  <c r="AO299" i="109"/>
  <c r="AN299" i="109"/>
  <c r="AI299" i="109"/>
  <c r="X299" i="109"/>
  <c r="U299" i="109"/>
  <c r="T299" i="109"/>
  <c r="S299" i="109"/>
  <c r="R299" i="109"/>
  <c r="Q299" i="109"/>
  <c r="P299" i="109"/>
  <c r="O299" i="109"/>
  <c r="N299" i="109"/>
  <c r="M299" i="109"/>
  <c r="L299" i="109"/>
  <c r="K299" i="109"/>
  <c r="J299" i="109"/>
  <c r="I299" i="109"/>
  <c r="H299" i="109"/>
  <c r="G299" i="109"/>
  <c r="F299" i="109"/>
  <c r="E299" i="109"/>
  <c r="D299" i="109"/>
  <c r="C299" i="109"/>
  <c r="B299" i="109"/>
  <c r="A299" i="109"/>
  <c r="V299" i="109" s="1"/>
  <c r="AP298" i="109"/>
  <c r="AO298" i="109"/>
  <c r="AS298" i="109" s="1"/>
  <c r="AN298" i="109"/>
  <c r="AM298" i="109"/>
  <c r="AL298" i="109"/>
  <c r="AK298" i="109"/>
  <c r="AH298" i="109"/>
  <c r="AF298" i="109"/>
  <c r="AC298" i="109"/>
  <c r="AB298" i="109"/>
  <c r="Z298" i="109"/>
  <c r="V298" i="109"/>
  <c r="U298" i="109"/>
  <c r="T298" i="109"/>
  <c r="S298" i="109"/>
  <c r="R298" i="109"/>
  <c r="Q298" i="109"/>
  <c r="P298" i="109"/>
  <c r="O298" i="109"/>
  <c r="N298" i="109"/>
  <c r="M298" i="109"/>
  <c r="L298" i="109"/>
  <c r="K298" i="109"/>
  <c r="J298" i="109"/>
  <c r="I298" i="109"/>
  <c r="H298" i="109"/>
  <c r="G298" i="109"/>
  <c r="F298" i="109"/>
  <c r="E298" i="109"/>
  <c r="D298" i="109"/>
  <c r="C298" i="109"/>
  <c r="B298" i="109"/>
  <c r="A298" i="109"/>
  <c r="AJ297" i="109"/>
  <c r="AB297" i="109"/>
  <c r="AC297" i="109" s="1"/>
  <c r="Y297" i="109"/>
  <c r="V297" i="109"/>
  <c r="U297" i="109"/>
  <c r="T297" i="109"/>
  <c r="S297" i="109"/>
  <c r="AA297" i="109" s="1"/>
  <c r="R297" i="109"/>
  <c r="Q297" i="109"/>
  <c r="P297" i="109"/>
  <c r="O297" i="109"/>
  <c r="N297" i="109"/>
  <c r="M297" i="109"/>
  <c r="L297" i="109"/>
  <c r="K297" i="109"/>
  <c r="J297" i="109"/>
  <c r="I297" i="109"/>
  <c r="H297" i="109"/>
  <c r="G297" i="109"/>
  <c r="F297" i="109"/>
  <c r="E297" i="109"/>
  <c r="D297" i="109"/>
  <c r="C297" i="109"/>
  <c r="B297" i="109"/>
  <c r="A297" i="109"/>
  <c r="V296" i="109"/>
  <c r="U296" i="109"/>
  <c r="T296" i="109"/>
  <c r="S296" i="109"/>
  <c r="R296" i="109"/>
  <c r="Q296" i="109"/>
  <c r="P296" i="109"/>
  <c r="O296" i="109"/>
  <c r="N296" i="109"/>
  <c r="M296" i="109"/>
  <c r="L296" i="109"/>
  <c r="K296" i="109"/>
  <c r="J296" i="109"/>
  <c r="I296" i="109"/>
  <c r="H296" i="109"/>
  <c r="G296" i="109"/>
  <c r="F296" i="109"/>
  <c r="E296" i="109"/>
  <c r="D296" i="109"/>
  <c r="C296" i="109"/>
  <c r="B296" i="109"/>
  <c r="A296" i="109"/>
  <c r="AN295" i="109"/>
  <c r="AL295" i="109"/>
  <c r="AK295" i="109"/>
  <c r="AF295" i="109"/>
  <c r="AB295" i="109"/>
  <c r="AC295" i="109" s="1"/>
  <c r="AA295" i="109"/>
  <c r="V295" i="109"/>
  <c r="U295" i="109"/>
  <c r="T295" i="109"/>
  <c r="S295" i="109"/>
  <c r="R295" i="109"/>
  <c r="Q295" i="109"/>
  <c r="P295" i="109"/>
  <c r="O295" i="109"/>
  <c r="N295" i="109"/>
  <c r="M295" i="109"/>
  <c r="L295" i="109"/>
  <c r="K295" i="109"/>
  <c r="J295" i="109"/>
  <c r="I295" i="109"/>
  <c r="H295" i="109"/>
  <c r="G295" i="109"/>
  <c r="F295" i="109"/>
  <c r="E295" i="109"/>
  <c r="D295" i="109"/>
  <c r="C295" i="109"/>
  <c r="B295" i="109"/>
  <c r="A295" i="109"/>
  <c r="AH294" i="109"/>
  <c r="AB294" i="109"/>
  <c r="AC294" i="109" s="1"/>
  <c r="AA294" i="109"/>
  <c r="Y294" i="109"/>
  <c r="V294" i="109"/>
  <c r="U294" i="109"/>
  <c r="T294" i="109"/>
  <c r="S294" i="109"/>
  <c r="R294" i="109"/>
  <c r="Q294" i="109"/>
  <c r="P294" i="109"/>
  <c r="O294" i="109"/>
  <c r="N294" i="109"/>
  <c r="M294" i="109"/>
  <c r="L294" i="109"/>
  <c r="K294" i="109"/>
  <c r="J294" i="109"/>
  <c r="I294" i="109"/>
  <c r="H294" i="109"/>
  <c r="G294" i="109"/>
  <c r="F294" i="109"/>
  <c r="E294" i="109"/>
  <c r="D294" i="109"/>
  <c r="C294" i="109"/>
  <c r="B294" i="109"/>
  <c r="A294" i="109"/>
  <c r="AP293" i="109"/>
  <c r="AO293" i="109"/>
  <c r="AS293" i="109" s="1"/>
  <c r="AM293" i="109"/>
  <c r="AL293" i="109"/>
  <c r="AJ293" i="109"/>
  <c r="AI293" i="109"/>
  <c r="AH293" i="109"/>
  <c r="AG293" i="109"/>
  <c r="AF293" i="109"/>
  <c r="AE293" i="109"/>
  <c r="AB293" i="109"/>
  <c r="AC293" i="109" s="1"/>
  <c r="AA293" i="109"/>
  <c r="AD293" i="109" s="1"/>
  <c r="Z293" i="109"/>
  <c r="Y293" i="109"/>
  <c r="V293" i="109"/>
  <c r="X293" i="109" s="1"/>
  <c r="U293" i="109"/>
  <c r="T293" i="109"/>
  <c r="S293" i="109"/>
  <c r="R293" i="109"/>
  <c r="Q293" i="109"/>
  <c r="P293" i="109"/>
  <c r="O293" i="109"/>
  <c r="N293" i="109"/>
  <c r="M293" i="109"/>
  <c r="L293" i="109"/>
  <c r="K293" i="109"/>
  <c r="J293" i="109"/>
  <c r="I293" i="109"/>
  <c r="H293" i="109"/>
  <c r="G293" i="109"/>
  <c r="F293" i="109"/>
  <c r="E293" i="109"/>
  <c r="D293" i="109"/>
  <c r="C293" i="109"/>
  <c r="B293" i="109"/>
  <c r="A293" i="109"/>
  <c r="AL292" i="109"/>
  <c r="AJ292" i="109"/>
  <c r="AI292" i="109"/>
  <c r="U292" i="109"/>
  <c r="T292" i="109"/>
  <c r="S292" i="109"/>
  <c r="R292" i="109"/>
  <c r="Q292" i="109"/>
  <c r="P292" i="109"/>
  <c r="O292" i="109"/>
  <c r="N292" i="109"/>
  <c r="M292" i="109"/>
  <c r="L292" i="109"/>
  <c r="K292" i="109"/>
  <c r="J292" i="109"/>
  <c r="I292" i="109"/>
  <c r="H292" i="109"/>
  <c r="G292" i="109"/>
  <c r="F292" i="109"/>
  <c r="E292" i="109"/>
  <c r="D292" i="109"/>
  <c r="C292" i="109"/>
  <c r="B292" i="109"/>
  <c r="A292" i="109"/>
  <c r="V292" i="109" s="1"/>
  <c r="X292" i="109" s="1"/>
  <c r="AN291" i="109"/>
  <c r="AL291" i="109"/>
  <c r="AK291" i="109"/>
  <c r="AJ291" i="109"/>
  <c r="AI291" i="109"/>
  <c r="AH291" i="109"/>
  <c r="AG291" i="109"/>
  <c r="AF291" i="109"/>
  <c r="AR291" i="109" s="1"/>
  <c r="AE291" i="109"/>
  <c r="Z291" i="109"/>
  <c r="V291" i="109"/>
  <c r="U291" i="109"/>
  <c r="T291" i="109"/>
  <c r="S291" i="109"/>
  <c r="R291" i="109"/>
  <c r="Q291" i="109"/>
  <c r="P291" i="109"/>
  <c r="O291" i="109"/>
  <c r="N291" i="109"/>
  <c r="M291" i="109"/>
  <c r="L291" i="109"/>
  <c r="K291" i="109"/>
  <c r="J291" i="109"/>
  <c r="I291" i="109"/>
  <c r="H291" i="109"/>
  <c r="G291" i="109"/>
  <c r="F291" i="109"/>
  <c r="E291" i="109"/>
  <c r="D291" i="109"/>
  <c r="C291" i="109"/>
  <c r="B291" i="109"/>
  <c r="A291" i="109"/>
  <c r="AP290" i="109"/>
  <c r="AN290" i="109"/>
  <c r="AM290" i="109"/>
  <c r="AL290" i="109"/>
  <c r="AK290" i="109"/>
  <c r="AJ290" i="109"/>
  <c r="AI290" i="109"/>
  <c r="AH290" i="109"/>
  <c r="AG290" i="109"/>
  <c r="AF290" i="109"/>
  <c r="AE290" i="109"/>
  <c r="AB290" i="109"/>
  <c r="AC290" i="109" s="1"/>
  <c r="Z290" i="109"/>
  <c r="Y290" i="109"/>
  <c r="V290" i="109"/>
  <c r="X290" i="109" s="1"/>
  <c r="U290" i="109"/>
  <c r="T290" i="109"/>
  <c r="S290" i="109"/>
  <c r="R290" i="109"/>
  <c r="Q290" i="109"/>
  <c r="P290" i="109"/>
  <c r="O290" i="109"/>
  <c r="N290" i="109"/>
  <c r="M290" i="109"/>
  <c r="L290" i="109"/>
  <c r="K290" i="109"/>
  <c r="J290" i="109"/>
  <c r="I290" i="109"/>
  <c r="H290" i="109"/>
  <c r="G290" i="109"/>
  <c r="F290" i="109"/>
  <c r="E290" i="109"/>
  <c r="D290" i="109"/>
  <c r="C290" i="109"/>
  <c r="B290" i="109"/>
  <c r="A290" i="109"/>
  <c r="AP289" i="109"/>
  <c r="AO289" i="109"/>
  <c r="AS289" i="109" s="1"/>
  <c r="AN289" i="109"/>
  <c r="AM289" i="109"/>
  <c r="AL289" i="109"/>
  <c r="AG289" i="109"/>
  <c r="U289" i="109"/>
  <c r="T289" i="109"/>
  <c r="S289" i="109"/>
  <c r="R289" i="109"/>
  <c r="Q289" i="109"/>
  <c r="P289" i="109"/>
  <c r="O289" i="109"/>
  <c r="N289" i="109"/>
  <c r="M289" i="109"/>
  <c r="L289" i="109"/>
  <c r="K289" i="109"/>
  <c r="J289" i="109"/>
  <c r="I289" i="109"/>
  <c r="H289" i="109"/>
  <c r="G289" i="109"/>
  <c r="F289" i="109"/>
  <c r="E289" i="109"/>
  <c r="D289" i="109"/>
  <c r="C289" i="109"/>
  <c r="B289" i="109"/>
  <c r="A289" i="109"/>
  <c r="V289" i="109" s="1"/>
  <c r="AP288" i="109"/>
  <c r="AM288" i="109"/>
  <c r="AL288" i="109"/>
  <c r="AK288" i="109"/>
  <c r="AJ288" i="109"/>
  <c r="AI288" i="109"/>
  <c r="AF288" i="109"/>
  <c r="U288" i="109"/>
  <c r="T288" i="109"/>
  <c r="S288" i="109"/>
  <c r="R288" i="109"/>
  <c r="Q288" i="109"/>
  <c r="P288" i="109"/>
  <c r="O288" i="109"/>
  <c r="N288" i="109"/>
  <c r="M288" i="109"/>
  <c r="L288" i="109"/>
  <c r="AB288" i="109" s="1"/>
  <c r="AC288" i="109" s="1"/>
  <c r="K288" i="109"/>
  <c r="J288" i="109"/>
  <c r="I288" i="109"/>
  <c r="H288" i="109"/>
  <c r="G288" i="109"/>
  <c r="F288" i="109"/>
  <c r="E288" i="109"/>
  <c r="D288" i="109"/>
  <c r="C288" i="109"/>
  <c r="B288" i="109"/>
  <c r="A288" i="109"/>
  <c r="V288" i="109" s="1"/>
  <c r="AC287" i="109"/>
  <c r="AB287" i="109"/>
  <c r="U287" i="109"/>
  <c r="T287" i="109"/>
  <c r="S287" i="109"/>
  <c r="R287" i="109"/>
  <c r="Q287" i="109"/>
  <c r="P287" i="109"/>
  <c r="O287" i="109"/>
  <c r="N287" i="109"/>
  <c r="M287" i="109"/>
  <c r="L287" i="109"/>
  <c r="K287" i="109"/>
  <c r="J287" i="109"/>
  <c r="I287" i="109"/>
  <c r="H287" i="109"/>
  <c r="G287" i="109"/>
  <c r="F287" i="109"/>
  <c r="E287" i="109"/>
  <c r="D287" i="109"/>
  <c r="C287" i="109"/>
  <c r="B287" i="109"/>
  <c r="A287" i="109"/>
  <c r="V287" i="109" s="1"/>
  <c r="AE286" i="109"/>
  <c r="AB286" i="109"/>
  <c r="AC286" i="109" s="1"/>
  <c r="Y286" i="109"/>
  <c r="V286" i="109"/>
  <c r="U286" i="109"/>
  <c r="T286" i="109"/>
  <c r="S286" i="109"/>
  <c r="AA286" i="109" s="1"/>
  <c r="R286" i="109"/>
  <c r="Q286" i="109"/>
  <c r="P286" i="109"/>
  <c r="O286" i="109"/>
  <c r="N286" i="109"/>
  <c r="M286" i="109"/>
  <c r="L286" i="109"/>
  <c r="K286" i="109"/>
  <c r="J286" i="109"/>
  <c r="I286" i="109"/>
  <c r="H286" i="109"/>
  <c r="G286" i="109"/>
  <c r="F286" i="109"/>
  <c r="E286" i="109"/>
  <c r="D286" i="109"/>
  <c r="C286" i="109"/>
  <c r="B286" i="109"/>
  <c r="A286" i="109"/>
  <c r="AP285" i="109"/>
  <c r="U285" i="109"/>
  <c r="T285" i="109"/>
  <c r="S285" i="109"/>
  <c r="R285" i="109"/>
  <c r="Q285" i="109"/>
  <c r="P285" i="109"/>
  <c r="O285" i="109"/>
  <c r="N285" i="109"/>
  <c r="M285" i="109"/>
  <c r="L285" i="109"/>
  <c r="K285" i="109"/>
  <c r="J285" i="109"/>
  <c r="I285" i="109"/>
  <c r="H285" i="109"/>
  <c r="G285" i="109"/>
  <c r="F285" i="109"/>
  <c r="E285" i="109"/>
  <c r="D285" i="109"/>
  <c r="C285" i="109"/>
  <c r="B285" i="109"/>
  <c r="A285" i="109"/>
  <c r="V285" i="109" s="1"/>
  <c r="AI285" i="109" s="1"/>
  <c r="AL284" i="109"/>
  <c r="AH284" i="109"/>
  <c r="U284" i="109"/>
  <c r="T284" i="109"/>
  <c r="S284" i="109"/>
  <c r="R284" i="109"/>
  <c r="Q284" i="109"/>
  <c r="P284" i="109"/>
  <c r="O284" i="109"/>
  <c r="N284" i="109"/>
  <c r="M284" i="109"/>
  <c r="L284" i="109"/>
  <c r="K284" i="109"/>
  <c r="J284" i="109"/>
  <c r="I284" i="109"/>
  <c r="H284" i="109"/>
  <c r="G284" i="109"/>
  <c r="F284" i="109"/>
  <c r="E284" i="109"/>
  <c r="D284" i="109"/>
  <c r="C284" i="109"/>
  <c r="B284" i="109"/>
  <c r="A284" i="109"/>
  <c r="V284" i="109" s="1"/>
  <c r="AM283" i="109"/>
  <c r="AK283" i="109"/>
  <c r="AJ283" i="109"/>
  <c r="AH283" i="109"/>
  <c r="AG283" i="109"/>
  <c r="AF283" i="109"/>
  <c r="AE283" i="109"/>
  <c r="AB283" i="109"/>
  <c r="AC283" i="109" s="1"/>
  <c r="AA283" i="109"/>
  <c r="Z283" i="109"/>
  <c r="V283" i="109"/>
  <c r="AP283" i="109" s="1"/>
  <c r="U283" i="109"/>
  <c r="T283" i="109"/>
  <c r="S283" i="109"/>
  <c r="R283" i="109"/>
  <c r="Q283" i="109"/>
  <c r="P283" i="109"/>
  <c r="O283" i="109"/>
  <c r="N283" i="109"/>
  <c r="M283" i="109"/>
  <c r="L283" i="109"/>
  <c r="K283" i="109"/>
  <c r="J283" i="109"/>
  <c r="I283" i="109"/>
  <c r="H283" i="109"/>
  <c r="G283" i="109"/>
  <c r="F283" i="109"/>
  <c r="E283" i="109"/>
  <c r="D283" i="109"/>
  <c r="C283" i="109"/>
  <c r="B283" i="109"/>
  <c r="A283" i="109"/>
  <c r="AP282" i="109"/>
  <c r="AO282" i="109"/>
  <c r="AM282" i="109"/>
  <c r="AL282" i="109"/>
  <c r="AJ282" i="109"/>
  <c r="AI282" i="109"/>
  <c r="AH282" i="109"/>
  <c r="AG282" i="109"/>
  <c r="AF282" i="109"/>
  <c r="AE282" i="109"/>
  <c r="AB282" i="109"/>
  <c r="AC282" i="109" s="1"/>
  <c r="AA282" i="109"/>
  <c r="Z282" i="109"/>
  <c r="Y282" i="109"/>
  <c r="V282" i="109"/>
  <c r="X282" i="109" s="1"/>
  <c r="AD282" i="109" s="1"/>
  <c r="U282" i="109"/>
  <c r="T282" i="109"/>
  <c r="S282" i="109"/>
  <c r="R282" i="109"/>
  <c r="Q282" i="109"/>
  <c r="P282" i="109"/>
  <c r="O282" i="109"/>
  <c r="N282" i="109"/>
  <c r="M282" i="109"/>
  <c r="L282" i="109"/>
  <c r="K282" i="109"/>
  <c r="J282" i="109"/>
  <c r="I282" i="109"/>
  <c r="H282" i="109"/>
  <c r="G282" i="109"/>
  <c r="F282" i="109"/>
  <c r="E282" i="109"/>
  <c r="D282" i="109"/>
  <c r="C282" i="109"/>
  <c r="B282" i="109"/>
  <c r="A282" i="109"/>
  <c r="AE281" i="109"/>
  <c r="AB281" i="109"/>
  <c r="AC281" i="109" s="1"/>
  <c r="AA281" i="109"/>
  <c r="U281" i="109"/>
  <c r="T281" i="109"/>
  <c r="S281" i="109"/>
  <c r="R281" i="109"/>
  <c r="Q281" i="109"/>
  <c r="P281" i="109"/>
  <c r="O281" i="109"/>
  <c r="N281" i="109"/>
  <c r="M281" i="109"/>
  <c r="L281" i="109"/>
  <c r="K281" i="109"/>
  <c r="J281" i="109"/>
  <c r="I281" i="109"/>
  <c r="H281" i="109"/>
  <c r="G281" i="109"/>
  <c r="F281" i="109"/>
  <c r="E281" i="109"/>
  <c r="D281" i="109"/>
  <c r="C281" i="109"/>
  <c r="B281" i="109"/>
  <c r="A281" i="109"/>
  <c r="V281" i="109" s="1"/>
  <c r="X281" i="109" s="1"/>
  <c r="AD281" i="109" s="1"/>
  <c r="AP280" i="109"/>
  <c r="AN280" i="109"/>
  <c r="X280" i="109"/>
  <c r="U280" i="109"/>
  <c r="T280" i="109"/>
  <c r="S280" i="109"/>
  <c r="R280" i="109"/>
  <c r="Q280" i="109"/>
  <c r="P280" i="109"/>
  <c r="O280" i="109"/>
  <c r="N280" i="109"/>
  <c r="M280" i="109"/>
  <c r="L280" i="109"/>
  <c r="K280" i="109"/>
  <c r="J280" i="109"/>
  <c r="I280" i="109"/>
  <c r="H280" i="109"/>
  <c r="G280" i="109"/>
  <c r="F280" i="109"/>
  <c r="E280" i="109"/>
  <c r="D280" i="109"/>
  <c r="C280" i="109"/>
  <c r="B280" i="109"/>
  <c r="A280" i="109"/>
  <c r="V280" i="109" s="1"/>
  <c r="AP279" i="109"/>
  <c r="AO279" i="109"/>
  <c r="AS279" i="109" s="1"/>
  <c r="AN279" i="109"/>
  <c r="AM279" i="109"/>
  <c r="AL279" i="109"/>
  <c r="AK279" i="109"/>
  <c r="AJ279" i="109"/>
  <c r="AI279" i="109"/>
  <c r="V279" i="109"/>
  <c r="X279" i="109" s="1"/>
  <c r="U279" i="109"/>
  <c r="T279" i="109"/>
  <c r="S279" i="109"/>
  <c r="R279" i="109"/>
  <c r="Q279" i="109"/>
  <c r="P279" i="109"/>
  <c r="O279" i="109"/>
  <c r="N279" i="109"/>
  <c r="M279" i="109"/>
  <c r="L279" i="109"/>
  <c r="K279" i="109"/>
  <c r="J279" i="109"/>
  <c r="I279" i="109"/>
  <c r="H279" i="109"/>
  <c r="G279" i="109"/>
  <c r="F279" i="109"/>
  <c r="E279" i="109"/>
  <c r="D279" i="109"/>
  <c r="C279" i="109"/>
  <c r="B279" i="109"/>
  <c r="A279" i="109"/>
  <c r="AP278" i="109"/>
  <c r="AO278" i="109"/>
  <c r="AS278" i="109" s="1"/>
  <c r="AN278" i="109"/>
  <c r="AM278" i="109"/>
  <c r="AL278" i="109"/>
  <c r="AK278" i="109"/>
  <c r="AJ278" i="109"/>
  <c r="AI278" i="109"/>
  <c r="AH278" i="109"/>
  <c r="AG278" i="109"/>
  <c r="X278" i="109"/>
  <c r="U278" i="109"/>
  <c r="T278" i="109"/>
  <c r="S278" i="109"/>
  <c r="R278" i="109"/>
  <c r="Q278" i="109"/>
  <c r="P278" i="109"/>
  <c r="O278" i="109"/>
  <c r="N278" i="109"/>
  <c r="M278" i="109"/>
  <c r="L278" i="109"/>
  <c r="K278" i="109"/>
  <c r="J278" i="109"/>
  <c r="I278" i="109"/>
  <c r="H278" i="109"/>
  <c r="G278" i="109"/>
  <c r="F278" i="109"/>
  <c r="E278" i="109"/>
  <c r="D278" i="109"/>
  <c r="C278" i="109"/>
  <c r="B278" i="109"/>
  <c r="A278" i="109"/>
  <c r="V278" i="109" s="1"/>
  <c r="AC277" i="109"/>
  <c r="AA277" i="109"/>
  <c r="V277" i="109"/>
  <c r="U277" i="109"/>
  <c r="T277" i="109"/>
  <c r="S277" i="109"/>
  <c r="R277" i="109"/>
  <c r="Q277" i="109"/>
  <c r="P277" i="109"/>
  <c r="O277" i="109"/>
  <c r="N277" i="109"/>
  <c r="M277" i="109"/>
  <c r="L277" i="109"/>
  <c r="AB277" i="109" s="1"/>
  <c r="K277" i="109"/>
  <c r="J277" i="109"/>
  <c r="I277" i="109"/>
  <c r="H277" i="109"/>
  <c r="G277" i="109"/>
  <c r="F277" i="109"/>
  <c r="E277" i="109"/>
  <c r="D277" i="109"/>
  <c r="C277" i="109"/>
  <c r="B277" i="109"/>
  <c r="A277" i="109"/>
  <c r="AH276" i="109"/>
  <c r="AB276" i="109"/>
  <c r="AC276" i="109" s="1"/>
  <c r="Y276" i="109"/>
  <c r="U276" i="109"/>
  <c r="T276" i="109"/>
  <c r="S276" i="109"/>
  <c r="R276" i="109"/>
  <c r="Q276" i="109"/>
  <c r="P276" i="109"/>
  <c r="O276" i="109"/>
  <c r="N276" i="109"/>
  <c r="M276" i="109"/>
  <c r="L276" i="109"/>
  <c r="K276" i="109"/>
  <c r="J276" i="109"/>
  <c r="I276" i="109"/>
  <c r="H276" i="109"/>
  <c r="G276" i="109"/>
  <c r="F276" i="109"/>
  <c r="E276" i="109"/>
  <c r="D276" i="109"/>
  <c r="C276" i="109"/>
  <c r="B276" i="109"/>
  <c r="A276" i="109"/>
  <c r="V276" i="109" s="1"/>
  <c r="AB275" i="109"/>
  <c r="AC275" i="109" s="1"/>
  <c r="V275" i="109"/>
  <c r="U275" i="109"/>
  <c r="T275" i="109"/>
  <c r="S275" i="109"/>
  <c r="AA275" i="109" s="1"/>
  <c r="R275" i="109"/>
  <c r="Q275" i="109"/>
  <c r="P275" i="109"/>
  <c r="O275" i="109"/>
  <c r="N275" i="109"/>
  <c r="M275" i="109"/>
  <c r="L275" i="109"/>
  <c r="K275" i="109"/>
  <c r="J275" i="109"/>
  <c r="I275" i="109"/>
  <c r="H275" i="109"/>
  <c r="G275" i="109"/>
  <c r="F275" i="109"/>
  <c r="E275" i="109"/>
  <c r="D275" i="109"/>
  <c r="C275" i="109"/>
  <c r="B275" i="109"/>
  <c r="A275" i="109"/>
  <c r="AP274" i="109"/>
  <c r="AO274" i="109"/>
  <c r="AS274" i="109" s="1"/>
  <c r="AB274" i="109"/>
  <c r="AC274" i="109" s="1"/>
  <c r="Y274" i="109"/>
  <c r="V274" i="109"/>
  <c r="U274" i="109"/>
  <c r="T274" i="109"/>
  <c r="S274" i="109"/>
  <c r="AA274" i="109" s="1"/>
  <c r="R274" i="109"/>
  <c r="Q274" i="109"/>
  <c r="P274" i="109"/>
  <c r="O274" i="109"/>
  <c r="N274" i="109"/>
  <c r="M274" i="109"/>
  <c r="L274" i="109"/>
  <c r="K274" i="109"/>
  <c r="J274" i="109"/>
  <c r="I274" i="109"/>
  <c r="H274" i="109"/>
  <c r="G274" i="109"/>
  <c r="F274" i="109"/>
  <c r="E274" i="109"/>
  <c r="D274" i="109"/>
  <c r="C274" i="109"/>
  <c r="B274" i="109"/>
  <c r="A274" i="109"/>
  <c r="AN273" i="109"/>
  <c r="AL273" i="109"/>
  <c r="AK273" i="109"/>
  <c r="AI273" i="109"/>
  <c r="AH273" i="109"/>
  <c r="Z273" i="109"/>
  <c r="Y273" i="109"/>
  <c r="V273" i="109"/>
  <c r="U273" i="109"/>
  <c r="T273" i="109"/>
  <c r="S273" i="109"/>
  <c r="R273" i="109"/>
  <c r="Q273" i="109"/>
  <c r="P273" i="109"/>
  <c r="O273" i="109"/>
  <c r="N273" i="109"/>
  <c r="M273" i="109"/>
  <c r="L273" i="109"/>
  <c r="K273" i="109"/>
  <c r="J273" i="109"/>
  <c r="I273" i="109"/>
  <c r="H273" i="109"/>
  <c r="G273" i="109"/>
  <c r="F273" i="109"/>
  <c r="E273" i="109"/>
  <c r="D273" i="109"/>
  <c r="C273" i="109"/>
  <c r="B273" i="109"/>
  <c r="A273" i="109"/>
  <c r="AP272" i="109"/>
  <c r="AN272" i="109"/>
  <c r="AM272" i="109"/>
  <c r="AK272" i="109"/>
  <c r="AJ272" i="109"/>
  <c r="AH272" i="109"/>
  <c r="AG272" i="109"/>
  <c r="AF272" i="109"/>
  <c r="AE272" i="109"/>
  <c r="AB272" i="109"/>
  <c r="AC272" i="109" s="1"/>
  <c r="AA272" i="109"/>
  <c r="Y272" i="109"/>
  <c r="V272" i="109"/>
  <c r="U272" i="109"/>
  <c r="T272" i="109"/>
  <c r="S272" i="109"/>
  <c r="R272" i="109"/>
  <c r="Q272" i="109"/>
  <c r="P272" i="109"/>
  <c r="O272" i="109"/>
  <c r="N272" i="109"/>
  <c r="M272" i="109"/>
  <c r="L272" i="109"/>
  <c r="K272" i="109"/>
  <c r="J272" i="109"/>
  <c r="I272" i="109"/>
  <c r="H272" i="109"/>
  <c r="G272" i="109"/>
  <c r="F272" i="109"/>
  <c r="E272" i="109"/>
  <c r="D272" i="109"/>
  <c r="C272" i="109"/>
  <c r="B272" i="109"/>
  <c r="A272" i="109"/>
  <c r="AP271" i="109"/>
  <c r="AO271" i="109"/>
  <c r="AS271" i="109" s="1"/>
  <c r="AM271" i="109"/>
  <c r="AL271" i="109"/>
  <c r="AJ271" i="109"/>
  <c r="AI271" i="109"/>
  <c r="AH271" i="109"/>
  <c r="AG271" i="109"/>
  <c r="AF271" i="109"/>
  <c r="AE271" i="109"/>
  <c r="AD271" i="109"/>
  <c r="AB271" i="109"/>
  <c r="AC271" i="109" s="1"/>
  <c r="AA271" i="109"/>
  <c r="Z271" i="109"/>
  <c r="Y271" i="109"/>
  <c r="V271" i="109"/>
  <c r="X271" i="109" s="1"/>
  <c r="U271" i="109"/>
  <c r="T271" i="109"/>
  <c r="S271" i="109"/>
  <c r="R271" i="109"/>
  <c r="Q271" i="109"/>
  <c r="P271" i="109"/>
  <c r="O271" i="109"/>
  <c r="N271" i="109"/>
  <c r="M271" i="109"/>
  <c r="L271" i="109"/>
  <c r="K271" i="109"/>
  <c r="J271" i="109"/>
  <c r="I271" i="109"/>
  <c r="H271" i="109"/>
  <c r="G271" i="109"/>
  <c r="F271" i="109"/>
  <c r="E271" i="109"/>
  <c r="D271" i="109"/>
  <c r="C271" i="109"/>
  <c r="B271" i="109"/>
  <c r="A271" i="109"/>
  <c r="AB270" i="109"/>
  <c r="AC270" i="109" s="1"/>
  <c r="AA270" i="109"/>
  <c r="X270" i="109"/>
  <c r="AD270" i="109" s="1"/>
  <c r="U270" i="109"/>
  <c r="T270" i="109"/>
  <c r="S270" i="109"/>
  <c r="R270" i="109"/>
  <c r="Q270" i="109"/>
  <c r="P270" i="109"/>
  <c r="O270" i="109"/>
  <c r="N270" i="109"/>
  <c r="M270" i="109"/>
  <c r="L270" i="109"/>
  <c r="K270" i="109"/>
  <c r="J270" i="109"/>
  <c r="I270" i="109"/>
  <c r="H270" i="109"/>
  <c r="G270" i="109"/>
  <c r="F270" i="109"/>
  <c r="E270" i="109"/>
  <c r="D270" i="109"/>
  <c r="C270" i="109"/>
  <c r="B270" i="109"/>
  <c r="A270" i="109"/>
  <c r="V270" i="109" s="1"/>
  <c r="AF270" i="109" s="1"/>
  <c r="AE269" i="109"/>
  <c r="V269" i="109"/>
  <c r="U269" i="109"/>
  <c r="T269" i="109"/>
  <c r="S269" i="109"/>
  <c r="R269" i="109"/>
  <c r="Q269" i="109"/>
  <c r="P269" i="109"/>
  <c r="O269" i="109"/>
  <c r="N269" i="109"/>
  <c r="M269" i="109"/>
  <c r="L269" i="109"/>
  <c r="K269" i="109"/>
  <c r="J269" i="109"/>
  <c r="I269" i="109"/>
  <c r="H269" i="109"/>
  <c r="G269" i="109"/>
  <c r="F269" i="109"/>
  <c r="E269" i="109"/>
  <c r="D269" i="109"/>
  <c r="C269" i="109"/>
  <c r="B269" i="109"/>
  <c r="A269" i="109"/>
  <c r="AP268" i="109"/>
  <c r="AO268" i="109"/>
  <c r="AS268" i="109" s="1"/>
  <c r="AN268" i="109"/>
  <c r="AM268" i="109"/>
  <c r="AE268" i="109"/>
  <c r="Y268" i="109"/>
  <c r="V268" i="109"/>
  <c r="X268" i="109" s="1"/>
  <c r="U268" i="109"/>
  <c r="T268" i="109"/>
  <c r="S268" i="109"/>
  <c r="R268" i="109"/>
  <c r="Q268" i="109"/>
  <c r="P268" i="109"/>
  <c r="O268" i="109"/>
  <c r="N268" i="109"/>
  <c r="M268" i="109"/>
  <c r="L268" i="109"/>
  <c r="K268" i="109"/>
  <c r="J268" i="109"/>
  <c r="I268" i="109"/>
  <c r="H268" i="109"/>
  <c r="G268" i="109"/>
  <c r="F268" i="109"/>
  <c r="E268" i="109"/>
  <c r="D268" i="109"/>
  <c r="C268" i="109"/>
  <c r="B268" i="109"/>
  <c r="A268" i="109"/>
  <c r="AP267" i="109"/>
  <c r="AO267" i="109"/>
  <c r="AS267" i="109" s="1"/>
  <c r="AN267" i="109"/>
  <c r="AM267" i="109"/>
  <c r="AL267" i="109"/>
  <c r="AK267" i="109"/>
  <c r="AJ267" i="109"/>
  <c r="X267" i="109"/>
  <c r="U267" i="109"/>
  <c r="T267" i="109"/>
  <c r="S267" i="109"/>
  <c r="R267" i="109"/>
  <c r="Q267" i="109"/>
  <c r="P267" i="109"/>
  <c r="O267" i="109"/>
  <c r="N267" i="109"/>
  <c r="M267" i="109"/>
  <c r="L267" i="109"/>
  <c r="K267" i="109"/>
  <c r="J267" i="109"/>
  <c r="I267" i="109"/>
  <c r="H267" i="109"/>
  <c r="G267" i="109"/>
  <c r="F267" i="109"/>
  <c r="E267" i="109"/>
  <c r="D267" i="109"/>
  <c r="C267" i="109"/>
  <c r="B267" i="109"/>
  <c r="A267" i="109"/>
  <c r="V267" i="109" s="1"/>
  <c r="AP266" i="109"/>
  <c r="AO266" i="109"/>
  <c r="AS266" i="109" s="1"/>
  <c r="AN266" i="109"/>
  <c r="AM266" i="109"/>
  <c r="AL266" i="109"/>
  <c r="AK266" i="109"/>
  <c r="AJ266" i="109"/>
  <c r="AI266" i="109"/>
  <c r="AF266" i="109"/>
  <c r="V266" i="109"/>
  <c r="U266" i="109"/>
  <c r="T266" i="109"/>
  <c r="S266" i="109"/>
  <c r="R266" i="109"/>
  <c r="Q266" i="109"/>
  <c r="P266" i="109"/>
  <c r="O266" i="109"/>
  <c r="N266" i="109"/>
  <c r="M266" i="109"/>
  <c r="L266" i="109"/>
  <c r="K266" i="109"/>
  <c r="J266" i="109"/>
  <c r="I266" i="109"/>
  <c r="H266" i="109"/>
  <c r="G266" i="109"/>
  <c r="F266" i="109"/>
  <c r="E266" i="109"/>
  <c r="D266" i="109"/>
  <c r="C266" i="109"/>
  <c r="B266" i="109"/>
  <c r="A266" i="109"/>
  <c r="AH265" i="109"/>
  <c r="AF265" i="109"/>
  <c r="AE265" i="109"/>
  <c r="AC265" i="109"/>
  <c r="AB265" i="109"/>
  <c r="U265" i="109"/>
  <c r="T265" i="109"/>
  <c r="S265" i="109"/>
  <c r="R265" i="109"/>
  <c r="Q265" i="109"/>
  <c r="P265" i="109"/>
  <c r="O265" i="109"/>
  <c r="N265" i="109"/>
  <c r="M265" i="109"/>
  <c r="L265" i="109"/>
  <c r="AA265" i="109" s="1"/>
  <c r="K265" i="109"/>
  <c r="J265" i="109"/>
  <c r="I265" i="109"/>
  <c r="H265" i="109"/>
  <c r="G265" i="109"/>
  <c r="F265" i="109"/>
  <c r="E265" i="109"/>
  <c r="D265" i="109"/>
  <c r="C265" i="109"/>
  <c r="B265" i="109"/>
  <c r="A265" i="109"/>
  <c r="V265" i="109" s="1"/>
  <c r="Y265" i="109" s="1"/>
  <c r="AB264" i="109"/>
  <c r="AC264" i="109" s="1"/>
  <c r="AA264" i="109"/>
  <c r="Z264" i="109"/>
  <c r="Y264" i="109"/>
  <c r="V264" i="109"/>
  <c r="U264" i="109"/>
  <c r="T264" i="109"/>
  <c r="S264" i="109"/>
  <c r="R264" i="109"/>
  <c r="Q264" i="109"/>
  <c r="P264" i="109"/>
  <c r="O264" i="109"/>
  <c r="N264" i="109"/>
  <c r="M264" i="109"/>
  <c r="L264" i="109"/>
  <c r="K264" i="109"/>
  <c r="J264" i="109"/>
  <c r="I264" i="109"/>
  <c r="H264" i="109"/>
  <c r="G264" i="109"/>
  <c r="F264" i="109"/>
  <c r="E264" i="109"/>
  <c r="D264" i="109"/>
  <c r="C264" i="109"/>
  <c r="B264" i="109"/>
  <c r="A264" i="109"/>
  <c r="AB263" i="109"/>
  <c r="AC263" i="109" s="1"/>
  <c r="V263" i="109"/>
  <c r="U263" i="109"/>
  <c r="T263" i="109"/>
  <c r="S263" i="109"/>
  <c r="AA263" i="109" s="1"/>
  <c r="R263" i="109"/>
  <c r="Q263" i="109"/>
  <c r="P263" i="109"/>
  <c r="O263" i="109"/>
  <c r="N263" i="109"/>
  <c r="M263" i="109"/>
  <c r="L263" i="109"/>
  <c r="K263" i="109"/>
  <c r="J263" i="109"/>
  <c r="I263" i="109"/>
  <c r="H263" i="109"/>
  <c r="G263" i="109"/>
  <c r="F263" i="109"/>
  <c r="E263" i="109"/>
  <c r="D263" i="109"/>
  <c r="C263" i="109"/>
  <c r="B263" i="109"/>
  <c r="A263" i="109"/>
  <c r="AB262" i="109"/>
  <c r="AC262" i="109" s="1"/>
  <c r="AA262" i="109"/>
  <c r="U262" i="109"/>
  <c r="T262" i="109"/>
  <c r="S262" i="109"/>
  <c r="R262" i="109"/>
  <c r="Q262" i="109"/>
  <c r="P262" i="109"/>
  <c r="O262" i="109"/>
  <c r="N262" i="109"/>
  <c r="M262" i="109"/>
  <c r="L262" i="109"/>
  <c r="K262" i="109"/>
  <c r="J262" i="109"/>
  <c r="I262" i="109"/>
  <c r="H262" i="109"/>
  <c r="G262" i="109"/>
  <c r="F262" i="109"/>
  <c r="E262" i="109"/>
  <c r="D262" i="109"/>
  <c r="C262" i="109"/>
  <c r="B262" i="109"/>
  <c r="A262" i="109"/>
  <c r="V262" i="109" s="1"/>
  <c r="AC261" i="109"/>
  <c r="AB261" i="109"/>
  <c r="V261" i="109"/>
  <c r="U261" i="109"/>
  <c r="T261" i="109"/>
  <c r="S261" i="109"/>
  <c r="AA261" i="109" s="1"/>
  <c r="R261" i="109"/>
  <c r="Q261" i="109"/>
  <c r="P261" i="109"/>
  <c r="O261" i="109"/>
  <c r="N261" i="109"/>
  <c r="M261" i="109"/>
  <c r="L261" i="109"/>
  <c r="K261" i="109"/>
  <c r="J261" i="109"/>
  <c r="I261" i="109"/>
  <c r="H261" i="109"/>
  <c r="G261" i="109"/>
  <c r="F261" i="109"/>
  <c r="E261" i="109"/>
  <c r="D261" i="109"/>
  <c r="C261" i="109"/>
  <c r="B261" i="109"/>
  <c r="A261" i="109"/>
  <c r="AP260" i="109"/>
  <c r="AO260" i="109"/>
  <c r="AS260" i="109" s="1"/>
  <c r="AM260" i="109"/>
  <c r="AL260" i="109"/>
  <c r="AJ260" i="109"/>
  <c r="AI260" i="109"/>
  <c r="V260" i="109"/>
  <c r="U260" i="109"/>
  <c r="T260" i="109"/>
  <c r="S260" i="109"/>
  <c r="R260" i="109"/>
  <c r="Q260" i="109"/>
  <c r="P260" i="109"/>
  <c r="O260" i="109"/>
  <c r="N260" i="109"/>
  <c r="M260" i="109"/>
  <c r="L260" i="109"/>
  <c r="K260" i="109"/>
  <c r="J260" i="109"/>
  <c r="I260" i="109"/>
  <c r="H260" i="109"/>
  <c r="G260" i="109"/>
  <c r="F260" i="109"/>
  <c r="E260" i="109"/>
  <c r="D260" i="109"/>
  <c r="C260" i="109"/>
  <c r="B260" i="109"/>
  <c r="A260" i="109"/>
  <c r="AO259" i="109"/>
  <c r="AN259" i="109"/>
  <c r="AL259" i="109"/>
  <c r="AK259" i="109"/>
  <c r="AJ259" i="109"/>
  <c r="AI259" i="109"/>
  <c r="AH259" i="109"/>
  <c r="AG259" i="109"/>
  <c r="X259" i="109"/>
  <c r="U259" i="109"/>
  <c r="T259" i="109"/>
  <c r="S259" i="109"/>
  <c r="R259" i="109"/>
  <c r="Q259" i="109"/>
  <c r="P259" i="109"/>
  <c r="O259" i="109"/>
  <c r="N259" i="109"/>
  <c r="M259" i="109"/>
  <c r="L259" i="109"/>
  <c r="K259" i="109"/>
  <c r="J259" i="109"/>
  <c r="I259" i="109"/>
  <c r="H259" i="109"/>
  <c r="G259" i="109"/>
  <c r="F259" i="109"/>
  <c r="E259" i="109"/>
  <c r="D259" i="109"/>
  <c r="C259" i="109"/>
  <c r="B259" i="109"/>
  <c r="A259" i="109"/>
  <c r="V259" i="109" s="1"/>
  <c r="AP258" i="109"/>
  <c r="AN258" i="109"/>
  <c r="AM258" i="109"/>
  <c r="AL258" i="109"/>
  <c r="AK258" i="109"/>
  <c r="AJ258" i="109"/>
  <c r="AI258" i="109"/>
  <c r="AH258" i="109"/>
  <c r="AG258" i="109"/>
  <c r="AF258" i="109"/>
  <c r="AR258" i="109" s="1"/>
  <c r="AE258" i="109"/>
  <c r="AQ258" i="109" s="1"/>
  <c r="V258" i="109"/>
  <c r="U258" i="109"/>
  <c r="T258" i="109"/>
  <c r="S258" i="109"/>
  <c r="R258" i="109"/>
  <c r="Q258" i="109"/>
  <c r="P258" i="109"/>
  <c r="O258" i="109"/>
  <c r="N258" i="109"/>
  <c r="M258" i="109"/>
  <c r="L258" i="109"/>
  <c r="K258" i="109"/>
  <c r="J258" i="109"/>
  <c r="I258" i="109"/>
  <c r="H258" i="109"/>
  <c r="G258" i="109"/>
  <c r="F258" i="109"/>
  <c r="E258" i="109"/>
  <c r="D258" i="109"/>
  <c r="C258" i="109"/>
  <c r="B258" i="109"/>
  <c r="A258" i="109"/>
  <c r="AP257" i="109"/>
  <c r="AO257" i="109"/>
  <c r="AS257" i="109" s="1"/>
  <c r="AN257" i="109"/>
  <c r="AM257" i="109"/>
  <c r="AL257" i="109"/>
  <c r="AK257" i="109"/>
  <c r="AJ257" i="109"/>
  <c r="AI257" i="109"/>
  <c r="AH257" i="109"/>
  <c r="AG257" i="109"/>
  <c r="AF257" i="109"/>
  <c r="AE257" i="109"/>
  <c r="AQ257" i="109" s="1"/>
  <c r="AB257" i="109"/>
  <c r="AC257" i="109" s="1"/>
  <c r="Z257" i="109"/>
  <c r="V257" i="109"/>
  <c r="X257" i="109" s="1"/>
  <c r="U257" i="109"/>
  <c r="T257" i="109"/>
  <c r="S257" i="109"/>
  <c r="R257" i="109"/>
  <c r="Q257" i="109"/>
  <c r="P257" i="109"/>
  <c r="AD257" i="109" s="1"/>
  <c r="O257" i="109"/>
  <c r="N257" i="109"/>
  <c r="M257" i="109"/>
  <c r="L257" i="109"/>
  <c r="AA257" i="109" s="1"/>
  <c r="K257" i="109"/>
  <c r="J257" i="109"/>
  <c r="I257" i="109"/>
  <c r="H257" i="109"/>
  <c r="G257" i="109"/>
  <c r="F257" i="109"/>
  <c r="E257" i="109"/>
  <c r="D257" i="109"/>
  <c r="C257" i="109"/>
  <c r="B257" i="109"/>
  <c r="A257" i="109"/>
  <c r="AK256" i="109"/>
  <c r="AH256" i="109"/>
  <c r="AG256" i="109"/>
  <c r="AE256" i="109"/>
  <c r="AB256" i="109"/>
  <c r="AC256" i="109" s="1"/>
  <c r="AA256" i="109"/>
  <c r="U256" i="109"/>
  <c r="T256" i="109"/>
  <c r="S256" i="109"/>
  <c r="R256" i="109"/>
  <c r="Q256" i="109"/>
  <c r="P256" i="109"/>
  <c r="O256" i="109"/>
  <c r="N256" i="109"/>
  <c r="M256" i="109"/>
  <c r="L256" i="109"/>
  <c r="K256" i="109"/>
  <c r="J256" i="109"/>
  <c r="I256" i="109"/>
  <c r="H256" i="109"/>
  <c r="G256" i="109"/>
  <c r="F256" i="109"/>
  <c r="E256" i="109"/>
  <c r="D256" i="109"/>
  <c r="C256" i="109"/>
  <c r="B256" i="109"/>
  <c r="A256" i="109"/>
  <c r="V256" i="109" s="1"/>
  <c r="X256" i="109" s="1"/>
  <c r="AD256" i="109" s="1"/>
  <c r="AC255" i="109"/>
  <c r="V255" i="109"/>
  <c r="U255" i="109"/>
  <c r="T255" i="109"/>
  <c r="S255" i="109"/>
  <c r="AA255" i="109" s="1"/>
  <c r="R255" i="109"/>
  <c r="Q255" i="109"/>
  <c r="P255" i="109"/>
  <c r="O255" i="109"/>
  <c r="N255" i="109"/>
  <c r="M255" i="109"/>
  <c r="L255" i="109"/>
  <c r="AB255" i="109" s="1"/>
  <c r="K255" i="109"/>
  <c r="J255" i="109"/>
  <c r="I255" i="109"/>
  <c r="H255" i="109"/>
  <c r="G255" i="109"/>
  <c r="F255" i="109"/>
  <c r="E255" i="109"/>
  <c r="D255" i="109"/>
  <c r="C255" i="109"/>
  <c r="B255" i="109"/>
  <c r="A255" i="109"/>
  <c r="AC254" i="109"/>
  <c r="AB254" i="109"/>
  <c r="U254" i="109"/>
  <c r="T254" i="109"/>
  <c r="S254" i="109"/>
  <c r="R254" i="109"/>
  <c r="Q254" i="109"/>
  <c r="P254" i="109"/>
  <c r="O254" i="109"/>
  <c r="N254" i="109"/>
  <c r="M254" i="109"/>
  <c r="L254" i="109"/>
  <c r="K254" i="109"/>
  <c r="J254" i="109"/>
  <c r="I254" i="109"/>
  <c r="H254" i="109"/>
  <c r="G254" i="109"/>
  <c r="F254" i="109"/>
  <c r="E254" i="109"/>
  <c r="D254" i="109"/>
  <c r="C254" i="109"/>
  <c r="B254" i="109"/>
  <c r="A254" i="109"/>
  <c r="V254" i="109" s="1"/>
  <c r="AB253" i="109"/>
  <c r="AC253" i="109" s="1"/>
  <c r="V253" i="109"/>
  <c r="U253" i="109"/>
  <c r="T253" i="109"/>
  <c r="S253" i="109"/>
  <c r="AA253" i="109" s="1"/>
  <c r="R253" i="109"/>
  <c r="Q253" i="109"/>
  <c r="P253" i="109"/>
  <c r="O253" i="109"/>
  <c r="N253" i="109"/>
  <c r="M253" i="109"/>
  <c r="L253" i="109"/>
  <c r="K253" i="109"/>
  <c r="J253" i="109"/>
  <c r="I253" i="109"/>
  <c r="H253" i="109"/>
  <c r="G253" i="109"/>
  <c r="F253" i="109"/>
  <c r="E253" i="109"/>
  <c r="D253" i="109"/>
  <c r="C253" i="109"/>
  <c r="B253" i="109"/>
  <c r="A253" i="109"/>
  <c r="X252" i="109"/>
  <c r="U252" i="109"/>
  <c r="T252" i="109"/>
  <c r="S252" i="109"/>
  <c r="R252" i="109"/>
  <c r="Q252" i="109"/>
  <c r="P252" i="109"/>
  <c r="O252" i="109"/>
  <c r="N252" i="109"/>
  <c r="M252" i="109"/>
  <c r="L252" i="109"/>
  <c r="K252" i="109"/>
  <c r="J252" i="109"/>
  <c r="I252" i="109"/>
  <c r="H252" i="109"/>
  <c r="G252" i="109"/>
  <c r="F252" i="109"/>
  <c r="E252" i="109"/>
  <c r="D252" i="109"/>
  <c r="C252" i="109"/>
  <c r="B252" i="109"/>
  <c r="A252" i="109"/>
  <c r="V252" i="109" s="1"/>
  <c r="AP252" i="109" s="1"/>
  <c r="AO251" i="109"/>
  <c r="AN251" i="109"/>
  <c r="AL251" i="109"/>
  <c r="AK251" i="109"/>
  <c r="AI251" i="109"/>
  <c r="AH251" i="109"/>
  <c r="Z251" i="109"/>
  <c r="Y251" i="109"/>
  <c r="V251" i="109"/>
  <c r="U251" i="109"/>
  <c r="T251" i="109"/>
  <c r="S251" i="109"/>
  <c r="R251" i="109"/>
  <c r="Q251" i="109"/>
  <c r="P251" i="109"/>
  <c r="O251" i="109"/>
  <c r="N251" i="109"/>
  <c r="M251" i="109"/>
  <c r="L251" i="109"/>
  <c r="K251" i="109"/>
  <c r="J251" i="109"/>
  <c r="I251" i="109"/>
  <c r="H251" i="109"/>
  <c r="G251" i="109"/>
  <c r="F251" i="109"/>
  <c r="E251" i="109"/>
  <c r="D251" i="109"/>
  <c r="C251" i="109"/>
  <c r="B251" i="109"/>
  <c r="A251" i="109"/>
  <c r="AP250" i="109"/>
  <c r="AN250" i="109"/>
  <c r="AM250" i="109"/>
  <c r="AK250" i="109"/>
  <c r="AJ250" i="109"/>
  <c r="AH250" i="109"/>
  <c r="AG250" i="109"/>
  <c r="AF250" i="109"/>
  <c r="AE250" i="109"/>
  <c r="AB250" i="109"/>
  <c r="AC250" i="109" s="1"/>
  <c r="V250" i="109"/>
  <c r="U250" i="109"/>
  <c r="T250" i="109"/>
  <c r="S250" i="109"/>
  <c r="AA250" i="109" s="1"/>
  <c r="R250" i="109"/>
  <c r="Q250" i="109"/>
  <c r="P250" i="109"/>
  <c r="O250" i="109"/>
  <c r="N250" i="109"/>
  <c r="M250" i="109"/>
  <c r="L250" i="109"/>
  <c r="K250" i="109"/>
  <c r="J250" i="109"/>
  <c r="I250" i="109"/>
  <c r="H250" i="109"/>
  <c r="G250" i="109"/>
  <c r="F250" i="109"/>
  <c r="E250" i="109"/>
  <c r="D250" i="109"/>
  <c r="C250" i="109"/>
  <c r="B250" i="109"/>
  <c r="A250" i="109"/>
  <c r="AP249" i="109"/>
  <c r="AO249" i="109"/>
  <c r="AS249" i="109" s="1"/>
  <c r="AM249" i="109"/>
  <c r="AL249" i="109"/>
  <c r="AJ249" i="109"/>
  <c r="AI249" i="109"/>
  <c r="AH249" i="109"/>
  <c r="AG249" i="109"/>
  <c r="AF249" i="109"/>
  <c r="AE249" i="109"/>
  <c r="V249" i="109"/>
  <c r="U249" i="109"/>
  <c r="T249" i="109"/>
  <c r="S249" i="109"/>
  <c r="R249" i="109"/>
  <c r="Q249" i="109"/>
  <c r="P249" i="109"/>
  <c r="O249" i="109"/>
  <c r="N249" i="109"/>
  <c r="M249" i="109"/>
  <c r="L249" i="109"/>
  <c r="K249" i="109"/>
  <c r="J249" i="109"/>
  <c r="I249" i="109"/>
  <c r="H249" i="109"/>
  <c r="G249" i="109"/>
  <c r="F249" i="109"/>
  <c r="E249" i="109"/>
  <c r="D249" i="109"/>
  <c r="C249" i="109"/>
  <c r="B249" i="109"/>
  <c r="A249" i="109"/>
  <c r="AO248" i="109"/>
  <c r="AN248" i="109"/>
  <c r="AL248" i="109"/>
  <c r="AK248" i="109"/>
  <c r="AJ248" i="109"/>
  <c r="AI248" i="109"/>
  <c r="AH248" i="109"/>
  <c r="AG248" i="109"/>
  <c r="AF248" i="109"/>
  <c r="AR248" i="109" s="1"/>
  <c r="AE248" i="109"/>
  <c r="AB248" i="109"/>
  <c r="AC248" i="109" s="1"/>
  <c r="AA248" i="109"/>
  <c r="AD248" i="109" s="1"/>
  <c r="X248" i="109"/>
  <c r="U248" i="109"/>
  <c r="T248" i="109"/>
  <c r="S248" i="109"/>
  <c r="R248" i="109"/>
  <c r="Q248" i="109"/>
  <c r="P248" i="109"/>
  <c r="O248" i="109"/>
  <c r="N248" i="109"/>
  <c r="M248" i="109"/>
  <c r="L248" i="109"/>
  <c r="K248" i="109"/>
  <c r="J248" i="109"/>
  <c r="I248" i="109"/>
  <c r="H248" i="109"/>
  <c r="G248" i="109"/>
  <c r="F248" i="109"/>
  <c r="E248" i="109"/>
  <c r="D248" i="109"/>
  <c r="C248" i="109"/>
  <c r="B248" i="109"/>
  <c r="A248" i="109"/>
  <c r="V248" i="109" s="1"/>
  <c r="AC247" i="109"/>
  <c r="AA247" i="109"/>
  <c r="U247" i="109"/>
  <c r="T247" i="109"/>
  <c r="S247" i="109"/>
  <c r="R247" i="109"/>
  <c r="Q247" i="109"/>
  <c r="P247" i="109"/>
  <c r="O247" i="109"/>
  <c r="N247" i="109"/>
  <c r="M247" i="109"/>
  <c r="L247" i="109"/>
  <c r="AB247" i="109" s="1"/>
  <c r="K247" i="109"/>
  <c r="J247" i="109"/>
  <c r="I247" i="109"/>
  <c r="H247" i="109"/>
  <c r="G247" i="109"/>
  <c r="F247" i="109"/>
  <c r="E247" i="109"/>
  <c r="D247" i="109"/>
  <c r="C247" i="109"/>
  <c r="B247" i="109"/>
  <c r="A247" i="109"/>
  <c r="V247" i="109" s="1"/>
  <c r="AB246" i="109"/>
  <c r="AC246" i="109" s="1"/>
  <c r="V246" i="109"/>
  <c r="U246" i="109"/>
  <c r="T246" i="109"/>
  <c r="S246" i="109"/>
  <c r="AA246" i="109" s="1"/>
  <c r="R246" i="109"/>
  <c r="Q246" i="109"/>
  <c r="P246" i="109"/>
  <c r="O246" i="109"/>
  <c r="N246" i="109"/>
  <c r="M246" i="109"/>
  <c r="L246" i="109"/>
  <c r="K246" i="109"/>
  <c r="J246" i="109"/>
  <c r="I246" i="109"/>
  <c r="H246" i="109"/>
  <c r="G246" i="109"/>
  <c r="F246" i="109"/>
  <c r="E246" i="109"/>
  <c r="D246" i="109"/>
  <c r="C246" i="109"/>
  <c r="B246" i="109"/>
  <c r="A246" i="109"/>
  <c r="AB245" i="109"/>
  <c r="AC245" i="109" s="1"/>
  <c r="AA245" i="109"/>
  <c r="V245" i="109"/>
  <c r="AG245" i="109" s="1"/>
  <c r="U245" i="109"/>
  <c r="T245" i="109"/>
  <c r="S245" i="109"/>
  <c r="R245" i="109"/>
  <c r="Q245" i="109"/>
  <c r="P245" i="109"/>
  <c r="O245" i="109"/>
  <c r="N245" i="109"/>
  <c r="M245" i="109"/>
  <c r="L245" i="109"/>
  <c r="K245" i="109"/>
  <c r="J245" i="109"/>
  <c r="I245" i="109"/>
  <c r="H245" i="109"/>
  <c r="G245" i="109"/>
  <c r="F245" i="109"/>
  <c r="E245" i="109"/>
  <c r="D245" i="109"/>
  <c r="C245" i="109"/>
  <c r="B245" i="109"/>
  <c r="A245" i="109"/>
  <c r="AC244" i="109"/>
  <c r="U244" i="109"/>
  <c r="T244" i="109"/>
  <c r="S244" i="109"/>
  <c r="AA244" i="109" s="1"/>
  <c r="R244" i="109"/>
  <c r="Q244" i="109"/>
  <c r="P244" i="109"/>
  <c r="O244" i="109"/>
  <c r="N244" i="109"/>
  <c r="M244" i="109"/>
  <c r="L244" i="109"/>
  <c r="AB244" i="109" s="1"/>
  <c r="K244" i="109"/>
  <c r="J244" i="109"/>
  <c r="I244" i="109"/>
  <c r="H244" i="109"/>
  <c r="G244" i="109"/>
  <c r="F244" i="109"/>
  <c r="E244" i="109"/>
  <c r="D244" i="109"/>
  <c r="C244" i="109"/>
  <c r="B244" i="109"/>
  <c r="A244" i="109"/>
  <c r="V244" i="109" s="1"/>
  <c r="AB243" i="109"/>
  <c r="AC243" i="109" s="1"/>
  <c r="AA243" i="109"/>
  <c r="Z243" i="109"/>
  <c r="Y243" i="109"/>
  <c r="V243" i="109"/>
  <c r="U243" i="109"/>
  <c r="T243" i="109"/>
  <c r="S243" i="109"/>
  <c r="R243" i="109"/>
  <c r="Q243" i="109"/>
  <c r="P243" i="109"/>
  <c r="O243" i="109"/>
  <c r="N243" i="109"/>
  <c r="M243" i="109"/>
  <c r="L243" i="109"/>
  <c r="K243" i="109"/>
  <c r="J243" i="109"/>
  <c r="I243" i="109"/>
  <c r="H243" i="109"/>
  <c r="G243" i="109"/>
  <c r="F243" i="109"/>
  <c r="E243" i="109"/>
  <c r="D243" i="109"/>
  <c r="C243" i="109"/>
  <c r="B243" i="109"/>
  <c r="A243" i="109"/>
  <c r="AB242" i="109"/>
  <c r="AC242" i="109" s="1"/>
  <c r="Y242" i="109"/>
  <c r="V242" i="109"/>
  <c r="U242" i="109"/>
  <c r="T242" i="109"/>
  <c r="S242" i="109"/>
  <c r="AA242" i="109" s="1"/>
  <c r="R242" i="109"/>
  <c r="Q242" i="109"/>
  <c r="P242" i="109"/>
  <c r="O242" i="109"/>
  <c r="N242" i="109"/>
  <c r="M242" i="109"/>
  <c r="L242" i="109"/>
  <c r="K242" i="109"/>
  <c r="J242" i="109"/>
  <c r="I242" i="109"/>
  <c r="H242" i="109"/>
  <c r="G242" i="109"/>
  <c r="F242" i="109"/>
  <c r="E242" i="109"/>
  <c r="D242" i="109"/>
  <c r="C242" i="109"/>
  <c r="B242" i="109"/>
  <c r="A242" i="109"/>
  <c r="AB241" i="109"/>
  <c r="AC241" i="109" s="1"/>
  <c r="V241" i="109"/>
  <c r="U241" i="109"/>
  <c r="T241" i="109"/>
  <c r="S241" i="109"/>
  <c r="AA241" i="109" s="1"/>
  <c r="R241" i="109"/>
  <c r="Q241" i="109"/>
  <c r="P241" i="109"/>
  <c r="O241" i="109"/>
  <c r="N241" i="109"/>
  <c r="M241" i="109"/>
  <c r="L241" i="109"/>
  <c r="K241" i="109"/>
  <c r="J241" i="109"/>
  <c r="I241" i="109"/>
  <c r="H241" i="109"/>
  <c r="G241" i="109"/>
  <c r="F241" i="109"/>
  <c r="E241" i="109"/>
  <c r="D241" i="109"/>
  <c r="C241" i="109"/>
  <c r="B241" i="109"/>
  <c r="A241" i="109"/>
  <c r="AE240" i="109"/>
  <c r="AB240" i="109"/>
  <c r="AC240" i="109" s="1"/>
  <c r="AA240" i="109"/>
  <c r="Z240" i="109"/>
  <c r="V240" i="109"/>
  <c r="U240" i="109"/>
  <c r="T240" i="109"/>
  <c r="S240" i="109"/>
  <c r="R240" i="109"/>
  <c r="Q240" i="109"/>
  <c r="P240" i="109"/>
  <c r="O240" i="109"/>
  <c r="N240" i="109"/>
  <c r="M240" i="109"/>
  <c r="L240" i="109"/>
  <c r="K240" i="109"/>
  <c r="J240" i="109"/>
  <c r="I240" i="109"/>
  <c r="H240" i="109"/>
  <c r="G240" i="109"/>
  <c r="F240" i="109"/>
  <c r="E240" i="109"/>
  <c r="D240" i="109"/>
  <c r="C240" i="109"/>
  <c r="B240" i="109"/>
  <c r="A240" i="109"/>
  <c r="AB239" i="109"/>
  <c r="AC239" i="109" s="1"/>
  <c r="V239" i="109"/>
  <c r="U239" i="109"/>
  <c r="T239" i="109"/>
  <c r="S239" i="109"/>
  <c r="AA239" i="109" s="1"/>
  <c r="R239" i="109"/>
  <c r="Q239" i="109"/>
  <c r="P239" i="109"/>
  <c r="O239" i="109"/>
  <c r="N239" i="109"/>
  <c r="M239" i="109"/>
  <c r="L239" i="109"/>
  <c r="K239" i="109"/>
  <c r="J239" i="109"/>
  <c r="I239" i="109"/>
  <c r="H239" i="109"/>
  <c r="G239" i="109"/>
  <c r="F239" i="109"/>
  <c r="E239" i="109"/>
  <c r="D239" i="109"/>
  <c r="C239" i="109"/>
  <c r="B239" i="109"/>
  <c r="A239" i="109"/>
  <c r="AE238" i="109"/>
  <c r="AB238" i="109"/>
  <c r="AC238" i="109" s="1"/>
  <c r="AA238" i="109"/>
  <c r="V238" i="109"/>
  <c r="U238" i="109"/>
  <c r="T238" i="109"/>
  <c r="S238" i="109"/>
  <c r="R238" i="109"/>
  <c r="Q238" i="109"/>
  <c r="P238" i="109"/>
  <c r="O238" i="109"/>
  <c r="N238" i="109"/>
  <c r="M238" i="109"/>
  <c r="L238" i="109"/>
  <c r="K238" i="109"/>
  <c r="J238" i="109"/>
  <c r="I238" i="109"/>
  <c r="H238" i="109"/>
  <c r="G238" i="109"/>
  <c r="F238" i="109"/>
  <c r="E238" i="109"/>
  <c r="D238" i="109"/>
  <c r="C238" i="109"/>
  <c r="B238" i="109"/>
  <c r="A238" i="109"/>
  <c r="AB237" i="109"/>
  <c r="AC237" i="109" s="1"/>
  <c r="AA237" i="109"/>
  <c r="V237" i="109"/>
  <c r="AE237" i="109" s="1"/>
  <c r="U237" i="109"/>
  <c r="T237" i="109"/>
  <c r="S237" i="109"/>
  <c r="R237" i="109"/>
  <c r="Q237" i="109"/>
  <c r="P237" i="109"/>
  <c r="O237" i="109"/>
  <c r="N237" i="109"/>
  <c r="M237" i="109"/>
  <c r="L237" i="109"/>
  <c r="K237" i="109"/>
  <c r="J237" i="109"/>
  <c r="I237" i="109"/>
  <c r="H237" i="109"/>
  <c r="G237" i="109"/>
  <c r="F237" i="109"/>
  <c r="E237" i="109"/>
  <c r="D237" i="109"/>
  <c r="C237" i="109"/>
  <c r="B237" i="109"/>
  <c r="A237" i="109"/>
  <c r="AC236" i="109"/>
  <c r="AA236" i="109"/>
  <c r="Y236" i="109"/>
  <c r="U236" i="109"/>
  <c r="T236" i="109"/>
  <c r="S236" i="109"/>
  <c r="R236" i="109"/>
  <c r="Q236" i="109"/>
  <c r="P236" i="109"/>
  <c r="O236" i="109"/>
  <c r="N236" i="109"/>
  <c r="M236" i="109"/>
  <c r="L236" i="109"/>
  <c r="AB236" i="109" s="1"/>
  <c r="K236" i="109"/>
  <c r="J236" i="109"/>
  <c r="I236" i="109"/>
  <c r="H236" i="109"/>
  <c r="G236" i="109"/>
  <c r="F236" i="109"/>
  <c r="E236" i="109"/>
  <c r="D236" i="109"/>
  <c r="C236" i="109"/>
  <c r="B236" i="109"/>
  <c r="A236" i="109"/>
  <c r="V236" i="109" s="1"/>
  <c r="AB235" i="109"/>
  <c r="AC235" i="109" s="1"/>
  <c r="V235" i="109"/>
  <c r="U235" i="109"/>
  <c r="T235" i="109"/>
  <c r="S235" i="109"/>
  <c r="AA235" i="109" s="1"/>
  <c r="R235" i="109"/>
  <c r="Q235" i="109"/>
  <c r="P235" i="109"/>
  <c r="O235" i="109"/>
  <c r="N235" i="109"/>
  <c r="M235" i="109"/>
  <c r="L235" i="109"/>
  <c r="K235" i="109"/>
  <c r="J235" i="109"/>
  <c r="I235" i="109"/>
  <c r="H235" i="109"/>
  <c r="G235" i="109"/>
  <c r="F235" i="109"/>
  <c r="E235" i="109"/>
  <c r="D235" i="109"/>
  <c r="C235" i="109"/>
  <c r="B235" i="109"/>
  <c r="A235" i="109"/>
  <c r="AB234" i="109"/>
  <c r="AC234" i="109" s="1"/>
  <c r="AA234" i="109"/>
  <c r="X234" i="109"/>
  <c r="AD234" i="109" s="1"/>
  <c r="U234" i="109"/>
  <c r="T234" i="109"/>
  <c r="S234" i="109"/>
  <c r="R234" i="109"/>
  <c r="Q234" i="109"/>
  <c r="P234" i="109"/>
  <c r="O234" i="109"/>
  <c r="N234" i="109"/>
  <c r="M234" i="109"/>
  <c r="L234" i="109"/>
  <c r="K234" i="109"/>
  <c r="J234" i="109"/>
  <c r="I234" i="109"/>
  <c r="H234" i="109"/>
  <c r="G234" i="109"/>
  <c r="F234" i="109"/>
  <c r="E234" i="109"/>
  <c r="D234" i="109"/>
  <c r="C234" i="109"/>
  <c r="B234" i="109"/>
  <c r="A234" i="109"/>
  <c r="V234" i="109" s="1"/>
  <c r="AP234" i="109" s="1"/>
  <c r="AC233" i="109"/>
  <c r="Z233" i="109"/>
  <c r="V233" i="109"/>
  <c r="U233" i="109"/>
  <c r="T233" i="109"/>
  <c r="S233" i="109"/>
  <c r="AA233" i="109" s="1"/>
  <c r="R233" i="109"/>
  <c r="Q233" i="109"/>
  <c r="P233" i="109"/>
  <c r="O233" i="109"/>
  <c r="N233" i="109"/>
  <c r="M233" i="109"/>
  <c r="L233" i="109"/>
  <c r="AB233" i="109" s="1"/>
  <c r="K233" i="109"/>
  <c r="J233" i="109"/>
  <c r="I233" i="109"/>
  <c r="H233" i="109"/>
  <c r="G233" i="109"/>
  <c r="F233" i="109"/>
  <c r="E233" i="109"/>
  <c r="D233" i="109"/>
  <c r="C233" i="109"/>
  <c r="B233" i="109"/>
  <c r="A233" i="109"/>
  <c r="AP232" i="109"/>
  <c r="AC232" i="109"/>
  <c r="AB232" i="109"/>
  <c r="X232" i="109"/>
  <c r="U232" i="109"/>
  <c r="T232" i="109"/>
  <c r="S232" i="109"/>
  <c r="AA232" i="109" s="1"/>
  <c r="R232" i="109"/>
  <c r="Q232" i="109"/>
  <c r="P232" i="109"/>
  <c r="O232" i="109"/>
  <c r="N232" i="109"/>
  <c r="M232" i="109"/>
  <c r="L232" i="109"/>
  <c r="K232" i="109"/>
  <c r="J232" i="109"/>
  <c r="I232" i="109"/>
  <c r="H232" i="109"/>
  <c r="G232" i="109"/>
  <c r="F232" i="109"/>
  <c r="E232" i="109"/>
  <c r="D232" i="109"/>
  <c r="C232" i="109"/>
  <c r="B232" i="109"/>
  <c r="A232" i="109"/>
  <c r="V232" i="109" s="1"/>
  <c r="AP231" i="109"/>
  <c r="AC231" i="109"/>
  <c r="AB231" i="109"/>
  <c r="Z231" i="109"/>
  <c r="V231" i="109"/>
  <c r="U231" i="109"/>
  <c r="T231" i="109"/>
  <c r="S231" i="109"/>
  <c r="AA231" i="109" s="1"/>
  <c r="R231" i="109"/>
  <c r="Q231" i="109"/>
  <c r="P231" i="109"/>
  <c r="O231" i="109"/>
  <c r="N231" i="109"/>
  <c r="M231" i="109"/>
  <c r="L231" i="109"/>
  <c r="K231" i="109"/>
  <c r="J231" i="109"/>
  <c r="I231" i="109"/>
  <c r="H231" i="109"/>
  <c r="G231" i="109"/>
  <c r="F231" i="109"/>
  <c r="E231" i="109"/>
  <c r="D231" i="109"/>
  <c r="C231" i="109"/>
  <c r="B231" i="109"/>
  <c r="A231" i="109"/>
  <c r="AC230" i="109"/>
  <c r="AB230" i="109"/>
  <c r="X230" i="109"/>
  <c r="AD230" i="109" s="1"/>
  <c r="U230" i="109"/>
  <c r="T230" i="109"/>
  <c r="S230" i="109"/>
  <c r="AA230" i="109" s="1"/>
  <c r="R230" i="109"/>
  <c r="Q230" i="109"/>
  <c r="P230" i="109"/>
  <c r="O230" i="109"/>
  <c r="N230" i="109"/>
  <c r="M230" i="109"/>
  <c r="L230" i="109"/>
  <c r="K230" i="109"/>
  <c r="J230" i="109"/>
  <c r="I230" i="109"/>
  <c r="H230" i="109"/>
  <c r="G230" i="109"/>
  <c r="F230" i="109"/>
  <c r="E230" i="109"/>
  <c r="D230" i="109"/>
  <c r="C230" i="109"/>
  <c r="B230" i="109"/>
  <c r="A230" i="109"/>
  <c r="V230" i="109" s="1"/>
  <c r="Y230" i="109" s="1"/>
  <c r="AC229" i="109"/>
  <c r="AB229" i="109"/>
  <c r="AA229" i="109"/>
  <c r="V229" i="109"/>
  <c r="AO229" i="109" s="1"/>
  <c r="U229" i="109"/>
  <c r="T229" i="109"/>
  <c r="S229" i="109"/>
  <c r="R229" i="109"/>
  <c r="Q229" i="109"/>
  <c r="P229" i="109"/>
  <c r="O229" i="109"/>
  <c r="N229" i="109"/>
  <c r="M229" i="109"/>
  <c r="L229" i="109"/>
  <c r="K229" i="109"/>
  <c r="J229" i="109"/>
  <c r="I229" i="109"/>
  <c r="H229" i="109"/>
  <c r="G229" i="109"/>
  <c r="F229" i="109"/>
  <c r="E229" i="109"/>
  <c r="D229" i="109"/>
  <c r="C229" i="109"/>
  <c r="B229" i="109"/>
  <c r="A229" i="109"/>
  <c r="AP228" i="109"/>
  <c r="AO228" i="109"/>
  <c r="AS228" i="109" s="1"/>
  <c r="AC228" i="109"/>
  <c r="AB228" i="109"/>
  <c r="Z228" i="109"/>
  <c r="Y228" i="109"/>
  <c r="V228" i="109"/>
  <c r="U228" i="109"/>
  <c r="T228" i="109"/>
  <c r="S228" i="109"/>
  <c r="AA228" i="109" s="1"/>
  <c r="R228" i="109"/>
  <c r="Q228" i="109"/>
  <c r="P228" i="109"/>
  <c r="O228" i="109"/>
  <c r="N228" i="109"/>
  <c r="M228" i="109"/>
  <c r="L228" i="109"/>
  <c r="K228" i="109"/>
  <c r="J228" i="109"/>
  <c r="I228" i="109"/>
  <c r="H228" i="109"/>
  <c r="G228" i="109"/>
  <c r="F228" i="109"/>
  <c r="E228" i="109"/>
  <c r="D228" i="109"/>
  <c r="C228" i="109"/>
  <c r="B228" i="109"/>
  <c r="A228" i="109"/>
  <c r="AP227" i="109"/>
  <c r="AC227" i="109"/>
  <c r="AB227" i="109"/>
  <c r="V227" i="109"/>
  <c r="U227" i="109"/>
  <c r="T227" i="109"/>
  <c r="S227" i="109"/>
  <c r="AA227" i="109" s="1"/>
  <c r="R227" i="109"/>
  <c r="Q227" i="109"/>
  <c r="P227" i="109"/>
  <c r="O227" i="109"/>
  <c r="N227" i="109"/>
  <c r="M227" i="109"/>
  <c r="L227" i="109"/>
  <c r="K227" i="109"/>
  <c r="J227" i="109"/>
  <c r="I227" i="109"/>
  <c r="H227" i="109"/>
  <c r="G227" i="109"/>
  <c r="F227" i="109"/>
  <c r="E227" i="109"/>
  <c r="D227" i="109"/>
  <c r="C227" i="109"/>
  <c r="B227" i="109"/>
  <c r="A227" i="109"/>
  <c r="AO226" i="109"/>
  <c r="AN226" i="109"/>
  <c r="AC226" i="109"/>
  <c r="AB226" i="109"/>
  <c r="AA226" i="109"/>
  <c r="Y226" i="109"/>
  <c r="V226" i="109"/>
  <c r="U226" i="109"/>
  <c r="T226" i="109"/>
  <c r="S226" i="109"/>
  <c r="R226" i="109"/>
  <c r="Q226" i="109"/>
  <c r="P226" i="109"/>
  <c r="O226" i="109"/>
  <c r="N226" i="109"/>
  <c r="M226" i="109"/>
  <c r="L226" i="109"/>
  <c r="K226" i="109"/>
  <c r="J226" i="109"/>
  <c r="I226" i="109"/>
  <c r="H226" i="109"/>
  <c r="G226" i="109"/>
  <c r="F226" i="109"/>
  <c r="E226" i="109"/>
  <c r="D226" i="109"/>
  <c r="C226" i="109"/>
  <c r="B226" i="109"/>
  <c r="A226" i="109"/>
  <c r="AP225" i="109"/>
  <c r="AC225" i="109"/>
  <c r="V225" i="109"/>
  <c r="U225" i="109"/>
  <c r="T225" i="109"/>
  <c r="S225" i="109"/>
  <c r="AA225" i="109" s="1"/>
  <c r="R225" i="109"/>
  <c r="Q225" i="109"/>
  <c r="P225" i="109"/>
  <c r="O225" i="109"/>
  <c r="N225" i="109"/>
  <c r="M225" i="109"/>
  <c r="L225" i="109"/>
  <c r="AB225" i="109" s="1"/>
  <c r="K225" i="109"/>
  <c r="J225" i="109"/>
  <c r="I225" i="109"/>
  <c r="H225" i="109"/>
  <c r="G225" i="109"/>
  <c r="F225" i="109"/>
  <c r="E225" i="109"/>
  <c r="D225" i="109"/>
  <c r="C225" i="109"/>
  <c r="B225" i="109"/>
  <c r="A225" i="109"/>
  <c r="AB224" i="109"/>
  <c r="AC224" i="109" s="1"/>
  <c r="V224" i="109"/>
  <c r="Y224" i="109" s="1"/>
  <c r="U224" i="109"/>
  <c r="T224" i="109"/>
  <c r="S224" i="109"/>
  <c r="AA224" i="109" s="1"/>
  <c r="R224" i="109"/>
  <c r="Q224" i="109"/>
  <c r="P224" i="109"/>
  <c r="O224" i="109"/>
  <c r="N224" i="109"/>
  <c r="M224" i="109"/>
  <c r="L224" i="109"/>
  <c r="K224" i="109"/>
  <c r="J224" i="109"/>
  <c r="I224" i="109"/>
  <c r="H224" i="109"/>
  <c r="G224" i="109"/>
  <c r="F224" i="109"/>
  <c r="E224" i="109"/>
  <c r="D224" i="109"/>
  <c r="C224" i="109"/>
  <c r="B224" i="109"/>
  <c r="A224" i="109"/>
  <c r="AB223" i="109"/>
  <c r="AC223" i="109" s="1"/>
  <c r="V223" i="109"/>
  <c r="U223" i="109"/>
  <c r="T223" i="109"/>
  <c r="S223" i="109"/>
  <c r="AA223" i="109" s="1"/>
  <c r="R223" i="109"/>
  <c r="Q223" i="109"/>
  <c r="P223" i="109"/>
  <c r="O223" i="109"/>
  <c r="N223" i="109"/>
  <c r="M223" i="109"/>
  <c r="L223" i="109"/>
  <c r="K223" i="109"/>
  <c r="J223" i="109"/>
  <c r="I223" i="109"/>
  <c r="H223" i="109"/>
  <c r="G223" i="109"/>
  <c r="F223" i="109"/>
  <c r="E223" i="109"/>
  <c r="D223" i="109"/>
  <c r="C223" i="109"/>
  <c r="B223" i="109"/>
  <c r="A223" i="109"/>
  <c r="AA222" i="109"/>
  <c r="V222" i="109"/>
  <c r="U222" i="109"/>
  <c r="T222" i="109"/>
  <c r="S222" i="109"/>
  <c r="R222" i="109"/>
  <c r="Q222" i="109"/>
  <c r="P222" i="109"/>
  <c r="O222" i="109"/>
  <c r="N222" i="109"/>
  <c r="M222" i="109"/>
  <c r="L222" i="109"/>
  <c r="AB222" i="109" s="1"/>
  <c r="AC222" i="109" s="1"/>
  <c r="K222" i="109"/>
  <c r="J222" i="109"/>
  <c r="I222" i="109"/>
  <c r="H222" i="109"/>
  <c r="G222" i="109"/>
  <c r="F222" i="109"/>
  <c r="E222" i="109"/>
  <c r="D222" i="109"/>
  <c r="C222" i="109"/>
  <c r="B222" i="109"/>
  <c r="A222" i="109"/>
  <c r="AA221" i="109"/>
  <c r="U221" i="109"/>
  <c r="T221" i="109"/>
  <c r="S221" i="109"/>
  <c r="R221" i="109"/>
  <c r="Q221" i="109"/>
  <c r="P221" i="109"/>
  <c r="O221" i="109"/>
  <c r="N221" i="109"/>
  <c r="M221" i="109"/>
  <c r="L221" i="109"/>
  <c r="AB221" i="109" s="1"/>
  <c r="AC221" i="109" s="1"/>
  <c r="K221" i="109"/>
  <c r="J221" i="109"/>
  <c r="I221" i="109"/>
  <c r="H221" i="109"/>
  <c r="G221" i="109"/>
  <c r="F221" i="109"/>
  <c r="E221" i="109"/>
  <c r="D221" i="109"/>
  <c r="C221" i="109"/>
  <c r="B221" i="109"/>
  <c r="A221" i="109"/>
  <c r="V221" i="109" s="1"/>
  <c r="V220" i="109"/>
  <c r="U220" i="109"/>
  <c r="T220" i="109"/>
  <c r="S220" i="109"/>
  <c r="AA220" i="109" s="1"/>
  <c r="R220" i="109"/>
  <c r="Q220" i="109"/>
  <c r="P220" i="109"/>
  <c r="O220" i="109"/>
  <c r="N220" i="109"/>
  <c r="M220" i="109"/>
  <c r="L220" i="109"/>
  <c r="AB220" i="109" s="1"/>
  <c r="AC220" i="109" s="1"/>
  <c r="K220" i="109"/>
  <c r="J220" i="109"/>
  <c r="I220" i="109"/>
  <c r="H220" i="109"/>
  <c r="G220" i="109"/>
  <c r="F220" i="109"/>
  <c r="E220" i="109"/>
  <c r="D220" i="109"/>
  <c r="C220" i="109"/>
  <c r="B220" i="109"/>
  <c r="A220" i="109"/>
  <c r="AP219" i="109"/>
  <c r="AA219" i="109"/>
  <c r="V219" i="109"/>
  <c r="U219" i="109"/>
  <c r="T219" i="109"/>
  <c r="S219" i="109"/>
  <c r="R219" i="109"/>
  <c r="Q219" i="109"/>
  <c r="P219" i="109"/>
  <c r="O219" i="109"/>
  <c r="N219" i="109"/>
  <c r="M219" i="109"/>
  <c r="L219" i="109"/>
  <c r="AB219" i="109" s="1"/>
  <c r="AC219" i="109" s="1"/>
  <c r="K219" i="109"/>
  <c r="J219" i="109"/>
  <c r="I219" i="109"/>
  <c r="H219" i="109"/>
  <c r="G219" i="109"/>
  <c r="F219" i="109"/>
  <c r="E219" i="109"/>
  <c r="D219" i="109"/>
  <c r="C219" i="109"/>
  <c r="B219" i="109"/>
  <c r="A219" i="109"/>
  <c r="AA218" i="109"/>
  <c r="V218" i="109"/>
  <c r="AO218" i="109" s="1"/>
  <c r="U218" i="109"/>
  <c r="T218" i="109"/>
  <c r="S218" i="109"/>
  <c r="R218" i="109"/>
  <c r="Q218" i="109"/>
  <c r="P218" i="109"/>
  <c r="O218" i="109"/>
  <c r="N218" i="109"/>
  <c r="M218" i="109"/>
  <c r="L218" i="109"/>
  <c r="AB218" i="109" s="1"/>
  <c r="AC218" i="109" s="1"/>
  <c r="K218" i="109"/>
  <c r="J218" i="109"/>
  <c r="I218" i="109"/>
  <c r="H218" i="109"/>
  <c r="G218" i="109"/>
  <c r="F218" i="109"/>
  <c r="E218" i="109"/>
  <c r="D218" i="109"/>
  <c r="C218" i="109"/>
  <c r="B218" i="109"/>
  <c r="A218" i="109"/>
  <c r="AP217" i="109"/>
  <c r="AO217" i="109"/>
  <c r="AS217" i="109" s="1"/>
  <c r="AN217" i="109"/>
  <c r="AM217" i="109"/>
  <c r="V217" i="109"/>
  <c r="U217" i="109"/>
  <c r="T217" i="109"/>
  <c r="S217" i="109"/>
  <c r="AA217" i="109" s="1"/>
  <c r="R217" i="109"/>
  <c r="Q217" i="109"/>
  <c r="P217" i="109"/>
  <c r="O217" i="109"/>
  <c r="N217" i="109"/>
  <c r="M217" i="109"/>
  <c r="L217" i="109"/>
  <c r="AB217" i="109" s="1"/>
  <c r="AC217" i="109" s="1"/>
  <c r="K217" i="109"/>
  <c r="J217" i="109"/>
  <c r="I217" i="109"/>
  <c r="H217" i="109"/>
  <c r="G217" i="109"/>
  <c r="F217" i="109"/>
  <c r="E217" i="109"/>
  <c r="D217" i="109"/>
  <c r="C217" i="109"/>
  <c r="B217" i="109"/>
  <c r="A217" i="109"/>
  <c r="AB216" i="109"/>
  <c r="AC216" i="109" s="1"/>
  <c r="V216" i="109"/>
  <c r="AO216" i="109" s="1"/>
  <c r="U216" i="109"/>
  <c r="T216" i="109"/>
  <c r="S216" i="109"/>
  <c r="AA216" i="109" s="1"/>
  <c r="R216" i="109"/>
  <c r="Q216" i="109"/>
  <c r="P216" i="109"/>
  <c r="O216" i="109"/>
  <c r="N216" i="109"/>
  <c r="M216" i="109"/>
  <c r="L216" i="109"/>
  <c r="K216" i="109"/>
  <c r="J216" i="109"/>
  <c r="I216" i="109"/>
  <c r="H216" i="109"/>
  <c r="G216" i="109"/>
  <c r="F216" i="109"/>
  <c r="E216" i="109"/>
  <c r="D216" i="109"/>
  <c r="C216" i="109"/>
  <c r="B216" i="109"/>
  <c r="A216" i="109"/>
  <c r="AO215" i="109"/>
  <c r="AN215" i="109"/>
  <c r="AM215" i="109"/>
  <c r="AL215" i="109"/>
  <c r="AB215" i="109"/>
  <c r="AC215" i="109" s="1"/>
  <c r="AA215" i="109"/>
  <c r="V215" i="109"/>
  <c r="U215" i="109"/>
  <c r="T215" i="109"/>
  <c r="S215" i="109"/>
  <c r="R215" i="109"/>
  <c r="Q215" i="109"/>
  <c r="P215" i="109"/>
  <c r="O215" i="109"/>
  <c r="N215" i="109"/>
  <c r="M215" i="109"/>
  <c r="L215" i="109"/>
  <c r="K215" i="109"/>
  <c r="J215" i="109"/>
  <c r="I215" i="109"/>
  <c r="H215" i="109"/>
  <c r="G215" i="109"/>
  <c r="F215" i="109"/>
  <c r="E215" i="109"/>
  <c r="D215" i="109"/>
  <c r="C215" i="109"/>
  <c r="B215" i="109"/>
  <c r="A215" i="109"/>
  <c r="AC214" i="109"/>
  <c r="V214" i="109"/>
  <c r="AP214" i="109" s="1"/>
  <c r="U214" i="109"/>
  <c r="T214" i="109"/>
  <c r="S214" i="109"/>
  <c r="AA214" i="109" s="1"/>
  <c r="R214" i="109"/>
  <c r="Q214" i="109"/>
  <c r="P214" i="109"/>
  <c r="O214" i="109"/>
  <c r="N214" i="109"/>
  <c r="M214" i="109"/>
  <c r="L214" i="109"/>
  <c r="AB214" i="109" s="1"/>
  <c r="K214" i="109"/>
  <c r="J214" i="109"/>
  <c r="I214" i="109"/>
  <c r="H214" i="109"/>
  <c r="G214" i="109"/>
  <c r="F214" i="109"/>
  <c r="E214" i="109"/>
  <c r="D214" i="109"/>
  <c r="C214" i="109"/>
  <c r="B214" i="109"/>
  <c r="A214" i="109"/>
  <c r="AP213" i="109"/>
  <c r="AO213" i="109"/>
  <c r="AS213" i="109" s="1"/>
  <c r="AN213" i="109"/>
  <c r="AM213" i="109"/>
  <c r="AL213" i="109"/>
  <c r="AC213" i="109"/>
  <c r="AB213" i="109"/>
  <c r="Z213" i="109"/>
  <c r="Y213" i="109"/>
  <c r="V213" i="109"/>
  <c r="X213" i="109" s="1"/>
  <c r="U213" i="109"/>
  <c r="T213" i="109"/>
  <c r="S213" i="109"/>
  <c r="AA213" i="109" s="1"/>
  <c r="R213" i="109"/>
  <c r="Q213" i="109"/>
  <c r="P213" i="109"/>
  <c r="AD213" i="109" s="1"/>
  <c r="O213" i="109"/>
  <c r="N213" i="109"/>
  <c r="M213" i="109"/>
  <c r="L213" i="109"/>
  <c r="K213" i="109"/>
  <c r="J213" i="109"/>
  <c r="I213" i="109"/>
  <c r="H213" i="109"/>
  <c r="G213" i="109"/>
  <c r="F213" i="109"/>
  <c r="E213" i="109"/>
  <c r="D213" i="109"/>
  <c r="C213" i="109"/>
  <c r="B213" i="109"/>
  <c r="A213" i="109"/>
  <c r="AC212" i="109"/>
  <c r="AB212" i="109"/>
  <c r="Y212" i="109"/>
  <c r="U212" i="109"/>
  <c r="T212" i="109"/>
  <c r="S212" i="109"/>
  <c r="AA212" i="109" s="1"/>
  <c r="R212" i="109"/>
  <c r="Q212" i="109"/>
  <c r="P212" i="109"/>
  <c r="O212" i="109"/>
  <c r="N212" i="109"/>
  <c r="M212" i="109"/>
  <c r="L212" i="109"/>
  <c r="K212" i="109"/>
  <c r="J212" i="109"/>
  <c r="I212" i="109"/>
  <c r="H212" i="109"/>
  <c r="G212" i="109"/>
  <c r="F212" i="109"/>
  <c r="E212" i="109"/>
  <c r="D212" i="109"/>
  <c r="C212" i="109"/>
  <c r="B212" i="109"/>
  <c r="A212" i="109"/>
  <c r="V212" i="109" s="1"/>
  <c r="AO212" i="109" s="1"/>
  <c r="AP211" i="109"/>
  <c r="AO211" i="109"/>
  <c r="AS211" i="109" s="1"/>
  <c r="AN211" i="109"/>
  <c r="AM211" i="109"/>
  <c r="AC211" i="109"/>
  <c r="Y211" i="109"/>
  <c r="U211" i="109"/>
  <c r="T211" i="109"/>
  <c r="S211" i="109"/>
  <c r="AA211" i="109" s="1"/>
  <c r="R211" i="109"/>
  <c r="Q211" i="109"/>
  <c r="P211" i="109"/>
  <c r="O211" i="109"/>
  <c r="N211" i="109"/>
  <c r="M211" i="109"/>
  <c r="L211" i="109"/>
  <c r="AB211" i="109" s="1"/>
  <c r="K211" i="109"/>
  <c r="J211" i="109"/>
  <c r="I211" i="109"/>
  <c r="H211" i="109"/>
  <c r="G211" i="109"/>
  <c r="F211" i="109"/>
  <c r="E211" i="109"/>
  <c r="D211" i="109"/>
  <c r="C211" i="109"/>
  <c r="B211" i="109"/>
  <c r="A211" i="109"/>
  <c r="V211" i="109" s="1"/>
  <c r="AN210" i="109"/>
  <c r="AB210" i="109"/>
  <c r="AC210" i="109" s="1"/>
  <c r="Y210" i="109"/>
  <c r="U210" i="109"/>
  <c r="T210" i="109"/>
  <c r="S210" i="109"/>
  <c r="AA210" i="109" s="1"/>
  <c r="R210" i="109"/>
  <c r="Q210" i="109"/>
  <c r="P210" i="109"/>
  <c r="O210" i="109"/>
  <c r="N210" i="109"/>
  <c r="M210" i="109"/>
  <c r="L210" i="109"/>
  <c r="K210" i="109"/>
  <c r="J210" i="109"/>
  <c r="I210" i="109"/>
  <c r="H210" i="109"/>
  <c r="G210" i="109"/>
  <c r="F210" i="109"/>
  <c r="E210" i="109"/>
  <c r="D210" i="109"/>
  <c r="C210" i="109"/>
  <c r="B210" i="109"/>
  <c r="A210" i="109"/>
  <c r="V210" i="109" s="1"/>
  <c r="AB209" i="109"/>
  <c r="AC209" i="109" s="1"/>
  <c r="U209" i="109"/>
  <c r="T209" i="109"/>
  <c r="S209" i="109"/>
  <c r="AA209" i="109" s="1"/>
  <c r="R209" i="109"/>
  <c r="Q209" i="109"/>
  <c r="P209" i="109"/>
  <c r="O209" i="109"/>
  <c r="N209" i="109"/>
  <c r="M209" i="109"/>
  <c r="L209" i="109"/>
  <c r="K209" i="109"/>
  <c r="J209" i="109"/>
  <c r="I209" i="109"/>
  <c r="H209" i="109"/>
  <c r="G209" i="109"/>
  <c r="F209" i="109"/>
  <c r="E209" i="109"/>
  <c r="D209" i="109"/>
  <c r="C209" i="109"/>
  <c r="B209" i="109"/>
  <c r="A209" i="109"/>
  <c r="V209" i="109" s="1"/>
  <c r="AO209" i="109" s="1"/>
  <c r="AP208" i="109"/>
  <c r="AO208" i="109"/>
  <c r="AS208" i="109" s="1"/>
  <c r="AL208" i="109"/>
  <c r="AK208" i="109"/>
  <c r="AB208" i="109"/>
  <c r="AC208" i="109" s="1"/>
  <c r="Y208" i="109"/>
  <c r="U208" i="109"/>
  <c r="T208" i="109"/>
  <c r="S208" i="109"/>
  <c r="AA208" i="109" s="1"/>
  <c r="R208" i="109"/>
  <c r="Q208" i="109"/>
  <c r="P208" i="109"/>
  <c r="O208" i="109"/>
  <c r="N208" i="109"/>
  <c r="M208" i="109"/>
  <c r="L208" i="109"/>
  <c r="K208" i="109"/>
  <c r="J208" i="109"/>
  <c r="I208" i="109"/>
  <c r="H208" i="109"/>
  <c r="G208" i="109"/>
  <c r="F208" i="109"/>
  <c r="E208" i="109"/>
  <c r="D208" i="109"/>
  <c r="C208" i="109"/>
  <c r="B208" i="109"/>
  <c r="A208" i="109"/>
  <c r="V208" i="109" s="1"/>
  <c r="AB207" i="109"/>
  <c r="AC207" i="109" s="1"/>
  <c r="AA207" i="109"/>
  <c r="U207" i="109"/>
  <c r="T207" i="109"/>
  <c r="S207" i="109"/>
  <c r="R207" i="109"/>
  <c r="Q207" i="109"/>
  <c r="P207" i="109"/>
  <c r="O207" i="109"/>
  <c r="N207" i="109"/>
  <c r="M207" i="109"/>
  <c r="L207" i="109"/>
  <c r="K207" i="109"/>
  <c r="J207" i="109"/>
  <c r="I207" i="109"/>
  <c r="H207" i="109"/>
  <c r="G207" i="109"/>
  <c r="F207" i="109"/>
  <c r="E207" i="109"/>
  <c r="D207" i="109"/>
  <c r="C207" i="109"/>
  <c r="B207" i="109"/>
  <c r="A207" i="109"/>
  <c r="V207" i="109" s="1"/>
  <c r="Y207" i="109" s="1"/>
  <c r="AB206" i="109"/>
  <c r="AC206" i="109" s="1"/>
  <c r="U206" i="109"/>
  <c r="T206" i="109"/>
  <c r="S206" i="109"/>
  <c r="AA206" i="109" s="1"/>
  <c r="R206" i="109"/>
  <c r="Q206" i="109"/>
  <c r="P206" i="109"/>
  <c r="O206" i="109"/>
  <c r="N206" i="109"/>
  <c r="M206" i="109"/>
  <c r="L206" i="109"/>
  <c r="K206" i="109"/>
  <c r="J206" i="109"/>
  <c r="I206" i="109"/>
  <c r="H206" i="109"/>
  <c r="G206" i="109"/>
  <c r="F206" i="109"/>
  <c r="E206" i="109"/>
  <c r="D206" i="109"/>
  <c r="C206" i="109"/>
  <c r="B206" i="109"/>
  <c r="A206" i="109"/>
  <c r="V206" i="109" s="1"/>
  <c r="Y206" i="109" s="1"/>
  <c r="AP205" i="109"/>
  <c r="AO205" i="109"/>
  <c r="AS205" i="109" s="1"/>
  <c r="AM205" i="109"/>
  <c r="AL205" i="109"/>
  <c r="AK205" i="109"/>
  <c r="AJ205" i="109"/>
  <c r="Y205" i="109"/>
  <c r="V205" i="109"/>
  <c r="U205" i="109"/>
  <c r="T205" i="109"/>
  <c r="S205" i="109"/>
  <c r="R205" i="109"/>
  <c r="Q205" i="109"/>
  <c r="P205" i="109"/>
  <c r="O205" i="109"/>
  <c r="N205" i="109"/>
  <c r="M205" i="109"/>
  <c r="L205" i="109"/>
  <c r="K205" i="109"/>
  <c r="J205" i="109"/>
  <c r="I205" i="109"/>
  <c r="H205" i="109"/>
  <c r="G205" i="109"/>
  <c r="F205" i="109"/>
  <c r="E205" i="109"/>
  <c r="D205" i="109"/>
  <c r="C205" i="109"/>
  <c r="B205" i="109"/>
  <c r="A205" i="109"/>
  <c r="AM204" i="109"/>
  <c r="U204" i="109"/>
  <c r="T204" i="109"/>
  <c r="S204" i="109"/>
  <c r="R204" i="109"/>
  <c r="Q204" i="109"/>
  <c r="P204" i="109"/>
  <c r="O204" i="109"/>
  <c r="N204" i="109"/>
  <c r="M204" i="109"/>
  <c r="L204" i="109"/>
  <c r="K204" i="109"/>
  <c r="J204" i="109"/>
  <c r="I204" i="109"/>
  <c r="H204" i="109"/>
  <c r="G204" i="109"/>
  <c r="F204" i="109"/>
  <c r="E204" i="109"/>
  <c r="D204" i="109"/>
  <c r="C204" i="109"/>
  <c r="B204" i="109"/>
  <c r="A204" i="109"/>
  <c r="V204" i="109" s="1"/>
  <c r="X204" i="109" s="1"/>
  <c r="AJ203" i="109"/>
  <c r="X203" i="109"/>
  <c r="U203" i="109"/>
  <c r="T203" i="109"/>
  <c r="S203" i="109"/>
  <c r="R203" i="109"/>
  <c r="Q203" i="109"/>
  <c r="P203" i="109"/>
  <c r="O203" i="109"/>
  <c r="N203" i="109"/>
  <c r="M203" i="109"/>
  <c r="L203" i="109"/>
  <c r="K203" i="109"/>
  <c r="J203" i="109"/>
  <c r="I203" i="109"/>
  <c r="H203" i="109"/>
  <c r="G203" i="109"/>
  <c r="F203" i="109"/>
  <c r="E203" i="109"/>
  <c r="D203" i="109"/>
  <c r="C203" i="109"/>
  <c r="B203" i="109"/>
  <c r="A203" i="109"/>
  <c r="V203" i="109" s="1"/>
  <c r="AP203" i="109" s="1"/>
  <c r="AP202" i="109"/>
  <c r="AO202" i="109"/>
  <c r="AS202" i="109" s="1"/>
  <c r="AN202" i="109"/>
  <c r="AM202" i="109"/>
  <c r="AL202" i="109"/>
  <c r="V202" i="109"/>
  <c r="U202" i="109"/>
  <c r="T202" i="109"/>
  <c r="S202" i="109"/>
  <c r="R202" i="109"/>
  <c r="Q202" i="109"/>
  <c r="P202" i="109"/>
  <c r="O202" i="109"/>
  <c r="N202" i="109"/>
  <c r="M202" i="109"/>
  <c r="L202" i="109"/>
  <c r="K202" i="109"/>
  <c r="J202" i="109"/>
  <c r="I202" i="109"/>
  <c r="H202" i="109"/>
  <c r="G202" i="109"/>
  <c r="F202" i="109"/>
  <c r="E202" i="109"/>
  <c r="D202" i="109"/>
  <c r="C202" i="109"/>
  <c r="B202" i="109"/>
  <c r="A202" i="109"/>
  <c r="V201" i="109"/>
  <c r="AN201" i="109" s="1"/>
  <c r="U201" i="109"/>
  <c r="T201" i="109"/>
  <c r="S201" i="109"/>
  <c r="R201" i="109"/>
  <c r="Q201" i="109"/>
  <c r="P201" i="109"/>
  <c r="O201" i="109"/>
  <c r="N201" i="109"/>
  <c r="M201" i="109"/>
  <c r="L201" i="109"/>
  <c r="K201" i="109"/>
  <c r="J201" i="109"/>
  <c r="I201" i="109"/>
  <c r="H201" i="109"/>
  <c r="G201" i="109"/>
  <c r="F201" i="109"/>
  <c r="E201" i="109"/>
  <c r="D201" i="109"/>
  <c r="C201" i="109"/>
  <c r="B201" i="109"/>
  <c r="A201" i="109"/>
  <c r="AP200" i="109"/>
  <c r="AO200" i="109"/>
  <c r="AS200" i="109" s="1"/>
  <c r="AN200" i="109"/>
  <c r="AM200" i="109"/>
  <c r="AL200" i="109"/>
  <c r="AK200" i="109"/>
  <c r="AJ200" i="109"/>
  <c r="V200" i="109"/>
  <c r="U200" i="109"/>
  <c r="T200" i="109"/>
  <c r="S200" i="109"/>
  <c r="R200" i="109"/>
  <c r="Q200" i="109"/>
  <c r="P200" i="109"/>
  <c r="O200" i="109"/>
  <c r="N200" i="109"/>
  <c r="M200" i="109"/>
  <c r="L200" i="109"/>
  <c r="K200" i="109"/>
  <c r="J200" i="109"/>
  <c r="I200" i="109"/>
  <c r="H200" i="109"/>
  <c r="G200" i="109"/>
  <c r="F200" i="109"/>
  <c r="E200" i="109"/>
  <c r="D200" i="109"/>
  <c r="C200" i="109"/>
  <c r="B200" i="109"/>
  <c r="A200" i="109"/>
  <c r="AO199" i="109"/>
  <c r="AN199" i="109"/>
  <c r="AK199" i="109"/>
  <c r="V199" i="109"/>
  <c r="U199" i="109"/>
  <c r="T199" i="109"/>
  <c r="S199" i="109"/>
  <c r="R199" i="109"/>
  <c r="Q199" i="109"/>
  <c r="P199" i="109"/>
  <c r="O199" i="109"/>
  <c r="N199" i="109"/>
  <c r="M199" i="109"/>
  <c r="L199" i="109"/>
  <c r="K199" i="109"/>
  <c r="J199" i="109"/>
  <c r="I199" i="109"/>
  <c r="H199" i="109"/>
  <c r="G199" i="109"/>
  <c r="F199" i="109"/>
  <c r="E199" i="109"/>
  <c r="D199" i="109"/>
  <c r="C199" i="109"/>
  <c r="B199" i="109"/>
  <c r="A199" i="109"/>
  <c r="V198" i="109"/>
  <c r="AN198" i="109" s="1"/>
  <c r="U198" i="109"/>
  <c r="T198" i="109"/>
  <c r="S198" i="109"/>
  <c r="R198" i="109"/>
  <c r="Q198" i="109"/>
  <c r="P198" i="109"/>
  <c r="O198" i="109"/>
  <c r="N198" i="109"/>
  <c r="M198" i="109"/>
  <c r="L198" i="109"/>
  <c r="K198" i="109"/>
  <c r="J198" i="109"/>
  <c r="I198" i="109"/>
  <c r="H198" i="109"/>
  <c r="G198" i="109"/>
  <c r="F198" i="109"/>
  <c r="E198" i="109"/>
  <c r="D198" i="109"/>
  <c r="C198" i="109"/>
  <c r="B198" i="109"/>
  <c r="A198" i="109"/>
  <c r="AB197" i="109"/>
  <c r="AC197" i="109" s="1"/>
  <c r="U197" i="109"/>
  <c r="T197" i="109"/>
  <c r="S197" i="109"/>
  <c r="AA197" i="109" s="1"/>
  <c r="R197" i="109"/>
  <c r="Q197" i="109"/>
  <c r="P197" i="109"/>
  <c r="O197" i="109"/>
  <c r="N197" i="109"/>
  <c r="M197" i="109"/>
  <c r="L197" i="109"/>
  <c r="K197" i="109"/>
  <c r="J197" i="109"/>
  <c r="I197" i="109"/>
  <c r="H197" i="109"/>
  <c r="G197" i="109"/>
  <c r="F197" i="109"/>
  <c r="E197" i="109"/>
  <c r="D197" i="109"/>
  <c r="C197" i="109"/>
  <c r="B197" i="109"/>
  <c r="A197" i="109"/>
  <c r="V197" i="109" s="1"/>
  <c r="Y197" i="109" s="1"/>
  <c r="AN196" i="109"/>
  <c r="AM196" i="109"/>
  <c r="AA196" i="109"/>
  <c r="V196" i="109"/>
  <c r="U196" i="109"/>
  <c r="T196" i="109"/>
  <c r="S196" i="109"/>
  <c r="R196" i="109"/>
  <c r="Q196" i="109"/>
  <c r="P196" i="109"/>
  <c r="O196" i="109"/>
  <c r="N196" i="109"/>
  <c r="M196" i="109"/>
  <c r="L196" i="109"/>
  <c r="AB196" i="109" s="1"/>
  <c r="AC196" i="109" s="1"/>
  <c r="K196" i="109"/>
  <c r="J196" i="109"/>
  <c r="I196" i="109"/>
  <c r="H196" i="109"/>
  <c r="G196" i="109"/>
  <c r="F196" i="109"/>
  <c r="E196" i="109"/>
  <c r="D196" i="109"/>
  <c r="C196" i="109"/>
  <c r="B196" i="109"/>
  <c r="A196" i="109"/>
  <c r="AN195" i="109"/>
  <c r="AC195" i="109"/>
  <c r="AB195" i="109"/>
  <c r="Z195" i="109"/>
  <c r="V195" i="109"/>
  <c r="U195" i="109"/>
  <c r="T195" i="109"/>
  <c r="S195" i="109"/>
  <c r="AA195" i="109" s="1"/>
  <c r="R195" i="109"/>
  <c r="Q195" i="109"/>
  <c r="P195" i="109"/>
  <c r="O195" i="109"/>
  <c r="N195" i="109"/>
  <c r="M195" i="109"/>
  <c r="L195" i="109"/>
  <c r="K195" i="109"/>
  <c r="J195" i="109"/>
  <c r="I195" i="109"/>
  <c r="H195" i="109"/>
  <c r="G195" i="109"/>
  <c r="F195" i="109"/>
  <c r="E195" i="109"/>
  <c r="D195" i="109"/>
  <c r="C195" i="109"/>
  <c r="B195" i="109"/>
  <c r="A195" i="109"/>
  <c r="AP194" i="109"/>
  <c r="AE194" i="109"/>
  <c r="AB194" i="109"/>
  <c r="AC194" i="109" s="1"/>
  <c r="AA194" i="109"/>
  <c r="Z194" i="109"/>
  <c r="Y194" i="109"/>
  <c r="V194" i="109"/>
  <c r="U194" i="109"/>
  <c r="T194" i="109"/>
  <c r="S194" i="109"/>
  <c r="R194" i="109"/>
  <c r="Q194" i="109"/>
  <c r="P194" i="109"/>
  <c r="O194" i="109"/>
  <c r="N194" i="109"/>
  <c r="M194" i="109"/>
  <c r="L194" i="109"/>
  <c r="K194" i="109"/>
  <c r="J194" i="109"/>
  <c r="I194" i="109"/>
  <c r="H194" i="109"/>
  <c r="G194" i="109"/>
  <c r="F194" i="109"/>
  <c r="E194" i="109"/>
  <c r="D194" i="109"/>
  <c r="C194" i="109"/>
  <c r="B194" i="109"/>
  <c r="A194" i="109"/>
  <c r="AB193" i="109"/>
  <c r="AC193" i="109" s="1"/>
  <c r="AA193" i="109"/>
  <c r="V193" i="109"/>
  <c r="X193" i="109" s="1"/>
  <c r="AD193" i="109" s="1"/>
  <c r="U193" i="109"/>
  <c r="T193" i="109"/>
  <c r="S193" i="109"/>
  <c r="R193" i="109"/>
  <c r="Q193" i="109"/>
  <c r="P193" i="109"/>
  <c r="O193" i="109"/>
  <c r="N193" i="109"/>
  <c r="M193" i="109"/>
  <c r="L193" i="109"/>
  <c r="K193" i="109"/>
  <c r="J193" i="109"/>
  <c r="I193" i="109"/>
  <c r="H193" i="109"/>
  <c r="G193" i="109"/>
  <c r="F193" i="109"/>
  <c r="E193" i="109"/>
  <c r="D193" i="109"/>
  <c r="C193" i="109"/>
  <c r="B193" i="109"/>
  <c r="A193" i="109"/>
  <c r="AI192" i="109"/>
  <c r="AF192" i="109"/>
  <c r="AE192" i="109"/>
  <c r="AD192" i="109"/>
  <c r="AB192" i="109"/>
  <c r="AC192" i="109" s="1"/>
  <c r="AA192" i="109"/>
  <c r="X192" i="109"/>
  <c r="U192" i="109"/>
  <c r="T192" i="109"/>
  <c r="S192" i="109"/>
  <c r="R192" i="109"/>
  <c r="Q192" i="109"/>
  <c r="P192" i="109"/>
  <c r="O192" i="109"/>
  <c r="N192" i="109"/>
  <c r="M192" i="109"/>
  <c r="L192" i="109"/>
  <c r="K192" i="109"/>
  <c r="J192" i="109"/>
  <c r="I192" i="109"/>
  <c r="H192" i="109"/>
  <c r="G192" i="109"/>
  <c r="F192" i="109"/>
  <c r="E192" i="109"/>
  <c r="D192" i="109"/>
  <c r="C192" i="109"/>
  <c r="B192" i="109"/>
  <c r="A192" i="109"/>
  <c r="V192" i="109" s="1"/>
  <c r="AO191" i="109"/>
  <c r="AN191" i="109"/>
  <c r="AK191" i="109"/>
  <c r="AJ191" i="109"/>
  <c r="AI191" i="109"/>
  <c r="AH191" i="109"/>
  <c r="AG191" i="109"/>
  <c r="AF191" i="109"/>
  <c r="AE191" i="109"/>
  <c r="AB191" i="109"/>
  <c r="AC191" i="109" s="1"/>
  <c r="AA191" i="109"/>
  <c r="Z191" i="109"/>
  <c r="V191" i="109"/>
  <c r="Y191" i="109" s="1"/>
  <c r="U191" i="109"/>
  <c r="T191" i="109"/>
  <c r="S191" i="109"/>
  <c r="R191" i="109"/>
  <c r="Q191" i="109"/>
  <c r="P191" i="109"/>
  <c r="O191" i="109"/>
  <c r="N191" i="109"/>
  <c r="M191" i="109"/>
  <c r="L191" i="109"/>
  <c r="K191" i="109"/>
  <c r="J191" i="109"/>
  <c r="I191" i="109"/>
  <c r="H191" i="109"/>
  <c r="G191" i="109"/>
  <c r="F191" i="109"/>
  <c r="E191" i="109"/>
  <c r="D191" i="109"/>
  <c r="C191" i="109"/>
  <c r="B191" i="109"/>
  <c r="A191" i="109"/>
  <c r="AM190" i="109"/>
  <c r="AJ190" i="109"/>
  <c r="AI190" i="109"/>
  <c r="AH190" i="109"/>
  <c r="AG190" i="109"/>
  <c r="AF190" i="109"/>
  <c r="AE190" i="109"/>
  <c r="V190" i="109"/>
  <c r="Z190" i="109" s="1"/>
  <c r="U190" i="109"/>
  <c r="T190" i="109"/>
  <c r="S190" i="109"/>
  <c r="R190" i="109"/>
  <c r="Q190" i="109"/>
  <c r="P190" i="109"/>
  <c r="O190" i="109"/>
  <c r="N190" i="109"/>
  <c r="M190" i="109"/>
  <c r="L190" i="109"/>
  <c r="AA190" i="109" s="1"/>
  <c r="K190" i="109"/>
  <c r="J190" i="109"/>
  <c r="I190" i="109"/>
  <c r="H190" i="109"/>
  <c r="G190" i="109"/>
  <c r="F190" i="109"/>
  <c r="E190" i="109"/>
  <c r="D190" i="109"/>
  <c r="C190" i="109"/>
  <c r="B190" i="109"/>
  <c r="A190" i="109"/>
  <c r="AO189" i="109"/>
  <c r="AN189" i="109"/>
  <c r="AM189" i="109"/>
  <c r="AL189" i="109"/>
  <c r="AK189" i="109"/>
  <c r="AJ189" i="109"/>
  <c r="AI189" i="109"/>
  <c r="AH189" i="109"/>
  <c r="AG189" i="109"/>
  <c r="AF189" i="109"/>
  <c r="AR189" i="109" s="1"/>
  <c r="AE189" i="109"/>
  <c r="AQ189" i="109" s="1"/>
  <c r="Y189" i="109"/>
  <c r="V189" i="109"/>
  <c r="Z189" i="109" s="1"/>
  <c r="U189" i="109"/>
  <c r="T189" i="109"/>
  <c r="S189" i="109"/>
  <c r="R189" i="109"/>
  <c r="Q189" i="109"/>
  <c r="P189" i="109"/>
  <c r="O189" i="109"/>
  <c r="N189" i="109"/>
  <c r="M189" i="109"/>
  <c r="L189" i="109"/>
  <c r="K189" i="109"/>
  <c r="J189" i="109"/>
  <c r="I189" i="109"/>
  <c r="H189" i="109"/>
  <c r="G189" i="109"/>
  <c r="F189" i="109"/>
  <c r="E189" i="109"/>
  <c r="D189" i="109"/>
  <c r="C189" i="109"/>
  <c r="B189" i="109"/>
  <c r="A189" i="109"/>
  <c r="AN188" i="109"/>
  <c r="AM188" i="109"/>
  <c r="AL188" i="109"/>
  <c r="AK188" i="109"/>
  <c r="AJ188" i="109"/>
  <c r="AI188" i="109"/>
  <c r="AH188" i="109"/>
  <c r="AF188" i="109"/>
  <c r="U188" i="109"/>
  <c r="T188" i="109"/>
  <c r="S188" i="109"/>
  <c r="R188" i="109"/>
  <c r="Q188" i="109"/>
  <c r="P188" i="109"/>
  <c r="O188" i="109"/>
  <c r="N188" i="109"/>
  <c r="M188" i="109"/>
  <c r="L188" i="109"/>
  <c r="K188" i="109"/>
  <c r="J188" i="109"/>
  <c r="I188" i="109"/>
  <c r="H188" i="109"/>
  <c r="G188" i="109"/>
  <c r="F188" i="109"/>
  <c r="E188" i="109"/>
  <c r="D188" i="109"/>
  <c r="C188" i="109"/>
  <c r="B188" i="109"/>
  <c r="A188" i="109"/>
  <c r="V188" i="109" s="1"/>
  <c r="V187" i="109"/>
  <c r="AM187" i="109" s="1"/>
  <c r="U187" i="109"/>
  <c r="T187" i="109"/>
  <c r="S187" i="109"/>
  <c r="R187" i="109"/>
  <c r="Q187" i="109"/>
  <c r="P187" i="109"/>
  <c r="O187" i="109"/>
  <c r="N187" i="109"/>
  <c r="M187" i="109"/>
  <c r="L187" i="109"/>
  <c r="K187" i="109"/>
  <c r="J187" i="109"/>
  <c r="I187" i="109"/>
  <c r="H187" i="109"/>
  <c r="G187" i="109"/>
  <c r="F187" i="109"/>
  <c r="E187" i="109"/>
  <c r="D187" i="109"/>
  <c r="C187" i="109"/>
  <c r="B187" i="109"/>
  <c r="A187" i="109"/>
  <c r="AP186" i="109"/>
  <c r="AO186" i="109"/>
  <c r="AN186" i="109"/>
  <c r="AM186" i="109"/>
  <c r="AL186" i="109"/>
  <c r="AB186" i="109"/>
  <c r="AC186" i="109" s="1"/>
  <c r="U186" i="109"/>
  <c r="T186" i="109"/>
  <c r="S186" i="109"/>
  <c r="AA186" i="109" s="1"/>
  <c r="R186" i="109"/>
  <c r="Q186" i="109"/>
  <c r="P186" i="109"/>
  <c r="O186" i="109"/>
  <c r="N186" i="109"/>
  <c r="M186" i="109"/>
  <c r="L186" i="109"/>
  <c r="K186" i="109"/>
  <c r="J186" i="109"/>
  <c r="I186" i="109"/>
  <c r="H186" i="109"/>
  <c r="G186" i="109"/>
  <c r="F186" i="109"/>
  <c r="E186" i="109"/>
  <c r="D186" i="109"/>
  <c r="C186" i="109"/>
  <c r="B186" i="109"/>
  <c r="A186" i="109"/>
  <c r="V186" i="109" s="1"/>
  <c r="Y186" i="109" s="1"/>
  <c r="V185" i="109"/>
  <c r="AM185" i="109" s="1"/>
  <c r="U185" i="109"/>
  <c r="T185" i="109"/>
  <c r="S185" i="109"/>
  <c r="AA185" i="109" s="1"/>
  <c r="R185" i="109"/>
  <c r="Q185" i="109"/>
  <c r="P185" i="109"/>
  <c r="O185" i="109"/>
  <c r="N185" i="109"/>
  <c r="M185" i="109"/>
  <c r="L185" i="109"/>
  <c r="AB185" i="109" s="1"/>
  <c r="AC185" i="109" s="1"/>
  <c r="K185" i="109"/>
  <c r="J185" i="109"/>
  <c r="I185" i="109"/>
  <c r="H185" i="109"/>
  <c r="G185" i="109"/>
  <c r="F185" i="109"/>
  <c r="E185" i="109"/>
  <c r="D185" i="109"/>
  <c r="C185" i="109"/>
  <c r="B185" i="109"/>
  <c r="A185" i="109"/>
  <c r="AP184" i="109"/>
  <c r="AO184" i="109"/>
  <c r="AS184" i="109" s="1"/>
  <c r="AN184" i="109"/>
  <c r="Y184" i="109"/>
  <c r="V184" i="109"/>
  <c r="U184" i="109"/>
  <c r="T184" i="109"/>
  <c r="S184" i="109"/>
  <c r="R184" i="109"/>
  <c r="Q184" i="109"/>
  <c r="P184" i="109"/>
  <c r="O184" i="109"/>
  <c r="N184" i="109"/>
  <c r="M184" i="109"/>
  <c r="L184" i="109"/>
  <c r="AB184" i="109" s="1"/>
  <c r="AC184" i="109" s="1"/>
  <c r="K184" i="109"/>
  <c r="J184" i="109"/>
  <c r="I184" i="109"/>
  <c r="H184" i="109"/>
  <c r="G184" i="109"/>
  <c r="F184" i="109"/>
  <c r="E184" i="109"/>
  <c r="D184" i="109"/>
  <c r="C184" i="109"/>
  <c r="B184" i="109"/>
  <c r="A184" i="109"/>
  <c r="AB183" i="109"/>
  <c r="AC183" i="109" s="1"/>
  <c r="V183" i="109"/>
  <c r="X183" i="109" s="1"/>
  <c r="AD183" i="109" s="1"/>
  <c r="U183" i="109"/>
  <c r="T183" i="109"/>
  <c r="S183" i="109"/>
  <c r="AA183" i="109" s="1"/>
  <c r="R183" i="109"/>
  <c r="Q183" i="109"/>
  <c r="P183" i="109"/>
  <c r="O183" i="109"/>
  <c r="N183" i="109"/>
  <c r="M183" i="109"/>
  <c r="L183" i="109"/>
  <c r="K183" i="109"/>
  <c r="J183" i="109"/>
  <c r="I183" i="109"/>
  <c r="H183" i="109"/>
  <c r="G183" i="109"/>
  <c r="F183" i="109"/>
  <c r="E183" i="109"/>
  <c r="D183" i="109"/>
  <c r="C183" i="109"/>
  <c r="B183" i="109"/>
  <c r="A183" i="109"/>
  <c r="AG182" i="109"/>
  <c r="AB182" i="109"/>
  <c r="AC182" i="109" s="1"/>
  <c r="AA182" i="109"/>
  <c r="U182" i="109"/>
  <c r="T182" i="109"/>
  <c r="S182" i="109"/>
  <c r="R182" i="109"/>
  <c r="Q182" i="109"/>
  <c r="P182" i="109"/>
  <c r="O182" i="109"/>
  <c r="N182" i="109"/>
  <c r="M182" i="109"/>
  <c r="L182" i="109"/>
  <c r="K182" i="109"/>
  <c r="J182" i="109"/>
  <c r="I182" i="109"/>
  <c r="H182" i="109"/>
  <c r="G182" i="109"/>
  <c r="F182" i="109"/>
  <c r="E182" i="109"/>
  <c r="D182" i="109"/>
  <c r="C182" i="109"/>
  <c r="B182" i="109"/>
  <c r="A182" i="109"/>
  <c r="V182" i="109" s="1"/>
  <c r="AB181" i="109"/>
  <c r="AC181" i="109" s="1"/>
  <c r="AA181" i="109"/>
  <c r="U181" i="109"/>
  <c r="T181" i="109"/>
  <c r="S181" i="109"/>
  <c r="R181" i="109"/>
  <c r="Q181" i="109"/>
  <c r="P181" i="109"/>
  <c r="O181" i="109"/>
  <c r="N181" i="109"/>
  <c r="M181" i="109"/>
  <c r="L181" i="109"/>
  <c r="K181" i="109"/>
  <c r="J181" i="109"/>
  <c r="I181" i="109"/>
  <c r="H181" i="109"/>
  <c r="G181" i="109"/>
  <c r="F181" i="109"/>
  <c r="E181" i="109"/>
  <c r="D181" i="109"/>
  <c r="C181" i="109"/>
  <c r="B181" i="109"/>
  <c r="A181" i="109"/>
  <c r="V181" i="109" s="1"/>
  <c r="X181" i="109" s="1"/>
  <c r="AD181" i="109" s="1"/>
  <c r="AO180" i="109"/>
  <c r="AN180" i="109"/>
  <c r="AK180" i="109"/>
  <c r="AJ180" i="109"/>
  <c r="AI180" i="109"/>
  <c r="AH180" i="109"/>
  <c r="AG180" i="109"/>
  <c r="AF180" i="109"/>
  <c r="AE180" i="109"/>
  <c r="AC180" i="109"/>
  <c r="AB180" i="109"/>
  <c r="AA180" i="109"/>
  <c r="Z180" i="109"/>
  <c r="V180" i="109"/>
  <c r="Y180" i="109" s="1"/>
  <c r="U180" i="109"/>
  <c r="T180" i="109"/>
  <c r="S180" i="109"/>
  <c r="R180" i="109"/>
  <c r="Q180" i="109"/>
  <c r="P180" i="109"/>
  <c r="O180" i="109"/>
  <c r="N180" i="109"/>
  <c r="M180" i="109"/>
  <c r="L180" i="109"/>
  <c r="K180" i="109"/>
  <c r="J180" i="109"/>
  <c r="I180" i="109"/>
  <c r="H180" i="109"/>
  <c r="G180" i="109"/>
  <c r="F180" i="109"/>
  <c r="E180" i="109"/>
  <c r="D180" i="109"/>
  <c r="C180" i="109"/>
  <c r="B180" i="109"/>
  <c r="A180" i="109"/>
  <c r="AM179" i="109"/>
  <c r="AJ179" i="109"/>
  <c r="AI179" i="109"/>
  <c r="AH179" i="109"/>
  <c r="AG179" i="109"/>
  <c r="AF179" i="109"/>
  <c r="AE179" i="109"/>
  <c r="AC179" i="109"/>
  <c r="AB179" i="109"/>
  <c r="V179" i="109"/>
  <c r="Z179" i="109" s="1"/>
  <c r="U179" i="109"/>
  <c r="T179" i="109"/>
  <c r="S179" i="109"/>
  <c r="R179" i="109"/>
  <c r="Q179" i="109"/>
  <c r="P179" i="109"/>
  <c r="O179" i="109"/>
  <c r="N179" i="109"/>
  <c r="M179" i="109"/>
  <c r="L179" i="109"/>
  <c r="AA179" i="109" s="1"/>
  <c r="K179" i="109"/>
  <c r="J179" i="109"/>
  <c r="I179" i="109"/>
  <c r="H179" i="109"/>
  <c r="G179" i="109"/>
  <c r="F179" i="109"/>
  <c r="E179" i="109"/>
  <c r="D179" i="109"/>
  <c r="C179" i="109"/>
  <c r="B179" i="109"/>
  <c r="A179" i="109"/>
  <c r="AO178" i="109"/>
  <c r="AN178" i="109"/>
  <c r="AM178" i="109"/>
  <c r="AL178" i="109"/>
  <c r="AK178" i="109"/>
  <c r="AJ178" i="109"/>
  <c r="AI178" i="109"/>
  <c r="AH178" i="109"/>
  <c r="AG178" i="109"/>
  <c r="AF178" i="109"/>
  <c r="AE178" i="109"/>
  <c r="Y178" i="109"/>
  <c r="V178" i="109"/>
  <c r="Z178" i="109" s="1"/>
  <c r="U178" i="109"/>
  <c r="T178" i="109"/>
  <c r="S178" i="109"/>
  <c r="R178" i="109"/>
  <c r="Q178" i="109"/>
  <c r="P178" i="109"/>
  <c r="O178" i="109"/>
  <c r="N178" i="109"/>
  <c r="M178" i="109"/>
  <c r="L178" i="109"/>
  <c r="K178" i="109"/>
  <c r="J178" i="109"/>
  <c r="I178" i="109"/>
  <c r="H178" i="109"/>
  <c r="G178" i="109"/>
  <c r="F178" i="109"/>
  <c r="E178" i="109"/>
  <c r="D178" i="109"/>
  <c r="C178" i="109"/>
  <c r="B178" i="109"/>
  <c r="A178" i="109"/>
  <c r="AP177" i="109"/>
  <c r="AN177" i="109"/>
  <c r="AM177" i="109"/>
  <c r="AL177" i="109"/>
  <c r="AK177" i="109"/>
  <c r="AJ177" i="109"/>
  <c r="AI177" i="109"/>
  <c r="AH177" i="109"/>
  <c r="AG177" i="109"/>
  <c r="AF177" i="109"/>
  <c r="X177" i="109"/>
  <c r="U177" i="109"/>
  <c r="T177" i="109"/>
  <c r="S177" i="109"/>
  <c r="R177" i="109"/>
  <c r="Q177" i="109"/>
  <c r="P177" i="109"/>
  <c r="O177" i="109"/>
  <c r="N177" i="109"/>
  <c r="M177" i="109"/>
  <c r="L177" i="109"/>
  <c r="AB177" i="109" s="1"/>
  <c r="AC177" i="109" s="1"/>
  <c r="K177" i="109"/>
  <c r="J177" i="109"/>
  <c r="I177" i="109"/>
  <c r="H177" i="109"/>
  <c r="G177" i="109"/>
  <c r="F177" i="109"/>
  <c r="E177" i="109"/>
  <c r="D177" i="109"/>
  <c r="C177" i="109"/>
  <c r="B177" i="109"/>
  <c r="A177" i="109"/>
  <c r="V177" i="109" s="1"/>
  <c r="V176" i="109"/>
  <c r="AH176" i="109" s="1"/>
  <c r="U176" i="109"/>
  <c r="T176" i="109"/>
  <c r="S176" i="109"/>
  <c r="R176" i="109"/>
  <c r="Q176" i="109"/>
  <c r="P176" i="109"/>
  <c r="O176" i="109"/>
  <c r="N176" i="109"/>
  <c r="M176" i="109"/>
  <c r="L176" i="109"/>
  <c r="K176" i="109"/>
  <c r="J176" i="109"/>
  <c r="I176" i="109"/>
  <c r="H176" i="109"/>
  <c r="G176" i="109"/>
  <c r="F176" i="109"/>
  <c r="E176" i="109"/>
  <c r="D176" i="109"/>
  <c r="C176" i="109"/>
  <c r="B176" i="109"/>
  <c r="A176" i="109"/>
  <c r="AP175" i="109"/>
  <c r="AO175" i="109"/>
  <c r="AN175" i="109"/>
  <c r="AM175" i="109"/>
  <c r="AJ175" i="109"/>
  <c r="AB175" i="109"/>
  <c r="AC175" i="109" s="1"/>
  <c r="U175" i="109"/>
  <c r="T175" i="109"/>
  <c r="S175" i="109"/>
  <c r="AA175" i="109" s="1"/>
  <c r="R175" i="109"/>
  <c r="Q175" i="109"/>
  <c r="P175" i="109"/>
  <c r="O175" i="109"/>
  <c r="N175" i="109"/>
  <c r="M175" i="109"/>
  <c r="L175" i="109"/>
  <c r="K175" i="109"/>
  <c r="J175" i="109"/>
  <c r="I175" i="109"/>
  <c r="H175" i="109"/>
  <c r="G175" i="109"/>
  <c r="F175" i="109"/>
  <c r="E175" i="109"/>
  <c r="D175" i="109"/>
  <c r="C175" i="109"/>
  <c r="B175" i="109"/>
  <c r="A175" i="109"/>
  <c r="V175" i="109" s="1"/>
  <c r="X175" i="109" s="1"/>
  <c r="AA174" i="109"/>
  <c r="V174" i="109"/>
  <c r="U174" i="109"/>
  <c r="T174" i="109"/>
  <c r="S174" i="109"/>
  <c r="R174" i="109"/>
  <c r="Q174" i="109"/>
  <c r="P174" i="109"/>
  <c r="O174" i="109"/>
  <c r="N174" i="109"/>
  <c r="M174" i="109"/>
  <c r="L174" i="109"/>
  <c r="AB174" i="109" s="1"/>
  <c r="AC174" i="109" s="1"/>
  <c r="K174" i="109"/>
  <c r="J174" i="109"/>
  <c r="I174" i="109"/>
  <c r="H174" i="109"/>
  <c r="G174" i="109"/>
  <c r="F174" i="109"/>
  <c r="E174" i="109"/>
  <c r="D174" i="109"/>
  <c r="C174" i="109"/>
  <c r="B174" i="109"/>
  <c r="A174" i="109"/>
  <c r="V173" i="109"/>
  <c r="AO173" i="109" s="1"/>
  <c r="U173" i="109"/>
  <c r="T173" i="109"/>
  <c r="S173" i="109"/>
  <c r="R173" i="109"/>
  <c r="Q173" i="109"/>
  <c r="P173" i="109"/>
  <c r="O173" i="109"/>
  <c r="N173" i="109"/>
  <c r="M173" i="109"/>
  <c r="L173" i="109"/>
  <c r="AB173" i="109" s="1"/>
  <c r="AC173" i="109" s="1"/>
  <c r="K173" i="109"/>
  <c r="J173" i="109"/>
  <c r="I173" i="109"/>
  <c r="H173" i="109"/>
  <c r="G173" i="109"/>
  <c r="F173" i="109"/>
  <c r="E173" i="109"/>
  <c r="D173" i="109"/>
  <c r="C173" i="109"/>
  <c r="B173" i="109"/>
  <c r="A173" i="109"/>
  <c r="AH172" i="109"/>
  <c r="AE172" i="109"/>
  <c r="AB172" i="109"/>
  <c r="AC172" i="109" s="1"/>
  <c r="AA172" i="109"/>
  <c r="U172" i="109"/>
  <c r="T172" i="109"/>
  <c r="S172" i="109"/>
  <c r="R172" i="109"/>
  <c r="Q172" i="109"/>
  <c r="P172" i="109"/>
  <c r="O172" i="109"/>
  <c r="N172" i="109"/>
  <c r="M172" i="109"/>
  <c r="L172" i="109"/>
  <c r="K172" i="109"/>
  <c r="J172" i="109"/>
  <c r="I172" i="109"/>
  <c r="H172" i="109"/>
  <c r="G172" i="109"/>
  <c r="F172" i="109"/>
  <c r="E172" i="109"/>
  <c r="D172" i="109"/>
  <c r="C172" i="109"/>
  <c r="B172" i="109"/>
  <c r="A172" i="109"/>
  <c r="V172" i="109" s="1"/>
  <c r="AB171" i="109"/>
  <c r="AC171" i="109" s="1"/>
  <c r="AA171" i="109"/>
  <c r="V171" i="109"/>
  <c r="X171" i="109" s="1"/>
  <c r="AD171" i="109" s="1"/>
  <c r="U171" i="109"/>
  <c r="T171" i="109"/>
  <c r="S171" i="109"/>
  <c r="R171" i="109"/>
  <c r="Q171" i="109"/>
  <c r="P171" i="109"/>
  <c r="O171" i="109"/>
  <c r="N171" i="109"/>
  <c r="M171" i="109"/>
  <c r="L171" i="109"/>
  <c r="K171" i="109"/>
  <c r="J171" i="109"/>
  <c r="I171" i="109"/>
  <c r="H171" i="109"/>
  <c r="G171" i="109"/>
  <c r="F171" i="109"/>
  <c r="E171" i="109"/>
  <c r="D171" i="109"/>
  <c r="C171" i="109"/>
  <c r="B171" i="109"/>
  <c r="A171" i="109"/>
  <c r="X170" i="109"/>
  <c r="U170" i="109"/>
  <c r="T170" i="109"/>
  <c r="S170" i="109"/>
  <c r="R170" i="109"/>
  <c r="Q170" i="109"/>
  <c r="P170" i="109"/>
  <c r="O170" i="109"/>
  <c r="N170" i="109"/>
  <c r="M170" i="109"/>
  <c r="L170" i="109"/>
  <c r="AB170" i="109" s="1"/>
  <c r="AC170" i="109" s="1"/>
  <c r="K170" i="109"/>
  <c r="J170" i="109"/>
  <c r="I170" i="109"/>
  <c r="H170" i="109"/>
  <c r="G170" i="109"/>
  <c r="F170" i="109"/>
  <c r="E170" i="109"/>
  <c r="D170" i="109"/>
  <c r="C170" i="109"/>
  <c r="B170" i="109"/>
  <c r="A170" i="109"/>
  <c r="V170" i="109" s="1"/>
  <c r="AO169" i="109"/>
  <c r="AN169" i="109"/>
  <c r="AK169" i="109"/>
  <c r="AJ169" i="109"/>
  <c r="AI169" i="109"/>
  <c r="AH169" i="109"/>
  <c r="AG169" i="109"/>
  <c r="AF169" i="109"/>
  <c r="AE169" i="109"/>
  <c r="Z169" i="109"/>
  <c r="V169" i="109"/>
  <c r="Y169" i="109" s="1"/>
  <c r="U169" i="109"/>
  <c r="T169" i="109"/>
  <c r="S169" i="109"/>
  <c r="R169" i="109"/>
  <c r="Q169" i="109"/>
  <c r="P169" i="109"/>
  <c r="O169" i="109"/>
  <c r="N169" i="109"/>
  <c r="M169" i="109"/>
  <c r="L169" i="109"/>
  <c r="K169" i="109"/>
  <c r="J169" i="109"/>
  <c r="I169" i="109"/>
  <c r="H169" i="109"/>
  <c r="G169" i="109"/>
  <c r="F169" i="109"/>
  <c r="E169" i="109"/>
  <c r="D169" i="109"/>
  <c r="C169" i="109"/>
  <c r="B169" i="109"/>
  <c r="A169" i="109"/>
  <c r="AE168" i="109"/>
  <c r="AB168" i="109"/>
  <c r="AC168" i="109" s="1"/>
  <c r="V168" i="109"/>
  <c r="U168" i="109"/>
  <c r="T168" i="109"/>
  <c r="S168" i="109"/>
  <c r="R168" i="109"/>
  <c r="Q168" i="109"/>
  <c r="P168" i="109"/>
  <c r="O168" i="109"/>
  <c r="N168" i="109"/>
  <c r="M168" i="109"/>
  <c r="L168" i="109"/>
  <c r="K168" i="109"/>
  <c r="J168" i="109"/>
  <c r="I168" i="109"/>
  <c r="H168" i="109"/>
  <c r="G168" i="109"/>
  <c r="F168" i="109"/>
  <c r="E168" i="109"/>
  <c r="D168" i="109"/>
  <c r="C168" i="109"/>
  <c r="B168" i="109"/>
  <c r="A168" i="109"/>
  <c r="AO167" i="109"/>
  <c r="AN167" i="109"/>
  <c r="AM167" i="109"/>
  <c r="AL167" i="109"/>
  <c r="AK167" i="109"/>
  <c r="AJ167" i="109"/>
  <c r="AI167" i="109"/>
  <c r="AH167" i="109"/>
  <c r="AG167" i="109"/>
  <c r="AF167" i="109"/>
  <c r="AR167" i="109" s="1"/>
  <c r="AE167" i="109"/>
  <c r="Y167" i="109"/>
  <c r="V167" i="109"/>
  <c r="Z167" i="109" s="1"/>
  <c r="U167" i="109"/>
  <c r="T167" i="109"/>
  <c r="S167" i="109"/>
  <c r="R167" i="109"/>
  <c r="Q167" i="109"/>
  <c r="P167" i="109"/>
  <c r="O167" i="109"/>
  <c r="N167" i="109"/>
  <c r="M167" i="109"/>
  <c r="L167" i="109"/>
  <c r="K167" i="109"/>
  <c r="J167" i="109"/>
  <c r="I167" i="109"/>
  <c r="H167" i="109"/>
  <c r="G167" i="109"/>
  <c r="F167" i="109"/>
  <c r="E167" i="109"/>
  <c r="D167" i="109"/>
  <c r="C167" i="109"/>
  <c r="B167" i="109"/>
  <c r="A167" i="109"/>
  <c r="AP166" i="109"/>
  <c r="AO166" i="109"/>
  <c r="AS166" i="109" s="1"/>
  <c r="AN166" i="109"/>
  <c r="AM166" i="109"/>
  <c r="AL166" i="109"/>
  <c r="AK166" i="109"/>
  <c r="AH166" i="109"/>
  <c r="U166" i="109"/>
  <c r="T166" i="109"/>
  <c r="S166" i="109"/>
  <c r="R166" i="109"/>
  <c r="Q166" i="109"/>
  <c r="P166" i="109"/>
  <c r="O166" i="109"/>
  <c r="N166" i="109"/>
  <c r="M166" i="109"/>
  <c r="L166" i="109"/>
  <c r="K166" i="109"/>
  <c r="J166" i="109"/>
  <c r="I166" i="109"/>
  <c r="H166" i="109"/>
  <c r="G166" i="109"/>
  <c r="F166" i="109"/>
  <c r="E166" i="109"/>
  <c r="D166" i="109"/>
  <c r="C166" i="109"/>
  <c r="B166" i="109"/>
  <c r="A166" i="109"/>
  <c r="V166" i="109" s="1"/>
  <c r="X166" i="109" s="1"/>
  <c r="V165" i="109"/>
  <c r="U165" i="109"/>
  <c r="T165" i="109"/>
  <c r="S165" i="109"/>
  <c r="R165" i="109"/>
  <c r="Q165" i="109"/>
  <c r="P165" i="109"/>
  <c r="O165" i="109"/>
  <c r="N165" i="109"/>
  <c r="M165" i="109"/>
  <c r="L165" i="109"/>
  <c r="K165" i="109"/>
  <c r="J165" i="109"/>
  <c r="I165" i="109"/>
  <c r="H165" i="109"/>
  <c r="G165" i="109"/>
  <c r="F165" i="109"/>
  <c r="E165" i="109"/>
  <c r="D165" i="109"/>
  <c r="C165" i="109"/>
  <c r="B165" i="109"/>
  <c r="A165" i="109"/>
  <c r="AB164" i="109"/>
  <c r="AC164" i="109" s="1"/>
  <c r="V164" i="109"/>
  <c r="U164" i="109"/>
  <c r="T164" i="109"/>
  <c r="S164" i="109"/>
  <c r="AA164" i="109" s="1"/>
  <c r="R164" i="109"/>
  <c r="Q164" i="109"/>
  <c r="P164" i="109"/>
  <c r="O164" i="109"/>
  <c r="N164" i="109"/>
  <c r="M164" i="109"/>
  <c r="L164" i="109"/>
  <c r="K164" i="109"/>
  <c r="J164" i="109"/>
  <c r="I164" i="109"/>
  <c r="H164" i="109"/>
  <c r="G164" i="109"/>
  <c r="F164" i="109"/>
  <c r="E164" i="109"/>
  <c r="D164" i="109"/>
  <c r="C164" i="109"/>
  <c r="B164" i="109"/>
  <c r="A164" i="109"/>
  <c r="AP163" i="109"/>
  <c r="AO163" i="109"/>
  <c r="AS163" i="109" s="1"/>
  <c r="AN163" i="109"/>
  <c r="V163" i="109"/>
  <c r="U163" i="109"/>
  <c r="T163" i="109"/>
  <c r="S163" i="109"/>
  <c r="AA163" i="109" s="1"/>
  <c r="R163" i="109"/>
  <c r="Q163" i="109"/>
  <c r="P163" i="109"/>
  <c r="O163" i="109"/>
  <c r="N163" i="109"/>
  <c r="M163" i="109"/>
  <c r="L163" i="109"/>
  <c r="AB163" i="109" s="1"/>
  <c r="AC163" i="109" s="1"/>
  <c r="K163" i="109"/>
  <c r="J163" i="109"/>
  <c r="I163" i="109"/>
  <c r="H163" i="109"/>
  <c r="G163" i="109"/>
  <c r="F163" i="109"/>
  <c r="E163" i="109"/>
  <c r="D163" i="109"/>
  <c r="C163" i="109"/>
  <c r="B163" i="109"/>
  <c r="A163" i="109"/>
  <c r="AP162" i="109"/>
  <c r="AO162" i="109"/>
  <c r="AS162" i="109" s="1"/>
  <c r="AN162" i="109"/>
  <c r="AI162" i="109"/>
  <c r="AF162" i="109"/>
  <c r="AC162" i="109"/>
  <c r="AB162" i="109"/>
  <c r="AA162" i="109"/>
  <c r="Z162" i="109"/>
  <c r="V162" i="109"/>
  <c r="U162" i="109"/>
  <c r="T162" i="109"/>
  <c r="S162" i="109"/>
  <c r="R162" i="109"/>
  <c r="Q162" i="109"/>
  <c r="P162" i="109"/>
  <c r="O162" i="109"/>
  <c r="N162" i="109"/>
  <c r="M162" i="109"/>
  <c r="L162" i="109"/>
  <c r="K162" i="109"/>
  <c r="J162" i="109"/>
  <c r="I162" i="109"/>
  <c r="H162" i="109"/>
  <c r="G162" i="109"/>
  <c r="F162" i="109"/>
  <c r="E162" i="109"/>
  <c r="D162" i="109"/>
  <c r="C162" i="109"/>
  <c r="B162" i="109"/>
  <c r="A162" i="109"/>
  <c r="AB161" i="109"/>
  <c r="AC161" i="109" s="1"/>
  <c r="AA161" i="109"/>
  <c r="V161" i="109"/>
  <c r="X161" i="109" s="1"/>
  <c r="AD161" i="109" s="1"/>
  <c r="U161" i="109"/>
  <c r="T161" i="109"/>
  <c r="S161" i="109"/>
  <c r="R161" i="109"/>
  <c r="Q161" i="109"/>
  <c r="P161" i="109"/>
  <c r="O161" i="109"/>
  <c r="N161" i="109"/>
  <c r="M161" i="109"/>
  <c r="L161" i="109"/>
  <c r="K161" i="109"/>
  <c r="J161" i="109"/>
  <c r="I161" i="109"/>
  <c r="H161" i="109"/>
  <c r="G161" i="109"/>
  <c r="F161" i="109"/>
  <c r="E161" i="109"/>
  <c r="D161" i="109"/>
  <c r="C161" i="109"/>
  <c r="B161" i="109"/>
  <c r="A161" i="109"/>
  <c r="AC160" i="109"/>
  <c r="AB160" i="109"/>
  <c r="AA160" i="109"/>
  <c r="V160" i="109"/>
  <c r="AJ160" i="109" s="1"/>
  <c r="U160" i="109"/>
  <c r="T160" i="109"/>
  <c r="S160" i="109"/>
  <c r="R160" i="109"/>
  <c r="Q160" i="109"/>
  <c r="P160" i="109"/>
  <c r="O160" i="109"/>
  <c r="N160" i="109"/>
  <c r="M160" i="109"/>
  <c r="L160" i="109"/>
  <c r="K160" i="109"/>
  <c r="J160" i="109"/>
  <c r="I160" i="109"/>
  <c r="H160" i="109"/>
  <c r="G160" i="109"/>
  <c r="F160" i="109"/>
  <c r="E160" i="109"/>
  <c r="D160" i="109"/>
  <c r="C160" i="109"/>
  <c r="B160" i="109"/>
  <c r="A160" i="109"/>
  <c r="AO159" i="109"/>
  <c r="AM159" i="109"/>
  <c r="AL159" i="109"/>
  <c r="AI159" i="109"/>
  <c r="AH159" i="109"/>
  <c r="AG159" i="109"/>
  <c r="AE159" i="109"/>
  <c r="X159" i="109"/>
  <c r="U159" i="109"/>
  <c r="T159" i="109"/>
  <c r="S159" i="109"/>
  <c r="R159" i="109"/>
  <c r="Q159" i="109"/>
  <c r="P159" i="109"/>
  <c r="O159" i="109"/>
  <c r="N159" i="109"/>
  <c r="M159" i="109"/>
  <c r="L159" i="109"/>
  <c r="K159" i="109"/>
  <c r="J159" i="109"/>
  <c r="I159" i="109"/>
  <c r="H159" i="109"/>
  <c r="G159" i="109"/>
  <c r="F159" i="109"/>
  <c r="E159" i="109"/>
  <c r="D159" i="109"/>
  <c r="C159" i="109"/>
  <c r="B159" i="109"/>
  <c r="A159" i="109"/>
  <c r="V159" i="109" s="1"/>
  <c r="AO158" i="109"/>
  <c r="AN158" i="109"/>
  <c r="AL158" i="109"/>
  <c r="AK158" i="109"/>
  <c r="AJ158" i="109"/>
  <c r="AI158" i="109"/>
  <c r="AH158" i="109"/>
  <c r="AG158" i="109"/>
  <c r="AF158" i="109"/>
  <c r="AR158" i="109" s="1"/>
  <c r="AE158" i="109"/>
  <c r="AC158" i="109"/>
  <c r="Z158" i="109"/>
  <c r="V158" i="109"/>
  <c r="Y158" i="109" s="1"/>
  <c r="U158" i="109"/>
  <c r="T158" i="109"/>
  <c r="S158" i="109"/>
  <c r="R158" i="109"/>
  <c r="Q158" i="109"/>
  <c r="P158" i="109"/>
  <c r="O158" i="109"/>
  <c r="N158" i="109"/>
  <c r="M158" i="109"/>
  <c r="L158" i="109"/>
  <c r="AB158" i="109" s="1"/>
  <c r="K158" i="109"/>
  <c r="J158" i="109"/>
  <c r="I158" i="109"/>
  <c r="H158" i="109"/>
  <c r="G158" i="109"/>
  <c r="F158" i="109"/>
  <c r="E158" i="109"/>
  <c r="D158" i="109"/>
  <c r="C158" i="109"/>
  <c r="B158" i="109"/>
  <c r="A158" i="109"/>
  <c r="AC157" i="109"/>
  <c r="AB157" i="109"/>
  <c r="U157" i="109"/>
  <c r="T157" i="109"/>
  <c r="S157" i="109"/>
  <c r="R157" i="109"/>
  <c r="Q157" i="109"/>
  <c r="P157" i="109"/>
  <c r="O157" i="109"/>
  <c r="N157" i="109"/>
  <c r="M157" i="109"/>
  <c r="L157" i="109"/>
  <c r="K157" i="109"/>
  <c r="J157" i="109"/>
  <c r="I157" i="109"/>
  <c r="H157" i="109"/>
  <c r="G157" i="109"/>
  <c r="F157" i="109"/>
  <c r="E157" i="109"/>
  <c r="D157" i="109"/>
  <c r="C157" i="109"/>
  <c r="B157" i="109"/>
  <c r="A157" i="109"/>
  <c r="V157" i="109" s="1"/>
  <c r="Z156" i="109"/>
  <c r="Y156" i="109"/>
  <c r="V156" i="109"/>
  <c r="U156" i="109"/>
  <c r="T156" i="109"/>
  <c r="S156" i="109"/>
  <c r="AA156" i="109" s="1"/>
  <c r="R156" i="109"/>
  <c r="Q156" i="109"/>
  <c r="P156" i="109"/>
  <c r="O156" i="109"/>
  <c r="N156" i="109"/>
  <c r="M156" i="109"/>
  <c r="L156" i="109"/>
  <c r="AB156" i="109" s="1"/>
  <c r="AC156" i="109" s="1"/>
  <c r="K156" i="109"/>
  <c r="J156" i="109"/>
  <c r="I156" i="109"/>
  <c r="H156" i="109"/>
  <c r="G156" i="109"/>
  <c r="F156" i="109"/>
  <c r="E156" i="109"/>
  <c r="D156" i="109"/>
  <c r="C156" i="109"/>
  <c r="B156" i="109"/>
  <c r="A156" i="109"/>
  <c r="AB155" i="109"/>
  <c r="AC155" i="109" s="1"/>
  <c r="X155" i="109"/>
  <c r="U155" i="109"/>
  <c r="T155" i="109"/>
  <c r="S155" i="109"/>
  <c r="AA155" i="109" s="1"/>
  <c r="R155" i="109"/>
  <c r="Q155" i="109"/>
  <c r="P155" i="109"/>
  <c r="AD155" i="109" s="1"/>
  <c r="O155" i="109"/>
  <c r="N155" i="109"/>
  <c r="M155" i="109"/>
  <c r="L155" i="109"/>
  <c r="K155" i="109"/>
  <c r="J155" i="109"/>
  <c r="I155" i="109"/>
  <c r="H155" i="109"/>
  <c r="G155" i="109"/>
  <c r="F155" i="109"/>
  <c r="E155" i="109"/>
  <c r="D155" i="109"/>
  <c r="C155" i="109"/>
  <c r="B155" i="109"/>
  <c r="A155" i="109"/>
  <c r="V155" i="109" s="1"/>
  <c r="AM155" i="109" s="1"/>
  <c r="AP154" i="109"/>
  <c r="AO154" i="109"/>
  <c r="AS154" i="109" s="1"/>
  <c r="AN154" i="109"/>
  <c r="AC154" i="109"/>
  <c r="V154" i="109"/>
  <c r="Z154" i="109" s="1"/>
  <c r="U154" i="109"/>
  <c r="T154" i="109"/>
  <c r="S154" i="109"/>
  <c r="R154" i="109"/>
  <c r="Q154" i="109"/>
  <c r="P154" i="109"/>
  <c r="O154" i="109"/>
  <c r="N154" i="109"/>
  <c r="M154" i="109"/>
  <c r="L154" i="109"/>
  <c r="AB154" i="109" s="1"/>
  <c r="K154" i="109"/>
  <c r="J154" i="109"/>
  <c r="I154" i="109"/>
  <c r="H154" i="109"/>
  <c r="G154" i="109"/>
  <c r="F154" i="109"/>
  <c r="E154" i="109"/>
  <c r="D154" i="109"/>
  <c r="C154" i="109"/>
  <c r="B154" i="109"/>
  <c r="A154" i="109"/>
  <c r="AP153" i="109"/>
  <c r="AO153" i="109"/>
  <c r="AN153" i="109"/>
  <c r="AM153" i="109"/>
  <c r="AL153" i="109"/>
  <c r="AJ153" i="109"/>
  <c r="AG153" i="109"/>
  <c r="AE153" i="109"/>
  <c r="AC153" i="109"/>
  <c r="AB153" i="109"/>
  <c r="Y153" i="109"/>
  <c r="V153" i="109"/>
  <c r="U153" i="109"/>
  <c r="T153" i="109"/>
  <c r="S153" i="109"/>
  <c r="AA153" i="109" s="1"/>
  <c r="R153" i="109"/>
  <c r="Q153" i="109"/>
  <c r="P153" i="109"/>
  <c r="O153" i="109"/>
  <c r="N153" i="109"/>
  <c r="M153" i="109"/>
  <c r="L153" i="109"/>
  <c r="K153" i="109"/>
  <c r="J153" i="109"/>
  <c r="I153" i="109"/>
  <c r="H153" i="109"/>
  <c r="G153" i="109"/>
  <c r="F153" i="109"/>
  <c r="E153" i="109"/>
  <c r="D153" i="109"/>
  <c r="C153" i="109"/>
  <c r="B153" i="109"/>
  <c r="A153" i="109"/>
  <c r="AP152" i="109"/>
  <c r="AO152" i="109"/>
  <c r="AS152" i="109" s="1"/>
  <c r="AN152" i="109"/>
  <c r="AM152" i="109"/>
  <c r="AL152" i="109"/>
  <c r="AI152" i="109"/>
  <c r="AH152" i="109"/>
  <c r="V152" i="109"/>
  <c r="U152" i="109"/>
  <c r="T152" i="109"/>
  <c r="S152" i="109"/>
  <c r="R152" i="109"/>
  <c r="Q152" i="109"/>
  <c r="P152" i="109"/>
  <c r="O152" i="109"/>
  <c r="N152" i="109"/>
  <c r="M152" i="109"/>
  <c r="L152" i="109"/>
  <c r="K152" i="109"/>
  <c r="J152" i="109"/>
  <c r="I152" i="109"/>
  <c r="H152" i="109"/>
  <c r="G152" i="109"/>
  <c r="F152" i="109"/>
  <c r="E152" i="109"/>
  <c r="D152" i="109"/>
  <c r="C152" i="109"/>
  <c r="B152" i="109"/>
  <c r="A152" i="109"/>
  <c r="AN151" i="109"/>
  <c r="AK151" i="109"/>
  <c r="AJ151" i="109"/>
  <c r="AI151" i="109"/>
  <c r="AG151" i="109"/>
  <c r="U151" i="109"/>
  <c r="T151" i="109"/>
  <c r="S151" i="109"/>
  <c r="R151" i="109"/>
  <c r="Q151" i="109"/>
  <c r="P151" i="109"/>
  <c r="O151" i="109"/>
  <c r="N151" i="109"/>
  <c r="M151" i="109"/>
  <c r="L151" i="109"/>
  <c r="K151" i="109"/>
  <c r="J151" i="109"/>
  <c r="I151" i="109"/>
  <c r="H151" i="109"/>
  <c r="G151" i="109"/>
  <c r="F151" i="109"/>
  <c r="E151" i="109"/>
  <c r="D151" i="109"/>
  <c r="C151" i="109"/>
  <c r="B151" i="109"/>
  <c r="A151" i="109"/>
  <c r="V151" i="109" s="1"/>
  <c r="AP150" i="109"/>
  <c r="AM150" i="109"/>
  <c r="AL150" i="109"/>
  <c r="AK150" i="109"/>
  <c r="AI150" i="109"/>
  <c r="AH150" i="109"/>
  <c r="AF150" i="109"/>
  <c r="AE150" i="109"/>
  <c r="AB150" i="109"/>
  <c r="AC150" i="109" s="1"/>
  <c r="Y150" i="109"/>
  <c r="V150" i="109"/>
  <c r="U150" i="109"/>
  <c r="T150" i="109"/>
  <c r="S150" i="109"/>
  <c r="R150" i="109"/>
  <c r="Q150" i="109"/>
  <c r="P150" i="109"/>
  <c r="O150" i="109"/>
  <c r="N150" i="109"/>
  <c r="M150" i="109"/>
  <c r="L150" i="109"/>
  <c r="AA150" i="109" s="1"/>
  <c r="K150" i="109"/>
  <c r="J150" i="109"/>
  <c r="I150" i="109"/>
  <c r="H150" i="109"/>
  <c r="G150" i="109"/>
  <c r="F150" i="109"/>
  <c r="E150" i="109"/>
  <c r="D150" i="109"/>
  <c r="C150" i="109"/>
  <c r="B150" i="109"/>
  <c r="A150" i="109"/>
  <c r="AO149" i="109"/>
  <c r="AJ149" i="109"/>
  <c r="AH149" i="109"/>
  <c r="AG149" i="109"/>
  <c r="AF149" i="109"/>
  <c r="AE149" i="109"/>
  <c r="AB149" i="109"/>
  <c r="AC149" i="109" s="1"/>
  <c r="AA149" i="109"/>
  <c r="Z149" i="109"/>
  <c r="V149" i="109"/>
  <c r="AN149" i="109" s="1"/>
  <c r="U149" i="109"/>
  <c r="T149" i="109"/>
  <c r="S149" i="109"/>
  <c r="R149" i="109"/>
  <c r="Q149" i="109"/>
  <c r="P149" i="109"/>
  <c r="O149" i="109"/>
  <c r="N149" i="109"/>
  <c r="M149" i="109"/>
  <c r="L149" i="109"/>
  <c r="K149" i="109"/>
  <c r="J149" i="109"/>
  <c r="I149" i="109"/>
  <c r="H149" i="109"/>
  <c r="G149" i="109"/>
  <c r="F149" i="109"/>
  <c r="E149" i="109"/>
  <c r="D149" i="109"/>
  <c r="C149" i="109"/>
  <c r="B149" i="109"/>
  <c r="A149" i="109"/>
  <c r="AB148" i="109"/>
  <c r="AC148" i="109" s="1"/>
  <c r="AA148" i="109"/>
  <c r="X148" i="109"/>
  <c r="AD148" i="109" s="1"/>
  <c r="U148" i="109"/>
  <c r="T148" i="109"/>
  <c r="S148" i="109"/>
  <c r="R148" i="109"/>
  <c r="Q148" i="109"/>
  <c r="P148" i="109"/>
  <c r="O148" i="109"/>
  <c r="N148" i="109"/>
  <c r="M148" i="109"/>
  <c r="L148" i="109"/>
  <c r="K148" i="109"/>
  <c r="J148" i="109"/>
  <c r="I148" i="109"/>
  <c r="H148" i="109"/>
  <c r="G148" i="109"/>
  <c r="F148" i="109"/>
  <c r="E148" i="109"/>
  <c r="D148" i="109"/>
  <c r="C148" i="109"/>
  <c r="B148" i="109"/>
  <c r="A148" i="109"/>
  <c r="V148" i="109" s="1"/>
  <c r="AB147" i="109"/>
  <c r="AC147" i="109" s="1"/>
  <c r="AA147" i="109"/>
  <c r="V147" i="109"/>
  <c r="Z147" i="109" s="1"/>
  <c r="U147" i="109"/>
  <c r="T147" i="109"/>
  <c r="S147" i="109"/>
  <c r="R147" i="109"/>
  <c r="Q147" i="109"/>
  <c r="P147" i="109"/>
  <c r="O147" i="109"/>
  <c r="N147" i="109"/>
  <c r="M147" i="109"/>
  <c r="L147" i="109"/>
  <c r="K147" i="109"/>
  <c r="J147" i="109"/>
  <c r="I147" i="109"/>
  <c r="H147" i="109"/>
  <c r="G147" i="109"/>
  <c r="F147" i="109"/>
  <c r="E147" i="109"/>
  <c r="D147" i="109"/>
  <c r="C147" i="109"/>
  <c r="B147" i="109"/>
  <c r="A147" i="109"/>
  <c r="AB146" i="109"/>
  <c r="AC146" i="109" s="1"/>
  <c r="V146" i="109"/>
  <c r="U146" i="109"/>
  <c r="T146" i="109"/>
  <c r="S146" i="109"/>
  <c r="R146" i="109"/>
  <c r="Q146" i="109"/>
  <c r="P146" i="109"/>
  <c r="O146" i="109"/>
  <c r="N146" i="109"/>
  <c r="M146" i="109"/>
  <c r="L146" i="109"/>
  <c r="K146" i="109"/>
  <c r="J146" i="109"/>
  <c r="I146" i="109"/>
  <c r="H146" i="109"/>
  <c r="G146" i="109"/>
  <c r="F146" i="109"/>
  <c r="E146" i="109"/>
  <c r="D146" i="109"/>
  <c r="C146" i="109"/>
  <c r="B146" i="109"/>
  <c r="A146" i="109"/>
  <c r="AP145" i="109"/>
  <c r="AS145" i="109" s="1"/>
  <c r="AO145" i="109"/>
  <c r="AN145" i="109"/>
  <c r="AM145" i="109"/>
  <c r="V145" i="109"/>
  <c r="X145" i="109" s="1"/>
  <c r="U145" i="109"/>
  <c r="T145" i="109"/>
  <c r="S145" i="109"/>
  <c r="R145" i="109"/>
  <c r="Q145" i="109"/>
  <c r="P145" i="109"/>
  <c r="O145" i="109"/>
  <c r="N145" i="109"/>
  <c r="M145" i="109"/>
  <c r="L145" i="109"/>
  <c r="AB145" i="109" s="1"/>
  <c r="AC145" i="109" s="1"/>
  <c r="K145" i="109"/>
  <c r="J145" i="109"/>
  <c r="I145" i="109"/>
  <c r="H145" i="109"/>
  <c r="G145" i="109"/>
  <c r="F145" i="109"/>
  <c r="E145" i="109"/>
  <c r="D145" i="109"/>
  <c r="C145" i="109"/>
  <c r="B145" i="109"/>
  <c r="A145" i="109"/>
  <c r="AP144" i="109"/>
  <c r="AO144" i="109"/>
  <c r="AN144" i="109"/>
  <c r="AM144" i="109"/>
  <c r="AL144" i="109"/>
  <c r="AK144" i="109"/>
  <c r="U144" i="109"/>
  <c r="T144" i="109"/>
  <c r="S144" i="109"/>
  <c r="R144" i="109"/>
  <c r="Q144" i="109"/>
  <c r="P144" i="109"/>
  <c r="O144" i="109"/>
  <c r="N144" i="109"/>
  <c r="M144" i="109"/>
  <c r="L144" i="109"/>
  <c r="K144" i="109"/>
  <c r="J144" i="109"/>
  <c r="I144" i="109"/>
  <c r="H144" i="109"/>
  <c r="G144" i="109"/>
  <c r="F144" i="109"/>
  <c r="E144" i="109"/>
  <c r="D144" i="109"/>
  <c r="C144" i="109"/>
  <c r="B144" i="109"/>
  <c r="A144" i="109"/>
  <c r="V144" i="109" s="1"/>
  <c r="X144" i="109" s="1"/>
  <c r="AH143" i="109"/>
  <c r="U143" i="109"/>
  <c r="T143" i="109"/>
  <c r="S143" i="109"/>
  <c r="R143" i="109"/>
  <c r="Q143" i="109"/>
  <c r="P143" i="109"/>
  <c r="O143" i="109"/>
  <c r="N143" i="109"/>
  <c r="M143" i="109"/>
  <c r="L143" i="109"/>
  <c r="K143" i="109"/>
  <c r="J143" i="109"/>
  <c r="I143" i="109"/>
  <c r="H143" i="109"/>
  <c r="G143" i="109"/>
  <c r="F143" i="109"/>
  <c r="E143" i="109"/>
  <c r="D143" i="109"/>
  <c r="C143" i="109"/>
  <c r="B143" i="109"/>
  <c r="A143" i="109"/>
  <c r="V143" i="109" s="1"/>
  <c r="AJ143" i="109" s="1"/>
  <c r="AP142" i="109"/>
  <c r="AO142" i="109"/>
  <c r="AS142" i="109" s="1"/>
  <c r="AN142" i="109"/>
  <c r="AM142" i="109"/>
  <c r="AL142" i="109"/>
  <c r="AK142" i="109"/>
  <c r="AJ142" i="109"/>
  <c r="AG142" i="109"/>
  <c r="AF142" i="109"/>
  <c r="AE142" i="109"/>
  <c r="AC142" i="109"/>
  <c r="AB142" i="109"/>
  <c r="Y142" i="109"/>
  <c r="V142" i="109"/>
  <c r="U142" i="109"/>
  <c r="T142" i="109"/>
  <c r="S142" i="109"/>
  <c r="AA142" i="109" s="1"/>
  <c r="R142" i="109"/>
  <c r="Q142" i="109"/>
  <c r="P142" i="109"/>
  <c r="O142" i="109"/>
  <c r="N142" i="109"/>
  <c r="M142" i="109"/>
  <c r="L142" i="109"/>
  <c r="K142" i="109"/>
  <c r="J142" i="109"/>
  <c r="I142" i="109"/>
  <c r="H142" i="109"/>
  <c r="G142" i="109"/>
  <c r="F142" i="109"/>
  <c r="E142" i="109"/>
  <c r="D142" i="109"/>
  <c r="C142" i="109"/>
  <c r="B142" i="109"/>
  <c r="A142" i="109"/>
  <c r="AM141" i="109"/>
  <c r="AL141" i="109"/>
  <c r="AI141" i="109"/>
  <c r="AH141" i="109"/>
  <c r="AG141" i="109"/>
  <c r="AE141" i="109"/>
  <c r="AB141" i="109"/>
  <c r="AC141" i="109" s="1"/>
  <c r="AA141" i="109"/>
  <c r="Z141" i="109"/>
  <c r="V141" i="109"/>
  <c r="AP141" i="109" s="1"/>
  <c r="U141" i="109"/>
  <c r="T141" i="109"/>
  <c r="S141" i="109"/>
  <c r="R141" i="109"/>
  <c r="Q141" i="109"/>
  <c r="P141" i="109"/>
  <c r="O141" i="109"/>
  <c r="N141" i="109"/>
  <c r="M141" i="109"/>
  <c r="L141" i="109"/>
  <c r="K141" i="109"/>
  <c r="J141" i="109"/>
  <c r="I141" i="109"/>
  <c r="H141" i="109"/>
  <c r="G141" i="109"/>
  <c r="F141" i="109"/>
  <c r="E141" i="109"/>
  <c r="D141" i="109"/>
  <c r="C141" i="109"/>
  <c r="B141" i="109"/>
  <c r="A141" i="109"/>
  <c r="AB140" i="109"/>
  <c r="AC140" i="109" s="1"/>
  <c r="AA140" i="109"/>
  <c r="U140" i="109"/>
  <c r="T140" i="109"/>
  <c r="S140" i="109"/>
  <c r="R140" i="109"/>
  <c r="Q140" i="109"/>
  <c r="P140" i="109"/>
  <c r="O140" i="109"/>
  <c r="N140" i="109"/>
  <c r="M140" i="109"/>
  <c r="L140" i="109"/>
  <c r="K140" i="109"/>
  <c r="J140" i="109"/>
  <c r="I140" i="109"/>
  <c r="H140" i="109"/>
  <c r="G140" i="109"/>
  <c r="F140" i="109"/>
  <c r="E140" i="109"/>
  <c r="D140" i="109"/>
  <c r="C140" i="109"/>
  <c r="B140" i="109"/>
  <c r="A140" i="109"/>
  <c r="V140" i="109" s="1"/>
  <c r="Z140" i="109" s="1"/>
  <c r="AB139" i="109"/>
  <c r="AC139" i="109" s="1"/>
  <c r="AA139" i="109"/>
  <c r="U139" i="109"/>
  <c r="T139" i="109"/>
  <c r="S139" i="109"/>
  <c r="R139" i="109"/>
  <c r="Q139" i="109"/>
  <c r="P139" i="109"/>
  <c r="O139" i="109"/>
  <c r="N139" i="109"/>
  <c r="M139" i="109"/>
  <c r="L139" i="109"/>
  <c r="K139" i="109"/>
  <c r="J139" i="109"/>
  <c r="I139" i="109"/>
  <c r="H139" i="109"/>
  <c r="G139" i="109"/>
  <c r="F139" i="109"/>
  <c r="E139" i="109"/>
  <c r="D139" i="109"/>
  <c r="C139" i="109"/>
  <c r="B139" i="109"/>
  <c r="A139" i="109"/>
  <c r="V139" i="109" s="1"/>
  <c r="AB138" i="109"/>
  <c r="AC138" i="109" s="1"/>
  <c r="AA138" i="109"/>
  <c r="V138" i="109"/>
  <c r="Y138" i="109" s="1"/>
  <c r="U138" i="109"/>
  <c r="T138" i="109"/>
  <c r="S138" i="109"/>
  <c r="R138" i="109"/>
  <c r="Q138" i="109"/>
  <c r="P138" i="109"/>
  <c r="O138" i="109"/>
  <c r="N138" i="109"/>
  <c r="M138" i="109"/>
  <c r="L138" i="109"/>
  <c r="K138" i="109"/>
  <c r="J138" i="109"/>
  <c r="I138" i="109"/>
  <c r="H138" i="109"/>
  <c r="G138" i="109"/>
  <c r="F138" i="109"/>
  <c r="E138" i="109"/>
  <c r="D138" i="109"/>
  <c r="C138" i="109"/>
  <c r="B138" i="109"/>
  <c r="A138" i="109"/>
  <c r="AP137" i="109"/>
  <c r="AB137" i="109"/>
  <c r="AC137" i="109" s="1"/>
  <c r="X137" i="109"/>
  <c r="U137" i="109"/>
  <c r="T137" i="109"/>
  <c r="S137" i="109"/>
  <c r="AA137" i="109" s="1"/>
  <c r="R137" i="109"/>
  <c r="Q137" i="109"/>
  <c r="P137" i="109"/>
  <c r="O137" i="109"/>
  <c r="N137" i="109"/>
  <c r="M137" i="109"/>
  <c r="L137" i="109"/>
  <c r="K137" i="109"/>
  <c r="J137" i="109"/>
  <c r="I137" i="109"/>
  <c r="H137" i="109"/>
  <c r="G137" i="109"/>
  <c r="F137" i="109"/>
  <c r="E137" i="109"/>
  <c r="D137" i="109"/>
  <c r="C137" i="109"/>
  <c r="B137" i="109"/>
  <c r="A137" i="109"/>
  <c r="V137" i="109" s="1"/>
  <c r="AJ137" i="109" s="1"/>
  <c r="AO136" i="109"/>
  <c r="AN136" i="109"/>
  <c r="AL136" i="109"/>
  <c r="AK136" i="109"/>
  <c r="AH136" i="109"/>
  <c r="AE136" i="109"/>
  <c r="V136" i="109"/>
  <c r="U136" i="109"/>
  <c r="T136" i="109"/>
  <c r="S136" i="109"/>
  <c r="R136" i="109"/>
  <c r="Q136" i="109"/>
  <c r="P136" i="109"/>
  <c r="O136" i="109"/>
  <c r="N136" i="109"/>
  <c r="M136" i="109"/>
  <c r="L136" i="109"/>
  <c r="K136" i="109"/>
  <c r="J136" i="109"/>
  <c r="I136" i="109"/>
  <c r="H136" i="109"/>
  <c r="G136" i="109"/>
  <c r="F136" i="109"/>
  <c r="E136" i="109"/>
  <c r="D136" i="109"/>
  <c r="C136" i="109"/>
  <c r="B136" i="109"/>
  <c r="A136" i="109"/>
  <c r="AP135" i="109"/>
  <c r="U135" i="109"/>
  <c r="T135" i="109"/>
  <c r="S135" i="109"/>
  <c r="R135" i="109"/>
  <c r="Q135" i="109"/>
  <c r="P135" i="109"/>
  <c r="O135" i="109"/>
  <c r="N135" i="109"/>
  <c r="M135" i="109"/>
  <c r="L135" i="109"/>
  <c r="K135" i="109"/>
  <c r="J135" i="109"/>
  <c r="I135" i="109"/>
  <c r="H135" i="109"/>
  <c r="G135" i="109"/>
  <c r="F135" i="109"/>
  <c r="E135" i="109"/>
  <c r="D135" i="109"/>
  <c r="C135" i="109"/>
  <c r="B135" i="109"/>
  <c r="A135" i="109"/>
  <c r="V135" i="109" s="1"/>
  <c r="AI135" i="109" s="1"/>
  <c r="AP134" i="109"/>
  <c r="AO134" i="109"/>
  <c r="AS134" i="109" s="1"/>
  <c r="AN134" i="109"/>
  <c r="AM134" i="109"/>
  <c r="AL134" i="109"/>
  <c r="AK134" i="109"/>
  <c r="AJ134" i="109"/>
  <c r="AI134" i="109"/>
  <c r="AH134" i="109"/>
  <c r="AR134" i="109" s="1"/>
  <c r="AG134" i="109"/>
  <c r="AF134" i="109"/>
  <c r="AE134" i="109"/>
  <c r="Z134" i="109"/>
  <c r="Y134" i="109"/>
  <c r="V134" i="109"/>
  <c r="X134" i="109" s="1"/>
  <c r="U134" i="109"/>
  <c r="T134" i="109"/>
  <c r="S134" i="109"/>
  <c r="R134" i="109"/>
  <c r="Q134" i="109"/>
  <c r="P134" i="109"/>
  <c r="O134" i="109"/>
  <c r="N134" i="109"/>
  <c r="M134" i="109"/>
  <c r="L134" i="109"/>
  <c r="K134" i="109"/>
  <c r="J134" i="109"/>
  <c r="I134" i="109"/>
  <c r="H134" i="109"/>
  <c r="G134" i="109"/>
  <c r="F134" i="109"/>
  <c r="E134" i="109"/>
  <c r="D134" i="109"/>
  <c r="C134" i="109"/>
  <c r="B134" i="109"/>
  <c r="A134" i="109"/>
  <c r="AN133" i="109"/>
  <c r="AM133" i="109"/>
  <c r="AL133" i="109"/>
  <c r="AK133" i="109"/>
  <c r="AJ133" i="109"/>
  <c r="AI133" i="109"/>
  <c r="AH133" i="109"/>
  <c r="AG133" i="109"/>
  <c r="AF133" i="109"/>
  <c r="U133" i="109"/>
  <c r="T133" i="109"/>
  <c r="S133" i="109"/>
  <c r="R133" i="109"/>
  <c r="Q133" i="109"/>
  <c r="P133" i="109"/>
  <c r="O133" i="109"/>
  <c r="N133" i="109"/>
  <c r="M133" i="109"/>
  <c r="L133" i="109"/>
  <c r="AB133" i="109" s="1"/>
  <c r="AC133" i="109" s="1"/>
  <c r="K133" i="109"/>
  <c r="J133" i="109"/>
  <c r="I133" i="109"/>
  <c r="H133" i="109"/>
  <c r="G133" i="109"/>
  <c r="F133" i="109"/>
  <c r="E133" i="109"/>
  <c r="D133" i="109"/>
  <c r="C133" i="109"/>
  <c r="B133" i="109"/>
  <c r="A133" i="109"/>
  <c r="V133" i="109" s="1"/>
  <c r="X133" i="109" s="1"/>
  <c r="AC132" i="109"/>
  <c r="AA132" i="109"/>
  <c r="X132" i="109"/>
  <c r="AD132" i="109" s="1"/>
  <c r="U132" i="109"/>
  <c r="T132" i="109"/>
  <c r="S132" i="109"/>
  <c r="R132" i="109"/>
  <c r="Q132" i="109"/>
  <c r="P132" i="109"/>
  <c r="O132" i="109"/>
  <c r="N132" i="109"/>
  <c r="M132" i="109"/>
  <c r="L132" i="109"/>
  <c r="AB132" i="109" s="1"/>
  <c r="K132" i="109"/>
  <c r="J132" i="109"/>
  <c r="I132" i="109"/>
  <c r="H132" i="109"/>
  <c r="G132" i="109"/>
  <c r="F132" i="109"/>
  <c r="E132" i="109"/>
  <c r="D132" i="109"/>
  <c r="C132" i="109"/>
  <c r="B132" i="109"/>
  <c r="A132" i="109"/>
  <c r="V132" i="109" s="1"/>
  <c r="AH132" i="109" s="1"/>
  <c r="AB131" i="109"/>
  <c r="AC131" i="109" s="1"/>
  <c r="U131" i="109"/>
  <c r="T131" i="109"/>
  <c r="S131" i="109"/>
  <c r="AA131" i="109" s="1"/>
  <c r="R131" i="109"/>
  <c r="Q131" i="109"/>
  <c r="P131" i="109"/>
  <c r="O131" i="109"/>
  <c r="N131" i="109"/>
  <c r="M131" i="109"/>
  <c r="L131" i="109"/>
  <c r="K131" i="109"/>
  <c r="J131" i="109"/>
  <c r="I131" i="109"/>
  <c r="H131" i="109"/>
  <c r="G131" i="109"/>
  <c r="F131" i="109"/>
  <c r="E131" i="109"/>
  <c r="D131" i="109"/>
  <c r="C131" i="109"/>
  <c r="B131" i="109"/>
  <c r="A131" i="109"/>
  <c r="V131" i="109" s="1"/>
  <c r="AB130" i="109"/>
  <c r="AC130" i="109" s="1"/>
  <c r="U130" i="109"/>
  <c r="T130" i="109"/>
  <c r="S130" i="109"/>
  <c r="AA130" i="109" s="1"/>
  <c r="R130" i="109"/>
  <c r="Q130" i="109"/>
  <c r="P130" i="109"/>
  <c r="O130" i="109"/>
  <c r="N130" i="109"/>
  <c r="M130" i="109"/>
  <c r="L130" i="109"/>
  <c r="K130" i="109"/>
  <c r="J130" i="109"/>
  <c r="I130" i="109"/>
  <c r="H130" i="109"/>
  <c r="G130" i="109"/>
  <c r="F130" i="109"/>
  <c r="E130" i="109"/>
  <c r="D130" i="109"/>
  <c r="C130" i="109"/>
  <c r="B130" i="109"/>
  <c r="A130" i="109"/>
  <c r="V130" i="109" s="1"/>
  <c r="AB129" i="109"/>
  <c r="AC129" i="109" s="1"/>
  <c r="V129" i="109"/>
  <c r="X129" i="109" s="1"/>
  <c r="AD129" i="109" s="1"/>
  <c r="U129" i="109"/>
  <c r="T129" i="109"/>
  <c r="S129" i="109"/>
  <c r="AA129" i="109" s="1"/>
  <c r="R129" i="109"/>
  <c r="Q129" i="109"/>
  <c r="P129" i="109"/>
  <c r="O129" i="109"/>
  <c r="N129" i="109"/>
  <c r="M129" i="109"/>
  <c r="L129" i="109"/>
  <c r="K129" i="109"/>
  <c r="J129" i="109"/>
  <c r="I129" i="109"/>
  <c r="H129" i="109"/>
  <c r="G129" i="109"/>
  <c r="F129" i="109"/>
  <c r="E129" i="109"/>
  <c r="D129" i="109"/>
  <c r="C129" i="109"/>
  <c r="B129" i="109"/>
  <c r="A129" i="109"/>
  <c r="AP128" i="109"/>
  <c r="V128" i="109"/>
  <c r="AE128" i="109" s="1"/>
  <c r="U128" i="109"/>
  <c r="T128" i="109"/>
  <c r="S128" i="109"/>
  <c r="R128" i="109"/>
  <c r="Q128" i="109"/>
  <c r="P128" i="109"/>
  <c r="O128" i="109"/>
  <c r="N128" i="109"/>
  <c r="M128" i="109"/>
  <c r="L128" i="109"/>
  <c r="AB128" i="109" s="1"/>
  <c r="AC128" i="109" s="1"/>
  <c r="K128" i="109"/>
  <c r="J128" i="109"/>
  <c r="I128" i="109"/>
  <c r="H128" i="109"/>
  <c r="G128" i="109"/>
  <c r="F128" i="109"/>
  <c r="E128" i="109"/>
  <c r="D128" i="109"/>
  <c r="C128" i="109"/>
  <c r="B128" i="109"/>
  <c r="A128" i="109"/>
  <c r="AO127" i="109"/>
  <c r="AN127" i="109"/>
  <c r="AM127" i="109"/>
  <c r="AK127" i="109"/>
  <c r="AB127" i="109"/>
  <c r="AC127" i="109" s="1"/>
  <c r="AA127" i="109"/>
  <c r="V127" i="109"/>
  <c r="AH127" i="109" s="1"/>
  <c r="U127" i="109"/>
  <c r="T127" i="109"/>
  <c r="S127" i="109"/>
  <c r="R127" i="109"/>
  <c r="Q127" i="109"/>
  <c r="P127" i="109"/>
  <c r="O127" i="109"/>
  <c r="N127" i="109"/>
  <c r="M127" i="109"/>
  <c r="L127" i="109"/>
  <c r="K127" i="109"/>
  <c r="J127" i="109"/>
  <c r="I127" i="109"/>
  <c r="H127" i="109"/>
  <c r="G127" i="109"/>
  <c r="F127" i="109"/>
  <c r="E127" i="109"/>
  <c r="D127" i="109"/>
  <c r="C127" i="109"/>
  <c r="B127" i="109"/>
  <c r="A127" i="109"/>
  <c r="AP126" i="109"/>
  <c r="AO126" i="109"/>
  <c r="AM126" i="109"/>
  <c r="AL126" i="109"/>
  <c r="AJ126" i="109"/>
  <c r="AI126" i="109"/>
  <c r="AH126" i="109"/>
  <c r="U126" i="109"/>
  <c r="T126" i="109"/>
  <c r="S126" i="109"/>
  <c r="R126" i="109"/>
  <c r="Q126" i="109"/>
  <c r="P126" i="109"/>
  <c r="O126" i="109"/>
  <c r="N126" i="109"/>
  <c r="M126" i="109"/>
  <c r="L126" i="109"/>
  <c r="K126" i="109"/>
  <c r="J126" i="109"/>
  <c r="I126" i="109"/>
  <c r="H126" i="109"/>
  <c r="G126" i="109"/>
  <c r="F126" i="109"/>
  <c r="E126" i="109"/>
  <c r="D126" i="109"/>
  <c r="C126" i="109"/>
  <c r="B126" i="109"/>
  <c r="A126" i="109"/>
  <c r="V126" i="109" s="1"/>
  <c r="X126" i="109" s="1"/>
  <c r="AO125" i="109"/>
  <c r="AN125" i="109"/>
  <c r="AL125" i="109"/>
  <c r="AK125" i="109"/>
  <c r="AJ125" i="109"/>
  <c r="AI125" i="109"/>
  <c r="AH125" i="109"/>
  <c r="AG125" i="109"/>
  <c r="AF125" i="109"/>
  <c r="AR125" i="109" s="1"/>
  <c r="AE125" i="109"/>
  <c r="V125" i="109"/>
  <c r="U125" i="109"/>
  <c r="T125" i="109"/>
  <c r="S125" i="109"/>
  <c r="R125" i="109"/>
  <c r="Q125" i="109"/>
  <c r="P125" i="109"/>
  <c r="O125" i="109"/>
  <c r="N125" i="109"/>
  <c r="M125" i="109"/>
  <c r="L125" i="109"/>
  <c r="K125" i="109"/>
  <c r="J125" i="109"/>
  <c r="I125" i="109"/>
  <c r="H125" i="109"/>
  <c r="G125" i="109"/>
  <c r="F125" i="109"/>
  <c r="E125" i="109"/>
  <c r="D125" i="109"/>
  <c r="C125" i="109"/>
  <c r="B125" i="109"/>
  <c r="A125" i="109"/>
  <c r="AI124" i="109"/>
  <c r="U124" i="109"/>
  <c r="T124" i="109"/>
  <c r="S124" i="109"/>
  <c r="R124" i="109"/>
  <c r="Q124" i="109"/>
  <c r="P124" i="109"/>
  <c r="O124" i="109"/>
  <c r="N124" i="109"/>
  <c r="M124" i="109"/>
  <c r="L124" i="109"/>
  <c r="AA124" i="109" s="1"/>
  <c r="K124" i="109"/>
  <c r="J124" i="109"/>
  <c r="I124" i="109"/>
  <c r="H124" i="109"/>
  <c r="G124" i="109"/>
  <c r="F124" i="109"/>
  <c r="E124" i="109"/>
  <c r="D124" i="109"/>
  <c r="C124" i="109"/>
  <c r="B124" i="109"/>
  <c r="A124" i="109"/>
  <c r="V124" i="109" s="1"/>
  <c r="AO123" i="109"/>
  <c r="AN123" i="109"/>
  <c r="AL123" i="109"/>
  <c r="AK123" i="109"/>
  <c r="AJ123" i="109"/>
  <c r="AI123" i="109"/>
  <c r="AH123" i="109"/>
  <c r="AG123" i="109"/>
  <c r="AF123" i="109"/>
  <c r="AR123" i="109" s="1"/>
  <c r="AE123" i="109"/>
  <c r="AA123" i="109"/>
  <c r="AD123" i="109" s="1"/>
  <c r="Z123" i="109"/>
  <c r="Y123" i="109"/>
  <c r="V123" i="109"/>
  <c r="X123" i="109" s="1"/>
  <c r="U123" i="109"/>
  <c r="T123" i="109"/>
  <c r="S123" i="109"/>
  <c r="R123" i="109"/>
  <c r="Q123" i="109"/>
  <c r="P123" i="109"/>
  <c r="O123" i="109"/>
  <c r="N123" i="109"/>
  <c r="M123" i="109"/>
  <c r="L123" i="109"/>
  <c r="AB123" i="109" s="1"/>
  <c r="AC123" i="109" s="1"/>
  <c r="K123" i="109"/>
  <c r="J123" i="109"/>
  <c r="I123" i="109"/>
  <c r="H123" i="109"/>
  <c r="G123" i="109"/>
  <c r="F123" i="109"/>
  <c r="E123" i="109"/>
  <c r="D123" i="109"/>
  <c r="C123" i="109"/>
  <c r="B123" i="109"/>
  <c r="A123" i="109"/>
  <c r="AB122" i="109"/>
  <c r="AC122" i="109" s="1"/>
  <c r="AA122" i="109"/>
  <c r="X122" i="109"/>
  <c r="U122" i="109"/>
  <c r="T122" i="109"/>
  <c r="S122" i="109"/>
  <c r="R122" i="109"/>
  <c r="Q122" i="109"/>
  <c r="P122" i="109"/>
  <c r="O122" i="109"/>
  <c r="N122" i="109"/>
  <c r="M122" i="109"/>
  <c r="L122" i="109"/>
  <c r="K122" i="109"/>
  <c r="J122" i="109"/>
  <c r="I122" i="109"/>
  <c r="H122" i="109"/>
  <c r="G122" i="109"/>
  <c r="F122" i="109"/>
  <c r="E122" i="109"/>
  <c r="D122" i="109"/>
  <c r="C122" i="109"/>
  <c r="B122" i="109"/>
  <c r="A122" i="109"/>
  <c r="V122" i="109" s="1"/>
  <c r="AC121" i="109"/>
  <c r="U121" i="109"/>
  <c r="T121" i="109"/>
  <c r="S121" i="109"/>
  <c r="AA121" i="109" s="1"/>
  <c r="R121" i="109"/>
  <c r="Q121" i="109"/>
  <c r="P121" i="109"/>
  <c r="O121" i="109"/>
  <c r="N121" i="109"/>
  <c r="M121" i="109"/>
  <c r="L121" i="109"/>
  <c r="AB121" i="109" s="1"/>
  <c r="K121" i="109"/>
  <c r="J121" i="109"/>
  <c r="I121" i="109"/>
  <c r="H121" i="109"/>
  <c r="G121" i="109"/>
  <c r="F121" i="109"/>
  <c r="E121" i="109"/>
  <c r="D121" i="109"/>
  <c r="C121" i="109"/>
  <c r="B121" i="109"/>
  <c r="A121" i="109"/>
  <c r="V121" i="109" s="1"/>
  <c r="AP120" i="109"/>
  <c r="AB120" i="109"/>
  <c r="AC120" i="109" s="1"/>
  <c r="V120" i="109"/>
  <c r="AG120" i="109" s="1"/>
  <c r="U120" i="109"/>
  <c r="T120" i="109"/>
  <c r="S120" i="109"/>
  <c r="AA120" i="109" s="1"/>
  <c r="R120" i="109"/>
  <c r="Q120" i="109"/>
  <c r="P120" i="109"/>
  <c r="O120" i="109"/>
  <c r="N120" i="109"/>
  <c r="M120" i="109"/>
  <c r="L120" i="109"/>
  <c r="K120" i="109"/>
  <c r="J120" i="109"/>
  <c r="I120" i="109"/>
  <c r="H120" i="109"/>
  <c r="G120" i="109"/>
  <c r="F120" i="109"/>
  <c r="E120" i="109"/>
  <c r="D120" i="109"/>
  <c r="C120" i="109"/>
  <c r="B120" i="109"/>
  <c r="A120" i="109"/>
  <c r="AP119" i="109"/>
  <c r="AO119" i="109"/>
  <c r="AS119" i="109" s="1"/>
  <c r="AN119" i="109"/>
  <c r="AB119" i="109"/>
  <c r="AC119" i="109" s="1"/>
  <c r="V119" i="109"/>
  <c r="Z119" i="109" s="1"/>
  <c r="U119" i="109"/>
  <c r="T119" i="109"/>
  <c r="S119" i="109"/>
  <c r="AA119" i="109" s="1"/>
  <c r="R119" i="109"/>
  <c r="Q119" i="109"/>
  <c r="P119" i="109"/>
  <c r="O119" i="109"/>
  <c r="N119" i="109"/>
  <c r="M119" i="109"/>
  <c r="L119" i="109"/>
  <c r="K119" i="109"/>
  <c r="J119" i="109"/>
  <c r="I119" i="109"/>
  <c r="H119" i="109"/>
  <c r="G119" i="109"/>
  <c r="F119" i="109"/>
  <c r="E119" i="109"/>
  <c r="D119" i="109"/>
  <c r="C119" i="109"/>
  <c r="B119" i="109"/>
  <c r="A119" i="109"/>
  <c r="AP118" i="109"/>
  <c r="AO118" i="109"/>
  <c r="AN118" i="109"/>
  <c r="AK118" i="109"/>
  <c r="AJ118" i="109"/>
  <c r="AG118" i="109"/>
  <c r="AF118" i="109"/>
  <c r="Y118" i="109"/>
  <c r="V118" i="109"/>
  <c r="U118" i="109"/>
  <c r="T118" i="109"/>
  <c r="S118" i="109"/>
  <c r="R118" i="109"/>
  <c r="Q118" i="109"/>
  <c r="P118" i="109"/>
  <c r="O118" i="109"/>
  <c r="N118" i="109"/>
  <c r="M118" i="109"/>
  <c r="L118" i="109"/>
  <c r="K118" i="109"/>
  <c r="J118" i="109"/>
  <c r="I118" i="109"/>
  <c r="H118" i="109"/>
  <c r="G118" i="109"/>
  <c r="F118" i="109"/>
  <c r="E118" i="109"/>
  <c r="D118" i="109"/>
  <c r="C118" i="109"/>
  <c r="B118" i="109"/>
  <c r="A118" i="109"/>
  <c r="AP117" i="109"/>
  <c r="AM117" i="109"/>
  <c r="AL117" i="109"/>
  <c r="AK117" i="109"/>
  <c r="AI117" i="109"/>
  <c r="AH117" i="109"/>
  <c r="AF117" i="109"/>
  <c r="V117" i="109"/>
  <c r="U117" i="109"/>
  <c r="T117" i="109"/>
  <c r="S117" i="109"/>
  <c r="R117" i="109"/>
  <c r="Q117" i="109"/>
  <c r="P117" i="109"/>
  <c r="O117" i="109"/>
  <c r="N117" i="109"/>
  <c r="M117" i="109"/>
  <c r="L117" i="109"/>
  <c r="K117" i="109"/>
  <c r="J117" i="109"/>
  <c r="I117" i="109"/>
  <c r="H117" i="109"/>
  <c r="G117" i="109"/>
  <c r="F117" i="109"/>
  <c r="E117" i="109"/>
  <c r="D117" i="109"/>
  <c r="C117" i="109"/>
  <c r="B117" i="109"/>
  <c r="A117" i="109"/>
  <c r="AK116" i="109"/>
  <c r="AJ116" i="109"/>
  <c r="AH116" i="109"/>
  <c r="AG116" i="109"/>
  <c r="AF116" i="109"/>
  <c r="AE116" i="109"/>
  <c r="AB116" i="109"/>
  <c r="AC116" i="109" s="1"/>
  <c r="AA116" i="109"/>
  <c r="U116" i="109"/>
  <c r="T116" i="109"/>
  <c r="S116" i="109"/>
  <c r="R116" i="109"/>
  <c r="Q116" i="109"/>
  <c r="P116" i="109"/>
  <c r="O116" i="109"/>
  <c r="N116" i="109"/>
  <c r="M116" i="109"/>
  <c r="L116" i="109"/>
  <c r="K116" i="109"/>
  <c r="J116" i="109"/>
  <c r="I116" i="109"/>
  <c r="H116" i="109"/>
  <c r="G116" i="109"/>
  <c r="F116" i="109"/>
  <c r="E116" i="109"/>
  <c r="D116" i="109"/>
  <c r="C116" i="109"/>
  <c r="B116" i="109"/>
  <c r="A116" i="109"/>
  <c r="V116" i="109" s="1"/>
  <c r="AL115" i="109"/>
  <c r="AJ115" i="109"/>
  <c r="AI115" i="109"/>
  <c r="AH115" i="109"/>
  <c r="AG115" i="109"/>
  <c r="AF115" i="109"/>
  <c r="AE115" i="109"/>
  <c r="AB115" i="109"/>
  <c r="AC115" i="109" s="1"/>
  <c r="U115" i="109"/>
  <c r="T115" i="109"/>
  <c r="S115" i="109"/>
  <c r="R115" i="109"/>
  <c r="Q115" i="109"/>
  <c r="P115" i="109"/>
  <c r="O115" i="109"/>
  <c r="N115" i="109"/>
  <c r="M115" i="109"/>
  <c r="L115" i="109"/>
  <c r="AA115" i="109" s="1"/>
  <c r="AD115" i="109" s="1"/>
  <c r="K115" i="109"/>
  <c r="J115" i="109"/>
  <c r="I115" i="109"/>
  <c r="H115" i="109"/>
  <c r="G115" i="109"/>
  <c r="F115" i="109"/>
  <c r="E115" i="109"/>
  <c r="D115" i="109"/>
  <c r="C115" i="109"/>
  <c r="B115" i="109"/>
  <c r="A115" i="109"/>
  <c r="V115" i="109" s="1"/>
  <c r="X115" i="109" s="1"/>
  <c r="AB114" i="109"/>
  <c r="AC114" i="109" s="1"/>
  <c r="AA114" i="109"/>
  <c r="V114" i="109"/>
  <c r="Z114" i="109" s="1"/>
  <c r="U114" i="109"/>
  <c r="T114" i="109"/>
  <c r="S114" i="109"/>
  <c r="R114" i="109"/>
  <c r="Q114" i="109"/>
  <c r="P114" i="109"/>
  <c r="O114" i="109"/>
  <c r="N114" i="109"/>
  <c r="M114" i="109"/>
  <c r="L114" i="109"/>
  <c r="K114" i="109"/>
  <c r="J114" i="109"/>
  <c r="I114" i="109"/>
  <c r="H114" i="109"/>
  <c r="G114" i="109"/>
  <c r="F114" i="109"/>
  <c r="E114" i="109"/>
  <c r="D114" i="109"/>
  <c r="C114" i="109"/>
  <c r="B114" i="109"/>
  <c r="A114" i="109"/>
  <c r="AB113" i="109"/>
  <c r="AC113" i="109" s="1"/>
  <c r="U113" i="109"/>
  <c r="T113" i="109"/>
  <c r="S113" i="109"/>
  <c r="R113" i="109"/>
  <c r="Q113" i="109"/>
  <c r="P113" i="109"/>
  <c r="O113" i="109"/>
  <c r="N113" i="109"/>
  <c r="M113" i="109"/>
  <c r="L113" i="109"/>
  <c r="AA113" i="109" s="1"/>
  <c r="K113" i="109"/>
  <c r="J113" i="109"/>
  <c r="I113" i="109"/>
  <c r="H113" i="109"/>
  <c r="G113" i="109"/>
  <c r="F113" i="109"/>
  <c r="E113" i="109"/>
  <c r="D113" i="109"/>
  <c r="C113" i="109"/>
  <c r="B113" i="109"/>
  <c r="A113" i="109"/>
  <c r="V113" i="109" s="1"/>
  <c r="V112" i="109"/>
  <c r="U112" i="109"/>
  <c r="T112" i="109"/>
  <c r="S112" i="109"/>
  <c r="AA112" i="109" s="1"/>
  <c r="R112" i="109"/>
  <c r="Q112" i="109"/>
  <c r="P112" i="109"/>
  <c r="O112" i="109"/>
  <c r="N112" i="109"/>
  <c r="M112" i="109"/>
  <c r="L112" i="109"/>
  <c r="AB112" i="109" s="1"/>
  <c r="AC112" i="109" s="1"/>
  <c r="K112" i="109"/>
  <c r="J112" i="109"/>
  <c r="I112" i="109"/>
  <c r="H112" i="109"/>
  <c r="G112" i="109"/>
  <c r="F112" i="109"/>
  <c r="E112" i="109"/>
  <c r="D112" i="109"/>
  <c r="C112" i="109"/>
  <c r="B112" i="109"/>
  <c r="A112" i="109"/>
  <c r="AB111" i="109"/>
  <c r="AC111" i="109" s="1"/>
  <c r="V111" i="109"/>
  <c r="U111" i="109"/>
  <c r="T111" i="109"/>
  <c r="S111" i="109"/>
  <c r="AA111" i="109" s="1"/>
  <c r="R111" i="109"/>
  <c r="Q111" i="109"/>
  <c r="P111" i="109"/>
  <c r="O111" i="109"/>
  <c r="N111" i="109"/>
  <c r="M111" i="109"/>
  <c r="L111" i="109"/>
  <c r="K111" i="109"/>
  <c r="J111" i="109"/>
  <c r="I111" i="109"/>
  <c r="H111" i="109"/>
  <c r="G111" i="109"/>
  <c r="F111" i="109"/>
  <c r="E111" i="109"/>
  <c r="D111" i="109"/>
  <c r="C111" i="109"/>
  <c r="B111" i="109"/>
  <c r="A111" i="109"/>
  <c r="AC110" i="109"/>
  <c r="V110" i="109"/>
  <c r="AP110" i="109" s="1"/>
  <c r="U110" i="109"/>
  <c r="T110" i="109"/>
  <c r="S110" i="109"/>
  <c r="AA110" i="109" s="1"/>
  <c r="R110" i="109"/>
  <c r="Q110" i="109"/>
  <c r="P110" i="109"/>
  <c r="O110" i="109"/>
  <c r="N110" i="109"/>
  <c r="M110" i="109"/>
  <c r="L110" i="109"/>
  <c r="AB110" i="109" s="1"/>
  <c r="K110" i="109"/>
  <c r="J110" i="109"/>
  <c r="I110" i="109"/>
  <c r="H110" i="109"/>
  <c r="G110" i="109"/>
  <c r="F110" i="109"/>
  <c r="E110" i="109"/>
  <c r="D110" i="109"/>
  <c r="C110" i="109"/>
  <c r="B110" i="109"/>
  <c r="A110" i="109"/>
  <c r="AB109" i="109"/>
  <c r="AC109" i="109" s="1"/>
  <c r="U109" i="109"/>
  <c r="T109" i="109"/>
  <c r="S109" i="109"/>
  <c r="AA109" i="109" s="1"/>
  <c r="R109" i="109"/>
  <c r="Q109" i="109"/>
  <c r="P109" i="109"/>
  <c r="O109" i="109"/>
  <c r="N109" i="109"/>
  <c r="M109" i="109"/>
  <c r="L109" i="109"/>
  <c r="K109" i="109"/>
  <c r="J109" i="109"/>
  <c r="I109" i="109"/>
  <c r="H109" i="109"/>
  <c r="G109" i="109"/>
  <c r="F109" i="109"/>
  <c r="E109" i="109"/>
  <c r="D109" i="109"/>
  <c r="C109" i="109"/>
  <c r="B109" i="109"/>
  <c r="A109" i="109"/>
  <c r="V109" i="109" s="1"/>
  <c r="AB108" i="109"/>
  <c r="AC108" i="109" s="1"/>
  <c r="V108" i="109"/>
  <c r="X108" i="109" s="1"/>
  <c r="U108" i="109"/>
  <c r="T108" i="109"/>
  <c r="S108" i="109"/>
  <c r="AA108" i="109" s="1"/>
  <c r="R108" i="109"/>
  <c r="Q108" i="109"/>
  <c r="P108" i="109"/>
  <c r="O108" i="109"/>
  <c r="N108" i="109"/>
  <c r="M108" i="109"/>
  <c r="L108" i="109"/>
  <c r="K108" i="109"/>
  <c r="J108" i="109"/>
  <c r="I108" i="109"/>
  <c r="H108" i="109"/>
  <c r="G108" i="109"/>
  <c r="F108" i="109"/>
  <c r="E108" i="109"/>
  <c r="D108" i="109"/>
  <c r="C108" i="109"/>
  <c r="B108" i="109"/>
  <c r="A108" i="109"/>
  <c r="AB107" i="109"/>
  <c r="AC107" i="109" s="1"/>
  <c r="U107" i="109"/>
  <c r="T107" i="109"/>
  <c r="S107" i="109"/>
  <c r="AA107" i="109" s="1"/>
  <c r="R107" i="109"/>
  <c r="Q107" i="109"/>
  <c r="P107" i="109"/>
  <c r="O107" i="109"/>
  <c r="N107" i="109"/>
  <c r="M107" i="109"/>
  <c r="L107" i="109"/>
  <c r="K107" i="109"/>
  <c r="J107" i="109"/>
  <c r="I107" i="109"/>
  <c r="H107" i="109"/>
  <c r="G107" i="109"/>
  <c r="F107" i="109"/>
  <c r="E107" i="109"/>
  <c r="D107" i="109"/>
  <c r="C107" i="109"/>
  <c r="B107" i="109"/>
  <c r="A107" i="109"/>
  <c r="V107" i="109" s="1"/>
  <c r="AB106" i="109"/>
  <c r="AC106" i="109" s="1"/>
  <c r="V106" i="109"/>
  <c r="U106" i="109"/>
  <c r="T106" i="109"/>
  <c r="S106" i="109"/>
  <c r="AA106" i="109" s="1"/>
  <c r="R106" i="109"/>
  <c r="Q106" i="109"/>
  <c r="P106" i="109"/>
  <c r="O106" i="109"/>
  <c r="N106" i="109"/>
  <c r="M106" i="109"/>
  <c r="L106" i="109"/>
  <c r="K106" i="109"/>
  <c r="J106" i="109"/>
  <c r="I106" i="109"/>
  <c r="H106" i="109"/>
  <c r="G106" i="109"/>
  <c r="F106" i="109"/>
  <c r="E106" i="109"/>
  <c r="D106" i="109"/>
  <c r="C106" i="109"/>
  <c r="B106" i="109"/>
  <c r="A106" i="109"/>
  <c r="AB105" i="109"/>
  <c r="AC105" i="109" s="1"/>
  <c r="V105" i="109"/>
  <c r="U105" i="109"/>
  <c r="T105" i="109"/>
  <c r="S105" i="109"/>
  <c r="AA105" i="109" s="1"/>
  <c r="R105" i="109"/>
  <c r="Q105" i="109"/>
  <c r="P105" i="109"/>
  <c r="O105" i="109"/>
  <c r="N105" i="109"/>
  <c r="M105" i="109"/>
  <c r="L105" i="109"/>
  <c r="K105" i="109"/>
  <c r="J105" i="109"/>
  <c r="I105" i="109"/>
  <c r="H105" i="109"/>
  <c r="G105" i="109"/>
  <c r="F105" i="109"/>
  <c r="E105" i="109"/>
  <c r="D105" i="109"/>
  <c r="C105" i="109"/>
  <c r="B105" i="109"/>
  <c r="A105" i="109"/>
  <c r="AO104" i="109"/>
  <c r="AB104" i="109"/>
  <c r="AC104" i="109" s="1"/>
  <c r="X104" i="109"/>
  <c r="U104" i="109"/>
  <c r="T104" i="109"/>
  <c r="S104" i="109"/>
  <c r="AA104" i="109" s="1"/>
  <c r="R104" i="109"/>
  <c r="Q104" i="109"/>
  <c r="P104" i="109"/>
  <c r="O104" i="109"/>
  <c r="N104" i="109"/>
  <c r="M104" i="109"/>
  <c r="L104" i="109"/>
  <c r="K104" i="109"/>
  <c r="J104" i="109"/>
  <c r="I104" i="109"/>
  <c r="H104" i="109"/>
  <c r="G104" i="109"/>
  <c r="F104" i="109"/>
  <c r="E104" i="109"/>
  <c r="D104" i="109"/>
  <c r="C104" i="109"/>
  <c r="B104" i="109"/>
  <c r="A104" i="109"/>
  <c r="V104" i="109" s="1"/>
  <c r="AA103" i="109"/>
  <c r="V103" i="109"/>
  <c r="AM103" i="109" s="1"/>
  <c r="U103" i="109"/>
  <c r="T103" i="109"/>
  <c r="S103" i="109"/>
  <c r="R103" i="109"/>
  <c r="Q103" i="109"/>
  <c r="P103" i="109"/>
  <c r="O103" i="109"/>
  <c r="N103" i="109"/>
  <c r="M103" i="109"/>
  <c r="L103" i="109"/>
  <c r="AB103" i="109" s="1"/>
  <c r="AC103" i="109" s="1"/>
  <c r="K103" i="109"/>
  <c r="J103" i="109"/>
  <c r="I103" i="109"/>
  <c r="H103" i="109"/>
  <c r="G103" i="109"/>
  <c r="F103" i="109"/>
  <c r="E103" i="109"/>
  <c r="D103" i="109"/>
  <c r="C103" i="109"/>
  <c r="B103" i="109"/>
  <c r="A103" i="109"/>
  <c r="V102" i="109"/>
  <c r="U102" i="109"/>
  <c r="T102" i="109"/>
  <c r="S102" i="109"/>
  <c r="R102" i="109"/>
  <c r="Q102" i="109"/>
  <c r="P102" i="109"/>
  <c r="O102" i="109"/>
  <c r="N102" i="109"/>
  <c r="M102" i="109"/>
  <c r="L102" i="109"/>
  <c r="AB102" i="109" s="1"/>
  <c r="AC102" i="109" s="1"/>
  <c r="K102" i="109"/>
  <c r="J102" i="109"/>
  <c r="I102" i="109"/>
  <c r="H102" i="109"/>
  <c r="G102" i="109"/>
  <c r="F102" i="109"/>
  <c r="E102" i="109"/>
  <c r="D102" i="109"/>
  <c r="C102" i="109"/>
  <c r="B102" i="109"/>
  <c r="A102" i="109"/>
  <c r="AS101" i="109"/>
  <c r="AP101" i="109"/>
  <c r="AO101" i="109"/>
  <c r="AN101" i="109"/>
  <c r="AM101" i="109"/>
  <c r="V101" i="109"/>
  <c r="X101" i="109" s="1"/>
  <c r="U101" i="109"/>
  <c r="T101" i="109"/>
  <c r="S101" i="109"/>
  <c r="R101" i="109"/>
  <c r="Q101" i="109"/>
  <c r="P101" i="109"/>
  <c r="O101" i="109"/>
  <c r="N101" i="109"/>
  <c r="M101" i="109"/>
  <c r="L101" i="109"/>
  <c r="AB101" i="109" s="1"/>
  <c r="AC101" i="109" s="1"/>
  <c r="K101" i="109"/>
  <c r="J101" i="109"/>
  <c r="I101" i="109"/>
  <c r="H101" i="109"/>
  <c r="G101" i="109"/>
  <c r="F101" i="109"/>
  <c r="E101" i="109"/>
  <c r="D101" i="109"/>
  <c r="C101" i="109"/>
  <c r="B101" i="109"/>
  <c r="A101" i="109"/>
  <c r="AP100" i="109"/>
  <c r="AO100" i="109"/>
  <c r="AS100" i="109" s="1"/>
  <c r="AN100" i="109"/>
  <c r="AM100" i="109"/>
  <c r="V100" i="109"/>
  <c r="AF100" i="109" s="1"/>
  <c r="U100" i="109"/>
  <c r="T100" i="109"/>
  <c r="S100" i="109"/>
  <c r="R100" i="109"/>
  <c r="Q100" i="109"/>
  <c r="P100" i="109"/>
  <c r="O100" i="109"/>
  <c r="N100" i="109"/>
  <c r="M100" i="109"/>
  <c r="L100" i="109"/>
  <c r="AB100" i="109" s="1"/>
  <c r="AC100" i="109" s="1"/>
  <c r="K100" i="109"/>
  <c r="J100" i="109"/>
  <c r="I100" i="109"/>
  <c r="H100" i="109"/>
  <c r="G100" i="109"/>
  <c r="F100" i="109"/>
  <c r="E100" i="109"/>
  <c r="D100" i="109"/>
  <c r="C100" i="109"/>
  <c r="B100" i="109"/>
  <c r="A100" i="109"/>
  <c r="AP99" i="109"/>
  <c r="AO99" i="109"/>
  <c r="AS99" i="109" s="1"/>
  <c r="AN99" i="109"/>
  <c r="AM99" i="109"/>
  <c r="AC99" i="109"/>
  <c r="V99" i="109"/>
  <c r="AG99" i="109" s="1"/>
  <c r="U99" i="109"/>
  <c r="T99" i="109"/>
  <c r="S99" i="109"/>
  <c r="R99" i="109"/>
  <c r="Q99" i="109"/>
  <c r="P99" i="109"/>
  <c r="O99" i="109"/>
  <c r="N99" i="109"/>
  <c r="M99" i="109"/>
  <c r="L99" i="109"/>
  <c r="AB99" i="109" s="1"/>
  <c r="K99" i="109"/>
  <c r="J99" i="109"/>
  <c r="I99" i="109"/>
  <c r="H99" i="109"/>
  <c r="G99" i="109"/>
  <c r="F99" i="109"/>
  <c r="E99" i="109"/>
  <c r="D99" i="109"/>
  <c r="C99" i="109"/>
  <c r="B99" i="109"/>
  <c r="A99" i="109"/>
  <c r="AP98" i="109"/>
  <c r="AO98" i="109"/>
  <c r="AS98" i="109" s="1"/>
  <c r="AN98" i="109"/>
  <c r="AM98" i="109"/>
  <c r="AB98" i="109"/>
  <c r="AC98" i="109" s="1"/>
  <c r="V98" i="109"/>
  <c r="AI98" i="109" s="1"/>
  <c r="U98" i="109"/>
  <c r="T98" i="109"/>
  <c r="S98" i="109"/>
  <c r="AA98" i="109" s="1"/>
  <c r="R98" i="109"/>
  <c r="Q98" i="109"/>
  <c r="P98" i="109"/>
  <c r="O98" i="109"/>
  <c r="N98" i="109"/>
  <c r="M98" i="109"/>
  <c r="L98" i="109"/>
  <c r="K98" i="109"/>
  <c r="J98" i="109"/>
  <c r="I98" i="109"/>
  <c r="H98" i="109"/>
  <c r="G98" i="109"/>
  <c r="F98" i="109"/>
  <c r="E98" i="109"/>
  <c r="D98" i="109"/>
  <c r="C98" i="109"/>
  <c r="B98" i="109"/>
  <c r="A98" i="109"/>
  <c r="AP97" i="109"/>
  <c r="AO97" i="109"/>
  <c r="AS97" i="109" s="1"/>
  <c r="AN97" i="109"/>
  <c r="AM97" i="109"/>
  <c r="AB97" i="109"/>
  <c r="AC97" i="109" s="1"/>
  <c r="V97" i="109"/>
  <c r="AJ97" i="109" s="1"/>
  <c r="U97" i="109"/>
  <c r="T97" i="109"/>
  <c r="S97" i="109"/>
  <c r="R97" i="109"/>
  <c r="Q97" i="109"/>
  <c r="P97" i="109"/>
  <c r="O97" i="109"/>
  <c r="N97" i="109"/>
  <c r="M97" i="109"/>
  <c r="L97" i="109"/>
  <c r="AA97" i="109" s="1"/>
  <c r="K97" i="109"/>
  <c r="J97" i="109"/>
  <c r="I97" i="109"/>
  <c r="H97" i="109"/>
  <c r="G97" i="109"/>
  <c r="F97" i="109"/>
  <c r="E97" i="109"/>
  <c r="D97" i="109"/>
  <c r="C97" i="109"/>
  <c r="B97" i="109"/>
  <c r="A97" i="109"/>
  <c r="AS96" i="109"/>
  <c r="AP96" i="109"/>
  <c r="AO96" i="109"/>
  <c r="AN96" i="109"/>
  <c r="AL96" i="109"/>
  <c r="AB96" i="109"/>
  <c r="AC96" i="109" s="1"/>
  <c r="V96" i="109"/>
  <c r="AG96" i="109" s="1"/>
  <c r="U96" i="109"/>
  <c r="T96" i="109"/>
  <c r="S96" i="109"/>
  <c r="R96" i="109"/>
  <c r="Q96" i="109"/>
  <c r="P96" i="109"/>
  <c r="O96" i="109"/>
  <c r="N96" i="109"/>
  <c r="M96" i="109"/>
  <c r="L96" i="109"/>
  <c r="AA96" i="109" s="1"/>
  <c r="K96" i="109"/>
  <c r="J96" i="109"/>
  <c r="I96" i="109"/>
  <c r="H96" i="109"/>
  <c r="G96" i="109"/>
  <c r="F96" i="109"/>
  <c r="E96" i="109"/>
  <c r="D96" i="109"/>
  <c r="C96" i="109"/>
  <c r="B96" i="109"/>
  <c r="A96" i="109"/>
  <c r="AP95" i="109"/>
  <c r="AN95" i="109"/>
  <c r="AM95" i="109"/>
  <c r="AL95" i="109"/>
  <c r="AB95" i="109"/>
  <c r="AC95" i="109" s="1"/>
  <c r="V95" i="109"/>
  <c r="Z95" i="109" s="1"/>
  <c r="U95" i="109"/>
  <c r="T95" i="109"/>
  <c r="S95" i="109"/>
  <c r="R95" i="109"/>
  <c r="Q95" i="109"/>
  <c r="P95" i="109"/>
  <c r="O95" i="109"/>
  <c r="N95" i="109"/>
  <c r="M95" i="109"/>
  <c r="L95" i="109"/>
  <c r="K95" i="109"/>
  <c r="J95" i="109"/>
  <c r="I95" i="109"/>
  <c r="H95" i="109"/>
  <c r="G95" i="109"/>
  <c r="F95" i="109"/>
  <c r="E95" i="109"/>
  <c r="D95" i="109"/>
  <c r="C95" i="109"/>
  <c r="B95" i="109"/>
  <c r="A95" i="109"/>
  <c r="AP94" i="109"/>
  <c r="AO94" i="109"/>
  <c r="AS94" i="109" s="1"/>
  <c r="AN94" i="109"/>
  <c r="AM94" i="109"/>
  <c r="AK94" i="109"/>
  <c r="AB94" i="109"/>
  <c r="AC94" i="109" s="1"/>
  <c r="V94" i="109"/>
  <c r="AL94" i="109" s="1"/>
  <c r="U94" i="109"/>
  <c r="T94" i="109"/>
  <c r="S94" i="109"/>
  <c r="R94" i="109"/>
  <c r="Q94" i="109"/>
  <c r="P94" i="109"/>
  <c r="O94" i="109"/>
  <c r="N94" i="109"/>
  <c r="M94" i="109"/>
  <c r="L94" i="109"/>
  <c r="AA94" i="109" s="1"/>
  <c r="K94" i="109"/>
  <c r="J94" i="109"/>
  <c r="I94" i="109"/>
  <c r="H94" i="109"/>
  <c r="G94" i="109"/>
  <c r="F94" i="109"/>
  <c r="E94" i="109"/>
  <c r="D94" i="109"/>
  <c r="C94" i="109"/>
  <c r="B94" i="109"/>
  <c r="A94" i="109"/>
  <c r="AP93" i="109"/>
  <c r="AO93" i="109"/>
  <c r="AM93" i="109"/>
  <c r="AL93" i="109"/>
  <c r="AK93" i="109"/>
  <c r="AB93" i="109"/>
  <c r="AC93" i="109" s="1"/>
  <c r="X93" i="109"/>
  <c r="U93" i="109"/>
  <c r="T93" i="109"/>
  <c r="S93" i="109"/>
  <c r="R93" i="109"/>
  <c r="Q93" i="109"/>
  <c r="P93" i="109"/>
  <c r="O93" i="109"/>
  <c r="N93" i="109"/>
  <c r="M93" i="109"/>
  <c r="L93" i="109"/>
  <c r="AA93" i="109" s="1"/>
  <c r="K93" i="109"/>
  <c r="J93" i="109"/>
  <c r="I93" i="109"/>
  <c r="H93" i="109"/>
  <c r="G93" i="109"/>
  <c r="F93" i="109"/>
  <c r="E93" i="109"/>
  <c r="D93" i="109"/>
  <c r="C93" i="109"/>
  <c r="B93" i="109"/>
  <c r="A93" i="109"/>
  <c r="V93" i="109" s="1"/>
  <c r="AN93" i="109" s="1"/>
  <c r="AO92" i="109"/>
  <c r="AN92" i="109"/>
  <c r="AM92" i="109"/>
  <c r="AL92" i="109"/>
  <c r="AK92" i="109"/>
  <c r="AJ92" i="109"/>
  <c r="V92" i="109"/>
  <c r="U92" i="109"/>
  <c r="T92" i="109"/>
  <c r="S92" i="109"/>
  <c r="R92" i="109"/>
  <c r="Q92" i="109"/>
  <c r="P92" i="109"/>
  <c r="O92" i="109"/>
  <c r="N92" i="109"/>
  <c r="M92" i="109"/>
  <c r="L92" i="109"/>
  <c r="K92" i="109"/>
  <c r="J92" i="109"/>
  <c r="I92" i="109"/>
  <c r="H92" i="109"/>
  <c r="G92" i="109"/>
  <c r="F92" i="109"/>
  <c r="E92" i="109"/>
  <c r="D92" i="109"/>
  <c r="C92" i="109"/>
  <c r="B92" i="109"/>
  <c r="A92" i="109"/>
  <c r="AP91" i="109"/>
  <c r="AO91" i="109"/>
  <c r="AS91" i="109" s="1"/>
  <c r="AN91" i="109"/>
  <c r="AM91" i="109"/>
  <c r="AL91" i="109"/>
  <c r="AK91" i="109"/>
  <c r="AJ91" i="109"/>
  <c r="Z91" i="109"/>
  <c r="V91" i="109"/>
  <c r="AI91" i="109" s="1"/>
  <c r="U91" i="109"/>
  <c r="T91" i="109"/>
  <c r="S91" i="109"/>
  <c r="R91" i="109"/>
  <c r="Q91" i="109"/>
  <c r="P91" i="109"/>
  <c r="O91" i="109"/>
  <c r="N91" i="109"/>
  <c r="M91" i="109"/>
  <c r="L91" i="109"/>
  <c r="K91" i="109"/>
  <c r="J91" i="109"/>
  <c r="I91" i="109"/>
  <c r="H91" i="109"/>
  <c r="G91" i="109"/>
  <c r="F91" i="109"/>
  <c r="E91" i="109"/>
  <c r="D91" i="109"/>
  <c r="C91" i="109"/>
  <c r="B91" i="109"/>
  <c r="A91" i="109"/>
  <c r="AP90" i="109"/>
  <c r="AO90" i="109"/>
  <c r="AS90" i="109" s="1"/>
  <c r="AN90" i="109"/>
  <c r="AM90" i="109"/>
  <c r="AL90" i="109"/>
  <c r="AK90" i="109"/>
  <c r="AJ90" i="109"/>
  <c r="AH90" i="109"/>
  <c r="AG90" i="109"/>
  <c r="AE90" i="109"/>
  <c r="Z90" i="109"/>
  <c r="V90" i="109"/>
  <c r="X90" i="109" s="1"/>
  <c r="U90" i="109"/>
  <c r="T90" i="109"/>
  <c r="S90" i="109"/>
  <c r="R90" i="109"/>
  <c r="Q90" i="109"/>
  <c r="P90" i="109"/>
  <c r="O90" i="109"/>
  <c r="N90" i="109"/>
  <c r="M90" i="109"/>
  <c r="L90" i="109"/>
  <c r="K90" i="109"/>
  <c r="J90" i="109"/>
  <c r="I90" i="109"/>
  <c r="H90" i="109"/>
  <c r="G90" i="109"/>
  <c r="F90" i="109"/>
  <c r="E90" i="109"/>
  <c r="D90" i="109"/>
  <c r="C90" i="109"/>
  <c r="B90" i="109"/>
  <c r="A90" i="109"/>
  <c r="AP89" i="109"/>
  <c r="AO89" i="109"/>
  <c r="AS89" i="109" s="1"/>
  <c r="AN89" i="109"/>
  <c r="AM89" i="109"/>
  <c r="AL89" i="109"/>
  <c r="AK89" i="109"/>
  <c r="AJ89" i="109"/>
  <c r="AH89" i="109"/>
  <c r="AG89" i="109"/>
  <c r="Y89" i="109"/>
  <c r="V89" i="109"/>
  <c r="U89" i="109"/>
  <c r="T89" i="109"/>
  <c r="S89" i="109"/>
  <c r="R89" i="109"/>
  <c r="Q89" i="109"/>
  <c r="P89" i="109"/>
  <c r="O89" i="109"/>
  <c r="N89" i="109"/>
  <c r="M89" i="109"/>
  <c r="L89" i="109"/>
  <c r="K89" i="109"/>
  <c r="J89" i="109"/>
  <c r="I89" i="109"/>
  <c r="H89" i="109"/>
  <c r="G89" i="109"/>
  <c r="F89" i="109"/>
  <c r="E89" i="109"/>
  <c r="D89" i="109"/>
  <c r="C89" i="109"/>
  <c r="B89" i="109"/>
  <c r="A89" i="109"/>
  <c r="AP88" i="109"/>
  <c r="AO88" i="109"/>
  <c r="AS88" i="109" s="1"/>
  <c r="AN88" i="109"/>
  <c r="AM88" i="109"/>
  <c r="AL88" i="109"/>
  <c r="AK88" i="109"/>
  <c r="AJ88" i="109"/>
  <c r="AR88" i="109" s="1"/>
  <c r="AH88" i="109"/>
  <c r="AF88" i="109"/>
  <c r="Y88" i="109"/>
  <c r="V88" i="109"/>
  <c r="AG88" i="109" s="1"/>
  <c r="U88" i="109"/>
  <c r="T88" i="109"/>
  <c r="S88" i="109"/>
  <c r="R88" i="109"/>
  <c r="Q88" i="109"/>
  <c r="P88" i="109"/>
  <c r="O88" i="109"/>
  <c r="N88" i="109"/>
  <c r="M88" i="109"/>
  <c r="L88" i="109"/>
  <c r="K88" i="109"/>
  <c r="J88" i="109"/>
  <c r="I88" i="109"/>
  <c r="H88" i="109"/>
  <c r="G88" i="109"/>
  <c r="F88" i="109"/>
  <c r="E88" i="109"/>
  <c r="D88" i="109"/>
  <c r="C88" i="109"/>
  <c r="B88" i="109"/>
  <c r="A88" i="109"/>
  <c r="AP87" i="109"/>
  <c r="AO87" i="109"/>
  <c r="AS87" i="109" s="1"/>
  <c r="AN87" i="109"/>
  <c r="AM87" i="109"/>
  <c r="AL87" i="109"/>
  <c r="AK87" i="109"/>
  <c r="AJ87" i="109"/>
  <c r="AG87" i="109"/>
  <c r="AF87" i="109"/>
  <c r="AB87" i="109"/>
  <c r="AC87" i="109" s="1"/>
  <c r="Y87" i="109"/>
  <c r="V87" i="109"/>
  <c r="AI87" i="109" s="1"/>
  <c r="U87" i="109"/>
  <c r="T87" i="109"/>
  <c r="S87" i="109"/>
  <c r="AA87" i="109" s="1"/>
  <c r="R87" i="109"/>
  <c r="Q87" i="109"/>
  <c r="P87" i="109"/>
  <c r="O87" i="109"/>
  <c r="N87" i="109"/>
  <c r="M87" i="109"/>
  <c r="L87" i="109"/>
  <c r="K87" i="109"/>
  <c r="J87" i="109"/>
  <c r="I87" i="109"/>
  <c r="H87" i="109"/>
  <c r="G87" i="109"/>
  <c r="F87" i="109"/>
  <c r="E87" i="109"/>
  <c r="D87" i="109"/>
  <c r="C87" i="109"/>
  <c r="B87" i="109"/>
  <c r="A87" i="109"/>
  <c r="AP86" i="109"/>
  <c r="AO86" i="109"/>
  <c r="AN86" i="109"/>
  <c r="AM86" i="109"/>
  <c r="AL86" i="109"/>
  <c r="AJ86" i="109"/>
  <c r="AI86" i="109"/>
  <c r="AG86" i="109"/>
  <c r="AE86" i="109"/>
  <c r="Y86" i="109"/>
  <c r="V86" i="109"/>
  <c r="U86" i="109"/>
  <c r="T86" i="109"/>
  <c r="S86" i="109"/>
  <c r="R86" i="109"/>
  <c r="Q86" i="109"/>
  <c r="P86" i="109"/>
  <c r="O86" i="109"/>
  <c r="N86" i="109"/>
  <c r="M86" i="109"/>
  <c r="L86" i="109"/>
  <c r="K86" i="109"/>
  <c r="J86" i="109"/>
  <c r="I86" i="109"/>
  <c r="H86" i="109"/>
  <c r="G86" i="109"/>
  <c r="F86" i="109"/>
  <c r="E86" i="109"/>
  <c r="D86" i="109"/>
  <c r="C86" i="109"/>
  <c r="B86" i="109"/>
  <c r="A86" i="109"/>
  <c r="AP85" i="109"/>
  <c r="AO85" i="109"/>
  <c r="AS85" i="109" s="1"/>
  <c r="AN85" i="109"/>
  <c r="AL85" i="109"/>
  <c r="AK85" i="109"/>
  <c r="AJ85" i="109"/>
  <c r="AI85" i="109"/>
  <c r="AF85" i="109"/>
  <c r="AE85" i="109"/>
  <c r="Y85" i="109"/>
  <c r="V85" i="109"/>
  <c r="U85" i="109"/>
  <c r="T85" i="109"/>
  <c r="S85" i="109"/>
  <c r="R85" i="109"/>
  <c r="Q85" i="109"/>
  <c r="P85" i="109"/>
  <c r="O85" i="109"/>
  <c r="N85" i="109"/>
  <c r="M85" i="109"/>
  <c r="L85" i="109"/>
  <c r="K85" i="109"/>
  <c r="J85" i="109"/>
  <c r="I85" i="109"/>
  <c r="H85" i="109"/>
  <c r="G85" i="109"/>
  <c r="F85" i="109"/>
  <c r="E85" i="109"/>
  <c r="D85" i="109"/>
  <c r="C85" i="109"/>
  <c r="B85" i="109"/>
  <c r="A85" i="109"/>
  <c r="AP84" i="109"/>
  <c r="AN84" i="109"/>
  <c r="AM84" i="109"/>
  <c r="AL84" i="109"/>
  <c r="AK84" i="109"/>
  <c r="AI84" i="109"/>
  <c r="AH84" i="109"/>
  <c r="AF84" i="109"/>
  <c r="AE84" i="109"/>
  <c r="Y84" i="109"/>
  <c r="V84" i="109"/>
  <c r="U84" i="109"/>
  <c r="T84" i="109"/>
  <c r="S84" i="109"/>
  <c r="R84" i="109"/>
  <c r="Q84" i="109"/>
  <c r="P84" i="109"/>
  <c r="O84" i="109"/>
  <c r="N84" i="109"/>
  <c r="M84" i="109"/>
  <c r="L84" i="109"/>
  <c r="K84" i="109"/>
  <c r="J84" i="109"/>
  <c r="I84" i="109"/>
  <c r="H84" i="109"/>
  <c r="G84" i="109"/>
  <c r="F84" i="109"/>
  <c r="E84" i="109"/>
  <c r="D84" i="109"/>
  <c r="C84" i="109"/>
  <c r="B84" i="109"/>
  <c r="A84" i="109"/>
  <c r="AP83" i="109"/>
  <c r="AO83" i="109"/>
  <c r="AS83" i="109" s="1"/>
  <c r="AN83" i="109"/>
  <c r="AM83" i="109"/>
  <c r="AK83" i="109"/>
  <c r="AJ83" i="109"/>
  <c r="AI83" i="109"/>
  <c r="AH83" i="109"/>
  <c r="AF83" i="109"/>
  <c r="AE83" i="109"/>
  <c r="Y83" i="109"/>
  <c r="V83" i="109"/>
  <c r="AL83" i="109" s="1"/>
  <c r="U83" i="109"/>
  <c r="T83" i="109"/>
  <c r="S83" i="109"/>
  <c r="R83" i="109"/>
  <c r="Q83" i="109"/>
  <c r="P83" i="109"/>
  <c r="O83" i="109"/>
  <c r="N83" i="109"/>
  <c r="M83" i="109"/>
  <c r="L83" i="109"/>
  <c r="K83" i="109"/>
  <c r="J83" i="109"/>
  <c r="I83" i="109"/>
  <c r="H83" i="109"/>
  <c r="G83" i="109"/>
  <c r="F83" i="109"/>
  <c r="E83" i="109"/>
  <c r="D83" i="109"/>
  <c r="C83" i="109"/>
  <c r="B83" i="109"/>
  <c r="A83" i="109"/>
  <c r="AP82" i="109"/>
  <c r="AO82" i="109"/>
  <c r="AS82" i="109" s="1"/>
  <c r="AM82" i="109"/>
  <c r="AL82" i="109"/>
  <c r="AK82" i="109"/>
  <c r="AJ82" i="109"/>
  <c r="AI82" i="109"/>
  <c r="AH82" i="109"/>
  <c r="U82" i="109"/>
  <c r="T82" i="109"/>
  <c r="S82" i="109"/>
  <c r="R82" i="109"/>
  <c r="Q82" i="109"/>
  <c r="P82" i="109"/>
  <c r="O82" i="109"/>
  <c r="N82" i="109"/>
  <c r="M82" i="109"/>
  <c r="L82" i="109"/>
  <c r="K82" i="109"/>
  <c r="J82" i="109"/>
  <c r="I82" i="109"/>
  <c r="H82" i="109"/>
  <c r="G82" i="109"/>
  <c r="F82" i="109"/>
  <c r="E82" i="109"/>
  <c r="D82" i="109"/>
  <c r="C82" i="109"/>
  <c r="B82" i="109"/>
  <c r="A82" i="109"/>
  <c r="V82" i="109" s="1"/>
  <c r="AN82" i="109" s="1"/>
  <c r="AO81" i="109"/>
  <c r="AN81" i="109"/>
  <c r="AM81" i="109"/>
  <c r="AL81" i="109"/>
  <c r="AK81" i="109"/>
  <c r="AJ81" i="109"/>
  <c r="AI81" i="109"/>
  <c r="AH81" i="109"/>
  <c r="AG81" i="109"/>
  <c r="V81" i="109"/>
  <c r="U81" i="109"/>
  <c r="T81" i="109"/>
  <c r="S81" i="109"/>
  <c r="R81" i="109"/>
  <c r="Q81" i="109"/>
  <c r="P81" i="109"/>
  <c r="O81" i="109"/>
  <c r="N81" i="109"/>
  <c r="M81" i="109"/>
  <c r="L81" i="109"/>
  <c r="K81" i="109"/>
  <c r="J81" i="109"/>
  <c r="I81" i="109"/>
  <c r="H81" i="109"/>
  <c r="G81" i="109"/>
  <c r="F81" i="109"/>
  <c r="E81" i="109"/>
  <c r="D81" i="109"/>
  <c r="C81" i="109"/>
  <c r="B81" i="109"/>
  <c r="A81" i="109"/>
  <c r="AP80" i="109"/>
  <c r="AO80" i="109"/>
  <c r="AS80" i="109" s="1"/>
  <c r="AN80" i="109"/>
  <c r="AM80" i="109"/>
  <c r="AL80" i="109"/>
  <c r="AK80" i="109"/>
  <c r="AJ80" i="109"/>
  <c r="AI80" i="109"/>
  <c r="AH80" i="109"/>
  <c r="AG80" i="109"/>
  <c r="V80" i="109"/>
  <c r="AF80" i="109" s="1"/>
  <c r="AR80" i="109" s="1"/>
  <c r="U80" i="109"/>
  <c r="T80" i="109"/>
  <c r="S80" i="109"/>
  <c r="R80" i="109"/>
  <c r="Q80" i="109"/>
  <c r="P80" i="109"/>
  <c r="O80" i="109"/>
  <c r="N80" i="109"/>
  <c r="M80" i="109"/>
  <c r="L80" i="109"/>
  <c r="K80" i="109"/>
  <c r="J80" i="109"/>
  <c r="I80" i="109"/>
  <c r="H80" i="109"/>
  <c r="G80" i="109"/>
  <c r="F80" i="109"/>
  <c r="E80" i="109"/>
  <c r="D80" i="109"/>
  <c r="C80" i="109"/>
  <c r="B80" i="109"/>
  <c r="A80" i="109"/>
  <c r="AP79" i="109"/>
  <c r="AO79" i="109"/>
  <c r="AS79" i="109" s="1"/>
  <c r="AN79" i="109"/>
  <c r="AM79" i="109"/>
  <c r="AL79" i="109"/>
  <c r="AK79" i="109"/>
  <c r="AJ79" i="109"/>
  <c r="AI79" i="109"/>
  <c r="AH79" i="109"/>
  <c r="AG79" i="109"/>
  <c r="AQ79" i="109" s="1"/>
  <c r="AE79" i="109"/>
  <c r="Z79" i="109"/>
  <c r="V79" i="109"/>
  <c r="X79" i="109" s="1"/>
  <c r="U79" i="109"/>
  <c r="T79" i="109"/>
  <c r="S79" i="109"/>
  <c r="R79" i="109"/>
  <c r="Q79" i="109"/>
  <c r="P79" i="109"/>
  <c r="O79" i="109"/>
  <c r="N79" i="109"/>
  <c r="M79" i="109"/>
  <c r="L79" i="109"/>
  <c r="K79" i="109"/>
  <c r="J79" i="109"/>
  <c r="I79" i="109"/>
  <c r="H79" i="109"/>
  <c r="G79" i="109"/>
  <c r="F79" i="109"/>
  <c r="E79" i="109"/>
  <c r="D79" i="109"/>
  <c r="C79" i="109"/>
  <c r="B79" i="109"/>
  <c r="A79" i="109"/>
  <c r="AP78" i="109"/>
  <c r="AO78" i="109"/>
  <c r="AS78" i="109" s="1"/>
  <c r="AN78" i="109"/>
  <c r="AM78" i="109"/>
  <c r="AL78" i="109"/>
  <c r="AK78" i="109"/>
  <c r="AJ78" i="109"/>
  <c r="AI78" i="109"/>
  <c r="AH78" i="109"/>
  <c r="AG78" i="109"/>
  <c r="Y78" i="109"/>
  <c r="V78" i="109"/>
  <c r="U78" i="109"/>
  <c r="T78" i="109"/>
  <c r="S78" i="109"/>
  <c r="R78" i="109"/>
  <c r="Q78" i="109"/>
  <c r="P78" i="109"/>
  <c r="O78" i="109"/>
  <c r="N78" i="109"/>
  <c r="M78" i="109"/>
  <c r="L78" i="109"/>
  <c r="K78" i="109"/>
  <c r="J78" i="109"/>
  <c r="I78" i="109"/>
  <c r="H78" i="109"/>
  <c r="G78" i="109"/>
  <c r="F78" i="109"/>
  <c r="E78" i="109"/>
  <c r="D78" i="109"/>
  <c r="C78" i="109"/>
  <c r="B78" i="109"/>
  <c r="A78" i="109"/>
  <c r="AP77" i="109"/>
  <c r="AO77" i="109"/>
  <c r="AS77" i="109" s="1"/>
  <c r="AN77" i="109"/>
  <c r="AM77" i="109"/>
  <c r="AL77" i="109"/>
  <c r="AK77" i="109"/>
  <c r="AJ77" i="109"/>
  <c r="AI77" i="109"/>
  <c r="AH77" i="109"/>
  <c r="AF77" i="109"/>
  <c r="Z77" i="109"/>
  <c r="Y77" i="109"/>
  <c r="V77" i="109"/>
  <c r="AG77" i="109" s="1"/>
  <c r="U77" i="109"/>
  <c r="T77" i="109"/>
  <c r="S77" i="109"/>
  <c r="R77" i="109"/>
  <c r="Q77" i="109"/>
  <c r="P77" i="109"/>
  <c r="O77" i="109"/>
  <c r="N77" i="109"/>
  <c r="M77" i="109"/>
  <c r="L77" i="109"/>
  <c r="K77" i="109"/>
  <c r="J77" i="109"/>
  <c r="I77" i="109"/>
  <c r="H77" i="109"/>
  <c r="G77" i="109"/>
  <c r="F77" i="109"/>
  <c r="E77" i="109"/>
  <c r="D77" i="109"/>
  <c r="C77" i="109"/>
  <c r="B77" i="109"/>
  <c r="A77" i="109"/>
  <c r="AP76" i="109"/>
  <c r="AO76" i="109"/>
  <c r="AS76" i="109" s="1"/>
  <c r="AN76" i="109"/>
  <c r="AM76" i="109"/>
  <c r="AL76" i="109"/>
  <c r="AK76" i="109"/>
  <c r="AJ76" i="109"/>
  <c r="AH76" i="109"/>
  <c r="AG76" i="109"/>
  <c r="AF76" i="109"/>
  <c r="AR76" i="109" s="1"/>
  <c r="Z76" i="109"/>
  <c r="Y76" i="109"/>
  <c r="V76" i="109"/>
  <c r="AI76" i="109" s="1"/>
  <c r="U76" i="109"/>
  <c r="T76" i="109"/>
  <c r="S76" i="109"/>
  <c r="R76" i="109"/>
  <c r="Q76" i="109"/>
  <c r="P76" i="109"/>
  <c r="O76" i="109"/>
  <c r="N76" i="109"/>
  <c r="M76" i="109"/>
  <c r="L76" i="109"/>
  <c r="K76" i="109"/>
  <c r="J76" i="109"/>
  <c r="I76" i="109"/>
  <c r="H76" i="109"/>
  <c r="G76" i="109"/>
  <c r="F76" i="109"/>
  <c r="E76" i="109"/>
  <c r="D76" i="109"/>
  <c r="C76" i="109"/>
  <c r="B76" i="109"/>
  <c r="A76" i="109"/>
  <c r="U75" i="109"/>
  <c r="T75" i="109"/>
  <c r="S75" i="109"/>
  <c r="R75" i="109"/>
  <c r="Q75" i="109"/>
  <c r="P75" i="109"/>
  <c r="O75" i="109"/>
  <c r="N75" i="109"/>
  <c r="M75" i="109"/>
  <c r="L75" i="109"/>
  <c r="K75" i="109"/>
  <c r="J75" i="109"/>
  <c r="I75" i="109"/>
  <c r="H75" i="109"/>
  <c r="G75" i="109"/>
  <c r="F75" i="109"/>
  <c r="E75" i="109"/>
  <c r="D75" i="109"/>
  <c r="C75" i="109"/>
  <c r="B75" i="109"/>
  <c r="A75" i="109"/>
  <c r="V75" i="109" s="1"/>
  <c r="AM75" i="109" s="1"/>
  <c r="AP74" i="109"/>
  <c r="AO74" i="109"/>
  <c r="AS74" i="109" s="1"/>
  <c r="AN74" i="109"/>
  <c r="AM74" i="109"/>
  <c r="AL74" i="109"/>
  <c r="AK74" i="109"/>
  <c r="AJ74" i="109"/>
  <c r="AI74" i="109"/>
  <c r="AF74" i="109"/>
  <c r="Z74" i="109"/>
  <c r="V74" i="109"/>
  <c r="AH74" i="109" s="1"/>
  <c r="U74" i="109"/>
  <c r="T74" i="109"/>
  <c r="S74" i="109"/>
  <c r="R74" i="109"/>
  <c r="Q74" i="109"/>
  <c r="P74" i="109"/>
  <c r="O74" i="109"/>
  <c r="N74" i="109"/>
  <c r="M74" i="109"/>
  <c r="L74" i="109"/>
  <c r="K74" i="109"/>
  <c r="J74" i="109"/>
  <c r="I74" i="109"/>
  <c r="H74" i="109"/>
  <c r="G74" i="109"/>
  <c r="F74" i="109"/>
  <c r="E74" i="109"/>
  <c r="D74" i="109"/>
  <c r="C74" i="109"/>
  <c r="B74" i="109"/>
  <c r="A74" i="109"/>
  <c r="AP73" i="109"/>
  <c r="AO73" i="109"/>
  <c r="AS73" i="109" s="1"/>
  <c r="AN73" i="109"/>
  <c r="AM73" i="109"/>
  <c r="AL73" i="109"/>
  <c r="AK73" i="109"/>
  <c r="AB73" i="109"/>
  <c r="AC73" i="109" s="1"/>
  <c r="V73" i="109"/>
  <c r="AJ73" i="109" s="1"/>
  <c r="U73" i="109"/>
  <c r="T73" i="109"/>
  <c r="S73" i="109"/>
  <c r="R73" i="109"/>
  <c r="Q73" i="109"/>
  <c r="P73" i="109"/>
  <c r="O73" i="109"/>
  <c r="N73" i="109"/>
  <c r="M73" i="109"/>
  <c r="L73" i="109"/>
  <c r="AA73" i="109" s="1"/>
  <c r="K73" i="109"/>
  <c r="J73" i="109"/>
  <c r="I73" i="109"/>
  <c r="H73" i="109"/>
  <c r="G73" i="109"/>
  <c r="F73" i="109"/>
  <c r="E73" i="109"/>
  <c r="D73" i="109"/>
  <c r="C73" i="109"/>
  <c r="B73" i="109"/>
  <c r="A73" i="109"/>
  <c r="AM72" i="109"/>
  <c r="AB72" i="109"/>
  <c r="AC72" i="109" s="1"/>
  <c r="V72" i="109"/>
  <c r="U72" i="109"/>
  <c r="T72" i="109"/>
  <c r="S72" i="109"/>
  <c r="AA72" i="109" s="1"/>
  <c r="R72" i="109"/>
  <c r="Q72" i="109"/>
  <c r="P72" i="109"/>
  <c r="O72" i="109"/>
  <c r="N72" i="109"/>
  <c r="M72" i="109"/>
  <c r="L72" i="109"/>
  <c r="K72" i="109"/>
  <c r="J72" i="109"/>
  <c r="I72" i="109"/>
  <c r="H72" i="109"/>
  <c r="G72" i="109"/>
  <c r="F72" i="109"/>
  <c r="E72" i="109"/>
  <c r="D72" i="109"/>
  <c r="C72" i="109"/>
  <c r="B72" i="109"/>
  <c r="A72" i="109"/>
  <c r="AB71" i="109"/>
  <c r="AC71" i="109" s="1"/>
  <c r="V71" i="109"/>
  <c r="Y71" i="109" s="1"/>
  <c r="U71" i="109"/>
  <c r="T71" i="109"/>
  <c r="S71" i="109"/>
  <c r="AA71" i="109" s="1"/>
  <c r="R71" i="109"/>
  <c r="Q71" i="109"/>
  <c r="P71" i="109"/>
  <c r="O71" i="109"/>
  <c r="N71" i="109"/>
  <c r="M71" i="109"/>
  <c r="L71" i="109"/>
  <c r="K71" i="109"/>
  <c r="J71" i="109"/>
  <c r="I71" i="109"/>
  <c r="H71" i="109"/>
  <c r="G71" i="109"/>
  <c r="F71" i="109"/>
  <c r="E71" i="109"/>
  <c r="D71" i="109"/>
  <c r="C71" i="109"/>
  <c r="B71" i="109"/>
  <c r="A71" i="109"/>
  <c r="AB70" i="109"/>
  <c r="AC70" i="109" s="1"/>
  <c r="AA70" i="109"/>
  <c r="U70" i="109"/>
  <c r="T70" i="109"/>
  <c r="S70" i="109"/>
  <c r="R70" i="109"/>
  <c r="Q70" i="109"/>
  <c r="P70" i="109"/>
  <c r="O70" i="109"/>
  <c r="N70" i="109"/>
  <c r="M70" i="109"/>
  <c r="L70" i="109"/>
  <c r="K70" i="109"/>
  <c r="J70" i="109"/>
  <c r="I70" i="109"/>
  <c r="H70" i="109"/>
  <c r="G70" i="109"/>
  <c r="F70" i="109"/>
  <c r="E70" i="109"/>
  <c r="D70" i="109"/>
  <c r="C70" i="109"/>
  <c r="B70" i="109"/>
  <c r="A70" i="109"/>
  <c r="V70" i="109" s="1"/>
  <c r="AB69" i="109"/>
  <c r="AC69" i="109" s="1"/>
  <c r="AA69" i="109"/>
  <c r="V69" i="109"/>
  <c r="Y69" i="109" s="1"/>
  <c r="U69" i="109"/>
  <c r="T69" i="109"/>
  <c r="S69" i="109"/>
  <c r="R69" i="109"/>
  <c r="Q69" i="109"/>
  <c r="P69" i="109"/>
  <c r="O69" i="109"/>
  <c r="N69" i="109"/>
  <c r="M69" i="109"/>
  <c r="L69" i="109"/>
  <c r="K69" i="109"/>
  <c r="J69" i="109"/>
  <c r="I69" i="109"/>
  <c r="H69" i="109"/>
  <c r="G69" i="109"/>
  <c r="F69" i="109"/>
  <c r="E69" i="109"/>
  <c r="D69" i="109"/>
  <c r="C69" i="109"/>
  <c r="B69" i="109"/>
  <c r="A69" i="109"/>
  <c r="AP68" i="109"/>
  <c r="AO68" i="109"/>
  <c r="AS68" i="109" s="1"/>
  <c r="AL68" i="109"/>
  <c r="AI68" i="109"/>
  <c r="AH68" i="109"/>
  <c r="AG68" i="109"/>
  <c r="AF68" i="109"/>
  <c r="AE68" i="109"/>
  <c r="AC68" i="109"/>
  <c r="AB68" i="109"/>
  <c r="AA68" i="109"/>
  <c r="Z68" i="109"/>
  <c r="Y68" i="109"/>
  <c r="V68" i="109"/>
  <c r="X68" i="109" s="1"/>
  <c r="AD68" i="109" s="1"/>
  <c r="U68" i="109"/>
  <c r="T68" i="109"/>
  <c r="S68" i="109"/>
  <c r="R68" i="109"/>
  <c r="Q68" i="109"/>
  <c r="P68" i="109"/>
  <c r="O68" i="109"/>
  <c r="N68" i="109"/>
  <c r="M68" i="109"/>
  <c r="L68" i="109"/>
  <c r="K68" i="109"/>
  <c r="J68" i="109"/>
  <c r="I68" i="109"/>
  <c r="H68" i="109"/>
  <c r="G68" i="109"/>
  <c r="F68" i="109"/>
  <c r="E68" i="109"/>
  <c r="D68" i="109"/>
  <c r="C68" i="109"/>
  <c r="B68" i="109"/>
  <c r="A68" i="109"/>
  <c r="AB67" i="109"/>
  <c r="AC67" i="109" s="1"/>
  <c r="AA67" i="109"/>
  <c r="U67" i="109"/>
  <c r="T67" i="109"/>
  <c r="S67" i="109"/>
  <c r="R67" i="109"/>
  <c r="Q67" i="109"/>
  <c r="P67" i="109"/>
  <c r="O67" i="109"/>
  <c r="N67" i="109"/>
  <c r="M67" i="109"/>
  <c r="L67" i="109"/>
  <c r="K67" i="109"/>
  <c r="J67" i="109"/>
  <c r="I67" i="109"/>
  <c r="H67" i="109"/>
  <c r="G67" i="109"/>
  <c r="F67" i="109"/>
  <c r="E67" i="109"/>
  <c r="D67" i="109"/>
  <c r="C67" i="109"/>
  <c r="B67" i="109"/>
  <c r="A67" i="109"/>
  <c r="V67" i="109" s="1"/>
  <c r="AH67" i="109" s="1"/>
  <c r="AP66" i="109"/>
  <c r="AL66" i="109"/>
  <c r="AK66" i="109"/>
  <c r="AJ66" i="109"/>
  <c r="AI66" i="109"/>
  <c r="AH66" i="109"/>
  <c r="AG66" i="109"/>
  <c r="AF66" i="109"/>
  <c r="AE66" i="109"/>
  <c r="V66" i="109"/>
  <c r="Z66" i="109" s="1"/>
  <c r="U66" i="109"/>
  <c r="T66" i="109"/>
  <c r="S66" i="109"/>
  <c r="R66" i="109"/>
  <c r="Q66" i="109"/>
  <c r="P66" i="109"/>
  <c r="O66" i="109"/>
  <c r="N66" i="109"/>
  <c r="M66" i="109"/>
  <c r="L66" i="109"/>
  <c r="K66" i="109"/>
  <c r="J66" i="109"/>
  <c r="I66" i="109"/>
  <c r="H66" i="109"/>
  <c r="G66" i="109"/>
  <c r="F66" i="109"/>
  <c r="E66" i="109"/>
  <c r="D66" i="109"/>
  <c r="C66" i="109"/>
  <c r="B66" i="109"/>
  <c r="A66" i="109"/>
  <c r="AP65" i="109"/>
  <c r="AO65" i="109"/>
  <c r="AS65" i="109" s="1"/>
  <c r="AN65" i="109"/>
  <c r="AM65" i="109"/>
  <c r="AL65" i="109"/>
  <c r="AK65" i="109"/>
  <c r="AJ65" i="109"/>
  <c r="AI65" i="109"/>
  <c r="AH65" i="109"/>
  <c r="AG65" i="109"/>
  <c r="AF65" i="109"/>
  <c r="AR65" i="109" s="1"/>
  <c r="AE65" i="109"/>
  <c r="AQ65" i="109" s="1"/>
  <c r="Z65" i="109"/>
  <c r="Y65" i="109"/>
  <c r="V65" i="109"/>
  <c r="X65" i="109" s="1"/>
  <c r="U65" i="109"/>
  <c r="T65" i="109"/>
  <c r="S65" i="109"/>
  <c r="R65" i="109"/>
  <c r="Q65" i="109"/>
  <c r="P65" i="109"/>
  <c r="O65" i="109"/>
  <c r="N65" i="109"/>
  <c r="M65" i="109"/>
  <c r="L65" i="109"/>
  <c r="K65" i="109"/>
  <c r="J65" i="109"/>
  <c r="I65" i="109"/>
  <c r="H65" i="109"/>
  <c r="G65" i="109"/>
  <c r="F65" i="109"/>
  <c r="E65" i="109"/>
  <c r="D65" i="109"/>
  <c r="C65" i="109"/>
  <c r="B65" i="109"/>
  <c r="A65" i="109"/>
  <c r="AN64" i="109"/>
  <c r="AM64" i="109"/>
  <c r="AL64" i="109"/>
  <c r="AJ64" i="109"/>
  <c r="AG64" i="109"/>
  <c r="U64" i="109"/>
  <c r="T64" i="109"/>
  <c r="S64" i="109"/>
  <c r="R64" i="109"/>
  <c r="Q64" i="109"/>
  <c r="P64" i="109"/>
  <c r="O64" i="109"/>
  <c r="N64" i="109"/>
  <c r="M64" i="109"/>
  <c r="L64" i="109"/>
  <c r="K64" i="109"/>
  <c r="J64" i="109"/>
  <c r="I64" i="109"/>
  <c r="H64" i="109"/>
  <c r="G64" i="109"/>
  <c r="F64" i="109"/>
  <c r="E64" i="109"/>
  <c r="D64" i="109"/>
  <c r="C64" i="109"/>
  <c r="B64" i="109"/>
  <c r="A64" i="109"/>
  <c r="V64" i="109" s="1"/>
  <c r="AP63" i="109"/>
  <c r="AO63" i="109"/>
  <c r="AN63" i="109"/>
  <c r="AM63" i="109"/>
  <c r="AL63" i="109"/>
  <c r="AK63" i="109"/>
  <c r="AJ63" i="109"/>
  <c r="AI63" i="109"/>
  <c r="AF63" i="109"/>
  <c r="Z63" i="109"/>
  <c r="V63" i="109"/>
  <c r="AH63" i="109" s="1"/>
  <c r="AR63" i="109" s="1"/>
  <c r="U63" i="109"/>
  <c r="T63" i="109"/>
  <c r="S63" i="109"/>
  <c r="R63" i="109"/>
  <c r="Q63" i="109"/>
  <c r="P63" i="109"/>
  <c r="O63" i="109"/>
  <c r="N63" i="109"/>
  <c r="M63" i="109"/>
  <c r="L63" i="109"/>
  <c r="K63" i="109"/>
  <c r="J63" i="109"/>
  <c r="I63" i="109"/>
  <c r="H63" i="109"/>
  <c r="G63" i="109"/>
  <c r="F63" i="109"/>
  <c r="E63" i="109"/>
  <c r="D63" i="109"/>
  <c r="C63" i="109"/>
  <c r="B63" i="109"/>
  <c r="A63" i="109"/>
  <c r="AP62" i="109"/>
  <c r="AO62" i="109"/>
  <c r="AS62" i="109" s="1"/>
  <c r="AN62" i="109"/>
  <c r="AM62" i="109"/>
  <c r="AL62" i="109"/>
  <c r="AK62" i="109"/>
  <c r="AB62" i="109"/>
  <c r="AC62" i="109" s="1"/>
  <c r="V62" i="109"/>
  <c r="AJ62" i="109" s="1"/>
  <c r="U62" i="109"/>
  <c r="T62" i="109"/>
  <c r="S62" i="109"/>
  <c r="R62" i="109"/>
  <c r="Q62" i="109"/>
  <c r="P62" i="109"/>
  <c r="O62" i="109"/>
  <c r="N62" i="109"/>
  <c r="M62" i="109"/>
  <c r="L62" i="109"/>
  <c r="K62" i="109"/>
  <c r="J62" i="109"/>
  <c r="I62" i="109"/>
  <c r="H62" i="109"/>
  <c r="G62" i="109"/>
  <c r="F62" i="109"/>
  <c r="E62" i="109"/>
  <c r="D62" i="109"/>
  <c r="C62" i="109"/>
  <c r="B62" i="109"/>
  <c r="A62" i="109"/>
  <c r="AB61" i="109"/>
  <c r="AC61" i="109" s="1"/>
  <c r="V61" i="109"/>
  <c r="U61" i="109"/>
  <c r="T61" i="109"/>
  <c r="S61" i="109"/>
  <c r="AA61" i="109" s="1"/>
  <c r="R61" i="109"/>
  <c r="Q61" i="109"/>
  <c r="P61" i="109"/>
  <c r="O61" i="109"/>
  <c r="N61" i="109"/>
  <c r="M61" i="109"/>
  <c r="L61" i="109"/>
  <c r="K61" i="109"/>
  <c r="J61" i="109"/>
  <c r="I61" i="109"/>
  <c r="H61" i="109"/>
  <c r="G61" i="109"/>
  <c r="F61" i="109"/>
  <c r="E61" i="109"/>
  <c r="D61" i="109"/>
  <c r="C61" i="109"/>
  <c r="B61" i="109"/>
  <c r="A61" i="109"/>
  <c r="AB60" i="109"/>
  <c r="AC60" i="109" s="1"/>
  <c r="U60" i="109"/>
  <c r="T60" i="109"/>
  <c r="S60" i="109"/>
  <c r="AA60" i="109" s="1"/>
  <c r="R60" i="109"/>
  <c r="Q60" i="109"/>
  <c r="P60" i="109"/>
  <c r="O60" i="109"/>
  <c r="N60" i="109"/>
  <c r="M60" i="109"/>
  <c r="L60" i="109"/>
  <c r="K60" i="109"/>
  <c r="J60" i="109"/>
  <c r="I60" i="109"/>
  <c r="H60" i="109"/>
  <c r="G60" i="109"/>
  <c r="F60" i="109"/>
  <c r="E60" i="109"/>
  <c r="D60" i="109"/>
  <c r="C60" i="109"/>
  <c r="B60" i="109"/>
  <c r="A60" i="109"/>
  <c r="V60" i="109" s="1"/>
  <c r="AB59" i="109"/>
  <c r="AC59" i="109" s="1"/>
  <c r="AA59" i="109"/>
  <c r="U59" i="109"/>
  <c r="T59" i="109"/>
  <c r="S59" i="109"/>
  <c r="R59" i="109"/>
  <c r="Q59" i="109"/>
  <c r="P59" i="109"/>
  <c r="O59" i="109"/>
  <c r="N59" i="109"/>
  <c r="M59" i="109"/>
  <c r="L59" i="109"/>
  <c r="K59" i="109"/>
  <c r="J59" i="109"/>
  <c r="I59" i="109"/>
  <c r="H59" i="109"/>
  <c r="G59" i="109"/>
  <c r="F59" i="109"/>
  <c r="E59" i="109"/>
  <c r="D59" i="109"/>
  <c r="C59" i="109"/>
  <c r="B59" i="109"/>
  <c r="A59" i="109"/>
  <c r="V59" i="109" s="1"/>
  <c r="AB58" i="109"/>
  <c r="AC58" i="109" s="1"/>
  <c r="AA58" i="109"/>
  <c r="V58" i="109"/>
  <c r="Z58" i="109" s="1"/>
  <c r="U58" i="109"/>
  <c r="T58" i="109"/>
  <c r="S58" i="109"/>
  <c r="R58" i="109"/>
  <c r="Q58" i="109"/>
  <c r="P58" i="109"/>
  <c r="O58" i="109"/>
  <c r="N58" i="109"/>
  <c r="M58" i="109"/>
  <c r="L58" i="109"/>
  <c r="K58" i="109"/>
  <c r="J58" i="109"/>
  <c r="I58" i="109"/>
  <c r="H58" i="109"/>
  <c r="G58" i="109"/>
  <c r="F58" i="109"/>
  <c r="E58" i="109"/>
  <c r="D58" i="109"/>
  <c r="C58" i="109"/>
  <c r="B58" i="109"/>
  <c r="A58" i="109"/>
  <c r="AP57" i="109"/>
  <c r="AO57" i="109"/>
  <c r="AS57" i="109" s="1"/>
  <c r="AL57" i="109"/>
  <c r="AI57" i="109"/>
  <c r="AH57" i="109"/>
  <c r="AG57" i="109"/>
  <c r="AF57" i="109"/>
  <c r="AE57" i="109"/>
  <c r="AB57" i="109"/>
  <c r="AC57" i="109" s="1"/>
  <c r="AA57" i="109"/>
  <c r="Z57" i="109"/>
  <c r="Y57" i="109"/>
  <c r="V57" i="109"/>
  <c r="X57" i="109" s="1"/>
  <c r="AD57" i="109" s="1"/>
  <c r="U57" i="109"/>
  <c r="T57" i="109"/>
  <c r="S57" i="109"/>
  <c r="R57" i="109"/>
  <c r="Q57" i="109"/>
  <c r="P57" i="109"/>
  <c r="O57" i="109"/>
  <c r="N57" i="109"/>
  <c r="M57" i="109"/>
  <c r="L57" i="109"/>
  <c r="K57" i="109"/>
  <c r="J57" i="109"/>
  <c r="I57" i="109"/>
  <c r="H57" i="109"/>
  <c r="G57" i="109"/>
  <c r="F57" i="109"/>
  <c r="E57" i="109"/>
  <c r="D57" i="109"/>
  <c r="C57" i="109"/>
  <c r="B57" i="109"/>
  <c r="A57" i="109"/>
  <c r="AB56" i="109"/>
  <c r="AC56" i="109" s="1"/>
  <c r="AA56" i="109"/>
  <c r="U56" i="109"/>
  <c r="T56" i="109"/>
  <c r="S56" i="109"/>
  <c r="R56" i="109"/>
  <c r="Q56" i="109"/>
  <c r="P56" i="109"/>
  <c r="O56" i="109"/>
  <c r="N56" i="109"/>
  <c r="M56" i="109"/>
  <c r="L56" i="109"/>
  <c r="K56" i="109"/>
  <c r="J56" i="109"/>
  <c r="I56" i="109"/>
  <c r="H56" i="109"/>
  <c r="G56" i="109"/>
  <c r="F56" i="109"/>
  <c r="E56" i="109"/>
  <c r="D56" i="109"/>
  <c r="C56" i="109"/>
  <c r="B56" i="109"/>
  <c r="A56" i="109"/>
  <c r="V56" i="109" s="1"/>
  <c r="AP55" i="109"/>
  <c r="AL55" i="109"/>
  <c r="AK55" i="109"/>
  <c r="AJ55" i="109"/>
  <c r="AI55" i="109"/>
  <c r="AH55" i="109"/>
  <c r="AG55" i="109"/>
  <c r="AF55" i="109"/>
  <c r="AE55" i="109"/>
  <c r="Z55" i="109"/>
  <c r="V55" i="109"/>
  <c r="Y55" i="109" s="1"/>
  <c r="U55" i="109"/>
  <c r="T55" i="109"/>
  <c r="S55" i="109"/>
  <c r="R55" i="109"/>
  <c r="Q55" i="109"/>
  <c r="P55" i="109"/>
  <c r="O55" i="109"/>
  <c r="N55" i="109"/>
  <c r="M55" i="109"/>
  <c r="L55" i="109"/>
  <c r="K55" i="109"/>
  <c r="J55" i="109"/>
  <c r="I55" i="109"/>
  <c r="H55" i="109"/>
  <c r="G55" i="109"/>
  <c r="F55" i="109"/>
  <c r="E55" i="109"/>
  <c r="D55" i="109"/>
  <c r="C55" i="109"/>
  <c r="B55" i="109"/>
  <c r="A55" i="109"/>
  <c r="AP54" i="109"/>
  <c r="AO54" i="109"/>
  <c r="AS54" i="109" s="1"/>
  <c r="AN54" i="109"/>
  <c r="AM54" i="109"/>
  <c r="AL54" i="109"/>
  <c r="AK54" i="109"/>
  <c r="AJ54" i="109"/>
  <c r="AI54" i="109"/>
  <c r="AH54" i="109"/>
  <c r="AG54" i="109"/>
  <c r="AF54" i="109"/>
  <c r="AR54" i="109" s="1"/>
  <c r="AE54" i="109"/>
  <c r="AQ54" i="109" s="1"/>
  <c r="Z54" i="109"/>
  <c r="Y54" i="109"/>
  <c r="V54" i="109"/>
  <c r="X54" i="109" s="1"/>
  <c r="U54" i="109"/>
  <c r="T54" i="109"/>
  <c r="S54" i="109"/>
  <c r="R54" i="109"/>
  <c r="Q54" i="109"/>
  <c r="P54" i="109"/>
  <c r="O54" i="109"/>
  <c r="N54" i="109"/>
  <c r="M54" i="109"/>
  <c r="L54" i="109"/>
  <c r="K54" i="109"/>
  <c r="J54" i="109"/>
  <c r="I54" i="109"/>
  <c r="H54" i="109"/>
  <c r="G54" i="109"/>
  <c r="F54" i="109"/>
  <c r="E54" i="109"/>
  <c r="D54" i="109"/>
  <c r="C54" i="109"/>
  <c r="B54" i="109"/>
  <c r="A54" i="109"/>
  <c r="AL53" i="109"/>
  <c r="AK53" i="109"/>
  <c r="AG53" i="109"/>
  <c r="U53" i="109"/>
  <c r="T53" i="109"/>
  <c r="S53" i="109"/>
  <c r="R53" i="109"/>
  <c r="Q53" i="109"/>
  <c r="P53" i="109"/>
  <c r="O53" i="109"/>
  <c r="N53" i="109"/>
  <c r="M53" i="109"/>
  <c r="L53" i="109"/>
  <c r="K53" i="109"/>
  <c r="J53" i="109"/>
  <c r="I53" i="109"/>
  <c r="H53" i="109"/>
  <c r="G53" i="109"/>
  <c r="F53" i="109"/>
  <c r="E53" i="109"/>
  <c r="D53" i="109"/>
  <c r="C53" i="109"/>
  <c r="B53" i="109"/>
  <c r="A53" i="109"/>
  <c r="V53" i="109" s="1"/>
  <c r="AP52" i="109"/>
  <c r="AO52" i="109"/>
  <c r="AN52" i="109"/>
  <c r="AM52" i="109"/>
  <c r="AL52" i="109"/>
  <c r="AK52" i="109"/>
  <c r="AJ52" i="109"/>
  <c r="AI52" i="109"/>
  <c r="AF52" i="109"/>
  <c r="Z52" i="109"/>
  <c r="V52" i="109"/>
  <c r="AH52" i="109" s="1"/>
  <c r="AR52" i="109" s="1"/>
  <c r="U52" i="109"/>
  <c r="T52" i="109"/>
  <c r="S52" i="109"/>
  <c r="R52" i="109"/>
  <c r="Q52" i="109"/>
  <c r="P52" i="109"/>
  <c r="O52" i="109"/>
  <c r="N52" i="109"/>
  <c r="M52" i="109"/>
  <c r="L52" i="109"/>
  <c r="K52" i="109"/>
  <c r="J52" i="109"/>
  <c r="I52" i="109"/>
  <c r="H52" i="109"/>
  <c r="G52" i="109"/>
  <c r="F52" i="109"/>
  <c r="E52" i="109"/>
  <c r="D52" i="109"/>
  <c r="C52" i="109"/>
  <c r="B52" i="109"/>
  <c r="A52" i="109"/>
  <c r="AP51" i="109"/>
  <c r="AO51" i="109"/>
  <c r="AN51" i="109"/>
  <c r="AM51" i="109"/>
  <c r="AL51" i="109"/>
  <c r="AK51" i="109"/>
  <c r="AB51" i="109"/>
  <c r="AC51" i="109" s="1"/>
  <c r="V51" i="109"/>
  <c r="AJ51" i="109" s="1"/>
  <c r="U51" i="109"/>
  <c r="T51" i="109"/>
  <c r="S51" i="109"/>
  <c r="R51" i="109"/>
  <c r="Q51" i="109"/>
  <c r="P51" i="109"/>
  <c r="O51" i="109"/>
  <c r="N51" i="109"/>
  <c r="M51" i="109"/>
  <c r="L51" i="109"/>
  <c r="AA51" i="109" s="1"/>
  <c r="K51" i="109"/>
  <c r="J51" i="109"/>
  <c r="I51" i="109"/>
  <c r="H51" i="109"/>
  <c r="G51" i="109"/>
  <c r="F51" i="109"/>
  <c r="E51" i="109"/>
  <c r="D51" i="109"/>
  <c r="C51" i="109"/>
  <c r="B51" i="109"/>
  <c r="A51" i="109"/>
  <c r="AB50" i="109"/>
  <c r="AC50" i="109" s="1"/>
  <c r="V50" i="109"/>
  <c r="AP50" i="109" s="1"/>
  <c r="U50" i="109"/>
  <c r="T50" i="109"/>
  <c r="S50" i="109"/>
  <c r="AA50" i="109" s="1"/>
  <c r="R50" i="109"/>
  <c r="Q50" i="109"/>
  <c r="P50" i="109"/>
  <c r="O50" i="109"/>
  <c r="N50" i="109"/>
  <c r="M50" i="109"/>
  <c r="L50" i="109"/>
  <c r="K50" i="109"/>
  <c r="J50" i="109"/>
  <c r="I50" i="109"/>
  <c r="H50" i="109"/>
  <c r="G50" i="109"/>
  <c r="F50" i="109"/>
  <c r="E50" i="109"/>
  <c r="D50" i="109"/>
  <c r="C50" i="109"/>
  <c r="B50" i="109"/>
  <c r="A50" i="109"/>
  <c r="AB49" i="109"/>
  <c r="AC49" i="109" s="1"/>
  <c r="U49" i="109"/>
  <c r="T49" i="109"/>
  <c r="S49" i="109"/>
  <c r="AA49" i="109" s="1"/>
  <c r="R49" i="109"/>
  <c r="Q49" i="109"/>
  <c r="P49" i="109"/>
  <c r="O49" i="109"/>
  <c r="N49" i="109"/>
  <c r="M49" i="109"/>
  <c r="L49" i="109"/>
  <c r="K49" i="109"/>
  <c r="J49" i="109"/>
  <c r="I49" i="109"/>
  <c r="H49" i="109"/>
  <c r="G49" i="109"/>
  <c r="F49" i="109"/>
  <c r="E49" i="109"/>
  <c r="D49" i="109"/>
  <c r="C49" i="109"/>
  <c r="B49" i="109"/>
  <c r="A49" i="109"/>
  <c r="V49" i="109" s="1"/>
  <c r="AB48" i="109"/>
  <c r="AC48" i="109" s="1"/>
  <c r="AA48" i="109"/>
  <c r="V48" i="109"/>
  <c r="Z48" i="109" s="1"/>
  <c r="U48" i="109"/>
  <c r="T48" i="109"/>
  <c r="S48" i="109"/>
  <c r="R48" i="109"/>
  <c r="Q48" i="109"/>
  <c r="P48" i="109"/>
  <c r="O48" i="109"/>
  <c r="N48" i="109"/>
  <c r="M48" i="109"/>
  <c r="L48" i="109"/>
  <c r="K48" i="109"/>
  <c r="J48" i="109"/>
  <c r="I48" i="109"/>
  <c r="H48" i="109"/>
  <c r="G48" i="109"/>
  <c r="F48" i="109"/>
  <c r="E48" i="109"/>
  <c r="D48" i="109"/>
  <c r="C48" i="109"/>
  <c r="B48" i="109"/>
  <c r="A48" i="109"/>
  <c r="AB47" i="109"/>
  <c r="AC47" i="109" s="1"/>
  <c r="AA47" i="109"/>
  <c r="Y47" i="109"/>
  <c r="V47" i="109"/>
  <c r="U47" i="109"/>
  <c r="T47" i="109"/>
  <c r="S47" i="109"/>
  <c r="R47" i="109"/>
  <c r="Q47" i="109"/>
  <c r="P47" i="109"/>
  <c r="O47" i="109"/>
  <c r="N47" i="109"/>
  <c r="M47" i="109"/>
  <c r="L47" i="109"/>
  <c r="K47" i="109"/>
  <c r="J47" i="109"/>
  <c r="I47" i="109"/>
  <c r="H47" i="109"/>
  <c r="G47" i="109"/>
  <c r="F47" i="109"/>
  <c r="E47" i="109"/>
  <c r="D47" i="109"/>
  <c r="C47" i="109"/>
  <c r="B47" i="109"/>
  <c r="A47" i="109"/>
  <c r="AP46" i="109"/>
  <c r="AO46" i="109"/>
  <c r="AS46" i="109" s="1"/>
  <c r="AL46" i="109"/>
  <c r="AI46" i="109"/>
  <c r="AH46" i="109"/>
  <c r="AG46" i="109"/>
  <c r="AF46" i="109"/>
  <c r="AE46" i="109"/>
  <c r="AB46" i="109"/>
  <c r="AC46" i="109" s="1"/>
  <c r="AA46" i="109"/>
  <c r="Z46" i="109"/>
  <c r="Y46" i="109"/>
  <c r="V46" i="109"/>
  <c r="X46" i="109" s="1"/>
  <c r="AD46" i="109" s="1"/>
  <c r="U46" i="109"/>
  <c r="T46" i="109"/>
  <c r="S46" i="109"/>
  <c r="R46" i="109"/>
  <c r="Q46" i="109"/>
  <c r="P46" i="109"/>
  <c r="O46" i="109"/>
  <c r="N46" i="109"/>
  <c r="M46" i="109"/>
  <c r="L46" i="109"/>
  <c r="K46" i="109"/>
  <c r="J46" i="109"/>
  <c r="I46" i="109"/>
  <c r="H46" i="109"/>
  <c r="G46" i="109"/>
  <c r="F46" i="109"/>
  <c r="E46" i="109"/>
  <c r="D46" i="109"/>
  <c r="C46" i="109"/>
  <c r="B46" i="109"/>
  <c r="A46" i="109"/>
  <c r="AH45" i="109"/>
  <c r="AG45" i="109"/>
  <c r="AF45" i="109"/>
  <c r="AE45" i="109"/>
  <c r="AC45" i="109"/>
  <c r="AB45" i="109"/>
  <c r="AA45" i="109"/>
  <c r="U45" i="109"/>
  <c r="T45" i="109"/>
  <c r="S45" i="109"/>
  <c r="R45" i="109"/>
  <c r="Q45" i="109"/>
  <c r="P45" i="109"/>
  <c r="O45" i="109"/>
  <c r="N45" i="109"/>
  <c r="M45" i="109"/>
  <c r="L45" i="109"/>
  <c r="K45" i="109"/>
  <c r="J45" i="109"/>
  <c r="I45" i="109"/>
  <c r="H45" i="109"/>
  <c r="G45" i="109"/>
  <c r="F45" i="109"/>
  <c r="E45" i="109"/>
  <c r="D45" i="109"/>
  <c r="C45" i="109"/>
  <c r="B45" i="109"/>
  <c r="A45" i="109"/>
  <c r="V45" i="109" s="1"/>
  <c r="AP44" i="109"/>
  <c r="AL44" i="109"/>
  <c r="AK44" i="109"/>
  <c r="AJ44" i="109"/>
  <c r="AI44" i="109"/>
  <c r="AH44" i="109"/>
  <c r="AG44" i="109"/>
  <c r="AF44" i="109"/>
  <c r="AE44" i="109"/>
  <c r="V44" i="109"/>
  <c r="Z44" i="109" s="1"/>
  <c r="U44" i="109"/>
  <c r="T44" i="109"/>
  <c r="S44" i="109"/>
  <c r="R44" i="109"/>
  <c r="Q44" i="109"/>
  <c r="P44" i="109"/>
  <c r="O44" i="109"/>
  <c r="N44" i="109"/>
  <c r="M44" i="109"/>
  <c r="L44" i="109"/>
  <c r="K44" i="109"/>
  <c r="J44" i="109"/>
  <c r="I44" i="109"/>
  <c r="H44" i="109"/>
  <c r="G44" i="109"/>
  <c r="F44" i="109"/>
  <c r="E44" i="109"/>
  <c r="D44" i="109"/>
  <c r="C44" i="109"/>
  <c r="B44" i="109"/>
  <c r="A44" i="109"/>
  <c r="AP43" i="109"/>
  <c r="AO43" i="109"/>
  <c r="AS43" i="109" s="1"/>
  <c r="AN43" i="109"/>
  <c r="AM43" i="109"/>
  <c r="AL43" i="109"/>
  <c r="AK43" i="109"/>
  <c r="AJ43" i="109"/>
  <c r="AI43" i="109"/>
  <c r="AH43" i="109"/>
  <c r="AG43" i="109"/>
  <c r="AF43" i="109"/>
  <c r="AE43" i="109"/>
  <c r="Z43" i="109"/>
  <c r="Y43" i="109"/>
  <c r="V43" i="109"/>
  <c r="X43" i="109" s="1"/>
  <c r="U43" i="109"/>
  <c r="T43" i="109"/>
  <c r="S43" i="109"/>
  <c r="R43" i="109"/>
  <c r="Q43" i="109"/>
  <c r="P43" i="109"/>
  <c r="O43" i="109"/>
  <c r="N43" i="109"/>
  <c r="M43" i="109"/>
  <c r="L43" i="109"/>
  <c r="K43" i="109"/>
  <c r="J43" i="109"/>
  <c r="I43" i="109"/>
  <c r="H43" i="109"/>
  <c r="G43" i="109"/>
  <c r="F43" i="109"/>
  <c r="E43" i="109"/>
  <c r="D43" i="109"/>
  <c r="C43" i="109"/>
  <c r="B43" i="109"/>
  <c r="A43" i="109"/>
  <c r="AG42" i="109"/>
  <c r="U42" i="109"/>
  <c r="T42" i="109"/>
  <c r="S42" i="109"/>
  <c r="R42" i="109"/>
  <c r="Q42" i="109"/>
  <c r="P42" i="109"/>
  <c r="O42" i="109"/>
  <c r="N42" i="109"/>
  <c r="M42" i="109"/>
  <c r="L42" i="109"/>
  <c r="K42" i="109"/>
  <c r="J42" i="109"/>
  <c r="I42" i="109"/>
  <c r="H42" i="109"/>
  <c r="G42" i="109"/>
  <c r="F42" i="109"/>
  <c r="E42" i="109"/>
  <c r="D42" i="109"/>
  <c r="C42" i="109"/>
  <c r="B42" i="109"/>
  <c r="A42" i="109"/>
  <c r="V42" i="109" s="1"/>
  <c r="AJ42" i="109" s="1"/>
  <c r="AP41" i="109"/>
  <c r="AO41" i="109"/>
  <c r="AS41" i="109" s="1"/>
  <c r="AN41" i="109"/>
  <c r="AM41" i="109"/>
  <c r="AL41" i="109"/>
  <c r="AK41" i="109"/>
  <c r="AJ41" i="109"/>
  <c r="AI41" i="109"/>
  <c r="AF41" i="109"/>
  <c r="Z41" i="109"/>
  <c r="V41" i="109"/>
  <c r="AH41" i="109" s="1"/>
  <c r="U41" i="109"/>
  <c r="T41" i="109"/>
  <c r="S41" i="109"/>
  <c r="R41" i="109"/>
  <c r="Q41" i="109"/>
  <c r="P41" i="109"/>
  <c r="O41" i="109"/>
  <c r="N41" i="109"/>
  <c r="M41" i="109"/>
  <c r="L41" i="109"/>
  <c r="K41" i="109"/>
  <c r="J41" i="109"/>
  <c r="I41" i="109"/>
  <c r="H41" i="109"/>
  <c r="G41" i="109"/>
  <c r="F41" i="109"/>
  <c r="E41" i="109"/>
  <c r="D41" i="109"/>
  <c r="C41" i="109"/>
  <c r="B41" i="109"/>
  <c r="A41" i="109"/>
  <c r="AP40" i="109"/>
  <c r="AO40" i="109"/>
  <c r="AS40" i="109" s="1"/>
  <c r="AN40" i="109"/>
  <c r="AM40" i="109"/>
  <c r="AL40" i="109"/>
  <c r="AK40" i="109"/>
  <c r="AB40" i="109"/>
  <c r="AC40" i="109" s="1"/>
  <c r="V40" i="109"/>
  <c r="AJ40" i="109" s="1"/>
  <c r="U40" i="109"/>
  <c r="T40" i="109"/>
  <c r="S40" i="109"/>
  <c r="R40" i="109"/>
  <c r="Q40" i="109"/>
  <c r="P40" i="109"/>
  <c r="O40" i="109"/>
  <c r="N40" i="109"/>
  <c r="M40" i="109"/>
  <c r="L40" i="109"/>
  <c r="AA40" i="109" s="1"/>
  <c r="K40" i="109"/>
  <c r="J40" i="109"/>
  <c r="I40" i="109"/>
  <c r="H40" i="109"/>
  <c r="G40" i="109"/>
  <c r="F40" i="109"/>
  <c r="E40" i="109"/>
  <c r="D40" i="109"/>
  <c r="C40" i="109"/>
  <c r="B40" i="109"/>
  <c r="A40" i="109"/>
  <c r="AB39" i="109"/>
  <c r="AC39" i="109" s="1"/>
  <c r="V39" i="109"/>
  <c r="U39" i="109"/>
  <c r="T39" i="109"/>
  <c r="S39" i="109"/>
  <c r="AA39" i="109" s="1"/>
  <c r="R39" i="109"/>
  <c r="Q39" i="109"/>
  <c r="P39" i="109"/>
  <c r="O39" i="109"/>
  <c r="N39" i="109"/>
  <c r="M39" i="109"/>
  <c r="L39" i="109"/>
  <c r="K39" i="109"/>
  <c r="J39" i="109"/>
  <c r="I39" i="109"/>
  <c r="H39" i="109"/>
  <c r="G39" i="109"/>
  <c r="F39" i="109"/>
  <c r="E39" i="109"/>
  <c r="D39" i="109"/>
  <c r="C39" i="109"/>
  <c r="B39" i="109"/>
  <c r="A39" i="109"/>
  <c r="AO38" i="109"/>
  <c r="AB38" i="109"/>
  <c r="AC38" i="109" s="1"/>
  <c r="V38" i="109"/>
  <c r="Y38" i="109" s="1"/>
  <c r="U38" i="109"/>
  <c r="T38" i="109"/>
  <c r="S38" i="109"/>
  <c r="AA38" i="109" s="1"/>
  <c r="R38" i="109"/>
  <c r="Q38" i="109"/>
  <c r="P38" i="109"/>
  <c r="O38" i="109"/>
  <c r="N38" i="109"/>
  <c r="M38" i="109"/>
  <c r="L38" i="109"/>
  <c r="K38" i="109"/>
  <c r="J38" i="109"/>
  <c r="I38" i="109"/>
  <c r="H38" i="109"/>
  <c r="G38" i="109"/>
  <c r="F38" i="109"/>
  <c r="E38" i="109"/>
  <c r="D38" i="109"/>
  <c r="C38" i="109"/>
  <c r="B38" i="109"/>
  <c r="A38" i="109"/>
  <c r="AB37" i="109"/>
  <c r="AC37" i="109" s="1"/>
  <c r="AA37" i="109"/>
  <c r="V37" i="109"/>
  <c r="U37" i="109"/>
  <c r="T37" i="109"/>
  <c r="S37" i="109"/>
  <c r="R37" i="109"/>
  <c r="Q37" i="109"/>
  <c r="P37" i="109"/>
  <c r="O37" i="109"/>
  <c r="N37" i="109"/>
  <c r="M37" i="109"/>
  <c r="L37" i="109"/>
  <c r="K37" i="109"/>
  <c r="J37" i="109"/>
  <c r="I37" i="109"/>
  <c r="H37" i="109"/>
  <c r="G37" i="109"/>
  <c r="F37" i="109"/>
  <c r="E37" i="109"/>
  <c r="D37" i="109"/>
  <c r="C37" i="109"/>
  <c r="B37" i="109"/>
  <c r="A37" i="109"/>
  <c r="AC36" i="109"/>
  <c r="AB36" i="109"/>
  <c r="AA36" i="109"/>
  <c r="Z36" i="109"/>
  <c r="Y36" i="109"/>
  <c r="V36" i="109"/>
  <c r="U36" i="109"/>
  <c r="T36" i="109"/>
  <c r="S36" i="109"/>
  <c r="R36" i="109"/>
  <c r="Q36" i="109"/>
  <c r="P36" i="109"/>
  <c r="O36" i="109"/>
  <c r="N36" i="109"/>
  <c r="M36" i="109"/>
  <c r="L36" i="109"/>
  <c r="K36" i="109"/>
  <c r="J36" i="109"/>
  <c r="I36" i="109"/>
  <c r="H36" i="109"/>
  <c r="G36" i="109"/>
  <c r="F36" i="109"/>
  <c r="E36" i="109"/>
  <c r="D36" i="109"/>
  <c r="C36" i="109"/>
  <c r="B36" i="109"/>
  <c r="A36" i="109"/>
  <c r="AP35" i="109"/>
  <c r="AO35" i="109"/>
  <c r="AS35" i="109" s="1"/>
  <c r="AL35" i="109"/>
  <c r="AI35" i="109"/>
  <c r="AH35" i="109"/>
  <c r="AG35" i="109"/>
  <c r="AF35" i="109"/>
  <c r="AE35" i="109"/>
  <c r="AB35" i="109"/>
  <c r="AC35" i="109" s="1"/>
  <c r="AA35" i="109"/>
  <c r="AD35" i="109" s="1"/>
  <c r="Z35" i="109"/>
  <c r="Y35" i="109"/>
  <c r="V35" i="109"/>
  <c r="X35" i="109" s="1"/>
  <c r="U35" i="109"/>
  <c r="T35" i="109"/>
  <c r="S35" i="109"/>
  <c r="R35" i="109"/>
  <c r="Q35" i="109"/>
  <c r="P35" i="109"/>
  <c r="O35" i="109"/>
  <c r="N35" i="109"/>
  <c r="M35" i="109"/>
  <c r="L35" i="109"/>
  <c r="K35" i="109"/>
  <c r="J35" i="109"/>
  <c r="I35" i="109"/>
  <c r="H35" i="109"/>
  <c r="G35" i="109"/>
  <c r="F35" i="109"/>
  <c r="E35" i="109"/>
  <c r="D35" i="109"/>
  <c r="C35" i="109"/>
  <c r="B35" i="109"/>
  <c r="A35" i="109"/>
  <c r="AG34" i="109"/>
  <c r="AC34" i="109"/>
  <c r="AB34" i="109"/>
  <c r="AA34" i="109"/>
  <c r="U34" i="109"/>
  <c r="T34" i="109"/>
  <c r="S34" i="109"/>
  <c r="R34" i="109"/>
  <c r="Q34" i="109"/>
  <c r="P34" i="109"/>
  <c r="O34" i="109"/>
  <c r="N34" i="109"/>
  <c r="M34" i="109"/>
  <c r="L34" i="109"/>
  <c r="K34" i="109"/>
  <c r="J34" i="109"/>
  <c r="I34" i="109"/>
  <c r="H34" i="109"/>
  <c r="G34" i="109"/>
  <c r="F34" i="109"/>
  <c r="E34" i="109"/>
  <c r="D34" i="109"/>
  <c r="C34" i="109"/>
  <c r="B34" i="109"/>
  <c r="A34" i="109"/>
  <c r="V34" i="109" s="1"/>
  <c r="AL33" i="109"/>
  <c r="AK33" i="109"/>
  <c r="AJ33" i="109"/>
  <c r="AI33" i="109"/>
  <c r="AH33" i="109"/>
  <c r="AG33" i="109"/>
  <c r="AF33" i="109"/>
  <c r="AE33" i="109"/>
  <c r="V33" i="109"/>
  <c r="Z33" i="109" s="1"/>
  <c r="U33" i="109"/>
  <c r="T33" i="109"/>
  <c r="S33" i="109"/>
  <c r="R33" i="109"/>
  <c r="Q33" i="109"/>
  <c r="P33" i="109"/>
  <c r="O33" i="109"/>
  <c r="N33" i="109"/>
  <c r="M33" i="109"/>
  <c r="L33" i="109"/>
  <c r="K33" i="109"/>
  <c r="J33" i="109"/>
  <c r="I33" i="109"/>
  <c r="H33" i="109"/>
  <c r="G33" i="109"/>
  <c r="F33" i="109"/>
  <c r="E33" i="109"/>
  <c r="D33" i="109"/>
  <c r="C33" i="109"/>
  <c r="B33" i="109"/>
  <c r="A33" i="109"/>
  <c r="AP32" i="109"/>
  <c r="AO32" i="109"/>
  <c r="AS32" i="109" s="1"/>
  <c r="AN32" i="109"/>
  <c r="AM32" i="109"/>
  <c r="AL32" i="109"/>
  <c r="AK32" i="109"/>
  <c r="AJ32" i="109"/>
  <c r="AI32" i="109"/>
  <c r="AH32" i="109"/>
  <c r="AG32" i="109"/>
  <c r="AF32" i="109"/>
  <c r="AE32" i="109"/>
  <c r="Z32" i="109"/>
  <c r="Y32" i="109"/>
  <c r="V32" i="109"/>
  <c r="X32" i="109" s="1"/>
  <c r="U32" i="109"/>
  <c r="T32" i="109"/>
  <c r="S32" i="109"/>
  <c r="R32" i="109"/>
  <c r="Q32" i="109"/>
  <c r="P32" i="109"/>
  <c r="O32" i="109"/>
  <c r="N32" i="109"/>
  <c r="M32" i="109"/>
  <c r="L32" i="109"/>
  <c r="K32" i="109"/>
  <c r="J32" i="109"/>
  <c r="I32" i="109"/>
  <c r="H32" i="109"/>
  <c r="G32" i="109"/>
  <c r="F32" i="109"/>
  <c r="E32" i="109"/>
  <c r="D32" i="109"/>
  <c r="C32" i="109"/>
  <c r="B32" i="109"/>
  <c r="A32" i="109"/>
  <c r="AG31" i="109"/>
  <c r="U31" i="109"/>
  <c r="T31" i="109"/>
  <c r="S31" i="109"/>
  <c r="R31" i="109"/>
  <c r="Q31" i="109"/>
  <c r="P31" i="109"/>
  <c r="O31" i="109"/>
  <c r="N31" i="109"/>
  <c r="M31" i="109"/>
  <c r="L31" i="109"/>
  <c r="K31" i="109"/>
  <c r="J31" i="109"/>
  <c r="I31" i="109"/>
  <c r="H31" i="109"/>
  <c r="G31" i="109"/>
  <c r="F31" i="109"/>
  <c r="E31" i="109"/>
  <c r="D31" i="109"/>
  <c r="C31" i="109"/>
  <c r="B31" i="109"/>
  <c r="A31" i="109"/>
  <c r="V31" i="109" s="1"/>
  <c r="AJ31" i="109" s="1"/>
  <c r="AP30" i="109"/>
  <c r="AO30" i="109"/>
  <c r="AS30" i="109" s="1"/>
  <c r="AN30" i="109"/>
  <c r="AM30" i="109"/>
  <c r="AL30" i="109"/>
  <c r="AK30" i="109"/>
  <c r="AJ30" i="109"/>
  <c r="AI30" i="109"/>
  <c r="AF30" i="109"/>
  <c r="Z30" i="109"/>
  <c r="V30" i="109"/>
  <c r="AH30" i="109" s="1"/>
  <c r="U30" i="109"/>
  <c r="T30" i="109"/>
  <c r="S30" i="109"/>
  <c r="R30" i="109"/>
  <c r="Q30" i="109"/>
  <c r="P30" i="109"/>
  <c r="O30" i="109"/>
  <c r="N30" i="109"/>
  <c r="M30" i="109"/>
  <c r="L30" i="109"/>
  <c r="K30" i="109"/>
  <c r="J30" i="109"/>
  <c r="I30" i="109"/>
  <c r="H30" i="109"/>
  <c r="G30" i="109"/>
  <c r="F30" i="109"/>
  <c r="E30" i="109"/>
  <c r="D30" i="109"/>
  <c r="C30" i="109"/>
  <c r="B30" i="109"/>
  <c r="A30" i="109"/>
  <c r="AP29" i="109"/>
  <c r="AO29" i="109"/>
  <c r="AS29" i="109" s="1"/>
  <c r="AN29" i="109"/>
  <c r="AM29" i="109"/>
  <c r="AL29" i="109"/>
  <c r="AK29" i="109"/>
  <c r="AB29" i="109"/>
  <c r="AC29" i="109" s="1"/>
  <c r="V29" i="109"/>
  <c r="AJ29" i="109" s="1"/>
  <c r="U29" i="109"/>
  <c r="T29" i="109"/>
  <c r="S29" i="109"/>
  <c r="R29" i="109"/>
  <c r="Q29" i="109"/>
  <c r="P29" i="109"/>
  <c r="O29" i="109"/>
  <c r="N29" i="109"/>
  <c r="M29" i="109"/>
  <c r="L29" i="109"/>
  <c r="K29" i="109"/>
  <c r="J29" i="109"/>
  <c r="I29" i="109"/>
  <c r="H29" i="109"/>
  <c r="G29" i="109"/>
  <c r="F29" i="109"/>
  <c r="E29" i="109"/>
  <c r="D29" i="109"/>
  <c r="C29" i="109"/>
  <c r="B29" i="109"/>
  <c r="A29" i="109"/>
  <c r="AP28" i="109"/>
  <c r="AO28" i="109"/>
  <c r="AS28" i="109" s="1"/>
  <c r="AN28" i="109"/>
  <c r="AM28" i="109"/>
  <c r="AB28" i="109"/>
  <c r="AC28" i="109" s="1"/>
  <c r="V28" i="109"/>
  <c r="U28" i="109"/>
  <c r="T28" i="109"/>
  <c r="S28" i="109"/>
  <c r="AA28" i="109" s="1"/>
  <c r="R28" i="109"/>
  <c r="Q28" i="109"/>
  <c r="P28" i="109"/>
  <c r="O28" i="109"/>
  <c r="N28" i="109"/>
  <c r="M28" i="109"/>
  <c r="L28" i="109"/>
  <c r="K28" i="109"/>
  <c r="J28" i="109"/>
  <c r="I28" i="109"/>
  <c r="H28" i="109"/>
  <c r="G28" i="109"/>
  <c r="F28" i="109"/>
  <c r="E28" i="109"/>
  <c r="D28" i="109"/>
  <c r="C28" i="109"/>
  <c r="B28" i="109"/>
  <c r="A28" i="109"/>
  <c r="AB27" i="109"/>
  <c r="AC27" i="109" s="1"/>
  <c r="V27" i="109"/>
  <c r="Y27" i="109" s="1"/>
  <c r="U27" i="109"/>
  <c r="T27" i="109"/>
  <c r="S27" i="109"/>
  <c r="AA27" i="109" s="1"/>
  <c r="R27" i="109"/>
  <c r="Q27" i="109"/>
  <c r="P27" i="109"/>
  <c r="O27" i="109"/>
  <c r="N27" i="109"/>
  <c r="M27" i="109"/>
  <c r="L27" i="109"/>
  <c r="K27" i="109"/>
  <c r="J27" i="109"/>
  <c r="I27" i="109"/>
  <c r="H27" i="109"/>
  <c r="G27" i="109"/>
  <c r="F27" i="109"/>
  <c r="E27" i="109"/>
  <c r="D27" i="109"/>
  <c r="C27" i="109"/>
  <c r="B27" i="109"/>
  <c r="A27" i="109"/>
  <c r="AB26" i="109"/>
  <c r="AC26" i="109" s="1"/>
  <c r="AA26" i="109"/>
  <c r="U26" i="109"/>
  <c r="T26" i="109"/>
  <c r="S26" i="109"/>
  <c r="R26" i="109"/>
  <c r="Q26" i="109"/>
  <c r="P26" i="109"/>
  <c r="O26" i="109"/>
  <c r="N26" i="109"/>
  <c r="M26" i="109"/>
  <c r="L26" i="109"/>
  <c r="K26" i="109"/>
  <c r="J26" i="109"/>
  <c r="I26" i="109"/>
  <c r="H26" i="109"/>
  <c r="G26" i="109"/>
  <c r="F26" i="109"/>
  <c r="E26" i="109"/>
  <c r="D26" i="109"/>
  <c r="C26" i="109"/>
  <c r="B26" i="109"/>
  <c r="A26" i="109"/>
  <c r="V26" i="109" s="1"/>
  <c r="AC25" i="109"/>
  <c r="AB25" i="109"/>
  <c r="AA25" i="109"/>
  <c r="U25" i="109"/>
  <c r="T25" i="109"/>
  <c r="S25" i="109"/>
  <c r="R25" i="109"/>
  <c r="Q25" i="109"/>
  <c r="P25" i="109"/>
  <c r="O25" i="109"/>
  <c r="N25" i="109"/>
  <c r="M25" i="109"/>
  <c r="L25" i="109"/>
  <c r="K25" i="109"/>
  <c r="J25" i="109"/>
  <c r="I25" i="109"/>
  <c r="H25" i="109"/>
  <c r="G25" i="109"/>
  <c r="F25" i="109"/>
  <c r="E25" i="109"/>
  <c r="D25" i="109"/>
  <c r="C25" i="109"/>
  <c r="B25" i="109"/>
  <c r="A25" i="109"/>
  <c r="V25" i="109" s="1"/>
  <c r="AP24" i="109"/>
  <c r="AO24" i="109"/>
  <c r="AS24" i="109" s="1"/>
  <c r="AL24" i="109"/>
  <c r="AI24" i="109"/>
  <c r="AH24" i="109"/>
  <c r="AG24" i="109"/>
  <c r="AF24" i="109"/>
  <c r="AE24" i="109"/>
  <c r="AD24" i="109"/>
  <c r="AB24" i="109"/>
  <c r="AC24" i="109" s="1"/>
  <c r="AA24" i="109"/>
  <c r="Z24" i="109"/>
  <c r="Y24" i="109"/>
  <c r="V24" i="109"/>
  <c r="X24" i="109" s="1"/>
  <c r="U24" i="109"/>
  <c r="T24" i="109"/>
  <c r="S24" i="109"/>
  <c r="R24" i="109"/>
  <c r="Q24" i="109"/>
  <c r="P24" i="109"/>
  <c r="O24" i="109"/>
  <c r="N24" i="109"/>
  <c r="M24" i="109"/>
  <c r="L24" i="109"/>
  <c r="K24" i="109"/>
  <c r="J24" i="109"/>
  <c r="I24" i="109"/>
  <c r="H24" i="109"/>
  <c r="G24" i="109"/>
  <c r="F24" i="109"/>
  <c r="E24" i="109"/>
  <c r="D24" i="109"/>
  <c r="C24" i="109"/>
  <c r="B24" i="109"/>
  <c r="A24" i="109"/>
  <c r="AG23" i="109"/>
  <c r="AB23" i="109"/>
  <c r="AC23" i="109" s="1"/>
  <c r="AA23" i="109"/>
  <c r="U23" i="109"/>
  <c r="T23" i="109"/>
  <c r="S23" i="109"/>
  <c r="R23" i="109"/>
  <c r="Q23" i="109"/>
  <c r="P23" i="109"/>
  <c r="O23" i="109"/>
  <c r="N23" i="109"/>
  <c r="M23" i="109"/>
  <c r="L23" i="109"/>
  <c r="K23" i="109"/>
  <c r="J23" i="109"/>
  <c r="I23" i="109"/>
  <c r="H23" i="109"/>
  <c r="G23" i="109"/>
  <c r="F23" i="109"/>
  <c r="E23" i="109"/>
  <c r="D23" i="109"/>
  <c r="C23" i="109"/>
  <c r="B23" i="109"/>
  <c r="A23" i="109"/>
  <c r="V23" i="109" s="1"/>
  <c r="AL22" i="109"/>
  <c r="AK22" i="109"/>
  <c r="AJ22" i="109"/>
  <c r="AI22" i="109"/>
  <c r="AH22" i="109"/>
  <c r="AG22" i="109"/>
  <c r="AF22" i="109"/>
  <c r="AE22" i="109"/>
  <c r="V22" i="109"/>
  <c r="Z22" i="109" s="1"/>
  <c r="U22" i="109"/>
  <c r="T22" i="109"/>
  <c r="S22" i="109"/>
  <c r="R22" i="109"/>
  <c r="Q22" i="109"/>
  <c r="P22" i="109"/>
  <c r="O22" i="109"/>
  <c r="N22" i="109"/>
  <c r="M22" i="109"/>
  <c r="L22" i="109"/>
  <c r="K22" i="109"/>
  <c r="J22" i="109"/>
  <c r="I22" i="109"/>
  <c r="H22" i="109"/>
  <c r="G22" i="109"/>
  <c r="F22" i="109"/>
  <c r="E22" i="109"/>
  <c r="D22" i="109"/>
  <c r="C22" i="109"/>
  <c r="B22" i="109"/>
  <c r="A22" i="109"/>
  <c r="AP21" i="109"/>
  <c r="AO21" i="109"/>
  <c r="AS21" i="109" s="1"/>
  <c r="AN21" i="109"/>
  <c r="AM21" i="109"/>
  <c r="AL21" i="109"/>
  <c r="AK21" i="109"/>
  <c r="AJ21" i="109"/>
  <c r="AI21" i="109"/>
  <c r="AH21" i="109"/>
  <c r="AG21" i="109"/>
  <c r="AF21" i="109"/>
  <c r="AE21" i="109"/>
  <c r="AQ21" i="109" s="1"/>
  <c r="Z21" i="109"/>
  <c r="Y21" i="109"/>
  <c r="V21" i="109"/>
  <c r="X21" i="109" s="1"/>
  <c r="U21" i="109"/>
  <c r="T21" i="109"/>
  <c r="S21" i="109"/>
  <c r="R21" i="109"/>
  <c r="Q21" i="109"/>
  <c r="P21" i="109"/>
  <c r="O21" i="109"/>
  <c r="N21" i="109"/>
  <c r="M21" i="109"/>
  <c r="L21" i="109"/>
  <c r="K21" i="109"/>
  <c r="J21" i="109"/>
  <c r="I21" i="109"/>
  <c r="H21" i="109"/>
  <c r="G21" i="109"/>
  <c r="F21" i="109"/>
  <c r="E21" i="109"/>
  <c r="D21" i="109"/>
  <c r="C21" i="109"/>
  <c r="B21" i="109"/>
  <c r="A21" i="109"/>
  <c r="AG20" i="109"/>
  <c r="U20" i="109"/>
  <c r="T20" i="109"/>
  <c r="S20" i="109"/>
  <c r="R20" i="109"/>
  <c r="Q20" i="109"/>
  <c r="P20" i="109"/>
  <c r="O20" i="109"/>
  <c r="N20" i="109"/>
  <c r="M20" i="109"/>
  <c r="L20" i="109"/>
  <c r="K20" i="109"/>
  <c r="J20" i="109"/>
  <c r="I20" i="109"/>
  <c r="H20" i="109"/>
  <c r="G20" i="109"/>
  <c r="F20" i="109"/>
  <c r="E20" i="109"/>
  <c r="D20" i="109"/>
  <c r="C20" i="109"/>
  <c r="B20" i="109"/>
  <c r="A20" i="109"/>
  <c r="V20" i="109" s="1"/>
  <c r="AN20" i="109" s="1"/>
  <c r="AP19" i="109"/>
  <c r="AO19" i="109"/>
  <c r="AS19" i="109" s="1"/>
  <c r="AN19" i="109"/>
  <c r="AM19" i="109"/>
  <c r="AL19" i="109"/>
  <c r="AK19" i="109"/>
  <c r="AJ19" i="109"/>
  <c r="AI19" i="109"/>
  <c r="AF19" i="109"/>
  <c r="Z19" i="109"/>
  <c r="V19" i="109"/>
  <c r="AH19" i="109" s="1"/>
  <c r="U19" i="109"/>
  <c r="T19" i="109"/>
  <c r="S19" i="109"/>
  <c r="R19" i="109"/>
  <c r="Q19" i="109"/>
  <c r="P19" i="109"/>
  <c r="O19" i="109"/>
  <c r="N19" i="109"/>
  <c r="M19" i="109"/>
  <c r="L19" i="109"/>
  <c r="K19" i="109"/>
  <c r="J19" i="109"/>
  <c r="I19" i="109"/>
  <c r="H19" i="109"/>
  <c r="G19" i="109"/>
  <c r="F19" i="109"/>
  <c r="E19" i="109"/>
  <c r="D19" i="109"/>
  <c r="C19" i="109"/>
  <c r="B19" i="109"/>
  <c r="A19" i="109"/>
  <c r="AP18" i="109"/>
  <c r="AO18" i="109"/>
  <c r="AN18" i="109"/>
  <c r="AM18" i="109"/>
  <c r="AL18" i="109"/>
  <c r="AK18" i="109"/>
  <c r="AB18" i="109"/>
  <c r="AC18" i="109" s="1"/>
  <c r="V18" i="109"/>
  <c r="AJ18" i="109" s="1"/>
  <c r="U18" i="109"/>
  <c r="T18" i="109"/>
  <c r="S18" i="109"/>
  <c r="R18" i="109"/>
  <c r="Q18" i="109"/>
  <c r="P18" i="109"/>
  <c r="O18" i="109"/>
  <c r="N18" i="109"/>
  <c r="M18" i="109"/>
  <c r="L18" i="109"/>
  <c r="K18" i="109"/>
  <c r="J18" i="109"/>
  <c r="I18" i="109"/>
  <c r="H18" i="109"/>
  <c r="G18" i="109"/>
  <c r="F18" i="109"/>
  <c r="E18" i="109"/>
  <c r="D18" i="109"/>
  <c r="C18" i="109"/>
  <c r="B18" i="109"/>
  <c r="A18" i="109"/>
  <c r="AP17" i="109"/>
  <c r="AO17" i="109"/>
  <c r="AS17" i="109" s="1"/>
  <c r="AB17" i="109"/>
  <c r="AC17" i="109" s="1"/>
  <c r="V17" i="109"/>
  <c r="X17" i="109" s="1"/>
  <c r="U17" i="109"/>
  <c r="T17" i="109"/>
  <c r="S17" i="109"/>
  <c r="AA17" i="109" s="1"/>
  <c r="R17" i="109"/>
  <c r="Q17" i="109"/>
  <c r="P17" i="109"/>
  <c r="O17" i="109"/>
  <c r="N17" i="109"/>
  <c r="M17" i="109"/>
  <c r="L17" i="109"/>
  <c r="K17" i="109"/>
  <c r="J17" i="109"/>
  <c r="I17" i="109"/>
  <c r="H17" i="109"/>
  <c r="G17" i="109"/>
  <c r="F17" i="109"/>
  <c r="E17" i="109"/>
  <c r="D17" i="109"/>
  <c r="C17" i="109"/>
  <c r="B17" i="109"/>
  <c r="A17" i="109"/>
  <c r="AB16" i="109"/>
  <c r="AC16" i="109" s="1"/>
  <c r="V16" i="109"/>
  <c r="AP16" i="109" s="1"/>
  <c r="U16" i="109"/>
  <c r="T16" i="109"/>
  <c r="S16" i="109"/>
  <c r="AA16" i="109" s="1"/>
  <c r="R16" i="109"/>
  <c r="Q16" i="109"/>
  <c r="P16" i="109"/>
  <c r="O16" i="109"/>
  <c r="N16" i="109"/>
  <c r="M16" i="109"/>
  <c r="L16" i="109"/>
  <c r="K16" i="109"/>
  <c r="J16" i="109"/>
  <c r="I16" i="109"/>
  <c r="H16" i="109"/>
  <c r="G16" i="109"/>
  <c r="F16" i="109"/>
  <c r="E16" i="109"/>
  <c r="D16" i="109"/>
  <c r="C16" i="109"/>
  <c r="B16" i="109"/>
  <c r="A16" i="109"/>
  <c r="AB15" i="109"/>
  <c r="AC15" i="109" s="1"/>
  <c r="AA15" i="109"/>
  <c r="Y15" i="109"/>
  <c r="V15" i="109"/>
  <c r="U15" i="109"/>
  <c r="T15" i="109"/>
  <c r="S15" i="109"/>
  <c r="R15" i="109"/>
  <c r="Q15" i="109"/>
  <c r="P15" i="109"/>
  <c r="O15" i="109"/>
  <c r="N15" i="109"/>
  <c r="M15" i="109"/>
  <c r="L15" i="109"/>
  <c r="K15" i="109"/>
  <c r="J15" i="109"/>
  <c r="I15" i="109"/>
  <c r="H15" i="109"/>
  <c r="G15" i="109"/>
  <c r="F15" i="109"/>
  <c r="E15" i="109"/>
  <c r="D15" i="109"/>
  <c r="C15" i="109"/>
  <c r="B15" i="109"/>
  <c r="A15" i="109"/>
  <c r="AB14" i="109"/>
  <c r="AC14" i="109" s="1"/>
  <c r="AA14" i="109"/>
  <c r="V14" i="109"/>
  <c r="Y14" i="109" s="1"/>
  <c r="U14" i="109"/>
  <c r="T14" i="109"/>
  <c r="S14" i="109"/>
  <c r="R14" i="109"/>
  <c r="Q14" i="109"/>
  <c r="P14" i="109"/>
  <c r="O14" i="109"/>
  <c r="N14" i="109"/>
  <c r="M14" i="109"/>
  <c r="L14" i="109"/>
  <c r="K14" i="109"/>
  <c r="J14" i="109"/>
  <c r="I14" i="109"/>
  <c r="H14" i="109"/>
  <c r="G14" i="109"/>
  <c r="F14" i="109"/>
  <c r="E14" i="109"/>
  <c r="D14" i="109"/>
  <c r="C14" i="109"/>
  <c r="B14" i="109"/>
  <c r="A14" i="109"/>
  <c r="AP13" i="109"/>
  <c r="AO13" i="109"/>
  <c r="AS13" i="109" s="1"/>
  <c r="AL13" i="109"/>
  <c r="AI13" i="109"/>
  <c r="AH13" i="109"/>
  <c r="AG13" i="109"/>
  <c r="AF13" i="109"/>
  <c r="AE13" i="109"/>
  <c r="AC13" i="109"/>
  <c r="AB13" i="109"/>
  <c r="AA13" i="109"/>
  <c r="Z13" i="109"/>
  <c r="Y13" i="109"/>
  <c r="V13" i="109"/>
  <c r="X13" i="109" s="1"/>
  <c r="AD13" i="109" s="1"/>
  <c r="U13" i="109"/>
  <c r="T13" i="109"/>
  <c r="S13" i="109"/>
  <c r="R13" i="109"/>
  <c r="Q13" i="109"/>
  <c r="P13" i="109"/>
  <c r="O13" i="109"/>
  <c r="N13" i="109"/>
  <c r="M13" i="109"/>
  <c r="L13" i="109"/>
  <c r="K13" i="109"/>
  <c r="J13" i="109"/>
  <c r="I13" i="109"/>
  <c r="H13" i="109"/>
  <c r="G13" i="109"/>
  <c r="F13" i="109"/>
  <c r="E13" i="109"/>
  <c r="D13" i="109"/>
  <c r="C13" i="109"/>
  <c r="B13" i="109"/>
  <c r="A13" i="109"/>
  <c r="AB12" i="109"/>
  <c r="AC12" i="109" s="1"/>
  <c r="AA12" i="109"/>
  <c r="U12" i="109"/>
  <c r="T12" i="109"/>
  <c r="S12" i="109"/>
  <c r="R12" i="109"/>
  <c r="Q12" i="109"/>
  <c r="P12" i="109"/>
  <c r="O12" i="109"/>
  <c r="N12" i="109"/>
  <c r="M12" i="109"/>
  <c r="L12" i="109"/>
  <c r="K12" i="109"/>
  <c r="J12" i="109"/>
  <c r="I12" i="109"/>
  <c r="H12" i="109"/>
  <c r="G12" i="109"/>
  <c r="F12" i="109"/>
  <c r="E12" i="109"/>
  <c r="D12" i="109"/>
  <c r="C12" i="109"/>
  <c r="B12" i="109"/>
  <c r="A12" i="109"/>
  <c r="V12" i="109" s="1"/>
  <c r="AL11" i="109"/>
  <c r="AK11" i="109"/>
  <c r="AJ11" i="109"/>
  <c r="AI11" i="109"/>
  <c r="AH11" i="109"/>
  <c r="AG11" i="109"/>
  <c r="AF11" i="109"/>
  <c r="AE11" i="109"/>
  <c r="V11" i="109"/>
  <c r="Z11" i="109" s="1"/>
  <c r="U11" i="109"/>
  <c r="T11" i="109"/>
  <c r="S11" i="109"/>
  <c r="R11" i="109"/>
  <c r="Q11" i="109"/>
  <c r="P11" i="109"/>
  <c r="O11" i="109"/>
  <c r="N11" i="109"/>
  <c r="M11" i="109"/>
  <c r="L11" i="109"/>
  <c r="K11" i="109"/>
  <c r="J11" i="109"/>
  <c r="I11" i="109"/>
  <c r="H11" i="109"/>
  <c r="G11" i="109"/>
  <c r="F11" i="109"/>
  <c r="E11" i="109"/>
  <c r="D11" i="109"/>
  <c r="C11" i="109"/>
  <c r="B11" i="109"/>
  <c r="A11" i="109"/>
  <c r="AP10" i="109"/>
  <c r="AO10" i="109"/>
  <c r="AS10" i="109" s="1"/>
  <c r="AN10" i="109"/>
  <c r="AM10" i="109"/>
  <c r="AL10" i="109"/>
  <c r="AK10" i="109"/>
  <c r="AJ10" i="109"/>
  <c r="AI10" i="109"/>
  <c r="AH10" i="109"/>
  <c r="AG10" i="109"/>
  <c r="AF10" i="109"/>
  <c r="AR10" i="109" s="1"/>
  <c r="AE10" i="109"/>
  <c r="AQ10" i="109" s="1"/>
  <c r="Z10" i="109"/>
  <c r="Y10" i="109"/>
  <c r="V10" i="109"/>
  <c r="X10" i="109" s="1"/>
  <c r="U10" i="109"/>
  <c r="T10" i="109"/>
  <c r="S10" i="109"/>
  <c r="R10" i="109"/>
  <c r="Q10" i="109"/>
  <c r="P10" i="109"/>
  <c r="O10" i="109"/>
  <c r="N10" i="109"/>
  <c r="M10" i="109"/>
  <c r="L10" i="109"/>
  <c r="K10" i="109"/>
  <c r="J10" i="109"/>
  <c r="I10" i="109"/>
  <c r="H10" i="109"/>
  <c r="G10" i="109"/>
  <c r="F10" i="109"/>
  <c r="E10" i="109"/>
  <c r="D10" i="109"/>
  <c r="C10" i="109"/>
  <c r="B10" i="109"/>
  <c r="A10" i="109"/>
  <c r="AH9" i="109"/>
  <c r="U9" i="109"/>
  <c r="T9" i="109"/>
  <c r="S9" i="109"/>
  <c r="R9" i="109"/>
  <c r="Q9" i="109"/>
  <c r="P9" i="109"/>
  <c r="O9" i="109"/>
  <c r="N9" i="109"/>
  <c r="M9" i="109"/>
  <c r="L9" i="109"/>
  <c r="K9" i="109"/>
  <c r="J9" i="109"/>
  <c r="I9" i="109"/>
  <c r="H9" i="109"/>
  <c r="G9" i="109"/>
  <c r="F9" i="109"/>
  <c r="E9" i="109"/>
  <c r="D9" i="109"/>
  <c r="C9" i="109"/>
  <c r="B9" i="109"/>
  <c r="A9" i="109"/>
  <c r="V9" i="109" s="1"/>
  <c r="AL9" i="109" s="1"/>
  <c r="AP8" i="109"/>
  <c r="AO8" i="109"/>
  <c r="AS8" i="109" s="1"/>
  <c r="AN8" i="109"/>
  <c r="AM8" i="109"/>
  <c r="AL8" i="109"/>
  <c r="AK8" i="109"/>
  <c r="AJ8" i="109"/>
  <c r="AI8" i="109"/>
  <c r="AF8" i="109"/>
  <c r="Z8" i="109"/>
  <c r="V8" i="109"/>
  <c r="AH8" i="109" s="1"/>
  <c r="U8" i="109"/>
  <c r="T8" i="109"/>
  <c r="S8" i="109"/>
  <c r="R8" i="109"/>
  <c r="Q8" i="109"/>
  <c r="P8" i="109"/>
  <c r="O8" i="109"/>
  <c r="N8" i="109"/>
  <c r="M8" i="109"/>
  <c r="L8" i="109"/>
  <c r="K8" i="109"/>
  <c r="J8" i="109"/>
  <c r="I8" i="109"/>
  <c r="H8" i="109"/>
  <c r="G8" i="109"/>
  <c r="F8" i="109"/>
  <c r="E8" i="109"/>
  <c r="D8" i="109"/>
  <c r="C8" i="109"/>
  <c r="B8" i="109"/>
  <c r="A8" i="109"/>
  <c r="AP7" i="109"/>
  <c r="AO7" i="109"/>
  <c r="AS7" i="109" s="1"/>
  <c r="AN7" i="109"/>
  <c r="AM7" i="109"/>
  <c r="AL7" i="109"/>
  <c r="AK7" i="109"/>
  <c r="AB7" i="109"/>
  <c r="AC7" i="109" s="1"/>
  <c r="V7" i="109"/>
  <c r="AJ7" i="109" s="1"/>
  <c r="U7" i="109"/>
  <c r="T7" i="109"/>
  <c r="S7" i="109"/>
  <c r="R7" i="109"/>
  <c r="Q7" i="109"/>
  <c r="P7" i="109"/>
  <c r="O7" i="109"/>
  <c r="N7" i="109"/>
  <c r="M7" i="109"/>
  <c r="L7" i="109"/>
  <c r="AA7" i="109" s="1"/>
  <c r="K7" i="109"/>
  <c r="J7" i="109"/>
  <c r="I7" i="109"/>
  <c r="H7" i="109"/>
  <c r="G7" i="109"/>
  <c r="F7" i="109"/>
  <c r="E7" i="109"/>
  <c r="D7" i="109"/>
  <c r="C7" i="109"/>
  <c r="B7" i="109"/>
  <c r="A7" i="109"/>
  <c r="AM6" i="109"/>
  <c r="AB6" i="109"/>
  <c r="AC6" i="109" s="1"/>
  <c r="V6" i="109"/>
  <c r="U6" i="109"/>
  <c r="T6" i="109"/>
  <c r="S6" i="109"/>
  <c r="AA6" i="109" s="1"/>
  <c r="R6" i="109"/>
  <c r="Q6" i="109"/>
  <c r="P6" i="109"/>
  <c r="O6" i="109"/>
  <c r="N6" i="109"/>
  <c r="M6" i="109"/>
  <c r="L6" i="109"/>
  <c r="K6" i="109"/>
  <c r="J6" i="109"/>
  <c r="I6" i="109"/>
  <c r="H6" i="109"/>
  <c r="G6" i="109"/>
  <c r="F6" i="109"/>
  <c r="E6" i="109"/>
  <c r="D6" i="109"/>
  <c r="C6" i="109"/>
  <c r="B6" i="109"/>
  <c r="A6" i="109"/>
  <c r="AB5" i="109"/>
  <c r="AC5" i="109" s="1"/>
  <c r="V5" i="109"/>
  <c r="AP5" i="109" s="1"/>
  <c r="U5" i="109"/>
  <c r="T5" i="109"/>
  <c r="S5" i="109"/>
  <c r="AA5" i="109" s="1"/>
  <c r="R5" i="109"/>
  <c r="Q5" i="109"/>
  <c r="P5" i="109"/>
  <c r="O5" i="109"/>
  <c r="N5" i="109"/>
  <c r="M5" i="109"/>
  <c r="L5" i="109"/>
  <c r="K5" i="109"/>
  <c r="J5" i="109"/>
  <c r="I5" i="109"/>
  <c r="H5" i="109"/>
  <c r="G5" i="109"/>
  <c r="F5" i="109"/>
  <c r="E5" i="109"/>
  <c r="D5" i="109"/>
  <c r="C5" i="109"/>
  <c r="B5" i="109"/>
  <c r="A5" i="109"/>
  <c r="AB4" i="109"/>
  <c r="AC4" i="109" s="1"/>
  <c r="AA4" i="109"/>
  <c r="U4" i="109"/>
  <c r="T4" i="109"/>
  <c r="S4" i="109"/>
  <c r="R4" i="109"/>
  <c r="Q4" i="109"/>
  <c r="P4" i="109"/>
  <c r="O4" i="109"/>
  <c r="N4" i="109"/>
  <c r="M4" i="109"/>
  <c r="L4" i="109"/>
  <c r="K4" i="109"/>
  <c r="J4" i="109"/>
  <c r="I4" i="109"/>
  <c r="H4" i="109"/>
  <c r="G4" i="109"/>
  <c r="F4" i="109"/>
  <c r="E4" i="109"/>
  <c r="D4" i="109"/>
  <c r="C4" i="109"/>
  <c r="B4" i="109"/>
  <c r="A4" i="109"/>
  <c r="V4" i="109" s="1"/>
  <c r="AB3" i="109"/>
  <c r="AC3" i="109" s="1"/>
  <c r="AA3" i="109"/>
  <c r="V3" i="109"/>
  <c r="X3" i="109" s="1"/>
  <c r="AD3" i="109" s="1"/>
  <c r="U3" i="109"/>
  <c r="T3" i="109"/>
  <c r="S3" i="109"/>
  <c r="R3" i="109"/>
  <c r="Q3" i="109"/>
  <c r="P3" i="109"/>
  <c r="O3" i="109"/>
  <c r="N3" i="109"/>
  <c r="M3" i="109"/>
  <c r="L3" i="109"/>
  <c r="K3" i="109"/>
  <c r="J3" i="109"/>
  <c r="I3" i="109"/>
  <c r="H3" i="109"/>
  <c r="G3" i="109"/>
  <c r="F3" i="109"/>
  <c r="E3" i="109"/>
  <c r="D3" i="109"/>
  <c r="C3" i="109"/>
  <c r="B3" i="109"/>
  <c r="A3" i="109"/>
  <c r="AP2" i="109"/>
  <c r="AO2" i="109"/>
  <c r="AS2" i="109" s="1"/>
  <c r="AL2" i="109"/>
  <c r="AI2" i="109"/>
  <c r="AH2" i="109"/>
  <c r="AG2" i="109"/>
  <c r="AF2" i="109"/>
  <c r="AE2" i="109"/>
  <c r="AC2" i="109"/>
  <c r="AB2" i="109"/>
  <c r="AA2" i="109"/>
  <c r="Z2" i="109"/>
  <c r="Y2" i="109"/>
  <c r="V2" i="109"/>
  <c r="X2" i="109" s="1"/>
  <c r="AD2" i="109" s="1"/>
  <c r="U2" i="109"/>
  <c r="T2" i="109"/>
  <c r="S2" i="109"/>
  <c r="R2" i="109"/>
  <c r="Q2" i="109"/>
  <c r="P2" i="109"/>
  <c r="O2" i="109"/>
  <c r="N2" i="109"/>
  <c r="M2" i="109"/>
  <c r="L2" i="109"/>
  <c r="K2" i="109"/>
  <c r="J2" i="109"/>
  <c r="I2" i="109"/>
  <c r="H2" i="109"/>
  <c r="G2" i="109"/>
  <c r="F2" i="109"/>
  <c r="E2" i="109"/>
  <c r="D2" i="109"/>
  <c r="C2" i="109"/>
  <c r="B2" i="109"/>
  <c r="A2" i="109"/>
  <c r="AP26" i="109" l="1"/>
  <c r="AO26" i="109"/>
  <c r="AS26" i="109" s="1"/>
  <c r="AN26" i="109"/>
  <c r="AM26" i="109"/>
  <c r="AL26" i="109"/>
  <c r="AK26" i="109"/>
  <c r="AJ26" i="109"/>
  <c r="AI26" i="109"/>
  <c r="AH26" i="109"/>
  <c r="AG26" i="109"/>
  <c r="AF26" i="109"/>
  <c r="AR26" i="109" s="1"/>
  <c r="AE26" i="109"/>
  <c r="Y26" i="109"/>
  <c r="Z26" i="109"/>
  <c r="X26" i="109"/>
  <c r="AD26" i="109" s="1"/>
  <c r="AT26" i="109" s="1"/>
  <c r="AU26" i="109" s="1"/>
  <c r="AQ128" i="109"/>
  <c r="AT57" i="109"/>
  <c r="AU57" i="109" s="1"/>
  <c r="AQ194" i="109"/>
  <c r="AS38" i="109"/>
  <c r="AF381" i="109"/>
  <c r="AP381" i="109"/>
  <c r="AO381" i="109"/>
  <c r="AS381" i="109" s="1"/>
  <c r="AN381" i="109"/>
  <c r="AM381" i="109"/>
  <c r="AL381" i="109"/>
  <c r="AK381" i="109"/>
  <c r="AJ381" i="109"/>
  <c r="AI381" i="109"/>
  <c r="AH381" i="109"/>
  <c r="AG381" i="109"/>
  <c r="AE381" i="109"/>
  <c r="Z381" i="109"/>
  <c r="Y381" i="109"/>
  <c r="X381" i="109"/>
  <c r="AD381" i="109" s="1"/>
  <c r="AE588" i="109"/>
  <c r="AQ588" i="109" s="1"/>
  <c r="Z588" i="109"/>
  <c r="Y588" i="109"/>
  <c r="AP588" i="109"/>
  <c r="AO588" i="109"/>
  <c r="AS588" i="109" s="1"/>
  <c r="AN588" i="109"/>
  <c r="AM588" i="109"/>
  <c r="AL588" i="109"/>
  <c r="AK588" i="109"/>
  <c r="AJ588" i="109"/>
  <c r="AI588" i="109"/>
  <c r="AH588" i="109"/>
  <c r="AG588" i="109"/>
  <c r="AF588" i="109"/>
  <c r="X588" i="109"/>
  <c r="AK130" i="109"/>
  <c r="AJ130" i="109"/>
  <c r="AF130" i="109"/>
  <c r="AP130" i="109"/>
  <c r="AO130" i="109"/>
  <c r="AS130" i="109" s="1"/>
  <c r="AN130" i="109"/>
  <c r="AM130" i="109"/>
  <c r="AL130" i="109"/>
  <c r="AI130" i="109"/>
  <c r="AH130" i="109"/>
  <c r="AG130" i="109"/>
  <c r="AE130" i="109"/>
  <c r="AQ130" i="109" s="1"/>
  <c r="Z130" i="109"/>
  <c r="Y130" i="109"/>
  <c r="X130" i="109"/>
  <c r="AD130" i="109" s="1"/>
  <c r="AI131" i="109"/>
  <c r="AH131" i="109"/>
  <c r="AF131" i="109"/>
  <c r="AE131" i="109"/>
  <c r="AP131" i="109"/>
  <c r="AO131" i="109"/>
  <c r="AS131" i="109" s="1"/>
  <c r="AN131" i="109"/>
  <c r="AM131" i="109"/>
  <c r="AL131" i="109"/>
  <c r="AK131" i="109"/>
  <c r="AG131" i="109"/>
  <c r="AJ131" i="109"/>
  <c r="Y131" i="109"/>
  <c r="X131" i="109"/>
  <c r="AD131" i="109" s="1"/>
  <c r="Z131" i="109"/>
  <c r="AT181" i="109"/>
  <c r="AU181" i="109" s="1"/>
  <c r="AM107" i="109"/>
  <c r="AH107" i="109"/>
  <c r="AO107" i="109"/>
  <c r="AN107" i="109"/>
  <c r="AL107" i="109"/>
  <c r="AK107" i="109"/>
  <c r="Z107" i="109"/>
  <c r="AJ107" i="109"/>
  <c r="AI107" i="109"/>
  <c r="AG107" i="109"/>
  <c r="AF107" i="109"/>
  <c r="AE107" i="109"/>
  <c r="Y107" i="109"/>
  <c r="AP107" i="109"/>
  <c r="X107" i="109"/>
  <c r="AD107" i="109" s="1"/>
  <c r="Z157" i="109"/>
  <c r="Y157" i="109"/>
  <c r="AO157" i="109"/>
  <c r="AI157" i="109"/>
  <c r="AH157" i="109"/>
  <c r="AG157" i="109"/>
  <c r="AP157" i="109"/>
  <c r="AN157" i="109"/>
  <c r="AM157" i="109"/>
  <c r="AL157" i="109"/>
  <c r="AK157" i="109"/>
  <c r="AJ157" i="109"/>
  <c r="X157" i="109"/>
  <c r="AF157" i="109"/>
  <c r="AE157" i="109"/>
  <c r="Z113" i="109"/>
  <c r="AO113" i="109"/>
  <c r="AP113" i="109"/>
  <c r="AN113" i="109"/>
  <c r="AM113" i="109"/>
  <c r="AF113" i="109"/>
  <c r="AE113" i="109"/>
  <c r="AL113" i="109"/>
  <c r="AK113" i="109"/>
  <c r="AJ113" i="109"/>
  <c r="AI113" i="109"/>
  <c r="AH113" i="109"/>
  <c r="AG113" i="109"/>
  <c r="Y113" i="109"/>
  <c r="X113" i="109"/>
  <c r="AD113" i="109" s="1"/>
  <c r="AN60" i="109"/>
  <c r="AM60" i="109"/>
  <c r="AL60" i="109"/>
  <c r="AK60" i="109"/>
  <c r="AJ60" i="109"/>
  <c r="AI60" i="109"/>
  <c r="AH60" i="109"/>
  <c r="AG60" i="109"/>
  <c r="AF60" i="109"/>
  <c r="AR60" i="109" s="1"/>
  <c r="AE60" i="109"/>
  <c r="AP60" i="109"/>
  <c r="AO60" i="109"/>
  <c r="AS60" i="109" s="1"/>
  <c r="X60" i="109"/>
  <c r="Y60" i="109"/>
  <c r="Z60" i="109"/>
  <c r="AS209" i="109"/>
  <c r="AT234" i="109"/>
  <c r="AU234" i="109" s="1"/>
  <c r="AQ172" i="109"/>
  <c r="AR100" i="109"/>
  <c r="AJ254" i="109"/>
  <c r="AG254" i="109"/>
  <c r="AP254" i="109"/>
  <c r="AO254" i="109"/>
  <c r="AN254" i="109"/>
  <c r="AM254" i="109"/>
  <c r="AL254" i="109"/>
  <c r="AK254" i="109"/>
  <c r="AI254" i="109"/>
  <c r="AH254" i="109"/>
  <c r="AF254" i="109"/>
  <c r="AE254" i="109"/>
  <c r="AQ254" i="109" s="1"/>
  <c r="Z254" i="109"/>
  <c r="Y254" i="109"/>
  <c r="X254" i="109"/>
  <c r="AQ86" i="109"/>
  <c r="AP626" i="109"/>
  <c r="AO626" i="109"/>
  <c r="AS626" i="109" s="1"/>
  <c r="AN626" i="109"/>
  <c r="AM626" i="109"/>
  <c r="AL626" i="109"/>
  <c r="AK626" i="109"/>
  <c r="AJ626" i="109"/>
  <c r="AI626" i="109"/>
  <c r="AH626" i="109"/>
  <c r="AG626" i="109"/>
  <c r="AF626" i="109"/>
  <c r="AR626" i="109" s="1"/>
  <c r="AE626" i="109"/>
  <c r="Z626" i="109"/>
  <c r="Y626" i="109"/>
  <c r="X626" i="109"/>
  <c r="AD626" i="109" s="1"/>
  <c r="AT626" i="109" s="1"/>
  <c r="AU626" i="109" s="1"/>
  <c r="AP70" i="109"/>
  <c r="AO70" i="109"/>
  <c r="AS70" i="109" s="1"/>
  <c r="AN70" i="109"/>
  <c r="AM70" i="109"/>
  <c r="AL70" i="109"/>
  <c r="AK70" i="109"/>
  <c r="AJ70" i="109"/>
  <c r="AI70" i="109"/>
  <c r="AH70" i="109"/>
  <c r="AG70" i="109"/>
  <c r="AF70" i="109"/>
  <c r="AE70" i="109"/>
  <c r="Z70" i="109"/>
  <c r="Y70" i="109"/>
  <c r="X70" i="109"/>
  <c r="AD70" i="109" s="1"/>
  <c r="AI109" i="109"/>
  <c r="AO109" i="109"/>
  <c r="Z109" i="109"/>
  <c r="AN109" i="109"/>
  <c r="AM109" i="109"/>
  <c r="AL109" i="109"/>
  <c r="AK109" i="109"/>
  <c r="AJ109" i="109"/>
  <c r="AH109" i="109"/>
  <c r="AG109" i="109"/>
  <c r="AF109" i="109"/>
  <c r="Y109" i="109"/>
  <c r="AE109" i="109"/>
  <c r="AQ109" i="109" s="1"/>
  <c r="AP109" i="109"/>
  <c r="X109" i="109"/>
  <c r="AP474" i="109"/>
  <c r="AO474" i="109"/>
  <c r="AS474" i="109" s="1"/>
  <c r="AN474" i="109"/>
  <c r="AM474" i="109"/>
  <c r="AL474" i="109"/>
  <c r="AK474" i="109"/>
  <c r="AJ474" i="109"/>
  <c r="AI474" i="109"/>
  <c r="AH474" i="109"/>
  <c r="AG474" i="109"/>
  <c r="AF474" i="109"/>
  <c r="AE474" i="109"/>
  <c r="AQ474" i="109" s="1"/>
  <c r="Z474" i="109"/>
  <c r="X474" i="109"/>
  <c r="AD474" i="109" s="1"/>
  <c r="Y474" i="109"/>
  <c r="AT2" i="109"/>
  <c r="AU2" i="109" s="1"/>
  <c r="AO139" i="109"/>
  <c r="AS139" i="109" s="1"/>
  <c r="AN139" i="109"/>
  <c r="AJ139" i="109"/>
  <c r="AG139" i="109"/>
  <c r="AE139" i="109"/>
  <c r="AP139" i="109"/>
  <c r="AM139" i="109"/>
  <c r="AL139" i="109"/>
  <c r="AK139" i="109"/>
  <c r="AI139" i="109"/>
  <c r="AH139" i="109"/>
  <c r="AF139" i="109"/>
  <c r="Z139" i="109"/>
  <c r="Y139" i="109"/>
  <c r="X139" i="109"/>
  <c r="AD139" i="109" s="1"/>
  <c r="AP59" i="109"/>
  <c r="AO59" i="109"/>
  <c r="AS59" i="109" s="1"/>
  <c r="AN59" i="109"/>
  <c r="AM59" i="109"/>
  <c r="AL59" i="109"/>
  <c r="AK59" i="109"/>
  <c r="AJ59" i="109"/>
  <c r="AI59" i="109"/>
  <c r="AH59" i="109"/>
  <c r="AG59" i="109"/>
  <c r="AF59" i="109"/>
  <c r="AE59" i="109"/>
  <c r="Z59" i="109"/>
  <c r="Y59" i="109"/>
  <c r="X59" i="109"/>
  <c r="AD59" i="109" s="1"/>
  <c r="AP25" i="109"/>
  <c r="AO25" i="109"/>
  <c r="AS25" i="109" s="1"/>
  <c r="AN25" i="109"/>
  <c r="AM25" i="109"/>
  <c r="AL25" i="109"/>
  <c r="AK25" i="109"/>
  <c r="AJ25" i="109"/>
  <c r="AI25" i="109"/>
  <c r="AF25" i="109"/>
  <c r="AR25" i="109" s="1"/>
  <c r="AE25" i="109"/>
  <c r="AH25" i="109"/>
  <c r="AG25" i="109"/>
  <c r="Y25" i="109"/>
  <c r="Z25" i="109"/>
  <c r="X25" i="109"/>
  <c r="AD25" i="109" s="1"/>
  <c r="AG121" i="109"/>
  <c r="AF121" i="109"/>
  <c r="Y121" i="109"/>
  <c r="AP121" i="109"/>
  <c r="AO121" i="109"/>
  <c r="AS121" i="109" s="1"/>
  <c r="AN121" i="109"/>
  <c r="Z121" i="109"/>
  <c r="AM121" i="109"/>
  <c r="AL121" i="109"/>
  <c r="AK121" i="109"/>
  <c r="AJ121" i="109"/>
  <c r="AI121" i="109"/>
  <c r="AH121" i="109"/>
  <c r="AE121" i="109"/>
  <c r="AQ121" i="109" s="1"/>
  <c r="X121" i="109"/>
  <c r="AD121" i="109" s="1"/>
  <c r="AP4" i="109"/>
  <c r="AO4" i="109"/>
  <c r="AN4" i="109"/>
  <c r="AK4" i="109"/>
  <c r="AM4" i="109"/>
  <c r="AL4" i="109"/>
  <c r="AJ4" i="109"/>
  <c r="AI4" i="109"/>
  <c r="AH4" i="109"/>
  <c r="AG4" i="109"/>
  <c r="AF4" i="109"/>
  <c r="AE4" i="109"/>
  <c r="Z4" i="109"/>
  <c r="Y4" i="109"/>
  <c r="X4" i="109"/>
  <c r="AD4" i="109" s="1"/>
  <c r="AN49" i="109"/>
  <c r="AM49" i="109"/>
  <c r="AL49" i="109"/>
  <c r="AK49" i="109"/>
  <c r="AJ49" i="109"/>
  <c r="AI49" i="109"/>
  <c r="AH49" i="109"/>
  <c r="AG49" i="109"/>
  <c r="AF49" i="109"/>
  <c r="AE49" i="109"/>
  <c r="AO49" i="109"/>
  <c r="AS49" i="109" s="1"/>
  <c r="Z49" i="109"/>
  <c r="Y49" i="109"/>
  <c r="X49" i="109"/>
  <c r="AP49" i="109"/>
  <c r="Z5" i="109"/>
  <c r="X50" i="109"/>
  <c r="AN75" i="109"/>
  <c r="AM209" i="109"/>
  <c r="AP507" i="109"/>
  <c r="AO507" i="109"/>
  <c r="AS507" i="109" s="1"/>
  <c r="AN507" i="109"/>
  <c r="AM507" i="109"/>
  <c r="AL507" i="109"/>
  <c r="AK507" i="109"/>
  <c r="AJ507" i="109"/>
  <c r="AI507" i="109"/>
  <c r="AH507" i="109"/>
  <c r="AG507" i="109"/>
  <c r="AF507" i="109"/>
  <c r="AR507" i="109" s="1"/>
  <c r="AE507" i="109"/>
  <c r="Z507" i="109"/>
  <c r="Y507" i="109"/>
  <c r="AB136" i="109"/>
  <c r="AC136" i="109" s="1"/>
  <c r="AA136" i="109"/>
  <c r="AB280" i="109"/>
  <c r="AC280" i="109" s="1"/>
  <c r="AA280" i="109"/>
  <c r="AE336" i="109"/>
  <c r="AP361" i="109"/>
  <c r="AO361" i="109"/>
  <c r="AS361" i="109" s="1"/>
  <c r="AN361" i="109"/>
  <c r="AM361" i="109"/>
  <c r="AL361" i="109"/>
  <c r="AK361" i="109"/>
  <c r="AJ361" i="109"/>
  <c r="AI361" i="109"/>
  <c r="AH361" i="109"/>
  <c r="AG361" i="109"/>
  <c r="AF361" i="109"/>
  <c r="AR361" i="109" s="1"/>
  <c r="AE361" i="109"/>
  <c r="Z361" i="109"/>
  <c r="Y361" i="109"/>
  <c r="X361" i="109"/>
  <c r="AD361" i="109" s="1"/>
  <c r="AT361" i="109" s="1"/>
  <c r="AN725" i="109"/>
  <c r="AM725" i="109"/>
  <c r="AK725" i="109"/>
  <c r="AP725" i="109"/>
  <c r="AO725" i="109"/>
  <c r="AS725" i="109" s="1"/>
  <c r="AL725" i="109"/>
  <c r="AJ725" i="109"/>
  <c r="AI725" i="109"/>
  <c r="AH725" i="109"/>
  <c r="AG725" i="109"/>
  <c r="AF725" i="109"/>
  <c r="AR725" i="109" s="1"/>
  <c r="AE725" i="109"/>
  <c r="Z725" i="109"/>
  <c r="Y725" i="109"/>
  <c r="Z3" i="109"/>
  <c r="Y16" i="109"/>
  <c r="AM20" i="109"/>
  <c r="AB77" i="109"/>
  <c r="AC77" i="109" s="1"/>
  <c r="AA77" i="109"/>
  <c r="AD206" i="109"/>
  <c r="AF336" i="109"/>
  <c r="AG404" i="109"/>
  <c r="AK974" i="109"/>
  <c r="AJ974" i="109"/>
  <c r="AI974" i="109"/>
  <c r="AH974" i="109"/>
  <c r="AG974" i="109"/>
  <c r="AF974" i="109"/>
  <c r="AE974" i="109"/>
  <c r="Z974" i="109"/>
  <c r="Y974" i="109"/>
  <c r="AP974" i="109"/>
  <c r="AO974" i="109"/>
  <c r="AS974" i="109" s="1"/>
  <c r="AN974" i="109"/>
  <c r="AM974" i="109"/>
  <c r="AL974" i="109"/>
  <c r="X974" i="109"/>
  <c r="AH1352" i="109"/>
  <c r="AP1352" i="109"/>
  <c r="AO1352" i="109"/>
  <c r="AS1352" i="109" s="1"/>
  <c r="AM1352" i="109"/>
  <c r="AL1352" i="109"/>
  <c r="AK1352" i="109"/>
  <c r="AJ1352" i="109"/>
  <c r="AI1352" i="109"/>
  <c r="AG1352" i="109"/>
  <c r="AE1352" i="109"/>
  <c r="AQ1352" i="109" s="1"/>
  <c r="AF1352" i="109"/>
  <c r="AN1352" i="109"/>
  <c r="Z1352" i="109"/>
  <c r="Y1352" i="109"/>
  <c r="X1352" i="109"/>
  <c r="AD1352" i="109" s="1"/>
  <c r="AK31" i="109"/>
  <c r="AE111" i="109"/>
  <c r="Z111" i="109"/>
  <c r="AO111" i="109"/>
  <c r="AN111" i="109"/>
  <c r="AM111" i="109"/>
  <c r="AL111" i="109"/>
  <c r="AK111" i="109"/>
  <c r="AJ111" i="109"/>
  <c r="AI111" i="109"/>
  <c r="AH111" i="109"/>
  <c r="AG111" i="109"/>
  <c r="AF111" i="109"/>
  <c r="Y111" i="109"/>
  <c r="Z325" i="109"/>
  <c r="Y325" i="109"/>
  <c r="X325" i="109"/>
  <c r="AD325" i="109" s="1"/>
  <c r="AP325" i="109"/>
  <c r="AO325" i="109"/>
  <c r="AS325" i="109" s="1"/>
  <c r="AN325" i="109"/>
  <c r="AM325" i="109"/>
  <c r="AL325" i="109"/>
  <c r="AK325" i="109"/>
  <c r="AJ325" i="109"/>
  <c r="AH325" i="109"/>
  <c r="AG325" i="109"/>
  <c r="AE325" i="109"/>
  <c r="AI325" i="109"/>
  <c r="AF325" i="109"/>
  <c r="AQ44" i="109"/>
  <c r="AO50" i="109"/>
  <c r="AS50" i="109" s="1"/>
  <c r="AD127" i="109"/>
  <c r="X138" i="109"/>
  <c r="AL143" i="109"/>
  <c r="AB151" i="109"/>
  <c r="AC151" i="109" s="1"/>
  <c r="AA151" i="109"/>
  <c r="Y161" i="109"/>
  <c r="AG165" i="109"/>
  <c r="AF165" i="109"/>
  <c r="AE165" i="109"/>
  <c r="Y165" i="109"/>
  <c r="X165" i="109"/>
  <c r="AD165" i="109" s="1"/>
  <c r="AL165" i="109"/>
  <c r="AM165" i="109"/>
  <c r="AK165" i="109"/>
  <c r="AP165" i="109"/>
  <c r="AO165" i="109"/>
  <c r="AN165" i="109"/>
  <c r="Y171" i="109"/>
  <c r="AQ272" i="109"/>
  <c r="AB278" i="109"/>
  <c r="AC278" i="109" s="1"/>
  <c r="AA278" i="109"/>
  <c r="AD278" i="109" s="1"/>
  <c r="Y306" i="109"/>
  <c r="AI355" i="109"/>
  <c r="AI404" i="109"/>
  <c r="AL456" i="109"/>
  <c r="AK727" i="109"/>
  <c r="AJ727" i="109"/>
  <c r="AI727" i="109"/>
  <c r="AG727" i="109"/>
  <c r="AP727" i="109"/>
  <c r="AO727" i="109"/>
  <c r="AN727" i="109"/>
  <c r="AM727" i="109"/>
  <c r="AL727" i="109"/>
  <c r="AH727" i="109"/>
  <c r="AF727" i="109"/>
  <c r="AE727" i="109"/>
  <c r="Z727" i="109"/>
  <c r="Y727" i="109"/>
  <c r="X727" i="109"/>
  <c r="AD727" i="109" s="1"/>
  <c r="AI910" i="109"/>
  <c r="AH910" i="109"/>
  <c r="AG910" i="109"/>
  <c r="AF910" i="109"/>
  <c r="AE910" i="109"/>
  <c r="Z910" i="109"/>
  <c r="Y910" i="109"/>
  <c r="AP910" i="109"/>
  <c r="AO910" i="109"/>
  <c r="AS910" i="109" s="1"/>
  <c r="AN910" i="109"/>
  <c r="AM910" i="109"/>
  <c r="AL910" i="109"/>
  <c r="AK910" i="109"/>
  <c r="AJ910" i="109"/>
  <c r="X910" i="109"/>
  <c r="AD910" i="109" s="1"/>
  <c r="AB43" i="109"/>
  <c r="AC43" i="109" s="1"/>
  <c r="AA43" i="109"/>
  <c r="AB79" i="109"/>
  <c r="AC79" i="109" s="1"/>
  <c r="AA79" i="109"/>
  <c r="AL31" i="109"/>
  <c r="AB41" i="109"/>
  <c r="AC41" i="109" s="1"/>
  <c r="AA41" i="109"/>
  <c r="AL61" i="109"/>
  <c r="AK61" i="109"/>
  <c r="Z61" i="109"/>
  <c r="AJ61" i="109"/>
  <c r="AI61" i="109"/>
  <c r="AH61" i="109"/>
  <c r="AG61" i="109"/>
  <c r="AF61" i="109"/>
  <c r="Y61" i="109"/>
  <c r="AE61" i="109"/>
  <c r="AE114" i="109"/>
  <c r="AS125" i="109"/>
  <c r="AR8" i="109"/>
  <c r="AA9" i="109"/>
  <c r="AD9" i="109" s="1"/>
  <c r="AB9" i="109"/>
  <c r="AC9" i="109" s="1"/>
  <c r="Z14" i="109"/>
  <c r="AO16" i="109"/>
  <c r="AS16" i="109" s="1"/>
  <c r="AD17" i="109"/>
  <c r="AT17" i="109" s="1"/>
  <c r="AU17" i="109" s="1"/>
  <c r="AS18" i="109"/>
  <c r="AM31" i="109"/>
  <c r="AS52" i="109"/>
  <c r="X61" i="109"/>
  <c r="AG67" i="109"/>
  <c r="AR74" i="109"/>
  <c r="AB75" i="109"/>
  <c r="AC75" i="109" s="1"/>
  <c r="AA75" i="109"/>
  <c r="AS86" i="109"/>
  <c r="AD104" i="109"/>
  <c r="AR133" i="109"/>
  <c r="AM143" i="109"/>
  <c r="Z161" i="109"/>
  <c r="Z165" i="109"/>
  <c r="Z171" i="109"/>
  <c r="AS175" i="109"/>
  <c r="AO236" i="109"/>
  <c r="AS236" i="109" s="1"/>
  <c r="AN236" i="109"/>
  <c r="AM236" i="109"/>
  <c r="AL236" i="109"/>
  <c r="AK236" i="109"/>
  <c r="AJ236" i="109"/>
  <c r="AI236" i="109"/>
  <c r="AH236" i="109"/>
  <c r="AG236" i="109"/>
  <c r="AF236" i="109"/>
  <c r="X236" i="109"/>
  <c r="AD236" i="109" s="1"/>
  <c r="Z236" i="109"/>
  <c r="AE270" i="109"/>
  <c r="AQ270" i="109" s="1"/>
  <c r="AJ355" i="109"/>
  <c r="AP372" i="109"/>
  <c r="AO372" i="109"/>
  <c r="AS372" i="109" s="1"/>
  <c r="AN372" i="109"/>
  <c r="AM372" i="109"/>
  <c r="AL372" i="109"/>
  <c r="AK372" i="109"/>
  <c r="AJ372" i="109"/>
  <c r="AI372" i="109"/>
  <c r="AH372" i="109"/>
  <c r="AG372" i="109"/>
  <c r="AF372" i="109"/>
  <c r="AE372" i="109"/>
  <c r="Z372" i="109"/>
  <c r="Y372" i="109"/>
  <c r="X372" i="109"/>
  <c r="AD372" i="109" s="1"/>
  <c r="AJ522" i="109"/>
  <c r="AI522" i="109"/>
  <c r="AH522" i="109"/>
  <c r="AG522" i="109"/>
  <c r="AF522" i="109"/>
  <c r="AE522" i="109"/>
  <c r="Z522" i="109"/>
  <c r="Y522" i="109"/>
  <c r="AP522" i="109"/>
  <c r="AO522" i="109"/>
  <c r="AS522" i="109" s="1"/>
  <c r="AN522" i="109"/>
  <c r="AM522" i="109"/>
  <c r="AL522" i="109"/>
  <c r="AK522" i="109"/>
  <c r="X522" i="109"/>
  <c r="AD522" i="109" s="1"/>
  <c r="AO950" i="109"/>
  <c r="AN950" i="109"/>
  <c r="AM950" i="109"/>
  <c r="AL950" i="109"/>
  <c r="AK950" i="109"/>
  <c r="AJ950" i="109"/>
  <c r="AI950" i="109"/>
  <c r="AH950" i="109"/>
  <c r="AG950" i="109"/>
  <c r="AF950" i="109"/>
  <c r="AR950" i="109" s="1"/>
  <c r="AE950" i="109"/>
  <c r="AQ950" i="109" s="1"/>
  <c r="AP950" i="109"/>
  <c r="Z950" i="109"/>
  <c r="Y950" i="109"/>
  <c r="X950" i="109"/>
  <c r="AD950" i="109" s="1"/>
  <c r="AD95" i="109"/>
  <c r="AD299" i="109"/>
  <c r="AQ370" i="109"/>
  <c r="AD800" i="109"/>
  <c r="AI75" i="109"/>
  <c r="AL102" i="109"/>
  <c r="AK102" i="109"/>
  <c r="AJ102" i="109"/>
  <c r="AI102" i="109"/>
  <c r="AH102" i="109"/>
  <c r="AG102" i="109"/>
  <c r="AF102" i="109"/>
  <c r="Y102" i="109"/>
  <c r="AE102" i="109"/>
  <c r="Z102" i="109"/>
  <c r="X102" i="109"/>
  <c r="AR116" i="109"/>
  <c r="AQ169" i="109"/>
  <c r="AQ192" i="109"/>
  <c r="AD225" i="109"/>
  <c r="Z56" i="109"/>
  <c r="Y56" i="109"/>
  <c r="X56" i="109"/>
  <c r="AD56" i="109" s="1"/>
  <c r="AJ56" i="109"/>
  <c r="AP56" i="109"/>
  <c r="AO56" i="109"/>
  <c r="AN56" i="109"/>
  <c r="AI56" i="109"/>
  <c r="AM56" i="109"/>
  <c r="AL56" i="109"/>
  <c r="AK56" i="109"/>
  <c r="AN5" i="109"/>
  <c r="AM5" i="109"/>
  <c r="AL5" i="109"/>
  <c r="AK5" i="109"/>
  <c r="AI5" i="109"/>
  <c r="AJ5" i="109"/>
  <c r="AH5" i="109"/>
  <c r="AG5" i="109"/>
  <c r="AF5" i="109"/>
  <c r="AR5" i="109" s="1"/>
  <c r="AE5" i="109"/>
  <c r="AK9" i="109"/>
  <c r="AD27" i="109"/>
  <c r="AL105" i="109"/>
  <c r="AN105" i="109"/>
  <c r="AM105" i="109"/>
  <c r="Z105" i="109"/>
  <c r="AK105" i="109"/>
  <c r="AJ105" i="109"/>
  <c r="AI105" i="109"/>
  <c r="AH105" i="109"/>
  <c r="AG105" i="109"/>
  <c r="AF105" i="109"/>
  <c r="AE105" i="109"/>
  <c r="AP338" i="109"/>
  <c r="AO338" i="109"/>
  <c r="AS338" i="109" s="1"/>
  <c r="AN338" i="109"/>
  <c r="AM338" i="109"/>
  <c r="AL338" i="109"/>
  <c r="AK338" i="109"/>
  <c r="AJ338" i="109"/>
  <c r="AI338" i="109"/>
  <c r="AH338" i="109"/>
  <c r="AG338" i="109"/>
  <c r="AF338" i="109"/>
  <c r="AE338" i="109"/>
  <c r="AQ357" i="109"/>
  <c r="AP430" i="109"/>
  <c r="AO430" i="109"/>
  <c r="AS430" i="109" s="1"/>
  <c r="AN430" i="109"/>
  <c r="AM430" i="109"/>
  <c r="AK430" i="109"/>
  <c r="AJ430" i="109"/>
  <c r="AI430" i="109"/>
  <c r="AH430" i="109"/>
  <c r="AG430" i="109"/>
  <c r="AE430" i="109"/>
  <c r="Z430" i="109"/>
  <c r="Y430" i="109"/>
  <c r="X430" i="109"/>
  <c r="AD430" i="109" s="1"/>
  <c r="AL430" i="109"/>
  <c r="AD61" i="109"/>
  <c r="X105" i="109"/>
  <c r="AD105" i="109" s="1"/>
  <c r="AD210" i="109"/>
  <c r="AS229" i="109"/>
  <c r="AF245" i="109"/>
  <c r="Z245" i="109"/>
  <c r="AP245" i="109"/>
  <c r="AO245" i="109"/>
  <c r="AS245" i="109" s="1"/>
  <c r="AN245" i="109"/>
  <c r="AM245" i="109"/>
  <c r="AL245" i="109"/>
  <c r="AK245" i="109"/>
  <c r="AJ245" i="109"/>
  <c r="AI245" i="109"/>
  <c r="AH245" i="109"/>
  <c r="AE245" i="109"/>
  <c r="AQ245" i="109" s="1"/>
  <c r="AM9" i="109"/>
  <c r="AJ20" i="109"/>
  <c r="AL50" i="109"/>
  <c r="AK50" i="109"/>
  <c r="AJ50" i="109"/>
  <c r="AI50" i="109"/>
  <c r="AH50" i="109"/>
  <c r="AG50" i="109"/>
  <c r="AF50" i="109"/>
  <c r="AR50" i="109" s="1"/>
  <c r="AE50" i="109"/>
  <c r="Z50" i="109"/>
  <c r="Y50" i="109"/>
  <c r="AE56" i="109"/>
  <c r="AJ198" i="109"/>
  <c r="X245" i="109"/>
  <c r="AD245" i="109" s="1"/>
  <c r="Z336" i="109"/>
  <c r="Y336" i="109"/>
  <c r="X336" i="109"/>
  <c r="AD336" i="109" s="1"/>
  <c r="AP336" i="109"/>
  <c r="AO336" i="109"/>
  <c r="AS336" i="109" s="1"/>
  <c r="AN336" i="109"/>
  <c r="AM336" i="109"/>
  <c r="AL336" i="109"/>
  <c r="AK336" i="109"/>
  <c r="AJ336" i="109"/>
  <c r="AI336" i="109"/>
  <c r="AB66" i="109"/>
  <c r="AC66" i="109" s="1"/>
  <c r="AA66" i="109"/>
  <c r="AS81" i="109"/>
  <c r="AD106" i="109"/>
  <c r="AL455" i="109"/>
  <c r="AK455" i="109"/>
  <c r="AJ455" i="109"/>
  <c r="AI455" i="109"/>
  <c r="AH455" i="109"/>
  <c r="AG455" i="109"/>
  <c r="AF455" i="109"/>
  <c r="AE455" i="109"/>
  <c r="AP455" i="109"/>
  <c r="AO455" i="109"/>
  <c r="AS455" i="109" s="1"/>
  <c r="AN455" i="109"/>
  <c r="AM455" i="109"/>
  <c r="Z455" i="109"/>
  <c r="Y455" i="109"/>
  <c r="X455" i="109"/>
  <c r="AM198" i="109"/>
  <c r="AP224" i="109"/>
  <c r="AF404" i="109"/>
  <c r="AJ456" i="109"/>
  <c r="AI456" i="109"/>
  <c r="AH456" i="109"/>
  <c r="AG456" i="109"/>
  <c r="AF456" i="109"/>
  <c r="AE456" i="109"/>
  <c r="Z456" i="109"/>
  <c r="Y456" i="109"/>
  <c r="AP456" i="109"/>
  <c r="AO456" i="109"/>
  <c r="AN456" i="109"/>
  <c r="AN581" i="109"/>
  <c r="AJ581" i="109"/>
  <c r="AO581" i="109"/>
  <c r="AM581" i="109"/>
  <c r="AL581" i="109"/>
  <c r="AK581" i="109"/>
  <c r="AI581" i="109"/>
  <c r="AH581" i="109"/>
  <c r="AG581" i="109"/>
  <c r="AF581" i="109"/>
  <c r="AR581" i="109" s="1"/>
  <c r="AE581" i="109"/>
  <c r="AQ581" i="109" s="1"/>
  <c r="Y581" i="109"/>
  <c r="Z581" i="109"/>
  <c r="AP581" i="109"/>
  <c r="AR1360" i="109"/>
  <c r="AM50" i="109"/>
  <c r="AN230" i="109"/>
  <c r="AH230" i="109"/>
  <c r="AO230" i="109"/>
  <c r="AM230" i="109"/>
  <c r="AL230" i="109"/>
  <c r="AK230" i="109"/>
  <c r="AJ230" i="109"/>
  <c r="AI230" i="109"/>
  <c r="AG230" i="109"/>
  <c r="AF230" i="109"/>
  <c r="AR230" i="109" s="1"/>
  <c r="AE230" i="109"/>
  <c r="AQ230" i="109" s="1"/>
  <c r="X456" i="109"/>
  <c r="AN27" i="109"/>
  <c r="AM27" i="109"/>
  <c r="AL27" i="109"/>
  <c r="AK27" i="109"/>
  <c r="AJ27" i="109"/>
  <c r="AI27" i="109"/>
  <c r="AH27" i="109"/>
  <c r="AG27" i="109"/>
  <c r="AF27" i="109"/>
  <c r="AE27" i="109"/>
  <c r="AF42" i="109"/>
  <c r="AO42" i="109"/>
  <c r="AE42" i="109"/>
  <c r="Z42" i="109"/>
  <c r="X42" i="109"/>
  <c r="Y42" i="109"/>
  <c r="AP42" i="109"/>
  <c r="AB54" i="109"/>
  <c r="AC54" i="109" s="1"/>
  <c r="AA54" i="109"/>
  <c r="Y103" i="109"/>
  <c r="AP103" i="109"/>
  <c r="AL103" i="109"/>
  <c r="AK103" i="109"/>
  <c r="AJ103" i="109"/>
  <c r="AI103" i="109"/>
  <c r="AH103" i="109"/>
  <c r="AG103" i="109"/>
  <c r="AF103" i="109"/>
  <c r="AE103" i="109"/>
  <c r="AQ103" i="109" s="1"/>
  <c r="X103" i="109"/>
  <c r="AD103" i="109" s="1"/>
  <c r="Z103" i="109"/>
  <c r="AE132" i="109"/>
  <c r="AP138" i="109"/>
  <c r="AL138" i="109"/>
  <c r="AI138" i="109"/>
  <c r="AO138" i="109"/>
  <c r="AN138" i="109"/>
  <c r="AM138" i="109"/>
  <c r="AK138" i="109"/>
  <c r="AJ138" i="109"/>
  <c r="AH138" i="109"/>
  <c r="AG138" i="109"/>
  <c r="AF138" i="109"/>
  <c r="AE138" i="109"/>
  <c r="AQ138" i="109" s="1"/>
  <c r="AK143" i="109"/>
  <c r="Z230" i="109"/>
  <c r="AQ303" i="109"/>
  <c r="AK456" i="109"/>
  <c r="AI42" i="109"/>
  <c r="AP108" i="109"/>
  <c r="Z27" i="109"/>
  <c r="AN31" i="109"/>
  <c r="AN103" i="109"/>
  <c r="AO106" i="109"/>
  <c r="AJ106" i="109"/>
  <c r="AN106" i="109"/>
  <c r="AM106" i="109"/>
  <c r="AL106" i="109"/>
  <c r="Z106" i="109"/>
  <c r="AK106" i="109"/>
  <c r="AI106" i="109"/>
  <c r="AH106" i="109"/>
  <c r="AG106" i="109"/>
  <c r="AF106" i="109"/>
  <c r="AR106" i="109" s="1"/>
  <c r="AE106" i="109"/>
  <c r="AP111" i="109"/>
  <c r="AB125" i="109"/>
  <c r="AC125" i="109" s="1"/>
  <c r="AA125" i="109"/>
  <c r="Z135" i="109"/>
  <c r="AO135" i="109"/>
  <c r="AS135" i="109" s="1"/>
  <c r="AH135" i="109"/>
  <c r="AG135" i="109"/>
  <c r="AF135" i="109"/>
  <c r="AE135" i="109"/>
  <c r="Y135" i="109"/>
  <c r="X135" i="109"/>
  <c r="AJ135" i="109"/>
  <c r="Z138" i="109"/>
  <c r="AN143" i="109"/>
  <c r="AP230" i="109"/>
  <c r="AN241" i="109"/>
  <c r="AH241" i="109"/>
  <c r="AP241" i="109"/>
  <c r="AO241" i="109"/>
  <c r="AS241" i="109" s="1"/>
  <c r="AM241" i="109"/>
  <c r="AL241" i="109"/>
  <c r="AK241" i="109"/>
  <c r="AJ241" i="109"/>
  <c r="AI241" i="109"/>
  <c r="AG241" i="109"/>
  <c r="AF241" i="109"/>
  <c r="Z241" i="109"/>
  <c r="AE241" i="109"/>
  <c r="Y247" i="109"/>
  <c r="AO247" i="109"/>
  <c r="AS247" i="109" s="1"/>
  <c r="AP247" i="109"/>
  <c r="AN247" i="109"/>
  <c r="AM247" i="109"/>
  <c r="AL247" i="109"/>
  <c r="AK247" i="109"/>
  <c r="AJ247" i="109"/>
  <c r="AH247" i="109"/>
  <c r="AG247" i="109"/>
  <c r="Z247" i="109"/>
  <c r="X247" i="109"/>
  <c r="AD247" i="109" s="1"/>
  <c r="AS251" i="109"/>
  <c r="AK355" i="109"/>
  <c r="AL433" i="109"/>
  <c r="AK433" i="109"/>
  <c r="AJ433" i="109"/>
  <c r="AI433" i="109"/>
  <c r="AH433" i="109"/>
  <c r="AG433" i="109"/>
  <c r="AE433" i="109"/>
  <c r="AP433" i="109"/>
  <c r="AO433" i="109"/>
  <c r="AS433" i="109" s="1"/>
  <c r="AN433" i="109"/>
  <c r="AM433" i="109"/>
  <c r="AF433" i="109"/>
  <c r="Z433" i="109"/>
  <c r="Y433" i="109"/>
  <c r="X433" i="109"/>
  <c r="AL39" i="109"/>
  <c r="AK39" i="109"/>
  <c r="AJ39" i="109"/>
  <c r="AI39" i="109"/>
  <c r="AH39" i="109"/>
  <c r="AG39" i="109"/>
  <c r="AF39" i="109"/>
  <c r="AE39" i="109"/>
  <c r="Z39" i="109"/>
  <c r="Y39" i="109"/>
  <c r="AF58" i="109"/>
  <c r="AP58" i="109"/>
  <c r="AE58" i="109"/>
  <c r="AO58" i="109"/>
  <c r="AS58" i="109" s="1"/>
  <c r="AN58" i="109"/>
  <c r="AM58" i="109"/>
  <c r="AL58" i="109"/>
  <c r="AK58" i="109"/>
  <c r="AJ58" i="109"/>
  <c r="AI58" i="109"/>
  <c r="AH58" i="109"/>
  <c r="AG58" i="109"/>
  <c r="AD63" i="109"/>
  <c r="AT63" i="109" s="1"/>
  <c r="AU63" i="109" s="1"/>
  <c r="AB74" i="109"/>
  <c r="AC74" i="109" s="1"/>
  <c r="AA74" i="109"/>
  <c r="AD108" i="109"/>
  <c r="AJ9" i="109"/>
  <c r="AP37" i="109"/>
  <c r="AO37" i="109"/>
  <c r="AS37" i="109" s="1"/>
  <c r="AN37" i="109"/>
  <c r="AM37" i="109"/>
  <c r="AL37" i="109"/>
  <c r="AK37" i="109"/>
  <c r="AJ37" i="109"/>
  <c r="AI37" i="109"/>
  <c r="AH37" i="109"/>
  <c r="AG37" i="109"/>
  <c r="AF37" i="109"/>
  <c r="AR37" i="109" s="1"/>
  <c r="AE37" i="109"/>
  <c r="AD120" i="109"/>
  <c r="AK174" i="109"/>
  <c r="AJ174" i="109"/>
  <c r="AI174" i="109"/>
  <c r="AH174" i="109"/>
  <c r="AF174" i="109"/>
  <c r="AR174" i="109" s="1"/>
  <c r="AE174" i="109"/>
  <c r="Y174" i="109"/>
  <c r="AN174" i="109"/>
  <c r="AP174" i="109"/>
  <c r="AM174" i="109"/>
  <c r="AO174" i="109"/>
  <c r="AS174" i="109" s="1"/>
  <c r="AL174" i="109"/>
  <c r="X37" i="109"/>
  <c r="AD37" i="109" s="1"/>
  <c r="AB83" i="109"/>
  <c r="AC83" i="109" s="1"/>
  <c r="AA83" i="109"/>
  <c r="X174" i="109"/>
  <c r="AD174" i="109" s="1"/>
  <c r="AL198" i="109"/>
  <c r="AF198" i="109"/>
  <c r="AH198" i="109"/>
  <c r="AG198" i="109"/>
  <c r="AE198" i="109"/>
  <c r="AQ198" i="109" s="1"/>
  <c r="Z198" i="109"/>
  <c r="Y198" i="109"/>
  <c r="X198" i="109"/>
  <c r="AD198" i="109" s="1"/>
  <c r="AP198" i="109"/>
  <c r="AO198" i="109"/>
  <c r="AS198" i="109" s="1"/>
  <c r="AL239" i="109"/>
  <c r="AP239" i="109"/>
  <c r="AO239" i="109"/>
  <c r="AN239" i="109"/>
  <c r="AM239" i="109"/>
  <c r="AK239" i="109"/>
  <c r="AJ239" i="109"/>
  <c r="AI239" i="109"/>
  <c r="AH239" i="109"/>
  <c r="AG239" i="109"/>
  <c r="AF239" i="109"/>
  <c r="Z239" i="109"/>
  <c r="X239" i="109"/>
  <c r="AD239" i="109" s="1"/>
  <c r="Y239" i="109"/>
  <c r="AE239" i="109"/>
  <c r="AQ239" i="109" s="1"/>
  <c r="X5" i="109"/>
  <c r="AD5" i="109" s="1"/>
  <c r="AI20" i="109"/>
  <c r="X71" i="109"/>
  <c r="AD71" i="109" s="1"/>
  <c r="AL75" i="109"/>
  <c r="AB89" i="109"/>
  <c r="AC89" i="109" s="1"/>
  <c r="AA89" i="109"/>
  <c r="AD89" i="109" s="1"/>
  <c r="AF234" i="109"/>
  <c r="AR234" i="109" s="1"/>
  <c r="Z234" i="109"/>
  <c r="AO234" i="109"/>
  <c r="AS234" i="109" s="1"/>
  <c r="AN234" i="109"/>
  <c r="AM234" i="109"/>
  <c r="AL234" i="109"/>
  <c r="AK234" i="109"/>
  <c r="AJ234" i="109"/>
  <c r="AI234" i="109"/>
  <c r="AH234" i="109"/>
  <c r="AG234" i="109"/>
  <c r="AE234" i="109"/>
  <c r="AQ234" i="109" s="1"/>
  <c r="AH244" i="109"/>
  <c r="AP244" i="109"/>
  <c r="AO244" i="109"/>
  <c r="AS244" i="109" s="1"/>
  <c r="AN244" i="109"/>
  <c r="AM244" i="109"/>
  <c r="AL244" i="109"/>
  <c r="AK244" i="109"/>
  <c r="AJ244" i="109"/>
  <c r="AI244" i="109"/>
  <c r="AG244" i="109"/>
  <c r="AE244" i="109"/>
  <c r="AF244" i="109"/>
  <c r="Z244" i="109"/>
  <c r="Y244" i="109"/>
  <c r="X244" i="109"/>
  <c r="AD244" i="109" s="1"/>
  <c r="AB296" i="109"/>
  <c r="AC296" i="109" s="1"/>
  <c r="AA296" i="109"/>
  <c r="AB347" i="109"/>
  <c r="AC347" i="109" s="1"/>
  <c r="AA347" i="109"/>
  <c r="AN39" i="109"/>
  <c r="AG132" i="109"/>
  <c r="AF132" i="109"/>
  <c r="Y132" i="109"/>
  <c r="AK132" i="109"/>
  <c r="AI132" i="109"/>
  <c r="AJ132" i="109"/>
  <c r="AP132" i="109"/>
  <c r="AO132" i="109"/>
  <c r="AS132" i="109" s="1"/>
  <c r="AN132" i="109"/>
  <c r="AM132" i="109"/>
  <c r="AL132" i="109"/>
  <c r="AD135" i="109"/>
  <c r="AB166" i="109"/>
  <c r="AC166" i="109" s="1"/>
  <c r="AA166" i="109"/>
  <c r="Y338" i="109"/>
  <c r="AN377" i="109"/>
  <c r="AI377" i="109"/>
  <c r="AP377" i="109"/>
  <c r="AO377" i="109"/>
  <c r="AS377" i="109" s="1"/>
  <c r="AM377" i="109"/>
  <c r="AL377" i="109"/>
  <c r="AK377" i="109"/>
  <c r="AJ377" i="109"/>
  <c r="AH377" i="109"/>
  <c r="AG377" i="109"/>
  <c r="AF377" i="109"/>
  <c r="AE377" i="109"/>
  <c r="Z377" i="109"/>
  <c r="Y377" i="109"/>
  <c r="AR389" i="109"/>
  <c r="AL400" i="109"/>
  <c r="AK400" i="109"/>
  <c r="AG400" i="109"/>
  <c r="AE400" i="109"/>
  <c r="AP400" i="109"/>
  <c r="AO400" i="109"/>
  <c r="AS400" i="109" s="1"/>
  <c r="AN400" i="109"/>
  <c r="AM400" i="109"/>
  <c r="AJ400" i="109"/>
  <c r="AI400" i="109"/>
  <c r="AH400" i="109"/>
  <c r="AF400" i="109"/>
  <c r="Z400" i="109"/>
  <c r="Y400" i="109"/>
  <c r="X400" i="109"/>
  <c r="AO39" i="109"/>
  <c r="AS39" i="109" s="1"/>
  <c r="Z67" i="109"/>
  <c r="Y67" i="109"/>
  <c r="X67" i="109"/>
  <c r="AD67" i="109" s="1"/>
  <c r="AP67" i="109"/>
  <c r="AO67" i="109"/>
  <c r="AS67" i="109" s="1"/>
  <c r="AN67" i="109"/>
  <c r="AJ67" i="109"/>
  <c r="AM67" i="109"/>
  <c r="AL67" i="109"/>
  <c r="AI67" i="109"/>
  <c r="AK67" i="109"/>
  <c r="Z71" i="109"/>
  <c r="AJ390" i="109"/>
  <c r="AE390" i="109"/>
  <c r="AP390" i="109"/>
  <c r="AO390" i="109"/>
  <c r="AS390" i="109" s="1"/>
  <c r="AN390" i="109"/>
  <c r="AM390" i="109"/>
  <c r="AL390" i="109"/>
  <c r="AK390" i="109"/>
  <c r="AI390" i="109"/>
  <c r="AH390" i="109"/>
  <c r="AG390" i="109"/>
  <c r="AF390" i="109"/>
  <c r="X390" i="109"/>
  <c r="AD390" i="109" s="1"/>
  <c r="Z390" i="109"/>
  <c r="Y390" i="109"/>
  <c r="AE404" i="109"/>
  <c r="AQ404" i="109" s="1"/>
  <c r="AR35" i="109"/>
  <c r="AT35" i="109" s="1"/>
  <c r="AU35" i="109" s="1"/>
  <c r="AP39" i="109"/>
  <c r="AO105" i="109"/>
  <c r="AI143" i="109"/>
  <c r="AO71" i="109"/>
  <c r="AB273" i="109"/>
  <c r="AC273" i="109" s="1"/>
  <c r="AA273" i="109"/>
  <c r="AP306" i="109"/>
  <c r="AO306" i="109"/>
  <c r="AS306" i="109" s="1"/>
  <c r="AM306" i="109"/>
  <c r="AK306" i="109"/>
  <c r="AJ306" i="109"/>
  <c r="AI306" i="109"/>
  <c r="AH306" i="109"/>
  <c r="AG306" i="109"/>
  <c r="AF306" i="109"/>
  <c r="AR306" i="109" s="1"/>
  <c r="AE306" i="109"/>
  <c r="AQ306" i="109" s="1"/>
  <c r="AN306" i="109"/>
  <c r="AL306" i="109"/>
  <c r="X725" i="109"/>
  <c r="AD725" i="109" s="1"/>
  <c r="AT725" i="109" s="1"/>
  <c r="AU725" i="109" s="1"/>
  <c r="Z12" i="109"/>
  <c r="Y12" i="109"/>
  <c r="X12" i="109"/>
  <c r="AD12" i="109" s="1"/>
  <c r="AJ12" i="109"/>
  <c r="AP12" i="109"/>
  <c r="AN12" i="109"/>
  <c r="AO12" i="109"/>
  <c r="AS12" i="109" s="1"/>
  <c r="AM12" i="109"/>
  <c r="AL12" i="109"/>
  <c r="AK12" i="109"/>
  <c r="AI12" i="109"/>
  <c r="Z16" i="109"/>
  <c r="AH42" i="109"/>
  <c r="AE67" i="109"/>
  <c r="AP71" i="109"/>
  <c r="AB81" i="109"/>
  <c r="AC81" i="109" s="1"/>
  <c r="AA81" i="109"/>
  <c r="AD91" i="109"/>
  <c r="AD101" i="109"/>
  <c r="AT101" i="109" s="1"/>
  <c r="AU101" i="109" s="1"/>
  <c r="AM129" i="109"/>
  <c r="AL129" i="109"/>
  <c r="AH129" i="109"/>
  <c r="AE129" i="109"/>
  <c r="AQ129" i="109" s="1"/>
  <c r="AP129" i="109"/>
  <c r="AO129" i="109"/>
  <c r="AN129" i="109"/>
  <c r="AK129" i="109"/>
  <c r="AJ129" i="109"/>
  <c r="AI129" i="109"/>
  <c r="AG129" i="109"/>
  <c r="AF129" i="109"/>
  <c r="Z129" i="109"/>
  <c r="Y129" i="109"/>
  <c r="AB134" i="109"/>
  <c r="AC134" i="109" s="1"/>
  <c r="AA134" i="109"/>
  <c r="AD134" i="109" s="1"/>
  <c r="AT134" i="109" s="1"/>
  <c r="AU134" i="109" s="1"/>
  <c r="AB169" i="109"/>
  <c r="AC169" i="109" s="1"/>
  <c r="AA169" i="109"/>
  <c r="AD176" i="109"/>
  <c r="AP209" i="109"/>
  <c r="X306" i="109"/>
  <c r="AD306" i="109" s="1"/>
  <c r="AT306" i="109" s="1"/>
  <c r="AU306" i="109" s="1"/>
  <c r="AG336" i="109"/>
  <c r="AB11" i="109"/>
  <c r="AC11" i="109" s="1"/>
  <c r="AA11" i="109"/>
  <c r="AD49" i="109"/>
  <c r="AQ141" i="109"/>
  <c r="Z23" i="109"/>
  <c r="X23" i="109"/>
  <c r="AD23" i="109" s="1"/>
  <c r="Y23" i="109"/>
  <c r="AP23" i="109"/>
  <c r="AI23" i="109"/>
  <c r="AO23" i="109"/>
  <c r="AS23" i="109" s="1"/>
  <c r="AN23" i="109"/>
  <c r="AM23" i="109"/>
  <c r="AL23" i="109"/>
  <c r="AK23" i="109"/>
  <c r="AJ23" i="109"/>
  <c r="AF12" i="109"/>
  <c r="AF53" i="109"/>
  <c r="AP53" i="109"/>
  <c r="AE53" i="109"/>
  <c r="AO53" i="109"/>
  <c r="AS53" i="109" s="1"/>
  <c r="Z53" i="109"/>
  <c r="Y53" i="109"/>
  <c r="X53" i="109"/>
  <c r="AD53" i="109" s="1"/>
  <c r="AH53" i="109"/>
  <c r="AD54" i="109"/>
  <c r="AT54" i="109" s="1"/>
  <c r="AU54" i="109" s="1"/>
  <c r="AM61" i="109"/>
  <c r="AD79" i="109"/>
  <c r="AO103" i="109"/>
  <c r="X106" i="109"/>
  <c r="AK135" i="109"/>
  <c r="AH165" i="109"/>
  <c r="Z168" i="109"/>
  <c r="Y168" i="109"/>
  <c r="X168" i="109"/>
  <c r="AO168" i="109"/>
  <c r="AS168" i="109" s="1"/>
  <c r="AN168" i="109"/>
  <c r="AH168" i="109"/>
  <c r="AJ168" i="109"/>
  <c r="AP168" i="109"/>
  <c r="AM168" i="109"/>
  <c r="AI168" i="109"/>
  <c r="AL168" i="109"/>
  <c r="AK168" i="109"/>
  <c r="AQ168" i="109" s="1"/>
  <c r="AL220" i="109"/>
  <c r="AF220" i="109"/>
  <c r="AM220" i="109"/>
  <c r="AK220" i="109"/>
  <c r="AJ220" i="109"/>
  <c r="AI220" i="109"/>
  <c r="AH220" i="109"/>
  <c r="AG220" i="109"/>
  <c r="AE220" i="109"/>
  <c r="AQ220" i="109" s="1"/>
  <c r="Z220" i="109"/>
  <c r="Y220" i="109"/>
  <c r="AO220" i="109"/>
  <c r="AN220" i="109"/>
  <c r="AP220" i="109"/>
  <c r="X241" i="109"/>
  <c r="AD241" i="109" s="1"/>
  <c r="AN263" i="109"/>
  <c r="AK263" i="109"/>
  <c r="AH263" i="109"/>
  <c r="AE263" i="109"/>
  <c r="AP263" i="109"/>
  <c r="AO263" i="109"/>
  <c r="AS263" i="109" s="1"/>
  <c r="AM263" i="109"/>
  <c r="AL263" i="109"/>
  <c r="AJ263" i="109"/>
  <c r="AI263" i="109"/>
  <c r="AG263" i="109"/>
  <c r="AF263" i="109"/>
  <c r="Y263" i="109"/>
  <c r="Z263" i="109"/>
  <c r="AJ276" i="109"/>
  <c r="AI276" i="109"/>
  <c r="AG276" i="109"/>
  <c r="AP276" i="109"/>
  <c r="AO276" i="109"/>
  <c r="AS276" i="109" s="1"/>
  <c r="AN276" i="109"/>
  <c r="AM276" i="109"/>
  <c r="AL276" i="109"/>
  <c r="AK276" i="109"/>
  <c r="AF276" i="109"/>
  <c r="AR276" i="109" s="1"/>
  <c r="AE276" i="109"/>
  <c r="X276" i="109"/>
  <c r="Z276" i="109"/>
  <c r="AD331" i="109"/>
  <c r="AB343" i="109"/>
  <c r="AC343" i="109" s="1"/>
  <c r="AA343" i="109"/>
  <c r="AP497" i="109"/>
  <c r="AO497" i="109"/>
  <c r="AN497" i="109"/>
  <c r="AM497" i="109"/>
  <c r="AL497" i="109"/>
  <c r="AK497" i="109"/>
  <c r="AJ497" i="109"/>
  <c r="AI497" i="109"/>
  <c r="AH497" i="109"/>
  <c r="AG497" i="109"/>
  <c r="AF497" i="109"/>
  <c r="AE497" i="109"/>
  <c r="AQ497" i="109" s="1"/>
  <c r="Y497" i="109"/>
  <c r="Z497" i="109"/>
  <c r="X497" i="109"/>
  <c r="AD497" i="109" s="1"/>
  <c r="AQ116" i="109"/>
  <c r="AF67" i="109"/>
  <c r="X111" i="109"/>
  <c r="AD111" i="109" s="1"/>
  <c r="AK42" i="109"/>
  <c r="AR21" i="109"/>
  <c r="AG12" i="109"/>
  <c r="AR19" i="109"/>
  <c r="AB20" i="109"/>
  <c r="AC20" i="109" s="1"/>
  <c r="AA20" i="109"/>
  <c r="AO27" i="109"/>
  <c r="AF36" i="109"/>
  <c r="AE36" i="109"/>
  <c r="AP36" i="109"/>
  <c r="AO36" i="109"/>
  <c r="AS36" i="109" s="1"/>
  <c r="AN36" i="109"/>
  <c r="AM36" i="109"/>
  <c r="AL36" i="109"/>
  <c r="AJ36" i="109"/>
  <c r="AK36" i="109"/>
  <c r="AI36" i="109"/>
  <c r="AH36" i="109"/>
  <c r="AG36" i="109"/>
  <c r="AD41" i="109"/>
  <c r="AM42" i="109"/>
  <c r="AB52" i="109"/>
  <c r="AC52" i="109" s="1"/>
  <c r="AA52" i="109"/>
  <c r="AI53" i="109"/>
  <c r="AN61" i="109"/>
  <c r="AB65" i="109"/>
  <c r="AC65" i="109" s="1"/>
  <c r="AA65" i="109"/>
  <c r="AL72" i="109"/>
  <c r="AK72" i="109"/>
  <c r="Z72" i="109"/>
  <c r="AJ72" i="109"/>
  <c r="AI72" i="109"/>
  <c r="AH72" i="109"/>
  <c r="AG72" i="109"/>
  <c r="AF72" i="109"/>
  <c r="AR72" i="109" s="1"/>
  <c r="AE72" i="109"/>
  <c r="Y72" i="109"/>
  <c r="AB84" i="109"/>
  <c r="AC84" i="109" s="1"/>
  <c r="AA84" i="109"/>
  <c r="AB86" i="109"/>
  <c r="AC86" i="109" s="1"/>
  <c r="AA86" i="109"/>
  <c r="AB92" i="109"/>
  <c r="AC92" i="109" s="1"/>
  <c r="AA92" i="109"/>
  <c r="Y106" i="109"/>
  <c r="AL135" i="109"/>
  <c r="AN148" i="109"/>
  <c r="AK148" i="109"/>
  <c r="AE148" i="109"/>
  <c r="AG148" i="109"/>
  <c r="AP148" i="109"/>
  <c r="AO148" i="109"/>
  <c r="AS148" i="109" s="1"/>
  <c r="AM148" i="109"/>
  <c r="AL148" i="109"/>
  <c r="AJ148" i="109"/>
  <c r="AF148" i="109"/>
  <c r="AR148" i="109" s="1"/>
  <c r="AT148" i="109" s="1"/>
  <c r="AU148" i="109" s="1"/>
  <c r="AI148" i="109"/>
  <c r="AH148" i="109"/>
  <c r="Y148" i="109"/>
  <c r="AR150" i="109"/>
  <c r="AI165" i="109"/>
  <c r="AD212" i="109"/>
  <c r="X220" i="109"/>
  <c r="AD220" i="109" s="1"/>
  <c r="AE236" i="109"/>
  <c r="AQ236" i="109" s="1"/>
  <c r="Y241" i="109"/>
  <c r="AE247" i="109"/>
  <c r="X263" i="109"/>
  <c r="AD263" i="109" s="1"/>
  <c r="AJ287" i="109"/>
  <c r="AI287" i="109"/>
  <c r="AG287" i="109"/>
  <c r="Y287" i="109"/>
  <c r="AP287" i="109"/>
  <c r="AO287" i="109"/>
  <c r="AS287" i="109" s="1"/>
  <c r="AN287" i="109"/>
  <c r="AM287" i="109"/>
  <c r="AL287" i="109"/>
  <c r="AK287" i="109"/>
  <c r="AF287" i="109"/>
  <c r="AE287" i="109"/>
  <c r="AH287" i="109"/>
  <c r="Z287" i="109"/>
  <c r="X287" i="109"/>
  <c r="AJ445" i="109"/>
  <c r="AI445" i="109"/>
  <c r="AH445" i="109"/>
  <c r="AG445" i="109"/>
  <c r="AF445" i="109"/>
  <c r="AE445" i="109"/>
  <c r="Z445" i="109"/>
  <c r="Y445" i="109"/>
  <c r="AP445" i="109"/>
  <c r="AO445" i="109"/>
  <c r="AS445" i="109" s="1"/>
  <c r="AN445" i="109"/>
  <c r="AL445" i="109"/>
  <c r="AK445" i="109"/>
  <c r="AM445" i="109"/>
  <c r="X445" i="109"/>
  <c r="AD445" i="109" s="1"/>
  <c r="AR523" i="109"/>
  <c r="AD524" i="109"/>
  <c r="AT524" i="109" s="1"/>
  <c r="AU524" i="109" s="1"/>
  <c r="AD532" i="109"/>
  <c r="AB534" i="109"/>
  <c r="AC534" i="109" s="1"/>
  <c r="AA534" i="109"/>
  <c r="AB567" i="109"/>
  <c r="AC567" i="109" s="1"/>
  <c r="AA567" i="109"/>
  <c r="AD610" i="109"/>
  <c r="AK618" i="109"/>
  <c r="AJ618" i="109"/>
  <c r="AI618" i="109"/>
  <c r="AH618" i="109"/>
  <c r="AG618" i="109"/>
  <c r="AF618" i="109"/>
  <c r="AE618" i="109"/>
  <c r="Z618" i="109"/>
  <c r="AO618" i="109"/>
  <c r="AS618" i="109" s="1"/>
  <c r="AN618" i="109"/>
  <c r="AM618" i="109"/>
  <c r="AL618" i="109"/>
  <c r="Y618" i="109"/>
  <c r="X618" i="109"/>
  <c r="AE12" i="109"/>
  <c r="AQ12" i="109" s="1"/>
  <c r="AN38" i="109"/>
  <c r="AM38" i="109"/>
  <c r="AL38" i="109"/>
  <c r="AK38" i="109"/>
  <c r="AJ38" i="109"/>
  <c r="AI38" i="109"/>
  <c r="AH38" i="109"/>
  <c r="AF38" i="109"/>
  <c r="AG38" i="109"/>
  <c r="AE38" i="109"/>
  <c r="AB22" i="109"/>
  <c r="AC22" i="109" s="1"/>
  <c r="AA22" i="109"/>
  <c r="X38" i="109"/>
  <c r="AD38" i="109" s="1"/>
  <c r="AL42" i="109"/>
  <c r="AL6" i="109"/>
  <c r="AK6" i="109"/>
  <c r="AJ6" i="109"/>
  <c r="AI6" i="109"/>
  <c r="AH6" i="109"/>
  <c r="AG6" i="109"/>
  <c r="AF6" i="109"/>
  <c r="Y6" i="109"/>
  <c r="AE6" i="109"/>
  <c r="AQ6" i="109" s="1"/>
  <c r="Z6" i="109"/>
  <c r="X6" i="109"/>
  <c r="AD6" i="109" s="1"/>
  <c r="AH12" i="109"/>
  <c r="AE23" i="109"/>
  <c r="AQ23" i="109" s="1"/>
  <c r="AP27" i="109"/>
  <c r="AQ32" i="109"/>
  <c r="Z34" i="109"/>
  <c r="Y34" i="109"/>
  <c r="X34" i="109"/>
  <c r="AD34" i="109" s="1"/>
  <c r="AP34" i="109"/>
  <c r="AO34" i="109"/>
  <c r="AS34" i="109" s="1"/>
  <c r="AN34" i="109"/>
  <c r="AI34" i="109"/>
  <c r="AM34" i="109"/>
  <c r="AJ34" i="109"/>
  <c r="AL34" i="109"/>
  <c r="AK34" i="109"/>
  <c r="X36" i="109"/>
  <c r="AD36" i="109" s="1"/>
  <c r="Z38" i="109"/>
  <c r="AN42" i="109"/>
  <c r="AJ53" i="109"/>
  <c r="AQ55" i="109"/>
  <c r="AQ57" i="109"/>
  <c r="AD60" i="109"/>
  <c r="AT60" i="109" s="1"/>
  <c r="AO61" i="109"/>
  <c r="AS61" i="109" s="1"/>
  <c r="X72" i="109"/>
  <c r="AD72" i="109" s="1"/>
  <c r="AD75" i="109"/>
  <c r="AB88" i="109"/>
  <c r="AC88" i="109" s="1"/>
  <c r="AA88" i="109"/>
  <c r="AB90" i="109"/>
  <c r="AC90" i="109" s="1"/>
  <c r="AA90" i="109"/>
  <c r="AD90" i="109" s="1"/>
  <c r="AT90" i="109" s="1"/>
  <c r="AU90" i="109" s="1"/>
  <c r="AS93" i="109"/>
  <c r="AS126" i="109"/>
  <c r="AM135" i="109"/>
  <c r="Z148" i="109"/>
  <c r="X156" i="109"/>
  <c r="AD156" i="109" s="1"/>
  <c r="AP156" i="109"/>
  <c r="AO156" i="109"/>
  <c r="AS156" i="109" s="1"/>
  <c r="AN156" i="109"/>
  <c r="AM156" i="109"/>
  <c r="AL156" i="109"/>
  <c r="AK156" i="109"/>
  <c r="AJ156" i="109"/>
  <c r="AI156" i="109"/>
  <c r="AH156" i="109"/>
  <c r="AF156" i="109"/>
  <c r="AE156" i="109"/>
  <c r="AG156" i="109"/>
  <c r="AJ165" i="109"/>
  <c r="AO172" i="109"/>
  <c r="AS172" i="109" s="1"/>
  <c r="AN172" i="109"/>
  <c r="AM172" i="109"/>
  <c r="AL172" i="109"/>
  <c r="AJ172" i="109"/>
  <c r="AI172" i="109"/>
  <c r="AG172" i="109"/>
  <c r="AF172" i="109"/>
  <c r="AR172" i="109" s="1"/>
  <c r="Z172" i="109"/>
  <c r="Y172" i="109"/>
  <c r="X172" i="109"/>
  <c r="AD172" i="109" s="1"/>
  <c r="AB178" i="109"/>
  <c r="AC178" i="109" s="1"/>
  <c r="AA178" i="109"/>
  <c r="AD190" i="109"/>
  <c r="AD208" i="109"/>
  <c r="AT208" i="109" s="1"/>
  <c r="AU208" i="109" s="1"/>
  <c r="AJ221" i="109"/>
  <c r="AM221" i="109"/>
  <c r="AL221" i="109"/>
  <c r="AK221" i="109"/>
  <c r="AI221" i="109"/>
  <c r="AH221" i="109"/>
  <c r="AG221" i="109"/>
  <c r="AF221" i="109"/>
  <c r="AE221" i="109"/>
  <c r="Z221" i="109"/>
  <c r="Y221" i="109"/>
  <c r="AP221" i="109"/>
  <c r="AO221" i="109"/>
  <c r="AN221" i="109"/>
  <c r="X221" i="109"/>
  <c r="AP236" i="109"/>
  <c r="AF247" i="109"/>
  <c r="AR247" i="109" s="1"/>
  <c r="AD565" i="109"/>
  <c r="AQ22" i="109"/>
  <c r="AP3" i="109"/>
  <c r="AO3" i="109"/>
  <c r="AS3" i="109" s="1"/>
  <c r="AN3" i="109"/>
  <c r="AM3" i="109"/>
  <c r="AL3" i="109"/>
  <c r="AK3" i="109"/>
  <c r="AJ3" i="109"/>
  <c r="AI3" i="109"/>
  <c r="AG3" i="109"/>
  <c r="AH3" i="109"/>
  <c r="AE3" i="109"/>
  <c r="AF3" i="109"/>
  <c r="Z37" i="109"/>
  <c r="AN399" i="109"/>
  <c r="AM399" i="109"/>
  <c r="AI399" i="109"/>
  <c r="AG399" i="109"/>
  <c r="AF399" i="109"/>
  <c r="AP399" i="109"/>
  <c r="AO399" i="109"/>
  <c r="AS399" i="109" s="1"/>
  <c r="AL399" i="109"/>
  <c r="AK399" i="109"/>
  <c r="AJ399" i="109"/>
  <c r="AH399" i="109"/>
  <c r="AE399" i="109"/>
  <c r="AQ399" i="109" s="1"/>
  <c r="Z399" i="109"/>
  <c r="Y399" i="109"/>
  <c r="X399" i="109"/>
  <c r="AD399" i="109" s="1"/>
  <c r="Y245" i="109"/>
  <c r="AN209" i="109"/>
  <c r="AH56" i="109"/>
  <c r="Z69" i="109"/>
  <c r="AO161" i="109"/>
  <c r="AN161" i="109"/>
  <c r="AM161" i="109"/>
  <c r="AL161" i="109"/>
  <c r="AJ161" i="109"/>
  <c r="AG161" i="109"/>
  <c r="AF161" i="109"/>
  <c r="AR161" i="109" s="1"/>
  <c r="AP161" i="109"/>
  <c r="AK161" i="109"/>
  <c r="AI161" i="109"/>
  <c r="AH161" i="109"/>
  <c r="AE161" i="109"/>
  <c r="AQ161" i="109" s="1"/>
  <c r="AP262" i="109"/>
  <c r="AM262" i="109"/>
  <c r="AJ262" i="109"/>
  <c r="AG262" i="109"/>
  <c r="AO262" i="109"/>
  <c r="AN262" i="109"/>
  <c r="AL262" i="109"/>
  <c r="AK262" i="109"/>
  <c r="AI262" i="109"/>
  <c r="AH262" i="109"/>
  <c r="AF262" i="109"/>
  <c r="AR262" i="109" s="1"/>
  <c r="AE262" i="109"/>
  <c r="AQ262" i="109" s="1"/>
  <c r="Z262" i="109"/>
  <c r="Y262" i="109"/>
  <c r="X262" i="109"/>
  <c r="AD262" i="109" s="1"/>
  <c r="Z427" i="109"/>
  <c r="Y427" i="109"/>
  <c r="X427" i="109"/>
  <c r="AD427" i="109" s="1"/>
  <c r="AP427" i="109"/>
  <c r="AO427" i="109"/>
  <c r="AS427" i="109" s="1"/>
  <c r="AN427" i="109"/>
  <c r="AM427" i="109"/>
  <c r="AL427" i="109"/>
  <c r="AG427" i="109"/>
  <c r="AI427" i="109"/>
  <c r="AH427" i="109"/>
  <c r="AR427" i="109" s="1"/>
  <c r="AK427" i="109"/>
  <c r="AJ427" i="109"/>
  <c r="AJ763" i="109"/>
  <c r="AI763" i="109"/>
  <c r="AH763" i="109"/>
  <c r="AG763" i="109"/>
  <c r="AF763" i="109"/>
  <c r="AE763" i="109"/>
  <c r="Y763" i="109"/>
  <c r="X763" i="109"/>
  <c r="AP763" i="109"/>
  <c r="AO763" i="109"/>
  <c r="AM763" i="109"/>
  <c r="AN763" i="109"/>
  <c r="AL763" i="109"/>
  <c r="X14" i="109"/>
  <c r="AD14" i="109" s="1"/>
  <c r="AD43" i="109"/>
  <c r="AT43" i="109" s="1"/>
  <c r="AU43" i="109" s="1"/>
  <c r="AN50" i="109"/>
  <c r="Y147" i="109"/>
  <c r="X147" i="109"/>
  <c r="AD147" i="109" s="1"/>
  <c r="AP147" i="109"/>
  <c r="AM147" i="109"/>
  <c r="AO147" i="109"/>
  <c r="AN147" i="109"/>
  <c r="AL147" i="109"/>
  <c r="AK147" i="109"/>
  <c r="AJ147" i="109"/>
  <c r="AI147" i="109"/>
  <c r="AH147" i="109"/>
  <c r="AG147" i="109"/>
  <c r="AF147" i="109"/>
  <c r="AE147" i="109"/>
  <c r="AF355" i="109"/>
  <c r="AE355" i="109"/>
  <c r="Z355" i="109"/>
  <c r="Y355" i="109"/>
  <c r="X355" i="109"/>
  <c r="AP355" i="109"/>
  <c r="AO355" i="109"/>
  <c r="AS355" i="109" s="1"/>
  <c r="AM355" i="109"/>
  <c r="AL355" i="109"/>
  <c r="AN355" i="109"/>
  <c r="AE427" i="109"/>
  <c r="X27" i="109"/>
  <c r="AA62" i="109"/>
  <c r="AF23" i="109"/>
  <c r="AR32" i="109"/>
  <c r="AB33" i="109"/>
  <c r="AC33" i="109" s="1"/>
  <c r="AA33" i="109"/>
  <c r="AR55" i="109"/>
  <c r="AR57" i="109"/>
  <c r="AP61" i="109"/>
  <c r="AS63" i="109"/>
  <c r="AP106" i="109"/>
  <c r="AD119" i="109"/>
  <c r="AT119" i="109" s="1"/>
  <c r="AU119" i="109" s="1"/>
  <c r="AN135" i="109"/>
  <c r="AS144" i="109"/>
  <c r="AB152" i="109"/>
  <c r="AC152" i="109" s="1"/>
  <c r="AA152" i="109"/>
  <c r="AD163" i="109"/>
  <c r="AD167" i="109"/>
  <c r="AT167" i="109" s="1"/>
  <c r="AU167" i="109" s="1"/>
  <c r="AR177" i="109"/>
  <c r="AS180" i="109"/>
  <c r="AB204" i="109"/>
  <c r="AC204" i="109" s="1"/>
  <c r="AA204" i="109"/>
  <c r="AP207" i="109"/>
  <c r="AJ207" i="109"/>
  <c r="AI207" i="109"/>
  <c r="AH207" i="109"/>
  <c r="AG207" i="109"/>
  <c r="AF207" i="109"/>
  <c r="AE207" i="109"/>
  <c r="Z207" i="109"/>
  <c r="X207" i="109"/>
  <c r="AO207" i="109"/>
  <c r="AS207" i="109" s="1"/>
  <c r="AI247" i="109"/>
  <c r="AD352" i="109"/>
  <c r="AD365" i="109"/>
  <c r="AM672" i="109"/>
  <c r="AL672" i="109"/>
  <c r="AK672" i="109"/>
  <c r="AJ672" i="109"/>
  <c r="AI672" i="109"/>
  <c r="AH672" i="109"/>
  <c r="AG672" i="109"/>
  <c r="AF672" i="109"/>
  <c r="AE672" i="109"/>
  <c r="AP672" i="109"/>
  <c r="AO672" i="109"/>
  <c r="AN672" i="109"/>
  <c r="Z672" i="109"/>
  <c r="Y672" i="109"/>
  <c r="AA18" i="109"/>
  <c r="AR30" i="109"/>
  <c r="AB31" i="109"/>
  <c r="AC31" i="109" s="1"/>
  <c r="AA31" i="109"/>
  <c r="AD39" i="109"/>
  <c r="AR83" i="109"/>
  <c r="AD102" i="109"/>
  <c r="X112" i="109"/>
  <c r="AD112" i="109" s="1"/>
  <c r="AP112" i="109"/>
  <c r="AO112" i="109"/>
  <c r="AN112" i="109"/>
  <c r="AM112" i="109"/>
  <c r="AL112" i="109"/>
  <c r="AK112" i="109"/>
  <c r="AJ112" i="109"/>
  <c r="AI112" i="109"/>
  <c r="AH112" i="109"/>
  <c r="AG112" i="109"/>
  <c r="AF112" i="109"/>
  <c r="Z112" i="109"/>
  <c r="AE112" i="109"/>
  <c r="AB117" i="109"/>
  <c r="AC117" i="109" s="1"/>
  <c r="AA117" i="109"/>
  <c r="Z124" i="109"/>
  <c r="AO124" i="109"/>
  <c r="Y124" i="109"/>
  <c r="AK124" i="109"/>
  <c r="X124" i="109"/>
  <c r="AD124" i="109" s="1"/>
  <c r="AJ124" i="109"/>
  <c r="AL124" i="109"/>
  <c r="AP124" i="109"/>
  <c r="AN124" i="109"/>
  <c r="AM124" i="109"/>
  <c r="AP181" i="109"/>
  <c r="AO181" i="109"/>
  <c r="AS181" i="109" s="1"/>
  <c r="AN181" i="109"/>
  <c r="AM181" i="109"/>
  <c r="AL181" i="109"/>
  <c r="AK181" i="109"/>
  <c r="AJ181" i="109"/>
  <c r="AH181" i="109"/>
  <c r="AG181" i="109"/>
  <c r="AI181" i="109"/>
  <c r="AF181" i="109"/>
  <c r="AR181" i="109" s="1"/>
  <c r="AE181" i="109"/>
  <c r="Y181" i="109"/>
  <c r="AD197" i="109"/>
  <c r="AS215" i="109"/>
  <c r="AH277" i="109"/>
  <c r="AG277" i="109"/>
  <c r="AE277" i="109"/>
  <c r="AQ277" i="109" s="1"/>
  <c r="Y277" i="109"/>
  <c r="AP277" i="109"/>
  <c r="AO277" i="109"/>
  <c r="AS277" i="109" s="1"/>
  <c r="AN277" i="109"/>
  <c r="AL277" i="109"/>
  <c r="AK277" i="109"/>
  <c r="AM277" i="109"/>
  <c r="AJ277" i="109"/>
  <c r="AI277" i="109"/>
  <c r="AF277" i="109"/>
  <c r="Z277" i="109"/>
  <c r="AP317" i="109"/>
  <c r="AO317" i="109"/>
  <c r="AS317" i="109" s="1"/>
  <c r="AN317" i="109"/>
  <c r="AM317" i="109"/>
  <c r="AL317" i="109"/>
  <c r="AK317" i="109"/>
  <c r="AJ317" i="109"/>
  <c r="AI317" i="109"/>
  <c r="AH317" i="109"/>
  <c r="AG317" i="109"/>
  <c r="AF317" i="109"/>
  <c r="AR317" i="109" s="1"/>
  <c r="AE317" i="109"/>
  <c r="AN351" i="109"/>
  <c r="AM351" i="109"/>
  <c r="AL351" i="109"/>
  <c r="AK351" i="109"/>
  <c r="AJ351" i="109"/>
  <c r="AI351" i="109"/>
  <c r="AH351" i="109"/>
  <c r="AG351" i="109"/>
  <c r="AF351" i="109"/>
  <c r="AE351" i="109"/>
  <c r="AO351" i="109"/>
  <c r="AP351" i="109"/>
  <c r="AJ364" i="109"/>
  <c r="AI364" i="109"/>
  <c r="AH364" i="109"/>
  <c r="AG364" i="109"/>
  <c r="AF364" i="109"/>
  <c r="AE364" i="109"/>
  <c r="Z364" i="109"/>
  <c r="Y364" i="109"/>
  <c r="AP364" i="109"/>
  <c r="AO364" i="109"/>
  <c r="Z417" i="109"/>
  <c r="Y417" i="109"/>
  <c r="AO417" i="109"/>
  <c r="AN417" i="109"/>
  <c r="AL417" i="109"/>
  <c r="AK417" i="109"/>
  <c r="AP417" i="109"/>
  <c r="AM417" i="109"/>
  <c r="AJ417" i="109"/>
  <c r="AI417" i="109"/>
  <c r="AH417" i="109"/>
  <c r="AG417" i="109"/>
  <c r="AF417" i="109"/>
  <c r="AR417" i="109" s="1"/>
  <c r="AN6" i="109"/>
  <c r="AP15" i="109"/>
  <c r="AN15" i="109"/>
  <c r="AO15" i="109"/>
  <c r="AS15" i="109" s="1"/>
  <c r="AM15" i="109"/>
  <c r="AL15" i="109"/>
  <c r="AK15" i="109"/>
  <c r="AJ15" i="109"/>
  <c r="AH15" i="109"/>
  <c r="AI15" i="109"/>
  <c r="AG15" i="109"/>
  <c r="AF15" i="109"/>
  <c r="AE15" i="109"/>
  <c r="AH23" i="109"/>
  <c r="AE34" i="109"/>
  <c r="AP38" i="109"/>
  <c r="AQ43" i="109"/>
  <c r="AP47" i="109"/>
  <c r="AO47" i="109"/>
  <c r="AS47" i="109" s="1"/>
  <c r="AN47" i="109"/>
  <c r="AM47" i="109"/>
  <c r="AL47" i="109"/>
  <c r="AK47" i="109"/>
  <c r="AJ47" i="109"/>
  <c r="AF47" i="109"/>
  <c r="AR47" i="109" s="1"/>
  <c r="AE47" i="109"/>
  <c r="AI47" i="109"/>
  <c r="AH47" i="109"/>
  <c r="AG47" i="109"/>
  <c r="AD52" i="109"/>
  <c r="AT52" i="109" s="1"/>
  <c r="AU52" i="109" s="1"/>
  <c r="AM53" i="109"/>
  <c r="AF64" i="109"/>
  <c r="AR64" i="109" s="1"/>
  <c r="AE64" i="109"/>
  <c r="AP64" i="109"/>
  <c r="AO64" i="109"/>
  <c r="AS64" i="109" s="1"/>
  <c r="Z64" i="109"/>
  <c r="Y64" i="109"/>
  <c r="X64" i="109"/>
  <c r="AD64" i="109" s="1"/>
  <c r="AT64" i="109" s="1"/>
  <c r="AU64" i="109" s="1"/>
  <c r="AH64" i="109"/>
  <c r="AD65" i="109"/>
  <c r="AT65" i="109" s="1"/>
  <c r="AU65" i="109" s="1"/>
  <c r="AN72" i="109"/>
  <c r="AD73" i="109"/>
  <c r="AB76" i="109"/>
  <c r="AC76" i="109" s="1"/>
  <c r="AA76" i="109"/>
  <c r="AB82" i="109"/>
  <c r="AC82" i="109" s="1"/>
  <c r="AA82" i="109"/>
  <c r="AD86" i="109"/>
  <c r="AD92" i="109"/>
  <c r="AA95" i="109"/>
  <c r="AD97" i="109"/>
  <c r="AN104" i="109"/>
  <c r="AM104" i="109"/>
  <c r="AL104" i="109"/>
  <c r="AK104" i="109"/>
  <c r="AJ104" i="109"/>
  <c r="AI104" i="109"/>
  <c r="AH104" i="109"/>
  <c r="Z104" i="109"/>
  <c r="AG104" i="109"/>
  <c r="AF104" i="109"/>
  <c r="AE104" i="109"/>
  <c r="Y104" i="109"/>
  <c r="Y112" i="109"/>
  <c r="AE124" i="109"/>
  <c r="AB143" i="109"/>
  <c r="AC143" i="109" s="1"/>
  <c r="AA143" i="109"/>
  <c r="AF168" i="109"/>
  <c r="AK172" i="109"/>
  <c r="Z181" i="109"/>
  <c r="AK196" i="109"/>
  <c r="AJ196" i="109"/>
  <c r="AI196" i="109"/>
  <c r="AH196" i="109"/>
  <c r="AG196" i="109"/>
  <c r="AF196" i="109"/>
  <c r="AE196" i="109"/>
  <c r="Z196" i="109"/>
  <c r="Y196" i="109"/>
  <c r="AO196" i="109"/>
  <c r="AS196" i="109" s="1"/>
  <c r="AP196" i="109"/>
  <c r="AK207" i="109"/>
  <c r="AH222" i="109"/>
  <c r="AM222" i="109"/>
  <c r="AL222" i="109"/>
  <c r="AK222" i="109"/>
  <c r="AJ222" i="109"/>
  <c r="AI222" i="109"/>
  <c r="AG222" i="109"/>
  <c r="AF222" i="109"/>
  <c r="AR222" i="109" s="1"/>
  <c r="AE222" i="109"/>
  <c r="Z222" i="109"/>
  <c r="Y222" i="109"/>
  <c r="AO222" i="109"/>
  <c r="AP222" i="109"/>
  <c r="AJ232" i="109"/>
  <c r="AO232" i="109"/>
  <c r="AS232" i="109" s="1"/>
  <c r="AN232" i="109"/>
  <c r="AM232" i="109"/>
  <c r="AL232" i="109"/>
  <c r="AK232" i="109"/>
  <c r="AI232" i="109"/>
  <c r="AH232" i="109"/>
  <c r="AG232" i="109"/>
  <c r="AF232" i="109"/>
  <c r="AR232" i="109" s="1"/>
  <c r="AE232" i="109"/>
  <c r="AQ232" i="109" s="1"/>
  <c r="Y232" i="109"/>
  <c r="X277" i="109"/>
  <c r="AD277" i="109" s="1"/>
  <c r="AB299" i="109"/>
  <c r="AC299" i="109" s="1"/>
  <c r="AA299" i="109"/>
  <c r="X317" i="109"/>
  <c r="AD317" i="109" s="1"/>
  <c r="X351" i="109"/>
  <c r="AD351" i="109" s="1"/>
  <c r="X417" i="109"/>
  <c r="AD417" i="109" s="1"/>
  <c r="AN564" i="109"/>
  <c r="AM564" i="109"/>
  <c r="AL564" i="109"/>
  <c r="AK564" i="109"/>
  <c r="AJ564" i="109"/>
  <c r="AI564" i="109"/>
  <c r="AH564" i="109"/>
  <c r="AG564" i="109"/>
  <c r="AF564" i="109"/>
  <c r="AE564" i="109"/>
  <c r="AP564" i="109"/>
  <c r="AO564" i="109"/>
  <c r="AS564" i="109" s="1"/>
  <c r="Z564" i="109"/>
  <c r="Y564" i="109"/>
  <c r="AF9" i="109"/>
  <c r="AE9" i="109"/>
  <c r="Z9" i="109"/>
  <c r="Y9" i="109"/>
  <c r="AP9" i="109"/>
  <c r="X9" i="109"/>
  <c r="AO9" i="109"/>
  <c r="AS9" i="109" s="1"/>
  <c r="AF75" i="109"/>
  <c r="AR75" i="109" s="1"/>
  <c r="AE75" i="109"/>
  <c r="AP75" i="109"/>
  <c r="Z75" i="109"/>
  <c r="Y75" i="109"/>
  <c r="X75" i="109"/>
  <c r="AO75" i="109"/>
  <c r="AS75" i="109" s="1"/>
  <c r="AB126" i="109"/>
  <c r="AC126" i="109" s="1"/>
  <c r="AA126" i="109"/>
  <c r="AM140" i="109"/>
  <c r="AL140" i="109"/>
  <c r="AH140" i="109"/>
  <c r="AE140" i="109"/>
  <c r="AQ140" i="109" s="1"/>
  <c r="AF140" i="109"/>
  <c r="AG140" i="109"/>
  <c r="AP140" i="109"/>
  <c r="AI140" i="109"/>
  <c r="AO140" i="109"/>
  <c r="AS140" i="109" s="1"/>
  <c r="AN140" i="109"/>
  <c r="AK140" i="109"/>
  <c r="AJ140" i="109"/>
  <c r="AB8" i="109"/>
  <c r="AC8" i="109" s="1"/>
  <c r="AA8" i="109"/>
  <c r="AB55" i="109"/>
  <c r="AC55" i="109" s="1"/>
  <c r="AA55" i="109"/>
  <c r="X39" i="109"/>
  <c r="AB53" i="109"/>
  <c r="AC53" i="109" s="1"/>
  <c r="AA53" i="109"/>
  <c r="X58" i="109"/>
  <c r="AD58" i="109" s="1"/>
  <c r="AJ75" i="109"/>
  <c r="AM102" i="109"/>
  <c r="X110" i="109"/>
  <c r="AD110" i="109" s="1"/>
  <c r="AT110" i="109" s="1"/>
  <c r="AU110" i="109" s="1"/>
  <c r="AR192" i="109"/>
  <c r="X224" i="109"/>
  <c r="AD224" i="109" s="1"/>
  <c r="AM224" i="109"/>
  <c r="AL224" i="109"/>
  <c r="AK224" i="109"/>
  <c r="AJ224" i="109"/>
  <c r="AI224" i="109"/>
  <c r="AH224" i="109"/>
  <c r="AG224" i="109"/>
  <c r="AF224" i="109"/>
  <c r="AE224" i="109"/>
  <c r="Z224" i="109"/>
  <c r="AF20" i="109"/>
  <c r="AE20" i="109"/>
  <c r="AO20" i="109"/>
  <c r="AS20" i="109" s="1"/>
  <c r="Z20" i="109"/>
  <c r="X20" i="109"/>
  <c r="AD20" i="109" s="1"/>
  <c r="Y20" i="109"/>
  <c r="AP20" i="109"/>
  <c r="AH20" i="109"/>
  <c r="Y58" i="109"/>
  <c r="AK75" i="109"/>
  <c r="AD138" i="109"/>
  <c r="Z146" i="109"/>
  <c r="AO146" i="109"/>
  <c r="AS146" i="109" s="1"/>
  <c r="AN146" i="109"/>
  <c r="AM146" i="109"/>
  <c r="AL146" i="109"/>
  <c r="AK146" i="109"/>
  <c r="AJ146" i="109"/>
  <c r="AI146" i="109"/>
  <c r="Y146" i="109"/>
  <c r="AH146" i="109"/>
  <c r="AG146" i="109"/>
  <c r="AF146" i="109"/>
  <c r="AE146" i="109"/>
  <c r="X146" i="109"/>
  <c r="AT315" i="109"/>
  <c r="AU315" i="109" s="1"/>
  <c r="AB548" i="109"/>
  <c r="AC548" i="109" s="1"/>
  <c r="AA548" i="109"/>
  <c r="AD582" i="109"/>
  <c r="AM39" i="109"/>
  <c r="AO102" i="109"/>
  <c r="AS102" i="109" s="1"/>
  <c r="AA91" i="109"/>
  <c r="AB91" i="109"/>
  <c r="AC91" i="109" s="1"/>
  <c r="AP102" i="109"/>
  <c r="Y105" i="109"/>
  <c r="AL209" i="109"/>
  <c r="AF209" i="109"/>
  <c r="AR209" i="109" s="1"/>
  <c r="AJ209" i="109"/>
  <c r="AI209" i="109"/>
  <c r="AH209" i="109"/>
  <c r="AG209" i="109"/>
  <c r="AE209" i="109"/>
  <c r="Z209" i="109"/>
  <c r="X209" i="109"/>
  <c r="Y209" i="109"/>
  <c r="AN224" i="109"/>
  <c r="AD321" i="109"/>
  <c r="Y404" i="109"/>
  <c r="AP404" i="109"/>
  <c r="AO404" i="109"/>
  <c r="AS404" i="109" s="1"/>
  <c r="AN404" i="109"/>
  <c r="AM404" i="109"/>
  <c r="AL404" i="109"/>
  <c r="AK404" i="109"/>
  <c r="AJ404" i="109"/>
  <c r="X404" i="109"/>
  <c r="Z404" i="109"/>
  <c r="AB2156" i="109"/>
  <c r="AC2156" i="109" s="1"/>
  <c r="AA2156" i="109"/>
  <c r="AN9" i="109"/>
  <c r="AN16" i="109"/>
  <c r="AL16" i="109"/>
  <c r="AM16" i="109"/>
  <c r="AK16" i="109"/>
  <c r="AI16" i="109"/>
  <c r="AJ16" i="109"/>
  <c r="AH16" i="109"/>
  <c r="AG16" i="109"/>
  <c r="AF16" i="109"/>
  <c r="AR16" i="109" s="1"/>
  <c r="AE16" i="109"/>
  <c r="AQ16" i="109" s="1"/>
  <c r="AK20" i="109"/>
  <c r="AF31" i="109"/>
  <c r="AR31" i="109" s="1"/>
  <c r="AE31" i="109"/>
  <c r="AQ31" i="109" s="1"/>
  <c r="AP31" i="109"/>
  <c r="AO31" i="109"/>
  <c r="Z31" i="109"/>
  <c r="X31" i="109"/>
  <c r="Y31" i="109"/>
  <c r="AP48" i="109"/>
  <c r="AO48" i="109"/>
  <c r="AS48" i="109" s="1"/>
  <c r="AN48" i="109"/>
  <c r="AM48" i="109"/>
  <c r="AL48" i="109"/>
  <c r="AK48" i="109"/>
  <c r="AJ48" i="109"/>
  <c r="AI48" i="109"/>
  <c r="AH48" i="109"/>
  <c r="AG48" i="109"/>
  <c r="AF48" i="109"/>
  <c r="AE48" i="109"/>
  <c r="X69" i="109"/>
  <c r="AD69" i="109" s="1"/>
  <c r="AR117" i="109"/>
  <c r="AB159" i="109"/>
  <c r="AC159" i="109" s="1"/>
  <c r="AA159" i="109"/>
  <c r="AD159" i="109" s="1"/>
  <c r="AK198" i="109"/>
  <c r="AO224" i="109"/>
  <c r="AS224" i="109" s="1"/>
  <c r="AQ570" i="109"/>
  <c r="AM2152" i="109"/>
  <c r="AH2152" i="109"/>
  <c r="AG2152" i="109"/>
  <c r="Z2152" i="109"/>
  <c r="AO2152" i="109"/>
  <c r="AL2152" i="109"/>
  <c r="AF2152" i="109"/>
  <c r="AP2152" i="109"/>
  <c r="AN2152" i="109"/>
  <c r="AK2152" i="109"/>
  <c r="AJ2152" i="109"/>
  <c r="AI2152" i="109"/>
  <c r="AE2152" i="109"/>
  <c r="X2152" i="109"/>
  <c r="AD2152" i="109" s="1"/>
  <c r="Y2152" i="109"/>
  <c r="X16" i="109"/>
  <c r="AD16" i="109" s="1"/>
  <c r="AT16" i="109" s="1"/>
  <c r="AU16" i="109" s="1"/>
  <c r="AL20" i="109"/>
  <c r="AB30" i="109"/>
  <c r="AC30" i="109" s="1"/>
  <c r="AA30" i="109"/>
  <c r="X48" i="109"/>
  <c r="AD48" i="109" s="1"/>
  <c r="AB64" i="109"/>
  <c r="AC64" i="109" s="1"/>
  <c r="AA64" i="109"/>
  <c r="AK108" i="109"/>
  <c r="AF108" i="109"/>
  <c r="AO108" i="109"/>
  <c r="AN108" i="109"/>
  <c r="AM108" i="109"/>
  <c r="AL108" i="109"/>
  <c r="AJ108" i="109"/>
  <c r="AI108" i="109"/>
  <c r="AH108" i="109"/>
  <c r="Z108" i="109"/>
  <c r="AG108" i="109"/>
  <c r="AE108" i="109"/>
  <c r="Y108" i="109"/>
  <c r="AQ123" i="109"/>
  <c r="AG143" i="109"/>
  <c r="AF143" i="109"/>
  <c r="AR143" i="109" s="1"/>
  <c r="Y143" i="109"/>
  <c r="AE143" i="109"/>
  <c r="Z143" i="109"/>
  <c r="X143" i="109"/>
  <c r="AD143" i="109" s="1"/>
  <c r="AP143" i="109"/>
  <c r="AO143" i="109"/>
  <c r="Z270" i="109"/>
  <c r="Y270" i="109"/>
  <c r="AP270" i="109"/>
  <c r="AM270" i="109"/>
  <c r="AO270" i="109"/>
  <c r="AN270" i="109"/>
  <c r="AL270" i="109"/>
  <c r="AK270" i="109"/>
  <c r="AJ270" i="109"/>
  <c r="AH270" i="109"/>
  <c r="AR270" i="109" s="1"/>
  <c r="AG270" i="109"/>
  <c r="AI270" i="109"/>
  <c r="X581" i="109"/>
  <c r="AD581" i="109" s="1"/>
  <c r="AD7" i="109"/>
  <c r="AT7" i="109" s="1"/>
  <c r="AU7" i="109" s="1"/>
  <c r="AB10" i="109"/>
  <c r="AC10" i="109" s="1"/>
  <c r="AA10" i="109"/>
  <c r="AD10" i="109" s="1"/>
  <c r="AT10" i="109" s="1"/>
  <c r="AU10" i="109" s="1"/>
  <c r="AO6" i="109"/>
  <c r="X15" i="109"/>
  <c r="AD15" i="109" s="1"/>
  <c r="AF34" i="109"/>
  <c r="AR43" i="109"/>
  <c r="AB44" i="109"/>
  <c r="AC44" i="109" s="1"/>
  <c r="AA44" i="109"/>
  <c r="Z45" i="109"/>
  <c r="Y45" i="109"/>
  <c r="X45" i="109"/>
  <c r="AD45" i="109" s="1"/>
  <c r="AJ45" i="109"/>
  <c r="AR45" i="109" s="1"/>
  <c r="AP45" i="109"/>
  <c r="AO45" i="109"/>
  <c r="AS45" i="109" s="1"/>
  <c r="AN45" i="109"/>
  <c r="AM45" i="109"/>
  <c r="AL45" i="109"/>
  <c r="AI45" i="109"/>
  <c r="AK45" i="109"/>
  <c r="X47" i="109"/>
  <c r="AD47" i="109" s="1"/>
  <c r="AT47" i="109" s="1"/>
  <c r="AU47" i="109" s="1"/>
  <c r="AN53" i="109"/>
  <c r="AB63" i="109"/>
  <c r="AC63" i="109" s="1"/>
  <c r="AA63" i="109"/>
  <c r="AI64" i="109"/>
  <c r="AQ66" i="109"/>
  <c r="AO72" i="109"/>
  <c r="AD88" i="109"/>
  <c r="AT88" i="109" s="1"/>
  <c r="AS118" i="109"/>
  <c r="AF124" i="109"/>
  <c r="AG168" i="109"/>
  <c r="AP172" i="109"/>
  <c r="AQ179" i="109"/>
  <c r="AS186" i="109"/>
  <c r="X196" i="109"/>
  <c r="AD196" i="109" s="1"/>
  <c r="AD203" i="109"/>
  <c r="AL207" i="109"/>
  <c r="AS216" i="109"/>
  <c r="X222" i="109"/>
  <c r="AD222" i="109" s="1"/>
  <c r="Z232" i="109"/>
  <c r="AB292" i="109"/>
  <c r="AC292" i="109" s="1"/>
  <c r="AA292" i="109"/>
  <c r="AD292" i="109" s="1"/>
  <c r="AS311" i="109"/>
  <c r="Z314" i="109"/>
  <c r="Y314" i="109"/>
  <c r="X314" i="109"/>
  <c r="AD314" i="109" s="1"/>
  <c r="AP314" i="109"/>
  <c r="AO314" i="109"/>
  <c r="AN314" i="109"/>
  <c r="AM314" i="109"/>
  <c r="AL314" i="109"/>
  <c r="AK314" i="109"/>
  <c r="AJ314" i="109"/>
  <c r="AI314" i="109"/>
  <c r="AH314" i="109"/>
  <c r="AG314" i="109"/>
  <c r="AF314" i="109"/>
  <c r="AR314" i="109" s="1"/>
  <c r="Y317" i="109"/>
  <c r="AS341" i="109"/>
  <c r="Y351" i="109"/>
  <c r="AK364" i="109"/>
  <c r="AQ470" i="109"/>
  <c r="X564" i="109"/>
  <c r="AD564" i="109" s="1"/>
  <c r="AH75" i="109"/>
  <c r="AN71" i="109"/>
  <c r="AM71" i="109"/>
  <c r="AL71" i="109"/>
  <c r="AK71" i="109"/>
  <c r="AJ71" i="109"/>
  <c r="AI71" i="109"/>
  <c r="AH71" i="109"/>
  <c r="AG71" i="109"/>
  <c r="AF71" i="109"/>
  <c r="AR71" i="109" s="1"/>
  <c r="AE71" i="109"/>
  <c r="AA29" i="109"/>
  <c r="AR41" i="109"/>
  <c r="AB42" i="109"/>
  <c r="AC42" i="109" s="1"/>
  <c r="AA42" i="109"/>
  <c r="AD42" i="109" s="1"/>
  <c r="AR68" i="109"/>
  <c r="AT68" i="109" s="1"/>
  <c r="AU68" i="109" s="1"/>
  <c r="AP72" i="109"/>
  <c r="AB78" i="109"/>
  <c r="AC78" i="109" s="1"/>
  <c r="AA78" i="109"/>
  <c r="AP116" i="109"/>
  <c r="AL116" i="109"/>
  <c r="AI116" i="109"/>
  <c r="AO116" i="109"/>
  <c r="Z116" i="109"/>
  <c r="Y116" i="109"/>
  <c r="X116" i="109"/>
  <c r="AD116" i="109" s="1"/>
  <c r="AN116" i="109"/>
  <c r="AM116" i="109"/>
  <c r="AG124" i="109"/>
  <c r="AD137" i="109"/>
  <c r="AR142" i="109"/>
  <c r="AB199" i="109"/>
  <c r="AC199" i="109" s="1"/>
  <c r="AA199" i="109"/>
  <c r="AD199" i="109" s="1"/>
  <c r="AM207" i="109"/>
  <c r="AJ243" i="109"/>
  <c r="AP243" i="109"/>
  <c r="AO243" i="109"/>
  <c r="AS243" i="109" s="1"/>
  <c r="AN243" i="109"/>
  <c r="AM243" i="109"/>
  <c r="AL243" i="109"/>
  <c r="AK243" i="109"/>
  <c r="AI243" i="109"/>
  <c r="AH243" i="109"/>
  <c r="AG243" i="109"/>
  <c r="AE243" i="109"/>
  <c r="AF243" i="109"/>
  <c r="AJ265" i="109"/>
  <c r="AI265" i="109"/>
  <c r="AG265" i="109"/>
  <c r="AP265" i="109"/>
  <c r="AO265" i="109"/>
  <c r="AM265" i="109"/>
  <c r="AL265" i="109"/>
  <c r="X265" i="109"/>
  <c r="AD265" i="109" s="1"/>
  <c r="AK265" i="109"/>
  <c r="AN265" i="109"/>
  <c r="AR265" i="109" s="1"/>
  <c r="Z265" i="109"/>
  <c r="AB310" i="109"/>
  <c r="AC310" i="109" s="1"/>
  <c r="AA310" i="109"/>
  <c r="AQ314" i="109"/>
  <c r="Z317" i="109"/>
  <c r="Z351" i="109"/>
  <c r="AL364" i="109"/>
  <c r="Y382" i="109"/>
  <c r="AP382" i="109"/>
  <c r="AO382" i="109"/>
  <c r="AS382" i="109" s="1"/>
  <c r="AN382" i="109"/>
  <c r="AM382" i="109"/>
  <c r="AL382" i="109"/>
  <c r="AK382" i="109"/>
  <c r="AJ382" i="109"/>
  <c r="AI382" i="109"/>
  <c r="AH382" i="109"/>
  <c r="AG382" i="109"/>
  <c r="AF382" i="109"/>
  <c r="AR382" i="109" s="1"/>
  <c r="Z382" i="109"/>
  <c r="X382" i="109"/>
  <c r="AD382" i="109" s="1"/>
  <c r="AT382" i="109" s="1"/>
  <c r="AU382" i="109" s="1"/>
  <c r="AE382" i="109"/>
  <c r="AQ382" i="109" s="1"/>
  <c r="AA413" i="109"/>
  <c r="AB413" i="109"/>
  <c r="AC413" i="109" s="1"/>
  <c r="AQ483" i="109"/>
  <c r="AR643" i="109"/>
  <c r="Y140" i="109"/>
  <c r="AL308" i="109"/>
  <c r="AK308" i="109"/>
  <c r="AJ308" i="109"/>
  <c r="AI308" i="109"/>
  <c r="AH308" i="109"/>
  <c r="AG308" i="109"/>
  <c r="AF308" i="109"/>
  <c r="AE308" i="109"/>
  <c r="AP308" i="109"/>
  <c r="AO308" i="109"/>
  <c r="AS308" i="109" s="1"/>
  <c r="AN308" i="109"/>
  <c r="AM308" i="109"/>
  <c r="Z308" i="109"/>
  <c r="Y308" i="109"/>
  <c r="AF414" i="109"/>
  <c r="AR414" i="109" s="1"/>
  <c r="AE414" i="109"/>
  <c r="AQ414" i="109" s="1"/>
  <c r="Y414" i="109"/>
  <c r="X414" i="109"/>
  <c r="AP414" i="109"/>
  <c r="AO414" i="109"/>
  <c r="AS414" i="109" s="1"/>
  <c r="AN414" i="109"/>
  <c r="AM414" i="109"/>
  <c r="AL414" i="109"/>
  <c r="AK414" i="109"/>
  <c r="AJ414" i="109"/>
  <c r="AI414" i="109"/>
  <c r="AH414" i="109"/>
  <c r="AG414" i="109"/>
  <c r="AN553" i="109"/>
  <c r="AM553" i="109"/>
  <c r="AL553" i="109"/>
  <c r="AK553" i="109"/>
  <c r="AJ553" i="109"/>
  <c r="AI553" i="109"/>
  <c r="AH553" i="109"/>
  <c r="AG553" i="109"/>
  <c r="AF553" i="109"/>
  <c r="AR553" i="109" s="1"/>
  <c r="AE553" i="109"/>
  <c r="AQ553" i="109" s="1"/>
  <c r="AP553" i="109"/>
  <c r="AO553" i="109"/>
  <c r="AS553" i="109" s="1"/>
  <c r="Z553" i="109"/>
  <c r="Y553" i="109"/>
  <c r="X553" i="109"/>
  <c r="AI9" i="109"/>
  <c r="AG110" i="109"/>
  <c r="AO110" i="109"/>
  <c r="AS110" i="109" s="1"/>
  <c r="AN110" i="109"/>
  <c r="AM110" i="109"/>
  <c r="AL110" i="109"/>
  <c r="Y110" i="109"/>
  <c r="AK110" i="109"/>
  <c r="AJ110" i="109"/>
  <c r="AI110" i="109"/>
  <c r="AH110" i="109"/>
  <c r="AF110" i="109"/>
  <c r="AR110" i="109" s="1"/>
  <c r="Z110" i="109"/>
  <c r="AE110" i="109"/>
  <c r="AA135" i="109"/>
  <c r="AB135" i="109"/>
  <c r="AC135" i="109" s="1"/>
  <c r="AS159" i="109"/>
  <c r="AR190" i="109"/>
  <c r="Z414" i="109"/>
  <c r="AB32" i="109"/>
  <c r="AC32" i="109" s="1"/>
  <c r="AA32" i="109"/>
  <c r="AD32" i="109" s="1"/>
  <c r="AT32" i="109" s="1"/>
  <c r="AU32" i="109" s="1"/>
  <c r="AB118" i="109"/>
  <c r="AC118" i="109" s="1"/>
  <c r="AA118" i="109"/>
  <c r="AB144" i="109"/>
  <c r="AC144" i="109" s="1"/>
  <c r="AA144" i="109"/>
  <c r="AB259" i="109"/>
  <c r="AC259" i="109" s="1"/>
  <c r="AA259" i="109"/>
  <c r="AD259" i="109" s="1"/>
  <c r="AT259" i="109" s="1"/>
  <c r="AU259" i="109" s="1"/>
  <c r="AF1433" i="109"/>
  <c r="Z1433" i="109"/>
  <c r="AL1433" i="109"/>
  <c r="AK1433" i="109"/>
  <c r="AJ1433" i="109"/>
  <c r="AI1433" i="109"/>
  <c r="AH1433" i="109"/>
  <c r="AG1433" i="109"/>
  <c r="AE1433" i="109"/>
  <c r="AQ1433" i="109" s="1"/>
  <c r="Y1433" i="109"/>
  <c r="AP1433" i="109"/>
  <c r="AO1433" i="109"/>
  <c r="AS1433" i="109" s="1"/>
  <c r="AN1433" i="109"/>
  <c r="AM1433" i="109"/>
  <c r="X1433" i="109"/>
  <c r="AB85" i="109"/>
  <c r="AC85" i="109" s="1"/>
  <c r="AA85" i="109"/>
  <c r="AN102" i="109"/>
  <c r="AQ149" i="109"/>
  <c r="X785" i="109"/>
  <c r="AO785" i="109"/>
  <c r="AS785" i="109" s="1"/>
  <c r="AN785" i="109"/>
  <c r="AJ785" i="109"/>
  <c r="AI785" i="109"/>
  <c r="AH785" i="109"/>
  <c r="AG785" i="109"/>
  <c r="AF785" i="109"/>
  <c r="AE785" i="109"/>
  <c r="Y785" i="109"/>
  <c r="AP785" i="109"/>
  <c r="AM785" i="109"/>
  <c r="AL785" i="109"/>
  <c r="Z1378" i="109"/>
  <c r="Y1378" i="109"/>
  <c r="X1378" i="109"/>
  <c r="AP1378" i="109"/>
  <c r="AO1378" i="109"/>
  <c r="AN1378" i="109"/>
  <c r="AM1378" i="109"/>
  <c r="AL1378" i="109"/>
  <c r="AK1378" i="109"/>
  <c r="AJ1378" i="109"/>
  <c r="AI1378" i="109"/>
  <c r="AH1378" i="109"/>
  <c r="AE1378" i="109"/>
  <c r="AF1378" i="109"/>
  <c r="AB19" i="109"/>
  <c r="AC19" i="109" s="1"/>
  <c r="AA19" i="109"/>
  <c r="Y37" i="109"/>
  <c r="AD93" i="109"/>
  <c r="Y114" i="109"/>
  <c r="X114" i="109"/>
  <c r="AD114" i="109" s="1"/>
  <c r="AP114" i="109"/>
  <c r="AM114" i="109"/>
  <c r="AG114" i="109"/>
  <c r="AF114" i="109"/>
  <c r="AH114" i="109"/>
  <c r="AO114" i="109"/>
  <c r="AN114" i="109"/>
  <c r="AL114" i="109"/>
  <c r="AK114" i="109"/>
  <c r="AJ114" i="109"/>
  <c r="AI114" i="109"/>
  <c r="AD126" i="109"/>
  <c r="AR149" i="109"/>
  <c r="Z174" i="109"/>
  <c r="AI198" i="109"/>
  <c r="AD214" i="109"/>
  <c r="Y234" i="109"/>
  <c r="AP327" i="109"/>
  <c r="AO327" i="109"/>
  <c r="AS327" i="109" s="1"/>
  <c r="AN327" i="109"/>
  <c r="AM327" i="109"/>
  <c r="AL327" i="109"/>
  <c r="AK327" i="109"/>
  <c r="AJ327" i="109"/>
  <c r="AI327" i="109"/>
  <c r="AH327" i="109"/>
  <c r="AG327" i="109"/>
  <c r="AF327" i="109"/>
  <c r="AE327" i="109"/>
  <c r="AQ327" i="109" s="1"/>
  <c r="Z327" i="109"/>
  <c r="Y327" i="109"/>
  <c r="X327" i="109"/>
  <c r="AD327" i="109" s="1"/>
  <c r="X338" i="109"/>
  <c r="AD338" i="109" s="1"/>
  <c r="AR357" i="109"/>
  <c r="Y5" i="109"/>
  <c r="AP69" i="109"/>
  <c r="AO69" i="109"/>
  <c r="AS69" i="109" s="1"/>
  <c r="AN69" i="109"/>
  <c r="AF69" i="109"/>
  <c r="AM69" i="109"/>
  <c r="AL69" i="109"/>
  <c r="AK69" i="109"/>
  <c r="AJ69" i="109"/>
  <c r="AI69" i="109"/>
  <c r="AE69" i="109"/>
  <c r="AH69" i="109"/>
  <c r="AG69" i="109"/>
  <c r="Z132" i="109"/>
  <c r="AP146" i="109"/>
  <c r="AO183" i="109"/>
  <c r="AN183" i="109"/>
  <c r="AM183" i="109"/>
  <c r="AL183" i="109"/>
  <c r="AK183" i="109"/>
  <c r="AJ183" i="109"/>
  <c r="AI183" i="109"/>
  <c r="AH183" i="109"/>
  <c r="AG183" i="109"/>
  <c r="AF183" i="109"/>
  <c r="Y183" i="109"/>
  <c r="Z183" i="109"/>
  <c r="AP183" i="109"/>
  <c r="AE183" i="109"/>
  <c r="AK209" i="109"/>
  <c r="AF430" i="109"/>
  <c r="AR430" i="109" s="1"/>
  <c r="AK785" i="109"/>
  <c r="AH31" i="109"/>
  <c r="AF56" i="109"/>
  <c r="AD144" i="109"/>
  <c r="Z338" i="109"/>
  <c r="Y3" i="109"/>
  <c r="AI31" i="109"/>
  <c r="AG56" i="109"/>
  <c r="AG174" i="109"/>
  <c r="AD252" i="109"/>
  <c r="X507" i="109"/>
  <c r="AD507" i="109" s="1"/>
  <c r="AT507" i="109" s="1"/>
  <c r="AU507" i="109" s="1"/>
  <c r="AO5" i="109"/>
  <c r="AS5" i="109" s="1"/>
  <c r="AP14" i="109"/>
  <c r="AO14" i="109"/>
  <c r="AM14" i="109"/>
  <c r="AN14" i="109"/>
  <c r="AE14" i="109"/>
  <c r="AL14" i="109"/>
  <c r="AJ14" i="109"/>
  <c r="AF14" i="109"/>
  <c r="AK14" i="109"/>
  <c r="AI14" i="109"/>
  <c r="AH14" i="109"/>
  <c r="AG14" i="109"/>
  <c r="Y48" i="109"/>
  <c r="AP105" i="109"/>
  <c r="AP171" i="109"/>
  <c r="AO171" i="109"/>
  <c r="AS171" i="109" s="1"/>
  <c r="AN171" i="109"/>
  <c r="AL171" i="109"/>
  <c r="AK171" i="109"/>
  <c r="AI171" i="109"/>
  <c r="AH171" i="109"/>
  <c r="AE171" i="109"/>
  <c r="AG171" i="109"/>
  <c r="AF171" i="109"/>
  <c r="AM171" i="109"/>
  <c r="AJ171" i="109"/>
  <c r="AL17" i="109"/>
  <c r="AJ17" i="109"/>
  <c r="AK17" i="109"/>
  <c r="AI17" i="109"/>
  <c r="AH17" i="109"/>
  <c r="AG17" i="109"/>
  <c r="AF17" i="109"/>
  <c r="AR17" i="109" s="1"/>
  <c r="AE17" i="109"/>
  <c r="Y17" i="109"/>
  <c r="Z17" i="109"/>
  <c r="AP6" i="109"/>
  <c r="AM17" i="109"/>
  <c r="AL28" i="109"/>
  <c r="AK28" i="109"/>
  <c r="AJ28" i="109"/>
  <c r="AI28" i="109"/>
  <c r="AH28" i="109"/>
  <c r="AG28" i="109"/>
  <c r="AF28" i="109"/>
  <c r="AE28" i="109"/>
  <c r="Z28" i="109"/>
  <c r="Y28" i="109"/>
  <c r="AG9" i="109"/>
  <c r="Z15" i="109"/>
  <c r="AN17" i="109"/>
  <c r="AB21" i="109"/>
  <c r="AC21" i="109" s="1"/>
  <c r="AA21" i="109"/>
  <c r="AD21" i="109" s="1"/>
  <c r="AT21" i="109" s="1"/>
  <c r="AU21" i="109" s="1"/>
  <c r="X28" i="109"/>
  <c r="AD28" i="109" s="1"/>
  <c r="AD31" i="109"/>
  <c r="AH34" i="109"/>
  <c r="Z47" i="109"/>
  <c r="AD50" i="109"/>
  <c r="AS51" i="109"/>
  <c r="AK64" i="109"/>
  <c r="AG75" i="109"/>
  <c r="AR77" i="109"/>
  <c r="AA80" i="109"/>
  <c r="AD80" i="109" s="1"/>
  <c r="AT80" i="109" s="1"/>
  <c r="AU80" i="109" s="1"/>
  <c r="AB80" i="109"/>
  <c r="AC80" i="109" s="1"/>
  <c r="AP104" i="109"/>
  <c r="AS104" i="109" s="1"/>
  <c r="AE122" i="109"/>
  <c r="Z122" i="109"/>
  <c r="AF122" i="109"/>
  <c r="AH122" i="109"/>
  <c r="AG122" i="109"/>
  <c r="AP122" i="109"/>
  <c r="AO122" i="109"/>
  <c r="AS122" i="109" s="1"/>
  <c r="AN122" i="109"/>
  <c r="AM122" i="109"/>
  <c r="AL122" i="109"/>
  <c r="AK122" i="109"/>
  <c r="AJ122" i="109"/>
  <c r="AI122" i="109"/>
  <c r="Y122" i="109"/>
  <c r="AH124" i="109"/>
  <c r="X140" i="109"/>
  <c r="AD140" i="109" s="1"/>
  <c r="AM151" i="109"/>
  <c r="AL151" i="109"/>
  <c r="AH151" i="109"/>
  <c r="AE151" i="109"/>
  <c r="AQ151" i="109" s="1"/>
  <c r="Z151" i="109"/>
  <c r="Y151" i="109"/>
  <c r="AP151" i="109"/>
  <c r="X151" i="109"/>
  <c r="AD151" i="109" s="1"/>
  <c r="AO151" i="109"/>
  <c r="AS151" i="109" s="1"/>
  <c r="AF151" i="109"/>
  <c r="AS153" i="109"/>
  <c r="AP182" i="109"/>
  <c r="AO182" i="109"/>
  <c r="AS182" i="109" s="1"/>
  <c r="AN182" i="109"/>
  <c r="AM182" i="109"/>
  <c r="AL182" i="109"/>
  <c r="AK182" i="109"/>
  <c r="AJ182" i="109"/>
  <c r="AI182" i="109"/>
  <c r="AH182" i="109"/>
  <c r="AF182" i="109"/>
  <c r="AR182" i="109" s="1"/>
  <c r="AE182" i="109"/>
  <c r="AQ182" i="109" s="1"/>
  <c r="Z182" i="109"/>
  <c r="Y182" i="109"/>
  <c r="X182" i="109"/>
  <c r="AD182" i="109" s="1"/>
  <c r="AT182" i="109" s="1"/>
  <c r="AU182" i="109" s="1"/>
  <c r="AL196" i="109"/>
  <c r="AN207" i="109"/>
  <c r="AS212" i="109"/>
  <c r="AN222" i="109"/>
  <c r="X243" i="109"/>
  <c r="X308" i="109"/>
  <c r="AM364" i="109"/>
  <c r="AN388" i="109"/>
  <c r="AI388" i="109"/>
  <c r="AP388" i="109"/>
  <c r="AO388" i="109"/>
  <c r="AS388" i="109" s="1"/>
  <c r="AM388" i="109"/>
  <c r="AL388" i="109"/>
  <c r="AK388" i="109"/>
  <c r="AJ388" i="109"/>
  <c r="AH388" i="109"/>
  <c r="AG388" i="109"/>
  <c r="AF388" i="109"/>
  <c r="AR388" i="109" s="1"/>
  <c r="AE388" i="109"/>
  <c r="Z388" i="109"/>
  <c r="Y388" i="109"/>
  <c r="X388" i="109"/>
  <c r="AD388" i="109" s="1"/>
  <c r="AE417" i="109"/>
  <c r="AL466" i="109"/>
  <c r="AK466" i="109"/>
  <c r="AJ466" i="109"/>
  <c r="AI466" i="109"/>
  <c r="AH466" i="109"/>
  <c r="AG466" i="109"/>
  <c r="AF466" i="109"/>
  <c r="AE466" i="109"/>
  <c r="AP466" i="109"/>
  <c r="AO466" i="109"/>
  <c r="AS466" i="109" s="1"/>
  <c r="AN466" i="109"/>
  <c r="AM466" i="109"/>
  <c r="Z466" i="109"/>
  <c r="Y466" i="109"/>
  <c r="X466" i="109"/>
  <c r="AD466" i="109" s="1"/>
  <c r="AB587" i="109"/>
  <c r="AC587" i="109" s="1"/>
  <c r="AA587" i="109"/>
  <c r="AK801" i="109"/>
  <c r="AJ801" i="109"/>
  <c r="AI801" i="109"/>
  <c r="AE801" i="109"/>
  <c r="AP801" i="109"/>
  <c r="AO801" i="109"/>
  <c r="AN801" i="109"/>
  <c r="AM801" i="109"/>
  <c r="AL801" i="109"/>
  <c r="AH801" i="109"/>
  <c r="AG801" i="109"/>
  <c r="AF801" i="109"/>
  <c r="Y801" i="109"/>
  <c r="Y155" i="109"/>
  <c r="AI164" i="109"/>
  <c r="AH164" i="109"/>
  <c r="AG164" i="109"/>
  <c r="AF164" i="109"/>
  <c r="Z164" i="109"/>
  <c r="AD223" i="109"/>
  <c r="AH321" i="109"/>
  <c r="AG321" i="109"/>
  <c r="AF321" i="109"/>
  <c r="AE321" i="109"/>
  <c r="Z321" i="109"/>
  <c r="Y321" i="109"/>
  <c r="X321" i="109"/>
  <c r="AP321" i="109"/>
  <c r="AO321" i="109"/>
  <c r="AS321" i="109" s="1"/>
  <c r="AN321" i="109"/>
  <c r="AL321" i="109"/>
  <c r="AK321" i="109"/>
  <c r="X120" i="109"/>
  <c r="AP170" i="109"/>
  <c r="AN170" i="109"/>
  <c r="AM170" i="109"/>
  <c r="AK170" i="109"/>
  <c r="AJ170" i="109"/>
  <c r="X95" i="109"/>
  <c r="Y164" i="109"/>
  <c r="Z170" i="109"/>
  <c r="AM11" i="109"/>
  <c r="AQ11" i="109" s="1"/>
  <c r="Y18" i="109"/>
  <c r="AM22" i="109"/>
  <c r="Y29" i="109"/>
  <c r="AM33" i="109"/>
  <c r="AQ33" i="109" s="1"/>
  <c r="Y40" i="109"/>
  <c r="AM44" i="109"/>
  <c r="Y51" i="109"/>
  <c r="AM55" i="109"/>
  <c r="Y62" i="109"/>
  <c r="AM66" i="109"/>
  <c r="Y73" i="109"/>
  <c r="Y92" i="109"/>
  <c r="AP92" i="109"/>
  <c r="AS92" i="109" s="1"/>
  <c r="Y93" i="109"/>
  <c r="Y94" i="109"/>
  <c r="Y95" i="109"/>
  <c r="Y96" i="109"/>
  <c r="Y97" i="109"/>
  <c r="Y98" i="109"/>
  <c r="Y99" i="109"/>
  <c r="Y100" i="109"/>
  <c r="Z101" i="109"/>
  <c r="AM115" i="109"/>
  <c r="X119" i="109"/>
  <c r="Z120" i="109"/>
  <c r="X127" i="109"/>
  <c r="Z128" i="109"/>
  <c r="AO133" i="109"/>
  <c r="Y136" i="109"/>
  <c r="X136" i="109"/>
  <c r="AD136" i="109" s="1"/>
  <c r="AP136" i="109"/>
  <c r="AS136" i="109" s="1"/>
  <c r="AM136" i="109"/>
  <c r="AN141" i="109"/>
  <c r="Y145" i="109"/>
  <c r="AK149" i="109"/>
  <c r="X154" i="109"/>
  <c r="AD154" i="109" s="1"/>
  <c r="Z160" i="109"/>
  <c r="AQ167" i="109"/>
  <c r="AA170" i="109"/>
  <c r="AD170" i="109" s="1"/>
  <c r="Y173" i="109"/>
  <c r="AL185" i="109"/>
  <c r="AJ187" i="109"/>
  <c r="Y193" i="109"/>
  <c r="AM195" i="109"/>
  <c r="AL195" i="109"/>
  <c r="AK195" i="109"/>
  <c r="AJ195" i="109"/>
  <c r="AI195" i="109"/>
  <c r="AH195" i="109"/>
  <c r="AG195" i="109"/>
  <c r="AF195" i="109"/>
  <c r="AR195" i="109" s="1"/>
  <c r="AE195" i="109"/>
  <c r="AJ201" i="109"/>
  <c r="AM203" i="109"/>
  <c r="AJ210" i="109"/>
  <c r="AK210" i="109"/>
  <c r="AI210" i="109"/>
  <c r="AH210" i="109"/>
  <c r="AG210" i="109"/>
  <c r="AF210" i="109"/>
  <c r="AE210" i="109"/>
  <c r="AQ210" i="109" s="1"/>
  <c r="Z210" i="109"/>
  <c r="X210" i="109"/>
  <c r="AL212" i="109"/>
  <c r="Z214" i="109"/>
  <c r="AM218" i="109"/>
  <c r="AM225" i="109"/>
  <c r="AL225" i="109"/>
  <c r="AK225" i="109"/>
  <c r="AJ225" i="109"/>
  <c r="AI225" i="109"/>
  <c r="AH225" i="109"/>
  <c r="AG225" i="109"/>
  <c r="AF225" i="109"/>
  <c r="AE225" i="109"/>
  <c r="AQ225" i="109" s="1"/>
  <c r="Z225" i="109"/>
  <c r="X227" i="109"/>
  <c r="AD227" i="109" s="1"/>
  <c r="AN227" i="109"/>
  <c r="AM227" i="109"/>
  <c r="AL227" i="109"/>
  <c r="AK227" i="109"/>
  <c r="AJ227" i="109"/>
  <c r="AI227" i="109"/>
  <c r="AH227" i="109"/>
  <c r="AG227" i="109"/>
  <c r="AF227" i="109"/>
  <c r="AE227" i="109"/>
  <c r="X229" i="109"/>
  <c r="AD229" i="109" s="1"/>
  <c r="AL231" i="109"/>
  <c r="AF231" i="109"/>
  <c r="AO231" i="109"/>
  <c r="AS231" i="109" s="1"/>
  <c r="AN231" i="109"/>
  <c r="AM231" i="109"/>
  <c r="AK231" i="109"/>
  <c r="AJ231" i="109"/>
  <c r="AI231" i="109"/>
  <c r="AH231" i="109"/>
  <c r="AG231" i="109"/>
  <c r="AE231" i="109"/>
  <c r="AQ231" i="109" s="1"/>
  <c r="AH233" i="109"/>
  <c r="AO233" i="109"/>
  <c r="AN233" i="109"/>
  <c r="AM233" i="109"/>
  <c r="AL233" i="109"/>
  <c r="AK233" i="109"/>
  <c r="AJ233" i="109"/>
  <c r="AI233" i="109"/>
  <c r="AG233" i="109"/>
  <c r="AF233" i="109"/>
  <c r="AE233" i="109"/>
  <c r="AQ233" i="109" s="1"/>
  <c r="X235" i="109"/>
  <c r="AO235" i="109"/>
  <c r="AN235" i="109"/>
  <c r="AM235" i="109"/>
  <c r="AL235" i="109"/>
  <c r="AK235" i="109"/>
  <c r="AJ235" i="109"/>
  <c r="AI235" i="109"/>
  <c r="AH235" i="109"/>
  <c r="AG235" i="109"/>
  <c r="AF235" i="109"/>
  <c r="AR235" i="109" s="1"/>
  <c r="X237" i="109"/>
  <c r="AD237" i="109" s="1"/>
  <c r="X246" i="109"/>
  <c r="AP246" i="109"/>
  <c r="AO246" i="109"/>
  <c r="AS246" i="109" s="1"/>
  <c r="AN246" i="109"/>
  <c r="AM246" i="109"/>
  <c r="AL246" i="109"/>
  <c r="AK246" i="109"/>
  <c r="AJ246" i="109"/>
  <c r="AI246" i="109"/>
  <c r="AH246" i="109"/>
  <c r="AF246" i="109"/>
  <c r="AE246" i="109"/>
  <c r="AM252" i="109"/>
  <c r="AB267" i="109"/>
  <c r="AC267" i="109" s="1"/>
  <c r="AA267" i="109"/>
  <c r="AP284" i="109"/>
  <c r="AO284" i="109"/>
  <c r="AS284" i="109" s="1"/>
  <c r="AM284" i="109"/>
  <c r="AJ284" i="109"/>
  <c r="AG284" i="109"/>
  <c r="Z284" i="109"/>
  <c r="Y284" i="109"/>
  <c r="X284" i="109"/>
  <c r="AD284" i="109" s="1"/>
  <c r="AJ342" i="109"/>
  <c r="AI342" i="109"/>
  <c r="AH342" i="109"/>
  <c r="AG342" i="109"/>
  <c r="AF342" i="109"/>
  <c r="AR342" i="109" s="1"/>
  <c r="AE342" i="109"/>
  <c r="Z342" i="109"/>
  <c r="Y342" i="109"/>
  <c r="AP342" i="109"/>
  <c r="AO342" i="109"/>
  <c r="AN342" i="109"/>
  <c r="AM342" i="109"/>
  <c r="AL342" i="109"/>
  <c r="AK342" i="109"/>
  <c r="X342" i="109"/>
  <c r="AD342" i="109" s="1"/>
  <c r="AP349" i="109"/>
  <c r="AO349" i="109"/>
  <c r="AS349" i="109" s="1"/>
  <c r="AN349" i="109"/>
  <c r="AM349" i="109"/>
  <c r="AL349" i="109"/>
  <c r="AK349" i="109"/>
  <c r="AJ349" i="109"/>
  <c r="AI349" i="109"/>
  <c r="AH349" i="109"/>
  <c r="AG349" i="109"/>
  <c r="Y349" i="109"/>
  <c r="AL352" i="109"/>
  <c r="AK352" i="109"/>
  <c r="AJ352" i="109"/>
  <c r="AI352" i="109"/>
  <c r="AH352" i="109"/>
  <c r="AG352" i="109"/>
  <c r="AF352" i="109"/>
  <c r="AE352" i="109"/>
  <c r="AP352" i="109"/>
  <c r="AO352" i="109"/>
  <c r="AN352" i="109"/>
  <c r="AM352" i="109"/>
  <c r="Z352" i="109"/>
  <c r="Y352" i="109"/>
  <c r="X352" i="109"/>
  <c r="AQ359" i="109"/>
  <c r="AI366" i="109"/>
  <c r="AF368" i="109"/>
  <c r="AQ394" i="109"/>
  <c r="AL397" i="109"/>
  <c r="Y422" i="109"/>
  <c r="AD424" i="109"/>
  <c r="AT424" i="109" s="1"/>
  <c r="AU424" i="109" s="1"/>
  <c r="AP431" i="109"/>
  <c r="AO431" i="109"/>
  <c r="AN431" i="109"/>
  <c r="AM431" i="109"/>
  <c r="AL431" i="109"/>
  <c r="AK431" i="109"/>
  <c r="AI431" i="109"/>
  <c r="AH431" i="109"/>
  <c r="AG431" i="109"/>
  <c r="AF431" i="109"/>
  <c r="AE431" i="109"/>
  <c r="AQ431" i="109" s="1"/>
  <c r="AJ431" i="109"/>
  <c r="Y431" i="109"/>
  <c r="X431" i="109"/>
  <c r="AD431" i="109" s="1"/>
  <c r="AL543" i="109"/>
  <c r="AK543" i="109"/>
  <c r="AJ543" i="109"/>
  <c r="AI543" i="109"/>
  <c r="AH543" i="109"/>
  <c r="AG543" i="109"/>
  <c r="AF543" i="109"/>
  <c r="AE543" i="109"/>
  <c r="AP543" i="109"/>
  <c r="AO543" i="109"/>
  <c r="AS543" i="109" s="1"/>
  <c r="AB653" i="109"/>
  <c r="AC653" i="109" s="1"/>
  <c r="AA653" i="109"/>
  <c r="AG965" i="109"/>
  <c r="AF965" i="109"/>
  <c r="AE965" i="109"/>
  <c r="Z965" i="109"/>
  <c r="Y965" i="109"/>
  <c r="AP965" i="109"/>
  <c r="AO965" i="109"/>
  <c r="AL965" i="109"/>
  <c r="AK965" i="109"/>
  <c r="AN965" i="109"/>
  <c r="AM965" i="109"/>
  <c r="AJ965" i="109"/>
  <c r="AH965" i="109"/>
  <c r="AI965" i="109"/>
  <c r="X965" i="109"/>
  <c r="AD965" i="109" s="1"/>
  <c r="AG176" i="109"/>
  <c r="AF176" i="109"/>
  <c r="AE176" i="109"/>
  <c r="Y176" i="109"/>
  <c r="X176" i="109"/>
  <c r="AB188" i="109"/>
  <c r="AC188" i="109" s="1"/>
  <c r="AA188" i="109"/>
  <c r="Y170" i="109"/>
  <c r="AH187" i="109"/>
  <c r="AM321" i="109"/>
  <c r="AE654" i="109"/>
  <c r="Z654" i="109"/>
  <c r="Y654" i="109"/>
  <c r="X654" i="109"/>
  <c r="AD654" i="109" s="1"/>
  <c r="AP654" i="109"/>
  <c r="AO654" i="109"/>
  <c r="AS654" i="109" s="1"/>
  <c r="AN654" i="109"/>
  <c r="AM654" i="109"/>
  <c r="AF654" i="109"/>
  <c r="AH654" i="109"/>
  <c r="AB778" i="109"/>
  <c r="AC778" i="109" s="1"/>
  <c r="AA778" i="109"/>
  <c r="AA1948" i="109"/>
  <c r="AB1948" i="109"/>
  <c r="AC1948" i="109" s="1"/>
  <c r="X7" i="109"/>
  <c r="X97" i="109"/>
  <c r="Y101" i="109"/>
  <c r="AD175" i="109"/>
  <c r="AD204" i="109"/>
  <c r="AB251" i="109"/>
  <c r="AC251" i="109" s="1"/>
  <c r="AA251" i="109"/>
  <c r="AA623" i="109"/>
  <c r="AB623" i="109"/>
  <c r="AC623" i="109" s="1"/>
  <c r="AR933" i="109"/>
  <c r="AJ13" i="109"/>
  <c r="AR13" i="109" s="1"/>
  <c r="AT13" i="109" s="1"/>
  <c r="AU13" i="109" s="1"/>
  <c r="AN22" i="109"/>
  <c r="AR22" i="109" s="1"/>
  <c r="AJ24" i="109"/>
  <c r="AR24" i="109" s="1"/>
  <c r="AT24" i="109" s="1"/>
  <c r="AU24" i="109" s="1"/>
  <c r="Z29" i="109"/>
  <c r="X30" i="109"/>
  <c r="AN33" i="109"/>
  <c r="AR33" i="109" s="1"/>
  <c r="AJ35" i="109"/>
  <c r="Z40" i="109"/>
  <c r="X41" i="109"/>
  <c r="AN44" i="109"/>
  <c r="AR44" i="109" s="1"/>
  <c r="AJ46" i="109"/>
  <c r="AR46" i="109" s="1"/>
  <c r="AT46" i="109" s="1"/>
  <c r="AU46" i="109" s="1"/>
  <c r="Z51" i="109"/>
  <c r="X52" i="109"/>
  <c r="AN55" i="109"/>
  <c r="AJ57" i="109"/>
  <c r="Z62" i="109"/>
  <c r="X63" i="109"/>
  <c r="AN66" i="109"/>
  <c r="AR66" i="109" s="1"/>
  <c r="AJ68" i="109"/>
  <c r="Z73" i="109"/>
  <c r="X74" i="109"/>
  <c r="AD74" i="109" s="1"/>
  <c r="AT74" i="109" s="1"/>
  <c r="AU74" i="109" s="1"/>
  <c r="AO84" i="109"/>
  <c r="AS84" i="109" s="1"/>
  <c r="AJ84" i="109"/>
  <c r="AR84" i="109" s="1"/>
  <c r="AM85" i="109"/>
  <c r="AH85" i="109"/>
  <c r="AR85" i="109" s="1"/>
  <c r="AK86" i="109"/>
  <c r="AF86" i="109"/>
  <c r="AE89" i="109"/>
  <c r="Z89" i="109"/>
  <c r="X91" i="109"/>
  <c r="X92" i="109"/>
  <c r="Z93" i="109"/>
  <c r="Z94" i="109"/>
  <c r="Z96" i="109"/>
  <c r="Z97" i="109"/>
  <c r="Z98" i="109"/>
  <c r="Z99" i="109"/>
  <c r="AA100" i="109"/>
  <c r="AA101" i="109"/>
  <c r="AO115" i="109"/>
  <c r="AS115" i="109" s="1"/>
  <c r="AT115" i="109" s="1"/>
  <c r="AU115" i="109" s="1"/>
  <c r="AM118" i="109"/>
  <c r="AL118" i="109"/>
  <c r="AH118" i="109"/>
  <c r="AR118" i="109" s="1"/>
  <c r="AE118" i="109"/>
  <c r="AQ118" i="109" s="1"/>
  <c r="Y119" i="109"/>
  <c r="Y127" i="109"/>
  <c r="AA128" i="109"/>
  <c r="AP133" i="109"/>
  <c r="Z136" i="109"/>
  <c r="AO141" i="109"/>
  <c r="AS141" i="109" s="1"/>
  <c r="AD142" i="109"/>
  <c r="AT142" i="109" s="1"/>
  <c r="Z145" i="109"/>
  <c r="AM149" i="109"/>
  <c r="AI153" i="109"/>
  <c r="AH153" i="109"/>
  <c r="AF155" i="109"/>
  <c r="AE164" i="109"/>
  <c r="Z173" i="109"/>
  <c r="AI176" i="109"/>
  <c r="AK187" i="109"/>
  <c r="AD188" i="109"/>
  <c r="AT188" i="109" s="1"/>
  <c r="AU188" i="109" s="1"/>
  <c r="Z193" i="109"/>
  <c r="X195" i="109"/>
  <c r="AD195" i="109" s="1"/>
  <c r="AJ199" i="109"/>
  <c r="AH199" i="109"/>
  <c r="AG199" i="109"/>
  <c r="AF199" i="109"/>
  <c r="AR199" i="109" s="1"/>
  <c r="AE199" i="109"/>
  <c r="Z199" i="109"/>
  <c r="Y199" i="109"/>
  <c r="X199" i="109"/>
  <c r="AB200" i="109"/>
  <c r="AC200" i="109" s="1"/>
  <c r="AA200" i="109"/>
  <c r="AK201" i="109"/>
  <c r="AN203" i="109"/>
  <c r="AL210" i="109"/>
  <c r="AM212" i="109"/>
  <c r="AN218" i="109"/>
  <c r="X225" i="109"/>
  <c r="Y227" i="109"/>
  <c r="Y229" i="109"/>
  <c r="X231" i="109"/>
  <c r="AD231" i="109" s="1"/>
  <c r="X233" i="109"/>
  <c r="AD233" i="109" s="1"/>
  <c r="Y235" i="109"/>
  <c r="Y237" i="109"/>
  <c r="Y246" i="109"/>
  <c r="AR250" i="109"/>
  <c r="AO252" i="109"/>
  <c r="AS252" i="109" s="1"/>
  <c r="AD253" i="109"/>
  <c r="AR257" i="109"/>
  <c r="AB258" i="109"/>
  <c r="AC258" i="109" s="1"/>
  <c r="AA258" i="109"/>
  <c r="AB260" i="109"/>
  <c r="AC260" i="109" s="1"/>
  <c r="AA260" i="109"/>
  <c r="AE284" i="109"/>
  <c r="AN296" i="109"/>
  <c r="AM296" i="109"/>
  <c r="AK296" i="109"/>
  <c r="AH296" i="109"/>
  <c r="AG296" i="109"/>
  <c r="AF296" i="109"/>
  <c r="AE296" i="109"/>
  <c r="AO296" i="109"/>
  <c r="AS296" i="109" s="1"/>
  <c r="AL296" i="109"/>
  <c r="AJ296" i="109"/>
  <c r="AI296" i="109"/>
  <c r="Z296" i="109"/>
  <c r="Y296" i="109"/>
  <c r="X296" i="109"/>
  <c r="AD296" i="109" s="1"/>
  <c r="AB345" i="109"/>
  <c r="AC345" i="109" s="1"/>
  <c r="AA345" i="109"/>
  <c r="AD345" i="109" s="1"/>
  <c r="AT345" i="109" s="1"/>
  <c r="AU345" i="109" s="1"/>
  <c r="Z349" i="109"/>
  <c r="AJ366" i="109"/>
  <c r="AG368" i="109"/>
  <c r="AP383" i="109"/>
  <c r="AO383" i="109"/>
  <c r="AN383" i="109"/>
  <c r="AM383" i="109"/>
  <c r="AL383" i="109"/>
  <c r="AK383" i="109"/>
  <c r="AJ383" i="109"/>
  <c r="AI383" i="109"/>
  <c r="AH383" i="109"/>
  <c r="AG383" i="109"/>
  <c r="AF383" i="109"/>
  <c r="AE383" i="109"/>
  <c r="AQ383" i="109" s="1"/>
  <c r="Y383" i="109"/>
  <c r="AR394" i="109"/>
  <c r="Z422" i="109"/>
  <c r="Z431" i="109"/>
  <c r="AA446" i="109"/>
  <c r="AD446" i="109" s="1"/>
  <c r="AT446" i="109" s="1"/>
  <c r="AU446" i="109" s="1"/>
  <c r="AB446" i="109"/>
  <c r="AC446" i="109" s="1"/>
  <c r="Z449" i="109"/>
  <c r="Y449" i="109"/>
  <c r="X449" i="109"/>
  <c r="AP449" i="109"/>
  <c r="AO449" i="109"/>
  <c r="AS449" i="109" s="1"/>
  <c r="AN449" i="109"/>
  <c r="AM449" i="109"/>
  <c r="AL449" i="109"/>
  <c r="AK449" i="109"/>
  <c r="AJ449" i="109"/>
  <c r="AR449" i="109" s="1"/>
  <c r="AI449" i="109"/>
  <c r="AH449" i="109"/>
  <c r="AG449" i="109"/>
  <c r="AN487" i="109"/>
  <c r="AM487" i="109"/>
  <c r="AL487" i="109"/>
  <c r="AK487" i="109"/>
  <c r="AJ487" i="109"/>
  <c r="AI487" i="109"/>
  <c r="AH487" i="109"/>
  <c r="AG487" i="109"/>
  <c r="AF487" i="109"/>
  <c r="AE487" i="109"/>
  <c r="AP487" i="109"/>
  <c r="AO487" i="109"/>
  <c r="Z487" i="109"/>
  <c r="Y487" i="109"/>
  <c r="X543" i="109"/>
  <c r="AB560" i="109"/>
  <c r="AC560" i="109" s="1"/>
  <c r="AA560" i="109"/>
  <c r="AK654" i="109"/>
  <c r="AK185" i="109"/>
  <c r="AJ185" i="109"/>
  <c r="AI185" i="109"/>
  <c r="AH185" i="109"/>
  <c r="AG185" i="109"/>
  <c r="AF185" i="109"/>
  <c r="AR185" i="109" s="1"/>
  <c r="AE185" i="109"/>
  <c r="AQ185" i="109" s="1"/>
  <c r="Z185" i="109"/>
  <c r="Y185" i="109"/>
  <c r="AK203" i="109"/>
  <c r="AO261" i="109"/>
  <c r="AL261" i="109"/>
  <c r="AI261" i="109"/>
  <c r="AK261" i="109"/>
  <c r="AJ261" i="109"/>
  <c r="AH261" i="109"/>
  <c r="AG261" i="109"/>
  <c r="AF261" i="109"/>
  <c r="AE261" i="109"/>
  <c r="AQ261" i="109" s="1"/>
  <c r="Y261" i="109"/>
  <c r="X261" i="109"/>
  <c r="AD261" i="109" s="1"/>
  <c r="X51" i="109"/>
  <c r="AD51" i="109" s="1"/>
  <c r="Y160" i="109"/>
  <c r="AL252" i="109"/>
  <c r="Y7" i="109"/>
  <c r="AJ2" i="109"/>
  <c r="AR2" i="109" s="1"/>
  <c r="Z7" i="109"/>
  <c r="X8" i="109"/>
  <c r="AD8" i="109" s="1"/>
  <c r="AT8" i="109" s="1"/>
  <c r="AU8" i="109" s="1"/>
  <c r="AN11" i="109"/>
  <c r="AR11" i="109" s="1"/>
  <c r="Z18" i="109"/>
  <c r="X19" i="109"/>
  <c r="AD19" i="109" s="1"/>
  <c r="AT19" i="109" s="1"/>
  <c r="AU19" i="109" s="1"/>
  <c r="AK2" i="109"/>
  <c r="AQ2" i="109" s="1"/>
  <c r="Y8" i="109"/>
  <c r="AO11" i="109"/>
  <c r="AK13" i="109"/>
  <c r="AQ13" i="109" s="1"/>
  <c r="Y19" i="109"/>
  <c r="AO22" i="109"/>
  <c r="AK24" i="109"/>
  <c r="AQ24" i="109" s="1"/>
  <c r="Y30" i="109"/>
  <c r="AO33" i="109"/>
  <c r="AK35" i="109"/>
  <c r="Y41" i="109"/>
  <c r="AO44" i="109"/>
  <c r="AS44" i="109" s="1"/>
  <c r="AK46" i="109"/>
  <c r="Y52" i="109"/>
  <c r="AO55" i="109"/>
  <c r="AS55" i="109" s="1"/>
  <c r="AK57" i="109"/>
  <c r="Y63" i="109"/>
  <c r="AO66" i="109"/>
  <c r="AS66" i="109" s="1"/>
  <c r="AK68" i="109"/>
  <c r="AQ68" i="109" s="1"/>
  <c r="Y74" i="109"/>
  <c r="X82" i="109"/>
  <c r="AD82" i="109" s="1"/>
  <c r="AT82" i="109" s="1"/>
  <c r="AU82" i="109" s="1"/>
  <c r="X83" i="109"/>
  <c r="AD83" i="109" s="1"/>
  <c r="AT83" i="109" s="1"/>
  <c r="AU83" i="109" s="1"/>
  <c r="X84" i="109"/>
  <c r="AD84" i="109" s="1"/>
  <c r="X85" i="109"/>
  <c r="X86" i="109"/>
  <c r="X87" i="109"/>
  <c r="AD87" i="109" s="1"/>
  <c r="AT87" i="109" s="1"/>
  <c r="AU87" i="109" s="1"/>
  <c r="X88" i="109"/>
  <c r="X89" i="109"/>
  <c r="Y90" i="109"/>
  <c r="Y91" i="109"/>
  <c r="Z92" i="109"/>
  <c r="AA99" i="109"/>
  <c r="AP115" i="109"/>
  <c r="X118" i="109"/>
  <c r="AD118" i="109" s="1"/>
  <c r="AM123" i="109"/>
  <c r="Z127" i="109"/>
  <c r="AD133" i="109"/>
  <c r="AA145" i="109"/>
  <c r="AD145" i="109" s="1"/>
  <c r="X153" i="109"/>
  <c r="AD153" i="109" s="1"/>
  <c r="AT153" i="109" s="1"/>
  <c r="AU153" i="109" s="1"/>
  <c r="AA154" i="109"/>
  <c r="AG155" i="109"/>
  <c r="AA157" i="109"/>
  <c r="AJ164" i="109"/>
  <c r="AA168" i="109"/>
  <c r="AJ176" i="109"/>
  <c r="AN185" i="109"/>
  <c r="AL187" i="109"/>
  <c r="Y195" i="109"/>
  <c r="AI199" i="109"/>
  <c r="AL201" i="109"/>
  <c r="AO203" i="109"/>
  <c r="AS203" i="109" s="1"/>
  <c r="AN208" i="109"/>
  <c r="AH208" i="109"/>
  <c r="AJ208" i="109"/>
  <c r="AI208" i="109"/>
  <c r="AG208" i="109"/>
  <c r="AF208" i="109"/>
  <c r="AR208" i="109" s="1"/>
  <c r="AE208" i="109"/>
  <c r="Z208" i="109"/>
  <c r="X208" i="109"/>
  <c r="AM210" i="109"/>
  <c r="AN212" i="109"/>
  <c r="AL214" i="109"/>
  <c r="AL216" i="109"/>
  <c r="Y225" i="109"/>
  <c r="Z227" i="109"/>
  <c r="Z229" i="109"/>
  <c r="Y231" i="109"/>
  <c r="Y233" i="109"/>
  <c r="Z235" i="109"/>
  <c r="Z246" i="109"/>
  <c r="AM261" i="109"/>
  <c r="AF284" i="109"/>
  <c r="AP296" i="109"/>
  <c r="AB333" i="109"/>
  <c r="AC333" i="109" s="1"/>
  <c r="AA333" i="109"/>
  <c r="AK366" i="109"/>
  <c r="AH368" i="109"/>
  <c r="Z383" i="109"/>
  <c r="AQ449" i="109"/>
  <c r="AB482" i="109"/>
  <c r="AC482" i="109" s="1"/>
  <c r="AA482" i="109"/>
  <c r="AJ555" i="109"/>
  <c r="AI555" i="109"/>
  <c r="AH555" i="109"/>
  <c r="AG555" i="109"/>
  <c r="AF555" i="109"/>
  <c r="AE555" i="109"/>
  <c r="Z555" i="109"/>
  <c r="Y555" i="109"/>
  <c r="AP555" i="109"/>
  <c r="AO555" i="109"/>
  <c r="AS555" i="109" s="1"/>
  <c r="AN555" i="109"/>
  <c r="AM555" i="109"/>
  <c r="AL555" i="109"/>
  <c r="AK555" i="109"/>
  <c r="X555" i="109"/>
  <c r="Z577" i="109"/>
  <c r="AI577" i="109"/>
  <c r="AH577" i="109"/>
  <c r="AG577" i="109"/>
  <c r="AF577" i="109"/>
  <c r="AR577" i="109" s="1"/>
  <c r="AE577" i="109"/>
  <c r="Y577" i="109"/>
  <c r="X577" i="109"/>
  <c r="AP577" i="109"/>
  <c r="AO577" i="109"/>
  <c r="AN577" i="109"/>
  <c r="AK577" i="109"/>
  <c r="AL654" i="109"/>
  <c r="Y137" i="109"/>
  <c r="X73" i="109"/>
  <c r="AG154" i="109"/>
  <c r="AF154" i="109"/>
  <c r="Y154" i="109"/>
  <c r="AP11" i="109"/>
  <c r="Y81" i="109"/>
  <c r="AP81" i="109"/>
  <c r="Y82" i="109"/>
  <c r="AO117" i="109"/>
  <c r="AS117" i="109" s="1"/>
  <c r="AN117" i="109"/>
  <c r="AJ117" i="109"/>
  <c r="AG117" i="109"/>
  <c r="AE120" i="109"/>
  <c r="AQ120" i="109" s="1"/>
  <c r="AN126" i="109"/>
  <c r="AK126" i="109"/>
  <c r="Y126" i="109"/>
  <c r="AE137" i="109"/>
  <c r="AE144" i="109"/>
  <c r="Z144" i="109"/>
  <c r="Y144" i="109"/>
  <c r="AK152" i="109"/>
  <c r="AJ152" i="109"/>
  <c r="AF152" i="109"/>
  <c r="AH155" i="109"/>
  <c r="AK163" i="109"/>
  <c r="AJ163" i="109"/>
  <c r="AI163" i="109"/>
  <c r="AH163" i="109"/>
  <c r="AF163" i="109"/>
  <c r="AE163" i="109"/>
  <c r="AK164" i="109"/>
  <c r="AB165" i="109"/>
  <c r="AC165" i="109" s="1"/>
  <c r="AA165" i="109"/>
  <c r="AK176" i="109"/>
  <c r="AO185" i="109"/>
  <c r="AS185" i="109" s="1"/>
  <c r="AI197" i="109"/>
  <c r="AH197" i="109"/>
  <c r="AG197" i="109"/>
  <c r="AF197" i="109"/>
  <c r="AR197" i="109" s="1"/>
  <c r="AE197" i="109"/>
  <c r="Z197" i="109"/>
  <c r="X197" i="109"/>
  <c r="AB198" i="109"/>
  <c r="AC198" i="109" s="1"/>
  <c r="AA198" i="109"/>
  <c r="AM201" i="109"/>
  <c r="AL206" i="109"/>
  <c r="AI206" i="109"/>
  <c r="AH206" i="109"/>
  <c r="AG206" i="109"/>
  <c r="AF206" i="109"/>
  <c r="AE206" i="109"/>
  <c r="Z206" i="109"/>
  <c r="X206" i="109"/>
  <c r="AD211" i="109"/>
  <c r="AM214" i="109"/>
  <c r="AM216" i="109"/>
  <c r="AD217" i="109"/>
  <c r="AT217" i="109" s="1"/>
  <c r="AU217" i="109" s="1"/>
  <c r="AF223" i="109"/>
  <c r="Z223" i="109"/>
  <c r="AM223" i="109"/>
  <c r="AL223" i="109"/>
  <c r="AK223" i="109"/>
  <c r="AJ223" i="109"/>
  <c r="AI223" i="109"/>
  <c r="AH223" i="109"/>
  <c r="AG223" i="109"/>
  <c r="AE223" i="109"/>
  <c r="Y223" i="109"/>
  <c r="AH255" i="109"/>
  <c r="AE255" i="109"/>
  <c r="Y255" i="109"/>
  <c r="AP255" i="109"/>
  <c r="AO255" i="109"/>
  <c r="AS255" i="109" s="1"/>
  <c r="AN255" i="109"/>
  <c r="AM255" i="109"/>
  <c r="AL255" i="109"/>
  <c r="AK255" i="109"/>
  <c r="AJ255" i="109"/>
  <c r="AI255" i="109"/>
  <c r="AF255" i="109"/>
  <c r="AN261" i="109"/>
  <c r="AT271" i="109"/>
  <c r="AU271" i="109" s="1"/>
  <c r="AL275" i="109"/>
  <c r="AK275" i="109"/>
  <c r="AI275" i="109"/>
  <c r="AF275" i="109"/>
  <c r="AP275" i="109"/>
  <c r="AO275" i="109"/>
  <c r="AN275" i="109"/>
  <c r="AM275" i="109"/>
  <c r="AJ275" i="109"/>
  <c r="AH275" i="109"/>
  <c r="AG275" i="109"/>
  <c r="AE275" i="109"/>
  <c r="Z275" i="109"/>
  <c r="AA301" i="109"/>
  <c r="AD301" i="109" s="1"/>
  <c r="AT301" i="109" s="1"/>
  <c r="AU301" i="109" s="1"/>
  <c r="AB301" i="109"/>
  <c r="AC301" i="109" s="1"/>
  <c r="AL319" i="109"/>
  <c r="AK319" i="109"/>
  <c r="AJ319" i="109"/>
  <c r="AI319" i="109"/>
  <c r="AH319" i="109"/>
  <c r="AG319" i="109"/>
  <c r="AF319" i="109"/>
  <c r="AE319" i="109"/>
  <c r="AO319" i="109"/>
  <c r="AN319" i="109"/>
  <c r="AH343" i="109"/>
  <c r="AG343" i="109"/>
  <c r="AF343" i="109"/>
  <c r="AE343" i="109"/>
  <c r="Z343" i="109"/>
  <c r="Y343" i="109"/>
  <c r="X343" i="109"/>
  <c r="AD343" i="109" s="1"/>
  <c r="AI343" i="109"/>
  <c r="AK343" i="109"/>
  <c r="AD354" i="109"/>
  <c r="AI368" i="109"/>
  <c r="AJ379" i="109"/>
  <c r="AE379" i="109"/>
  <c r="AP379" i="109"/>
  <c r="AO379" i="109"/>
  <c r="AS379" i="109" s="1"/>
  <c r="AN379" i="109"/>
  <c r="AM379" i="109"/>
  <c r="AL379" i="109"/>
  <c r="AK379" i="109"/>
  <c r="AI379" i="109"/>
  <c r="AH379" i="109"/>
  <c r="AG379" i="109"/>
  <c r="AF379" i="109"/>
  <c r="Y379" i="109"/>
  <c r="X379" i="109"/>
  <c r="AP409" i="109"/>
  <c r="AO409" i="109"/>
  <c r="AS409" i="109" s="1"/>
  <c r="AL409" i="109"/>
  <c r="AK409" i="109"/>
  <c r="AI409" i="109"/>
  <c r="AH409" i="109"/>
  <c r="AF409" i="109"/>
  <c r="AR409" i="109" s="1"/>
  <c r="AE409" i="109"/>
  <c r="AG409" i="109"/>
  <c r="Z409" i="109"/>
  <c r="Y409" i="109"/>
  <c r="X409" i="109"/>
  <c r="AD409" i="109" s="1"/>
  <c r="AT409" i="109" s="1"/>
  <c r="AU409" i="109" s="1"/>
  <c r="AJ423" i="109"/>
  <c r="AI423" i="109"/>
  <c r="AH423" i="109"/>
  <c r="AG423" i="109"/>
  <c r="AF423" i="109"/>
  <c r="AE423" i="109"/>
  <c r="Z423" i="109"/>
  <c r="Y423" i="109"/>
  <c r="AK423" i="109"/>
  <c r="X423" i="109"/>
  <c r="AD423" i="109" s="1"/>
  <c r="AP423" i="109"/>
  <c r="AS423" i="109" s="1"/>
  <c r="AM423" i="109"/>
  <c r="AB448" i="109"/>
  <c r="AC448" i="109" s="1"/>
  <c r="AA448" i="109"/>
  <c r="AL477" i="109"/>
  <c r="AK477" i="109"/>
  <c r="AJ477" i="109"/>
  <c r="AI477" i="109"/>
  <c r="AH477" i="109"/>
  <c r="AG477" i="109"/>
  <c r="AF477" i="109"/>
  <c r="AR477" i="109" s="1"/>
  <c r="AE477" i="109"/>
  <c r="AQ477" i="109" s="1"/>
  <c r="X477" i="109"/>
  <c r="Z477" i="109"/>
  <c r="AB515" i="109"/>
  <c r="AC515" i="109" s="1"/>
  <c r="AA515" i="109"/>
  <c r="Z543" i="109"/>
  <c r="AB557" i="109"/>
  <c r="AC557" i="109" s="1"/>
  <c r="AA557" i="109"/>
  <c r="Z558" i="109"/>
  <c r="Y558" i="109"/>
  <c r="X558" i="109"/>
  <c r="AP558" i="109"/>
  <c r="AO558" i="109"/>
  <c r="AM558" i="109"/>
  <c r="AL558" i="109"/>
  <c r="AF558" i="109"/>
  <c r="AK596" i="109"/>
  <c r="AJ596" i="109"/>
  <c r="AI596" i="109"/>
  <c r="AG596" i="109"/>
  <c r="AF596" i="109"/>
  <c r="AR596" i="109" s="1"/>
  <c r="AE596" i="109"/>
  <c r="AQ596" i="109" s="1"/>
  <c r="AP596" i="109"/>
  <c r="AO596" i="109"/>
  <c r="AS596" i="109" s="1"/>
  <c r="AN596" i="109"/>
  <c r="AM596" i="109"/>
  <c r="AL596" i="109"/>
  <c r="AH596" i="109"/>
  <c r="AM606" i="109"/>
  <c r="AL606" i="109"/>
  <c r="AK606" i="109"/>
  <c r="AJ606" i="109"/>
  <c r="AI606" i="109"/>
  <c r="AH606" i="109"/>
  <c r="AG606" i="109"/>
  <c r="AF606" i="109"/>
  <c r="AR606" i="109" s="1"/>
  <c r="AE606" i="109"/>
  <c r="AP606" i="109"/>
  <c r="AO606" i="109"/>
  <c r="AS606" i="109" s="1"/>
  <c r="AN606" i="109"/>
  <c r="Z606" i="109"/>
  <c r="Y606" i="109"/>
  <c r="X606" i="109"/>
  <c r="AD606" i="109" s="1"/>
  <c r="AT606" i="109" s="1"/>
  <c r="AU606" i="109" s="1"/>
  <c r="AM650" i="109"/>
  <c r="AL650" i="109"/>
  <c r="AK650" i="109"/>
  <c r="AJ650" i="109"/>
  <c r="AI650" i="109"/>
  <c r="AH650" i="109"/>
  <c r="AG650" i="109"/>
  <c r="AF650" i="109"/>
  <c r="AR650" i="109" s="1"/>
  <c r="AE650" i="109"/>
  <c r="Z650" i="109"/>
  <c r="Y650" i="109"/>
  <c r="X650" i="109"/>
  <c r="AD650" i="109" s="1"/>
  <c r="AT650" i="109" s="1"/>
  <c r="AU650" i="109" s="1"/>
  <c r="AG187" i="109"/>
  <c r="AF187" i="109"/>
  <c r="AE187" i="109"/>
  <c r="AQ187" i="109" s="1"/>
  <c r="Z187" i="109"/>
  <c r="Y187" i="109"/>
  <c r="X187" i="109"/>
  <c r="AI203" i="109"/>
  <c r="AH203" i="109"/>
  <c r="AG203" i="109"/>
  <c r="AF203" i="109"/>
  <c r="AR203" i="109" s="1"/>
  <c r="AE203" i="109"/>
  <c r="Z203" i="109"/>
  <c r="Y203" i="109"/>
  <c r="AP218" i="109"/>
  <c r="AS218" i="109" s="1"/>
  <c r="AJ218" i="109"/>
  <c r="AL218" i="109"/>
  <c r="AK218" i="109"/>
  <c r="AI218" i="109"/>
  <c r="AH218" i="109"/>
  <c r="AG218" i="109"/>
  <c r="AF218" i="109"/>
  <c r="AR218" i="109" s="1"/>
  <c r="AE218" i="109"/>
  <c r="Z218" i="109"/>
  <c r="Y218" i="109"/>
  <c r="AD275" i="109"/>
  <c r="AQ315" i="109"/>
  <c r="X160" i="109"/>
  <c r="AD160" i="109" s="1"/>
  <c r="AF212" i="109"/>
  <c r="Z212" i="109"/>
  <c r="AK212" i="109"/>
  <c r="AJ212" i="109"/>
  <c r="AI212" i="109"/>
  <c r="AH212" i="109"/>
  <c r="AG212" i="109"/>
  <c r="AE212" i="109"/>
  <c r="X212" i="109"/>
  <c r="AB396" i="109"/>
  <c r="AC396" i="109" s="1"/>
  <c r="AA396" i="109"/>
  <c r="X99" i="109"/>
  <c r="AD99" i="109" s="1"/>
  <c r="AT99" i="109" s="1"/>
  <c r="AU99" i="109" s="1"/>
  <c r="AL203" i="109"/>
  <c r="AD221" i="109"/>
  <c r="AF366" i="109"/>
  <c r="AR366" i="109" s="1"/>
  <c r="AE366" i="109"/>
  <c r="Z366" i="109"/>
  <c r="Y366" i="109"/>
  <c r="X366" i="109"/>
  <c r="AP366" i="109"/>
  <c r="AP22" i="109"/>
  <c r="AP33" i="109"/>
  <c r="AM24" i="109"/>
  <c r="AM35" i="109"/>
  <c r="AM46" i="109"/>
  <c r="AQ46" i="109" s="1"/>
  <c r="AM57" i="109"/>
  <c r="AM68" i="109"/>
  <c r="AE78" i="109"/>
  <c r="AQ78" i="109" s="1"/>
  <c r="Z78" i="109"/>
  <c r="X80" i="109"/>
  <c r="X81" i="109"/>
  <c r="AD81" i="109" s="1"/>
  <c r="AT81" i="109" s="1"/>
  <c r="AU81" i="109" s="1"/>
  <c r="Z82" i="109"/>
  <c r="Z83" i="109"/>
  <c r="Z84" i="109"/>
  <c r="Z85" i="109"/>
  <c r="Z86" i="109"/>
  <c r="Z87" i="109"/>
  <c r="Z88" i="109"/>
  <c r="AE101" i="109"/>
  <c r="X117" i="109"/>
  <c r="AD117" i="109" s="1"/>
  <c r="AT117" i="109" s="1"/>
  <c r="AU117" i="109" s="1"/>
  <c r="Z118" i="109"/>
  <c r="AF120" i="109"/>
  <c r="Z126" i="109"/>
  <c r="AF137" i="109"/>
  <c r="AE145" i="109"/>
  <c r="X152" i="109"/>
  <c r="AD152" i="109" s="1"/>
  <c r="Z153" i="109"/>
  <c r="AI155" i="109"/>
  <c r="AP159" i="109"/>
  <c r="AN159" i="109"/>
  <c r="AK159" i="109"/>
  <c r="AQ159" i="109" s="1"/>
  <c r="AJ159" i="109"/>
  <c r="Y159" i="109"/>
  <c r="X163" i="109"/>
  <c r="AL164" i="109"/>
  <c r="AE170" i="109"/>
  <c r="AF173" i="109"/>
  <c r="AL176" i="109"/>
  <c r="AQ178" i="109"/>
  <c r="AP185" i="109"/>
  <c r="AN187" i="109"/>
  <c r="AJ197" i="109"/>
  <c r="AL199" i="109"/>
  <c r="AB205" i="109"/>
  <c r="AC205" i="109" s="1"/>
  <c r="AA205" i="109"/>
  <c r="AJ206" i="109"/>
  <c r="AO210" i="109"/>
  <c r="AP212" i="109"/>
  <c r="AN214" i="109"/>
  <c r="X223" i="109"/>
  <c r="AN225" i="109"/>
  <c r="AL242" i="109"/>
  <c r="AF242" i="109"/>
  <c r="AP242" i="109"/>
  <c r="AO242" i="109"/>
  <c r="AN242" i="109"/>
  <c r="AM242" i="109"/>
  <c r="AK242" i="109"/>
  <c r="AJ242" i="109"/>
  <c r="AI242" i="109"/>
  <c r="AH242" i="109"/>
  <c r="AG242" i="109"/>
  <c r="X255" i="109"/>
  <c r="AD255" i="109" s="1"/>
  <c r="AP261" i="109"/>
  <c r="AL264" i="109"/>
  <c r="AK264" i="109"/>
  <c r="AI264" i="109"/>
  <c r="AF264" i="109"/>
  <c r="AP264" i="109"/>
  <c r="AO264" i="109"/>
  <c r="AN264" i="109"/>
  <c r="AM264" i="109"/>
  <c r="AJ264" i="109"/>
  <c r="AG264" i="109"/>
  <c r="AE264" i="109"/>
  <c r="AD267" i="109"/>
  <c r="X275" i="109"/>
  <c r="Y280" i="109"/>
  <c r="AO280" i="109"/>
  <c r="AS280" i="109" s="1"/>
  <c r="AK280" i="109"/>
  <c r="AJ280" i="109"/>
  <c r="AI280" i="109"/>
  <c r="AH280" i="109"/>
  <c r="AG280" i="109"/>
  <c r="AF280" i="109"/>
  <c r="AE280" i="109"/>
  <c r="Z280" i="109"/>
  <c r="AL280" i="109"/>
  <c r="AI284" i="109"/>
  <c r="AO294" i="109"/>
  <c r="AS294" i="109" s="1"/>
  <c r="AL294" i="109"/>
  <c r="AK294" i="109"/>
  <c r="AJ294" i="109"/>
  <c r="AI294" i="109"/>
  <c r="AG294" i="109"/>
  <c r="AP294" i="109"/>
  <c r="AN294" i="109"/>
  <c r="AM294" i="109"/>
  <c r="AF294" i="109"/>
  <c r="AR294" i="109" s="1"/>
  <c r="AE294" i="109"/>
  <c r="AQ294" i="109" s="1"/>
  <c r="AD302" i="109"/>
  <c r="X319" i="109"/>
  <c r="AQ323" i="109"/>
  <c r="AB324" i="109"/>
  <c r="AC324" i="109" s="1"/>
  <c r="AA324" i="109"/>
  <c r="AL343" i="109"/>
  <c r="AJ353" i="109"/>
  <c r="AI353" i="109"/>
  <c r="AH353" i="109"/>
  <c r="AG353" i="109"/>
  <c r="AF353" i="109"/>
  <c r="AE353" i="109"/>
  <c r="Z353" i="109"/>
  <c r="Y353" i="109"/>
  <c r="AP353" i="109"/>
  <c r="AO353" i="109"/>
  <c r="AM353" i="109"/>
  <c r="AL353" i="109"/>
  <c r="AM366" i="109"/>
  <c r="AJ368" i="109"/>
  <c r="AP371" i="109"/>
  <c r="AO371" i="109"/>
  <c r="AN371" i="109"/>
  <c r="AM371" i="109"/>
  <c r="AL371" i="109"/>
  <c r="AK371" i="109"/>
  <c r="AJ371" i="109"/>
  <c r="AI371" i="109"/>
  <c r="AH371" i="109"/>
  <c r="AG371" i="109"/>
  <c r="AE371" i="109"/>
  <c r="Z371" i="109"/>
  <c r="Y371" i="109"/>
  <c r="X371" i="109"/>
  <c r="AD371" i="109" s="1"/>
  <c r="Z379" i="109"/>
  <c r="AD410" i="109"/>
  <c r="AP464" i="109"/>
  <c r="AO464" i="109"/>
  <c r="AS464" i="109" s="1"/>
  <c r="AN464" i="109"/>
  <c r="AM464" i="109"/>
  <c r="AL464" i="109"/>
  <c r="AK464" i="109"/>
  <c r="AJ464" i="109"/>
  <c r="AI464" i="109"/>
  <c r="AH464" i="109"/>
  <c r="AG464" i="109"/>
  <c r="AF464" i="109"/>
  <c r="AE464" i="109"/>
  <c r="AQ464" i="109" s="1"/>
  <c r="AB492" i="109"/>
  <c r="AC492" i="109" s="1"/>
  <c r="AA492" i="109"/>
  <c r="AD511" i="109"/>
  <c r="AB527" i="109"/>
  <c r="AC527" i="109" s="1"/>
  <c r="AA527" i="109"/>
  <c r="AM543" i="109"/>
  <c r="AG558" i="109"/>
  <c r="X596" i="109"/>
  <c r="AD596" i="109" s="1"/>
  <c r="AQ698" i="109"/>
  <c r="AO95" i="109"/>
  <c r="AS95" i="109" s="1"/>
  <c r="AJ95" i="109"/>
  <c r="Y374" i="109"/>
  <c r="AL422" i="109"/>
  <c r="AK422" i="109"/>
  <c r="AJ422" i="109"/>
  <c r="AI422" i="109"/>
  <c r="AH422" i="109"/>
  <c r="AG422" i="109"/>
  <c r="AE422" i="109"/>
  <c r="AP422" i="109"/>
  <c r="AO422" i="109"/>
  <c r="AS422" i="109" s="1"/>
  <c r="AN422" i="109"/>
  <c r="AM422" i="109"/>
  <c r="AB426" i="109"/>
  <c r="AC426" i="109" s="1"/>
  <c r="AA426" i="109"/>
  <c r="X98" i="109"/>
  <c r="AD98" i="109" s="1"/>
  <c r="AF201" i="109"/>
  <c r="Z201" i="109"/>
  <c r="AI201" i="109"/>
  <c r="AH201" i="109"/>
  <c r="AG201" i="109"/>
  <c r="AE201" i="109"/>
  <c r="AQ201" i="109" s="1"/>
  <c r="Y201" i="109"/>
  <c r="X201" i="109"/>
  <c r="AD201" i="109" s="1"/>
  <c r="X216" i="109"/>
  <c r="AD216" i="109" s="1"/>
  <c r="AN216" i="109"/>
  <c r="AK216" i="109"/>
  <c r="AJ216" i="109"/>
  <c r="AI216" i="109"/>
  <c r="AH216" i="109"/>
  <c r="AG216" i="109"/>
  <c r="AF216" i="109"/>
  <c r="AE216" i="109"/>
  <c r="AQ216" i="109" s="1"/>
  <c r="Z216" i="109"/>
  <c r="Y216" i="109"/>
  <c r="AB354" i="109"/>
  <c r="AC354" i="109" s="1"/>
  <c r="AA354" i="109"/>
  <c r="AH366" i="109"/>
  <c r="X422" i="109"/>
  <c r="AI654" i="109"/>
  <c r="AP937" i="109"/>
  <c r="AO937" i="109"/>
  <c r="AS937" i="109" s="1"/>
  <c r="AN937" i="109"/>
  <c r="AM937" i="109"/>
  <c r="AL937" i="109"/>
  <c r="AK937" i="109"/>
  <c r="AH937" i="109"/>
  <c r="AG937" i="109"/>
  <c r="AJ937" i="109"/>
  <c r="AI937" i="109"/>
  <c r="AF937" i="109"/>
  <c r="AR937" i="109" s="1"/>
  <c r="AT937" i="109" s="1"/>
  <c r="AU937" i="109" s="1"/>
  <c r="AE937" i="109"/>
  <c r="AQ937" i="109" s="1"/>
  <c r="Z937" i="109"/>
  <c r="AM2" i="109"/>
  <c r="AM13" i="109"/>
  <c r="AN2" i="109"/>
  <c r="AN13" i="109"/>
  <c r="AN24" i="109"/>
  <c r="AN35" i="109"/>
  <c r="AN46" i="109"/>
  <c r="AN57" i="109"/>
  <c r="AN68" i="109"/>
  <c r="X76" i="109"/>
  <c r="X77" i="109"/>
  <c r="X78" i="109"/>
  <c r="Y79" i="109"/>
  <c r="Y80" i="109"/>
  <c r="Z81" i="109"/>
  <c r="AE98" i="109"/>
  <c r="AQ98" i="109" s="1"/>
  <c r="AE99" i="109"/>
  <c r="AF101" i="109"/>
  <c r="AR101" i="109" s="1"/>
  <c r="Y117" i="109"/>
  <c r="AP123" i="109"/>
  <c r="AS123" i="109" s="1"/>
  <c r="AT123" i="109" s="1"/>
  <c r="AU123" i="109" s="1"/>
  <c r="AG137" i="109"/>
  <c r="AF145" i="109"/>
  <c r="AR145" i="109" s="1"/>
  <c r="Y152" i="109"/>
  <c r="AE154" i="109"/>
  <c r="AQ154" i="109" s="1"/>
  <c r="AJ155" i="109"/>
  <c r="Z159" i="109"/>
  <c r="AE160" i="109"/>
  <c r="Y163" i="109"/>
  <c r="AM164" i="109"/>
  <c r="AF170" i="109"/>
  <c r="AI173" i="109"/>
  <c r="AM176" i="109"/>
  <c r="AR178" i="109"/>
  <c r="AO187" i="109"/>
  <c r="AS187" i="109" s="1"/>
  <c r="AK197" i="109"/>
  <c r="AM199" i="109"/>
  <c r="AD200" i="109"/>
  <c r="AO201" i="109"/>
  <c r="AS201" i="109" s="1"/>
  <c r="AK206" i="109"/>
  <c r="AM208" i="109"/>
  <c r="AD209" i="109"/>
  <c r="AP210" i="109"/>
  <c r="AO214" i="109"/>
  <c r="AS214" i="109" s="1"/>
  <c r="AP216" i="109"/>
  <c r="AO225" i="109"/>
  <c r="AS225" i="109" s="1"/>
  <c r="AO227" i="109"/>
  <c r="AS227" i="109" s="1"/>
  <c r="AE235" i="109"/>
  <c r="X242" i="109"/>
  <c r="AD242" i="109" s="1"/>
  <c r="Z255" i="109"/>
  <c r="X264" i="109"/>
  <c r="AD264" i="109" s="1"/>
  <c r="Y275" i="109"/>
  <c r="AM280" i="109"/>
  <c r="AK284" i="109"/>
  <c r="X294" i="109"/>
  <c r="AD294" i="109" s="1"/>
  <c r="AS299" i="109"/>
  <c r="AD308" i="109"/>
  <c r="AR313" i="109"/>
  <c r="Y319" i="109"/>
  <c r="AR323" i="109"/>
  <c r="AM343" i="109"/>
  <c r="X353" i="109"/>
  <c r="AD353" i="109" s="1"/>
  <c r="AB358" i="109"/>
  <c r="AC358" i="109" s="1"/>
  <c r="AA358" i="109"/>
  <c r="AN366" i="109"/>
  <c r="AF371" i="109"/>
  <c r="AJ409" i="109"/>
  <c r="AP441" i="109"/>
  <c r="AO441" i="109"/>
  <c r="AS441" i="109" s="1"/>
  <c r="AN441" i="109"/>
  <c r="AM441" i="109"/>
  <c r="AK441" i="109"/>
  <c r="AJ441" i="109"/>
  <c r="AI441" i="109"/>
  <c r="AH441" i="109"/>
  <c r="AR441" i="109" s="1"/>
  <c r="AG441" i="109"/>
  <c r="Z441" i="109"/>
  <c r="Y441" i="109"/>
  <c r="X441" i="109"/>
  <c r="AD441" i="109" s="1"/>
  <c r="AT441" i="109" s="1"/>
  <c r="AU441" i="109" s="1"/>
  <c r="X464" i="109"/>
  <c r="AD464" i="109" s="1"/>
  <c r="AN477" i="109"/>
  <c r="AN543" i="109"/>
  <c r="AQ692" i="109"/>
  <c r="AR698" i="109"/>
  <c r="AB699" i="109"/>
  <c r="AC699" i="109" s="1"/>
  <c r="AA699" i="109"/>
  <c r="AJ752" i="109"/>
  <c r="AI752" i="109"/>
  <c r="AH752" i="109"/>
  <c r="AG752" i="109"/>
  <c r="AF752" i="109"/>
  <c r="AE752" i="109"/>
  <c r="Y752" i="109"/>
  <c r="AP752" i="109"/>
  <c r="AO752" i="109"/>
  <c r="AN752" i="109"/>
  <c r="AM752" i="109"/>
  <c r="Z752" i="109"/>
  <c r="AD888" i="109"/>
  <c r="AK906" i="109"/>
  <c r="AI906" i="109"/>
  <c r="AG906" i="109"/>
  <c r="AF906" i="109"/>
  <c r="AR906" i="109" s="1"/>
  <c r="AE906" i="109"/>
  <c r="Z906" i="109"/>
  <c r="Y906" i="109"/>
  <c r="AP906" i="109"/>
  <c r="AO906" i="109"/>
  <c r="AN906" i="109"/>
  <c r="AL906" i="109"/>
  <c r="AJ906" i="109"/>
  <c r="AH906" i="109"/>
  <c r="X906" i="109"/>
  <c r="AM906" i="109"/>
  <c r="AI120" i="109"/>
  <c r="AH120" i="109"/>
  <c r="AO128" i="109"/>
  <c r="AS128" i="109" s="1"/>
  <c r="AN128" i="109"/>
  <c r="AJ128" i="109"/>
  <c r="AG128" i="109"/>
  <c r="AQ485" i="109"/>
  <c r="AD76" i="109"/>
  <c r="AT76" i="109" s="1"/>
  <c r="AU76" i="109" s="1"/>
  <c r="AE100" i="109"/>
  <c r="Z100" i="109"/>
  <c r="X128" i="109"/>
  <c r="AD128" i="109" s="1"/>
  <c r="AK119" i="109"/>
  <c r="AJ119" i="109"/>
  <c r="AF119" i="109"/>
  <c r="AR119" i="109" s="1"/>
  <c r="AD166" i="109"/>
  <c r="X173" i="109"/>
  <c r="AE29" i="109"/>
  <c r="AE40" i="109"/>
  <c r="AE51" i="109"/>
  <c r="AE62" i="109"/>
  <c r="AE73" i="109"/>
  <c r="Z80" i="109"/>
  <c r="AE93" i="109"/>
  <c r="AE94" i="109"/>
  <c r="AE95" i="109"/>
  <c r="AE96" i="109"/>
  <c r="AE97" i="109"/>
  <c r="AQ97" i="109" s="1"/>
  <c r="AF98" i="109"/>
  <c r="AF99" i="109"/>
  <c r="AR99" i="109" s="1"/>
  <c r="AG100" i="109"/>
  <c r="AG101" i="109"/>
  <c r="Z117" i="109"/>
  <c r="AE119" i="109"/>
  <c r="AJ120" i="109"/>
  <c r="Y125" i="109"/>
  <c r="X125" i="109"/>
  <c r="AP125" i="109"/>
  <c r="AM125" i="109"/>
  <c r="AQ125" i="109" s="1"/>
  <c r="AF128" i="109"/>
  <c r="AH137" i="109"/>
  <c r="AG145" i="109"/>
  <c r="Z152" i="109"/>
  <c r="AH154" i="109"/>
  <c r="AK155" i="109"/>
  <c r="AF160" i="109"/>
  <c r="AR160" i="109" s="1"/>
  <c r="Z163" i="109"/>
  <c r="AN164" i="109"/>
  <c r="AE166" i="109"/>
  <c r="Z166" i="109"/>
  <c r="Y166" i="109"/>
  <c r="AG170" i="109"/>
  <c r="AN173" i="109"/>
  <c r="AI175" i="109"/>
  <c r="AH175" i="109"/>
  <c r="AG175" i="109"/>
  <c r="AF175" i="109"/>
  <c r="AR175" i="109" s="1"/>
  <c r="Z175" i="109"/>
  <c r="Y175" i="109"/>
  <c r="AN176" i="109"/>
  <c r="AP187" i="109"/>
  <c r="AB189" i="109"/>
  <c r="AC189" i="109" s="1"/>
  <c r="AA189" i="109"/>
  <c r="AG193" i="109"/>
  <c r="AL197" i="109"/>
  <c r="AP201" i="109"/>
  <c r="Z204" i="109"/>
  <c r="AP204" i="109"/>
  <c r="AI204" i="109"/>
  <c r="AH204" i="109"/>
  <c r="AG204" i="109"/>
  <c r="AF204" i="109"/>
  <c r="AE204" i="109"/>
  <c r="AQ204" i="109" s="1"/>
  <c r="Y204" i="109"/>
  <c r="AJ204" i="109"/>
  <c r="AM206" i="109"/>
  <c r="AD207" i="109"/>
  <c r="AN223" i="109"/>
  <c r="AP233" i="109"/>
  <c r="AP235" i="109"/>
  <c r="AP240" i="109"/>
  <c r="AJ240" i="109"/>
  <c r="AO240" i="109"/>
  <c r="AN240" i="109"/>
  <c r="AM240" i="109"/>
  <c r="AL240" i="109"/>
  <c r="AK240" i="109"/>
  <c r="AI240" i="109"/>
  <c r="AH240" i="109"/>
  <c r="AG240" i="109"/>
  <c r="AQ240" i="109" s="1"/>
  <c r="AF240" i="109"/>
  <c r="AG246" i="109"/>
  <c r="Y269" i="109"/>
  <c r="AO269" i="109"/>
  <c r="AP269" i="109"/>
  <c r="AN269" i="109"/>
  <c r="AM269" i="109"/>
  <c r="AL269" i="109"/>
  <c r="AK269" i="109"/>
  <c r="AJ269" i="109"/>
  <c r="AI269" i="109"/>
  <c r="AH269" i="109"/>
  <c r="AG269" i="109"/>
  <c r="AF269" i="109"/>
  <c r="AA279" i="109"/>
  <c r="AB279" i="109"/>
  <c r="AC279" i="109" s="1"/>
  <c r="AB289" i="109"/>
  <c r="AC289" i="109" s="1"/>
  <c r="AA289" i="109"/>
  <c r="Z319" i="109"/>
  <c r="AD333" i="109"/>
  <c r="AN343" i="109"/>
  <c r="AE349" i="109"/>
  <c r="AO366" i="109"/>
  <c r="AQ387" i="109"/>
  <c r="AM409" i="109"/>
  <c r="AA435" i="109"/>
  <c r="AB435" i="109"/>
  <c r="AC435" i="109" s="1"/>
  <c r="AK607" i="109"/>
  <c r="AJ607" i="109"/>
  <c r="AI607" i="109"/>
  <c r="AH607" i="109"/>
  <c r="AG607" i="109"/>
  <c r="AF607" i="109"/>
  <c r="AE607" i="109"/>
  <c r="Z607" i="109"/>
  <c r="AP607" i="109"/>
  <c r="AO607" i="109"/>
  <c r="AN607" i="109"/>
  <c r="AM607" i="109"/>
  <c r="AL607" i="109"/>
  <c r="Y607" i="109"/>
  <c r="X607" i="109"/>
  <c r="AD607" i="109" s="1"/>
  <c r="AE643" i="109"/>
  <c r="Z643" i="109"/>
  <c r="Y643" i="109"/>
  <c r="X643" i="109"/>
  <c r="AP643" i="109"/>
  <c r="AO643" i="109"/>
  <c r="AS643" i="109" s="1"/>
  <c r="AN643" i="109"/>
  <c r="AM643" i="109"/>
  <c r="AL643" i="109"/>
  <c r="AK643" i="109"/>
  <c r="AJ643" i="109"/>
  <c r="AI643" i="109"/>
  <c r="AH643" i="109"/>
  <c r="AG643" i="109"/>
  <c r="AB697" i="109"/>
  <c r="AC697" i="109" s="1"/>
  <c r="AA697" i="109"/>
  <c r="AB701" i="109"/>
  <c r="AC701" i="109" s="1"/>
  <c r="AA701" i="109"/>
  <c r="AD701" i="109" s="1"/>
  <c r="AD379" i="109"/>
  <c r="AK2244" i="109"/>
  <c r="AJ2244" i="109"/>
  <c r="AI2244" i="109"/>
  <c r="AH2244" i="109"/>
  <c r="AG2244" i="109"/>
  <c r="AF2244" i="109"/>
  <c r="AE2244" i="109"/>
  <c r="Z2244" i="109"/>
  <c r="Y2244" i="109"/>
  <c r="AO2244" i="109"/>
  <c r="AS2244" i="109" s="1"/>
  <c r="AN2244" i="109"/>
  <c r="X2244" i="109"/>
  <c r="AP2244" i="109"/>
  <c r="AM2244" i="109"/>
  <c r="AL2244" i="109"/>
  <c r="Y120" i="109"/>
  <c r="AN252" i="109"/>
  <c r="AK252" i="109"/>
  <c r="AH252" i="109"/>
  <c r="AE252" i="109"/>
  <c r="AJ252" i="109"/>
  <c r="AI252" i="109"/>
  <c r="AG252" i="109"/>
  <c r="AF252" i="109"/>
  <c r="Z252" i="109"/>
  <c r="Y252" i="109"/>
  <c r="Z261" i="109"/>
  <c r="AB576" i="109"/>
  <c r="AC576" i="109" s="1"/>
  <c r="AA576" i="109"/>
  <c r="AD576" i="109" s="1"/>
  <c r="AF7" i="109"/>
  <c r="AR7" i="109" s="1"/>
  <c r="X11" i="109"/>
  <c r="AD11" i="109" s="1"/>
  <c r="AF40" i="109"/>
  <c r="AR40" i="109" s="1"/>
  <c r="X44" i="109"/>
  <c r="AD44" i="109" s="1"/>
  <c r="AT44" i="109" s="1"/>
  <c r="AU44" i="109" s="1"/>
  <c r="AF51" i="109"/>
  <c r="X55" i="109"/>
  <c r="AD55" i="109" s="1"/>
  <c r="AF62" i="109"/>
  <c r="AR62" i="109" s="1"/>
  <c r="X66" i="109"/>
  <c r="AF73" i="109"/>
  <c r="AE91" i="109"/>
  <c r="AE92" i="109"/>
  <c r="AF93" i="109"/>
  <c r="AF94" i="109"/>
  <c r="AF95" i="109"/>
  <c r="AF96" i="109"/>
  <c r="AG97" i="109"/>
  <c r="AG98" i="109"/>
  <c r="AH99" i="109"/>
  <c r="AH100" i="109"/>
  <c r="AH101" i="109"/>
  <c r="AG119" i="109"/>
  <c r="AK120" i="109"/>
  <c r="Z125" i="109"/>
  <c r="AE127" i="109"/>
  <c r="AH128" i="109"/>
  <c r="AF136" i="109"/>
  <c r="AR136" i="109" s="1"/>
  <c r="AI137" i="109"/>
  <c r="AI142" i="109"/>
  <c r="AQ142" i="109" s="1"/>
  <c r="AH142" i="109"/>
  <c r="AF144" i="109"/>
  <c r="AH145" i="109"/>
  <c r="AO150" i="109"/>
  <c r="AS150" i="109" s="1"/>
  <c r="AN150" i="109"/>
  <c r="AJ150" i="109"/>
  <c r="AG150" i="109"/>
  <c r="AQ150" i="109" s="1"/>
  <c r="AI154" i="109"/>
  <c r="AL155" i="109"/>
  <c r="AG160" i="109"/>
  <c r="AO164" i="109"/>
  <c r="AF166" i="109"/>
  <c r="AR166" i="109" s="1"/>
  <c r="AH170" i="109"/>
  <c r="AO176" i="109"/>
  <c r="AM184" i="109"/>
  <c r="AL184" i="109"/>
  <c r="AK184" i="109"/>
  <c r="AJ184" i="109"/>
  <c r="AI184" i="109"/>
  <c r="AH184" i="109"/>
  <c r="AG184" i="109"/>
  <c r="AF184" i="109"/>
  <c r="AE184" i="109"/>
  <c r="AR188" i="109"/>
  <c r="AO195" i="109"/>
  <c r="AM197" i="109"/>
  <c r="AK204" i="109"/>
  <c r="AN206" i="109"/>
  <c r="AN219" i="109"/>
  <c r="AH219" i="109"/>
  <c r="AL219" i="109"/>
  <c r="AK219" i="109"/>
  <c r="AJ219" i="109"/>
  <c r="AI219" i="109"/>
  <c r="AG219" i="109"/>
  <c r="AF219" i="109"/>
  <c r="AE219" i="109"/>
  <c r="Z219" i="109"/>
  <c r="Y219" i="109"/>
  <c r="AO223" i="109"/>
  <c r="X240" i="109"/>
  <c r="AD240" i="109" s="1"/>
  <c r="Z242" i="109"/>
  <c r="AL253" i="109"/>
  <c r="AI253" i="109"/>
  <c r="AF253" i="109"/>
  <c r="AN253" i="109"/>
  <c r="AM253" i="109"/>
  <c r="AK253" i="109"/>
  <c r="AJ253" i="109"/>
  <c r="AH253" i="109"/>
  <c r="AG253" i="109"/>
  <c r="AE253" i="109"/>
  <c r="AQ253" i="109" s="1"/>
  <c r="Y253" i="109"/>
  <c r="X253" i="109"/>
  <c r="X269" i="109"/>
  <c r="AN284" i="109"/>
  <c r="AA288" i="109"/>
  <c r="Z294" i="109"/>
  <c r="AL297" i="109"/>
  <c r="AK297" i="109"/>
  <c r="AI297" i="109"/>
  <c r="AG297" i="109"/>
  <c r="AF297" i="109"/>
  <c r="AE297" i="109"/>
  <c r="AP297" i="109"/>
  <c r="AO297" i="109"/>
  <c r="AN297" i="109"/>
  <c r="AM297" i="109"/>
  <c r="AH297" i="109"/>
  <c r="AD312" i="109"/>
  <c r="AT312" i="109" s="1"/>
  <c r="AU312" i="109" s="1"/>
  <c r="AP316" i="109"/>
  <c r="AO316" i="109"/>
  <c r="AS316" i="109" s="1"/>
  <c r="AN316" i="109"/>
  <c r="AM316" i="109"/>
  <c r="AL316" i="109"/>
  <c r="AK316" i="109"/>
  <c r="AJ316" i="109"/>
  <c r="AI316" i="109"/>
  <c r="AH316" i="109"/>
  <c r="AG316" i="109"/>
  <c r="AF316" i="109"/>
  <c r="AE316" i="109"/>
  <c r="Z316" i="109"/>
  <c r="Y316" i="109"/>
  <c r="X316" i="109"/>
  <c r="AD316" i="109" s="1"/>
  <c r="AH332" i="109"/>
  <c r="AG332" i="109"/>
  <c r="AF332" i="109"/>
  <c r="AE332" i="109"/>
  <c r="Z332" i="109"/>
  <c r="Y332" i="109"/>
  <c r="X332" i="109"/>
  <c r="AD332" i="109" s="1"/>
  <c r="AP332" i="109"/>
  <c r="AO332" i="109"/>
  <c r="AS332" i="109" s="1"/>
  <c r="AJ332" i="109"/>
  <c r="AB334" i="109"/>
  <c r="AC334" i="109" s="1"/>
  <c r="AA334" i="109"/>
  <c r="AN340" i="109"/>
  <c r="AM340" i="109"/>
  <c r="AL340" i="109"/>
  <c r="AK340" i="109"/>
  <c r="AJ340" i="109"/>
  <c r="AI340" i="109"/>
  <c r="AH340" i="109"/>
  <c r="AG340" i="109"/>
  <c r="AF340" i="109"/>
  <c r="AE340" i="109"/>
  <c r="AP340" i="109"/>
  <c r="AS340" i="109" s="1"/>
  <c r="AO343" i="109"/>
  <c r="AF349" i="109"/>
  <c r="AP376" i="109"/>
  <c r="AK376" i="109"/>
  <c r="AO376" i="109"/>
  <c r="AS376" i="109" s="1"/>
  <c r="AN376" i="109"/>
  <c r="AM376" i="109"/>
  <c r="AL376" i="109"/>
  <c r="AJ376" i="109"/>
  <c r="AI376" i="109"/>
  <c r="AH376" i="109"/>
  <c r="AG376" i="109"/>
  <c r="AF376" i="109"/>
  <c r="AE376" i="109"/>
  <c r="AQ391" i="109"/>
  <c r="AN409" i="109"/>
  <c r="AR436" i="109"/>
  <c r="Z438" i="109"/>
  <c r="Y438" i="109"/>
  <c r="X438" i="109"/>
  <c r="AP438" i="109"/>
  <c r="AO438" i="109"/>
  <c r="AS438" i="109" s="1"/>
  <c r="AN438" i="109"/>
  <c r="AM438" i="109"/>
  <c r="AL438" i="109"/>
  <c r="AK438" i="109"/>
  <c r="AJ438" i="109"/>
  <c r="AP453" i="109"/>
  <c r="AO453" i="109"/>
  <c r="AS453" i="109" s="1"/>
  <c r="AN453" i="109"/>
  <c r="AM453" i="109"/>
  <c r="AL453" i="109"/>
  <c r="AK453" i="109"/>
  <c r="AI453" i="109"/>
  <c r="AH453" i="109"/>
  <c r="AG453" i="109"/>
  <c r="AF453" i="109"/>
  <c r="AE453" i="109"/>
  <c r="AJ453" i="109"/>
  <c r="Z453" i="109"/>
  <c r="Y453" i="109"/>
  <c r="X453" i="109"/>
  <c r="AD453" i="109" s="1"/>
  <c r="AD590" i="109"/>
  <c r="X164" i="109"/>
  <c r="AD164" i="109" s="1"/>
  <c r="AM173" i="109"/>
  <c r="AL173" i="109"/>
  <c r="AK173" i="109"/>
  <c r="AJ173" i="109"/>
  <c r="AH173" i="109"/>
  <c r="AG173" i="109"/>
  <c r="AE173" i="109"/>
  <c r="AQ173" i="109" s="1"/>
  <c r="X185" i="109"/>
  <c r="AD185" i="109" s="1"/>
  <c r="AT185" i="109" s="1"/>
  <c r="AU185" i="109" s="1"/>
  <c r="X218" i="109"/>
  <c r="AD218" i="109" s="1"/>
  <c r="AB249" i="109"/>
  <c r="AC249" i="109" s="1"/>
  <c r="AA249" i="109"/>
  <c r="AB285" i="109"/>
  <c r="AC285" i="109" s="1"/>
  <c r="AA285" i="109"/>
  <c r="AB335" i="109"/>
  <c r="AC335" i="109" s="1"/>
  <c r="AA335" i="109"/>
  <c r="X62" i="109"/>
  <c r="AD62" i="109" s="1"/>
  <c r="Y128" i="109"/>
  <c r="AI187" i="109"/>
  <c r="AB202" i="109"/>
  <c r="AC202" i="109" s="1"/>
  <c r="AA202" i="109"/>
  <c r="AP486" i="109"/>
  <c r="AO486" i="109"/>
  <c r="AS486" i="109" s="1"/>
  <c r="AN486" i="109"/>
  <c r="AM486" i="109"/>
  <c r="AL486" i="109"/>
  <c r="AK486" i="109"/>
  <c r="AJ486" i="109"/>
  <c r="AI486" i="109"/>
  <c r="AH486" i="109"/>
  <c r="AG486" i="109"/>
  <c r="AF486" i="109"/>
  <c r="AE486" i="109"/>
  <c r="Z486" i="109"/>
  <c r="Y486" i="109"/>
  <c r="X486" i="109"/>
  <c r="AD486" i="109" s="1"/>
  <c r="AE7" i="109"/>
  <c r="AE18" i="109"/>
  <c r="AF18" i="109"/>
  <c r="X22" i="109"/>
  <c r="AD22" i="109" s="1"/>
  <c r="AF29" i="109"/>
  <c r="X33" i="109"/>
  <c r="AD33" i="109" s="1"/>
  <c r="AG7" i="109"/>
  <c r="AE8" i="109"/>
  <c r="AQ8" i="109" s="1"/>
  <c r="Y11" i="109"/>
  <c r="AG18" i="109"/>
  <c r="AE19" i="109"/>
  <c r="AQ19" i="109" s="1"/>
  <c r="Y22" i="109"/>
  <c r="AG29" i="109"/>
  <c r="AE30" i="109"/>
  <c r="AQ30" i="109" s="1"/>
  <c r="Y33" i="109"/>
  <c r="AG40" i="109"/>
  <c r="AE41" i="109"/>
  <c r="AQ41" i="109" s="1"/>
  <c r="Y44" i="109"/>
  <c r="AG51" i="109"/>
  <c r="AE52" i="109"/>
  <c r="AG62" i="109"/>
  <c r="AE63" i="109"/>
  <c r="Y66" i="109"/>
  <c r="AG73" i="109"/>
  <c r="AE74" i="109"/>
  <c r="AE87" i="109"/>
  <c r="AQ87" i="109" s="1"/>
  <c r="AE88" i="109"/>
  <c r="AQ88" i="109" s="1"/>
  <c r="AF89" i="109"/>
  <c r="AR89" i="109" s="1"/>
  <c r="AF90" i="109"/>
  <c r="AR90" i="109" s="1"/>
  <c r="AF91" i="109"/>
  <c r="AF92" i="109"/>
  <c r="AR92" i="109" s="1"/>
  <c r="AG93" i="109"/>
  <c r="AG94" i="109"/>
  <c r="AG95" i="109"/>
  <c r="AH97" i="109"/>
  <c r="AH98" i="109"/>
  <c r="AI99" i="109"/>
  <c r="AI100" i="109"/>
  <c r="AI101" i="109"/>
  <c r="AH119" i="109"/>
  <c r="AL120" i="109"/>
  <c r="AD122" i="109"/>
  <c r="AF127" i="109"/>
  <c r="AI128" i="109"/>
  <c r="AG136" i="109"/>
  <c r="X142" i="109"/>
  <c r="AG144" i="109"/>
  <c r="AI145" i="109"/>
  <c r="AA146" i="109"/>
  <c r="AD146" i="109" s="1"/>
  <c r="X150" i="109"/>
  <c r="AD150" i="109" s="1"/>
  <c r="AT150" i="109" s="1"/>
  <c r="AU150" i="109" s="1"/>
  <c r="AF153" i="109"/>
  <c r="AR153" i="109" s="1"/>
  <c r="AJ154" i="109"/>
  <c r="AP164" i="109"/>
  <c r="AG166" i="109"/>
  <c r="AI170" i="109"/>
  <c r="AP173" i="109"/>
  <c r="AS173" i="109" s="1"/>
  <c r="AE175" i="109"/>
  <c r="AQ175" i="109" s="1"/>
  <c r="AP176" i="109"/>
  <c r="AQ180" i="109"/>
  <c r="X184" i="109"/>
  <c r="AD184" i="109" s="1"/>
  <c r="AE188" i="109"/>
  <c r="AQ188" i="109" s="1"/>
  <c r="Z188" i="109"/>
  <c r="Y188" i="109"/>
  <c r="X188" i="109"/>
  <c r="AP188" i="109"/>
  <c r="AO188" i="109"/>
  <c r="AS188" i="109" s="1"/>
  <c r="AG188" i="109"/>
  <c r="AB190" i="109"/>
  <c r="AC190" i="109" s="1"/>
  <c r="AP195" i="109"/>
  <c r="AN197" i="109"/>
  <c r="AP199" i="109"/>
  <c r="AS199" i="109" s="1"/>
  <c r="AB203" i="109"/>
  <c r="AC203" i="109" s="1"/>
  <c r="AA203" i="109"/>
  <c r="AL204" i="109"/>
  <c r="AD205" i="109"/>
  <c r="AT205" i="109" s="1"/>
  <c r="AU205" i="109" s="1"/>
  <c r="AO206" i="109"/>
  <c r="AS206" i="109" s="1"/>
  <c r="X219" i="109"/>
  <c r="AD219" i="109" s="1"/>
  <c r="AP223" i="109"/>
  <c r="Y240" i="109"/>
  <c r="Z253" i="109"/>
  <c r="AG255" i="109"/>
  <c r="Z269" i="109"/>
  <c r="AH288" i="109"/>
  <c r="AR288" i="109" s="1"/>
  <c r="AG288" i="109"/>
  <c r="AE288" i="109"/>
  <c r="AQ288" i="109" s="1"/>
  <c r="Z288" i="109"/>
  <c r="Y288" i="109"/>
  <c r="X288" i="109"/>
  <c r="AO288" i="109"/>
  <c r="AS288" i="109" s="1"/>
  <c r="AN288" i="109"/>
  <c r="X297" i="109"/>
  <c r="AM319" i="109"/>
  <c r="AK332" i="109"/>
  <c r="X340" i="109"/>
  <c r="AD340" i="109" s="1"/>
  <c r="AP343" i="109"/>
  <c r="AP350" i="109"/>
  <c r="AO350" i="109"/>
  <c r="AS350" i="109" s="1"/>
  <c r="AN350" i="109"/>
  <c r="AM350" i="109"/>
  <c r="AL350" i="109"/>
  <c r="AK350" i="109"/>
  <c r="AJ350" i="109"/>
  <c r="AI350" i="109"/>
  <c r="AH350" i="109"/>
  <c r="AG350" i="109"/>
  <c r="AF350" i="109"/>
  <c r="AE350" i="109"/>
  <c r="Z350" i="109"/>
  <c r="Y350" i="109"/>
  <c r="X350" i="109"/>
  <c r="AD350" i="109" s="1"/>
  <c r="AK353" i="109"/>
  <c r="X376" i="109"/>
  <c r="AB408" i="109"/>
  <c r="AC408" i="109" s="1"/>
  <c r="AA408" i="109"/>
  <c r="AB437" i="109"/>
  <c r="AC437" i="109" s="1"/>
  <c r="AA437" i="109"/>
  <c r="AD437" i="109" s="1"/>
  <c r="AT437" i="109" s="1"/>
  <c r="AU437" i="109" s="1"/>
  <c r="AE438" i="109"/>
  <c r="AE441" i="109"/>
  <c r="AQ441" i="109" s="1"/>
  <c r="AK558" i="109"/>
  <c r="AQ558" i="109" s="1"/>
  <c r="AH575" i="109"/>
  <c r="Z575" i="109"/>
  <c r="AF575" i="109"/>
  <c r="AR575" i="109" s="1"/>
  <c r="AE575" i="109"/>
  <c r="AQ575" i="109" s="1"/>
  <c r="Y575" i="109"/>
  <c r="X575" i="109"/>
  <c r="AP575" i="109"/>
  <c r="AO575" i="109"/>
  <c r="AN575" i="109"/>
  <c r="AM575" i="109"/>
  <c r="AL575" i="109"/>
  <c r="AK575" i="109"/>
  <c r="AI575" i="109"/>
  <c r="AK651" i="109"/>
  <c r="AJ651" i="109"/>
  <c r="AI651" i="109"/>
  <c r="AH651" i="109"/>
  <c r="AG651" i="109"/>
  <c r="AF651" i="109"/>
  <c r="AE651" i="109"/>
  <c r="Z651" i="109"/>
  <c r="AP651" i="109"/>
  <c r="AO651" i="109"/>
  <c r="AS651" i="109" s="1"/>
  <c r="AN651" i="109"/>
  <c r="AM651" i="109"/>
  <c r="AL651" i="109"/>
  <c r="Y651" i="109"/>
  <c r="X651" i="109"/>
  <c r="AA814" i="109"/>
  <c r="AB814" i="109"/>
  <c r="AC814" i="109" s="1"/>
  <c r="AM822" i="109"/>
  <c r="AL822" i="109"/>
  <c r="AK822" i="109"/>
  <c r="AJ822" i="109"/>
  <c r="AI822" i="109"/>
  <c r="AG822" i="109"/>
  <c r="AF822" i="109"/>
  <c r="AE822" i="109"/>
  <c r="AP822" i="109"/>
  <c r="AO822" i="109"/>
  <c r="AS822" i="109" s="1"/>
  <c r="AN822" i="109"/>
  <c r="AH822" i="109"/>
  <c r="Z822" i="109"/>
  <c r="Y822" i="109"/>
  <c r="X822" i="109"/>
  <c r="AD822" i="109" s="1"/>
  <c r="AN137" i="109"/>
  <c r="AK137" i="109"/>
  <c r="AE155" i="109"/>
  <c r="Z155" i="109"/>
  <c r="AP160" i="109"/>
  <c r="AO160" i="109"/>
  <c r="AN160" i="109"/>
  <c r="AL160" i="109"/>
  <c r="AI160" i="109"/>
  <c r="AH160" i="109"/>
  <c r="AD280" i="109"/>
  <c r="X374" i="109"/>
  <c r="AD374" i="109" s="1"/>
  <c r="AO374" i="109"/>
  <c r="AS374" i="109" s="1"/>
  <c r="AP374" i="109"/>
  <c r="AN374" i="109"/>
  <c r="AM374" i="109"/>
  <c r="AL374" i="109"/>
  <c r="AK374" i="109"/>
  <c r="AJ374" i="109"/>
  <c r="AI374" i="109"/>
  <c r="AH374" i="109"/>
  <c r="AG374" i="109"/>
  <c r="AF374" i="109"/>
  <c r="AE374" i="109"/>
  <c r="AQ374" i="109" s="1"/>
  <c r="AM96" i="109"/>
  <c r="AH96" i="109"/>
  <c r="Z176" i="109"/>
  <c r="Z237" i="109"/>
  <c r="AP237" i="109"/>
  <c r="AO237" i="109"/>
  <c r="AS237" i="109" s="1"/>
  <c r="AN237" i="109"/>
  <c r="AM237" i="109"/>
  <c r="AL237" i="109"/>
  <c r="AK237" i="109"/>
  <c r="AJ237" i="109"/>
  <c r="AI237" i="109"/>
  <c r="AH237" i="109"/>
  <c r="AG237" i="109"/>
  <c r="AQ237" i="109" s="1"/>
  <c r="AF237" i="109"/>
  <c r="AR237" i="109" s="1"/>
  <c r="AH29" i="109"/>
  <c r="AH40" i="109"/>
  <c r="AH51" i="109"/>
  <c r="AH62" i="109"/>
  <c r="AH73" i="109"/>
  <c r="AE82" i="109"/>
  <c r="AQ82" i="109" s="1"/>
  <c r="AG91" i="109"/>
  <c r="AG92" i="109"/>
  <c r="AH93" i="109"/>
  <c r="AH94" i="109"/>
  <c r="AH95" i="109"/>
  <c r="AI96" i="109"/>
  <c r="AI97" i="109"/>
  <c r="AJ98" i="109"/>
  <c r="AJ99" i="109"/>
  <c r="AJ100" i="109"/>
  <c r="AJ101" i="109"/>
  <c r="AA102" i="109"/>
  <c r="AN115" i="109"/>
  <c r="AR115" i="109" s="1"/>
  <c r="AK115" i="109"/>
  <c r="AQ115" i="109" s="1"/>
  <c r="Y115" i="109"/>
  <c r="AI119" i="109"/>
  <c r="AM120" i="109"/>
  <c r="AE126" i="109"/>
  <c r="AQ126" i="109" s="1"/>
  <c r="AG127" i="109"/>
  <c r="AK128" i="109"/>
  <c r="AE133" i="109"/>
  <c r="AQ133" i="109" s="1"/>
  <c r="Z133" i="109"/>
  <c r="Y133" i="109"/>
  <c r="AL137" i="109"/>
  <c r="AK141" i="109"/>
  <c r="AJ141" i="109"/>
  <c r="AF141" i="109"/>
  <c r="AH144" i="109"/>
  <c r="AJ145" i="109"/>
  <c r="AP149" i="109"/>
  <c r="AS149" i="109" s="1"/>
  <c r="AL149" i="109"/>
  <c r="AI149" i="109"/>
  <c r="AK154" i="109"/>
  <c r="AN155" i="109"/>
  <c r="AK160" i="109"/>
  <c r="AM162" i="109"/>
  <c r="AL162" i="109"/>
  <c r="AK162" i="109"/>
  <c r="AJ162" i="109"/>
  <c r="AH162" i="109"/>
  <c r="AR162" i="109" s="1"/>
  <c r="AG162" i="109"/>
  <c r="AE162" i="109"/>
  <c r="AG163" i="109"/>
  <c r="AB167" i="109"/>
  <c r="AC167" i="109" s="1"/>
  <c r="AA167" i="109"/>
  <c r="AL170" i="109"/>
  <c r="AB176" i="109"/>
  <c r="AC176" i="109" s="1"/>
  <c r="AA176" i="109"/>
  <c r="AI186" i="109"/>
  <c r="AH186" i="109"/>
  <c r="AG186" i="109"/>
  <c r="AF186" i="109"/>
  <c r="AE186" i="109"/>
  <c r="AQ186" i="109" s="1"/>
  <c r="Z186" i="109"/>
  <c r="X186" i="109"/>
  <c r="AD186" i="109" s="1"/>
  <c r="AB187" i="109"/>
  <c r="AC187" i="109" s="1"/>
  <c r="AA187" i="109"/>
  <c r="AS191" i="109"/>
  <c r="AO197" i="109"/>
  <c r="AS197" i="109" s="1"/>
  <c r="X202" i="109"/>
  <c r="AD202" i="109" s="1"/>
  <c r="AI202" i="109"/>
  <c r="AH202" i="109"/>
  <c r="AG202" i="109"/>
  <c r="AF202" i="109"/>
  <c r="AE202" i="109"/>
  <c r="Z202" i="109"/>
  <c r="Y202" i="109"/>
  <c r="AP206" i="109"/>
  <c r="AL217" i="109"/>
  <c r="AK217" i="109"/>
  <c r="AJ217" i="109"/>
  <c r="AI217" i="109"/>
  <c r="AH217" i="109"/>
  <c r="AG217" i="109"/>
  <c r="AF217" i="109"/>
  <c r="AR217" i="109" s="1"/>
  <c r="AE217" i="109"/>
  <c r="Z217" i="109"/>
  <c r="Y217" i="109"/>
  <c r="X238" i="109"/>
  <c r="AD238" i="109" s="1"/>
  <c r="AN238" i="109"/>
  <c r="AP238" i="109"/>
  <c r="AO238" i="109"/>
  <c r="AM238" i="109"/>
  <c r="AL238" i="109"/>
  <c r="AK238" i="109"/>
  <c r="AJ238" i="109"/>
  <c r="AI238" i="109"/>
  <c r="AH238" i="109"/>
  <c r="AG238" i="109"/>
  <c r="AF238" i="109"/>
  <c r="AA268" i="109"/>
  <c r="AD268" i="109" s="1"/>
  <c r="AB268" i="109"/>
  <c r="AC268" i="109" s="1"/>
  <c r="AN285" i="109"/>
  <c r="AM285" i="109"/>
  <c r="AK285" i="109"/>
  <c r="AH285" i="109"/>
  <c r="AF285" i="109"/>
  <c r="AE285" i="109"/>
  <c r="AG285" i="109"/>
  <c r="Z285" i="109"/>
  <c r="Y285" i="109"/>
  <c r="X285" i="109"/>
  <c r="AD285" i="109" s="1"/>
  <c r="AJ285" i="109"/>
  <c r="Z303" i="109"/>
  <c r="Y303" i="109"/>
  <c r="AP303" i="109"/>
  <c r="AO303" i="109"/>
  <c r="AN303" i="109"/>
  <c r="AM303" i="109"/>
  <c r="AK303" i="109"/>
  <c r="AJ303" i="109"/>
  <c r="AR303" i="109" s="1"/>
  <c r="AI303" i="109"/>
  <c r="AP319" i="109"/>
  <c r="AB356" i="109"/>
  <c r="AC356" i="109" s="1"/>
  <c r="AA356" i="109"/>
  <c r="AD356" i="109" s="1"/>
  <c r="AT356" i="109" s="1"/>
  <c r="AU356" i="109" s="1"/>
  <c r="AD377" i="109"/>
  <c r="AR458" i="109"/>
  <c r="AJ489" i="109"/>
  <c r="AI489" i="109"/>
  <c r="AH489" i="109"/>
  <c r="AG489" i="109"/>
  <c r="AF489" i="109"/>
  <c r="AR489" i="109" s="1"/>
  <c r="AE489" i="109"/>
  <c r="Z489" i="109"/>
  <c r="Y489" i="109"/>
  <c r="AP489" i="109"/>
  <c r="AO489" i="109"/>
  <c r="AS489" i="109" s="1"/>
  <c r="AD553" i="109"/>
  <c r="AB574" i="109"/>
  <c r="AC574" i="109" s="1"/>
  <c r="AA574" i="109"/>
  <c r="AM694" i="109"/>
  <c r="AL694" i="109"/>
  <c r="AK694" i="109"/>
  <c r="AJ694" i="109"/>
  <c r="AI694" i="109"/>
  <c r="AH694" i="109"/>
  <c r="AG694" i="109"/>
  <c r="AF694" i="109"/>
  <c r="AE694" i="109"/>
  <c r="AQ694" i="109" s="1"/>
  <c r="Z694" i="109"/>
  <c r="Y694" i="109"/>
  <c r="X694" i="109"/>
  <c r="AD694" i="109" s="1"/>
  <c r="AD699" i="109"/>
  <c r="AR272" i="109"/>
  <c r="X29" i="109"/>
  <c r="AD29" i="109" s="1"/>
  <c r="X96" i="109"/>
  <c r="AD96" i="109" s="1"/>
  <c r="AH7" i="109"/>
  <c r="AI7" i="109"/>
  <c r="AI18" i="109"/>
  <c r="AG19" i="109"/>
  <c r="AI29" i="109"/>
  <c r="AG30" i="109"/>
  <c r="AI40" i="109"/>
  <c r="AG41" i="109"/>
  <c r="AI51" i="109"/>
  <c r="AG52" i="109"/>
  <c r="AI62" i="109"/>
  <c r="AG63" i="109"/>
  <c r="AI73" i="109"/>
  <c r="AG74" i="109"/>
  <c r="AE80" i="109"/>
  <c r="AQ80" i="109" s="1"/>
  <c r="AE81" i="109"/>
  <c r="AQ81" i="109" s="1"/>
  <c r="AF82" i="109"/>
  <c r="AR82" i="109" s="1"/>
  <c r="AH91" i="109"/>
  <c r="AH92" i="109"/>
  <c r="AI93" i="109"/>
  <c r="AI94" i="109"/>
  <c r="AI95" i="109"/>
  <c r="AJ96" i="109"/>
  <c r="AK98" i="109"/>
  <c r="AK99" i="109"/>
  <c r="AK100" i="109"/>
  <c r="AK101" i="109"/>
  <c r="Z115" i="109"/>
  <c r="AL119" i="109"/>
  <c r="AN120" i="109"/>
  <c r="AF126" i="109"/>
  <c r="AL128" i="109"/>
  <c r="AA133" i="109"/>
  <c r="AQ134" i="109"/>
  <c r="AI136" i="109"/>
  <c r="AM137" i="109"/>
  <c r="X141" i="109"/>
  <c r="AD141" i="109" s="1"/>
  <c r="Z142" i="109"/>
  <c r="AI144" i="109"/>
  <c r="AK145" i="109"/>
  <c r="X149" i="109"/>
  <c r="AD149" i="109" s="1"/>
  <c r="Z150" i="109"/>
  <c r="AE152" i="109"/>
  <c r="AL154" i="109"/>
  <c r="AO155" i="109"/>
  <c r="AA158" i="109"/>
  <c r="AM160" i="109"/>
  <c r="X162" i="109"/>
  <c r="AD162" i="109" s="1"/>
  <c r="AL163" i="109"/>
  <c r="AI166" i="109"/>
  <c r="AO170" i="109"/>
  <c r="AA173" i="109"/>
  <c r="AK175" i="109"/>
  <c r="Z184" i="109"/>
  <c r="AJ186" i="109"/>
  <c r="AP192" i="109"/>
  <c r="AO192" i="109"/>
  <c r="AN192" i="109"/>
  <c r="AM192" i="109"/>
  <c r="AL192" i="109"/>
  <c r="AK192" i="109"/>
  <c r="AJ192" i="109"/>
  <c r="AH192" i="109"/>
  <c r="AG192" i="109"/>
  <c r="Y192" i="109"/>
  <c r="AO194" i="109"/>
  <c r="AS194" i="109" s="1"/>
  <c r="AN194" i="109"/>
  <c r="AM194" i="109"/>
  <c r="AL194" i="109"/>
  <c r="AK194" i="109"/>
  <c r="AJ194" i="109"/>
  <c r="AI194" i="109"/>
  <c r="AH194" i="109"/>
  <c r="AG194" i="109"/>
  <c r="AF194" i="109"/>
  <c r="AP197" i="109"/>
  <c r="AJ202" i="109"/>
  <c r="AN204" i="109"/>
  <c r="AH211" i="109"/>
  <c r="AK211" i="109"/>
  <c r="AJ211" i="109"/>
  <c r="AI211" i="109"/>
  <c r="AG211" i="109"/>
  <c r="AF211" i="109"/>
  <c r="AE211" i="109"/>
  <c r="Z211" i="109"/>
  <c r="X211" i="109"/>
  <c r="Z215" i="109"/>
  <c r="AP215" i="109"/>
  <c r="AK215" i="109"/>
  <c r="AJ215" i="109"/>
  <c r="AI215" i="109"/>
  <c r="AH215" i="109"/>
  <c r="AG215" i="109"/>
  <c r="AF215" i="109"/>
  <c r="AR215" i="109" s="1"/>
  <c r="AE215" i="109"/>
  <c r="AQ215" i="109" s="1"/>
  <c r="Y215" i="109"/>
  <c r="X215" i="109"/>
  <c r="AD215" i="109" s="1"/>
  <c r="AT215" i="109" s="1"/>
  <c r="AU215" i="109" s="1"/>
  <c r="X217" i="109"/>
  <c r="AM219" i="109"/>
  <c r="Z226" i="109"/>
  <c r="AP226" i="109"/>
  <c r="AS226" i="109" s="1"/>
  <c r="AM226" i="109"/>
  <c r="AL226" i="109"/>
  <c r="AK226" i="109"/>
  <c r="AJ226" i="109"/>
  <c r="AI226" i="109"/>
  <c r="AH226" i="109"/>
  <c r="AG226" i="109"/>
  <c r="AF226" i="109"/>
  <c r="AE226" i="109"/>
  <c r="AL228" i="109"/>
  <c r="AN228" i="109"/>
  <c r="AM228" i="109"/>
  <c r="AK228" i="109"/>
  <c r="AJ228" i="109"/>
  <c r="AI228" i="109"/>
  <c r="AH228" i="109"/>
  <c r="AG228" i="109"/>
  <c r="AF228" i="109"/>
  <c r="AE228" i="109"/>
  <c r="AQ228" i="109" s="1"/>
  <c r="Y238" i="109"/>
  <c r="AE242" i="109"/>
  <c r="AB252" i="109"/>
  <c r="AC252" i="109" s="1"/>
  <c r="AA252" i="109"/>
  <c r="AO253" i="109"/>
  <c r="AS253" i="109" s="1"/>
  <c r="AB266" i="109"/>
  <c r="AC266" i="109" s="1"/>
  <c r="AA266" i="109"/>
  <c r="AD279" i="109"/>
  <c r="AL285" i="109"/>
  <c r="Z297" i="109"/>
  <c r="AF300" i="109"/>
  <c r="AE300" i="109"/>
  <c r="Z300" i="109"/>
  <c r="Y300" i="109"/>
  <c r="X300" i="109"/>
  <c r="AD300" i="109" s="1"/>
  <c r="AP300" i="109"/>
  <c r="AO300" i="109"/>
  <c r="AS300" i="109" s="1"/>
  <c r="AN300" i="109"/>
  <c r="AM300" i="109"/>
  <c r="AL300" i="109"/>
  <c r="AJ300" i="109"/>
  <c r="AI300" i="109"/>
  <c r="AJ320" i="109"/>
  <c r="AI320" i="109"/>
  <c r="AH320" i="109"/>
  <c r="AG320" i="109"/>
  <c r="AF320" i="109"/>
  <c r="AE320" i="109"/>
  <c r="Z320" i="109"/>
  <c r="Y320" i="109"/>
  <c r="AL320" i="109"/>
  <c r="AK320" i="109"/>
  <c r="X320" i="109"/>
  <c r="AB322" i="109"/>
  <c r="AC322" i="109" s="1"/>
  <c r="AA322" i="109"/>
  <c r="AM332" i="109"/>
  <c r="Z340" i="109"/>
  <c r="AB365" i="109"/>
  <c r="AC365" i="109" s="1"/>
  <c r="AA365" i="109"/>
  <c r="Z376" i="109"/>
  <c r="AF392" i="109"/>
  <c r="AR392" i="109" s="1"/>
  <c r="AP392" i="109"/>
  <c r="AO392" i="109"/>
  <c r="AS392" i="109" s="1"/>
  <c r="AN392" i="109"/>
  <c r="AM392" i="109"/>
  <c r="AL392" i="109"/>
  <c r="AK392" i="109"/>
  <c r="AJ392" i="109"/>
  <c r="AI392" i="109"/>
  <c r="AH392" i="109"/>
  <c r="AE392" i="109"/>
  <c r="AB415" i="109"/>
  <c r="AC415" i="109" s="1"/>
  <c r="AA415" i="109"/>
  <c r="AP419" i="109"/>
  <c r="AO419" i="109"/>
  <c r="AN419" i="109"/>
  <c r="AM419" i="109"/>
  <c r="AK419" i="109"/>
  <c r="AJ419" i="109"/>
  <c r="AI419" i="109"/>
  <c r="AH419" i="109"/>
  <c r="AG419" i="109"/>
  <c r="AL419" i="109"/>
  <c r="AF419" i="109"/>
  <c r="AE419" i="109"/>
  <c r="Z419" i="109"/>
  <c r="Y419" i="109"/>
  <c r="X419" i="109"/>
  <c r="AP420" i="109"/>
  <c r="AO420" i="109"/>
  <c r="AN420" i="109"/>
  <c r="AM420" i="109"/>
  <c r="AL420" i="109"/>
  <c r="AK420" i="109"/>
  <c r="AI420" i="109"/>
  <c r="AH420" i="109"/>
  <c r="AG420" i="109"/>
  <c r="AF420" i="109"/>
  <c r="AE420" i="109"/>
  <c r="AQ420" i="109" s="1"/>
  <c r="AJ420" i="109"/>
  <c r="Z420" i="109"/>
  <c r="AJ434" i="109"/>
  <c r="AI434" i="109"/>
  <c r="AH434" i="109"/>
  <c r="AG434" i="109"/>
  <c r="AF434" i="109"/>
  <c r="AR434" i="109" s="1"/>
  <c r="AT434" i="109" s="1"/>
  <c r="AU434" i="109" s="1"/>
  <c r="AE434" i="109"/>
  <c r="AQ434" i="109" s="1"/>
  <c r="Z434" i="109"/>
  <c r="Y434" i="109"/>
  <c r="AD435" i="109"/>
  <c r="AT435" i="109" s="1"/>
  <c r="AU435" i="109" s="1"/>
  <c r="AG438" i="109"/>
  <c r="AL441" i="109"/>
  <c r="AB459" i="109"/>
  <c r="AC459" i="109" s="1"/>
  <c r="AA459" i="109"/>
  <c r="AN465" i="109"/>
  <c r="AM465" i="109"/>
  <c r="AL465" i="109"/>
  <c r="AK465" i="109"/>
  <c r="AJ465" i="109"/>
  <c r="AI465" i="109"/>
  <c r="AH465" i="109"/>
  <c r="AG465" i="109"/>
  <c r="AF465" i="109"/>
  <c r="AE465" i="109"/>
  <c r="Z465" i="109"/>
  <c r="Y465" i="109"/>
  <c r="X465" i="109"/>
  <c r="AD465" i="109" s="1"/>
  <c r="AO465" i="109"/>
  <c r="X489" i="109"/>
  <c r="AD489" i="109" s="1"/>
  <c r="AT489" i="109" s="1"/>
  <c r="Z537" i="109"/>
  <c r="Y537" i="109"/>
  <c r="X537" i="109"/>
  <c r="AD537" i="109" s="1"/>
  <c r="AP537" i="109"/>
  <c r="AO537" i="109"/>
  <c r="AN537" i="109"/>
  <c r="AM537" i="109"/>
  <c r="AL537" i="109"/>
  <c r="AJ537" i="109"/>
  <c r="AI537" i="109"/>
  <c r="AE537" i="109"/>
  <c r="AQ537" i="109" s="1"/>
  <c r="AM639" i="109"/>
  <c r="AL639" i="109"/>
  <c r="AK639" i="109"/>
  <c r="AJ639" i="109"/>
  <c r="AI639" i="109"/>
  <c r="AH639" i="109"/>
  <c r="AG639" i="109"/>
  <c r="AF639" i="109"/>
  <c r="AE639" i="109"/>
  <c r="AQ639" i="109" s="1"/>
  <c r="AP639" i="109"/>
  <c r="AO639" i="109"/>
  <c r="AS639" i="109" s="1"/>
  <c r="AN639" i="109"/>
  <c r="AP703" i="109"/>
  <c r="AO703" i="109"/>
  <c r="AS703" i="109" s="1"/>
  <c r="AN703" i="109"/>
  <c r="AM703" i="109"/>
  <c r="AL703" i="109"/>
  <c r="AK703" i="109"/>
  <c r="AJ703" i="109"/>
  <c r="AI703" i="109"/>
  <c r="AH703" i="109"/>
  <c r="AG703" i="109"/>
  <c r="AF703" i="109"/>
  <c r="AR703" i="109" s="1"/>
  <c r="AE703" i="109"/>
  <c r="AQ703" i="109" s="1"/>
  <c r="Z703" i="109"/>
  <c r="Y703" i="109"/>
  <c r="X703" i="109"/>
  <c r="AD703" i="109" s="1"/>
  <c r="Z795" i="109"/>
  <c r="Y795" i="109"/>
  <c r="AP795" i="109"/>
  <c r="AL795" i="109"/>
  <c r="AK795" i="109"/>
  <c r="AJ795" i="109"/>
  <c r="AI795" i="109"/>
  <c r="AH795" i="109"/>
  <c r="AG795" i="109"/>
  <c r="AF795" i="109"/>
  <c r="AE795" i="109"/>
  <c r="AO795" i="109"/>
  <c r="AN795" i="109"/>
  <c r="AM795" i="109"/>
  <c r="X795" i="109"/>
  <c r="AJ321" i="109"/>
  <c r="AK97" i="109"/>
  <c r="AF97" i="109"/>
  <c r="Z137" i="109"/>
  <c r="AP193" i="109"/>
  <c r="AO193" i="109"/>
  <c r="AS193" i="109" s="1"/>
  <c r="AN193" i="109"/>
  <c r="AM193" i="109"/>
  <c r="AL193" i="109"/>
  <c r="AK193" i="109"/>
  <c r="AJ193" i="109"/>
  <c r="AI193" i="109"/>
  <c r="AH193" i="109"/>
  <c r="AF193" i="109"/>
  <c r="AE193" i="109"/>
  <c r="Z368" i="109"/>
  <c r="Y368" i="109"/>
  <c r="X368" i="109"/>
  <c r="AP368" i="109"/>
  <c r="AO368" i="109"/>
  <c r="AN368" i="109"/>
  <c r="AM368" i="109"/>
  <c r="AL368" i="109"/>
  <c r="X18" i="109"/>
  <c r="AD18" i="109" s="1"/>
  <c r="X40" i="109"/>
  <c r="AD40" i="109" s="1"/>
  <c r="AT40" i="109" s="1"/>
  <c r="AU40" i="109" s="1"/>
  <c r="X94" i="109"/>
  <c r="AD94" i="109" s="1"/>
  <c r="X100" i="109"/>
  <c r="AD100" i="109" s="1"/>
  <c r="AP127" i="109"/>
  <c r="AS127" i="109" s="1"/>
  <c r="AL127" i="109"/>
  <c r="AI127" i="109"/>
  <c r="AK214" i="109"/>
  <c r="AJ214" i="109"/>
  <c r="AI214" i="109"/>
  <c r="AH214" i="109"/>
  <c r="AG214" i="109"/>
  <c r="AF214" i="109"/>
  <c r="AE214" i="109"/>
  <c r="Y214" i="109"/>
  <c r="X214" i="109"/>
  <c r="AP229" i="109"/>
  <c r="AJ229" i="109"/>
  <c r="AN229" i="109"/>
  <c r="AM229" i="109"/>
  <c r="AL229" i="109"/>
  <c r="AK229" i="109"/>
  <c r="AI229" i="109"/>
  <c r="AH229" i="109"/>
  <c r="AG229" i="109"/>
  <c r="AF229" i="109"/>
  <c r="AE229" i="109"/>
  <c r="AQ229" i="109" s="1"/>
  <c r="AQ248" i="109"/>
  <c r="AN318" i="109"/>
  <c r="AM318" i="109"/>
  <c r="AL318" i="109"/>
  <c r="AK318" i="109"/>
  <c r="AJ318" i="109"/>
  <c r="AI318" i="109"/>
  <c r="AH318" i="109"/>
  <c r="AG318" i="109"/>
  <c r="AF318" i="109"/>
  <c r="AE318" i="109"/>
  <c r="AP318" i="109"/>
  <c r="AO318" i="109"/>
  <c r="AS318" i="109" s="1"/>
  <c r="Z318" i="109"/>
  <c r="Y318" i="109"/>
  <c r="X318" i="109"/>
  <c r="AD318" i="109" s="1"/>
  <c r="AE368" i="109"/>
  <c r="AM397" i="109"/>
  <c r="AK397" i="109"/>
  <c r="AF397" i="109"/>
  <c r="AE397" i="109"/>
  <c r="Z397" i="109"/>
  <c r="Y397" i="109"/>
  <c r="X397" i="109"/>
  <c r="AP397" i="109"/>
  <c r="AO397" i="109"/>
  <c r="AS397" i="109" s="1"/>
  <c r="AN397" i="109"/>
  <c r="AJ397" i="109"/>
  <c r="AI397" i="109"/>
  <c r="AH18" i="109"/>
  <c r="AG8" i="109"/>
  <c r="AE76" i="109"/>
  <c r="AQ76" i="109" s="1"/>
  <c r="AE77" i="109"/>
  <c r="AQ77" i="109" s="1"/>
  <c r="AF78" i="109"/>
  <c r="AR78" i="109" s="1"/>
  <c r="AF79" i="109"/>
  <c r="AR79" i="109" s="1"/>
  <c r="AF81" i="109"/>
  <c r="AR81" i="109" s="1"/>
  <c r="AG82" i="109"/>
  <c r="AG83" i="109"/>
  <c r="AQ83" i="109" s="1"/>
  <c r="AG84" i="109"/>
  <c r="AQ84" i="109" s="1"/>
  <c r="AG85" i="109"/>
  <c r="AH86" i="109"/>
  <c r="AH87" i="109"/>
  <c r="AR87" i="109" s="1"/>
  <c r="AI88" i="109"/>
  <c r="AI89" i="109"/>
  <c r="AI90" i="109"/>
  <c r="AQ90" i="109" s="1"/>
  <c r="AI92" i="109"/>
  <c r="AJ93" i="109"/>
  <c r="AJ94" i="109"/>
  <c r="AK95" i="109"/>
  <c r="AK96" i="109"/>
  <c r="AL97" i="109"/>
  <c r="AL98" i="109"/>
  <c r="AL99" i="109"/>
  <c r="AL100" i="109"/>
  <c r="AL101" i="109"/>
  <c r="AD109" i="109"/>
  <c r="AE117" i="109"/>
  <c r="AI118" i="109"/>
  <c r="AM119" i="109"/>
  <c r="AO120" i="109"/>
  <c r="AS120" i="109" s="1"/>
  <c r="AB124" i="109"/>
  <c r="AC124" i="109" s="1"/>
  <c r="AG126" i="109"/>
  <c r="AJ127" i="109"/>
  <c r="AM128" i="109"/>
  <c r="AJ136" i="109"/>
  <c r="AO137" i="109"/>
  <c r="AS137" i="109" s="1"/>
  <c r="Y141" i="109"/>
  <c r="AJ144" i="109"/>
  <c r="AL145" i="109"/>
  <c r="Y149" i="109"/>
  <c r="AG152" i="109"/>
  <c r="AK153" i="109"/>
  <c r="AM154" i="109"/>
  <c r="AP155" i="109"/>
  <c r="AF159" i="109"/>
  <c r="AR159" i="109" s="1"/>
  <c r="Y162" i="109"/>
  <c r="AM163" i="109"/>
  <c r="AJ166" i="109"/>
  <c r="AL175" i="109"/>
  <c r="AE177" i="109"/>
  <c r="AQ177" i="109" s="1"/>
  <c r="Z177" i="109"/>
  <c r="Y177" i="109"/>
  <c r="AO177" i="109"/>
  <c r="AS177" i="109" s="1"/>
  <c r="AA177" i="109"/>
  <c r="AD177" i="109" s="1"/>
  <c r="AT177" i="109" s="1"/>
  <c r="AU177" i="109" s="1"/>
  <c r="AK186" i="109"/>
  <c r="AQ190" i="109"/>
  <c r="Z192" i="109"/>
  <c r="X194" i="109"/>
  <c r="AD194" i="109" s="1"/>
  <c r="AH200" i="109"/>
  <c r="AI200" i="109"/>
  <c r="AG200" i="109"/>
  <c r="AF200" i="109"/>
  <c r="AE200" i="109"/>
  <c r="Z200" i="109"/>
  <c r="Y200" i="109"/>
  <c r="X200" i="109"/>
  <c r="AB201" i="109"/>
  <c r="AC201" i="109" s="1"/>
  <c r="AA201" i="109"/>
  <c r="AK202" i="109"/>
  <c r="AO204" i="109"/>
  <c r="AL211" i="109"/>
  <c r="AO219" i="109"/>
  <c r="AS219" i="109" s="1"/>
  <c r="X226" i="109"/>
  <c r="AD226" i="109" s="1"/>
  <c r="X228" i="109"/>
  <c r="AD228" i="109" s="1"/>
  <c r="Z238" i="109"/>
  <c r="AP253" i="109"/>
  <c r="AF256" i="109"/>
  <c r="Z256" i="109"/>
  <c r="AP256" i="109"/>
  <c r="AO256" i="109"/>
  <c r="AS256" i="109" s="1"/>
  <c r="AN256" i="109"/>
  <c r="AM256" i="109"/>
  <c r="AL256" i="109"/>
  <c r="AJ256" i="109"/>
  <c r="AI256" i="109"/>
  <c r="Y256" i="109"/>
  <c r="X260" i="109"/>
  <c r="AD260" i="109" s="1"/>
  <c r="AT260" i="109" s="1"/>
  <c r="AU260" i="109" s="1"/>
  <c r="AN260" i="109"/>
  <c r="AK260" i="109"/>
  <c r="AH260" i="109"/>
  <c r="AG260" i="109"/>
  <c r="AF260" i="109"/>
  <c r="AR260" i="109" s="1"/>
  <c r="AE260" i="109"/>
  <c r="AQ260" i="109" s="1"/>
  <c r="Z260" i="109"/>
  <c r="Y260" i="109"/>
  <c r="AH264" i="109"/>
  <c r="Z281" i="109"/>
  <c r="Y281" i="109"/>
  <c r="AP281" i="109"/>
  <c r="AM281" i="109"/>
  <c r="AO281" i="109"/>
  <c r="AS281" i="109" s="1"/>
  <c r="AN281" i="109"/>
  <c r="AL281" i="109"/>
  <c r="AK281" i="109"/>
  <c r="AJ281" i="109"/>
  <c r="AI281" i="109"/>
  <c r="AH281" i="109"/>
  <c r="AG281" i="109"/>
  <c r="AF281" i="109"/>
  <c r="AB284" i="109"/>
  <c r="AC284" i="109" s="1"/>
  <c r="AA284" i="109"/>
  <c r="AO285" i="109"/>
  <c r="AS285" i="109" s="1"/>
  <c r="AG300" i="109"/>
  <c r="AM320" i="109"/>
  <c r="AL330" i="109"/>
  <c r="AK330" i="109"/>
  <c r="AJ330" i="109"/>
  <c r="AI330" i="109"/>
  <c r="AH330" i="109"/>
  <c r="AG330" i="109"/>
  <c r="AF330" i="109"/>
  <c r="AR330" i="109" s="1"/>
  <c r="AE330" i="109"/>
  <c r="AQ330" i="109" s="1"/>
  <c r="Y330" i="109"/>
  <c r="AN332" i="109"/>
  <c r="AS354" i="109"/>
  <c r="Z357" i="109"/>
  <c r="Y357" i="109"/>
  <c r="X357" i="109"/>
  <c r="AD357" i="109" s="1"/>
  <c r="AP357" i="109"/>
  <c r="AO357" i="109"/>
  <c r="AN357" i="109"/>
  <c r="AM357" i="109"/>
  <c r="AL357" i="109"/>
  <c r="AK357" i="109"/>
  <c r="AI357" i="109"/>
  <c r="AH357" i="109"/>
  <c r="X385" i="109"/>
  <c r="AD385" i="109" s="1"/>
  <c r="AO385" i="109"/>
  <c r="AP385" i="109"/>
  <c r="AN385" i="109"/>
  <c r="AM385" i="109"/>
  <c r="AL385" i="109"/>
  <c r="AK385" i="109"/>
  <c r="AJ385" i="109"/>
  <c r="AI385" i="109"/>
  <c r="AH385" i="109"/>
  <c r="AR385" i="109" s="1"/>
  <c r="AG385" i="109"/>
  <c r="AQ385" i="109" s="1"/>
  <c r="X392" i="109"/>
  <c r="AD392" i="109" s="1"/>
  <c r="AT392" i="109" s="1"/>
  <c r="AU392" i="109" s="1"/>
  <c r="AB394" i="109"/>
  <c r="AC394" i="109" s="1"/>
  <c r="AA394" i="109"/>
  <c r="AR407" i="109"/>
  <c r="AT407" i="109" s="1"/>
  <c r="AU407" i="109" s="1"/>
  <c r="AN410" i="109"/>
  <c r="AM410" i="109"/>
  <c r="AJ410" i="109"/>
  <c r="AI410" i="109"/>
  <c r="AG410" i="109"/>
  <c r="AF410" i="109"/>
  <c r="AP410" i="109"/>
  <c r="AO410" i="109"/>
  <c r="AL410" i="109"/>
  <c r="AK410" i="109"/>
  <c r="AH410" i="109"/>
  <c r="AE410" i="109"/>
  <c r="Z410" i="109"/>
  <c r="Y410" i="109"/>
  <c r="X420" i="109"/>
  <c r="AD420" i="109" s="1"/>
  <c r="AK434" i="109"/>
  <c r="AH438" i="109"/>
  <c r="AR438" i="109" s="1"/>
  <c r="AQ462" i="109"/>
  <c r="AP465" i="109"/>
  <c r="AS469" i="109"/>
  <c r="AK489" i="109"/>
  <c r="AJ511" i="109"/>
  <c r="AI511" i="109"/>
  <c r="AH511" i="109"/>
  <c r="AG511" i="109"/>
  <c r="AF511" i="109"/>
  <c r="AE511" i="109"/>
  <c r="Z511" i="109"/>
  <c r="Y511" i="109"/>
  <c r="AP511" i="109"/>
  <c r="AO511" i="109"/>
  <c r="AS511" i="109" s="1"/>
  <c r="AN511" i="109"/>
  <c r="AM511" i="109"/>
  <c r="AL511" i="109"/>
  <c r="AK511" i="109"/>
  <c r="X511" i="109"/>
  <c r="AQ514" i="109"/>
  <c r="AF537" i="109"/>
  <c r="AR537" i="109" s="1"/>
  <c r="AN570" i="109"/>
  <c r="AR570" i="109" s="1"/>
  <c r="Z570" i="109"/>
  <c r="Y570" i="109"/>
  <c r="X570" i="109"/>
  <c r="AD570" i="109" s="1"/>
  <c r="AP570" i="109"/>
  <c r="AO570" i="109"/>
  <c r="AS570" i="109" s="1"/>
  <c r="AM570" i="109"/>
  <c r="AL570" i="109"/>
  <c r="AK570" i="109"/>
  <c r="AJ570" i="109"/>
  <c r="X639" i="109"/>
  <c r="AO660" i="109"/>
  <c r="AN660" i="109"/>
  <c r="AM660" i="109"/>
  <c r="AL660" i="109"/>
  <c r="AK660" i="109"/>
  <c r="AJ660" i="109"/>
  <c r="AI660" i="109"/>
  <c r="AH660" i="109"/>
  <c r="AG660" i="109"/>
  <c r="AF660" i="109"/>
  <c r="AR660" i="109" s="1"/>
  <c r="AE660" i="109"/>
  <c r="AQ660" i="109" s="1"/>
  <c r="AP660" i="109"/>
  <c r="Z660" i="109"/>
  <c r="Y660" i="109"/>
  <c r="X660" i="109"/>
  <c r="AD660" i="109" s="1"/>
  <c r="AO671" i="109"/>
  <c r="AS671" i="109" s="1"/>
  <c r="AN671" i="109"/>
  <c r="AM671" i="109"/>
  <c r="AL671" i="109"/>
  <c r="AK671" i="109"/>
  <c r="AJ671" i="109"/>
  <c r="AI671" i="109"/>
  <c r="AH671" i="109"/>
  <c r="AG671" i="109"/>
  <c r="AF671" i="109"/>
  <c r="AE671" i="109"/>
  <c r="AQ671" i="109" s="1"/>
  <c r="AP671" i="109"/>
  <c r="Z671" i="109"/>
  <c r="Y671" i="109"/>
  <c r="X671" i="109"/>
  <c r="AD671" i="109" s="1"/>
  <c r="AN694" i="109"/>
  <c r="AO799" i="109"/>
  <c r="AS799" i="109" s="1"/>
  <c r="AN799" i="109"/>
  <c r="AM799" i="109"/>
  <c r="AI799" i="109"/>
  <c r="AH799" i="109"/>
  <c r="AR799" i="109" s="1"/>
  <c r="AG799" i="109"/>
  <c r="Z799" i="109"/>
  <c r="Y799" i="109"/>
  <c r="X799" i="109"/>
  <c r="AD799" i="109" s="1"/>
  <c r="AP799" i="109"/>
  <c r="AE799" i="109"/>
  <c r="AK179" i="109"/>
  <c r="AA184" i="109"/>
  <c r="AK190" i="109"/>
  <c r="AN274" i="109"/>
  <c r="AM274" i="109"/>
  <c r="AK274" i="109"/>
  <c r="AH274" i="109"/>
  <c r="AE274" i="109"/>
  <c r="AL286" i="109"/>
  <c r="AK286" i="109"/>
  <c r="AI286" i="109"/>
  <c r="AF286" i="109"/>
  <c r="AQ290" i="109"/>
  <c r="AO305" i="109"/>
  <c r="AS305" i="109" s="1"/>
  <c r="AM305" i="109"/>
  <c r="AL305" i="109"/>
  <c r="AK305" i="109"/>
  <c r="AJ305" i="109"/>
  <c r="AI305" i="109"/>
  <c r="AH305" i="109"/>
  <c r="AG305" i="109"/>
  <c r="AN329" i="109"/>
  <c r="AM329" i="109"/>
  <c r="AL329" i="109"/>
  <c r="AK329" i="109"/>
  <c r="AJ329" i="109"/>
  <c r="AI329" i="109"/>
  <c r="AH329" i="109"/>
  <c r="AG329" i="109"/>
  <c r="AF329" i="109"/>
  <c r="AR329" i="109" s="1"/>
  <c r="AE329" i="109"/>
  <c r="AF344" i="109"/>
  <c r="AE344" i="109"/>
  <c r="AQ344" i="109" s="1"/>
  <c r="Z344" i="109"/>
  <c r="Y344" i="109"/>
  <c r="X344" i="109"/>
  <c r="AD344" i="109" s="1"/>
  <c r="AH344" i="109"/>
  <c r="Z346" i="109"/>
  <c r="Y346" i="109"/>
  <c r="X346" i="109"/>
  <c r="AD346" i="109" s="1"/>
  <c r="AP346" i="109"/>
  <c r="AO346" i="109"/>
  <c r="AN346" i="109"/>
  <c r="AM346" i="109"/>
  <c r="AL363" i="109"/>
  <c r="AK363" i="109"/>
  <c r="AJ363" i="109"/>
  <c r="AI363" i="109"/>
  <c r="AH363" i="109"/>
  <c r="AG363" i="109"/>
  <c r="AF363" i="109"/>
  <c r="AE363" i="109"/>
  <c r="AM386" i="109"/>
  <c r="AP386" i="109"/>
  <c r="AO386" i="109"/>
  <c r="AS386" i="109" s="1"/>
  <c r="AN386" i="109"/>
  <c r="AL386" i="109"/>
  <c r="AK386" i="109"/>
  <c r="AJ386" i="109"/>
  <c r="AI386" i="109"/>
  <c r="AH386" i="109"/>
  <c r="AG386" i="109"/>
  <c r="Z395" i="109"/>
  <c r="AO395" i="109"/>
  <c r="AS395" i="109" s="1"/>
  <c r="Y395" i="109"/>
  <c r="X395" i="109"/>
  <c r="AP395" i="109"/>
  <c r="AN395" i="109"/>
  <c r="AE395" i="109"/>
  <c r="AD426" i="109"/>
  <c r="AP442" i="109"/>
  <c r="AO442" i="109"/>
  <c r="AS442" i="109" s="1"/>
  <c r="AN442" i="109"/>
  <c r="AM442" i="109"/>
  <c r="AL442" i="109"/>
  <c r="AK442" i="109"/>
  <c r="AI442" i="109"/>
  <c r="AH442" i="109"/>
  <c r="AG442" i="109"/>
  <c r="AF442" i="109"/>
  <c r="AR442" i="109" s="1"/>
  <c r="AE442" i="109"/>
  <c r="AJ442" i="109"/>
  <c r="Z442" i="109"/>
  <c r="AR479" i="109"/>
  <c r="AB513" i="109"/>
  <c r="AC513" i="109" s="1"/>
  <c r="AA513" i="109"/>
  <c r="Z514" i="109"/>
  <c r="Y514" i="109"/>
  <c r="X514" i="109"/>
  <c r="AP514" i="109"/>
  <c r="AO514" i="109"/>
  <c r="AS514" i="109" s="1"/>
  <c r="AN514" i="109"/>
  <c r="AM514" i="109"/>
  <c r="AL514" i="109"/>
  <c r="AF514" i="109"/>
  <c r="AR514" i="109" s="1"/>
  <c r="AQ624" i="109"/>
  <c r="AK695" i="109"/>
  <c r="AJ695" i="109"/>
  <c r="AI695" i="109"/>
  <c r="AH695" i="109"/>
  <c r="AG695" i="109"/>
  <c r="AF695" i="109"/>
  <c r="AR695" i="109" s="1"/>
  <c r="AE695" i="109"/>
  <c r="Z695" i="109"/>
  <c r="AP695" i="109"/>
  <c r="AO695" i="109"/>
  <c r="AN695" i="109"/>
  <c r="AM695" i="109"/>
  <c r="AL695" i="109"/>
  <c r="Y695" i="109"/>
  <c r="X695" i="109"/>
  <c r="AM726" i="109"/>
  <c r="AL726" i="109"/>
  <c r="AK726" i="109"/>
  <c r="AI726" i="109"/>
  <c r="AP726" i="109"/>
  <c r="AO726" i="109"/>
  <c r="AS726" i="109" s="1"/>
  <c r="AN726" i="109"/>
  <c r="AJ726" i="109"/>
  <c r="AH726" i="109"/>
  <c r="AG726" i="109"/>
  <c r="AF726" i="109"/>
  <c r="AE726" i="109"/>
  <c r="AQ726" i="109" s="1"/>
  <c r="Z726" i="109"/>
  <c r="Y726" i="109"/>
  <c r="X726" i="109"/>
  <c r="AD726" i="109" s="1"/>
  <c r="AB1271" i="109"/>
  <c r="AC1271" i="109" s="1"/>
  <c r="AA1271" i="109"/>
  <c r="AL179" i="109"/>
  <c r="AR179" i="109" s="1"/>
  <c r="AL190" i="109"/>
  <c r="X205" i="109"/>
  <c r="AN205" i="109"/>
  <c r="X274" i="109"/>
  <c r="AD274" i="109" s="1"/>
  <c r="X286" i="109"/>
  <c r="AD286" i="109" s="1"/>
  <c r="AR290" i="109"/>
  <c r="AB291" i="109"/>
  <c r="AC291" i="109" s="1"/>
  <c r="AA291" i="109"/>
  <c r="AA298" i="109"/>
  <c r="Y302" i="109"/>
  <c r="AP302" i="109"/>
  <c r="AO302" i="109"/>
  <c r="AS302" i="109" s="1"/>
  <c r="AM302" i="109"/>
  <c r="Z302" i="109"/>
  <c r="X305" i="109"/>
  <c r="AD305" i="109" s="1"/>
  <c r="AA309" i="109"/>
  <c r="AB311" i="109"/>
  <c r="AC311" i="109" s="1"/>
  <c r="AA311" i="109"/>
  <c r="AQ312" i="109"/>
  <c r="AB313" i="109"/>
  <c r="AC313" i="109" s="1"/>
  <c r="AA313" i="109"/>
  <c r="AD320" i="109"/>
  <c r="X329" i="109"/>
  <c r="AD329" i="109" s="1"/>
  <c r="AI344" i="109"/>
  <c r="AE346" i="109"/>
  <c r="X363" i="109"/>
  <c r="AD363" i="109" s="1"/>
  <c r="Z369" i="109"/>
  <c r="Y369" i="109"/>
  <c r="X369" i="109"/>
  <c r="AD369" i="109" s="1"/>
  <c r="AP369" i="109"/>
  <c r="AO369" i="109"/>
  <c r="AN369" i="109"/>
  <c r="AM369" i="109"/>
  <c r="AL369" i="109"/>
  <c r="AK369" i="109"/>
  <c r="X386" i="109"/>
  <c r="AD386" i="109" s="1"/>
  <c r="AF395" i="109"/>
  <c r="X442" i="109"/>
  <c r="AD442" i="109" s="1"/>
  <c r="AB461" i="109"/>
  <c r="AC461" i="109" s="1"/>
  <c r="AA461" i="109"/>
  <c r="Z472" i="109"/>
  <c r="Y472" i="109"/>
  <c r="X472" i="109"/>
  <c r="AD472" i="109" s="1"/>
  <c r="AP472" i="109"/>
  <c r="AO472" i="109"/>
  <c r="AS472" i="109" s="1"/>
  <c r="AN472" i="109"/>
  <c r="AM472" i="109"/>
  <c r="AL472" i="109"/>
  <c r="AK472" i="109"/>
  <c r="AJ472" i="109"/>
  <c r="AI472" i="109"/>
  <c r="AH472" i="109"/>
  <c r="AG472" i="109"/>
  <c r="AF472" i="109"/>
  <c r="AB480" i="109"/>
  <c r="AC480" i="109" s="1"/>
  <c r="AA480" i="109"/>
  <c r="Z481" i="109"/>
  <c r="Y481" i="109"/>
  <c r="X481" i="109"/>
  <c r="AP481" i="109"/>
  <c r="AO481" i="109"/>
  <c r="AS481" i="109" s="1"/>
  <c r="AN481" i="109"/>
  <c r="AM481" i="109"/>
  <c r="AF481" i="109"/>
  <c r="AR495" i="109"/>
  <c r="AT495" i="109" s="1"/>
  <c r="AU495" i="109" s="1"/>
  <c r="AG514" i="109"/>
  <c r="AJ544" i="109"/>
  <c r="AI544" i="109"/>
  <c r="AH544" i="109"/>
  <c r="AG544" i="109"/>
  <c r="AF544" i="109"/>
  <c r="AR544" i="109" s="1"/>
  <c r="AE544" i="109"/>
  <c r="Z544" i="109"/>
  <c r="Y544" i="109"/>
  <c r="AO544" i="109"/>
  <c r="AS544" i="109" s="1"/>
  <c r="AN544" i="109"/>
  <c r="AM544" i="109"/>
  <c r="AL544" i="109"/>
  <c r="AK544" i="109"/>
  <c r="X544" i="109"/>
  <c r="AD544" i="109" s="1"/>
  <c r="AT544" i="109" s="1"/>
  <c r="AU544" i="109" s="1"/>
  <c r="AP562" i="109"/>
  <c r="AO562" i="109"/>
  <c r="AN562" i="109"/>
  <c r="AM562" i="109"/>
  <c r="AL562" i="109"/>
  <c r="AK562" i="109"/>
  <c r="AJ562" i="109"/>
  <c r="AI562" i="109"/>
  <c r="AH562" i="109"/>
  <c r="AR562" i="109" s="1"/>
  <c r="AG562" i="109"/>
  <c r="Y562" i="109"/>
  <c r="AL565" i="109"/>
  <c r="AK565" i="109"/>
  <c r="AJ565" i="109"/>
  <c r="AI565" i="109"/>
  <c r="AH565" i="109"/>
  <c r="AG565" i="109"/>
  <c r="AF565" i="109"/>
  <c r="AE565" i="109"/>
  <c r="AP565" i="109"/>
  <c r="AO565" i="109"/>
  <c r="AN565" i="109"/>
  <c r="AM565" i="109"/>
  <c r="Z565" i="109"/>
  <c r="Y565" i="109"/>
  <c r="X565" i="109"/>
  <c r="AB569" i="109"/>
  <c r="AC569" i="109" s="1"/>
  <c r="AA569" i="109"/>
  <c r="AN572" i="109"/>
  <c r="AJ572" i="109"/>
  <c r="AF572" i="109"/>
  <c r="Z572" i="109"/>
  <c r="Y572" i="109"/>
  <c r="X572" i="109"/>
  <c r="AD572" i="109" s="1"/>
  <c r="AP572" i="109"/>
  <c r="AO572" i="109"/>
  <c r="AS590" i="109"/>
  <c r="AO627" i="109"/>
  <c r="AN627" i="109"/>
  <c r="AM627" i="109"/>
  <c r="AL627" i="109"/>
  <c r="AK627" i="109"/>
  <c r="AJ627" i="109"/>
  <c r="AI627" i="109"/>
  <c r="AH627" i="109"/>
  <c r="AG627" i="109"/>
  <c r="AF627" i="109"/>
  <c r="AR627" i="109" s="1"/>
  <c r="AE627" i="109"/>
  <c r="AQ627" i="109" s="1"/>
  <c r="Z627" i="109"/>
  <c r="Y627" i="109"/>
  <c r="X627" i="109"/>
  <c r="AD627" i="109" s="1"/>
  <c r="AP627" i="109"/>
  <c r="AR632" i="109"/>
  <c r="AI652" i="109"/>
  <c r="AH652" i="109"/>
  <c r="AG652" i="109"/>
  <c r="AF652" i="109"/>
  <c r="AR652" i="109" s="1"/>
  <c r="AE652" i="109"/>
  <c r="Z652" i="109"/>
  <c r="Y652" i="109"/>
  <c r="X652" i="109"/>
  <c r="AP652" i="109"/>
  <c r="AO652" i="109"/>
  <c r="AN652" i="109"/>
  <c r="AM652" i="109"/>
  <c r="AL652" i="109"/>
  <c r="AS674" i="109"/>
  <c r="AD679" i="109"/>
  <c r="AB782" i="109"/>
  <c r="AC782" i="109" s="1"/>
  <c r="AA782" i="109"/>
  <c r="AS782" i="109"/>
  <c r="AM786" i="109"/>
  <c r="AL786" i="109"/>
  <c r="AK786" i="109"/>
  <c r="AJ786" i="109"/>
  <c r="AI786" i="109"/>
  <c r="AH786" i="109"/>
  <c r="AG786" i="109"/>
  <c r="AF786" i="109"/>
  <c r="AE786" i="109"/>
  <c r="Z786" i="109"/>
  <c r="AP786" i="109"/>
  <c r="AO786" i="109"/>
  <c r="AS786" i="109" s="1"/>
  <c r="AN786" i="109"/>
  <c r="Y786" i="109"/>
  <c r="X786" i="109"/>
  <c r="AD786" i="109" s="1"/>
  <c r="AP787" i="109"/>
  <c r="AO787" i="109"/>
  <c r="AS787" i="109" s="1"/>
  <c r="AK787" i="109"/>
  <c r="AJ787" i="109"/>
  <c r="AN787" i="109"/>
  <c r="AM787" i="109"/>
  <c r="AL787" i="109"/>
  <c r="AI787" i="109"/>
  <c r="AH787" i="109"/>
  <c r="AG787" i="109"/>
  <c r="AF787" i="109"/>
  <c r="AR787" i="109" s="1"/>
  <c r="AE787" i="109"/>
  <c r="Z787" i="109"/>
  <c r="Y787" i="109"/>
  <c r="X787" i="109"/>
  <c r="AP167" i="109"/>
  <c r="AS167" i="109" s="1"/>
  <c r="AL169" i="109"/>
  <c r="AR169" i="109" s="1"/>
  <c r="AP178" i="109"/>
  <c r="AS178" i="109" s="1"/>
  <c r="AN179" i="109"/>
  <c r="AL180" i="109"/>
  <c r="AR180" i="109" s="1"/>
  <c r="AP189" i="109"/>
  <c r="AS189" i="109" s="1"/>
  <c r="AN190" i="109"/>
  <c r="AL191" i="109"/>
  <c r="AR191" i="109" s="1"/>
  <c r="Z205" i="109"/>
  <c r="AP251" i="109"/>
  <c r="AM251" i="109"/>
  <c r="AJ251" i="109"/>
  <c r="AG251" i="109"/>
  <c r="Z268" i="109"/>
  <c r="AP273" i="109"/>
  <c r="AO273" i="109"/>
  <c r="AM273" i="109"/>
  <c r="AJ273" i="109"/>
  <c r="AG273" i="109"/>
  <c r="Z274" i="109"/>
  <c r="AN283" i="109"/>
  <c r="Z286" i="109"/>
  <c r="Z305" i="109"/>
  <c r="AH310" i="109"/>
  <c r="AG310" i="109"/>
  <c r="AF310" i="109"/>
  <c r="AE310" i="109"/>
  <c r="Z310" i="109"/>
  <c r="Y310" i="109"/>
  <c r="X310" i="109"/>
  <c r="AD310" i="109" s="1"/>
  <c r="AJ310" i="109"/>
  <c r="Z329" i="109"/>
  <c r="AJ331" i="109"/>
  <c r="AI331" i="109"/>
  <c r="AH331" i="109"/>
  <c r="AG331" i="109"/>
  <c r="AF331" i="109"/>
  <c r="AE331" i="109"/>
  <c r="AQ331" i="109" s="1"/>
  <c r="Z331" i="109"/>
  <c r="Y331" i="109"/>
  <c r="AK344" i="109"/>
  <c r="AG346" i="109"/>
  <c r="AR348" i="109"/>
  <c r="AT348" i="109" s="1"/>
  <c r="AU348" i="109" s="1"/>
  <c r="Z363" i="109"/>
  <c r="AA364" i="109"/>
  <c r="AB366" i="109"/>
  <c r="AC366" i="109" s="1"/>
  <c r="AA366" i="109"/>
  <c r="AQ367" i="109"/>
  <c r="AB368" i="109"/>
  <c r="AC368" i="109" s="1"/>
  <c r="AA368" i="109"/>
  <c r="AM375" i="109"/>
  <c r="AP375" i="109"/>
  <c r="AO375" i="109"/>
  <c r="AS375" i="109" s="1"/>
  <c r="AN375" i="109"/>
  <c r="AL375" i="109"/>
  <c r="AK375" i="109"/>
  <c r="AJ375" i="109"/>
  <c r="AI375" i="109"/>
  <c r="AH375" i="109"/>
  <c r="AG375" i="109"/>
  <c r="AF375" i="109"/>
  <c r="AE375" i="109"/>
  <c r="Z384" i="109"/>
  <c r="AP384" i="109"/>
  <c r="AO384" i="109"/>
  <c r="AS384" i="109" s="1"/>
  <c r="AN384" i="109"/>
  <c r="AM384" i="109"/>
  <c r="AL384" i="109"/>
  <c r="AK384" i="109"/>
  <c r="AJ384" i="109"/>
  <c r="AI384" i="109"/>
  <c r="AH384" i="109"/>
  <c r="AG384" i="109"/>
  <c r="Z386" i="109"/>
  <c r="AH395" i="109"/>
  <c r="AH481" i="109"/>
  <c r="AB494" i="109"/>
  <c r="AC494" i="109" s="1"/>
  <c r="AA494" i="109"/>
  <c r="Z505" i="109"/>
  <c r="Y505" i="109"/>
  <c r="X505" i="109"/>
  <c r="AD505" i="109" s="1"/>
  <c r="AP505" i="109"/>
  <c r="AO505" i="109"/>
  <c r="AN505" i="109"/>
  <c r="AM505" i="109"/>
  <c r="AL505" i="109"/>
  <c r="AK505" i="109"/>
  <c r="AJ505" i="109"/>
  <c r="AI505" i="109"/>
  <c r="AH505" i="109"/>
  <c r="AG505" i="109"/>
  <c r="AF505" i="109"/>
  <c r="AE505" i="109"/>
  <c r="AI514" i="109"/>
  <c r="AN520" i="109"/>
  <c r="AM520" i="109"/>
  <c r="AL520" i="109"/>
  <c r="AK520" i="109"/>
  <c r="AJ520" i="109"/>
  <c r="AI520" i="109"/>
  <c r="AH520" i="109"/>
  <c r="AG520" i="109"/>
  <c r="AF520" i="109"/>
  <c r="AE520" i="109"/>
  <c r="AP520" i="109"/>
  <c r="AO520" i="109"/>
  <c r="AL532" i="109"/>
  <c r="AK532" i="109"/>
  <c r="AJ532" i="109"/>
  <c r="AI532" i="109"/>
  <c r="AH532" i="109"/>
  <c r="AG532" i="109"/>
  <c r="AF532" i="109"/>
  <c r="AE532" i="109"/>
  <c r="AP532" i="109"/>
  <c r="AO532" i="109"/>
  <c r="AS532" i="109" s="1"/>
  <c r="AN532" i="109"/>
  <c r="AM532" i="109"/>
  <c r="Z532" i="109"/>
  <c r="Y532" i="109"/>
  <c r="X532" i="109"/>
  <c r="AR535" i="109"/>
  <c r="AP541" i="109"/>
  <c r="AO541" i="109"/>
  <c r="AN541" i="109"/>
  <c r="AM541" i="109"/>
  <c r="AL541" i="109"/>
  <c r="AK541" i="109"/>
  <c r="AJ541" i="109"/>
  <c r="AI541" i="109"/>
  <c r="AH541" i="109"/>
  <c r="AG541" i="109"/>
  <c r="AF541" i="109"/>
  <c r="AE541" i="109"/>
  <c r="AJ566" i="109"/>
  <c r="AI566" i="109"/>
  <c r="AH566" i="109"/>
  <c r="AG566" i="109"/>
  <c r="AF566" i="109"/>
  <c r="AR566" i="109" s="1"/>
  <c r="AE566" i="109"/>
  <c r="Z566" i="109"/>
  <c r="Y566" i="109"/>
  <c r="AP566" i="109"/>
  <c r="AG572" i="109"/>
  <c r="AQ572" i="109" s="1"/>
  <c r="AD579" i="109"/>
  <c r="AB599" i="109"/>
  <c r="AC599" i="109" s="1"/>
  <c r="AA599" i="109"/>
  <c r="AM628" i="109"/>
  <c r="AL628" i="109"/>
  <c r="AK628" i="109"/>
  <c r="AJ628" i="109"/>
  <c r="AI628" i="109"/>
  <c r="AH628" i="109"/>
  <c r="AG628" i="109"/>
  <c r="AF628" i="109"/>
  <c r="AE628" i="109"/>
  <c r="AP628" i="109"/>
  <c r="AO628" i="109"/>
  <c r="AN628" i="109"/>
  <c r="Z628" i="109"/>
  <c r="Y628" i="109"/>
  <c r="X628" i="109"/>
  <c r="AD628" i="109" s="1"/>
  <c r="AR633" i="109"/>
  <c r="AJ652" i="109"/>
  <c r="AO682" i="109"/>
  <c r="AS682" i="109" s="1"/>
  <c r="AN682" i="109"/>
  <c r="AM682" i="109"/>
  <c r="AL682" i="109"/>
  <c r="AK682" i="109"/>
  <c r="AJ682" i="109"/>
  <c r="AI682" i="109"/>
  <c r="AH682" i="109"/>
  <c r="AG682" i="109"/>
  <c r="AF682" i="109"/>
  <c r="AE682" i="109"/>
  <c r="AP682" i="109"/>
  <c r="Z682" i="109"/>
  <c r="Y682" i="109"/>
  <c r="X682" i="109"/>
  <c r="AD682" i="109" s="1"/>
  <c r="AI696" i="109"/>
  <c r="AH696" i="109"/>
  <c r="AG696" i="109"/>
  <c r="AF696" i="109"/>
  <c r="AE696" i="109"/>
  <c r="Z696" i="109"/>
  <c r="Y696" i="109"/>
  <c r="X696" i="109"/>
  <c r="AP696" i="109"/>
  <c r="AO696" i="109"/>
  <c r="AS696" i="109" s="1"/>
  <c r="AN696" i="109"/>
  <c r="AM696" i="109"/>
  <c r="AL696" i="109"/>
  <c r="AK696" i="109"/>
  <c r="AJ696" i="109"/>
  <c r="AQ712" i="109"/>
  <c r="AO715" i="109"/>
  <c r="AN715" i="109"/>
  <c r="AM715" i="109"/>
  <c r="AL715" i="109"/>
  <c r="AK715" i="109"/>
  <c r="AJ715" i="109"/>
  <c r="AI715" i="109"/>
  <c r="AH715" i="109"/>
  <c r="AG715" i="109"/>
  <c r="AF715" i="109"/>
  <c r="AR715" i="109" s="1"/>
  <c r="AE715" i="109"/>
  <c r="AQ715" i="109" s="1"/>
  <c r="AP715" i="109"/>
  <c r="Z715" i="109"/>
  <c r="Y715" i="109"/>
  <c r="X715" i="109"/>
  <c r="AD715" i="109" s="1"/>
  <c r="AI919" i="109"/>
  <c r="AH919" i="109"/>
  <c r="AG919" i="109"/>
  <c r="AF919" i="109"/>
  <c r="AE919" i="109"/>
  <c r="Y919" i="109"/>
  <c r="AM919" i="109"/>
  <c r="AL919" i="109"/>
  <c r="AK919" i="109"/>
  <c r="AJ919" i="109"/>
  <c r="Z919" i="109"/>
  <c r="X919" i="109"/>
  <c r="AP919" i="109"/>
  <c r="AO919" i="109"/>
  <c r="AM158" i="109"/>
  <c r="AQ158" i="109" s="1"/>
  <c r="AM169" i="109"/>
  <c r="AO179" i="109"/>
  <c r="AM180" i="109"/>
  <c r="AO190" i="109"/>
  <c r="AS190" i="109" s="1"/>
  <c r="AM191" i="109"/>
  <c r="AQ191" i="109" s="1"/>
  <c r="X251" i="109"/>
  <c r="AD251" i="109" s="1"/>
  <c r="X273" i="109"/>
  <c r="AD273" i="109" s="1"/>
  <c r="AE302" i="109"/>
  <c r="AQ302" i="109" s="1"/>
  <c r="AK310" i="109"/>
  <c r="X331" i="109"/>
  <c r="AF333" i="109"/>
  <c r="AR333" i="109" s="1"/>
  <c r="AE333" i="109"/>
  <c r="Z333" i="109"/>
  <c r="Y333" i="109"/>
  <c r="X333" i="109"/>
  <c r="AH333" i="109"/>
  <c r="Z335" i="109"/>
  <c r="Y335" i="109"/>
  <c r="X335" i="109"/>
  <c r="AD335" i="109" s="1"/>
  <c r="AP335" i="109"/>
  <c r="AO335" i="109"/>
  <c r="AS335" i="109" s="1"/>
  <c r="AN335" i="109"/>
  <c r="AM335" i="109"/>
  <c r="AL344" i="109"/>
  <c r="AH346" i="109"/>
  <c r="AR346" i="109" s="1"/>
  <c r="AR367" i="109"/>
  <c r="AE369" i="109"/>
  <c r="X375" i="109"/>
  <c r="AD375" i="109" s="1"/>
  <c r="X384" i="109"/>
  <c r="AD384" i="109" s="1"/>
  <c r="AT384" i="109" s="1"/>
  <c r="AU384" i="109" s="1"/>
  <c r="Y393" i="109"/>
  <c r="X393" i="109"/>
  <c r="AD393" i="109" s="1"/>
  <c r="AP393" i="109"/>
  <c r="AO393" i="109"/>
  <c r="AS393" i="109" s="1"/>
  <c r="AN393" i="109"/>
  <c r="AM393" i="109"/>
  <c r="AL393" i="109"/>
  <c r="AK393" i="109"/>
  <c r="AI395" i="109"/>
  <c r="AE472" i="109"/>
  <c r="AI481" i="109"/>
  <c r="AJ514" i="109"/>
  <c r="X520" i="109"/>
  <c r="AD520" i="109" s="1"/>
  <c r="AJ533" i="109"/>
  <c r="AI533" i="109"/>
  <c r="AH533" i="109"/>
  <c r="AG533" i="109"/>
  <c r="AF533" i="109"/>
  <c r="AR533" i="109" s="1"/>
  <c r="AE533" i="109"/>
  <c r="AQ533" i="109" s="1"/>
  <c r="Z533" i="109"/>
  <c r="Y533" i="109"/>
  <c r="AK533" i="109"/>
  <c r="AB536" i="109"/>
  <c r="AC536" i="109" s="1"/>
  <c r="AA536" i="109"/>
  <c r="Z538" i="109"/>
  <c r="Y538" i="109"/>
  <c r="X538" i="109"/>
  <c r="AD538" i="109" s="1"/>
  <c r="AP538" i="109"/>
  <c r="AO538" i="109"/>
  <c r="AN538" i="109"/>
  <c r="AM538" i="109"/>
  <c r="AL538" i="109"/>
  <c r="AK538" i="109"/>
  <c r="AJ538" i="109"/>
  <c r="AI538" i="109"/>
  <c r="AH538" i="109"/>
  <c r="AG538" i="109"/>
  <c r="AF538" i="109"/>
  <c r="AE538" i="109"/>
  <c r="AQ538" i="109" s="1"/>
  <c r="X541" i="109"/>
  <c r="AD541" i="109" s="1"/>
  <c r="AR545" i="109"/>
  <c r="AQ560" i="109"/>
  <c r="X566" i="109"/>
  <c r="AD566" i="109" s="1"/>
  <c r="AT566" i="109" s="1"/>
  <c r="AU566" i="109" s="1"/>
  <c r="AH572" i="109"/>
  <c r="AI586" i="109"/>
  <c r="AH586" i="109"/>
  <c r="AR586" i="109" s="1"/>
  <c r="AG586" i="109"/>
  <c r="AE586" i="109"/>
  <c r="Z586" i="109"/>
  <c r="Y586" i="109"/>
  <c r="X586" i="109"/>
  <c r="AP586" i="109"/>
  <c r="AO586" i="109"/>
  <c r="AN586" i="109"/>
  <c r="AM586" i="109"/>
  <c r="AB644" i="109"/>
  <c r="AC644" i="109" s="1"/>
  <c r="AA644" i="109"/>
  <c r="AK652" i="109"/>
  <c r="AR712" i="109"/>
  <c r="AJ768" i="109"/>
  <c r="AI768" i="109"/>
  <c r="AH768" i="109"/>
  <c r="AG768" i="109"/>
  <c r="AF768" i="109"/>
  <c r="AR768" i="109" s="1"/>
  <c r="AE768" i="109"/>
  <c r="AQ768" i="109" s="1"/>
  <c r="Z768" i="109"/>
  <c r="Y768" i="109"/>
  <c r="AP768" i="109"/>
  <c r="AO768" i="109"/>
  <c r="AS768" i="109" s="1"/>
  <c r="AN768" i="109"/>
  <c r="AM768" i="109"/>
  <c r="X768" i="109"/>
  <c r="AL768" i="109"/>
  <c r="AP179" i="109"/>
  <c r="AP190" i="109"/>
  <c r="AO250" i="109"/>
  <c r="AS250" i="109" s="1"/>
  <c r="AL250" i="109"/>
  <c r="AI250" i="109"/>
  <c r="AQ250" i="109" s="1"/>
  <c r="AT257" i="109"/>
  <c r="AU257" i="109" s="1"/>
  <c r="AQ268" i="109"/>
  <c r="Z292" i="109"/>
  <c r="Y292" i="109"/>
  <c r="AP292" i="109"/>
  <c r="AO292" i="109"/>
  <c r="AS292" i="109" s="1"/>
  <c r="AN292" i="109"/>
  <c r="AM292" i="109"/>
  <c r="AK292" i="109"/>
  <c r="AM344" i="109"/>
  <c r="AI346" i="109"/>
  <c r="Z358" i="109"/>
  <c r="Y358" i="109"/>
  <c r="X358" i="109"/>
  <c r="AP358" i="109"/>
  <c r="AO358" i="109"/>
  <c r="AN358" i="109"/>
  <c r="AM358" i="109"/>
  <c r="AL358" i="109"/>
  <c r="AK358" i="109"/>
  <c r="AM363" i="109"/>
  <c r="AH365" i="109"/>
  <c r="AG365" i="109"/>
  <c r="AF365" i="109"/>
  <c r="AE365" i="109"/>
  <c r="AQ365" i="109" s="1"/>
  <c r="Z365" i="109"/>
  <c r="Y365" i="109"/>
  <c r="X365" i="109"/>
  <c r="AJ365" i="109"/>
  <c r="AO373" i="109"/>
  <c r="AN373" i="109"/>
  <c r="AM373" i="109"/>
  <c r="AL373" i="109"/>
  <c r="AK373" i="109"/>
  <c r="AJ373" i="109"/>
  <c r="AI373" i="109"/>
  <c r="AH373" i="109"/>
  <c r="AG373" i="109"/>
  <c r="AF373" i="109"/>
  <c r="AR373" i="109" s="1"/>
  <c r="AE373" i="109"/>
  <c r="AD378" i="109"/>
  <c r="AJ395" i="109"/>
  <c r="AN454" i="109"/>
  <c r="AM454" i="109"/>
  <c r="AL454" i="109"/>
  <c r="AK454" i="109"/>
  <c r="AJ454" i="109"/>
  <c r="AI454" i="109"/>
  <c r="AH454" i="109"/>
  <c r="AG454" i="109"/>
  <c r="AF454" i="109"/>
  <c r="AE454" i="109"/>
  <c r="Z526" i="109"/>
  <c r="Y526" i="109"/>
  <c r="X526" i="109"/>
  <c r="AD526" i="109" s="1"/>
  <c r="AP526" i="109"/>
  <c r="AO526" i="109"/>
  <c r="AS526" i="109" s="1"/>
  <c r="AN526" i="109"/>
  <c r="AM526" i="109"/>
  <c r="AL526" i="109"/>
  <c r="AK526" i="109"/>
  <c r="AJ526" i="109"/>
  <c r="AI526" i="109"/>
  <c r="AH526" i="109"/>
  <c r="AG526" i="109"/>
  <c r="AD542" i="109"/>
  <c r="AB546" i="109"/>
  <c r="AC546" i="109" s="1"/>
  <c r="AA546" i="109"/>
  <c r="Z547" i="109"/>
  <c r="Y547" i="109"/>
  <c r="X547" i="109"/>
  <c r="AD547" i="109" s="1"/>
  <c r="AT547" i="109" s="1"/>
  <c r="AU547" i="109" s="1"/>
  <c r="AP547" i="109"/>
  <c r="AO547" i="109"/>
  <c r="AS547" i="109" s="1"/>
  <c r="AN547" i="109"/>
  <c r="AM547" i="109"/>
  <c r="AL547" i="109"/>
  <c r="AK547" i="109"/>
  <c r="AJ547" i="109"/>
  <c r="AI547" i="109"/>
  <c r="AF547" i="109"/>
  <c r="AR547" i="109" s="1"/>
  <c r="AR679" i="109"/>
  <c r="AE213" i="109"/>
  <c r="AQ213" i="109" s="1"/>
  <c r="X250" i="109"/>
  <c r="AD250" i="109" s="1"/>
  <c r="Z259" i="109"/>
  <c r="AP259" i="109"/>
  <c r="AS259" i="109" s="1"/>
  <c r="AM259" i="109"/>
  <c r="Y259" i="109"/>
  <c r="AF267" i="109"/>
  <c r="AE267" i="109"/>
  <c r="Z267" i="109"/>
  <c r="Y267" i="109"/>
  <c r="AF268" i="109"/>
  <c r="AO272" i="109"/>
  <c r="AS272" i="109" s="1"/>
  <c r="AL272" i="109"/>
  <c r="AI272" i="109"/>
  <c r="AA276" i="109"/>
  <c r="Y279" i="109"/>
  <c r="AG286" i="109"/>
  <c r="AQ286" i="109" s="1"/>
  <c r="AF289" i="109"/>
  <c r="AE289" i="109"/>
  <c r="AQ289" i="109" s="1"/>
  <c r="Z289" i="109"/>
  <c r="Y289" i="109"/>
  <c r="X289" i="109"/>
  <c r="AD289" i="109" s="1"/>
  <c r="AH299" i="109"/>
  <c r="AG299" i="109"/>
  <c r="AE299" i="109"/>
  <c r="AQ299" i="109" s="1"/>
  <c r="Z299" i="109"/>
  <c r="Y299" i="109"/>
  <c r="AG302" i="109"/>
  <c r="AN307" i="109"/>
  <c r="AM307" i="109"/>
  <c r="AK307" i="109"/>
  <c r="AI307" i="109"/>
  <c r="AH307" i="109"/>
  <c r="AG307" i="109"/>
  <c r="AF307" i="109"/>
  <c r="AE307" i="109"/>
  <c r="AB323" i="109"/>
  <c r="AC323" i="109" s="1"/>
  <c r="AA323" i="109"/>
  <c r="AO329" i="109"/>
  <c r="AD330" i="109"/>
  <c r="AT330" i="109" s="1"/>
  <c r="AU330" i="109" s="1"/>
  <c r="AB332" i="109"/>
  <c r="AC332" i="109" s="1"/>
  <c r="AA332" i="109"/>
  <c r="AD334" i="109"/>
  <c r="AT334" i="109" s="1"/>
  <c r="AU334" i="109" s="1"/>
  <c r="AQ337" i="109"/>
  <c r="AP339" i="109"/>
  <c r="AO339" i="109"/>
  <c r="AS339" i="109" s="1"/>
  <c r="AN339" i="109"/>
  <c r="AM339" i="109"/>
  <c r="AL339" i="109"/>
  <c r="AK339" i="109"/>
  <c r="AJ339" i="109"/>
  <c r="AI339" i="109"/>
  <c r="AH339" i="109"/>
  <c r="AG339" i="109"/>
  <c r="AF339" i="109"/>
  <c r="AR339" i="109" s="1"/>
  <c r="AE339" i="109"/>
  <c r="AN344" i="109"/>
  <c r="AJ346" i="109"/>
  <c r="AN363" i="109"/>
  <c r="AK365" i="109"/>
  <c r="AG369" i="109"/>
  <c r="X373" i="109"/>
  <c r="AD373" i="109" s="1"/>
  <c r="AH391" i="109"/>
  <c r="AR391" i="109" s="1"/>
  <c r="AP391" i="109"/>
  <c r="AO391" i="109"/>
  <c r="AS391" i="109" s="1"/>
  <c r="AN391" i="109"/>
  <c r="AM391" i="109"/>
  <c r="AL391" i="109"/>
  <c r="AK391" i="109"/>
  <c r="AJ391" i="109"/>
  <c r="AI391" i="109"/>
  <c r="AK395" i="109"/>
  <c r="Z406" i="109"/>
  <c r="Y406" i="109"/>
  <c r="AO406" i="109"/>
  <c r="AN406" i="109"/>
  <c r="AL406" i="109"/>
  <c r="AK406" i="109"/>
  <c r="AP406" i="109"/>
  <c r="AM406" i="109"/>
  <c r="AJ406" i="109"/>
  <c r="AI406" i="109"/>
  <c r="AH406" i="109"/>
  <c r="AG406" i="109"/>
  <c r="AF406" i="109"/>
  <c r="AE406" i="109"/>
  <c r="AL411" i="109"/>
  <c r="AK411" i="109"/>
  <c r="AH411" i="109"/>
  <c r="AG411" i="109"/>
  <c r="AE411" i="109"/>
  <c r="AP411" i="109"/>
  <c r="AO411" i="109"/>
  <c r="AN411" i="109"/>
  <c r="X454" i="109"/>
  <c r="Z460" i="109"/>
  <c r="Y460" i="109"/>
  <c r="X460" i="109"/>
  <c r="AD460" i="109" s="1"/>
  <c r="AP460" i="109"/>
  <c r="AO460" i="109"/>
  <c r="AS460" i="109" s="1"/>
  <c r="AN460" i="109"/>
  <c r="AM460" i="109"/>
  <c r="AL460" i="109"/>
  <c r="AK460" i="109"/>
  <c r="AJ460" i="109"/>
  <c r="AK481" i="109"/>
  <c r="AQ481" i="109" s="1"/>
  <c r="AL499" i="109"/>
  <c r="AK499" i="109"/>
  <c r="AJ499" i="109"/>
  <c r="AI499" i="109"/>
  <c r="AH499" i="109"/>
  <c r="AG499" i="109"/>
  <c r="AF499" i="109"/>
  <c r="AE499" i="109"/>
  <c r="AP499" i="109"/>
  <c r="AO499" i="109"/>
  <c r="AS499" i="109" s="1"/>
  <c r="AN499" i="109"/>
  <c r="AM499" i="109"/>
  <c r="Z499" i="109"/>
  <c r="AE526" i="109"/>
  <c r="AQ526" i="109" s="1"/>
  <c r="AQ529" i="109"/>
  <c r="AG547" i="109"/>
  <c r="AK572" i="109"/>
  <c r="AD603" i="109"/>
  <c r="AD630" i="109"/>
  <c r="Z645" i="109"/>
  <c r="Y645" i="109"/>
  <c r="X645" i="109"/>
  <c r="AD645" i="109" s="1"/>
  <c r="AP645" i="109"/>
  <c r="AO645" i="109"/>
  <c r="AS645" i="109" s="1"/>
  <c r="AN645" i="109"/>
  <c r="AM645" i="109"/>
  <c r="AL645" i="109"/>
  <c r="AK645" i="109"/>
  <c r="AJ645" i="109"/>
  <c r="AI645" i="109"/>
  <c r="AQ645" i="109" s="1"/>
  <c r="AH645" i="109"/>
  <c r="AG645" i="109"/>
  <c r="AF645" i="109"/>
  <c r="AR645" i="109" s="1"/>
  <c r="AD686" i="109"/>
  <c r="AT686" i="109" s="1"/>
  <c r="AU686" i="109" s="1"/>
  <c r="AP158" i="109"/>
  <c r="AS158" i="109" s="1"/>
  <c r="X167" i="109"/>
  <c r="AP169" i="109"/>
  <c r="AS169" i="109" s="1"/>
  <c r="X178" i="109"/>
  <c r="AD178" i="109" s="1"/>
  <c r="AP180" i="109"/>
  <c r="X189" i="109"/>
  <c r="AD189" i="109" s="1"/>
  <c r="AP191" i="109"/>
  <c r="AF213" i="109"/>
  <c r="Y250" i="109"/>
  <c r="AG268" i="109"/>
  <c r="X272" i="109"/>
  <c r="AD272" i="109" s="1"/>
  <c r="Z279" i="109"/>
  <c r="AS282" i="109"/>
  <c r="AH286" i="109"/>
  <c r="AA287" i="109"/>
  <c r="AD287" i="109" s="1"/>
  <c r="AF299" i="109"/>
  <c r="AH302" i="109"/>
  <c r="AR302" i="109" s="1"/>
  <c r="X307" i="109"/>
  <c r="AD307" i="109" s="1"/>
  <c r="AN310" i="109"/>
  <c r="AP329" i="109"/>
  <c r="AK331" i="109"/>
  <c r="AK333" i="109"/>
  <c r="AG335" i="109"/>
  <c r="AQ335" i="109" s="1"/>
  <c r="AR337" i="109"/>
  <c r="AT337" i="109" s="1"/>
  <c r="AU337" i="109" s="1"/>
  <c r="X339" i="109"/>
  <c r="AD339" i="109" s="1"/>
  <c r="AO344" i="109"/>
  <c r="AK346" i="109"/>
  <c r="AA353" i="109"/>
  <c r="AB355" i="109"/>
  <c r="AC355" i="109" s="1"/>
  <c r="AA355" i="109"/>
  <c r="AQ356" i="109"/>
  <c r="AB357" i="109"/>
  <c r="AC357" i="109" s="1"/>
  <c r="AA357" i="109"/>
  <c r="AO363" i="109"/>
  <c r="AD364" i="109"/>
  <c r="AL365" i="109"/>
  <c r="AD366" i="109"/>
  <c r="AH369" i="109"/>
  <c r="Y373" i="109"/>
  <c r="AD376" i="109"/>
  <c r="X391" i="109"/>
  <c r="AD391" i="109" s="1"/>
  <c r="AT391" i="109" s="1"/>
  <c r="AU391" i="109" s="1"/>
  <c r="AE393" i="109"/>
  <c r="AL395" i="109"/>
  <c r="AF403" i="109"/>
  <c r="AR403" i="109" s="1"/>
  <c r="AE403" i="109"/>
  <c r="AQ403" i="109" s="1"/>
  <c r="Y403" i="109"/>
  <c r="X403" i="109"/>
  <c r="AO403" i="109"/>
  <c r="AS403" i="109" s="1"/>
  <c r="AN403" i="109"/>
  <c r="AM403" i="109"/>
  <c r="AL403" i="109"/>
  <c r="AK403" i="109"/>
  <c r="AJ403" i="109"/>
  <c r="AI403" i="109"/>
  <c r="AH403" i="109"/>
  <c r="AG403" i="109"/>
  <c r="X406" i="109"/>
  <c r="AD406" i="109" s="1"/>
  <c r="X411" i="109"/>
  <c r="AR440" i="109"/>
  <c r="AT440" i="109" s="1"/>
  <c r="AU440" i="109" s="1"/>
  <c r="Y454" i="109"/>
  <c r="AD455" i="109"/>
  <c r="AE460" i="109"/>
  <c r="AB471" i="109"/>
  <c r="AC471" i="109" s="1"/>
  <c r="AA471" i="109"/>
  <c r="AL481" i="109"/>
  <c r="X499" i="109"/>
  <c r="AB503" i="109"/>
  <c r="AC503" i="109" s="1"/>
  <c r="AA503" i="109"/>
  <c r="AB523" i="109"/>
  <c r="AC523" i="109" s="1"/>
  <c r="AA523" i="109"/>
  <c r="AF526" i="109"/>
  <c r="AN533" i="109"/>
  <c r="AH547" i="109"/>
  <c r="AE562" i="109"/>
  <c r="AM566" i="109"/>
  <c r="AL572" i="109"/>
  <c r="AK586" i="109"/>
  <c r="AP603" i="109"/>
  <c r="AO603" i="109"/>
  <c r="AS603" i="109" s="1"/>
  <c r="AN603" i="109"/>
  <c r="AM603" i="109"/>
  <c r="AL603" i="109"/>
  <c r="AK603" i="109"/>
  <c r="AJ603" i="109"/>
  <c r="AI603" i="109"/>
  <c r="AH603" i="109"/>
  <c r="AG603" i="109"/>
  <c r="AF603" i="109"/>
  <c r="AE603" i="109"/>
  <c r="Y603" i="109"/>
  <c r="AB635" i="109"/>
  <c r="AC635" i="109" s="1"/>
  <c r="AA635" i="109"/>
  <c r="AS708" i="109"/>
  <c r="AB897" i="109"/>
  <c r="AC897" i="109" s="1"/>
  <c r="AA897" i="109"/>
  <c r="AD897" i="109" s="1"/>
  <c r="AT897" i="109" s="1"/>
  <c r="AU897" i="109" s="1"/>
  <c r="AE205" i="109"/>
  <c r="AG213" i="109"/>
  <c r="X249" i="109"/>
  <c r="AD249" i="109" s="1"/>
  <c r="AN249" i="109"/>
  <c r="AR249" i="109" s="1"/>
  <c r="AK249" i="109"/>
  <c r="AQ249" i="109" s="1"/>
  <c r="Z250" i="109"/>
  <c r="Y258" i="109"/>
  <c r="AO258" i="109"/>
  <c r="AS258" i="109" s="1"/>
  <c r="AH268" i="109"/>
  <c r="AF274" i="109"/>
  <c r="AJ286" i="109"/>
  <c r="AA290" i="109"/>
  <c r="AP295" i="109"/>
  <c r="AO295" i="109"/>
  <c r="AM295" i="109"/>
  <c r="AJ295" i="109"/>
  <c r="AI295" i="109"/>
  <c r="AH295" i="109"/>
  <c r="AR295" i="109" s="1"/>
  <c r="AG295" i="109"/>
  <c r="AE295" i="109"/>
  <c r="AQ295" i="109" s="1"/>
  <c r="AA300" i="109"/>
  <c r="AE305" i="109"/>
  <c r="AF322" i="109"/>
  <c r="AE322" i="109"/>
  <c r="Z322" i="109"/>
  <c r="Y322" i="109"/>
  <c r="X322" i="109"/>
  <c r="AD322" i="109" s="1"/>
  <c r="AH322" i="109"/>
  <c r="Z324" i="109"/>
  <c r="Y324" i="109"/>
  <c r="X324" i="109"/>
  <c r="AP324" i="109"/>
  <c r="AO324" i="109"/>
  <c r="AS324" i="109" s="1"/>
  <c r="AN324" i="109"/>
  <c r="AM324" i="109"/>
  <c r="AL341" i="109"/>
  <c r="AK341" i="109"/>
  <c r="AJ341" i="109"/>
  <c r="AI341" i="109"/>
  <c r="AH341" i="109"/>
  <c r="AG341" i="109"/>
  <c r="AF341" i="109"/>
  <c r="AR341" i="109" s="1"/>
  <c r="AE341" i="109"/>
  <c r="AQ341" i="109" s="1"/>
  <c r="AP344" i="109"/>
  <c r="AL346" i="109"/>
  <c r="AR356" i="109"/>
  <c r="AE358" i="109"/>
  <c r="AQ358" i="109" s="1"/>
  <c r="AP360" i="109"/>
  <c r="AO360" i="109"/>
  <c r="AS360" i="109" s="1"/>
  <c r="AN360" i="109"/>
  <c r="AM360" i="109"/>
  <c r="AL360" i="109"/>
  <c r="AK360" i="109"/>
  <c r="AJ360" i="109"/>
  <c r="AI360" i="109"/>
  <c r="AH360" i="109"/>
  <c r="AR360" i="109" s="1"/>
  <c r="AG360" i="109"/>
  <c r="AP363" i="109"/>
  <c r="AM365" i="109"/>
  <c r="Z373" i="109"/>
  <c r="AE386" i="109"/>
  <c r="AL389" i="109"/>
  <c r="AG389" i="109"/>
  <c r="AP389" i="109"/>
  <c r="AO389" i="109"/>
  <c r="AS389" i="109" s="1"/>
  <c r="AN389" i="109"/>
  <c r="AM389" i="109"/>
  <c r="AK389" i="109"/>
  <c r="AJ389" i="109"/>
  <c r="AI389" i="109"/>
  <c r="AH389" i="109"/>
  <c r="AR393" i="109"/>
  <c r="AM395" i="109"/>
  <c r="AD396" i="109"/>
  <c r="AT396" i="109" s="1"/>
  <c r="AU396" i="109" s="1"/>
  <c r="AP398" i="109"/>
  <c r="AO398" i="109"/>
  <c r="AS398" i="109" s="1"/>
  <c r="AK398" i="109"/>
  <c r="AI398" i="109"/>
  <c r="AH398" i="109"/>
  <c r="AG398" i="109"/>
  <c r="AF398" i="109"/>
  <c r="AE398" i="109"/>
  <c r="Z398" i="109"/>
  <c r="Y398" i="109"/>
  <c r="X398" i="109"/>
  <c r="AD398" i="109" s="1"/>
  <c r="AD412" i="109"/>
  <c r="AB419" i="109"/>
  <c r="AC419" i="109" s="1"/>
  <c r="AA419" i="109"/>
  <c r="AB450" i="109"/>
  <c r="AC450" i="109" s="1"/>
  <c r="AA450" i="109"/>
  <c r="Z454" i="109"/>
  <c r="AR460" i="109"/>
  <c r="AJ467" i="109"/>
  <c r="AI467" i="109"/>
  <c r="AH467" i="109"/>
  <c r="AG467" i="109"/>
  <c r="AF467" i="109"/>
  <c r="AR467" i="109" s="1"/>
  <c r="AE467" i="109"/>
  <c r="Z467" i="109"/>
  <c r="Y467" i="109"/>
  <c r="AL467" i="109"/>
  <c r="AK467" i="109"/>
  <c r="X467" i="109"/>
  <c r="AN467" i="109"/>
  <c r="AP496" i="109"/>
  <c r="AO496" i="109"/>
  <c r="AS496" i="109" s="1"/>
  <c r="AN496" i="109"/>
  <c r="AM496" i="109"/>
  <c r="AL496" i="109"/>
  <c r="AK496" i="109"/>
  <c r="AJ496" i="109"/>
  <c r="AI496" i="109"/>
  <c r="AH496" i="109"/>
  <c r="AG496" i="109"/>
  <c r="Z496" i="109"/>
  <c r="Y496" i="109"/>
  <c r="X496" i="109"/>
  <c r="AD496" i="109" s="1"/>
  <c r="AB504" i="109"/>
  <c r="AC504" i="109" s="1"/>
  <c r="AA504" i="109"/>
  <c r="AB578" i="109"/>
  <c r="AC578" i="109" s="1"/>
  <c r="AA578" i="109"/>
  <c r="AM584" i="109"/>
  <c r="AL584" i="109"/>
  <c r="AH584" i="109"/>
  <c r="AP584" i="109"/>
  <c r="AO584" i="109"/>
  <c r="AS584" i="109" s="1"/>
  <c r="AN584" i="109"/>
  <c r="AK584" i="109"/>
  <c r="AJ584" i="109"/>
  <c r="AI584" i="109"/>
  <c r="AG584" i="109"/>
  <c r="AF584" i="109"/>
  <c r="AR584" i="109" s="1"/>
  <c r="AE584" i="109"/>
  <c r="AQ584" i="109" s="1"/>
  <c r="AD644" i="109"/>
  <c r="AD646" i="109"/>
  <c r="AT646" i="109" s="1"/>
  <c r="AU646" i="109" s="1"/>
  <c r="AB764" i="109"/>
  <c r="AC764" i="109" s="1"/>
  <c r="AA764" i="109"/>
  <c r="X179" i="109"/>
  <c r="AD179" i="109" s="1"/>
  <c r="X190" i="109"/>
  <c r="AF205" i="109"/>
  <c r="AR205" i="109" s="1"/>
  <c r="AH213" i="109"/>
  <c r="Y249" i="109"/>
  <c r="AA254" i="109"/>
  <c r="AD254" i="109" s="1"/>
  <c r="X258" i="109"/>
  <c r="AH266" i="109"/>
  <c r="AR266" i="109" s="1"/>
  <c r="AG266" i="109"/>
  <c r="AE266" i="109"/>
  <c r="Y266" i="109"/>
  <c r="AI268" i="109"/>
  <c r="AB269" i="109"/>
  <c r="AC269" i="109" s="1"/>
  <c r="AA269" i="109"/>
  <c r="Z272" i="109"/>
  <c r="AG274" i="109"/>
  <c r="AE279" i="109"/>
  <c r="AM286" i="109"/>
  <c r="AH289" i="109"/>
  <c r="AE292" i="109"/>
  <c r="X295" i="109"/>
  <c r="AD295" i="109" s="1"/>
  <c r="AJ299" i="109"/>
  <c r="AJ302" i="109"/>
  <c r="AF305" i="109"/>
  <c r="AI322" i="109"/>
  <c r="AE324" i="109"/>
  <c r="X341" i="109"/>
  <c r="AD341" i="109" s="1"/>
  <c r="AT341" i="109" s="1"/>
  <c r="AU341" i="109" s="1"/>
  <c r="Z347" i="109"/>
  <c r="Y347" i="109"/>
  <c r="X347" i="109"/>
  <c r="AD347" i="109" s="1"/>
  <c r="AP347" i="109"/>
  <c r="AO347" i="109"/>
  <c r="AN347" i="109"/>
  <c r="AM347" i="109"/>
  <c r="AL347" i="109"/>
  <c r="AR347" i="109" s="1"/>
  <c r="AK347" i="109"/>
  <c r="AH354" i="109"/>
  <c r="AG354" i="109"/>
  <c r="AF354" i="109"/>
  <c r="AE354" i="109"/>
  <c r="Z354" i="109"/>
  <c r="Y354" i="109"/>
  <c r="X354" i="109"/>
  <c r="AJ354" i="109"/>
  <c r="AF358" i="109"/>
  <c r="X360" i="109"/>
  <c r="AD360" i="109" s="1"/>
  <c r="AN365" i="109"/>
  <c r="AJ369" i="109"/>
  <c r="AH380" i="109"/>
  <c r="AP380" i="109"/>
  <c r="AO380" i="109"/>
  <c r="AS380" i="109" s="1"/>
  <c r="AN380" i="109"/>
  <c r="AM380" i="109"/>
  <c r="AL380" i="109"/>
  <c r="AK380" i="109"/>
  <c r="AJ380" i="109"/>
  <c r="AI380" i="109"/>
  <c r="AG380" i="109"/>
  <c r="AF380" i="109"/>
  <c r="AE380" i="109"/>
  <c r="AQ380" i="109" s="1"/>
  <c r="AF386" i="109"/>
  <c r="X389" i="109"/>
  <c r="AD389" i="109" s="1"/>
  <c r="AB439" i="109"/>
  <c r="AC439" i="109" s="1"/>
  <c r="AA439" i="109"/>
  <c r="AO467" i="109"/>
  <c r="Z493" i="109"/>
  <c r="Y493" i="109"/>
  <c r="X493" i="109"/>
  <c r="AD493" i="109" s="1"/>
  <c r="AP493" i="109"/>
  <c r="AO493" i="109"/>
  <c r="AS493" i="109" s="1"/>
  <c r="AN493" i="109"/>
  <c r="AM493" i="109"/>
  <c r="AL493" i="109"/>
  <c r="AK493" i="109"/>
  <c r="AJ493" i="109"/>
  <c r="AI493" i="109"/>
  <c r="Z516" i="109"/>
  <c r="Y516" i="109"/>
  <c r="X516" i="109"/>
  <c r="AD516" i="109" s="1"/>
  <c r="AP516" i="109"/>
  <c r="AO516" i="109"/>
  <c r="AS516" i="109" s="1"/>
  <c r="AN516" i="109"/>
  <c r="AM516" i="109"/>
  <c r="AL516" i="109"/>
  <c r="AK516" i="109"/>
  <c r="AP518" i="109"/>
  <c r="AO518" i="109"/>
  <c r="AN518" i="109"/>
  <c r="AM518" i="109"/>
  <c r="AL518" i="109"/>
  <c r="AK518" i="109"/>
  <c r="AJ518" i="109"/>
  <c r="AI518" i="109"/>
  <c r="AH518" i="109"/>
  <c r="AG518" i="109"/>
  <c r="AF518" i="109"/>
  <c r="AE518" i="109"/>
  <c r="AL521" i="109"/>
  <c r="AK521" i="109"/>
  <c r="AJ521" i="109"/>
  <c r="AI521" i="109"/>
  <c r="AH521" i="109"/>
  <c r="AG521" i="109"/>
  <c r="AF521" i="109"/>
  <c r="AE521" i="109"/>
  <c r="AN521" i="109"/>
  <c r="AM521" i="109"/>
  <c r="Z521" i="109"/>
  <c r="Y521" i="109"/>
  <c r="X521" i="109"/>
  <c r="AP521" i="109"/>
  <c r="AS521" i="109" s="1"/>
  <c r="AB525" i="109"/>
  <c r="AC525" i="109" s="1"/>
  <c r="AA525" i="109"/>
  <c r="AD555" i="109"/>
  <c r="AS566" i="109"/>
  <c r="AL573" i="109"/>
  <c r="AH573" i="109"/>
  <c r="Z573" i="109"/>
  <c r="Y573" i="109"/>
  <c r="X573" i="109"/>
  <c r="AD573" i="109" s="1"/>
  <c r="AP573" i="109"/>
  <c r="AO573" i="109"/>
  <c r="AN573" i="109"/>
  <c r="AM573" i="109"/>
  <c r="AK573" i="109"/>
  <c r="AJ573" i="109"/>
  <c r="AI573" i="109"/>
  <c r="AG573" i="109"/>
  <c r="AF573" i="109"/>
  <c r="AE573" i="109"/>
  <c r="Z579" i="109"/>
  <c r="AN579" i="109"/>
  <c r="AK579" i="109"/>
  <c r="AJ579" i="109"/>
  <c r="AI579" i="109"/>
  <c r="AH579" i="109"/>
  <c r="AG579" i="109"/>
  <c r="AF579" i="109"/>
  <c r="AE579" i="109"/>
  <c r="Y579" i="109"/>
  <c r="AP579" i="109"/>
  <c r="AO579" i="109"/>
  <c r="AM579" i="109"/>
  <c r="X584" i="109"/>
  <c r="AA612" i="109"/>
  <c r="AB612" i="109"/>
  <c r="AC612" i="109" s="1"/>
  <c r="AI718" i="109"/>
  <c r="AH718" i="109"/>
  <c r="AG718" i="109"/>
  <c r="AF718" i="109"/>
  <c r="AE718" i="109"/>
  <c r="Z718" i="109"/>
  <c r="Y718" i="109"/>
  <c r="X718" i="109"/>
  <c r="AP718" i="109"/>
  <c r="AO718" i="109"/>
  <c r="AS718" i="109" s="1"/>
  <c r="AN718" i="109"/>
  <c r="AM718" i="109"/>
  <c r="AL718" i="109"/>
  <c r="AO821" i="109"/>
  <c r="AN821" i="109"/>
  <c r="AM821" i="109"/>
  <c r="AL821" i="109"/>
  <c r="AK821" i="109"/>
  <c r="AI821" i="109"/>
  <c r="AH821" i="109"/>
  <c r="AG821" i="109"/>
  <c r="AJ821" i="109"/>
  <c r="AF821" i="109"/>
  <c r="AE821" i="109"/>
  <c r="Z821" i="109"/>
  <c r="Y821" i="109"/>
  <c r="X821" i="109"/>
  <c r="AD821" i="109" s="1"/>
  <c r="AE898" i="109"/>
  <c r="Z898" i="109"/>
  <c r="Y898" i="109"/>
  <c r="X898" i="109"/>
  <c r="AD898" i="109" s="1"/>
  <c r="AP898" i="109"/>
  <c r="AO898" i="109"/>
  <c r="AS898" i="109" s="1"/>
  <c r="AM898" i="109"/>
  <c r="AN898" i="109"/>
  <c r="AL898" i="109"/>
  <c r="AK898" i="109"/>
  <c r="AJ898" i="109"/>
  <c r="AI898" i="109"/>
  <c r="AG898" i="109"/>
  <c r="Y179" i="109"/>
  <c r="Y190" i="109"/>
  <c r="AG205" i="109"/>
  <c r="AI213" i="109"/>
  <c r="AD243" i="109"/>
  <c r="AD246" i="109"/>
  <c r="Z249" i="109"/>
  <c r="Z258" i="109"/>
  <c r="X266" i="109"/>
  <c r="AG267" i="109"/>
  <c r="AJ268" i="109"/>
  <c r="AI274" i="109"/>
  <c r="AD276" i="109"/>
  <c r="AT276" i="109" s="1"/>
  <c r="AU276" i="109" s="1"/>
  <c r="AF278" i="109"/>
  <c r="AR278" i="109" s="1"/>
  <c r="AE278" i="109"/>
  <c r="AQ278" i="109" s="1"/>
  <c r="Z278" i="109"/>
  <c r="Y278" i="109"/>
  <c r="AF279" i="109"/>
  <c r="AR279" i="109" s="1"/>
  <c r="AO283" i="109"/>
  <c r="AS283" i="109" s="1"/>
  <c r="AL283" i="109"/>
  <c r="AR283" i="109" s="1"/>
  <c r="AI283" i="109"/>
  <c r="AQ283" i="109" s="1"/>
  <c r="AN286" i="109"/>
  <c r="AI289" i="109"/>
  <c r="AF292" i="109"/>
  <c r="Y295" i="109"/>
  <c r="AK299" i="109"/>
  <c r="AK302" i="109"/>
  <c r="AN305" i="109"/>
  <c r="AB312" i="109"/>
  <c r="AC312" i="109" s="1"/>
  <c r="AA312" i="109"/>
  <c r="AD319" i="109"/>
  <c r="AB321" i="109"/>
  <c r="AC321" i="109" s="1"/>
  <c r="AA321" i="109"/>
  <c r="AJ322" i="109"/>
  <c r="AD323" i="109"/>
  <c r="AT323" i="109" s="1"/>
  <c r="AU323" i="109" s="1"/>
  <c r="AF324" i="109"/>
  <c r="AR324" i="109" s="1"/>
  <c r="AQ326" i="109"/>
  <c r="AP328" i="109"/>
  <c r="AO328" i="109"/>
  <c r="AN328" i="109"/>
  <c r="AM328" i="109"/>
  <c r="AL328" i="109"/>
  <c r="AK328" i="109"/>
  <c r="AJ328" i="109"/>
  <c r="AI328" i="109"/>
  <c r="AH328" i="109"/>
  <c r="AG328" i="109"/>
  <c r="AF328" i="109"/>
  <c r="AE328" i="109"/>
  <c r="Y341" i="109"/>
  <c r="AK354" i="109"/>
  <c r="AG358" i="109"/>
  <c r="Y360" i="109"/>
  <c r="AN362" i="109"/>
  <c r="AM362" i="109"/>
  <c r="AL362" i="109"/>
  <c r="AK362" i="109"/>
  <c r="AJ362" i="109"/>
  <c r="AI362" i="109"/>
  <c r="AH362" i="109"/>
  <c r="AG362" i="109"/>
  <c r="AF362" i="109"/>
  <c r="AE362" i="109"/>
  <c r="AO365" i="109"/>
  <c r="X380" i="109"/>
  <c r="AD380" i="109" s="1"/>
  <c r="AE384" i="109"/>
  <c r="AQ384" i="109" s="1"/>
  <c r="AP387" i="109"/>
  <c r="AK387" i="109"/>
  <c r="AO387" i="109"/>
  <c r="AN387" i="109"/>
  <c r="AM387" i="109"/>
  <c r="AL387" i="109"/>
  <c r="AJ387" i="109"/>
  <c r="AI387" i="109"/>
  <c r="AH387" i="109"/>
  <c r="AR387" i="109" s="1"/>
  <c r="AG387" i="109"/>
  <c r="Y389" i="109"/>
  <c r="AB397" i="109"/>
  <c r="AC397" i="109" s="1"/>
  <c r="AA397" i="109"/>
  <c r="AJ398" i="109"/>
  <c r="AA402" i="109"/>
  <c r="AB402" i="109"/>
  <c r="AC402" i="109" s="1"/>
  <c r="AB405" i="109"/>
  <c r="AC405" i="109" s="1"/>
  <c r="AA405" i="109"/>
  <c r="AQ418" i="109"/>
  <c r="AH460" i="109"/>
  <c r="AP467" i="109"/>
  <c r="AP485" i="109"/>
  <c r="AO485" i="109"/>
  <c r="AS485" i="109" s="1"/>
  <c r="AN485" i="109"/>
  <c r="AM485" i="109"/>
  <c r="AL485" i="109"/>
  <c r="AK485" i="109"/>
  <c r="AJ485" i="109"/>
  <c r="AI485" i="109"/>
  <c r="AH485" i="109"/>
  <c r="AR485" i="109" s="1"/>
  <c r="AG485" i="109"/>
  <c r="AE493" i="109"/>
  <c r="AQ493" i="109" s="1"/>
  <c r="AE496" i="109"/>
  <c r="AQ496" i="109" s="1"/>
  <c r="X518" i="109"/>
  <c r="AD518" i="109" s="1"/>
  <c r="AP530" i="109"/>
  <c r="AO530" i="109"/>
  <c r="AS530" i="109" s="1"/>
  <c r="AN530" i="109"/>
  <c r="AM530" i="109"/>
  <c r="AL530" i="109"/>
  <c r="AK530" i="109"/>
  <c r="AJ530" i="109"/>
  <c r="AI530" i="109"/>
  <c r="AH530" i="109"/>
  <c r="AG530" i="109"/>
  <c r="AF530" i="109"/>
  <c r="AE530" i="109"/>
  <c r="Z530" i="109"/>
  <c r="Z549" i="109"/>
  <c r="Y549" i="109"/>
  <c r="X549" i="109"/>
  <c r="AD549" i="109" s="1"/>
  <c r="AP549" i="109"/>
  <c r="AO549" i="109"/>
  <c r="AS549" i="109" s="1"/>
  <c r="AN549" i="109"/>
  <c r="AM549" i="109"/>
  <c r="AL549" i="109"/>
  <c r="AK549" i="109"/>
  <c r="AJ549" i="109"/>
  <c r="AR549" i="109" s="1"/>
  <c r="AI549" i="109"/>
  <c r="AP551" i="109"/>
  <c r="AO551" i="109"/>
  <c r="AN551" i="109"/>
  <c r="AM551" i="109"/>
  <c r="AL551" i="109"/>
  <c r="AK551" i="109"/>
  <c r="AJ551" i="109"/>
  <c r="AI551" i="109"/>
  <c r="AH551" i="109"/>
  <c r="AG551" i="109"/>
  <c r="AF551" i="109"/>
  <c r="AR551" i="109" s="1"/>
  <c r="AE551" i="109"/>
  <c r="AQ551" i="109" s="1"/>
  <c r="AA571" i="109"/>
  <c r="AB571" i="109"/>
  <c r="AC571" i="109" s="1"/>
  <c r="X579" i="109"/>
  <c r="Y584" i="109"/>
  <c r="AR601" i="109"/>
  <c r="AP637" i="109"/>
  <c r="AO637" i="109"/>
  <c r="AN637" i="109"/>
  <c r="AM637" i="109"/>
  <c r="AL637" i="109"/>
  <c r="AK637" i="109"/>
  <c r="AJ637" i="109"/>
  <c r="AI637" i="109"/>
  <c r="AH637" i="109"/>
  <c r="AG637" i="109"/>
  <c r="AF637" i="109"/>
  <c r="AE637" i="109"/>
  <c r="Z637" i="109"/>
  <c r="Y637" i="109"/>
  <c r="X637" i="109"/>
  <c r="AD637" i="109" s="1"/>
  <c r="AQ670" i="109"/>
  <c r="AM705" i="109"/>
  <c r="AL705" i="109"/>
  <c r="AK705" i="109"/>
  <c r="AJ705" i="109"/>
  <c r="AI705" i="109"/>
  <c r="AH705" i="109"/>
  <c r="AG705" i="109"/>
  <c r="AF705" i="109"/>
  <c r="AE705" i="109"/>
  <c r="AQ705" i="109" s="1"/>
  <c r="AA712" i="109"/>
  <c r="AD712" i="109" s="1"/>
  <c r="AT712" i="109" s="1"/>
  <c r="AU712" i="109" s="1"/>
  <c r="AB712" i="109"/>
  <c r="AC712" i="109" s="1"/>
  <c r="AD723" i="109"/>
  <c r="AH898" i="109"/>
  <c r="X158" i="109"/>
  <c r="AD158" i="109" s="1"/>
  <c r="X169" i="109"/>
  <c r="AD169" i="109" s="1"/>
  <c r="X180" i="109"/>
  <c r="AD180" i="109" s="1"/>
  <c r="X191" i="109"/>
  <c r="AD191" i="109" s="1"/>
  <c r="AH205" i="109"/>
  <c r="AJ213" i="109"/>
  <c r="AE251" i="109"/>
  <c r="AE259" i="109"/>
  <c r="AQ259" i="109" s="1"/>
  <c r="Z266" i="109"/>
  <c r="AH267" i="109"/>
  <c r="AK268" i="109"/>
  <c r="AE273" i="109"/>
  <c r="AJ274" i="109"/>
  <c r="AG279" i="109"/>
  <c r="X283" i="109"/>
  <c r="AD283" i="109" s="1"/>
  <c r="AT283" i="109" s="1"/>
  <c r="AU283" i="109" s="1"/>
  <c r="AO286" i="109"/>
  <c r="AS286" i="109" s="1"/>
  <c r="AJ289" i="109"/>
  <c r="Y291" i="109"/>
  <c r="AP291" i="109"/>
  <c r="AO291" i="109"/>
  <c r="AM291" i="109"/>
  <c r="AQ291" i="109" s="1"/>
  <c r="AG292" i="109"/>
  <c r="Z295" i="109"/>
  <c r="AJ298" i="109"/>
  <c r="AR298" i="109" s="1"/>
  <c r="AI298" i="109"/>
  <c r="AG298" i="109"/>
  <c r="AE298" i="109"/>
  <c r="AQ298" i="109" s="1"/>
  <c r="Y298" i="109"/>
  <c r="AL299" i="109"/>
  <c r="AL302" i="109"/>
  <c r="AP305" i="109"/>
  <c r="AJ309" i="109"/>
  <c r="AI309" i="109"/>
  <c r="AH309" i="109"/>
  <c r="AG309" i="109"/>
  <c r="AF309" i="109"/>
  <c r="AE309" i="109"/>
  <c r="AQ309" i="109" s="1"/>
  <c r="Z309" i="109"/>
  <c r="Y309" i="109"/>
  <c r="AK322" i="109"/>
  <c r="AG324" i="109"/>
  <c r="X328" i="109"/>
  <c r="AD328" i="109" s="1"/>
  <c r="AO331" i="109"/>
  <c r="AO333" i="109"/>
  <c r="AK335" i="109"/>
  <c r="Z341" i="109"/>
  <c r="AA342" i="109"/>
  <c r="AB344" i="109"/>
  <c r="AC344" i="109" s="1"/>
  <c r="AA344" i="109"/>
  <c r="AQ345" i="109"/>
  <c r="AB346" i="109"/>
  <c r="AC346" i="109" s="1"/>
  <c r="AA346" i="109"/>
  <c r="AL354" i="109"/>
  <c r="AD355" i="109"/>
  <c r="AH358" i="109"/>
  <c r="Z360" i="109"/>
  <c r="X362" i="109"/>
  <c r="AD362" i="109" s="1"/>
  <c r="AP365" i="109"/>
  <c r="AL378" i="109"/>
  <c r="AG378" i="109"/>
  <c r="AP378" i="109"/>
  <c r="AO378" i="109"/>
  <c r="AN378" i="109"/>
  <c r="AM378" i="109"/>
  <c r="AK378" i="109"/>
  <c r="AJ378" i="109"/>
  <c r="AI378" i="109"/>
  <c r="AH378" i="109"/>
  <c r="AF378" i="109"/>
  <c r="AE378" i="109"/>
  <c r="Y380" i="109"/>
  <c r="AF384" i="109"/>
  <c r="AR384" i="109" s="1"/>
  <c r="X387" i="109"/>
  <c r="AD387" i="109" s="1"/>
  <c r="Z389" i="109"/>
  <c r="AI393" i="109"/>
  <c r="AB395" i="109"/>
  <c r="AC395" i="109" s="1"/>
  <c r="AA395" i="109"/>
  <c r="AQ396" i="109"/>
  <c r="AL398" i="109"/>
  <c r="AF411" i="109"/>
  <c r="AR411" i="109" s="1"/>
  <c r="AO454" i="109"/>
  <c r="AS454" i="109" s="1"/>
  <c r="AI460" i="109"/>
  <c r="AN476" i="109"/>
  <c r="AM476" i="109"/>
  <c r="AL476" i="109"/>
  <c r="AK476" i="109"/>
  <c r="AJ476" i="109"/>
  <c r="AI476" i="109"/>
  <c r="AH476" i="109"/>
  <c r="AG476" i="109"/>
  <c r="AF476" i="109"/>
  <c r="AR476" i="109" s="1"/>
  <c r="AE476" i="109"/>
  <c r="AP476" i="109"/>
  <c r="AO476" i="109"/>
  <c r="AS476" i="109" s="1"/>
  <c r="Z476" i="109"/>
  <c r="Y476" i="109"/>
  <c r="X476" i="109"/>
  <c r="AD476" i="109" s="1"/>
  <c r="X485" i="109"/>
  <c r="AD485" i="109" s="1"/>
  <c r="AB490" i="109"/>
  <c r="AC490" i="109" s="1"/>
  <c r="AA490" i="109"/>
  <c r="AF493" i="109"/>
  <c r="AF496" i="109"/>
  <c r="AD503" i="109"/>
  <c r="AN509" i="109"/>
  <c r="AM509" i="109"/>
  <c r="AL509" i="109"/>
  <c r="AK509" i="109"/>
  <c r="AJ509" i="109"/>
  <c r="AI509" i="109"/>
  <c r="AH509" i="109"/>
  <c r="AG509" i="109"/>
  <c r="AF509" i="109"/>
  <c r="AE509" i="109"/>
  <c r="AP509" i="109"/>
  <c r="AO509" i="109"/>
  <c r="AS509" i="109" s="1"/>
  <c r="Z509" i="109"/>
  <c r="Y509" i="109"/>
  <c r="X509" i="109"/>
  <c r="AD509" i="109" s="1"/>
  <c r="AL510" i="109"/>
  <c r="AK510" i="109"/>
  <c r="AJ510" i="109"/>
  <c r="AI510" i="109"/>
  <c r="AH510" i="109"/>
  <c r="AG510" i="109"/>
  <c r="AF510" i="109"/>
  <c r="AE510" i="109"/>
  <c r="AE516" i="109"/>
  <c r="AQ516" i="109" s="1"/>
  <c r="Y518" i="109"/>
  <c r="X530" i="109"/>
  <c r="AD530" i="109" s="1"/>
  <c r="AQ539" i="109"/>
  <c r="X551" i="109"/>
  <c r="AD551" i="109" s="1"/>
  <c r="Z584" i="109"/>
  <c r="AM595" i="109"/>
  <c r="AL595" i="109"/>
  <c r="AK595" i="109"/>
  <c r="AI595" i="109"/>
  <c r="AH595" i="109"/>
  <c r="AG595" i="109"/>
  <c r="AE595" i="109"/>
  <c r="AP595" i="109"/>
  <c r="AO595" i="109"/>
  <c r="AS595" i="109" s="1"/>
  <c r="AN595" i="109"/>
  <c r="AJ595" i="109"/>
  <c r="AF595" i="109"/>
  <c r="Z595" i="109"/>
  <c r="AB610" i="109"/>
  <c r="AC610" i="109" s="1"/>
  <c r="AA610" i="109"/>
  <c r="AB633" i="109"/>
  <c r="AC633" i="109" s="1"/>
  <c r="AA633" i="109"/>
  <c r="X705" i="109"/>
  <c r="AB708" i="109"/>
  <c r="AC708" i="109" s="1"/>
  <c r="AA708" i="109"/>
  <c r="AB710" i="109"/>
  <c r="AC710" i="109" s="1"/>
  <c r="AA710" i="109"/>
  <c r="AB721" i="109"/>
  <c r="AC721" i="109" s="1"/>
  <c r="AA721" i="109"/>
  <c r="AD721" i="109" s="1"/>
  <c r="AL762" i="109"/>
  <c r="AK762" i="109"/>
  <c r="AJ762" i="109"/>
  <c r="AI762" i="109"/>
  <c r="AH762" i="109"/>
  <c r="AG762" i="109"/>
  <c r="AF762" i="109"/>
  <c r="AE762" i="109"/>
  <c r="AP762" i="109"/>
  <c r="AO762" i="109"/>
  <c r="AS762" i="109" s="1"/>
  <c r="AN762" i="109"/>
  <c r="AM762" i="109"/>
  <c r="Z762" i="109"/>
  <c r="AI205" i="109"/>
  <c r="AK213" i="109"/>
  <c r="AD232" i="109"/>
  <c r="AD235" i="109"/>
  <c r="Z248" i="109"/>
  <c r="AP248" i="109"/>
  <c r="AS248" i="109" s="1"/>
  <c r="AT248" i="109" s="1"/>
  <c r="AU248" i="109" s="1"/>
  <c r="AM248" i="109"/>
  <c r="Y248" i="109"/>
  <c r="AF251" i="109"/>
  <c r="Y257" i="109"/>
  <c r="AF259" i="109"/>
  <c r="AR259" i="109" s="1"/>
  <c r="AI267" i="109"/>
  <c r="AL268" i="109"/>
  <c r="AF273" i="109"/>
  <c r="AL274" i="109"/>
  <c r="AH279" i="109"/>
  <c r="Y283" i="109"/>
  <c r="AP286" i="109"/>
  <c r="AK289" i="109"/>
  <c r="AD290" i="109"/>
  <c r="X291" i="109"/>
  <c r="AH292" i="109"/>
  <c r="AD297" i="109"/>
  <c r="X298" i="109"/>
  <c r="AD298" i="109" s="1"/>
  <c r="AT298" i="109" s="1"/>
  <c r="AU298" i="109" s="1"/>
  <c r="AM299" i="109"/>
  <c r="AQ301" i="109"/>
  <c r="AB302" i="109"/>
  <c r="AC302" i="109" s="1"/>
  <c r="AA302" i="109"/>
  <c r="AN302" i="109"/>
  <c r="AJ307" i="109"/>
  <c r="X309" i="109"/>
  <c r="AD309" i="109" s="1"/>
  <c r="AF311" i="109"/>
  <c r="AR311" i="109" s="1"/>
  <c r="AE311" i="109"/>
  <c r="AQ311" i="109" s="1"/>
  <c r="Z311" i="109"/>
  <c r="Y311" i="109"/>
  <c r="X311" i="109"/>
  <c r="AD311" i="109" s="1"/>
  <c r="AT311" i="109" s="1"/>
  <c r="AH311" i="109"/>
  <c r="Z313" i="109"/>
  <c r="Y313" i="109"/>
  <c r="X313" i="109"/>
  <c r="AD313" i="109" s="1"/>
  <c r="AP313" i="109"/>
  <c r="AO313" i="109"/>
  <c r="AS313" i="109" s="1"/>
  <c r="AN313" i="109"/>
  <c r="AM313" i="109"/>
  <c r="AQ313" i="109" s="1"/>
  <c r="AL322" i="109"/>
  <c r="AH324" i="109"/>
  <c r="Y328" i="109"/>
  <c r="AP331" i="109"/>
  <c r="AP333" i="109"/>
  <c r="AL335" i="109"/>
  <c r="AR335" i="109" s="1"/>
  <c r="AR345" i="109"/>
  <c r="AE347" i="109"/>
  <c r="AQ347" i="109" s="1"/>
  <c r="AM354" i="109"/>
  <c r="AI358" i="109"/>
  <c r="Y362" i="109"/>
  <c r="AB367" i="109"/>
  <c r="AC367" i="109" s="1"/>
  <c r="AA367" i="109"/>
  <c r="AD367" i="109" s="1"/>
  <c r="AT367" i="109" s="1"/>
  <c r="AU367" i="109" s="1"/>
  <c r="AP373" i="109"/>
  <c r="X378" i="109"/>
  <c r="Z380" i="109"/>
  <c r="Y387" i="109"/>
  <c r="AJ393" i="109"/>
  <c r="AR396" i="109"/>
  <c r="AM398" i="109"/>
  <c r="AI411" i="109"/>
  <c r="AB428" i="109"/>
  <c r="AC428" i="109" s="1"/>
  <c r="AA428" i="109"/>
  <c r="AP454" i="109"/>
  <c r="AB457" i="109"/>
  <c r="AC457" i="109" s="1"/>
  <c r="AA457" i="109"/>
  <c r="Y485" i="109"/>
  <c r="AR491" i="109"/>
  <c r="AG493" i="109"/>
  <c r="X510" i="109"/>
  <c r="AF516" i="109"/>
  <c r="AR516" i="109" s="1"/>
  <c r="Z518" i="109"/>
  <c r="Y530" i="109"/>
  <c r="AN542" i="109"/>
  <c r="AM542" i="109"/>
  <c r="AL542" i="109"/>
  <c r="AK542" i="109"/>
  <c r="AJ542" i="109"/>
  <c r="AI542" i="109"/>
  <c r="AH542" i="109"/>
  <c r="AG542" i="109"/>
  <c r="AF542" i="109"/>
  <c r="AR542" i="109" s="1"/>
  <c r="AE542" i="109"/>
  <c r="AQ542" i="109" s="1"/>
  <c r="AP542" i="109"/>
  <c r="AO542" i="109"/>
  <c r="Z542" i="109"/>
  <c r="Y542" i="109"/>
  <c r="X542" i="109"/>
  <c r="Y551" i="109"/>
  <c r="AQ569" i="109"/>
  <c r="AS576" i="109"/>
  <c r="AD578" i="109"/>
  <c r="AL579" i="109"/>
  <c r="X595" i="109"/>
  <c r="AD595" i="109" s="1"/>
  <c r="AI630" i="109"/>
  <c r="AH630" i="109"/>
  <c r="AG630" i="109"/>
  <c r="AF630" i="109"/>
  <c r="AE630" i="109"/>
  <c r="Z630" i="109"/>
  <c r="Y630" i="109"/>
  <c r="X630" i="109"/>
  <c r="AP630" i="109"/>
  <c r="AO630" i="109"/>
  <c r="AS630" i="109" s="1"/>
  <c r="AN630" i="109"/>
  <c r="AM630" i="109"/>
  <c r="AL630" i="109"/>
  <c r="AK630" i="109"/>
  <c r="AJ630" i="109"/>
  <c r="Y705" i="109"/>
  <c r="AJ718" i="109"/>
  <c r="AB746" i="109"/>
  <c r="AC746" i="109" s="1"/>
  <c r="AA746" i="109"/>
  <c r="X762" i="109"/>
  <c r="AD762" i="109" s="1"/>
  <c r="AD764" i="109"/>
  <c r="AO772" i="109"/>
  <c r="AN772" i="109"/>
  <c r="AM772" i="109"/>
  <c r="AL772" i="109"/>
  <c r="AK772" i="109"/>
  <c r="AJ772" i="109"/>
  <c r="AI772" i="109"/>
  <c r="AH772" i="109"/>
  <c r="AG772" i="109"/>
  <c r="AF772" i="109"/>
  <c r="AR772" i="109" s="1"/>
  <c r="AP772" i="109"/>
  <c r="AE772" i="109"/>
  <c r="Z772" i="109"/>
  <c r="Y772" i="109"/>
  <c r="AP821" i="109"/>
  <c r="AK834" i="109"/>
  <c r="AJ834" i="109"/>
  <c r="AI834" i="109"/>
  <c r="AH834" i="109"/>
  <c r="AG834" i="109"/>
  <c r="AE834" i="109"/>
  <c r="AQ834" i="109" s="1"/>
  <c r="Z834" i="109"/>
  <c r="Y834" i="109"/>
  <c r="AO834" i="109"/>
  <c r="AS834" i="109" s="1"/>
  <c r="AP834" i="109"/>
  <c r="AN834" i="109"/>
  <c r="AL834" i="109"/>
  <c r="AF834" i="109"/>
  <c r="X834" i="109"/>
  <c r="AI863" i="109"/>
  <c r="AL863" i="109"/>
  <c r="AK863" i="109"/>
  <c r="AJ863" i="109"/>
  <c r="AH863" i="109"/>
  <c r="AG863" i="109"/>
  <c r="AE863" i="109"/>
  <c r="AQ863" i="109" s="1"/>
  <c r="Z863" i="109"/>
  <c r="Y863" i="109"/>
  <c r="AP863" i="109"/>
  <c r="AO863" i="109"/>
  <c r="AS863" i="109" s="1"/>
  <c r="AM863" i="109"/>
  <c r="AN863" i="109"/>
  <c r="AF863" i="109"/>
  <c r="X863" i="109"/>
  <c r="AD863" i="109" s="1"/>
  <c r="AB894" i="109"/>
  <c r="AC894" i="109" s="1"/>
  <c r="AA894" i="109"/>
  <c r="AO290" i="109"/>
  <c r="AS290" i="109" s="1"/>
  <c r="AO301" i="109"/>
  <c r="AS301" i="109" s="1"/>
  <c r="AO312" i="109"/>
  <c r="AS312" i="109" s="1"/>
  <c r="AO323" i="109"/>
  <c r="AS323" i="109" s="1"/>
  <c r="AO334" i="109"/>
  <c r="AS334" i="109" s="1"/>
  <c r="AO345" i="109"/>
  <c r="AS345" i="109" s="1"/>
  <c r="AO356" i="109"/>
  <c r="AS356" i="109" s="1"/>
  <c r="AO367" i="109"/>
  <c r="AS367" i="109" s="1"/>
  <c r="AM394" i="109"/>
  <c r="X416" i="109"/>
  <c r="AD416" i="109" s="1"/>
  <c r="AP416" i="109"/>
  <c r="AN416" i="109"/>
  <c r="AM416" i="109"/>
  <c r="Z416" i="109"/>
  <c r="AS425" i="109"/>
  <c r="AB469" i="109"/>
  <c r="AC469" i="109" s="1"/>
  <c r="AA469" i="109"/>
  <c r="Z470" i="109"/>
  <c r="Y470" i="109"/>
  <c r="X470" i="109"/>
  <c r="AD470" i="109" s="1"/>
  <c r="AP470" i="109"/>
  <c r="AO470" i="109"/>
  <c r="AS470" i="109" s="1"/>
  <c r="AF470" i="109"/>
  <c r="AS479" i="109"/>
  <c r="AB556" i="109"/>
  <c r="AC556" i="109" s="1"/>
  <c r="AA556" i="109"/>
  <c r="AD556" i="109" s="1"/>
  <c r="AT556" i="109" s="1"/>
  <c r="AU556" i="109" s="1"/>
  <c r="Z559" i="109"/>
  <c r="Y559" i="109"/>
  <c r="X559" i="109"/>
  <c r="AD559" i="109" s="1"/>
  <c r="AP559" i="109"/>
  <c r="AO559" i="109"/>
  <c r="AN559" i="109"/>
  <c r="AM559" i="109"/>
  <c r="AD569" i="109"/>
  <c r="AD580" i="109"/>
  <c r="AR593" i="109"/>
  <c r="AB621" i="109"/>
  <c r="AC621" i="109" s="1"/>
  <c r="AA621" i="109"/>
  <c r="AR622" i="109"/>
  <c r="AB642" i="109"/>
  <c r="AC642" i="109" s="1"/>
  <c r="AA642" i="109"/>
  <c r="AQ690" i="109"/>
  <c r="AK706" i="109"/>
  <c r="AJ706" i="109"/>
  <c r="AI706" i="109"/>
  <c r="AH706" i="109"/>
  <c r="AG706" i="109"/>
  <c r="AF706" i="109"/>
  <c r="AE706" i="109"/>
  <c r="AQ706" i="109" s="1"/>
  <c r="Z706" i="109"/>
  <c r="AP706" i="109"/>
  <c r="AO706" i="109"/>
  <c r="AN706" i="109"/>
  <c r="AM706" i="109"/>
  <c r="AL706" i="109"/>
  <c r="Y706" i="109"/>
  <c r="X706" i="109"/>
  <c r="AD706" i="109" s="1"/>
  <c r="AN777" i="109"/>
  <c r="AI777" i="109"/>
  <c r="AH777" i="109"/>
  <c r="X777" i="109"/>
  <c r="AD777" i="109" s="1"/>
  <c r="AP777" i="109"/>
  <c r="AO777" i="109"/>
  <c r="AM777" i="109"/>
  <c r="AK777" i="109"/>
  <c r="AL777" i="109"/>
  <c r="AJ777" i="109"/>
  <c r="AG777" i="109"/>
  <c r="AF777" i="109"/>
  <c r="AR777" i="109" s="1"/>
  <c r="AE777" i="109"/>
  <c r="AQ777" i="109" s="1"/>
  <c r="Z777" i="109"/>
  <c r="AI802" i="109"/>
  <c r="AH802" i="109"/>
  <c r="AG802" i="109"/>
  <c r="AP802" i="109"/>
  <c r="AO802" i="109"/>
  <c r="AS802" i="109" s="1"/>
  <c r="AN802" i="109"/>
  <c r="AM802" i="109"/>
  <c r="AK802" i="109"/>
  <c r="AL802" i="109"/>
  <c r="AJ802" i="109"/>
  <c r="AF802" i="109"/>
  <c r="AE802" i="109"/>
  <c r="Z802" i="109"/>
  <c r="Y802" i="109"/>
  <c r="X802" i="109"/>
  <c r="AR813" i="109"/>
  <c r="AD816" i="109"/>
  <c r="AS847" i="109"/>
  <c r="AN394" i="109"/>
  <c r="AD415" i="109"/>
  <c r="Z428" i="109"/>
  <c r="Y428" i="109"/>
  <c r="X428" i="109"/>
  <c r="AD428" i="109" s="1"/>
  <c r="AO428" i="109"/>
  <c r="AS428" i="109" s="1"/>
  <c r="AN428" i="109"/>
  <c r="AM428" i="109"/>
  <c r="AL428" i="109"/>
  <c r="AK428" i="109"/>
  <c r="AL444" i="109"/>
  <c r="AK444" i="109"/>
  <c r="AJ444" i="109"/>
  <c r="AI444" i="109"/>
  <c r="AH444" i="109"/>
  <c r="AG444" i="109"/>
  <c r="AE444" i="109"/>
  <c r="AD448" i="109"/>
  <c r="AJ478" i="109"/>
  <c r="AI478" i="109"/>
  <c r="AH478" i="109"/>
  <c r="AG478" i="109"/>
  <c r="AF478" i="109"/>
  <c r="AR478" i="109" s="1"/>
  <c r="AE478" i="109"/>
  <c r="AQ478" i="109" s="1"/>
  <c r="Z478" i="109"/>
  <c r="Y478" i="109"/>
  <c r="AD492" i="109"/>
  <c r="AD498" i="109"/>
  <c r="AB502" i="109"/>
  <c r="AC502" i="109" s="1"/>
  <c r="AA502" i="109"/>
  <c r="Z503" i="109"/>
  <c r="Y503" i="109"/>
  <c r="X503" i="109"/>
  <c r="AP503" i="109"/>
  <c r="AO503" i="109"/>
  <c r="AS503" i="109" s="1"/>
  <c r="AF503" i="109"/>
  <c r="AB537" i="109"/>
  <c r="AC537" i="109" s="1"/>
  <c r="AA537" i="109"/>
  <c r="AP540" i="109"/>
  <c r="AO540" i="109"/>
  <c r="AS540" i="109" s="1"/>
  <c r="AN540" i="109"/>
  <c r="AM540" i="109"/>
  <c r="AL540" i="109"/>
  <c r="AK540" i="109"/>
  <c r="AJ540" i="109"/>
  <c r="AI540" i="109"/>
  <c r="AH540" i="109"/>
  <c r="AG540" i="109"/>
  <c r="AR557" i="109"/>
  <c r="AE559" i="109"/>
  <c r="AQ559" i="109" s="1"/>
  <c r="AP563" i="109"/>
  <c r="AO563" i="109"/>
  <c r="AS563" i="109" s="1"/>
  <c r="AN563" i="109"/>
  <c r="AM563" i="109"/>
  <c r="AL563" i="109"/>
  <c r="AK563" i="109"/>
  <c r="AJ563" i="109"/>
  <c r="AI563" i="109"/>
  <c r="AH563" i="109"/>
  <c r="AG563" i="109"/>
  <c r="AF563" i="109"/>
  <c r="AR563" i="109" s="1"/>
  <c r="AE563" i="109"/>
  <c r="AP582" i="109"/>
  <c r="AL582" i="109"/>
  <c r="AH582" i="109"/>
  <c r="AO582" i="109"/>
  <c r="AS582" i="109" s="1"/>
  <c r="AN582" i="109"/>
  <c r="AM582" i="109"/>
  <c r="AK582" i="109"/>
  <c r="AJ582" i="109"/>
  <c r="AI582" i="109"/>
  <c r="AG582" i="109"/>
  <c r="AF582" i="109"/>
  <c r="AE582" i="109"/>
  <c r="AA590" i="109"/>
  <c r="AB590" i="109"/>
  <c r="AC590" i="109" s="1"/>
  <c r="AD641" i="109"/>
  <c r="AM683" i="109"/>
  <c r="AL683" i="109"/>
  <c r="AK683" i="109"/>
  <c r="AJ683" i="109"/>
  <c r="AI683" i="109"/>
  <c r="AH683" i="109"/>
  <c r="AG683" i="109"/>
  <c r="AF683" i="109"/>
  <c r="AR683" i="109" s="1"/>
  <c r="AE683" i="109"/>
  <c r="AQ683" i="109" s="1"/>
  <c r="Y683" i="109"/>
  <c r="AR690" i="109"/>
  <c r="AM716" i="109"/>
  <c r="AL716" i="109"/>
  <c r="AK716" i="109"/>
  <c r="AJ716" i="109"/>
  <c r="AI716" i="109"/>
  <c r="AH716" i="109"/>
  <c r="AG716" i="109"/>
  <c r="AF716" i="109"/>
  <c r="AE716" i="109"/>
  <c r="AP716" i="109"/>
  <c r="AB757" i="109"/>
  <c r="AC757" i="109" s="1"/>
  <c r="AA757" i="109"/>
  <c r="AD840" i="109"/>
  <c r="AD853" i="109"/>
  <c r="Y868" i="109"/>
  <c r="AG868" i="109"/>
  <c r="AF868" i="109"/>
  <c r="AR868" i="109" s="1"/>
  <c r="AE868" i="109"/>
  <c r="Z868" i="109"/>
  <c r="X868" i="109"/>
  <c r="AD868" i="109" s="1"/>
  <c r="AP868" i="109"/>
  <c r="AN868" i="109"/>
  <c r="AO868" i="109"/>
  <c r="AI874" i="109"/>
  <c r="Z874" i="109"/>
  <c r="Y874" i="109"/>
  <c r="X874" i="109"/>
  <c r="AD874" i="109" s="1"/>
  <c r="AN874" i="109"/>
  <c r="AM874" i="109"/>
  <c r="AP874" i="109"/>
  <c r="AO874" i="109"/>
  <c r="AS874" i="109" s="1"/>
  <c r="AL874" i="109"/>
  <c r="AK874" i="109"/>
  <c r="AJ874" i="109"/>
  <c r="AH874" i="109"/>
  <c r="AG874" i="109"/>
  <c r="AF874" i="109"/>
  <c r="AR874" i="109" s="1"/>
  <c r="AE874" i="109"/>
  <c r="AK271" i="109"/>
  <c r="AQ271" i="109" s="1"/>
  <c r="AK282" i="109"/>
  <c r="AQ282" i="109" s="1"/>
  <c r="AK293" i="109"/>
  <c r="AQ293" i="109" s="1"/>
  <c r="AK304" i="109"/>
  <c r="AQ304" i="109" s="1"/>
  <c r="AK315" i="109"/>
  <c r="AK326" i="109"/>
  <c r="AK337" i="109"/>
  <c r="AK348" i="109"/>
  <c r="AQ348" i="109" s="1"/>
  <c r="AK359" i="109"/>
  <c r="AK370" i="109"/>
  <c r="AA392" i="109"/>
  <c r="AO394" i="109"/>
  <c r="AB425" i="109"/>
  <c r="AC425" i="109" s="1"/>
  <c r="AA425" i="109"/>
  <c r="Z426" i="109"/>
  <c r="Y426" i="109"/>
  <c r="AP426" i="109"/>
  <c r="AO426" i="109"/>
  <c r="AS426" i="109" s="1"/>
  <c r="AE426" i="109"/>
  <c r="AQ426" i="109" s="1"/>
  <c r="AB427" i="109"/>
  <c r="AC427" i="109" s="1"/>
  <c r="AA427" i="109"/>
  <c r="X444" i="109"/>
  <c r="AD444" i="109" s="1"/>
  <c r="AT444" i="109" s="1"/>
  <c r="AD467" i="109"/>
  <c r="AH470" i="109"/>
  <c r="X478" i="109"/>
  <c r="AD478" i="109" s="1"/>
  <c r="AB479" i="109"/>
  <c r="AC479" i="109" s="1"/>
  <c r="AA479" i="109"/>
  <c r="Z482" i="109"/>
  <c r="Y482" i="109"/>
  <c r="X482" i="109"/>
  <c r="AP482" i="109"/>
  <c r="AO482" i="109"/>
  <c r="AS482" i="109" s="1"/>
  <c r="AN482" i="109"/>
  <c r="AM482" i="109"/>
  <c r="AG503" i="109"/>
  <c r="X540" i="109"/>
  <c r="AD540" i="109" s="1"/>
  <c r="AB558" i="109"/>
  <c r="AC558" i="109" s="1"/>
  <c r="AA558" i="109"/>
  <c r="AF559" i="109"/>
  <c r="AQ561" i="109"/>
  <c r="X563" i="109"/>
  <c r="AD563" i="109" s="1"/>
  <c r="AT563" i="109" s="1"/>
  <c r="AU563" i="109" s="1"/>
  <c r="X582" i="109"/>
  <c r="AR589" i="109"/>
  <c r="AD632" i="109"/>
  <c r="AK640" i="109"/>
  <c r="AJ640" i="109"/>
  <c r="AI640" i="109"/>
  <c r="AH640" i="109"/>
  <c r="AG640" i="109"/>
  <c r="AF640" i="109"/>
  <c r="AE640" i="109"/>
  <c r="Z640" i="109"/>
  <c r="AN640" i="109"/>
  <c r="AM640" i="109"/>
  <c r="AL640" i="109"/>
  <c r="Y640" i="109"/>
  <c r="X640" i="109"/>
  <c r="AD640" i="109" s="1"/>
  <c r="AP640" i="109"/>
  <c r="AS640" i="109" s="1"/>
  <c r="Z683" i="109"/>
  <c r="X716" i="109"/>
  <c r="AD716" i="109" s="1"/>
  <c r="AD869" i="109"/>
  <c r="AP394" i="109"/>
  <c r="AB411" i="109"/>
  <c r="AC411" i="109" s="1"/>
  <c r="AA411" i="109"/>
  <c r="AE416" i="109"/>
  <c r="AQ416" i="109" s="1"/>
  <c r="AS436" i="109"/>
  <c r="Y444" i="109"/>
  <c r="Z461" i="109"/>
  <c r="Y461" i="109"/>
  <c r="X461" i="109"/>
  <c r="AD461" i="109" s="1"/>
  <c r="AP461" i="109"/>
  <c r="AO461" i="109"/>
  <c r="AN461" i="109"/>
  <c r="AM461" i="109"/>
  <c r="AL461" i="109"/>
  <c r="AK461" i="109"/>
  <c r="AI470" i="109"/>
  <c r="AK478" i="109"/>
  <c r="AR480" i="109"/>
  <c r="AD500" i="109"/>
  <c r="AH503" i="109"/>
  <c r="AB512" i="109"/>
  <c r="AC512" i="109" s="1"/>
  <c r="AA512" i="109"/>
  <c r="Z515" i="109"/>
  <c r="Y515" i="109"/>
  <c r="X515" i="109"/>
  <c r="AD515" i="109" s="1"/>
  <c r="AP515" i="109"/>
  <c r="AO515" i="109"/>
  <c r="AN515" i="109"/>
  <c r="AM515" i="109"/>
  <c r="AB535" i="109"/>
  <c r="AC535" i="109" s="1"/>
  <c r="AA535" i="109"/>
  <c r="Z536" i="109"/>
  <c r="Y536" i="109"/>
  <c r="X536" i="109"/>
  <c r="AP536" i="109"/>
  <c r="AO536" i="109"/>
  <c r="AS536" i="109" s="1"/>
  <c r="AF536" i="109"/>
  <c r="AR536" i="109" s="1"/>
  <c r="Y540" i="109"/>
  <c r="AD554" i="109"/>
  <c r="AT554" i="109" s="1"/>
  <c r="AU554" i="109" s="1"/>
  <c r="AG559" i="109"/>
  <c r="AR561" i="109"/>
  <c r="Y563" i="109"/>
  <c r="AL571" i="109"/>
  <c r="AH571" i="109"/>
  <c r="Z571" i="109"/>
  <c r="Y571" i="109"/>
  <c r="X571" i="109"/>
  <c r="AP571" i="109"/>
  <c r="AO571" i="109"/>
  <c r="AS571" i="109" s="1"/>
  <c r="AN571" i="109"/>
  <c r="Y582" i="109"/>
  <c r="AD602" i="109"/>
  <c r="AB657" i="109"/>
  <c r="AC657" i="109" s="1"/>
  <c r="AA657" i="109"/>
  <c r="AP658" i="109"/>
  <c r="AO658" i="109"/>
  <c r="AS658" i="109" s="1"/>
  <c r="AN658" i="109"/>
  <c r="AM658" i="109"/>
  <c r="AL658" i="109"/>
  <c r="AK658" i="109"/>
  <c r="AJ658" i="109"/>
  <c r="AI658" i="109"/>
  <c r="AH658" i="109"/>
  <c r="AG658" i="109"/>
  <c r="AF658" i="109"/>
  <c r="AR658" i="109" s="1"/>
  <c r="AT658" i="109" s="1"/>
  <c r="AU658" i="109" s="1"/>
  <c r="AE658" i="109"/>
  <c r="Y658" i="109"/>
  <c r="AE665" i="109"/>
  <c r="Z665" i="109"/>
  <c r="Y665" i="109"/>
  <c r="X665" i="109"/>
  <c r="AP665" i="109"/>
  <c r="AG665" i="109"/>
  <c r="AI707" i="109"/>
  <c r="AH707" i="109"/>
  <c r="AG707" i="109"/>
  <c r="AF707" i="109"/>
  <c r="AE707" i="109"/>
  <c r="Z707" i="109"/>
  <c r="Y707" i="109"/>
  <c r="X707" i="109"/>
  <c r="AP707" i="109"/>
  <c r="AO707" i="109"/>
  <c r="AS707" i="109" s="1"/>
  <c r="AN707" i="109"/>
  <c r="AM707" i="109"/>
  <c r="Y716" i="109"/>
  <c r="AS719" i="109"/>
  <c r="AS722" i="109"/>
  <c r="AP759" i="109"/>
  <c r="AO759" i="109"/>
  <c r="AS759" i="109" s="1"/>
  <c r="AN759" i="109"/>
  <c r="AM759" i="109"/>
  <c r="AL759" i="109"/>
  <c r="AK759" i="109"/>
  <c r="AJ759" i="109"/>
  <c r="AI759" i="109"/>
  <c r="AG759" i="109"/>
  <c r="AF759" i="109"/>
  <c r="AE759" i="109"/>
  <c r="Z759" i="109"/>
  <c r="Y759" i="109"/>
  <c r="X759" i="109"/>
  <c r="AD759" i="109" s="1"/>
  <c r="AB769" i="109"/>
  <c r="AC769" i="109" s="1"/>
  <c r="AA769" i="109"/>
  <c r="AD769" i="109" s="1"/>
  <c r="AD843" i="109"/>
  <c r="AH868" i="109"/>
  <c r="AL1082" i="109"/>
  <c r="AK1082" i="109"/>
  <c r="AI1082" i="109"/>
  <c r="AH1082" i="109"/>
  <c r="AF1082" i="109"/>
  <c r="AN1082" i="109"/>
  <c r="AM1082" i="109"/>
  <c r="AJ1082" i="109"/>
  <c r="AG1082" i="109"/>
  <c r="AE1082" i="109"/>
  <c r="AQ1082" i="109" s="1"/>
  <c r="Z1082" i="109"/>
  <c r="AP1082" i="109"/>
  <c r="Y1082" i="109"/>
  <c r="AN421" i="109"/>
  <c r="AM421" i="109"/>
  <c r="AL421" i="109"/>
  <c r="AK421" i="109"/>
  <c r="AJ421" i="109"/>
  <c r="AI421" i="109"/>
  <c r="AG421" i="109"/>
  <c r="AF421" i="109"/>
  <c r="AE421" i="109"/>
  <c r="AE428" i="109"/>
  <c r="Z439" i="109"/>
  <c r="Y439" i="109"/>
  <c r="X439" i="109"/>
  <c r="AD439" i="109" s="1"/>
  <c r="AO439" i="109"/>
  <c r="AS439" i="109" s="1"/>
  <c r="AN439" i="109"/>
  <c r="AM439" i="109"/>
  <c r="AL439" i="109"/>
  <c r="AK439" i="109"/>
  <c r="Z444" i="109"/>
  <c r="AP463" i="109"/>
  <c r="AO463" i="109"/>
  <c r="AS463" i="109" s="1"/>
  <c r="AN463" i="109"/>
  <c r="AM463" i="109"/>
  <c r="AL463" i="109"/>
  <c r="AK463" i="109"/>
  <c r="AJ463" i="109"/>
  <c r="AI463" i="109"/>
  <c r="AH463" i="109"/>
  <c r="AG463" i="109"/>
  <c r="AJ470" i="109"/>
  <c r="AL478" i="109"/>
  <c r="AB481" i="109"/>
  <c r="AC481" i="109" s="1"/>
  <c r="AA481" i="109"/>
  <c r="AL488" i="109"/>
  <c r="AK488" i="109"/>
  <c r="AJ488" i="109"/>
  <c r="AI488" i="109"/>
  <c r="AH488" i="109"/>
  <c r="AG488" i="109"/>
  <c r="AF488" i="109"/>
  <c r="AE488" i="109"/>
  <c r="AQ488" i="109" s="1"/>
  <c r="Z494" i="109"/>
  <c r="Y494" i="109"/>
  <c r="X494" i="109"/>
  <c r="AD494" i="109" s="1"/>
  <c r="AP494" i="109"/>
  <c r="AO494" i="109"/>
  <c r="AS494" i="109" s="1"/>
  <c r="AN494" i="109"/>
  <c r="AM494" i="109"/>
  <c r="AL494" i="109"/>
  <c r="AK494" i="109"/>
  <c r="AI503" i="109"/>
  <c r="AR513" i="109"/>
  <c r="AP519" i="109"/>
  <c r="AO519" i="109"/>
  <c r="AN519" i="109"/>
  <c r="AM519" i="109"/>
  <c r="AL519" i="109"/>
  <c r="AK519" i="109"/>
  <c r="AJ519" i="109"/>
  <c r="AI519" i="109"/>
  <c r="AH519" i="109"/>
  <c r="AG519" i="109"/>
  <c r="AF519" i="109"/>
  <c r="AR519" i="109" s="1"/>
  <c r="AE519" i="109"/>
  <c r="AQ519" i="109" s="1"/>
  <c r="AH559" i="109"/>
  <c r="Z563" i="109"/>
  <c r="Z582" i="109"/>
  <c r="AO594" i="109"/>
  <c r="AN594" i="109"/>
  <c r="AM594" i="109"/>
  <c r="AK594" i="109"/>
  <c r="AJ594" i="109"/>
  <c r="AI594" i="109"/>
  <c r="AG594" i="109"/>
  <c r="AF594" i="109"/>
  <c r="AE594" i="109"/>
  <c r="Z594" i="109"/>
  <c r="Y594" i="109"/>
  <c r="X594" i="109"/>
  <c r="AD594" i="109" s="1"/>
  <c r="AP604" i="109"/>
  <c r="AO604" i="109"/>
  <c r="AN604" i="109"/>
  <c r="AM604" i="109"/>
  <c r="AL604" i="109"/>
  <c r="AK604" i="109"/>
  <c r="AJ604" i="109"/>
  <c r="AI604" i="109"/>
  <c r="AH604" i="109"/>
  <c r="AG604" i="109"/>
  <c r="AF604" i="109"/>
  <c r="AE604" i="109"/>
  <c r="Z604" i="109"/>
  <c r="Y604" i="109"/>
  <c r="X604" i="109"/>
  <c r="AD604" i="109" s="1"/>
  <c r="AB664" i="109"/>
  <c r="AC664" i="109" s="1"/>
  <c r="AA664" i="109"/>
  <c r="AQ676" i="109"/>
  <c r="AN683" i="109"/>
  <c r="Z716" i="109"/>
  <c r="AD724" i="109"/>
  <c r="AP749" i="109"/>
  <c r="AO749" i="109"/>
  <c r="AS749" i="109" s="1"/>
  <c r="AN749" i="109"/>
  <c r="AM749" i="109"/>
  <c r="AL749" i="109"/>
  <c r="AK749" i="109"/>
  <c r="AJ749" i="109"/>
  <c r="AI749" i="109"/>
  <c r="AH749" i="109"/>
  <c r="AG749" i="109"/>
  <c r="AE749" i="109"/>
  <c r="AF749" i="109"/>
  <c r="Z749" i="109"/>
  <c r="Y749" i="109"/>
  <c r="Z806" i="109"/>
  <c r="Y806" i="109"/>
  <c r="AP806" i="109"/>
  <c r="AO806" i="109"/>
  <c r="AN806" i="109"/>
  <c r="AM806" i="109"/>
  <c r="AL806" i="109"/>
  <c r="AK806" i="109"/>
  <c r="AJ806" i="109"/>
  <c r="AI806" i="109"/>
  <c r="AH806" i="109"/>
  <c r="AF806" i="109"/>
  <c r="AR806" i="109" s="1"/>
  <c r="AI868" i="109"/>
  <c r="AE887" i="109"/>
  <c r="AN887" i="109"/>
  <c r="AM887" i="109"/>
  <c r="AL887" i="109"/>
  <c r="AK887" i="109"/>
  <c r="AJ887" i="109"/>
  <c r="AH887" i="109"/>
  <c r="AG887" i="109"/>
  <c r="AF887" i="109"/>
  <c r="Z887" i="109"/>
  <c r="Y887" i="109"/>
  <c r="X887" i="109"/>
  <c r="AD887" i="109" s="1"/>
  <c r="AP887" i="109"/>
  <c r="AO887" i="109"/>
  <c r="AS887" i="109" s="1"/>
  <c r="AO1016" i="109"/>
  <c r="AN1016" i="109"/>
  <c r="AK1016" i="109"/>
  <c r="AL1016" i="109"/>
  <c r="AJ1016" i="109"/>
  <c r="AI1016" i="109"/>
  <c r="AH1016" i="109"/>
  <c r="AG1016" i="109"/>
  <c r="AF1016" i="109"/>
  <c r="AR1016" i="109" s="1"/>
  <c r="AE1016" i="109"/>
  <c r="AQ1016" i="109" s="1"/>
  <c r="Z1016" i="109"/>
  <c r="Y1016" i="109"/>
  <c r="AN271" i="109"/>
  <c r="AR271" i="109" s="1"/>
  <c r="AN282" i="109"/>
  <c r="AR282" i="109" s="1"/>
  <c r="AT282" i="109" s="1"/>
  <c r="AU282" i="109" s="1"/>
  <c r="AN293" i="109"/>
  <c r="AR293" i="109" s="1"/>
  <c r="AT293" i="109" s="1"/>
  <c r="AU293" i="109" s="1"/>
  <c r="AN304" i="109"/>
  <c r="AR304" i="109" s="1"/>
  <c r="AT304" i="109" s="1"/>
  <c r="AU304" i="109" s="1"/>
  <c r="AN315" i="109"/>
  <c r="AR315" i="109" s="1"/>
  <c r="AN326" i="109"/>
  <c r="AR326" i="109" s="1"/>
  <c r="AT326" i="109" s="1"/>
  <c r="AU326" i="109" s="1"/>
  <c r="AN337" i="109"/>
  <c r="AN348" i="109"/>
  <c r="AN359" i="109"/>
  <c r="AR359" i="109" s="1"/>
  <c r="AT359" i="109" s="1"/>
  <c r="AU359" i="109" s="1"/>
  <c r="AN370" i="109"/>
  <c r="AR370" i="109" s="1"/>
  <c r="AT370" i="109" s="1"/>
  <c r="AU370" i="109" s="1"/>
  <c r="AA381" i="109"/>
  <c r="AB400" i="109"/>
  <c r="AC400" i="109" s="1"/>
  <c r="AA400" i="109"/>
  <c r="AD400" i="109" s="1"/>
  <c r="AB414" i="109"/>
  <c r="AC414" i="109" s="1"/>
  <c r="AA414" i="109"/>
  <c r="AG416" i="109"/>
  <c r="X421" i="109"/>
  <c r="AD421" i="109" s="1"/>
  <c r="AH426" i="109"/>
  <c r="AR426" i="109" s="1"/>
  <c r="AF428" i="109"/>
  <c r="AR428" i="109" s="1"/>
  <c r="AB436" i="109"/>
  <c r="AC436" i="109" s="1"/>
  <c r="AA436" i="109"/>
  <c r="Z437" i="109"/>
  <c r="Y437" i="109"/>
  <c r="AP437" i="109"/>
  <c r="AO437" i="109"/>
  <c r="AS437" i="109" s="1"/>
  <c r="AE437" i="109"/>
  <c r="AQ437" i="109" s="1"/>
  <c r="AB438" i="109"/>
  <c r="AC438" i="109" s="1"/>
  <c r="AA438" i="109"/>
  <c r="AF444" i="109"/>
  <c r="AR444" i="109" s="1"/>
  <c r="AS458" i="109"/>
  <c r="AB460" i="109"/>
  <c r="AC460" i="109" s="1"/>
  <c r="AA460" i="109"/>
  <c r="X463" i="109"/>
  <c r="AD463" i="109" s="1"/>
  <c r="AK470" i="109"/>
  <c r="AD477" i="109"/>
  <c r="AT477" i="109" s="1"/>
  <c r="AU477" i="109" s="1"/>
  <c r="AM478" i="109"/>
  <c r="AG482" i="109"/>
  <c r="AQ482" i="109" s="1"/>
  <c r="AR484" i="109"/>
  <c r="AT484" i="109" s="1"/>
  <c r="AU484" i="109" s="1"/>
  <c r="X488" i="109"/>
  <c r="AD488" i="109" s="1"/>
  <c r="AD502" i="109"/>
  <c r="AT502" i="109" s="1"/>
  <c r="AU502" i="109" s="1"/>
  <c r="AJ503" i="109"/>
  <c r="AB514" i="109"/>
  <c r="AC514" i="109" s="1"/>
  <c r="AA514" i="109"/>
  <c r="AF515" i="109"/>
  <c r="AQ517" i="109"/>
  <c r="X519" i="109"/>
  <c r="AD519" i="109" s="1"/>
  <c r="AD533" i="109"/>
  <c r="AH536" i="109"/>
  <c r="AI559" i="109"/>
  <c r="AS568" i="109"/>
  <c r="AB570" i="109"/>
  <c r="AC570" i="109" s="1"/>
  <c r="AA570" i="109"/>
  <c r="AE571" i="109"/>
  <c r="AQ571" i="109" s="1"/>
  <c r="AI597" i="109"/>
  <c r="AH597" i="109"/>
  <c r="AG597" i="109"/>
  <c r="AF597" i="109"/>
  <c r="AE597" i="109"/>
  <c r="AQ597" i="109" s="1"/>
  <c r="Z597" i="109"/>
  <c r="Y597" i="109"/>
  <c r="AK597" i="109"/>
  <c r="AJ597" i="109"/>
  <c r="X597" i="109"/>
  <c r="AD597" i="109" s="1"/>
  <c r="AL597" i="109"/>
  <c r="AI665" i="109"/>
  <c r="AR676" i="109"/>
  <c r="AB677" i="109"/>
  <c r="AC677" i="109" s="1"/>
  <c r="AA677" i="109"/>
  <c r="AO683" i="109"/>
  <c r="AS683" i="109" s="1"/>
  <c r="AO723" i="109"/>
  <c r="AL723" i="109"/>
  <c r="AK723" i="109"/>
  <c r="AJ723" i="109"/>
  <c r="AI723" i="109"/>
  <c r="AH723" i="109"/>
  <c r="AG723" i="109"/>
  <c r="AF723" i="109"/>
  <c r="AE723" i="109"/>
  <c r="AP723" i="109"/>
  <c r="AN723" i="109"/>
  <c r="AM723" i="109"/>
  <c r="Z723" i="109"/>
  <c r="Y723" i="109"/>
  <c r="X723" i="109"/>
  <c r="AP724" i="109"/>
  <c r="AO724" i="109"/>
  <c r="AM724" i="109"/>
  <c r="AN724" i="109"/>
  <c r="AL724" i="109"/>
  <c r="AK724" i="109"/>
  <c r="AJ724" i="109"/>
  <c r="AI724" i="109"/>
  <c r="AH724" i="109"/>
  <c r="AG724" i="109"/>
  <c r="AF724" i="109"/>
  <c r="AE724" i="109"/>
  <c r="AQ724" i="109" s="1"/>
  <c r="Y724" i="109"/>
  <c r="Z731" i="109"/>
  <c r="Y731" i="109"/>
  <c r="AI731" i="109"/>
  <c r="AH731" i="109"/>
  <c r="AG731" i="109"/>
  <c r="AF731" i="109"/>
  <c r="AR731" i="109" s="1"/>
  <c r="AE731" i="109"/>
  <c r="X731" i="109"/>
  <c r="AJ731" i="109"/>
  <c r="AL731" i="109"/>
  <c r="X749" i="109"/>
  <c r="AD749" i="109" s="1"/>
  <c r="AJ868" i="109"/>
  <c r="X1016" i="109"/>
  <c r="AH402" i="109"/>
  <c r="AR402" i="109" s="1"/>
  <c r="AG402" i="109"/>
  <c r="Z402" i="109"/>
  <c r="X402" i="109"/>
  <c r="AD425" i="109"/>
  <c r="AT425" i="109" s="1"/>
  <c r="AU425" i="109" s="1"/>
  <c r="AG428" i="109"/>
  <c r="AR437" i="109"/>
  <c r="AM444" i="109"/>
  <c r="AS447" i="109"/>
  <c r="AN478" i="109"/>
  <c r="AD479" i="109"/>
  <c r="AT479" i="109" s="1"/>
  <c r="AU479" i="109" s="1"/>
  <c r="AS491" i="109"/>
  <c r="AB493" i="109"/>
  <c r="AC493" i="109" s="1"/>
  <c r="AA493" i="109"/>
  <c r="Z527" i="109"/>
  <c r="Y527" i="109"/>
  <c r="X527" i="109"/>
  <c r="AD527" i="109" s="1"/>
  <c r="AP527" i="109"/>
  <c r="AO527" i="109"/>
  <c r="AS527" i="109" s="1"/>
  <c r="AN527" i="109"/>
  <c r="AM527" i="109"/>
  <c r="AL527" i="109"/>
  <c r="AK527" i="109"/>
  <c r="AB545" i="109"/>
  <c r="AC545" i="109" s="1"/>
  <c r="AA545" i="109"/>
  <c r="Z548" i="109"/>
  <c r="Y548" i="109"/>
  <c r="X548" i="109"/>
  <c r="AP548" i="109"/>
  <c r="AO548" i="109"/>
  <c r="AS548" i="109" s="1"/>
  <c r="AN548" i="109"/>
  <c r="AM548" i="109"/>
  <c r="AD558" i="109"/>
  <c r="X580" i="109"/>
  <c r="AP580" i="109"/>
  <c r="AL580" i="109"/>
  <c r="AM580" i="109"/>
  <c r="AK580" i="109"/>
  <c r="AJ580" i="109"/>
  <c r="AI580" i="109"/>
  <c r="AH580" i="109"/>
  <c r="AG580" i="109"/>
  <c r="AF580" i="109"/>
  <c r="AE580" i="109"/>
  <c r="AQ580" i="109" s="1"/>
  <c r="AS631" i="109"/>
  <c r="AK662" i="109"/>
  <c r="AJ662" i="109"/>
  <c r="AI662" i="109"/>
  <c r="AH662" i="109"/>
  <c r="AG662" i="109"/>
  <c r="AF662" i="109"/>
  <c r="AR662" i="109" s="1"/>
  <c r="AE662" i="109"/>
  <c r="AQ662" i="109" s="1"/>
  <c r="Z662" i="109"/>
  <c r="AP662" i="109"/>
  <c r="AO662" i="109"/>
  <c r="AN662" i="109"/>
  <c r="AM662" i="109"/>
  <c r="AL662" i="109"/>
  <c r="Y662" i="109"/>
  <c r="X662" i="109"/>
  <c r="AD662" i="109" s="1"/>
  <c r="AI663" i="109"/>
  <c r="AH663" i="109"/>
  <c r="AG663" i="109"/>
  <c r="AF663" i="109"/>
  <c r="AE663" i="109"/>
  <c r="Z663" i="109"/>
  <c r="Y663" i="109"/>
  <c r="X663" i="109"/>
  <c r="AB668" i="109"/>
  <c r="AC668" i="109" s="1"/>
  <c r="AA668" i="109"/>
  <c r="AP669" i="109"/>
  <c r="AO669" i="109"/>
  <c r="AS669" i="109" s="1"/>
  <c r="AN669" i="109"/>
  <c r="AM669" i="109"/>
  <c r="AL669" i="109"/>
  <c r="AK669" i="109"/>
  <c r="AJ669" i="109"/>
  <c r="AI669" i="109"/>
  <c r="AH669" i="109"/>
  <c r="AG669" i="109"/>
  <c r="AF669" i="109"/>
  <c r="AE669" i="109"/>
  <c r="Z669" i="109"/>
  <c r="Y669" i="109"/>
  <c r="AB675" i="109"/>
  <c r="AC675" i="109" s="1"/>
  <c r="AA675" i="109"/>
  <c r="AP683" i="109"/>
  <c r="AQ687" i="109"/>
  <c r="AN716" i="109"/>
  <c r="Y720" i="109"/>
  <c r="AG720" i="109"/>
  <c r="AF720" i="109"/>
  <c r="AE720" i="109"/>
  <c r="Z720" i="109"/>
  <c r="X720" i="109"/>
  <c r="AP720" i="109"/>
  <c r="AO720" i="109"/>
  <c r="AN720" i="109"/>
  <c r="AM720" i="109"/>
  <c r="AI720" i="109"/>
  <c r="AB730" i="109"/>
  <c r="AC730" i="109" s="1"/>
  <c r="AA730" i="109"/>
  <c r="Z735" i="109"/>
  <c r="Y735" i="109"/>
  <c r="AP735" i="109"/>
  <c r="AO735" i="109"/>
  <c r="AS735" i="109" s="1"/>
  <c r="AN735" i="109"/>
  <c r="AM735" i="109"/>
  <c r="AK735" i="109"/>
  <c r="AG735" i="109"/>
  <c r="AF735" i="109"/>
  <c r="AE735" i="109"/>
  <c r="X735" i="109"/>
  <c r="AD735" i="109" s="1"/>
  <c r="AL735" i="109"/>
  <c r="AJ735" i="109"/>
  <c r="AI735" i="109"/>
  <c r="AK868" i="109"/>
  <c r="AB880" i="109"/>
  <c r="AC880" i="109" s="1"/>
  <c r="AA880" i="109"/>
  <c r="AO1082" i="109"/>
  <c r="AS1082" i="109" s="1"/>
  <c r="AD404" i="109"/>
  <c r="X405" i="109"/>
  <c r="AP405" i="109"/>
  <c r="AS405" i="109" s="1"/>
  <c r="AN405" i="109"/>
  <c r="AM405" i="109"/>
  <c r="Z405" i="109"/>
  <c r="AD411" i="109"/>
  <c r="AJ412" i="109"/>
  <c r="AI412" i="109"/>
  <c r="AF412" i="109"/>
  <c r="AE412" i="109"/>
  <c r="AQ412" i="109" s="1"/>
  <c r="Z412" i="109"/>
  <c r="Y412" i="109"/>
  <c r="AN432" i="109"/>
  <c r="AM432" i="109"/>
  <c r="AL432" i="109"/>
  <c r="AK432" i="109"/>
  <c r="AJ432" i="109"/>
  <c r="AI432" i="109"/>
  <c r="AG432" i="109"/>
  <c r="AF432" i="109"/>
  <c r="AE432" i="109"/>
  <c r="Z450" i="109"/>
  <c r="Y450" i="109"/>
  <c r="X450" i="109"/>
  <c r="AD450" i="109" s="1"/>
  <c r="AO450" i="109"/>
  <c r="AS450" i="109" s="1"/>
  <c r="AN450" i="109"/>
  <c r="AM450" i="109"/>
  <c r="AL450" i="109"/>
  <c r="AK450" i="109"/>
  <c r="AD454" i="109"/>
  <c r="AB458" i="109"/>
  <c r="AC458" i="109" s="1"/>
  <c r="AA458" i="109"/>
  <c r="Z459" i="109"/>
  <c r="Y459" i="109"/>
  <c r="X459" i="109"/>
  <c r="AD459" i="109" s="1"/>
  <c r="AP459" i="109"/>
  <c r="AO459" i="109"/>
  <c r="AS459" i="109" s="1"/>
  <c r="AF459" i="109"/>
  <c r="AO478" i="109"/>
  <c r="AN498" i="109"/>
  <c r="AM498" i="109"/>
  <c r="AL498" i="109"/>
  <c r="AK498" i="109"/>
  <c r="AJ498" i="109"/>
  <c r="AI498" i="109"/>
  <c r="AH498" i="109"/>
  <c r="AG498" i="109"/>
  <c r="AF498" i="109"/>
  <c r="AR498" i="109" s="1"/>
  <c r="AE498" i="109"/>
  <c r="AD512" i="109"/>
  <c r="AT512" i="109" s="1"/>
  <c r="AP529" i="109"/>
  <c r="AO529" i="109"/>
  <c r="AN529" i="109"/>
  <c r="AM529" i="109"/>
  <c r="AL529" i="109"/>
  <c r="AK529" i="109"/>
  <c r="AJ529" i="109"/>
  <c r="AI529" i="109"/>
  <c r="AH529" i="109"/>
  <c r="AG529" i="109"/>
  <c r="AR546" i="109"/>
  <c r="AE548" i="109"/>
  <c r="AQ548" i="109" s="1"/>
  <c r="AP552" i="109"/>
  <c r="AO552" i="109"/>
  <c r="AN552" i="109"/>
  <c r="AM552" i="109"/>
  <c r="AL552" i="109"/>
  <c r="AK552" i="109"/>
  <c r="AJ552" i="109"/>
  <c r="AI552" i="109"/>
  <c r="AH552" i="109"/>
  <c r="AG552" i="109"/>
  <c r="AF552" i="109"/>
  <c r="AR552" i="109" s="1"/>
  <c r="AE552" i="109"/>
  <c r="AB568" i="109"/>
  <c r="AC568" i="109" s="1"/>
  <c r="AA568" i="109"/>
  <c r="Z569" i="109"/>
  <c r="Y569" i="109"/>
  <c r="X569" i="109"/>
  <c r="AP569" i="109"/>
  <c r="AO569" i="109"/>
  <c r="AF569" i="109"/>
  <c r="AB575" i="109"/>
  <c r="AC575" i="109" s="1"/>
  <c r="AA575" i="109"/>
  <c r="AD575" i="109" s="1"/>
  <c r="Y580" i="109"/>
  <c r="AO605" i="109"/>
  <c r="AS605" i="109" s="1"/>
  <c r="AN605" i="109"/>
  <c r="AM605" i="109"/>
  <c r="AL605" i="109"/>
  <c r="AK605" i="109"/>
  <c r="AJ605" i="109"/>
  <c r="AI605" i="109"/>
  <c r="AH605" i="109"/>
  <c r="AG605" i="109"/>
  <c r="AF605" i="109"/>
  <c r="AE605" i="109"/>
  <c r="AP615" i="109"/>
  <c r="AO615" i="109"/>
  <c r="AS615" i="109" s="1"/>
  <c r="AN615" i="109"/>
  <c r="AM615" i="109"/>
  <c r="AL615" i="109"/>
  <c r="AK615" i="109"/>
  <c r="AJ615" i="109"/>
  <c r="AI615" i="109"/>
  <c r="AH615" i="109"/>
  <c r="AG615" i="109"/>
  <c r="AF615" i="109"/>
  <c r="AR615" i="109" s="1"/>
  <c r="AE615" i="109"/>
  <c r="Z615" i="109"/>
  <c r="Y615" i="109"/>
  <c r="AI641" i="109"/>
  <c r="AH641" i="109"/>
  <c r="AG641" i="109"/>
  <c r="AF641" i="109"/>
  <c r="AE641" i="109"/>
  <c r="Z641" i="109"/>
  <c r="Y641" i="109"/>
  <c r="X641" i="109"/>
  <c r="AP641" i="109"/>
  <c r="AO641" i="109"/>
  <c r="AN641" i="109"/>
  <c r="AM641" i="109"/>
  <c r="AL641" i="109"/>
  <c r="AB655" i="109"/>
  <c r="AC655" i="109" s="1"/>
  <c r="AA655" i="109"/>
  <c r="AD655" i="109" s="1"/>
  <c r="AP659" i="109"/>
  <c r="AO659" i="109"/>
  <c r="AS659" i="109" s="1"/>
  <c r="AN659" i="109"/>
  <c r="AM659" i="109"/>
  <c r="AL659" i="109"/>
  <c r="AK659" i="109"/>
  <c r="AJ659" i="109"/>
  <c r="AI659" i="109"/>
  <c r="AH659" i="109"/>
  <c r="AG659" i="109"/>
  <c r="AF659" i="109"/>
  <c r="Z659" i="109"/>
  <c r="Y659" i="109"/>
  <c r="X659" i="109"/>
  <c r="AD659" i="109" s="1"/>
  <c r="AB679" i="109"/>
  <c r="AC679" i="109" s="1"/>
  <c r="AA679" i="109"/>
  <c r="AR687" i="109"/>
  <c r="AB688" i="109"/>
  <c r="AC688" i="109" s="1"/>
  <c r="AA688" i="109"/>
  <c r="AO716" i="109"/>
  <c r="AS716" i="109" s="1"/>
  <c r="AB719" i="109"/>
  <c r="AC719" i="109" s="1"/>
  <c r="AA719" i="109"/>
  <c r="AJ720" i="109"/>
  <c r="AA734" i="109"/>
  <c r="AD734" i="109" s="1"/>
  <c r="AB734" i="109"/>
  <c r="AC734" i="109" s="1"/>
  <c r="AJ741" i="109"/>
  <c r="AI741" i="109"/>
  <c r="AH741" i="109"/>
  <c r="AG741" i="109"/>
  <c r="AF741" i="109"/>
  <c r="AE741" i="109"/>
  <c r="Y741" i="109"/>
  <c r="AP741" i="109"/>
  <c r="AO741" i="109"/>
  <c r="AS741" i="109" s="1"/>
  <c r="AN741" i="109"/>
  <c r="AM741" i="109"/>
  <c r="AL741" i="109"/>
  <c r="AK741" i="109"/>
  <c r="Z741" i="109"/>
  <c r="Z756" i="109"/>
  <c r="Y756" i="109"/>
  <c r="X756" i="109"/>
  <c r="AP756" i="109"/>
  <c r="AO756" i="109"/>
  <c r="AS756" i="109" s="1"/>
  <c r="AM756" i="109"/>
  <c r="AN756" i="109"/>
  <c r="AL756" i="109"/>
  <c r="AK756" i="109"/>
  <c r="AJ756" i="109"/>
  <c r="AI756" i="109"/>
  <c r="AP760" i="109"/>
  <c r="AO760" i="109"/>
  <c r="AN760" i="109"/>
  <c r="AM760" i="109"/>
  <c r="AL760" i="109"/>
  <c r="AK760" i="109"/>
  <c r="AJ760" i="109"/>
  <c r="AI760" i="109"/>
  <c r="AH760" i="109"/>
  <c r="AG760" i="109"/>
  <c r="AE760" i="109"/>
  <c r="AQ760" i="109" s="1"/>
  <c r="AF760" i="109"/>
  <c r="AR760" i="109" s="1"/>
  <c r="Z760" i="109"/>
  <c r="Y760" i="109"/>
  <c r="X760" i="109"/>
  <c r="AD760" i="109" s="1"/>
  <c r="AJ790" i="109"/>
  <c r="AI790" i="109"/>
  <c r="AE790" i="109"/>
  <c r="AP790" i="109"/>
  <c r="AO790" i="109"/>
  <c r="AS790" i="109" s="1"/>
  <c r="AN790" i="109"/>
  <c r="AL790" i="109"/>
  <c r="AM790" i="109"/>
  <c r="AK790" i="109"/>
  <c r="AH790" i="109"/>
  <c r="AG790" i="109"/>
  <c r="AF790" i="109"/>
  <c r="Y790" i="109"/>
  <c r="AE806" i="109"/>
  <c r="AP960" i="109"/>
  <c r="AO960" i="109"/>
  <c r="AN960" i="109"/>
  <c r="AM960" i="109"/>
  <c r="AL960" i="109"/>
  <c r="AK960" i="109"/>
  <c r="AJ960" i="109"/>
  <c r="AI960" i="109"/>
  <c r="AF960" i="109"/>
  <c r="AR960" i="109" s="1"/>
  <c r="AE960" i="109"/>
  <c r="AQ960" i="109" s="1"/>
  <c r="AH960" i="109"/>
  <c r="AG960" i="109"/>
  <c r="Z960" i="109"/>
  <c r="Y960" i="109"/>
  <c r="X960" i="109"/>
  <c r="AD960" i="109" s="1"/>
  <c r="AD1007" i="109"/>
  <c r="AM1016" i="109"/>
  <c r="X394" i="109"/>
  <c r="AE402" i="109"/>
  <c r="X412" i="109"/>
  <c r="Z415" i="109"/>
  <c r="Y415" i="109"/>
  <c r="AP415" i="109"/>
  <c r="AO415" i="109"/>
  <c r="AJ416" i="109"/>
  <c r="AK426" i="109"/>
  <c r="AI428" i="109"/>
  <c r="X432" i="109"/>
  <c r="AD432" i="109" s="1"/>
  <c r="AF439" i="109"/>
  <c r="AR439" i="109" s="1"/>
  <c r="AO444" i="109"/>
  <c r="AS444" i="109" s="1"/>
  <c r="AB447" i="109"/>
  <c r="AC447" i="109" s="1"/>
  <c r="AA447" i="109"/>
  <c r="Z448" i="109"/>
  <c r="Y448" i="109"/>
  <c r="AP448" i="109"/>
  <c r="AO448" i="109"/>
  <c r="AS448" i="109" s="1"/>
  <c r="AE448" i="109"/>
  <c r="AQ448" i="109" s="1"/>
  <c r="AB449" i="109"/>
  <c r="AC449" i="109" s="1"/>
  <c r="AA449" i="109"/>
  <c r="AG459" i="109"/>
  <c r="AG461" i="109"/>
  <c r="AN470" i="109"/>
  <c r="AP478" i="109"/>
  <c r="AD481" i="109"/>
  <c r="AJ482" i="109"/>
  <c r="AR482" i="109" s="1"/>
  <c r="AD487" i="109"/>
  <c r="AM488" i="109"/>
  <c r="AB491" i="109"/>
  <c r="AC491" i="109" s="1"/>
  <c r="AA491" i="109"/>
  <c r="AD491" i="109" s="1"/>
  <c r="AT491" i="109" s="1"/>
  <c r="AU491" i="109" s="1"/>
  <c r="Z492" i="109"/>
  <c r="Y492" i="109"/>
  <c r="X492" i="109"/>
  <c r="AP492" i="109"/>
  <c r="AO492" i="109"/>
  <c r="AS492" i="109" s="1"/>
  <c r="AF492" i="109"/>
  <c r="AR492" i="109" s="1"/>
  <c r="AF494" i="109"/>
  <c r="AR494" i="109" s="1"/>
  <c r="X498" i="109"/>
  <c r="AS501" i="109"/>
  <c r="AM503" i="109"/>
  <c r="AI515" i="109"/>
  <c r="AQ515" i="109" s="1"/>
  <c r="AS524" i="109"/>
  <c r="AB526" i="109"/>
  <c r="AC526" i="109" s="1"/>
  <c r="AA526" i="109"/>
  <c r="X529" i="109"/>
  <c r="AD529" i="109" s="1"/>
  <c r="AK536" i="109"/>
  <c r="AB547" i="109"/>
  <c r="AC547" i="109" s="1"/>
  <c r="AA547" i="109"/>
  <c r="AF548" i="109"/>
  <c r="AQ550" i="109"/>
  <c r="X552" i="109"/>
  <c r="AD552" i="109" s="1"/>
  <c r="AL559" i="109"/>
  <c r="AG569" i="109"/>
  <c r="AI571" i="109"/>
  <c r="AQ574" i="109"/>
  <c r="AB577" i="109"/>
  <c r="AC577" i="109" s="1"/>
  <c r="AA577" i="109"/>
  <c r="AA579" i="109"/>
  <c r="Z580" i="109"/>
  <c r="AP594" i="109"/>
  <c r="X605" i="109"/>
  <c r="AD605" i="109" s="1"/>
  <c r="X615" i="109"/>
  <c r="AD615" i="109" s="1"/>
  <c r="AT615" i="109" s="1"/>
  <c r="AU615" i="109" s="1"/>
  <c r="AB646" i="109"/>
  <c r="AC646" i="109" s="1"/>
  <c r="AA646" i="109"/>
  <c r="AD651" i="109"/>
  <c r="AJ663" i="109"/>
  <c r="AL665" i="109"/>
  <c r="AK673" i="109"/>
  <c r="AJ673" i="109"/>
  <c r="AI673" i="109"/>
  <c r="AH673" i="109"/>
  <c r="AG673" i="109"/>
  <c r="AF673" i="109"/>
  <c r="AE673" i="109"/>
  <c r="Z673" i="109"/>
  <c r="AP673" i="109"/>
  <c r="AO673" i="109"/>
  <c r="AS673" i="109" s="1"/>
  <c r="AN673" i="109"/>
  <c r="AM673" i="109"/>
  <c r="AL673" i="109"/>
  <c r="Y673" i="109"/>
  <c r="X673" i="109"/>
  <c r="AD673" i="109" s="1"/>
  <c r="AI674" i="109"/>
  <c r="AH674" i="109"/>
  <c r="AG674" i="109"/>
  <c r="AF674" i="109"/>
  <c r="AR674" i="109" s="1"/>
  <c r="AE674" i="109"/>
  <c r="Z674" i="109"/>
  <c r="Y674" i="109"/>
  <c r="X674" i="109"/>
  <c r="AP680" i="109"/>
  <c r="AO680" i="109"/>
  <c r="AN680" i="109"/>
  <c r="AM680" i="109"/>
  <c r="AL680" i="109"/>
  <c r="AK680" i="109"/>
  <c r="AJ680" i="109"/>
  <c r="AI680" i="109"/>
  <c r="AH680" i="109"/>
  <c r="AG680" i="109"/>
  <c r="AF680" i="109"/>
  <c r="AE680" i="109"/>
  <c r="Z680" i="109"/>
  <c r="Y680" i="109"/>
  <c r="AB686" i="109"/>
  <c r="AC686" i="109" s="1"/>
  <c r="AA686" i="109"/>
  <c r="AL707" i="109"/>
  <c r="AK720" i="109"/>
  <c r="X741" i="109"/>
  <c r="Z745" i="109"/>
  <c r="Y745" i="109"/>
  <c r="X745" i="109"/>
  <c r="AP745" i="109"/>
  <c r="AO745" i="109"/>
  <c r="AS745" i="109" s="1"/>
  <c r="AM745" i="109"/>
  <c r="AN745" i="109"/>
  <c r="AL745" i="109"/>
  <c r="AK745" i="109"/>
  <c r="AJ745" i="109"/>
  <c r="AI745" i="109"/>
  <c r="AH745" i="109"/>
  <c r="AG745" i="109"/>
  <c r="AF745" i="109"/>
  <c r="AE745" i="109"/>
  <c r="AE756" i="109"/>
  <c r="Z790" i="109"/>
  <c r="AG806" i="109"/>
  <c r="AS824" i="109"/>
  <c r="AP831" i="109"/>
  <c r="AO831" i="109"/>
  <c r="AS831" i="109" s="1"/>
  <c r="AN831" i="109"/>
  <c r="AM831" i="109"/>
  <c r="AK831" i="109"/>
  <c r="AJ831" i="109"/>
  <c r="AI831" i="109"/>
  <c r="AE831" i="109"/>
  <c r="AL831" i="109"/>
  <c r="AG831" i="109"/>
  <c r="AH831" i="109"/>
  <c r="Y831" i="109"/>
  <c r="AQ864" i="109"/>
  <c r="AM868" i="109"/>
  <c r="AM1007" i="109"/>
  <c r="AK1007" i="109"/>
  <c r="AJ1007" i="109"/>
  <c r="AG1007" i="109"/>
  <c r="AI1007" i="109"/>
  <c r="AH1007" i="109"/>
  <c r="AF1007" i="109"/>
  <c r="AE1007" i="109"/>
  <c r="Z1007" i="109"/>
  <c r="AP1007" i="109"/>
  <c r="AO1007" i="109"/>
  <c r="AS1007" i="109" s="1"/>
  <c r="AN1007" i="109"/>
  <c r="Y1007" i="109"/>
  <c r="AA1013" i="109"/>
  <c r="AB1013" i="109"/>
  <c r="AC1013" i="109" s="1"/>
  <c r="AP1016" i="109"/>
  <c r="Y394" i="109"/>
  <c r="AN408" i="109"/>
  <c r="AM408" i="109"/>
  <c r="AK408" i="109"/>
  <c r="AJ408" i="109"/>
  <c r="AR408" i="109" s="1"/>
  <c r="AH408" i="109"/>
  <c r="AG408" i="109"/>
  <c r="AQ408" i="109" s="1"/>
  <c r="AJ428" i="109"/>
  <c r="Y432" i="109"/>
  <c r="AG439" i="109"/>
  <c r="AP444" i="109"/>
  <c r="AP452" i="109"/>
  <c r="AO452" i="109"/>
  <c r="AS452" i="109" s="1"/>
  <c r="AN452" i="109"/>
  <c r="AM452" i="109"/>
  <c r="AK452" i="109"/>
  <c r="AJ452" i="109"/>
  <c r="AI452" i="109"/>
  <c r="AH452" i="109"/>
  <c r="AG452" i="109"/>
  <c r="AQ452" i="109" s="1"/>
  <c r="AD456" i="109"/>
  <c r="AH459" i="109"/>
  <c r="AB468" i="109"/>
  <c r="AC468" i="109" s="1"/>
  <c r="AA468" i="109"/>
  <c r="Z471" i="109"/>
  <c r="Y471" i="109"/>
  <c r="X471" i="109"/>
  <c r="AP471" i="109"/>
  <c r="AO471" i="109"/>
  <c r="AN471" i="109"/>
  <c r="AM471" i="109"/>
  <c r="AP475" i="109"/>
  <c r="AO475" i="109"/>
  <c r="AN475" i="109"/>
  <c r="AM475" i="109"/>
  <c r="AL475" i="109"/>
  <c r="AK475" i="109"/>
  <c r="AJ475" i="109"/>
  <c r="AI475" i="109"/>
  <c r="AH475" i="109"/>
  <c r="AG475" i="109"/>
  <c r="AF475" i="109"/>
  <c r="AE475" i="109"/>
  <c r="Y498" i="109"/>
  <c r="AJ500" i="109"/>
  <c r="AI500" i="109"/>
  <c r="AH500" i="109"/>
  <c r="AG500" i="109"/>
  <c r="AF500" i="109"/>
  <c r="AE500" i="109"/>
  <c r="Z500" i="109"/>
  <c r="Y500" i="109"/>
  <c r="AN503" i="109"/>
  <c r="AD514" i="109"/>
  <c r="AE527" i="109"/>
  <c r="Y529" i="109"/>
  <c r="AN531" i="109"/>
  <c r="AM531" i="109"/>
  <c r="AL531" i="109"/>
  <c r="AK531" i="109"/>
  <c r="AJ531" i="109"/>
  <c r="AI531" i="109"/>
  <c r="AH531" i="109"/>
  <c r="AG531" i="109"/>
  <c r="AF531" i="109"/>
  <c r="AE531" i="109"/>
  <c r="AE540" i="109"/>
  <c r="AD543" i="109"/>
  <c r="AG548" i="109"/>
  <c r="Y552" i="109"/>
  <c r="AL554" i="109"/>
  <c r="AK554" i="109"/>
  <c r="AJ554" i="109"/>
  <c r="AI554" i="109"/>
  <c r="AH554" i="109"/>
  <c r="AG554" i="109"/>
  <c r="AF554" i="109"/>
  <c r="AR554" i="109" s="1"/>
  <c r="AE554" i="109"/>
  <c r="AQ554" i="109" s="1"/>
  <c r="Z560" i="109"/>
  <c r="Y560" i="109"/>
  <c r="X560" i="109"/>
  <c r="AD560" i="109" s="1"/>
  <c r="AP560" i="109"/>
  <c r="AO560" i="109"/>
  <c r="AS560" i="109" s="1"/>
  <c r="AN560" i="109"/>
  <c r="AM560" i="109"/>
  <c r="AL560" i="109"/>
  <c r="AR560" i="109" s="1"/>
  <c r="AK560" i="109"/>
  <c r="AH569" i="109"/>
  <c r="AN580" i="109"/>
  <c r="AO583" i="109"/>
  <c r="AS583" i="109" s="1"/>
  <c r="AN583" i="109"/>
  <c r="AJ583" i="109"/>
  <c r="AF583" i="109"/>
  <c r="AP583" i="109"/>
  <c r="AM583" i="109"/>
  <c r="AL583" i="109"/>
  <c r="AK583" i="109"/>
  <c r="AI583" i="109"/>
  <c r="AH583" i="109"/>
  <c r="AG583" i="109"/>
  <c r="AE583" i="109"/>
  <c r="AS591" i="109"/>
  <c r="AA601" i="109"/>
  <c r="AB601" i="109"/>
  <c r="AC601" i="109" s="1"/>
  <c r="Y605" i="109"/>
  <c r="AE632" i="109"/>
  <c r="Z632" i="109"/>
  <c r="Y632" i="109"/>
  <c r="X632" i="109"/>
  <c r="AP632" i="109"/>
  <c r="AO632" i="109"/>
  <c r="AN632" i="109"/>
  <c r="AM632" i="109"/>
  <c r="AL632" i="109"/>
  <c r="AK632" i="109"/>
  <c r="AJ632" i="109"/>
  <c r="AI632" i="109"/>
  <c r="AH632" i="109"/>
  <c r="AG632" i="109"/>
  <c r="AD633" i="109"/>
  <c r="AQ635" i="109"/>
  <c r="AJ641" i="109"/>
  <c r="Z656" i="109"/>
  <c r="Y656" i="109"/>
  <c r="X656" i="109"/>
  <c r="AD656" i="109" s="1"/>
  <c r="AP656" i="109"/>
  <c r="AO656" i="109"/>
  <c r="AS656" i="109" s="1"/>
  <c r="AN656" i="109"/>
  <c r="AM656" i="109"/>
  <c r="AL656" i="109"/>
  <c r="AK656" i="109"/>
  <c r="AJ656" i="109"/>
  <c r="AI656" i="109"/>
  <c r="AH656" i="109"/>
  <c r="AR656" i="109" s="1"/>
  <c r="AK663" i="109"/>
  <c r="AB690" i="109"/>
  <c r="AC690" i="109" s="1"/>
  <c r="AA690" i="109"/>
  <c r="AD690" i="109" s="1"/>
  <c r="AD695" i="109"/>
  <c r="AP714" i="109"/>
  <c r="AO714" i="109"/>
  <c r="AS714" i="109" s="1"/>
  <c r="AN714" i="109"/>
  <c r="AM714" i="109"/>
  <c r="AL714" i="109"/>
  <c r="AK714" i="109"/>
  <c r="AJ714" i="109"/>
  <c r="AI714" i="109"/>
  <c r="AH714" i="109"/>
  <c r="AG714" i="109"/>
  <c r="AF714" i="109"/>
  <c r="AL720" i="109"/>
  <c r="AF756" i="109"/>
  <c r="AP927" i="109"/>
  <c r="AO927" i="109"/>
  <c r="AS927" i="109" s="1"/>
  <c r="AN927" i="109"/>
  <c r="AM927" i="109"/>
  <c r="AL927" i="109"/>
  <c r="AK927" i="109"/>
  <c r="AJ927" i="109"/>
  <c r="AI927" i="109"/>
  <c r="AF927" i="109"/>
  <c r="AE927" i="109"/>
  <c r="AH927" i="109"/>
  <c r="Z927" i="109"/>
  <c r="Y927" i="109"/>
  <c r="X927" i="109"/>
  <c r="AD927" i="109" s="1"/>
  <c r="AR936" i="109"/>
  <c r="AD1001" i="109"/>
  <c r="Z1077" i="109"/>
  <c r="Y1077" i="109"/>
  <c r="AP1077" i="109"/>
  <c r="AK1077" i="109"/>
  <c r="AO1077" i="109"/>
  <c r="AN1077" i="109"/>
  <c r="AM1077" i="109"/>
  <c r="AL1077" i="109"/>
  <c r="AH1077" i="109"/>
  <c r="AJ1077" i="109"/>
  <c r="AI1077" i="109"/>
  <c r="AG1077" i="109"/>
  <c r="AF1077" i="109"/>
  <c r="AR1077" i="109" s="1"/>
  <c r="AE1077" i="109"/>
  <c r="AQ1077" i="109" s="1"/>
  <c r="X1077" i="109"/>
  <c r="AD1077" i="109" s="1"/>
  <c r="AJ401" i="109"/>
  <c r="AR401" i="109" s="1"/>
  <c r="AI401" i="109"/>
  <c r="AE401" i="109"/>
  <c r="AQ401" i="109" s="1"/>
  <c r="Z401" i="109"/>
  <c r="Y401" i="109"/>
  <c r="AI402" i="109"/>
  <c r="AA403" i="109"/>
  <c r="AE405" i="109"/>
  <c r="AQ405" i="109" s="1"/>
  <c r="X408" i="109"/>
  <c r="AD408" i="109" s="1"/>
  <c r="AL416" i="109"/>
  <c r="AH421" i="109"/>
  <c r="AA424" i="109"/>
  <c r="AP428" i="109"/>
  <c r="Z432" i="109"/>
  <c r="AH439" i="109"/>
  <c r="AN443" i="109"/>
  <c r="AM443" i="109"/>
  <c r="AL443" i="109"/>
  <c r="AK443" i="109"/>
  <c r="AJ443" i="109"/>
  <c r="AI443" i="109"/>
  <c r="AG443" i="109"/>
  <c r="AF443" i="109"/>
  <c r="AE443" i="109"/>
  <c r="AQ443" i="109" s="1"/>
  <c r="AE450" i="109"/>
  <c r="X452" i="109"/>
  <c r="AD452" i="109" s="1"/>
  <c r="AI459" i="109"/>
  <c r="AQ459" i="109" s="1"/>
  <c r="AI461" i="109"/>
  <c r="AQ461" i="109" s="1"/>
  <c r="AR469" i="109"/>
  <c r="AE471" i="109"/>
  <c r="AQ471" i="109" s="1"/>
  <c r="X475" i="109"/>
  <c r="AD475" i="109" s="1"/>
  <c r="AA483" i="109"/>
  <c r="AO488" i="109"/>
  <c r="AH494" i="109"/>
  <c r="Z498" i="109"/>
  <c r="X500" i="109"/>
  <c r="AB501" i="109"/>
  <c r="AC501" i="109" s="1"/>
  <c r="AA501" i="109"/>
  <c r="Z504" i="109"/>
  <c r="Y504" i="109"/>
  <c r="X504" i="109"/>
  <c r="AD504" i="109" s="1"/>
  <c r="AP504" i="109"/>
  <c r="AO504" i="109"/>
  <c r="AN504" i="109"/>
  <c r="AR504" i="109" s="1"/>
  <c r="AM504" i="109"/>
  <c r="AP508" i="109"/>
  <c r="AO508" i="109"/>
  <c r="AS508" i="109" s="1"/>
  <c r="AN508" i="109"/>
  <c r="AM508" i="109"/>
  <c r="AL508" i="109"/>
  <c r="AK508" i="109"/>
  <c r="AJ508" i="109"/>
  <c r="AI508" i="109"/>
  <c r="AH508" i="109"/>
  <c r="AG508" i="109"/>
  <c r="AF508" i="109"/>
  <c r="AE508" i="109"/>
  <c r="AK515" i="109"/>
  <c r="AB524" i="109"/>
  <c r="AC524" i="109" s="1"/>
  <c r="AA524" i="109"/>
  <c r="Z525" i="109"/>
  <c r="Y525" i="109"/>
  <c r="X525" i="109"/>
  <c r="AD525" i="109" s="1"/>
  <c r="AT525" i="109" s="1"/>
  <c r="AU525" i="109" s="1"/>
  <c r="AP525" i="109"/>
  <c r="AO525" i="109"/>
  <c r="AS525" i="109" s="1"/>
  <c r="AF525" i="109"/>
  <c r="AR525" i="109" s="1"/>
  <c r="AF527" i="109"/>
  <c r="AR527" i="109" s="1"/>
  <c r="Z529" i="109"/>
  <c r="X531" i="109"/>
  <c r="AD531" i="109" s="1"/>
  <c r="AM536" i="109"/>
  <c r="AF540" i="109"/>
  <c r="AD545" i="109"/>
  <c r="AH548" i="109"/>
  <c r="Z552" i="109"/>
  <c r="X554" i="109"/>
  <c r="AI569" i="109"/>
  <c r="AK571" i="109"/>
  <c r="AB573" i="109"/>
  <c r="AC573" i="109" s="1"/>
  <c r="AA573" i="109"/>
  <c r="AO580" i="109"/>
  <c r="AS580" i="109" s="1"/>
  <c r="X583" i="109"/>
  <c r="AD583" i="109" s="1"/>
  <c r="AB591" i="109"/>
  <c r="AC591" i="109" s="1"/>
  <c r="AA591" i="109"/>
  <c r="AD592" i="109"/>
  <c r="Z605" i="109"/>
  <c r="AK641" i="109"/>
  <c r="AE659" i="109"/>
  <c r="AL663" i="109"/>
  <c r="AN665" i="109"/>
  <c r="AR665" i="109" s="1"/>
  <c r="AD675" i="109"/>
  <c r="AR678" i="109"/>
  <c r="AK684" i="109"/>
  <c r="AJ684" i="109"/>
  <c r="AI684" i="109"/>
  <c r="AH684" i="109"/>
  <c r="AG684" i="109"/>
  <c r="AF684" i="109"/>
  <c r="AE684" i="109"/>
  <c r="Z684" i="109"/>
  <c r="AP684" i="109"/>
  <c r="AO684" i="109"/>
  <c r="AN684" i="109"/>
  <c r="AM684" i="109"/>
  <c r="AL684" i="109"/>
  <c r="Y684" i="109"/>
  <c r="X684" i="109"/>
  <c r="AD684" i="109" s="1"/>
  <c r="AI685" i="109"/>
  <c r="AH685" i="109"/>
  <c r="AG685" i="109"/>
  <c r="AF685" i="109"/>
  <c r="AR685" i="109" s="1"/>
  <c r="AE685" i="109"/>
  <c r="AQ685" i="109" s="1"/>
  <c r="Z685" i="109"/>
  <c r="Y685" i="109"/>
  <c r="X685" i="109"/>
  <c r="AP685" i="109"/>
  <c r="AS685" i="109" s="1"/>
  <c r="X714" i="109"/>
  <c r="AD714" i="109" s="1"/>
  <c r="AG756" i="109"/>
  <c r="AG825" i="109"/>
  <c r="AF825" i="109"/>
  <c r="AE825" i="109"/>
  <c r="Z825" i="109"/>
  <c r="Y825" i="109"/>
  <c r="AP825" i="109"/>
  <c r="AO825" i="109"/>
  <c r="AS825" i="109" s="1"/>
  <c r="AN825" i="109"/>
  <c r="AM825" i="109"/>
  <c r="AL825" i="109"/>
  <c r="AK825" i="109"/>
  <c r="AI825" i="109"/>
  <c r="AJ825" i="109"/>
  <c r="AH825" i="109"/>
  <c r="X825" i="109"/>
  <c r="AD825" i="109" s="1"/>
  <c r="AR857" i="109"/>
  <c r="AK895" i="109"/>
  <c r="AG895" i="109"/>
  <c r="AF895" i="109"/>
  <c r="AE895" i="109"/>
  <c r="Z895" i="109"/>
  <c r="Y895" i="109"/>
  <c r="AP895" i="109"/>
  <c r="AO895" i="109"/>
  <c r="AN895" i="109"/>
  <c r="AM895" i="109"/>
  <c r="AL895" i="109"/>
  <c r="AJ895" i="109"/>
  <c r="AH895" i="109"/>
  <c r="AG943" i="109"/>
  <c r="AF943" i="109"/>
  <c r="AE943" i="109"/>
  <c r="AQ943" i="109" s="1"/>
  <c r="Z943" i="109"/>
  <c r="Y943" i="109"/>
  <c r="AM943" i="109"/>
  <c r="AL943" i="109"/>
  <c r="AK943" i="109"/>
  <c r="AJ943" i="109"/>
  <c r="AI943" i="109"/>
  <c r="AH943" i="109"/>
  <c r="X943" i="109"/>
  <c r="AP943" i="109"/>
  <c r="AO943" i="109"/>
  <c r="X401" i="109"/>
  <c r="AD401" i="109" s="1"/>
  <c r="AJ402" i="109"/>
  <c r="AF405" i="109"/>
  <c r="Y408" i="109"/>
  <c r="AG412" i="109"/>
  <c r="AS413" i="109"/>
  <c r="AF415" i="109"/>
  <c r="AR415" i="109" s="1"/>
  <c r="AB416" i="109"/>
  <c r="AC416" i="109" s="1"/>
  <c r="AA416" i="109"/>
  <c r="AO416" i="109"/>
  <c r="AO421" i="109"/>
  <c r="AS421" i="109" s="1"/>
  <c r="AD422" i="109"/>
  <c r="AN426" i="109"/>
  <c r="AI439" i="109"/>
  <c r="AQ439" i="109" s="1"/>
  <c r="X443" i="109"/>
  <c r="AD443" i="109" s="1"/>
  <c r="AH448" i="109"/>
  <c r="AR448" i="109" s="1"/>
  <c r="AF450" i="109"/>
  <c r="Y452" i="109"/>
  <c r="AJ459" i="109"/>
  <c r="AJ461" i="109"/>
  <c r="AR461" i="109" s="1"/>
  <c r="AB470" i="109"/>
  <c r="AC470" i="109" s="1"/>
  <c r="AA470" i="109"/>
  <c r="AF471" i="109"/>
  <c r="AR471" i="109" s="1"/>
  <c r="Y475" i="109"/>
  <c r="Z483" i="109"/>
  <c r="Y483" i="109"/>
  <c r="X483" i="109"/>
  <c r="AP483" i="109"/>
  <c r="AO483" i="109"/>
  <c r="AN483" i="109"/>
  <c r="AM483" i="109"/>
  <c r="AL483" i="109"/>
  <c r="AR483" i="109" s="1"/>
  <c r="AK483" i="109"/>
  <c r="AP488" i="109"/>
  <c r="AI492" i="109"/>
  <c r="AQ492" i="109" s="1"/>
  <c r="AI494" i="109"/>
  <c r="AQ494" i="109" s="1"/>
  <c r="AK500" i="109"/>
  <c r="AR502" i="109"/>
  <c r="AE504" i="109"/>
  <c r="X508" i="109"/>
  <c r="AD508" i="109" s="1"/>
  <c r="AL515" i="109"/>
  <c r="AG525" i="109"/>
  <c r="AQ525" i="109" s="1"/>
  <c r="AG527" i="109"/>
  <c r="Y531" i="109"/>
  <c r="AN536" i="109"/>
  <c r="AI548" i="109"/>
  <c r="Y554" i="109"/>
  <c r="AS557" i="109"/>
  <c r="AB559" i="109"/>
  <c r="AC559" i="109" s="1"/>
  <c r="AA559" i="109"/>
  <c r="AD568" i="109"/>
  <c r="AT568" i="109" s="1"/>
  <c r="AU568" i="109" s="1"/>
  <c r="AJ569" i="109"/>
  <c r="AM571" i="109"/>
  <c r="AB572" i="109"/>
  <c r="AC572" i="109" s="1"/>
  <c r="Y583" i="109"/>
  <c r="AR590" i="109"/>
  <c r="AO592" i="109"/>
  <c r="AS592" i="109" s="1"/>
  <c r="AN592" i="109"/>
  <c r="AM592" i="109"/>
  <c r="AK592" i="109"/>
  <c r="AJ592" i="109"/>
  <c r="AP592" i="109"/>
  <c r="AL592" i="109"/>
  <c r="AI592" i="109"/>
  <c r="AH592" i="109"/>
  <c r="AG592" i="109"/>
  <c r="AF592" i="109"/>
  <c r="AE592" i="109"/>
  <c r="Y592" i="109"/>
  <c r="AE656" i="109"/>
  <c r="AM663" i="109"/>
  <c r="AO665" i="109"/>
  <c r="AS665" i="109" s="1"/>
  <c r="AK674" i="109"/>
  <c r="AD688" i="109"/>
  <c r="AT688" i="109" s="1"/>
  <c r="AU688" i="109" s="1"/>
  <c r="AQ689" i="109"/>
  <c r="Y714" i="109"/>
  <c r="AD753" i="109"/>
  <c r="AH756" i="109"/>
  <c r="X895" i="109"/>
  <c r="AD895" i="109" s="1"/>
  <c r="AD899" i="109"/>
  <c r="AE1000" i="109"/>
  <c r="Y1000" i="109"/>
  <c r="AM1000" i="109"/>
  <c r="AL1000" i="109"/>
  <c r="AK1000" i="109"/>
  <c r="AJ1000" i="109"/>
  <c r="AI1000" i="109"/>
  <c r="AH1000" i="109"/>
  <c r="AG1000" i="109"/>
  <c r="AF1000" i="109"/>
  <c r="AR1000" i="109" s="1"/>
  <c r="X1000" i="109"/>
  <c r="AA422" i="109"/>
  <c r="AA433" i="109"/>
  <c r="AD433" i="109" s="1"/>
  <c r="AA444" i="109"/>
  <c r="AA455" i="109"/>
  <c r="AA466" i="109"/>
  <c r="AA477" i="109"/>
  <c r="AA488" i="109"/>
  <c r="AA499" i="109"/>
  <c r="AA510" i="109"/>
  <c r="AA521" i="109"/>
  <c r="AA532" i="109"/>
  <c r="AA543" i="109"/>
  <c r="AA554" i="109"/>
  <c r="AA565" i="109"/>
  <c r="X578" i="109"/>
  <c r="AP578" i="109"/>
  <c r="AS578" i="109" s="1"/>
  <c r="AA580" i="109"/>
  <c r="AR600" i="109"/>
  <c r="AD608" i="109"/>
  <c r="AQ613" i="109"/>
  <c r="AM617" i="109"/>
  <c r="AL617" i="109"/>
  <c r="AK617" i="109"/>
  <c r="AJ617" i="109"/>
  <c r="AI617" i="109"/>
  <c r="AH617" i="109"/>
  <c r="AG617" i="109"/>
  <c r="AF617" i="109"/>
  <c r="AE617" i="109"/>
  <c r="AB631" i="109"/>
  <c r="AC631" i="109" s="1"/>
  <c r="AA631" i="109"/>
  <c r="Z634" i="109"/>
  <c r="Y634" i="109"/>
  <c r="X634" i="109"/>
  <c r="AD634" i="109" s="1"/>
  <c r="AP634" i="109"/>
  <c r="AO634" i="109"/>
  <c r="AS634" i="109" s="1"/>
  <c r="AN634" i="109"/>
  <c r="AM634" i="109"/>
  <c r="AL634" i="109"/>
  <c r="AP647" i="109"/>
  <c r="AO647" i="109"/>
  <c r="AS647" i="109" s="1"/>
  <c r="AN647" i="109"/>
  <c r="AM647" i="109"/>
  <c r="AL647" i="109"/>
  <c r="AK647" i="109"/>
  <c r="AJ647" i="109"/>
  <c r="AI647" i="109"/>
  <c r="AH647" i="109"/>
  <c r="Y647" i="109"/>
  <c r="AO649" i="109"/>
  <c r="AS649" i="109" s="1"/>
  <c r="AN649" i="109"/>
  <c r="AM649" i="109"/>
  <c r="AL649" i="109"/>
  <c r="AK649" i="109"/>
  <c r="AJ649" i="109"/>
  <c r="AI649" i="109"/>
  <c r="AH649" i="109"/>
  <c r="AG649" i="109"/>
  <c r="AF649" i="109"/>
  <c r="AE649" i="109"/>
  <c r="AP691" i="109"/>
  <c r="AO691" i="109"/>
  <c r="AS691" i="109" s="1"/>
  <c r="AN691" i="109"/>
  <c r="AM691" i="109"/>
  <c r="AL691" i="109"/>
  <c r="AK691" i="109"/>
  <c r="AJ691" i="109"/>
  <c r="AI691" i="109"/>
  <c r="AH691" i="109"/>
  <c r="Y691" i="109"/>
  <c r="AO693" i="109"/>
  <c r="AS693" i="109" s="1"/>
  <c r="AN693" i="109"/>
  <c r="AM693" i="109"/>
  <c r="AL693" i="109"/>
  <c r="AK693" i="109"/>
  <c r="AJ693" i="109"/>
  <c r="AI693" i="109"/>
  <c r="AH693" i="109"/>
  <c r="AG693" i="109"/>
  <c r="AF693" i="109"/>
  <c r="AE693" i="109"/>
  <c r="AQ700" i="109"/>
  <c r="AA751" i="109"/>
  <c r="AD751" i="109" s="1"/>
  <c r="Z773" i="109"/>
  <c r="AP773" i="109"/>
  <c r="AO773" i="109"/>
  <c r="AS773" i="109" s="1"/>
  <c r="AN773" i="109"/>
  <c r="AM773" i="109"/>
  <c r="AL773" i="109"/>
  <c r="AK773" i="109"/>
  <c r="AJ773" i="109"/>
  <c r="AI773" i="109"/>
  <c r="AH773" i="109"/>
  <c r="AG773" i="109"/>
  <c r="AE773" i="109"/>
  <c r="AF773" i="109"/>
  <c r="Y773" i="109"/>
  <c r="X773" i="109"/>
  <c r="AD773" i="109" s="1"/>
  <c r="AB784" i="109"/>
  <c r="AC784" i="109" s="1"/>
  <c r="AA784" i="109"/>
  <c r="AO810" i="109"/>
  <c r="AN810" i="109"/>
  <c r="AM810" i="109"/>
  <c r="AI810" i="109"/>
  <c r="AH810" i="109"/>
  <c r="AG810" i="109"/>
  <c r="AP810" i="109"/>
  <c r="AL810" i="109"/>
  <c r="AK810" i="109"/>
  <c r="AJ810" i="109"/>
  <c r="AF810" i="109"/>
  <c r="AR810" i="109" s="1"/>
  <c r="AE810" i="109"/>
  <c r="Y810" i="109"/>
  <c r="Y912" i="109"/>
  <c r="AJ912" i="109"/>
  <c r="AI912" i="109"/>
  <c r="AH912" i="109"/>
  <c r="AG912" i="109"/>
  <c r="AF912" i="109"/>
  <c r="AE912" i="109"/>
  <c r="X912" i="109"/>
  <c r="AD913" i="109"/>
  <c r="AA924" i="109"/>
  <c r="AB924" i="109"/>
  <c r="AC924" i="109" s="1"/>
  <c r="AO994" i="109"/>
  <c r="AS994" i="109" s="1"/>
  <c r="AN994" i="109"/>
  <c r="AK994" i="109"/>
  <c r="AP994" i="109"/>
  <c r="AM994" i="109"/>
  <c r="AL994" i="109"/>
  <c r="AH994" i="109"/>
  <c r="AG994" i="109"/>
  <c r="AI994" i="109"/>
  <c r="AF994" i="109"/>
  <c r="X994" i="109"/>
  <c r="AD994" i="109" s="1"/>
  <c r="Z994" i="109"/>
  <c r="AB1172" i="109"/>
  <c r="AC1172" i="109" s="1"/>
  <c r="AA1172" i="109"/>
  <c r="AF1205" i="109"/>
  <c r="AE1205" i="109"/>
  <c r="Z1205" i="109"/>
  <c r="Y1205" i="109"/>
  <c r="X1205" i="109"/>
  <c r="AP1205" i="109"/>
  <c r="AM1205" i="109"/>
  <c r="AL1205" i="109"/>
  <c r="AK1205" i="109"/>
  <c r="AO1205" i="109"/>
  <c r="AS1205" i="109" s="1"/>
  <c r="AN1205" i="109"/>
  <c r="AJ1205" i="109"/>
  <c r="AI1205" i="109"/>
  <c r="AH1205" i="109"/>
  <c r="AG1205" i="109"/>
  <c r="AR1263" i="109"/>
  <c r="AJ407" i="109"/>
  <c r="X413" i="109"/>
  <c r="AD413" i="109" s="1"/>
  <c r="AT413" i="109" s="1"/>
  <c r="AU413" i="109" s="1"/>
  <c r="AJ418" i="109"/>
  <c r="AR418" i="109" s="1"/>
  <c r="AT418" i="109" s="1"/>
  <c r="AU418" i="109" s="1"/>
  <c r="X424" i="109"/>
  <c r="AJ429" i="109"/>
  <c r="AR429" i="109" s="1"/>
  <c r="AT429" i="109" s="1"/>
  <c r="AU429" i="109" s="1"/>
  <c r="X435" i="109"/>
  <c r="AJ440" i="109"/>
  <c r="X446" i="109"/>
  <c r="AJ451" i="109"/>
  <c r="X457" i="109"/>
  <c r="AD457" i="109" s="1"/>
  <c r="AT457" i="109" s="1"/>
  <c r="AU457" i="109" s="1"/>
  <c r="AJ462" i="109"/>
  <c r="X468" i="109"/>
  <c r="AD468" i="109" s="1"/>
  <c r="AT468" i="109" s="1"/>
  <c r="AJ473" i="109"/>
  <c r="AR473" i="109" s="1"/>
  <c r="AT473" i="109" s="1"/>
  <c r="AU473" i="109" s="1"/>
  <c r="X479" i="109"/>
  <c r="AJ484" i="109"/>
  <c r="X490" i="109"/>
  <c r="AD490" i="109" s="1"/>
  <c r="AT490" i="109" s="1"/>
  <c r="AU490" i="109" s="1"/>
  <c r="AJ495" i="109"/>
  <c r="X501" i="109"/>
  <c r="AD501" i="109" s="1"/>
  <c r="AJ506" i="109"/>
  <c r="AR506" i="109" s="1"/>
  <c r="AT506" i="109" s="1"/>
  <c r="AU506" i="109" s="1"/>
  <c r="X512" i="109"/>
  <c r="AJ517" i="109"/>
  <c r="AR517" i="109" s="1"/>
  <c r="AT517" i="109" s="1"/>
  <c r="AU517" i="109" s="1"/>
  <c r="X523" i="109"/>
  <c r="AD523" i="109" s="1"/>
  <c r="AT523" i="109" s="1"/>
  <c r="AJ528" i="109"/>
  <c r="X534" i="109"/>
  <c r="AD534" i="109" s="1"/>
  <c r="AT534" i="109" s="1"/>
  <c r="AJ539" i="109"/>
  <c r="X545" i="109"/>
  <c r="AJ550" i="109"/>
  <c r="X556" i="109"/>
  <c r="AJ561" i="109"/>
  <c r="X567" i="109"/>
  <c r="AD567" i="109" s="1"/>
  <c r="AT567" i="109" s="1"/>
  <c r="AU567" i="109" s="1"/>
  <c r="Y578" i="109"/>
  <c r="AN585" i="109"/>
  <c r="X617" i="109"/>
  <c r="AD617" i="109" s="1"/>
  <c r="AB622" i="109"/>
  <c r="AC622" i="109" s="1"/>
  <c r="AA622" i="109"/>
  <c r="AD622" i="109" s="1"/>
  <c r="AS635" i="109"/>
  <c r="Z647" i="109"/>
  <c r="X649" i="109"/>
  <c r="AD649" i="109" s="1"/>
  <c r="Z691" i="109"/>
  <c r="X693" i="109"/>
  <c r="AD693" i="109" s="1"/>
  <c r="AS701" i="109"/>
  <c r="AQ711" i="109"/>
  <c r="AS729" i="109"/>
  <c r="AQ730" i="109"/>
  <c r="AB731" i="109"/>
  <c r="AC731" i="109" s="1"/>
  <c r="AA731" i="109"/>
  <c r="AD731" i="109" s="1"/>
  <c r="AS742" i="109"/>
  <c r="AB744" i="109"/>
  <c r="AC744" i="109" s="1"/>
  <c r="AA744" i="109"/>
  <c r="AB767" i="109"/>
  <c r="AC767" i="109" s="1"/>
  <c r="AA767" i="109"/>
  <c r="AF781" i="109"/>
  <c r="Z781" i="109"/>
  <c r="Y781" i="109"/>
  <c r="X781" i="109"/>
  <c r="AP781" i="109"/>
  <c r="AO781" i="109"/>
  <c r="AS781" i="109" s="1"/>
  <c r="AN781" i="109"/>
  <c r="AG781" i="109"/>
  <c r="AQ781" i="109" s="1"/>
  <c r="X810" i="109"/>
  <c r="AD810" i="109" s="1"/>
  <c r="AO832" i="109"/>
  <c r="AS832" i="109" s="1"/>
  <c r="AN832" i="109"/>
  <c r="AM832" i="109"/>
  <c r="AL832" i="109"/>
  <c r="AK832" i="109"/>
  <c r="AI832" i="109"/>
  <c r="AH832" i="109"/>
  <c r="AG832" i="109"/>
  <c r="Z832" i="109"/>
  <c r="Y832" i="109"/>
  <c r="X832" i="109"/>
  <c r="AD832" i="109" s="1"/>
  <c r="AP832" i="109"/>
  <c r="AJ832" i="109"/>
  <c r="AF832" i="109"/>
  <c r="AE832" i="109"/>
  <c r="AQ832" i="109" s="1"/>
  <c r="AB838" i="109"/>
  <c r="AC838" i="109" s="1"/>
  <c r="AA838" i="109"/>
  <c r="AK912" i="109"/>
  <c r="AS921" i="109"/>
  <c r="AM929" i="109"/>
  <c r="AL929" i="109"/>
  <c r="AK929" i="109"/>
  <c r="AJ929" i="109"/>
  <c r="AI929" i="109"/>
  <c r="AH929" i="109"/>
  <c r="AG929" i="109"/>
  <c r="AF929" i="109"/>
  <c r="AE929" i="109"/>
  <c r="AP929" i="109"/>
  <c r="Z929" i="109"/>
  <c r="Y929" i="109"/>
  <c r="X929" i="109"/>
  <c r="AD929" i="109" s="1"/>
  <c r="Z1001" i="109"/>
  <c r="AP1001" i="109"/>
  <c r="AO1001" i="109"/>
  <c r="AS1001" i="109" s="1"/>
  <c r="AN1001" i="109"/>
  <c r="AM1001" i="109"/>
  <c r="AL1001" i="109"/>
  <c r="AK1001" i="109"/>
  <c r="AJ1001" i="109"/>
  <c r="AI1001" i="109"/>
  <c r="AH1001" i="109"/>
  <c r="AE1001" i="109"/>
  <c r="AG1001" i="109"/>
  <c r="AF1001" i="109"/>
  <c r="X1001" i="109"/>
  <c r="AD586" i="109"/>
  <c r="AR621" i="109"/>
  <c r="AP636" i="109"/>
  <c r="AO636" i="109"/>
  <c r="AN636" i="109"/>
  <c r="AM636" i="109"/>
  <c r="AL636" i="109"/>
  <c r="AK636" i="109"/>
  <c r="AJ636" i="109"/>
  <c r="AI636" i="109"/>
  <c r="AQ636" i="109" s="1"/>
  <c r="AH636" i="109"/>
  <c r="AR636" i="109" s="1"/>
  <c r="Y636" i="109"/>
  <c r="AO638" i="109"/>
  <c r="AS638" i="109" s="1"/>
  <c r="AN638" i="109"/>
  <c r="AM638" i="109"/>
  <c r="AL638" i="109"/>
  <c r="AK638" i="109"/>
  <c r="AJ638" i="109"/>
  <c r="AI638" i="109"/>
  <c r="AH638" i="109"/>
  <c r="AG638" i="109"/>
  <c r="AF638" i="109"/>
  <c r="AE638" i="109"/>
  <c r="AB665" i="109"/>
  <c r="AC665" i="109" s="1"/>
  <c r="AA665" i="109"/>
  <c r="AD665" i="109" s="1"/>
  <c r="AB676" i="109"/>
  <c r="AC676" i="109" s="1"/>
  <c r="AA676" i="109"/>
  <c r="AP702" i="109"/>
  <c r="AO702" i="109"/>
  <c r="AS702" i="109" s="1"/>
  <c r="AN702" i="109"/>
  <c r="AM702" i="109"/>
  <c r="AL702" i="109"/>
  <c r="AK702" i="109"/>
  <c r="AJ702" i="109"/>
  <c r="AI702" i="109"/>
  <c r="AH702" i="109"/>
  <c r="AR702" i="109" s="1"/>
  <c r="AT702" i="109" s="1"/>
  <c r="AU702" i="109" s="1"/>
  <c r="Y702" i="109"/>
  <c r="AO704" i="109"/>
  <c r="AS704" i="109" s="1"/>
  <c r="AN704" i="109"/>
  <c r="AM704" i="109"/>
  <c r="AL704" i="109"/>
  <c r="AK704" i="109"/>
  <c r="AJ704" i="109"/>
  <c r="AI704" i="109"/>
  <c r="AH704" i="109"/>
  <c r="AG704" i="109"/>
  <c r="AF704" i="109"/>
  <c r="AE704" i="109"/>
  <c r="AS712" i="109"/>
  <c r="AI728" i="109"/>
  <c r="AH728" i="109"/>
  <c r="AG728" i="109"/>
  <c r="AE728" i="109"/>
  <c r="AP728" i="109"/>
  <c r="AO728" i="109"/>
  <c r="AS728" i="109" s="1"/>
  <c r="AN728" i="109"/>
  <c r="AM728" i="109"/>
  <c r="AL728" i="109"/>
  <c r="Y728" i="109"/>
  <c r="AN739" i="109"/>
  <c r="AM739" i="109"/>
  <c r="AL739" i="109"/>
  <c r="AK739" i="109"/>
  <c r="AJ739" i="109"/>
  <c r="AI739" i="109"/>
  <c r="AH739" i="109"/>
  <c r="AG739" i="109"/>
  <c r="AF739" i="109"/>
  <c r="AE739" i="109"/>
  <c r="AP739" i="109"/>
  <c r="AO739" i="109"/>
  <c r="AS739" i="109" s="1"/>
  <c r="AR746" i="109"/>
  <c r="AN750" i="109"/>
  <c r="AM750" i="109"/>
  <c r="AL750" i="109"/>
  <c r="AK750" i="109"/>
  <c r="AJ750" i="109"/>
  <c r="AI750" i="109"/>
  <c r="AH750" i="109"/>
  <c r="AG750" i="109"/>
  <c r="AF750" i="109"/>
  <c r="AE750" i="109"/>
  <c r="Y750" i="109"/>
  <c r="AA980" i="109"/>
  <c r="AB980" i="109"/>
  <c r="AC980" i="109" s="1"/>
  <c r="Z413" i="109"/>
  <c r="AL418" i="109"/>
  <c r="Z424" i="109"/>
  <c r="X425" i="109"/>
  <c r="AL429" i="109"/>
  <c r="Z435" i="109"/>
  <c r="X436" i="109"/>
  <c r="AD436" i="109" s="1"/>
  <c r="AT436" i="109" s="1"/>
  <c r="AU436" i="109" s="1"/>
  <c r="AL440" i="109"/>
  <c r="Z446" i="109"/>
  <c r="X447" i="109"/>
  <c r="AD447" i="109" s="1"/>
  <c r="AT447" i="109" s="1"/>
  <c r="AU447" i="109" s="1"/>
  <c r="AL451" i="109"/>
  <c r="AR451" i="109" s="1"/>
  <c r="AT451" i="109" s="1"/>
  <c r="AU451" i="109" s="1"/>
  <c r="Z457" i="109"/>
  <c r="X458" i="109"/>
  <c r="AD458" i="109" s="1"/>
  <c r="AT458" i="109" s="1"/>
  <c r="AU458" i="109" s="1"/>
  <c r="AL462" i="109"/>
  <c r="AR462" i="109" s="1"/>
  <c r="AT462" i="109" s="1"/>
  <c r="AU462" i="109" s="1"/>
  <c r="Z468" i="109"/>
  <c r="X469" i="109"/>
  <c r="AD469" i="109" s="1"/>
  <c r="AT469" i="109" s="1"/>
  <c r="AU469" i="109" s="1"/>
  <c r="AL473" i="109"/>
  <c r="Z479" i="109"/>
  <c r="X480" i="109"/>
  <c r="AD480" i="109" s="1"/>
  <c r="AT480" i="109" s="1"/>
  <c r="AU480" i="109" s="1"/>
  <c r="AL484" i="109"/>
  <c r="Z490" i="109"/>
  <c r="X491" i="109"/>
  <c r="AL495" i="109"/>
  <c r="Z501" i="109"/>
  <c r="X502" i="109"/>
  <c r="AL506" i="109"/>
  <c r="Z512" i="109"/>
  <c r="X513" i="109"/>
  <c r="AD513" i="109" s="1"/>
  <c r="AT513" i="109" s="1"/>
  <c r="AU513" i="109" s="1"/>
  <c r="AL517" i="109"/>
  <c r="Z523" i="109"/>
  <c r="X524" i="109"/>
  <c r="AL528" i="109"/>
  <c r="Z534" i="109"/>
  <c r="X535" i="109"/>
  <c r="AD535" i="109" s="1"/>
  <c r="AT535" i="109" s="1"/>
  <c r="AU535" i="109" s="1"/>
  <c r="AL539" i="109"/>
  <c r="AR539" i="109" s="1"/>
  <c r="AT539" i="109" s="1"/>
  <c r="AU539" i="109" s="1"/>
  <c r="Z545" i="109"/>
  <c r="X546" i="109"/>
  <c r="AD546" i="109" s="1"/>
  <c r="AT546" i="109" s="1"/>
  <c r="AU546" i="109" s="1"/>
  <c r="AL550" i="109"/>
  <c r="Z556" i="109"/>
  <c r="X557" i="109"/>
  <c r="AD557" i="109" s="1"/>
  <c r="AL561" i="109"/>
  <c r="Z567" i="109"/>
  <c r="X568" i="109"/>
  <c r="AF576" i="109"/>
  <c r="X576" i="109"/>
  <c r="AQ602" i="109"/>
  <c r="AS609" i="109"/>
  <c r="Z617" i="109"/>
  <c r="AI619" i="109"/>
  <c r="AH619" i="109"/>
  <c r="AG619" i="109"/>
  <c r="AF619" i="109"/>
  <c r="AR619" i="109" s="1"/>
  <c r="AE619" i="109"/>
  <c r="AQ619" i="109" s="1"/>
  <c r="Z619" i="109"/>
  <c r="Y619" i="109"/>
  <c r="X619" i="109"/>
  <c r="AD619" i="109" s="1"/>
  <c r="AT619" i="109" s="1"/>
  <c r="AU619" i="109" s="1"/>
  <c r="AE621" i="109"/>
  <c r="AQ621" i="109" s="1"/>
  <c r="Z621" i="109"/>
  <c r="Y621" i="109"/>
  <c r="X621" i="109"/>
  <c r="AD621" i="109" s="1"/>
  <c r="AT621" i="109" s="1"/>
  <c r="AU621" i="109" s="1"/>
  <c r="AP621" i="109"/>
  <c r="AG621" i="109"/>
  <c r="AF634" i="109"/>
  <c r="Z636" i="109"/>
  <c r="X638" i="109"/>
  <c r="AD638" i="109" s="1"/>
  <c r="Z649" i="109"/>
  <c r="AQ666" i="109"/>
  <c r="AB687" i="109"/>
  <c r="AC687" i="109" s="1"/>
  <c r="AA687" i="109"/>
  <c r="Z693" i="109"/>
  <c r="Z702" i="109"/>
  <c r="X704" i="109"/>
  <c r="AD704" i="109" s="1"/>
  <c r="AP713" i="109"/>
  <c r="AO713" i="109"/>
  <c r="AS713" i="109" s="1"/>
  <c r="AN713" i="109"/>
  <c r="AM713" i="109"/>
  <c r="AL713" i="109"/>
  <c r="AK713" i="109"/>
  <c r="AJ713" i="109"/>
  <c r="AR713" i="109" s="1"/>
  <c r="AT713" i="109" s="1"/>
  <c r="AU713" i="109" s="1"/>
  <c r="AI713" i="109"/>
  <c r="AH713" i="109"/>
  <c r="Y713" i="109"/>
  <c r="Z728" i="109"/>
  <c r="Y733" i="109"/>
  <c r="X733" i="109"/>
  <c r="AD733" i="109" s="1"/>
  <c r="AO733" i="109"/>
  <c r="AS733" i="109" s="1"/>
  <c r="AP733" i="109"/>
  <c r="AN733" i="109"/>
  <c r="AM733" i="109"/>
  <c r="AL733" i="109"/>
  <c r="AK733" i="109"/>
  <c r="AJ733" i="109"/>
  <c r="AI733" i="109"/>
  <c r="AH733" i="109"/>
  <c r="AG733" i="109"/>
  <c r="AF733" i="109"/>
  <c r="AR733" i="109" s="1"/>
  <c r="X739" i="109"/>
  <c r="AD739" i="109" s="1"/>
  <c r="Z750" i="109"/>
  <c r="AB755" i="109"/>
  <c r="AC755" i="109" s="1"/>
  <c r="AA755" i="109"/>
  <c r="AD771" i="109"/>
  <c r="AI781" i="109"/>
  <c r="AP819" i="109"/>
  <c r="AO819" i="109"/>
  <c r="AM819" i="109"/>
  <c r="AL819" i="109"/>
  <c r="AK819" i="109"/>
  <c r="AN819" i="109"/>
  <c r="AJ819" i="109"/>
  <c r="AI819" i="109"/>
  <c r="AH819" i="109"/>
  <c r="AF819" i="109"/>
  <c r="AR819" i="109" s="1"/>
  <c r="AG819" i="109"/>
  <c r="AE819" i="109"/>
  <c r="Y819" i="109"/>
  <c r="AR837" i="109"/>
  <c r="AB866" i="109"/>
  <c r="AC866" i="109" s="1"/>
  <c r="AA866" i="109"/>
  <c r="AA911" i="109"/>
  <c r="AB911" i="109"/>
  <c r="AC911" i="109" s="1"/>
  <c r="AM912" i="109"/>
  <c r="AO929" i="109"/>
  <c r="AS929" i="109" s="1"/>
  <c r="AP971" i="109"/>
  <c r="AO971" i="109"/>
  <c r="AN971" i="109"/>
  <c r="AM971" i="109"/>
  <c r="AL971" i="109"/>
  <c r="AK971" i="109"/>
  <c r="AJ971" i="109"/>
  <c r="AI971" i="109"/>
  <c r="AF971" i="109"/>
  <c r="AE971" i="109"/>
  <c r="AH971" i="109"/>
  <c r="AG971" i="109"/>
  <c r="Z971" i="109"/>
  <c r="Y971" i="109"/>
  <c r="X971" i="109"/>
  <c r="AD971" i="109" s="1"/>
  <c r="Y981" i="109"/>
  <c r="AJ981" i="109"/>
  <c r="AI981" i="109"/>
  <c r="AH981" i="109"/>
  <c r="AG981" i="109"/>
  <c r="AF981" i="109"/>
  <c r="AR981" i="109" s="1"/>
  <c r="AE981" i="109"/>
  <c r="AQ981" i="109" s="1"/>
  <c r="X981" i="109"/>
  <c r="AD981" i="109" s="1"/>
  <c r="AP981" i="109"/>
  <c r="AS981" i="109" s="1"/>
  <c r="AM396" i="109"/>
  <c r="AM407" i="109"/>
  <c r="AQ407" i="109" s="1"/>
  <c r="AM418" i="109"/>
  <c r="Y425" i="109"/>
  <c r="AM429" i="109"/>
  <c r="AQ429" i="109" s="1"/>
  <c r="Y436" i="109"/>
  <c r="AM440" i="109"/>
  <c r="AQ440" i="109" s="1"/>
  <c r="Y447" i="109"/>
  <c r="AM451" i="109"/>
  <c r="AQ451" i="109" s="1"/>
  <c r="Y458" i="109"/>
  <c r="AM462" i="109"/>
  <c r="Y469" i="109"/>
  <c r="AM473" i="109"/>
  <c r="AQ473" i="109" s="1"/>
  <c r="Y480" i="109"/>
  <c r="AM484" i="109"/>
  <c r="AQ484" i="109" s="1"/>
  <c r="Y491" i="109"/>
  <c r="AM495" i="109"/>
  <c r="AQ495" i="109" s="1"/>
  <c r="Y502" i="109"/>
  <c r="AM506" i="109"/>
  <c r="AQ506" i="109" s="1"/>
  <c r="Y513" i="109"/>
  <c r="Y524" i="109"/>
  <c r="AM528" i="109"/>
  <c r="AQ528" i="109" s="1"/>
  <c r="Y535" i="109"/>
  <c r="Y546" i="109"/>
  <c r="Y557" i="109"/>
  <c r="Y568" i="109"/>
  <c r="AG587" i="109"/>
  <c r="AF587" i="109"/>
  <c r="AE587" i="109"/>
  <c r="AQ587" i="109" s="1"/>
  <c r="X587" i="109"/>
  <c r="AD587" i="109" s="1"/>
  <c r="AB589" i="109"/>
  <c r="AC589" i="109" s="1"/>
  <c r="AA589" i="109"/>
  <c r="AR602" i="109"/>
  <c r="AB611" i="109"/>
  <c r="AC611" i="109" s="1"/>
  <c r="AA611" i="109"/>
  <c r="AD611" i="109" s="1"/>
  <c r="AB620" i="109"/>
  <c r="AC620" i="109" s="1"/>
  <c r="AA620" i="109"/>
  <c r="AD620" i="109" s="1"/>
  <c r="AT620" i="109" s="1"/>
  <c r="AU620" i="109" s="1"/>
  <c r="Z623" i="109"/>
  <c r="Y623" i="109"/>
  <c r="X623" i="109"/>
  <c r="AD623" i="109" s="1"/>
  <c r="AP623" i="109"/>
  <c r="AO623" i="109"/>
  <c r="AS623" i="109" s="1"/>
  <c r="AN623" i="109"/>
  <c r="AM623" i="109"/>
  <c r="AL623" i="109"/>
  <c r="Y638" i="109"/>
  <c r="AR666" i="109"/>
  <c r="AQ677" i="109"/>
  <c r="Y704" i="109"/>
  <c r="Y739" i="109"/>
  <c r="AS753" i="109"/>
  <c r="AF770" i="109"/>
  <c r="Z770" i="109"/>
  <c r="AL770" i="109"/>
  <c r="AK770" i="109"/>
  <c r="AJ770" i="109"/>
  <c r="AI770" i="109"/>
  <c r="AH770" i="109"/>
  <c r="AG770" i="109"/>
  <c r="AE770" i="109"/>
  <c r="X770" i="109"/>
  <c r="AD770" i="109" s="1"/>
  <c r="AM797" i="109"/>
  <c r="AL797" i="109"/>
  <c r="AK797" i="109"/>
  <c r="AP797" i="109"/>
  <c r="AO797" i="109"/>
  <c r="AN797" i="109"/>
  <c r="AJ797" i="109"/>
  <c r="AI797" i="109"/>
  <c r="AG797" i="109"/>
  <c r="AH797" i="109"/>
  <c r="AF797" i="109"/>
  <c r="AE797" i="109"/>
  <c r="Y797" i="109"/>
  <c r="AQ837" i="109"/>
  <c r="AB903" i="109"/>
  <c r="AC903" i="109" s="1"/>
  <c r="AA903" i="109"/>
  <c r="AN912" i="109"/>
  <c r="AE922" i="109"/>
  <c r="AQ922" i="109" s="1"/>
  <c r="Z922" i="109"/>
  <c r="Y922" i="109"/>
  <c r="X922" i="109"/>
  <c r="AD922" i="109" s="1"/>
  <c r="AO922" i="109"/>
  <c r="AP922" i="109"/>
  <c r="AN922" i="109"/>
  <c r="AM922" i="109"/>
  <c r="AL922" i="109"/>
  <c r="AK922" i="109"/>
  <c r="AJ922" i="109"/>
  <c r="AI922" i="109"/>
  <c r="AF922" i="109"/>
  <c r="AH922" i="109"/>
  <c r="AD924" i="109"/>
  <c r="AR979" i="109"/>
  <c r="Z1164" i="109"/>
  <c r="Y1164" i="109"/>
  <c r="X1164" i="109"/>
  <c r="AD1164" i="109" s="1"/>
  <c r="AP1164" i="109"/>
  <c r="AO1164" i="109"/>
  <c r="AS1164" i="109" s="1"/>
  <c r="AN1164" i="109"/>
  <c r="AK1164" i="109"/>
  <c r="AM1164" i="109"/>
  <c r="AG1164" i="109"/>
  <c r="AF1164" i="109"/>
  <c r="AE1164" i="109"/>
  <c r="AL1164" i="109"/>
  <c r="AJ1164" i="109"/>
  <c r="AI1164" i="109"/>
  <c r="AH1164" i="109"/>
  <c r="AJ574" i="109"/>
  <c r="AF574" i="109"/>
  <c r="AS589" i="109"/>
  <c r="AS624" i="109"/>
  <c r="AB654" i="109"/>
  <c r="AC654" i="109" s="1"/>
  <c r="AA654" i="109"/>
  <c r="AD672" i="109"/>
  <c r="AD683" i="109"/>
  <c r="AQ688" i="109"/>
  <c r="AK717" i="109"/>
  <c r="AJ717" i="109"/>
  <c r="AI717" i="109"/>
  <c r="AH717" i="109"/>
  <c r="AG717" i="109"/>
  <c r="AF717" i="109"/>
  <c r="AE717" i="109"/>
  <c r="Z717" i="109"/>
  <c r="X736" i="109"/>
  <c r="AD736" i="109" s="1"/>
  <c r="AO736" i="109"/>
  <c r="AN736" i="109"/>
  <c r="AM736" i="109"/>
  <c r="AL736" i="109"/>
  <c r="AK736" i="109"/>
  <c r="AI736" i="109"/>
  <c r="AP736" i="109"/>
  <c r="AJ736" i="109"/>
  <c r="AH736" i="109"/>
  <c r="AG736" i="109"/>
  <c r="AF736" i="109"/>
  <c r="AR736" i="109" s="1"/>
  <c r="AE736" i="109"/>
  <c r="Z736" i="109"/>
  <c r="AB776" i="109"/>
  <c r="AC776" i="109" s="1"/>
  <c r="AA776" i="109"/>
  <c r="AD776" i="109" s="1"/>
  <c r="AP856" i="109"/>
  <c r="AO856" i="109"/>
  <c r="AS856" i="109" s="1"/>
  <c r="AN856" i="109"/>
  <c r="AM856" i="109"/>
  <c r="AK856" i="109"/>
  <c r="AJ856" i="109"/>
  <c r="AI856" i="109"/>
  <c r="AF856" i="109"/>
  <c r="AE856" i="109"/>
  <c r="AL856" i="109"/>
  <c r="AG856" i="109"/>
  <c r="AM861" i="109"/>
  <c r="AN861" i="109"/>
  <c r="AL861" i="109"/>
  <c r="AK861" i="109"/>
  <c r="AJ861" i="109"/>
  <c r="AI861" i="109"/>
  <c r="AG861" i="109"/>
  <c r="AF861" i="109"/>
  <c r="AE861" i="109"/>
  <c r="AP861" i="109"/>
  <c r="AO861" i="109"/>
  <c r="AH861" i="109"/>
  <c r="Z861" i="109"/>
  <c r="Y861" i="109"/>
  <c r="X861" i="109"/>
  <c r="AD861" i="109" s="1"/>
  <c r="AM888" i="109"/>
  <c r="AL888" i="109"/>
  <c r="AK888" i="109"/>
  <c r="AJ888" i="109"/>
  <c r="AI888" i="109"/>
  <c r="AG888" i="109"/>
  <c r="AF888" i="109"/>
  <c r="AE888" i="109"/>
  <c r="AQ888" i="109" s="1"/>
  <c r="Z888" i="109"/>
  <c r="AP888" i="109"/>
  <c r="AO888" i="109"/>
  <c r="AN888" i="109"/>
  <c r="AH888" i="109"/>
  <c r="Y888" i="109"/>
  <c r="AS896" i="109"/>
  <c r="AB901" i="109"/>
  <c r="AC901" i="109" s="1"/>
  <c r="AA901" i="109"/>
  <c r="Z923" i="109"/>
  <c r="Y923" i="109"/>
  <c r="X923" i="109"/>
  <c r="AD923" i="109" s="1"/>
  <c r="AM923" i="109"/>
  <c r="AP923" i="109"/>
  <c r="AO923" i="109"/>
  <c r="AL923" i="109"/>
  <c r="AN923" i="109"/>
  <c r="AF923" i="109"/>
  <c r="AB948" i="109"/>
  <c r="AC948" i="109" s="1"/>
  <c r="AA948" i="109"/>
  <c r="AD948" i="109" s="1"/>
  <c r="AO961" i="109"/>
  <c r="AS961" i="109" s="1"/>
  <c r="AN961" i="109"/>
  <c r="AM961" i="109"/>
  <c r="AL961" i="109"/>
  <c r="AK961" i="109"/>
  <c r="AJ961" i="109"/>
  <c r="AI961" i="109"/>
  <c r="AH961" i="109"/>
  <c r="AG961" i="109"/>
  <c r="X961" i="109"/>
  <c r="AD961" i="109" s="1"/>
  <c r="AP961" i="109"/>
  <c r="AF961" i="109"/>
  <c r="AE961" i="109"/>
  <c r="Z961" i="109"/>
  <c r="AP1178" i="109"/>
  <c r="AO1178" i="109"/>
  <c r="AS1178" i="109" s="1"/>
  <c r="AL1178" i="109"/>
  <c r="AJ1178" i="109"/>
  <c r="AI1178" i="109"/>
  <c r="AH1178" i="109"/>
  <c r="AG1178" i="109"/>
  <c r="AF1178" i="109"/>
  <c r="AE1178" i="109"/>
  <c r="AQ1178" i="109" s="1"/>
  <c r="Y1178" i="109"/>
  <c r="AN1178" i="109"/>
  <c r="AM1178" i="109"/>
  <c r="AK1178" i="109"/>
  <c r="Z1178" i="109"/>
  <c r="X1178" i="109"/>
  <c r="AD1178" i="109" s="1"/>
  <c r="AO396" i="109"/>
  <c r="AS396" i="109" s="1"/>
  <c r="AO407" i="109"/>
  <c r="AS407" i="109" s="1"/>
  <c r="AO418" i="109"/>
  <c r="AS418" i="109" s="1"/>
  <c r="AO429" i="109"/>
  <c r="AS429" i="109" s="1"/>
  <c r="AO440" i="109"/>
  <c r="AS440" i="109" s="1"/>
  <c r="AO451" i="109"/>
  <c r="AS451" i="109" s="1"/>
  <c r="AO462" i="109"/>
  <c r="AS462" i="109" s="1"/>
  <c r="AO473" i="109"/>
  <c r="AS473" i="109" s="1"/>
  <c r="AO484" i="109"/>
  <c r="AS484" i="109" s="1"/>
  <c r="AO495" i="109"/>
  <c r="AS495" i="109" s="1"/>
  <c r="AO506" i="109"/>
  <c r="AS506" i="109" s="1"/>
  <c r="AO517" i="109"/>
  <c r="AS517" i="109" s="1"/>
  <c r="AO528" i="109"/>
  <c r="AS528" i="109" s="1"/>
  <c r="AO539" i="109"/>
  <c r="AS539" i="109" s="1"/>
  <c r="AO550" i="109"/>
  <c r="AS550" i="109" s="1"/>
  <c r="AO561" i="109"/>
  <c r="AS561" i="109" s="1"/>
  <c r="AT561" i="109" s="1"/>
  <c r="AU561" i="109" s="1"/>
  <c r="X574" i="109"/>
  <c r="AD574" i="109" s="1"/>
  <c r="AE578" i="109"/>
  <c r="AQ578" i="109" s="1"/>
  <c r="AD584" i="109"/>
  <c r="Z587" i="109"/>
  <c r="AQ591" i="109"/>
  <c r="AS598" i="109"/>
  <c r="AI608" i="109"/>
  <c r="AH608" i="109"/>
  <c r="AG608" i="109"/>
  <c r="AF608" i="109"/>
  <c r="AE608" i="109"/>
  <c r="Z608" i="109"/>
  <c r="Y608" i="109"/>
  <c r="X608" i="109"/>
  <c r="AE610" i="109"/>
  <c r="AQ610" i="109" s="1"/>
  <c r="Z610" i="109"/>
  <c r="Y610" i="109"/>
  <c r="X610" i="109"/>
  <c r="AP610" i="109"/>
  <c r="AS610" i="109" s="1"/>
  <c r="AG610" i="109"/>
  <c r="AN617" i="109"/>
  <c r="AE623" i="109"/>
  <c r="AQ623" i="109" s="1"/>
  <c r="AP625" i="109"/>
  <c r="AO625" i="109"/>
  <c r="AS625" i="109" s="1"/>
  <c r="AN625" i="109"/>
  <c r="AM625" i="109"/>
  <c r="AL625" i="109"/>
  <c r="AK625" i="109"/>
  <c r="AQ625" i="109" s="1"/>
  <c r="AJ625" i="109"/>
  <c r="AI625" i="109"/>
  <c r="AH625" i="109"/>
  <c r="Y625" i="109"/>
  <c r="AI634" i="109"/>
  <c r="AQ634" i="109" s="1"/>
  <c r="AE647" i="109"/>
  <c r="AQ655" i="109"/>
  <c r="AR688" i="109"/>
  <c r="AE691" i="109"/>
  <c r="AQ691" i="109" s="1"/>
  <c r="AB698" i="109"/>
  <c r="AC698" i="109" s="1"/>
  <c r="AA698" i="109"/>
  <c r="AB709" i="109"/>
  <c r="AC709" i="109" s="1"/>
  <c r="AA709" i="109"/>
  <c r="AD709" i="109" s="1"/>
  <c r="AT709" i="109" s="1"/>
  <c r="AU709" i="109" s="1"/>
  <c r="X717" i="109"/>
  <c r="AD717" i="109" s="1"/>
  <c r="AN761" i="109"/>
  <c r="AM761" i="109"/>
  <c r="AL761" i="109"/>
  <c r="AK761" i="109"/>
  <c r="AJ761" i="109"/>
  <c r="AI761" i="109"/>
  <c r="AH761" i="109"/>
  <c r="AG761" i="109"/>
  <c r="AF761" i="109"/>
  <c r="AE761" i="109"/>
  <c r="Z761" i="109"/>
  <c r="Y761" i="109"/>
  <c r="X761" i="109"/>
  <c r="AD761" i="109" s="1"/>
  <c r="AM770" i="109"/>
  <c r="AL781" i="109"/>
  <c r="AD835" i="109"/>
  <c r="X856" i="109"/>
  <c r="X888" i="109"/>
  <c r="AP912" i="109"/>
  <c r="AS912" i="109" s="1"/>
  <c r="AG923" i="109"/>
  <c r="AQ923" i="109" s="1"/>
  <c r="AR956" i="109"/>
  <c r="AD980" i="109"/>
  <c r="AT980" i="109" s="1"/>
  <c r="AU980" i="109" s="1"/>
  <c r="AJ994" i="109"/>
  <c r="AD1158" i="109"/>
  <c r="Y574" i="109"/>
  <c r="AB600" i="109"/>
  <c r="AC600" i="109" s="1"/>
  <c r="AA600" i="109"/>
  <c r="AD600" i="109" s="1"/>
  <c r="AT600" i="109" s="1"/>
  <c r="AU600" i="109" s="1"/>
  <c r="AB609" i="109"/>
  <c r="AC609" i="109" s="1"/>
  <c r="AA609" i="109"/>
  <c r="Z612" i="109"/>
  <c r="Y612" i="109"/>
  <c r="X612" i="109"/>
  <c r="AD612" i="109" s="1"/>
  <c r="AP612" i="109"/>
  <c r="AO612" i="109"/>
  <c r="AS612" i="109" s="1"/>
  <c r="AN612" i="109"/>
  <c r="AM612" i="109"/>
  <c r="AL612" i="109"/>
  <c r="AD618" i="109"/>
  <c r="AB643" i="109"/>
  <c r="AC643" i="109" s="1"/>
  <c r="AA643" i="109"/>
  <c r="AR647" i="109"/>
  <c r="AT647" i="109" s="1"/>
  <c r="AU647" i="109" s="1"/>
  <c r="AR655" i="109"/>
  <c r="AD663" i="109"/>
  <c r="AD674" i="109"/>
  <c r="AT674" i="109" s="1"/>
  <c r="AU674" i="109" s="1"/>
  <c r="AD685" i="109"/>
  <c r="AT685" i="109" s="1"/>
  <c r="AU685" i="109" s="1"/>
  <c r="AD687" i="109"/>
  <c r="AT687" i="109" s="1"/>
  <c r="AU687" i="109" s="1"/>
  <c r="AR691" i="109"/>
  <c r="AT691" i="109" s="1"/>
  <c r="AU691" i="109" s="1"/>
  <c r="Y717" i="109"/>
  <c r="AA720" i="109"/>
  <c r="AB720" i="109"/>
  <c r="AC720" i="109" s="1"/>
  <c r="AO750" i="109"/>
  <c r="AB793" i="109"/>
  <c r="AC793" i="109" s="1"/>
  <c r="AA793" i="109"/>
  <c r="AS823" i="109"/>
  <c r="Y856" i="109"/>
  <c r="AK862" i="109"/>
  <c r="AM862" i="109"/>
  <c r="AL862" i="109"/>
  <c r="AJ862" i="109"/>
  <c r="AI862" i="109"/>
  <c r="AH862" i="109"/>
  <c r="AF862" i="109"/>
  <c r="AE862" i="109"/>
  <c r="AQ862" i="109" s="1"/>
  <c r="Z862" i="109"/>
  <c r="AO862" i="109"/>
  <c r="AS862" i="109" s="1"/>
  <c r="AN862" i="109"/>
  <c r="AG862" i="109"/>
  <c r="Y862" i="109"/>
  <c r="X862" i="109"/>
  <c r="AA875" i="109"/>
  <c r="AB875" i="109"/>
  <c r="AC875" i="109" s="1"/>
  <c r="AH923" i="109"/>
  <c r="AB1033" i="109"/>
  <c r="AC1033" i="109" s="1"/>
  <c r="AA1033" i="109"/>
  <c r="AP1039" i="109"/>
  <c r="AO1039" i="109"/>
  <c r="AS1039" i="109" s="1"/>
  <c r="AN1039" i="109"/>
  <c r="AM1039" i="109"/>
  <c r="AL1039" i="109"/>
  <c r="AK1039" i="109"/>
  <c r="AJ1039" i="109"/>
  <c r="AI1039" i="109"/>
  <c r="AH1039" i="109"/>
  <c r="AE1039" i="109"/>
  <c r="AF1039" i="109"/>
  <c r="Z1039" i="109"/>
  <c r="Y1039" i="109"/>
  <c r="X1039" i="109"/>
  <c r="AD1039" i="109" s="1"/>
  <c r="AG1039" i="109"/>
  <c r="Z574" i="109"/>
  <c r="Z590" i="109"/>
  <c r="Y590" i="109"/>
  <c r="AN590" i="109"/>
  <c r="AD639" i="109"/>
  <c r="AQ644" i="109"/>
  <c r="AQ699" i="109"/>
  <c r="AD705" i="109"/>
  <c r="AL717" i="109"/>
  <c r="AF728" i="109"/>
  <c r="AP737" i="109"/>
  <c r="AM737" i="109"/>
  <c r="AQ737" i="109" s="1"/>
  <c r="AL737" i="109"/>
  <c r="AK737" i="109"/>
  <c r="AJ737" i="109"/>
  <c r="AR737" i="109" s="1"/>
  <c r="AI737" i="109"/>
  <c r="AG737" i="109"/>
  <c r="X737" i="109"/>
  <c r="AD737" i="109" s="1"/>
  <c r="AO737" i="109"/>
  <c r="Z737" i="109"/>
  <c r="X747" i="109"/>
  <c r="AD747" i="109" s="1"/>
  <c r="AP747" i="109"/>
  <c r="AO747" i="109"/>
  <c r="AS747" i="109" s="1"/>
  <c r="AN747" i="109"/>
  <c r="AM747" i="109"/>
  <c r="AL747" i="109"/>
  <c r="AK747" i="109"/>
  <c r="AI747" i="109"/>
  <c r="AJ747" i="109"/>
  <c r="AH747" i="109"/>
  <c r="AG747" i="109"/>
  <c r="AF747" i="109"/>
  <c r="AR747" i="109" s="1"/>
  <c r="AE747" i="109"/>
  <c r="AQ747" i="109" s="1"/>
  <c r="Z747" i="109"/>
  <c r="AP750" i="109"/>
  <c r="AS770" i="109"/>
  <c r="AN788" i="109"/>
  <c r="AM788" i="109"/>
  <c r="AI788" i="109"/>
  <c r="AH788" i="109"/>
  <c r="AP788" i="109"/>
  <c r="AO788" i="109"/>
  <c r="AL788" i="109"/>
  <c r="AK788" i="109"/>
  <c r="AJ788" i="109"/>
  <c r="AG788" i="109"/>
  <c r="AF788" i="109"/>
  <c r="AE788" i="109"/>
  <c r="AQ788" i="109" s="1"/>
  <c r="Z788" i="109"/>
  <c r="Y788" i="109"/>
  <c r="X788" i="109"/>
  <c r="AD788" i="109" s="1"/>
  <c r="AB800" i="109"/>
  <c r="AC800" i="109" s="1"/>
  <c r="AA800" i="109"/>
  <c r="AS805" i="109"/>
  <c r="AM811" i="109"/>
  <c r="AL811" i="109"/>
  <c r="AK811" i="109"/>
  <c r="AG811" i="109"/>
  <c r="AF811" i="109"/>
  <c r="AE811" i="109"/>
  <c r="AP811" i="109"/>
  <c r="AO811" i="109"/>
  <c r="AN811" i="109"/>
  <c r="AJ811" i="109"/>
  <c r="AI811" i="109"/>
  <c r="AH811" i="109"/>
  <c r="Z811" i="109"/>
  <c r="Y811" i="109"/>
  <c r="X811" i="109"/>
  <c r="AD811" i="109" s="1"/>
  <c r="Z856" i="109"/>
  <c r="Y900" i="109"/>
  <c r="AE900" i="109"/>
  <c r="Z900" i="109"/>
  <c r="X900" i="109"/>
  <c r="AP900" i="109"/>
  <c r="AO900" i="109"/>
  <c r="AS900" i="109" s="1"/>
  <c r="AG900" i="109"/>
  <c r="AD903" i="109"/>
  <c r="AI923" i="109"/>
  <c r="AB945" i="109"/>
  <c r="AC945" i="109" s="1"/>
  <c r="AA945" i="109"/>
  <c r="AP593" i="109"/>
  <c r="AO593" i="109"/>
  <c r="AS593" i="109" s="1"/>
  <c r="AM593" i="109"/>
  <c r="AL593" i="109"/>
  <c r="AK593" i="109"/>
  <c r="AI593" i="109"/>
  <c r="AQ593" i="109" s="1"/>
  <c r="AH593" i="109"/>
  <c r="AE599" i="109"/>
  <c r="Z599" i="109"/>
  <c r="Y599" i="109"/>
  <c r="X599" i="109"/>
  <c r="AD599" i="109" s="1"/>
  <c r="AP599" i="109"/>
  <c r="AS599" i="109" s="1"/>
  <c r="AG599" i="109"/>
  <c r="AS600" i="109"/>
  <c r="AK629" i="109"/>
  <c r="AJ629" i="109"/>
  <c r="AI629" i="109"/>
  <c r="AH629" i="109"/>
  <c r="AG629" i="109"/>
  <c r="AF629" i="109"/>
  <c r="AE629" i="109"/>
  <c r="Z629" i="109"/>
  <c r="AR644" i="109"/>
  <c r="AQ657" i="109"/>
  <c r="AM661" i="109"/>
  <c r="AL661" i="109"/>
  <c r="AK661" i="109"/>
  <c r="AJ661" i="109"/>
  <c r="AI661" i="109"/>
  <c r="AH661" i="109"/>
  <c r="AG661" i="109"/>
  <c r="AF661" i="109"/>
  <c r="AE661" i="109"/>
  <c r="AP670" i="109"/>
  <c r="AO670" i="109"/>
  <c r="AN670" i="109"/>
  <c r="AM670" i="109"/>
  <c r="AL670" i="109"/>
  <c r="AK670" i="109"/>
  <c r="AJ670" i="109"/>
  <c r="AI670" i="109"/>
  <c r="AH670" i="109"/>
  <c r="AG670" i="109"/>
  <c r="AF670" i="109"/>
  <c r="AR670" i="109" s="1"/>
  <c r="AP681" i="109"/>
  <c r="AO681" i="109"/>
  <c r="AS681" i="109" s="1"/>
  <c r="AN681" i="109"/>
  <c r="AM681" i="109"/>
  <c r="AL681" i="109"/>
  <c r="AK681" i="109"/>
  <c r="AJ681" i="109"/>
  <c r="AI681" i="109"/>
  <c r="AH681" i="109"/>
  <c r="AG681" i="109"/>
  <c r="AF681" i="109"/>
  <c r="AR699" i="109"/>
  <c r="AQ710" i="109"/>
  <c r="AM717" i="109"/>
  <c r="AF754" i="109"/>
  <c r="AE754" i="109"/>
  <c r="Z754" i="109"/>
  <c r="Y754" i="109"/>
  <c r="X754" i="109"/>
  <c r="AP754" i="109"/>
  <c r="AO754" i="109"/>
  <c r="AS754" i="109" s="1"/>
  <c r="AN754" i="109"/>
  <c r="AM754" i="109"/>
  <c r="AH754" i="109"/>
  <c r="X758" i="109"/>
  <c r="AD758" i="109" s="1"/>
  <c r="AP758" i="109"/>
  <c r="AO758" i="109"/>
  <c r="AN758" i="109"/>
  <c r="AM758" i="109"/>
  <c r="AL758" i="109"/>
  <c r="AR758" i="109" s="1"/>
  <c r="AK758" i="109"/>
  <c r="AI758" i="109"/>
  <c r="AJ758" i="109"/>
  <c r="AH758" i="109"/>
  <c r="Z758" i="109"/>
  <c r="AO915" i="109"/>
  <c r="AM915" i="109"/>
  <c r="AK915" i="109"/>
  <c r="AG915" i="109"/>
  <c r="AP915" i="109"/>
  <c r="AN915" i="109"/>
  <c r="AL915" i="109"/>
  <c r="AJ915" i="109"/>
  <c r="AI915" i="109"/>
  <c r="AE915" i="109"/>
  <c r="AQ915" i="109" s="1"/>
  <c r="AH915" i="109"/>
  <c r="AF915" i="109"/>
  <c r="Z915" i="109"/>
  <c r="Y915" i="109"/>
  <c r="X915" i="109"/>
  <c r="AD915" i="109" s="1"/>
  <c r="AJ923" i="109"/>
  <c r="AP982" i="109"/>
  <c r="AL982" i="109"/>
  <c r="AK982" i="109"/>
  <c r="AJ982" i="109"/>
  <c r="AI982" i="109"/>
  <c r="AH982" i="109"/>
  <c r="AG982" i="109"/>
  <c r="AF982" i="109"/>
  <c r="AE982" i="109"/>
  <c r="Z982" i="109"/>
  <c r="AO982" i="109"/>
  <c r="AN982" i="109"/>
  <c r="AM982" i="109"/>
  <c r="X982" i="109"/>
  <c r="AD982" i="109" s="1"/>
  <c r="Y982" i="109"/>
  <c r="AN1146" i="109"/>
  <c r="AM1146" i="109"/>
  <c r="AL1146" i="109"/>
  <c r="AK1146" i="109"/>
  <c r="AJ1146" i="109"/>
  <c r="AI1146" i="109"/>
  <c r="AH1146" i="109"/>
  <c r="AG1146" i="109"/>
  <c r="AF1146" i="109"/>
  <c r="AP1146" i="109"/>
  <c r="AO1146" i="109"/>
  <c r="AE1146" i="109"/>
  <c r="Z1146" i="109"/>
  <c r="Y1146" i="109"/>
  <c r="AN1157" i="109"/>
  <c r="AM1157" i="109"/>
  <c r="AL1157" i="109"/>
  <c r="AK1157" i="109"/>
  <c r="AJ1157" i="109"/>
  <c r="AI1157" i="109"/>
  <c r="AH1157" i="109"/>
  <c r="AG1157" i="109"/>
  <c r="AF1157" i="109"/>
  <c r="AR1157" i="109" s="1"/>
  <c r="AP1157" i="109"/>
  <c r="AO1157" i="109"/>
  <c r="AS1157" i="109" s="1"/>
  <c r="AE1157" i="109"/>
  <c r="AQ1157" i="109" s="1"/>
  <c r="Z1157" i="109"/>
  <c r="X1157" i="109"/>
  <c r="AD1157" i="109" s="1"/>
  <c r="AG413" i="109"/>
  <c r="AQ413" i="109" s="1"/>
  <c r="AG424" i="109"/>
  <c r="AQ424" i="109" s="1"/>
  <c r="AE425" i="109"/>
  <c r="AQ425" i="109" s="1"/>
  <c r="AG435" i="109"/>
  <c r="AQ435" i="109" s="1"/>
  <c r="AE436" i="109"/>
  <c r="AQ436" i="109" s="1"/>
  <c r="AG446" i="109"/>
  <c r="AQ446" i="109" s="1"/>
  <c r="AE447" i="109"/>
  <c r="AQ447" i="109" s="1"/>
  <c r="AG457" i="109"/>
  <c r="AQ457" i="109" s="1"/>
  <c r="AE458" i="109"/>
  <c r="AQ458" i="109" s="1"/>
  <c r="AG468" i="109"/>
  <c r="AQ468" i="109" s="1"/>
  <c r="AE469" i="109"/>
  <c r="AQ469" i="109" s="1"/>
  <c r="AG479" i="109"/>
  <c r="AQ479" i="109" s="1"/>
  <c r="AE480" i="109"/>
  <c r="AQ480" i="109" s="1"/>
  <c r="AG490" i="109"/>
  <c r="AQ490" i="109" s="1"/>
  <c r="AE491" i="109"/>
  <c r="AQ491" i="109" s="1"/>
  <c r="AG501" i="109"/>
  <c r="AQ501" i="109" s="1"/>
  <c r="AE502" i="109"/>
  <c r="AQ502" i="109" s="1"/>
  <c r="AG512" i="109"/>
  <c r="AQ512" i="109" s="1"/>
  <c r="AE513" i="109"/>
  <c r="AQ513" i="109" s="1"/>
  <c r="AG523" i="109"/>
  <c r="AQ523" i="109" s="1"/>
  <c r="AE524" i="109"/>
  <c r="AQ524" i="109" s="1"/>
  <c r="AG534" i="109"/>
  <c r="AQ534" i="109" s="1"/>
  <c r="AE535" i="109"/>
  <c r="AQ535" i="109" s="1"/>
  <c r="AG545" i="109"/>
  <c r="AQ545" i="109" s="1"/>
  <c r="AE546" i="109"/>
  <c r="AQ546" i="109" s="1"/>
  <c r="AG556" i="109"/>
  <c r="AQ556" i="109" s="1"/>
  <c r="AE557" i="109"/>
  <c r="AQ557" i="109" s="1"/>
  <c r="AG567" i="109"/>
  <c r="AQ567" i="109" s="1"/>
  <c r="AE568" i="109"/>
  <c r="AQ568" i="109" s="1"/>
  <c r="AI578" i="109"/>
  <c r="AK585" i="109"/>
  <c r="AQ585" i="109" s="1"/>
  <c r="AJ585" i="109"/>
  <c r="AF585" i="109"/>
  <c r="AR585" i="109" s="1"/>
  <c r="AJ587" i="109"/>
  <c r="AA588" i="109"/>
  <c r="AD588" i="109" s="1"/>
  <c r="X593" i="109"/>
  <c r="AD593" i="109" s="1"/>
  <c r="AB598" i="109"/>
  <c r="AC598" i="109" s="1"/>
  <c r="AA598" i="109"/>
  <c r="AD598" i="109" s="1"/>
  <c r="AT598" i="109" s="1"/>
  <c r="AU598" i="109" s="1"/>
  <c r="AH599" i="109"/>
  <c r="AR599" i="109" s="1"/>
  <c r="Z601" i="109"/>
  <c r="Y601" i="109"/>
  <c r="X601" i="109"/>
  <c r="AD601" i="109" s="1"/>
  <c r="AP601" i="109"/>
  <c r="AO601" i="109"/>
  <c r="AN601" i="109"/>
  <c r="AM601" i="109"/>
  <c r="AQ601" i="109" s="1"/>
  <c r="AL601" i="109"/>
  <c r="AF612" i="109"/>
  <c r="AP614" i="109"/>
  <c r="AO614" i="109"/>
  <c r="AS614" i="109" s="1"/>
  <c r="AN614" i="109"/>
  <c r="AM614" i="109"/>
  <c r="AL614" i="109"/>
  <c r="AK614" i="109"/>
  <c r="AJ614" i="109"/>
  <c r="AI614" i="109"/>
  <c r="AQ614" i="109" s="1"/>
  <c r="AH614" i="109"/>
  <c r="AR614" i="109" s="1"/>
  <c r="AT614" i="109" s="1"/>
  <c r="AU614" i="109" s="1"/>
  <c r="Y614" i="109"/>
  <c r="AO616" i="109"/>
  <c r="AS616" i="109" s="1"/>
  <c r="AN616" i="109"/>
  <c r="AM616" i="109"/>
  <c r="AL616" i="109"/>
  <c r="AK616" i="109"/>
  <c r="AJ616" i="109"/>
  <c r="AI616" i="109"/>
  <c r="AH616" i="109"/>
  <c r="AG616" i="109"/>
  <c r="AF616" i="109"/>
  <c r="AE616" i="109"/>
  <c r="X629" i="109"/>
  <c r="AD629" i="109" s="1"/>
  <c r="AB632" i="109"/>
  <c r="AC632" i="109" s="1"/>
  <c r="AA632" i="109"/>
  <c r="AG636" i="109"/>
  <c r="AP648" i="109"/>
  <c r="AO648" i="109"/>
  <c r="AN648" i="109"/>
  <c r="AM648" i="109"/>
  <c r="AL648" i="109"/>
  <c r="AK648" i="109"/>
  <c r="AJ648" i="109"/>
  <c r="AI648" i="109"/>
  <c r="AH648" i="109"/>
  <c r="AG648" i="109"/>
  <c r="AQ648" i="109" s="1"/>
  <c r="AF648" i="109"/>
  <c r="AD652" i="109"/>
  <c r="AR657" i="109"/>
  <c r="X661" i="109"/>
  <c r="AD661" i="109" s="1"/>
  <c r="X670" i="109"/>
  <c r="AD670" i="109" s="1"/>
  <c r="X681" i="109"/>
  <c r="AD681" i="109" s="1"/>
  <c r="AP692" i="109"/>
  <c r="AO692" i="109"/>
  <c r="AS692" i="109" s="1"/>
  <c r="AN692" i="109"/>
  <c r="AM692" i="109"/>
  <c r="AL692" i="109"/>
  <c r="AK692" i="109"/>
  <c r="AJ692" i="109"/>
  <c r="AI692" i="109"/>
  <c r="AH692" i="109"/>
  <c r="AG692" i="109"/>
  <c r="AF692" i="109"/>
  <c r="AR692" i="109" s="1"/>
  <c r="AD696" i="109"/>
  <c r="AG702" i="109"/>
  <c r="AD707" i="109"/>
  <c r="AR710" i="109"/>
  <c r="AN717" i="109"/>
  <c r="AK728" i="109"/>
  <c r="AA732" i="109"/>
  <c r="AB732" i="109"/>
  <c r="AC732" i="109" s="1"/>
  <c r="AB735" i="109"/>
  <c r="AC735" i="109" s="1"/>
  <c r="AA735" i="109"/>
  <c r="AB753" i="109"/>
  <c r="AC753" i="109" s="1"/>
  <c r="AA753" i="109"/>
  <c r="AI754" i="109"/>
  <c r="AM775" i="109"/>
  <c r="AL775" i="109"/>
  <c r="AP775" i="109"/>
  <c r="AO775" i="109"/>
  <c r="AS775" i="109" s="1"/>
  <c r="AN775" i="109"/>
  <c r="AK775" i="109"/>
  <c r="AJ775" i="109"/>
  <c r="AI775" i="109"/>
  <c r="AG775" i="109"/>
  <c r="AH775" i="109"/>
  <c r="AF775" i="109"/>
  <c r="AR775" i="109" s="1"/>
  <c r="AE775" i="109"/>
  <c r="AQ775" i="109" s="1"/>
  <c r="AB780" i="109"/>
  <c r="AC780" i="109" s="1"/>
  <c r="AA780" i="109"/>
  <c r="AB791" i="109"/>
  <c r="AC791" i="109" s="1"/>
  <c r="AA791" i="109"/>
  <c r="AA899" i="109"/>
  <c r="AB899" i="109"/>
  <c r="AC899" i="109" s="1"/>
  <c r="AI900" i="109"/>
  <c r="AK923" i="109"/>
  <c r="X1146" i="109"/>
  <c r="AD1146" i="109" s="1"/>
  <c r="Y1157" i="109"/>
  <c r="AH576" i="109"/>
  <c r="AJ578" i="109"/>
  <c r="AR578" i="109" s="1"/>
  <c r="X585" i="109"/>
  <c r="AD585" i="109" s="1"/>
  <c r="AT585" i="109" s="1"/>
  <c r="AU585" i="109" s="1"/>
  <c r="AK587" i="109"/>
  <c r="AE590" i="109"/>
  <c r="AQ590" i="109" s="1"/>
  <c r="Y593" i="109"/>
  <c r="AI599" i="109"/>
  <c r="AM608" i="109"/>
  <c r="AD609" i="109"/>
  <c r="AT609" i="109" s="1"/>
  <c r="AU609" i="109" s="1"/>
  <c r="AL610" i="109"/>
  <c r="AR610" i="109" s="1"/>
  <c r="AG612" i="109"/>
  <c r="AQ612" i="109" s="1"/>
  <c r="Z614" i="109"/>
  <c r="X616" i="109"/>
  <c r="AD616" i="109" s="1"/>
  <c r="AP619" i="109"/>
  <c r="AS619" i="109" s="1"/>
  <c r="AO621" i="109"/>
  <c r="AS621" i="109" s="1"/>
  <c r="AJ623" i="109"/>
  <c r="AR623" i="109" s="1"/>
  <c r="Y629" i="109"/>
  <c r="AQ633" i="109"/>
  <c r="X648" i="109"/>
  <c r="AD648" i="109" s="1"/>
  <c r="Y661" i="109"/>
  <c r="AB666" i="109"/>
  <c r="AC666" i="109" s="1"/>
  <c r="AA666" i="109"/>
  <c r="AD666" i="109" s="1"/>
  <c r="AQ668" i="109"/>
  <c r="Y670" i="109"/>
  <c r="AQ679" i="109"/>
  <c r="Y681" i="109"/>
  <c r="AS686" i="109"/>
  <c r="X692" i="109"/>
  <c r="AD692" i="109" s="1"/>
  <c r="AG713" i="109"/>
  <c r="AO717" i="109"/>
  <c r="AS717" i="109" s="1"/>
  <c r="AD718" i="109"/>
  <c r="AD720" i="109"/>
  <c r="AD741" i="109"/>
  <c r="AL751" i="109"/>
  <c r="AK751" i="109"/>
  <c r="AJ751" i="109"/>
  <c r="AI751" i="109"/>
  <c r="AH751" i="109"/>
  <c r="AG751" i="109"/>
  <c r="AF751" i="109"/>
  <c r="AE751" i="109"/>
  <c r="AP751" i="109"/>
  <c r="AO751" i="109"/>
  <c r="AN751" i="109"/>
  <c r="AM751" i="109"/>
  <c r="Z751" i="109"/>
  <c r="Y751" i="109"/>
  <c r="X751" i="109"/>
  <c r="AJ754" i="109"/>
  <c r="AN766" i="109"/>
  <c r="AH766" i="109"/>
  <c r="AI766" i="109"/>
  <c r="AG766" i="109"/>
  <c r="AF766" i="109"/>
  <c r="AR766" i="109" s="1"/>
  <c r="AE766" i="109"/>
  <c r="Z766" i="109"/>
  <c r="Y766" i="109"/>
  <c r="AP766" i="109"/>
  <c r="AO766" i="109"/>
  <c r="AS766" i="109" s="1"/>
  <c r="AM766" i="109"/>
  <c r="AL766" i="109"/>
  <c r="AK766" i="109"/>
  <c r="AJ766" i="109"/>
  <c r="X775" i="109"/>
  <c r="AD775" i="109" s="1"/>
  <c r="AP842" i="109"/>
  <c r="AO842" i="109"/>
  <c r="AS842" i="109" s="1"/>
  <c r="AN842" i="109"/>
  <c r="AM842" i="109"/>
  <c r="AK842" i="109"/>
  <c r="AJ842" i="109"/>
  <c r="AI842" i="109"/>
  <c r="AF842" i="109"/>
  <c r="AE842" i="109"/>
  <c r="AQ842" i="109" s="1"/>
  <c r="Z842" i="109"/>
  <c r="Y842" i="109"/>
  <c r="X842" i="109"/>
  <c r="AD842" i="109" s="1"/>
  <c r="AJ900" i="109"/>
  <c r="AR900" i="109" s="1"/>
  <c r="AD1014" i="109"/>
  <c r="AT1014" i="109" s="1"/>
  <c r="AU1014" i="109" s="1"/>
  <c r="AL1114" i="109"/>
  <c r="AK1114" i="109"/>
  <c r="AJ1114" i="109"/>
  <c r="AI1114" i="109"/>
  <c r="AG1114" i="109"/>
  <c r="AF1114" i="109"/>
  <c r="AE1114" i="109"/>
  <c r="AO1114" i="109"/>
  <c r="AN1114" i="109"/>
  <c r="AM1114" i="109"/>
  <c r="AH1114" i="109"/>
  <c r="AP1114" i="109"/>
  <c r="Z1114" i="109"/>
  <c r="Y1114" i="109"/>
  <c r="AL700" i="109"/>
  <c r="AL711" i="109"/>
  <c r="AR711" i="109" s="1"/>
  <c r="Z722" i="109"/>
  <c r="AB742" i="109"/>
  <c r="AC742" i="109" s="1"/>
  <c r="AA742" i="109"/>
  <c r="AD742" i="109" s="1"/>
  <c r="AF743" i="109"/>
  <c r="AR743" i="109" s="1"/>
  <c r="AE743" i="109"/>
  <c r="AQ743" i="109" s="1"/>
  <c r="Z743" i="109"/>
  <c r="Y743" i="109"/>
  <c r="X743" i="109"/>
  <c r="AH743" i="109"/>
  <c r="AB765" i="109"/>
  <c r="AC765" i="109" s="1"/>
  <c r="AA765" i="109"/>
  <c r="AE854" i="109"/>
  <c r="AP854" i="109"/>
  <c r="AO854" i="109"/>
  <c r="AM854" i="109"/>
  <c r="AL854" i="109"/>
  <c r="AK854" i="109"/>
  <c r="AH854" i="109"/>
  <c r="AG854" i="109"/>
  <c r="AN854" i="109"/>
  <c r="Y854" i="109"/>
  <c r="Y857" i="109"/>
  <c r="AP857" i="109"/>
  <c r="AO857" i="109"/>
  <c r="AS857" i="109" s="1"/>
  <c r="AN857" i="109"/>
  <c r="AM857" i="109"/>
  <c r="AL857" i="109"/>
  <c r="AJ857" i="109"/>
  <c r="AI857" i="109"/>
  <c r="AH857" i="109"/>
  <c r="AE857" i="109"/>
  <c r="Z857" i="109"/>
  <c r="X857" i="109"/>
  <c r="AD857" i="109" s="1"/>
  <c r="AO860" i="109"/>
  <c r="AN860" i="109"/>
  <c r="AM860" i="109"/>
  <c r="AL860" i="109"/>
  <c r="AK860" i="109"/>
  <c r="AJ860" i="109"/>
  <c r="AH860" i="109"/>
  <c r="AG860" i="109"/>
  <c r="AF860" i="109"/>
  <c r="AR860" i="109" s="1"/>
  <c r="AP860" i="109"/>
  <c r="AI860" i="109"/>
  <c r="AE860" i="109"/>
  <c r="Z860" i="109"/>
  <c r="X860" i="109"/>
  <c r="AA867" i="109"/>
  <c r="AB867" i="109"/>
  <c r="AC867" i="109" s="1"/>
  <c r="AB873" i="109"/>
  <c r="AC873" i="109" s="1"/>
  <c r="AA873" i="109"/>
  <c r="Y879" i="109"/>
  <c r="AP879" i="109"/>
  <c r="AN879" i="109"/>
  <c r="AM879" i="109"/>
  <c r="AL879" i="109"/>
  <c r="AI879" i="109"/>
  <c r="AH879" i="109"/>
  <c r="AO879" i="109"/>
  <c r="AS879" i="109" s="1"/>
  <c r="AK879" i="109"/>
  <c r="AJ879" i="109"/>
  <c r="AG879" i="109"/>
  <c r="AF879" i="109"/>
  <c r="AR879" i="109" s="1"/>
  <c r="AT879" i="109" s="1"/>
  <c r="AU879" i="109" s="1"/>
  <c r="AE879" i="109"/>
  <c r="AQ879" i="109" s="1"/>
  <c r="Z879" i="109"/>
  <c r="AL889" i="109"/>
  <c r="AK889" i="109"/>
  <c r="AJ889" i="109"/>
  <c r="AI889" i="109"/>
  <c r="AH889" i="109"/>
  <c r="AF889" i="109"/>
  <c r="AE889" i="109"/>
  <c r="Z889" i="109"/>
  <c r="Y889" i="109"/>
  <c r="AO903" i="109"/>
  <c r="AG903" i="109"/>
  <c r="AF903" i="109"/>
  <c r="AE903" i="109"/>
  <c r="Z903" i="109"/>
  <c r="Y903" i="109"/>
  <c r="AP903" i="109"/>
  <c r="AN903" i="109"/>
  <c r="AM903" i="109"/>
  <c r="AL903" i="109"/>
  <c r="AK903" i="109"/>
  <c r="AJ903" i="109"/>
  <c r="AI903" i="109"/>
  <c r="AH903" i="109"/>
  <c r="X903" i="109"/>
  <c r="AA979" i="109"/>
  <c r="AB979" i="109"/>
  <c r="AC979" i="109" s="1"/>
  <c r="AD1041" i="109"/>
  <c r="AE1105" i="109"/>
  <c r="AL1105" i="109"/>
  <c r="AK1105" i="109"/>
  <c r="AJ1105" i="109"/>
  <c r="AI1105" i="109"/>
  <c r="AH1105" i="109"/>
  <c r="AG1105" i="109"/>
  <c r="AF1105" i="109"/>
  <c r="Z1105" i="109"/>
  <c r="AP1105" i="109"/>
  <c r="AO1105" i="109"/>
  <c r="AN1105" i="109"/>
  <c r="AM1105" i="109"/>
  <c r="Y1105" i="109"/>
  <c r="X1105" i="109"/>
  <c r="AL1147" i="109"/>
  <c r="AK1147" i="109"/>
  <c r="AJ1147" i="109"/>
  <c r="AI1147" i="109"/>
  <c r="AH1147" i="109"/>
  <c r="AG1147" i="109"/>
  <c r="AF1147" i="109"/>
  <c r="AE1147" i="109"/>
  <c r="AQ1147" i="109" s="1"/>
  <c r="AN1147" i="109"/>
  <c r="AM1147" i="109"/>
  <c r="AP1147" i="109"/>
  <c r="AO1147" i="109"/>
  <c r="AS1147" i="109" s="1"/>
  <c r="Y1147" i="109"/>
  <c r="Z1147" i="109"/>
  <c r="X1147" i="109"/>
  <c r="AD1147" i="109" s="1"/>
  <c r="AS1226" i="109"/>
  <c r="Z732" i="109"/>
  <c r="Y732" i="109"/>
  <c r="X732" i="109"/>
  <c r="AL764" i="109"/>
  <c r="AH764" i="109"/>
  <c r="AG764" i="109"/>
  <c r="AF764" i="109"/>
  <c r="AE764" i="109"/>
  <c r="Z764" i="109"/>
  <c r="Y764" i="109"/>
  <c r="AI764" i="109"/>
  <c r="AD784" i="109"/>
  <c r="AO843" i="109"/>
  <c r="AS843" i="109" s="1"/>
  <c r="AN843" i="109"/>
  <c r="AM843" i="109"/>
  <c r="AL843" i="109"/>
  <c r="AK843" i="109"/>
  <c r="AI843" i="109"/>
  <c r="AH843" i="109"/>
  <c r="AG843" i="109"/>
  <c r="AP843" i="109"/>
  <c r="AJ843" i="109"/>
  <c r="AF843" i="109"/>
  <c r="AE843" i="109"/>
  <c r="Z843" i="109"/>
  <c r="Y843" i="109"/>
  <c r="AI866" i="109"/>
  <c r="AH866" i="109"/>
  <c r="AG866" i="109"/>
  <c r="AF866" i="109"/>
  <c r="AE866" i="109"/>
  <c r="Z866" i="109"/>
  <c r="X866" i="109"/>
  <c r="AO904" i="109"/>
  <c r="AM904" i="109"/>
  <c r="AG904" i="109"/>
  <c r="AF904" i="109"/>
  <c r="AE904" i="109"/>
  <c r="Z904" i="109"/>
  <c r="Y904" i="109"/>
  <c r="AB905" i="109"/>
  <c r="AC905" i="109" s="1"/>
  <c r="AA905" i="109"/>
  <c r="AI907" i="109"/>
  <c r="AG907" i="109"/>
  <c r="AH907" i="109"/>
  <c r="AF907" i="109"/>
  <c r="AR907" i="109" s="1"/>
  <c r="AE907" i="109"/>
  <c r="Z907" i="109"/>
  <c r="Y907" i="109"/>
  <c r="AP907" i="109"/>
  <c r="AO907" i="109"/>
  <c r="AS907" i="109" s="1"/>
  <c r="AN907" i="109"/>
  <c r="AM907" i="109"/>
  <c r="AL907" i="109"/>
  <c r="AK907" i="109"/>
  <c r="AJ907" i="109"/>
  <c r="X907" i="109"/>
  <c r="AD907" i="109" s="1"/>
  <c r="AT907" i="109" s="1"/>
  <c r="AU907" i="109" s="1"/>
  <c r="AB909" i="109"/>
  <c r="AC909" i="109" s="1"/>
  <c r="AA909" i="109"/>
  <c r="AO913" i="109"/>
  <c r="AS913" i="109" s="1"/>
  <c r="AL913" i="109"/>
  <c r="AK913" i="109"/>
  <c r="AJ913" i="109"/>
  <c r="AI913" i="109"/>
  <c r="AH913" i="109"/>
  <c r="AG913" i="109"/>
  <c r="AF913" i="109"/>
  <c r="AE913" i="109"/>
  <c r="Z913" i="109"/>
  <c r="AP913" i="109"/>
  <c r="AN913" i="109"/>
  <c r="AM913" i="109"/>
  <c r="X913" i="109"/>
  <c r="AP938" i="109"/>
  <c r="AO938" i="109"/>
  <c r="AS938" i="109" s="1"/>
  <c r="AN938" i="109"/>
  <c r="AM938" i="109"/>
  <c r="AL938" i="109"/>
  <c r="AK938" i="109"/>
  <c r="AJ938" i="109"/>
  <c r="AI938" i="109"/>
  <c r="AF938" i="109"/>
  <c r="AR938" i="109" s="1"/>
  <c r="AE938" i="109"/>
  <c r="AQ938" i="109" s="1"/>
  <c r="Z938" i="109"/>
  <c r="Y938" i="109"/>
  <c r="X938" i="109"/>
  <c r="AD938" i="109" s="1"/>
  <c r="AH938" i="109"/>
  <c r="AG938" i="109"/>
  <c r="AB959" i="109"/>
  <c r="AC959" i="109" s="1"/>
  <c r="AA959" i="109"/>
  <c r="AD959" i="109" s="1"/>
  <c r="AB1323" i="109"/>
  <c r="AC1323" i="109" s="1"/>
  <c r="AA1323" i="109"/>
  <c r="AP589" i="109"/>
  <c r="AL591" i="109"/>
  <c r="AR591" i="109" s="1"/>
  <c r="X598" i="109"/>
  <c r="AP600" i="109"/>
  <c r="AL602" i="109"/>
  <c r="X609" i="109"/>
  <c r="AP611" i="109"/>
  <c r="AS611" i="109" s="1"/>
  <c r="AL613" i="109"/>
  <c r="AR613" i="109" s="1"/>
  <c r="X620" i="109"/>
  <c r="AP622" i="109"/>
  <c r="AS622" i="109" s="1"/>
  <c r="AL624" i="109"/>
  <c r="AR624" i="109" s="1"/>
  <c r="X631" i="109"/>
  <c r="AP633" i="109"/>
  <c r="AS633" i="109" s="1"/>
  <c r="AL635" i="109"/>
  <c r="AR635" i="109" s="1"/>
  <c r="X642" i="109"/>
  <c r="AD642" i="109" s="1"/>
  <c r="AT642" i="109" s="1"/>
  <c r="AP644" i="109"/>
  <c r="AS644" i="109" s="1"/>
  <c r="AL646" i="109"/>
  <c r="AR646" i="109" s="1"/>
  <c r="X653" i="109"/>
  <c r="AD653" i="109" s="1"/>
  <c r="AT653" i="109" s="1"/>
  <c r="AP655" i="109"/>
  <c r="AS655" i="109" s="1"/>
  <c r="AL657" i="109"/>
  <c r="X664" i="109"/>
  <c r="AD664" i="109" s="1"/>
  <c r="AP666" i="109"/>
  <c r="AS666" i="109" s="1"/>
  <c r="AN667" i="109"/>
  <c r="AR667" i="109" s="1"/>
  <c r="AL668" i="109"/>
  <c r="AR668" i="109" s="1"/>
  <c r="X675" i="109"/>
  <c r="AP677" i="109"/>
  <c r="AS677" i="109" s="1"/>
  <c r="AN678" i="109"/>
  <c r="AL679" i="109"/>
  <c r="X686" i="109"/>
  <c r="AP688" i="109"/>
  <c r="AS688" i="109" s="1"/>
  <c r="AN689" i="109"/>
  <c r="AR689" i="109" s="1"/>
  <c r="AL690" i="109"/>
  <c r="X697" i="109"/>
  <c r="AD697" i="109" s="1"/>
  <c r="AT697" i="109" s="1"/>
  <c r="AU697" i="109" s="1"/>
  <c r="AP699" i="109"/>
  <c r="AS699" i="109" s="1"/>
  <c r="AN700" i="109"/>
  <c r="AR700" i="109" s="1"/>
  <c r="AL701" i="109"/>
  <c r="AR701" i="109" s="1"/>
  <c r="X708" i="109"/>
  <c r="AD708" i="109" s="1"/>
  <c r="AP710" i="109"/>
  <c r="AS710" i="109" s="1"/>
  <c r="AN711" i="109"/>
  <c r="AL712" i="109"/>
  <c r="X719" i="109"/>
  <c r="AD719" i="109" s="1"/>
  <c r="AT719" i="109" s="1"/>
  <c r="AU719" i="109" s="1"/>
  <c r="AJ743" i="109"/>
  <c r="AJ764" i="109"/>
  <c r="AD767" i="109"/>
  <c r="AD818" i="109"/>
  <c r="AP820" i="109"/>
  <c r="AO820" i="109"/>
  <c r="AS820" i="109" s="1"/>
  <c r="AN820" i="109"/>
  <c r="AM820" i="109"/>
  <c r="AK820" i="109"/>
  <c r="AQ820" i="109" s="1"/>
  <c r="AJ820" i="109"/>
  <c r="AI820" i="109"/>
  <c r="Z820" i="109"/>
  <c r="Y820" i="109"/>
  <c r="X820" i="109"/>
  <c r="AD820" i="109" s="1"/>
  <c r="AI846" i="109"/>
  <c r="AH846" i="109"/>
  <c r="AG846" i="109"/>
  <c r="AF846" i="109"/>
  <c r="AE846" i="109"/>
  <c r="X846" i="109"/>
  <c r="AD846" i="109" s="1"/>
  <c r="AP846" i="109"/>
  <c r="AO846" i="109"/>
  <c r="AN846" i="109"/>
  <c r="AM846" i="109"/>
  <c r="AL846" i="109"/>
  <c r="AK846" i="109"/>
  <c r="Z846" i="109"/>
  <c r="AG857" i="109"/>
  <c r="AJ866" i="109"/>
  <c r="AG875" i="109"/>
  <c r="Z875" i="109"/>
  <c r="Y875" i="109"/>
  <c r="X875" i="109"/>
  <c r="AD875" i="109" s="1"/>
  <c r="AP875" i="109"/>
  <c r="AM875" i="109"/>
  <c r="AL875" i="109"/>
  <c r="AR875" i="109" s="1"/>
  <c r="AM883" i="109"/>
  <c r="AP883" i="109"/>
  <c r="AO883" i="109"/>
  <c r="AN883" i="109"/>
  <c r="AK883" i="109"/>
  <c r="AJ883" i="109"/>
  <c r="AI883" i="109"/>
  <c r="AF883" i="109"/>
  <c r="AE883" i="109"/>
  <c r="AL883" i="109"/>
  <c r="AH883" i="109"/>
  <c r="AG883" i="109"/>
  <c r="Z883" i="109"/>
  <c r="X883" i="109"/>
  <c r="AD883" i="109" s="1"/>
  <c r="AG889" i="109"/>
  <c r="X904" i="109"/>
  <c r="AQ957" i="109"/>
  <c r="AG1010" i="109"/>
  <c r="AE1010" i="109"/>
  <c r="AP1010" i="109"/>
  <c r="AO1010" i="109"/>
  <c r="AS1010" i="109" s="1"/>
  <c r="AN1010" i="109"/>
  <c r="AM1010" i="109"/>
  <c r="AL1010" i="109"/>
  <c r="AK1010" i="109"/>
  <c r="AJ1010" i="109"/>
  <c r="AF1010" i="109"/>
  <c r="AI1010" i="109"/>
  <c r="AH1010" i="109"/>
  <c r="Z1010" i="109"/>
  <c r="Y1010" i="109"/>
  <c r="X1010" i="109"/>
  <c r="AE1106" i="109"/>
  <c r="AL1106" i="109"/>
  <c r="AK1106" i="109"/>
  <c r="AJ1106" i="109"/>
  <c r="AI1106" i="109"/>
  <c r="AH1106" i="109"/>
  <c r="AG1106" i="109"/>
  <c r="AF1106" i="109"/>
  <c r="Y1106" i="109"/>
  <c r="AP1106" i="109"/>
  <c r="Z1106" i="109"/>
  <c r="X1106" i="109"/>
  <c r="AD1106" i="109" s="1"/>
  <c r="Z1142" i="109"/>
  <c r="Y1142" i="109"/>
  <c r="X1142" i="109"/>
  <c r="AD1142" i="109" s="1"/>
  <c r="AP1142" i="109"/>
  <c r="AO1142" i="109"/>
  <c r="AS1142" i="109" s="1"/>
  <c r="AN1142" i="109"/>
  <c r="AK1142" i="109"/>
  <c r="AM1142" i="109"/>
  <c r="AG1142" i="109"/>
  <c r="AF1142" i="109"/>
  <c r="AL1142" i="109"/>
  <c r="AJ1142" i="109"/>
  <c r="AI1142" i="109"/>
  <c r="AH1142" i="109"/>
  <c r="AE1142" i="109"/>
  <c r="AQ1142" i="109" s="1"/>
  <c r="AF1245" i="109"/>
  <c r="AO1245" i="109"/>
  <c r="AS1245" i="109" s="1"/>
  <c r="AN1245" i="109"/>
  <c r="AM1245" i="109"/>
  <c r="AL1245" i="109"/>
  <c r="AK1245" i="109"/>
  <c r="AJ1245" i="109"/>
  <c r="AI1245" i="109"/>
  <c r="AH1245" i="109"/>
  <c r="AG1245" i="109"/>
  <c r="AP1245" i="109"/>
  <c r="AE1245" i="109"/>
  <c r="Z1245" i="109"/>
  <c r="X1245" i="109"/>
  <c r="AD1245" i="109" s="1"/>
  <c r="AF1303" i="109"/>
  <c r="Z1303" i="109"/>
  <c r="Y1303" i="109"/>
  <c r="X1303" i="109"/>
  <c r="AN1303" i="109"/>
  <c r="AM1303" i="109"/>
  <c r="AL1303" i="109"/>
  <c r="AK1303" i="109"/>
  <c r="AJ1303" i="109"/>
  <c r="AI1303" i="109"/>
  <c r="AH1303" i="109"/>
  <c r="AG1303" i="109"/>
  <c r="AE1303" i="109"/>
  <c r="AQ1303" i="109" s="1"/>
  <c r="AO1303" i="109"/>
  <c r="AS1303" i="109" s="1"/>
  <c r="Y598" i="109"/>
  <c r="Y609" i="109"/>
  <c r="Y620" i="109"/>
  <c r="Y631" i="109"/>
  <c r="Y642" i="109"/>
  <c r="Y653" i="109"/>
  <c r="Y664" i="109"/>
  <c r="Y675" i="109"/>
  <c r="AO678" i="109"/>
  <c r="Y686" i="109"/>
  <c r="AO689" i="109"/>
  <c r="Y697" i="109"/>
  <c r="AO700" i="109"/>
  <c r="AS700" i="109" s="1"/>
  <c r="Y708" i="109"/>
  <c r="AO711" i="109"/>
  <c r="AS711" i="109" s="1"/>
  <c r="Y719" i="109"/>
  <c r="Z721" i="109"/>
  <c r="Y721" i="109"/>
  <c r="AE732" i="109"/>
  <c r="AP738" i="109"/>
  <c r="AO738" i="109"/>
  <c r="AS738" i="109" s="1"/>
  <c r="AN738" i="109"/>
  <c r="AM738" i="109"/>
  <c r="AL738" i="109"/>
  <c r="AK738" i="109"/>
  <c r="AJ738" i="109"/>
  <c r="AI738" i="109"/>
  <c r="AH738" i="109"/>
  <c r="AG738" i="109"/>
  <c r="AE738" i="109"/>
  <c r="AK764" i="109"/>
  <c r="AS808" i="109"/>
  <c r="AA850" i="109"/>
  <c r="AB850" i="109"/>
  <c r="AC850" i="109" s="1"/>
  <c r="AK857" i="109"/>
  <c r="AK866" i="109"/>
  <c r="AD890" i="109"/>
  <c r="AH904" i="109"/>
  <c r="AG908" i="109"/>
  <c r="AE908" i="109"/>
  <c r="AI908" i="109"/>
  <c r="AH908" i="109"/>
  <c r="AF908" i="109"/>
  <c r="Z908" i="109"/>
  <c r="Y908" i="109"/>
  <c r="AP908" i="109"/>
  <c r="AQ917" i="109"/>
  <c r="AD918" i="109"/>
  <c r="AE944" i="109"/>
  <c r="Z944" i="109"/>
  <c r="Y944" i="109"/>
  <c r="X944" i="109"/>
  <c r="AP944" i="109"/>
  <c r="AO944" i="109"/>
  <c r="AL944" i="109"/>
  <c r="AK944" i="109"/>
  <c r="AN944" i="109"/>
  <c r="AJ944" i="109"/>
  <c r="AG944" i="109"/>
  <c r="AK952" i="109"/>
  <c r="AJ952" i="109"/>
  <c r="AI952" i="109"/>
  <c r="AH952" i="109"/>
  <c r="AG952" i="109"/>
  <c r="AF952" i="109"/>
  <c r="AR952" i="109" s="1"/>
  <c r="AE952" i="109"/>
  <c r="AQ952" i="109" s="1"/>
  <c r="Z952" i="109"/>
  <c r="Y952" i="109"/>
  <c r="AP952" i="109"/>
  <c r="AO952" i="109"/>
  <c r="AN952" i="109"/>
  <c r="AM952" i="109"/>
  <c r="X952" i="109"/>
  <c r="AP1303" i="109"/>
  <c r="Z598" i="109"/>
  <c r="Z609" i="109"/>
  <c r="Z620" i="109"/>
  <c r="Z631" i="109"/>
  <c r="Z642" i="109"/>
  <c r="Z653" i="109"/>
  <c r="Z664" i="109"/>
  <c r="Z675" i="109"/>
  <c r="X676" i="109"/>
  <c r="AD676" i="109" s="1"/>
  <c r="AT676" i="109" s="1"/>
  <c r="AU676" i="109" s="1"/>
  <c r="AP678" i="109"/>
  <c r="Z686" i="109"/>
  <c r="X687" i="109"/>
  <c r="AP689" i="109"/>
  <c r="Z697" i="109"/>
  <c r="X698" i="109"/>
  <c r="AD698" i="109" s="1"/>
  <c r="AT698" i="109" s="1"/>
  <c r="AU698" i="109" s="1"/>
  <c r="AP700" i="109"/>
  <c r="Z708" i="109"/>
  <c r="X709" i="109"/>
  <c r="AP711" i="109"/>
  <c r="Z719" i="109"/>
  <c r="AF732" i="109"/>
  <c r="X738" i="109"/>
  <c r="AD738" i="109" s="1"/>
  <c r="AB756" i="109"/>
  <c r="AC756" i="109" s="1"/>
  <c r="AA756" i="109"/>
  <c r="AM764" i="109"/>
  <c r="AD765" i="109"/>
  <c r="Y771" i="109"/>
  <c r="X771" i="109"/>
  <c r="AM771" i="109"/>
  <c r="AL771" i="109"/>
  <c r="AK771" i="109"/>
  <c r="AJ771" i="109"/>
  <c r="AI771" i="109"/>
  <c r="AH771" i="109"/>
  <c r="AG771" i="109"/>
  <c r="AF771" i="109"/>
  <c r="AE771" i="109"/>
  <c r="AS779" i="109"/>
  <c r="AA781" i="109"/>
  <c r="AB781" i="109"/>
  <c r="AC781" i="109" s="1"/>
  <c r="AS783" i="109"/>
  <c r="AS813" i="109"/>
  <c r="AB837" i="109"/>
  <c r="AC837" i="109" s="1"/>
  <c r="AA837" i="109"/>
  <c r="AM844" i="109"/>
  <c r="AL844" i="109"/>
  <c r="AK844" i="109"/>
  <c r="AJ844" i="109"/>
  <c r="AI844" i="109"/>
  <c r="AG844" i="109"/>
  <c r="AF844" i="109"/>
  <c r="AE844" i="109"/>
  <c r="AP844" i="109"/>
  <c r="AS844" i="109" s="1"/>
  <c r="AN844" i="109"/>
  <c r="AB848" i="109"/>
  <c r="AC848" i="109" s="1"/>
  <c r="AA848" i="109"/>
  <c r="AL866" i="109"/>
  <c r="AN889" i="109"/>
  <c r="AI904" i="109"/>
  <c r="X908" i="109"/>
  <c r="AR917" i="109"/>
  <c r="AS930" i="109"/>
  <c r="AM940" i="109"/>
  <c r="AL940" i="109"/>
  <c r="AK940" i="109"/>
  <c r="AJ940" i="109"/>
  <c r="AI940" i="109"/>
  <c r="AH940" i="109"/>
  <c r="AG940" i="109"/>
  <c r="AF940" i="109"/>
  <c r="AR940" i="109" s="1"/>
  <c r="AE940" i="109"/>
  <c r="AQ940" i="109" s="1"/>
  <c r="Y940" i="109"/>
  <c r="AH944" i="109"/>
  <c r="AR944" i="109" s="1"/>
  <c r="AB955" i="109"/>
  <c r="AC955" i="109" s="1"/>
  <c r="AA955" i="109"/>
  <c r="AM962" i="109"/>
  <c r="AL962" i="109"/>
  <c r="AK962" i="109"/>
  <c r="AJ962" i="109"/>
  <c r="AI962" i="109"/>
  <c r="AH962" i="109"/>
  <c r="AG962" i="109"/>
  <c r="AF962" i="109"/>
  <c r="AE962" i="109"/>
  <c r="AQ962" i="109" s="1"/>
  <c r="AP962" i="109"/>
  <c r="AO962" i="109"/>
  <c r="AS962" i="109" s="1"/>
  <c r="AN962" i="109"/>
  <c r="Z962" i="109"/>
  <c r="Y962" i="109"/>
  <c r="X962" i="109"/>
  <c r="AD962" i="109" s="1"/>
  <c r="AD968" i="109"/>
  <c r="AM985" i="109"/>
  <c r="AK985" i="109"/>
  <c r="AJ985" i="109"/>
  <c r="AG985" i="109"/>
  <c r="AP985" i="109"/>
  <c r="AO985" i="109"/>
  <c r="AS985" i="109" s="1"/>
  <c r="AN985" i="109"/>
  <c r="AL985" i="109"/>
  <c r="AI985" i="109"/>
  <c r="AE985" i="109"/>
  <c r="X985" i="109"/>
  <c r="AD985" i="109" s="1"/>
  <c r="Z985" i="109"/>
  <c r="AE1011" i="109"/>
  <c r="Y1011" i="109"/>
  <c r="AP1011" i="109"/>
  <c r="AO1011" i="109"/>
  <c r="AN1011" i="109"/>
  <c r="AM1011" i="109"/>
  <c r="AL1011" i="109"/>
  <c r="AI1011" i="109"/>
  <c r="AH1011" i="109"/>
  <c r="AK1011" i="109"/>
  <c r="AG1011" i="109"/>
  <c r="Z1011" i="109"/>
  <c r="AM1106" i="109"/>
  <c r="Y676" i="109"/>
  <c r="Y687" i="109"/>
  <c r="Y698" i="109"/>
  <c r="AG732" i="109"/>
  <c r="Z755" i="109"/>
  <c r="Y755" i="109"/>
  <c r="X755" i="109"/>
  <c r="AO755" i="109"/>
  <c r="AS755" i="109" s="1"/>
  <c r="AF755" i="109"/>
  <c r="AR755" i="109" s="1"/>
  <c r="AN764" i="109"/>
  <c r="AH780" i="109"/>
  <c r="Z780" i="109"/>
  <c r="Y780" i="109"/>
  <c r="X780" i="109"/>
  <c r="AO780" i="109"/>
  <c r="AS780" i="109" s="1"/>
  <c r="AE780" i="109"/>
  <c r="AS792" i="109"/>
  <c r="AM800" i="109"/>
  <c r="AL800" i="109"/>
  <c r="AK800" i="109"/>
  <c r="AG800" i="109"/>
  <c r="AF800" i="109"/>
  <c r="AE800" i="109"/>
  <c r="AN800" i="109"/>
  <c r="AJ800" i="109"/>
  <c r="AI800" i="109"/>
  <c r="AH800" i="109"/>
  <c r="Z800" i="109"/>
  <c r="Y800" i="109"/>
  <c r="AO800" i="109"/>
  <c r="AD801" i="109"/>
  <c r="AB808" i="109"/>
  <c r="AC808" i="109" s="1"/>
  <c r="AA808" i="109"/>
  <c r="AD808" i="109" s="1"/>
  <c r="AP809" i="109"/>
  <c r="AO809" i="109"/>
  <c r="AS809" i="109" s="1"/>
  <c r="AK809" i="109"/>
  <c r="AJ809" i="109"/>
  <c r="AI809" i="109"/>
  <c r="AF809" i="109"/>
  <c r="AE809" i="109"/>
  <c r="AQ809" i="109" s="1"/>
  <c r="Z809" i="109"/>
  <c r="Y809" i="109"/>
  <c r="X809" i="109"/>
  <c r="AD809" i="109" s="1"/>
  <c r="AK823" i="109"/>
  <c r="AJ823" i="109"/>
  <c r="AI823" i="109"/>
  <c r="AH823" i="109"/>
  <c r="AG823" i="109"/>
  <c r="AE823" i="109"/>
  <c r="AP823" i="109"/>
  <c r="Y823" i="109"/>
  <c r="X844" i="109"/>
  <c r="AD844" i="109" s="1"/>
  <c r="AM866" i="109"/>
  <c r="AG886" i="109"/>
  <c r="AO886" i="109"/>
  <c r="AS886" i="109" s="1"/>
  <c r="AN886" i="109"/>
  <c r="AM886" i="109"/>
  <c r="AL886" i="109"/>
  <c r="AK886" i="109"/>
  <c r="AI886" i="109"/>
  <c r="AH886" i="109"/>
  <c r="AF886" i="109"/>
  <c r="AR886" i="109" s="1"/>
  <c r="AP886" i="109"/>
  <c r="AE886" i="109"/>
  <c r="AJ904" i="109"/>
  <c r="AI920" i="109"/>
  <c r="AH920" i="109"/>
  <c r="AG920" i="109"/>
  <c r="AF920" i="109"/>
  <c r="AE920" i="109"/>
  <c r="AP920" i="109"/>
  <c r="AO920" i="109"/>
  <c r="AN920" i="109"/>
  <c r="AK920" i="109"/>
  <c r="AJ920" i="109"/>
  <c r="AM920" i="109"/>
  <c r="AL920" i="109"/>
  <c r="Z920" i="109"/>
  <c r="X920" i="109"/>
  <c r="AI944" i="109"/>
  <c r="AJ1246" i="109"/>
  <c r="AO1246" i="109"/>
  <c r="AN1246" i="109"/>
  <c r="AM1246" i="109"/>
  <c r="AL1246" i="109"/>
  <c r="AK1246" i="109"/>
  <c r="AI1246" i="109"/>
  <c r="AH1246" i="109"/>
  <c r="AG1246" i="109"/>
  <c r="AF1246" i="109"/>
  <c r="AP1246" i="109"/>
  <c r="Z1246" i="109"/>
  <c r="AE1246" i="109"/>
  <c r="AQ1246" i="109" s="1"/>
  <c r="Y1246" i="109"/>
  <c r="X1246" i="109"/>
  <c r="AD1246" i="109" s="1"/>
  <c r="X589" i="109"/>
  <c r="AD589" i="109" s="1"/>
  <c r="AT589" i="109" s="1"/>
  <c r="AU589" i="109" s="1"/>
  <c r="AP591" i="109"/>
  <c r="AP602" i="109"/>
  <c r="AS602" i="109" s="1"/>
  <c r="AP613" i="109"/>
  <c r="AS613" i="109" s="1"/>
  <c r="AP624" i="109"/>
  <c r="AP635" i="109"/>
  <c r="AP646" i="109"/>
  <c r="AS646" i="109" s="1"/>
  <c r="AP657" i="109"/>
  <c r="AS657" i="109" s="1"/>
  <c r="AP668" i="109"/>
  <c r="AS668" i="109" s="1"/>
  <c r="Z676" i="109"/>
  <c r="X677" i="109"/>
  <c r="AD677" i="109" s="1"/>
  <c r="AT677" i="109" s="1"/>
  <c r="AU677" i="109" s="1"/>
  <c r="AP679" i="109"/>
  <c r="AS679" i="109" s="1"/>
  <c r="Z687" i="109"/>
  <c r="X688" i="109"/>
  <c r="AP690" i="109"/>
  <c r="AS690" i="109" s="1"/>
  <c r="Z698" i="109"/>
  <c r="X699" i="109"/>
  <c r="AP701" i="109"/>
  <c r="Z709" i="109"/>
  <c r="X710" i="109"/>
  <c r="AP712" i="109"/>
  <c r="AF722" i="109"/>
  <c r="AR722" i="109" s="1"/>
  <c r="AT722" i="109" s="1"/>
  <c r="AU722" i="109" s="1"/>
  <c r="AH732" i="109"/>
  <c r="Z738" i="109"/>
  <c r="AN743" i="109"/>
  <c r="AH753" i="109"/>
  <c r="AG753" i="109"/>
  <c r="AF753" i="109"/>
  <c r="AE753" i="109"/>
  <c r="AQ753" i="109" s="1"/>
  <c r="Z753" i="109"/>
  <c r="Y753" i="109"/>
  <c r="AI753" i="109"/>
  <c r="AB754" i="109"/>
  <c r="AC754" i="109" s="1"/>
  <c r="AA754" i="109"/>
  <c r="AG755" i="109"/>
  <c r="AO764" i="109"/>
  <c r="AF780" i="109"/>
  <c r="AQ782" i="109"/>
  <c r="AB783" i="109"/>
  <c r="AC783" i="109" s="1"/>
  <c r="AA783" i="109"/>
  <c r="AP800" i="109"/>
  <c r="AB804" i="109"/>
  <c r="AC804" i="109" s="1"/>
  <c r="AA804" i="109"/>
  <c r="AQ807" i="109"/>
  <c r="AG809" i="109"/>
  <c r="AS815" i="109"/>
  <c r="AA817" i="109"/>
  <c r="AB817" i="109"/>
  <c r="AC817" i="109" s="1"/>
  <c r="AF820" i="109"/>
  <c r="Z823" i="109"/>
  <c r="AS827" i="109"/>
  <c r="Z838" i="109"/>
  <c r="Y838" i="109"/>
  <c r="AN838" i="109"/>
  <c r="AM838" i="109"/>
  <c r="AP838" i="109"/>
  <c r="AO838" i="109"/>
  <c r="AS838" i="109" s="1"/>
  <c r="AL838" i="109"/>
  <c r="AK838" i="109"/>
  <c r="AJ838" i="109"/>
  <c r="AI838" i="109"/>
  <c r="AH838" i="109"/>
  <c r="AG838" i="109"/>
  <c r="AF838" i="109"/>
  <c r="AE838" i="109"/>
  <c r="X838" i="109"/>
  <c r="Y844" i="109"/>
  <c r="AF854" i="109"/>
  <c r="AD862" i="109"/>
  <c r="AN866" i="109"/>
  <c r="AB871" i="109"/>
  <c r="AC871" i="109" s="1"/>
  <c r="AA871" i="109"/>
  <c r="AI875" i="109"/>
  <c r="X886" i="109"/>
  <c r="AD886" i="109" s="1"/>
  <c r="AP889" i="109"/>
  <c r="AS889" i="109" s="1"/>
  <c r="AK904" i="109"/>
  <c r="AK908" i="109"/>
  <c r="AM944" i="109"/>
  <c r="AB966" i="109"/>
  <c r="AC966" i="109" s="1"/>
  <c r="AA966" i="109"/>
  <c r="Y1024" i="109"/>
  <c r="X1024" i="109"/>
  <c r="AD1024" i="109" s="1"/>
  <c r="AJ1024" i="109"/>
  <c r="AI1024" i="109"/>
  <c r="AH1024" i="109"/>
  <c r="AG1024" i="109"/>
  <c r="AF1024" i="109"/>
  <c r="AE1024" i="109"/>
  <c r="AP1024" i="109"/>
  <c r="AO1024" i="109"/>
  <c r="AS1024" i="109" s="1"/>
  <c r="AO1106" i="109"/>
  <c r="AI732" i="109"/>
  <c r="AL740" i="109"/>
  <c r="AK740" i="109"/>
  <c r="AJ740" i="109"/>
  <c r="AI740" i="109"/>
  <c r="AH740" i="109"/>
  <c r="AG740" i="109"/>
  <c r="AF740" i="109"/>
  <c r="AE740" i="109"/>
  <c r="AQ740" i="109" s="1"/>
  <c r="AP748" i="109"/>
  <c r="AO748" i="109"/>
  <c r="AS748" i="109" s="1"/>
  <c r="AN748" i="109"/>
  <c r="AM748" i="109"/>
  <c r="AL748" i="109"/>
  <c r="AK748" i="109"/>
  <c r="AJ748" i="109"/>
  <c r="AR748" i="109" s="1"/>
  <c r="AI748" i="109"/>
  <c r="AG748" i="109"/>
  <c r="AQ748" i="109" s="1"/>
  <c r="AQ757" i="109"/>
  <c r="AP764" i="109"/>
  <c r="AH769" i="109"/>
  <c r="AK769" i="109"/>
  <c r="AJ769" i="109"/>
  <c r="AI769" i="109"/>
  <c r="AG769" i="109"/>
  <c r="AF769" i="109"/>
  <c r="AE769" i="109"/>
  <c r="Z769" i="109"/>
  <c r="Y769" i="109"/>
  <c r="AL769" i="109"/>
  <c r="AP776" i="109"/>
  <c r="AK776" i="109"/>
  <c r="AQ776" i="109" s="1"/>
  <c r="AJ776" i="109"/>
  <c r="AO776" i="109"/>
  <c r="AS776" i="109" s="1"/>
  <c r="AN776" i="109"/>
  <c r="AM776" i="109"/>
  <c r="AL776" i="109"/>
  <c r="AH776" i="109"/>
  <c r="AR776" i="109" s="1"/>
  <c r="Y776" i="109"/>
  <c r="AG780" i="109"/>
  <c r="AD787" i="109"/>
  <c r="AT787" i="109" s="1"/>
  <c r="AU787" i="109" s="1"/>
  <c r="AA792" i="109"/>
  <c r="AB792" i="109"/>
  <c r="AC792" i="109" s="1"/>
  <c r="AP798" i="109"/>
  <c r="AO798" i="109"/>
  <c r="AS798" i="109" s="1"/>
  <c r="AK798" i="109"/>
  <c r="AJ798" i="109"/>
  <c r="AI798" i="109"/>
  <c r="Z798" i="109"/>
  <c r="Y798" i="109"/>
  <c r="X798" i="109"/>
  <c r="AD798" i="109" s="1"/>
  <c r="AN798" i="109"/>
  <c r="AH809" i="109"/>
  <c r="AK812" i="109"/>
  <c r="AJ812" i="109"/>
  <c r="AR812" i="109" s="1"/>
  <c r="AI812" i="109"/>
  <c r="AE812" i="109"/>
  <c r="AP812" i="109"/>
  <c r="AO812" i="109"/>
  <c r="AS812" i="109" s="1"/>
  <c r="AM812" i="109"/>
  <c r="AG814" i="109"/>
  <c r="AF814" i="109"/>
  <c r="AR814" i="109" s="1"/>
  <c r="AE814" i="109"/>
  <c r="Z814" i="109"/>
  <c r="Y814" i="109"/>
  <c r="AJ814" i="109"/>
  <c r="AI814" i="109"/>
  <c r="AH814" i="109"/>
  <c r="X814" i="109"/>
  <c r="AD814" i="109" s="1"/>
  <c r="AL814" i="109"/>
  <c r="Z839" i="109"/>
  <c r="Y839" i="109"/>
  <c r="X839" i="109"/>
  <c r="AD839" i="109" s="1"/>
  <c r="AP839" i="109"/>
  <c r="AO839" i="109"/>
  <c r="AL839" i="109"/>
  <c r="AK839" i="109"/>
  <c r="AN839" i="109"/>
  <c r="Z844" i="109"/>
  <c r="Z849" i="109"/>
  <c r="Y849" i="109"/>
  <c r="AN849" i="109"/>
  <c r="AM849" i="109"/>
  <c r="AP849" i="109"/>
  <c r="AO849" i="109"/>
  <c r="AL849" i="109"/>
  <c r="AJ849" i="109"/>
  <c r="AD850" i="109"/>
  <c r="AI854" i="109"/>
  <c r="AD858" i="109"/>
  <c r="AO866" i="109"/>
  <c r="AK884" i="109"/>
  <c r="AP884" i="109"/>
  <c r="AO884" i="109"/>
  <c r="AS884" i="109" s="1"/>
  <c r="AN884" i="109"/>
  <c r="AM884" i="109"/>
  <c r="AJ884" i="109"/>
  <c r="AI884" i="109"/>
  <c r="AH884" i="109"/>
  <c r="AR884" i="109" s="1"/>
  <c r="AE884" i="109"/>
  <c r="AQ884" i="109" s="1"/>
  <c r="Y886" i="109"/>
  <c r="AD894" i="109"/>
  <c r="AL904" i="109"/>
  <c r="AL908" i="109"/>
  <c r="AD990" i="109"/>
  <c r="AT990" i="109" s="1"/>
  <c r="AU990" i="109" s="1"/>
  <c r="AE1022" i="109"/>
  <c r="Y1022" i="109"/>
  <c r="Z1022" i="109"/>
  <c r="X1022" i="109"/>
  <c r="AP1022" i="109"/>
  <c r="AO1022" i="109"/>
  <c r="AS1022" i="109" s="1"/>
  <c r="AN1022" i="109"/>
  <c r="AG1022" i="109"/>
  <c r="AD1025" i="109"/>
  <c r="AB1063" i="109"/>
  <c r="AC1063" i="109" s="1"/>
  <c r="AA1063" i="109"/>
  <c r="AB1065" i="109"/>
  <c r="AC1065" i="109" s="1"/>
  <c r="AA1065" i="109"/>
  <c r="X667" i="109"/>
  <c r="AD667" i="109" s="1"/>
  <c r="X678" i="109"/>
  <c r="AD678" i="109" s="1"/>
  <c r="X689" i="109"/>
  <c r="AD689" i="109" s="1"/>
  <c r="X700" i="109"/>
  <c r="AD700" i="109" s="1"/>
  <c r="AT700" i="109" s="1"/>
  <c r="AU700" i="109" s="1"/>
  <c r="X711" i="109"/>
  <c r="AD711" i="109" s="1"/>
  <c r="AT711" i="109" s="1"/>
  <c r="AU711" i="109" s="1"/>
  <c r="AF721" i="109"/>
  <c r="AH722" i="109"/>
  <c r="X730" i="109"/>
  <c r="AD730" i="109" s="1"/>
  <c r="AT730" i="109" s="1"/>
  <c r="AU730" i="109" s="1"/>
  <c r="AJ732" i="109"/>
  <c r="X740" i="109"/>
  <c r="AD740" i="109" s="1"/>
  <c r="X748" i="109"/>
  <c r="AD748" i="109" s="1"/>
  <c r="AI755" i="109"/>
  <c r="AR757" i="109"/>
  <c r="AB768" i="109"/>
  <c r="AC768" i="109" s="1"/>
  <c r="AA768" i="109"/>
  <c r="AD768" i="109" s="1"/>
  <c r="AM769" i="109"/>
  <c r="AO771" i="109"/>
  <c r="Z776" i="109"/>
  <c r="AI780" i="109"/>
  <c r="AD781" i="109"/>
  <c r="Z784" i="109"/>
  <c r="AP784" i="109"/>
  <c r="AS784" i="109" s="1"/>
  <c r="AI784" i="109"/>
  <c r="AH784" i="109"/>
  <c r="AG784" i="109"/>
  <c r="AF784" i="109"/>
  <c r="AR784" i="109" s="1"/>
  <c r="AE784" i="109"/>
  <c r="AQ784" i="109" s="1"/>
  <c r="Y784" i="109"/>
  <c r="AJ784" i="109"/>
  <c r="AL809" i="109"/>
  <c r="X812" i="109"/>
  <c r="AM814" i="109"/>
  <c r="AD824" i="109"/>
  <c r="AE849" i="109"/>
  <c r="AJ854" i="109"/>
  <c r="AP858" i="109"/>
  <c r="AO858" i="109"/>
  <c r="AN858" i="109"/>
  <c r="AM858" i="109"/>
  <c r="AL858" i="109"/>
  <c r="AJ858" i="109"/>
  <c r="AI858" i="109"/>
  <c r="AH858" i="109"/>
  <c r="AE858" i="109"/>
  <c r="AK858" i="109"/>
  <c r="AG858" i="109"/>
  <c r="AF858" i="109"/>
  <c r="AR858" i="109" s="1"/>
  <c r="Y858" i="109"/>
  <c r="AD865" i="109"/>
  <c r="AP866" i="109"/>
  <c r="AM872" i="109"/>
  <c r="Z872" i="109"/>
  <c r="X872" i="109"/>
  <c r="AP872" i="109"/>
  <c r="AO872" i="109"/>
  <c r="AS872" i="109" s="1"/>
  <c r="AN872" i="109"/>
  <c r="AL872" i="109"/>
  <c r="AK872" i="109"/>
  <c r="AJ872" i="109"/>
  <c r="AI872" i="109"/>
  <c r="AG872" i="109"/>
  <c r="AE872" i="109"/>
  <c r="AK875" i="109"/>
  <c r="X884" i="109"/>
  <c r="AD884" i="109" s="1"/>
  <c r="Z886" i="109"/>
  <c r="AN904" i="109"/>
  <c r="AM908" i="109"/>
  <c r="AR985" i="109"/>
  <c r="AJ1011" i="109"/>
  <c r="AR1011" i="109" s="1"/>
  <c r="AH1022" i="109"/>
  <c r="AR1022" i="109" s="1"/>
  <c r="AD1023" i="109"/>
  <c r="AT1023" i="109" s="1"/>
  <c r="AU1023" i="109" s="1"/>
  <c r="AF1085" i="109"/>
  <c r="AR1085" i="109" s="1"/>
  <c r="AE1085" i="109"/>
  <c r="AQ1085" i="109" s="1"/>
  <c r="Z1085" i="109"/>
  <c r="Y1085" i="109"/>
  <c r="X1085" i="109"/>
  <c r="AP1085" i="109"/>
  <c r="AO1085" i="109"/>
  <c r="AN1085" i="109"/>
  <c r="AM1085" i="109"/>
  <c r="AL1085" i="109"/>
  <c r="AI1085" i="109"/>
  <c r="AH1085" i="109"/>
  <c r="AJ1085" i="109"/>
  <c r="Z1195" i="109"/>
  <c r="Y1195" i="109"/>
  <c r="X1195" i="109"/>
  <c r="AP1195" i="109"/>
  <c r="AO1195" i="109"/>
  <c r="AS1195" i="109" s="1"/>
  <c r="AN1195" i="109"/>
  <c r="AM1195" i="109"/>
  <c r="AL1195" i="109"/>
  <c r="AR1195" i="109" s="1"/>
  <c r="AI1195" i="109"/>
  <c r="AE1195" i="109"/>
  <c r="AQ1195" i="109" s="1"/>
  <c r="AJ1195" i="109"/>
  <c r="AH1195" i="109"/>
  <c r="AK1195" i="109"/>
  <c r="AG1195" i="109"/>
  <c r="AE598" i="109"/>
  <c r="AQ598" i="109" s="1"/>
  <c r="AE609" i="109"/>
  <c r="AQ609" i="109" s="1"/>
  <c r="AE620" i="109"/>
  <c r="AQ620" i="109" s="1"/>
  <c r="AE631" i="109"/>
  <c r="AQ631" i="109" s="1"/>
  <c r="AE642" i="109"/>
  <c r="AQ642" i="109" s="1"/>
  <c r="AE653" i="109"/>
  <c r="AQ653" i="109" s="1"/>
  <c r="AE664" i="109"/>
  <c r="AQ664" i="109" s="1"/>
  <c r="Y667" i="109"/>
  <c r="AE675" i="109"/>
  <c r="AQ675" i="109" s="1"/>
  <c r="Y678" i="109"/>
  <c r="AE686" i="109"/>
  <c r="AQ686" i="109" s="1"/>
  <c r="Y689" i="109"/>
  <c r="AE697" i="109"/>
  <c r="AQ697" i="109" s="1"/>
  <c r="Y700" i="109"/>
  <c r="AE708" i="109"/>
  <c r="AQ708" i="109" s="1"/>
  <c r="Y711" i="109"/>
  <c r="AE719" i="109"/>
  <c r="AQ719" i="109" s="1"/>
  <c r="AG721" i="109"/>
  <c r="AQ721" i="109" s="1"/>
  <c r="AI722" i="109"/>
  <c r="AQ722" i="109" s="1"/>
  <c r="AG729" i="109"/>
  <c r="AF729" i="109"/>
  <c r="AR729" i="109" s="1"/>
  <c r="AE729" i="109"/>
  <c r="Y730" i="109"/>
  <c r="AK732" i="109"/>
  <c r="Y740" i="109"/>
  <c r="AQ744" i="109"/>
  <c r="AB745" i="109"/>
  <c r="AC745" i="109" s="1"/>
  <c r="AA745" i="109"/>
  <c r="Y748" i="109"/>
  <c r="AJ755" i="109"/>
  <c r="AA762" i="109"/>
  <c r="AL767" i="109"/>
  <c r="AF767" i="109"/>
  <c r="AI767" i="109"/>
  <c r="AH767" i="109"/>
  <c r="AG767" i="109"/>
  <c r="AE767" i="109"/>
  <c r="Z767" i="109"/>
  <c r="Y767" i="109"/>
  <c r="AJ767" i="109"/>
  <c r="AN769" i="109"/>
  <c r="AP771" i="109"/>
  <c r="X774" i="109"/>
  <c r="AD774" i="109" s="1"/>
  <c r="AO774" i="109"/>
  <c r="AS774" i="109" s="1"/>
  <c r="AN774" i="109"/>
  <c r="AP774" i="109"/>
  <c r="AM774" i="109"/>
  <c r="AL774" i="109"/>
  <c r="AK774" i="109"/>
  <c r="AJ774" i="109"/>
  <c r="AI774" i="109"/>
  <c r="AQ774" i="109" s="1"/>
  <c r="AH774" i="109"/>
  <c r="AF774" i="109"/>
  <c r="AR774" i="109" s="1"/>
  <c r="AJ780" i="109"/>
  <c r="AK784" i="109"/>
  <c r="AL789" i="109"/>
  <c r="AK789" i="109"/>
  <c r="AG789" i="109"/>
  <c r="AF789" i="109"/>
  <c r="AP789" i="109"/>
  <c r="AO789" i="109"/>
  <c r="AN789" i="109"/>
  <c r="AM789" i="109"/>
  <c r="AJ789" i="109"/>
  <c r="AH789" i="109"/>
  <c r="AD795" i="109"/>
  <c r="AM809" i="109"/>
  <c r="Y812" i="109"/>
  <c r="AN814" i="109"/>
  <c r="AF823" i="109"/>
  <c r="AR826" i="109"/>
  <c r="Z828" i="109"/>
  <c r="Y828" i="109"/>
  <c r="X828" i="109"/>
  <c r="AD828" i="109" s="1"/>
  <c r="AP828" i="109"/>
  <c r="AO828" i="109"/>
  <c r="AS828" i="109" s="1"/>
  <c r="AK828" i="109"/>
  <c r="AN828" i="109"/>
  <c r="AR828" i="109" s="1"/>
  <c r="AM828" i="109"/>
  <c r="AL828" i="109"/>
  <c r="AI828" i="109"/>
  <c r="AM833" i="109"/>
  <c r="AL833" i="109"/>
  <c r="AK833" i="109"/>
  <c r="AJ833" i="109"/>
  <c r="AI833" i="109"/>
  <c r="AG833" i="109"/>
  <c r="AF833" i="109"/>
  <c r="AE833" i="109"/>
  <c r="AP833" i="109"/>
  <c r="AO833" i="109"/>
  <c r="AN833" i="109"/>
  <c r="AH833" i="109"/>
  <c r="Z833" i="109"/>
  <c r="X833" i="109"/>
  <c r="AD833" i="109" s="1"/>
  <c r="AG836" i="109"/>
  <c r="AF836" i="109"/>
  <c r="AE836" i="109"/>
  <c r="Z836" i="109"/>
  <c r="Y836" i="109"/>
  <c r="AP836" i="109"/>
  <c r="AO836" i="109"/>
  <c r="AN836" i="109"/>
  <c r="AM836" i="109"/>
  <c r="AL836" i="109"/>
  <c r="AJ836" i="109"/>
  <c r="AE839" i="109"/>
  <c r="AQ839" i="109" s="1"/>
  <c r="AP841" i="109"/>
  <c r="AO841" i="109"/>
  <c r="AS841" i="109" s="1"/>
  <c r="AM841" i="109"/>
  <c r="AL841" i="109"/>
  <c r="AK841" i="109"/>
  <c r="AH841" i="109"/>
  <c r="AG841" i="109"/>
  <c r="AN841" i="109"/>
  <c r="AJ841" i="109"/>
  <c r="AI841" i="109"/>
  <c r="AF841" i="109"/>
  <c r="AR841" i="109" s="1"/>
  <c r="AT841" i="109" s="1"/>
  <c r="AU841" i="109" s="1"/>
  <c r="AE841" i="109"/>
  <c r="Y841" i="109"/>
  <c r="AF849" i="109"/>
  <c r="Z858" i="109"/>
  <c r="AF872" i="109"/>
  <c r="AR872" i="109" s="1"/>
  <c r="AN875" i="109"/>
  <c r="AS880" i="109"/>
  <c r="AD881" i="109"/>
  <c r="Y884" i="109"/>
  <c r="AP904" i="109"/>
  <c r="AN908" i="109"/>
  <c r="AS917" i="109"/>
  <c r="AN940" i="109"/>
  <c r="AI1022" i="109"/>
  <c r="X591" i="109"/>
  <c r="AD591" i="109" s="1"/>
  <c r="AF598" i="109"/>
  <c r="AR598" i="109" s="1"/>
  <c r="AF609" i="109"/>
  <c r="AR609" i="109" s="1"/>
  <c r="AF620" i="109"/>
  <c r="AR620" i="109" s="1"/>
  <c r="X624" i="109"/>
  <c r="AD624" i="109" s="1"/>
  <c r="AF631" i="109"/>
  <c r="AR631" i="109" s="1"/>
  <c r="X635" i="109"/>
  <c r="AD635" i="109" s="1"/>
  <c r="AF642" i="109"/>
  <c r="AR642" i="109" s="1"/>
  <c r="AF653" i="109"/>
  <c r="AR653" i="109" s="1"/>
  <c r="X657" i="109"/>
  <c r="AF664" i="109"/>
  <c r="AR664" i="109" s="1"/>
  <c r="X668" i="109"/>
  <c r="AD668" i="109" s="1"/>
  <c r="AF675" i="109"/>
  <c r="AR675" i="109" s="1"/>
  <c r="AF686" i="109"/>
  <c r="AR686" i="109" s="1"/>
  <c r="AF697" i="109"/>
  <c r="AR697" i="109" s="1"/>
  <c r="AF708" i="109"/>
  <c r="AR708" i="109" s="1"/>
  <c r="AF719" i="109"/>
  <c r="AR719" i="109" s="1"/>
  <c r="AH721" i="109"/>
  <c r="AJ722" i="109"/>
  <c r="X729" i="109"/>
  <c r="AD729" i="109" s="1"/>
  <c r="Z730" i="109"/>
  <c r="AL732" i="109"/>
  <c r="AP734" i="109"/>
  <c r="AO734" i="109"/>
  <c r="AM734" i="109"/>
  <c r="AQ734" i="109" s="1"/>
  <c r="Y734" i="109"/>
  <c r="Z740" i="109"/>
  <c r="Z744" i="109"/>
  <c r="Y744" i="109"/>
  <c r="X744" i="109"/>
  <c r="AD744" i="109" s="1"/>
  <c r="AT744" i="109" s="1"/>
  <c r="AU744" i="109" s="1"/>
  <c r="AO744" i="109"/>
  <c r="AS744" i="109" s="1"/>
  <c r="AF744" i="109"/>
  <c r="AR744" i="109" s="1"/>
  <c r="Z748" i="109"/>
  <c r="AD754" i="109"/>
  <c r="AK755" i="109"/>
  <c r="AB766" i="109"/>
  <c r="AC766" i="109" s="1"/>
  <c r="AA766" i="109"/>
  <c r="AD766" i="109" s="1"/>
  <c r="AK767" i="109"/>
  <c r="AO769" i="109"/>
  <c r="AS769" i="109" s="1"/>
  <c r="Y774" i="109"/>
  <c r="AK780" i="109"/>
  <c r="AL784" i="109"/>
  <c r="X789" i="109"/>
  <c r="AD789" i="109" s="1"/>
  <c r="AQ791" i="109"/>
  <c r="AE798" i="109"/>
  <c r="AD804" i="109"/>
  <c r="AT804" i="109" s="1"/>
  <c r="AU804" i="109" s="1"/>
  <c r="AN809" i="109"/>
  <c r="Z812" i="109"/>
  <c r="AO814" i="109"/>
  <c r="Z816" i="109"/>
  <c r="Y816" i="109"/>
  <c r="AP816" i="109"/>
  <c r="AO816" i="109"/>
  <c r="AS816" i="109" s="1"/>
  <c r="AN816" i="109"/>
  <c r="AM816" i="109"/>
  <c r="AL816" i="109"/>
  <c r="AJ816" i="109"/>
  <c r="AD817" i="109"/>
  <c r="AL823" i="109"/>
  <c r="AB827" i="109"/>
  <c r="AC827" i="109" s="1"/>
  <c r="AA827" i="109"/>
  <c r="AD827" i="109" s="1"/>
  <c r="AT827" i="109" s="1"/>
  <c r="AU827" i="109" s="1"/>
  <c r="Y833" i="109"/>
  <c r="X836" i="109"/>
  <c r="AF839" i="109"/>
  <c r="Z841" i="109"/>
  <c r="AG849" i="109"/>
  <c r="AP855" i="109"/>
  <c r="AO855" i="109"/>
  <c r="AS855" i="109" s="1"/>
  <c r="AN855" i="109"/>
  <c r="AL855" i="109"/>
  <c r="AK855" i="109"/>
  <c r="AJ855" i="109"/>
  <c r="AG855" i="109"/>
  <c r="AF855" i="109"/>
  <c r="AI855" i="109"/>
  <c r="AH855" i="109"/>
  <c r="AE855" i="109"/>
  <c r="Z855" i="109"/>
  <c r="Y855" i="109"/>
  <c r="X855" i="109"/>
  <c r="AD855" i="109" s="1"/>
  <c r="AH867" i="109"/>
  <c r="AG867" i="109"/>
  <c r="AF867" i="109"/>
  <c r="AE867" i="109"/>
  <c r="Z867" i="109"/>
  <c r="Y867" i="109"/>
  <c r="AP867" i="109"/>
  <c r="AO867" i="109"/>
  <c r="AS867" i="109" s="1"/>
  <c r="AN867" i="109"/>
  <c r="AM867" i="109"/>
  <c r="AL867" i="109"/>
  <c r="AK867" i="109"/>
  <c r="AJ867" i="109"/>
  <c r="AI867" i="109"/>
  <c r="X867" i="109"/>
  <c r="AD867" i="109" s="1"/>
  <c r="AF870" i="109"/>
  <c r="AE870" i="109"/>
  <c r="AQ870" i="109" s="1"/>
  <c r="Z870" i="109"/>
  <c r="Y870" i="109"/>
  <c r="X870" i="109"/>
  <c r="AD870" i="109" s="1"/>
  <c r="AP870" i="109"/>
  <c r="AO870" i="109"/>
  <c r="AS870" i="109" s="1"/>
  <c r="AN870" i="109"/>
  <c r="AM870" i="109"/>
  <c r="AK870" i="109"/>
  <c r="AH872" i="109"/>
  <c r="AD873" i="109"/>
  <c r="AO875" i="109"/>
  <c r="AP881" i="109"/>
  <c r="AO881" i="109"/>
  <c r="AS881" i="109" s="1"/>
  <c r="AM881" i="109"/>
  <c r="AL881" i="109"/>
  <c r="AK881" i="109"/>
  <c r="AH881" i="109"/>
  <c r="AG881" i="109"/>
  <c r="AN881" i="109"/>
  <c r="AJ881" i="109"/>
  <c r="AI881" i="109"/>
  <c r="AF881" i="109"/>
  <c r="AE881" i="109"/>
  <c r="AQ881" i="109" s="1"/>
  <c r="Y881" i="109"/>
  <c r="Z884" i="109"/>
  <c r="AO908" i="109"/>
  <c r="AO940" i="109"/>
  <c r="AS940" i="109" s="1"/>
  <c r="AS964" i="109"/>
  <c r="AB970" i="109"/>
  <c r="AC970" i="109" s="1"/>
  <c r="AA970" i="109"/>
  <c r="AD970" i="109" s="1"/>
  <c r="AK986" i="109"/>
  <c r="AI986" i="109"/>
  <c r="AH986" i="109"/>
  <c r="AE986" i="109"/>
  <c r="AP986" i="109"/>
  <c r="AO986" i="109"/>
  <c r="AN986" i="109"/>
  <c r="AJ986" i="109"/>
  <c r="AG986" i="109"/>
  <c r="AM986" i="109"/>
  <c r="AL986" i="109"/>
  <c r="AF986" i="109"/>
  <c r="AR986" i="109" s="1"/>
  <c r="Z986" i="109"/>
  <c r="Y986" i="109"/>
  <c r="X986" i="109"/>
  <c r="AD986" i="109" s="1"/>
  <c r="AI1020" i="109"/>
  <c r="AG1020" i="109"/>
  <c r="AQ1020" i="109" s="1"/>
  <c r="AF1020" i="109"/>
  <c r="AR1020" i="109" s="1"/>
  <c r="AP1020" i="109"/>
  <c r="AO1020" i="109"/>
  <c r="AS1020" i="109" s="1"/>
  <c r="AL1020" i="109"/>
  <c r="AK1020" i="109"/>
  <c r="AN1020" i="109"/>
  <c r="AM1020" i="109"/>
  <c r="AJ1020" i="109"/>
  <c r="Y1020" i="109"/>
  <c r="AJ1022" i="109"/>
  <c r="Z1088" i="109"/>
  <c r="Y1088" i="109"/>
  <c r="X1088" i="109"/>
  <c r="AD1088" i="109" s="1"/>
  <c r="AO1088" i="109"/>
  <c r="AS1088" i="109" s="1"/>
  <c r="AP1088" i="109"/>
  <c r="AN1088" i="109"/>
  <c r="AM1088" i="109"/>
  <c r="AJ1088" i="109"/>
  <c r="AL1088" i="109"/>
  <c r="AK1088" i="109"/>
  <c r="AI1088" i="109"/>
  <c r="AF1088" i="109"/>
  <c r="AR1088" i="109" s="1"/>
  <c r="AE1088" i="109"/>
  <c r="AJ1170" i="109"/>
  <c r="AI1170" i="109"/>
  <c r="AH1170" i="109"/>
  <c r="AG1170" i="109"/>
  <c r="AF1170" i="109"/>
  <c r="AE1170" i="109"/>
  <c r="Y1170" i="109"/>
  <c r="Z1170" i="109"/>
  <c r="X1170" i="109"/>
  <c r="AK1170" i="109"/>
  <c r="AI721" i="109"/>
  <c r="AK722" i="109"/>
  <c r="AF730" i="109"/>
  <c r="AR730" i="109" s="1"/>
  <c r="AM732" i="109"/>
  <c r="AF738" i="109"/>
  <c r="AH742" i="109"/>
  <c r="AG742" i="109"/>
  <c r="AF742" i="109"/>
  <c r="AE742" i="109"/>
  <c r="Z742" i="109"/>
  <c r="Y742" i="109"/>
  <c r="AI742" i="109"/>
  <c r="AB743" i="109"/>
  <c r="AC743" i="109" s="1"/>
  <c r="AA743" i="109"/>
  <c r="AL755" i="109"/>
  <c r="AP765" i="109"/>
  <c r="AS765" i="109" s="1"/>
  <c r="AJ765" i="109"/>
  <c r="AH765" i="109"/>
  <c r="AG765" i="109"/>
  <c r="AF765" i="109"/>
  <c r="AE765" i="109"/>
  <c r="Z765" i="109"/>
  <c r="Y765" i="109"/>
  <c r="AI765" i="109"/>
  <c r="AP769" i="109"/>
  <c r="AL780" i="109"/>
  <c r="AM784" i="109"/>
  <c r="AD785" i="109"/>
  <c r="AR791" i="109"/>
  <c r="AR793" i="109"/>
  <c r="AB794" i="109"/>
  <c r="AC794" i="109" s="1"/>
  <c r="AA794" i="109"/>
  <c r="AD794" i="109" s="1"/>
  <c r="AS794" i="109"/>
  <c r="AF798" i="109"/>
  <c r="AR798" i="109" s="1"/>
  <c r="AP814" i="109"/>
  <c r="AQ816" i="109"/>
  <c r="AM823" i="109"/>
  <c r="AG839" i="109"/>
  <c r="AH844" i="109"/>
  <c r="AH849" i="109"/>
  <c r="AA869" i="109"/>
  <c r="AB869" i="109"/>
  <c r="AC869" i="109" s="1"/>
  <c r="AA876" i="109"/>
  <c r="AJ886" i="109"/>
  <c r="AM905" i="109"/>
  <c r="AK905" i="109"/>
  <c r="AG905" i="109"/>
  <c r="AF905" i="109"/>
  <c r="AE905" i="109"/>
  <c r="Z905" i="109"/>
  <c r="Y905" i="109"/>
  <c r="AP905" i="109"/>
  <c r="AO905" i="109"/>
  <c r="AS905" i="109" s="1"/>
  <c r="AN905" i="109"/>
  <c r="AL905" i="109"/>
  <c r="AJ905" i="109"/>
  <c r="AI905" i="109"/>
  <c r="AH905" i="109"/>
  <c r="X905" i="109"/>
  <c r="AG999" i="109"/>
  <c r="AE999" i="109"/>
  <c r="AK999" i="109"/>
  <c r="AJ999" i="109"/>
  <c r="AI999" i="109"/>
  <c r="AH999" i="109"/>
  <c r="AF999" i="109"/>
  <c r="Z999" i="109"/>
  <c r="Y999" i="109"/>
  <c r="AP999" i="109"/>
  <c r="AO999" i="109"/>
  <c r="AS999" i="109" s="1"/>
  <c r="AN999" i="109"/>
  <c r="AM999" i="109"/>
  <c r="AL999" i="109"/>
  <c r="X999" i="109"/>
  <c r="AD999" i="109" s="1"/>
  <c r="AK1022" i="109"/>
  <c r="AD1087" i="109"/>
  <c r="AT1087" i="109" s="1"/>
  <c r="AU1087" i="109" s="1"/>
  <c r="AL1170" i="109"/>
  <c r="AK746" i="109"/>
  <c r="AQ746" i="109" s="1"/>
  <c r="AK757" i="109"/>
  <c r="AM778" i="109"/>
  <c r="AN779" i="109"/>
  <c r="AN791" i="109"/>
  <c r="AA803" i="109"/>
  <c r="Y805" i="109"/>
  <c r="AB826" i="109"/>
  <c r="AC826" i="109" s="1"/>
  <c r="AA826" i="109"/>
  <c r="AP830" i="109"/>
  <c r="AO830" i="109"/>
  <c r="AS830" i="109" s="1"/>
  <c r="AM830" i="109"/>
  <c r="AL830" i="109"/>
  <c r="AK830" i="109"/>
  <c r="AG830" i="109"/>
  <c r="Y830" i="109"/>
  <c r="AG853" i="109"/>
  <c r="AP853" i="109"/>
  <c r="AN853" i="109"/>
  <c r="AM853" i="109"/>
  <c r="AL853" i="109"/>
  <c r="AI853" i="109"/>
  <c r="AH853" i="109"/>
  <c r="Y853" i="109"/>
  <c r="AB926" i="109"/>
  <c r="AC926" i="109" s="1"/>
  <c r="AA926" i="109"/>
  <c r="AD935" i="109"/>
  <c r="AS1138" i="109"/>
  <c r="AA741" i="109"/>
  <c r="AM746" i="109"/>
  <c r="AA752" i="109"/>
  <c r="AD752" i="109" s="1"/>
  <c r="AM757" i="109"/>
  <c r="AA763" i="109"/>
  <c r="AD763" i="109" s="1"/>
  <c r="AO778" i="109"/>
  <c r="AS778" i="109" s="1"/>
  <c r="AD779" i="109"/>
  <c r="X783" i="109"/>
  <c r="AD783" i="109" s="1"/>
  <c r="AT783" i="109" s="1"/>
  <c r="AU783" i="109" s="1"/>
  <c r="AA785" i="109"/>
  <c r="AA830" i="109"/>
  <c r="AD830" i="109" s="1"/>
  <c r="AD837" i="109"/>
  <c r="AT837" i="109" s="1"/>
  <c r="AU837" i="109" s="1"/>
  <c r="AR851" i="109"/>
  <c r="AA853" i="109"/>
  <c r="AD864" i="109"/>
  <c r="Y890" i="109"/>
  <c r="AK890" i="109"/>
  <c r="AJ890" i="109"/>
  <c r="AI890" i="109"/>
  <c r="AH890" i="109"/>
  <c r="AG890" i="109"/>
  <c r="AE890" i="109"/>
  <c r="Z890" i="109"/>
  <c r="X890" i="109"/>
  <c r="AB904" i="109"/>
  <c r="AC904" i="109" s="1"/>
  <c r="AA904" i="109"/>
  <c r="Z924" i="109"/>
  <c r="Y924" i="109"/>
  <c r="X924" i="109"/>
  <c r="AP924" i="109"/>
  <c r="AO924" i="109"/>
  <c r="AK924" i="109"/>
  <c r="AN924" i="109"/>
  <c r="AM924" i="109"/>
  <c r="AL924" i="109"/>
  <c r="AJ924" i="109"/>
  <c r="AI924" i="109"/>
  <c r="AH924" i="109"/>
  <c r="AG924" i="109"/>
  <c r="AF924" i="109"/>
  <c r="AE924" i="109"/>
  <c r="AP948" i="109"/>
  <c r="AO948" i="109"/>
  <c r="AN948" i="109"/>
  <c r="AM948" i="109"/>
  <c r="AL948" i="109"/>
  <c r="AK948" i="109"/>
  <c r="AH948" i="109"/>
  <c r="AR948" i="109" s="1"/>
  <c r="AG948" i="109"/>
  <c r="AJ948" i="109"/>
  <c r="AI948" i="109"/>
  <c r="Y948" i="109"/>
  <c r="Y958" i="109"/>
  <c r="X958" i="109"/>
  <c r="AD958" i="109" s="1"/>
  <c r="AP958" i="109"/>
  <c r="AO958" i="109"/>
  <c r="AS958" i="109" s="1"/>
  <c r="AN958" i="109"/>
  <c r="AM958" i="109"/>
  <c r="AJ958" i="109"/>
  <c r="AI958" i="109"/>
  <c r="AL958" i="109"/>
  <c r="AK958" i="109"/>
  <c r="AH958" i="109"/>
  <c r="AG958" i="109"/>
  <c r="AF958" i="109"/>
  <c r="AA999" i="109"/>
  <c r="AB999" i="109"/>
  <c r="AC999" i="109" s="1"/>
  <c r="AB1004" i="109"/>
  <c r="AC1004" i="109" s="1"/>
  <c r="AA1004" i="109"/>
  <c r="AD1004" i="109" s="1"/>
  <c r="AM1029" i="109"/>
  <c r="AK1029" i="109"/>
  <c r="AJ1029" i="109"/>
  <c r="AI1029" i="109"/>
  <c r="AH1029" i="109"/>
  <c r="AG1029" i="109"/>
  <c r="AF1029" i="109"/>
  <c r="AR1029" i="109" s="1"/>
  <c r="AE1029" i="109"/>
  <c r="AQ1029" i="109" s="1"/>
  <c r="Z1029" i="109"/>
  <c r="Y1029" i="109"/>
  <c r="X1029" i="109"/>
  <c r="AD1029" i="109" s="1"/>
  <c r="AO1029" i="109"/>
  <c r="AS1029" i="109" s="1"/>
  <c r="AN1029" i="109"/>
  <c r="AB1081" i="109"/>
  <c r="AC1081" i="109" s="1"/>
  <c r="AA1081" i="109"/>
  <c r="AB1122" i="109"/>
  <c r="AC1122" i="109" s="1"/>
  <c r="AA1122" i="109"/>
  <c r="AB1155" i="109"/>
  <c r="AC1155" i="109" s="1"/>
  <c r="AA1155" i="109"/>
  <c r="AS1209" i="109"/>
  <c r="AE1758" i="109"/>
  <c r="Z1758" i="109"/>
  <c r="AP1758" i="109"/>
  <c r="AO1758" i="109"/>
  <c r="AN1758" i="109"/>
  <c r="AM1758" i="109"/>
  <c r="AL1758" i="109"/>
  <c r="AK1758" i="109"/>
  <c r="AJ1758" i="109"/>
  <c r="AI1758" i="109"/>
  <c r="AH1758" i="109"/>
  <c r="AG1758" i="109"/>
  <c r="AF1758" i="109"/>
  <c r="Y1758" i="109"/>
  <c r="X1758" i="109"/>
  <c r="AD1758" i="109" s="1"/>
  <c r="AN746" i="109"/>
  <c r="AN757" i="109"/>
  <c r="Y783" i="109"/>
  <c r="AE805" i="109"/>
  <c r="Z827" i="109"/>
  <c r="Y827" i="109"/>
  <c r="AM827" i="109"/>
  <c r="AA860" i="109"/>
  <c r="AI885" i="109"/>
  <c r="AP885" i="109"/>
  <c r="AO885" i="109"/>
  <c r="AN885" i="109"/>
  <c r="AM885" i="109"/>
  <c r="AL885" i="109"/>
  <c r="AJ885" i="109"/>
  <c r="AH885" i="109"/>
  <c r="AR885" i="109" s="1"/>
  <c r="AG885" i="109"/>
  <c r="AQ885" i="109" s="1"/>
  <c r="AA900" i="109"/>
  <c r="AD900" i="109" s="1"/>
  <c r="AT900" i="109" s="1"/>
  <c r="AU900" i="109" s="1"/>
  <c r="AB900" i="109"/>
  <c r="AC900" i="109" s="1"/>
  <c r="AB902" i="109"/>
  <c r="AC902" i="109" s="1"/>
  <c r="AA902" i="109"/>
  <c r="AD902" i="109" s="1"/>
  <c r="AT902" i="109" s="1"/>
  <c r="AU902" i="109" s="1"/>
  <c r="AE909" i="109"/>
  <c r="AI909" i="109"/>
  <c r="AH909" i="109"/>
  <c r="AG909" i="109"/>
  <c r="AF909" i="109"/>
  <c r="Z909" i="109"/>
  <c r="Y909" i="109"/>
  <c r="Y911" i="109"/>
  <c r="AI911" i="109"/>
  <c r="AH911" i="109"/>
  <c r="AG911" i="109"/>
  <c r="AF911" i="109"/>
  <c r="AR911" i="109" s="1"/>
  <c r="AE911" i="109"/>
  <c r="Z911" i="109"/>
  <c r="Y925" i="109"/>
  <c r="X925" i="109"/>
  <c r="AD925" i="109" s="1"/>
  <c r="AP925" i="109"/>
  <c r="AO925" i="109"/>
  <c r="AS925" i="109" s="1"/>
  <c r="AN925" i="109"/>
  <c r="AR925" i="109" s="1"/>
  <c r="AM925" i="109"/>
  <c r="AI925" i="109"/>
  <c r="AQ925" i="109" s="1"/>
  <c r="Z925" i="109"/>
  <c r="AL925" i="109"/>
  <c r="AK925" i="109"/>
  <c r="AO983" i="109"/>
  <c r="AN983" i="109"/>
  <c r="AM983" i="109"/>
  <c r="AL983" i="109"/>
  <c r="AK983" i="109"/>
  <c r="AJ983" i="109"/>
  <c r="AI983" i="109"/>
  <c r="AH983" i="109"/>
  <c r="AG983" i="109"/>
  <c r="AF983" i="109"/>
  <c r="AR983" i="109" s="1"/>
  <c r="AE983" i="109"/>
  <c r="X983" i="109"/>
  <c r="AD983" i="109" s="1"/>
  <c r="Z983" i="109"/>
  <c r="Y992" i="109"/>
  <c r="AO992" i="109"/>
  <c r="AS992" i="109" s="1"/>
  <c r="AN992" i="109"/>
  <c r="AM992" i="109"/>
  <c r="AL992" i="109"/>
  <c r="AK992" i="109"/>
  <c r="AJ992" i="109"/>
  <c r="AI992" i="109"/>
  <c r="AH992" i="109"/>
  <c r="AG992" i="109"/>
  <c r="AF992" i="109"/>
  <c r="AP992" i="109"/>
  <c r="Z992" i="109"/>
  <c r="AQ1002" i="109"/>
  <c r="Z1012" i="109"/>
  <c r="X1012" i="109"/>
  <c r="AD1012" i="109" s="1"/>
  <c r="AP1012" i="109"/>
  <c r="AO1012" i="109"/>
  <c r="AS1012" i="109" s="1"/>
  <c r="AL1012" i="109"/>
  <c r="AK1012" i="109"/>
  <c r="AN1012" i="109"/>
  <c r="AM1012" i="109"/>
  <c r="AJ1012" i="109"/>
  <c r="AI1012" i="109"/>
  <c r="AH1012" i="109"/>
  <c r="AE1012" i="109"/>
  <c r="AM1018" i="109"/>
  <c r="AK1018" i="109"/>
  <c r="AJ1018" i="109"/>
  <c r="AG1018" i="109"/>
  <c r="AP1018" i="109"/>
  <c r="AO1018" i="109"/>
  <c r="AN1018" i="109"/>
  <c r="AL1018" i="109"/>
  <c r="AI1018" i="109"/>
  <c r="AH1018" i="109"/>
  <c r="AR1018" i="109" s="1"/>
  <c r="AE1018" i="109"/>
  <c r="AS1079" i="109"/>
  <c r="AK1102" i="109"/>
  <c r="AO1102" i="109"/>
  <c r="AS1102" i="109" s="1"/>
  <c r="AN1102" i="109"/>
  <c r="AM1102" i="109"/>
  <c r="AL1102" i="109"/>
  <c r="AJ1102" i="109"/>
  <c r="AI1102" i="109"/>
  <c r="AH1102" i="109"/>
  <c r="AP1102" i="109"/>
  <c r="AG1102" i="109"/>
  <c r="AF1102" i="109"/>
  <c r="AE1102" i="109"/>
  <c r="X1102" i="109"/>
  <c r="AD1102" i="109" s="1"/>
  <c r="Z1102" i="109"/>
  <c r="AP1134" i="109"/>
  <c r="AO1134" i="109"/>
  <c r="AN1134" i="109"/>
  <c r="AM1134" i="109"/>
  <c r="AL1134" i="109"/>
  <c r="AK1134" i="109"/>
  <c r="AJ1134" i="109"/>
  <c r="AI1134" i="109"/>
  <c r="AH1134" i="109"/>
  <c r="AE1134" i="109"/>
  <c r="AQ1134" i="109" s="1"/>
  <c r="AG1134" i="109"/>
  <c r="AF1134" i="109"/>
  <c r="Y1134" i="109"/>
  <c r="X1134" i="109"/>
  <c r="AD1134" i="109" s="1"/>
  <c r="AP1210" i="109"/>
  <c r="AO1210" i="109"/>
  <c r="AS1210" i="109" s="1"/>
  <c r="AN1210" i="109"/>
  <c r="AM1210" i="109"/>
  <c r="AL1210" i="109"/>
  <c r="AK1210" i="109"/>
  <c r="AJ1210" i="109"/>
  <c r="AI1210" i="109"/>
  <c r="AH1210" i="109"/>
  <c r="AG1210" i="109"/>
  <c r="AE1210" i="109"/>
  <c r="AQ1210" i="109" s="1"/>
  <c r="Z1210" i="109"/>
  <c r="Y1210" i="109"/>
  <c r="X1210" i="109"/>
  <c r="AD1210" i="109" s="1"/>
  <c r="AF1210" i="109"/>
  <c r="AR1210" i="109" s="1"/>
  <c r="AL1267" i="109"/>
  <c r="AI1267" i="109"/>
  <c r="AF1267" i="109"/>
  <c r="AR1267" i="109" s="1"/>
  <c r="AP1267" i="109"/>
  <c r="AO1267" i="109"/>
  <c r="AS1267" i="109" s="1"/>
  <c r="AN1267" i="109"/>
  <c r="AM1267" i="109"/>
  <c r="AK1267" i="109"/>
  <c r="AJ1267" i="109"/>
  <c r="AH1267" i="109"/>
  <c r="AG1267" i="109"/>
  <c r="AE1267" i="109"/>
  <c r="Z1267" i="109"/>
  <c r="X1267" i="109"/>
  <c r="AD1267" i="109" s="1"/>
  <c r="AO746" i="109"/>
  <c r="AO757" i="109"/>
  <c r="AF805" i="109"/>
  <c r="AE827" i="109"/>
  <c r="AD847" i="109"/>
  <c r="AT847" i="109" s="1"/>
  <c r="X885" i="109"/>
  <c r="AD885" i="109" s="1"/>
  <c r="AJ892" i="109"/>
  <c r="AI892" i="109"/>
  <c r="AH892" i="109"/>
  <c r="AG892" i="109"/>
  <c r="AF892" i="109"/>
  <c r="AR892" i="109" s="1"/>
  <c r="Y892" i="109"/>
  <c r="X892" i="109"/>
  <c r="AD892" i="109" s="1"/>
  <c r="AD896" i="109"/>
  <c r="AT896" i="109" s="1"/>
  <c r="AU896" i="109" s="1"/>
  <c r="AE899" i="109"/>
  <c r="AQ899" i="109" s="1"/>
  <c r="Z899" i="109"/>
  <c r="Y899" i="109"/>
  <c r="X899" i="109"/>
  <c r="AP899" i="109"/>
  <c r="AO899" i="109"/>
  <c r="AG899" i="109"/>
  <c r="AB908" i="109"/>
  <c r="AC908" i="109" s="1"/>
  <c r="AA908" i="109"/>
  <c r="X909" i="109"/>
  <c r="AD909" i="109" s="1"/>
  <c r="AA910" i="109"/>
  <c r="AB910" i="109"/>
  <c r="AC910" i="109" s="1"/>
  <c r="X911" i="109"/>
  <c r="AO916" i="109"/>
  <c r="AM916" i="109"/>
  <c r="AK916" i="109"/>
  <c r="AI916" i="109"/>
  <c r="AE916" i="109"/>
  <c r="AP916" i="109"/>
  <c r="AJ916" i="109"/>
  <c r="AH916" i="109"/>
  <c r="AR916" i="109" s="1"/>
  <c r="Y916" i="109"/>
  <c r="AK918" i="109"/>
  <c r="AI918" i="109"/>
  <c r="AG918" i="109"/>
  <c r="AE918" i="109"/>
  <c r="Z918" i="109"/>
  <c r="Y918" i="109"/>
  <c r="X918" i="109"/>
  <c r="AF918" i="109"/>
  <c r="AR918" i="109" s="1"/>
  <c r="AB922" i="109"/>
  <c r="AC922" i="109" s="1"/>
  <c r="AA922" i="109"/>
  <c r="AB943" i="109"/>
  <c r="AC943" i="109" s="1"/>
  <c r="AA943" i="109"/>
  <c r="AQ987" i="109"/>
  <c r="AB989" i="109"/>
  <c r="AC989" i="109" s="1"/>
  <c r="AA989" i="109"/>
  <c r="AR1005" i="109"/>
  <c r="AF1012" i="109"/>
  <c r="AR1012" i="109" s="1"/>
  <c r="X1018" i="109"/>
  <c r="AD1018" i="109" s="1"/>
  <c r="Z1034" i="109"/>
  <c r="Y1034" i="109"/>
  <c r="X1034" i="109"/>
  <c r="AO1034" i="109"/>
  <c r="AS1034" i="109" s="1"/>
  <c r="AM1034" i="109"/>
  <c r="AL1034" i="109"/>
  <c r="AE1034" i="109"/>
  <c r="Z1036" i="109"/>
  <c r="Y1036" i="109"/>
  <c r="AP1036" i="109"/>
  <c r="AO1036" i="109"/>
  <c r="AS1036" i="109" s="1"/>
  <c r="AN1036" i="109"/>
  <c r="AK1036" i="109"/>
  <c r="AM1036" i="109"/>
  <c r="AL1036" i="109"/>
  <c r="AJ1036" i="109"/>
  <c r="AI1036" i="109"/>
  <c r="AQ1036" i="109" s="1"/>
  <c r="AH1036" i="109"/>
  <c r="AG1036" i="109"/>
  <c r="X1036" i="109"/>
  <c r="AD1036" i="109" s="1"/>
  <c r="AT1036" i="109" s="1"/>
  <c r="AU1036" i="109" s="1"/>
  <c r="AS1050" i="109"/>
  <c r="AD1119" i="109"/>
  <c r="AQ1130" i="109"/>
  <c r="Z1134" i="109"/>
  <c r="AP746" i="109"/>
  <c r="AP757" i="109"/>
  <c r="Y782" i="109"/>
  <c r="X782" i="109"/>
  <c r="AD782" i="109" s="1"/>
  <c r="AT782" i="109" s="1"/>
  <c r="AU782" i="109" s="1"/>
  <c r="AD790" i="109"/>
  <c r="Y793" i="109"/>
  <c r="X793" i="109"/>
  <c r="AD793" i="109" s="1"/>
  <c r="AT793" i="109" s="1"/>
  <c r="AU793" i="109" s="1"/>
  <c r="AG805" i="109"/>
  <c r="AB816" i="109"/>
  <c r="AC816" i="109" s="1"/>
  <c r="AA816" i="109"/>
  <c r="AQ818" i="109"/>
  <c r="AD823" i="109"/>
  <c r="AI824" i="109"/>
  <c r="AH824" i="109"/>
  <c r="AG824" i="109"/>
  <c r="AF824" i="109"/>
  <c r="AE824" i="109"/>
  <c r="Y824" i="109"/>
  <c r="AR827" i="109"/>
  <c r="AB849" i="109"/>
  <c r="AC849" i="109" s="1"/>
  <c r="AA849" i="109"/>
  <c r="AD849" i="109" s="1"/>
  <c r="Y885" i="109"/>
  <c r="AB898" i="109"/>
  <c r="AC898" i="109" s="1"/>
  <c r="AA898" i="109"/>
  <c r="AJ909" i="109"/>
  <c r="AJ911" i="109"/>
  <c r="AB923" i="109"/>
  <c r="AC923" i="109" s="1"/>
  <c r="AA923" i="109"/>
  <c r="AS934" i="109"/>
  <c r="AE955" i="109"/>
  <c r="AQ955" i="109" s="1"/>
  <c r="Z955" i="109"/>
  <c r="Y955" i="109"/>
  <c r="X955" i="109"/>
  <c r="AP955" i="109"/>
  <c r="AO955" i="109"/>
  <c r="AS955" i="109" s="1"/>
  <c r="AF955" i="109"/>
  <c r="AR955" i="109" s="1"/>
  <c r="AH955" i="109"/>
  <c r="AE958" i="109"/>
  <c r="AD979" i="109"/>
  <c r="AT979" i="109" s="1"/>
  <c r="AU979" i="109" s="1"/>
  <c r="AA991" i="109"/>
  <c r="AB991" i="109"/>
  <c r="AC991" i="109" s="1"/>
  <c r="AG1012" i="109"/>
  <c r="Y1018" i="109"/>
  <c r="AR1034" i="109"/>
  <c r="AB1048" i="109"/>
  <c r="AC1048" i="109" s="1"/>
  <c r="AA1048" i="109"/>
  <c r="AP1058" i="109"/>
  <c r="AO1058" i="109"/>
  <c r="AS1058" i="109" s="1"/>
  <c r="AJ1058" i="109"/>
  <c r="AN1058" i="109"/>
  <c r="AM1058" i="109"/>
  <c r="AL1058" i="109"/>
  <c r="AK1058" i="109"/>
  <c r="AI1058" i="109"/>
  <c r="AH1058" i="109"/>
  <c r="AG1058" i="109"/>
  <c r="AF1058" i="109"/>
  <c r="AR1058" i="109" s="1"/>
  <c r="AH1062" i="109"/>
  <c r="AG1062" i="109"/>
  <c r="AP1062" i="109"/>
  <c r="AO1062" i="109"/>
  <c r="AN1062" i="109"/>
  <c r="AM1062" i="109"/>
  <c r="AJ1062" i="109"/>
  <c r="AL1062" i="109"/>
  <c r="AK1062" i="109"/>
  <c r="AI1062" i="109"/>
  <c r="AF1062" i="109"/>
  <c r="AE1062" i="109"/>
  <c r="Z1062" i="109"/>
  <c r="Y1062" i="109"/>
  <c r="AH1073" i="109"/>
  <c r="AG1073" i="109"/>
  <c r="AM1073" i="109"/>
  <c r="AL1073" i="109"/>
  <c r="AK1073" i="109"/>
  <c r="AJ1073" i="109"/>
  <c r="AI1073" i="109"/>
  <c r="AF1073" i="109"/>
  <c r="AR1073" i="109" s="1"/>
  <c r="AE1073" i="109"/>
  <c r="Y1073" i="109"/>
  <c r="AP1073" i="109"/>
  <c r="AO1073" i="109"/>
  <c r="AN1073" i="109"/>
  <c r="Z1073" i="109"/>
  <c r="X1073" i="109"/>
  <c r="AR1080" i="109"/>
  <c r="AP1166" i="109"/>
  <c r="AO1166" i="109"/>
  <c r="AN1166" i="109"/>
  <c r="AM1166" i="109"/>
  <c r="AL1166" i="109"/>
  <c r="AK1166" i="109"/>
  <c r="AJ1166" i="109"/>
  <c r="AG1166" i="109"/>
  <c r="AI1166" i="109"/>
  <c r="AH1166" i="109"/>
  <c r="Z1166" i="109"/>
  <c r="AF1166" i="109"/>
  <c r="AR1166" i="109" s="1"/>
  <c r="AE1166" i="109"/>
  <c r="AQ1166" i="109" s="1"/>
  <c r="Y1166" i="109"/>
  <c r="X1166" i="109"/>
  <c r="AD1166" i="109" s="1"/>
  <c r="AH805" i="109"/>
  <c r="AD812" i="109"/>
  <c r="AE830" i="109"/>
  <c r="AQ830" i="109" s="1"/>
  <c r="AI835" i="109"/>
  <c r="AH835" i="109"/>
  <c r="AG835" i="109"/>
  <c r="AF835" i="109"/>
  <c r="AR835" i="109" s="1"/>
  <c r="AE835" i="109"/>
  <c r="X835" i="109"/>
  <c r="Z835" i="109"/>
  <c r="Z850" i="109"/>
  <c r="Y850" i="109"/>
  <c r="X850" i="109"/>
  <c r="AP850" i="109"/>
  <c r="AO850" i="109"/>
  <c r="AS850" i="109" s="1"/>
  <c r="AL850" i="109"/>
  <c r="AK850" i="109"/>
  <c r="AE853" i="109"/>
  <c r="AD906" i="109"/>
  <c r="Y969" i="109"/>
  <c r="X969" i="109"/>
  <c r="AD969" i="109" s="1"/>
  <c r="AP969" i="109"/>
  <c r="AO969" i="109"/>
  <c r="AN969" i="109"/>
  <c r="AM969" i="109"/>
  <c r="AJ969" i="109"/>
  <c r="AI969" i="109"/>
  <c r="AL969" i="109"/>
  <c r="AK969" i="109"/>
  <c r="AH969" i="109"/>
  <c r="AG969" i="109"/>
  <c r="AB977" i="109"/>
  <c r="AC977" i="109" s="1"/>
  <c r="AA977" i="109"/>
  <c r="Y1003" i="109"/>
  <c r="AO1003" i="109"/>
  <c r="X1003" i="109"/>
  <c r="AD1003" i="109" s="1"/>
  <c r="AP1003" i="109"/>
  <c r="AN1003" i="109"/>
  <c r="AM1003" i="109"/>
  <c r="AJ1003" i="109"/>
  <c r="AI1003" i="109"/>
  <c r="AL1003" i="109"/>
  <c r="AG1003" i="109"/>
  <c r="AF1003" i="109"/>
  <c r="Z1018" i="109"/>
  <c r="AR1036" i="109"/>
  <c r="AB1038" i="109"/>
  <c r="AC1038" i="109" s="1"/>
  <c r="AA1038" i="109"/>
  <c r="AR1047" i="109"/>
  <c r="AB1053" i="109"/>
  <c r="AC1053" i="109" s="1"/>
  <c r="AA1053" i="109"/>
  <c r="X1058" i="109"/>
  <c r="AD1058" i="109" s="1"/>
  <c r="X1062" i="109"/>
  <c r="AD1062" i="109" s="1"/>
  <c r="AB1408" i="109"/>
  <c r="AC1408" i="109" s="1"/>
  <c r="AA1408" i="109"/>
  <c r="AF792" i="109"/>
  <c r="AR792" i="109" s="1"/>
  <c r="AE792" i="109"/>
  <c r="AQ792" i="109" s="1"/>
  <c r="Z792" i="109"/>
  <c r="AR794" i="109"/>
  <c r="AF830" i="109"/>
  <c r="AR830" i="109" s="1"/>
  <c r="AA836" i="109"/>
  <c r="AK845" i="109"/>
  <c r="AJ845" i="109"/>
  <c r="AI845" i="109"/>
  <c r="AH845" i="109"/>
  <c r="AG845" i="109"/>
  <c r="AE845" i="109"/>
  <c r="Z845" i="109"/>
  <c r="Y845" i="109"/>
  <c r="AF853" i="109"/>
  <c r="AD912" i="109"/>
  <c r="Z935" i="109"/>
  <c r="Y935" i="109"/>
  <c r="X935" i="109"/>
  <c r="AP935" i="109"/>
  <c r="AO935" i="109"/>
  <c r="AL935" i="109"/>
  <c r="AK935" i="109"/>
  <c r="AN935" i="109"/>
  <c r="AM935" i="109"/>
  <c r="AJ935" i="109"/>
  <c r="AI935" i="109"/>
  <c r="AH935" i="109"/>
  <c r="AE935" i="109"/>
  <c r="AQ935" i="109" s="1"/>
  <c r="AQ959" i="109"/>
  <c r="AP983" i="109"/>
  <c r="AR1051" i="109"/>
  <c r="AD1071" i="109"/>
  <c r="AD1114" i="109"/>
  <c r="AM1347" i="109"/>
  <c r="AP1347" i="109"/>
  <c r="AO1347" i="109"/>
  <c r="AN1347" i="109"/>
  <c r="AK1347" i="109"/>
  <c r="AJ1347" i="109"/>
  <c r="AI1347" i="109"/>
  <c r="AH1347" i="109"/>
  <c r="AG1347" i="109"/>
  <c r="AF1347" i="109"/>
  <c r="AL1347" i="109"/>
  <c r="AE1347" i="109"/>
  <c r="Z1347" i="109"/>
  <c r="Y1347" i="109"/>
  <c r="X1347" i="109"/>
  <c r="AD1347" i="109" s="1"/>
  <c r="AJ779" i="109"/>
  <c r="AR779" i="109" s="1"/>
  <c r="AE779" i="109"/>
  <c r="AQ779" i="109" s="1"/>
  <c r="X792" i="109"/>
  <c r="AD792" i="109" s="1"/>
  <c r="AT792" i="109" s="1"/>
  <c r="AU792" i="109" s="1"/>
  <c r="AJ805" i="109"/>
  <c r="AM808" i="109"/>
  <c r="AL808" i="109"/>
  <c r="AR808" i="109" s="1"/>
  <c r="AK808" i="109"/>
  <c r="AQ808" i="109" s="1"/>
  <c r="Y808" i="109"/>
  <c r="AI813" i="109"/>
  <c r="AH813" i="109"/>
  <c r="AG813" i="109"/>
  <c r="AQ813" i="109" s="1"/>
  <c r="Z817" i="109"/>
  <c r="Y817" i="109"/>
  <c r="X817" i="109"/>
  <c r="AP817" i="109"/>
  <c r="AO817" i="109"/>
  <c r="AS817" i="109" s="1"/>
  <c r="AA825" i="109"/>
  <c r="AH830" i="109"/>
  <c r="AD834" i="109"/>
  <c r="AQ840" i="109"/>
  <c r="X845" i="109"/>
  <c r="AD845" i="109" s="1"/>
  <c r="AE850" i="109"/>
  <c r="AQ850" i="109" s="1"/>
  <c r="AJ853" i="109"/>
  <c r="AO859" i="109"/>
  <c r="AS859" i="109" s="1"/>
  <c r="AN859" i="109"/>
  <c r="AM859" i="109"/>
  <c r="AL859" i="109"/>
  <c r="AK859" i="109"/>
  <c r="AI859" i="109"/>
  <c r="AH859" i="109"/>
  <c r="AG859" i="109"/>
  <c r="AG864" i="109"/>
  <c r="AK864" i="109"/>
  <c r="AJ864" i="109"/>
  <c r="AI864" i="109"/>
  <c r="AH864" i="109"/>
  <c r="AF864" i="109"/>
  <c r="Y864" i="109"/>
  <c r="X864" i="109"/>
  <c r="X878" i="109"/>
  <c r="AO878" i="109"/>
  <c r="AS878" i="109" s="1"/>
  <c r="AN878" i="109"/>
  <c r="AM878" i="109"/>
  <c r="AJ878" i="109"/>
  <c r="AR878" i="109" s="1"/>
  <c r="AI878" i="109"/>
  <c r="AQ878" i="109" s="1"/>
  <c r="Z878" i="109"/>
  <c r="X880" i="109"/>
  <c r="AD880" i="109" s="1"/>
  <c r="AT880" i="109" s="1"/>
  <c r="AU880" i="109" s="1"/>
  <c r="AP880" i="109"/>
  <c r="AN880" i="109"/>
  <c r="AR880" i="109" s="1"/>
  <c r="AM880" i="109"/>
  <c r="AL880" i="109"/>
  <c r="AI880" i="109"/>
  <c r="AH880" i="109"/>
  <c r="Z880" i="109"/>
  <c r="AO882" i="109"/>
  <c r="AS882" i="109" s="1"/>
  <c r="AP882" i="109"/>
  <c r="AN882" i="109"/>
  <c r="AL882" i="109"/>
  <c r="AK882" i="109"/>
  <c r="AJ882" i="109"/>
  <c r="AG882" i="109"/>
  <c r="AQ882" i="109" s="1"/>
  <c r="AF882" i="109"/>
  <c r="AD891" i="109"/>
  <c r="AQ892" i="109"/>
  <c r="AM894" i="109"/>
  <c r="AH894" i="109"/>
  <c r="AG894" i="109"/>
  <c r="AF894" i="109"/>
  <c r="AR894" i="109" s="1"/>
  <c r="AE894" i="109"/>
  <c r="Z894" i="109"/>
  <c r="Y894" i="109"/>
  <c r="AD908" i="109"/>
  <c r="AD919" i="109"/>
  <c r="AF935" i="109"/>
  <c r="AI942" i="109"/>
  <c r="AH942" i="109"/>
  <c r="AG942" i="109"/>
  <c r="AF942" i="109"/>
  <c r="AE942" i="109"/>
  <c r="X942" i="109"/>
  <c r="AO942" i="109"/>
  <c r="AS942" i="109" s="1"/>
  <c r="AN942" i="109"/>
  <c r="Z942" i="109"/>
  <c r="AD943" i="109"/>
  <c r="AS945" i="109"/>
  <c r="AQ948" i="109"/>
  <c r="AD952" i="109"/>
  <c r="AR959" i="109"/>
  <c r="AQ969" i="109"/>
  <c r="AE992" i="109"/>
  <c r="AQ992" i="109" s="1"/>
  <c r="AD1016" i="109"/>
  <c r="AN1070" i="109"/>
  <c r="AM1070" i="109"/>
  <c r="AH1070" i="109"/>
  <c r="AG1070" i="109"/>
  <c r="AF1070" i="109"/>
  <c r="AE1070" i="109"/>
  <c r="Z1070" i="109"/>
  <c r="Y1070" i="109"/>
  <c r="AK1070" i="109"/>
  <c r="AJ1070" i="109"/>
  <c r="AI1070" i="109"/>
  <c r="X1070" i="109"/>
  <c r="AO1070" i="109"/>
  <c r="AS1070" i="109" s="1"/>
  <c r="AF1074" i="109"/>
  <c r="AE1074" i="109"/>
  <c r="Z1074" i="109"/>
  <c r="AN1074" i="109"/>
  <c r="AM1074" i="109"/>
  <c r="AL1074" i="109"/>
  <c r="AK1074" i="109"/>
  <c r="AJ1074" i="109"/>
  <c r="AI1074" i="109"/>
  <c r="AH1074" i="109"/>
  <c r="AG1074" i="109"/>
  <c r="X1074" i="109"/>
  <c r="AD1074" i="109" s="1"/>
  <c r="AP1074" i="109"/>
  <c r="AJ1323" i="109"/>
  <c r="AH1323" i="109"/>
  <c r="AG1323" i="109"/>
  <c r="AF1323" i="109"/>
  <c r="Z1323" i="109"/>
  <c r="Y1323" i="109"/>
  <c r="AM1323" i="109"/>
  <c r="AL1323" i="109"/>
  <c r="AK1323" i="109"/>
  <c r="AI1323" i="109"/>
  <c r="AE1323" i="109"/>
  <c r="AQ1323" i="109" s="1"/>
  <c r="X1323" i="109"/>
  <c r="AD1323" i="109" s="1"/>
  <c r="AN1323" i="109"/>
  <c r="AO1323" i="109"/>
  <c r="AS1323" i="109" s="1"/>
  <c r="X746" i="109"/>
  <c r="AD746" i="109" s="1"/>
  <c r="X757" i="109"/>
  <c r="AD757" i="109" s="1"/>
  <c r="AL778" i="109"/>
  <c r="AG778" i="109"/>
  <c r="AQ778" i="109" s="1"/>
  <c r="AF778" i="109"/>
  <c r="X779" i="109"/>
  <c r="AR783" i="109"/>
  <c r="AH791" i="109"/>
  <c r="AG791" i="109"/>
  <c r="Y792" i="109"/>
  <c r="AK805" i="109"/>
  <c r="Z808" i="109"/>
  <c r="X813" i="109"/>
  <c r="AD813" i="109" s="1"/>
  <c r="AT813" i="109" s="1"/>
  <c r="AI830" i="109"/>
  <c r="AR840" i="109"/>
  <c r="AK853" i="109"/>
  <c r="X859" i="109"/>
  <c r="AD859" i="109" s="1"/>
  <c r="Z864" i="109"/>
  <c r="AB872" i="109"/>
  <c r="AC872" i="109" s="1"/>
  <c r="AA872" i="109"/>
  <c r="AK873" i="109"/>
  <c r="AQ873" i="109" s="1"/>
  <c r="Z873" i="109"/>
  <c r="Y873" i="109"/>
  <c r="AO873" i="109"/>
  <c r="AS873" i="109" s="1"/>
  <c r="AN873" i="109"/>
  <c r="X882" i="109"/>
  <c r="AD882" i="109" s="1"/>
  <c r="AA895" i="109"/>
  <c r="AO914" i="109"/>
  <c r="AS914" i="109" s="1"/>
  <c r="AM914" i="109"/>
  <c r="AI914" i="109"/>
  <c r="AP914" i="109"/>
  <c r="AN914" i="109"/>
  <c r="AL914" i="109"/>
  <c r="AK914" i="109"/>
  <c r="AJ914" i="109"/>
  <c r="AH914" i="109"/>
  <c r="AG914" i="109"/>
  <c r="AF914" i="109"/>
  <c r="AE914" i="109"/>
  <c r="AQ914" i="109" s="1"/>
  <c r="AD930" i="109"/>
  <c r="AD933" i="109"/>
  <c r="AG935" i="109"/>
  <c r="AO939" i="109"/>
  <c r="AS939" i="109" s="1"/>
  <c r="AN939" i="109"/>
  <c r="AM939" i="109"/>
  <c r="AL939" i="109"/>
  <c r="AK939" i="109"/>
  <c r="AJ939" i="109"/>
  <c r="AI939" i="109"/>
  <c r="AH939" i="109"/>
  <c r="AG939" i="109"/>
  <c r="AP939" i="109"/>
  <c r="AF939" i="109"/>
  <c r="AE939" i="109"/>
  <c r="Y939" i="109"/>
  <c r="X939" i="109"/>
  <c r="AD939" i="109" s="1"/>
  <c r="AK963" i="109"/>
  <c r="AJ963" i="109"/>
  <c r="AI963" i="109"/>
  <c r="AH963" i="109"/>
  <c r="AG963" i="109"/>
  <c r="AF963" i="109"/>
  <c r="AE963" i="109"/>
  <c r="AQ963" i="109" s="1"/>
  <c r="Z963" i="109"/>
  <c r="Y963" i="109"/>
  <c r="AO963" i="109"/>
  <c r="AS963" i="109" s="1"/>
  <c r="AN963" i="109"/>
  <c r="AR969" i="109"/>
  <c r="AG976" i="109"/>
  <c r="AF976" i="109"/>
  <c r="AR976" i="109" s="1"/>
  <c r="AE976" i="109"/>
  <c r="Z976" i="109"/>
  <c r="Y976" i="109"/>
  <c r="AP976" i="109"/>
  <c r="AS976" i="109" s="1"/>
  <c r="AM976" i="109"/>
  <c r="AL976" i="109"/>
  <c r="AS987" i="109"/>
  <c r="AI1009" i="109"/>
  <c r="AG1009" i="109"/>
  <c r="AF1009" i="109"/>
  <c r="AP1009" i="109"/>
  <c r="AO1009" i="109"/>
  <c r="AS1009" i="109" s="1"/>
  <c r="AN1009" i="109"/>
  <c r="AM1009" i="109"/>
  <c r="AL1009" i="109"/>
  <c r="AK1009" i="109"/>
  <c r="AJ1009" i="109"/>
  <c r="AH1009" i="109"/>
  <c r="AE1009" i="109"/>
  <c r="Z1009" i="109"/>
  <c r="AO1027" i="109"/>
  <c r="AN1027" i="109"/>
  <c r="AM1027" i="109"/>
  <c r="AL1027" i="109"/>
  <c r="AK1027" i="109"/>
  <c r="X1027" i="109"/>
  <c r="AD1027" i="109" s="1"/>
  <c r="AI1027" i="109"/>
  <c r="AH1027" i="109"/>
  <c r="AR1027" i="109" s="1"/>
  <c r="AP1027" i="109"/>
  <c r="AJ1027" i="109"/>
  <c r="AG1027" i="109"/>
  <c r="AQ1027" i="109" s="1"/>
  <c r="Z1027" i="109"/>
  <c r="AJ1031" i="109"/>
  <c r="AI1031" i="109"/>
  <c r="AG1031" i="109"/>
  <c r="AF1031" i="109"/>
  <c r="AR1031" i="109" s="1"/>
  <c r="AE1031" i="109"/>
  <c r="AQ1031" i="109" s="1"/>
  <c r="Y1031" i="109"/>
  <c r="AP1031" i="109"/>
  <c r="AO1031" i="109"/>
  <c r="AL1031" i="109"/>
  <c r="AK1031" i="109"/>
  <c r="AP1070" i="109"/>
  <c r="AL1322" i="109"/>
  <c r="AJ1322" i="109"/>
  <c r="AI1322" i="109"/>
  <c r="AH1322" i="109"/>
  <c r="AF1322" i="109"/>
  <c r="AE1322" i="109"/>
  <c r="AP1322" i="109"/>
  <c r="AO1322" i="109"/>
  <c r="AN1322" i="109"/>
  <c r="AM1322" i="109"/>
  <c r="AK1322" i="109"/>
  <c r="AG1322" i="109"/>
  <c r="Z1322" i="109"/>
  <c r="X1322" i="109"/>
  <c r="AD1322" i="109" s="1"/>
  <c r="Y1322" i="109"/>
  <c r="Y746" i="109"/>
  <c r="Y757" i="109"/>
  <c r="X778" i="109"/>
  <c r="AD778" i="109" s="1"/>
  <c r="Y779" i="109"/>
  <c r="X791" i="109"/>
  <c r="AG803" i="109"/>
  <c r="AF803" i="109"/>
  <c r="AR803" i="109" s="1"/>
  <c r="AE803" i="109"/>
  <c r="AQ803" i="109" s="1"/>
  <c r="Z803" i="109"/>
  <c r="Y803" i="109"/>
  <c r="AL805" i="109"/>
  <c r="Y813" i="109"/>
  <c r="AE817" i="109"/>
  <c r="AQ817" i="109" s="1"/>
  <c r="AJ830" i="109"/>
  <c r="AG847" i="109"/>
  <c r="AF847" i="109"/>
  <c r="AR847" i="109" s="1"/>
  <c r="AE847" i="109"/>
  <c r="AQ847" i="109" s="1"/>
  <c r="Z847" i="109"/>
  <c r="Y847" i="109"/>
  <c r="AG850" i="109"/>
  <c r="AO853" i="109"/>
  <c r="AS853" i="109" s="1"/>
  <c r="Y859" i="109"/>
  <c r="Y882" i="109"/>
  <c r="AA888" i="109"/>
  <c r="AI894" i="109"/>
  <c r="AI896" i="109"/>
  <c r="AF896" i="109"/>
  <c r="AR896" i="109" s="1"/>
  <c r="AE896" i="109"/>
  <c r="AQ896" i="109" s="1"/>
  <c r="Z896" i="109"/>
  <c r="Y896" i="109"/>
  <c r="X896" i="109"/>
  <c r="AS909" i="109"/>
  <c r="AS911" i="109"/>
  <c r="X914" i="109"/>
  <c r="AD914" i="109" s="1"/>
  <c r="AS918" i="109"/>
  <c r="Z939" i="109"/>
  <c r="AK942" i="109"/>
  <c r="Z946" i="109"/>
  <c r="Y946" i="109"/>
  <c r="X946" i="109"/>
  <c r="AD946" i="109" s="1"/>
  <c r="AP946" i="109"/>
  <c r="AO946" i="109"/>
  <c r="AS946" i="109" s="1"/>
  <c r="AL946" i="109"/>
  <c r="AK946" i="109"/>
  <c r="AJ946" i="109"/>
  <c r="AR946" i="109" s="1"/>
  <c r="AI946" i="109"/>
  <c r="AQ946" i="109" s="1"/>
  <c r="X963" i="109"/>
  <c r="AA968" i="109"/>
  <c r="AB968" i="109"/>
  <c r="AC968" i="109" s="1"/>
  <c r="AM973" i="109"/>
  <c r="AL973" i="109"/>
  <c r="AK973" i="109"/>
  <c r="AJ973" i="109"/>
  <c r="AI973" i="109"/>
  <c r="AH973" i="109"/>
  <c r="AG973" i="109"/>
  <c r="AF973" i="109"/>
  <c r="AE973" i="109"/>
  <c r="AP973" i="109"/>
  <c r="AO973" i="109"/>
  <c r="AS973" i="109" s="1"/>
  <c r="AN973" i="109"/>
  <c r="Z973" i="109"/>
  <c r="Y973" i="109"/>
  <c r="X976" i="109"/>
  <c r="AG988" i="109"/>
  <c r="AE988" i="109"/>
  <c r="Z988" i="109"/>
  <c r="Y988" i="109"/>
  <c r="X988" i="109"/>
  <c r="AO988" i="109"/>
  <c r="AN988" i="109"/>
  <c r="AP988" i="109"/>
  <c r="AM988" i="109"/>
  <c r="AJ988" i="109"/>
  <c r="AR988" i="109" s="1"/>
  <c r="AI988" i="109"/>
  <c r="AM996" i="109"/>
  <c r="AK996" i="109"/>
  <c r="AJ996" i="109"/>
  <c r="AR996" i="109" s="1"/>
  <c r="AG996" i="109"/>
  <c r="AQ996" i="109" s="1"/>
  <c r="Z996" i="109"/>
  <c r="Y996" i="109"/>
  <c r="X996" i="109"/>
  <c r="AD996" i="109" s="1"/>
  <c r="AP996" i="109"/>
  <c r="AO996" i="109"/>
  <c r="AN996" i="109"/>
  <c r="AL996" i="109"/>
  <c r="AE1003" i="109"/>
  <c r="X1009" i="109"/>
  <c r="AD1009" i="109" s="1"/>
  <c r="AA1023" i="109"/>
  <c r="AB1023" i="109"/>
  <c r="AC1023" i="109" s="1"/>
  <c r="X1031" i="109"/>
  <c r="AD1032" i="109"/>
  <c r="AK1034" i="109"/>
  <c r="AO1074" i="109"/>
  <c r="AS1074" i="109" s="1"/>
  <c r="AA770" i="109"/>
  <c r="Y778" i="109"/>
  <c r="Z779" i="109"/>
  <c r="Y791" i="109"/>
  <c r="X803" i="109"/>
  <c r="AD803" i="109" s="1"/>
  <c r="AT803" i="109" s="1"/>
  <c r="AU803" i="109" s="1"/>
  <c r="AB805" i="109"/>
  <c r="AC805" i="109" s="1"/>
  <c r="AA805" i="109"/>
  <c r="AD805" i="109" s="1"/>
  <c r="Z813" i="109"/>
  <c r="AA815" i="109"/>
  <c r="AF817" i="109"/>
  <c r="AR817" i="109" s="1"/>
  <c r="AN830" i="109"/>
  <c r="AM835" i="109"/>
  <c r="AD836" i="109"/>
  <c r="AF845" i="109"/>
  <c r="X847" i="109"/>
  <c r="AH850" i="109"/>
  <c r="AI852" i="109"/>
  <c r="AQ852" i="109" s="1"/>
  <c r="X852" i="109"/>
  <c r="AD852" i="109" s="1"/>
  <c r="AO852" i="109"/>
  <c r="AS852" i="109" s="1"/>
  <c r="AN852" i="109"/>
  <c r="AM852" i="109"/>
  <c r="AJ852" i="109"/>
  <c r="AH852" i="109"/>
  <c r="Z852" i="109"/>
  <c r="Z859" i="109"/>
  <c r="AF873" i="109"/>
  <c r="Z882" i="109"/>
  <c r="AJ894" i="109"/>
  <c r="Y914" i="109"/>
  <c r="AP926" i="109"/>
  <c r="AO926" i="109"/>
  <c r="AS926" i="109" s="1"/>
  <c r="AN926" i="109"/>
  <c r="AM926" i="109"/>
  <c r="AL926" i="109"/>
  <c r="AK926" i="109"/>
  <c r="AH926" i="109"/>
  <c r="AG926" i="109"/>
  <c r="AJ926" i="109"/>
  <c r="AI926" i="109"/>
  <c r="AF926" i="109"/>
  <c r="AE926" i="109"/>
  <c r="AQ926" i="109" s="1"/>
  <c r="X926" i="109"/>
  <c r="AD926" i="109" s="1"/>
  <c r="Z926" i="109"/>
  <c r="AP949" i="109"/>
  <c r="AO949" i="109"/>
  <c r="AS949" i="109" s="1"/>
  <c r="AN949" i="109"/>
  <c r="AM949" i="109"/>
  <c r="AL949" i="109"/>
  <c r="AK949" i="109"/>
  <c r="AJ949" i="109"/>
  <c r="AI949" i="109"/>
  <c r="AF949" i="109"/>
  <c r="AR949" i="109" s="1"/>
  <c r="AE949" i="109"/>
  <c r="AQ949" i="109" s="1"/>
  <c r="AH949" i="109"/>
  <c r="AG949" i="109"/>
  <c r="Z949" i="109"/>
  <c r="Y949" i="109"/>
  <c r="X949" i="109"/>
  <c r="AD949" i="109" s="1"/>
  <c r="AH976" i="109"/>
  <c r="AS1021" i="109"/>
  <c r="Z1031" i="109"/>
  <c r="AE1058" i="109"/>
  <c r="AQ1058" i="109" s="1"/>
  <c r="AB1089" i="109"/>
  <c r="AC1089" i="109" s="1"/>
  <c r="AA1089" i="109"/>
  <c r="X1110" i="109"/>
  <c r="AD1110" i="109" s="1"/>
  <c r="AP1110" i="109"/>
  <c r="AO1110" i="109"/>
  <c r="AS1110" i="109" s="1"/>
  <c r="AN1110" i="109"/>
  <c r="AM1110" i="109"/>
  <c r="AL1110" i="109"/>
  <c r="AK1110" i="109"/>
  <c r="AJ1110" i="109"/>
  <c r="AE1110" i="109"/>
  <c r="AI1110" i="109"/>
  <c r="AH1110" i="109"/>
  <c r="AR1110" i="109" s="1"/>
  <c r="AG1110" i="109"/>
  <c r="Z1110" i="109"/>
  <c r="Y891" i="109"/>
  <c r="AB921" i="109"/>
  <c r="AC921" i="109" s="1"/>
  <c r="AA921" i="109"/>
  <c r="AI931" i="109"/>
  <c r="AH931" i="109"/>
  <c r="AG931" i="109"/>
  <c r="AF931" i="109"/>
  <c r="AR931" i="109" s="1"/>
  <c r="AE931" i="109"/>
  <c r="AQ931" i="109" s="1"/>
  <c r="X931" i="109"/>
  <c r="AD931" i="109" s="1"/>
  <c r="AT931" i="109" s="1"/>
  <c r="AU931" i="109" s="1"/>
  <c r="Z931" i="109"/>
  <c r="AB932" i="109"/>
  <c r="AC932" i="109" s="1"/>
  <c r="AA932" i="109"/>
  <c r="AB934" i="109"/>
  <c r="AC934" i="109" s="1"/>
  <c r="AA934" i="109"/>
  <c r="AG954" i="109"/>
  <c r="AF954" i="109"/>
  <c r="AE954" i="109"/>
  <c r="Z954" i="109"/>
  <c r="Y954" i="109"/>
  <c r="Z967" i="109"/>
  <c r="Y967" i="109"/>
  <c r="X967" i="109"/>
  <c r="AN967" i="109"/>
  <c r="AM967" i="109"/>
  <c r="AE967" i="109"/>
  <c r="AE978" i="109"/>
  <c r="AF978" i="109"/>
  <c r="AR978" i="109" s="1"/>
  <c r="Z978" i="109"/>
  <c r="Y978" i="109"/>
  <c r="X978" i="109"/>
  <c r="AD978" i="109" s="1"/>
  <c r="AP978" i="109"/>
  <c r="AH978" i="109"/>
  <c r="AO984" i="109"/>
  <c r="AS984" i="109" s="1"/>
  <c r="AM984" i="109"/>
  <c r="AL984" i="109"/>
  <c r="AI984" i="109"/>
  <c r="AP984" i="109"/>
  <c r="AN984" i="109"/>
  <c r="AK984" i="109"/>
  <c r="AJ984" i="109"/>
  <c r="AH984" i="109"/>
  <c r="AG984" i="109"/>
  <c r="AF984" i="109"/>
  <c r="AD1008" i="109"/>
  <c r="AR1037" i="109"/>
  <c r="AL1071" i="109"/>
  <c r="AK1071" i="109"/>
  <c r="AF1071" i="109"/>
  <c r="AI1071" i="109"/>
  <c r="AH1071" i="109"/>
  <c r="AG1071" i="109"/>
  <c r="AE1071" i="109"/>
  <c r="AQ1071" i="109" s="1"/>
  <c r="Z1071" i="109"/>
  <c r="AN1071" i="109"/>
  <c r="AM1071" i="109"/>
  <c r="Y1071" i="109"/>
  <c r="AJ1083" i="109"/>
  <c r="AI1083" i="109"/>
  <c r="AG1083" i="109"/>
  <c r="AF1083" i="109"/>
  <c r="Y1083" i="109"/>
  <c r="AP1083" i="109"/>
  <c r="AO1083" i="109"/>
  <c r="AS1083" i="109" s="1"/>
  <c r="AN1083" i="109"/>
  <c r="AM1083" i="109"/>
  <c r="AL1083" i="109"/>
  <c r="AK1083" i="109"/>
  <c r="AH1083" i="109"/>
  <c r="AE1083" i="109"/>
  <c r="Z1083" i="109"/>
  <c r="AP1099" i="109"/>
  <c r="AO1099" i="109"/>
  <c r="AS1099" i="109" s="1"/>
  <c r="AN1099" i="109"/>
  <c r="AM1099" i="109"/>
  <c r="AL1099" i="109"/>
  <c r="AK1099" i="109"/>
  <c r="AF1099" i="109"/>
  <c r="AJ1099" i="109"/>
  <c r="AI1099" i="109"/>
  <c r="AH1099" i="109"/>
  <c r="AG1099" i="109"/>
  <c r="AE1099" i="109"/>
  <c r="X1121" i="109"/>
  <c r="AD1121" i="109" s="1"/>
  <c r="AO1121" i="109"/>
  <c r="AN1121" i="109"/>
  <c r="AM1121" i="109"/>
  <c r="AL1121" i="109"/>
  <c r="AJ1121" i="109"/>
  <c r="AI1121" i="109"/>
  <c r="AH1121" i="109"/>
  <c r="AG1121" i="109"/>
  <c r="AF1121" i="109"/>
  <c r="AR1121" i="109" s="1"/>
  <c r="AE1121" i="109"/>
  <c r="Y1121" i="109"/>
  <c r="AP1121" i="109"/>
  <c r="AK1121" i="109"/>
  <c r="AD1129" i="109"/>
  <c r="AT1129" i="109" s="1"/>
  <c r="AU1129" i="109" s="1"/>
  <c r="AB1150" i="109"/>
  <c r="AC1150" i="109" s="1"/>
  <c r="AA1150" i="109"/>
  <c r="AB1151" i="109"/>
  <c r="AC1151" i="109" s="1"/>
  <c r="AA1151" i="109"/>
  <c r="AB1314" i="109"/>
  <c r="AC1314" i="109" s="1"/>
  <c r="AA1314" i="109"/>
  <c r="X865" i="109"/>
  <c r="AL876" i="109"/>
  <c r="AR876" i="109" s="1"/>
  <c r="AA878" i="109"/>
  <c r="Z891" i="109"/>
  <c r="X893" i="109"/>
  <c r="AD893" i="109" s="1"/>
  <c r="AT893" i="109" s="1"/>
  <c r="AU893" i="109" s="1"/>
  <c r="AJ931" i="109"/>
  <c r="AE933" i="109"/>
  <c r="Z933" i="109"/>
  <c r="Y933" i="109"/>
  <c r="X933" i="109"/>
  <c r="AP933" i="109"/>
  <c r="AO933" i="109"/>
  <c r="AS933" i="109" s="1"/>
  <c r="AG933" i="109"/>
  <c r="X954" i="109"/>
  <c r="AD954" i="109" s="1"/>
  <c r="Z956" i="109"/>
  <c r="Y956" i="109"/>
  <c r="X956" i="109"/>
  <c r="AN956" i="109"/>
  <c r="AM956" i="109"/>
  <c r="AE956" i="109"/>
  <c r="AF967" i="109"/>
  <c r="AI978" i="109"/>
  <c r="X984" i="109"/>
  <c r="AD984" i="109" s="1"/>
  <c r="AS998" i="109"/>
  <c r="AB1015" i="109"/>
  <c r="AC1015" i="109" s="1"/>
  <c r="AA1015" i="109"/>
  <c r="AS1043" i="109"/>
  <c r="AB1045" i="109"/>
  <c r="AC1045" i="109" s="1"/>
  <c r="AA1045" i="109"/>
  <c r="AS1052" i="109"/>
  <c r="AJ1071" i="109"/>
  <c r="X1083" i="109"/>
  <c r="AD1083" i="109" s="1"/>
  <c r="X1099" i="109"/>
  <c r="AD1099" i="109" s="1"/>
  <c r="AL1107" i="109"/>
  <c r="AK1107" i="109"/>
  <c r="AJ1107" i="109"/>
  <c r="AI1107" i="109"/>
  <c r="AH1107" i="109"/>
  <c r="AG1107" i="109"/>
  <c r="AF1107" i="109"/>
  <c r="Y1107" i="109"/>
  <c r="AM1107" i="109"/>
  <c r="AE1107" i="109"/>
  <c r="Z1107" i="109"/>
  <c r="X1107" i="109"/>
  <c r="AN1107" i="109"/>
  <c r="AH1116" i="109"/>
  <c r="AG1116" i="109"/>
  <c r="AF1116" i="109"/>
  <c r="AE1116" i="109"/>
  <c r="AN1116" i="109"/>
  <c r="AM1116" i="109"/>
  <c r="AP1116" i="109"/>
  <c r="AO1116" i="109"/>
  <c r="AS1116" i="109" s="1"/>
  <c r="AL1116" i="109"/>
  <c r="AI1116" i="109"/>
  <c r="X1116" i="109"/>
  <c r="Z1116" i="109"/>
  <c r="AB1199" i="109"/>
  <c r="AC1199" i="109" s="1"/>
  <c r="AA1199" i="109"/>
  <c r="AA802" i="109"/>
  <c r="AA813" i="109"/>
  <c r="AA824" i="109"/>
  <c r="Y869" i="109"/>
  <c r="AO876" i="109"/>
  <c r="AS876" i="109" s="1"/>
  <c r="Y902" i="109"/>
  <c r="AO928" i="109"/>
  <c r="AN928" i="109"/>
  <c r="AM928" i="109"/>
  <c r="AL928" i="109"/>
  <c r="AK928" i="109"/>
  <c r="AJ928" i="109"/>
  <c r="AI928" i="109"/>
  <c r="AH928" i="109"/>
  <c r="AG928" i="109"/>
  <c r="AM931" i="109"/>
  <c r="AK941" i="109"/>
  <c r="AJ941" i="109"/>
  <c r="AI941" i="109"/>
  <c r="AH941" i="109"/>
  <c r="AG941" i="109"/>
  <c r="AF941" i="109"/>
  <c r="AE941" i="109"/>
  <c r="Z941" i="109"/>
  <c r="Y941" i="109"/>
  <c r="Y947" i="109"/>
  <c r="X947" i="109"/>
  <c r="AD947" i="109" s="1"/>
  <c r="AP947" i="109"/>
  <c r="AO947" i="109"/>
  <c r="AS947" i="109" s="1"/>
  <c r="AN947" i="109"/>
  <c r="AM947" i="109"/>
  <c r="AJ947" i="109"/>
  <c r="AI947" i="109"/>
  <c r="AJ954" i="109"/>
  <c r="AH956" i="109"/>
  <c r="AI967" i="109"/>
  <c r="AL978" i="109"/>
  <c r="AK997" i="109"/>
  <c r="AI997" i="109"/>
  <c r="AH997" i="109"/>
  <c r="AE997" i="109"/>
  <c r="Z997" i="109"/>
  <c r="Y997" i="109"/>
  <c r="X997" i="109"/>
  <c r="AD997" i="109" s="1"/>
  <c r="AK1019" i="109"/>
  <c r="AI1019" i="109"/>
  <c r="AH1019" i="109"/>
  <c r="AE1019" i="109"/>
  <c r="AP1019" i="109"/>
  <c r="AO1019" i="109"/>
  <c r="AS1019" i="109" s="1"/>
  <c r="AN1019" i="109"/>
  <c r="AM1019" i="109"/>
  <c r="AG1019" i="109"/>
  <c r="AF1019" i="109"/>
  <c r="AR1019" i="109" s="1"/>
  <c r="AB1022" i="109"/>
  <c r="AC1022" i="109" s="1"/>
  <c r="AA1022" i="109"/>
  <c r="AR1023" i="109"/>
  <c r="Y1025" i="109"/>
  <c r="AO1025" i="109"/>
  <c r="AS1025" i="109" s="1"/>
  <c r="AM1025" i="109"/>
  <c r="AL1025" i="109"/>
  <c r="AK1025" i="109"/>
  <c r="AJ1025" i="109"/>
  <c r="AI1025" i="109"/>
  <c r="AH1025" i="109"/>
  <c r="AG1025" i="109"/>
  <c r="AF1025" i="109"/>
  <c r="AE1025" i="109"/>
  <c r="AQ1025" i="109" s="1"/>
  <c r="Z1025" i="109"/>
  <c r="AD1038" i="109"/>
  <c r="AL1041" i="109"/>
  <c r="AK1041" i="109"/>
  <c r="AJ1041" i="109"/>
  <c r="AI1041" i="109"/>
  <c r="AH1041" i="109"/>
  <c r="AG1041" i="109"/>
  <c r="AF1041" i="109"/>
  <c r="AE1041" i="109"/>
  <c r="AP1041" i="109"/>
  <c r="AO1041" i="109"/>
  <c r="AS1041" i="109" s="1"/>
  <c r="AN1041" i="109"/>
  <c r="AM1041" i="109"/>
  <c r="Y1041" i="109"/>
  <c r="X1041" i="109"/>
  <c r="AP1096" i="109"/>
  <c r="AO1096" i="109"/>
  <c r="AS1096" i="109" s="1"/>
  <c r="AN1096" i="109"/>
  <c r="AM1096" i="109"/>
  <c r="AH1096" i="109"/>
  <c r="AL1096" i="109"/>
  <c r="AK1096" i="109"/>
  <c r="AJ1096" i="109"/>
  <c r="AI1096" i="109"/>
  <c r="AG1096" i="109"/>
  <c r="AF1096" i="109"/>
  <c r="AE1096" i="109"/>
  <c r="AQ1096" i="109" s="1"/>
  <c r="AB1098" i="109"/>
  <c r="AC1098" i="109" s="1"/>
  <c r="AA1098" i="109"/>
  <c r="AD1098" i="109" s="1"/>
  <c r="AK1116" i="109"/>
  <c r="AL1202" i="109"/>
  <c r="AK1202" i="109"/>
  <c r="AJ1202" i="109"/>
  <c r="AI1202" i="109"/>
  <c r="AH1202" i="109"/>
  <c r="AG1202" i="109"/>
  <c r="AF1202" i="109"/>
  <c r="AE1202" i="109"/>
  <c r="X1202" i="109"/>
  <c r="AP1202" i="109"/>
  <c r="AO1202" i="109"/>
  <c r="AS1202" i="109" s="1"/>
  <c r="AN1202" i="109"/>
  <c r="AM1202" i="109"/>
  <c r="Z1202" i="109"/>
  <c r="AN1223" i="109"/>
  <c r="AM1223" i="109"/>
  <c r="AL1223" i="109"/>
  <c r="AK1223" i="109"/>
  <c r="AJ1223" i="109"/>
  <c r="AI1223" i="109"/>
  <c r="AH1223" i="109"/>
  <c r="AG1223" i="109"/>
  <c r="AF1223" i="109"/>
  <c r="Z1223" i="109"/>
  <c r="Y1223" i="109"/>
  <c r="X1223" i="109"/>
  <c r="AD1223" i="109" s="1"/>
  <c r="AP1223" i="109"/>
  <c r="AO1223" i="109"/>
  <c r="AS1223" i="109" s="1"/>
  <c r="AH1237" i="109"/>
  <c r="AG1237" i="109"/>
  <c r="AF1237" i="109"/>
  <c r="AE1237" i="109"/>
  <c r="Z1237" i="109"/>
  <c r="AP1237" i="109"/>
  <c r="AO1237" i="109"/>
  <c r="AS1237" i="109" s="1"/>
  <c r="AN1237" i="109"/>
  <c r="AK1237" i="109"/>
  <c r="AJ1237" i="109"/>
  <c r="AI1237" i="109"/>
  <c r="Y1237" i="109"/>
  <c r="X1237" i="109"/>
  <c r="AM1237" i="109"/>
  <c r="AP1275" i="109"/>
  <c r="AO1275" i="109"/>
  <c r="AL1275" i="109"/>
  <c r="AK1275" i="109"/>
  <c r="AJ1275" i="109"/>
  <c r="AI1275" i="109"/>
  <c r="AH1275" i="109"/>
  <c r="AG1275" i="109"/>
  <c r="AN1275" i="109"/>
  <c r="AM1275" i="109"/>
  <c r="AF1275" i="109"/>
  <c r="AE1275" i="109"/>
  <c r="Z1275" i="109"/>
  <c r="Y1275" i="109"/>
  <c r="AA1372" i="109"/>
  <c r="AB1372" i="109"/>
  <c r="AC1372" i="109" s="1"/>
  <c r="AN796" i="109"/>
  <c r="AR796" i="109" s="1"/>
  <c r="X804" i="109"/>
  <c r="AN807" i="109"/>
  <c r="AR807" i="109" s="1"/>
  <c r="X815" i="109"/>
  <c r="AN818" i="109"/>
  <c r="AR818" i="109" s="1"/>
  <c r="X826" i="109"/>
  <c r="AD826" i="109" s="1"/>
  <c r="AT826" i="109" s="1"/>
  <c r="AU826" i="109" s="1"/>
  <c r="AN829" i="109"/>
  <c r="AR829" i="109" s="1"/>
  <c r="AT829" i="109" s="1"/>
  <c r="AU829" i="109" s="1"/>
  <c r="X837" i="109"/>
  <c r="AN840" i="109"/>
  <c r="X848" i="109"/>
  <c r="AD848" i="109" s="1"/>
  <c r="AT848" i="109" s="1"/>
  <c r="AU848" i="109" s="1"/>
  <c r="AO851" i="109"/>
  <c r="AS851" i="109" s="1"/>
  <c r="AA856" i="109"/>
  <c r="Z869" i="109"/>
  <c r="X871" i="109"/>
  <c r="AD871" i="109" s="1"/>
  <c r="AT871" i="109" s="1"/>
  <c r="AU871" i="109" s="1"/>
  <c r="AP876" i="109"/>
  <c r="AO877" i="109"/>
  <c r="X897" i="109"/>
  <c r="X901" i="109"/>
  <c r="AD901" i="109" s="1"/>
  <c r="AT901" i="109" s="1"/>
  <c r="AU901" i="109" s="1"/>
  <c r="Z902" i="109"/>
  <c r="X928" i="109"/>
  <c r="AD928" i="109" s="1"/>
  <c r="AN931" i="109"/>
  <c r="AK933" i="109"/>
  <c r="X941" i="109"/>
  <c r="AD941" i="109" s="1"/>
  <c r="AK954" i="109"/>
  <c r="AI956" i="109"/>
  <c r="AJ967" i="109"/>
  <c r="AM978" i="109"/>
  <c r="X1019" i="109"/>
  <c r="AD1019" i="109" s="1"/>
  <c r="AP1038" i="109"/>
  <c r="AO1038" i="109"/>
  <c r="AN1038" i="109"/>
  <c r="AM1038" i="109"/>
  <c r="AL1038" i="109"/>
  <c r="AK1038" i="109"/>
  <c r="AJ1038" i="109"/>
  <c r="AG1038" i="109"/>
  <c r="AI1038" i="109"/>
  <c r="AH1038" i="109"/>
  <c r="AF1038" i="109"/>
  <c r="AE1038" i="109"/>
  <c r="Z1038" i="109"/>
  <c r="Y1038" i="109"/>
  <c r="Z1041" i="109"/>
  <c r="AB1070" i="109"/>
  <c r="AC1070" i="109" s="1"/>
  <c r="AA1070" i="109"/>
  <c r="AB1086" i="109"/>
  <c r="AC1086" i="109" s="1"/>
  <c r="AA1086" i="109"/>
  <c r="X1096" i="109"/>
  <c r="AD1096" i="109" s="1"/>
  <c r="AS1103" i="109"/>
  <c r="AR1123" i="109"/>
  <c r="AS1135" i="109"/>
  <c r="AQ1190" i="109"/>
  <c r="X1275" i="109"/>
  <c r="AD1275" i="109" s="1"/>
  <c r="AP1309" i="109"/>
  <c r="AN1309" i="109"/>
  <c r="AM1309" i="109"/>
  <c r="AL1309" i="109"/>
  <c r="AJ1309" i="109"/>
  <c r="AI1309" i="109"/>
  <c r="AH1309" i="109"/>
  <c r="AG1309" i="109"/>
  <c r="AF1309" i="109"/>
  <c r="AR1309" i="109" s="1"/>
  <c r="AE1309" i="109"/>
  <c r="AO1309" i="109"/>
  <c r="AS1309" i="109" s="1"/>
  <c r="AK1309" i="109"/>
  <c r="Z1309" i="109"/>
  <c r="X1309" i="109"/>
  <c r="AD1309" i="109" s="1"/>
  <c r="AO796" i="109"/>
  <c r="AS796" i="109" s="1"/>
  <c r="Y804" i="109"/>
  <c r="AO807" i="109"/>
  <c r="AS807" i="109" s="1"/>
  <c r="AO818" i="109"/>
  <c r="AS818" i="109" s="1"/>
  <c r="Y826" i="109"/>
  <c r="AO829" i="109"/>
  <c r="AS829" i="109" s="1"/>
  <c r="Y837" i="109"/>
  <c r="AO840" i="109"/>
  <c r="AS840" i="109" s="1"/>
  <c r="Y848" i="109"/>
  <c r="AP851" i="109"/>
  <c r="Y871" i="109"/>
  <c r="AP877" i="109"/>
  <c r="AE891" i="109"/>
  <c r="Y897" i="109"/>
  <c r="Z901" i="109"/>
  <c r="Y928" i="109"/>
  <c r="AO931" i="109"/>
  <c r="AS931" i="109" s="1"/>
  <c r="AL933" i="109"/>
  <c r="Z945" i="109"/>
  <c r="Y945" i="109"/>
  <c r="X945" i="109"/>
  <c r="AD945" i="109" s="1"/>
  <c r="AN945" i="109"/>
  <c r="AM945" i="109"/>
  <c r="AE945" i="109"/>
  <c r="AL954" i="109"/>
  <c r="AD955" i="109"/>
  <c r="AJ956" i="109"/>
  <c r="AK967" i="109"/>
  <c r="AI975" i="109"/>
  <c r="AH975" i="109"/>
  <c r="AG975" i="109"/>
  <c r="AF975" i="109"/>
  <c r="AE975" i="109"/>
  <c r="X975" i="109"/>
  <c r="AD975" i="109" s="1"/>
  <c r="Z975" i="109"/>
  <c r="AB976" i="109"/>
  <c r="AC976" i="109" s="1"/>
  <c r="AA976" i="109"/>
  <c r="AN978" i="109"/>
  <c r="AS990" i="109"/>
  <c r="AF997" i="109"/>
  <c r="AK1008" i="109"/>
  <c r="AI1008" i="109"/>
  <c r="AH1008" i="109"/>
  <c r="AE1008" i="109"/>
  <c r="AN1008" i="109"/>
  <c r="AM1008" i="109"/>
  <c r="AL1008" i="109"/>
  <c r="AJ1008" i="109"/>
  <c r="AG1008" i="109"/>
  <c r="AF1008" i="109"/>
  <c r="Y1008" i="109"/>
  <c r="X1008" i="109"/>
  <c r="Y1019" i="109"/>
  <c r="AR1021" i="109"/>
  <c r="AA1024" i="109"/>
  <c r="AB1024" i="109"/>
  <c r="AC1024" i="109" s="1"/>
  <c r="AF1044" i="109"/>
  <c r="AE1044" i="109"/>
  <c r="Z1044" i="109"/>
  <c r="Y1044" i="109"/>
  <c r="X1044" i="109"/>
  <c r="AP1044" i="109"/>
  <c r="AO1044" i="109"/>
  <c r="AS1044" i="109" s="1"/>
  <c r="AN1044" i="109"/>
  <c r="AK1044" i="109"/>
  <c r="AJ1044" i="109"/>
  <c r="Y1096" i="109"/>
  <c r="AL1125" i="109"/>
  <c r="AK1125" i="109"/>
  <c r="AJ1125" i="109"/>
  <c r="AI1125" i="109"/>
  <c r="AH1125" i="109"/>
  <c r="AG1125" i="109"/>
  <c r="AF1125" i="109"/>
  <c r="AE1125" i="109"/>
  <c r="AN1125" i="109"/>
  <c r="AM1125" i="109"/>
  <c r="Z1125" i="109"/>
  <c r="Y1125" i="109"/>
  <c r="X1125" i="109"/>
  <c r="AN1179" i="109"/>
  <c r="AM1179" i="109"/>
  <c r="AJ1179" i="109"/>
  <c r="AL1179" i="109"/>
  <c r="AK1179" i="109"/>
  <c r="AI1179" i="109"/>
  <c r="AH1179" i="109"/>
  <c r="AG1179" i="109"/>
  <c r="AF1179" i="109"/>
  <c r="AE1179" i="109"/>
  <c r="AQ1179" i="109" s="1"/>
  <c r="Z1179" i="109"/>
  <c r="AP1179" i="109"/>
  <c r="AO1179" i="109"/>
  <c r="Y1179" i="109"/>
  <c r="X1179" i="109"/>
  <c r="AD1179" i="109" s="1"/>
  <c r="AE1223" i="109"/>
  <c r="AB944" i="109"/>
  <c r="AC944" i="109" s="1"/>
  <c r="AA944" i="109"/>
  <c r="AM951" i="109"/>
  <c r="AL951" i="109"/>
  <c r="AK951" i="109"/>
  <c r="AJ951" i="109"/>
  <c r="AI951" i="109"/>
  <c r="AH951" i="109"/>
  <c r="AG951" i="109"/>
  <c r="AF951" i="109"/>
  <c r="AE951" i="109"/>
  <c r="AM954" i="109"/>
  <c r="AI964" i="109"/>
  <c r="AH964" i="109"/>
  <c r="AG964" i="109"/>
  <c r="AF964" i="109"/>
  <c r="AE964" i="109"/>
  <c r="X964" i="109"/>
  <c r="AD964" i="109" s="1"/>
  <c r="Z964" i="109"/>
  <c r="AB965" i="109"/>
  <c r="AC965" i="109" s="1"/>
  <c r="AA965" i="109"/>
  <c r="AL967" i="109"/>
  <c r="AO978" i="109"/>
  <c r="AP993" i="109"/>
  <c r="AM993" i="109"/>
  <c r="AO993" i="109"/>
  <c r="AS993" i="109" s="1"/>
  <c r="AN993" i="109"/>
  <c r="AL993" i="109"/>
  <c r="AK993" i="109"/>
  <c r="AJ993" i="109"/>
  <c r="AI993" i="109"/>
  <c r="AF993" i="109"/>
  <c r="AE993" i="109"/>
  <c r="Y993" i="109"/>
  <c r="AQ1004" i="109"/>
  <c r="AB1005" i="109"/>
  <c r="AC1005" i="109" s="1"/>
  <c r="AA1005" i="109"/>
  <c r="AO1006" i="109"/>
  <c r="AS1006" i="109" s="1"/>
  <c r="AM1006" i="109"/>
  <c r="AL1006" i="109"/>
  <c r="AI1006" i="109"/>
  <c r="AF1006" i="109"/>
  <c r="AE1006" i="109"/>
  <c r="Z1006" i="109"/>
  <c r="Y1006" i="109"/>
  <c r="X1006" i="109"/>
  <c r="AD1006" i="109" s="1"/>
  <c r="AO1017" i="109"/>
  <c r="AM1017" i="109"/>
  <c r="AL1017" i="109"/>
  <c r="AI1017" i="109"/>
  <c r="AP1017" i="109"/>
  <c r="AN1017" i="109"/>
  <c r="AK1017" i="109"/>
  <c r="AJ1017" i="109"/>
  <c r="AH1017" i="109"/>
  <c r="AG1017" i="109"/>
  <c r="AF1017" i="109"/>
  <c r="AE1017" i="109"/>
  <c r="AK1030" i="109"/>
  <c r="AI1030" i="109"/>
  <c r="AH1030" i="109"/>
  <c r="AG1030" i="109"/>
  <c r="AF1030" i="109"/>
  <c r="AE1030" i="109"/>
  <c r="AP1030" i="109"/>
  <c r="AO1030" i="109"/>
  <c r="AS1030" i="109" s="1"/>
  <c r="AN1030" i="109"/>
  <c r="AM1030" i="109"/>
  <c r="AL1030" i="109"/>
  <c r="AJ1030" i="109"/>
  <c r="Y1030" i="109"/>
  <c r="X1030" i="109"/>
  <c r="AD1030" i="109" s="1"/>
  <c r="AJ1042" i="109"/>
  <c r="AI1042" i="109"/>
  <c r="AH1042" i="109"/>
  <c r="AG1042" i="109"/>
  <c r="AF1042" i="109"/>
  <c r="AE1042" i="109"/>
  <c r="Y1042" i="109"/>
  <c r="AP1042" i="109"/>
  <c r="AO1042" i="109"/>
  <c r="AS1042" i="109" s="1"/>
  <c r="AB1043" i="109"/>
  <c r="AC1043" i="109" s="1"/>
  <c r="AA1043" i="109"/>
  <c r="AB1066" i="109"/>
  <c r="AC1066" i="109" s="1"/>
  <c r="AA1066" i="109"/>
  <c r="AQ1078" i="109"/>
  <c r="AB1161" i="109"/>
  <c r="AC1161" i="109" s="1"/>
  <c r="AA1161" i="109"/>
  <c r="AJ1181" i="109"/>
  <c r="AI1181" i="109"/>
  <c r="AF1181" i="109"/>
  <c r="AP1181" i="109"/>
  <c r="AO1181" i="109"/>
  <c r="AS1181" i="109" s="1"/>
  <c r="AN1181" i="109"/>
  <c r="AM1181" i="109"/>
  <c r="AL1181" i="109"/>
  <c r="AK1181" i="109"/>
  <c r="AH1181" i="109"/>
  <c r="AG1181" i="109"/>
  <c r="AE1181" i="109"/>
  <c r="X1181" i="109"/>
  <c r="AD1181" i="109" s="1"/>
  <c r="Z1181" i="109"/>
  <c r="AA1273" i="109"/>
  <c r="AB1273" i="109"/>
  <c r="AC1273" i="109" s="1"/>
  <c r="AL1361" i="109"/>
  <c r="AG1361" i="109"/>
  <c r="X1361" i="109"/>
  <c r="AD1361" i="109" s="1"/>
  <c r="AP1361" i="109"/>
  <c r="AO1361" i="109"/>
  <c r="AS1361" i="109" s="1"/>
  <c r="AN1361" i="109"/>
  <c r="AM1361" i="109"/>
  <c r="AK1361" i="109"/>
  <c r="AJ1361" i="109"/>
  <c r="AI1361" i="109"/>
  <c r="AH1361" i="109"/>
  <c r="AF1361" i="109"/>
  <c r="AR1361" i="109" s="1"/>
  <c r="AE1361" i="109"/>
  <c r="Z1361" i="109"/>
  <c r="Y1361" i="109"/>
  <c r="Z1388" i="109"/>
  <c r="X1388" i="109"/>
  <c r="AP1388" i="109"/>
  <c r="AO1388" i="109"/>
  <c r="AN1388" i="109"/>
  <c r="AM1388" i="109"/>
  <c r="AL1388" i="109"/>
  <c r="AK1388" i="109"/>
  <c r="AJ1388" i="109"/>
  <c r="AI1388" i="109"/>
  <c r="Y1388" i="109"/>
  <c r="AH1388" i="109"/>
  <c r="AG1388" i="109"/>
  <c r="AF1388" i="109"/>
  <c r="AR1388" i="109" s="1"/>
  <c r="AE1388" i="109"/>
  <c r="AF865" i="109"/>
  <c r="AG891" i="109"/>
  <c r="AE893" i="109"/>
  <c r="AQ893" i="109" s="1"/>
  <c r="AQ947" i="109"/>
  <c r="X951" i="109"/>
  <c r="AD951" i="109" s="1"/>
  <c r="AN954" i="109"/>
  <c r="AJ964" i="109"/>
  <c r="AO967" i="109"/>
  <c r="AP970" i="109"/>
  <c r="AO970" i="109"/>
  <c r="AN970" i="109"/>
  <c r="AM970" i="109"/>
  <c r="AL970" i="109"/>
  <c r="AK970" i="109"/>
  <c r="AH970" i="109"/>
  <c r="AR970" i="109" s="1"/>
  <c r="AG970" i="109"/>
  <c r="AQ970" i="109" s="1"/>
  <c r="Y970" i="109"/>
  <c r="AE984" i="109"/>
  <c r="Z993" i="109"/>
  <c r="AB1007" i="109"/>
  <c r="AC1007" i="109" s="1"/>
  <c r="AA1007" i="109"/>
  <c r="X1017" i="109"/>
  <c r="AD1017" i="109" s="1"/>
  <c r="AD1022" i="109"/>
  <c r="Z1030" i="109"/>
  <c r="X1042" i="109"/>
  <c r="AD1042" i="109" s="1"/>
  <c r="AD1055" i="109"/>
  <c r="AS1068" i="109"/>
  <c r="AB1095" i="109"/>
  <c r="AC1095" i="109" s="1"/>
  <c r="AA1095" i="109"/>
  <c r="AD1095" i="109" s="1"/>
  <c r="AO1100" i="109"/>
  <c r="AP1100" i="109"/>
  <c r="AN1100" i="109"/>
  <c r="AM1100" i="109"/>
  <c r="AL1100" i="109"/>
  <c r="AK1100" i="109"/>
  <c r="AJ1100" i="109"/>
  <c r="AE1100" i="109"/>
  <c r="X1100" i="109"/>
  <c r="AD1100" i="109" s="1"/>
  <c r="AI1100" i="109"/>
  <c r="AH1100" i="109"/>
  <c r="AG1100" i="109"/>
  <c r="AF1100" i="109"/>
  <c r="Z1100" i="109"/>
  <c r="AG1104" i="109"/>
  <c r="AM1104" i="109"/>
  <c r="AL1104" i="109"/>
  <c r="AK1104" i="109"/>
  <c r="AJ1104" i="109"/>
  <c r="AI1104" i="109"/>
  <c r="AH1104" i="109"/>
  <c r="AF1104" i="109"/>
  <c r="Z1104" i="109"/>
  <c r="Y1104" i="109"/>
  <c r="X1104" i="109"/>
  <c r="AE1104" i="109"/>
  <c r="AD1105" i="109"/>
  <c r="X1154" i="109"/>
  <c r="AD1154" i="109" s="1"/>
  <c r="AP1154" i="109"/>
  <c r="AO1154" i="109"/>
  <c r="AS1154" i="109" s="1"/>
  <c r="AN1154" i="109"/>
  <c r="AM1154" i="109"/>
  <c r="AL1154" i="109"/>
  <c r="AI1154" i="109"/>
  <c r="AK1154" i="109"/>
  <c r="AE1154" i="109"/>
  <c r="AJ1154" i="109"/>
  <c r="AF1154" i="109"/>
  <c r="AH1154" i="109"/>
  <c r="AG1154" i="109"/>
  <c r="Y1154" i="109"/>
  <c r="AD1227" i="109"/>
  <c r="AG865" i="109"/>
  <c r="AH891" i="109"/>
  <c r="AR891" i="109" s="1"/>
  <c r="AF893" i="109"/>
  <c r="AR893" i="109" s="1"/>
  <c r="AM917" i="109"/>
  <c r="AK917" i="109"/>
  <c r="AI917" i="109"/>
  <c r="AG917" i="109"/>
  <c r="AK930" i="109"/>
  <c r="AJ930" i="109"/>
  <c r="AI930" i="109"/>
  <c r="AH930" i="109"/>
  <c r="AG930" i="109"/>
  <c r="AF930" i="109"/>
  <c r="AE930" i="109"/>
  <c r="Z930" i="109"/>
  <c r="Y930" i="109"/>
  <c r="Y936" i="109"/>
  <c r="X936" i="109"/>
  <c r="AD936" i="109" s="1"/>
  <c r="AP936" i="109"/>
  <c r="AO936" i="109"/>
  <c r="AS936" i="109" s="1"/>
  <c r="AN936" i="109"/>
  <c r="AM936" i="109"/>
  <c r="AQ936" i="109" s="1"/>
  <c r="AJ936" i="109"/>
  <c r="AI936" i="109"/>
  <c r="Y951" i="109"/>
  <c r="AO954" i="109"/>
  <c r="AP959" i="109"/>
  <c r="AO959" i="109"/>
  <c r="AS959" i="109" s="1"/>
  <c r="AN959" i="109"/>
  <c r="AM959" i="109"/>
  <c r="AL959" i="109"/>
  <c r="AK959" i="109"/>
  <c r="AH959" i="109"/>
  <c r="AG959" i="109"/>
  <c r="Y959" i="109"/>
  <c r="AK964" i="109"/>
  <c r="AP967" i="109"/>
  <c r="Z970" i="109"/>
  <c r="AD974" i="109"/>
  <c r="AI987" i="109"/>
  <c r="AG987" i="109"/>
  <c r="AF987" i="109"/>
  <c r="AR987" i="109" s="1"/>
  <c r="X987" i="109"/>
  <c r="AD987" i="109" s="1"/>
  <c r="AP987" i="109"/>
  <c r="AM987" i="109"/>
  <c r="AL987" i="109"/>
  <c r="Z987" i="109"/>
  <c r="AA990" i="109"/>
  <c r="AB990" i="109"/>
  <c r="AC990" i="109" s="1"/>
  <c r="AD1000" i="109"/>
  <c r="Y1002" i="109"/>
  <c r="X1002" i="109"/>
  <c r="AP1002" i="109"/>
  <c r="AO1002" i="109"/>
  <c r="AS1002" i="109" s="1"/>
  <c r="AN1002" i="109"/>
  <c r="AM1002" i="109"/>
  <c r="AL1002" i="109"/>
  <c r="AK1002" i="109"/>
  <c r="AJ1002" i="109"/>
  <c r="AG1002" i="109"/>
  <c r="AF1002" i="109"/>
  <c r="AR1002" i="109" s="1"/>
  <c r="Y1017" i="109"/>
  <c r="Z1042" i="109"/>
  <c r="AL1060" i="109"/>
  <c r="AK1060" i="109"/>
  <c r="AF1060" i="109"/>
  <c r="AP1060" i="109"/>
  <c r="AO1060" i="109"/>
  <c r="AN1060" i="109"/>
  <c r="AM1060" i="109"/>
  <c r="AJ1060" i="109"/>
  <c r="AI1060" i="109"/>
  <c r="AE1060" i="109"/>
  <c r="AQ1060" i="109" s="1"/>
  <c r="AH1060" i="109"/>
  <c r="AG1060" i="109"/>
  <c r="AD1063" i="109"/>
  <c r="AR1094" i="109"/>
  <c r="AH865" i="109"/>
  <c r="AE869" i="109"/>
  <c r="AQ869" i="109" s="1"/>
  <c r="X876" i="109"/>
  <c r="AD876" i="109" s="1"/>
  <c r="AT876" i="109" s="1"/>
  <c r="AU876" i="109" s="1"/>
  <c r="AA889" i="109"/>
  <c r="AD889" i="109" s="1"/>
  <c r="AI891" i="109"/>
  <c r="AG893" i="109"/>
  <c r="AE902" i="109"/>
  <c r="AQ902" i="109" s="1"/>
  <c r="X917" i="109"/>
  <c r="AD917" i="109" s="1"/>
  <c r="AG921" i="109"/>
  <c r="AF921" i="109"/>
  <c r="AR921" i="109" s="1"/>
  <c r="AE921" i="109"/>
  <c r="Z921" i="109"/>
  <c r="Y921" i="109"/>
  <c r="AE928" i="109"/>
  <c r="X930" i="109"/>
  <c r="AG932" i="109"/>
  <c r="AF932" i="109"/>
  <c r="AE932" i="109"/>
  <c r="Z932" i="109"/>
  <c r="Y932" i="109"/>
  <c r="AN941" i="109"/>
  <c r="AD942" i="109"/>
  <c r="AG947" i="109"/>
  <c r="Z951" i="109"/>
  <c r="AP954" i="109"/>
  <c r="AP956" i="109"/>
  <c r="AS956" i="109" s="1"/>
  <c r="AB957" i="109"/>
  <c r="AC957" i="109" s="1"/>
  <c r="Z959" i="109"/>
  <c r="AD963" i="109"/>
  <c r="AL964" i="109"/>
  <c r="Z968" i="109"/>
  <c r="Y968" i="109"/>
  <c r="X968" i="109"/>
  <c r="AP968" i="109"/>
  <c r="AO968" i="109"/>
  <c r="AS968" i="109" s="1"/>
  <c r="AL968" i="109"/>
  <c r="AR968" i="109" s="1"/>
  <c r="AK968" i="109"/>
  <c r="AQ968" i="109" s="1"/>
  <c r="AO972" i="109"/>
  <c r="AS972" i="109" s="1"/>
  <c r="AN972" i="109"/>
  <c r="AM972" i="109"/>
  <c r="AL972" i="109"/>
  <c r="AK972" i="109"/>
  <c r="AJ972" i="109"/>
  <c r="AI972" i="109"/>
  <c r="AH972" i="109"/>
  <c r="AR972" i="109" s="1"/>
  <c r="AG972" i="109"/>
  <c r="AQ972" i="109" s="1"/>
  <c r="AD976" i="109"/>
  <c r="AT976" i="109" s="1"/>
  <c r="AU976" i="109" s="1"/>
  <c r="AR995" i="109"/>
  <c r="AM997" i="109"/>
  <c r="Z1002" i="109"/>
  <c r="AG1006" i="109"/>
  <c r="Z1017" i="109"/>
  <c r="AB1032" i="109"/>
  <c r="AC1032" i="109" s="1"/>
  <c r="AA1032" i="109"/>
  <c r="X1060" i="109"/>
  <c r="AD1060" i="109" s="1"/>
  <c r="Z1065" i="109"/>
  <c r="Y1065" i="109"/>
  <c r="X1065" i="109"/>
  <c r="AD1065" i="109" s="1"/>
  <c r="AP1065" i="109"/>
  <c r="AM1065" i="109"/>
  <c r="AO1065" i="109"/>
  <c r="AN1065" i="109"/>
  <c r="AE1065" i="109"/>
  <c r="AQ1065" i="109" s="1"/>
  <c r="AD1073" i="109"/>
  <c r="AO1104" i="109"/>
  <c r="AS1104" i="109" s="1"/>
  <c r="AR1112" i="109"/>
  <c r="AD1148" i="109"/>
  <c r="AT1148" i="109" s="1"/>
  <c r="AU1148" i="109" s="1"/>
  <c r="AF1150" i="109"/>
  <c r="AR1150" i="109" s="1"/>
  <c r="AE1150" i="109"/>
  <c r="AQ1150" i="109" s="1"/>
  <c r="Z1150" i="109"/>
  <c r="Y1150" i="109"/>
  <c r="X1150" i="109"/>
  <c r="AP1150" i="109"/>
  <c r="AO1150" i="109"/>
  <c r="AN1150" i="109"/>
  <c r="AM1150" i="109"/>
  <c r="AL1150" i="109"/>
  <c r="AK1150" i="109"/>
  <c r="AJ1150" i="109"/>
  <c r="AI1150" i="109"/>
  <c r="AH1150" i="109"/>
  <c r="AG1150" i="109"/>
  <c r="AN1168" i="109"/>
  <c r="AM1168" i="109"/>
  <c r="AL1168" i="109"/>
  <c r="AK1168" i="109"/>
  <c r="AJ1168" i="109"/>
  <c r="AI1168" i="109"/>
  <c r="AH1168" i="109"/>
  <c r="AG1168" i="109"/>
  <c r="AF1168" i="109"/>
  <c r="AP1168" i="109"/>
  <c r="AO1168" i="109"/>
  <c r="AS1168" i="109" s="1"/>
  <c r="AE1168" i="109"/>
  <c r="Y1168" i="109"/>
  <c r="Z1168" i="109"/>
  <c r="X1168" i="109"/>
  <c r="AD1168" i="109" s="1"/>
  <c r="Y1354" i="109"/>
  <c r="AP1354" i="109"/>
  <c r="AO1354" i="109"/>
  <c r="AS1354" i="109" s="1"/>
  <c r="AM1354" i="109"/>
  <c r="AL1354" i="109"/>
  <c r="AK1354" i="109"/>
  <c r="AJ1354" i="109"/>
  <c r="AI1354" i="109"/>
  <c r="AH1354" i="109"/>
  <c r="AN1354" i="109"/>
  <c r="AG1354" i="109"/>
  <c r="Z1354" i="109"/>
  <c r="X1354" i="109"/>
  <c r="AD1354" i="109" s="1"/>
  <c r="AF1354" i="109"/>
  <c r="AE1354" i="109"/>
  <c r="AQ1354" i="109" s="1"/>
  <c r="X851" i="109"/>
  <c r="AD851" i="109" s="1"/>
  <c r="AI865" i="109"/>
  <c r="AF869" i="109"/>
  <c r="AR869" i="109" s="1"/>
  <c r="Y876" i="109"/>
  <c r="AJ891" i="109"/>
  <c r="AH893" i="109"/>
  <c r="AE901" i="109"/>
  <c r="AQ901" i="109" s="1"/>
  <c r="AF902" i="109"/>
  <c r="AR902" i="109" s="1"/>
  <c r="Y917" i="109"/>
  <c r="X921" i="109"/>
  <c r="AD921" i="109" s="1"/>
  <c r="AT921" i="109" s="1"/>
  <c r="AU921" i="109" s="1"/>
  <c r="AF928" i="109"/>
  <c r="X932" i="109"/>
  <c r="Z934" i="109"/>
  <c r="Y934" i="109"/>
  <c r="X934" i="109"/>
  <c r="AN934" i="109"/>
  <c r="AM934" i="109"/>
  <c r="AE934" i="109"/>
  <c r="AO941" i="109"/>
  <c r="AD944" i="109"/>
  <c r="AJ945" i="109"/>
  <c r="AR945" i="109" s="1"/>
  <c r="AH947" i="109"/>
  <c r="AR947" i="109" s="1"/>
  <c r="Z957" i="109"/>
  <c r="Y957" i="109"/>
  <c r="X957" i="109"/>
  <c r="AD957" i="109" s="1"/>
  <c r="AT957" i="109" s="1"/>
  <c r="AU957" i="109" s="1"/>
  <c r="AP957" i="109"/>
  <c r="AO957" i="109"/>
  <c r="AS957" i="109" s="1"/>
  <c r="AL957" i="109"/>
  <c r="AR957" i="109" s="1"/>
  <c r="AK957" i="109"/>
  <c r="AM964" i="109"/>
  <c r="AB967" i="109"/>
  <c r="AC967" i="109" s="1"/>
  <c r="AA967" i="109"/>
  <c r="X972" i="109"/>
  <c r="AD972" i="109" s="1"/>
  <c r="AN975" i="109"/>
  <c r="AB978" i="109"/>
  <c r="AC978" i="109" s="1"/>
  <c r="AA978" i="109"/>
  <c r="AQ979" i="109"/>
  <c r="AN997" i="109"/>
  <c r="AD1005" i="109"/>
  <c r="AT1005" i="109" s="1"/>
  <c r="AU1005" i="109" s="1"/>
  <c r="AH1006" i="109"/>
  <c r="AP1008" i="109"/>
  <c r="AS1008" i="109" s="1"/>
  <c r="AQ1013" i="109"/>
  <c r="AP1026" i="109"/>
  <c r="AO1026" i="109"/>
  <c r="AS1026" i="109" s="1"/>
  <c r="AM1026" i="109"/>
  <c r="AN1026" i="109"/>
  <c r="AL1026" i="109"/>
  <c r="AK1026" i="109"/>
  <c r="AJ1026" i="109"/>
  <c r="AI1026" i="109"/>
  <c r="AF1026" i="109"/>
  <c r="AE1026" i="109"/>
  <c r="Y1026" i="109"/>
  <c r="AB1035" i="109"/>
  <c r="AC1035" i="109" s="1"/>
  <c r="AA1035" i="109"/>
  <c r="AD1043" i="109"/>
  <c r="AM1044" i="109"/>
  <c r="AL1057" i="109"/>
  <c r="AN1057" i="109"/>
  <c r="AM1057" i="109"/>
  <c r="AK1057" i="109"/>
  <c r="AJ1057" i="109"/>
  <c r="AI1057" i="109"/>
  <c r="AH1057" i="109"/>
  <c r="AG1057" i="109"/>
  <c r="AF1057" i="109"/>
  <c r="AR1057" i="109" s="1"/>
  <c r="AE1057" i="109"/>
  <c r="Z1057" i="109"/>
  <c r="Y1057" i="109"/>
  <c r="X1057" i="109"/>
  <c r="AD1057" i="109" s="1"/>
  <c r="Y1060" i="109"/>
  <c r="AF1065" i="109"/>
  <c r="AQ1067" i="109"/>
  <c r="AB1068" i="109"/>
  <c r="AC1068" i="109" s="1"/>
  <c r="AA1068" i="109"/>
  <c r="AP1069" i="109"/>
  <c r="AO1069" i="109"/>
  <c r="AS1069" i="109" s="1"/>
  <c r="AJ1069" i="109"/>
  <c r="AF1069" i="109"/>
  <c r="AE1069" i="109"/>
  <c r="Z1069" i="109"/>
  <c r="Y1069" i="109"/>
  <c r="X1069" i="109"/>
  <c r="AD1069" i="109" s="1"/>
  <c r="AN1069" i="109"/>
  <c r="AK1069" i="109"/>
  <c r="AI1069" i="109"/>
  <c r="AD1079" i="109"/>
  <c r="Y1097" i="109"/>
  <c r="AP1097" i="109"/>
  <c r="AO1097" i="109"/>
  <c r="AN1097" i="109"/>
  <c r="AM1097" i="109"/>
  <c r="AL1097" i="109"/>
  <c r="AG1097" i="109"/>
  <c r="AJ1097" i="109"/>
  <c r="AK1097" i="109"/>
  <c r="AI1097" i="109"/>
  <c r="AH1097" i="109"/>
  <c r="AF1097" i="109"/>
  <c r="AR1097" i="109" s="1"/>
  <c r="AE1097" i="109"/>
  <c r="AQ1097" i="109" s="1"/>
  <c r="Z1097" i="109"/>
  <c r="AP1104" i="109"/>
  <c r="AJ1126" i="109"/>
  <c r="AI1126" i="109"/>
  <c r="AH1126" i="109"/>
  <c r="AG1126" i="109"/>
  <c r="AF1126" i="109"/>
  <c r="AE1126" i="109"/>
  <c r="Y1126" i="109"/>
  <c r="Z1126" i="109"/>
  <c r="X1126" i="109"/>
  <c r="AO1126" i="109"/>
  <c r="AP1126" i="109"/>
  <c r="AN1126" i="109"/>
  <c r="AK1126" i="109"/>
  <c r="AB1140" i="109"/>
  <c r="AC1140" i="109" s="1"/>
  <c r="AA1140" i="109"/>
  <c r="AS1140" i="109"/>
  <c r="AJ865" i="109"/>
  <c r="AE871" i="109"/>
  <c r="AQ871" i="109" s="1"/>
  <c r="Z876" i="109"/>
  <c r="AI893" i="109"/>
  <c r="AE897" i="109"/>
  <c r="AQ897" i="109" s="1"/>
  <c r="Z917" i="109"/>
  <c r="AP928" i="109"/>
  <c r="AH932" i="109"/>
  <c r="AB933" i="109"/>
  <c r="AC933" i="109" s="1"/>
  <c r="AA933" i="109"/>
  <c r="AR934" i="109"/>
  <c r="AP941" i="109"/>
  <c r="AK947" i="109"/>
  <c r="AI953" i="109"/>
  <c r="AH953" i="109"/>
  <c r="AG953" i="109"/>
  <c r="AF953" i="109"/>
  <c r="AR953" i="109" s="1"/>
  <c r="AE953" i="109"/>
  <c r="X953" i="109"/>
  <c r="Z953" i="109"/>
  <c r="AB954" i="109"/>
  <c r="AC954" i="109" s="1"/>
  <c r="AA954" i="109"/>
  <c r="AB956" i="109"/>
  <c r="AC956" i="109" s="1"/>
  <c r="AA956" i="109"/>
  <c r="AN964" i="109"/>
  <c r="AS975" i="109"/>
  <c r="AS980" i="109"/>
  <c r="AD988" i="109"/>
  <c r="AO997" i="109"/>
  <c r="AS997" i="109" s="1"/>
  <c r="AJ1006" i="109"/>
  <c r="AR1013" i="109"/>
  <c r="AB1014" i="109"/>
  <c r="AC1014" i="109" s="1"/>
  <c r="AA1014" i="109"/>
  <c r="AP1015" i="109"/>
  <c r="AS1015" i="109" s="1"/>
  <c r="AM1015" i="109"/>
  <c r="AI1015" i="109"/>
  <c r="AH1015" i="109"/>
  <c r="AG1015" i="109"/>
  <c r="AF1015" i="109"/>
  <c r="AE1015" i="109"/>
  <c r="X1015" i="109"/>
  <c r="Z1015" i="109"/>
  <c r="AJ1019" i="109"/>
  <c r="AK1042" i="109"/>
  <c r="AS1048" i="109"/>
  <c r="Z1060" i="109"/>
  <c r="AG1065" i="109"/>
  <c r="AS1109" i="109"/>
  <c r="AH1226" i="109"/>
  <c r="AG1226" i="109"/>
  <c r="AF1226" i="109"/>
  <c r="AR1226" i="109" s="1"/>
  <c r="AE1226" i="109"/>
  <c r="AQ1226" i="109" s="1"/>
  <c r="Z1226" i="109"/>
  <c r="X1226" i="109"/>
  <c r="AL1226" i="109"/>
  <c r="AK1226" i="109"/>
  <c r="AJ1226" i="109"/>
  <c r="AN1226" i="109"/>
  <c r="AM1226" i="109"/>
  <c r="AI1226" i="109"/>
  <c r="AS1321" i="109"/>
  <c r="AA1021" i="109"/>
  <c r="Z1055" i="109"/>
  <c r="Y1055" i="109"/>
  <c r="AP1055" i="109"/>
  <c r="AK1055" i="109"/>
  <c r="AJ1055" i="109"/>
  <c r="AI1055" i="109"/>
  <c r="AH1055" i="109"/>
  <c r="AG1055" i="109"/>
  <c r="AF1055" i="109"/>
  <c r="AR1055" i="109" s="1"/>
  <c r="AE1055" i="109"/>
  <c r="X1055" i="109"/>
  <c r="X1075" i="109"/>
  <c r="AD1075" i="109" s="1"/>
  <c r="AO1075" i="109"/>
  <c r="AP1075" i="109"/>
  <c r="AN1075" i="109"/>
  <c r="AM1075" i="109"/>
  <c r="AL1075" i="109"/>
  <c r="AK1075" i="109"/>
  <c r="AJ1075" i="109"/>
  <c r="AI1075" i="109"/>
  <c r="AH1075" i="109"/>
  <c r="AG1075" i="109"/>
  <c r="AB1128" i="109"/>
  <c r="AC1128" i="109" s="1"/>
  <c r="AA1128" i="109"/>
  <c r="AD1136" i="109"/>
  <c r="AB1194" i="109"/>
  <c r="AC1194" i="109" s="1"/>
  <c r="AA1194" i="109"/>
  <c r="AB1231" i="109"/>
  <c r="AC1231" i="109" s="1"/>
  <c r="AA1231" i="109"/>
  <c r="Y991" i="109"/>
  <c r="X991" i="109"/>
  <c r="AD991" i="109" s="1"/>
  <c r="AT991" i="109" s="1"/>
  <c r="AU991" i="109" s="1"/>
  <c r="AF1033" i="109"/>
  <c r="AR1033" i="109" s="1"/>
  <c r="AE1033" i="109"/>
  <c r="Z1033" i="109"/>
  <c r="Y1033" i="109"/>
  <c r="X1033" i="109"/>
  <c r="AD1033" i="109" s="1"/>
  <c r="AQ1046" i="109"/>
  <c r="AB1047" i="109"/>
  <c r="AC1047" i="109" s="1"/>
  <c r="AA1047" i="109"/>
  <c r="AH1051" i="109"/>
  <c r="AG1051" i="109"/>
  <c r="AE1051" i="109"/>
  <c r="AQ1051" i="109" s="1"/>
  <c r="Z1051" i="109"/>
  <c r="Y1051" i="109"/>
  <c r="X1051" i="109"/>
  <c r="AI1051" i="109"/>
  <c r="AB1052" i="109"/>
  <c r="AC1052" i="109" s="1"/>
  <c r="AA1052" i="109"/>
  <c r="X1053" i="109"/>
  <c r="AD1053" i="109" s="1"/>
  <c r="AI1053" i="109"/>
  <c r="AH1053" i="109"/>
  <c r="AG1053" i="109"/>
  <c r="AF1053" i="109"/>
  <c r="AR1053" i="109" s="1"/>
  <c r="AE1053" i="109"/>
  <c r="AQ1053" i="109" s="1"/>
  <c r="Z1053" i="109"/>
  <c r="Y1053" i="109"/>
  <c r="AB1054" i="109"/>
  <c r="AC1054" i="109" s="1"/>
  <c r="AA1054" i="109"/>
  <c r="AD1054" i="109" s="1"/>
  <c r="AQ1064" i="109"/>
  <c r="AN1201" i="109"/>
  <c r="AM1201" i="109"/>
  <c r="AL1201" i="109"/>
  <c r="AK1201" i="109"/>
  <c r="AJ1201" i="109"/>
  <c r="AI1201" i="109"/>
  <c r="AH1201" i="109"/>
  <c r="AG1201" i="109"/>
  <c r="AF1201" i="109"/>
  <c r="AP1201" i="109"/>
  <c r="AO1201" i="109"/>
  <c r="AS1201" i="109" s="1"/>
  <c r="AE1201" i="109"/>
  <c r="Z1201" i="109"/>
  <c r="Y1201" i="109"/>
  <c r="X1201" i="109"/>
  <c r="AD1201" i="109" s="1"/>
  <c r="AD1203" i="109"/>
  <c r="AH1258" i="109"/>
  <c r="AP1258" i="109"/>
  <c r="AO1258" i="109"/>
  <c r="AN1258" i="109"/>
  <c r="AM1258" i="109"/>
  <c r="AL1258" i="109"/>
  <c r="AK1258" i="109"/>
  <c r="AJ1258" i="109"/>
  <c r="AI1258" i="109"/>
  <c r="AF1258" i="109"/>
  <c r="AR1258" i="109" s="1"/>
  <c r="AG1258" i="109"/>
  <c r="AE1258" i="109"/>
  <c r="Z1258" i="109"/>
  <c r="Y1258" i="109"/>
  <c r="X1258" i="109"/>
  <c r="AD1258" i="109" s="1"/>
  <c r="AB1302" i="109"/>
  <c r="AC1302" i="109" s="1"/>
  <c r="AA1302" i="109"/>
  <c r="AD1341" i="109"/>
  <c r="AA920" i="109"/>
  <c r="AA931" i="109"/>
  <c r="AA942" i="109"/>
  <c r="AA953" i="109"/>
  <c r="AD953" i="109" s="1"/>
  <c r="AT953" i="109" s="1"/>
  <c r="AU953" i="109" s="1"/>
  <c r="AA964" i="109"/>
  <c r="AA975" i="109"/>
  <c r="Y980" i="109"/>
  <c r="X980" i="109"/>
  <c r="AI998" i="109"/>
  <c r="AG998" i="109"/>
  <c r="AF998" i="109"/>
  <c r="AR998" i="109" s="1"/>
  <c r="AH1033" i="109"/>
  <c r="AL1051" i="109"/>
  <c r="AL1053" i="109"/>
  <c r="AM1055" i="109"/>
  <c r="AD1056" i="109"/>
  <c r="AR1066" i="109"/>
  <c r="AB1067" i="109"/>
  <c r="AC1067" i="109" s="1"/>
  <c r="AA1067" i="109"/>
  <c r="AD1067" i="109" s="1"/>
  <c r="AL1079" i="109"/>
  <c r="AG1079" i="109"/>
  <c r="AQ1079" i="109" s="1"/>
  <c r="Z1079" i="109"/>
  <c r="Y1079" i="109"/>
  <c r="X1079" i="109"/>
  <c r="AP1079" i="109"/>
  <c r="AM1079" i="109"/>
  <c r="AB1080" i="109"/>
  <c r="AC1080" i="109" s="1"/>
  <c r="AA1080" i="109"/>
  <c r="AK1091" i="109"/>
  <c r="Z1091" i="109"/>
  <c r="Y1091" i="109"/>
  <c r="X1091" i="109"/>
  <c r="AM1091" i="109"/>
  <c r="AP1091" i="109"/>
  <c r="AO1091" i="109"/>
  <c r="AJ1091" i="109"/>
  <c r="Y1108" i="109"/>
  <c r="AL1108" i="109"/>
  <c r="AK1108" i="109"/>
  <c r="AJ1108" i="109"/>
  <c r="AI1108" i="109"/>
  <c r="AH1108" i="109"/>
  <c r="AG1108" i="109"/>
  <c r="AF1108" i="109"/>
  <c r="Z1108" i="109"/>
  <c r="X1108" i="109"/>
  <c r="AP1108" i="109"/>
  <c r="AO1108" i="109"/>
  <c r="AN1108" i="109"/>
  <c r="Y1118" i="109"/>
  <c r="X1118" i="109"/>
  <c r="AN1118" i="109"/>
  <c r="AM1118" i="109"/>
  <c r="AL1118" i="109"/>
  <c r="AK1118" i="109"/>
  <c r="AJ1118" i="109"/>
  <c r="AI1118" i="109"/>
  <c r="AH1118" i="109"/>
  <c r="AE1118" i="109"/>
  <c r="AP1123" i="109"/>
  <c r="AO1123" i="109"/>
  <c r="AN1123" i="109"/>
  <c r="AM1123" i="109"/>
  <c r="AK1123" i="109"/>
  <c r="AJ1123" i="109"/>
  <c r="AI1123" i="109"/>
  <c r="AH1123" i="109"/>
  <c r="AE1123" i="109"/>
  <c r="Z1123" i="109"/>
  <c r="Y1123" i="109"/>
  <c r="X1123" i="109"/>
  <c r="AD1123" i="109" s="1"/>
  <c r="AP1254" i="109"/>
  <c r="AJ1254" i="109"/>
  <c r="AO1254" i="109"/>
  <c r="AS1254" i="109" s="1"/>
  <c r="AN1254" i="109"/>
  <c r="AM1254" i="109"/>
  <c r="AL1254" i="109"/>
  <c r="AK1254" i="109"/>
  <c r="AI1254" i="109"/>
  <c r="AH1254" i="109"/>
  <c r="AG1254" i="109"/>
  <c r="Z1254" i="109"/>
  <c r="Y1254" i="109"/>
  <c r="X1254" i="109"/>
  <c r="AD1254" i="109" s="1"/>
  <c r="AP1298" i="109"/>
  <c r="AN1298" i="109"/>
  <c r="AM1298" i="109"/>
  <c r="AJ1298" i="109"/>
  <c r="AI1298" i="109"/>
  <c r="AH1298" i="109"/>
  <c r="AG1298" i="109"/>
  <c r="AF1298" i="109"/>
  <c r="AE1298" i="109"/>
  <c r="AQ1298" i="109" s="1"/>
  <c r="AO1298" i="109"/>
  <c r="AS1298" i="109" s="1"/>
  <c r="AL1298" i="109"/>
  <c r="AK1298" i="109"/>
  <c r="Y1298" i="109"/>
  <c r="Z1298" i="109"/>
  <c r="X1298" i="109"/>
  <c r="AD1298" i="109" s="1"/>
  <c r="X966" i="109"/>
  <c r="AD966" i="109" s="1"/>
  <c r="AT966" i="109" s="1"/>
  <c r="AU966" i="109" s="1"/>
  <c r="X977" i="109"/>
  <c r="AD977" i="109" s="1"/>
  <c r="AT977" i="109" s="1"/>
  <c r="AU977" i="109" s="1"/>
  <c r="Z980" i="109"/>
  <c r="Y990" i="109"/>
  <c r="X998" i="109"/>
  <c r="AD998" i="109" s="1"/>
  <c r="AT998" i="109" s="1"/>
  <c r="AU998" i="109" s="1"/>
  <c r="AO1005" i="109"/>
  <c r="AS1005" i="109" s="1"/>
  <c r="AN1005" i="109"/>
  <c r="AK1005" i="109"/>
  <c r="AQ1005" i="109" s="1"/>
  <c r="AI1033" i="109"/>
  <c r="AM1051" i="109"/>
  <c r="AM1053" i="109"/>
  <c r="AN1055" i="109"/>
  <c r="AE1075" i="109"/>
  <c r="AQ1075" i="109" s="1"/>
  <c r="AF1118" i="109"/>
  <c r="AD1137" i="109"/>
  <c r="AB1187" i="109"/>
  <c r="AC1187" i="109" s="1"/>
  <c r="AA1187" i="109"/>
  <c r="AJ1192" i="109"/>
  <c r="AI1192" i="109"/>
  <c r="AH1192" i="109"/>
  <c r="AG1192" i="109"/>
  <c r="AF1192" i="109"/>
  <c r="AR1192" i="109" s="1"/>
  <c r="AE1192" i="109"/>
  <c r="AP1192" i="109"/>
  <c r="AO1192" i="109"/>
  <c r="AN1192" i="109"/>
  <c r="AM1192" i="109"/>
  <c r="AL1192" i="109"/>
  <c r="AK1192" i="109"/>
  <c r="Z1192" i="109"/>
  <c r="Y1192" i="109"/>
  <c r="X1192" i="109"/>
  <c r="AH1193" i="109"/>
  <c r="AG1193" i="109"/>
  <c r="AF1193" i="109"/>
  <c r="AR1193" i="109" s="1"/>
  <c r="AE1193" i="109"/>
  <c r="Z1193" i="109"/>
  <c r="AP1193" i="109"/>
  <c r="AO1193" i="109"/>
  <c r="AS1193" i="109" s="1"/>
  <c r="AM1193" i="109"/>
  <c r="Y1193" i="109"/>
  <c r="AB1220" i="109"/>
  <c r="AC1220" i="109" s="1"/>
  <c r="AA1220" i="109"/>
  <c r="AD1220" i="109" s="1"/>
  <c r="AP1243" i="109"/>
  <c r="AO1243" i="109"/>
  <c r="AN1243" i="109"/>
  <c r="AM1243" i="109"/>
  <c r="AL1243" i="109"/>
  <c r="AK1243" i="109"/>
  <c r="AJ1243" i="109"/>
  <c r="AI1243" i="109"/>
  <c r="AH1243" i="109"/>
  <c r="AE1243" i="109"/>
  <c r="AG1243" i="109"/>
  <c r="AF1243" i="109"/>
  <c r="Z1243" i="109"/>
  <c r="Y1243" i="109"/>
  <c r="X1243" i="109"/>
  <c r="AD1243" i="109" s="1"/>
  <c r="AJ1279" i="109"/>
  <c r="AH1279" i="109"/>
  <c r="AG1279" i="109"/>
  <c r="AQ1279" i="109" s="1"/>
  <c r="Z1279" i="109"/>
  <c r="Y1279" i="109"/>
  <c r="AP1279" i="109"/>
  <c r="AO1279" i="109"/>
  <c r="AS1279" i="109" s="1"/>
  <c r="AN1279" i="109"/>
  <c r="AM1279" i="109"/>
  <c r="X1279" i="109"/>
  <c r="AF1279" i="109"/>
  <c r="AD1300" i="109"/>
  <c r="AH1498" i="109"/>
  <c r="AG1498" i="109"/>
  <c r="AF1498" i="109"/>
  <c r="AE1498" i="109"/>
  <c r="Z1498" i="109"/>
  <c r="Y1498" i="109"/>
  <c r="X1498" i="109"/>
  <c r="AP1498" i="109"/>
  <c r="AO1498" i="109"/>
  <c r="AS1498" i="109" s="1"/>
  <c r="AN1498" i="109"/>
  <c r="AM1498" i="109"/>
  <c r="AI1498" i="109"/>
  <c r="AJ1498" i="109"/>
  <c r="AL1498" i="109"/>
  <c r="Y966" i="109"/>
  <c r="X979" i="109"/>
  <c r="AE991" i="109"/>
  <c r="AQ991" i="109" s="1"/>
  <c r="Y998" i="109"/>
  <c r="AA1002" i="109"/>
  <c r="X1005" i="109"/>
  <c r="Y1014" i="109"/>
  <c r="AO1014" i="109"/>
  <c r="AS1014" i="109" s="1"/>
  <c r="Z1014" i="109"/>
  <c r="Y1023" i="109"/>
  <c r="AJ1033" i="109"/>
  <c r="AH1043" i="109"/>
  <c r="AG1043" i="109"/>
  <c r="AF1043" i="109"/>
  <c r="AE1043" i="109"/>
  <c r="AQ1043" i="109" s="1"/>
  <c r="Z1043" i="109"/>
  <c r="Y1043" i="109"/>
  <c r="AN1051" i="109"/>
  <c r="AN1053" i="109"/>
  <c r="AO1055" i="109"/>
  <c r="AF1075" i="109"/>
  <c r="AR1075" i="109" s="1"/>
  <c r="AN1081" i="109"/>
  <c r="AM1081" i="109"/>
  <c r="AK1081" i="109"/>
  <c r="AJ1081" i="109"/>
  <c r="AH1081" i="109"/>
  <c r="AR1081" i="109" s="1"/>
  <c r="AE1081" i="109"/>
  <c r="Z1081" i="109"/>
  <c r="Y1081" i="109"/>
  <c r="X1081" i="109"/>
  <c r="AD1081" i="109" s="1"/>
  <c r="AG1081" i="109"/>
  <c r="AE1091" i="109"/>
  <c r="AI1103" i="109"/>
  <c r="AN1103" i="109"/>
  <c r="AM1103" i="109"/>
  <c r="AL1103" i="109"/>
  <c r="AK1103" i="109"/>
  <c r="AJ1103" i="109"/>
  <c r="AH1103" i="109"/>
  <c r="AR1103" i="109" s="1"/>
  <c r="AG1103" i="109"/>
  <c r="AQ1103" i="109" s="1"/>
  <c r="AP1103" i="109"/>
  <c r="Y1103" i="109"/>
  <c r="AA1104" i="109"/>
  <c r="AD1104" i="109" s="1"/>
  <c r="AG1118" i="109"/>
  <c r="AL1136" i="109"/>
  <c r="AK1136" i="109"/>
  <c r="AJ1136" i="109"/>
  <c r="AI1136" i="109"/>
  <c r="AH1136" i="109"/>
  <c r="AG1136" i="109"/>
  <c r="AF1136" i="109"/>
  <c r="AE1136" i="109"/>
  <c r="AN1136" i="109"/>
  <c r="AM1136" i="109"/>
  <c r="Z1136" i="109"/>
  <c r="Y1136" i="109"/>
  <c r="X1136" i="109"/>
  <c r="AP1136" i="109"/>
  <c r="AR1186" i="109"/>
  <c r="AI1193" i="109"/>
  <c r="AQ1217" i="109"/>
  <c r="AI1279" i="109"/>
  <c r="AP1286" i="109"/>
  <c r="AO1286" i="109"/>
  <c r="AS1286" i="109" s="1"/>
  <c r="AL1286" i="109"/>
  <c r="AK1286" i="109"/>
  <c r="AJ1286" i="109"/>
  <c r="AI1286" i="109"/>
  <c r="AH1286" i="109"/>
  <c r="AG1286" i="109"/>
  <c r="AN1286" i="109"/>
  <c r="AM1286" i="109"/>
  <c r="AF1286" i="109"/>
  <c r="AE1286" i="109"/>
  <c r="Z1286" i="109"/>
  <c r="Y1286" i="109"/>
  <c r="X1286" i="109"/>
  <c r="AD1286" i="109" s="1"/>
  <c r="AE989" i="109"/>
  <c r="AQ989" i="109" s="1"/>
  <c r="Y989" i="109"/>
  <c r="AF991" i="109"/>
  <c r="AR991" i="109" s="1"/>
  <c r="Z998" i="109"/>
  <c r="AA1010" i="109"/>
  <c r="AD1010" i="109" s="1"/>
  <c r="AO1028" i="109"/>
  <c r="AS1028" i="109" s="1"/>
  <c r="AM1028" i="109"/>
  <c r="AL1028" i="109"/>
  <c r="AK1028" i="109"/>
  <c r="AJ1028" i="109"/>
  <c r="AR1028" i="109" s="1"/>
  <c r="AI1028" i="109"/>
  <c r="AK1033" i="109"/>
  <c r="AN1040" i="109"/>
  <c r="AM1040" i="109"/>
  <c r="AL1040" i="109"/>
  <c r="AK1040" i="109"/>
  <c r="AQ1040" i="109" s="1"/>
  <c r="AJ1040" i="109"/>
  <c r="AI1040" i="109"/>
  <c r="AH1040" i="109"/>
  <c r="AG1040" i="109"/>
  <c r="AF1040" i="109"/>
  <c r="AB1049" i="109"/>
  <c r="AC1049" i="109" s="1"/>
  <c r="AA1049" i="109"/>
  <c r="AO1051" i="109"/>
  <c r="AS1051" i="109" s="1"/>
  <c r="AO1053" i="109"/>
  <c r="AS1053" i="109" s="1"/>
  <c r="AN1059" i="109"/>
  <c r="AM1059" i="109"/>
  <c r="AH1059" i="109"/>
  <c r="AP1059" i="109"/>
  <c r="AO1059" i="109"/>
  <c r="AS1059" i="109" s="1"/>
  <c r="AL1059" i="109"/>
  <c r="AK1059" i="109"/>
  <c r="AJ1059" i="109"/>
  <c r="AI1059" i="109"/>
  <c r="AG1059" i="109"/>
  <c r="AJ1061" i="109"/>
  <c r="AR1061" i="109" s="1"/>
  <c r="AI1061" i="109"/>
  <c r="AQ1061" i="109" s="1"/>
  <c r="AP1061" i="109"/>
  <c r="AO1061" i="109"/>
  <c r="AS1061" i="109" s="1"/>
  <c r="AN1061" i="109"/>
  <c r="AM1061" i="109"/>
  <c r="AL1061" i="109"/>
  <c r="AG1061" i="109"/>
  <c r="AF1091" i="109"/>
  <c r="AJ1115" i="109"/>
  <c r="AI1115" i="109"/>
  <c r="AH1115" i="109"/>
  <c r="AG1115" i="109"/>
  <c r="AE1115" i="109"/>
  <c r="AQ1115" i="109" s="1"/>
  <c r="AP1115" i="109"/>
  <c r="AO1115" i="109"/>
  <c r="AS1115" i="109" s="1"/>
  <c r="AN1115" i="109"/>
  <c r="Z1115" i="109"/>
  <c r="Y1115" i="109"/>
  <c r="X1115" i="109"/>
  <c r="AD1115" i="109" s="1"/>
  <c r="AF1115" i="109"/>
  <c r="AR1115" i="109" s="1"/>
  <c r="AA1117" i="109"/>
  <c r="AB1117" i="109"/>
  <c r="AC1117" i="109" s="1"/>
  <c r="AP1144" i="109"/>
  <c r="AO1144" i="109"/>
  <c r="AS1144" i="109" s="1"/>
  <c r="AN1144" i="109"/>
  <c r="AM1144" i="109"/>
  <c r="AL1144" i="109"/>
  <c r="AK1144" i="109"/>
  <c r="AJ1144" i="109"/>
  <c r="AG1144" i="109"/>
  <c r="AQ1144" i="109" s="1"/>
  <c r="AI1144" i="109"/>
  <c r="AH1144" i="109"/>
  <c r="AR1144" i="109" s="1"/>
  <c r="AP1188" i="109"/>
  <c r="AO1188" i="109"/>
  <c r="AS1188" i="109" s="1"/>
  <c r="AN1188" i="109"/>
  <c r="AM1188" i="109"/>
  <c r="AK1188" i="109"/>
  <c r="AL1188" i="109"/>
  <c r="AJ1188" i="109"/>
  <c r="AI1188" i="109"/>
  <c r="AH1188" i="109"/>
  <c r="AG1188" i="109"/>
  <c r="AF1188" i="109"/>
  <c r="AE1188" i="109"/>
  <c r="Z1188" i="109"/>
  <c r="AP1221" i="109"/>
  <c r="AO1221" i="109"/>
  <c r="AN1221" i="109"/>
  <c r="AM1221" i="109"/>
  <c r="AL1221" i="109"/>
  <c r="AK1221" i="109"/>
  <c r="AJ1221" i="109"/>
  <c r="AH1221" i="109"/>
  <c r="AG1221" i="109"/>
  <c r="AF1221" i="109"/>
  <c r="AE1221" i="109"/>
  <c r="AQ1221" i="109" s="1"/>
  <c r="Z1221" i="109"/>
  <c r="Y1221" i="109"/>
  <c r="AN1234" i="109"/>
  <c r="AM1234" i="109"/>
  <c r="AL1234" i="109"/>
  <c r="AK1234" i="109"/>
  <c r="AJ1234" i="109"/>
  <c r="AI1234" i="109"/>
  <c r="AH1234" i="109"/>
  <c r="AG1234" i="109"/>
  <c r="AF1234" i="109"/>
  <c r="AP1234" i="109"/>
  <c r="AO1234" i="109"/>
  <c r="AE1234" i="109"/>
  <c r="AE1254" i="109"/>
  <c r="AP1320" i="109"/>
  <c r="AN1320" i="109"/>
  <c r="AM1320" i="109"/>
  <c r="AL1320" i="109"/>
  <c r="AJ1320" i="109"/>
  <c r="AI1320" i="109"/>
  <c r="AH1320" i="109"/>
  <c r="AG1320" i="109"/>
  <c r="AF1320" i="109"/>
  <c r="AE1320" i="109"/>
  <c r="AO1320" i="109"/>
  <c r="AS1320" i="109" s="1"/>
  <c r="AK1320" i="109"/>
  <c r="Z1320" i="109"/>
  <c r="Y1320" i="109"/>
  <c r="X1320" i="109"/>
  <c r="AD1320" i="109" s="1"/>
  <c r="X1329" i="109"/>
  <c r="AD1329" i="109" s="1"/>
  <c r="AP1329" i="109"/>
  <c r="AN1329" i="109"/>
  <c r="AM1329" i="109"/>
  <c r="AL1329" i="109"/>
  <c r="AK1329" i="109"/>
  <c r="AJ1329" i="109"/>
  <c r="AI1329" i="109"/>
  <c r="AH1329" i="109"/>
  <c r="AG1329" i="109"/>
  <c r="AF1329" i="109"/>
  <c r="AR1329" i="109" s="1"/>
  <c r="AE1329" i="109"/>
  <c r="Z1329" i="109"/>
  <c r="AO1329" i="109"/>
  <c r="AS1329" i="109" s="1"/>
  <c r="AJ1453" i="109"/>
  <c r="AI1453" i="109"/>
  <c r="AH1453" i="109"/>
  <c r="AG1453" i="109"/>
  <c r="AF1453" i="109"/>
  <c r="AR1453" i="109" s="1"/>
  <c r="AE1453" i="109"/>
  <c r="Z1453" i="109"/>
  <c r="AP1453" i="109"/>
  <c r="AO1453" i="109"/>
  <c r="AN1453" i="109"/>
  <c r="AM1453" i="109"/>
  <c r="AL1453" i="109"/>
  <c r="AK1453" i="109"/>
  <c r="Y1453" i="109"/>
  <c r="X1453" i="109"/>
  <c r="X989" i="109"/>
  <c r="AD989" i="109" s="1"/>
  <c r="AT989" i="109" s="1"/>
  <c r="AE990" i="109"/>
  <c r="AQ990" i="109" s="1"/>
  <c r="AG991" i="109"/>
  <c r="Z1005" i="109"/>
  <c r="X1028" i="109"/>
  <c r="AD1028" i="109" s="1"/>
  <c r="AL1033" i="109"/>
  <c r="AD1034" i="109"/>
  <c r="AT1034" i="109" s="1"/>
  <c r="AU1034" i="109" s="1"/>
  <c r="AQ1035" i="109"/>
  <c r="X1040" i="109"/>
  <c r="AD1040" i="109" s="1"/>
  <c r="AJ1043" i="109"/>
  <c r="AB1044" i="109"/>
  <c r="AC1044" i="109" s="1"/>
  <c r="AA1044" i="109"/>
  <c r="AD1044" i="109" s="1"/>
  <c r="AP1051" i="109"/>
  <c r="AP1053" i="109"/>
  <c r="X1059" i="109"/>
  <c r="AD1059" i="109" s="1"/>
  <c r="X1061" i="109"/>
  <c r="AF1063" i="109"/>
  <c r="AE1063" i="109"/>
  <c r="AQ1063" i="109" s="1"/>
  <c r="Z1063" i="109"/>
  <c r="AP1063" i="109"/>
  <c r="AO1063" i="109"/>
  <c r="AS1063" i="109" s="1"/>
  <c r="AN1063" i="109"/>
  <c r="AK1063" i="109"/>
  <c r="Y1063" i="109"/>
  <c r="AR1068" i="109"/>
  <c r="AJ1072" i="109"/>
  <c r="AI1072" i="109"/>
  <c r="AL1072" i="109"/>
  <c r="AK1072" i="109"/>
  <c r="AH1072" i="109"/>
  <c r="AG1072" i="109"/>
  <c r="AF1072" i="109"/>
  <c r="AE1072" i="109"/>
  <c r="X1072" i="109"/>
  <c r="AD1072" i="109" s="1"/>
  <c r="AF1079" i="109"/>
  <c r="AL1081" i="109"/>
  <c r="AD1082" i="109"/>
  <c r="AG1091" i="109"/>
  <c r="AM1108" i="109"/>
  <c r="AK1115" i="109"/>
  <c r="AP1118" i="109"/>
  <c r="AS1118" i="109" s="1"/>
  <c r="AG1123" i="109"/>
  <c r="AB1131" i="109"/>
  <c r="AC1131" i="109" s="1"/>
  <c r="AA1131" i="109"/>
  <c r="X1144" i="109"/>
  <c r="AD1144" i="109" s="1"/>
  <c r="AB1153" i="109"/>
  <c r="AC1153" i="109" s="1"/>
  <c r="AA1153" i="109"/>
  <c r="AR1174" i="109"/>
  <c r="X1188" i="109"/>
  <c r="AD1188" i="109" s="1"/>
  <c r="AK1193" i="109"/>
  <c r="AI1221" i="109"/>
  <c r="AQ1228" i="109"/>
  <c r="X1234" i="109"/>
  <c r="AD1234" i="109" s="1"/>
  <c r="AF1254" i="109"/>
  <c r="AL1279" i="109"/>
  <c r="Y1329" i="109"/>
  <c r="X1335" i="109"/>
  <c r="AD1335" i="109" s="1"/>
  <c r="AO1335" i="109"/>
  <c r="AN1335" i="109"/>
  <c r="AL1335" i="109"/>
  <c r="AK1335" i="109"/>
  <c r="AJ1335" i="109"/>
  <c r="AH1335" i="109"/>
  <c r="AG1335" i="109"/>
  <c r="AF1335" i="109"/>
  <c r="AE1335" i="109"/>
  <c r="AP1335" i="109"/>
  <c r="AM1335" i="109"/>
  <c r="AI1335" i="109"/>
  <c r="Z1335" i="109"/>
  <c r="Y1335" i="109"/>
  <c r="AE980" i="109"/>
  <c r="AQ980" i="109" s="1"/>
  <c r="Z989" i="109"/>
  <c r="AF990" i="109"/>
  <c r="AR990" i="109" s="1"/>
  <c r="AH991" i="109"/>
  <c r="AA1001" i="109"/>
  <c r="AP1004" i="109"/>
  <c r="AS1004" i="109" s="1"/>
  <c r="AM1004" i="109"/>
  <c r="Y1004" i="109"/>
  <c r="Y1013" i="109"/>
  <c r="X1013" i="109"/>
  <c r="AD1013" i="109" s="1"/>
  <c r="AT1013" i="109" s="1"/>
  <c r="AU1013" i="109" s="1"/>
  <c r="Y1028" i="109"/>
  <c r="AM1033" i="109"/>
  <c r="AR1035" i="109"/>
  <c r="Y1040" i="109"/>
  <c r="Z1045" i="109"/>
  <c r="Y1045" i="109"/>
  <c r="X1045" i="109"/>
  <c r="AD1045" i="109" s="1"/>
  <c r="AO1045" i="109"/>
  <c r="AS1045" i="109" s="1"/>
  <c r="AF1045" i="109"/>
  <c r="AB1046" i="109"/>
  <c r="AC1046" i="109" s="1"/>
  <c r="AA1046" i="109"/>
  <c r="Y1059" i="109"/>
  <c r="Y1061" i="109"/>
  <c r="AB1069" i="109"/>
  <c r="AC1069" i="109" s="1"/>
  <c r="AA1069" i="109"/>
  <c r="AB1071" i="109"/>
  <c r="AC1071" i="109" s="1"/>
  <c r="AA1071" i="109"/>
  <c r="AH1079" i="109"/>
  <c r="AH1091" i="109"/>
  <c r="AL1115" i="109"/>
  <c r="AL1123" i="109"/>
  <c r="AB1129" i="109"/>
  <c r="AC1129" i="109" s="1"/>
  <c r="AA1129" i="109"/>
  <c r="AS1129" i="109"/>
  <c r="AS1136" i="109"/>
  <c r="Y1144" i="109"/>
  <c r="Y1188" i="109"/>
  <c r="AP1222" i="109"/>
  <c r="AO1222" i="109"/>
  <c r="AS1222" i="109" s="1"/>
  <c r="AN1222" i="109"/>
  <c r="AM1222" i="109"/>
  <c r="AL1222" i="109"/>
  <c r="AK1222" i="109"/>
  <c r="AJ1222" i="109"/>
  <c r="AI1222" i="109"/>
  <c r="AH1222" i="109"/>
  <c r="AG1222" i="109"/>
  <c r="Z1222" i="109"/>
  <c r="Y1222" i="109"/>
  <c r="X1222" i="109"/>
  <c r="AD1222" i="109" s="1"/>
  <c r="Y1234" i="109"/>
  <c r="AI991" i="109"/>
  <c r="AO995" i="109"/>
  <c r="AS995" i="109" s="1"/>
  <c r="AM995" i="109"/>
  <c r="AL995" i="109"/>
  <c r="AI995" i="109"/>
  <c r="AG1021" i="109"/>
  <c r="AE1021" i="109"/>
  <c r="Z1028" i="109"/>
  <c r="AD1031" i="109"/>
  <c r="AH1032" i="109"/>
  <c r="AG1032" i="109"/>
  <c r="AE1032" i="109"/>
  <c r="AQ1032" i="109" s="1"/>
  <c r="Z1032" i="109"/>
  <c r="Y1032" i="109"/>
  <c r="AN1033" i="109"/>
  <c r="Z1040" i="109"/>
  <c r="AJ1050" i="109"/>
  <c r="AR1050" i="109" s="1"/>
  <c r="AI1050" i="109"/>
  <c r="Z1050" i="109"/>
  <c r="Y1050" i="109"/>
  <c r="X1050" i="109"/>
  <c r="AD1050" i="109" s="1"/>
  <c r="AT1050" i="109" s="1"/>
  <c r="AU1050" i="109" s="1"/>
  <c r="Z1059" i="109"/>
  <c r="Z1061" i="109"/>
  <c r="AM1076" i="109"/>
  <c r="AP1076" i="109"/>
  <c r="AO1076" i="109"/>
  <c r="AN1076" i="109"/>
  <c r="AL1076" i="109"/>
  <c r="AK1076" i="109"/>
  <c r="AJ1076" i="109"/>
  <c r="AI1076" i="109"/>
  <c r="AF1076" i="109"/>
  <c r="AI1079" i="109"/>
  <c r="AB1085" i="109"/>
  <c r="AC1085" i="109" s="1"/>
  <c r="AA1085" i="109"/>
  <c r="AD1085" i="109" s="1"/>
  <c r="AI1091" i="109"/>
  <c r="AM1115" i="109"/>
  <c r="Z1119" i="109"/>
  <c r="Y1119" i="109"/>
  <c r="AP1119" i="109"/>
  <c r="AO1119" i="109"/>
  <c r="AN1119" i="109"/>
  <c r="AI1119" i="109"/>
  <c r="AH1119" i="109"/>
  <c r="AM1119" i="109"/>
  <c r="AL1119" i="109"/>
  <c r="AK1119" i="109"/>
  <c r="AJ1119" i="109"/>
  <c r="AG1119" i="109"/>
  <c r="AF1119" i="109"/>
  <c r="AE1119" i="109"/>
  <c r="AQ1119" i="109" s="1"/>
  <c r="AF1128" i="109"/>
  <c r="AR1128" i="109" s="1"/>
  <c r="AE1128" i="109"/>
  <c r="Z1128" i="109"/>
  <c r="Y1128" i="109"/>
  <c r="X1128" i="109"/>
  <c r="AD1128" i="109" s="1"/>
  <c r="AP1128" i="109"/>
  <c r="AO1128" i="109"/>
  <c r="Z1144" i="109"/>
  <c r="AJ1159" i="109"/>
  <c r="AI1159" i="109"/>
  <c r="AH1159" i="109"/>
  <c r="AG1159" i="109"/>
  <c r="AF1159" i="109"/>
  <c r="AR1159" i="109" s="1"/>
  <c r="AE1159" i="109"/>
  <c r="AQ1159" i="109" s="1"/>
  <c r="Y1159" i="109"/>
  <c r="AP1159" i="109"/>
  <c r="AO1159" i="109"/>
  <c r="AM1159" i="109"/>
  <c r="AD1160" i="109"/>
  <c r="AB1163" i="109"/>
  <c r="AC1163" i="109" s="1"/>
  <c r="AA1163" i="109"/>
  <c r="AB1215" i="109"/>
  <c r="AC1215" i="109" s="1"/>
  <c r="AA1215" i="109"/>
  <c r="Z1234" i="109"/>
  <c r="AJ1312" i="109"/>
  <c r="AH1312" i="109"/>
  <c r="AG1312" i="109"/>
  <c r="AF1312" i="109"/>
  <c r="Z1312" i="109"/>
  <c r="Y1312" i="109"/>
  <c r="AP1312" i="109"/>
  <c r="AO1312" i="109"/>
  <c r="AS1312" i="109" s="1"/>
  <c r="AN1312" i="109"/>
  <c r="AM1312" i="109"/>
  <c r="AL1312" i="109"/>
  <c r="AE1312" i="109"/>
  <c r="AQ1312" i="109" s="1"/>
  <c r="AK1312" i="109"/>
  <c r="AI1312" i="109"/>
  <c r="AF1314" i="109"/>
  <c r="AR1314" i="109" s="1"/>
  <c r="Z1314" i="109"/>
  <c r="Y1314" i="109"/>
  <c r="X1314" i="109"/>
  <c r="AD1314" i="109" s="1"/>
  <c r="AP1314" i="109"/>
  <c r="AO1314" i="109"/>
  <c r="AN1314" i="109"/>
  <c r="AM1314" i="109"/>
  <c r="AL1314" i="109"/>
  <c r="AK1314" i="109"/>
  <c r="AJ1314" i="109"/>
  <c r="AI1314" i="109"/>
  <c r="AH1314" i="109"/>
  <c r="AG1314" i="109"/>
  <c r="AQ1314" i="109" s="1"/>
  <c r="AJ991" i="109"/>
  <c r="X995" i="109"/>
  <c r="AD995" i="109" s="1"/>
  <c r="AE998" i="109"/>
  <c r="X1021" i="109"/>
  <c r="AD1021" i="109" s="1"/>
  <c r="AT1021" i="109" s="1"/>
  <c r="AU1021" i="109" s="1"/>
  <c r="AF1032" i="109"/>
  <c r="AR1032" i="109" s="1"/>
  <c r="AO1033" i="109"/>
  <c r="AS1033" i="109" s="1"/>
  <c r="X1037" i="109"/>
  <c r="AD1037" i="109" s="1"/>
  <c r="AP1037" i="109"/>
  <c r="AO1037" i="109"/>
  <c r="AN1037" i="109"/>
  <c r="AM1037" i="109"/>
  <c r="AL1037" i="109"/>
  <c r="AI1037" i="109"/>
  <c r="Z1037" i="109"/>
  <c r="AH1045" i="109"/>
  <c r="AE1050" i="109"/>
  <c r="AQ1050" i="109" s="1"/>
  <c r="X1076" i="109"/>
  <c r="AJ1079" i="109"/>
  <c r="AH1084" i="109"/>
  <c r="AR1084" i="109" s="1"/>
  <c r="AG1084" i="109"/>
  <c r="AE1084" i="109"/>
  <c r="AQ1084" i="109" s="1"/>
  <c r="AP1084" i="109"/>
  <c r="AO1084" i="109"/>
  <c r="AS1084" i="109" s="1"/>
  <c r="AL1084" i="109"/>
  <c r="Y1084" i="109"/>
  <c r="AL1091" i="109"/>
  <c r="AB1111" i="109"/>
  <c r="AC1111" i="109" s="1"/>
  <c r="AA1111" i="109"/>
  <c r="AG1128" i="109"/>
  <c r="AB1139" i="109"/>
  <c r="AC1139" i="109" s="1"/>
  <c r="AA1139" i="109"/>
  <c r="AD1139" i="109" s="1"/>
  <c r="X1159" i="109"/>
  <c r="AD1159" i="109" s="1"/>
  <c r="AE1222" i="109"/>
  <c r="AR1014" i="109"/>
  <c r="AB1051" i="109"/>
  <c r="AC1051" i="109" s="1"/>
  <c r="AA1051" i="109"/>
  <c r="AJ1054" i="109"/>
  <c r="AI1054" i="109"/>
  <c r="AH1054" i="109"/>
  <c r="AG1054" i="109"/>
  <c r="AF1054" i="109"/>
  <c r="AE1054" i="109"/>
  <c r="Z1054" i="109"/>
  <c r="Y1054" i="109"/>
  <c r="AK1079" i="109"/>
  <c r="AN1091" i="109"/>
  <c r="AN1124" i="109"/>
  <c r="AM1124" i="109"/>
  <c r="AL1124" i="109"/>
  <c r="AK1124" i="109"/>
  <c r="AI1124" i="109"/>
  <c r="AH1124" i="109"/>
  <c r="AG1124" i="109"/>
  <c r="AF1124" i="109"/>
  <c r="AP1124" i="109"/>
  <c r="AO1124" i="109"/>
  <c r="AJ1124" i="109"/>
  <c r="AE1124" i="109"/>
  <c r="X1124" i="109"/>
  <c r="AD1124" i="109" s="1"/>
  <c r="Z1124" i="109"/>
  <c r="AH1128" i="109"/>
  <c r="Z1130" i="109"/>
  <c r="Y1130" i="109"/>
  <c r="X1130" i="109"/>
  <c r="AP1130" i="109"/>
  <c r="AM1130" i="109"/>
  <c r="AO1130" i="109"/>
  <c r="AS1130" i="109" s="1"/>
  <c r="AI1130" i="109"/>
  <c r="AH1130" i="109"/>
  <c r="AN1130" i="109"/>
  <c r="AR1130" i="109" s="1"/>
  <c r="AD1131" i="109"/>
  <c r="AJ1137" i="109"/>
  <c r="AI1137" i="109"/>
  <c r="AH1137" i="109"/>
  <c r="AG1137" i="109"/>
  <c r="AF1137" i="109"/>
  <c r="AE1137" i="109"/>
  <c r="Y1137" i="109"/>
  <c r="AP1137" i="109"/>
  <c r="AO1137" i="109"/>
  <c r="AS1137" i="109" s="1"/>
  <c r="AM1137" i="109"/>
  <c r="AL1137" i="109"/>
  <c r="AK1137" i="109"/>
  <c r="Z1137" i="109"/>
  <c r="X1137" i="109"/>
  <c r="AN1137" i="109"/>
  <c r="AP1156" i="109"/>
  <c r="AO1156" i="109"/>
  <c r="AS1156" i="109" s="1"/>
  <c r="AN1156" i="109"/>
  <c r="AM1156" i="109"/>
  <c r="AL1156" i="109"/>
  <c r="AK1156" i="109"/>
  <c r="AJ1156" i="109"/>
  <c r="AI1156" i="109"/>
  <c r="AH1156" i="109"/>
  <c r="AE1156" i="109"/>
  <c r="AG1156" i="109"/>
  <c r="AF1156" i="109"/>
  <c r="Y1156" i="109"/>
  <c r="X1156" i="109"/>
  <c r="AD1156" i="109" s="1"/>
  <c r="Z1159" i="109"/>
  <c r="AF1222" i="109"/>
  <c r="AM1336" i="109"/>
  <c r="AO1336" i="109"/>
  <c r="AL1336" i="109"/>
  <c r="AK1336" i="109"/>
  <c r="AJ1336" i="109"/>
  <c r="AH1336" i="109"/>
  <c r="AG1336" i="109"/>
  <c r="AF1336" i="109"/>
  <c r="AE1336" i="109"/>
  <c r="AP1336" i="109"/>
  <c r="AN1336" i="109"/>
  <c r="AI1336" i="109"/>
  <c r="Z1336" i="109"/>
  <c r="Y1336" i="109"/>
  <c r="X1336" i="109"/>
  <c r="AB1120" i="109"/>
  <c r="AC1120" i="109" s="1"/>
  <c r="AA1120" i="109"/>
  <c r="AF1139" i="109"/>
  <c r="AE1139" i="109"/>
  <c r="Z1139" i="109"/>
  <c r="Y1139" i="109"/>
  <c r="X1139" i="109"/>
  <c r="AP1139" i="109"/>
  <c r="AO1139" i="109"/>
  <c r="AN1139" i="109"/>
  <c r="AM1139" i="109"/>
  <c r="AL1139" i="109"/>
  <c r="AK1139" i="109"/>
  <c r="AJ1139" i="109"/>
  <c r="AP1211" i="109"/>
  <c r="AO1211" i="109"/>
  <c r="AS1211" i="109" s="1"/>
  <c r="AN1211" i="109"/>
  <c r="AM1211" i="109"/>
  <c r="AL1211" i="109"/>
  <c r="AK1211" i="109"/>
  <c r="AJ1211" i="109"/>
  <c r="AI1211" i="109"/>
  <c r="AH1211" i="109"/>
  <c r="Z1211" i="109"/>
  <c r="Y1211" i="109"/>
  <c r="X1211" i="109"/>
  <c r="AD1211" i="109" s="1"/>
  <c r="X1260" i="109"/>
  <c r="AP1260" i="109"/>
  <c r="AO1260" i="109"/>
  <c r="AN1260" i="109"/>
  <c r="AM1260" i="109"/>
  <c r="AL1260" i="109"/>
  <c r="AK1260" i="109"/>
  <c r="AJ1260" i="109"/>
  <c r="AI1260" i="109"/>
  <c r="AH1260" i="109"/>
  <c r="AG1260" i="109"/>
  <c r="AF1260" i="109"/>
  <c r="AR1260" i="109" s="1"/>
  <c r="AB1279" i="109"/>
  <c r="AC1279" i="109" s="1"/>
  <c r="AA1279" i="109"/>
  <c r="AD1279" i="109" s="1"/>
  <c r="AF1052" i="109"/>
  <c r="AR1052" i="109" s="1"/>
  <c r="AE1052" i="109"/>
  <c r="AQ1052" i="109" s="1"/>
  <c r="Z1052" i="109"/>
  <c r="AR1093" i="109"/>
  <c r="AM1101" i="109"/>
  <c r="AP1101" i="109"/>
  <c r="AO1101" i="109"/>
  <c r="AN1101" i="109"/>
  <c r="AL1101" i="109"/>
  <c r="AK1101" i="109"/>
  <c r="AJ1101" i="109"/>
  <c r="AI1101" i="109"/>
  <c r="AP1122" i="109"/>
  <c r="AO1122" i="109"/>
  <c r="AS1122" i="109" s="1"/>
  <c r="AM1122" i="109"/>
  <c r="AL1122" i="109"/>
  <c r="AK1122" i="109"/>
  <c r="AJ1122" i="109"/>
  <c r="AG1122" i="109"/>
  <c r="AE1122" i="109"/>
  <c r="AQ1122" i="109" s="1"/>
  <c r="AB1133" i="109"/>
  <c r="AC1133" i="109" s="1"/>
  <c r="AA1133" i="109"/>
  <c r="AD1204" i="109"/>
  <c r="Z1228" i="109"/>
  <c r="Y1228" i="109"/>
  <c r="X1228" i="109"/>
  <c r="AD1228" i="109" s="1"/>
  <c r="AP1228" i="109"/>
  <c r="AO1228" i="109"/>
  <c r="AS1228" i="109" s="1"/>
  <c r="AN1228" i="109"/>
  <c r="AK1228" i="109"/>
  <c r="AM1228" i="109"/>
  <c r="AF1228" i="109"/>
  <c r="AP1232" i="109"/>
  <c r="AO1232" i="109"/>
  <c r="AN1232" i="109"/>
  <c r="AM1232" i="109"/>
  <c r="AL1232" i="109"/>
  <c r="AK1232" i="109"/>
  <c r="AJ1232" i="109"/>
  <c r="Z1232" i="109"/>
  <c r="Y1232" i="109"/>
  <c r="X1232" i="109"/>
  <c r="AD1232" i="109" s="1"/>
  <c r="AI1232" i="109"/>
  <c r="AE1232" i="109"/>
  <c r="AQ1232" i="109" s="1"/>
  <c r="AP1265" i="109"/>
  <c r="AJ1265" i="109"/>
  <c r="AO1265" i="109"/>
  <c r="AN1265" i="109"/>
  <c r="AM1265" i="109"/>
  <c r="AL1265" i="109"/>
  <c r="AK1265" i="109"/>
  <c r="AI1265" i="109"/>
  <c r="AH1265" i="109"/>
  <c r="AG1265" i="109"/>
  <c r="Z1265" i="109"/>
  <c r="Y1265" i="109"/>
  <c r="X1265" i="109"/>
  <c r="AD1265" i="109" s="1"/>
  <c r="AS1428" i="109"/>
  <c r="X1052" i="109"/>
  <c r="AD1052" i="109" s="1"/>
  <c r="AD1064" i="109"/>
  <c r="AT1064" i="109" s="1"/>
  <c r="AU1064" i="109" s="1"/>
  <c r="X1068" i="109"/>
  <c r="AD1068" i="109" s="1"/>
  <c r="AT1068" i="109" s="1"/>
  <c r="AU1068" i="109" s="1"/>
  <c r="AS1078" i="109"/>
  <c r="Y1086" i="109"/>
  <c r="AE1086" i="109"/>
  <c r="AQ1086" i="109" s="1"/>
  <c r="X1086" i="109"/>
  <c r="AD1086" i="109" s="1"/>
  <c r="AP1086" i="109"/>
  <c r="AS1086" i="109" s="1"/>
  <c r="AA1091" i="109"/>
  <c r="AP1098" i="109"/>
  <c r="AO1098" i="109"/>
  <c r="AN1098" i="109"/>
  <c r="AR1098" i="109" s="1"/>
  <c r="AM1098" i="109"/>
  <c r="AL1098" i="109"/>
  <c r="AG1098" i="109"/>
  <c r="Y1098" i="109"/>
  <c r="X1101" i="109"/>
  <c r="AD1101" i="109" s="1"/>
  <c r="X1122" i="109"/>
  <c r="AD1122" i="109" s="1"/>
  <c r="AN1177" i="109"/>
  <c r="AI1177" i="109"/>
  <c r="AH1177" i="109"/>
  <c r="AG1177" i="109"/>
  <c r="AF1177" i="109"/>
  <c r="AE1177" i="109"/>
  <c r="X1177" i="109"/>
  <c r="AD1177" i="109" s="1"/>
  <c r="AO1177" i="109"/>
  <c r="AS1177" i="109" s="1"/>
  <c r="AM1177" i="109"/>
  <c r="AL1177" i="109"/>
  <c r="AQ1207" i="109"/>
  <c r="AF1211" i="109"/>
  <c r="AB1221" i="109"/>
  <c r="AC1221" i="109" s="1"/>
  <c r="AA1221" i="109"/>
  <c r="AD1221" i="109" s="1"/>
  <c r="AG1228" i="109"/>
  <c r="AF1232" i="109"/>
  <c r="AJ1236" i="109"/>
  <c r="AI1236" i="109"/>
  <c r="AH1236" i="109"/>
  <c r="AG1236" i="109"/>
  <c r="AF1236" i="109"/>
  <c r="AE1236" i="109"/>
  <c r="AO1236" i="109"/>
  <c r="AS1236" i="109" s="1"/>
  <c r="AN1236" i="109"/>
  <c r="AM1236" i="109"/>
  <c r="AL1236" i="109"/>
  <c r="AK1236" i="109"/>
  <c r="Z1236" i="109"/>
  <c r="Y1236" i="109"/>
  <c r="X1236" i="109"/>
  <c r="AD1236" i="109" s="1"/>
  <c r="Z1239" i="109"/>
  <c r="Y1239" i="109"/>
  <c r="X1239" i="109"/>
  <c r="AD1239" i="109" s="1"/>
  <c r="AO1239" i="109"/>
  <c r="AS1239" i="109" s="1"/>
  <c r="AN1239" i="109"/>
  <c r="AM1239" i="109"/>
  <c r="AQ1239" i="109" s="1"/>
  <c r="AL1239" i="109"/>
  <c r="AK1239" i="109"/>
  <c r="AJ1239" i="109"/>
  <c r="AI1239" i="109"/>
  <c r="AH1239" i="109"/>
  <c r="AG1239" i="109"/>
  <c r="AF1239" i="109"/>
  <c r="AE1265" i="109"/>
  <c r="AQ1265" i="109" s="1"/>
  <c r="AB1268" i="109"/>
  <c r="AC1268" i="109" s="1"/>
  <c r="AA1268" i="109"/>
  <c r="AD1268" i="109" s="1"/>
  <c r="AN1429" i="109"/>
  <c r="AH1429" i="109"/>
  <c r="AK1429" i="109"/>
  <c r="AJ1429" i="109"/>
  <c r="AI1429" i="109"/>
  <c r="AG1429" i="109"/>
  <c r="AF1429" i="109"/>
  <c r="AR1429" i="109" s="1"/>
  <c r="AE1429" i="109"/>
  <c r="AQ1429" i="109" s="1"/>
  <c r="Z1429" i="109"/>
  <c r="Y1429" i="109"/>
  <c r="AP1429" i="109"/>
  <c r="AO1429" i="109"/>
  <c r="AS1429" i="109" s="1"/>
  <c r="AM1429" i="109"/>
  <c r="Y1052" i="109"/>
  <c r="Y1068" i="109"/>
  <c r="AB1076" i="109"/>
  <c r="AC1076" i="109" s="1"/>
  <c r="AA1076" i="109"/>
  <c r="AA1088" i="109"/>
  <c r="AP1095" i="109"/>
  <c r="AO1095" i="109"/>
  <c r="AS1095" i="109" s="1"/>
  <c r="AN1095" i="109"/>
  <c r="AI1095" i="109"/>
  <c r="Y1095" i="109"/>
  <c r="Y1101" i="109"/>
  <c r="Y1122" i="109"/>
  <c r="Z1152" i="109"/>
  <c r="Y1152" i="109"/>
  <c r="X1152" i="109"/>
  <c r="AD1152" i="109" s="1"/>
  <c r="AP1152" i="109"/>
  <c r="AM1152" i="109"/>
  <c r="AO1152" i="109"/>
  <c r="AS1152" i="109" s="1"/>
  <c r="AI1152" i="109"/>
  <c r="AH1152" i="109"/>
  <c r="AF1183" i="109"/>
  <c r="AE1183" i="109"/>
  <c r="AP1183" i="109"/>
  <c r="AO1183" i="109"/>
  <c r="AN1183" i="109"/>
  <c r="AM1183" i="109"/>
  <c r="AL1183" i="109"/>
  <c r="AK1183" i="109"/>
  <c r="AJ1183" i="109"/>
  <c r="AG1183" i="109"/>
  <c r="Z1183" i="109"/>
  <c r="AD1191" i="109"/>
  <c r="AR1207" i="109"/>
  <c r="AB1208" i="109"/>
  <c r="AC1208" i="109" s="1"/>
  <c r="AA1208" i="109"/>
  <c r="AR1220" i="109"/>
  <c r="AL1224" i="109"/>
  <c r="AK1224" i="109"/>
  <c r="AJ1224" i="109"/>
  <c r="AI1224" i="109"/>
  <c r="AH1224" i="109"/>
  <c r="AG1224" i="109"/>
  <c r="AF1224" i="109"/>
  <c r="AE1224" i="109"/>
  <c r="AP1224" i="109"/>
  <c r="AO1224" i="109"/>
  <c r="AS1224" i="109" s="1"/>
  <c r="AN1224" i="109"/>
  <c r="AM1224" i="109"/>
  <c r="Z1224" i="109"/>
  <c r="Y1224" i="109"/>
  <c r="AH1228" i="109"/>
  <c r="AG1232" i="109"/>
  <c r="AF1265" i="109"/>
  <c r="AD1312" i="109"/>
  <c r="AB1321" i="109"/>
  <c r="AC1321" i="109" s="1"/>
  <c r="AA1321" i="109"/>
  <c r="AL1350" i="109"/>
  <c r="AG1350" i="109"/>
  <c r="AP1350" i="109"/>
  <c r="AO1350" i="109"/>
  <c r="AS1350" i="109" s="1"/>
  <c r="AM1350" i="109"/>
  <c r="AK1350" i="109"/>
  <c r="AJ1350" i="109"/>
  <c r="AI1350" i="109"/>
  <c r="AH1350" i="109"/>
  <c r="AF1350" i="109"/>
  <c r="AN1350" i="109"/>
  <c r="AE1350" i="109"/>
  <c r="X1350" i="109"/>
  <c r="AD1350" i="109" s="1"/>
  <c r="AF1400" i="109"/>
  <c r="Z1400" i="109"/>
  <c r="AE1400" i="109"/>
  <c r="Y1400" i="109"/>
  <c r="X1400" i="109"/>
  <c r="AP1400" i="109"/>
  <c r="AO1400" i="109"/>
  <c r="AN1400" i="109"/>
  <c r="AM1400" i="109"/>
  <c r="AL1400" i="109"/>
  <c r="AK1400" i="109"/>
  <c r="AG1400" i="109"/>
  <c r="AI1400" i="109"/>
  <c r="AP1047" i="109"/>
  <c r="AS1047" i="109" s="1"/>
  <c r="AJ1047" i="109"/>
  <c r="AN1048" i="109"/>
  <c r="AH1048" i="109"/>
  <c r="AR1048" i="109" s="1"/>
  <c r="AL1049" i="109"/>
  <c r="AK1049" i="109"/>
  <c r="AQ1049" i="109" s="1"/>
  <c r="AF1049" i="109"/>
  <c r="AR1049" i="109" s="1"/>
  <c r="Z1068" i="109"/>
  <c r="AP1080" i="109"/>
  <c r="AO1080" i="109"/>
  <c r="AS1080" i="109" s="1"/>
  <c r="AJ1080" i="109"/>
  <c r="AE1080" i="109"/>
  <c r="AQ1080" i="109" s="1"/>
  <c r="AI1092" i="109"/>
  <c r="Z1092" i="109"/>
  <c r="Y1092" i="109"/>
  <c r="X1092" i="109"/>
  <c r="AD1092" i="109" s="1"/>
  <c r="AL1092" i="109"/>
  <c r="Z1101" i="109"/>
  <c r="AP1111" i="109"/>
  <c r="AO1111" i="109"/>
  <c r="AS1111" i="109" s="1"/>
  <c r="AM1111" i="109"/>
  <c r="AN1111" i="109"/>
  <c r="AL1111" i="109"/>
  <c r="AG1111" i="109"/>
  <c r="AQ1111" i="109" s="1"/>
  <c r="AF1111" i="109"/>
  <c r="AB1118" i="109"/>
  <c r="AC1118" i="109" s="1"/>
  <c r="AA1118" i="109"/>
  <c r="Z1122" i="109"/>
  <c r="X1132" i="109"/>
  <c r="AD1132" i="109" s="1"/>
  <c r="AP1132" i="109"/>
  <c r="AO1132" i="109"/>
  <c r="AN1132" i="109"/>
  <c r="AM1132" i="109"/>
  <c r="AL1132" i="109"/>
  <c r="AI1132" i="109"/>
  <c r="AK1132" i="109"/>
  <c r="AE1132" i="109"/>
  <c r="AQ1132" i="109" s="1"/>
  <c r="Z1132" i="109"/>
  <c r="AN1135" i="109"/>
  <c r="AM1135" i="109"/>
  <c r="AL1135" i="109"/>
  <c r="AK1135" i="109"/>
  <c r="AJ1135" i="109"/>
  <c r="AI1135" i="109"/>
  <c r="AH1135" i="109"/>
  <c r="AG1135" i="109"/>
  <c r="AQ1135" i="109" s="1"/>
  <c r="AF1135" i="109"/>
  <c r="AP1135" i="109"/>
  <c r="AE1152" i="109"/>
  <c r="AB1162" i="109"/>
  <c r="AC1162" i="109" s="1"/>
  <c r="AA1162" i="109"/>
  <c r="AL1169" i="109"/>
  <c r="AK1169" i="109"/>
  <c r="AJ1169" i="109"/>
  <c r="AI1169" i="109"/>
  <c r="AH1169" i="109"/>
  <c r="AG1169" i="109"/>
  <c r="AF1169" i="109"/>
  <c r="AR1169" i="109" s="1"/>
  <c r="AE1169" i="109"/>
  <c r="AQ1169" i="109" s="1"/>
  <c r="AN1169" i="109"/>
  <c r="AM1169" i="109"/>
  <c r="X1183" i="109"/>
  <c r="AD1183" i="109" s="1"/>
  <c r="AD1186" i="109"/>
  <c r="AT1186" i="109" s="1"/>
  <c r="AU1186" i="109" s="1"/>
  <c r="AB1193" i="109"/>
  <c r="AC1193" i="109" s="1"/>
  <c r="AA1193" i="109"/>
  <c r="AD1193" i="109" s="1"/>
  <c r="AT1193" i="109" s="1"/>
  <c r="AU1193" i="109" s="1"/>
  <c r="AD1212" i="109"/>
  <c r="AF1216" i="109"/>
  <c r="AE1216" i="109"/>
  <c r="Z1216" i="109"/>
  <c r="Y1216" i="109"/>
  <c r="X1216" i="109"/>
  <c r="AD1216" i="109" s="1"/>
  <c r="AP1216" i="109"/>
  <c r="AO1216" i="109"/>
  <c r="AS1216" i="109" s="1"/>
  <c r="AN1216" i="109"/>
  <c r="AM1216" i="109"/>
  <c r="AJ1216" i="109"/>
  <c r="X1224" i="109"/>
  <c r="AD1224" i="109" s="1"/>
  <c r="AI1228" i="109"/>
  <c r="AH1232" i="109"/>
  <c r="AF1248" i="109"/>
  <c r="AR1248" i="109" s="1"/>
  <c r="AT1248" i="109" s="1"/>
  <c r="Z1248" i="109"/>
  <c r="AO1248" i="109"/>
  <c r="AS1248" i="109" s="1"/>
  <c r="AN1248" i="109"/>
  <c r="AM1248" i="109"/>
  <c r="AL1248" i="109"/>
  <c r="AK1248" i="109"/>
  <c r="AJ1248" i="109"/>
  <c r="AI1248" i="109"/>
  <c r="AH1248" i="109"/>
  <c r="AG1248" i="109"/>
  <c r="AP1248" i="109"/>
  <c r="AE1248" i="109"/>
  <c r="Y1248" i="109"/>
  <c r="AE1260" i="109"/>
  <c r="AN1266" i="109"/>
  <c r="AH1266" i="109"/>
  <c r="AP1266" i="109"/>
  <c r="AO1266" i="109"/>
  <c r="AS1266" i="109" s="1"/>
  <c r="AM1266" i="109"/>
  <c r="AL1266" i="109"/>
  <c r="AK1266" i="109"/>
  <c r="AJ1266" i="109"/>
  <c r="Z1266" i="109"/>
  <c r="Y1266" i="109"/>
  <c r="X1266" i="109"/>
  <c r="AD1266" i="109" s="1"/>
  <c r="AI1266" i="109"/>
  <c r="AQ1266" i="109" s="1"/>
  <c r="AL1300" i="109"/>
  <c r="AJ1300" i="109"/>
  <c r="AI1300" i="109"/>
  <c r="AF1300" i="109"/>
  <c r="AE1300" i="109"/>
  <c r="AM1300" i="109"/>
  <c r="AK1300" i="109"/>
  <c r="AH1300" i="109"/>
  <c r="AG1300" i="109"/>
  <c r="Z1300" i="109"/>
  <c r="Y1300" i="109"/>
  <c r="X1300" i="109"/>
  <c r="AN1300" i="109"/>
  <c r="Z1327" i="109"/>
  <c r="Y1327" i="109"/>
  <c r="X1327" i="109"/>
  <c r="AD1327" i="109" s="1"/>
  <c r="AP1327" i="109"/>
  <c r="AO1327" i="109"/>
  <c r="AS1327" i="109" s="1"/>
  <c r="AN1327" i="109"/>
  <c r="AM1327" i="109"/>
  <c r="AL1327" i="109"/>
  <c r="AK1327" i="109"/>
  <c r="AJ1327" i="109"/>
  <c r="AI1327" i="109"/>
  <c r="AH1327" i="109"/>
  <c r="AG1327" i="109"/>
  <c r="AF1327" i="109"/>
  <c r="AE1327" i="109"/>
  <c r="Y1350" i="109"/>
  <c r="AJ1400" i="109"/>
  <c r="X1035" i="109"/>
  <c r="AD1035" i="109" s="1"/>
  <c r="AT1035" i="109" s="1"/>
  <c r="AU1035" i="109" s="1"/>
  <c r="X1046" i="109"/>
  <c r="AD1046" i="109" s="1"/>
  <c r="AT1046" i="109" s="1"/>
  <c r="AU1046" i="109" s="1"/>
  <c r="X1047" i="109"/>
  <c r="AD1047" i="109" s="1"/>
  <c r="X1048" i="109"/>
  <c r="X1049" i="109"/>
  <c r="AD1049" i="109" s="1"/>
  <c r="AT1049" i="109" s="1"/>
  <c r="AU1049" i="109" s="1"/>
  <c r="AD1061" i="109"/>
  <c r="Z1066" i="109"/>
  <c r="Y1066" i="109"/>
  <c r="AP1066" i="109"/>
  <c r="AS1066" i="109" s="1"/>
  <c r="X1080" i="109"/>
  <c r="AD1080" i="109" s="1"/>
  <c r="AT1080" i="109" s="1"/>
  <c r="AU1080" i="109" s="1"/>
  <c r="AD1084" i="109"/>
  <c r="AF1086" i="109"/>
  <c r="AR1086" i="109" s="1"/>
  <c r="X1111" i="109"/>
  <c r="AD1111" i="109" s="1"/>
  <c r="AB1116" i="109"/>
  <c r="AC1116" i="109" s="1"/>
  <c r="AA1116" i="109"/>
  <c r="X1135" i="109"/>
  <c r="AD1135" i="109" s="1"/>
  <c r="AQ1140" i="109"/>
  <c r="AF1152" i="109"/>
  <c r="AL1158" i="109"/>
  <c r="AK1158" i="109"/>
  <c r="AJ1158" i="109"/>
  <c r="AI1158" i="109"/>
  <c r="AH1158" i="109"/>
  <c r="AG1158" i="109"/>
  <c r="AF1158" i="109"/>
  <c r="AE1158" i="109"/>
  <c r="AQ1158" i="109" s="1"/>
  <c r="AN1158" i="109"/>
  <c r="AM1158" i="109"/>
  <c r="Z1158" i="109"/>
  <c r="Y1158" i="109"/>
  <c r="X1158" i="109"/>
  <c r="X1169" i="109"/>
  <c r="AB1173" i="109"/>
  <c r="AC1173" i="109" s="1"/>
  <c r="AA1173" i="109"/>
  <c r="AD1173" i="109" s="1"/>
  <c r="AT1173" i="109" s="1"/>
  <c r="AU1173" i="109" s="1"/>
  <c r="AL1180" i="109"/>
  <c r="AK1180" i="109"/>
  <c r="AH1180" i="109"/>
  <c r="AO1180" i="109"/>
  <c r="AN1180" i="109"/>
  <c r="AM1180" i="109"/>
  <c r="AJ1180" i="109"/>
  <c r="AI1180" i="109"/>
  <c r="AG1180" i="109"/>
  <c r="AF1180" i="109"/>
  <c r="AR1180" i="109" s="1"/>
  <c r="AE1180" i="109"/>
  <c r="AQ1180" i="109" s="1"/>
  <c r="AP1180" i="109"/>
  <c r="Z1180" i="109"/>
  <c r="Y1180" i="109"/>
  <c r="X1180" i="109"/>
  <c r="Y1183" i="109"/>
  <c r="AN1212" i="109"/>
  <c r="AM1212" i="109"/>
  <c r="AL1212" i="109"/>
  <c r="AK1212" i="109"/>
  <c r="AJ1212" i="109"/>
  <c r="AI1212" i="109"/>
  <c r="AH1212" i="109"/>
  <c r="AG1212" i="109"/>
  <c r="AF1212" i="109"/>
  <c r="AP1212" i="109"/>
  <c r="AO1212" i="109"/>
  <c r="AS1212" i="109" s="1"/>
  <c r="AE1212" i="109"/>
  <c r="Z1212" i="109"/>
  <c r="Y1212" i="109"/>
  <c r="AG1216" i="109"/>
  <c r="AJ1228" i="109"/>
  <c r="AB1293" i="109"/>
  <c r="AC1293" i="109" s="1"/>
  <c r="AA1293" i="109"/>
  <c r="AO1300" i="109"/>
  <c r="AS1300" i="109" s="1"/>
  <c r="Z1350" i="109"/>
  <c r="AS1436" i="109"/>
  <c r="Y1046" i="109"/>
  <c r="Y1047" i="109"/>
  <c r="Y1048" i="109"/>
  <c r="Y1049" i="109"/>
  <c r="X1066" i="109"/>
  <c r="AD1066" i="109" s="1"/>
  <c r="Y1080" i="109"/>
  <c r="AG1086" i="109"/>
  <c r="Y1111" i="109"/>
  <c r="AF1117" i="109"/>
  <c r="AE1117" i="109"/>
  <c r="Z1117" i="109"/>
  <c r="Y1117" i="109"/>
  <c r="AH1117" i="109"/>
  <c r="AG1117" i="109"/>
  <c r="X1117" i="109"/>
  <c r="AD1117" i="109" s="1"/>
  <c r="AJ1117" i="109"/>
  <c r="Y1135" i="109"/>
  <c r="AR1140" i="109"/>
  <c r="AB1141" i="109"/>
  <c r="AC1141" i="109" s="1"/>
  <c r="AA1141" i="109"/>
  <c r="AJ1148" i="109"/>
  <c r="AI1148" i="109"/>
  <c r="AH1148" i="109"/>
  <c r="AG1148" i="109"/>
  <c r="AF1148" i="109"/>
  <c r="AR1148" i="109" s="1"/>
  <c r="AE1148" i="109"/>
  <c r="AQ1148" i="109" s="1"/>
  <c r="Y1148" i="109"/>
  <c r="Z1148" i="109"/>
  <c r="X1148" i="109"/>
  <c r="AK1148" i="109"/>
  <c r="AG1152" i="109"/>
  <c r="AS1160" i="109"/>
  <c r="Y1169" i="109"/>
  <c r="AD1170" i="109"/>
  <c r="AF1172" i="109"/>
  <c r="AE1172" i="109"/>
  <c r="AQ1172" i="109" s="1"/>
  <c r="Z1172" i="109"/>
  <c r="Y1172" i="109"/>
  <c r="X1172" i="109"/>
  <c r="AD1172" i="109" s="1"/>
  <c r="AP1172" i="109"/>
  <c r="AO1172" i="109"/>
  <c r="AS1172" i="109" s="1"/>
  <c r="AN1172" i="109"/>
  <c r="AS1175" i="109"/>
  <c r="AJ1177" i="109"/>
  <c r="AH1216" i="109"/>
  <c r="AL1228" i="109"/>
  <c r="AR1261" i="109"/>
  <c r="AB1280" i="109"/>
  <c r="AC1280" i="109" s="1"/>
  <c r="AA1280" i="109"/>
  <c r="AP1300" i="109"/>
  <c r="AB1390" i="109"/>
  <c r="AC1390" i="109" s="1"/>
  <c r="AA1390" i="109"/>
  <c r="AD1390" i="109" s="1"/>
  <c r="AO1089" i="109"/>
  <c r="AS1089" i="109" s="1"/>
  <c r="Z1089" i="109"/>
  <c r="Y1089" i="109"/>
  <c r="X1089" i="109"/>
  <c r="AN1089" i="109"/>
  <c r="AE1089" i="109"/>
  <c r="AQ1092" i="109"/>
  <c r="AJ1225" i="109"/>
  <c r="AI1225" i="109"/>
  <c r="AH1225" i="109"/>
  <c r="AG1225" i="109"/>
  <c r="AF1225" i="109"/>
  <c r="AE1225" i="109"/>
  <c r="AP1225" i="109"/>
  <c r="AO1225" i="109"/>
  <c r="AN1225" i="109"/>
  <c r="AK1225" i="109"/>
  <c r="Y1225" i="109"/>
  <c r="AB1227" i="109"/>
  <c r="AC1227" i="109" s="1"/>
  <c r="AA1227" i="109"/>
  <c r="AJ1257" i="109"/>
  <c r="AP1257" i="109"/>
  <c r="AO1257" i="109"/>
  <c r="AS1257" i="109" s="1"/>
  <c r="AN1257" i="109"/>
  <c r="AM1257" i="109"/>
  <c r="AL1257" i="109"/>
  <c r="AK1257" i="109"/>
  <c r="AI1257" i="109"/>
  <c r="AH1257" i="109"/>
  <c r="AG1257" i="109"/>
  <c r="AF1257" i="109"/>
  <c r="AE1257" i="109"/>
  <c r="Z1257" i="109"/>
  <c r="Y1257" i="109"/>
  <c r="Z1294" i="109"/>
  <c r="Y1294" i="109"/>
  <c r="AP1294" i="109"/>
  <c r="AO1294" i="109"/>
  <c r="AN1294" i="109"/>
  <c r="AM1294" i="109"/>
  <c r="AL1294" i="109"/>
  <c r="AK1294" i="109"/>
  <c r="AJ1294" i="109"/>
  <c r="AI1294" i="109"/>
  <c r="AH1294" i="109"/>
  <c r="AG1294" i="109"/>
  <c r="AF1294" i="109"/>
  <c r="AE1294" i="109"/>
  <c r="X1294" i="109"/>
  <c r="AD1294" i="109" s="1"/>
  <c r="AB1299" i="109"/>
  <c r="AC1299" i="109" s="1"/>
  <c r="AA1299" i="109"/>
  <c r="AG1052" i="109"/>
  <c r="AI1086" i="109"/>
  <c r="AB1087" i="109"/>
  <c r="AC1087" i="109" s="1"/>
  <c r="AA1087" i="109"/>
  <c r="AF1089" i="109"/>
  <c r="AF1092" i="109"/>
  <c r="AE1095" i="109"/>
  <c r="AE1098" i="109"/>
  <c r="AE1101" i="109"/>
  <c r="Y1109" i="109"/>
  <c r="AM1109" i="109"/>
  <c r="AL1109" i="109"/>
  <c r="AK1109" i="109"/>
  <c r="AJ1109" i="109"/>
  <c r="AI1109" i="109"/>
  <c r="AH1109" i="109"/>
  <c r="AG1109" i="109"/>
  <c r="AQ1109" i="109" s="1"/>
  <c r="Z1109" i="109"/>
  <c r="AD1118" i="109"/>
  <c r="AQ1120" i="109"/>
  <c r="AF1122" i="109"/>
  <c r="AF1132" i="109"/>
  <c r="AR1132" i="109" s="1"/>
  <c r="AK1152" i="109"/>
  <c r="AO1158" i="109"/>
  <c r="AS1158" i="109" s="1"/>
  <c r="AP1177" i="109"/>
  <c r="AH1183" i="109"/>
  <c r="AL1213" i="109"/>
  <c r="AK1213" i="109"/>
  <c r="AJ1213" i="109"/>
  <c r="AI1213" i="109"/>
  <c r="AH1213" i="109"/>
  <c r="AG1213" i="109"/>
  <c r="AF1213" i="109"/>
  <c r="AR1213" i="109" s="1"/>
  <c r="AE1213" i="109"/>
  <c r="AQ1213" i="109" s="1"/>
  <c r="AP1213" i="109"/>
  <c r="AO1213" i="109"/>
  <c r="AS1213" i="109" s="1"/>
  <c r="Z1213" i="109"/>
  <c r="Y1213" i="109"/>
  <c r="X1213" i="109"/>
  <c r="AK1216" i="109"/>
  <c r="Z1225" i="109"/>
  <c r="AL1253" i="109"/>
  <c r="AP1253" i="109"/>
  <c r="AO1253" i="109"/>
  <c r="AN1253" i="109"/>
  <c r="AM1253" i="109"/>
  <c r="AK1253" i="109"/>
  <c r="AJ1253" i="109"/>
  <c r="AI1253" i="109"/>
  <c r="AH1253" i="109"/>
  <c r="AG1253" i="109"/>
  <c r="AF1253" i="109"/>
  <c r="AE1253" i="109"/>
  <c r="AQ1253" i="109" s="1"/>
  <c r="Z1253" i="109"/>
  <c r="Y1253" i="109"/>
  <c r="X1253" i="109"/>
  <c r="AD1253" i="109" s="1"/>
  <c r="X1257" i="109"/>
  <c r="AF1266" i="109"/>
  <c r="AR1266" i="109" s="1"/>
  <c r="AL1278" i="109"/>
  <c r="AJ1278" i="109"/>
  <c r="AI1278" i="109"/>
  <c r="AF1278" i="109"/>
  <c r="AE1278" i="109"/>
  <c r="AP1278" i="109"/>
  <c r="AO1278" i="109"/>
  <c r="AS1278" i="109" s="1"/>
  <c r="AN1278" i="109"/>
  <c r="AM1278" i="109"/>
  <c r="AK1278" i="109"/>
  <c r="AH1278" i="109"/>
  <c r="AG1278" i="109"/>
  <c r="Z1278" i="109"/>
  <c r="Y1278" i="109"/>
  <c r="X1278" i="109"/>
  <c r="AP1319" i="109"/>
  <c r="AO1319" i="109"/>
  <c r="AS1319" i="109" s="1"/>
  <c r="AN1319" i="109"/>
  <c r="AL1319" i="109"/>
  <c r="AK1319" i="109"/>
  <c r="AJ1319" i="109"/>
  <c r="AI1319" i="109"/>
  <c r="AH1319" i="109"/>
  <c r="AG1319" i="109"/>
  <c r="AM1319" i="109"/>
  <c r="AF1319" i="109"/>
  <c r="AE1319" i="109"/>
  <c r="Z1319" i="109"/>
  <c r="Y1319" i="109"/>
  <c r="Z1356" i="109"/>
  <c r="AP1356" i="109"/>
  <c r="AN1356" i="109"/>
  <c r="AM1356" i="109"/>
  <c r="AL1356" i="109"/>
  <c r="AK1356" i="109"/>
  <c r="AJ1356" i="109"/>
  <c r="AI1356" i="109"/>
  <c r="AO1356" i="109"/>
  <c r="AS1356" i="109" s="1"/>
  <c r="AH1356" i="109"/>
  <c r="AG1356" i="109"/>
  <c r="AF1356" i="109"/>
  <c r="AR1356" i="109" s="1"/>
  <c r="AT1356" i="109" s="1"/>
  <c r="AU1356" i="109" s="1"/>
  <c r="AE1356" i="109"/>
  <c r="Y1356" i="109"/>
  <c r="AH1052" i="109"/>
  <c r="AE1068" i="109"/>
  <c r="AQ1068" i="109" s="1"/>
  <c r="AG1089" i="109"/>
  <c r="AB1090" i="109"/>
  <c r="AC1090" i="109" s="1"/>
  <c r="AA1090" i="109"/>
  <c r="AS1090" i="109"/>
  <c r="AG1092" i="109"/>
  <c r="AR1095" i="109"/>
  <c r="AF1101" i="109"/>
  <c r="AN1113" i="109"/>
  <c r="AM1113" i="109"/>
  <c r="AL1113" i="109"/>
  <c r="AK1113" i="109"/>
  <c r="AI1113" i="109"/>
  <c r="AH1113" i="109"/>
  <c r="AR1113" i="109" s="1"/>
  <c r="AG1113" i="109"/>
  <c r="AQ1113" i="109" s="1"/>
  <c r="Z1113" i="109"/>
  <c r="Y1113" i="109"/>
  <c r="X1113" i="109"/>
  <c r="AD1113" i="109" s="1"/>
  <c r="AR1120" i="109"/>
  <c r="AH1122" i="109"/>
  <c r="AD1126" i="109"/>
  <c r="AG1132" i="109"/>
  <c r="AL1152" i="109"/>
  <c r="AF1161" i="109"/>
  <c r="AR1161" i="109" s="1"/>
  <c r="AE1161" i="109"/>
  <c r="AQ1161" i="109" s="1"/>
  <c r="Z1161" i="109"/>
  <c r="Y1161" i="109"/>
  <c r="X1161" i="109"/>
  <c r="AD1161" i="109" s="1"/>
  <c r="AP1161" i="109"/>
  <c r="AO1161" i="109"/>
  <c r="AS1161" i="109" s="1"/>
  <c r="AN1161" i="109"/>
  <c r="AM1161" i="109"/>
  <c r="AL1161" i="109"/>
  <c r="AK1161" i="109"/>
  <c r="AJ1161" i="109"/>
  <c r="AS1169" i="109"/>
  <c r="AL1191" i="109"/>
  <c r="AK1191" i="109"/>
  <c r="AJ1191" i="109"/>
  <c r="AI1191" i="109"/>
  <c r="AH1191" i="109"/>
  <c r="AG1191" i="109"/>
  <c r="AF1191" i="109"/>
  <c r="AE1191" i="109"/>
  <c r="AN1191" i="109"/>
  <c r="AM1191" i="109"/>
  <c r="Z1191" i="109"/>
  <c r="Y1191" i="109"/>
  <c r="X1191" i="109"/>
  <c r="AP1191" i="109"/>
  <c r="AO1191" i="109"/>
  <c r="AP1200" i="109"/>
  <c r="AO1200" i="109"/>
  <c r="AS1200" i="109" s="1"/>
  <c r="AN1200" i="109"/>
  <c r="AM1200" i="109"/>
  <c r="AL1200" i="109"/>
  <c r="AK1200" i="109"/>
  <c r="AJ1200" i="109"/>
  <c r="AI1200" i="109"/>
  <c r="AH1200" i="109"/>
  <c r="AF1200" i="109"/>
  <c r="AE1200" i="109"/>
  <c r="AQ1200" i="109" s="1"/>
  <c r="Z1200" i="109"/>
  <c r="Y1200" i="109"/>
  <c r="X1200" i="109"/>
  <c r="AD1200" i="109" s="1"/>
  <c r="AG1200" i="109"/>
  <c r="AB1206" i="109"/>
  <c r="AC1206" i="109" s="1"/>
  <c r="AA1206" i="109"/>
  <c r="AD1231" i="109"/>
  <c r="AD1293" i="109"/>
  <c r="AT1293" i="109" s="1"/>
  <c r="AU1293" i="109" s="1"/>
  <c r="X1319" i="109"/>
  <c r="AQ1174" i="109"/>
  <c r="AR1196" i="109"/>
  <c r="AQ1240" i="109"/>
  <c r="AB1241" i="109"/>
  <c r="AC1241" i="109" s="1"/>
  <c r="AA1241" i="109"/>
  <c r="AN1255" i="109"/>
  <c r="AH1255" i="109"/>
  <c r="AP1255" i="109"/>
  <c r="AO1255" i="109"/>
  <c r="AS1255" i="109" s="1"/>
  <c r="AM1255" i="109"/>
  <c r="AL1255" i="109"/>
  <c r="AK1255" i="109"/>
  <c r="AJ1255" i="109"/>
  <c r="AI1255" i="109"/>
  <c r="AG1255" i="109"/>
  <c r="AF1255" i="109"/>
  <c r="AE1255" i="109"/>
  <c r="Z1255" i="109"/>
  <c r="AP1261" i="109"/>
  <c r="AO1261" i="109"/>
  <c r="AS1261" i="109" s="1"/>
  <c r="AN1261" i="109"/>
  <c r="AM1261" i="109"/>
  <c r="AL1261" i="109"/>
  <c r="AK1261" i="109"/>
  <c r="AJ1261" i="109"/>
  <c r="AI1261" i="109"/>
  <c r="Z1261" i="109"/>
  <c r="Y1261" i="109"/>
  <c r="X1261" i="109"/>
  <c r="AD1261" i="109" s="1"/>
  <c r="AD1271" i="109"/>
  <c r="AT1271" i="109" s="1"/>
  <c r="AU1271" i="109" s="1"/>
  <c r="Z1272" i="109"/>
  <c r="Y1272" i="109"/>
  <c r="AO1272" i="109"/>
  <c r="AN1272" i="109"/>
  <c r="AM1272" i="109"/>
  <c r="AP1272" i="109"/>
  <c r="AL1272" i="109"/>
  <c r="AK1272" i="109"/>
  <c r="AJ1272" i="109"/>
  <c r="AI1272" i="109"/>
  <c r="AQ1272" i="109" s="1"/>
  <c r="AH1272" i="109"/>
  <c r="AG1272" i="109"/>
  <c r="AF1272" i="109"/>
  <c r="AP1337" i="109"/>
  <c r="AK1337" i="109"/>
  <c r="AO1337" i="109"/>
  <c r="AS1337" i="109" s="1"/>
  <c r="AM1337" i="109"/>
  <c r="AL1337" i="109"/>
  <c r="AJ1337" i="109"/>
  <c r="AH1337" i="109"/>
  <c r="AG1337" i="109"/>
  <c r="AF1337" i="109"/>
  <c r="AE1337" i="109"/>
  <c r="AQ1337" i="109" s="1"/>
  <c r="AI1337" i="109"/>
  <c r="AH1341" i="109"/>
  <c r="AP1341" i="109"/>
  <c r="AN1341" i="109"/>
  <c r="AM1341" i="109"/>
  <c r="AL1341" i="109"/>
  <c r="AJ1341" i="109"/>
  <c r="AI1341" i="109"/>
  <c r="AG1341" i="109"/>
  <c r="AF1341" i="109"/>
  <c r="AE1341" i="109"/>
  <c r="AO1341" i="109"/>
  <c r="AK1341" i="109"/>
  <c r="Z1341" i="109"/>
  <c r="Y1341" i="109"/>
  <c r="X1341" i="109"/>
  <c r="AF1342" i="109"/>
  <c r="AP1342" i="109"/>
  <c r="AN1342" i="109"/>
  <c r="AM1342" i="109"/>
  <c r="AL1342" i="109"/>
  <c r="AJ1342" i="109"/>
  <c r="AI1342" i="109"/>
  <c r="AH1342" i="109"/>
  <c r="AG1342" i="109"/>
  <c r="AE1342" i="109"/>
  <c r="Z1342" i="109"/>
  <c r="Y1342" i="109"/>
  <c r="X1342" i="109"/>
  <c r="AK1342" i="109"/>
  <c r="AP1439" i="109"/>
  <c r="AK1439" i="109"/>
  <c r="AJ1439" i="109"/>
  <c r="AF1439" i="109"/>
  <c r="AO1439" i="109"/>
  <c r="AS1439" i="109" s="1"/>
  <c r="AN1439" i="109"/>
  <c r="AM1439" i="109"/>
  <c r="AL1439" i="109"/>
  <c r="AI1439" i="109"/>
  <c r="AH1439" i="109"/>
  <c r="AG1439" i="109"/>
  <c r="AE1439" i="109"/>
  <c r="Z1439" i="109"/>
  <c r="Y1439" i="109"/>
  <c r="X1439" i="109"/>
  <c r="AD1439" i="109" s="1"/>
  <c r="AD1445" i="109"/>
  <c r="AS1872" i="109"/>
  <c r="AK1943" i="109"/>
  <c r="AI1943" i="109"/>
  <c r="AG1943" i="109"/>
  <c r="AP1943" i="109"/>
  <c r="AO1943" i="109"/>
  <c r="AS1943" i="109" s="1"/>
  <c r="AN1943" i="109"/>
  <c r="AM1943" i="109"/>
  <c r="AL1943" i="109"/>
  <c r="AJ1943" i="109"/>
  <c r="AH1943" i="109"/>
  <c r="AF1943" i="109"/>
  <c r="Z1943" i="109"/>
  <c r="Y1943" i="109"/>
  <c r="X1943" i="109"/>
  <c r="AD1943" i="109" s="1"/>
  <c r="AE1943" i="109"/>
  <c r="AB1175" i="109"/>
  <c r="AC1175" i="109" s="1"/>
  <c r="AA1175" i="109"/>
  <c r="AD1175" i="109" s="1"/>
  <c r="AT1175" i="109" s="1"/>
  <c r="AU1175" i="109" s="1"/>
  <c r="AD1180" i="109"/>
  <c r="AQ1185" i="109"/>
  <c r="AP1189" i="109"/>
  <c r="AO1189" i="109"/>
  <c r="AS1189" i="109" s="1"/>
  <c r="AN1189" i="109"/>
  <c r="AM1189" i="109"/>
  <c r="AL1189" i="109"/>
  <c r="AK1189" i="109"/>
  <c r="AJ1189" i="109"/>
  <c r="AI1189" i="109"/>
  <c r="AH1189" i="109"/>
  <c r="AE1189" i="109"/>
  <c r="AD1192" i="109"/>
  <c r="AR1240" i="109"/>
  <c r="X1255" i="109"/>
  <c r="AD1255" i="109" s="1"/>
  <c r="AL1264" i="109"/>
  <c r="AP1264" i="109"/>
  <c r="AO1264" i="109"/>
  <c r="AN1264" i="109"/>
  <c r="AM1264" i="109"/>
  <c r="AK1264" i="109"/>
  <c r="AJ1264" i="109"/>
  <c r="AI1264" i="109"/>
  <c r="AF1264" i="109"/>
  <c r="AR1264" i="109" s="1"/>
  <c r="AE1264" i="109"/>
  <c r="Z1264" i="109"/>
  <c r="Y1264" i="109"/>
  <c r="X1264" i="109"/>
  <c r="AD1264" i="109" s="1"/>
  <c r="X1272" i="109"/>
  <c r="AD1272" i="109" s="1"/>
  <c r="AN1288" i="109"/>
  <c r="AL1288" i="109"/>
  <c r="AK1288" i="109"/>
  <c r="AH1288" i="109"/>
  <c r="AG1288" i="109"/>
  <c r="AF1288" i="109"/>
  <c r="AE1288" i="109"/>
  <c r="AM1288" i="109"/>
  <c r="AJ1288" i="109"/>
  <c r="AI1288" i="109"/>
  <c r="Z1288" i="109"/>
  <c r="Y1288" i="109"/>
  <c r="X1288" i="109"/>
  <c r="AP1288" i="109"/>
  <c r="AS1288" i="109" s="1"/>
  <c r="AD1301" i="109"/>
  <c r="X1337" i="109"/>
  <c r="AD1337" i="109" s="1"/>
  <c r="AD1338" i="109"/>
  <c r="AO1342" i="109"/>
  <c r="AS1342" i="109" s="1"/>
  <c r="AQ1346" i="109"/>
  <c r="AQ1375" i="109"/>
  <c r="AA1386" i="109"/>
  <c r="AB1386" i="109"/>
  <c r="AC1386" i="109" s="1"/>
  <c r="AF1444" i="109"/>
  <c r="AE1444" i="109"/>
  <c r="Z1444" i="109"/>
  <c r="AM1444" i="109"/>
  <c r="AL1444" i="109"/>
  <c r="AK1444" i="109"/>
  <c r="AJ1444" i="109"/>
  <c r="AI1444" i="109"/>
  <c r="AH1444" i="109"/>
  <c r="AG1444" i="109"/>
  <c r="Y1444" i="109"/>
  <c r="X1444" i="109"/>
  <c r="AO1444" i="109"/>
  <c r="AS1444" i="109" s="1"/>
  <c r="AH1454" i="109"/>
  <c r="AG1454" i="109"/>
  <c r="AF1454" i="109"/>
  <c r="AR1454" i="109" s="1"/>
  <c r="AE1454" i="109"/>
  <c r="AQ1454" i="109" s="1"/>
  <c r="Z1454" i="109"/>
  <c r="Y1454" i="109"/>
  <c r="X1454" i="109"/>
  <c r="AP1454" i="109"/>
  <c r="AO1454" i="109"/>
  <c r="AN1454" i="109"/>
  <c r="AM1454" i="109"/>
  <c r="AL1454" i="109"/>
  <c r="AK1454" i="109"/>
  <c r="AJ1454" i="109"/>
  <c r="AI1454" i="109"/>
  <c r="AB1908" i="109"/>
  <c r="AC1908" i="109" s="1"/>
  <c r="AA1908" i="109"/>
  <c r="AN1090" i="109"/>
  <c r="AR1090" i="109" s="1"/>
  <c r="AK1093" i="109"/>
  <c r="AQ1093" i="109" s="1"/>
  <c r="AH1127" i="109"/>
  <c r="AG1127" i="109"/>
  <c r="AF1127" i="109"/>
  <c r="AR1127" i="109" s="1"/>
  <c r="AE1127" i="109"/>
  <c r="AQ1127" i="109" s="1"/>
  <c r="Z1127" i="109"/>
  <c r="Y1127" i="109"/>
  <c r="AB1138" i="109"/>
  <c r="AC1138" i="109" s="1"/>
  <c r="AA1138" i="109"/>
  <c r="AD1138" i="109" s="1"/>
  <c r="AT1138" i="109" s="1"/>
  <c r="AU1138" i="109" s="1"/>
  <c r="AH1149" i="109"/>
  <c r="AG1149" i="109"/>
  <c r="AF1149" i="109"/>
  <c r="AR1149" i="109" s="1"/>
  <c r="AE1149" i="109"/>
  <c r="Z1149" i="109"/>
  <c r="Y1149" i="109"/>
  <c r="AB1160" i="109"/>
  <c r="AC1160" i="109" s="1"/>
  <c r="AA1160" i="109"/>
  <c r="AH1171" i="109"/>
  <c r="AG1171" i="109"/>
  <c r="AF1171" i="109"/>
  <c r="AR1171" i="109" s="1"/>
  <c r="AE1171" i="109"/>
  <c r="AQ1171" i="109" s="1"/>
  <c r="Z1171" i="109"/>
  <c r="Y1171" i="109"/>
  <c r="AR1185" i="109"/>
  <c r="AB1186" i="109"/>
  <c r="AC1186" i="109" s="1"/>
  <c r="AA1186" i="109"/>
  <c r="AD1187" i="109"/>
  <c r="X1189" i="109"/>
  <c r="AD1189" i="109" s="1"/>
  <c r="Y1255" i="109"/>
  <c r="AE1261" i="109"/>
  <c r="AQ1261" i="109" s="1"/>
  <c r="AB1290" i="109"/>
  <c r="AC1290" i="109" s="1"/>
  <c r="AA1290" i="109"/>
  <c r="AD1290" i="109" s="1"/>
  <c r="AQ1292" i="109"/>
  <c r="Y1337" i="109"/>
  <c r="AM1358" i="109"/>
  <c r="X1358" i="109"/>
  <c r="AD1358" i="109" s="1"/>
  <c r="AO1358" i="109"/>
  <c r="AN1358" i="109"/>
  <c r="AL1358" i="109"/>
  <c r="AK1358" i="109"/>
  <c r="AJ1358" i="109"/>
  <c r="AI1358" i="109"/>
  <c r="AG1358" i="109"/>
  <c r="AF1358" i="109"/>
  <c r="AE1358" i="109"/>
  <c r="AQ1358" i="109" s="1"/>
  <c r="Z1358" i="109"/>
  <c r="Y1358" i="109"/>
  <c r="AP1358" i="109"/>
  <c r="AH1358" i="109"/>
  <c r="Y1365" i="109"/>
  <c r="X1365" i="109"/>
  <c r="AP1365" i="109"/>
  <c r="AO1365" i="109"/>
  <c r="AN1365" i="109"/>
  <c r="AM1365" i="109"/>
  <c r="AQ1365" i="109" s="1"/>
  <c r="AL1365" i="109"/>
  <c r="AK1365" i="109"/>
  <c r="AJ1365" i="109"/>
  <c r="AI1365" i="109"/>
  <c r="AH1365" i="109"/>
  <c r="AG1365" i="109"/>
  <c r="AA1374" i="109"/>
  <c r="AB1374" i="109"/>
  <c r="AC1374" i="109" s="1"/>
  <c r="AB1443" i="109"/>
  <c r="AC1443" i="109" s="1"/>
  <c r="AA1443" i="109"/>
  <c r="AP1444" i="109"/>
  <c r="AB1239" i="109"/>
  <c r="AC1239" i="109" s="1"/>
  <c r="AA1239" i="109"/>
  <c r="Z1273" i="109"/>
  <c r="X1273" i="109"/>
  <c r="AD1273" i="109" s="1"/>
  <c r="AP1273" i="109"/>
  <c r="AO1273" i="109"/>
  <c r="AS1273" i="109" s="1"/>
  <c r="AM1273" i="109"/>
  <c r="AL1273" i="109"/>
  <c r="AK1273" i="109"/>
  <c r="Y1273" i="109"/>
  <c r="AN1273" i="109"/>
  <c r="AJ1273" i="109"/>
  <c r="AI1273" i="109"/>
  <c r="AH1273" i="109"/>
  <c r="AG1273" i="109"/>
  <c r="AF1273" i="109"/>
  <c r="AE1273" i="109"/>
  <c r="Z1283" i="109"/>
  <c r="Y1283" i="109"/>
  <c r="AP1283" i="109"/>
  <c r="AO1283" i="109"/>
  <c r="AS1283" i="109" s="1"/>
  <c r="AN1283" i="109"/>
  <c r="AM1283" i="109"/>
  <c r="AL1283" i="109"/>
  <c r="AK1283" i="109"/>
  <c r="AJ1283" i="109"/>
  <c r="AI1283" i="109"/>
  <c r="AH1283" i="109"/>
  <c r="AG1283" i="109"/>
  <c r="AF1283" i="109"/>
  <c r="AR1283" i="109" s="1"/>
  <c r="AE1283" i="109"/>
  <c r="X1283" i="109"/>
  <c r="AD1283" i="109" s="1"/>
  <c r="AL1289" i="109"/>
  <c r="AJ1289" i="109"/>
  <c r="AI1289" i="109"/>
  <c r="AF1289" i="109"/>
  <c r="AE1289" i="109"/>
  <c r="AP1289" i="109"/>
  <c r="AO1289" i="109"/>
  <c r="AN1289" i="109"/>
  <c r="AM1289" i="109"/>
  <c r="AK1289" i="109"/>
  <c r="AA1328" i="109"/>
  <c r="AB1328" i="109"/>
  <c r="AC1328" i="109" s="1"/>
  <c r="Y1343" i="109"/>
  <c r="AP1343" i="109"/>
  <c r="AN1343" i="109"/>
  <c r="AM1343" i="109"/>
  <c r="AL1343" i="109"/>
  <c r="AJ1343" i="109"/>
  <c r="AI1343" i="109"/>
  <c r="AH1343" i="109"/>
  <c r="AG1343" i="109"/>
  <c r="AF1343" i="109"/>
  <c r="AE1343" i="109"/>
  <c r="AQ1343" i="109" s="1"/>
  <c r="AO1343" i="109"/>
  <c r="AK1343" i="109"/>
  <c r="Y1445" i="109"/>
  <c r="X1445" i="109"/>
  <c r="AP1445" i="109"/>
  <c r="AO1445" i="109"/>
  <c r="AS1445" i="109" s="1"/>
  <c r="AN1445" i="109"/>
  <c r="AM1445" i="109"/>
  <c r="AL1445" i="109"/>
  <c r="AK1445" i="109"/>
  <c r="AJ1445" i="109"/>
  <c r="AI1445" i="109"/>
  <c r="AH1445" i="109"/>
  <c r="AG1445" i="109"/>
  <c r="AF1445" i="109"/>
  <c r="AE1445" i="109"/>
  <c r="Z1445" i="109"/>
  <c r="AK1509" i="109"/>
  <c r="AJ1509" i="109"/>
  <c r="AI1509" i="109"/>
  <c r="AH1509" i="109"/>
  <c r="AG1509" i="109"/>
  <c r="AF1509" i="109"/>
  <c r="AE1509" i="109"/>
  <c r="Z1509" i="109"/>
  <c r="Y1509" i="109"/>
  <c r="X1509" i="109"/>
  <c r="AO1509" i="109"/>
  <c r="AS1509" i="109" s="1"/>
  <c r="AK1518" i="109"/>
  <c r="AG1518" i="109"/>
  <c r="AI1518" i="109"/>
  <c r="AH1518" i="109"/>
  <c r="AE1518" i="109"/>
  <c r="Z1518" i="109"/>
  <c r="Y1518" i="109"/>
  <c r="X1518" i="109"/>
  <c r="AD1518" i="109" s="1"/>
  <c r="AP1518" i="109"/>
  <c r="AO1518" i="109"/>
  <c r="AS1518" i="109" s="1"/>
  <c r="AN1518" i="109"/>
  <c r="AM1518" i="109"/>
  <c r="AF1518" i="109"/>
  <c r="AJ1518" i="109"/>
  <c r="AI1574" i="109"/>
  <c r="AH1574" i="109"/>
  <c r="AE1574" i="109"/>
  <c r="AP1574" i="109"/>
  <c r="AO1574" i="109"/>
  <c r="AS1574" i="109" s="1"/>
  <c r="AN1574" i="109"/>
  <c r="AM1574" i="109"/>
  <c r="AL1574" i="109"/>
  <c r="AK1574" i="109"/>
  <c r="AJ1574" i="109"/>
  <c r="AG1574" i="109"/>
  <c r="AF1574" i="109"/>
  <c r="AR1574" i="109" s="1"/>
  <c r="AT1574" i="109" s="1"/>
  <c r="AU1574" i="109" s="1"/>
  <c r="Z1574" i="109"/>
  <c r="Y1574" i="109"/>
  <c r="AN1056" i="109"/>
  <c r="AR1056" i="109" s="1"/>
  <c r="AN1067" i="109"/>
  <c r="AR1067" i="109" s="1"/>
  <c r="AN1078" i="109"/>
  <c r="AR1078" i="109" s="1"/>
  <c r="AT1078" i="109" s="1"/>
  <c r="AU1078" i="109" s="1"/>
  <c r="Y1087" i="109"/>
  <c r="AP1093" i="109"/>
  <c r="AS1093" i="109" s="1"/>
  <c r="AO1094" i="109"/>
  <c r="AS1094" i="109" s="1"/>
  <c r="AB1119" i="109"/>
  <c r="AC1119" i="109" s="1"/>
  <c r="AA1119" i="109"/>
  <c r="AM1127" i="109"/>
  <c r="AR1129" i="109"/>
  <c r="AM1149" i="109"/>
  <c r="AR1151" i="109"/>
  <c r="AM1171" i="109"/>
  <c r="AB1174" i="109"/>
  <c r="AC1174" i="109" s="1"/>
  <c r="AA1174" i="109"/>
  <c r="AB1205" i="109"/>
  <c r="AC1205" i="109" s="1"/>
  <c r="AA1205" i="109"/>
  <c r="AD1205" i="109" s="1"/>
  <c r="AS1217" i="109"/>
  <c r="AH1247" i="109"/>
  <c r="AO1247" i="109"/>
  <c r="AS1247" i="109" s="1"/>
  <c r="AN1247" i="109"/>
  <c r="AM1247" i="109"/>
  <c r="AL1247" i="109"/>
  <c r="AK1247" i="109"/>
  <c r="AJ1247" i="109"/>
  <c r="AI1247" i="109"/>
  <c r="AG1247" i="109"/>
  <c r="AF1247" i="109"/>
  <c r="AR1247" i="109" s="1"/>
  <c r="Z1247" i="109"/>
  <c r="Y1247" i="109"/>
  <c r="X1247" i="109"/>
  <c r="AD1247" i="109" s="1"/>
  <c r="AE1247" i="109"/>
  <c r="AO1250" i="109"/>
  <c r="AN1250" i="109"/>
  <c r="AM1250" i="109"/>
  <c r="AL1250" i="109"/>
  <c r="AK1250" i="109"/>
  <c r="AJ1250" i="109"/>
  <c r="AI1250" i="109"/>
  <c r="AH1250" i="109"/>
  <c r="AG1250" i="109"/>
  <c r="AP1250" i="109"/>
  <c r="AF1250" i="109"/>
  <c r="AR1250" i="109" s="1"/>
  <c r="AE1250" i="109"/>
  <c r="X1250" i="109"/>
  <c r="AD1250" i="109" s="1"/>
  <c r="X1289" i="109"/>
  <c r="AD1289" i="109" s="1"/>
  <c r="AB1316" i="109"/>
  <c r="AC1316" i="109" s="1"/>
  <c r="AA1316" i="109"/>
  <c r="X1343" i="109"/>
  <c r="AD1343" i="109" s="1"/>
  <c r="AF1365" i="109"/>
  <c r="AR1365" i="109" s="1"/>
  <c r="AB1399" i="109"/>
  <c r="AC1399" i="109" s="1"/>
  <c r="AA1399" i="109"/>
  <c r="AD1429" i="109"/>
  <c r="AS1495" i="109"/>
  <c r="AB1497" i="109"/>
  <c r="AC1497" i="109" s="1"/>
  <c r="AA1497" i="109"/>
  <c r="AB1130" i="109"/>
  <c r="AC1130" i="109" s="1"/>
  <c r="AA1130" i="109"/>
  <c r="Z1131" i="109"/>
  <c r="Y1131" i="109"/>
  <c r="X1131" i="109"/>
  <c r="AP1131" i="109"/>
  <c r="AO1131" i="109"/>
  <c r="AN1131" i="109"/>
  <c r="AK1131" i="109"/>
  <c r="AP1133" i="109"/>
  <c r="AO1133" i="109"/>
  <c r="AS1133" i="109" s="1"/>
  <c r="AN1133" i="109"/>
  <c r="AM1133" i="109"/>
  <c r="AQ1133" i="109" s="1"/>
  <c r="AL1133" i="109"/>
  <c r="AK1133" i="109"/>
  <c r="AJ1133" i="109"/>
  <c r="AG1133" i="109"/>
  <c r="Z1141" i="109"/>
  <c r="Y1141" i="109"/>
  <c r="X1141" i="109"/>
  <c r="AP1141" i="109"/>
  <c r="AS1141" i="109" s="1"/>
  <c r="AM1141" i="109"/>
  <c r="X1143" i="109"/>
  <c r="AD1143" i="109" s="1"/>
  <c r="AP1143" i="109"/>
  <c r="AO1143" i="109"/>
  <c r="AS1143" i="109" s="1"/>
  <c r="AN1143" i="109"/>
  <c r="AM1143" i="109"/>
  <c r="AL1143" i="109"/>
  <c r="AR1143" i="109" s="1"/>
  <c r="AI1143" i="109"/>
  <c r="Z1143" i="109"/>
  <c r="AD1150" i="109"/>
  <c r="AB1152" i="109"/>
  <c r="AC1152" i="109" s="1"/>
  <c r="AA1152" i="109"/>
  <c r="Z1153" i="109"/>
  <c r="Y1153" i="109"/>
  <c r="X1153" i="109"/>
  <c r="AD1153" i="109" s="1"/>
  <c r="AP1153" i="109"/>
  <c r="AO1153" i="109"/>
  <c r="AS1153" i="109" s="1"/>
  <c r="AN1153" i="109"/>
  <c r="AK1153" i="109"/>
  <c r="AP1155" i="109"/>
  <c r="AO1155" i="109"/>
  <c r="AN1155" i="109"/>
  <c r="AM1155" i="109"/>
  <c r="AL1155" i="109"/>
  <c r="AK1155" i="109"/>
  <c r="AJ1155" i="109"/>
  <c r="AR1155" i="109" s="1"/>
  <c r="AG1155" i="109"/>
  <c r="AQ1155" i="109" s="1"/>
  <c r="Z1163" i="109"/>
  <c r="Y1163" i="109"/>
  <c r="X1163" i="109"/>
  <c r="AP1163" i="109"/>
  <c r="AS1163" i="109" s="1"/>
  <c r="AM1163" i="109"/>
  <c r="X1165" i="109"/>
  <c r="AD1165" i="109" s="1"/>
  <c r="AP1165" i="109"/>
  <c r="AO1165" i="109"/>
  <c r="AS1165" i="109" s="1"/>
  <c r="AN1165" i="109"/>
  <c r="AR1165" i="109" s="1"/>
  <c r="AM1165" i="109"/>
  <c r="AL1165" i="109"/>
  <c r="AI1165" i="109"/>
  <c r="Z1165" i="109"/>
  <c r="AH1182" i="109"/>
  <c r="AG1182" i="109"/>
  <c r="AP1182" i="109"/>
  <c r="AO1182" i="109"/>
  <c r="AN1182" i="109"/>
  <c r="AM1182" i="109"/>
  <c r="AL1182" i="109"/>
  <c r="AK1182" i="109"/>
  <c r="AJ1182" i="109"/>
  <c r="AI1182" i="109"/>
  <c r="AQ1182" i="109" s="1"/>
  <c r="Z1184" i="109"/>
  <c r="AP1184" i="109"/>
  <c r="AO1184" i="109"/>
  <c r="AS1184" i="109" s="1"/>
  <c r="AN1184" i="109"/>
  <c r="AM1184" i="109"/>
  <c r="AL1184" i="109"/>
  <c r="AK1184" i="109"/>
  <c r="AH1184" i="109"/>
  <c r="AR1184" i="109" s="1"/>
  <c r="AP1233" i="109"/>
  <c r="AO1233" i="109"/>
  <c r="AN1233" i="109"/>
  <c r="AM1233" i="109"/>
  <c r="AL1233" i="109"/>
  <c r="AK1233" i="109"/>
  <c r="AJ1233" i="109"/>
  <c r="AI1233" i="109"/>
  <c r="AH1233" i="109"/>
  <c r="AG1233" i="109"/>
  <c r="AF1233" i="109"/>
  <c r="AE1233" i="109"/>
  <c r="Z1233" i="109"/>
  <c r="Y1233" i="109"/>
  <c r="Z1262" i="109"/>
  <c r="AP1262" i="109"/>
  <c r="AO1262" i="109"/>
  <c r="AN1262" i="109"/>
  <c r="AM1262" i="109"/>
  <c r="AL1262" i="109"/>
  <c r="AK1262" i="109"/>
  <c r="AJ1262" i="109"/>
  <c r="AI1262" i="109"/>
  <c r="AH1262" i="109"/>
  <c r="AG1262" i="109"/>
  <c r="AF1262" i="109"/>
  <c r="AE1262" i="109"/>
  <c r="X1262" i="109"/>
  <c r="AD1262" i="109" s="1"/>
  <c r="AB1270" i="109"/>
  <c r="AC1270" i="109" s="1"/>
  <c r="AA1270" i="109"/>
  <c r="AD1270" i="109" s="1"/>
  <c r="AD1278" i="109"/>
  <c r="Y1289" i="109"/>
  <c r="AQ1315" i="109"/>
  <c r="Z1343" i="109"/>
  <c r="AA1370" i="109"/>
  <c r="AB1370" i="109"/>
  <c r="AC1370" i="109" s="1"/>
  <c r="AB1380" i="109"/>
  <c r="AC1380" i="109" s="1"/>
  <c r="AA1380" i="109"/>
  <c r="AJ1395" i="109"/>
  <c r="AI1395" i="109"/>
  <c r="AH1395" i="109"/>
  <c r="AG1395" i="109"/>
  <c r="AF1395" i="109"/>
  <c r="AE1395" i="109"/>
  <c r="Y1395" i="109"/>
  <c r="AK1395" i="109"/>
  <c r="Z1395" i="109"/>
  <c r="X1395" i="109"/>
  <c r="AL1395" i="109"/>
  <c r="AB1508" i="109"/>
  <c r="AC1508" i="109" s="1"/>
  <c r="AA1508" i="109"/>
  <c r="AL1509" i="109"/>
  <c r="X1090" i="109"/>
  <c r="AS1127" i="109"/>
  <c r="X1133" i="109"/>
  <c r="AD1140" i="109"/>
  <c r="AT1140" i="109" s="1"/>
  <c r="AU1140" i="109" s="1"/>
  <c r="AE1141" i="109"/>
  <c r="AS1149" i="109"/>
  <c r="X1155" i="109"/>
  <c r="AD1155" i="109" s="1"/>
  <c r="AD1162" i="109"/>
  <c r="AT1162" i="109" s="1"/>
  <c r="AU1162" i="109" s="1"/>
  <c r="AE1163" i="109"/>
  <c r="AQ1163" i="109" s="1"/>
  <c r="AS1171" i="109"/>
  <c r="X1182" i="109"/>
  <c r="X1184" i="109"/>
  <c r="AF1189" i="109"/>
  <c r="AB1196" i="109"/>
  <c r="AC1196" i="109" s="1"/>
  <c r="AA1196" i="109"/>
  <c r="AS1206" i="109"/>
  <c r="X1233" i="109"/>
  <c r="AD1233" i="109" s="1"/>
  <c r="AS1235" i="109"/>
  <c r="AF1259" i="109"/>
  <c r="Z1259" i="109"/>
  <c r="AP1259" i="109"/>
  <c r="AO1259" i="109"/>
  <c r="AS1259" i="109" s="1"/>
  <c r="AN1259" i="109"/>
  <c r="AM1259" i="109"/>
  <c r="AL1259" i="109"/>
  <c r="AK1259" i="109"/>
  <c r="AJ1259" i="109"/>
  <c r="AI1259" i="109"/>
  <c r="Y1259" i="109"/>
  <c r="X1259" i="109"/>
  <c r="AD1259" i="109" s="1"/>
  <c r="AE1259" i="109"/>
  <c r="AQ1259" i="109" s="1"/>
  <c r="Y1262" i="109"/>
  <c r="Z1284" i="109"/>
  <c r="X1284" i="109"/>
  <c r="AD1284" i="109" s="1"/>
  <c r="AP1284" i="109"/>
  <c r="AO1284" i="109"/>
  <c r="AS1284" i="109" s="1"/>
  <c r="AN1284" i="109"/>
  <c r="AM1284" i="109"/>
  <c r="AL1284" i="109"/>
  <c r="AR1284" i="109" s="1"/>
  <c r="AK1284" i="109"/>
  <c r="AI1284" i="109"/>
  <c r="Z1289" i="109"/>
  <c r="AD1303" i="109"/>
  <c r="AR1305" i="109"/>
  <c r="AN1310" i="109"/>
  <c r="AL1310" i="109"/>
  <c r="AK1310" i="109"/>
  <c r="AJ1310" i="109"/>
  <c r="AH1310" i="109"/>
  <c r="AG1310" i="109"/>
  <c r="AF1310" i="109"/>
  <c r="AE1310" i="109"/>
  <c r="AP1310" i="109"/>
  <c r="AO1310" i="109"/>
  <c r="AM1310" i="109"/>
  <c r="AI1310" i="109"/>
  <c r="Z1310" i="109"/>
  <c r="Y1310" i="109"/>
  <c r="AR1315" i="109"/>
  <c r="AM1395" i="109"/>
  <c r="AM1509" i="109"/>
  <c r="Y1090" i="109"/>
  <c r="Y1133" i="109"/>
  <c r="AF1141" i="109"/>
  <c r="AR1141" i="109" s="1"/>
  <c r="Y1155" i="109"/>
  <c r="AF1163" i="109"/>
  <c r="AR1163" i="109" s="1"/>
  <c r="Y1182" i="109"/>
  <c r="Y1184" i="109"/>
  <c r="AG1189" i="109"/>
  <c r="AA1197" i="109"/>
  <c r="AB1217" i="109"/>
  <c r="AC1217" i="109" s="1"/>
  <c r="AA1217" i="109"/>
  <c r="AQ1231" i="109"/>
  <c r="AR1325" i="109"/>
  <c r="AH1363" i="109"/>
  <c r="X1363" i="109"/>
  <c r="AD1363" i="109" s="1"/>
  <c r="AP1363" i="109"/>
  <c r="AO1363" i="109"/>
  <c r="AS1363" i="109" s="1"/>
  <c r="AN1363" i="109"/>
  <c r="AM1363" i="109"/>
  <c r="AL1363" i="109"/>
  <c r="AK1363" i="109"/>
  <c r="AJ1363" i="109"/>
  <c r="AI1363" i="109"/>
  <c r="AG1363" i="109"/>
  <c r="AF1363" i="109"/>
  <c r="AE1363" i="109"/>
  <c r="AN1395" i="109"/>
  <c r="AN1509" i="109"/>
  <c r="AP1112" i="109"/>
  <c r="AO1112" i="109"/>
  <c r="AS1112" i="109" s="1"/>
  <c r="AN1112" i="109"/>
  <c r="AM1112" i="109"/>
  <c r="AK1112" i="109"/>
  <c r="AI1112" i="109"/>
  <c r="AQ1112" i="109" s="1"/>
  <c r="Z1120" i="109"/>
  <c r="Y1120" i="109"/>
  <c r="X1120" i="109"/>
  <c r="AD1120" i="109" s="1"/>
  <c r="AP1120" i="109"/>
  <c r="AO1120" i="109"/>
  <c r="AS1120" i="109" s="1"/>
  <c r="AD1125" i="109"/>
  <c r="AQ1131" i="109"/>
  <c r="AG1141" i="109"/>
  <c r="AP1145" i="109"/>
  <c r="AO1145" i="109"/>
  <c r="AN1145" i="109"/>
  <c r="AM1145" i="109"/>
  <c r="AL1145" i="109"/>
  <c r="AK1145" i="109"/>
  <c r="AJ1145" i="109"/>
  <c r="AI1145" i="109"/>
  <c r="AH1145" i="109"/>
  <c r="AE1145" i="109"/>
  <c r="Z1155" i="109"/>
  <c r="AG1163" i="109"/>
  <c r="AP1167" i="109"/>
  <c r="AO1167" i="109"/>
  <c r="AS1167" i="109" s="1"/>
  <c r="AN1167" i="109"/>
  <c r="AM1167" i="109"/>
  <c r="AL1167" i="109"/>
  <c r="AK1167" i="109"/>
  <c r="AJ1167" i="109"/>
  <c r="AI1167" i="109"/>
  <c r="AH1167" i="109"/>
  <c r="AR1167" i="109" s="1"/>
  <c r="AE1167" i="109"/>
  <c r="AQ1167" i="109" s="1"/>
  <c r="AD1169" i="109"/>
  <c r="AT1169" i="109" s="1"/>
  <c r="AU1169" i="109" s="1"/>
  <c r="AD1174" i="109"/>
  <c r="AT1174" i="109" s="1"/>
  <c r="AU1174" i="109" s="1"/>
  <c r="Z1182" i="109"/>
  <c r="AN1190" i="109"/>
  <c r="AM1190" i="109"/>
  <c r="AL1190" i="109"/>
  <c r="AK1190" i="109"/>
  <c r="AJ1190" i="109"/>
  <c r="AI1190" i="109"/>
  <c r="AH1190" i="109"/>
  <c r="AR1190" i="109" s="1"/>
  <c r="AG1190" i="109"/>
  <c r="Z1190" i="109"/>
  <c r="Y1190" i="109"/>
  <c r="X1190" i="109"/>
  <c r="AD1190" i="109" s="1"/>
  <c r="AT1190" i="109" s="1"/>
  <c r="AU1190" i="109" s="1"/>
  <c r="Z1197" i="109"/>
  <c r="Y1197" i="109"/>
  <c r="X1197" i="109"/>
  <c r="AD1197" i="109" s="1"/>
  <c r="AP1197" i="109"/>
  <c r="AO1197" i="109"/>
  <c r="AS1197" i="109" s="1"/>
  <c r="AN1197" i="109"/>
  <c r="AK1197" i="109"/>
  <c r="AJ1197" i="109"/>
  <c r="AI1197" i="109"/>
  <c r="AH1197" i="109"/>
  <c r="AG1197" i="109"/>
  <c r="AF1197" i="109"/>
  <c r="AE1197" i="109"/>
  <c r="AR1231" i="109"/>
  <c r="Z1251" i="109"/>
  <c r="AP1251" i="109"/>
  <c r="AO1251" i="109"/>
  <c r="AN1251" i="109"/>
  <c r="AM1251" i="109"/>
  <c r="AL1251" i="109"/>
  <c r="AK1251" i="109"/>
  <c r="AJ1251" i="109"/>
  <c r="AI1251" i="109"/>
  <c r="AH1251" i="109"/>
  <c r="AR1251" i="109" s="1"/>
  <c r="AG1251" i="109"/>
  <c r="AQ1256" i="109"/>
  <c r="AQ1268" i="109"/>
  <c r="AG1289" i="109"/>
  <c r="AD1308" i="109"/>
  <c r="Z1334" i="109"/>
  <c r="AN1334" i="109"/>
  <c r="AL1334" i="109"/>
  <c r="AK1334" i="109"/>
  <c r="AJ1334" i="109"/>
  <c r="AH1334" i="109"/>
  <c r="AG1334" i="109"/>
  <c r="AF1334" i="109"/>
  <c r="AE1334" i="109"/>
  <c r="AP1334" i="109"/>
  <c r="AO1334" i="109"/>
  <c r="AS1334" i="109" s="1"/>
  <c r="AM1334" i="109"/>
  <c r="AI1334" i="109"/>
  <c r="Y1334" i="109"/>
  <c r="AA1342" i="109"/>
  <c r="AB1342" i="109"/>
  <c r="AC1342" i="109" s="1"/>
  <c r="Y1363" i="109"/>
  <c r="AA1368" i="109"/>
  <c r="AB1368" i="109"/>
  <c r="AC1368" i="109" s="1"/>
  <c r="AB1384" i="109"/>
  <c r="AC1384" i="109" s="1"/>
  <c r="AA1384" i="109"/>
  <c r="AH1385" i="109"/>
  <c r="AF1385" i="109"/>
  <c r="AR1385" i="109" s="1"/>
  <c r="AG1385" i="109"/>
  <c r="AE1385" i="109"/>
  <c r="Z1385" i="109"/>
  <c r="Y1385" i="109"/>
  <c r="X1385" i="109"/>
  <c r="AP1385" i="109"/>
  <c r="AO1385" i="109"/>
  <c r="AN1385" i="109"/>
  <c r="AM1385" i="109"/>
  <c r="AL1385" i="109"/>
  <c r="AK1385" i="109"/>
  <c r="AJ1385" i="109"/>
  <c r="AO1395" i="109"/>
  <c r="AP1481" i="109"/>
  <c r="AL1481" i="109"/>
  <c r="AK1481" i="109"/>
  <c r="AJ1481" i="109"/>
  <c r="AI1481" i="109"/>
  <c r="AH1481" i="109"/>
  <c r="AG1481" i="109"/>
  <c r="AF1481" i="109"/>
  <c r="AR1481" i="109" s="1"/>
  <c r="AE1481" i="109"/>
  <c r="AQ1481" i="109" s="1"/>
  <c r="AO1481" i="109"/>
  <c r="AS1481" i="109" s="1"/>
  <c r="Z1481" i="109"/>
  <c r="Y1481" i="109"/>
  <c r="X1481" i="109"/>
  <c r="AM1481" i="109"/>
  <c r="AP1509" i="109"/>
  <c r="AK1540" i="109"/>
  <c r="AG1540" i="109"/>
  <c r="AP1540" i="109"/>
  <c r="AO1540" i="109"/>
  <c r="AS1540" i="109" s="1"/>
  <c r="AN1540" i="109"/>
  <c r="AM1540" i="109"/>
  <c r="AL1540" i="109"/>
  <c r="AJ1540" i="109"/>
  <c r="AI1540" i="109"/>
  <c r="AH1540" i="109"/>
  <c r="AF1540" i="109"/>
  <c r="AE1540" i="109"/>
  <c r="Z1540" i="109"/>
  <c r="X1540" i="109"/>
  <c r="AD1540" i="109" s="1"/>
  <c r="X1093" i="109"/>
  <c r="AD1093" i="109" s="1"/>
  <c r="AT1093" i="109" s="1"/>
  <c r="AU1093" i="109" s="1"/>
  <c r="AA1107" i="109"/>
  <c r="AD1107" i="109" s="1"/>
  <c r="AA1108" i="109"/>
  <c r="X1112" i="109"/>
  <c r="AD1112" i="109" s="1"/>
  <c r="AF1131" i="109"/>
  <c r="AH1141" i="109"/>
  <c r="X1145" i="109"/>
  <c r="AD1145" i="109" s="1"/>
  <c r="AF1153" i="109"/>
  <c r="AH1163" i="109"/>
  <c r="X1167" i="109"/>
  <c r="AD1167" i="109" s="1"/>
  <c r="AB1176" i="109"/>
  <c r="AC1176" i="109" s="1"/>
  <c r="AA1176" i="109"/>
  <c r="AD1176" i="109" s="1"/>
  <c r="AL1197" i="109"/>
  <c r="AH1204" i="109"/>
  <c r="AG1204" i="109"/>
  <c r="AF1204" i="109"/>
  <c r="AE1204" i="109"/>
  <c r="Z1204" i="109"/>
  <c r="AP1204" i="109"/>
  <c r="AO1204" i="109"/>
  <c r="AS1204" i="109" s="1"/>
  <c r="AN1204" i="109"/>
  <c r="AM1204" i="109"/>
  <c r="AL1204" i="109"/>
  <c r="AI1204" i="109"/>
  <c r="AB1229" i="109"/>
  <c r="AC1229" i="109" s="1"/>
  <c r="AA1229" i="109"/>
  <c r="X1251" i="109"/>
  <c r="AD1251" i="109" s="1"/>
  <c r="X1263" i="109"/>
  <c r="AD1263" i="109" s="1"/>
  <c r="AN1263" i="109"/>
  <c r="AP1263" i="109"/>
  <c r="AO1263" i="109"/>
  <c r="AM1263" i="109"/>
  <c r="AL1263" i="109"/>
  <c r="AK1263" i="109"/>
  <c r="AJ1263" i="109"/>
  <c r="AI1263" i="109"/>
  <c r="AQ1263" i="109" s="1"/>
  <c r="AH1263" i="109"/>
  <c r="AB1288" i="109"/>
  <c r="AC1288" i="109" s="1"/>
  <c r="AA1288" i="109"/>
  <c r="AH1289" i="109"/>
  <c r="X1307" i="109"/>
  <c r="AD1307" i="109" s="1"/>
  <c r="AP1307" i="109"/>
  <c r="AN1307" i="109"/>
  <c r="AM1307" i="109"/>
  <c r="AL1307" i="109"/>
  <c r="AK1307" i="109"/>
  <c r="AJ1307" i="109"/>
  <c r="AI1307" i="109"/>
  <c r="AO1307" i="109"/>
  <c r="AH1307" i="109"/>
  <c r="AG1307" i="109"/>
  <c r="AF1307" i="109"/>
  <c r="AE1307" i="109"/>
  <c r="AL1311" i="109"/>
  <c r="AJ1311" i="109"/>
  <c r="AI1311" i="109"/>
  <c r="AH1311" i="109"/>
  <c r="AF1311" i="109"/>
  <c r="AE1311" i="109"/>
  <c r="AK1311" i="109"/>
  <c r="AG1311" i="109"/>
  <c r="Z1311" i="109"/>
  <c r="Y1311" i="109"/>
  <c r="X1311" i="109"/>
  <c r="AM1311" i="109"/>
  <c r="AQ1325" i="109"/>
  <c r="AB1326" i="109"/>
  <c r="AC1326" i="109" s="1"/>
  <c r="AA1326" i="109"/>
  <c r="X1334" i="109"/>
  <c r="AD1334" i="109" s="1"/>
  <c r="AN1349" i="109"/>
  <c r="AI1349" i="109"/>
  <c r="AP1349" i="109"/>
  <c r="AO1349" i="109"/>
  <c r="AL1349" i="109"/>
  <c r="AK1349" i="109"/>
  <c r="AJ1349" i="109"/>
  <c r="AH1349" i="109"/>
  <c r="AG1349" i="109"/>
  <c r="AF1349" i="109"/>
  <c r="AM1349" i="109"/>
  <c r="AE1349" i="109"/>
  <c r="AQ1349" i="109" s="1"/>
  <c r="Z1349" i="109"/>
  <c r="Y1349" i="109"/>
  <c r="Z1363" i="109"/>
  <c r="AP1395" i="109"/>
  <c r="AJ1473" i="109"/>
  <c r="AP1473" i="109"/>
  <c r="AO1473" i="109"/>
  <c r="AS1473" i="109" s="1"/>
  <c r="AN1473" i="109"/>
  <c r="AM1473" i="109"/>
  <c r="AL1473" i="109"/>
  <c r="AK1473" i="109"/>
  <c r="AI1473" i="109"/>
  <c r="AH1473" i="109"/>
  <c r="AG1473" i="109"/>
  <c r="AF1473" i="109"/>
  <c r="AE1473" i="109"/>
  <c r="AQ1473" i="109" s="1"/>
  <c r="X1473" i="109"/>
  <c r="AD1473" i="109" s="1"/>
  <c r="Z1473" i="109"/>
  <c r="AN1481" i="109"/>
  <c r="AN1515" i="109"/>
  <c r="AM1515" i="109"/>
  <c r="AK1515" i="109"/>
  <c r="AF1515" i="109"/>
  <c r="AP1515" i="109"/>
  <c r="AO1515" i="109"/>
  <c r="AL1515" i="109"/>
  <c r="AJ1515" i="109"/>
  <c r="AI1515" i="109"/>
  <c r="AH1515" i="109"/>
  <c r="AG1515" i="109"/>
  <c r="AE1515" i="109"/>
  <c r="Z1515" i="109"/>
  <c r="Y1515" i="109"/>
  <c r="X1515" i="109"/>
  <c r="AD1515" i="109" s="1"/>
  <c r="Y1540" i="109"/>
  <c r="AG1564" i="109"/>
  <c r="AF1564" i="109"/>
  <c r="AM1564" i="109"/>
  <c r="AL1564" i="109"/>
  <c r="AK1564" i="109"/>
  <c r="AJ1564" i="109"/>
  <c r="AI1564" i="109"/>
  <c r="AH1564" i="109"/>
  <c r="AE1564" i="109"/>
  <c r="AQ1564" i="109" s="1"/>
  <c r="Z1564" i="109"/>
  <c r="Y1564" i="109"/>
  <c r="AP1564" i="109"/>
  <c r="X1564" i="109"/>
  <c r="AD1564" i="109" s="1"/>
  <c r="AO1564" i="109"/>
  <c r="AS1564" i="109" s="1"/>
  <c r="Y1093" i="109"/>
  <c r="X1094" i="109"/>
  <c r="AD1094" i="109" s="1"/>
  <c r="AT1094" i="109" s="1"/>
  <c r="AU1094" i="109" s="1"/>
  <c r="Y1112" i="109"/>
  <c r="AB1127" i="109"/>
  <c r="AC1127" i="109" s="1"/>
  <c r="AA1127" i="109"/>
  <c r="AD1127" i="109" s="1"/>
  <c r="AT1127" i="109" s="1"/>
  <c r="AU1127" i="109" s="1"/>
  <c r="AG1131" i="109"/>
  <c r="AH1138" i="109"/>
  <c r="AG1138" i="109"/>
  <c r="AF1138" i="109"/>
  <c r="AR1138" i="109" s="1"/>
  <c r="AE1138" i="109"/>
  <c r="AQ1138" i="109" s="1"/>
  <c r="Z1138" i="109"/>
  <c r="Y1138" i="109"/>
  <c r="AI1141" i="109"/>
  <c r="AE1143" i="109"/>
  <c r="Y1145" i="109"/>
  <c r="AB1149" i="109"/>
  <c r="AC1149" i="109" s="1"/>
  <c r="AA1149" i="109"/>
  <c r="AD1149" i="109" s="1"/>
  <c r="AT1149" i="109" s="1"/>
  <c r="AU1149" i="109" s="1"/>
  <c r="AG1153" i="109"/>
  <c r="AQ1153" i="109" s="1"/>
  <c r="AH1160" i="109"/>
  <c r="AG1160" i="109"/>
  <c r="AF1160" i="109"/>
  <c r="AE1160" i="109"/>
  <c r="AQ1160" i="109" s="1"/>
  <c r="Z1160" i="109"/>
  <c r="Y1160" i="109"/>
  <c r="AI1163" i="109"/>
  <c r="AE1165" i="109"/>
  <c r="Y1167" i="109"/>
  <c r="AB1171" i="109"/>
  <c r="AC1171" i="109" s="1"/>
  <c r="AA1171" i="109"/>
  <c r="AD1171" i="109" s="1"/>
  <c r="AT1171" i="109" s="1"/>
  <c r="AU1171" i="109" s="1"/>
  <c r="AE1184" i="109"/>
  <c r="AQ1186" i="109"/>
  <c r="AM1197" i="109"/>
  <c r="X1204" i="109"/>
  <c r="Y1251" i="109"/>
  <c r="Y1263" i="109"/>
  <c r="AE1284" i="109"/>
  <c r="AQ1284" i="109" s="1"/>
  <c r="AS1290" i="109"/>
  <c r="Y1307" i="109"/>
  <c r="AN1311" i="109"/>
  <c r="AB1313" i="109"/>
  <c r="AC1313" i="109" s="1"/>
  <c r="AA1313" i="109"/>
  <c r="X1349" i="109"/>
  <c r="AD1349" i="109" s="1"/>
  <c r="AQ1357" i="109"/>
  <c r="AB1405" i="109"/>
  <c r="AC1405" i="109" s="1"/>
  <c r="AA1405" i="109"/>
  <c r="AL1483" i="109"/>
  <c r="AJ1483" i="109"/>
  <c r="AI1483" i="109"/>
  <c r="AH1483" i="109"/>
  <c r="AG1483" i="109"/>
  <c r="AF1483" i="109"/>
  <c r="AE1483" i="109"/>
  <c r="AQ1483" i="109" s="1"/>
  <c r="Z1483" i="109"/>
  <c r="Y1483" i="109"/>
  <c r="AP1483" i="109"/>
  <c r="AO1483" i="109"/>
  <c r="AS1483" i="109" s="1"/>
  <c r="AN1483" i="109"/>
  <c r="AM1483" i="109"/>
  <c r="AK1483" i="109"/>
  <c r="X1483" i="109"/>
  <c r="AD1483" i="109" s="1"/>
  <c r="AD1485" i="109"/>
  <c r="AT1485" i="109" s="1"/>
  <c r="AU1485" i="109" s="1"/>
  <c r="AB1226" i="109"/>
  <c r="AC1226" i="109" s="1"/>
  <c r="AA1226" i="109"/>
  <c r="AB1238" i="109"/>
  <c r="AC1238" i="109" s="1"/>
  <c r="AA1238" i="109"/>
  <c r="AH1269" i="109"/>
  <c r="AE1269" i="109"/>
  <c r="Y1269" i="109"/>
  <c r="AP1269" i="109"/>
  <c r="AO1269" i="109"/>
  <c r="AS1269" i="109" s="1"/>
  <c r="Z1269" i="109"/>
  <c r="AN1277" i="109"/>
  <c r="AL1277" i="109"/>
  <c r="AK1277" i="109"/>
  <c r="AH1277" i="109"/>
  <c r="AG1277" i="109"/>
  <c r="AF1277" i="109"/>
  <c r="AR1277" i="109" s="1"/>
  <c r="AE1277" i="109"/>
  <c r="AM1277" i="109"/>
  <c r="AJ1277" i="109"/>
  <c r="AI1277" i="109"/>
  <c r="Z1277" i="109"/>
  <c r="Y1277" i="109"/>
  <c r="X1277" i="109"/>
  <c r="AD1277" i="109" s="1"/>
  <c r="AP1277" i="109"/>
  <c r="AS1277" i="109" s="1"/>
  <c r="AF1292" i="109"/>
  <c r="Z1292" i="109"/>
  <c r="Y1292" i="109"/>
  <c r="X1292" i="109"/>
  <c r="AP1292" i="109"/>
  <c r="AO1292" i="109"/>
  <c r="AN1292" i="109"/>
  <c r="AM1292" i="109"/>
  <c r="AQ1371" i="109"/>
  <c r="AR1379" i="109"/>
  <c r="AS1382" i="109"/>
  <c r="AP1391" i="109"/>
  <c r="AO1391" i="109"/>
  <c r="AS1391" i="109" s="1"/>
  <c r="AN1391" i="109"/>
  <c r="AM1391" i="109"/>
  <c r="AL1391" i="109"/>
  <c r="AK1391" i="109"/>
  <c r="AI1391" i="109"/>
  <c r="AJ1391" i="109"/>
  <c r="AH1391" i="109"/>
  <c r="AG1391" i="109"/>
  <c r="AF1391" i="109"/>
  <c r="AE1391" i="109"/>
  <c r="Z1391" i="109"/>
  <c r="Y1391" i="109"/>
  <c r="X1391" i="109"/>
  <c r="AD1391" i="109" s="1"/>
  <c r="AF1397" i="109"/>
  <c r="AE1397" i="109"/>
  <c r="Z1397" i="109"/>
  <c r="Y1397" i="109"/>
  <c r="X1397" i="109"/>
  <c r="AD1397" i="109" s="1"/>
  <c r="AP1397" i="109"/>
  <c r="AO1397" i="109"/>
  <c r="AS1397" i="109" s="1"/>
  <c r="AL1397" i="109"/>
  <c r="AH1397" i="109"/>
  <c r="AL1435" i="109"/>
  <c r="AK1435" i="109"/>
  <c r="AJ1435" i="109"/>
  <c r="AI1435" i="109"/>
  <c r="AH1435" i="109"/>
  <c r="AG1435" i="109"/>
  <c r="AF1435" i="109"/>
  <c r="AR1435" i="109" s="1"/>
  <c r="AE1435" i="109"/>
  <c r="Z1435" i="109"/>
  <c r="AP1435" i="109"/>
  <c r="AO1435" i="109"/>
  <c r="AN1435" i="109"/>
  <c r="AM1435" i="109"/>
  <c r="Y1435" i="109"/>
  <c r="AH1862" i="109"/>
  <c r="AG1862" i="109"/>
  <c r="AF1862" i="109"/>
  <c r="AR1862" i="109" s="1"/>
  <c r="AE1862" i="109"/>
  <c r="AQ1862" i="109" s="1"/>
  <c r="Z1862" i="109"/>
  <c r="Y1862" i="109"/>
  <c r="X1862" i="109"/>
  <c r="AP1862" i="109"/>
  <c r="AO1862" i="109"/>
  <c r="AN1862" i="109"/>
  <c r="AM1862" i="109"/>
  <c r="AL1862" i="109"/>
  <c r="AK1862" i="109"/>
  <c r="AJ1862" i="109"/>
  <c r="AI1862" i="109"/>
  <c r="Z1175" i="109"/>
  <c r="Y1175" i="109"/>
  <c r="AB1185" i="109"/>
  <c r="AC1185" i="109" s="1"/>
  <c r="AA1185" i="109"/>
  <c r="AJ1203" i="109"/>
  <c r="AI1203" i="109"/>
  <c r="AH1203" i="109"/>
  <c r="AG1203" i="109"/>
  <c r="AF1203" i="109"/>
  <c r="AE1203" i="109"/>
  <c r="AQ1203" i="109" s="1"/>
  <c r="AD1214" i="109"/>
  <c r="AH1215" i="109"/>
  <c r="AG1215" i="109"/>
  <c r="AF1215" i="109"/>
  <c r="AR1215" i="109" s="1"/>
  <c r="AE1215" i="109"/>
  <c r="AQ1215" i="109" s="1"/>
  <c r="Z1215" i="109"/>
  <c r="AD1217" i="109"/>
  <c r="AT1217" i="109" s="1"/>
  <c r="AU1217" i="109" s="1"/>
  <c r="AR1218" i="109"/>
  <c r="AF1227" i="109"/>
  <c r="AE1227" i="109"/>
  <c r="Z1227" i="109"/>
  <c r="Y1227" i="109"/>
  <c r="X1227" i="109"/>
  <c r="AB1240" i="109"/>
  <c r="AC1240" i="109" s="1"/>
  <c r="AA1240" i="109"/>
  <c r="X1252" i="109"/>
  <c r="AD1252" i="109" s="1"/>
  <c r="AN1252" i="109"/>
  <c r="AP1252" i="109"/>
  <c r="AO1252" i="109"/>
  <c r="AS1252" i="109" s="1"/>
  <c r="AM1252" i="109"/>
  <c r="AL1252" i="109"/>
  <c r="AK1252" i="109"/>
  <c r="AJ1252" i="109"/>
  <c r="AI1252" i="109"/>
  <c r="AH1252" i="109"/>
  <c r="AG1252" i="109"/>
  <c r="AJ1290" i="109"/>
  <c r="AH1290" i="109"/>
  <c r="AG1290" i="109"/>
  <c r="Z1290" i="109"/>
  <c r="Y1290" i="109"/>
  <c r="AH1313" i="109"/>
  <c r="AF1313" i="109"/>
  <c r="AE1313" i="109"/>
  <c r="Z1313" i="109"/>
  <c r="Y1313" i="109"/>
  <c r="X1313" i="109"/>
  <c r="AI1313" i="109"/>
  <c r="AD1326" i="109"/>
  <c r="AP1330" i="109"/>
  <c r="AO1330" i="109"/>
  <c r="AS1330" i="109" s="1"/>
  <c r="AN1330" i="109"/>
  <c r="AL1330" i="109"/>
  <c r="AK1330" i="109"/>
  <c r="AJ1330" i="109"/>
  <c r="AI1330" i="109"/>
  <c r="AH1330" i="109"/>
  <c r="AG1330" i="109"/>
  <c r="AB1336" i="109"/>
  <c r="AC1336" i="109" s="1"/>
  <c r="AA1336" i="109"/>
  <c r="AQ1383" i="109"/>
  <c r="Z1425" i="109"/>
  <c r="AP1425" i="109"/>
  <c r="AJ1425" i="109"/>
  <c r="AI1425" i="109"/>
  <c r="AH1425" i="109"/>
  <c r="AG1425" i="109"/>
  <c r="AF1425" i="109"/>
  <c r="AE1425" i="109"/>
  <c r="Y1425" i="109"/>
  <c r="X1425" i="109"/>
  <c r="AD1425" i="109" s="1"/>
  <c r="AO1425" i="109"/>
  <c r="AS1425" i="109" s="1"/>
  <c r="AN1425" i="109"/>
  <c r="AM1425" i="109"/>
  <c r="AK1425" i="109"/>
  <c r="AD1437" i="109"/>
  <c r="AP1477" i="109"/>
  <c r="AO1477" i="109"/>
  <c r="AN1477" i="109"/>
  <c r="AM1477" i="109"/>
  <c r="AL1477" i="109"/>
  <c r="AK1477" i="109"/>
  <c r="AJ1477" i="109"/>
  <c r="AI1477" i="109"/>
  <c r="AH1477" i="109"/>
  <c r="AG1477" i="109"/>
  <c r="AF1477" i="109"/>
  <c r="AE1477" i="109"/>
  <c r="AQ1477" i="109" s="1"/>
  <c r="X1175" i="109"/>
  <c r="AD1202" i="109"/>
  <c r="X1203" i="109"/>
  <c r="Z1206" i="109"/>
  <c r="Y1206" i="109"/>
  <c r="X1206" i="109"/>
  <c r="AD1206" i="109" s="1"/>
  <c r="AF1206" i="109"/>
  <c r="AR1206" i="109" s="1"/>
  <c r="X1215" i="109"/>
  <c r="AD1215" i="109" s="1"/>
  <c r="AT1215" i="109" s="1"/>
  <c r="AU1215" i="109" s="1"/>
  <c r="AD1226" i="109"/>
  <c r="AT1226" i="109" s="1"/>
  <c r="AU1226" i="109" s="1"/>
  <c r="AG1227" i="109"/>
  <c r="AD1238" i="109"/>
  <c r="AT1238" i="109" s="1"/>
  <c r="Y1252" i="109"/>
  <c r="AF1269" i="109"/>
  <c r="X1290" i="109"/>
  <c r="AI1292" i="109"/>
  <c r="AJ1301" i="109"/>
  <c r="AH1301" i="109"/>
  <c r="AG1301" i="109"/>
  <c r="Z1301" i="109"/>
  <c r="Y1301" i="109"/>
  <c r="AP1301" i="109"/>
  <c r="AO1301" i="109"/>
  <c r="AS1301" i="109" s="1"/>
  <c r="AN1301" i="109"/>
  <c r="AM1301" i="109"/>
  <c r="AL1301" i="109"/>
  <c r="AJ1313" i="109"/>
  <c r="AB1315" i="109"/>
  <c r="AC1315" i="109" s="1"/>
  <c r="AA1315" i="109"/>
  <c r="AD1315" i="109" s="1"/>
  <c r="X1330" i="109"/>
  <c r="AD1330" i="109" s="1"/>
  <c r="AN1332" i="109"/>
  <c r="AL1332" i="109"/>
  <c r="AK1332" i="109"/>
  <c r="AJ1332" i="109"/>
  <c r="AH1332" i="109"/>
  <c r="AG1332" i="109"/>
  <c r="AF1332" i="109"/>
  <c r="AE1332" i="109"/>
  <c r="AP1332" i="109"/>
  <c r="AO1332" i="109"/>
  <c r="AM1332" i="109"/>
  <c r="AI1332" i="109"/>
  <c r="AR1383" i="109"/>
  <c r="AP1392" i="109"/>
  <c r="AO1392" i="109"/>
  <c r="AN1392" i="109"/>
  <c r="AM1392" i="109"/>
  <c r="AL1392" i="109"/>
  <c r="AK1392" i="109"/>
  <c r="AJ1392" i="109"/>
  <c r="AI1392" i="109"/>
  <c r="AG1392" i="109"/>
  <c r="AH1392" i="109"/>
  <c r="Z1392" i="109"/>
  <c r="Y1392" i="109"/>
  <c r="X1392" i="109"/>
  <c r="AD1392" i="109" s="1"/>
  <c r="AM1397" i="109"/>
  <c r="X1477" i="109"/>
  <c r="AD1477" i="109" s="1"/>
  <c r="X1129" i="109"/>
  <c r="X1140" i="109"/>
  <c r="X1151" i="109"/>
  <c r="AD1151" i="109" s="1"/>
  <c r="AT1151" i="109" s="1"/>
  <c r="AU1151" i="109" s="1"/>
  <c r="X1162" i="109"/>
  <c r="X1173" i="109"/>
  <c r="AS1185" i="109"/>
  <c r="AF1194" i="109"/>
  <c r="AR1194" i="109" s="1"/>
  <c r="AE1194" i="109"/>
  <c r="Z1194" i="109"/>
  <c r="Y1194" i="109"/>
  <c r="X1194" i="109"/>
  <c r="AD1194" i="109" s="1"/>
  <c r="Y1203" i="109"/>
  <c r="AG1206" i="109"/>
  <c r="AQ1206" i="109" s="1"/>
  <c r="AB1207" i="109"/>
  <c r="AC1207" i="109" s="1"/>
  <c r="AA1207" i="109"/>
  <c r="AR1209" i="109"/>
  <c r="AT1209" i="109" s="1"/>
  <c r="AU1209" i="109" s="1"/>
  <c r="Y1215" i="109"/>
  <c r="AH1227" i="109"/>
  <c r="Z1252" i="109"/>
  <c r="AG1269" i="109"/>
  <c r="AE1290" i="109"/>
  <c r="AB1291" i="109"/>
  <c r="AC1291" i="109" s="1"/>
  <c r="AA1291" i="109"/>
  <c r="AJ1292" i="109"/>
  <c r="AD1297" i="109"/>
  <c r="X1301" i="109"/>
  <c r="AQ1304" i="109"/>
  <c r="AB1305" i="109"/>
  <c r="AC1305" i="109" s="1"/>
  <c r="AA1305" i="109"/>
  <c r="AD1311" i="109"/>
  <c r="AK1313" i="109"/>
  <c r="Y1330" i="109"/>
  <c r="X1332" i="109"/>
  <c r="AD1332" i="109" s="1"/>
  <c r="AD1342" i="109"/>
  <c r="AN1397" i="109"/>
  <c r="Y1477" i="109"/>
  <c r="Y1173" i="109"/>
  <c r="Z1203" i="109"/>
  <c r="AH1206" i="109"/>
  <c r="AI1215" i="109"/>
  <c r="AI1227" i="109"/>
  <c r="AB1228" i="109"/>
  <c r="AC1228" i="109" s="1"/>
  <c r="AA1228" i="109"/>
  <c r="AI1269" i="109"/>
  <c r="AS1280" i="109"/>
  <c r="AF1290" i="109"/>
  <c r="AK1292" i="109"/>
  <c r="AE1301" i="109"/>
  <c r="AR1304" i="109"/>
  <c r="AP1308" i="109"/>
  <c r="AO1308" i="109"/>
  <c r="AN1308" i="109"/>
  <c r="AL1308" i="109"/>
  <c r="AK1308" i="109"/>
  <c r="AJ1308" i="109"/>
  <c r="AI1308" i="109"/>
  <c r="AH1308" i="109"/>
  <c r="AG1308" i="109"/>
  <c r="Z1308" i="109"/>
  <c r="Y1308" i="109"/>
  <c r="X1308" i="109"/>
  <c r="AL1313" i="109"/>
  <c r="Z1330" i="109"/>
  <c r="Y1332" i="109"/>
  <c r="AS1409" i="109"/>
  <c r="AL1425" i="109"/>
  <c r="AD1433" i="109"/>
  <c r="Z1477" i="109"/>
  <c r="AS1231" i="109"/>
  <c r="AB1237" i="109"/>
  <c r="AC1237" i="109" s="1"/>
  <c r="AA1237" i="109"/>
  <c r="AP1244" i="109"/>
  <c r="AO1244" i="109"/>
  <c r="AS1244" i="109" s="1"/>
  <c r="AN1244" i="109"/>
  <c r="AM1244" i="109"/>
  <c r="AL1244" i="109"/>
  <c r="AK1244" i="109"/>
  <c r="AJ1244" i="109"/>
  <c r="AI1244" i="109"/>
  <c r="AQ1244" i="109" s="1"/>
  <c r="AH1244" i="109"/>
  <c r="AR1244" i="109" s="1"/>
  <c r="AJ1269" i="109"/>
  <c r="AB1282" i="109"/>
  <c r="AC1282" i="109" s="1"/>
  <c r="AA1282" i="109"/>
  <c r="AI1290" i="109"/>
  <c r="AL1292" i="109"/>
  <c r="AF1301" i="109"/>
  <c r="AM1313" i="109"/>
  <c r="AB1324" i="109"/>
  <c r="AC1324" i="109" s="1"/>
  <c r="AA1324" i="109"/>
  <c r="Z1332" i="109"/>
  <c r="AP1348" i="109"/>
  <c r="AK1348" i="109"/>
  <c r="AQ1348" i="109" s="1"/>
  <c r="AO1348" i="109"/>
  <c r="AN1348" i="109"/>
  <c r="AL1348" i="109"/>
  <c r="AJ1348" i="109"/>
  <c r="AI1348" i="109"/>
  <c r="AH1348" i="109"/>
  <c r="AG1348" i="109"/>
  <c r="AF1348" i="109"/>
  <c r="Y1348" i="109"/>
  <c r="AP1359" i="109"/>
  <c r="AK1359" i="109"/>
  <c r="X1359" i="109"/>
  <c r="AD1359" i="109" s="1"/>
  <c r="AO1359" i="109"/>
  <c r="AN1359" i="109"/>
  <c r="AM1359" i="109"/>
  <c r="AL1359" i="109"/>
  <c r="AJ1359" i="109"/>
  <c r="AI1359" i="109"/>
  <c r="AQ1359" i="109" s="1"/>
  <c r="AF1359" i="109"/>
  <c r="AB1378" i="109"/>
  <c r="AC1378" i="109" s="1"/>
  <c r="AA1378" i="109"/>
  <c r="AD1378" i="109" s="1"/>
  <c r="AE1392" i="109"/>
  <c r="AD1184" i="109"/>
  <c r="Z1186" i="109"/>
  <c r="Y1186" i="109"/>
  <c r="AO1186" i="109"/>
  <c r="AS1186" i="109" s="1"/>
  <c r="AQ1187" i="109"/>
  <c r="AI1194" i="109"/>
  <c r="AB1195" i="109"/>
  <c r="AC1195" i="109" s="1"/>
  <c r="AA1195" i="109"/>
  <c r="AD1195" i="109" s="1"/>
  <c r="AJ1206" i="109"/>
  <c r="Z1208" i="109"/>
  <c r="Y1208" i="109"/>
  <c r="X1208" i="109"/>
  <c r="AD1208" i="109" s="1"/>
  <c r="AP1208" i="109"/>
  <c r="AO1208" i="109"/>
  <c r="AN1208" i="109"/>
  <c r="AR1208" i="109" s="1"/>
  <c r="AK1215" i="109"/>
  <c r="AB1216" i="109"/>
  <c r="AC1216" i="109" s="1"/>
  <c r="AA1216" i="109"/>
  <c r="AK1227" i="109"/>
  <c r="X1244" i="109"/>
  <c r="AD1244" i="109" s="1"/>
  <c r="AK1269" i="109"/>
  <c r="AK1290" i="109"/>
  <c r="AA1300" i="109"/>
  <c r="AI1301" i="109"/>
  <c r="AN1313" i="109"/>
  <c r="AB1340" i="109"/>
  <c r="AC1340" i="109" s="1"/>
  <c r="AA1340" i="109"/>
  <c r="Z1348" i="109"/>
  <c r="Y1359" i="109"/>
  <c r="AB1366" i="109"/>
  <c r="AC1366" i="109" s="1"/>
  <c r="AA1366" i="109"/>
  <c r="AQ1377" i="109"/>
  <c r="AB1379" i="109"/>
  <c r="AC1379" i="109" s="1"/>
  <c r="AA1379" i="109"/>
  <c r="AF1392" i="109"/>
  <c r="AD1394" i="109"/>
  <c r="Y1544" i="109"/>
  <c r="AP1544" i="109"/>
  <c r="AO1544" i="109"/>
  <c r="AS1544" i="109" s="1"/>
  <c r="AN1544" i="109"/>
  <c r="AM1544" i="109"/>
  <c r="AQ1544" i="109" s="1"/>
  <c r="AL1544" i="109"/>
  <c r="AK1544" i="109"/>
  <c r="AJ1544" i="109"/>
  <c r="AI1544" i="109"/>
  <c r="AH1544" i="109"/>
  <c r="AG1544" i="109"/>
  <c r="AF1544" i="109"/>
  <c r="Z1544" i="109"/>
  <c r="X1544" i="109"/>
  <c r="AD1544" i="109" s="1"/>
  <c r="AE1175" i="109"/>
  <c r="AQ1175" i="109" s="1"/>
  <c r="AR1187" i="109"/>
  <c r="AP1199" i="109"/>
  <c r="AO1199" i="109"/>
  <c r="AN1199" i="109"/>
  <c r="AM1199" i="109"/>
  <c r="AL1199" i="109"/>
  <c r="AK1199" i="109"/>
  <c r="AQ1199" i="109" s="1"/>
  <c r="AJ1199" i="109"/>
  <c r="AK1203" i="109"/>
  <c r="AB1204" i="109"/>
  <c r="AC1204" i="109" s="1"/>
  <c r="AA1204" i="109"/>
  <c r="AK1206" i="109"/>
  <c r="AJ1214" i="109"/>
  <c r="AI1214" i="109"/>
  <c r="AH1214" i="109"/>
  <c r="AG1214" i="109"/>
  <c r="AF1214" i="109"/>
  <c r="AE1214" i="109"/>
  <c r="AL1215" i="109"/>
  <c r="AL1227" i="109"/>
  <c r="AQ1229" i="109"/>
  <c r="AL1235" i="109"/>
  <c r="AK1235" i="109"/>
  <c r="AJ1235" i="109"/>
  <c r="AI1235" i="109"/>
  <c r="AH1235" i="109"/>
  <c r="AG1235" i="109"/>
  <c r="AF1235" i="109"/>
  <c r="AE1235" i="109"/>
  <c r="AQ1241" i="109"/>
  <c r="Y1244" i="109"/>
  <c r="X1249" i="109"/>
  <c r="AO1249" i="109"/>
  <c r="AS1249" i="109" s="1"/>
  <c r="AN1249" i="109"/>
  <c r="AM1249" i="109"/>
  <c r="AL1249" i="109"/>
  <c r="AK1249" i="109"/>
  <c r="AJ1249" i="109"/>
  <c r="AI1249" i="109"/>
  <c r="AH1249" i="109"/>
  <c r="AG1249" i="109"/>
  <c r="AQ1249" i="109" s="1"/>
  <c r="AJ1268" i="109"/>
  <c r="AG1268" i="109"/>
  <c r="AP1268" i="109"/>
  <c r="AO1268" i="109"/>
  <c r="AS1268" i="109" s="1"/>
  <c r="AN1268" i="109"/>
  <c r="AR1268" i="109" s="1"/>
  <c r="AM1268" i="109"/>
  <c r="AL1269" i="109"/>
  <c r="AL1290" i="109"/>
  <c r="AD1291" i="109"/>
  <c r="AK1301" i="109"/>
  <c r="AO1313" i="109"/>
  <c r="AS1313" i="109" s="1"/>
  <c r="Z1359" i="109"/>
  <c r="AR1377" i="109"/>
  <c r="AN1393" i="109"/>
  <c r="AM1393" i="109"/>
  <c r="AL1393" i="109"/>
  <c r="AK1393" i="109"/>
  <c r="AJ1393" i="109"/>
  <c r="AI1393" i="109"/>
  <c r="AH1393" i="109"/>
  <c r="AG1393" i="109"/>
  <c r="AE1393" i="109"/>
  <c r="Z1393" i="109"/>
  <c r="Y1393" i="109"/>
  <c r="X1393" i="109"/>
  <c r="AD1393" i="109" s="1"/>
  <c r="AF1411" i="109"/>
  <c r="AR1411" i="109" s="1"/>
  <c r="Z1411" i="109"/>
  <c r="AH1411" i="109"/>
  <c r="AG1411" i="109"/>
  <c r="AE1411" i="109"/>
  <c r="Y1411" i="109"/>
  <c r="X1411" i="109"/>
  <c r="AD1411" i="109" s="1"/>
  <c r="AI1411" i="109"/>
  <c r="AK1411" i="109"/>
  <c r="AD1412" i="109"/>
  <c r="AB1419" i="109"/>
  <c r="AC1419" i="109" s="1"/>
  <c r="AA1419" i="109"/>
  <c r="X1437" i="109"/>
  <c r="AO1437" i="109"/>
  <c r="AS1437" i="109" s="1"/>
  <c r="AN1437" i="109"/>
  <c r="AJ1437" i="109"/>
  <c r="AP1437" i="109"/>
  <c r="AM1437" i="109"/>
  <c r="AL1437" i="109"/>
  <c r="AK1437" i="109"/>
  <c r="AI1437" i="109"/>
  <c r="AH1437" i="109"/>
  <c r="AG1437" i="109"/>
  <c r="AF1437" i="109"/>
  <c r="AE1437" i="109"/>
  <c r="Z1437" i="109"/>
  <c r="AF1175" i="109"/>
  <c r="AR1175" i="109" s="1"/>
  <c r="AD1182" i="109"/>
  <c r="X1199" i="109"/>
  <c r="AD1199" i="109" s="1"/>
  <c r="AL1203" i="109"/>
  <c r="AL1206" i="109"/>
  <c r="AD1213" i="109"/>
  <c r="AT1213" i="109" s="1"/>
  <c r="X1214" i="109"/>
  <c r="AM1215" i="109"/>
  <c r="Z1217" i="109"/>
  <c r="Y1217" i="109"/>
  <c r="X1217" i="109"/>
  <c r="AF1217" i="109"/>
  <c r="AR1217" i="109" s="1"/>
  <c r="AD1225" i="109"/>
  <c r="AM1227" i="109"/>
  <c r="AR1229" i="109"/>
  <c r="X1235" i="109"/>
  <c r="AD1235" i="109" s="1"/>
  <c r="AF1238" i="109"/>
  <c r="AR1238" i="109" s="1"/>
  <c r="AE1238" i="109"/>
  <c r="AQ1238" i="109" s="1"/>
  <c r="Z1238" i="109"/>
  <c r="Y1238" i="109"/>
  <c r="X1238" i="109"/>
  <c r="Z1244" i="109"/>
  <c r="Y1249" i="109"/>
  <c r="AE1252" i="109"/>
  <c r="AL1256" i="109"/>
  <c r="AF1256" i="109"/>
  <c r="AP1256" i="109"/>
  <c r="AO1256" i="109"/>
  <c r="AS1256" i="109" s="1"/>
  <c r="AN1256" i="109"/>
  <c r="AM1256" i="109"/>
  <c r="AK1256" i="109"/>
  <c r="AJ1256" i="109"/>
  <c r="AI1256" i="109"/>
  <c r="AH1256" i="109"/>
  <c r="X1268" i="109"/>
  <c r="AM1269" i="109"/>
  <c r="AF1281" i="109"/>
  <c r="AR1281" i="109" s="1"/>
  <c r="Z1281" i="109"/>
  <c r="Y1281" i="109"/>
  <c r="X1281" i="109"/>
  <c r="AD1281" i="109" s="1"/>
  <c r="AP1281" i="109"/>
  <c r="AO1281" i="109"/>
  <c r="AN1281" i="109"/>
  <c r="AM1281" i="109"/>
  <c r="AM1290" i="109"/>
  <c r="AQ1295" i="109"/>
  <c r="AH1302" i="109"/>
  <c r="AF1302" i="109"/>
  <c r="AE1302" i="109"/>
  <c r="AQ1302" i="109" s="1"/>
  <c r="Z1302" i="109"/>
  <c r="Y1302" i="109"/>
  <c r="X1302" i="109"/>
  <c r="AG1302" i="109"/>
  <c r="AF1308" i="109"/>
  <c r="AP1313" i="109"/>
  <c r="AD1319" i="109"/>
  <c r="AN1333" i="109"/>
  <c r="AL1333" i="109"/>
  <c r="AK1333" i="109"/>
  <c r="AJ1333" i="109"/>
  <c r="AH1333" i="109"/>
  <c r="AG1333" i="109"/>
  <c r="AF1333" i="109"/>
  <c r="AE1333" i="109"/>
  <c r="Y1333" i="109"/>
  <c r="AL1339" i="109"/>
  <c r="AG1339" i="109"/>
  <c r="AP1339" i="109"/>
  <c r="AS1339" i="109" s="1"/>
  <c r="AN1339" i="109"/>
  <c r="AM1339" i="109"/>
  <c r="AK1339" i="109"/>
  <c r="AI1339" i="109"/>
  <c r="AH1339" i="109"/>
  <c r="AF1339" i="109"/>
  <c r="AE1339" i="109"/>
  <c r="Z1345" i="109"/>
  <c r="AO1345" i="109"/>
  <c r="AN1345" i="109"/>
  <c r="AM1345" i="109"/>
  <c r="AK1345" i="109"/>
  <c r="AJ1345" i="109"/>
  <c r="AI1345" i="109"/>
  <c r="AH1345" i="109"/>
  <c r="AG1345" i="109"/>
  <c r="AF1345" i="109"/>
  <c r="AP1345" i="109"/>
  <c r="AL1345" i="109"/>
  <c r="AE1345" i="109"/>
  <c r="AF1386" i="109"/>
  <c r="AE1386" i="109"/>
  <c r="AQ1386" i="109" s="1"/>
  <c r="Y1386" i="109"/>
  <c r="AK1386" i="109"/>
  <c r="AJ1386" i="109"/>
  <c r="AI1386" i="109"/>
  <c r="AH1386" i="109"/>
  <c r="AG1386" i="109"/>
  <c r="Z1386" i="109"/>
  <c r="X1386" i="109"/>
  <c r="AD1386" i="109" s="1"/>
  <c r="AP1386" i="109"/>
  <c r="AO1386" i="109"/>
  <c r="AS1386" i="109" s="1"/>
  <c r="AN1386" i="109"/>
  <c r="AM1386" i="109"/>
  <c r="AF1393" i="109"/>
  <c r="AL1411" i="109"/>
  <c r="AL1427" i="109"/>
  <c r="AJ1427" i="109"/>
  <c r="AI1427" i="109"/>
  <c r="AH1427" i="109"/>
  <c r="AG1427" i="109"/>
  <c r="AF1427" i="109"/>
  <c r="AE1427" i="109"/>
  <c r="Z1427" i="109"/>
  <c r="Y1427" i="109"/>
  <c r="AP1427" i="109"/>
  <c r="AO1427" i="109"/>
  <c r="AN1427" i="109"/>
  <c r="AK1427" i="109"/>
  <c r="X1427" i="109"/>
  <c r="AM1427" i="109"/>
  <c r="Y1437" i="109"/>
  <c r="AB1466" i="109"/>
  <c r="AC1466" i="109" s="1"/>
  <c r="AA1466" i="109"/>
  <c r="AE1173" i="109"/>
  <c r="AQ1173" i="109" s="1"/>
  <c r="AG1175" i="109"/>
  <c r="AM1203" i="109"/>
  <c r="AM1206" i="109"/>
  <c r="AQ1208" i="109"/>
  <c r="Y1214" i="109"/>
  <c r="AN1215" i="109"/>
  <c r="AB1218" i="109"/>
  <c r="AC1218" i="109" s="1"/>
  <c r="AA1218" i="109"/>
  <c r="AQ1220" i="109"/>
  <c r="AN1227" i="109"/>
  <c r="Y1235" i="109"/>
  <c r="Z1249" i="109"/>
  <c r="AF1252" i="109"/>
  <c r="X1256" i="109"/>
  <c r="AD1256" i="109" s="1"/>
  <c r="Y1268" i="109"/>
  <c r="AN1269" i="109"/>
  <c r="AQ1270" i="109"/>
  <c r="AB1277" i="109"/>
  <c r="AC1277" i="109" s="1"/>
  <c r="AA1277" i="109"/>
  <c r="AE1281" i="109"/>
  <c r="AD1282" i="109"/>
  <c r="AN1290" i="109"/>
  <c r="AR1295" i="109"/>
  <c r="AP1297" i="109"/>
  <c r="AO1297" i="109"/>
  <c r="AS1297" i="109" s="1"/>
  <c r="AL1297" i="109"/>
  <c r="AK1297" i="109"/>
  <c r="AJ1297" i="109"/>
  <c r="AI1297" i="109"/>
  <c r="AH1297" i="109"/>
  <c r="AG1297" i="109"/>
  <c r="AF1297" i="109"/>
  <c r="AE1297" i="109"/>
  <c r="Z1297" i="109"/>
  <c r="Y1297" i="109"/>
  <c r="X1297" i="109"/>
  <c r="AI1302" i="109"/>
  <c r="AM1308" i="109"/>
  <c r="AE1330" i="109"/>
  <c r="Z1333" i="109"/>
  <c r="X1339" i="109"/>
  <c r="X1345" i="109"/>
  <c r="AD1345" i="109" s="1"/>
  <c r="AJ1351" i="109"/>
  <c r="AE1351" i="109"/>
  <c r="AP1351" i="109"/>
  <c r="AO1351" i="109"/>
  <c r="AS1351" i="109" s="1"/>
  <c r="AM1351" i="109"/>
  <c r="AL1351" i="109"/>
  <c r="AK1351" i="109"/>
  <c r="AI1351" i="109"/>
  <c r="AH1351" i="109"/>
  <c r="AG1351" i="109"/>
  <c r="AF1351" i="109"/>
  <c r="Z1351" i="109"/>
  <c r="Y1351" i="109"/>
  <c r="X1351" i="109"/>
  <c r="AD1351" i="109" s="1"/>
  <c r="AB1376" i="109"/>
  <c r="AC1376" i="109" s="1"/>
  <c r="AA1376" i="109"/>
  <c r="AB1381" i="109"/>
  <c r="AC1381" i="109" s="1"/>
  <c r="AA1381" i="109"/>
  <c r="AO1393" i="109"/>
  <c r="AS1393" i="109" s="1"/>
  <c r="AM1411" i="109"/>
  <c r="AB1415" i="109"/>
  <c r="AC1415" i="109" s="1"/>
  <c r="AA1415" i="109"/>
  <c r="AL1416" i="109"/>
  <c r="AH1416" i="109"/>
  <c r="AG1416" i="109"/>
  <c r="AF1416" i="109"/>
  <c r="AE1416" i="109"/>
  <c r="AQ1416" i="109" s="1"/>
  <c r="Z1416" i="109"/>
  <c r="Y1416" i="109"/>
  <c r="X1416" i="109"/>
  <c r="AD1416" i="109" s="1"/>
  <c r="AP1416" i="109"/>
  <c r="AO1416" i="109"/>
  <c r="AS1416" i="109" s="1"/>
  <c r="AN1416" i="109"/>
  <c r="AM1416" i="109"/>
  <c r="AK1416" i="109"/>
  <c r="AJ1416" i="109"/>
  <c r="AP1428" i="109"/>
  <c r="AJ1428" i="109"/>
  <c r="AK1428" i="109"/>
  <c r="AI1428" i="109"/>
  <c r="AH1428" i="109"/>
  <c r="AG1428" i="109"/>
  <c r="AF1428" i="109"/>
  <c r="AE1428" i="109"/>
  <c r="AQ1428" i="109" s="1"/>
  <c r="Z1428" i="109"/>
  <c r="Y1428" i="109"/>
  <c r="AM1428" i="109"/>
  <c r="AL1428" i="109"/>
  <c r="X1428" i="109"/>
  <c r="AD1428" i="109" s="1"/>
  <c r="AD1455" i="109"/>
  <c r="AT1455" i="109" s="1"/>
  <c r="AU1455" i="109" s="1"/>
  <c r="AB2246" i="109"/>
  <c r="AC2246" i="109" s="1"/>
  <c r="AA2246" i="109"/>
  <c r="AB1413" i="109"/>
  <c r="AC1413" i="109" s="1"/>
  <c r="AA1413" i="109"/>
  <c r="AD1466" i="109"/>
  <c r="AB1486" i="109"/>
  <c r="AC1486" i="109" s="1"/>
  <c r="AA1486" i="109"/>
  <c r="AP1218" i="109"/>
  <c r="AS1218" i="109" s="1"/>
  <c r="AN1219" i="109"/>
  <c r="AR1219" i="109" s="1"/>
  <c r="AP1229" i="109"/>
  <c r="AS1229" i="109" s="1"/>
  <c r="AN1230" i="109"/>
  <c r="AR1230" i="109" s="1"/>
  <c r="AP1240" i="109"/>
  <c r="AS1240" i="109" s="1"/>
  <c r="AN1241" i="109"/>
  <c r="AR1241" i="109" s="1"/>
  <c r="AL1242" i="109"/>
  <c r="AR1242" i="109" s="1"/>
  <c r="AT1242" i="109" s="1"/>
  <c r="AU1242" i="109" s="1"/>
  <c r="X1274" i="109"/>
  <c r="AD1274" i="109" s="1"/>
  <c r="AT1274" i="109" s="1"/>
  <c r="AU1274" i="109" s="1"/>
  <c r="AN1274" i="109"/>
  <c r="AM1274" i="109"/>
  <c r="AL1274" i="109"/>
  <c r="AK1274" i="109"/>
  <c r="AJ1274" i="109"/>
  <c r="AI1274" i="109"/>
  <c r="X1285" i="109"/>
  <c r="AD1285" i="109" s="1"/>
  <c r="AN1285" i="109"/>
  <c r="AM1285" i="109"/>
  <c r="AL1285" i="109"/>
  <c r="AK1285" i="109"/>
  <c r="AQ1285" i="109" s="1"/>
  <c r="AJ1285" i="109"/>
  <c r="AI1285" i="109"/>
  <c r="AB1304" i="109"/>
  <c r="AC1304" i="109" s="1"/>
  <c r="AA1304" i="109"/>
  <c r="AD1304" i="109" s="1"/>
  <c r="AT1304" i="109" s="1"/>
  <c r="AU1304" i="109" s="1"/>
  <c r="Z1316" i="109"/>
  <c r="Y1316" i="109"/>
  <c r="X1316" i="109"/>
  <c r="AD1316" i="109" s="1"/>
  <c r="AP1316" i="109"/>
  <c r="AO1316" i="109"/>
  <c r="AS1316" i="109" s="1"/>
  <c r="AN1316" i="109"/>
  <c r="AR1316" i="109" s="1"/>
  <c r="AM1316" i="109"/>
  <c r="AS1325" i="109"/>
  <c r="AB1377" i="109"/>
  <c r="AC1377" i="109" s="1"/>
  <c r="AA1377" i="109"/>
  <c r="AR1380" i="109"/>
  <c r="AD1387" i="109"/>
  <c r="AN1407" i="109"/>
  <c r="AH1407" i="109"/>
  <c r="AF1407" i="109"/>
  <c r="AE1407" i="109"/>
  <c r="Z1407" i="109"/>
  <c r="Y1407" i="109"/>
  <c r="X1407" i="109"/>
  <c r="AP1407" i="109"/>
  <c r="AO1407" i="109"/>
  <c r="AS1407" i="109" s="1"/>
  <c r="AM1407" i="109"/>
  <c r="AL1407" i="109"/>
  <c r="AK1407" i="109"/>
  <c r="AI1407" i="109"/>
  <c r="AB1410" i="109"/>
  <c r="AC1410" i="109" s="1"/>
  <c r="AA1410" i="109"/>
  <c r="AN1418" i="109"/>
  <c r="AH1418" i="109"/>
  <c r="AI1418" i="109"/>
  <c r="AG1418" i="109"/>
  <c r="AF1418" i="109"/>
  <c r="AE1418" i="109"/>
  <c r="Z1418" i="109"/>
  <c r="Y1418" i="109"/>
  <c r="X1418" i="109"/>
  <c r="AK1418" i="109"/>
  <c r="AJ1442" i="109"/>
  <c r="AE1442" i="109"/>
  <c r="Z1442" i="109"/>
  <c r="Y1442" i="109"/>
  <c r="X1442" i="109"/>
  <c r="AP1442" i="109"/>
  <c r="AO1442" i="109"/>
  <c r="AS1442" i="109" s="1"/>
  <c r="AN1442" i="109"/>
  <c r="AM1442" i="109"/>
  <c r="AL1442" i="109"/>
  <c r="AK1442" i="109"/>
  <c r="AI1442" i="109"/>
  <c r="AF1442" i="109"/>
  <c r="AD1448" i="109"/>
  <c r="AO1219" i="109"/>
  <c r="AS1219" i="109" s="1"/>
  <c r="AH1324" i="109"/>
  <c r="AF1324" i="109"/>
  <c r="AE1324" i="109"/>
  <c r="Z1324" i="109"/>
  <c r="Y1324" i="109"/>
  <c r="X1324" i="109"/>
  <c r="AD1324" i="109" s="1"/>
  <c r="AG1324" i="109"/>
  <c r="AN1338" i="109"/>
  <c r="AI1338" i="109"/>
  <c r="AP1338" i="109"/>
  <c r="AM1338" i="109"/>
  <c r="AL1338" i="109"/>
  <c r="AK1338" i="109"/>
  <c r="AH1338" i="109"/>
  <c r="AG1338" i="109"/>
  <c r="AF1338" i="109"/>
  <c r="AE1338" i="109"/>
  <c r="AN1360" i="109"/>
  <c r="AI1360" i="109"/>
  <c r="X1360" i="109"/>
  <c r="AD1360" i="109" s="1"/>
  <c r="AP1360" i="109"/>
  <c r="AO1360" i="109"/>
  <c r="AM1360" i="109"/>
  <c r="AL1360" i="109"/>
  <c r="AK1360" i="109"/>
  <c r="AJ1360" i="109"/>
  <c r="AB1383" i="109"/>
  <c r="AC1383" i="109" s="1"/>
  <c r="AA1383" i="109"/>
  <c r="AB1385" i="109"/>
  <c r="AC1385" i="109" s="1"/>
  <c r="AA1385" i="109"/>
  <c r="AL1394" i="109"/>
  <c r="AK1394" i="109"/>
  <c r="AJ1394" i="109"/>
  <c r="AI1394" i="109"/>
  <c r="AH1394" i="109"/>
  <c r="AG1394" i="109"/>
  <c r="AF1394" i="109"/>
  <c r="AR1394" i="109" s="1"/>
  <c r="AE1394" i="109"/>
  <c r="AP1394" i="109"/>
  <c r="AO1394" i="109"/>
  <c r="AS1394" i="109" s="1"/>
  <c r="AN1394" i="109"/>
  <c r="AM1394" i="109"/>
  <c r="Z1394" i="109"/>
  <c r="Y1394" i="109"/>
  <c r="AB1499" i="109"/>
  <c r="AC1499" i="109" s="1"/>
  <c r="AA1499" i="109"/>
  <c r="AQ1271" i="109"/>
  <c r="AH1280" i="109"/>
  <c r="AF1280" i="109"/>
  <c r="AR1280" i="109" s="1"/>
  <c r="AE1280" i="109"/>
  <c r="Z1280" i="109"/>
  <c r="Y1280" i="109"/>
  <c r="X1280" i="109"/>
  <c r="AD1280" i="109" s="1"/>
  <c r="AT1280" i="109" s="1"/>
  <c r="AU1280" i="109" s="1"/>
  <c r="AH1291" i="109"/>
  <c r="AF1291" i="109"/>
  <c r="AE1291" i="109"/>
  <c r="AQ1291" i="109" s="1"/>
  <c r="Z1291" i="109"/>
  <c r="Y1291" i="109"/>
  <c r="X1291" i="109"/>
  <c r="AR1306" i="109"/>
  <c r="AI1324" i="109"/>
  <c r="X1338" i="109"/>
  <c r="AF1353" i="109"/>
  <c r="AP1353" i="109"/>
  <c r="AO1353" i="109"/>
  <c r="AS1353" i="109" s="1"/>
  <c r="AM1353" i="109"/>
  <c r="AL1353" i="109"/>
  <c r="AK1353" i="109"/>
  <c r="AJ1353" i="109"/>
  <c r="AI1353" i="109"/>
  <c r="AQ1353" i="109" s="1"/>
  <c r="AH1353" i="109"/>
  <c r="Y1360" i="109"/>
  <c r="AS1370" i="109"/>
  <c r="AA1375" i="109"/>
  <c r="AB1375" i="109"/>
  <c r="AC1375" i="109" s="1"/>
  <c r="AQ1376" i="109"/>
  <c r="AQ1382" i="109"/>
  <c r="AR1384" i="109"/>
  <c r="X1394" i="109"/>
  <c r="AR1402" i="109"/>
  <c r="AB1403" i="109"/>
  <c r="AC1403" i="109" s="1"/>
  <c r="AA1403" i="109"/>
  <c r="AD1435" i="109"/>
  <c r="AG1520" i="109"/>
  <c r="AJ1520" i="109"/>
  <c r="AI1520" i="109"/>
  <c r="AF1520" i="109"/>
  <c r="Z1520" i="109"/>
  <c r="AP1520" i="109"/>
  <c r="AO1520" i="109"/>
  <c r="AN1520" i="109"/>
  <c r="AM1520" i="109"/>
  <c r="AL1520" i="109"/>
  <c r="Y1520" i="109"/>
  <c r="Z1305" i="109"/>
  <c r="Y1305" i="109"/>
  <c r="AP1305" i="109"/>
  <c r="AO1305" i="109"/>
  <c r="AS1305" i="109" s="1"/>
  <c r="AN1305" i="109"/>
  <c r="AM1305" i="109"/>
  <c r="AN1321" i="109"/>
  <c r="AL1321" i="109"/>
  <c r="AK1321" i="109"/>
  <c r="AJ1321" i="109"/>
  <c r="AH1321" i="109"/>
  <c r="AG1321" i="109"/>
  <c r="AF1321" i="109"/>
  <c r="AR1321" i="109" s="1"/>
  <c r="AE1321" i="109"/>
  <c r="AJ1324" i="109"/>
  <c r="AP1331" i="109"/>
  <c r="AS1331" i="109" s="1"/>
  <c r="AN1331" i="109"/>
  <c r="AM1331" i="109"/>
  <c r="AL1331" i="109"/>
  <c r="AJ1331" i="109"/>
  <c r="AI1331" i="109"/>
  <c r="AH1331" i="109"/>
  <c r="AG1331" i="109"/>
  <c r="AF1331" i="109"/>
  <c r="AE1331" i="109"/>
  <c r="AD1333" i="109"/>
  <c r="Y1338" i="109"/>
  <c r="AJ1340" i="109"/>
  <c r="AE1340" i="109"/>
  <c r="AP1340" i="109"/>
  <c r="AS1340" i="109" s="1"/>
  <c r="AN1340" i="109"/>
  <c r="AM1340" i="109"/>
  <c r="AL1340" i="109"/>
  <c r="AI1340" i="109"/>
  <c r="AH1340" i="109"/>
  <c r="AG1340" i="109"/>
  <c r="AF1340" i="109"/>
  <c r="AR1340" i="109" s="1"/>
  <c r="X1353" i="109"/>
  <c r="AD1353" i="109" s="1"/>
  <c r="Z1360" i="109"/>
  <c r="AJ1362" i="109"/>
  <c r="AR1362" i="109" s="1"/>
  <c r="AE1362" i="109"/>
  <c r="AQ1362" i="109" s="1"/>
  <c r="X1362" i="109"/>
  <c r="AD1362" i="109" s="1"/>
  <c r="AP1362" i="109"/>
  <c r="AO1362" i="109"/>
  <c r="AN1362" i="109"/>
  <c r="AM1362" i="109"/>
  <c r="AL1362" i="109"/>
  <c r="AK1362" i="109"/>
  <c r="AB1396" i="109"/>
  <c r="AC1396" i="109" s="1"/>
  <c r="AA1396" i="109"/>
  <c r="AB1401" i="109"/>
  <c r="AC1401" i="109" s="1"/>
  <c r="AA1401" i="109"/>
  <c r="AD1405" i="109"/>
  <c r="AT1405" i="109" s="1"/>
  <c r="AU1405" i="109" s="1"/>
  <c r="AS1418" i="109"/>
  <c r="AM1438" i="109"/>
  <c r="AL1438" i="109"/>
  <c r="AH1438" i="109"/>
  <c r="AP1438" i="109"/>
  <c r="AO1438" i="109"/>
  <c r="AN1438" i="109"/>
  <c r="AK1438" i="109"/>
  <c r="AJ1438" i="109"/>
  <c r="AI1438" i="109"/>
  <c r="AG1438" i="109"/>
  <c r="AF1438" i="109"/>
  <c r="AE1438" i="109"/>
  <c r="Z1438" i="109"/>
  <c r="Y1438" i="109"/>
  <c r="X1438" i="109"/>
  <c r="AD1438" i="109" s="1"/>
  <c r="AM1480" i="109"/>
  <c r="AL1480" i="109"/>
  <c r="AK1480" i="109"/>
  <c r="AJ1480" i="109"/>
  <c r="AI1480" i="109"/>
  <c r="AH1480" i="109"/>
  <c r="AG1480" i="109"/>
  <c r="AF1480" i="109"/>
  <c r="AE1480" i="109"/>
  <c r="AQ1480" i="109" s="1"/>
  <c r="AP1480" i="109"/>
  <c r="AO1480" i="109"/>
  <c r="AS1480" i="109" s="1"/>
  <c r="AN1480" i="109"/>
  <c r="Z1480" i="109"/>
  <c r="Y1480" i="109"/>
  <c r="X1480" i="109"/>
  <c r="AD1480" i="109" s="1"/>
  <c r="AS1524" i="109"/>
  <c r="AH1581" i="109"/>
  <c r="AP1581" i="109"/>
  <c r="AN1581" i="109"/>
  <c r="AM1581" i="109"/>
  <c r="AK1581" i="109"/>
  <c r="AG1581" i="109"/>
  <c r="AO1581" i="109"/>
  <c r="AS1581" i="109" s="1"/>
  <c r="AL1581" i="109"/>
  <c r="AJ1581" i="109"/>
  <c r="AI1581" i="109"/>
  <c r="AF1581" i="109"/>
  <c r="AE1581" i="109"/>
  <c r="Z1581" i="109"/>
  <c r="Y1581" i="109"/>
  <c r="X1581" i="109"/>
  <c r="AD1581" i="109" s="1"/>
  <c r="AP1176" i="109"/>
  <c r="AS1176" i="109" s="1"/>
  <c r="X1185" i="109"/>
  <c r="AD1185" i="109" s="1"/>
  <c r="AT1185" i="109" s="1"/>
  <c r="AU1185" i="109" s="1"/>
  <c r="AP1187" i="109"/>
  <c r="AS1187" i="109" s="1"/>
  <c r="X1196" i="109"/>
  <c r="AD1196" i="109" s="1"/>
  <c r="AT1196" i="109" s="1"/>
  <c r="AU1196" i="109" s="1"/>
  <c r="AP1198" i="109"/>
  <c r="AS1198" i="109" s="1"/>
  <c r="AT1198" i="109" s="1"/>
  <c r="AU1198" i="109" s="1"/>
  <c r="X1207" i="109"/>
  <c r="AP1209" i="109"/>
  <c r="X1218" i="109"/>
  <c r="AD1218" i="109" s="1"/>
  <c r="AP1220" i="109"/>
  <c r="AS1220" i="109" s="1"/>
  <c r="X1229" i="109"/>
  <c r="AD1229" i="109" s="1"/>
  <c r="AP1231" i="109"/>
  <c r="X1240" i="109"/>
  <c r="AP1242" i="109"/>
  <c r="AS1242" i="109" s="1"/>
  <c r="AI1280" i="109"/>
  <c r="AI1291" i="109"/>
  <c r="AS1295" i="109"/>
  <c r="X1305" i="109"/>
  <c r="AD1310" i="109"/>
  <c r="AQ1316" i="109"/>
  <c r="AS1317" i="109"/>
  <c r="X1321" i="109"/>
  <c r="AD1321" i="109" s="1"/>
  <c r="AK1324" i="109"/>
  <c r="X1331" i="109"/>
  <c r="AD1331" i="109" s="1"/>
  <c r="Z1338" i="109"/>
  <c r="X1340" i="109"/>
  <c r="AD1340" i="109" s="1"/>
  <c r="AT1340" i="109" s="1"/>
  <c r="AU1340" i="109" s="1"/>
  <c r="Y1353" i="109"/>
  <c r="AP1355" i="109"/>
  <c r="AS1355" i="109" s="1"/>
  <c r="AN1355" i="109"/>
  <c r="AM1355" i="109"/>
  <c r="AL1355" i="109"/>
  <c r="AR1355" i="109" s="1"/>
  <c r="AT1355" i="109" s="1"/>
  <c r="AU1355" i="109" s="1"/>
  <c r="AK1355" i="109"/>
  <c r="AJ1355" i="109"/>
  <c r="AI1355" i="109"/>
  <c r="AQ1355" i="109" s="1"/>
  <c r="Y1355" i="109"/>
  <c r="Y1362" i="109"/>
  <c r="AF1364" i="109"/>
  <c r="X1364" i="109"/>
  <c r="AP1364" i="109"/>
  <c r="AO1364" i="109"/>
  <c r="AN1364" i="109"/>
  <c r="AM1364" i="109"/>
  <c r="AL1364" i="109"/>
  <c r="AK1364" i="109"/>
  <c r="Z1366" i="109"/>
  <c r="X1366" i="109"/>
  <c r="AD1366" i="109" s="1"/>
  <c r="AP1366" i="109"/>
  <c r="AO1366" i="109"/>
  <c r="AN1366" i="109"/>
  <c r="AM1366" i="109"/>
  <c r="AL1366" i="109"/>
  <c r="AD1377" i="109"/>
  <c r="AB1422" i="109"/>
  <c r="AC1422" i="109" s="1"/>
  <c r="AA1422" i="109"/>
  <c r="AP1450" i="109"/>
  <c r="AO1450" i="109"/>
  <c r="AN1450" i="109"/>
  <c r="AM1450" i="109"/>
  <c r="AL1450" i="109"/>
  <c r="AK1450" i="109"/>
  <c r="AJ1450" i="109"/>
  <c r="AI1450" i="109"/>
  <c r="AH1450" i="109"/>
  <c r="AG1450" i="109"/>
  <c r="AF1450" i="109"/>
  <c r="Z1450" i="109"/>
  <c r="Y1450" i="109"/>
  <c r="X1450" i="109"/>
  <c r="AD1450" i="109" s="1"/>
  <c r="AE1450" i="109"/>
  <c r="AQ1450" i="109" s="1"/>
  <c r="AQ1456" i="109"/>
  <c r="AB1457" i="109"/>
  <c r="AC1457" i="109" s="1"/>
  <c r="AA1457" i="109"/>
  <c r="AE1520" i="109"/>
  <c r="Y1207" i="109"/>
  <c r="Y1218" i="109"/>
  <c r="Y1229" i="109"/>
  <c r="Y1240" i="109"/>
  <c r="AJ1291" i="109"/>
  <c r="AL1324" i="109"/>
  <c r="AD1325" i="109"/>
  <c r="AT1325" i="109" s="1"/>
  <c r="AQ1326" i="109"/>
  <c r="Z1353" i="109"/>
  <c r="AQ1374" i="109"/>
  <c r="AD1383" i="109"/>
  <c r="AT1383" i="109" s="1"/>
  <c r="AU1383" i="109" s="1"/>
  <c r="AD1385" i="109"/>
  <c r="AJ1409" i="109"/>
  <c r="AG1409" i="109"/>
  <c r="AF1409" i="109"/>
  <c r="AE1409" i="109"/>
  <c r="AQ1409" i="109" s="1"/>
  <c r="Z1409" i="109"/>
  <c r="Y1409" i="109"/>
  <c r="X1409" i="109"/>
  <c r="AP1409" i="109"/>
  <c r="AI1409" i="109"/>
  <c r="AB1441" i="109"/>
  <c r="AC1441" i="109" s="1"/>
  <c r="AA1441" i="109"/>
  <c r="AR1456" i="109"/>
  <c r="AD1482" i="109"/>
  <c r="AD1499" i="109"/>
  <c r="AH1520" i="109"/>
  <c r="AB1592" i="109"/>
  <c r="AC1592" i="109" s="1"/>
  <c r="AA1592" i="109"/>
  <c r="X1219" i="109"/>
  <c r="AD1219" i="109" s="1"/>
  <c r="X1230" i="109"/>
  <c r="AD1230" i="109" s="1"/>
  <c r="AT1230" i="109" s="1"/>
  <c r="AU1230" i="109" s="1"/>
  <c r="X1241" i="109"/>
  <c r="AD1241" i="109" s="1"/>
  <c r="AD1257" i="109"/>
  <c r="AD1260" i="109"/>
  <c r="AF1270" i="109"/>
  <c r="AR1270" i="109" s="1"/>
  <c r="Z1270" i="109"/>
  <c r="Y1270" i="109"/>
  <c r="AB1301" i="109"/>
  <c r="AC1301" i="109" s="1"/>
  <c r="AA1301" i="109"/>
  <c r="X1318" i="109"/>
  <c r="AD1318" i="109" s="1"/>
  <c r="AP1318" i="109"/>
  <c r="AS1318" i="109" s="1"/>
  <c r="AN1318" i="109"/>
  <c r="AM1318" i="109"/>
  <c r="AL1318" i="109"/>
  <c r="AK1318" i="109"/>
  <c r="AJ1318" i="109"/>
  <c r="AR1318" i="109" s="1"/>
  <c r="AI1318" i="109"/>
  <c r="AQ1318" i="109" s="1"/>
  <c r="AM1324" i="109"/>
  <c r="AR1326" i="109"/>
  <c r="AR1374" i="109"/>
  <c r="AD1403" i="109"/>
  <c r="AT1403" i="109" s="1"/>
  <c r="AU1403" i="109" s="1"/>
  <c r="AB1417" i="109"/>
  <c r="AC1417" i="109" s="1"/>
  <c r="AA1417" i="109"/>
  <c r="AJ1420" i="109"/>
  <c r="AI1420" i="109"/>
  <c r="AH1420" i="109"/>
  <c r="AG1420" i="109"/>
  <c r="AF1420" i="109"/>
  <c r="AE1420" i="109"/>
  <c r="Z1420" i="109"/>
  <c r="Y1420" i="109"/>
  <c r="X1420" i="109"/>
  <c r="AL1420" i="109"/>
  <c r="AJ1431" i="109"/>
  <c r="AL1431" i="109"/>
  <c r="AK1431" i="109"/>
  <c r="AI1431" i="109"/>
  <c r="AH1431" i="109"/>
  <c r="AG1431" i="109"/>
  <c r="AF1431" i="109"/>
  <c r="AE1431" i="109"/>
  <c r="Z1431" i="109"/>
  <c r="Y1431" i="109"/>
  <c r="AP1431" i="109"/>
  <c r="AO1431" i="109"/>
  <c r="AS1431" i="109" s="1"/>
  <c r="AN1431" i="109"/>
  <c r="AT1459" i="109"/>
  <c r="AU1459" i="109" s="1"/>
  <c r="AN1749" i="109"/>
  <c r="AM1749" i="109"/>
  <c r="AL1749" i="109"/>
  <c r="AK1749" i="109"/>
  <c r="AJ1749" i="109"/>
  <c r="AI1749" i="109"/>
  <c r="AH1749" i="109"/>
  <c r="AG1749" i="109"/>
  <c r="AF1749" i="109"/>
  <c r="AE1749" i="109"/>
  <c r="Y1749" i="109"/>
  <c r="AP1749" i="109"/>
  <c r="AO1749" i="109"/>
  <c r="AS1749" i="109" s="1"/>
  <c r="Z1749" i="109"/>
  <c r="X1749" i="109"/>
  <c r="Y1219" i="109"/>
  <c r="Y1230" i="109"/>
  <c r="Y1241" i="109"/>
  <c r="AQ1274" i="109"/>
  <c r="AP1276" i="109"/>
  <c r="AS1276" i="109" s="1"/>
  <c r="AN1276" i="109"/>
  <c r="AM1276" i="109"/>
  <c r="AJ1276" i="109"/>
  <c r="AI1276" i="109"/>
  <c r="AH1276" i="109"/>
  <c r="AG1276" i="109"/>
  <c r="AF1276" i="109"/>
  <c r="AE1276" i="109"/>
  <c r="AL1280" i="109"/>
  <c r="AQ1282" i="109"/>
  <c r="AP1287" i="109"/>
  <c r="AS1287" i="109" s="1"/>
  <c r="AN1287" i="109"/>
  <c r="AM1287" i="109"/>
  <c r="AJ1287" i="109"/>
  <c r="AI1287" i="109"/>
  <c r="AH1287" i="109"/>
  <c r="AG1287" i="109"/>
  <c r="AF1287" i="109"/>
  <c r="AR1287" i="109" s="1"/>
  <c r="AE1287" i="109"/>
  <c r="AQ1287" i="109" s="1"/>
  <c r="AL1291" i="109"/>
  <c r="AD1292" i="109"/>
  <c r="AQ1293" i="109"/>
  <c r="X1296" i="109"/>
  <c r="AD1296" i="109" s="1"/>
  <c r="AN1296" i="109"/>
  <c r="AR1296" i="109" s="1"/>
  <c r="AM1296" i="109"/>
  <c r="AL1296" i="109"/>
  <c r="AK1296" i="109"/>
  <c r="AJ1296" i="109"/>
  <c r="AI1296" i="109"/>
  <c r="AQ1296" i="109" s="1"/>
  <c r="AN1299" i="109"/>
  <c r="AL1299" i="109"/>
  <c r="AK1299" i="109"/>
  <c r="AH1299" i="109"/>
  <c r="AG1299" i="109"/>
  <c r="AF1299" i="109"/>
  <c r="AR1299" i="109" s="1"/>
  <c r="AE1299" i="109"/>
  <c r="AQ1299" i="109" s="1"/>
  <c r="AB1312" i="109"/>
  <c r="AC1312" i="109" s="1"/>
  <c r="AA1312" i="109"/>
  <c r="Y1318" i="109"/>
  <c r="AN1324" i="109"/>
  <c r="AJ1338" i="109"/>
  <c r="AD1339" i="109"/>
  <c r="AO1344" i="109"/>
  <c r="AS1344" i="109" s="1"/>
  <c r="AN1344" i="109"/>
  <c r="AM1344" i="109"/>
  <c r="AK1344" i="109"/>
  <c r="AQ1344" i="109" s="1"/>
  <c r="AJ1344" i="109"/>
  <c r="AI1344" i="109"/>
  <c r="AH1344" i="109"/>
  <c r="AG1344" i="109"/>
  <c r="AF1344" i="109"/>
  <c r="Y1344" i="109"/>
  <c r="X1346" i="109"/>
  <c r="AD1346" i="109" s="1"/>
  <c r="AO1346" i="109"/>
  <c r="AS1346" i="109" s="1"/>
  <c r="AP1346" i="109"/>
  <c r="AN1346" i="109"/>
  <c r="AM1346" i="109"/>
  <c r="AK1346" i="109"/>
  <c r="AJ1346" i="109"/>
  <c r="AI1346" i="109"/>
  <c r="AH1346" i="109"/>
  <c r="AG1346" i="109"/>
  <c r="AF1346" i="109"/>
  <c r="AR1346" i="109" s="1"/>
  <c r="AE1366" i="109"/>
  <c r="AQ1366" i="109" s="1"/>
  <c r="AQ1372" i="109"/>
  <c r="Y1387" i="109"/>
  <c r="AO1387" i="109"/>
  <c r="AS1387" i="109" s="1"/>
  <c r="AN1387" i="109"/>
  <c r="AM1387" i="109"/>
  <c r="AL1387" i="109"/>
  <c r="AK1387" i="109"/>
  <c r="AJ1387" i="109"/>
  <c r="AI1387" i="109"/>
  <c r="AH1387" i="109"/>
  <c r="AG1387" i="109"/>
  <c r="AF1387" i="109"/>
  <c r="AR1387" i="109" s="1"/>
  <c r="AE1387" i="109"/>
  <c r="AQ1387" i="109" s="1"/>
  <c r="Z1387" i="109"/>
  <c r="AB1389" i="109"/>
  <c r="AC1389" i="109" s="1"/>
  <c r="AA1389" i="109"/>
  <c r="AD1396" i="109"/>
  <c r="AD1401" i="109"/>
  <c r="AT1401" i="109" s="1"/>
  <c r="AU1401" i="109" s="1"/>
  <c r="AL1409" i="109"/>
  <c r="AM1420" i="109"/>
  <c r="X1431" i="109"/>
  <c r="AD1431" i="109" s="1"/>
  <c r="AN1451" i="109"/>
  <c r="AM1451" i="109"/>
  <c r="AL1451" i="109"/>
  <c r="AK1451" i="109"/>
  <c r="AJ1451" i="109"/>
  <c r="AI1451" i="109"/>
  <c r="AH1451" i="109"/>
  <c r="AG1451" i="109"/>
  <c r="AF1451" i="109"/>
  <c r="AE1451" i="109"/>
  <c r="AP1451" i="109"/>
  <c r="AO1451" i="109"/>
  <c r="Z1451" i="109"/>
  <c r="Y1451" i="109"/>
  <c r="X1451" i="109"/>
  <c r="AD1451" i="109" s="1"/>
  <c r="AB1455" i="109"/>
  <c r="AC1455" i="109" s="1"/>
  <c r="AA1455" i="109"/>
  <c r="AD1249" i="109"/>
  <c r="AF1274" i="109"/>
  <c r="AR1274" i="109" s="1"/>
  <c r="X1276" i="109"/>
  <c r="AD1276" i="109" s="1"/>
  <c r="AM1280" i="109"/>
  <c r="AR1282" i="109"/>
  <c r="AF1285" i="109"/>
  <c r="AR1285" i="109" s="1"/>
  <c r="X1287" i="109"/>
  <c r="AD1287" i="109" s="1"/>
  <c r="AM1291" i="109"/>
  <c r="AR1293" i="109"/>
  <c r="Y1296" i="109"/>
  <c r="X1299" i="109"/>
  <c r="AD1299" i="109" s="1"/>
  <c r="AT1299" i="109" s="1"/>
  <c r="AU1299" i="109" s="1"/>
  <c r="AE1305" i="109"/>
  <c r="AQ1305" i="109" s="1"/>
  <c r="AI1316" i="109"/>
  <c r="Z1318" i="109"/>
  <c r="AO1324" i="109"/>
  <c r="AS1324" i="109" s="1"/>
  <c r="AO1338" i="109"/>
  <c r="Z1344" i="109"/>
  <c r="Y1346" i="109"/>
  <c r="AE1360" i="109"/>
  <c r="AF1366" i="109"/>
  <c r="AR1368" i="109"/>
  <c r="AR1370" i="109"/>
  <c r="AR1372" i="109"/>
  <c r="AP1387" i="109"/>
  <c r="AS1399" i="109"/>
  <c r="AM1409" i="109"/>
  <c r="AN1420" i="109"/>
  <c r="AD1421" i="109"/>
  <c r="AE1532" i="109"/>
  <c r="AN1532" i="109"/>
  <c r="AM1532" i="109"/>
  <c r="AL1532" i="109"/>
  <c r="AK1532" i="109"/>
  <c r="AJ1532" i="109"/>
  <c r="AI1532" i="109"/>
  <c r="AH1532" i="109"/>
  <c r="AG1532" i="109"/>
  <c r="AF1532" i="109"/>
  <c r="AR1532" i="109" s="1"/>
  <c r="Z1532" i="109"/>
  <c r="Y1532" i="109"/>
  <c r="X1532" i="109"/>
  <c r="AO1584" i="109"/>
  <c r="AS1584" i="109" s="1"/>
  <c r="AN1584" i="109"/>
  <c r="AM1584" i="109"/>
  <c r="AK1584" i="109"/>
  <c r="AJ1584" i="109"/>
  <c r="AI1584" i="109"/>
  <c r="AH1584" i="109"/>
  <c r="AG1584" i="109"/>
  <c r="AF1584" i="109"/>
  <c r="AE1584" i="109"/>
  <c r="AP1584" i="109"/>
  <c r="AL1584" i="109"/>
  <c r="Z1584" i="109"/>
  <c r="Y1584" i="109"/>
  <c r="X1584" i="109"/>
  <c r="AD1584" i="109" s="1"/>
  <c r="AO1282" i="109"/>
  <c r="AO1293" i="109"/>
  <c r="AS1293" i="109" s="1"/>
  <c r="AO1304" i="109"/>
  <c r="AS1304" i="109" s="1"/>
  <c r="AO1315" i="109"/>
  <c r="AA1322" i="109"/>
  <c r="AA1364" i="109"/>
  <c r="AL1367" i="109"/>
  <c r="AR1367" i="109" s="1"/>
  <c r="AL1368" i="109"/>
  <c r="AL1369" i="109"/>
  <c r="AR1369" i="109" s="1"/>
  <c r="AM1370" i="109"/>
  <c r="AQ1370" i="109" s="1"/>
  <c r="AM1371" i="109"/>
  <c r="AN1372" i="109"/>
  <c r="AN1373" i="109"/>
  <c r="AN1374" i="109"/>
  <c r="AN1375" i="109"/>
  <c r="AR1375" i="109" s="1"/>
  <c r="AN1376" i="109"/>
  <c r="AR1376" i="109" s="1"/>
  <c r="AO1377" i="109"/>
  <c r="AJ1398" i="109"/>
  <c r="AE1398" i="109"/>
  <c r="Z1398" i="109"/>
  <c r="Y1398" i="109"/>
  <c r="X1398" i="109"/>
  <c r="AD1398" i="109" s="1"/>
  <c r="AG1398" i="109"/>
  <c r="AB1406" i="109"/>
  <c r="AC1406" i="109" s="1"/>
  <c r="AA1406" i="109"/>
  <c r="AH1421" i="109"/>
  <c r="AJ1421" i="109"/>
  <c r="AI1421" i="109"/>
  <c r="AG1421" i="109"/>
  <c r="AF1421" i="109"/>
  <c r="AE1421" i="109"/>
  <c r="AQ1421" i="109" s="1"/>
  <c r="Z1421" i="109"/>
  <c r="Y1421" i="109"/>
  <c r="X1421" i="109"/>
  <c r="AL1421" i="109"/>
  <c r="AB1471" i="109"/>
  <c r="AC1471" i="109" s="1"/>
  <c r="AA1471" i="109"/>
  <c r="Z1511" i="109"/>
  <c r="Y1511" i="109"/>
  <c r="AN1511" i="109"/>
  <c r="AM1511" i="109"/>
  <c r="AL1511" i="109"/>
  <c r="AK1511" i="109"/>
  <c r="AJ1511" i="109"/>
  <c r="AI1511" i="109"/>
  <c r="AH1511" i="109"/>
  <c r="AG1511" i="109"/>
  <c r="AF1511" i="109"/>
  <c r="AE1511" i="109"/>
  <c r="AO1527" i="109"/>
  <c r="AS1527" i="109" s="1"/>
  <c r="AK1527" i="109"/>
  <c r="AM1527" i="109"/>
  <c r="AL1527" i="109"/>
  <c r="AJ1527" i="109"/>
  <c r="AI1527" i="109"/>
  <c r="AH1527" i="109"/>
  <c r="AG1527" i="109"/>
  <c r="AF1527" i="109"/>
  <c r="AE1527" i="109"/>
  <c r="AP1527" i="109"/>
  <c r="AN1527" i="109"/>
  <c r="AP1282" i="109"/>
  <c r="AP1315" i="109"/>
  <c r="AP1326" i="109"/>
  <c r="AS1326" i="109" s="1"/>
  <c r="AL1328" i="109"/>
  <c r="AR1328" i="109" s="1"/>
  <c r="AM1367" i="109"/>
  <c r="AQ1367" i="109" s="1"/>
  <c r="AM1368" i="109"/>
  <c r="AQ1368" i="109" s="1"/>
  <c r="AN1369" i="109"/>
  <c r="AN1370" i="109"/>
  <c r="AO1371" i="109"/>
  <c r="AS1371" i="109" s="1"/>
  <c r="AO1372" i="109"/>
  <c r="AS1372" i="109" s="1"/>
  <c r="AO1373" i="109"/>
  <c r="AS1373" i="109" s="1"/>
  <c r="AO1374" i="109"/>
  <c r="AO1375" i="109"/>
  <c r="AO1376" i="109"/>
  <c r="AP1377" i="109"/>
  <c r="AH1398" i="109"/>
  <c r="AB1411" i="109"/>
  <c r="AC1411" i="109" s="1"/>
  <c r="AA1411" i="109"/>
  <c r="AM1421" i="109"/>
  <c r="AD1430" i="109"/>
  <c r="AD1432" i="109"/>
  <c r="AN1440" i="109"/>
  <c r="AI1440" i="109"/>
  <c r="AH1440" i="109"/>
  <c r="AP1440" i="109"/>
  <c r="AO1440" i="109"/>
  <c r="AM1440" i="109"/>
  <c r="AL1440" i="109"/>
  <c r="AK1440" i="109"/>
  <c r="Y1440" i="109"/>
  <c r="AB1447" i="109"/>
  <c r="AC1447" i="109" s="1"/>
  <c r="AA1447" i="109"/>
  <c r="AL1463" i="109"/>
  <c r="AK1463" i="109"/>
  <c r="AJ1463" i="109"/>
  <c r="AI1463" i="109"/>
  <c r="AH1463" i="109"/>
  <c r="AG1463" i="109"/>
  <c r="AF1463" i="109"/>
  <c r="AE1463" i="109"/>
  <c r="AN1482" i="109"/>
  <c r="AK1482" i="109"/>
  <c r="AJ1482" i="109"/>
  <c r="AI1482" i="109"/>
  <c r="AH1482" i="109"/>
  <c r="AG1482" i="109"/>
  <c r="AF1482" i="109"/>
  <c r="AR1482" i="109" s="1"/>
  <c r="AE1482" i="109"/>
  <c r="Z1482" i="109"/>
  <c r="AP1482" i="109"/>
  <c r="AO1482" i="109"/>
  <c r="AS1482" i="109" s="1"/>
  <c r="AM1482" i="109"/>
  <c r="AL1482" i="109"/>
  <c r="Y1482" i="109"/>
  <c r="X1482" i="109"/>
  <c r="AB1506" i="109"/>
  <c r="AC1506" i="109" s="1"/>
  <c r="AA1506" i="109"/>
  <c r="X1511" i="109"/>
  <c r="X1527" i="109"/>
  <c r="AL1587" i="109"/>
  <c r="AK1587" i="109"/>
  <c r="AJ1587" i="109"/>
  <c r="AH1587" i="109"/>
  <c r="AG1587" i="109"/>
  <c r="AF1587" i="109"/>
  <c r="AE1587" i="109"/>
  <c r="AP1587" i="109"/>
  <c r="AO1587" i="109"/>
  <c r="AS1587" i="109" s="1"/>
  <c r="AN1587" i="109"/>
  <c r="AM1587" i="109"/>
  <c r="Y1587" i="109"/>
  <c r="AP1664" i="109"/>
  <c r="AO1664" i="109"/>
  <c r="AS1664" i="109" s="1"/>
  <c r="AN1664" i="109"/>
  <c r="AM1664" i="109"/>
  <c r="AL1664" i="109"/>
  <c r="AK1664" i="109"/>
  <c r="AJ1664" i="109"/>
  <c r="AI1664" i="109"/>
  <c r="AH1664" i="109"/>
  <c r="AG1664" i="109"/>
  <c r="AF1664" i="109"/>
  <c r="AE1664" i="109"/>
  <c r="Z1664" i="109"/>
  <c r="Y1664" i="109"/>
  <c r="AM1317" i="109"/>
  <c r="AQ1317" i="109" s="1"/>
  <c r="AM1328" i="109"/>
  <c r="AQ1328" i="109" s="1"/>
  <c r="AN1367" i="109"/>
  <c r="AN1368" i="109"/>
  <c r="AO1369" i="109"/>
  <c r="AS1369" i="109" s="1"/>
  <c r="AP1374" i="109"/>
  <c r="AP1375" i="109"/>
  <c r="AP1376" i="109"/>
  <c r="AB1397" i="109"/>
  <c r="AC1397" i="109" s="1"/>
  <c r="AA1397" i="109"/>
  <c r="AI1398" i="109"/>
  <c r="AD1399" i="109"/>
  <c r="AS1402" i="109"/>
  <c r="AL1405" i="109"/>
  <c r="AF1405" i="109"/>
  <c r="AR1405" i="109" s="1"/>
  <c r="AE1405" i="109"/>
  <c r="Z1405" i="109"/>
  <c r="Y1405" i="109"/>
  <c r="X1405" i="109"/>
  <c r="AH1405" i="109"/>
  <c r="AB1420" i="109"/>
  <c r="AC1420" i="109" s="1"/>
  <c r="AA1420" i="109"/>
  <c r="AN1421" i="109"/>
  <c r="AD1422" i="109"/>
  <c r="AT1422" i="109" s="1"/>
  <c r="AU1422" i="109" s="1"/>
  <c r="Z1440" i="109"/>
  <c r="X1463" i="109"/>
  <c r="AD1463" i="109" s="1"/>
  <c r="Z1489" i="109"/>
  <c r="AN1489" i="109"/>
  <c r="AF1489" i="109"/>
  <c r="AE1489" i="109"/>
  <c r="AQ1489" i="109" s="1"/>
  <c r="Y1489" i="109"/>
  <c r="X1489" i="109"/>
  <c r="AD1489" i="109" s="1"/>
  <c r="AH1489" i="109"/>
  <c r="AB1495" i="109"/>
  <c r="AC1495" i="109" s="1"/>
  <c r="AA1495" i="109"/>
  <c r="Y1527" i="109"/>
  <c r="AI1541" i="109"/>
  <c r="AE1541" i="109"/>
  <c r="AP1541" i="109"/>
  <c r="AO1541" i="109"/>
  <c r="AS1541" i="109" s="1"/>
  <c r="AN1541" i="109"/>
  <c r="AM1541" i="109"/>
  <c r="AL1541" i="109"/>
  <c r="AK1541" i="109"/>
  <c r="AJ1541" i="109"/>
  <c r="AH1541" i="109"/>
  <c r="AG1541" i="109"/>
  <c r="AF1541" i="109"/>
  <c r="AR1541" i="109" s="1"/>
  <c r="Z1541" i="109"/>
  <c r="Y1541" i="109"/>
  <c r="X1541" i="109"/>
  <c r="AD1541" i="109" s="1"/>
  <c r="Z1587" i="109"/>
  <c r="AN1317" i="109"/>
  <c r="AR1317" i="109" s="1"/>
  <c r="X1325" i="109"/>
  <c r="AN1328" i="109"/>
  <c r="AA1353" i="109"/>
  <c r="AO1367" i="109"/>
  <c r="AP1369" i="109"/>
  <c r="AK1398" i="109"/>
  <c r="AB1404" i="109"/>
  <c r="AC1404" i="109" s="1"/>
  <c r="AA1404" i="109"/>
  <c r="AH1410" i="109"/>
  <c r="AG1410" i="109"/>
  <c r="AF1410" i="109"/>
  <c r="AE1410" i="109"/>
  <c r="Z1410" i="109"/>
  <c r="Y1410" i="109"/>
  <c r="X1410" i="109"/>
  <c r="AD1410" i="109" s="1"/>
  <c r="AJ1410" i="109"/>
  <c r="AD1413" i="109"/>
  <c r="AT1413" i="109" s="1"/>
  <c r="AU1413" i="109" s="1"/>
  <c r="AD1415" i="109"/>
  <c r="AO1421" i="109"/>
  <c r="AS1421" i="109" s="1"/>
  <c r="Z1446" i="109"/>
  <c r="AO1446" i="109"/>
  <c r="AS1446" i="109" s="1"/>
  <c r="AN1446" i="109"/>
  <c r="X1446" i="109"/>
  <c r="AP1446" i="109"/>
  <c r="AM1446" i="109"/>
  <c r="AL1446" i="109"/>
  <c r="Y1463" i="109"/>
  <c r="AF1475" i="109"/>
  <c r="AP1475" i="109"/>
  <c r="AO1475" i="109"/>
  <c r="AN1475" i="109"/>
  <c r="AM1475" i="109"/>
  <c r="AL1475" i="109"/>
  <c r="AK1475" i="109"/>
  <c r="AJ1475" i="109"/>
  <c r="AI1475" i="109"/>
  <c r="AH1475" i="109"/>
  <c r="AG1475" i="109"/>
  <c r="AE1475" i="109"/>
  <c r="AQ1475" i="109" s="1"/>
  <c r="Z1527" i="109"/>
  <c r="AR1554" i="109"/>
  <c r="AB1559" i="109"/>
  <c r="AC1559" i="109" s="1"/>
  <c r="AA1559" i="109"/>
  <c r="AI1778" i="109"/>
  <c r="AH1778" i="109"/>
  <c r="AP1778" i="109"/>
  <c r="AO1778" i="109"/>
  <c r="AN1778" i="109"/>
  <c r="AM1778" i="109"/>
  <c r="AL1778" i="109"/>
  <c r="AK1778" i="109"/>
  <c r="AJ1778" i="109"/>
  <c r="AG1778" i="109"/>
  <c r="AF1778" i="109"/>
  <c r="AR1778" i="109" s="1"/>
  <c r="AE1778" i="109"/>
  <c r="AQ1778" i="109" s="1"/>
  <c r="Y1778" i="109"/>
  <c r="Z1778" i="109"/>
  <c r="X1778" i="109"/>
  <c r="AD1778" i="109" s="1"/>
  <c r="Y1325" i="109"/>
  <c r="AO1328" i="109"/>
  <c r="AS1328" i="109" s="1"/>
  <c r="AD1365" i="109"/>
  <c r="AP1367" i="109"/>
  <c r="AP1381" i="109"/>
  <c r="AS1381" i="109" s="1"/>
  <c r="AK1381" i="109"/>
  <c r="AQ1381" i="109" s="1"/>
  <c r="AN1382" i="109"/>
  <c r="AR1382" i="109" s="1"/>
  <c r="AI1382" i="109"/>
  <c r="AL1383" i="109"/>
  <c r="AG1383" i="109"/>
  <c r="AJ1384" i="109"/>
  <c r="AH1384" i="109"/>
  <c r="AE1384" i="109"/>
  <c r="AQ1384" i="109" s="1"/>
  <c r="AH1396" i="109"/>
  <c r="AG1396" i="109"/>
  <c r="AF1396" i="109"/>
  <c r="AE1396" i="109"/>
  <c r="Z1396" i="109"/>
  <c r="Y1396" i="109"/>
  <c r="X1396" i="109"/>
  <c r="AJ1396" i="109"/>
  <c r="AL1398" i="109"/>
  <c r="AR1398" i="109" s="1"/>
  <c r="AD1406" i="109"/>
  <c r="AL1419" i="109"/>
  <c r="AF1419" i="109"/>
  <c r="AR1419" i="109" s="1"/>
  <c r="AI1419" i="109"/>
  <c r="AH1419" i="109"/>
  <c r="AG1419" i="109"/>
  <c r="AE1419" i="109"/>
  <c r="Z1419" i="109"/>
  <c r="Y1419" i="109"/>
  <c r="X1419" i="109"/>
  <c r="AD1419" i="109" s="1"/>
  <c r="AK1419" i="109"/>
  <c r="AP1421" i="109"/>
  <c r="Z1463" i="109"/>
  <c r="AD1464" i="109"/>
  <c r="X1475" i="109"/>
  <c r="AD1475" i="109" s="1"/>
  <c r="AO1511" i="109"/>
  <c r="AS1511" i="109" s="1"/>
  <c r="AJ1513" i="109"/>
  <c r="AP1513" i="109"/>
  <c r="AO1513" i="109"/>
  <c r="AS1513" i="109" s="1"/>
  <c r="AN1513" i="109"/>
  <c r="AM1513" i="109"/>
  <c r="AL1513" i="109"/>
  <c r="AK1513" i="109"/>
  <c r="AI1513" i="109"/>
  <c r="AH1513" i="109"/>
  <c r="AG1513" i="109"/>
  <c r="AF1513" i="109"/>
  <c r="AE1513" i="109"/>
  <c r="AI1587" i="109"/>
  <c r="AP1295" i="109"/>
  <c r="AP1306" i="109"/>
  <c r="AS1306" i="109" s="1"/>
  <c r="AP1317" i="109"/>
  <c r="Z1325" i="109"/>
  <c r="AP1328" i="109"/>
  <c r="X1379" i="109"/>
  <c r="AD1379" i="109" s="1"/>
  <c r="AT1379" i="109" s="1"/>
  <c r="AU1379" i="109" s="1"/>
  <c r="AO1379" i="109"/>
  <c r="AS1379" i="109" s="1"/>
  <c r="X1380" i="109"/>
  <c r="AD1380" i="109" s="1"/>
  <c r="AT1380" i="109" s="1"/>
  <c r="AU1380" i="109" s="1"/>
  <c r="X1381" i="109"/>
  <c r="AD1381" i="109" s="1"/>
  <c r="X1382" i="109"/>
  <c r="AD1382" i="109" s="1"/>
  <c r="X1383" i="109"/>
  <c r="X1384" i="109"/>
  <c r="AB1388" i="109"/>
  <c r="AC1388" i="109" s="1"/>
  <c r="AA1388" i="109"/>
  <c r="AK1396" i="109"/>
  <c r="AM1398" i="109"/>
  <c r="AB1402" i="109"/>
  <c r="AC1402" i="109" s="1"/>
  <c r="AA1402" i="109"/>
  <c r="AK1405" i="109"/>
  <c r="AB1409" i="109"/>
  <c r="AC1409" i="109" s="1"/>
  <c r="AA1409" i="109"/>
  <c r="AL1410" i="109"/>
  <c r="AM1419" i="109"/>
  <c r="AA1444" i="109"/>
  <c r="AB1444" i="109"/>
  <c r="AC1444" i="109" s="1"/>
  <c r="AE1446" i="109"/>
  <c r="AM1463" i="109"/>
  <c r="AQ1467" i="109"/>
  <c r="AB1468" i="109"/>
  <c r="AC1468" i="109" s="1"/>
  <c r="AA1468" i="109"/>
  <c r="Y1475" i="109"/>
  <c r="X1479" i="109"/>
  <c r="AD1479" i="109" s="1"/>
  <c r="AN1479" i="109"/>
  <c r="AM1479" i="109"/>
  <c r="AL1479" i="109"/>
  <c r="AK1479" i="109"/>
  <c r="AJ1479" i="109"/>
  <c r="AI1479" i="109"/>
  <c r="AH1479" i="109"/>
  <c r="AG1479" i="109"/>
  <c r="AF1479" i="109"/>
  <c r="AE1479" i="109"/>
  <c r="AK1489" i="109"/>
  <c r="AP1511" i="109"/>
  <c r="X1513" i="109"/>
  <c r="AD1513" i="109" s="1"/>
  <c r="AM1528" i="109"/>
  <c r="AI1528" i="109"/>
  <c r="AN1528" i="109"/>
  <c r="AL1528" i="109"/>
  <c r="AK1528" i="109"/>
  <c r="AJ1528" i="109"/>
  <c r="AH1528" i="109"/>
  <c r="AG1528" i="109"/>
  <c r="AF1528" i="109"/>
  <c r="AE1528" i="109"/>
  <c r="AO1528" i="109"/>
  <c r="AS1528" i="109" s="1"/>
  <c r="Z1528" i="109"/>
  <c r="Y1528" i="109"/>
  <c r="X1528" i="109"/>
  <c r="AD1528" i="109" s="1"/>
  <c r="AP1528" i="109"/>
  <c r="X1377" i="109"/>
  <c r="Y1380" i="109"/>
  <c r="Y1381" i="109"/>
  <c r="Y1382" i="109"/>
  <c r="Y1383" i="109"/>
  <c r="Y1384" i="109"/>
  <c r="AD1395" i="109"/>
  <c r="AL1396" i="109"/>
  <c r="AN1398" i="109"/>
  <c r="AM1405" i="109"/>
  <c r="AM1410" i="109"/>
  <c r="AS1412" i="109"/>
  <c r="AB1418" i="109"/>
  <c r="AC1418" i="109" s="1"/>
  <c r="AA1418" i="109"/>
  <c r="AN1419" i="109"/>
  <c r="AD1420" i="109"/>
  <c r="AJ1424" i="109"/>
  <c r="AI1424" i="109"/>
  <c r="AH1424" i="109"/>
  <c r="AG1424" i="109"/>
  <c r="AF1424" i="109"/>
  <c r="AE1424" i="109"/>
  <c r="Z1424" i="109"/>
  <c r="Y1424" i="109"/>
  <c r="X1424" i="109"/>
  <c r="AD1424" i="109" s="1"/>
  <c r="AE1440" i="109"/>
  <c r="AF1446" i="109"/>
  <c r="AN1463" i="109"/>
  <c r="AR1467" i="109"/>
  <c r="Z1475" i="109"/>
  <c r="AL1489" i="109"/>
  <c r="AS1491" i="109"/>
  <c r="AB1493" i="109"/>
  <c r="AC1493" i="109" s="1"/>
  <c r="AA1493" i="109"/>
  <c r="Y1513" i="109"/>
  <c r="AM1537" i="109"/>
  <c r="AP1537" i="109"/>
  <c r="AO1537" i="109"/>
  <c r="AS1537" i="109" s="1"/>
  <c r="AN1537" i="109"/>
  <c r="AL1537" i="109"/>
  <c r="AK1537" i="109"/>
  <c r="AJ1537" i="109"/>
  <c r="AI1537" i="109"/>
  <c r="AH1537" i="109"/>
  <c r="AG1537" i="109"/>
  <c r="AF1537" i="109"/>
  <c r="AE1537" i="109"/>
  <c r="Y1537" i="109"/>
  <c r="AQ1548" i="109"/>
  <c r="AQ1551" i="109"/>
  <c r="AP1370" i="109"/>
  <c r="AK1370" i="109"/>
  <c r="AN1371" i="109"/>
  <c r="AR1371" i="109" s="1"/>
  <c r="AI1371" i="109"/>
  <c r="AL1372" i="109"/>
  <c r="AG1372" i="109"/>
  <c r="AJ1373" i="109"/>
  <c r="AR1373" i="109" s="1"/>
  <c r="AE1373" i="109"/>
  <c r="AQ1373" i="109" s="1"/>
  <c r="Y1377" i="109"/>
  <c r="AS1398" i="109"/>
  <c r="AB1400" i="109"/>
  <c r="AC1400" i="109" s="1"/>
  <c r="AA1400" i="109"/>
  <c r="AL1408" i="109"/>
  <c r="AF1408" i="109"/>
  <c r="AG1408" i="109"/>
  <c r="AE1408" i="109"/>
  <c r="Z1408" i="109"/>
  <c r="Y1408" i="109"/>
  <c r="X1408" i="109"/>
  <c r="AD1408" i="109" s="1"/>
  <c r="AI1408" i="109"/>
  <c r="AB1423" i="109"/>
  <c r="AC1423" i="109" s="1"/>
  <c r="AA1423" i="109"/>
  <c r="X1426" i="109"/>
  <c r="AD1426" i="109" s="1"/>
  <c r="AN1426" i="109"/>
  <c r="AJ1426" i="109"/>
  <c r="AI1426" i="109"/>
  <c r="AH1426" i="109"/>
  <c r="AG1426" i="109"/>
  <c r="AF1426" i="109"/>
  <c r="AR1426" i="109" s="1"/>
  <c r="AE1426" i="109"/>
  <c r="AQ1426" i="109" s="1"/>
  <c r="Z1426" i="109"/>
  <c r="Y1426" i="109"/>
  <c r="AL1430" i="109"/>
  <c r="AF1430" i="109"/>
  <c r="AK1430" i="109"/>
  <c r="AJ1430" i="109"/>
  <c r="AI1430" i="109"/>
  <c r="AH1430" i="109"/>
  <c r="AG1430" i="109"/>
  <c r="AE1430" i="109"/>
  <c r="AQ1430" i="109" s="1"/>
  <c r="Z1430" i="109"/>
  <c r="Y1430" i="109"/>
  <c r="AH1432" i="109"/>
  <c r="AL1432" i="109"/>
  <c r="AK1432" i="109"/>
  <c r="AJ1432" i="109"/>
  <c r="AI1432" i="109"/>
  <c r="AG1432" i="109"/>
  <c r="AF1432" i="109"/>
  <c r="AE1432" i="109"/>
  <c r="Z1432" i="109"/>
  <c r="Y1432" i="109"/>
  <c r="AB1504" i="109"/>
  <c r="AC1504" i="109" s="1"/>
  <c r="AA1504" i="109"/>
  <c r="Z1513" i="109"/>
  <c r="AR1551" i="109"/>
  <c r="X1368" i="109"/>
  <c r="AO1368" i="109"/>
  <c r="AS1368" i="109" s="1"/>
  <c r="X1369" i="109"/>
  <c r="AD1369" i="109" s="1"/>
  <c r="X1370" i="109"/>
  <c r="X1371" i="109"/>
  <c r="AD1371" i="109" s="1"/>
  <c r="AT1371" i="109" s="1"/>
  <c r="AU1371" i="109" s="1"/>
  <c r="X1372" i="109"/>
  <c r="AD1372" i="109" s="1"/>
  <c r="X1373" i="109"/>
  <c r="AD1373" i="109" s="1"/>
  <c r="X1374" i="109"/>
  <c r="AD1374" i="109" s="1"/>
  <c r="X1375" i="109"/>
  <c r="AD1375" i="109" s="1"/>
  <c r="X1376" i="109"/>
  <c r="AD1376" i="109" s="1"/>
  <c r="AN1396" i="109"/>
  <c r="AP1398" i="109"/>
  <c r="AR1399" i="109"/>
  <c r="AS1405" i="109"/>
  <c r="AJ1408" i="109"/>
  <c r="AS1410" i="109"/>
  <c r="AP1417" i="109"/>
  <c r="AS1417" i="109" s="1"/>
  <c r="AJ1417" i="109"/>
  <c r="AH1417" i="109"/>
  <c r="AG1417" i="109"/>
  <c r="AF1417" i="109"/>
  <c r="AE1417" i="109"/>
  <c r="Z1417" i="109"/>
  <c r="Y1417" i="109"/>
  <c r="X1417" i="109"/>
  <c r="AD1417" i="109" s="1"/>
  <c r="AK1417" i="109"/>
  <c r="AP1419" i="109"/>
  <c r="AS1419" i="109" s="1"/>
  <c r="X1430" i="109"/>
  <c r="X1432" i="109"/>
  <c r="X1434" i="109"/>
  <c r="AD1434" i="109" s="1"/>
  <c r="AL1434" i="109"/>
  <c r="AK1434" i="109"/>
  <c r="AJ1434" i="109"/>
  <c r="AI1434" i="109"/>
  <c r="AH1434" i="109"/>
  <c r="AG1434" i="109"/>
  <c r="AF1434" i="109"/>
  <c r="AE1434" i="109"/>
  <c r="AQ1434" i="109" s="1"/>
  <c r="Z1434" i="109"/>
  <c r="Z1436" i="109"/>
  <c r="AP1436" i="109"/>
  <c r="AL1436" i="109"/>
  <c r="AK1436" i="109"/>
  <c r="AJ1436" i="109"/>
  <c r="AI1436" i="109"/>
  <c r="AH1436" i="109"/>
  <c r="AG1436" i="109"/>
  <c r="AF1436" i="109"/>
  <c r="AR1436" i="109" s="1"/>
  <c r="AE1436" i="109"/>
  <c r="AQ1436" i="109" s="1"/>
  <c r="AB1442" i="109"/>
  <c r="AC1442" i="109" s="1"/>
  <c r="AA1442" i="109"/>
  <c r="AL1452" i="109"/>
  <c r="AK1452" i="109"/>
  <c r="AJ1452" i="109"/>
  <c r="AI1452" i="109"/>
  <c r="AH1452" i="109"/>
  <c r="AG1452" i="109"/>
  <c r="AF1452" i="109"/>
  <c r="AE1452" i="109"/>
  <c r="Y1452" i="109"/>
  <c r="AP1460" i="109"/>
  <c r="AO1460" i="109"/>
  <c r="AS1460" i="109" s="1"/>
  <c r="AN1460" i="109"/>
  <c r="AM1460" i="109"/>
  <c r="AL1460" i="109"/>
  <c r="AK1460" i="109"/>
  <c r="AJ1460" i="109"/>
  <c r="AI1460" i="109"/>
  <c r="AH1460" i="109"/>
  <c r="AG1460" i="109"/>
  <c r="AF1460" i="109"/>
  <c r="AR1460" i="109" s="1"/>
  <c r="AE1460" i="109"/>
  <c r="Z1460" i="109"/>
  <c r="Y1460" i="109"/>
  <c r="AS1489" i="109"/>
  <c r="AN1644" i="109"/>
  <c r="AM1644" i="109"/>
  <c r="AL1644" i="109"/>
  <c r="AK1644" i="109"/>
  <c r="AJ1644" i="109"/>
  <c r="AI1644" i="109"/>
  <c r="AH1644" i="109"/>
  <c r="AG1644" i="109"/>
  <c r="AF1644" i="109"/>
  <c r="AE1644" i="109"/>
  <c r="Z1644" i="109"/>
  <c r="AP1644" i="109"/>
  <c r="AO1644" i="109"/>
  <c r="Y1644" i="109"/>
  <c r="X1295" i="109"/>
  <c r="AD1295" i="109" s="1"/>
  <c r="X1306" i="109"/>
  <c r="AD1306" i="109" s="1"/>
  <c r="X1317" i="109"/>
  <c r="AD1317" i="109" s="1"/>
  <c r="X1328" i="109"/>
  <c r="AD1328" i="109" s="1"/>
  <c r="AT1328" i="109" s="1"/>
  <c r="AU1328" i="109" s="1"/>
  <c r="X1367" i="109"/>
  <c r="AD1367" i="109" s="1"/>
  <c r="Y1368" i="109"/>
  <c r="Y1369" i="109"/>
  <c r="Y1370" i="109"/>
  <c r="Y1371" i="109"/>
  <c r="Y1372" i="109"/>
  <c r="Y1373" i="109"/>
  <c r="Y1374" i="109"/>
  <c r="Y1375" i="109"/>
  <c r="Z1376" i="109"/>
  <c r="Z1389" i="109"/>
  <c r="Y1389" i="109"/>
  <c r="X1389" i="109"/>
  <c r="AD1389" i="109" s="1"/>
  <c r="AT1389" i="109" s="1"/>
  <c r="AO1389" i="109"/>
  <c r="AS1389" i="109" s="1"/>
  <c r="AO1396" i="109"/>
  <c r="AH1399" i="109"/>
  <c r="AE1399" i="109"/>
  <c r="Z1399" i="109"/>
  <c r="Y1399" i="109"/>
  <c r="X1399" i="109"/>
  <c r="AG1399" i="109"/>
  <c r="AP1405" i="109"/>
  <c r="AB1407" i="109"/>
  <c r="AC1407" i="109" s="1"/>
  <c r="AA1407" i="109"/>
  <c r="AK1408" i="109"/>
  <c r="AD1409" i="109"/>
  <c r="AP1410" i="109"/>
  <c r="AL1417" i="109"/>
  <c r="AF1422" i="109"/>
  <c r="AR1422" i="109" s="1"/>
  <c r="Z1422" i="109"/>
  <c r="AJ1422" i="109"/>
  <c r="AI1422" i="109"/>
  <c r="AH1422" i="109"/>
  <c r="AG1422" i="109"/>
  <c r="AE1422" i="109"/>
  <c r="Y1422" i="109"/>
  <c r="X1422" i="109"/>
  <c r="AL1422" i="109"/>
  <c r="AK1426" i="109"/>
  <c r="Y1434" i="109"/>
  <c r="X1436" i="109"/>
  <c r="AD1436" i="109" s="1"/>
  <c r="AT1436" i="109" s="1"/>
  <c r="AU1436" i="109" s="1"/>
  <c r="AJ1440" i="109"/>
  <c r="AD1444" i="109"/>
  <c r="AI1446" i="109"/>
  <c r="Z1452" i="109"/>
  <c r="AQ1458" i="109"/>
  <c r="X1460" i="109"/>
  <c r="AD1460" i="109" s="1"/>
  <c r="AB1488" i="109"/>
  <c r="AC1488" i="109" s="1"/>
  <c r="AA1488" i="109"/>
  <c r="AP1489" i="109"/>
  <c r="AD1512" i="109"/>
  <c r="Z1374" i="109"/>
  <c r="Z1375" i="109"/>
  <c r="AR1390" i="109"/>
  <c r="AP1396" i="109"/>
  <c r="AM1408" i="109"/>
  <c r="AB1412" i="109"/>
  <c r="AC1412" i="109" s="1"/>
  <c r="AA1412" i="109"/>
  <c r="AB1414" i="109"/>
  <c r="AC1414" i="109" s="1"/>
  <c r="AA1414" i="109"/>
  <c r="AB1416" i="109"/>
  <c r="AC1416" i="109" s="1"/>
  <c r="AA1416" i="109"/>
  <c r="AM1417" i="109"/>
  <c r="AD1418" i="109"/>
  <c r="AL1426" i="109"/>
  <c r="AM1430" i="109"/>
  <c r="AM1432" i="109"/>
  <c r="Y1436" i="109"/>
  <c r="AL1441" i="109"/>
  <c r="AG1441" i="109"/>
  <c r="AQ1441" i="109" s="1"/>
  <c r="AF1441" i="109"/>
  <c r="Y1441" i="109"/>
  <c r="X1441" i="109"/>
  <c r="AD1441" i="109" s="1"/>
  <c r="AP1441" i="109"/>
  <c r="AO1441" i="109"/>
  <c r="AN1441" i="109"/>
  <c r="AJ1446" i="109"/>
  <c r="AP1449" i="109"/>
  <c r="AO1449" i="109"/>
  <c r="AM1449" i="109"/>
  <c r="AL1449" i="109"/>
  <c r="AI1449" i="109"/>
  <c r="AH1449" i="109"/>
  <c r="AN1449" i="109"/>
  <c r="AK1449" i="109"/>
  <c r="AJ1449" i="109"/>
  <c r="AG1449" i="109"/>
  <c r="AQ1449" i="109" s="1"/>
  <c r="AF1449" i="109"/>
  <c r="AD1453" i="109"/>
  <c r="AS1479" i="109"/>
  <c r="AP1514" i="109"/>
  <c r="AO1514" i="109"/>
  <c r="AH1514" i="109"/>
  <c r="AN1514" i="109"/>
  <c r="AM1514" i="109"/>
  <c r="AL1514" i="109"/>
  <c r="AK1514" i="109"/>
  <c r="AJ1514" i="109"/>
  <c r="AI1514" i="109"/>
  <c r="AG1514" i="109"/>
  <c r="AF1514" i="109"/>
  <c r="AE1514" i="109"/>
  <c r="Z1514" i="109"/>
  <c r="Y1514" i="109"/>
  <c r="X1514" i="109"/>
  <c r="AD1514" i="109" s="1"/>
  <c r="AG1531" i="109"/>
  <c r="AN1531" i="109"/>
  <c r="AM1531" i="109"/>
  <c r="AL1531" i="109"/>
  <c r="AK1531" i="109"/>
  <c r="AJ1531" i="109"/>
  <c r="AI1531" i="109"/>
  <c r="AH1531" i="109"/>
  <c r="AF1531" i="109"/>
  <c r="AE1531" i="109"/>
  <c r="AP1531" i="109"/>
  <c r="AO1531" i="109"/>
  <c r="AS1531" i="109" s="1"/>
  <c r="Y1531" i="109"/>
  <c r="AB1685" i="109"/>
  <c r="AC1685" i="109" s="1"/>
  <c r="AA1685" i="109"/>
  <c r="X1357" i="109"/>
  <c r="AD1357" i="109" s="1"/>
  <c r="AT1357" i="109" s="1"/>
  <c r="AU1357" i="109" s="1"/>
  <c r="AO1357" i="109"/>
  <c r="AS1357" i="109" s="1"/>
  <c r="AB1398" i="109"/>
  <c r="AC1398" i="109" s="1"/>
  <c r="AA1398" i="109"/>
  <c r="AJ1399" i="109"/>
  <c r="AD1400" i="109"/>
  <c r="AP1406" i="109"/>
  <c r="AS1406" i="109" s="1"/>
  <c r="AJ1406" i="109"/>
  <c r="AF1406" i="109"/>
  <c r="AE1406" i="109"/>
  <c r="AQ1406" i="109" s="1"/>
  <c r="Z1406" i="109"/>
  <c r="Y1406" i="109"/>
  <c r="X1406" i="109"/>
  <c r="AH1406" i="109"/>
  <c r="AN1408" i="109"/>
  <c r="AN1417" i="109"/>
  <c r="AB1421" i="109"/>
  <c r="AC1421" i="109" s="1"/>
  <c r="AA1421" i="109"/>
  <c r="AN1422" i="109"/>
  <c r="AD1423" i="109"/>
  <c r="AN1424" i="109"/>
  <c r="AM1426" i="109"/>
  <c r="AD1427" i="109"/>
  <c r="AN1430" i="109"/>
  <c r="AN1432" i="109"/>
  <c r="AK1446" i="109"/>
  <c r="X1449" i="109"/>
  <c r="AD1449" i="109" s="1"/>
  <c r="AM1452" i="109"/>
  <c r="AJ1464" i="109"/>
  <c r="AI1464" i="109"/>
  <c r="AH1464" i="109"/>
  <c r="AG1464" i="109"/>
  <c r="AF1464" i="109"/>
  <c r="AR1464" i="109" s="1"/>
  <c r="AE1464" i="109"/>
  <c r="AQ1464" i="109" s="1"/>
  <c r="Z1464" i="109"/>
  <c r="Y1464" i="109"/>
  <c r="AP1464" i="109"/>
  <c r="AO1464" i="109"/>
  <c r="AN1464" i="109"/>
  <c r="AM1464" i="109"/>
  <c r="AL1464" i="109"/>
  <c r="AK1464" i="109"/>
  <c r="X1464" i="109"/>
  <c r="AP1479" i="109"/>
  <c r="Z1531" i="109"/>
  <c r="AD1608" i="109"/>
  <c r="AT1608" i="109" s="1"/>
  <c r="AU1608" i="109" s="1"/>
  <c r="X1683" i="109"/>
  <c r="AJ1683" i="109"/>
  <c r="AI1683" i="109"/>
  <c r="AH1683" i="109"/>
  <c r="AG1683" i="109"/>
  <c r="AF1683" i="109"/>
  <c r="AE1683" i="109"/>
  <c r="AQ1683" i="109" s="1"/>
  <c r="Z1683" i="109"/>
  <c r="AP1683" i="109"/>
  <c r="AO1683" i="109"/>
  <c r="AS1683" i="109" s="1"/>
  <c r="AN1683" i="109"/>
  <c r="AM1683" i="109"/>
  <c r="AL1683" i="109"/>
  <c r="AK1683" i="109"/>
  <c r="Y1683" i="109"/>
  <c r="AN1462" i="109"/>
  <c r="AM1462" i="109"/>
  <c r="AL1462" i="109"/>
  <c r="AK1462" i="109"/>
  <c r="AJ1462" i="109"/>
  <c r="AI1462" i="109"/>
  <c r="AH1462" i="109"/>
  <c r="AG1462" i="109"/>
  <c r="AF1462" i="109"/>
  <c r="AR1462" i="109" s="1"/>
  <c r="AE1462" i="109"/>
  <c r="AQ1462" i="109" s="1"/>
  <c r="AD1486" i="109"/>
  <c r="AB1491" i="109"/>
  <c r="AC1491" i="109" s="1"/>
  <c r="AA1491" i="109"/>
  <c r="AD1495" i="109"/>
  <c r="AB1500" i="109"/>
  <c r="AC1500" i="109" s="1"/>
  <c r="AA1500" i="109"/>
  <c r="AL1516" i="109"/>
  <c r="AK1516" i="109"/>
  <c r="AI1516" i="109"/>
  <c r="AP1516" i="109"/>
  <c r="AO1516" i="109"/>
  <c r="AN1516" i="109"/>
  <c r="AM1516" i="109"/>
  <c r="AJ1516" i="109"/>
  <c r="Y1516" i="109"/>
  <c r="AD1519" i="109"/>
  <c r="Y1566" i="109"/>
  <c r="AP1566" i="109"/>
  <c r="AO1566" i="109"/>
  <c r="AS1566" i="109" s="1"/>
  <c r="AN1566" i="109"/>
  <c r="AM1566" i="109"/>
  <c r="AL1566" i="109"/>
  <c r="AK1566" i="109"/>
  <c r="AJ1566" i="109"/>
  <c r="AI1566" i="109"/>
  <c r="AH1566" i="109"/>
  <c r="AG1566" i="109"/>
  <c r="AF1566" i="109"/>
  <c r="AR1566" i="109" s="1"/>
  <c r="Z1566" i="109"/>
  <c r="X1566" i="109"/>
  <c r="AD1566" i="109" s="1"/>
  <c r="AE1566" i="109"/>
  <c r="AE1576" i="109"/>
  <c r="AQ1576" i="109" s="1"/>
  <c r="X1576" i="109"/>
  <c r="AP1576" i="109"/>
  <c r="AO1576" i="109"/>
  <c r="AN1576" i="109"/>
  <c r="AM1576" i="109"/>
  <c r="AL1576" i="109"/>
  <c r="AK1576" i="109"/>
  <c r="AJ1576" i="109"/>
  <c r="AI1576" i="109"/>
  <c r="AH1576" i="109"/>
  <c r="AG1576" i="109"/>
  <c r="AS1613" i="109"/>
  <c r="Z1414" i="109"/>
  <c r="AP1414" i="109"/>
  <c r="AS1414" i="109" s="1"/>
  <c r="X1415" i="109"/>
  <c r="AN1415" i="109"/>
  <c r="AD1442" i="109"/>
  <c r="AB1446" i="109"/>
  <c r="AC1446" i="109" s="1"/>
  <c r="AA1446" i="109"/>
  <c r="X1462" i="109"/>
  <c r="AD1462" i="109" s="1"/>
  <c r="AB1502" i="109"/>
  <c r="AC1502" i="109" s="1"/>
  <c r="AA1502" i="109"/>
  <c r="Z1516" i="109"/>
  <c r="AK1529" i="109"/>
  <c r="AG1529" i="109"/>
  <c r="AN1529" i="109"/>
  <c r="AM1529" i="109"/>
  <c r="AL1529" i="109"/>
  <c r="AJ1529" i="109"/>
  <c r="AI1529" i="109"/>
  <c r="AH1529" i="109"/>
  <c r="AF1529" i="109"/>
  <c r="AE1529" i="109"/>
  <c r="AQ1529" i="109" s="1"/>
  <c r="AP1529" i="109"/>
  <c r="AO1529" i="109"/>
  <c r="AS1529" i="109" s="1"/>
  <c r="Y1533" i="109"/>
  <c r="AN1533" i="109"/>
  <c r="AM1533" i="109"/>
  <c r="AL1533" i="109"/>
  <c r="AK1533" i="109"/>
  <c r="AJ1533" i="109"/>
  <c r="AI1533" i="109"/>
  <c r="AH1533" i="109"/>
  <c r="AG1533" i="109"/>
  <c r="AF1533" i="109"/>
  <c r="AE1533" i="109"/>
  <c r="AP1533" i="109"/>
  <c r="AO1533" i="109"/>
  <c r="AB1570" i="109"/>
  <c r="AC1570" i="109" s="1"/>
  <c r="AA1570" i="109"/>
  <c r="AT1619" i="109"/>
  <c r="AU1619" i="109" s="1"/>
  <c r="AB1658" i="109"/>
  <c r="AC1658" i="109" s="1"/>
  <c r="AA1658" i="109"/>
  <c r="AR1670" i="109"/>
  <c r="AF1679" i="109"/>
  <c r="AN1679" i="109"/>
  <c r="AM1679" i="109"/>
  <c r="AL1679" i="109"/>
  <c r="AK1679" i="109"/>
  <c r="AJ1679" i="109"/>
  <c r="AI1679" i="109"/>
  <c r="AH1679" i="109"/>
  <c r="AG1679" i="109"/>
  <c r="AE1679" i="109"/>
  <c r="Y1679" i="109"/>
  <c r="AP1679" i="109"/>
  <c r="AO1679" i="109"/>
  <c r="AS1679" i="109" s="1"/>
  <c r="Z1679" i="109"/>
  <c r="X1679" i="109"/>
  <c r="AD1679" i="109" s="1"/>
  <c r="X1413" i="109"/>
  <c r="X1414" i="109"/>
  <c r="AD1414" i="109" s="1"/>
  <c r="Y1415" i="109"/>
  <c r="Z1423" i="109"/>
  <c r="Y1462" i="109"/>
  <c r="AB1467" i="109"/>
  <c r="AC1467" i="109" s="1"/>
  <c r="AA1467" i="109"/>
  <c r="Z1468" i="109"/>
  <c r="Y1468" i="109"/>
  <c r="X1468" i="109"/>
  <c r="AD1468" i="109" s="1"/>
  <c r="AP1468" i="109"/>
  <c r="AO1468" i="109"/>
  <c r="AS1468" i="109" s="1"/>
  <c r="AN1468" i="109"/>
  <c r="AM1468" i="109"/>
  <c r="AB1489" i="109"/>
  <c r="AC1489" i="109" s="1"/>
  <c r="AA1489" i="109"/>
  <c r="AP1499" i="109"/>
  <c r="AH1499" i="109"/>
  <c r="AG1499" i="109"/>
  <c r="AF1499" i="109"/>
  <c r="AE1499" i="109"/>
  <c r="Z1499" i="109"/>
  <c r="Y1499" i="109"/>
  <c r="X1499" i="109"/>
  <c r="AJ1499" i="109"/>
  <c r="X1529" i="109"/>
  <c r="AD1529" i="109" s="1"/>
  <c r="X1533" i="109"/>
  <c r="AD1533" i="109" s="1"/>
  <c r="Y1546" i="109"/>
  <c r="AP1546" i="109"/>
  <c r="AO1546" i="109"/>
  <c r="AS1546" i="109" s="1"/>
  <c r="AN1546" i="109"/>
  <c r="AM1546" i="109"/>
  <c r="AL1546" i="109"/>
  <c r="AK1546" i="109"/>
  <c r="AJ1546" i="109"/>
  <c r="AI1546" i="109"/>
  <c r="AH1546" i="109"/>
  <c r="Z1546" i="109"/>
  <c r="Z1576" i="109"/>
  <c r="AB1674" i="109"/>
  <c r="AC1674" i="109" s="1"/>
  <c r="AA1674" i="109"/>
  <c r="Z1782" i="109"/>
  <c r="AP1782" i="109"/>
  <c r="AO1782" i="109"/>
  <c r="AS1782" i="109" s="1"/>
  <c r="AN1782" i="109"/>
  <c r="AM1782" i="109"/>
  <c r="AL1782" i="109"/>
  <c r="AK1782" i="109"/>
  <c r="AJ1782" i="109"/>
  <c r="AF1782" i="109"/>
  <c r="AG1782" i="109"/>
  <c r="AI1782" i="109"/>
  <c r="AH1782" i="109"/>
  <c r="AE1782" i="109"/>
  <c r="Y1782" i="109"/>
  <c r="X1782" i="109"/>
  <c r="AD1782" i="109" s="1"/>
  <c r="AH1851" i="109"/>
  <c r="AG1851" i="109"/>
  <c r="AF1851" i="109"/>
  <c r="AE1851" i="109"/>
  <c r="Y1851" i="109"/>
  <c r="AP1851" i="109"/>
  <c r="AO1851" i="109"/>
  <c r="AS1851" i="109" s="1"/>
  <c r="AN1851" i="109"/>
  <c r="AM1851" i="109"/>
  <c r="AL1851" i="109"/>
  <c r="AK1851" i="109"/>
  <c r="AJ1851" i="109"/>
  <c r="AI1851" i="109"/>
  <c r="Z1851" i="109"/>
  <c r="X1851" i="109"/>
  <c r="Z1403" i="109"/>
  <c r="AP1403" i="109"/>
  <c r="AS1403" i="109" s="1"/>
  <c r="X1404" i="109"/>
  <c r="AD1404" i="109" s="1"/>
  <c r="AT1404" i="109" s="1"/>
  <c r="AU1404" i="109" s="1"/>
  <c r="AN1404" i="109"/>
  <c r="Z1462" i="109"/>
  <c r="AH1474" i="109"/>
  <c r="AR1474" i="109" s="1"/>
  <c r="AP1474" i="109"/>
  <c r="AO1474" i="109"/>
  <c r="AS1474" i="109" s="1"/>
  <c r="AN1474" i="109"/>
  <c r="AM1474" i="109"/>
  <c r="AL1474" i="109"/>
  <c r="AK1474" i="109"/>
  <c r="AJ1474" i="109"/>
  <c r="AI1474" i="109"/>
  <c r="AG1474" i="109"/>
  <c r="AP1476" i="109"/>
  <c r="AO1476" i="109"/>
  <c r="AS1476" i="109" s="1"/>
  <c r="AN1476" i="109"/>
  <c r="AM1476" i="109"/>
  <c r="AL1476" i="109"/>
  <c r="AK1476" i="109"/>
  <c r="AJ1476" i="109"/>
  <c r="AI1476" i="109"/>
  <c r="AH1476" i="109"/>
  <c r="AG1476" i="109"/>
  <c r="AF1476" i="109"/>
  <c r="Z1478" i="109"/>
  <c r="AO1478" i="109"/>
  <c r="AN1478" i="109"/>
  <c r="AM1478" i="109"/>
  <c r="AL1478" i="109"/>
  <c r="AK1478" i="109"/>
  <c r="AJ1478" i="109"/>
  <c r="AI1478" i="109"/>
  <c r="AH1478" i="109"/>
  <c r="AG1478" i="109"/>
  <c r="AF1478" i="109"/>
  <c r="AR1478" i="109" s="1"/>
  <c r="AE1478" i="109"/>
  <c r="AD1504" i="109"/>
  <c r="AP1510" i="109"/>
  <c r="AL1510" i="109"/>
  <c r="AK1510" i="109"/>
  <c r="AJ1510" i="109"/>
  <c r="AI1510" i="109"/>
  <c r="AH1510" i="109"/>
  <c r="AG1510" i="109"/>
  <c r="AF1510" i="109"/>
  <c r="AE1510" i="109"/>
  <c r="Z1510" i="109"/>
  <c r="Y1510" i="109"/>
  <c r="AO1525" i="109"/>
  <c r="AL1525" i="109"/>
  <c r="AK1525" i="109"/>
  <c r="AJ1525" i="109"/>
  <c r="AI1525" i="109"/>
  <c r="AH1525" i="109"/>
  <c r="AG1525" i="109"/>
  <c r="AE1525" i="109"/>
  <c r="AP1525" i="109"/>
  <c r="AN1525" i="109"/>
  <c r="Y1525" i="109"/>
  <c r="Y1529" i="109"/>
  <c r="Z1533" i="109"/>
  <c r="AG1542" i="109"/>
  <c r="AP1542" i="109"/>
  <c r="AO1542" i="109"/>
  <c r="AN1542" i="109"/>
  <c r="AM1542" i="109"/>
  <c r="AL1542" i="109"/>
  <c r="AK1542" i="109"/>
  <c r="AJ1542" i="109"/>
  <c r="AI1542" i="109"/>
  <c r="AH1542" i="109"/>
  <c r="AF1542" i="109"/>
  <c r="AE1542" i="109"/>
  <c r="AK1562" i="109"/>
  <c r="AJ1562" i="109"/>
  <c r="AG1562" i="109"/>
  <c r="AI1562" i="109"/>
  <c r="AH1562" i="109"/>
  <c r="AF1562" i="109"/>
  <c r="AR1562" i="109" s="1"/>
  <c r="AE1562" i="109"/>
  <c r="Z1562" i="109"/>
  <c r="Y1562" i="109"/>
  <c r="X1562" i="109"/>
  <c r="AD1562" i="109" s="1"/>
  <c r="AM1562" i="109"/>
  <c r="Z1567" i="109"/>
  <c r="AP1567" i="109"/>
  <c r="AO1567" i="109"/>
  <c r="AS1567" i="109" s="1"/>
  <c r="AN1567" i="109"/>
  <c r="AM1567" i="109"/>
  <c r="AL1567" i="109"/>
  <c r="AK1567" i="109"/>
  <c r="AJ1567" i="109"/>
  <c r="AI1567" i="109"/>
  <c r="AH1567" i="109"/>
  <c r="Y1567" i="109"/>
  <c r="AR1569" i="109"/>
  <c r="AR1579" i="109"/>
  <c r="AP1583" i="109"/>
  <c r="AO1583" i="109"/>
  <c r="AN1583" i="109"/>
  <c r="AL1583" i="109"/>
  <c r="AK1583" i="109"/>
  <c r="AI1583" i="109"/>
  <c r="AF1583" i="109"/>
  <c r="AJ1583" i="109"/>
  <c r="AH1583" i="109"/>
  <c r="AG1583" i="109"/>
  <c r="AE1583" i="109"/>
  <c r="Z1583" i="109"/>
  <c r="Y1583" i="109"/>
  <c r="X1583" i="109"/>
  <c r="AL1731" i="109"/>
  <c r="AK1731" i="109"/>
  <c r="AJ1731" i="109"/>
  <c r="AI1731" i="109"/>
  <c r="AH1731" i="109"/>
  <c r="AG1731" i="109"/>
  <c r="AF1731" i="109"/>
  <c r="AR1731" i="109" s="1"/>
  <c r="AE1731" i="109"/>
  <c r="X1731" i="109"/>
  <c r="AM1731" i="109"/>
  <c r="AP1731" i="109"/>
  <c r="AO1731" i="109"/>
  <c r="AS1731" i="109" s="1"/>
  <c r="AN1731" i="109"/>
  <c r="Z1731" i="109"/>
  <c r="AJ1839" i="109"/>
  <c r="AI1839" i="109"/>
  <c r="AH1839" i="109"/>
  <c r="AF1839" i="109"/>
  <c r="AR1839" i="109" s="1"/>
  <c r="AE1839" i="109"/>
  <c r="AN1839" i="109"/>
  <c r="AM1839" i="109"/>
  <c r="AL1839" i="109"/>
  <c r="AK1839" i="109"/>
  <c r="AG1839" i="109"/>
  <c r="Z1839" i="109"/>
  <c r="Y1839" i="109"/>
  <c r="X1839" i="109"/>
  <c r="AO1839" i="109"/>
  <c r="AP1839" i="109"/>
  <c r="AM1390" i="109"/>
  <c r="AQ1390" i="109" s="1"/>
  <c r="X1402" i="109"/>
  <c r="X1403" i="109"/>
  <c r="Y1404" i="109"/>
  <c r="Z1412" i="109"/>
  <c r="Z1413" i="109"/>
  <c r="AQ1448" i="109"/>
  <c r="AS1458" i="109"/>
  <c r="AF1466" i="109"/>
  <c r="AR1466" i="109" s="1"/>
  <c r="AE1466" i="109"/>
  <c r="Z1466" i="109"/>
  <c r="Y1466" i="109"/>
  <c r="X1466" i="109"/>
  <c r="AH1466" i="109"/>
  <c r="AF1468" i="109"/>
  <c r="X1474" i="109"/>
  <c r="AD1474" i="109" s="1"/>
  <c r="X1476" i="109"/>
  <c r="AD1476" i="109" s="1"/>
  <c r="X1478" i="109"/>
  <c r="AD1478" i="109" s="1"/>
  <c r="AP1488" i="109"/>
  <c r="AF1488" i="109"/>
  <c r="AE1488" i="109"/>
  <c r="AQ1488" i="109" s="1"/>
  <c r="Z1488" i="109"/>
  <c r="Y1488" i="109"/>
  <c r="X1488" i="109"/>
  <c r="AD1488" i="109" s="1"/>
  <c r="AH1488" i="109"/>
  <c r="AD1491" i="109"/>
  <c r="AT1491" i="109" s="1"/>
  <c r="AU1491" i="109" s="1"/>
  <c r="AB1498" i="109"/>
  <c r="AC1498" i="109" s="1"/>
  <c r="AA1498" i="109"/>
  <c r="AD1498" i="109" s="1"/>
  <c r="AL1499" i="109"/>
  <c r="X1510" i="109"/>
  <c r="AD1510" i="109" s="1"/>
  <c r="Z1525" i="109"/>
  <c r="Z1529" i="109"/>
  <c r="X1542" i="109"/>
  <c r="AD1542" i="109" s="1"/>
  <c r="AN1562" i="109"/>
  <c r="Y1731" i="109"/>
  <c r="Y1402" i="109"/>
  <c r="Y1403" i="109"/>
  <c r="Z1404" i="109"/>
  <c r="AD1440" i="109"/>
  <c r="AH1443" i="109"/>
  <c r="AG1443" i="109"/>
  <c r="AF1443" i="109"/>
  <c r="AR1443" i="109" s="1"/>
  <c r="X1443" i="109"/>
  <c r="AD1443" i="109" s="1"/>
  <c r="Z1447" i="109"/>
  <c r="Y1447" i="109"/>
  <c r="X1447" i="109"/>
  <c r="AD1447" i="109" s="1"/>
  <c r="AP1447" i="109"/>
  <c r="AS1447" i="109" s="1"/>
  <c r="AM1447" i="109"/>
  <c r="AL1447" i="109"/>
  <c r="AR1448" i="109"/>
  <c r="AD1452" i="109"/>
  <c r="AB1456" i="109"/>
  <c r="AC1456" i="109" s="1"/>
  <c r="AA1456" i="109"/>
  <c r="Z1457" i="109"/>
  <c r="Y1457" i="109"/>
  <c r="X1457" i="109"/>
  <c r="AD1457" i="109" s="1"/>
  <c r="AP1457" i="109"/>
  <c r="AO1457" i="109"/>
  <c r="AN1457" i="109"/>
  <c r="AB1465" i="109"/>
  <c r="AC1465" i="109" s="1"/>
  <c r="AA1465" i="109"/>
  <c r="AD1465" i="109" s="1"/>
  <c r="AT1465" i="109" s="1"/>
  <c r="AU1465" i="109" s="1"/>
  <c r="AG1468" i="109"/>
  <c r="Y1474" i="109"/>
  <c r="Y1476" i="109"/>
  <c r="Y1478" i="109"/>
  <c r="AB1487" i="109"/>
  <c r="AC1487" i="109" s="1"/>
  <c r="AA1487" i="109"/>
  <c r="AM1499" i="109"/>
  <c r="AM1510" i="109"/>
  <c r="AE1516" i="109"/>
  <c r="AO1538" i="109"/>
  <c r="AS1538" i="109" s="1"/>
  <c r="AK1538" i="109"/>
  <c r="AP1538" i="109"/>
  <c r="AN1538" i="109"/>
  <c r="AM1538" i="109"/>
  <c r="AL1538" i="109"/>
  <c r="AJ1538" i="109"/>
  <c r="AI1538" i="109"/>
  <c r="AH1538" i="109"/>
  <c r="AG1538" i="109"/>
  <c r="AF1538" i="109"/>
  <c r="AR1538" i="109" s="1"/>
  <c r="AE1538" i="109"/>
  <c r="AQ1538" i="109" s="1"/>
  <c r="Z1538" i="109"/>
  <c r="Y1538" i="109"/>
  <c r="X1538" i="109"/>
  <c r="AD1538" i="109" s="1"/>
  <c r="AT1538" i="109" s="1"/>
  <c r="AU1538" i="109" s="1"/>
  <c r="Y1542" i="109"/>
  <c r="AO1562" i="109"/>
  <c r="AS1562" i="109" s="1"/>
  <c r="AF1576" i="109"/>
  <c r="AR1576" i="109" s="1"/>
  <c r="AS1646" i="109"/>
  <c r="AP1675" i="109"/>
  <c r="AO1675" i="109"/>
  <c r="AS1675" i="109" s="1"/>
  <c r="AN1675" i="109"/>
  <c r="AM1675" i="109"/>
  <c r="AL1675" i="109"/>
  <c r="AK1675" i="109"/>
  <c r="AJ1675" i="109"/>
  <c r="AI1675" i="109"/>
  <c r="AH1675" i="109"/>
  <c r="AG1675" i="109"/>
  <c r="AF1675" i="109"/>
  <c r="AE1675" i="109"/>
  <c r="AQ1675" i="109" s="1"/>
  <c r="Z1675" i="109"/>
  <c r="Y1675" i="109"/>
  <c r="X1675" i="109"/>
  <c r="AD1675" i="109" s="1"/>
  <c r="AB1711" i="109"/>
  <c r="AC1711" i="109" s="1"/>
  <c r="AA1711" i="109"/>
  <c r="AF1723" i="109"/>
  <c r="AR1723" i="109" s="1"/>
  <c r="AE1723" i="109"/>
  <c r="AQ1723" i="109" s="1"/>
  <c r="Z1723" i="109"/>
  <c r="Y1723" i="109"/>
  <c r="AN1723" i="109"/>
  <c r="AP1723" i="109"/>
  <c r="AO1723" i="109"/>
  <c r="AS1723" i="109" s="1"/>
  <c r="AM1723" i="109"/>
  <c r="AL1723" i="109"/>
  <c r="AK1723" i="109"/>
  <c r="AG1723" i="109"/>
  <c r="AJ1723" i="109"/>
  <c r="AI1723" i="109"/>
  <c r="AH1723" i="109"/>
  <c r="X1723" i="109"/>
  <c r="AO1390" i="109"/>
  <c r="AS1390" i="109" s="1"/>
  <c r="Z1401" i="109"/>
  <c r="Z1402" i="109"/>
  <c r="AE1423" i="109"/>
  <c r="AQ1423" i="109" s="1"/>
  <c r="Y1443" i="109"/>
  <c r="AB1454" i="109"/>
  <c r="AC1454" i="109" s="1"/>
  <c r="AA1454" i="109"/>
  <c r="AF1455" i="109"/>
  <c r="AR1455" i="109" s="1"/>
  <c r="AE1455" i="109"/>
  <c r="AQ1455" i="109" s="1"/>
  <c r="Z1455" i="109"/>
  <c r="Y1455" i="109"/>
  <c r="X1455" i="109"/>
  <c r="AH1455" i="109"/>
  <c r="AE1457" i="109"/>
  <c r="AO1462" i="109"/>
  <c r="AJ1466" i="109"/>
  <c r="AH1468" i="109"/>
  <c r="Z1474" i="109"/>
  <c r="Z1476" i="109"/>
  <c r="AJ1488" i="109"/>
  <c r="AB1496" i="109"/>
  <c r="AC1496" i="109" s="1"/>
  <c r="AA1496" i="109"/>
  <c r="AD1496" i="109" s="1"/>
  <c r="AN1499" i="109"/>
  <c r="AN1510" i="109"/>
  <c r="AD1511" i="109"/>
  <c r="AF1516" i="109"/>
  <c r="AF1525" i="109"/>
  <c r="AR1525" i="109" s="1"/>
  <c r="AI1530" i="109"/>
  <c r="AE1530" i="109"/>
  <c r="AQ1530" i="109" s="1"/>
  <c r="AN1530" i="109"/>
  <c r="AM1530" i="109"/>
  <c r="AL1530" i="109"/>
  <c r="AK1530" i="109"/>
  <c r="AJ1530" i="109"/>
  <c r="AH1530" i="109"/>
  <c r="AG1530" i="109"/>
  <c r="AF1530" i="109"/>
  <c r="AO1530" i="109"/>
  <c r="Z1530" i="109"/>
  <c r="Y1530" i="109"/>
  <c r="X1530" i="109"/>
  <c r="AD1530" i="109" s="1"/>
  <c r="AP1530" i="109"/>
  <c r="AD1534" i="109"/>
  <c r="Z1542" i="109"/>
  <c r="AP1562" i="109"/>
  <c r="AF1423" i="109"/>
  <c r="Z1443" i="109"/>
  <c r="AF1457" i="109"/>
  <c r="AP1462" i="109"/>
  <c r="AK1466" i="109"/>
  <c r="AI1468" i="109"/>
  <c r="AJ1484" i="109"/>
  <c r="AI1484" i="109"/>
  <c r="AH1484" i="109"/>
  <c r="AG1484" i="109"/>
  <c r="AF1484" i="109"/>
  <c r="AE1484" i="109"/>
  <c r="Z1484" i="109"/>
  <c r="Y1484" i="109"/>
  <c r="X1484" i="109"/>
  <c r="AD1484" i="109" s="1"/>
  <c r="AF1486" i="109"/>
  <c r="AH1486" i="109"/>
  <c r="AG1486" i="109"/>
  <c r="AE1486" i="109"/>
  <c r="AQ1486" i="109" s="1"/>
  <c r="Z1486" i="109"/>
  <c r="Y1486" i="109"/>
  <c r="X1486" i="109"/>
  <c r="AJ1486" i="109"/>
  <c r="AK1488" i="109"/>
  <c r="AO1499" i="109"/>
  <c r="AS1499" i="109" s="1"/>
  <c r="AB1507" i="109"/>
  <c r="AC1507" i="109" s="1"/>
  <c r="AA1507" i="109"/>
  <c r="AD1507" i="109" s="1"/>
  <c r="AT1507" i="109" s="1"/>
  <c r="AU1507" i="109" s="1"/>
  <c r="AO1510" i="109"/>
  <c r="AS1510" i="109" s="1"/>
  <c r="AG1516" i="109"/>
  <c r="AM1525" i="109"/>
  <c r="AE1546" i="109"/>
  <c r="AS1559" i="109"/>
  <c r="AE1567" i="109"/>
  <c r="AK1573" i="109"/>
  <c r="AJ1573" i="109"/>
  <c r="AG1573" i="109"/>
  <c r="AO1573" i="109"/>
  <c r="AS1573" i="109" s="1"/>
  <c r="AN1573" i="109"/>
  <c r="AM1573" i="109"/>
  <c r="AL1573" i="109"/>
  <c r="AI1573" i="109"/>
  <c r="AH1573" i="109"/>
  <c r="AF1573" i="109"/>
  <c r="AR1573" i="109" s="1"/>
  <c r="AE1573" i="109"/>
  <c r="Z1573" i="109"/>
  <c r="Y1573" i="109"/>
  <c r="AE1412" i="109"/>
  <c r="AQ1412" i="109" s="1"/>
  <c r="AE1413" i="109"/>
  <c r="AQ1413" i="109" s="1"/>
  <c r="AE1414" i="109"/>
  <c r="AQ1414" i="109" s="1"/>
  <c r="AE1415" i="109"/>
  <c r="AQ1415" i="109" s="1"/>
  <c r="AG1423" i="109"/>
  <c r="AD1481" i="109"/>
  <c r="AB1485" i="109"/>
  <c r="AC1485" i="109" s="1"/>
  <c r="AA1485" i="109"/>
  <c r="AB1494" i="109"/>
  <c r="AC1494" i="109" s="1"/>
  <c r="AA1494" i="109"/>
  <c r="AH1516" i="109"/>
  <c r="AA1521" i="109"/>
  <c r="AB1521" i="109"/>
  <c r="AC1521" i="109" s="1"/>
  <c r="AM1526" i="109"/>
  <c r="AL1526" i="109"/>
  <c r="AK1526" i="109"/>
  <c r="AJ1526" i="109"/>
  <c r="AI1526" i="109"/>
  <c r="AH1526" i="109"/>
  <c r="AG1526" i="109"/>
  <c r="AE1526" i="109"/>
  <c r="AN1526" i="109"/>
  <c r="AF1526" i="109"/>
  <c r="Z1526" i="109"/>
  <c r="Y1526" i="109"/>
  <c r="X1526" i="109"/>
  <c r="AD1526" i="109" s="1"/>
  <c r="AO1526" i="109"/>
  <c r="AS1526" i="109" s="1"/>
  <c r="AF1546" i="109"/>
  <c r="AF1567" i="109"/>
  <c r="AO1580" i="109"/>
  <c r="AS1580" i="109" s="1"/>
  <c r="AN1580" i="109"/>
  <c r="AL1580" i="109"/>
  <c r="AP1580" i="109"/>
  <c r="AM1580" i="109"/>
  <c r="AK1580" i="109"/>
  <c r="AJ1580" i="109"/>
  <c r="AI1580" i="109"/>
  <c r="AH1580" i="109"/>
  <c r="AG1580" i="109"/>
  <c r="AF1580" i="109"/>
  <c r="AE1580" i="109"/>
  <c r="X1580" i="109"/>
  <c r="Z1580" i="109"/>
  <c r="AD1594" i="109"/>
  <c r="AT1594" i="109" s="1"/>
  <c r="AU1594" i="109" s="1"/>
  <c r="AB1618" i="109"/>
  <c r="AC1618" i="109" s="1"/>
  <c r="AA1618" i="109"/>
  <c r="AJ1657" i="109"/>
  <c r="AI1657" i="109"/>
  <c r="AH1657" i="109"/>
  <c r="AG1657" i="109"/>
  <c r="AF1657" i="109"/>
  <c r="AE1657" i="109"/>
  <c r="Z1657" i="109"/>
  <c r="AP1657" i="109"/>
  <c r="AO1657" i="109"/>
  <c r="AS1657" i="109" s="1"/>
  <c r="AN1657" i="109"/>
  <c r="AM1657" i="109"/>
  <c r="AL1657" i="109"/>
  <c r="AK1657" i="109"/>
  <c r="AF1412" i="109"/>
  <c r="AR1412" i="109" s="1"/>
  <c r="AF1413" i="109"/>
  <c r="AR1413" i="109" s="1"/>
  <c r="AF1414" i="109"/>
  <c r="AF1415" i="109"/>
  <c r="AH1423" i="109"/>
  <c r="AD1456" i="109"/>
  <c r="AH1457" i="109"/>
  <c r="AM1466" i="109"/>
  <c r="AK1468" i="109"/>
  <c r="AP1478" i="109"/>
  <c r="AL1486" i="109"/>
  <c r="AM1488" i="109"/>
  <c r="AB1501" i="109"/>
  <c r="AC1501" i="109" s="1"/>
  <c r="AA1501" i="109"/>
  <c r="AB1505" i="109"/>
  <c r="AC1505" i="109" s="1"/>
  <c r="AA1505" i="109"/>
  <c r="AD1509" i="109"/>
  <c r="AA1518" i="109"/>
  <c r="AB1518" i="109"/>
  <c r="AC1518" i="109" s="1"/>
  <c r="AQ1523" i="109"/>
  <c r="AP1526" i="109"/>
  <c r="AE1543" i="109"/>
  <c r="AP1543" i="109"/>
  <c r="AO1543" i="109"/>
  <c r="AS1543" i="109" s="1"/>
  <c r="AN1543" i="109"/>
  <c r="AM1543" i="109"/>
  <c r="AL1543" i="109"/>
  <c r="AK1543" i="109"/>
  <c r="AJ1543" i="109"/>
  <c r="AI1543" i="109"/>
  <c r="AH1543" i="109"/>
  <c r="AG1543" i="109"/>
  <c r="Z1543" i="109"/>
  <c r="Y1543" i="109"/>
  <c r="X1543" i="109"/>
  <c r="AD1543" i="109" s="1"/>
  <c r="AF1543" i="109"/>
  <c r="AG1546" i="109"/>
  <c r="AG1567" i="109"/>
  <c r="AR1578" i="109"/>
  <c r="X1657" i="109"/>
  <c r="AM1754" i="109"/>
  <c r="AH1754" i="109"/>
  <c r="AP1754" i="109"/>
  <c r="AO1754" i="109"/>
  <c r="AS1754" i="109" s="1"/>
  <c r="AN1754" i="109"/>
  <c r="AL1754" i="109"/>
  <c r="AK1754" i="109"/>
  <c r="AJ1754" i="109"/>
  <c r="AI1754" i="109"/>
  <c r="AG1754" i="109"/>
  <c r="AF1754" i="109"/>
  <c r="AE1754" i="109"/>
  <c r="Z1754" i="109"/>
  <c r="Y1754" i="109"/>
  <c r="AE1401" i="109"/>
  <c r="AQ1401" i="109" s="1"/>
  <c r="AE1402" i="109"/>
  <c r="AQ1402" i="109" s="1"/>
  <c r="AE1403" i="109"/>
  <c r="AQ1403" i="109" s="1"/>
  <c r="AE1404" i="109"/>
  <c r="AQ1404" i="109" s="1"/>
  <c r="AG1412" i="109"/>
  <c r="AG1413" i="109"/>
  <c r="AG1414" i="109"/>
  <c r="AG1415" i="109"/>
  <c r="AI1423" i="109"/>
  <c r="AE1443" i="109"/>
  <c r="AE1447" i="109"/>
  <c r="AI1457" i="109"/>
  <c r="AP1461" i="109"/>
  <c r="AO1461" i="109"/>
  <c r="AS1461" i="109" s="1"/>
  <c r="AN1461" i="109"/>
  <c r="AM1461" i="109"/>
  <c r="AL1461" i="109"/>
  <c r="AK1461" i="109"/>
  <c r="AJ1461" i="109"/>
  <c r="AI1461" i="109"/>
  <c r="AH1461" i="109"/>
  <c r="AG1461" i="109"/>
  <c r="AF1461" i="109"/>
  <c r="AE1461" i="109"/>
  <c r="AN1466" i="109"/>
  <c r="AL1468" i="109"/>
  <c r="AB1469" i="109"/>
  <c r="AC1469" i="109" s="1"/>
  <c r="AE1476" i="109"/>
  <c r="AB1492" i="109"/>
  <c r="AC1492" i="109" s="1"/>
  <c r="AA1492" i="109"/>
  <c r="AD1524" i="109"/>
  <c r="Y1535" i="109"/>
  <c r="AO1535" i="109"/>
  <c r="AS1535" i="109" s="1"/>
  <c r="AN1535" i="109"/>
  <c r="AM1535" i="109"/>
  <c r="AL1535" i="109"/>
  <c r="AK1535" i="109"/>
  <c r="AJ1535" i="109"/>
  <c r="AI1535" i="109"/>
  <c r="AH1535" i="109"/>
  <c r="AG1535" i="109"/>
  <c r="AF1535" i="109"/>
  <c r="AE1535" i="109"/>
  <c r="AO1547" i="109"/>
  <c r="X1547" i="109"/>
  <c r="AD1547" i="109" s="1"/>
  <c r="AP1547" i="109"/>
  <c r="AN1547" i="109"/>
  <c r="AM1547" i="109"/>
  <c r="AL1547" i="109"/>
  <c r="AK1547" i="109"/>
  <c r="AJ1547" i="109"/>
  <c r="AI1547" i="109"/>
  <c r="AH1547" i="109"/>
  <c r="AG1547" i="109"/>
  <c r="AF1547" i="109"/>
  <c r="AE1547" i="109"/>
  <c r="AQ1547" i="109" s="1"/>
  <c r="Z1547" i="109"/>
  <c r="AR1557" i="109"/>
  <c r="AD1558" i="109"/>
  <c r="AF1593" i="109"/>
  <c r="AR1593" i="109" s="1"/>
  <c r="AG1593" i="109"/>
  <c r="AE1593" i="109"/>
  <c r="Z1593" i="109"/>
  <c r="Y1593" i="109"/>
  <c r="X1593" i="109"/>
  <c r="AP1593" i="109"/>
  <c r="AO1593" i="109"/>
  <c r="AN1593" i="109"/>
  <c r="AI1593" i="109"/>
  <c r="AB1649" i="109"/>
  <c r="AC1649" i="109" s="1"/>
  <c r="AA1649" i="109"/>
  <c r="Y1657" i="109"/>
  <c r="AN1719" i="109"/>
  <c r="AM1719" i="109"/>
  <c r="AL1719" i="109"/>
  <c r="AJ1719" i="109"/>
  <c r="AI1719" i="109"/>
  <c r="AH1719" i="109"/>
  <c r="AG1719" i="109"/>
  <c r="AP1719" i="109"/>
  <c r="AO1719" i="109"/>
  <c r="AK1719" i="109"/>
  <c r="AF1719" i="109"/>
  <c r="AE1719" i="109"/>
  <c r="Y1719" i="109"/>
  <c r="AF1401" i="109"/>
  <c r="AR1401" i="109" s="1"/>
  <c r="AF1403" i="109"/>
  <c r="AR1403" i="109" s="1"/>
  <c r="AF1404" i="109"/>
  <c r="AR1404" i="109" s="1"/>
  <c r="AH1412" i="109"/>
  <c r="AH1414" i="109"/>
  <c r="AH1415" i="109"/>
  <c r="AJ1423" i="109"/>
  <c r="AI1443" i="109"/>
  <c r="AF1447" i="109"/>
  <c r="AM1455" i="109"/>
  <c r="AJ1457" i="109"/>
  <c r="AQ1459" i="109"/>
  <c r="X1461" i="109"/>
  <c r="AD1461" i="109" s="1"/>
  <c r="AO1466" i="109"/>
  <c r="AS1466" i="109" s="1"/>
  <c r="Z1469" i="109"/>
  <c r="Y1469" i="109"/>
  <c r="X1469" i="109"/>
  <c r="AD1469" i="109" s="1"/>
  <c r="AP1469" i="109"/>
  <c r="AO1469" i="109"/>
  <c r="AN1469" i="109"/>
  <c r="AR1469" i="109" s="1"/>
  <c r="AM1469" i="109"/>
  <c r="AQ1469" i="109" s="1"/>
  <c r="AL1469" i="109"/>
  <c r="AE1474" i="109"/>
  <c r="AM1484" i="109"/>
  <c r="AN1486" i="109"/>
  <c r="AO1488" i="109"/>
  <c r="AB1490" i="109"/>
  <c r="AC1490" i="109" s="1"/>
  <c r="AA1490" i="109"/>
  <c r="AS1497" i="109"/>
  <c r="Z1500" i="109"/>
  <c r="AN1500" i="109"/>
  <c r="AH1500" i="109"/>
  <c r="AG1500" i="109"/>
  <c r="AF1500" i="109"/>
  <c r="AR1500" i="109" s="1"/>
  <c r="AE1500" i="109"/>
  <c r="AQ1500" i="109" s="1"/>
  <c r="Y1500" i="109"/>
  <c r="X1500" i="109"/>
  <c r="AJ1500" i="109"/>
  <c r="AB1503" i="109"/>
  <c r="AC1503" i="109" s="1"/>
  <c r="AA1503" i="109"/>
  <c r="X1535" i="109"/>
  <c r="AD1535" i="109" s="1"/>
  <c r="AJ1593" i="109"/>
  <c r="AH1625" i="109"/>
  <c r="AG1625" i="109"/>
  <c r="AF1625" i="109"/>
  <c r="AE1625" i="109"/>
  <c r="Z1625" i="109"/>
  <c r="Y1625" i="109"/>
  <c r="AP1625" i="109"/>
  <c r="AO1625" i="109"/>
  <c r="AS1625" i="109" s="1"/>
  <c r="AN1625" i="109"/>
  <c r="AM1625" i="109"/>
  <c r="AL1625" i="109"/>
  <c r="AK1625" i="109"/>
  <c r="AJ1625" i="109"/>
  <c r="AI1625" i="109"/>
  <c r="X1625" i="109"/>
  <c r="AD1625" i="109" s="1"/>
  <c r="Z1719" i="109"/>
  <c r="AI1756" i="109"/>
  <c r="AP1756" i="109"/>
  <c r="AO1756" i="109"/>
  <c r="AN1756" i="109"/>
  <c r="AM1756" i="109"/>
  <c r="AL1756" i="109"/>
  <c r="AK1756" i="109"/>
  <c r="AJ1756" i="109"/>
  <c r="AH1756" i="109"/>
  <c r="AG1756" i="109"/>
  <c r="AF1756" i="109"/>
  <c r="AE1756" i="109"/>
  <c r="Z1756" i="109"/>
  <c r="Y1756" i="109"/>
  <c r="X1756" i="109"/>
  <c r="AP1503" i="109"/>
  <c r="AS1503" i="109" s="1"/>
  <c r="AH1503" i="109"/>
  <c r="AN1504" i="109"/>
  <c r="AF1504" i="109"/>
  <c r="AR1504" i="109" s="1"/>
  <c r="AH1507" i="109"/>
  <c r="Z1507" i="109"/>
  <c r="AF1508" i="109"/>
  <c r="AR1508" i="109" s="1"/>
  <c r="X1508" i="109"/>
  <c r="Y1522" i="109"/>
  <c r="AJ1522" i="109"/>
  <c r="AI1522" i="109"/>
  <c r="AH1522" i="109"/>
  <c r="AG1522" i="109"/>
  <c r="AE1522" i="109"/>
  <c r="Z1522" i="109"/>
  <c r="AB1557" i="109"/>
  <c r="AC1557" i="109" s="1"/>
  <c r="AA1557" i="109"/>
  <c r="AE1565" i="109"/>
  <c r="X1565" i="109"/>
  <c r="AD1565" i="109" s="1"/>
  <c r="AO1565" i="109"/>
  <c r="AN1565" i="109"/>
  <c r="AM1565" i="109"/>
  <c r="AL1565" i="109"/>
  <c r="AK1565" i="109"/>
  <c r="AJ1565" i="109"/>
  <c r="AI1565" i="109"/>
  <c r="AH1565" i="109"/>
  <c r="AG1565" i="109"/>
  <c r="AF1565" i="109"/>
  <c r="AA1578" i="109"/>
  <c r="AD1578" i="109" s="1"/>
  <c r="AT1578" i="109" s="1"/>
  <c r="AU1578" i="109" s="1"/>
  <c r="AB1578" i="109"/>
  <c r="AC1578" i="109" s="1"/>
  <c r="AD1653" i="109"/>
  <c r="AN1666" i="109"/>
  <c r="AM1666" i="109"/>
  <c r="AL1666" i="109"/>
  <c r="AK1666" i="109"/>
  <c r="AJ1666" i="109"/>
  <c r="AI1666" i="109"/>
  <c r="AH1666" i="109"/>
  <c r="AG1666" i="109"/>
  <c r="AF1666" i="109"/>
  <c r="AR1666" i="109" s="1"/>
  <c r="AE1666" i="109"/>
  <c r="AQ1666" i="109" s="1"/>
  <c r="Z1666" i="109"/>
  <c r="AP1666" i="109"/>
  <c r="AO1666" i="109"/>
  <c r="AS1666" i="109" s="1"/>
  <c r="Y1666" i="109"/>
  <c r="X1666" i="109"/>
  <c r="AD1666" i="109" s="1"/>
  <c r="AT1666" i="109" s="1"/>
  <c r="AU1666" i="109" s="1"/>
  <c r="AR1673" i="109"/>
  <c r="Z1895" i="109"/>
  <c r="AI1895" i="109"/>
  <c r="AH1895" i="109"/>
  <c r="AG1895" i="109"/>
  <c r="AF1895" i="109"/>
  <c r="AR1895" i="109" s="1"/>
  <c r="AE1895" i="109"/>
  <c r="Y1895" i="109"/>
  <c r="X1895" i="109"/>
  <c r="AP1895" i="109"/>
  <c r="AO1895" i="109"/>
  <c r="AS1895" i="109" s="1"/>
  <c r="AN1895" i="109"/>
  <c r="AL1895" i="109"/>
  <c r="AM1895" i="109"/>
  <c r="AJ1448" i="109"/>
  <c r="AP1456" i="109"/>
  <c r="AS1456" i="109" s="1"/>
  <c r="AL1458" i="109"/>
  <c r="AJ1459" i="109"/>
  <c r="AR1459" i="109" s="1"/>
  <c r="X1465" i="109"/>
  <c r="AP1467" i="109"/>
  <c r="AS1467" i="109" s="1"/>
  <c r="AL1470" i="109"/>
  <c r="AR1470" i="109" s="1"/>
  <c r="AK1471" i="109"/>
  <c r="AQ1471" i="109" s="1"/>
  <c r="AJ1472" i="109"/>
  <c r="AR1472" i="109" s="1"/>
  <c r="X1485" i="109"/>
  <c r="X1501" i="109"/>
  <c r="AD1501" i="109" s="1"/>
  <c r="AL1501" i="109"/>
  <c r="X1502" i="109"/>
  <c r="AD1502" i="109" s="1"/>
  <c r="AT1502" i="109" s="1"/>
  <c r="AU1502" i="109" s="1"/>
  <c r="X1503" i="109"/>
  <c r="AD1503" i="109" s="1"/>
  <c r="AT1503" i="109" s="1"/>
  <c r="AU1503" i="109" s="1"/>
  <c r="X1504" i="109"/>
  <c r="X1505" i="109"/>
  <c r="AD1505" i="109" s="1"/>
  <c r="AT1505" i="109" s="1"/>
  <c r="X1506" i="109"/>
  <c r="AD1506" i="109" s="1"/>
  <c r="X1507" i="109"/>
  <c r="Y1508" i="109"/>
  <c r="AD1521" i="109"/>
  <c r="Y1565" i="109"/>
  <c r="AM1572" i="109"/>
  <c r="AL1572" i="109"/>
  <c r="AI1572" i="109"/>
  <c r="AF1572" i="109"/>
  <c r="AK1572" i="109"/>
  <c r="AJ1572" i="109"/>
  <c r="AH1572" i="109"/>
  <c r="AG1572" i="109"/>
  <c r="AE1572" i="109"/>
  <c r="AQ1572" i="109" s="1"/>
  <c r="Z1572" i="109"/>
  <c r="Y1572" i="109"/>
  <c r="X1572" i="109"/>
  <c r="AD1572" i="109" s="1"/>
  <c r="AB1600" i="109"/>
  <c r="AC1600" i="109" s="1"/>
  <c r="AA1600" i="109"/>
  <c r="AP1620" i="109"/>
  <c r="AN1620" i="109"/>
  <c r="AM1620" i="109"/>
  <c r="AL1620" i="109"/>
  <c r="AK1620" i="109"/>
  <c r="AO1620" i="109"/>
  <c r="AS1620" i="109" s="1"/>
  <c r="AJ1620" i="109"/>
  <c r="AI1620" i="109"/>
  <c r="AH1620" i="109"/>
  <c r="AG1620" i="109"/>
  <c r="Z1620" i="109"/>
  <c r="Y1620" i="109"/>
  <c r="X1620" i="109"/>
  <c r="AD1620" i="109" s="1"/>
  <c r="AR1637" i="109"/>
  <c r="AG1790" i="109"/>
  <c r="AF1790" i="109"/>
  <c r="AR1790" i="109" s="1"/>
  <c r="AE1790" i="109"/>
  <c r="AQ1790" i="109" s="1"/>
  <c r="AP1790" i="109"/>
  <c r="AO1790" i="109"/>
  <c r="AS1790" i="109" s="1"/>
  <c r="AN1790" i="109"/>
  <c r="AM1790" i="109"/>
  <c r="AL1790" i="109"/>
  <c r="AK1790" i="109"/>
  <c r="AJ1790" i="109"/>
  <c r="AI1790" i="109"/>
  <c r="AH1790" i="109"/>
  <c r="X1790" i="109"/>
  <c r="Z1790" i="109"/>
  <c r="AJ1895" i="109"/>
  <c r="AM1458" i="109"/>
  <c r="Y1465" i="109"/>
  <c r="AM1470" i="109"/>
  <c r="AQ1470" i="109" s="1"/>
  <c r="Y1485" i="109"/>
  <c r="AP1492" i="109"/>
  <c r="AS1492" i="109" s="1"/>
  <c r="AH1492" i="109"/>
  <c r="AN1493" i="109"/>
  <c r="AF1493" i="109"/>
  <c r="AR1493" i="109" s="1"/>
  <c r="AH1496" i="109"/>
  <c r="Z1496" i="109"/>
  <c r="AF1497" i="109"/>
  <c r="AR1497" i="109" s="1"/>
  <c r="X1497" i="109"/>
  <c r="AD1497" i="109" s="1"/>
  <c r="AT1497" i="109" s="1"/>
  <c r="AU1497" i="109" s="1"/>
  <c r="Y1502" i="109"/>
  <c r="Y1503" i="109"/>
  <c r="Y1504" i="109"/>
  <c r="Y1505" i="109"/>
  <c r="Y1506" i="109"/>
  <c r="Y1507" i="109"/>
  <c r="Z1508" i="109"/>
  <c r="AI1519" i="109"/>
  <c r="AE1519" i="109"/>
  <c r="AJ1519" i="109"/>
  <c r="AH1519" i="109"/>
  <c r="AF1519" i="109"/>
  <c r="AR1519" i="109" s="1"/>
  <c r="Z1519" i="109"/>
  <c r="Y1519" i="109"/>
  <c r="AF1522" i="109"/>
  <c r="AR1550" i="109"/>
  <c r="AR1553" i="109"/>
  <c r="AI1563" i="109"/>
  <c r="AH1563" i="109"/>
  <c r="AE1563" i="109"/>
  <c r="AQ1563" i="109" s="1"/>
  <c r="AL1563" i="109"/>
  <c r="AK1563" i="109"/>
  <c r="AJ1563" i="109"/>
  <c r="AG1563" i="109"/>
  <c r="AF1563" i="109"/>
  <c r="Z1563" i="109"/>
  <c r="Y1563" i="109"/>
  <c r="X1563" i="109"/>
  <c r="AD1563" i="109" s="1"/>
  <c r="Z1565" i="109"/>
  <c r="Y1577" i="109"/>
  <c r="AP1577" i="109"/>
  <c r="AO1577" i="109"/>
  <c r="AS1577" i="109" s="1"/>
  <c r="AN1577" i="109"/>
  <c r="AM1577" i="109"/>
  <c r="AL1577" i="109"/>
  <c r="AK1577" i="109"/>
  <c r="Z1577" i="109"/>
  <c r="Z1639" i="109"/>
  <c r="Y1639" i="109"/>
  <c r="X1639" i="109"/>
  <c r="AP1639" i="109"/>
  <c r="AO1639" i="109"/>
  <c r="AS1639" i="109" s="1"/>
  <c r="AN1639" i="109"/>
  <c r="AJ1639" i="109"/>
  <c r="AM1639" i="109"/>
  <c r="AL1698" i="109"/>
  <c r="AJ1698" i="109"/>
  <c r="AG1698" i="109"/>
  <c r="AP1698" i="109"/>
  <c r="AO1698" i="109"/>
  <c r="AS1698" i="109" s="1"/>
  <c r="AN1698" i="109"/>
  <c r="AM1698" i="109"/>
  <c r="AK1698" i="109"/>
  <c r="AE1698" i="109"/>
  <c r="AI1698" i="109"/>
  <c r="AH1698" i="109"/>
  <c r="AF1698" i="109"/>
  <c r="X1698" i="109"/>
  <c r="AD1698" i="109" s="1"/>
  <c r="Z1698" i="109"/>
  <c r="AL1720" i="109"/>
  <c r="AK1720" i="109"/>
  <c r="AJ1720" i="109"/>
  <c r="AI1720" i="109"/>
  <c r="AH1720" i="109"/>
  <c r="AG1720" i="109"/>
  <c r="AF1720" i="109"/>
  <c r="AE1720" i="109"/>
  <c r="AP1720" i="109"/>
  <c r="AO1720" i="109"/>
  <c r="AN1720" i="109"/>
  <c r="AM1720" i="109"/>
  <c r="Z1720" i="109"/>
  <c r="Y1720" i="109"/>
  <c r="X1720" i="109"/>
  <c r="AD1720" i="109" s="1"/>
  <c r="Y1790" i="109"/>
  <c r="AB1838" i="109"/>
  <c r="AC1838" i="109" s="1"/>
  <c r="AA1838" i="109"/>
  <c r="AK1895" i="109"/>
  <c r="AN1458" i="109"/>
  <c r="AR1458" i="109" s="1"/>
  <c r="Z1465" i="109"/>
  <c r="AN1470" i="109"/>
  <c r="Z1485" i="109"/>
  <c r="X1487" i="109"/>
  <c r="X1490" i="109"/>
  <c r="AD1490" i="109" s="1"/>
  <c r="AL1490" i="109"/>
  <c r="X1491" i="109"/>
  <c r="X1492" i="109"/>
  <c r="AD1492" i="109" s="1"/>
  <c r="X1493" i="109"/>
  <c r="AD1493" i="109" s="1"/>
  <c r="AT1493" i="109" s="1"/>
  <c r="X1494" i="109"/>
  <c r="AD1494" i="109" s="1"/>
  <c r="X1495" i="109"/>
  <c r="X1496" i="109"/>
  <c r="Y1497" i="109"/>
  <c r="Z1502" i="109"/>
  <c r="Z1503" i="109"/>
  <c r="Z1504" i="109"/>
  <c r="Z1505" i="109"/>
  <c r="Z1506" i="109"/>
  <c r="AK1522" i="109"/>
  <c r="AO1536" i="109"/>
  <c r="AP1536" i="109"/>
  <c r="AN1536" i="109"/>
  <c r="AM1536" i="109"/>
  <c r="AL1536" i="109"/>
  <c r="AK1536" i="109"/>
  <c r="AJ1536" i="109"/>
  <c r="AI1536" i="109"/>
  <c r="AH1536" i="109"/>
  <c r="AG1536" i="109"/>
  <c r="AF1536" i="109"/>
  <c r="AE1536" i="109"/>
  <c r="Y1536" i="109"/>
  <c r="AP1545" i="109"/>
  <c r="AO1545" i="109"/>
  <c r="AN1545" i="109"/>
  <c r="AM1545" i="109"/>
  <c r="AL1545" i="109"/>
  <c r="AK1545" i="109"/>
  <c r="AJ1545" i="109"/>
  <c r="AR1545" i="109" s="1"/>
  <c r="AI1545" i="109"/>
  <c r="AQ1545" i="109" s="1"/>
  <c r="AH1545" i="109"/>
  <c r="Y1545" i="109"/>
  <c r="AP1565" i="109"/>
  <c r="AB1571" i="109"/>
  <c r="AC1571" i="109" s="1"/>
  <c r="AA1571" i="109"/>
  <c r="AD1571" i="109" s="1"/>
  <c r="AB1583" i="109"/>
  <c r="AC1583" i="109" s="1"/>
  <c r="AA1583" i="109"/>
  <c r="AE1620" i="109"/>
  <c r="AQ1620" i="109" s="1"/>
  <c r="AE1639" i="109"/>
  <c r="AO1470" i="109"/>
  <c r="AS1470" i="109" s="1"/>
  <c r="Y1487" i="109"/>
  <c r="Y1491" i="109"/>
  <c r="Y1492" i="109"/>
  <c r="Y1493" i="109"/>
  <c r="Y1494" i="109"/>
  <c r="Y1495" i="109"/>
  <c r="Y1496" i="109"/>
  <c r="Z1497" i="109"/>
  <c r="AL1522" i="109"/>
  <c r="Y1524" i="109"/>
  <c r="AK1524" i="109"/>
  <c r="AJ1524" i="109"/>
  <c r="AI1524" i="109"/>
  <c r="AH1524" i="109"/>
  <c r="AG1524" i="109"/>
  <c r="AF1524" i="109"/>
  <c r="Z1524" i="109"/>
  <c r="Z1545" i="109"/>
  <c r="AB1569" i="109"/>
  <c r="AC1569" i="109" s="1"/>
  <c r="AA1569" i="109"/>
  <c r="AD1569" i="109" s="1"/>
  <c r="AT1569" i="109" s="1"/>
  <c r="AU1569" i="109" s="1"/>
  <c r="AN1572" i="109"/>
  <c r="AF1582" i="109"/>
  <c r="AP1582" i="109"/>
  <c r="AO1582" i="109"/>
  <c r="AS1582" i="109" s="1"/>
  <c r="AM1582" i="109"/>
  <c r="AL1582" i="109"/>
  <c r="AJ1582" i="109"/>
  <c r="AG1582" i="109"/>
  <c r="Z1582" i="109"/>
  <c r="Y1582" i="109"/>
  <c r="X1582" i="109"/>
  <c r="AD1582" i="109" s="1"/>
  <c r="AB1596" i="109"/>
  <c r="AC1596" i="109" s="1"/>
  <c r="AA1596" i="109"/>
  <c r="AH1614" i="109"/>
  <c r="AG1614" i="109"/>
  <c r="AN1614" i="109"/>
  <c r="AM1614" i="109"/>
  <c r="AL1614" i="109"/>
  <c r="AK1614" i="109"/>
  <c r="AJ1614" i="109"/>
  <c r="AI1614" i="109"/>
  <c r="AF1614" i="109"/>
  <c r="AE1614" i="109"/>
  <c r="Z1614" i="109"/>
  <c r="Y1614" i="109"/>
  <c r="X1614" i="109"/>
  <c r="AF1620" i="109"/>
  <c r="AF1639" i="109"/>
  <c r="AM1743" i="109"/>
  <c r="AH1743" i="109"/>
  <c r="AN1743" i="109"/>
  <c r="AL1743" i="109"/>
  <c r="AK1743" i="109"/>
  <c r="AJ1743" i="109"/>
  <c r="AI1743" i="109"/>
  <c r="AG1743" i="109"/>
  <c r="AF1743" i="109"/>
  <c r="AE1743" i="109"/>
  <c r="X1743" i="109"/>
  <c r="AD1743" i="109" s="1"/>
  <c r="AP1743" i="109"/>
  <c r="AO1743" i="109"/>
  <c r="Z1743" i="109"/>
  <c r="Y1743" i="109"/>
  <c r="AN1448" i="109"/>
  <c r="X1456" i="109"/>
  <c r="AP1458" i="109"/>
  <c r="AN1459" i="109"/>
  <c r="X1467" i="109"/>
  <c r="AP1471" i="109"/>
  <c r="AS1471" i="109" s="1"/>
  <c r="AO1472" i="109"/>
  <c r="AS1472" i="109" s="1"/>
  <c r="Z1487" i="109"/>
  <c r="Z1490" i="109"/>
  <c r="Z1491" i="109"/>
  <c r="Z1492" i="109"/>
  <c r="Z1493" i="109"/>
  <c r="Z1494" i="109"/>
  <c r="Z1495" i="109"/>
  <c r="AD1516" i="109"/>
  <c r="AG1519" i="109"/>
  <c r="AA1520" i="109"/>
  <c r="AD1520" i="109" s="1"/>
  <c r="AM1522" i="109"/>
  <c r="X1524" i="109"/>
  <c r="AB1562" i="109"/>
  <c r="AC1562" i="109" s="1"/>
  <c r="AA1562" i="109"/>
  <c r="AM1563" i="109"/>
  <c r="AQ1568" i="109"/>
  <c r="AP1570" i="109"/>
  <c r="AM1570" i="109"/>
  <c r="AJ1570" i="109"/>
  <c r="AR1570" i="109" s="1"/>
  <c r="AE1570" i="109"/>
  <c r="Z1570" i="109"/>
  <c r="Y1570" i="109"/>
  <c r="X1570" i="109"/>
  <c r="AD1570" i="109" s="1"/>
  <c r="AG1570" i="109"/>
  <c r="AO1572" i="109"/>
  <c r="AD1573" i="109"/>
  <c r="AE1577" i="109"/>
  <c r="AQ1577" i="109" s="1"/>
  <c r="AD1580" i="109"/>
  <c r="AD1586" i="109"/>
  <c r="AS1594" i="109"/>
  <c r="AO1614" i="109"/>
  <c r="AS1614" i="109" s="1"/>
  <c r="AP1621" i="109"/>
  <c r="AO1621" i="109"/>
  <c r="AS1621" i="109" s="1"/>
  <c r="AN1621" i="109"/>
  <c r="AL1621" i="109"/>
  <c r="AK1621" i="109"/>
  <c r="AJ1621" i="109"/>
  <c r="AI1621" i="109"/>
  <c r="Z1621" i="109"/>
  <c r="Y1621" i="109"/>
  <c r="X1621" i="109"/>
  <c r="AD1621" i="109" s="1"/>
  <c r="AM1621" i="109"/>
  <c r="AH1621" i="109"/>
  <c r="AG1639" i="109"/>
  <c r="AB1704" i="109"/>
  <c r="AC1704" i="109" s="1"/>
  <c r="AA1704" i="109"/>
  <c r="AO1448" i="109"/>
  <c r="AS1448" i="109" s="1"/>
  <c r="Y1456" i="109"/>
  <c r="AO1459" i="109"/>
  <c r="AS1459" i="109" s="1"/>
  <c r="Y1467" i="109"/>
  <c r="AK1519" i="109"/>
  <c r="AN1522" i="109"/>
  <c r="AD1523" i="109"/>
  <c r="AA1525" i="109"/>
  <c r="AD1525" i="109" s="1"/>
  <c r="AB1560" i="109"/>
  <c r="AC1560" i="109" s="1"/>
  <c r="AA1560" i="109"/>
  <c r="AM1561" i="109"/>
  <c r="AL1561" i="109"/>
  <c r="AI1561" i="109"/>
  <c r="AG1561" i="109"/>
  <c r="AF1561" i="109"/>
  <c r="AR1561" i="109" s="1"/>
  <c r="AE1561" i="109"/>
  <c r="AQ1561" i="109" s="1"/>
  <c r="Z1561" i="109"/>
  <c r="Y1561" i="109"/>
  <c r="X1561" i="109"/>
  <c r="AD1561" i="109" s="1"/>
  <c r="AT1561" i="109" s="1"/>
  <c r="AU1561" i="109" s="1"/>
  <c r="AH1561" i="109"/>
  <c r="AN1563" i="109"/>
  <c r="AR1568" i="109"/>
  <c r="AP1572" i="109"/>
  <c r="AF1577" i="109"/>
  <c r="AQ1597" i="109"/>
  <c r="AH1639" i="109"/>
  <c r="AP1654" i="109"/>
  <c r="AO1654" i="109"/>
  <c r="AN1654" i="109"/>
  <c r="AM1654" i="109"/>
  <c r="AL1654" i="109"/>
  <c r="AK1654" i="109"/>
  <c r="AJ1654" i="109"/>
  <c r="AI1654" i="109"/>
  <c r="AH1654" i="109"/>
  <c r="AG1654" i="109"/>
  <c r="AF1654" i="109"/>
  <c r="AE1654" i="109"/>
  <c r="AQ1654" i="109" s="1"/>
  <c r="Z1654" i="109"/>
  <c r="Y1654" i="109"/>
  <c r="X1654" i="109"/>
  <c r="AD1654" i="109" s="1"/>
  <c r="AB1688" i="109"/>
  <c r="AC1688" i="109" s="1"/>
  <c r="AA1688" i="109"/>
  <c r="AD1688" i="109" s="1"/>
  <c r="AT1688" i="109" s="1"/>
  <c r="AQ1696" i="109"/>
  <c r="AE1505" i="109"/>
  <c r="AE1506" i="109"/>
  <c r="AQ1506" i="109" s="1"/>
  <c r="AE1507" i="109"/>
  <c r="AE1508" i="109"/>
  <c r="AO1522" i="109"/>
  <c r="AS1522" i="109" s="1"/>
  <c r="AO1534" i="109"/>
  <c r="AS1534" i="109" s="1"/>
  <c r="AN1534" i="109"/>
  <c r="AM1534" i="109"/>
  <c r="AL1534" i="109"/>
  <c r="AK1534" i="109"/>
  <c r="AJ1534" i="109"/>
  <c r="AI1534" i="109"/>
  <c r="AH1534" i="109"/>
  <c r="AG1534" i="109"/>
  <c r="AF1534" i="109"/>
  <c r="AE1534" i="109"/>
  <c r="AQ1534" i="109" s="1"/>
  <c r="Y1534" i="109"/>
  <c r="AO1563" i="109"/>
  <c r="AS1563" i="109" s="1"/>
  <c r="AG1577" i="109"/>
  <c r="AQ1582" i="109"/>
  <c r="AE1595" i="109"/>
  <c r="AQ1595" i="109" s="1"/>
  <c r="Z1595" i="109"/>
  <c r="Y1595" i="109"/>
  <c r="X1595" i="109"/>
  <c r="AP1595" i="109"/>
  <c r="AO1595" i="109"/>
  <c r="AG1595" i="109"/>
  <c r="AR1597" i="109"/>
  <c r="AB1598" i="109"/>
  <c r="AC1598" i="109" s="1"/>
  <c r="AA1598" i="109"/>
  <c r="AI1639" i="109"/>
  <c r="AD1683" i="109"/>
  <c r="AE1465" i="109"/>
  <c r="AE1485" i="109"/>
  <c r="AE1502" i="109"/>
  <c r="AQ1502" i="109" s="1"/>
  <c r="AE1503" i="109"/>
  <c r="AE1504" i="109"/>
  <c r="AF1505" i="109"/>
  <c r="AR1505" i="109" s="1"/>
  <c r="AF1506" i="109"/>
  <c r="AR1506" i="109" s="1"/>
  <c r="AF1507" i="109"/>
  <c r="AR1507" i="109" s="1"/>
  <c r="AG1508" i="109"/>
  <c r="AE1521" i="109"/>
  <c r="AJ1521" i="109"/>
  <c r="AI1521" i="109"/>
  <c r="AG1521" i="109"/>
  <c r="Z1521" i="109"/>
  <c r="Y1521" i="109"/>
  <c r="AP1522" i="109"/>
  <c r="AQ1555" i="109"/>
  <c r="AP1559" i="109"/>
  <c r="AM1559" i="109"/>
  <c r="AE1559" i="109"/>
  <c r="Z1559" i="109"/>
  <c r="Y1559" i="109"/>
  <c r="X1559" i="109"/>
  <c r="AD1559" i="109" s="1"/>
  <c r="AG1559" i="109"/>
  <c r="AG1575" i="109"/>
  <c r="AF1575" i="109"/>
  <c r="Z1575" i="109"/>
  <c r="AP1575" i="109"/>
  <c r="AO1575" i="109"/>
  <c r="AS1575" i="109" s="1"/>
  <c r="AN1575" i="109"/>
  <c r="AM1575" i="109"/>
  <c r="AL1575" i="109"/>
  <c r="AK1575" i="109"/>
  <c r="AJ1575" i="109"/>
  <c r="AI1575" i="109"/>
  <c r="AH1575" i="109"/>
  <c r="AE1575" i="109"/>
  <c r="AB1594" i="109"/>
  <c r="AC1594" i="109" s="1"/>
  <c r="AA1594" i="109"/>
  <c r="AF1615" i="109"/>
  <c r="AE1615" i="109"/>
  <c r="Z1615" i="109"/>
  <c r="Y1615" i="109"/>
  <c r="AP1615" i="109"/>
  <c r="AO1615" i="109"/>
  <c r="AN1615" i="109"/>
  <c r="AM1615" i="109"/>
  <c r="AL1615" i="109"/>
  <c r="AK1615" i="109"/>
  <c r="AJ1615" i="109"/>
  <c r="AI1615" i="109"/>
  <c r="AH1615" i="109"/>
  <c r="AG1615" i="109"/>
  <c r="X1615" i="109"/>
  <c r="AD1615" i="109" s="1"/>
  <c r="AQ1621" i="109"/>
  <c r="AK1639" i="109"/>
  <c r="AB1651" i="109"/>
  <c r="AC1651" i="109" s="1"/>
  <c r="AA1651" i="109"/>
  <c r="AB1690" i="109"/>
  <c r="AC1690" i="109" s="1"/>
  <c r="AA1690" i="109"/>
  <c r="X1458" i="109"/>
  <c r="AD1458" i="109" s="1"/>
  <c r="AF1465" i="109"/>
  <c r="AR1465" i="109" s="1"/>
  <c r="X1470" i="109"/>
  <c r="AD1470" i="109" s="1"/>
  <c r="AF1485" i="109"/>
  <c r="AR1485" i="109" s="1"/>
  <c r="AE1487" i="109"/>
  <c r="AQ1487" i="109" s="1"/>
  <c r="AE1494" i="109"/>
  <c r="AQ1494" i="109" s="1"/>
  <c r="AE1495" i="109"/>
  <c r="AQ1495" i="109" s="1"/>
  <c r="AE1496" i="109"/>
  <c r="AQ1496" i="109" s="1"/>
  <c r="AE1497" i="109"/>
  <c r="AQ1497" i="109" s="1"/>
  <c r="AF1502" i="109"/>
  <c r="AR1502" i="109" s="1"/>
  <c r="AF1503" i="109"/>
  <c r="AR1503" i="109" s="1"/>
  <c r="AG1504" i="109"/>
  <c r="AG1505" i="109"/>
  <c r="AG1506" i="109"/>
  <c r="AG1507" i="109"/>
  <c r="AH1508" i="109"/>
  <c r="AJ1517" i="109"/>
  <c r="AR1517" i="109" s="1"/>
  <c r="AI1517" i="109"/>
  <c r="AG1517" i="109"/>
  <c r="AQ1517" i="109" s="1"/>
  <c r="AN1519" i="109"/>
  <c r="AM1539" i="109"/>
  <c r="AI1539" i="109"/>
  <c r="AP1539" i="109"/>
  <c r="AO1539" i="109"/>
  <c r="AS1539" i="109" s="1"/>
  <c r="AN1539" i="109"/>
  <c r="AL1539" i="109"/>
  <c r="AK1539" i="109"/>
  <c r="AJ1539" i="109"/>
  <c r="AH1539" i="109"/>
  <c r="AG1539" i="109"/>
  <c r="AF1539" i="109"/>
  <c r="AR1539" i="109" s="1"/>
  <c r="AE1539" i="109"/>
  <c r="AR1552" i="109"/>
  <c r="AR1555" i="109"/>
  <c r="AB1558" i="109"/>
  <c r="AC1558" i="109" s="1"/>
  <c r="AA1558" i="109"/>
  <c r="AH1559" i="109"/>
  <c r="X1575" i="109"/>
  <c r="AD1575" i="109" s="1"/>
  <c r="AI1577" i="109"/>
  <c r="AI1595" i="109"/>
  <c r="AP1599" i="109"/>
  <c r="Z1599" i="109"/>
  <c r="Y1599" i="109"/>
  <c r="X1599" i="109"/>
  <c r="AD1599" i="109" s="1"/>
  <c r="AO1599" i="109"/>
  <c r="AS1599" i="109" s="1"/>
  <c r="AN1599" i="109"/>
  <c r="AM1599" i="109"/>
  <c r="AL1599" i="109"/>
  <c r="AK1599" i="109"/>
  <c r="AJ1599" i="109"/>
  <c r="AI1599" i="109"/>
  <c r="AH1599" i="109"/>
  <c r="AG1599" i="109"/>
  <c r="AF1599" i="109"/>
  <c r="AR1616" i="109"/>
  <c r="AR1621" i="109"/>
  <c r="AL1639" i="109"/>
  <c r="AJ1646" i="109"/>
  <c r="AI1646" i="109"/>
  <c r="AH1646" i="109"/>
  <c r="AG1646" i="109"/>
  <c r="AF1646" i="109"/>
  <c r="AE1646" i="109"/>
  <c r="Z1646" i="109"/>
  <c r="AP1646" i="109"/>
  <c r="AK1646" i="109"/>
  <c r="Y1646" i="109"/>
  <c r="X1646" i="109"/>
  <c r="AD1646" i="109" s="1"/>
  <c r="AL1646" i="109"/>
  <c r="AN1655" i="109"/>
  <c r="AM1655" i="109"/>
  <c r="AL1655" i="109"/>
  <c r="AK1655" i="109"/>
  <c r="AJ1655" i="109"/>
  <c r="AI1655" i="109"/>
  <c r="AH1655" i="109"/>
  <c r="AG1655" i="109"/>
  <c r="AF1655" i="109"/>
  <c r="AE1655" i="109"/>
  <c r="Z1655" i="109"/>
  <c r="AP1655" i="109"/>
  <c r="AO1655" i="109"/>
  <c r="Y1655" i="109"/>
  <c r="X1655" i="109"/>
  <c r="AD1655" i="109" s="1"/>
  <c r="Y1458" i="109"/>
  <c r="AG1465" i="109"/>
  <c r="Y1470" i="109"/>
  <c r="X1471" i="109"/>
  <c r="AD1471" i="109" s="1"/>
  <c r="AT1471" i="109" s="1"/>
  <c r="AU1471" i="109" s="1"/>
  <c r="AG1485" i="109"/>
  <c r="AF1487" i="109"/>
  <c r="AR1487" i="109" s="1"/>
  <c r="AE1490" i="109"/>
  <c r="AQ1490" i="109" s="1"/>
  <c r="AE1491" i="109"/>
  <c r="AQ1491" i="109" s="1"/>
  <c r="AE1492" i="109"/>
  <c r="AQ1492" i="109" s="1"/>
  <c r="AE1493" i="109"/>
  <c r="AQ1493" i="109" s="1"/>
  <c r="AF1494" i="109"/>
  <c r="AR1494" i="109" s="1"/>
  <c r="AF1495" i="109"/>
  <c r="AR1495" i="109" s="1"/>
  <c r="AF1496" i="109"/>
  <c r="AG1497" i="109"/>
  <c r="AG1501" i="109"/>
  <c r="AQ1501" i="109" s="1"/>
  <c r="AG1502" i="109"/>
  <c r="AG1503" i="109"/>
  <c r="AH1504" i="109"/>
  <c r="AH1505" i="109"/>
  <c r="AH1506" i="109"/>
  <c r="AI1507" i="109"/>
  <c r="AI1508" i="109"/>
  <c r="AB1510" i="109"/>
  <c r="AC1510" i="109" s="1"/>
  <c r="AA1510" i="109"/>
  <c r="X1517" i="109"/>
  <c r="AD1517" i="109" s="1"/>
  <c r="AO1519" i="109"/>
  <c r="AF1521" i="109"/>
  <c r="AM1524" i="109"/>
  <c r="X1539" i="109"/>
  <c r="AD1539" i="109" s="1"/>
  <c r="AI1559" i="109"/>
  <c r="AD1560" i="109"/>
  <c r="Y1575" i="109"/>
  <c r="AJ1577" i="109"/>
  <c r="AN1589" i="109"/>
  <c r="AJ1589" i="109"/>
  <c r="AI1589" i="109"/>
  <c r="AH1589" i="109"/>
  <c r="AG1589" i="109"/>
  <c r="AF1589" i="109"/>
  <c r="AE1589" i="109"/>
  <c r="Z1589" i="109"/>
  <c r="Y1589" i="109"/>
  <c r="AP1589" i="109"/>
  <c r="AO1589" i="109"/>
  <c r="AS1589" i="109" s="1"/>
  <c r="AM1589" i="109"/>
  <c r="AJ1595" i="109"/>
  <c r="AR1595" i="109" s="1"/>
  <c r="AM1609" i="109"/>
  <c r="AL1609" i="109"/>
  <c r="AK1609" i="109"/>
  <c r="AP1609" i="109"/>
  <c r="AO1609" i="109"/>
  <c r="AN1609" i="109"/>
  <c r="AJ1609" i="109"/>
  <c r="AI1609" i="109"/>
  <c r="AH1609" i="109"/>
  <c r="AG1609" i="109"/>
  <c r="AF1609" i="109"/>
  <c r="AE1609" i="109"/>
  <c r="AP1632" i="109"/>
  <c r="AO1632" i="109"/>
  <c r="AN1632" i="109"/>
  <c r="AM1632" i="109"/>
  <c r="AL1632" i="109"/>
  <c r="AK1632" i="109"/>
  <c r="AJ1632" i="109"/>
  <c r="AI1632" i="109"/>
  <c r="AH1632" i="109"/>
  <c r="AG1632" i="109"/>
  <c r="AF1632" i="109"/>
  <c r="AE1632" i="109"/>
  <c r="AQ1632" i="109" s="1"/>
  <c r="Z1632" i="109"/>
  <c r="Y1632" i="109"/>
  <c r="X1632" i="109"/>
  <c r="AD1632" i="109" s="1"/>
  <c r="AM1646" i="109"/>
  <c r="AD1660" i="109"/>
  <c r="AR1662" i="109"/>
  <c r="AB1694" i="109"/>
  <c r="AC1694" i="109" s="1"/>
  <c r="AA1694" i="109"/>
  <c r="AD1694" i="109" s="1"/>
  <c r="AB1716" i="109"/>
  <c r="AC1716" i="109" s="1"/>
  <c r="AA1716" i="109"/>
  <c r="AD1716" i="109" s="1"/>
  <c r="AK1738" i="109"/>
  <c r="AJ1738" i="109"/>
  <c r="AI1738" i="109"/>
  <c r="AH1738" i="109"/>
  <c r="AG1738" i="109"/>
  <c r="AF1738" i="109"/>
  <c r="AE1738" i="109"/>
  <c r="AQ1738" i="109" s="1"/>
  <c r="Z1738" i="109"/>
  <c r="AN1738" i="109"/>
  <c r="AM1738" i="109"/>
  <c r="AL1738" i="109"/>
  <c r="Y1738" i="109"/>
  <c r="X1738" i="109"/>
  <c r="AO1738" i="109"/>
  <c r="Z1470" i="109"/>
  <c r="Y1471" i="109"/>
  <c r="X1472" i="109"/>
  <c r="AD1472" i="109" s="1"/>
  <c r="AI1485" i="109"/>
  <c r="AF1490" i="109"/>
  <c r="AF1491" i="109"/>
  <c r="AR1491" i="109" s="1"/>
  <c r="AF1492" i="109"/>
  <c r="AG1493" i="109"/>
  <c r="AG1494" i="109"/>
  <c r="AG1495" i="109"/>
  <c r="AG1496" i="109"/>
  <c r="AH1497" i="109"/>
  <c r="AH1501" i="109"/>
  <c r="AH1502" i="109"/>
  <c r="AI1503" i="109"/>
  <c r="AI1504" i="109"/>
  <c r="AI1505" i="109"/>
  <c r="AI1506" i="109"/>
  <c r="AJ1507" i="109"/>
  <c r="AJ1508" i="109"/>
  <c r="AS1512" i="109"/>
  <c r="Y1517" i="109"/>
  <c r="AP1519" i="109"/>
  <c r="AH1521" i="109"/>
  <c r="AB1522" i="109"/>
  <c r="AC1522" i="109" s="1"/>
  <c r="AA1522" i="109"/>
  <c r="AD1522" i="109" s="1"/>
  <c r="AN1524" i="109"/>
  <c r="AD1527" i="109"/>
  <c r="AD1531" i="109"/>
  <c r="AP1534" i="109"/>
  <c r="Y1539" i="109"/>
  <c r="Y1557" i="109"/>
  <c r="X1557" i="109"/>
  <c r="Z1557" i="109"/>
  <c r="AP1557" i="109"/>
  <c r="AO1557" i="109"/>
  <c r="AS1557" i="109" s="1"/>
  <c r="AN1557" i="109"/>
  <c r="AM1557" i="109"/>
  <c r="AQ1557" i="109" s="1"/>
  <c r="AJ1559" i="109"/>
  <c r="AR1559" i="109" s="1"/>
  <c r="AP1561" i="109"/>
  <c r="AS1561" i="109" s="1"/>
  <c r="AO1570" i="109"/>
  <c r="AS1570" i="109" s="1"/>
  <c r="AQ1578" i="109"/>
  <c r="AB1579" i="109"/>
  <c r="AC1579" i="109" s="1"/>
  <c r="AA1579" i="109"/>
  <c r="AN1582" i="109"/>
  <c r="X1586" i="109"/>
  <c r="AM1586" i="109"/>
  <c r="AL1586" i="109"/>
  <c r="AK1586" i="109"/>
  <c r="AI1586" i="109"/>
  <c r="AH1586" i="109"/>
  <c r="AG1586" i="109"/>
  <c r="AF1586" i="109"/>
  <c r="AE1586" i="109"/>
  <c r="AP1586" i="109"/>
  <c r="AO1586" i="109"/>
  <c r="AS1586" i="109" s="1"/>
  <c r="AN1586" i="109"/>
  <c r="AJ1586" i="109"/>
  <c r="Z1586" i="109"/>
  <c r="Y1586" i="109"/>
  <c r="X1589" i="109"/>
  <c r="AD1589" i="109" s="1"/>
  <c r="AK1595" i="109"/>
  <c r="AE1599" i="109"/>
  <c r="AB1606" i="109"/>
  <c r="AC1606" i="109" s="1"/>
  <c r="AA1606" i="109"/>
  <c r="X1609" i="109"/>
  <c r="AD1609" i="109" s="1"/>
  <c r="AN1646" i="109"/>
  <c r="AP1738" i="109"/>
  <c r="AL1763" i="109"/>
  <c r="AP1763" i="109"/>
  <c r="AO1763" i="109"/>
  <c r="AS1763" i="109" s="1"/>
  <c r="AN1763" i="109"/>
  <c r="AM1763" i="109"/>
  <c r="AK1763" i="109"/>
  <c r="AJ1763" i="109"/>
  <c r="AI1763" i="109"/>
  <c r="AH1763" i="109"/>
  <c r="AG1763" i="109"/>
  <c r="AF1763" i="109"/>
  <c r="AE1763" i="109"/>
  <c r="AQ1763" i="109" s="1"/>
  <c r="Y1763" i="109"/>
  <c r="Z1763" i="109"/>
  <c r="X1763" i="109"/>
  <c r="AD1763" i="109" s="1"/>
  <c r="Y1523" i="109"/>
  <c r="AA1554" i="109"/>
  <c r="AP1558" i="109"/>
  <c r="AS1578" i="109"/>
  <c r="AL1634" i="109"/>
  <c r="AK1634" i="109"/>
  <c r="AJ1634" i="109"/>
  <c r="AI1634" i="109"/>
  <c r="AH1634" i="109"/>
  <c r="AG1634" i="109"/>
  <c r="AF1634" i="109"/>
  <c r="AE1634" i="109"/>
  <c r="X1634" i="109"/>
  <c r="AD1634" i="109" s="1"/>
  <c r="AP1634" i="109"/>
  <c r="AO1634" i="109"/>
  <c r="AS1634" i="109" s="1"/>
  <c r="AN1634" i="109"/>
  <c r="AM1634" i="109"/>
  <c r="Z1634" i="109"/>
  <c r="Y1634" i="109"/>
  <c r="AB1636" i="109"/>
  <c r="AC1636" i="109" s="1"/>
  <c r="AA1636" i="109"/>
  <c r="AJ1668" i="109"/>
  <c r="AI1668" i="109"/>
  <c r="AH1668" i="109"/>
  <c r="AG1668" i="109"/>
  <c r="AF1668" i="109"/>
  <c r="AE1668" i="109"/>
  <c r="Z1668" i="109"/>
  <c r="AP1668" i="109"/>
  <c r="AO1668" i="109"/>
  <c r="AN1668" i="109"/>
  <c r="AM1668" i="109"/>
  <c r="AL1668" i="109"/>
  <c r="AK1668" i="109"/>
  <c r="Y1668" i="109"/>
  <c r="Z1714" i="109"/>
  <c r="AN1714" i="109"/>
  <c r="AM1714" i="109"/>
  <c r="AL1714" i="109"/>
  <c r="AK1714" i="109"/>
  <c r="AJ1714" i="109"/>
  <c r="AI1714" i="109"/>
  <c r="AH1714" i="109"/>
  <c r="AG1714" i="109"/>
  <c r="AF1714" i="109"/>
  <c r="AE1714" i="109"/>
  <c r="X1714" i="109"/>
  <c r="AP1717" i="109"/>
  <c r="AN1717" i="109"/>
  <c r="AM1717" i="109"/>
  <c r="AL1717" i="109"/>
  <c r="AK1717" i="109"/>
  <c r="Z1717" i="109"/>
  <c r="Y1717" i="109"/>
  <c r="X1717" i="109"/>
  <c r="AD1717" i="109" s="1"/>
  <c r="AI1717" i="109"/>
  <c r="AO1717" i="109"/>
  <c r="AJ1717" i="109"/>
  <c r="AH1717" i="109"/>
  <c r="AG1717" i="109"/>
  <c r="AF1717" i="109"/>
  <c r="AR1717" i="109" s="1"/>
  <c r="Z1725" i="109"/>
  <c r="Y1725" i="109"/>
  <c r="X1725" i="109"/>
  <c r="AD1725" i="109" s="1"/>
  <c r="AP1725" i="109"/>
  <c r="AJ1725" i="109"/>
  <c r="AO1725" i="109"/>
  <c r="AN1725" i="109"/>
  <c r="AM1725" i="109"/>
  <c r="AL1725" i="109"/>
  <c r="AK1725" i="109"/>
  <c r="AI1725" i="109"/>
  <c r="AH1725" i="109"/>
  <c r="AG1725" i="109"/>
  <c r="AF1725" i="109"/>
  <c r="Z1831" i="109"/>
  <c r="AN1831" i="109"/>
  <c r="AM1831" i="109"/>
  <c r="AL1831" i="109"/>
  <c r="AK1831" i="109"/>
  <c r="AJ1831" i="109"/>
  <c r="AI1831" i="109"/>
  <c r="AH1831" i="109"/>
  <c r="AG1831" i="109"/>
  <c r="AF1831" i="109"/>
  <c r="AR1831" i="109" s="1"/>
  <c r="AE1831" i="109"/>
  <c r="Y1831" i="109"/>
  <c r="AP1831" i="109"/>
  <c r="AD1948" i="109"/>
  <c r="AO1571" i="109"/>
  <c r="AS1571" i="109" s="1"/>
  <c r="AN1571" i="109"/>
  <c r="AK1571" i="109"/>
  <c r="AH1571" i="109"/>
  <c r="AQ1596" i="109"/>
  <c r="AB1597" i="109"/>
  <c r="AC1597" i="109" s="1"/>
  <c r="AA1597" i="109"/>
  <c r="AD1597" i="109" s="1"/>
  <c r="AT1597" i="109" s="1"/>
  <c r="AU1597" i="109" s="1"/>
  <c r="AP1610" i="109"/>
  <c r="AO1610" i="109"/>
  <c r="AK1610" i="109"/>
  <c r="AJ1610" i="109"/>
  <c r="AI1610" i="109"/>
  <c r="AQ1610" i="109" s="1"/>
  <c r="AN1610" i="109"/>
  <c r="AM1610" i="109"/>
  <c r="AL1610" i="109"/>
  <c r="AH1610" i="109"/>
  <c r="Y1610" i="109"/>
  <c r="AQ1631" i="109"/>
  <c r="X1668" i="109"/>
  <c r="AD1668" i="109" s="1"/>
  <c r="AD1674" i="109"/>
  <c r="AT1674" i="109" s="1"/>
  <c r="AU1674" i="109" s="1"/>
  <c r="AD1681" i="109"/>
  <c r="AD1704" i="109"/>
  <c r="AP1706" i="109"/>
  <c r="AM1706" i="109"/>
  <c r="AO1706" i="109"/>
  <c r="AS1706" i="109" s="1"/>
  <c r="AN1706" i="109"/>
  <c r="AL1706" i="109"/>
  <c r="AK1706" i="109"/>
  <c r="AJ1706" i="109"/>
  <c r="AI1706" i="109"/>
  <c r="AH1706" i="109"/>
  <c r="AG1706" i="109"/>
  <c r="AF1706" i="109"/>
  <c r="AR1706" i="109" s="1"/>
  <c r="AE1706" i="109"/>
  <c r="Z1706" i="109"/>
  <c r="Y1706" i="109"/>
  <c r="X1706" i="109"/>
  <c r="AD1706" i="109" s="1"/>
  <c r="AJ1710" i="109"/>
  <c r="AI1710" i="109"/>
  <c r="AH1710" i="109"/>
  <c r="AE1710" i="109"/>
  <c r="Z1710" i="109"/>
  <c r="Y1710" i="109"/>
  <c r="X1710" i="109"/>
  <c r="AD1710" i="109" s="1"/>
  <c r="AM1710" i="109"/>
  <c r="AP1710" i="109"/>
  <c r="AO1710" i="109"/>
  <c r="AN1710" i="109"/>
  <c r="AL1710" i="109"/>
  <c r="AK1710" i="109"/>
  <c r="AG1710" i="109"/>
  <c r="AF1710" i="109"/>
  <c r="AO1714" i="109"/>
  <c r="AE1725" i="109"/>
  <c r="AM1765" i="109"/>
  <c r="AL1765" i="109"/>
  <c r="AH1765" i="109"/>
  <c r="AP1765" i="109"/>
  <c r="AO1765" i="109"/>
  <c r="AS1765" i="109" s="1"/>
  <c r="AN1765" i="109"/>
  <c r="AK1765" i="109"/>
  <c r="AJ1765" i="109"/>
  <c r="AI1765" i="109"/>
  <c r="AG1765" i="109"/>
  <c r="AF1765" i="109"/>
  <c r="Z1765" i="109"/>
  <c r="Y1765" i="109"/>
  <c r="X1765" i="109"/>
  <c r="AD1765" i="109" s="1"/>
  <c r="X1831" i="109"/>
  <c r="AO1560" i="109"/>
  <c r="AS1560" i="109" s="1"/>
  <c r="AN1560" i="109"/>
  <c r="AK1560" i="109"/>
  <c r="X1571" i="109"/>
  <c r="AP1588" i="109"/>
  <c r="AS1588" i="109" s="1"/>
  <c r="AK1588" i="109"/>
  <c r="AJ1588" i="109"/>
  <c r="AI1588" i="109"/>
  <c r="AH1588" i="109"/>
  <c r="AG1588" i="109"/>
  <c r="AF1588" i="109"/>
  <c r="AE1588" i="109"/>
  <c r="AR1596" i="109"/>
  <c r="AD1613" i="109"/>
  <c r="AJ1635" i="109"/>
  <c r="AI1635" i="109"/>
  <c r="AH1635" i="109"/>
  <c r="AG1635" i="109"/>
  <c r="AF1635" i="109"/>
  <c r="AE1635" i="109"/>
  <c r="Z1635" i="109"/>
  <c r="Y1635" i="109"/>
  <c r="Z1650" i="109"/>
  <c r="Y1650" i="109"/>
  <c r="X1650" i="109"/>
  <c r="AP1650" i="109"/>
  <c r="AO1650" i="109"/>
  <c r="AS1650" i="109" s="1"/>
  <c r="AN1650" i="109"/>
  <c r="AJ1650" i="109"/>
  <c r="AM1650" i="109"/>
  <c r="AL1650" i="109"/>
  <c r="AK1650" i="109"/>
  <c r="AI1650" i="109"/>
  <c r="AD1656" i="109"/>
  <c r="AB1662" i="109"/>
  <c r="AC1662" i="109" s="1"/>
  <c r="AA1662" i="109"/>
  <c r="AD1685" i="109"/>
  <c r="AP1714" i="109"/>
  <c r="AE1717" i="109"/>
  <c r="AB1724" i="109"/>
  <c r="AC1724" i="109" s="1"/>
  <c r="AA1724" i="109"/>
  <c r="Y1739" i="109"/>
  <c r="AP1739" i="109"/>
  <c r="AK1739" i="109"/>
  <c r="AJ1739" i="109"/>
  <c r="AI1739" i="109"/>
  <c r="AH1739" i="109"/>
  <c r="AG1739" i="109"/>
  <c r="AF1739" i="109"/>
  <c r="AE1739" i="109"/>
  <c r="AO1739" i="109"/>
  <c r="AS1739" i="109" s="1"/>
  <c r="AN1739" i="109"/>
  <c r="AM1739" i="109"/>
  <c r="AL1739" i="109"/>
  <c r="AR1771" i="109"/>
  <c r="AB1772" i="109"/>
  <c r="AC1772" i="109" s="1"/>
  <c r="AA1772" i="109"/>
  <c r="AO1831" i="109"/>
  <c r="AS1831" i="109" s="1"/>
  <c r="AL1512" i="109"/>
  <c r="AR1512" i="109" s="1"/>
  <c r="AA1545" i="109"/>
  <c r="AD1545" i="109" s="1"/>
  <c r="AL1548" i="109"/>
  <c r="AR1548" i="109" s="1"/>
  <c r="AN1553" i="109"/>
  <c r="AN1554" i="109"/>
  <c r="AN1555" i="109"/>
  <c r="AO1556" i="109"/>
  <c r="AS1556" i="109" s="1"/>
  <c r="AT1556" i="109" s="1"/>
  <c r="AU1556" i="109" s="1"/>
  <c r="X1560" i="109"/>
  <c r="Y1571" i="109"/>
  <c r="X1588" i="109"/>
  <c r="AD1588" i="109" s="1"/>
  <c r="AR1594" i="109"/>
  <c r="AB1595" i="109"/>
  <c r="AC1595" i="109" s="1"/>
  <c r="AA1595" i="109"/>
  <c r="AB1605" i="109"/>
  <c r="AC1605" i="109" s="1"/>
  <c r="AA1605" i="109"/>
  <c r="AD1607" i="109"/>
  <c r="AS1617" i="109"/>
  <c r="AD1649" i="109"/>
  <c r="AT1649" i="109" s="1"/>
  <c r="AU1649" i="109" s="1"/>
  <c r="AE1650" i="109"/>
  <c r="AR1671" i="109"/>
  <c r="AB1672" i="109"/>
  <c r="AC1672" i="109" s="1"/>
  <c r="AA1672" i="109"/>
  <c r="AD1672" i="109" s="1"/>
  <c r="AP1707" i="109"/>
  <c r="AO1707" i="109"/>
  <c r="AN1707" i="109"/>
  <c r="AK1707" i="109"/>
  <c r="AM1707" i="109"/>
  <c r="AL1707" i="109"/>
  <c r="AJ1707" i="109"/>
  <c r="AI1707" i="109"/>
  <c r="AH1707" i="109"/>
  <c r="AG1707" i="109"/>
  <c r="Y1707" i="109"/>
  <c r="AB1709" i="109"/>
  <c r="AC1709" i="109" s="1"/>
  <c r="AA1709" i="109"/>
  <c r="AB1727" i="109"/>
  <c r="AC1727" i="109" s="1"/>
  <c r="AA1727" i="109"/>
  <c r="AK1733" i="109"/>
  <c r="AF1733" i="109"/>
  <c r="AJ1733" i="109"/>
  <c r="AI1733" i="109"/>
  <c r="AH1733" i="109"/>
  <c r="AG1733" i="109"/>
  <c r="AE1733" i="109"/>
  <c r="Z1733" i="109"/>
  <c r="Y1733" i="109"/>
  <c r="AP1733" i="109"/>
  <c r="AL1733" i="109"/>
  <c r="AN1733" i="109"/>
  <c r="AM1733" i="109"/>
  <c r="X1733" i="109"/>
  <c r="AO1733" i="109"/>
  <c r="X1739" i="109"/>
  <c r="AI1745" i="109"/>
  <c r="AN1745" i="109"/>
  <c r="AM1745" i="109"/>
  <c r="AL1745" i="109"/>
  <c r="AK1745" i="109"/>
  <c r="AJ1745" i="109"/>
  <c r="AH1745" i="109"/>
  <c r="AG1745" i="109"/>
  <c r="AF1745" i="109"/>
  <c r="AR1745" i="109" s="1"/>
  <c r="AE1745" i="109"/>
  <c r="X1745" i="109"/>
  <c r="AD1745" i="109" s="1"/>
  <c r="AE1765" i="109"/>
  <c r="AR1769" i="109"/>
  <c r="AS1884" i="109"/>
  <c r="Y1560" i="109"/>
  <c r="Z1571" i="109"/>
  <c r="AN1622" i="109"/>
  <c r="AM1622" i="109"/>
  <c r="AL1622" i="109"/>
  <c r="AK1622" i="109"/>
  <c r="AJ1622" i="109"/>
  <c r="AI1622" i="109"/>
  <c r="AH1622" i="109"/>
  <c r="AG1622" i="109"/>
  <c r="AF1622" i="109"/>
  <c r="AR1622" i="109" s="1"/>
  <c r="Z1622" i="109"/>
  <c r="AP1622" i="109"/>
  <c r="AO1622" i="109"/>
  <c r="AS1622" i="109" s="1"/>
  <c r="AE1622" i="109"/>
  <c r="AQ1622" i="109" s="1"/>
  <c r="Y1622" i="109"/>
  <c r="X1622" i="109"/>
  <c r="AD1622" i="109" s="1"/>
  <c r="AT1622" i="109" s="1"/>
  <c r="AU1622" i="109" s="1"/>
  <c r="AK1635" i="109"/>
  <c r="AF1650" i="109"/>
  <c r="AQ1676" i="109"/>
  <c r="AS1703" i="109"/>
  <c r="Z1707" i="109"/>
  <c r="AI1734" i="109"/>
  <c r="AK1734" i="109"/>
  <c r="AJ1734" i="109"/>
  <c r="AH1734" i="109"/>
  <c r="AG1734" i="109"/>
  <c r="AF1734" i="109"/>
  <c r="AE1734" i="109"/>
  <c r="Z1734" i="109"/>
  <c r="Y1734" i="109"/>
  <c r="AN1734" i="109"/>
  <c r="AM1734" i="109"/>
  <c r="AL1734" i="109"/>
  <c r="X1734" i="109"/>
  <c r="AD1734" i="109" s="1"/>
  <c r="Z1739" i="109"/>
  <c r="Y1745" i="109"/>
  <c r="AD1770" i="109"/>
  <c r="AQ1786" i="109"/>
  <c r="AD1587" i="109"/>
  <c r="Z1628" i="109"/>
  <c r="Y1628" i="109"/>
  <c r="X1628" i="109"/>
  <c r="AD1628" i="109" s="1"/>
  <c r="AP1628" i="109"/>
  <c r="AO1628" i="109"/>
  <c r="AS1628" i="109" s="1"/>
  <c r="AN1628" i="109"/>
  <c r="AJ1628" i="109"/>
  <c r="AE1628" i="109"/>
  <c r="AL1635" i="109"/>
  <c r="AB1647" i="109"/>
  <c r="AC1647" i="109" s="1"/>
  <c r="AA1647" i="109"/>
  <c r="AG1650" i="109"/>
  <c r="Z1715" i="109"/>
  <c r="Y1715" i="109"/>
  <c r="X1715" i="109"/>
  <c r="AD1715" i="109" s="1"/>
  <c r="AO1715" i="109"/>
  <c r="AP1715" i="109"/>
  <c r="AN1715" i="109"/>
  <c r="AM1715" i="109"/>
  <c r="AL1715" i="109"/>
  <c r="AK1715" i="109"/>
  <c r="AJ1715" i="109"/>
  <c r="AI1715" i="109"/>
  <c r="AH1715" i="109"/>
  <c r="AG1715" i="109"/>
  <c r="AF1715" i="109"/>
  <c r="AE1715" i="109"/>
  <c r="AP1728" i="109"/>
  <c r="AO1728" i="109"/>
  <c r="AN1728" i="109"/>
  <c r="AM1728" i="109"/>
  <c r="AL1728" i="109"/>
  <c r="AK1728" i="109"/>
  <c r="AJ1728" i="109"/>
  <c r="AI1728" i="109"/>
  <c r="AH1728" i="109"/>
  <c r="AG1728" i="109"/>
  <c r="AF1728" i="109"/>
  <c r="AR1728" i="109" s="1"/>
  <c r="AE1728" i="109"/>
  <c r="AQ1728" i="109" s="1"/>
  <c r="Z1728" i="109"/>
  <c r="Y1728" i="109"/>
  <c r="AS1734" i="109"/>
  <c r="Y1822" i="109"/>
  <c r="AL1822" i="109"/>
  <c r="AK1822" i="109"/>
  <c r="AJ1822" i="109"/>
  <c r="AI1822" i="109"/>
  <c r="AH1822" i="109"/>
  <c r="AG1822" i="109"/>
  <c r="AF1822" i="109"/>
  <c r="AR1822" i="109" s="1"/>
  <c r="AE1822" i="109"/>
  <c r="AP1822" i="109"/>
  <c r="AO1822" i="109"/>
  <c r="AN1822" i="109"/>
  <c r="AM1822" i="109"/>
  <c r="Z1822" i="109"/>
  <c r="X1822" i="109"/>
  <c r="AD1822" i="109" s="1"/>
  <c r="AF1523" i="109"/>
  <c r="AR1523" i="109" s="1"/>
  <c r="AS1558" i="109"/>
  <c r="Y1558" i="109"/>
  <c r="AB1593" i="109"/>
  <c r="AC1593" i="109" s="1"/>
  <c r="AA1593" i="109"/>
  <c r="AD1593" i="109" s="1"/>
  <c r="AS1606" i="109"/>
  <c r="AB1617" i="109"/>
  <c r="AC1617" i="109" s="1"/>
  <c r="AA1617" i="109"/>
  <c r="AF1628" i="109"/>
  <c r="AM1635" i="109"/>
  <c r="AH1650" i="109"/>
  <c r="AB1713" i="109"/>
  <c r="AC1713" i="109" s="1"/>
  <c r="AA1713" i="109"/>
  <c r="AI1800" i="109"/>
  <c r="AH1800" i="109"/>
  <c r="AG1800" i="109"/>
  <c r="AF1800" i="109"/>
  <c r="AE1800" i="109"/>
  <c r="Z1800" i="109"/>
  <c r="AP1800" i="109"/>
  <c r="AO1800" i="109"/>
  <c r="AS1800" i="109" s="1"/>
  <c r="AN1800" i="109"/>
  <c r="AM1800" i="109"/>
  <c r="AL1800" i="109"/>
  <c r="AK1800" i="109"/>
  <c r="AJ1800" i="109"/>
  <c r="AA1534" i="109"/>
  <c r="Z1558" i="109"/>
  <c r="AO1569" i="109"/>
  <c r="AS1569" i="109" s="1"/>
  <c r="AL1569" i="109"/>
  <c r="Y1569" i="109"/>
  <c r="AL1590" i="109"/>
  <c r="AI1590" i="109"/>
  <c r="AH1590" i="109"/>
  <c r="AG1590" i="109"/>
  <c r="AF1590" i="109"/>
  <c r="AE1590" i="109"/>
  <c r="Z1590" i="109"/>
  <c r="Y1590" i="109"/>
  <c r="X1590" i="109"/>
  <c r="AD1590" i="109" s="1"/>
  <c r="AQ1598" i="109"/>
  <c r="AD1627" i="109"/>
  <c r="AT1627" i="109" s="1"/>
  <c r="AU1627" i="109" s="1"/>
  <c r="AG1628" i="109"/>
  <c r="AT1630" i="109"/>
  <c r="AU1630" i="109" s="1"/>
  <c r="AN1635" i="109"/>
  <c r="AB1699" i="109"/>
  <c r="AC1699" i="109" s="1"/>
  <c r="AA1699" i="109"/>
  <c r="AS1773" i="109"/>
  <c r="X1800" i="109"/>
  <c r="AD1800" i="109" s="1"/>
  <c r="AO1808" i="109"/>
  <c r="AN1808" i="109"/>
  <c r="AM1808" i="109"/>
  <c r="AL1808" i="109"/>
  <c r="AK1808" i="109"/>
  <c r="AJ1808" i="109"/>
  <c r="AI1808" i="109"/>
  <c r="AH1808" i="109"/>
  <c r="AG1808" i="109"/>
  <c r="AF1808" i="109"/>
  <c r="AE1808" i="109"/>
  <c r="Y1808" i="109"/>
  <c r="X1808" i="109"/>
  <c r="AD1808" i="109" s="1"/>
  <c r="AL1823" i="109"/>
  <c r="AK1823" i="109"/>
  <c r="AJ1823" i="109"/>
  <c r="AI1823" i="109"/>
  <c r="AH1823" i="109"/>
  <c r="AG1823" i="109"/>
  <c r="AF1823" i="109"/>
  <c r="AE1823" i="109"/>
  <c r="X1823" i="109"/>
  <c r="AD1823" i="109" s="1"/>
  <c r="AP1823" i="109"/>
  <c r="AO1823" i="109"/>
  <c r="AS1823" i="109" s="1"/>
  <c r="AN1823" i="109"/>
  <c r="Y1823" i="109"/>
  <c r="AM1823" i="109"/>
  <c r="AH1523" i="109"/>
  <c r="AA1532" i="109"/>
  <c r="AD1576" i="109"/>
  <c r="AQ1579" i="109"/>
  <c r="Z1585" i="109"/>
  <c r="AN1585" i="109"/>
  <c r="AM1585" i="109"/>
  <c r="AL1585" i="109"/>
  <c r="AJ1585" i="109"/>
  <c r="AI1585" i="109"/>
  <c r="AH1585" i="109"/>
  <c r="AG1585" i="109"/>
  <c r="AF1585" i="109"/>
  <c r="AE1585" i="109"/>
  <c r="AH1592" i="109"/>
  <c r="AG1592" i="109"/>
  <c r="AF1592" i="109"/>
  <c r="AR1592" i="109" s="1"/>
  <c r="AE1592" i="109"/>
  <c r="Z1592" i="109"/>
  <c r="Y1592" i="109"/>
  <c r="X1592" i="109"/>
  <c r="AJ1592" i="109"/>
  <c r="AR1598" i="109"/>
  <c r="AL1623" i="109"/>
  <c r="AK1623" i="109"/>
  <c r="AJ1623" i="109"/>
  <c r="AI1623" i="109"/>
  <c r="AH1623" i="109"/>
  <c r="AG1623" i="109"/>
  <c r="AF1623" i="109"/>
  <c r="AR1623" i="109" s="1"/>
  <c r="AE1623" i="109"/>
  <c r="X1623" i="109"/>
  <c r="AP1623" i="109"/>
  <c r="AO1623" i="109"/>
  <c r="AN1623" i="109"/>
  <c r="AH1628" i="109"/>
  <c r="AO1635" i="109"/>
  <c r="AB1660" i="109"/>
  <c r="AC1660" i="109" s="1"/>
  <c r="AA1660" i="109"/>
  <c r="AJ1677" i="109"/>
  <c r="AP1677" i="109"/>
  <c r="AO1677" i="109"/>
  <c r="AS1677" i="109" s="1"/>
  <c r="AN1677" i="109"/>
  <c r="AM1677" i="109"/>
  <c r="AL1677" i="109"/>
  <c r="AK1677" i="109"/>
  <c r="AI1677" i="109"/>
  <c r="AH1677" i="109"/>
  <c r="AG1677" i="109"/>
  <c r="AF1677" i="109"/>
  <c r="AR1677" i="109" s="1"/>
  <c r="AE1677" i="109"/>
  <c r="AQ1677" i="109" s="1"/>
  <c r="Z1677" i="109"/>
  <c r="Y1677" i="109"/>
  <c r="X1677" i="109"/>
  <c r="AD1677" i="109" s="1"/>
  <c r="AL1681" i="109"/>
  <c r="AK1681" i="109"/>
  <c r="AJ1681" i="109"/>
  <c r="AI1681" i="109"/>
  <c r="AH1681" i="109"/>
  <c r="AG1681" i="109"/>
  <c r="AF1681" i="109"/>
  <c r="AE1681" i="109"/>
  <c r="AP1681" i="109"/>
  <c r="AO1681" i="109"/>
  <c r="AS1681" i="109" s="1"/>
  <c r="AN1681" i="109"/>
  <c r="AM1681" i="109"/>
  <c r="Z1681" i="109"/>
  <c r="Y1681" i="109"/>
  <c r="AQ1707" i="109"/>
  <c r="AS1745" i="109"/>
  <c r="AB1785" i="109"/>
  <c r="AC1785" i="109" s="1"/>
  <c r="AA1785" i="109"/>
  <c r="AD1785" i="109" s="1"/>
  <c r="Y1800" i="109"/>
  <c r="AQ1867" i="109"/>
  <c r="AA1565" i="109"/>
  <c r="AE1571" i="109"/>
  <c r="Z1578" i="109"/>
  <c r="Y1578" i="109"/>
  <c r="AP1578" i="109"/>
  <c r="X1585" i="109"/>
  <c r="AD1585" i="109" s="1"/>
  <c r="AL1588" i="109"/>
  <c r="AB1591" i="109"/>
  <c r="AC1591" i="109" s="1"/>
  <c r="AA1591" i="109"/>
  <c r="AK1592" i="109"/>
  <c r="Z1607" i="109"/>
  <c r="Y1607" i="109"/>
  <c r="AP1607" i="109"/>
  <c r="AO1607" i="109"/>
  <c r="AS1607" i="109" s="1"/>
  <c r="AM1607" i="109"/>
  <c r="AL1607" i="109"/>
  <c r="AK1607" i="109"/>
  <c r="AJ1607" i="109"/>
  <c r="AI1607" i="109"/>
  <c r="AH1607" i="109"/>
  <c r="AG1607" i="109"/>
  <c r="AF1607" i="109"/>
  <c r="AE1607" i="109"/>
  <c r="AG1610" i="109"/>
  <c r="AB1612" i="109"/>
  <c r="AC1612" i="109" s="1"/>
  <c r="AA1612" i="109"/>
  <c r="AJ1613" i="109"/>
  <c r="AI1613" i="109"/>
  <c r="AE1613" i="109"/>
  <c r="AK1613" i="109"/>
  <c r="AH1613" i="109"/>
  <c r="AG1613" i="109"/>
  <c r="AF1613" i="109"/>
  <c r="Z1613" i="109"/>
  <c r="Y1613" i="109"/>
  <c r="X1613" i="109"/>
  <c r="AL1613" i="109"/>
  <c r="Y1623" i="109"/>
  <c r="AI1628" i="109"/>
  <c r="AP1635" i="109"/>
  <c r="AR1659" i="109"/>
  <c r="AF1707" i="109"/>
  <c r="AR1707" i="109" s="1"/>
  <c r="AP1745" i="109"/>
  <c r="AS1802" i="109"/>
  <c r="AJ1523" i="109"/>
  <c r="AO1549" i="109"/>
  <c r="AS1549" i="109" s="1"/>
  <c r="AK1549" i="109"/>
  <c r="AQ1549" i="109" s="1"/>
  <c r="AM1550" i="109"/>
  <c r="AI1550" i="109"/>
  <c r="AQ1550" i="109" s="1"/>
  <c r="AK1551" i="109"/>
  <c r="AG1551" i="109"/>
  <c r="AI1552" i="109"/>
  <c r="AE1552" i="109"/>
  <c r="AQ1552" i="109" s="1"/>
  <c r="Y1556" i="109"/>
  <c r="AE1560" i="109"/>
  <c r="AQ1560" i="109" s="1"/>
  <c r="Y1568" i="109"/>
  <c r="X1568" i="109"/>
  <c r="AD1568" i="109" s="1"/>
  <c r="AN1568" i="109"/>
  <c r="AF1571" i="109"/>
  <c r="AR1571" i="109" s="1"/>
  <c r="Y1585" i="109"/>
  <c r="AM1588" i="109"/>
  <c r="AJ1590" i="109"/>
  <c r="AL1592" i="109"/>
  <c r="X1607" i="109"/>
  <c r="AM1613" i="109"/>
  <c r="Y1616" i="109"/>
  <c r="X1616" i="109"/>
  <c r="AD1616" i="109" s="1"/>
  <c r="AL1616" i="109"/>
  <c r="AP1616" i="109"/>
  <c r="AO1616" i="109"/>
  <c r="AN1616" i="109"/>
  <c r="AM1616" i="109"/>
  <c r="AK1616" i="109"/>
  <c r="AD1617" i="109"/>
  <c r="Z1623" i="109"/>
  <c r="AK1628" i="109"/>
  <c r="AB1640" i="109"/>
  <c r="AC1640" i="109" s="1"/>
  <c r="AA1640" i="109"/>
  <c r="AP1643" i="109"/>
  <c r="AO1643" i="109"/>
  <c r="AN1643" i="109"/>
  <c r="AM1643" i="109"/>
  <c r="AL1643" i="109"/>
  <c r="AK1643" i="109"/>
  <c r="AJ1643" i="109"/>
  <c r="AI1643" i="109"/>
  <c r="AH1643" i="109"/>
  <c r="AG1643" i="109"/>
  <c r="AF1643" i="109"/>
  <c r="AE1643" i="109"/>
  <c r="AQ1643" i="109" s="1"/>
  <c r="Z1643" i="109"/>
  <c r="Y1643" i="109"/>
  <c r="AP1653" i="109"/>
  <c r="AO1653" i="109"/>
  <c r="AS1653" i="109" s="1"/>
  <c r="AN1653" i="109"/>
  <c r="AM1653" i="109"/>
  <c r="AL1653" i="109"/>
  <c r="AK1653" i="109"/>
  <c r="AJ1653" i="109"/>
  <c r="AI1653" i="109"/>
  <c r="AQ1653" i="109" s="1"/>
  <c r="AH1653" i="109"/>
  <c r="AR1653" i="109" s="1"/>
  <c r="Y1653" i="109"/>
  <c r="AA1701" i="109"/>
  <c r="AB1701" i="109"/>
  <c r="AC1701" i="109" s="1"/>
  <c r="AN1708" i="109"/>
  <c r="AM1708" i="109"/>
  <c r="AL1708" i="109"/>
  <c r="AI1708" i="109"/>
  <c r="AP1708" i="109"/>
  <c r="AO1708" i="109"/>
  <c r="AS1708" i="109" s="1"/>
  <c r="AK1708" i="109"/>
  <c r="AJ1708" i="109"/>
  <c r="AE1708" i="109"/>
  <c r="AH1708" i="109"/>
  <c r="AG1708" i="109"/>
  <c r="AF1708" i="109"/>
  <c r="Y1708" i="109"/>
  <c r="AD1713" i="109"/>
  <c r="AG1735" i="109"/>
  <c r="AK1735" i="109"/>
  <c r="AJ1735" i="109"/>
  <c r="AI1735" i="109"/>
  <c r="AH1735" i="109"/>
  <c r="AF1735" i="109"/>
  <c r="AE1735" i="109"/>
  <c r="Z1735" i="109"/>
  <c r="Y1735" i="109"/>
  <c r="AP1735" i="109"/>
  <c r="AO1735" i="109"/>
  <c r="AS1735" i="109" s="1"/>
  <c r="AN1735" i="109"/>
  <c r="AM1735" i="109"/>
  <c r="AL1735" i="109"/>
  <c r="AP1808" i="109"/>
  <c r="AA1523" i="109"/>
  <c r="X1548" i="109"/>
  <c r="AD1548" i="109" s="1"/>
  <c r="X1549" i="109"/>
  <c r="AD1549" i="109" s="1"/>
  <c r="AT1549" i="109" s="1"/>
  <c r="AU1549" i="109" s="1"/>
  <c r="X1550" i="109"/>
  <c r="AD1550" i="109" s="1"/>
  <c r="AT1550" i="109" s="1"/>
  <c r="AU1550" i="109" s="1"/>
  <c r="X1551" i="109"/>
  <c r="AD1551" i="109" s="1"/>
  <c r="AT1551" i="109" s="1"/>
  <c r="AU1551" i="109" s="1"/>
  <c r="X1552" i="109"/>
  <c r="AD1552" i="109" s="1"/>
  <c r="X1553" i="109"/>
  <c r="AD1553" i="109" s="1"/>
  <c r="AT1553" i="109" s="1"/>
  <c r="AU1553" i="109" s="1"/>
  <c r="X1554" i="109"/>
  <c r="AD1554" i="109" s="1"/>
  <c r="X1555" i="109"/>
  <c r="AD1555" i="109" s="1"/>
  <c r="AF1560" i="109"/>
  <c r="AR1560" i="109" s="1"/>
  <c r="Z1568" i="109"/>
  <c r="AG1571" i="109"/>
  <c r="AN1588" i="109"/>
  <c r="AK1590" i="109"/>
  <c r="AM1592" i="109"/>
  <c r="AN1613" i="109"/>
  <c r="AE1616" i="109"/>
  <c r="AL1628" i="109"/>
  <c r="AB1638" i="109"/>
  <c r="AC1638" i="109" s="1"/>
  <c r="AA1638" i="109"/>
  <c r="X1643" i="109"/>
  <c r="AD1643" i="109" s="1"/>
  <c r="Z1653" i="109"/>
  <c r="Z1661" i="109"/>
  <c r="Y1661" i="109"/>
  <c r="X1661" i="109"/>
  <c r="AP1661" i="109"/>
  <c r="AO1661" i="109"/>
  <c r="AN1661" i="109"/>
  <c r="AJ1661" i="109"/>
  <c r="AM1661" i="109"/>
  <c r="AL1661" i="109"/>
  <c r="AK1661" i="109"/>
  <c r="AI1661" i="109"/>
  <c r="AH1661" i="109"/>
  <c r="AG1661" i="109"/>
  <c r="AQ1661" i="109" s="1"/>
  <c r="AF1661" i="109"/>
  <c r="AB1671" i="109"/>
  <c r="AC1671" i="109" s="1"/>
  <c r="AA1671" i="109"/>
  <c r="AS1688" i="109"/>
  <c r="Z1691" i="109"/>
  <c r="Y1691" i="109"/>
  <c r="X1691" i="109"/>
  <c r="AP1691" i="109"/>
  <c r="AO1691" i="109"/>
  <c r="AS1691" i="109" s="1"/>
  <c r="AK1691" i="109"/>
  <c r="AN1691" i="109"/>
  <c r="AM1691" i="109"/>
  <c r="AL1691" i="109"/>
  <c r="AJ1691" i="109"/>
  <c r="AI1691" i="109"/>
  <c r="AH1691" i="109"/>
  <c r="AE1691" i="109"/>
  <c r="Z1708" i="109"/>
  <c r="X1735" i="109"/>
  <c r="AS1741" i="109"/>
  <c r="AO1775" i="109"/>
  <c r="AN1775" i="109"/>
  <c r="AJ1775" i="109"/>
  <c r="AK1775" i="109"/>
  <c r="AI1775" i="109"/>
  <c r="AH1775" i="109"/>
  <c r="AG1775" i="109"/>
  <c r="AF1775" i="109"/>
  <c r="AE1775" i="109"/>
  <c r="Z1775" i="109"/>
  <c r="AP1775" i="109"/>
  <c r="AM1775" i="109"/>
  <c r="AL1775" i="109"/>
  <c r="Y1775" i="109"/>
  <c r="X1775" i="109"/>
  <c r="AD1775" i="109" s="1"/>
  <c r="AP1796" i="109"/>
  <c r="AO1796" i="109"/>
  <c r="AS1796" i="109" s="1"/>
  <c r="AM1796" i="109"/>
  <c r="AL1796" i="109"/>
  <c r="AJ1796" i="109"/>
  <c r="AN1796" i="109"/>
  <c r="AK1796" i="109"/>
  <c r="AI1796" i="109"/>
  <c r="AH1796" i="109"/>
  <c r="AG1796" i="109"/>
  <c r="AF1796" i="109"/>
  <c r="AE1796" i="109"/>
  <c r="AQ1796" i="109" s="1"/>
  <c r="Z1796" i="109"/>
  <c r="Y1796" i="109"/>
  <c r="X1796" i="109"/>
  <c r="AD1796" i="109" s="1"/>
  <c r="AQ1803" i="109"/>
  <c r="AA1804" i="109"/>
  <c r="AB1804" i="109"/>
  <c r="AC1804" i="109" s="1"/>
  <c r="AJ1872" i="109"/>
  <c r="AI1872" i="109"/>
  <c r="AH1872" i="109"/>
  <c r="AG1872" i="109"/>
  <c r="AF1872" i="109"/>
  <c r="AE1872" i="109"/>
  <c r="Z1872" i="109"/>
  <c r="AL1872" i="109"/>
  <c r="AK1872" i="109"/>
  <c r="Y1872" i="109"/>
  <c r="X1872" i="109"/>
  <c r="AP1872" i="109"/>
  <c r="AM1872" i="109"/>
  <c r="Z1618" i="109"/>
  <c r="Y1618" i="109"/>
  <c r="X1618" i="109"/>
  <c r="AD1618" i="109" s="1"/>
  <c r="AP1618" i="109"/>
  <c r="AO1618" i="109"/>
  <c r="AH1618" i="109"/>
  <c r="AB1626" i="109"/>
  <c r="AC1626" i="109" s="1"/>
  <c r="AA1626" i="109"/>
  <c r="AP1685" i="109"/>
  <c r="AH1685" i="109"/>
  <c r="AG1685" i="109"/>
  <c r="AF1685" i="109"/>
  <c r="AE1685" i="109"/>
  <c r="Z1685" i="109"/>
  <c r="Y1685" i="109"/>
  <c r="X1685" i="109"/>
  <c r="AB1686" i="109"/>
  <c r="AC1686" i="109" s="1"/>
  <c r="AA1686" i="109"/>
  <c r="AB1703" i="109"/>
  <c r="AC1703" i="109" s="1"/>
  <c r="AA1703" i="109"/>
  <c r="Z1704" i="109"/>
  <c r="Y1704" i="109"/>
  <c r="X1704" i="109"/>
  <c r="AK1704" i="109"/>
  <c r="AJ1704" i="109"/>
  <c r="AI1704" i="109"/>
  <c r="AH1704" i="109"/>
  <c r="AG1704" i="109"/>
  <c r="AF1704" i="109"/>
  <c r="AR1704" i="109" s="1"/>
  <c r="AE1704" i="109"/>
  <c r="AQ1704" i="109" s="1"/>
  <c r="Y1750" i="109"/>
  <c r="AP1750" i="109"/>
  <c r="AN1750" i="109"/>
  <c r="AM1750" i="109"/>
  <c r="AL1750" i="109"/>
  <c r="AK1750" i="109"/>
  <c r="AJ1750" i="109"/>
  <c r="AI1750" i="109"/>
  <c r="AH1750" i="109"/>
  <c r="AG1750" i="109"/>
  <c r="AF1750" i="109"/>
  <c r="AE1750" i="109"/>
  <c r="Z1750" i="109"/>
  <c r="AO1750" i="109"/>
  <c r="X1750" i="109"/>
  <c r="AD1750" i="109" s="1"/>
  <c r="AB1768" i="109"/>
  <c r="AC1768" i="109" s="1"/>
  <c r="AA1768" i="109"/>
  <c r="AE1791" i="109"/>
  <c r="AQ1791" i="109" s="1"/>
  <c r="Z1791" i="109"/>
  <c r="AP1791" i="109"/>
  <c r="AO1791" i="109"/>
  <c r="AS1791" i="109" s="1"/>
  <c r="AN1791" i="109"/>
  <c r="AM1791" i="109"/>
  <c r="AL1791" i="109"/>
  <c r="AK1791" i="109"/>
  <c r="AJ1791" i="109"/>
  <c r="AF1791" i="109"/>
  <c r="AI1791" i="109"/>
  <c r="AH1791" i="109"/>
  <c r="AG1791" i="109"/>
  <c r="Y1791" i="109"/>
  <c r="AM1798" i="109"/>
  <c r="AL1798" i="109"/>
  <c r="AK1798" i="109"/>
  <c r="AI1798" i="109"/>
  <c r="AH1798" i="109"/>
  <c r="AF1798" i="109"/>
  <c r="AR1798" i="109" s="1"/>
  <c r="Z1798" i="109"/>
  <c r="Y1798" i="109"/>
  <c r="X1798" i="109"/>
  <c r="AD1798" i="109" s="1"/>
  <c r="AO1798" i="109"/>
  <c r="AP1798" i="109"/>
  <c r="AE1798" i="109"/>
  <c r="AQ1798" i="109" s="1"/>
  <c r="X1591" i="109"/>
  <c r="AD1591" i="109" s="1"/>
  <c r="AT1591" i="109" s="1"/>
  <c r="AU1591" i="109" s="1"/>
  <c r="AP1596" i="109"/>
  <c r="AS1596" i="109" s="1"/>
  <c r="AL1600" i="109"/>
  <c r="AR1600" i="109" s="1"/>
  <c r="X1606" i="109"/>
  <c r="AD1606" i="109" s="1"/>
  <c r="AR1619" i="109"/>
  <c r="AR1627" i="109"/>
  <c r="AB1628" i="109"/>
  <c r="AC1628" i="109" s="1"/>
  <c r="AA1628" i="109"/>
  <c r="AL1645" i="109"/>
  <c r="AK1645" i="109"/>
  <c r="AJ1645" i="109"/>
  <c r="AI1645" i="109"/>
  <c r="AH1645" i="109"/>
  <c r="AG1645" i="109"/>
  <c r="AF1645" i="109"/>
  <c r="AR1645" i="109" s="1"/>
  <c r="AE1645" i="109"/>
  <c r="X1645" i="109"/>
  <c r="AD1645" i="109" s="1"/>
  <c r="AD1658" i="109"/>
  <c r="AB1669" i="109"/>
  <c r="AC1669" i="109" s="1"/>
  <c r="AA1669" i="109"/>
  <c r="AI1685" i="109"/>
  <c r="AL1704" i="109"/>
  <c r="AD1705" i="109"/>
  <c r="AP1774" i="109"/>
  <c r="AL1774" i="109"/>
  <c r="AI1774" i="109"/>
  <c r="AH1774" i="109"/>
  <c r="AG1774" i="109"/>
  <c r="AF1774" i="109"/>
  <c r="AE1774" i="109"/>
  <c r="Z1774" i="109"/>
  <c r="Y1774" i="109"/>
  <c r="AO1774" i="109"/>
  <c r="AN1774" i="109"/>
  <c r="AM1774" i="109"/>
  <c r="AK1774" i="109"/>
  <c r="AJ1774" i="109"/>
  <c r="X1774" i="109"/>
  <c r="AD1774" i="109" s="1"/>
  <c r="X1791" i="109"/>
  <c r="AD1791" i="109" s="1"/>
  <c r="AP1818" i="109"/>
  <c r="AO1818" i="109"/>
  <c r="AN1818" i="109"/>
  <c r="AM1818" i="109"/>
  <c r="AL1818" i="109"/>
  <c r="AK1818" i="109"/>
  <c r="AJ1818" i="109"/>
  <c r="AI1818" i="109"/>
  <c r="AH1818" i="109"/>
  <c r="AG1818" i="109"/>
  <c r="AF1818" i="109"/>
  <c r="AE1818" i="109"/>
  <c r="X1818" i="109"/>
  <c r="AD1818" i="109" s="1"/>
  <c r="AD1881" i="109"/>
  <c r="Y1591" i="109"/>
  <c r="AM1600" i="109"/>
  <c r="AQ1600" i="109" s="1"/>
  <c r="Y1606" i="109"/>
  <c r="AH1636" i="109"/>
  <c r="AG1636" i="109"/>
  <c r="AF1636" i="109"/>
  <c r="AR1636" i="109" s="1"/>
  <c r="AE1636" i="109"/>
  <c r="AQ1636" i="109" s="1"/>
  <c r="Z1636" i="109"/>
  <c r="Y1636" i="109"/>
  <c r="X1636" i="109"/>
  <c r="AD1636" i="109" s="1"/>
  <c r="AP1636" i="109"/>
  <c r="AB1637" i="109"/>
  <c r="AC1637" i="109" s="1"/>
  <c r="AA1637" i="109"/>
  <c r="AD1667" i="109"/>
  <c r="Z1672" i="109"/>
  <c r="Y1672" i="109"/>
  <c r="X1672" i="109"/>
  <c r="AP1672" i="109"/>
  <c r="AO1672" i="109"/>
  <c r="AS1672" i="109" s="1"/>
  <c r="AN1672" i="109"/>
  <c r="AJ1672" i="109"/>
  <c r="AJ1685" i="109"/>
  <c r="AM1704" i="109"/>
  <c r="AK1755" i="109"/>
  <c r="AF1755" i="109"/>
  <c r="AP1755" i="109"/>
  <c r="AO1755" i="109"/>
  <c r="AS1755" i="109" s="1"/>
  <c r="AN1755" i="109"/>
  <c r="AM1755" i="109"/>
  <c r="AL1755" i="109"/>
  <c r="AJ1755" i="109"/>
  <c r="AI1755" i="109"/>
  <c r="AH1755" i="109"/>
  <c r="AG1755" i="109"/>
  <c r="AE1755" i="109"/>
  <c r="Z1755" i="109"/>
  <c r="Y1755" i="109"/>
  <c r="X1755" i="109"/>
  <c r="AD1755" i="109" s="1"/>
  <c r="AG1779" i="109"/>
  <c r="AF1779" i="109"/>
  <c r="AP1779" i="109"/>
  <c r="AO1779" i="109"/>
  <c r="AS1779" i="109" s="1"/>
  <c r="AN1779" i="109"/>
  <c r="AM1779" i="109"/>
  <c r="AL1779" i="109"/>
  <c r="AK1779" i="109"/>
  <c r="AJ1779" i="109"/>
  <c r="AI1779" i="109"/>
  <c r="AH1779" i="109"/>
  <c r="AE1779" i="109"/>
  <c r="Z1779" i="109"/>
  <c r="Y1779" i="109"/>
  <c r="X1779" i="109"/>
  <c r="AD1779" i="109" s="1"/>
  <c r="AG1798" i="109"/>
  <c r="Y1818" i="109"/>
  <c r="AN1881" i="109"/>
  <c r="AM1881" i="109"/>
  <c r="AL1881" i="109"/>
  <c r="AK1881" i="109"/>
  <c r="AJ1881" i="109"/>
  <c r="AI1881" i="109"/>
  <c r="AH1881" i="109"/>
  <c r="AG1881" i="109"/>
  <c r="AF1881" i="109"/>
  <c r="AE1881" i="109"/>
  <c r="Z1881" i="109"/>
  <c r="AP1881" i="109"/>
  <c r="Y1881" i="109"/>
  <c r="AP1930" i="109"/>
  <c r="AO1930" i="109"/>
  <c r="AS1930" i="109" s="1"/>
  <c r="AN1930" i="109"/>
  <c r="AM1930" i="109"/>
  <c r="AL1930" i="109"/>
  <c r="AK1930" i="109"/>
  <c r="AJ1930" i="109"/>
  <c r="AI1930" i="109"/>
  <c r="AH1930" i="109"/>
  <c r="AE1930" i="109"/>
  <c r="AG1930" i="109"/>
  <c r="AF1930" i="109"/>
  <c r="Z1930" i="109"/>
  <c r="Y1930" i="109"/>
  <c r="X1930" i="109"/>
  <c r="AD1930" i="109" s="1"/>
  <c r="Z1591" i="109"/>
  <c r="AO1600" i="109"/>
  <c r="AQ1629" i="109"/>
  <c r="AI1636" i="109"/>
  <c r="AR1638" i="109"/>
  <c r="AB1639" i="109"/>
  <c r="AC1639" i="109" s="1"/>
  <c r="AA1639" i="109"/>
  <c r="AQ1663" i="109"/>
  <c r="AD1671" i="109"/>
  <c r="AE1672" i="109"/>
  <c r="AQ1672" i="109" s="1"/>
  <c r="AK1685" i="109"/>
  <c r="AR1695" i="109"/>
  <c r="AN1704" i="109"/>
  <c r="AM1732" i="109"/>
  <c r="AJ1732" i="109"/>
  <c r="AI1732" i="109"/>
  <c r="AH1732" i="109"/>
  <c r="AG1732" i="109"/>
  <c r="AF1732" i="109"/>
  <c r="AE1732" i="109"/>
  <c r="Z1732" i="109"/>
  <c r="AO1732" i="109"/>
  <c r="AN1732" i="109"/>
  <c r="AL1732" i="109"/>
  <c r="AK1732" i="109"/>
  <c r="Y1732" i="109"/>
  <c r="X1732" i="109"/>
  <c r="AD1732" i="109" s="1"/>
  <c r="AP1732" i="109"/>
  <c r="AP1760" i="109"/>
  <c r="AO1760" i="109"/>
  <c r="AS1760" i="109" s="1"/>
  <c r="AN1760" i="109"/>
  <c r="AM1760" i="109"/>
  <c r="AL1760" i="109"/>
  <c r="AK1760" i="109"/>
  <c r="AJ1760" i="109"/>
  <c r="AI1760" i="109"/>
  <c r="AH1760" i="109"/>
  <c r="AG1760" i="109"/>
  <c r="Y1760" i="109"/>
  <c r="AJ1798" i="109"/>
  <c r="Z1832" i="109"/>
  <c r="X1832" i="109"/>
  <c r="AD1832" i="109" s="1"/>
  <c r="AP1832" i="109"/>
  <c r="AO1832" i="109"/>
  <c r="AS1832" i="109" s="1"/>
  <c r="AN1832" i="109"/>
  <c r="AM1832" i="109"/>
  <c r="AL1832" i="109"/>
  <c r="AK1832" i="109"/>
  <c r="AJ1832" i="109"/>
  <c r="AI1832" i="109"/>
  <c r="AH1832" i="109"/>
  <c r="AG1832" i="109"/>
  <c r="AF1832" i="109"/>
  <c r="AR1832" i="109" s="1"/>
  <c r="AE1832" i="109"/>
  <c r="Y1832" i="109"/>
  <c r="AP1891" i="109"/>
  <c r="AO1891" i="109"/>
  <c r="AN1891" i="109"/>
  <c r="AM1891" i="109"/>
  <c r="AL1891" i="109"/>
  <c r="AK1891" i="109"/>
  <c r="AJ1891" i="109"/>
  <c r="AI1891" i="109"/>
  <c r="AH1891" i="109"/>
  <c r="AG1891" i="109"/>
  <c r="AF1891" i="109"/>
  <c r="AE1891" i="109"/>
  <c r="X1891" i="109"/>
  <c r="AD1891" i="109" s="1"/>
  <c r="Z1891" i="109"/>
  <c r="AN1899" i="109"/>
  <c r="AJ1899" i="109"/>
  <c r="AI1899" i="109"/>
  <c r="AP1899" i="109"/>
  <c r="AO1899" i="109"/>
  <c r="AS1899" i="109" s="1"/>
  <c r="AM1899" i="109"/>
  <c r="AL1899" i="109"/>
  <c r="AK1899" i="109"/>
  <c r="AH1899" i="109"/>
  <c r="AG1899" i="109"/>
  <c r="AF1899" i="109"/>
  <c r="AE1899" i="109"/>
  <c r="Y1899" i="109"/>
  <c r="Z1899" i="109"/>
  <c r="X1899" i="109"/>
  <c r="AD1899" i="109" s="1"/>
  <c r="AN1579" i="109"/>
  <c r="X1594" i="109"/>
  <c r="AP1600" i="109"/>
  <c r="AO1601" i="109"/>
  <c r="AS1601" i="109" s="1"/>
  <c r="AJ1636" i="109"/>
  <c r="AH1647" i="109"/>
  <c r="AG1647" i="109"/>
  <c r="AF1647" i="109"/>
  <c r="AE1647" i="109"/>
  <c r="Z1647" i="109"/>
  <c r="Y1647" i="109"/>
  <c r="X1647" i="109"/>
  <c r="AD1647" i="109" s="1"/>
  <c r="AP1647" i="109"/>
  <c r="AB1648" i="109"/>
  <c r="AC1648" i="109" s="1"/>
  <c r="AA1648" i="109"/>
  <c r="AL1656" i="109"/>
  <c r="AK1656" i="109"/>
  <c r="AJ1656" i="109"/>
  <c r="AI1656" i="109"/>
  <c r="AH1656" i="109"/>
  <c r="AG1656" i="109"/>
  <c r="AF1656" i="109"/>
  <c r="AE1656" i="109"/>
  <c r="X1656" i="109"/>
  <c r="AR1663" i="109"/>
  <c r="AT1663" i="109" s="1"/>
  <c r="AU1663" i="109" s="1"/>
  <c r="AF1672" i="109"/>
  <c r="AL1685" i="109"/>
  <c r="AD1686" i="109"/>
  <c r="AD1703" i="109"/>
  <c r="AO1704" i="109"/>
  <c r="AS1704" i="109" s="1"/>
  <c r="AS1736" i="109"/>
  <c r="Z1760" i="109"/>
  <c r="AO1764" i="109"/>
  <c r="AJ1764" i="109"/>
  <c r="AP1764" i="109"/>
  <c r="AN1764" i="109"/>
  <c r="AM1764" i="109"/>
  <c r="AL1764" i="109"/>
  <c r="AK1764" i="109"/>
  <c r="AI1764" i="109"/>
  <c r="AH1764" i="109"/>
  <c r="Z1764" i="109"/>
  <c r="Y1764" i="109"/>
  <c r="X1764" i="109"/>
  <c r="AD1764" i="109" s="1"/>
  <c r="AD1789" i="109"/>
  <c r="AN1798" i="109"/>
  <c r="AP1909" i="109"/>
  <c r="AN1909" i="109"/>
  <c r="AM1909" i="109"/>
  <c r="AL1909" i="109"/>
  <c r="AK1909" i="109"/>
  <c r="AJ1909" i="109"/>
  <c r="AI1909" i="109"/>
  <c r="AH1909" i="109"/>
  <c r="AG1909" i="109"/>
  <c r="AF1909" i="109"/>
  <c r="AR1909" i="109" s="1"/>
  <c r="AE1909" i="109"/>
  <c r="AQ1909" i="109" s="1"/>
  <c r="Z1909" i="109"/>
  <c r="Y1909" i="109"/>
  <c r="X1909" i="109"/>
  <c r="AD1909" i="109" s="1"/>
  <c r="AT1909" i="109" s="1"/>
  <c r="AU1909" i="109" s="1"/>
  <c r="Y1594" i="109"/>
  <c r="AL1612" i="109"/>
  <c r="AK1612" i="109"/>
  <c r="AG1612" i="109"/>
  <c r="AF1612" i="109"/>
  <c r="AE1612" i="109"/>
  <c r="AE1618" i="109"/>
  <c r="AD1635" i="109"/>
  <c r="AQ1640" i="109"/>
  <c r="AQ1649" i="109"/>
  <c r="AP1665" i="109"/>
  <c r="AO1665" i="109"/>
  <c r="AN1665" i="109"/>
  <c r="AM1665" i="109"/>
  <c r="AL1665" i="109"/>
  <c r="AK1665" i="109"/>
  <c r="AJ1665" i="109"/>
  <c r="AI1665" i="109"/>
  <c r="AH1665" i="109"/>
  <c r="AG1665" i="109"/>
  <c r="AF1665" i="109"/>
  <c r="AD1669" i="109"/>
  <c r="AT1669" i="109" s="1"/>
  <c r="AU1669" i="109" s="1"/>
  <c r="AG1672" i="109"/>
  <c r="AM1685" i="109"/>
  <c r="AP1704" i="109"/>
  <c r="AA1712" i="109"/>
  <c r="AB1712" i="109"/>
  <c r="AC1712" i="109" s="1"/>
  <c r="AE1747" i="109"/>
  <c r="Z1747" i="109"/>
  <c r="AN1747" i="109"/>
  <c r="AM1747" i="109"/>
  <c r="AL1747" i="109"/>
  <c r="AK1747" i="109"/>
  <c r="AJ1747" i="109"/>
  <c r="AI1747" i="109"/>
  <c r="AH1747" i="109"/>
  <c r="AG1747" i="109"/>
  <c r="AF1747" i="109"/>
  <c r="AR1747" i="109" s="1"/>
  <c r="X1747" i="109"/>
  <c r="AD1747" i="109" s="1"/>
  <c r="AO1747" i="109"/>
  <c r="AS1747" i="109" s="1"/>
  <c r="AQ1764" i="109"/>
  <c r="X1856" i="109"/>
  <c r="AD1856" i="109" s="1"/>
  <c r="AP1856" i="109"/>
  <c r="AO1856" i="109"/>
  <c r="AS1856" i="109" s="1"/>
  <c r="AN1856" i="109"/>
  <c r="AM1856" i="109"/>
  <c r="AL1856" i="109"/>
  <c r="AK1856" i="109"/>
  <c r="AJ1856" i="109"/>
  <c r="AF1856" i="109"/>
  <c r="AI1856" i="109"/>
  <c r="AH1856" i="109"/>
  <c r="AG1856" i="109"/>
  <c r="AE1856" i="109"/>
  <c r="Z1856" i="109"/>
  <c r="AB1935" i="109"/>
  <c r="AC1935" i="109" s="1"/>
  <c r="AA1935" i="109"/>
  <c r="AP1579" i="109"/>
  <c r="AS1579" i="109" s="1"/>
  <c r="Z1594" i="109"/>
  <c r="X1596" i="109"/>
  <c r="AE1606" i="109"/>
  <c r="AQ1606" i="109" s="1"/>
  <c r="X1612" i="109"/>
  <c r="AD1612" i="109" s="1"/>
  <c r="AF1618" i="109"/>
  <c r="AR1618" i="109" s="1"/>
  <c r="AJ1624" i="109"/>
  <c r="AI1624" i="109"/>
  <c r="AH1624" i="109"/>
  <c r="AG1624" i="109"/>
  <c r="AF1624" i="109"/>
  <c r="AE1624" i="109"/>
  <c r="AP1631" i="109"/>
  <c r="AO1631" i="109"/>
  <c r="AN1631" i="109"/>
  <c r="AM1631" i="109"/>
  <c r="AL1631" i="109"/>
  <c r="AK1631" i="109"/>
  <c r="AJ1631" i="109"/>
  <c r="AI1631" i="109"/>
  <c r="AH1631" i="109"/>
  <c r="AR1631" i="109" s="1"/>
  <c r="AL1636" i="109"/>
  <c r="AD1637" i="109"/>
  <c r="AT1637" i="109" s="1"/>
  <c r="AR1640" i="109"/>
  <c r="AM1645" i="109"/>
  <c r="AR1649" i="109"/>
  <c r="AB1650" i="109"/>
  <c r="AC1650" i="109" s="1"/>
  <c r="AA1650" i="109"/>
  <c r="X1665" i="109"/>
  <c r="AD1665" i="109" s="1"/>
  <c r="AH1672" i="109"/>
  <c r="AN1685" i="109"/>
  <c r="Z1692" i="109"/>
  <c r="Y1692" i="109"/>
  <c r="X1692" i="109"/>
  <c r="AP1692" i="109"/>
  <c r="AO1692" i="109"/>
  <c r="AN1692" i="109"/>
  <c r="AJ1692" i="109"/>
  <c r="Y1747" i="109"/>
  <c r="AE1780" i="109"/>
  <c r="AQ1780" i="109" s="1"/>
  <c r="Z1780" i="109"/>
  <c r="AP1780" i="109"/>
  <c r="AO1780" i="109"/>
  <c r="AS1780" i="109" s="1"/>
  <c r="AN1780" i="109"/>
  <c r="AM1780" i="109"/>
  <c r="AL1780" i="109"/>
  <c r="AK1780" i="109"/>
  <c r="AJ1780" i="109"/>
  <c r="AI1780" i="109"/>
  <c r="AH1780" i="109"/>
  <c r="AG1780" i="109"/>
  <c r="AK1788" i="109"/>
  <c r="AJ1788" i="109"/>
  <c r="AI1788" i="109"/>
  <c r="AG1788" i="109"/>
  <c r="AF1788" i="109"/>
  <c r="AH1788" i="109"/>
  <c r="AE1788" i="109"/>
  <c r="Z1788" i="109"/>
  <c r="Y1788" i="109"/>
  <c r="X1788" i="109"/>
  <c r="AM1788" i="109"/>
  <c r="AB1794" i="109"/>
  <c r="AC1794" i="109" s="1"/>
  <c r="AA1794" i="109"/>
  <c r="AS1794" i="109"/>
  <c r="AD1847" i="109"/>
  <c r="AO1881" i="109"/>
  <c r="AS1881" i="109" s="1"/>
  <c r="AN1932" i="109"/>
  <c r="AM1932" i="109"/>
  <c r="AL1932" i="109"/>
  <c r="AK1932" i="109"/>
  <c r="AJ1932" i="109"/>
  <c r="AI1932" i="109"/>
  <c r="AH1932" i="109"/>
  <c r="AG1932" i="109"/>
  <c r="AF1932" i="109"/>
  <c r="AE1932" i="109"/>
  <c r="Z1932" i="109"/>
  <c r="AO1932" i="109"/>
  <c r="AP1932" i="109"/>
  <c r="Y1932" i="109"/>
  <c r="Y1596" i="109"/>
  <c r="Y1597" i="109"/>
  <c r="X1598" i="109"/>
  <c r="AD1598" i="109" s="1"/>
  <c r="AT1598" i="109" s="1"/>
  <c r="AU1598" i="109" s="1"/>
  <c r="AF1606" i="109"/>
  <c r="Y1612" i="109"/>
  <c r="Z1617" i="109"/>
  <c r="AJ1617" i="109"/>
  <c r="Y1617" i="109"/>
  <c r="AG1618" i="109"/>
  <c r="X1624" i="109"/>
  <c r="AD1624" i="109" s="1"/>
  <c r="X1631" i="109"/>
  <c r="AD1631" i="109" s="1"/>
  <c r="AM1636" i="109"/>
  <c r="AN1645" i="109"/>
  <c r="AK1647" i="109"/>
  <c r="AH1658" i="109"/>
  <c r="AG1658" i="109"/>
  <c r="AF1658" i="109"/>
  <c r="AE1658" i="109"/>
  <c r="Z1658" i="109"/>
  <c r="Y1658" i="109"/>
  <c r="X1658" i="109"/>
  <c r="AP1658" i="109"/>
  <c r="AS1658" i="109" s="1"/>
  <c r="AB1659" i="109"/>
  <c r="AC1659" i="109" s="1"/>
  <c r="AA1659" i="109"/>
  <c r="Y1665" i="109"/>
  <c r="AS1670" i="109"/>
  <c r="AI1672" i="109"/>
  <c r="AQ1674" i="109"/>
  <c r="AO1685" i="109"/>
  <c r="AE1692" i="109"/>
  <c r="AQ1692" i="109" s="1"/>
  <c r="AN1697" i="109"/>
  <c r="AI1697" i="109"/>
  <c r="AP1697" i="109"/>
  <c r="AO1697" i="109"/>
  <c r="AM1697" i="109"/>
  <c r="AL1697" i="109"/>
  <c r="AK1697" i="109"/>
  <c r="AJ1697" i="109"/>
  <c r="AE1697" i="109"/>
  <c r="AQ1697" i="109" s="1"/>
  <c r="Y1697" i="109"/>
  <c r="AH1711" i="109"/>
  <c r="AG1711" i="109"/>
  <c r="AF1711" i="109"/>
  <c r="Z1711" i="109"/>
  <c r="Y1711" i="109"/>
  <c r="X1711" i="109"/>
  <c r="AD1711" i="109" s="1"/>
  <c r="AO1711" i="109"/>
  <c r="AS1711" i="109" s="1"/>
  <c r="AI1711" i="109"/>
  <c r="AS1713" i="109"/>
  <c r="AB1726" i="109"/>
  <c r="AC1726" i="109" s="1"/>
  <c r="AA1726" i="109"/>
  <c r="AD1727" i="109"/>
  <c r="AT1727" i="109" s="1"/>
  <c r="AU1727" i="109" s="1"/>
  <c r="AL1741" i="109"/>
  <c r="AM1741" i="109"/>
  <c r="AK1741" i="109"/>
  <c r="AJ1741" i="109"/>
  <c r="AI1741" i="109"/>
  <c r="AH1741" i="109"/>
  <c r="AG1741" i="109"/>
  <c r="AF1741" i="109"/>
  <c r="AE1741" i="109"/>
  <c r="X1741" i="109"/>
  <c r="AD1741" i="109" s="1"/>
  <c r="AE1760" i="109"/>
  <c r="AG1764" i="109"/>
  <c r="X1780" i="109"/>
  <c r="AL1788" i="109"/>
  <c r="AR1793" i="109"/>
  <c r="AO1795" i="109"/>
  <c r="AS1795" i="109" s="1"/>
  <c r="AN1795" i="109"/>
  <c r="AL1795" i="109"/>
  <c r="AK1795" i="109"/>
  <c r="AJ1795" i="109"/>
  <c r="AI1795" i="109"/>
  <c r="AH1795" i="109"/>
  <c r="AG1795" i="109"/>
  <c r="AF1795" i="109"/>
  <c r="AE1795" i="109"/>
  <c r="X1795" i="109"/>
  <c r="AM1795" i="109"/>
  <c r="Z1795" i="109"/>
  <c r="AR1816" i="109"/>
  <c r="AP1846" i="109"/>
  <c r="AN1846" i="109"/>
  <c r="AM1846" i="109"/>
  <c r="AL1846" i="109"/>
  <c r="AK1846" i="109"/>
  <c r="AQ1846" i="109" s="1"/>
  <c r="Z1846" i="109"/>
  <c r="Y1846" i="109"/>
  <c r="X1846" i="109"/>
  <c r="AD1846" i="109" s="1"/>
  <c r="AH1846" i="109"/>
  <c r="AO1846" i="109"/>
  <c r="AS1846" i="109" s="1"/>
  <c r="AF1846" i="109"/>
  <c r="AE1591" i="109"/>
  <c r="AQ1591" i="109" s="1"/>
  <c r="Y1605" i="109"/>
  <c r="X1605" i="109"/>
  <c r="AD1605" i="109" s="1"/>
  <c r="AT1605" i="109" s="1"/>
  <c r="AU1605" i="109" s="1"/>
  <c r="AN1611" i="109"/>
  <c r="AR1611" i="109" s="1"/>
  <c r="AM1611" i="109"/>
  <c r="AQ1611" i="109" s="1"/>
  <c r="AI1611" i="109"/>
  <c r="AH1611" i="109"/>
  <c r="AG1611" i="109"/>
  <c r="AA1615" i="109"/>
  <c r="AI1618" i="109"/>
  <c r="AN1636" i="109"/>
  <c r="AP1642" i="109"/>
  <c r="AO1642" i="109"/>
  <c r="AS1642" i="109" s="1"/>
  <c r="AN1642" i="109"/>
  <c r="AM1642" i="109"/>
  <c r="AL1642" i="109"/>
  <c r="AK1642" i="109"/>
  <c r="AJ1642" i="109"/>
  <c r="AI1642" i="109"/>
  <c r="AQ1642" i="109" s="1"/>
  <c r="AH1642" i="109"/>
  <c r="AR1642" i="109" s="1"/>
  <c r="AQ1651" i="109"/>
  <c r="AQ1660" i="109"/>
  <c r="Z1665" i="109"/>
  <c r="AL1667" i="109"/>
  <c r="AK1667" i="109"/>
  <c r="AJ1667" i="109"/>
  <c r="AI1667" i="109"/>
  <c r="AH1667" i="109"/>
  <c r="AG1667" i="109"/>
  <c r="AF1667" i="109"/>
  <c r="AE1667" i="109"/>
  <c r="X1667" i="109"/>
  <c r="AK1672" i="109"/>
  <c r="AR1688" i="109"/>
  <c r="AB1689" i="109"/>
  <c r="AC1689" i="109" s="1"/>
  <c r="AA1689" i="109"/>
  <c r="AS1689" i="109"/>
  <c r="AB1691" i="109"/>
  <c r="AC1691" i="109" s="1"/>
  <c r="AA1691" i="109"/>
  <c r="AD1691" i="109" s="1"/>
  <c r="AR1692" i="109"/>
  <c r="AQ1716" i="109"/>
  <c r="AB1722" i="109"/>
  <c r="AC1722" i="109" s="1"/>
  <c r="AA1722" i="109"/>
  <c r="AD1738" i="109"/>
  <c r="AL1752" i="109"/>
  <c r="AP1752" i="109"/>
  <c r="AO1752" i="109"/>
  <c r="AN1752" i="109"/>
  <c r="AM1752" i="109"/>
  <c r="AK1752" i="109"/>
  <c r="AJ1752" i="109"/>
  <c r="AI1752" i="109"/>
  <c r="AH1752" i="109"/>
  <c r="AG1752" i="109"/>
  <c r="AF1752" i="109"/>
  <c r="AE1752" i="109"/>
  <c r="AQ1752" i="109" s="1"/>
  <c r="X1752" i="109"/>
  <c r="AD1752" i="109" s="1"/>
  <c r="AF1760" i="109"/>
  <c r="Y1780" i="109"/>
  <c r="AN1788" i="109"/>
  <c r="AO1909" i="109"/>
  <c r="AS1909" i="109" s="1"/>
  <c r="AD1583" i="109"/>
  <c r="AF1591" i="109"/>
  <c r="AR1591" i="109" s="1"/>
  <c r="X1600" i="109"/>
  <c r="AD1600" i="109" s="1"/>
  <c r="AH1606" i="109"/>
  <c r="X1611" i="109"/>
  <c r="AD1611" i="109" s="1"/>
  <c r="AT1611" i="109" s="1"/>
  <c r="AU1611" i="109" s="1"/>
  <c r="AJ1618" i="109"/>
  <c r="AN1633" i="109"/>
  <c r="AM1633" i="109"/>
  <c r="AL1633" i="109"/>
  <c r="AK1633" i="109"/>
  <c r="AJ1633" i="109"/>
  <c r="AI1633" i="109"/>
  <c r="AH1633" i="109"/>
  <c r="AG1633" i="109"/>
  <c r="AF1633" i="109"/>
  <c r="AE1633" i="109"/>
  <c r="Z1633" i="109"/>
  <c r="AO1636" i="109"/>
  <c r="X1642" i="109"/>
  <c r="AD1642" i="109" s="1"/>
  <c r="AP1645" i="109"/>
  <c r="AS1645" i="109" s="1"/>
  <c r="AR1660" i="109"/>
  <c r="AB1661" i="109"/>
  <c r="AC1661" i="109" s="1"/>
  <c r="AA1661" i="109"/>
  <c r="Y1667" i="109"/>
  <c r="AL1672" i="109"/>
  <c r="AL1676" i="109"/>
  <c r="AP1676" i="109"/>
  <c r="AO1676" i="109"/>
  <c r="AN1676" i="109"/>
  <c r="AM1676" i="109"/>
  <c r="AK1676" i="109"/>
  <c r="AJ1676" i="109"/>
  <c r="AI1676" i="109"/>
  <c r="AH1676" i="109"/>
  <c r="AG1676" i="109"/>
  <c r="AF1676" i="109"/>
  <c r="Z1682" i="109"/>
  <c r="AK1682" i="109"/>
  <c r="AJ1682" i="109"/>
  <c r="AI1682" i="109"/>
  <c r="AH1682" i="109"/>
  <c r="AG1682" i="109"/>
  <c r="AF1682" i="109"/>
  <c r="AR1682" i="109" s="1"/>
  <c r="AE1682" i="109"/>
  <c r="AQ1682" i="109" s="1"/>
  <c r="AB1687" i="109"/>
  <c r="AC1687" i="109" s="1"/>
  <c r="AA1687" i="109"/>
  <c r="AQ1694" i="109"/>
  <c r="AR1699" i="109"/>
  <c r="AR1716" i="109"/>
  <c r="X1737" i="109"/>
  <c r="AD1737" i="109" s="1"/>
  <c r="AK1737" i="109"/>
  <c r="AJ1737" i="109"/>
  <c r="AI1737" i="109"/>
  <c r="AH1737" i="109"/>
  <c r="AG1737" i="109"/>
  <c r="AF1737" i="109"/>
  <c r="AE1737" i="109"/>
  <c r="AQ1737" i="109" s="1"/>
  <c r="Z1737" i="109"/>
  <c r="AP1737" i="109"/>
  <c r="AO1737" i="109"/>
  <c r="AS1737" i="109" s="1"/>
  <c r="AP1747" i="109"/>
  <c r="AO1788" i="109"/>
  <c r="X1579" i="109"/>
  <c r="AG1591" i="109"/>
  <c r="AE1594" i="109"/>
  <c r="AQ1594" i="109" s="1"/>
  <c r="Y1600" i="109"/>
  <c r="X1601" i="109"/>
  <c r="AD1601" i="109" s="1"/>
  <c r="AT1601" i="109" s="1"/>
  <c r="AU1601" i="109" s="1"/>
  <c r="AJ1602" i="109"/>
  <c r="AR1602" i="109" s="1"/>
  <c r="AI1602" i="109"/>
  <c r="AQ1602" i="109" s="1"/>
  <c r="AH1603" i="109"/>
  <c r="AR1603" i="109" s="1"/>
  <c r="AG1603" i="109"/>
  <c r="AQ1603" i="109" s="1"/>
  <c r="AF1604" i="109"/>
  <c r="AR1604" i="109" s="1"/>
  <c r="AE1604" i="109"/>
  <c r="AQ1604" i="109" s="1"/>
  <c r="Y1604" i="109"/>
  <c r="AE1605" i="109"/>
  <c r="AQ1605" i="109" s="1"/>
  <c r="AI1606" i="109"/>
  <c r="Y1611" i="109"/>
  <c r="AQ1617" i="109"/>
  <c r="AK1618" i="109"/>
  <c r="AD1623" i="109"/>
  <c r="AB1625" i="109"/>
  <c r="AC1625" i="109" s="1"/>
  <c r="AA1625" i="109"/>
  <c r="AB1627" i="109"/>
  <c r="AC1627" i="109" s="1"/>
  <c r="AA1627" i="109"/>
  <c r="X1633" i="109"/>
  <c r="AD1633" i="109" s="1"/>
  <c r="Y1642" i="109"/>
  <c r="AN1647" i="109"/>
  <c r="AN1656" i="109"/>
  <c r="AD1657" i="109"/>
  <c r="Z1667" i="109"/>
  <c r="AM1672" i="109"/>
  <c r="X1676" i="109"/>
  <c r="AD1676" i="109" s="1"/>
  <c r="AH1678" i="109"/>
  <c r="AO1678" i="109"/>
  <c r="AS1678" i="109" s="1"/>
  <c r="AN1678" i="109"/>
  <c r="AM1678" i="109"/>
  <c r="AL1678" i="109"/>
  <c r="AK1678" i="109"/>
  <c r="AJ1678" i="109"/>
  <c r="AI1678" i="109"/>
  <c r="AG1678" i="109"/>
  <c r="AF1678" i="109"/>
  <c r="AE1678" i="109"/>
  <c r="AQ1678" i="109" s="1"/>
  <c r="Z1678" i="109"/>
  <c r="AM1680" i="109"/>
  <c r="AL1680" i="109"/>
  <c r="AK1680" i="109"/>
  <c r="AJ1680" i="109"/>
  <c r="AI1680" i="109"/>
  <c r="AH1680" i="109"/>
  <c r="AG1680" i="109"/>
  <c r="AF1680" i="109"/>
  <c r="AE1680" i="109"/>
  <c r="X1680" i="109"/>
  <c r="AD1680" i="109" s="1"/>
  <c r="X1682" i="109"/>
  <c r="AD1682" i="109" s="1"/>
  <c r="AT1682" i="109" s="1"/>
  <c r="AU1682" i="109" s="1"/>
  <c r="AI1684" i="109"/>
  <c r="AH1684" i="109"/>
  <c r="AG1684" i="109"/>
  <c r="AF1684" i="109"/>
  <c r="AE1684" i="109"/>
  <c r="Z1684" i="109"/>
  <c r="Y1684" i="109"/>
  <c r="AF1690" i="109"/>
  <c r="Z1690" i="109"/>
  <c r="Y1690" i="109"/>
  <c r="X1690" i="109"/>
  <c r="AD1690" i="109" s="1"/>
  <c r="AP1690" i="109"/>
  <c r="AS1690" i="109" s="1"/>
  <c r="AL1690" i="109"/>
  <c r="AE1690" i="109"/>
  <c r="AQ1690" i="109" s="1"/>
  <c r="AH1692" i="109"/>
  <c r="AR1694" i="109"/>
  <c r="AB1702" i="109"/>
  <c r="AC1702" i="109" s="1"/>
  <c r="AA1702" i="109"/>
  <c r="Y1737" i="109"/>
  <c r="Z1752" i="109"/>
  <c r="Y1761" i="109"/>
  <c r="AP1761" i="109"/>
  <c r="AO1761" i="109"/>
  <c r="AN1761" i="109"/>
  <c r="AM1761" i="109"/>
  <c r="AL1761" i="109"/>
  <c r="AK1761" i="109"/>
  <c r="AJ1761" i="109"/>
  <c r="AI1761" i="109"/>
  <c r="AH1761" i="109"/>
  <c r="AG1761" i="109"/>
  <c r="AF1761" i="109"/>
  <c r="AR1761" i="109" s="1"/>
  <c r="AE1761" i="109"/>
  <c r="AQ1761" i="109" s="1"/>
  <c r="Z1761" i="109"/>
  <c r="AP1788" i="109"/>
  <c r="AN1820" i="109"/>
  <c r="AM1820" i="109"/>
  <c r="AL1820" i="109"/>
  <c r="AK1820" i="109"/>
  <c r="AJ1820" i="109"/>
  <c r="AI1820" i="109"/>
  <c r="AH1820" i="109"/>
  <c r="AG1820" i="109"/>
  <c r="AF1820" i="109"/>
  <c r="AE1820" i="109"/>
  <c r="AP1820" i="109"/>
  <c r="AO1820" i="109"/>
  <c r="Z1820" i="109"/>
  <c r="Y1820" i="109"/>
  <c r="X1820" i="109"/>
  <c r="AD1820" i="109" s="1"/>
  <c r="AJ1883" i="109"/>
  <c r="AI1883" i="109"/>
  <c r="AH1883" i="109"/>
  <c r="AG1883" i="109"/>
  <c r="AF1883" i="109"/>
  <c r="AE1883" i="109"/>
  <c r="Z1883" i="109"/>
  <c r="AP1883" i="109"/>
  <c r="AO1883" i="109"/>
  <c r="AS1883" i="109" s="1"/>
  <c r="AN1883" i="109"/>
  <c r="AM1883" i="109"/>
  <c r="AL1883" i="109"/>
  <c r="AK1883" i="109"/>
  <c r="Y1883" i="109"/>
  <c r="X1883" i="109"/>
  <c r="AD1883" i="109" s="1"/>
  <c r="AH1591" i="109"/>
  <c r="Z1600" i="109"/>
  <c r="Y1601" i="109"/>
  <c r="X1602" i="109"/>
  <c r="AD1602" i="109" s="1"/>
  <c r="X1603" i="109"/>
  <c r="AD1603" i="109" s="1"/>
  <c r="X1604" i="109"/>
  <c r="AD1604" i="109" s="1"/>
  <c r="AF1605" i="109"/>
  <c r="AR1605" i="109" s="1"/>
  <c r="Z1611" i="109"/>
  <c r="AB1614" i="109"/>
  <c r="AC1614" i="109" s="1"/>
  <c r="AA1614" i="109"/>
  <c r="AD1614" i="109" s="1"/>
  <c r="AF1617" i="109"/>
  <c r="AL1618" i="109"/>
  <c r="AK1624" i="109"/>
  <c r="AF1626" i="109"/>
  <c r="AE1626" i="109"/>
  <c r="AQ1626" i="109" s="1"/>
  <c r="Z1626" i="109"/>
  <c r="Y1626" i="109"/>
  <c r="X1626" i="109"/>
  <c r="AN1626" i="109"/>
  <c r="AH1626" i="109"/>
  <c r="Y1633" i="109"/>
  <c r="Z1642" i="109"/>
  <c r="AO1647" i="109"/>
  <c r="AO1656" i="109"/>
  <c r="AS1656" i="109" s="1"/>
  <c r="AL1658" i="109"/>
  <c r="AQ1662" i="109"/>
  <c r="AH1669" i="109"/>
  <c r="AG1669" i="109"/>
  <c r="AF1669" i="109"/>
  <c r="AR1669" i="109" s="1"/>
  <c r="AE1669" i="109"/>
  <c r="Z1669" i="109"/>
  <c r="Y1669" i="109"/>
  <c r="X1669" i="109"/>
  <c r="AP1669" i="109"/>
  <c r="AS1669" i="109" s="1"/>
  <c r="AB1670" i="109"/>
  <c r="AC1670" i="109" s="1"/>
  <c r="AA1670" i="109"/>
  <c r="Y1676" i="109"/>
  <c r="X1678" i="109"/>
  <c r="AD1678" i="109" s="1"/>
  <c r="Y1680" i="109"/>
  <c r="Y1682" i="109"/>
  <c r="X1684" i="109"/>
  <c r="AD1684" i="109" s="1"/>
  <c r="AN1686" i="109"/>
  <c r="AG1686" i="109"/>
  <c r="AF1686" i="109"/>
  <c r="AE1686" i="109"/>
  <c r="Z1686" i="109"/>
  <c r="Y1686" i="109"/>
  <c r="X1686" i="109"/>
  <c r="AP1686" i="109"/>
  <c r="AS1686" i="109" s="1"/>
  <c r="AI1686" i="109"/>
  <c r="AG1690" i="109"/>
  <c r="AI1692" i="109"/>
  <c r="AM1711" i="109"/>
  <c r="X1761" i="109"/>
  <c r="AD1761" i="109" s="1"/>
  <c r="AF1780" i="109"/>
  <c r="AP1807" i="109"/>
  <c r="AO1807" i="109"/>
  <c r="AS1807" i="109" s="1"/>
  <c r="AN1807" i="109"/>
  <c r="AM1807" i="109"/>
  <c r="AL1807" i="109"/>
  <c r="AK1807" i="109"/>
  <c r="AJ1807" i="109"/>
  <c r="AI1807" i="109"/>
  <c r="AH1807" i="109"/>
  <c r="AG1807" i="109"/>
  <c r="AF1807" i="109"/>
  <c r="AE1807" i="109"/>
  <c r="Y1807" i="109"/>
  <c r="AI1846" i="109"/>
  <c r="AQ1904" i="109"/>
  <c r="AH1629" i="109"/>
  <c r="AR1629" i="109" s="1"/>
  <c r="AN1637" i="109"/>
  <c r="AH1640" i="109"/>
  <c r="AN1648" i="109"/>
  <c r="AR1648" i="109" s="1"/>
  <c r="AH1651" i="109"/>
  <c r="AN1659" i="109"/>
  <c r="AH1662" i="109"/>
  <c r="AN1670" i="109"/>
  <c r="AH1673" i="109"/>
  <c r="AO1687" i="109"/>
  <c r="AS1687" i="109" s="1"/>
  <c r="AI1693" i="109"/>
  <c r="AQ1693" i="109" s="1"/>
  <c r="AD1712" i="109"/>
  <c r="AD1748" i="109"/>
  <c r="AT1784" i="109"/>
  <c r="AU1784" i="109" s="1"/>
  <c r="AB1787" i="109"/>
  <c r="AC1787" i="109" s="1"/>
  <c r="AA1787" i="109"/>
  <c r="AB1802" i="109"/>
  <c r="AC1802" i="109" s="1"/>
  <c r="AA1802" i="109"/>
  <c r="AB1865" i="109"/>
  <c r="AC1865" i="109" s="1"/>
  <c r="AA1865" i="109"/>
  <c r="AB1875" i="109"/>
  <c r="AC1875" i="109" s="1"/>
  <c r="AA1875" i="109"/>
  <c r="AB1876" i="109"/>
  <c r="AC1876" i="109" s="1"/>
  <c r="AA1876" i="109"/>
  <c r="AR1904" i="109"/>
  <c r="AB1905" i="109"/>
  <c r="AC1905" i="109" s="1"/>
  <c r="AA1905" i="109"/>
  <c r="X1759" i="109"/>
  <c r="AD1759" i="109" s="1"/>
  <c r="AP1759" i="109"/>
  <c r="AO1759" i="109"/>
  <c r="AS1759" i="109" s="1"/>
  <c r="AN1759" i="109"/>
  <c r="AM1759" i="109"/>
  <c r="AL1759" i="109"/>
  <c r="AK1759" i="109"/>
  <c r="AJ1759" i="109"/>
  <c r="AI1759" i="109"/>
  <c r="AH1759" i="109"/>
  <c r="AG1759" i="109"/>
  <c r="AB1813" i="109"/>
  <c r="AC1813" i="109" s="1"/>
  <c r="AA1813" i="109"/>
  <c r="AA1815" i="109"/>
  <c r="AB1815" i="109"/>
  <c r="AC1815" i="109" s="1"/>
  <c r="AB1836" i="109"/>
  <c r="AC1836" i="109" s="1"/>
  <c r="AA1836" i="109"/>
  <c r="AF1841" i="109"/>
  <c r="AR1841" i="109" s="1"/>
  <c r="AE1841" i="109"/>
  <c r="Y1841" i="109"/>
  <c r="AP1841" i="109"/>
  <c r="AO1841" i="109"/>
  <c r="AN1841" i="109"/>
  <c r="AM1841" i="109"/>
  <c r="AL1841" i="109"/>
  <c r="AK1841" i="109"/>
  <c r="AJ1841" i="109"/>
  <c r="AB1852" i="109"/>
  <c r="AC1852" i="109" s="1"/>
  <c r="AA1852" i="109"/>
  <c r="AD1852" i="109" s="1"/>
  <c r="AT1852" i="109" s="1"/>
  <c r="AU1852" i="109" s="1"/>
  <c r="AB2047" i="109"/>
  <c r="AC2047" i="109" s="1"/>
  <c r="AA2047" i="109"/>
  <c r="AM1640" i="109"/>
  <c r="AM1651" i="109"/>
  <c r="X1713" i="109"/>
  <c r="AP1718" i="109"/>
  <c r="AO1718" i="109"/>
  <c r="AS1718" i="109" s="1"/>
  <c r="AN1718" i="109"/>
  <c r="AL1718" i="109"/>
  <c r="AK1718" i="109"/>
  <c r="AJ1718" i="109"/>
  <c r="AI1718" i="109"/>
  <c r="AH1722" i="109"/>
  <c r="AG1722" i="109"/>
  <c r="AF1722" i="109"/>
  <c r="AE1722" i="109"/>
  <c r="AP1722" i="109"/>
  <c r="AS1722" i="109" s="1"/>
  <c r="AN1730" i="109"/>
  <c r="AM1730" i="109"/>
  <c r="AL1730" i="109"/>
  <c r="AK1730" i="109"/>
  <c r="AJ1730" i="109"/>
  <c r="AI1730" i="109"/>
  <c r="AH1730" i="109"/>
  <c r="AG1730" i="109"/>
  <c r="AF1730" i="109"/>
  <c r="AE1730" i="109"/>
  <c r="AQ1730" i="109" s="1"/>
  <c r="Z1730" i="109"/>
  <c r="AG1757" i="109"/>
  <c r="AP1757" i="109"/>
  <c r="AO1757" i="109"/>
  <c r="AS1757" i="109" s="1"/>
  <c r="AN1757" i="109"/>
  <c r="AM1757" i="109"/>
  <c r="AL1757" i="109"/>
  <c r="AK1757" i="109"/>
  <c r="AJ1757" i="109"/>
  <c r="AI1757" i="109"/>
  <c r="AH1757" i="109"/>
  <c r="AF1757" i="109"/>
  <c r="AM1776" i="109"/>
  <c r="AL1776" i="109"/>
  <c r="AH1776" i="109"/>
  <c r="AN1776" i="109"/>
  <c r="AK1776" i="109"/>
  <c r="AJ1776" i="109"/>
  <c r="AI1776" i="109"/>
  <c r="AG1776" i="109"/>
  <c r="AF1776" i="109"/>
  <c r="AR1776" i="109" s="1"/>
  <c r="AE1776" i="109"/>
  <c r="AQ1776" i="109" s="1"/>
  <c r="Y1776" i="109"/>
  <c r="X1841" i="109"/>
  <c r="AD1889" i="109"/>
  <c r="AT1889" i="109" s="1"/>
  <c r="AU1889" i="109" s="1"/>
  <c r="AB1924" i="109"/>
  <c r="AC1924" i="109" s="1"/>
  <c r="AA1924" i="109"/>
  <c r="AS2010" i="109"/>
  <c r="X1637" i="109"/>
  <c r="AN1640" i="109"/>
  <c r="X1648" i="109"/>
  <c r="AD1648" i="109" s="1"/>
  <c r="AT1648" i="109" s="1"/>
  <c r="AU1648" i="109" s="1"/>
  <c r="AN1651" i="109"/>
  <c r="AR1651" i="109" s="1"/>
  <c r="X1659" i="109"/>
  <c r="AN1662" i="109"/>
  <c r="X1670" i="109"/>
  <c r="AD1670" i="109" s="1"/>
  <c r="AN1673" i="109"/>
  <c r="X1687" i="109"/>
  <c r="AD1687" i="109" s="1"/>
  <c r="AT1687" i="109" s="1"/>
  <c r="AU1687" i="109" s="1"/>
  <c r="AO1693" i="109"/>
  <c r="AF1712" i="109"/>
  <c r="AE1712" i="109"/>
  <c r="Z1713" i="109"/>
  <c r="X1718" i="109"/>
  <c r="AD1718" i="109" s="1"/>
  <c r="X1722" i="109"/>
  <c r="AD1722" i="109" s="1"/>
  <c r="AD1724" i="109"/>
  <c r="AT1724" i="109" s="1"/>
  <c r="AU1724" i="109" s="1"/>
  <c r="X1730" i="109"/>
  <c r="AD1730" i="109" s="1"/>
  <c r="X1748" i="109"/>
  <c r="AN1748" i="109"/>
  <c r="AM1748" i="109"/>
  <c r="AL1748" i="109"/>
  <c r="AK1748" i="109"/>
  <c r="AJ1748" i="109"/>
  <c r="AI1748" i="109"/>
  <c r="AH1748" i="109"/>
  <c r="AG1748" i="109"/>
  <c r="AF1748" i="109"/>
  <c r="AE1748" i="109"/>
  <c r="Y1748" i="109"/>
  <c r="X1757" i="109"/>
  <c r="AD1757" i="109" s="1"/>
  <c r="Z1759" i="109"/>
  <c r="AK1766" i="109"/>
  <c r="AJ1766" i="109"/>
  <c r="AF1766" i="109"/>
  <c r="AP1766" i="109"/>
  <c r="AO1766" i="109"/>
  <c r="AS1766" i="109" s="1"/>
  <c r="AN1766" i="109"/>
  <c r="AM1766" i="109"/>
  <c r="AL1766" i="109"/>
  <c r="AE1766" i="109"/>
  <c r="Y1766" i="109"/>
  <c r="Z1776" i="109"/>
  <c r="AM1809" i="109"/>
  <c r="AL1809" i="109"/>
  <c r="AK1809" i="109"/>
  <c r="AJ1809" i="109"/>
  <c r="AI1809" i="109"/>
  <c r="AH1809" i="109"/>
  <c r="AG1809" i="109"/>
  <c r="AF1809" i="109"/>
  <c r="AE1809" i="109"/>
  <c r="AP1809" i="109"/>
  <c r="AO1809" i="109"/>
  <c r="AN1809" i="109"/>
  <c r="Z1809" i="109"/>
  <c r="Y1809" i="109"/>
  <c r="Z1841" i="109"/>
  <c r="AP1879" i="109"/>
  <c r="AO1879" i="109"/>
  <c r="AS1879" i="109" s="1"/>
  <c r="AN1879" i="109"/>
  <c r="AM1879" i="109"/>
  <c r="AL1879" i="109"/>
  <c r="AK1879" i="109"/>
  <c r="AJ1879" i="109"/>
  <c r="AI1879" i="109"/>
  <c r="AH1879" i="109"/>
  <c r="AG1879" i="109"/>
  <c r="AF1879" i="109"/>
  <c r="AE1879" i="109"/>
  <c r="Z1879" i="109"/>
  <c r="Y1879" i="109"/>
  <c r="X1879" i="109"/>
  <c r="AD1879" i="109" s="1"/>
  <c r="AO1629" i="109"/>
  <c r="Y1637" i="109"/>
  <c r="AO1640" i="109"/>
  <c r="Y1648" i="109"/>
  <c r="AO1651" i="109"/>
  <c r="Y1659" i="109"/>
  <c r="AO1662" i="109"/>
  <c r="Y1670" i="109"/>
  <c r="AO1673" i="109"/>
  <c r="AS1673" i="109" s="1"/>
  <c r="Y1687" i="109"/>
  <c r="X1688" i="109"/>
  <c r="AP1693" i="109"/>
  <c r="AO1694" i="109"/>
  <c r="AS1694" i="109" s="1"/>
  <c r="AN1695" i="109"/>
  <c r="Y1703" i="109"/>
  <c r="AR1705" i="109"/>
  <c r="X1712" i="109"/>
  <c r="Y1718" i="109"/>
  <c r="Y1722" i="109"/>
  <c r="Y1730" i="109"/>
  <c r="AO1742" i="109"/>
  <c r="AJ1742" i="109"/>
  <c r="AM1742" i="109"/>
  <c r="AL1742" i="109"/>
  <c r="AK1742" i="109"/>
  <c r="AI1742" i="109"/>
  <c r="AH1742" i="109"/>
  <c r="AG1742" i="109"/>
  <c r="AF1742" i="109"/>
  <c r="AE1742" i="109"/>
  <c r="AQ1742" i="109" s="1"/>
  <c r="X1742" i="109"/>
  <c r="AD1742" i="109" s="1"/>
  <c r="AK1744" i="109"/>
  <c r="AF1744" i="109"/>
  <c r="AN1744" i="109"/>
  <c r="AM1744" i="109"/>
  <c r="AL1744" i="109"/>
  <c r="AJ1744" i="109"/>
  <c r="AI1744" i="109"/>
  <c r="AH1744" i="109"/>
  <c r="AG1744" i="109"/>
  <c r="AE1744" i="109"/>
  <c r="X1744" i="109"/>
  <c r="AD1744" i="109" s="1"/>
  <c r="AG1746" i="109"/>
  <c r="AN1746" i="109"/>
  <c r="AM1746" i="109"/>
  <c r="AL1746" i="109"/>
  <c r="AK1746" i="109"/>
  <c r="AJ1746" i="109"/>
  <c r="AI1746" i="109"/>
  <c r="AH1746" i="109"/>
  <c r="AF1746" i="109"/>
  <c r="AR1746" i="109" s="1"/>
  <c r="AE1746" i="109"/>
  <c r="AQ1746" i="109" s="1"/>
  <c r="X1746" i="109"/>
  <c r="AD1746" i="109" s="1"/>
  <c r="Z1748" i="109"/>
  <c r="Y1757" i="109"/>
  <c r="Z1766" i="109"/>
  <c r="AR1770" i="109"/>
  <c r="AA1771" i="109"/>
  <c r="AB1771" i="109"/>
  <c r="AC1771" i="109" s="1"/>
  <c r="X1781" i="109"/>
  <c r="AD1781" i="109" s="1"/>
  <c r="AP1781" i="109"/>
  <c r="AO1781" i="109"/>
  <c r="AS1781" i="109" s="1"/>
  <c r="AN1781" i="109"/>
  <c r="AM1781" i="109"/>
  <c r="AL1781" i="109"/>
  <c r="AK1781" i="109"/>
  <c r="AJ1781" i="109"/>
  <c r="AI1781" i="109"/>
  <c r="AE1781" i="109"/>
  <c r="AI1789" i="109"/>
  <c r="AH1789" i="109"/>
  <c r="AG1789" i="109"/>
  <c r="AE1789" i="109"/>
  <c r="AN1789" i="109"/>
  <c r="AM1789" i="109"/>
  <c r="AL1789" i="109"/>
  <c r="AK1789" i="109"/>
  <c r="AJ1789" i="109"/>
  <c r="AF1789" i="109"/>
  <c r="Z1789" i="109"/>
  <c r="Y1789" i="109"/>
  <c r="X1809" i="109"/>
  <c r="AD1809" i="109" s="1"/>
  <c r="X1834" i="109"/>
  <c r="AD1834" i="109" s="1"/>
  <c r="AP1834" i="109"/>
  <c r="Y1834" i="109"/>
  <c r="AO1834" i="109"/>
  <c r="AN1834" i="109"/>
  <c r="AM1834" i="109"/>
  <c r="AL1834" i="109"/>
  <c r="AK1834" i="109"/>
  <c r="AJ1834" i="109"/>
  <c r="AF1834" i="109"/>
  <c r="AD1844" i="109"/>
  <c r="AN1848" i="109"/>
  <c r="AM1848" i="109"/>
  <c r="AL1848" i="109"/>
  <c r="AK1848" i="109"/>
  <c r="AJ1848" i="109"/>
  <c r="AI1848" i="109"/>
  <c r="AH1848" i="109"/>
  <c r="AG1848" i="109"/>
  <c r="AE1848" i="109"/>
  <c r="AP1848" i="109"/>
  <c r="AO1848" i="109"/>
  <c r="AF1848" i="109"/>
  <c r="Y1848" i="109"/>
  <c r="X1848" i="109"/>
  <c r="AD1848" i="109" s="1"/>
  <c r="AS1863" i="109"/>
  <c r="AF1874" i="109"/>
  <c r="AE1874" i="109"/>
  <c r="Z1874" i="109"/>
  <c r="Y1874" i="109"/>
  <c r="X1874" i="109"/>
  <c r="AN1874" i="109"/>
  <c r="AP1874" i="109"/>
  <c r="AO1874" i="109"/>
  <c r="AM1874" i="109"/>
  <c r="AI1874" i="109"/>
  <c r="AH1874" i="109"/>
  <c r="X1627" i="109"/>
  <c r="AP1629" i="109"/>
  <c r="AN1630" i="109"/>
  <c r="AR1630" i="109" s="1"/>
  <c r="Z1637" i="109"/>
  <c r="X1638" i="109"/>
  <c r="AD1638" i="109" s="1"/>
  <c r="AT1638" i="109" s="1"/>
  <c r="AU1638" i="109" s="1"/>
  <c r="AP1640" i="109"/>
  <c r="Z1648" i="109"/>
  <c r="AP1651" i="109"/>
  <c r="Z1659" i="109"/>
  <c r="AP1662" i="109"/>
  <c r="Z1670" i="109"/>
  <c r="AP1673" i="109"/>
  <c r="Z1687" i="109"/>
  <c r="Y1688" i="109"/>
  <c r="X1689" i="109"/>
  <c r="AD1689" i="109" s="1"/>
  <c r="AT1689" i="109" s="1"/>
  <c r="AU1689" i="109" s="1"/>
  <c r="AP1694" i="109"/>
  <c r="AO1695" i="109"/>
  <c r="AS1695" i="109" s="1"/>
  <c r="Y1712" i="109"/>
  <c r="AE1713" i="109"/>
  <c r="Z1718" i="109"/>
  <c r="Z1722" i="109"/>
  <c r="Z1757" i="109"/>
  <c r="AG1768" i="109"/>
  <c r="AF1768" i="109"/>
  <c r="Y1768" i="109"/>
  <c r="X1768" i="109"/>
  <c r="AD1768" i="109" s="1"/>
  <c r="AP1768" i="109"/>
  <c r="AO1768" i="109"/>
  <c r="AS1768" i="109" s="1"/>
  <c r="AN1768" i="109"/>
  <c r="AJ1768" i="109"/>
  <c r="AB1773" i="109"/>
  <c r="AC1773" i="109" s="1"/>
  <c r="AA1773" i="109"/>
  <c r="AO1776" i="109"/>
  <c r="AS1776" i="109" s="1"/>
  <c r="AT1776" i="109" s="1"/>
  <c r="AU1776" i="109" s="1"/>
  <c r="Y1781" i="109"/>
  <c r="X1789" i="109"/>
  <c r="AG1841" i="109"/>
  <c r="AL1849" i="109"/>
  <c r="AK1849" i="109"/>
  <c r="AJ1849" i="109"/>
  <c r="AI1849" i="109"/>
  <c r="AH1849" i="109"/>
  <c r="AG1849" i="109"/>
  <c r="AF1849" i="109"/>
  <c r="AE1849" i="109"/>
  <c r="AM1849" i="109"/>
  <c r="Y1849" i="109"/>
  <c r="AO1630" i="109"/>
  <c r="AS1630" i="109" s="1"/>
  <c r="Z1688" i="109"/>
  <c r="Z1712" i="109"/>
  <c r="AF1713" i="109"/>
  <c r="AR1713" i="109" s="1"/>
  <c r="AI1722" i="109"/>
  <c r="AE1736" i="109"/>
  <c r="AQ1736" i="109" s="1"/>
  <c r="Z1736" i="109"/>
  <c r="AK1736" i="109"/>
  <c r="AJ1736" i="109"/>
  <c r="AI1736" i="109"/>
  <c r="AH1736" i="109"/>
  <c r="AG1736" i="109"/>
  <c r="AF1736" i="109"/>
  <c r="Y1736" i="109"/>
  <c r="AN1740" i="109"/>
  <c r="AL1740" i="109"/>
  <c r="AK1740" i="109"/>
  <c r="AJ1740" i="109"/>
  <c r="AI1740" i="109"/>
  <c r="AH1740" i="109"/>
  <c r="AG1740" i="109"/>
  <c r="AF1740" i="109"/>
  <c r="AE1740" i="109"/>
  <c r="X1740" i="109"/>
  <c r="AD1740" i="109" s="1"/>
  <c r="Z1740" i="109"/>
  <c r="AO1753" i="109"/>
  <c r="AS1753" i="109" s="1"/>
  <c r="AJ1753" i="109"/>
  <c r="AP1753" i="109"/>
  <c r="AN1753" i="109"/>
  <c r="AM1753" i="109"/>
  <c r="AL1753" i="109"/>
  <c r="AK1753" i="109"/>
  <c r="AI1753" i="109"/>
  <c r="AH1753" i="109"/>
  <c r="AG1753" i="109"/>
  <c r="AF1753" i="109"/>
  <c r="AE1753" i="109"/>
  <c r="AP1776" i="109"/>
  <c r="AR1783" i="109"/>
  <c r="Y1792" i="109"/>
  <c r="X1792" i="109"/>
  <c r="AD1792" i="109" s="1"/>
  <c r="AP1792" i="109"/>
  <c r="AO1792" i="109"/>
  <c r="AS1792" i="109" s="1"/>
  <c r="AN1792" i="109"/>
  <c r="AM1792" i="109"/>
  <c r="AI1792" i="109"/>
  <c r="AK1810" i="109"/>
  <c r="AJ1810" i="109"/>
  <c r="AI1810" i="109"/>
  <c r="AH1810" i="109"/>
  <c r="AG1810" i="109"/>
  <c r="AF1810" i="109"/>
  <c r="AE1810" i="109"/>
  <c r="Z1810" i="109"/>
  <c r="AN1810" i="109"/>
  <c r="AK1824" i="109"/>
  <c r="AJ1824" i="109"/>
  <c r="AI1824" i="109"/>
  <c r="AH1824" i="109"/>
  <c r="AG1824" i="109"/>
  <c r="AF1824" i="109"/>
  <c r="AE1824" i="109"/>
  <c r="Z1824" i="109"/>
  <c r="AP1824" i="109"/>
  <c r="AO1824" i="109"/>
  <c r="AS1824" i="109" s="1"/>
  <c r="AN1824" i="109"/>
  <c r="AM1824" i="109"/>
  <c r="AL1824" i="109"/>
  <c r="Y1824" i="109"/>
  <c r="X1824" i="109"/>
  <c r="AD1824" i="109" s="1"/>
  <c r="AH1841" i="109"/>
  <c r="AD1850" i="109"/>
  <c r="AP1858" i="109"/>
  <c r="AO1858" i="109"/>
  <c r="AS1858" i="109" s="1"/>
  <c r="AN1858" i="109"/>
  <c r="AM1858" i="109"/>
  <c r="AL1858" i="109"/>
  <c r="AK1858" i="109"/>
  <c r="AJ1858" i="109"/>
  <c r="AI1858" i="109"/>
  <c r="AH1858" i="109"/>
  <c r="AG1858" i="109"/>
  <c r="AF1858" i="109"/>
  <c r="AR1858" i="109" s="1"/>
  <c r="AT1858" i="109" s="1"/>
  <c r="AU1858" i="109" s="1"/>
  <c r="AE1858" i="109"/>
  <c r="Y1858" i="109"/>
  <c r="AF1885" i="109"/>
  <c r="AR1885" i="109" s="1"/>
  <c r="AE1885" i="109"/>
  <c r="AQ1885" i="109" s="1"/>
  <c r="Z1885" i="109"/>
  <c r="Y1885" i="109"/>
  <c r="X1885" i="109"/>
  <c r="AD1885" i="109" s="1"/>
  <c r="AN1885" i="109"/>
  <c r="AP1885" i="109"/>
  <c r="AO1885" i="109"/>
  <c r="AM1885" i="109"/>
  <c r="AL1885" i="109"/>
  <c r="AK1885" i="109"/>
  <c r="AI1885" i="109"/>
  <c r="AH1885" i="109"/>
  <c r="AN1892" i="109"/>
  <c r="AM1892" i="109"/>
  <c r="AL1892" i="109"/>
  <c r="AK1892" i="109"/>
  <c r="AJ1892" i="109"/>
  <c r="AI1892" i="109"/>
  <c r="AH1892" i="109"/>
  <c r="AG1892" i="109"/>
  <c r="AF1892" i="109"/>
  <c r="AE1892" i="109"/>
  <c r="AQ1892" i="109" s="1"/>
  <c r="Z1892" i="109"/>
  <c r="AP1892" i="109"/>
  <c r="AO1892" i="109"/>
  <c r="AS1892" i="109" s="1"/>
  <c r="Y1892" i="109"/>
  <c r="X1892" i="109"/>
  <c r="AD1892" i="109" s="1"/>
  <c r="AD1924" i="109"/>
  <c r="AD1927" i="109"/>
  <c r="AT1927" i="109" s="1"/>
  <c r="AU1927" i="109" s="1"/>
  <c r="AN1985" i="109"/>
  <c r="AM1985" i="109"/>
  <c r="AK1985" i="109"/>
  <c r="AJ1985" i="109"/>
  <c r="AI1985" i="109"/>
  <c r="AH1985" i="109"/>
  <c r="AF1985" i="109"/>
  <c r="AE1985" i="109"/>
  <c r="AQ1985" i="109" s="1"/>
  <c r="Z1985" i="109"/>
  <c r="AP1985" i="109"/>
  <c r="AO1985" i="109"/>
  <c r="AS1985" i="109" s="1"/>
  <c r="AL1985" i="109"/>
  <c r="AG1985" i="109"/>
  <c r="Y1985" i="109"/>
  <c r="X1985" i="109"/>
  <c r="AD1985" i="109" s="1"/>
  <c r="X1702" i="109"/>
  <c r="AD1702" i="109" s="1"/>
  <c r="AT1702" i="109" s="1"/>
  <c r="AU1702" i="109" s="1"/>
  <c r="AG1713" i="109"/>
  <c r="AJ1722" i="109"/>
  <c r="AB1723" i="109"/>
  <c r="AC1723" i="109" s="1"/>
  <c r="AA1723" i="109"/>
  <c r="AD1723" i="109" s="1"/>
  <c r="AT1723" i="109" s="1"/>
  <c r="AU1723" i="109" s="1"/>
  <c r="X1736" i="109"/>
  <c r="AD1736" i="109" s="1"/>
  <c r="AO1748" i="109"/>
  <c r="X1753" i="109"/>
  <c r="AD1753" i="109" s="1"/>
  <c r="AE1759" i="109"/>
  <c r="AB1786" i="109"/>
  <c r="AC1786" i="109" s="1"/>
  <c r="AA1786" i="109"/>
  <c r="Z1792" i="109"/>
  <c r="X1810" i="109"/>
  <c r="AI1841" i="109"/>
  <c r="Z1858" i="109"/>
  <c r="AL1874" i="109"/>
  <c r="AJ1885" i="109"/>
  <c r="AH1913" i="109"/>
  <c r="AG1913" i="109"/>
  <c r="AF1913" i="109"/>
  <c r="AE1913" i="109"/>
  <c r="AQ1913" i="109" s="1"/>
  <c r="Z1913" i="109"/>
  <c r="Y1913" i="109"/>
  <c r="X1913" i="109"/>
  <c r="AD1913" i="109" s="1"/>
  <c r="AP1913" i="109"/>
  <c r="AN1913" i="109"/>
  <c r="AO1913" i="109"/>
  <c r="AM1913" i="109"/>
  <c r="AL1913" i="109"/>
  <c r="AK1913" i="109"/>
  <c r="AF1701" i="109"/>
  <c r="AR1701" i="109" s="1"/>
  <c r="AE1701" i="109"/>
  <c r="AQ1701" i="109" s="1"/>
  <c r="AH1713" i="109"/>
  <c r="AJ1721" i="109"/>
  <c r="AI1721" i="109"/>
  <c r="AH1721" i="109"/>
  <c r="AG1721" i="109"/>
  <c r="AF1721" i="109"/>
  <c r="AR1721" i="109" s="1"/>
  <c r="AE1721" i="109"/>
  <c r="AQ1721" i="109" s="1"/>
  <c r="AK1722" i="109"/>
  <c r="AQ1727" i="109"/>
  <c r="AO1730" i="109"/>
  <c r="AS1730" i="109" s="1"/>
  <c r="AD1731" i="109"/>
  <c r="AT1731" i="109" s="1"/>
  <c r="AU1731" i="109" s="1"/>
  <c r="AP1748" i="109"/>
  <c r="AE1757" i="109"/>
  <c r="AQ1757" i="109" s="1"/>
  <c r="AF1759" i="109"/>
  <c r="AR1759" i="109" s="1"/>
  <c r="AQ1768" i="109"/>
  <c r="AM1787" i="109"/>
  <c r="AL1787" i="109"/>
  <c r="AK1787" i="109"/>
  <c r="AH1787" i="109"/>
  <c r="Z1787" i="109"/>
  <c r="Y1787" i="109"/>
  <c r="X1787" i="109"/>
  <c r="AP1787" i="109"/>
  <c r="AS1787" i="109" s="1"/>
  <c r="AF1787" i="109"/>
  <c r="AD1790" i="109"/>
  <c r="AO1797" i="109"/>
  <c r="AN1797" i="109"/>
  <c r="AM1797" i="109"/>
  <c r="AK1797" i="109"/>
  <c r="AJ1797" i="109"/>
  <c r="AH1797" i="109"/>
  <c r="AP1797" i="109"/>
  <c r="AL1797" i="109"/>
  <c r="AE1797" i="109"/>
  <c r="AQ1797" i="109" s="1"/>
  <c r="Y1797" i="109"/>
  <c r="AQ1834" i="109"/>
  <c r="AB1843" i="109"/>
  <c r="AC1843" i="109" s="1"/>
  <c r="AA1843" i="109"/>
  <c r="AA1972" i="109"/>
  <c r="AB1972" i="109"/>
  <c r="AC1972" i="109" s="1"/>
  <c r="X1629" i="109"/>
  <c r="AD1629" i="109" s="1"/>
  <c r="X1640" i="109"/>
  <c r="X1651" i="109"/>
  <c r="AD1651" i="109" s="1"/>
  <c r="X1662" i="109"/>
  <c r="X1673" i="109"/>
  <c r="AD1673" i="109" s="1"/>
  <c r="X1693" i="109"/>
  <c r="AD1693" i="109" s="1"/>
  <c r="AH1700" i="109"/>
  <c r="AF1700" i="109"/>
  <c r="X1701" i="109"/>
  <c r="AD1701" i="109" s="1"/>
  <c r="AT1701" i="109" s="1"/>
  <c r="AU1701" i="109" s="1"/>
  <c r="AG1703" i="109"/>
  <c r="AQ1703" i="109" s="1"/>
  <c r="AL1709" i="109"/>
  <c r="AK1709" i="109"/>
  <c r="AJ1709" i="109"/>
  <c r="AR1709" i="109" s="1"/>
  <c r="AG1709" i="109"/>
  <c r="AQ1709" i="109" s="1"/>
  <c r="AG1712" i="109"/>
  <c r="AI1713" i="109"/>
  <c r="X1721" i="109"/>
  <c r="AD1721" i="109" s="1"/>
  <c r="AT1721" i="109" s="1"/>
  <c r="AU1721" i="109" s="1"/>
  <c r="AL1722" i="109"/>
  <c r="AR1727" i="109"/>
  <c r="AP1730" i="109"/>
  <c r="AL1736" i="109"/>
  <c r="AM1740" i="109"/>
  <c r="AN1742" i="109"/>
  <c r="AO1744" i="109"/>
  <c r="AO1746" i="109"/>
  <c r="Z1753" i="109"/>
  <c r="AN1762" i="109"/>
  <c r="AP1762" i="109"/>
  <c r="AO1762" i="109"/>
  <c r="AS1762" i="109" s="1"/>
  <c r="AM1762" i="109"/>
  <c r="AL1762" i="109"/>
  <c r="AK1762" i="109"/>
  <c r="AJ1762" i="109"/>
  <c r="AI1762" i="109"/>
  <c r="AH1762" i="109"/>
  <c r="AR1762" i="109" s="1"/>
  <c r="AT1762" i="109" s="1"/>
  <c r="AU1762" i="109" s="1"/>
  <c r="Y1762" i="109"/>
  <c r="AG1766" i="109"/>
  <c r="AH1768" i="109"/>
  <c r="AF1781" i="109"/>
  <c r="AP1785" i="109"/>
  <c r="AL1785" i="109"/>
  <c r="Z1785" i="109"/>
  <c r="Y1785" i="109"/>
  <c r="X1785" i="109"/>
  <c r="AO1785" i="109"/>
  <c r="AS1785" i="109" s="1"/>
  <c r="AJ1785" i="109"/>
  <c r="AG1787" i="109"/>
  <c r="AP1789" i="109"/>
  <c r="AS1789" i="109" s="1"/>
  <c r="AE1792" i="109"/>
  <c r="AD1793" i="109"/>
  <c r="AD1795" i="109"/>
  <c r="Z1797" i="109"/>
  <c r="AD1811" i="109"/>
  <c r="AG1834" i="109"/>
  <c r="AP1869" i="109"/>
  <c r="AO1869" i="109"/>
  <c r="AS1869" i="109" s="1"/>
  <c r="AN1869" i="109"/>
  <c r="AM1869" i="109"/>
  <c r="AL1869" i="109"/>
  <c r="AK1869" i="109"/>
  <c r="AJ1869" i="109"/>
  <c r="AI1869" i="109"/>
  <c r="AH1869" i="109"/>
  <c r="AG1869" i="109"/>
  <c r="AF1869" i="109"/>
  <c r="AE1869" i="109"/>
  <c r="Z1869" i="109"/>
  <c r="Y1869" i="109"/>
  <c r="AJ1913" i="109"/>
  <c r="Y1629" i="109"/>
  <c r="AE1637" i="109"/>
  <c r="AQ1637" i="109" s="1"/>
  <c r="Y1640" i="109"/>
  <c r="AE1648" i="109"/>
  <c r="AQ1648" i="109" s="1"/>
  <c r="Y1651" i="109"/>
  <c r="AE1659" i="109"/>
  <c r="AQ1659" i="109" s="1"/>
  <c r="Y1662" i="109"/>
  <c r="AE1670" i="109"/>
  <c r="AQ1670" i="109" s="1"/>
  <c r="Y1673" i="109"/>
  <c r="AE1687" i="109"/>
  <c r="AQ1687" i="109" s="1"/>
  <c r="Y1693" i="109"/>
  <c r="Y1694" i="109"/>
  <c r="X1695" i="109"/>
  <c r="AD1695" i="109" s="1"/>
  <c r="AJ1699" i="109"/>
  <c r="AH1699" i="109"/>
  <c r="AE1699" i="109"/>
  <c r="AQ1699" i="109" s="1"/>
  <c r="X1700" i="109"/>
  <c r="AD1700" i="109" s="1"/>
  <c r="Y1701" i="109"/>
  <c r="AE1702" i="109"/>
  <c r="AQ1702" i="109" s="1"/>
  <c r="AH1703" i="109"/>
  <c r="AR1703" i="109" s="1"/>
  <c r="X1709" i="109"/>
  <c r="AH1712" i="109"/>
  <c r="AJ1713" i="109"/>
  <c r="AB1714" i="109"/>
  <c r="AC1714" i="109" s="1"/>
  <c r="AA1714" i="109"/>
  <c r="AE1718" i="109"/>
  <c r="Y1721" i="109"/>
  <c r="AM1722" i="109"/>
  <c r="Z1724" i="109"/>
  <c r="Y1724" i="109"/>
  <c r="X1724" i="109"/>
  <c r="AL1724" i="109"/>
  <c r="AF1724" i="109"/>
  <c r="AR1724" i="109" s="1"/>
  <c r="AB1725" i="109"/>
  <c r="AC1725" i="109" s="1"/>
  <c r="AA1725" i="109"/>
  <c r="AP1729" i="109"/>
  <c r="AO1729" i="109"/>
  <c r="AN1729" i="109"/>
  <c r="AM1729" i="109"/>
  <c r="AL1729" i="109"/>
  <c r="AK1729" i="109"/>
  <c r="AJ1729" i="109"/>
  <c r="AI1729" i="109"/>
  <c r="AH1729" i="109"/>
  <c r="AR1729" i="109" s="1"/>
  <c r="AG1729" i="109"/>
  <c r="AQ1729" i="109" s="1"/>
  <c r="AD1733" i="109"/>
  <c r="AM1736" i="109"/>
  <c r="AD1739" i="109"/>
  <c r="AO1740" i="109"/>
  <c r="AS1740" i="109" s="1"/>
  <c r="AP1742" i="109"/>
  <c r="AP1744" i="109"/>
  <c r="AP1746" i="109"/>
  <c r="AN1751" i="109"/>
  <c r="AP1751" i="109"/>
  <c r="AO1751" i="109"/>
  <c r="AS1751" i="109" s="1"/>
  <c r="AM1751" i="109"/>
  <c r="AL1751" i="109"/>
  <c r="AK1751" i="109"/>
  <c r="AJ1751" i="109"/>
  <c r="AI1751" i="109"/>
  <c r="AH1751" i="109"/>
  <c r="AG1751" i="109"/>
  <c r="AF1751" i="109"/>
  <c r="AE1751" i="109"/>
  <c r="Y1751" i="109"/>
  <c r="AH1766" i="109"/>
  <c r="AI1768" i="109"/>
  <c r="AG1781" i="109"/>
  <c r="AQ1785" i="109"/>
  <c r="AI1787" i="109"/>
  <c r="AD1788" i="109"/>
  <c r="AF1792" i="109"/>
  <c r="AR1792" i="109" s="1"/>
  <c r="AR1794" i="109"/>
  <c r="AQ1806" i="109"/>
  <c r="AO1825" i="109"/>
  <c r="AS1825" i="109" s="1"/>
  <c r="AJ1825" i="109"/>
  <c r="AI1825" i="109"/>
  <c r="AH1825" i="109"/>
  <c r="AG1825" i="109"/>
  <c r="AF1825" i="109"/>
  <c r="AE1825" i="109"/>
  <c r="Z1825" i="109"/>
  <c r="Y1825" i="109"/>
  <c r="AN1825" i="109"/>
  <c r="AH1834" i="109"/>
  <c r="AD1839" i="109"/>
  <c r="AN1849" i="109"/>
  <c r="AB1884" i="109"/>
  <c r="AC1884" i="109" s="1"/>
  <c r="AA1884" i="109"/>
  <c r="AF1687" i="109"/>
  <c r="AR1687" i="109" s="1"/>
  <c r="AE1688" i="109"/>
  <c r="AQ1688" i="109" s="1"/>
  <c r="AA1692" i="109"/>
  <c r="Z1694" i="109"/>
  <c r="X1696" i="109"/>
  <c r="AD1696" i="109" s="1"/>
  <c r="AT1696" i="109" s="1"/>
  <c r="AU1696" i="109" s="1"/>
  <c r="X1699" i="109"/>
  <c r="AD1699" i="109" s="1"/>
  <c r="Y1700" i="109"/>
  <c r="Z1701" i="109"/>
  <c r="AF1702" i="109"/>
  <c r="AR1702" i="109" s="1"/>
  <c r="AI1703" i="109"/>
  <c r="Y1709" i="109"/>
  <c r="AI1712" i="109"/>
  <c r="AK1713" i="109"/>
  <c r="AF1718" i="109"/>
  <c r="Z1721" i="109"/>
  <c r="AN1722" i="109"/>
  <c r="AG1724" i="109"/>
  <c r="AQ1724" i="109" s="1"/>
  <c r="X1729" i="109"/>
  <c r="AD1729" i="109" s="1"/>
  <c r="AD1735" i="109"/>
  <c r="AN1736" i="109"/>
  <c r="AP1740" i="109"/>
  <c r="Z1751" i="109"/>
  <c r="AI1766" i="109"/>
  <c r="AK1768" i="109"/>
  <c r="AK1777" i="109"/>
  <c r="AJ1777" i="109"/>
  <c r="AF1777" i="109"/>
  <c r="AR1777" i="109" s="1"/>
  <c r="AO1777" i="109"/>
  <c r="AS1777" i="109" s="1"/>
  <c r="AN1777" i="109"/>
  <c r="AM1777" i="109"/>
  <c r="AL1777" i="109"/>
  <c r="AI1777" i="109"/>
  <c r="AH1777" i="109"/>
  <c r="AG1777" i="109"/>
  <c r="AE1777" i="109"/>
  <c r="X1777" i="109"/>
  <c r="AD1777" i="109" s="1"/>
  <c r="AH1781" i="109"/>
  <c r="AF1785" i="109"/>
  <c r="AJ1787" i="109"/>
  <c r="AG1792" i="109"/>
  <c r="AL1810" i="109"/>
  <c r="X1825" i="109"/>
  <c r="AI1834" i="109"/>
  <c r="AB1835" i="109"/>
  <c r="AC1835" i="109" s="1"/>
  <c r="AO1849" i="109"/>
  <c r="AS1849" i="109" s="1"/>
  <c r="AJ1923" i="109"/>
  <c r="AI1923" i="109"/>
  <c r="AH1923" i="109"/>
  <c r="AG1923" i="109"/>
  <c r="AF1923" i="109"/>
  <c r="AE1923" i="109"/>
  <c r="Z1923" i="109"/>
  <c r="AP1923" i="109"/>
  <c r="AO1923" i="109"/>
  <c r="AK1923" i="109"/>
  <c r="AN1923" i="109"/>
  <c r="AM1923" i="109"/>
  <c r="AL1923" i="109"/>
  <c r="Y1923" i="109"/>
  <c r="X1923" i="109"/>
  <c r="AK1769" i="109"/>
  <c r="AM1793" i="109"/>
  <c r="AQ1816" i="109"/>
  <c r="AD1828" i="109"/>
  <c r="AT1828" i="109" s="1"/>
  <c r="AU1828" i="109" s="1"/>
  <c r="Z1853" i="109"/>
  <c r="Y1853" i="109"/>
  <c r="X1853" i="109"/>
  <c r="AL1853" i="109"/>
  <c r="AP1853" i="109"/>
  <c r="AO1853" i="109"/>
  <c r="AN1853" i="109"/>
  <c r="AM1853" i="109"/>
  <c r="AK1853" i="109"/>
  <c r="AJ1853" i="109"/>
  <c r="AI1853" i="109"/>
  <c r="AQ1853" i="109" s="1"/>
  <c r="AH1853" i="109"/>
  <c r="AF1853" i="109"/>
  <c r="AR1853" i="109" s="1"/>
  <c r="AT1971" i="109"/>
  <c r="AU1971" i="109" s="1"/>
  <c r="AO1769" i="109"/>
  <c r="AS1769" i="109" s="1"/>
  <c r="X1773" i="109"/>
  <c r="AD1773" i="109" s="1"/>
  <c r="AP1835" i="109"/>
  <c r="AN1835" i="109"/>
  <c r="Z1835" i="109"/>
  <c r="Y1835" i="109"/>
  <c r="X1835" i="109"/>
  <c r="AD1835" i="109" s="1"/>
  <c r="AO1835" i="109"/>
  <c r="AS1835" i="109" s="1"/>
  <c r="AM1835" i="109"/>
  <c r="AL1835" i="109"/>
  <c r="Z1844" i="109"/>
  <c r="Y1844" i="109"/>
  <c r="X1844" i="109"/>
  <c r="AO1844" i="109"/>
  <c r="AM1844" i="109"/>
  <c r="AL1844" i="109"/>
  <c r="AK1844" i="109"/>
  <c r="AJ1844" i="109"/>
  <c r="AI1844" i="109"/>
  <c r="AH1844" i="109"/>
  <c r="AG1844" i="109"/>
  <c r="AF1844" i="109"/>
  <c r="AE1844" i="109"/>
  <c r="AP1847" i="109"/>
  <c r="AO1847" i="109"/>
  <c r="AS1847" i="109" s="1"/>
  <c r="AN1847" i="109"/>
  <c r="AL1847" i="109"/>
  <c r="AK1847" i="109"/>
  <c r="AJ1847" i="109"/>
  <c r="AI1847" i="109"/>
  <c r="AG1847" i="109"/>
  <c r="AF1847" i="109"/>
  <c r="AE1847" i="109"/>
  <c r="Z1847" i="109"/>
  <c r="Y1847" i="109"/>
  <c r="X1847" i="109"/>
  <c r="AJ1850" i="109"/>
  <c r="AI1850" i="109"/>
  <c r="AH1850" i="109"/>
  <c r="AG1850" i="109"/>
  <c r="AF1850" i="109"/>
  <c r="AR1850" i="109" s="1"/>
  <c r="AE1850" i="109"/>
  <c r="AM1850" i="109"/>
  <c r="AL1850" i="109"/>
  <c r="AK1850" i="109"/>
  <c r="Z1850" i="109"/>
  <c r="Y1850" i="109"/>
  <c r="X1850" i="109"/>
  <c r="AN1850" i="109"/>
  <c r="AB1855" i="109"/>
  <c r="AC1855" i="109" s="1"/>
  <c r="AA1855" i="109"/>
  <c r="AA1946" i="109"/>
  <c r="AB1946" i="109"/>
  <c r="AC1946" i="109" s="1"/>
  <c r="AQ2046" i="109"/>
  <c r="Y1773" i="109"/>
  <c r="AB1792" i="109"/>
  <c r="AC1792" i="109" s="1"/>
  <c r="AA1792" i="109"/>
  <c r="AS1812" i="109"/>
  <c r="AD1838" i="109"/>
  <c r="AD1843" i="109"/>
  <c r="AT1843" i="109" s="1"/>
  <c r="AU1843" i="109" s="1"/>
  <c r="AO1850" i="109"/>
  <c r="Z1864" i="109"/>
  <c r="Y1864" i="109"/>
  <c r="X1864" i="109"/>
  <c r="AD1864" i="109" s="1"/>
  <c r="AP1864" i="109"/>
  <c r="AL1864" i="109"/>
  <c r="AO1864" i="109"/>
  <c r="AN1864" i="109"/>
  <c r="AM1864" i="109"/>
  <c r="AK1864" i="109"/>
  <c r="AQ1864" i="109" s="1"/>
  <c r="AJ1864" i="109"/>
  <c r="AF1864" i="109"/>
  <c r="Z1916" i="109"/>
  <c r="Y1916" i="109"/>
  <c r="X1916" i="109"/>
  <c r="AP1916" i="109"/>
  <c r="AO1916" i="109"/>
  <c r="AN1916" i="109"/>
  <c r="AJ1916" i="109"/>
  <c r="AM1916" i="109"/>
  <c r="AL1916" i="109"/>
  <c r="AK1916" i="109"/>
  <c r="AI1916" i="109"/>
  <c r="AH1916" i="109"/>
  <c r="AG1916" i="109"/>
  <c r="AE1916" i="109"/>
  <c r="AJ1998" i="109"/>
  <c r="AI1998" i="109"/>
  <c r="AG1998" i="109"/>
  <c r="AF1998" i="109"/>
  <c r="AE1998" i="109"/>
  <c r="AQ1998" i="109" s="1"/>
  <c r="Z1998" i="109"/>
  <c r="AP1998" i="109"/>
  <c r="AO1998" i="109"/>
  <c r="AS1998" i="109" s="1"/>
  <c r="AN1998" i="109"/>
  <c r="AM1998" i="109"/>
  <c r="AL1998" i="109"/>
  <c r="AK1998" i="109"/>
  <c r="AH1998" i="109"/>
  <c r="X1998" i="109"/>
  <c r="Y1998" i="109"/>
  <c r="AQ2040" i="109"/>
  <c r="Z1773" i="109"/>
  <c r="AK1799" i="109"/>
  <c r="AJ1799" i="109"/>
  <c r="AI1799" i="109"/>
  <c r="AH1799" i="109"/>
  <c r="AG1799" i="109"/>
  <c r="AF1799" i="109"/>
  <c r="AR1799" i="109" s="1"/>
  <c r="AM1826" i="109"/>
  <c r="AI1826" i="109"/>
  <c r="AH1826" i="109"/>
  <c r="AG1826" i="109"/>
  <c r="AF1826" i="109"/>
  <c r="AE1826" i="109"/>
  <c r="Z1826" i="109"/>
  <c r="Y1826" i="109"/>
  <c r="X1826" i="109"/>
  <c r="AD1826" i="109" s="1"/>
  <c r="AF1830" i="109"/>
  <c r="AE1830" i="109"/>
  <c r="AL1830" i="109"/>
  <c r="AK1830" i="109"/>
  <c r="AJ1830" i="109"/>
  <c r="AI1830" i="109"/>
  <c r="AH1830" i="109"/>
  <c r="AG1830" i="109"/>
  <c r="Z1830" i="109"/>
  <c r="Y1830" i="109"/>
  <c r="X1830" i="109"/>
  <c r="AD1830" i="109" s="1"/>
  <c r="AE1835" i="109"/>
  <c r="AH1847" i="109"/>
  <c r="AP1850" i="109"/>
  <c r="AL1860" i="109"/>
  <c r="AK1860" i="109"/>
  <c r="AJ1860" i="109"/>
  <c r="AI1860" i="109"/>
  <c r="AH1860" i="109"/>
  <c r="AG1860" i="109"/>
  <c r="AF1860" i="109"/>
  <c r="AE1860" i="109"/>
  <c r="X1860" i="109"/>
  <c r="AP1860" i="109"/>
  <c r="AO1860" i="109"/>
  <c r="AS1860" i="109" s="1"/>
  <c r="AN1860" i="109"/>
  <c r="AM1860" i="109"/>
  <c r="AL1893" i="109"/>
  <c r="AK1893" i="109"/>
  <c r="AJ1893" i="109"/>
  <c r="AI1893" i="109"/>
  <c r="AH1893" i="109"/>
  <c r="AG1893" i="109"/>
  <c r="AF1893" i="109"/>
  <c r="AE1893" i="109"/>
  <c r="X1893" i="109"/>
  <c r="AD1893" i="109" s="1"/>
  <c r="AP1893" i="109"/>
  <c r="AL1900" i="109"/>
  <c r="AH1900" i="109"/>
  <c r="AG1900" i="109"/>
  <c r="AP1900" i="109"/>
  <c r="AO1900" i="109"/>
  <c r="AS1900" i="109" s="1"/>
  <c r="AN1900" i="109"/>
  <c r="AM1900" i="109"/>
  <c r="AK1900" i="109"/>
  <c r="AJ1900" i="109"/>
  <c r="AI1900" i="109"/>
  <c r="AF1900" i="109"/>
  <c r="AE1900" i="109"/>
  <c r="Z1900" i="109"/>
  <c r="Y1900" i="109"/>
  <c r="X1900" i="109"/>
  <c r="AD1900" i="109" s="1"/>
  <c r="AF1916" i="109"/>
  <c r="AR1916" i="109" s="1"/>
  <c r="AS1924" i="109"/>
  <c r="AB2000" i="109"/>
  <c r="AC2000" i="109" s="1"/>
  <c r="AA2000" i="109"/>
  <c r="Z2001" i="109"/>
  <c r="Y2001" i="109"/>
  <c r="X2001" i="109"/>
  <c r="AP2001" i="109"/>
  <c r="AL2001" i="109"/>
  <c r="AO2001" i="109"/>
  <c r="AN2001" i="109"/>
  <c r="AM2001" i="109"/>
  <c r="AH2001" i="109"/>
  <c r="AK2001" i="109"/>
  <c r="AJ2001" i="109"/>
  <c r="AI2001" i="109"/>
  <c r="AG2001" i="109"/>
  <c r="AF2001" i="109"/>
  <c r="AE2001" i="109"/>
  <c r="AQ2001" i="109" s="1"/>
  <c r="AO1726" i="109"/>
  <c r="AS1726" i="109" s="1"/>
  <c r="Y1772" i="109"/>
  <c r="X1772" i="109"/>
  <c r="AD1772" i="109" s="1"/>
  <c r="AP1772" i="109"/>
  <c r="AS1772" i="109" s="1"/>
  <c r="X1799" i="109"/>
  <c r="AD1799" i="109" s="1"/>
  <c r="AT1799" i="109" s="1"/>
  <c r="AU1799" i="109" s="1"/>
  <c r="AB1801" i="109"/>
  <c r="AC1801" i="109" s="1"/>
  <c r="AA1801" i="109"/>
  <c r="AD1801" i="109" s="1"/>
  <c r="AR1802" i="109"/>
  <c r="AB1803" i="109"/>
  <c r="AC1803" i="109" s="1"/>
  <c r="AA1803" i="109"/>
  <c r="AS1803" i="109"/>
  <c r="AI1811" i="109"/>
  <c r="AH1811" i="109"/>
  <c r="AG1811" i="109"/>
  <c r="AF1811" i="109"/>
  <c r="AE1811" i="109"/>
  <c r="Z1811" i="109"/>
  <c r="Y1811" i="109"/>
  <c r="X1811" i="109"/>
  <c r="AQ1813" i="109"/>
  <c r="AD1821" i="109"/>
  <c r="AT1821" i="109" s="1"/>
  <c r="AU1821" i="109" s="1"/>
  <c r="AF1835" i="109"/>
  <c r="AR1835" i="109" s="1"/>
  <c r="AN1844" i="109"/>
  <c r="AM1847" i="109"/>
  <c r="Y1860" i="109"/>
  <c r="AH1864" i="109"/>
  <c r="AP1868" i="109"/>
  <c r="AO1868" i="109"/>
  <c r="AN1868" i="109"/>
  <c r="AM1868" i="109"/>
  <c r="AL1868" i="109"/>
  <c r="AK1868" i="109"/>
  <c r="AJ1868" i="109"/>
  <c r="AI1868" i="109"/>
  <c r="AH1868" i="109"/>
  <c r="Z1868" i="109"/>
  <c r="Y1868" i="109"/>
  <c r="X1868" i="109"/>
  <c r="AD1868" i="109" s="1"/>
  <c r="AQ1876" i="109"/>
  <c r="Y1893" i="109"/>
  <c r="AB1914" i="109"/>
  <c r="AC1914" i="109" s="1"/>
  <c r="AA1914" i="109"/>
  <c r="AO1941" i="109"/>
  <c r="AM1941" i="109"/>
  <c r="AK1941" i="109"/>
  <c r="AP1941" i="109"/>
  <c r="AN1941" i="109"/>
  <c r="AL1941" i="109"/>
  <c r="AJ1941" i="109"/>
  <c r="AI1941" i="109"/>
  <c r="AH1941" i="109"/>
  <c r="AG1941" i="109"/>
  <c r="AF1941" i="109"/>
  <c r="AE1941" i="109"/>
  <c r="X1941" i="109"/>
  <c r="AD1941" i="109" s="1"/>
  <c r="AP1726" i="109"/>
  <c r="AO1786" i="109"/>
  <c r="AS1786" i="109" s="1"/>
  <c r="AN1786" i="109"/>
  <c r="AJ1786" i="109"/>
  <c r="AR1786" i="109" s="1"/>
  <c r="AA1791" i="109"/>
  <c r="Y1799" i="109"/>
  <c r="Z1804" i="109"/>
  <c r="Y1804" i="109"/>
  <c r="X1804" i="109"/>
  <c r="AP1804" i="109"/>
  <c r="AO1804" i="109"/>
  <c r="AS1804" i="109" s="1"/>
  <c r="AN1804" i="109"/>
  <c r="AM1804" i="109"/>
  <c r="AR1813" i="109"/>
  <c r="AB1814" i="109"/>
  <c r="AC1814" i="109" s="1"/>
  <c r="AA1814" i="109"/>
  <c r="Z1815" i="109"/>
  <c r="Y1815" i="109"/>
  <c r="X1815" i="109"/>
  <c r="AD1815" i="109" s="1"/>
  <c r="AP1815" i="109"/>
  <c r="AO1815" i="109"/>
  <c r="AS1815" i="109" s="1"/>
  <c r="AN1815" i="109"/>
  <c r="AM1815" i="109"/>
  <c r="AL1815" i="109"/>
  <c r="AB1827" i="109"/>
  <c r="AC1827" i="109" s="1"/>
  <c r="AA1827" i="109"/>
  <c r="AB1829" i="109"/>
  <c r="AC1829" i="109" s="1"/>
  <c r="AA1829" i="109"/>
  <c r="AG1835" i="109"/>
  <c r="AH1840" i="109"/>
  <c r="AG1840" i="109"/>
  <c r="AF1840" i="109"/>
  <c r="AP1840" i="109"/>
  <c r="AO1840" i="109"/>
  <c r="AS1840" i="109" s="1"/>
  <c r="AN1840" i="109"/>
  <c r="AM1840" i="109"/>
  <c r="AL1840" i="109"/>
  <c r="AK1840" i="109"/>
  <c r="AJ1840" i="109"/>
  <c r="AI1840" i="109"/>
  <c r="AE1840" i="109"/>
  <c r="AP1844" i="109"/>
  <c r="Z1860" i="109"/>
  <c r="AB1873" i="109"/>
  <c r="AC1873" i="109" s="1"/>
  <c r="AA1873" i="109"/>
  <c r="AB1877" i="109"/>
  <c r="AC1877" i="109" s="1"/>
  <c r="AA1877" i="109"/>
  <c r="Z1893" i="109"/>
  <c r="AB1915" i="109"/>
  <c r="AC1915" i="109" s="1"/>
  <c r="AA1915" i="109"/>
  <c r="AD2045" i="109"/>
  <c r="AO1705" i="109"/>
  <c r="AS1705" i="109" s="1"/>
  <c r="AO1716" i="109"/>
  <c r="AS1716" i="109" s="1"/>
  <c r="AO1727" i="109"/>
  <c r="AS1727" i="109" s="1"/>
  <c r="X1771" i="109"/>
  <c r="AD1771" i="109" s="1"/>
  <c r="AT1771" i="109" s="1"/>
  <c r="AU1771" i="109" s="1"/>
  <c r="X1786" i="109"/>
  <c r="AD1786" i="109" s="1"/>
  <c r="AT1786" i="109" s="1"/>
  <c r="AU1786" i="109" s="1"/>
  <c r="Z1799" i="109"/>
  <c r="AD1810" i="109"/>
  <c r="AB1812" i="109"/>
  <c r="AC1812" i="109" s="1"/>
  <c r="AA1812" i="109"/>
  <c r="AJ1826" i="109"/>
  <c r="AM1830" i="109"/>
  <c r="AH1835" i="109"/>
  <c r="X1840" i="109"/>
  <c r="AE1868" i="109"/>
  <c r="AB1889" i="109"/>
  <c r="AC1889" i="109" s="1"/>
  <c r="AA1889" i="109"/>
  <c r="AN1897" i="109"/>
  <c r="AM1897" i="109"/>
  <c r="AK1897" i="109"/>
  <c r="AJ1897" i="109"/>
  <c r="AI1897" i="109"/>
  <c r="AH1897" i="109"/>
  <c r="AG1897" i="109"/>
  <c r="AF1897" i="109"/>
  <c r="AR1897" i="109" s="1"/>
  <c r="AT1897" i="109" s="1"/>
  <c r="AU1897" i="109" s="1"/>
  <c r="AE1897" i="109"/>
  <c r="AQ1897" i="109" s="1"/>
  <c r="Y1897" i="109"/>
  <c r="AD1898" i="109"/>
  <c r="AT1918" i="109"/>
  <c r="AU1918" i="109" s="1"/>
  <c r="AR1919" i="109"/>
  <c r="Z1941" i="109"/>
  <c r="AI2034" i="109"/>
  <c r="AH2034" i="109"/>
  <c r="AF2034" i="109"/>
  <c r="AE2034" i="109"/>
  <c r="Z2034" i="109"/>
  <c r="Y2034" i="109"/>
  <c r="AM2034" i="109"/>
  <c r="AP2034" i="109"/>
  <c r="AK2034" i="109"/>
  <c r="AO2034" i="109"/>
  <c r="AS2034" i="109" s="1"/>
  <c r="AN2034" i="109"/>
  <c r="AL2034" i="109"/>
  <c r="AJ2034" i="109"/>
  <c r="AG2034" i="109"/>
  <c r="AA1749" i="109"/>
  <c r="Y1771" i="109"/>
  <c r="Y1786" i="109"/>
  <c r="AE1804" i="109"/>
  <c r="AE1815" i="109"/>
  <c r="AQ1815" i="109" s="1"/>
  <c r="AD1825" i="109"/>
  <c r="AK1826" i="109"/>
  <c r="AN1830" i="109"/>
  <c r="Z1833" i="109"/>
  <c r="Y1833" i="109"/>
  <c r="X1833" i="109"/>
  <c r="AD1833" i="109" s="1"/>
  <c r="AP1833" i="109"/>
  <c r="AO1833" i="109"/>
  <c r="AN1833" i="109"/>
  <c r="AM1833" i="109"/>
  <c r="AL1833" i="109"/>
  <c r="AK1833" i="109"/>
  <c r="AJ1833" i="109"/>
  <c r="AI1833" i="109"/>
  <c r="AH1833" i="109"/>
  <c r="AG1833" i="109"/>
  <c r="AQ1833" i="109" s="1"/>
  <c r="AI1835" i="109"/>
  <c r="Y1840" i="109"/>
  <c r="X1845" i="109"/>
  <c r="AD1845" i="109" s="1"/>
  <c r="AP1845" i="109"/>
  <c r="AO1845" i="109"/>
  <c r="AS1845" i="109" s="1"/>
  <c r="AN1845" i="109"/>
  <c r="AM1845" i="109"/>
  <c r="AQ1845" i="109" s="1"/>
  <c r="AL1845" i="109"/>
  <c r="AR1845" i="109" s="1"/>
  <c r="AK1845" i="109"/>
  <c r="AJ1845" i="109"/>
  <c r="AI1845" i="109"/>
  <c r="AH1845" i="109"/>
  <c r="AG1845" i="109"/>
  <c r="Z1845" i="109"/>
  <c r="AP1857" i="109"/>
  <c r="AO1857" i="109"/>
  <c r="AN1857" i="109"/>
  <c r="AM1857" i="109"/>
  <c r="AL1857" i="109"/>
  <c r="AK1857" i="109"/>
  <c r="AJ1857" i="109"/>
  <c r="AI1857" i="109"/>
  <c r="AH1857" i="109"/>
  <c r="AG1857" i="109"/>
  <c r="AF1857" i="109"/>
  <c r="AR1857" i="109" s="1"/>
  <c r="AE1857" i="109"/>
  <c r="AQ1857" i="109" s="1"/>
  <c r="Z1857" i="109"/>
  <c r="Y1857" i="109"/>
  <c r="X1857" i="109"/>
  <c r="AD1857" i="109" s="1"/>
  <c r="AB1863" i="109"/>
  <c r="AC1863" i="109" s="1"/>
  <c r="AA1863" i="109"/>
  <c r="AF1868" i="109"/>
  <c r="AQ1888" i="109"/>
  <c r="Z1897" i="109"/>
  <c r="AE1769" i="109"/>
  <c r="Z1769" i="109"/>
  <c r="AE1773" i="109"/>
  <c r="Z1793" i="109"/>
  <c r="Y1793" i="109"/>
  <c r="AQ1794" i="109"/>
  <c r="AS1805" i="109"/>
  <c r="AR1815" i="109"/>
  <c r="AP1817" i="109"/>
  <c r="AO1817" i="109"/>
  <c r="AS1817" i="109" s="1"/>
  <c r="AN1817" i="109"/>
  <c r="AM1817" i="109"/>
  <c r="AL1817" i="109"/>
  <c r="AK1817" i="109"/>
  <c r="AQ1817" i="109" s="1"/>
  <c r="AJ1817" i="109"/>
  <c r="AI1817" i="109"/>
  <c r="AH1817" i="109"/>
  <c r="AR1817" i="109" s="1"/>
  <c r="AT1817" i="109" s="1"/>
  <c r="AU1817" i="109" s="1"/>
  <c r="Y1817" i="109"/>
  <c r="AO1819" i="109"/>
  <c r="AS1819" i="109" s="1"/>
  <c r="AN1819" i="109"/>
  <c r="AM1819" i="109"/>
  <c r="AL1819" i="109"/>
  <c r="AK1819" i="109"/>
  <c r="AJ1819" i="109"/>
  <c r="AI1819" i="109"/>
  <c r="AH1819" i="109"/>
  <c r="AG1819" i="109"/>
  <c r="AF1819" i="109"/>
  <c r="AE1819" i="109"/>
  <c r="AQ1819" i="109" s="1"/>
  <c r="AD1831" i="109"/>
  <c r="AJ1835" i="109"/>
  <c r="AJ1861" i="109"/>
  <c r="AI1861" i="109"/>
  <c r="AH1861" i="109"/>
  <c r="AG1861" i="109"/>
  <c r="AF1861" i="109"/>
  <c r="AR1861" i="109" s="1"/>
  <c r="AE1861" i="109"/>
  <c r="AQ1861" i="109" s="1"/>
  <c r="Z1861" i="109"/>
  <c r="AK1861" i="109"/>
  <c r="Y1861" i="109"/>
  <c r="X1861" i="109"/>
  <c r="AL1861" i="109"/>
  <c r="AR1888" i="109"/>
  <c r="AM1893" i="109"/>
  <c r="AB1957" i="109"/>
  <c r="AC1957" i="109" s="1"/>
  <c r="AA1957" i="109"/>
  <c r="X1726" i="109"/>
  <c r="AD1756" i="109"/>
  <c r="X1769" i="109"/>
  <c r="AD1769" i="109" s="1"/>
  <c r="AT1769" i="109" s="1"/>
  <c r="AU1769" i="109" s="1"/>
  <c r="Z1770" i="109"/>
  <c r="AF1773" i="109"/>
  <c r="AR1773" i="109" s="1"/>
  <c r="AD1780" i="109"/>
  <c r="Y1784" i="109"/>
  <c r="AG1804" i="109"/>
  <c r="AP1806" i="109"/>
  <c r="AO1806" i="109"/>
  <c r="AS1806" i="109" s="1"/>
  <c r="AN1806" i="109"/>
  <c r="AM1806" i="109"/>
  <c r="AL1806" i="109"/>
  <c r="AK1806" i="109"/>
  <c r="AJ1806" i="109"/>
  <c r="AI1806" i="109"/>
  <c r="AH1806" i="109"/>
  <c r="AR1806" i="109" s="1"/>
  <c r="AT1806" i="109" s="1"/>
  <c r="AU1806" i="109" s="1"/>
  <c r="Y1806" i="109"/>
  <c r="AL1811" i="109"/>
  <c r="AG1815" i="109"/>
  <c r="Z1817" i="109"/>
  <c r="X1819" i="109"/>
  <c r="AD1819" i="109" s="1"/>
  <c r="AN1826" i="109"/>
  <c r="AD1827" i="109"/>
  <c r="AP1830" i="109"/>
  <c r="AS1830" i="109" s="1"/>
  <c r="AK1835" i="109"/>
  <c r="AB1837" i="109"/>
  <c r="AC1837" i="109" s="1"/>
  <c r="AA1837" i="109"/>
  <c r="AB1842" i="109"/>
  <c r="AC1842" i="109" s="1"/>
  <c r="AA1842" i="109"/>
  <c r="AM1861" i="109"/>
  <c r="AP1890" i="109"/>
  <c r="AO1890" i="109"/>
  <c r="AS1890" i="109" s="1"/>
  <c r="AN1890" i="109"/>
  <c r="AM1890" i="109"/>
  <c r="AL1890" i="109"/>
  <c r="AK1890" i="109"/>
  <c r="AJ1890" i="109"/>
  <c r="AI1890" i="109"/>
  <c r="AH1890" i="109"/>
  <c r="AG1890" i="109"/>
  <c r="AF1890" i="109"/>
  <c r="AE1890" i="109"/>
  <c r="Z1890" i="109"/>
  <c r="Y1890" i="109"/>
  <c r="X1890" i="109"/>
  <c r="AD1890" i="109" s="1"/>
  <c r="AN1893" i="109"/>
  <c r="AL1897" i="109"/>
  <c r="AJ1912" i="109"/>
  <c r="AI1912" i="109"/>
  <c r="AH1912" i="109"/>
  <c r="AG1912" i="109"/>
  <c r="AF1912" i="109"/>
  <c r="AE1912" i="109"/>
  <c r="Z1912" i="109"/>
  <c r="AP1912" i="109"/>
  <c r="AO1912" i="109"/>
  <c r="AS1912" i="109" s="1"/>
  <c r="AN1912" i="109"/>
  <c r="AM1912" i="109"/>
  <c r="AL1912" i="109"/>
  <c r="AK1912" i="109"/>
  <c r="Y1912" i="109"/>
  <c r="X1912" i="109"/>
  <c r="AH1988" i="109"/>
  <c r="AG1988" i="109"/>
  <c r="AE1988" i="109"/>
  <c r="AQ1988" i="109" s="1"/>
  <c r="Z1988" i="109"/>
  <c r="Y1988" i="109"/>
  <c r="X1988" i="109"/>
  <c r="AP1988" i="109"/>
  <c r="AO1988" i="109"/>
  <c r="AS1988" i="109" s="1"/>
  <c r="AK1988" i="109"/>
  <c r="AN1988" i="109"/>
  <c r="AM1988" i="109"/>
  <c r="AL1988" i="109"/>
  <c r="AJ1988" i="109"/>
  <c r="AI1988" i="109"/>
  <c r="AF1988" i="109"/>
  <c r="Y1726" i="109"/>
  <c r="AA1738" i="109"/>
  <c r="AI1767" i="109"/>
  <c r="AQ1767" i="109" s="1"/>
  <c r="AH1767" i="109"/>
  <c r="AR1767" i="109" s="1"/>
  <c r="Y1769" i="109"/>
  <c r="AA1770" i="109"/>
  <c r="AE1772" i="109"/>
  <c r="AQ1772" i="109" s="1"/>
  <c r="AG1773" i="109"/>
  <c r="AE1799" i="109"/>
  <c r="AH1804" i="109"/>
  <c r="AM1811" i="109"/>
  <c r="AD1812" i="109"/>
  <c r="AH1815" i="109"/>
  <c r="Y1819" i="109"/>
  <c r="AM1821" i="109"/>
  <c r="AL1821" i="109"/>
  <c r="AK1821" i="109"/>
  <c r="AJ1821" i="109"/>
  <c r="AI1821" i="109"/>
  <c r="AH1821" i="109"/>
  <c r="AG1821" i="109"/>
  <c r="AF1821" i="109"/>
  <c r="AR1821" i="109" s="1"/>
  <c r="AE1821" i="109"/>
  <c r="AO1826" i="109"/>
  <c r="AB1854" i="109"/>
  <c r="AC1854" i="109" s="1"/>
  <c r="AA1854" i="109"/>
  <c r="AN1861" i="109"/>
  <c r="AP1880" i="109"/>
  <c r="AO1880" i="109"/>
  <c r="AN1880" i="109"/>
  <c r="AM1880" i="109"/>
  <c r="AL1880" i="109"/>
  <c r="AK1880" i="109"/>
  <c r="AJ1880" i="109"/>
  <c r="AI1880" i="109"/>
  <c r="AH1880" i="109"/>
  <c r="AG1880" i="109"/>
  <c r="AF1880" i="109"/>
  <c r="AE1880" i="109"/>
  <c r="Z1880" i="109"/>
  <c r="Y1880" i="109"/>
  <c r="X1880" i="109"/>
  <c r="AD1880" i="109" s="1"/>
  <c r="AB1886" i="109"/>
  <c r="AC1886" i="109" s="1"/>
  <c r="AA1886" i="109"/>
  <c r="AO1893" i="109"/>
  <c r="AO1897" i="109"/>
  <c r="AS1897" i="109" s="1"/>
  <c r="AH1902" i="109"/>
  <c r="AP1902" i="109"/>
  <c r="AO1902" i="109"/>
  <c r="AS1902" i="109" s="1"/>
  <c r="AN1902" i="109"/>
  <c r="AM1902" i="109"/>
  <c r="AL1902" i="109"/>
  <c r="AK1902" i="109"/>
  <c r="AJ1902" i="109"/>
  <c r="AI1902" i="109"/>
  <c r="AG1902" i="109"/>
  <c r="AF1902" i="109"/>
  <c r="AE1902" i="109"/>
  <c r="AO1951" i="109"/>
  <c r="AM1951" i="109"/>
  <c r="AJ1951" i="109"/>
  <c r="AI1951" i="109"/>
  <c r="AH1951" i="109"/>
  <c r="AG1951" i="109"/>
  <c r="AF1951" i="109"/>
  <c r="AE1951" i="109"/>
  <c r="Z1951" i="109"/>
  <c r="AN1951" i="109"/>
  <c r="AK1951" i="109"/>
  <c r="Y1951" i="109"/>
  <c r="X1951" i="109"/>
  <c r="AD1951" i="109" s="1"/>
  <c r="AL1951" i="109"/>
  <c r="X1767" i="109"/>
  <c r="AD1767" i="109" s="1"/>
  <c r="AT1767" i="109" s="1"/>
  <c r="AU1767" i="109" s="1"/>
  <c r="AE1771" i="109"/>
  <c r="AQ1771" i="109" s="1"/>
  <c r="AF1772" i="109"/>
  <c r="AR1772" i="109" s="1"/>
  <c r="AH1773" i="109"/>
  <c r="Y1783" i="109"/>
  <c r="X1783" i="109"/>
  <c r="AD1783" i="109" s="1"/>
  <c r="AT1783" i="109" s="1"/>
  <c r="AU1783" i="109" s="1"/>
  <c r="AP1783" i="109"/>
  <c r="AS1783" i="109" s="1"/>
  <c r="AE1793" i="109"/>
  <c r="AL1799" i="109"/>
  <c r="AI1804" i="109"/>
  <c r="AN1811" i="109"/>
  <c r="AI1815" i="109"/>
  <c r="Z1819" i="109"/>
  <c r="X1821" i="109"/>
  <c r="AP1826" i="109"/>
  <c r="AO1861" i="109"/>
  <c r="AS1861" i="109" s="1"/>
  <c r="AJ1894" i="109"/>
  <c r="AI1894" i="109"/>
  <c r="AH1894" i="109"/>
  <c r="AG1894" i="109"/>
  <c r="AF1894" i="109"/>
  <c r="AE1894" i="109"/>
  <c r="Z1894" i="109"/>
  <c r="AN1894" i="109"/>
  <c r="AM1894" i="109"/>
  <c r="AL1894" i="109"/>
  <c r="AK1894" i="109"/>
  <c r="Y1894" i="109"/>
  <c r="X1894" i="109"/>
  <c r="AD1894" i="109" s="1"/>
  <c r="AO1894" i="109"/>
  <c r="AS1894" i="109" s="1"/>
  <c r="AP1897" i="109"/>
  <c r="X1902" i="109"/>
  <c r="AN1921" i="109"/>
  <c r="AM1921" i="109"/>
  <c r="AL1921" i="109"/>
  <c r="AK1921" i="109"/>
  <c r="AJ1921" i="109"/>
  <c r="AI1921" i="109"/>
  <c r="AH1921" i="109"/>
  <c r="AG1921" i="109"/>
  <c r="AF1921" i="109"/>
  <c r="AR1921" i="109" s="1"/>
  <c r="AE1921" i="109"/>
  <c r="Z1921" i="109"/>
  <c r="AO1921" i="109"/>
  <c r="AS1921" i="109" s="1"/>
  <c r="Y1921" i="109"/>
  <c r="X1921" i="109"/>
  <c r="AD1921" i="109" s="1"/>
  <c r="AT1921" i="109" s="1"/>
  <c r="AU1921" i="109" s="1"/>
  <c r="AJ1936" i="109"/>
  <c r="AI1936" i="109"/>
  <c r="AH1936" i="109"/>
  <c r="AG1936" i="109"/>
  <c r="AF1936" i="109"/>
  <c r="AE1936" i="109"/>
  <c r="Z1936" i="109"/>
  <c r="Y1936" i="109"/>
  <c r="X1936" i="109"/>
  <c r="AP1936" i="109"/>
  <c r="AO1936" i="109"/>
  <c r="AK1936" i="109"/>
  <c r="AP1951" i="109"/>
  <c r="Y1968" i="109"/>
  <c r="AL1968" i="109"/>
  <c r="AK1968" i="109"/>
  <c r="AJ1968" i="109"/>
  <c r="AH1968" i="109"/>
  <c r="AG1968" i="109"/>
  <c r="AE1968" i="109"/>
  <c r="Z1968" i="109"/>
  <c r="AO1968" i="109"/>
  <c r="AP1968" i="109"/>
  <c r="AN1968" i="109"/>
  <c r="AM1968" i="109"/>
  <c r="AI1968" i="109"/>
  <c r="AF1968" i="109"/>
  <c r="X1968" i="109"/>
  <c r="AH1829" i="109"/>
  <c r="AG1829" i="109"/>
  <c r="AF1829" i="109"/>
  <c r="AL1871" i="109"/>
  <c r="AK1871" i="109"/>
  <c r="AJ1871" i="109"/>
  <c r="AI1871" i="109"/>
  <c r="AH1871" i="109"/>
  <c r="AG1871" i="109"/>
  <c r="AF1871" i="109"/>
  <c r="AE1871" i="109"/>
  <c r="X1871" i="109"/>
  <c r="AD1871" i="109" s="1"/>
  <c r="AJ1954" i="109"/>
  <c r="AE1954" i="109"/>
  <c r="AQ1954" i="109" s="1"/>
  <c r="AO1954" i="109"/>
  <c r="AS1954" i="109" s="1"/>
  <c r="AM1954" i="109"/>
  <c r="AK1954" i="109"/>
  <c r="AI1954" i="109"/>
  <c r="AP1954" i="109"/>
  <c r="AN1954" i="109"/>
  <c r="AL1954" i="109"/>
  <c r="AH1954" i="109"/>
  <c r="AG1954" i="109"/>
  <c r="AF1954" i="109"/>
  <c r="Y1954" i="109"/>
  <c r="AB1980" i="109"/>
  <c r="AC1980" i="109" s="1"/>
  <c r="AA1980" i="109"/>
  <c r="Z2003" i="109"/>
  <c r="Y2003" i="109"/>
  <c r="AP2003" i="109"/>
  <c r="AN2003" i="109"/>
  <c r="AM2003" i="109"/>
  <c r="AL2003" i="109"/>
  <c r="AH2003" i="109"/>
  <c r="AO2003" i="109"/>
  <c r="AS2003" i="109" s="1"/>
  <c r="AK2003" i="109"/>
  <c r="AJ2003" i="109"/>
  <c r="AI2003" i="109"/>
  <c r="X2003" i="109"/>
  <c r="AD2003" i="109" s="1"/>
  <c r="AG2003" i="109"/>
  <c r="AF2003" i="109"/>
  <c r="AE2003" i="109"/>
  <c r="AO1814" i="109"/>
  <c r="X1827" i="109"/>
  <c r="AJ1828" i="109"/>
  <c r="AI1828" i="109"/>
  <c r="AH1828" i="109"/>
  <c r="X1829" i="109"/>
  <c r="AD1829" i="109" s="1"/>
  <c r="AL1838" i="109"/>
  <c r="AK1838" i="109"/>
  <c r="AJ1838" i="109"/>
  <c r="AH1838" i="109"/>
  <c r="AD1861" i="109"/>
  <c r="Y1871" i="109"/>
  <c r="Z1875" i="109"/>
  <c r="Y1875" i="109"/>
  <c r="X1875" i="109"/>
  <c r="AD1875" i="109" s="1"/>
  <c r="AP1875" i="109"/>
  <c r="AL1875" i="109"/>
  <c r="AF1875" i="109"/>
  <c r="X1954" i="109"/>
  <c r="AD1954" i="109" s="1"/>
  <c r="X1801" i="109"/>
  <c r="AP1803" i="109"/>
  <c r="X1812" i="109"/>
  <c r="AP1814" i="109"/>
  <c r="Y1827" i="109"/>
  <c r="X1828" i="109"/>
  <c r="Y1829" i="109"/>
  <c r="X1838" i="109"/>
  <c r="Z1871" i="109"/>
  <c r="AG1875" i="109"/>
  <c r="AD1884" i="109"/>
  <c r="AP1898" i="109"/>
  <c r="AL1898" i="109"/>
  <c r="AK1898" i="109"/>
  <c r="AN1898" i="109"/>
  <c r="AM1898" i="109"/>
  <c r="AJ1898" i="109"/>
  <c r="AI1898" i="109"/>
  <c r="AH1898" i="109"/>
  <c r="AG1898" i="109"/>
  <c r="AF1898" i="109"/>
  <c r="AE1898" i="109"/>
  <c r="X1898" i="109"/>
  <c r="AN1910" i="109"/>
  <c r="AL1910" i="109"/>
  <c r="AK1910" i="109"/>
  <c r="AJ1910" i="109"/>
  <c r="AI1910" i="109"/>
  <c r="AH1910" i="109"/>
  <c r="AG1910" i="109"/>
  <c r="AF1910" i="109"/>
  <c r="AR1910" i="109" s="1"/>
  <c r="AE1910" i="109"/>
  <c r="AP1910" i="109"/>
  <c r="AO1910" i="109"/>
  <c r="AM1910" i="109"/>
  <c r="Y1910" i="109"/>
  <c r="AP1920" i="109"/>
  <c r="AO1920" i="109"/>
  <c r="AS1920" i="109" s="1"/>
  <c r="AN1920" i="109"/>
  <c r="AM1920" i="109"/>
  <c r="AL1920" i="109"/>
  <c r="AK1920" i="109"/>
  <c r="AJ1920" i="109"/>
  <c r="AI1920" i="109"/>
  <c r="AH1920" i="109"/>
  <c r="AG1920" i="109"/>
  <c r="AF1920" i="109"/>
  <c r="AE1920" i="109"/>
  <c r="Z1920" i="109"/>
  <c r="Y1920" i="109"/>
  <c r="X1920" i="109"/>
  <c r="AD1920" i="109" s="1"/>
  <c r="Y1938" i="109"/>
  <c r="AL1938" i="109"/>
  <c r="AK1938" i="109"/>
  <c r="AJ1938" i="109"/>
  <c r="AI1938" i="109"/>
  <c r="AH1938" i="109"/>
  <c r="AG1938" i="109"/>
  <c r="AF1938" i="109"/>
  <c r="AE1938" i="109"/>
  <c r="AN1938" i="109"/>
  <c r="Z1938" i="109"/>
  <c r="Z1954" i="109"/>
  <c r="Y1801" i="109"/>
  <c r="Y1812" i="109"/>
  <c r="Z1827" i="109"/>
  <c r="Y1828" i="109"/>
  <c r="Z1829" i="109"/>
  <c r="AN1837" i="109"/>
  <c r="AM1837" i="109"/>
  <c r="AL1837" i="109"/>
  <c r="AR1837" i="109" s="1"/>
  <c r="AJ1837" i="109"/>
  <c r="Y1838" i="109"/>
  <c r="AD1842" i="109"/>
  <c r="AT1842" i="109" s="1"/>
  <c r="AU1842" i="109" s="1"/>
  <c r="AH1873" i="109"/>
  <c r="AG1873" i="109"/>
  <c r="AF1873" i="109"/>
  <c r="AE1873" i="109"/>
  <c r="Z1873" i="109"/>
  <c r="Y1873" i="109"/>
  <c r="X1873" i="109"/>
  <c r="AD1873" i="109" s="1"/>
  <c r="AP1873" i="109"/>
  <c r="AB1874" i="109"/>
  <c r="AC1874" i="109" s="1"/>
  <c r="AA1874" i="109"/>
  <c r="AH1875" i="109"/>
  <c r="AA1904" i="109"/>
  <c r="AB1904" i="109"/>
  <c r="AC1904" i="109" s="1"/>
  <c r="X1910" i="109"/>
  <c r="AD1910" i="109" s="1"/>
  <c r="AB1966" i="109"/>
  <c r="AC1966" i="109" s="1"/>
  <c r="AA1966" i="109"/>
  <c r="AD1966" i="109" s="1"/>
  <c r="AP1995" i="109"/>
  <c r="AO1995" i="109"/>
  <c r="AM1995" i="109"/>
  <c r="AL1995" i="109"/>
  <c r="AK1995" i="109"/>
  <c r="AJ1995" i="109"/>
  <c r="AH1995" i="109"/>
  <c r="AG1995" i="109"/>
  <c r="AF1995" i="109"/>
  <c r="AN1995" i="109"/>
  <c r="AI1995" i="109"/>
  <c r="AE1995" i="109"/>
  <c r="Z1995" i="109"/>
  <c r="Y1995" i="109"/>
  <c r="X1995" i="109"/>
  <c r="AD1995" i="109" s="1"/>
  <c r="AH2128" i="109"/>
  <c r="AP2128" i="109"/>
  <c r="AO2128" i="109"/>
  <c r="AN2128" i="109"/>
  <c r="AM2128" i="109"/>
  <c r="AK2128" i="109"/>
  <c r="AI2128" i="109"/>
  <c r="AL2128" i="109"/>
  <c r="AG2128" i="109"/>
  <c r="AF2128" i="109"/>
  <c r="AE2128" i="109"/>
  <c r="AJ2128" i="109"/>
  <c r="Z2128" i="109"/>
  <c r="Y2128" i="109"/>
  <c r="X2128" i="109"/>
  <c r="AB2132" i="109"/>
  <c r="AC2132" i="109" s="1"/>
  <c r="AA2132" i="109"/>
  <c r="Z1801" i="109"/>
  <c r="X1802" i="109"/>
  <c r="AD1802" i="109" s="1"/>
  <c r="AT1802" i="109" s="1"/>
  <c r="AU1802" i="109" s="1"/>
  <c r="Z1812" i="109"/>
  <c r="X1813" i="109"/>
  <c r="AD1813" i="109" s="1"/>
  <c r="Z1828" i="109"/>
  <c r="X1837" i="109"/>
  <c r="Z1838" i="109"/>
  <c r="AB1841" i="109"/>
  <c r="AC1841" i="109" s="1"/>
  <c r="AA1841" i="109"/>
  <c r="AI1873" i="109"/>
  <c r="AI1875" i="109"/>
  <c r="X1896" i="109"/>
  <c r="AD1896" i="109" s="1"/>
  <c r="AP1896" i="109"/>
  <c r="AO1896" i="109"/>
  <c r="AJ1896" i="109"/>
  <c r="AI1896" i="109"/>
  <c r="AH1896" i="109"/>
  <c r="AG1896" i="109"/>
  <c r="AF1896" i="109"/>
  <c r="AE1896" i="109"/>
  <c r="Z1896" i="109"/>
  <c r="Z1898" i="109"/>
  <c r="Z1910" i="109"/>
  <c r="Y1802" i="109"/>
  <c r="Y1813" i="109"/>
  <c r="AP1836" i="109"/>
  <c r="AO1836" i="109"/>
  <c r="AN1836" i="109"/>
  <c r="AL1836" i="109"/>
  <c r="AR1836" i="109" s="1"/>
  <c r="AN1859" i="109"/>
  <c r="AM1859" i="109"/>
  <c r="AL1859" i="109"/>
  <c r="AK1859" i="109"/>
  <c r="AJ1859" i="109"/>
  <c r="AI1859" i="109"/>
  <c r="AH1859" i="109"/>
  <c r="AG1859" i="109"/>
  <c r="AF1859" i="109"/>
  <c r="AE1859" i="109"/>
  <c r="Z1859" i="109"/>
  <c r="AM1871" i="109"/>
  <c r="AJ1873" i="109"/>
  <c r="AJ1875" i="109"/>
  <c r="AL1882" i="109"/>
  <c r="AK1882" i="109"/>
  <c r="AJ1882" i="109"/>
  <c r="AI1882" i="109"/>
  <c r="AH1882" i="109"/>
  <c r="AG1882" i="109"/>
  <c r="AF1882" i="109"/>
  <c r="AE1882" i="109"/>
  <c r="AQ1882" i="109" s="1"/>
  <c r="X1882" i="109"/>
  <c r="AD1882" i="109" s="1"/>
  <c r="AF1903" i="109"/>
  <c r="Y1903" i="109"/>
  <c r="AP1903" i="109"/>
  <c r="AO1903" i="109"/>
  <c r="AS1903" i="109" s="1"/>
  <c r="AN1903" i="109"/>
  <c r="AM1903" i="109"/>
  <c r="AL1903" i="109"/>
  <c r="AK1903" i="109"/>
  <c r="AG1903" i="109"/>
  <c r="AJ1934" i="109"/>
  <c r="AI1934" i="109"/>
  <c r="AH1934" i="109"/>
  <c r="AG1934" i="109"/>
  <c r="AF1934" i="109"/>
  <c r="AE1934" i="109"/>
  <c r="Z1934" i="109"/>
  <c r="AP1934" i="109"/>
  <c r="AO1934" i="109"/>
  <c r="AS1934" i="109" s="1"/>
  <c r="AN1934" i="109"/>
  <c r="AM1934" i="109"/>
  <c r="Y1934" i="109"/>
  <c r="AM1938" i="109"/>
  <c r="AB1960" i="109"/>
  <c r="AC1960" i="109" s="1"/>
  <c r="AA1960" i="109"/>
  <c r="AD1960" i="109" s="1"/>
  <c r="AT1960" i="109" s="1"/>
  <c r="AU1960" i="109" s="1"/>
  <c r="Y1979" i="109"/>
  <c r="X1979" i="109"/>
  <c r="AL1979" i="109"/>
  <c r="AP1979" i="109"/>
  <c r="AO1979" i="109"/>
  <c r="AN1979" i="109"/>
  <c r="AI1979" i="109"/>
  <c r="AM1979" i="109"/>
  <c r="AG1979" i="109"/>
  <c r="AK1979" i="109"/>
  <c r="AE1979" i="109"/>
  <c r="AP1794" i="109"/>
  <c r="Z1802" i="109"/>
  <c r="X1803" i="109"/>
  <c r="AP1805" i="109"/>
  <c r="Z1813" i="109"/>
  <c r="X1814" i="109"/>
  <c r="AP1816" i="109"/>
  <c r="AS1816" i="109" s="1"/>
  <c r="X1836" i="109"/>
  <c r="AD1836" i="109" s="1"/>
  <c r="Z1837" i="109"/>
  <c r="AR1855" i="109"/>
  <c r="X1859" i="109"/>
  <c r="AD1859" i="109" s="1"/>
  <c r="AN1871" i="109"/>
  <c r="AD1872" i="109"/>
  <c r="AK1873" i="109"/>
  <c r="AK1875" i="109"/>
  <c r="AQ1877" i="109"/>
  <c r="Y1882" i="109"/>
  <c r="X1903" i="109"/>
  <c r="AD1903" i="109" s="1"/>
  <c r="AB1917" i="109"/>
  <c r="AC1917" i="109" s="1"/>
  <c r="AA1917" i="109"/>
  <c r="X1934" i="109"/>
  <c r="AD1934" i="109" s="1"/>
  <c r="AO1938" i="109"/>
  <c r="AQ1959" i="109"/>
  <c r="Z1979" i="109"/>
  <c r="Y1803" i="109"/>
  <c r="Y1814" i="109"/>
  <c r="Y1836" i="109"/>
  <c r="AQ1843" i="109"/>
  <c r="Y1859" i="109"/>
  <c r="AB1864" i="109"/>
  <c r="AC1864" i="109" s="1"/>
  <c r="AA1864" i="109"/>
  <c r="AO1871" i="109"/>
  <c r="AL1873" i="109"/>
  <c r="AD1874" i="109"/>
  <c r="AM1875" i="109"/>
  <c r="Z1882" i="109"/>
  <c r="AQ1886" i="109"/>
  <c r="AB1895" i="109"/>
  <c r="AC1895" i="109" s="1"/>
  <c r="AA1895" i="109"/>
  <c r="AD1895" i="109" s="1"/>
  <c r="AO1898" i="109"/>
  <c r="AS1898" i="109" s="1"/>
  <c r="Z1903" i="109"/>
  <c r="AP1908" i="109"/>
  <c r="AO1908" i="109"/>
  <c r="AS1908" i="109" s="1"/>
  <c r="AN1908" i="109"/>
  <c r="AM1908" i="109"/>
  <c r="AL1908" i="109"/>
  <c r="AK1908" i="109"/>
  <c r="Z1908" i="109"/>
  <c r="Y1908" i="109"/>
  <c r="X1908" i="109"/>
  <c r="AD1908" i="109" s="1"/>
  <c r="AE1908" i="109"/>
  <c r="AQ1908" i="109" s="1"/>
  <c r="AP1938" i="109"/>
  <c r="AM1961" i="109"/>
  <c r="Z1961" i="109"/>
  <c r="Y1961" i="109"/>
  <c r="AP1961" i="109"/>
  <c r="AO1961" i="109"/>
  <c r="AS1961" i="109" s="1"/>
  <c r="AN1961" i="109"/>
  <c r="AL1961" i="109"/>
  <c r="AK1961" i="109"/>
  <c r="AJ1961" i="109"/>
  <c r="AI1961" i="109"/>
  <c r="AH1961" i="109"/>
  <c r="AG1961" i="109"/>
  <c r="AF1961" i="109"/>
  <c r="AE1961" i="109"/>
  <c r="X1961" i="109"/>
  <c r="AD1961" i="109" s="1"/>
  <c r="AS1963" i="109"/>
  <c r="AA1821" i="109"/>
  <c r="AE1827" i="109"/>
  <c r="AQ1827" i="109" s="1"/>
  <c r="AE1829" i="109"/>
  <c r="AB1832" i="109"/>
  <c r="AC1832" i="109" s="1"/>
  <c r="AA1832" i="109"/>
  <c r="Z1836" i="109"/>
  <c r="AA1840" i="109"/>
  <c r="AD1841" i="109"/>
  <c r="AB1851" i="109"/>
  <c r="AC1851" i="109" s="1"/>
  <c r="AA1851" i="109"/>
  <c r="AD1851" i="109" s="1"/>
  <c r="AQ1865" i="109"/>
  <c r="AP1871" i="109"/>
  <c r="AM1873" i="109"/>
  <c r="AN1875" i="109"/>
  <c r="AH1884" i="109"/>
  <c r="AG1884" i="109"/>
  <c r="AF1884" i="109"/>
  <c r="AE1884" i="109"/>
  <c r="Z1884" i="109"/>
  <c r="Y1884" i="109"/>
  <c r="X1884" i="109"/>
  <c r="AP1884" i="109"/>
  <c r="AB1885" i="109"/>
  <c r="AC1885" i="109" s="1"/>
  <c r="AA1885" i="109"/>
  <c r="AR1886" i="109"/>
  <c r="AB1887" i="109"/>
  <c r="AC1887" i="109" s="1"/>
  <c r="AA1887" i="109"/>
  <c r="AJ1901" i="109"/>
  <c r="AF1901" i="109"/>
  <c r="AE1901" i="109"/>
  <c r="AP1901" i="109"/>
  <c r="AO1901" i="109"/>
  <c r="AN1901" i="109"/>
  <c r="AM1901" i="109"/>
  <c r="AL1901" i="109"/>
  <c r="AK1901" i="109"/>
  <c r="AI1901" i="109"/>
  <c r="AH1901" i="109"/>
  <c r="AG1901" i="109"/>
  <c r="AB1928" i="109"/>
  <c r="AC1928" i="109" s="1"/>
  <c r="AA1928" i="109"/>
  <c r="AK1934" i="109"/>
  <c r="AF1979" i="109"/>
  <c r="AA2028" i="109"/>
  <c r="AB2028" i="109"/>
  <c r="AC2028" i="109" s="1"/>
  <c r="AE1801" i="109"/>
  <c r="AQ1801" i="109" s="1"/>
  <c r="AE1812" i="109"/>
  <c r="AQ1812" i="109" s="1"/>
  <c r="AF1827" i="109"/>
  <c r="AR1827" i="109" s="1"/>
  <c r="AE1828" i="109"/>
  <c r="AQ1828" i="109" s="1"/>
  <c r="AI1829" i="109"/>
  <c r="AE1838" i="109"/>
  <c r="AB1853" i="109"/>
  <c r="AC1853" i="109" s="1"/>
  <c r="AA1853" i="109"/>
  <c r="AF1863" i="109"/>
  <c r="AR1863" i="109" s="1"/>
  <c r="AE1863" i="109"/>
  <c r="AQ1863" i="109" s="1"/>
  <c r="Z1863" i="109"/>
  <c r="Y1863" i="109"/>
  <c r="X1863" i="109"/>
  <c r="AD1863" i="109" s="1"/>
  <c r="AT1863" i="109" s="1"/>
  <c r="AU1863" i="109" s="1"/>
  <c r="AN1863" i="109"/>
  <c r="AH1863" i="109"/>
  <c r="AR1865" i="109"/>
  <c r="AN1873" i="109"/>
  <c r="AO1875" i="109"/>
  <c r="AI1884" i="109"/>
  <c r="AQ1889" i="109"/>
  <c r="AL1896" i="109"/>
  <c r="X1901" i="109"/>
  <c r="AD1901" i="109" s="1"/>
  <c r="AG1908" i="109"/>
  <c r="AL1934" i="109"/>
  <c r="AA1937" i="109"/>
  <c r="AD1937" i="109" s="1"/>
  <c r="AB1937" i="109"/>
  <c r="AC1937" i="109" s="1"/>
  <c r="AH1979" i="109"/>
  <c r="X1794" i="109"/>
  <c r="AD1794" i="109" s="1"/>
  <c r="AT1794" i="109" s="1"/>
  <c r="AU1794" i="109" s="1"/>
  <c r="AF1801" i="109"/>
  <c r="AR1801" i="109" s="1"/>
  <c r="X1805" i="109"/>
  <c r="AD1805" i="109" s="1"/>
  <c r="AT1805" i="109" s="1"/>
  <c r="AU1805" i="109" s="1"/>
  <c r="AF1812" i="109"/>
  <c r="AR1812" i="109" s="1"/>
  <c r="X1816" i="109"/>
  <c r="AD1816" i="109" s="1"/>
  <c r="AG1827" i="109"/>
  <c r="AF1828" i="109"/>
  <c r="AR1828" i="109" s="1"/>
  <c r="AJ1829" i="109"/>
  <c r="AF1838" i="109"/>
  <c r="Z1842" i="109"/>
  <c r="Y1842" i="109"/>
  <c r="AF1852" i="109"/>
  <c r="AR1852" i="109" s="1"/>
  <c r="AE1852" i="109"/>
  <c r="AQ1852" i="109" s="1"/>
  <c r="Z1852" i="109"/>
  <c r="Y1852" i="109"/>
  <c r="X1852" i="109"/>
  <c r="AN1852" i="109"/>
  <c r="AH1852" i="109"/>
  <c r="AB1862" i="109"/>
  <c r="AC1862" i="109" s="1"/>
  <c r="AA1862" i="109"/>
  <c r="AI1863" i="109"/>
  <c r="AN1870" i="109"/>
  <c r="AM1870" i="109"/>
  <c r="AL1870" i="109"/>
  <c r="AK1870" i="109"/>
  <c r="AJ1870" i="109"/>
  <c r="AI1870" i="109"/>
  <c r="AH1870" i="109"/>
  <c r="AG1870" i="109"/>
  <c r="AF1870" i="109"/>
  <c r="AE1870" i="109"/>
  <c r="Z1870" i="109"/>
  <c r="AO1873" i="109"/>
  <c r="AS1873" i="109" s="1"/>
  <c r="AM1882" i="109"/>
  <c r="AJ1884" i="109"/>
  <c r="AR1889" i="109"/>
  <c r="AM1896" i="109"/>
  <c r="Y1901" i="109"/>
  <c r="AE1903" i="109"/>
  <c r="AH1908" i="109"/>
  <c r="AR1908" i="109" s="1"/>
  <c r="AD1912" i="109"/>
  <c r="AD1936" i="109"/>
  <c r="AJ1979" i="109"/>
  <c r="AH1827" i="109"/>
  <c r="AG1828" i="109"/>
  <c r="AK1829" i="109"/>
  <c r="AE1837" i="109"/>
  <c r="AG1838" i="109"/>
  <c r="AE1842" i="109"/>
  <c r="AQ1842" i="109" s="1"/>
  <c r="AI1852" i="109"/>
  <c r="AQ1854" i="109"/>
  <c r="AO1859" i="109"/>
  <c r="AS1859" i="109" s="1"/>
  <c r="AD1860" i="109"/>
  <c r="AJ1863" i="109"/>
  <c r="X1870" i="109"/>
  <c r="AD1870" i="109" s="1"/>
  <c r="AN1882" i="109"/>
  <c r="AK1884" i="109"/>
  <c r="AN1896" i="109"/>
  <c r="Z1901" i="109"/>
  <c r="AH1903" i="109"/>
  <c r="AI1908" i="109"/>
  <c r="AR1925" i="109"/>
  <c r="AB1926" i="109"/>
  <c r="AC1926" i="109" s="1"/>
  <c r="AA1926" i="109"/>
  <c r="AO1940" i="109"/>
  <c r="AM1940" i="109"/>
  <c r="AP1940" i="109"/>
  <c r="AN1940" i="109"/>
  <c r="AL1940" i="109"/>
  <c r="AK1940" i="109"/>
  <c r="AJ1940" i="109"/>
  <c r="AI1940" i="109"/>
  <c r="AH1940" i="109"/>
  <c r="AG1940" i="109"/>
  <c r="AF1940" i="109"/>
  <c r="AE1940" i="109"/>
  <c r="Y1940" i="109"/>
  <c r="X1940" i="109"/>
  <c r="AD1940" i="109" s="1"/>
  <c r="AS1948" i="109"/>
  <c r="AB1950" i="109"/>
  <c r="AC1950" i="109" s="1"/>
  <c r="AA1950" i="109"/>
  <c r="AD1950" i="109" s="1"/>
  <c r="AQ1964" i="109"/>
  <c r="AM2055" i="109"/>
  <c r="AP2055" i="109"/>
  <c r="AS2055" i="109" s="1"/>
  <c r="AN2055" i="109"/>
  <c r="AL2055" i="109"/>
  <c r="AK2055" i="109"/>
  <c r="AJ2055" i="109"/>
  <c r="AH2055" i="109"/>
  <c r="AG2055" i="109"/>
  <c r="AF2055" i="109"/>
  <c r="AE2055" i="109"/>
  <c r="Y2055" i="109"/>
  <c r="X2055" i="109"/>
  <c r="AI2055" i="109"/>
  <c r="Z2055" i="109"/>
  <c r="Z1906" i="109"/>
  <c r="X1906" i="109"/>
  <c r="AD1906" i="109" s="1"/>
  <c r="AP1906" i="109"/>
  <c r="AO1906" i="109"/>
  <c r="AS1906" i="109" s="1"/>
  <c r="AR1907" i="109"/>
  <c r="AQ1927" i="109"/>
  <c r="Y1947" i="109"/>
  <c r="Z1947" i="109"/>
  <c r="X1947" i="109"/>
  <c r="AD1947" i="109" s="1"/>
  <c r="AT1947" i="109" s="1"/>
  <c r="AU1947" i="109" s="1"/>
  <c r="AP1947" i="109"/>
  <c r="AO1947" i="109"/>
  <c r="AS1947" i="109" s="1"/>
  <c r="AK1947" i="109"/>
  <c r="AE1947" i="109"/>
  <c r="AQ1947" i="109" s="1"/>
  <c r="AF1967" i="109"/>
  <c r="AE1967" i="109"/>
  <c r="AJ1967" i="109"/>
  <c r="AI1967" i="109"/>
  <c r="AH1967" i="109"/>
  <c r="Z1967" i="109"/>
  <c r="Y1967" i="109"/>
  <c r="X1967" i="109"/>
  <c r="AP1967" i="109"/>
  <c r="AO1967" i="109"/>
  <c r="AS1967" i="109" s="1"/>
  <c r="AN1967" i="109"/>
  <c r="AM1967" i="109"/>
  <c r="AL1967" i="109"/>
  <c r="AK1967" i="109"/>
  <c r="AG1967" i="109"/>
  <c r="AR1999" i="109"/>
  <c r="AQ2029" i="109"/>
  <c r="AT2074" i="109"/>
  <c r="AU2074" i="109" s="1"/>
  <c r="AB2150" i="109"/>
  <c r="AC2150" i="109" s="1"/>
  <c r="AA2150" i="109"/>
  <c r="AE1906" i="109"/>
  <c r="AD1939" i="109"/>
  <c r="AD1952" i="109"/>
  <c r="AG2069" i="109"/>
  <c r="AF2069" i="109"/>
  <c r="AE2069" i="109"/>
  <c r="AP2069" i="109"/>
  <c r="AN2069" i="109"/>
  <c r="AM2069" i="109"/>
  <c r="AL2069" i="109"/>
  <c r="AK2069" i="109"/>
  <c r="AI2069" i="109"/>
  <c r="AH2069" i="109"/>
  <c r="Z2069" i="109"/>
  <c r="Y2069" i="109"/>
  <c r="AJ2069" i="109"/>
  <c r="AM1866" i="109"/>
  <c r="AQ1866" i="109" s="1"/>
  <c r="AF1906" i="109"/>
  <c r="AR1906" i="109" s="1"/>
  <c r="AF1914" i="109"/>
  <c r="AR1914" i="109" s="1"/>
  <c r="AE1914" i="109"/>
  <c r="Z1914" i="109"/>
  <c r="Y1914" i="109"/>
  <c r="X1914" i="109"/>
  <c r="AD1914" i="109" s="1"/>
  <c r="AT1914" i="109" s="1"/>
  <c r="AU1914" i="109" s="1"/>
  <c r="AN1914" i="109"/>
  <c r="AH1914" i="109"/>
  <c r="AP1931" i="109"/>
  <c r="AO1931" i="109"/>
  <c r="AS1931" i="109" s="1"/>
  <c r="AN1931" i="109"/>
  <c r="AM1931" i="109"/>
  <c r="AL1931" i="109"/>
  <c r="AK1931" i="109"/>
  <c r="AJ1931" i="109"/>
  <c r="AI1931" i="109"/>
  <c r="AH1931" i="109"/>
  <c r="AG1931" i="109"/>
  <c r="AF1931" i="109"/>
  <c r="AO1939" i="109"/>
  <c r="AN1939" i="109"/>
  <c r="AM1939" i="109"/>
  <c r="AL1939" i="109"/>
  <c r="AK1939" i="109"/>
  <c r="AJ1939" i="109"/>
  <c r="AI1939" i="109"/>
  <c r="AH1939" i="109"/>
  <c r="AG1939" i="109"/>
  <c r="AF1939" i="109"/>
  <c r="AE1939" i="109"/>
  <c r="Z1939" i="109"/>
  <c r="Y1939" i="109"/>
  <c r="AJ1947" i="109"/>
  <c r="AN1952" i="109"/>
  <c r="AP1952" i="109"/>
  <c r="AM1952" i="109"/>
  <c r="AK1952" i="109"/>
  <c r="AL1952" i="109"/>
  <c r="AJ1952" i="109"/>
  <c r="AI1952" i="109"/>
  <c r="AH1952" i="109"/>
  <c r="AG1952" i="109"/>
  <c r="AF1952" i="109"/>
  <c r="AE1952" i="109"/>
  <c r="AQ1952" i="109" s="1"/>
  <c r="Y1952" i="109"/>
  <c r="AP2006" i="109"/>
  <c r="AO2006" i="109"/>
  <c r="AS2006" i="109" s="1"/>
  <c r="AM2006" i="109"/>
  <c r="AL2006" i="109"/>
  <c r="AK2006" i="109"/>
  <c r="AJ2006" i="109"/>
  <c r="AH2006" i="109"/>
  <c r="AG2006" i="109"/>
  <c r="AF2006" i="109"/>
  <c r="AN2006" i="109"/>
  <c r="AI2006" i="109"/>
  <c r="AE2006" i="109"/>
  <c r="Y2006" i="109"/>
  <c r="AP2019" i="109"/>
  <c r="AL2019" i="109"/>
  <c r="AK2019" i="109"/>
  <c r="AN2019" i="109"/>
  <c r="AM2019" i="109"/>
  <c r="AJ2019" i="109"/>
  <c r="AI2019" i="109"/>
  <c r="AG2019" i="109"/>
  <c r="AF2019" i="109"/>
  <c r="AE2019" i="109"/>
  <c r="Z2019" i="109"/>
  <c r="Y2019" i="109"/>
  <c r="X2019" i="109"/>
  <c r="AO2069" i="109"/>
  <c r="AB1903" i="109"/>
  <c r="AC1903" i="109" s="1"/>
  <c r="AA1903" i="109"/>
  <c r="AG1906" i="109"/>
  <c r="AB1913" i="109"/>
  <c r="AC1913" i="109" s="1"/>
  <c r="AA1913" i="109"/>
  <c r="AI1914" i="109"/>
  <c r="AL1922" i="109"/>
  <c r="AK1922" i="109"/>
  <c r="AJ1922" i="109"/>
  <c r="AI1922" i="109"/>
  <c r="AH1922" i="109"/>
  <c r="AG1922" i="109"/>
  <c r="AF1922" i="109"/>
  <c r="AE1922" i="109"/>
  <c r="AQ1922" i="109" s="1"/>
  <c r="X1922" i="109"/>
  <c r="AD1922" i="109" s="1"/>
  <c r="X1931" i="109"/>
  <c r="AD1931" i="109" s="1"/>
  <c r="AI1944" i="109"/>
  <c r="AG1944" i="109"/>
  <c r="AE1944" i="109"/>
  <c r="AP1944" i="109"/>
  <c r="AO1944" i="109"/>
  <c r="AN1944" i="109"/>
  <c r="AM1944" i="109"/>
  <c r="AL1944" i="109"/>
  <c r="AF1944" i="109"/>
  <c r="Y1944" i="109"/>
  <c r="AL1947" i="109"/>
  <c r="AR1947" i="109" s="1"/>
  <c r="Z1952" i="109"/>
  <c r="Y1957" i="109"/>
  <c r="AP1957" i="109"/>
  <c r="AN1957" i="109"/>
  <c r="AM1957" i="109"/>
  <c r="AK1957" i="109"/>
  <c r="AJ1957" i="109"/>
  <c r="AI1957" i="109"/>
  <c r="AH1957" i="109"/>
  <c r="AG1957" i="109"/>
  <c r="AF1957" i="109"/>
  <c r="AR1957" i="109" s="1"/>
  <c r="AE1957" i="109"/>
  <c r="Z1957" i="109"/>
  <c r="X1957" i="109"/>
  <c r="AB1959" i="109"/>
  <c r="AC1959" i="109" s="1"/>
  <c r="AA1959" i="109"/>
  <c r="AD1959" i="109" s="1"/>
  <c r="AJ1965" i="109"/>
  <c r="AI1965" i="109"/>
  <c r="AE1965" i="109"/>
  <c r="AF1965" i="109"/>
  <c r="Z1965" i="109"/>
  <c r="X1965" i="109"/>
  <c r="AD1965" i="109" s="1"/>
  <c r="AP1965" i="109"/>
  <c r="AO1965" i="109"/>
  <c r="AN1965" i="109"/>
  <c r="AH1965" i="109"/>
  <c r="X2006" i="109"/>
  <c r="AD2006" i="109" s="1"/>
  <c r="Z2111" i="109"/>
  <c r="AP2111" i="109"/>
  <c r="AO2111" i="109"/>
  <c r="AS2111" i="109" s="1"/>
  <c r="AN2111" i="109"/>
  <c r="AL2111" i="109"/>
  <c r="AK2111" i="109"/>
  <c r="AJ2111" i="109"/>
  <c r="AH2111" i="109"/>
  <c r="AG2111" i="109"/>
  <c r="AF2111" i="109"/>
  <c r="AE2111" i="109"/>
  <c r="AM2111" i="109"/>
  <c r="X2111" i="109"/>
  <c r="AD2111" i="109" s="1"/>
  <c r="AI2111" i="109"/>
  <c r="AO1855" i="109"/>
  <c r="AS1855" i="109" s="1"/>
  <c r="AO1866" i="109"/>
  <c r="AS1866" i="109" s="1"/>
  <c r="AO1877" i="109"/>
  <c r="AO1888" i="109"/>
  <c r="AD1904" i="109"/>
  <c r="AT1904" i="109" s="1"/>
  <c r="AU1904" i="109" s="1"/>
  <c r="Y1905" i="109"/>
  <c r="X1905" i="109"/>
  <c r="AD1905" i="109" s="1"/>
  <c r="AH1906" i="109"/>
  <c r="AJ1914" i="109"/>
  <c r="AD1915" i="109"/>
  <c r="Y1922" i="109"/>
  <c r="AB1927" i="109"/>
  <c r="AC1927" i="109" s="1"/>
  <c r="AA1927" i="109"/>
  <c r="Y1931" i="109"/>
  <c r="Z1944" i="109"/>
  <c r="AM1947" i="109"/>
  <c r="AL1957" i="109"/>
  <c r="Y1965" i="109"/>
  <c r="AS1989" i="109"/>
  <c r="AN1996" i="109"/>
  <c r="AM1996" i="109"/>
  <c r="AK1996" i="109"/>
  <c r="AJ1996" i="109"/>
  <c r="AI1996" i="109"/>
  <c r="AH1996" i="109"/>
  <c r="AF1996" i="109"/>
  <c r="AE1996" i="109"/>
  <c r="Z1996" i="109"/>
  <c r="AL1996" i="109"/>
  <c r="AP1996" i="109"/>
  <c r="AO1996" i="109"/>
  <c r="AS1996" i="109" s="1"/>
  <c r="AG1996" i="109"/>
  <c r="Y1996" i="109"/>
  <c r="X1996" i="109"/>
  <c r="AD1996" i="109" s="1"/>
  <c r="Z2006" i="109"/>
  <c r="AH2019" i="109"/>
  <c r="AA2109" i="109"/>
  <c r="AB2109" i="109"/>
  <c r="AC2109" i="109" s="1"/>
  <c r="AP1855" i="109"/>
  <c r="AP1866" i="109"/>
  <c r="AP1877" i="109"/>
  <c r="X1886" i="109"/>
  <c r="AD1886" i="109" s="1"/>
  <c r="AT1886" i="109" s="1"/>
  <c r="AU1886" i="109" s="1"/>
  <c r="AP1888" i="109"/>
  <c r="AI1906" i="109"/>
  <c r="AK1914" i="109"/>
  <c r="Z1922" i="109"/>
  <c r="Z1931" i="109"/>
  <c r="AL1933" i="109"/>
  <c r="AK1933" i="109"/>
  <c r="AJ1933" i="109"/>
  <c r="AI1933" i="109"/>
  <c r="AH1933" i="109"/>
  <c r="AG1933" i="109"/>
  <c r="AF1933" i="109"/>
  <c r="AE1933" i="109"/>
  <c r="X1933" i="109"/>
  <c r="AD1933" i="109" s="1"/>
  <c r="AN1947" i="109"/>
  <c r="AO1952" i="109"/>
  <c r="AO1957" i="109"/>
  <c r="AB2015" i="109"/>
  <c r="AC2015" i="109" s="1"/>
  <c r="AA2015" i="109"/>
  <c r="AD2015" i="109" s="1"/>
  <c r="AT2015" i="109" s="1"/>
  <c r="AU2015" i="109" s="1"/>
  <c r="AO2019" i="109"/>
  <c r="AB2035" i="109"/>
  <c r="AC2035" i="109" s="1"/>
  <c r="AA2035" i="109"/>
  <c r="AM2043" i="109"/>
  <c r="AL2043" i="109"/>
  <c r="AJ2043" i="109"/>
  <c r="AI2043" i="109"/>
  <c r="AH2043" i="109"/>
  <c r="AG2043" i="109"/>
  <c r="AE2043" i="109"/>
  <c r="AO2043" i="109"/>
  <c r="AS2043" i="109" s="1"/>
  <c r="AN2043" i="109"/>
  <c r="AK2043" i="109"/>
  <c r="AF2043" i="109"/>
  <c r="AR2043" i="109" s="1"/>
  <c r="Z2043" i="109"/>
  <c r="Y2043" i="109"/>
  <c r="AP2043" i="109"/>
  <c r="AJ1906" i="109"/>
  <c r="AL1914" i="109"/>
  <c r="AH1924" i="109"/>
  <c r="AG1924" i="109"/>
  <c r="AF1924" i="109"/>
  <c r="AE1924" i="109"/>
  <c r="AQ1924" i="109" s="1"/>
  <c r="Z1924" i="109"/>
  <c r="Y1924" i="109"/>
  <c r="X1924" i="109"/>
  <c r="AP1924" i="109"/>
  <c r="AB1925" i="109"/>
  <c r="AC1925" i="109" s="1"/>
  <c r="AA1925" i="109"/>
  <c r="AD1925" i="109" s="1"/>
  <c r="Z1926" i="109"/>
  <c r="Y1926" i="109"/>
  <c r="X1926" i="109"/>
  <c r="AP1926" i="109"/>
  <c r="AS1926" i="109" s="1"/>
  <c r="AL1926" i="109"/>
  <c r="AF1926" i="109"/>
  <c r="Y1937" i="109"/>
  <c r="AJ1937" i="109"/>
  <c r="AI1937" i="109"/>
  <c r="AH1937" i="109"/>
  <c r="AG1937" i="109"/>
  <c r="AF1937" i="109"/>
  <c r="AE1937" i="109"/>
  <c r="Z1937" i="109"/>
  <c r="X1937" i="109"/>
  <c r="AP1939" i="109"/>
  <c r="AM1942" i="109"/>
  <c r="AK1942" i="109"/>
  <c r="AI1942" i="109"/>
  <c r="AP1942" i="109"/>
  <c r="AO1942" i="109"/>
  <c r="AS1942" i="109" s="1"/>
  <c r="AN1942" i="109"/>
  <c r="AL1942" i="109"/>
  <c r="AJ1942" i="109"/>
  <c r="AH1942" i="109"/>
  <c r="AG1942" i="109"/>
  <c r="AR1948" i="109"/>
  <c r="AB1949" i="109"/>
  <c r="AC1949" i="109" s="1"/>
  <c r="AA1949" i="109"/>
  <c r="AG1965" i="109"/>
  <c r="AQ2004" i="109"/>
  <c r="AE2036" i="109"/>
  <c r="Z2036" i="109"/>
  <c r="Y2036" i="109"/>
  <c r="AP2036" i="109"/>
  <c r="AO2036" i="109"/>
  <c r="AS2036" i="109" s="1"/>
  <c r="AM2036" i="109"/>
  <c r="AL2036" i="109"/>
  <c r="AK2036" i="109"/>
  <c r="AG2036" i="109"/>
  <c r="AJ2036" i="109"/>
  <c r="AH2036" i="109"/>
  <c r="X2043" i="109"/>
  <c r="AD2043" i="109" s="1"/>
  <c r="AP2086" i="109"/>
  <c r="AO2086" i="109"/>
  <c r="AM2086" i="109"/>
  <c r="AL2086" i="109"/>
  <c r="AK2086" i="109"/>
  <c r="AI2086" i="109"/>
  <c r="AH2086" i="109"/>
  <c r="AG2086" i="109"/>
  <c r="AF2086" i="109"/>
  <c r="AN2086" i="109"/>
  <c r="AJ2086" i="109"/>
  <c r="AE2086" i="109"/>
  <c r="X2086" i="109"/>
  <c r="AD2086" i="109" s="1"/>
  <c r="X1843" i="109"/>
  <c r="X1854" i="109"/>
  <c r="AD1854" i="109" s="1"/>
  <c r="AT1854" i="109" s="1"/>
  <c r="AU1854" i="109" s="1"/>
  <c r="X1865" i="109"/>
  <c r="AD1865" i="109" s="1"/>
  <c r="AT1865" i="109" s="1"/>
  <c r="AU1865" i="109" s="1"/>
  <c r="X1876" i="109"/>
  <c r="AD1876" i="109" s="1"/>
  <c r="AT1876" i="109" s="1"/>
  <c r="AU1876" i="109" s="1"/>
  <c r="X1887" i="109"/>
  <c r="AD1887" i="109" s="1"/>
  <c r="AT1887" i="109" s="1"/>
  <c r="AU1887" i="109" s="1"/>
  <c r="AE1905" i="109"/>
  <c r="AQ1905" i="109" s="1"/>
  <c r="AK1906" i="109"/>
  <c r="AM1914" i="109"/>
  <c r="Z1917" i="109"/>
  <c r="Y1917" i="109"/>
  <c r="X1917" i="109"/>
  <c r="AD1917" i="109" s="1"/>
  <c r="AP1917" i="109"/>
  <c r="AO1917" i="109"/>
  <c r="AS1917" i="109" s="1"/>
  <c r="AN1917" i="109"/>
  <c r="AM1917" i="109"/>
  <c r="AL1917" i="109"/>
  <c r="AH1917" i="109"/>
  <c r="AI1924" i="109"/>
  <c r="AG1926" i="109"/>
  <c r="Z1933" i="109"/>
  <c r="AK1937" i="109"/>
  <c r="X1942" i="109"/>
  <c r="AD1942" i="109" s="1"/>
  <c r="AK1965" i="109"/>
  <c r="AH1977" i="109"/>
  <c r="AG1977" i="109"/>
  <c r="AE1977" i="109"/>
  <c r="AQ1977" i="109" s="1"/>
  <c r="AP1977" i="109"/>
  <c r="AO1977" i="109"/>
  <c r="AN1977" i="109"/>
  <c r="AM1977" i="109"/>
  <c r="AL1977" i="109"/>
  <c r="AK1977" i="109"/>
  <c r="AJ1977" i="109"/>
  <c r="AI1977" i="109"/>
  <c r="AF1977" i="109"/>
  <c r="X1977" i="109"/>
  <c r="AD1977" i="109" s="1"/>
  <c r="AN2007" i="109"/>
  <c r="AM2007" i="109"/>
  <c r="AK2007" i="109"/>
  <c r="AJ2007" i="109"/>
  <c r="AI2007" i="109"/>
  <c r="AH2007" i="109"/>
  <c r="AF2007" i="109"/>
  <c r="AR2007" i="109" s="1"/>
  <c r="AE2007" i="109"/>
  <c r="AQ2007" i="109" s="1"/>
  <c r="Z2007" i="109"/>
  <c r="Y2007" i="109"/>
  <c r="X2007" i="109"/>
  <c r="AD2007" i="109" s="1"/>
  <c r="AP2007" i="109"/>
  <c r="AO2007" i="109"/>
  <c r="AS2007" i="109" s="1"/>
  <c r="AL2007" i="109"/>
  <c r="AG2007" i="109"/>
  <c r="AO2020" i="109"/>
  <c r="AS2020" i="109" s="1"/>
  <c r="AN2020" i="109"/>
  <c r="AJ2020" i="109"/>
  <c r="AI2020" i="109"/>
  <c r="AP2020" i="109"/>
  <c r="AM2020" i="109"/>
  <c r="AK2020" i="109"/>
  <c r="AH2020" i="109"/>
  <c r="AG2020" i="109"/>
  <c r="AL2020" i="109"/>
  <c r="AF2020" i="109"/>
  <c r="AE2020" i="109"/>
  <c r="Y2020" i="109"/>
  <c r="AF2036" i="109"/>
  <c r="AG2080" i="109"/>
  <c r="AF2080" i="109"/>
  <c r="AE2080" i="109"/>
  <c r="Z2080" i="109"/>
  <c r="X2080" i="109"/>
  <c r="AD2080" i="109" s="1"/>
  <c r="AO2080" i="109"/>
  <c r="AS2080" i="109" s="1"/>
  <c r="AN2080" i="109"/>
  <c r="AM2080" i="109"/>
  <c r="AI2080" i="109"/>
  <c r="AP2080" i="109"/>
  <c r="AH2080" i="109"/>
  <c r="Y2086" i="109"/>
  <c r="Y1876" i="109"/>
  <c r="Y1887" i="109"/>
  <c r="AD1902" i="109"/>
  <c r="AL1906" i="109"/>
  <c r="AE1935" i="109"/>
  <c r="AJ1935" i="109"/>
  <c r="AI1935" i="109"/>
  <c r="AH1935" i="109"/>
  <c r="AG1935" i="109"/>
  <c r="AF1935" i="109"/>
  <c r="Z1935" i="109"/>
  <c r="Y1935" i="109"/>
  <c r="X1935" i="109"/>
  <c r="AD1935" i="109" s="1"/>
  <c r="AA1936" i="109"/>
  <c r="AB1936" i="109"/>
  <c r="AC1936" i="109" s="1"/>
  <c r="AD1938" i="109"/>
  <c r="AR1946" i="109"/>
  <c r="AA1947" i="109"/>
  <c r="AB1947" i="109"/>
  <c r="AC1947" i="109" s="1"/>
  <c r="AL1965" i="109"/>
  <c r="Y2039" i="109"/>
  <c r="X2039" i="109"/>
  <c r="AD2039" i="109" s="1"/>
  <c r="AP2039" i="109"/>
  <c r="AO2039" i="109"/>
  <c r="AM2039" i="109"/>
  <c r="AL2039" i="109"/>
  <c r="AK2039" i="109"/>
  <c r="AJ2039" i="109"/>
  <c r="AN2039" i="109"/>
  <c r="AF2039" i="109"/>
  <c r="AI2039" i="109"/>
  <c r="AH2039" i="109"/>
  <c r="AG2039" i="109"/>
  <c r="AE2039" i="109"/>
  <c r="AQ2039" i="109" s="1"/>
  <c r="AD2044" i="109"/>
  <c r="Z2086" i="109"/>
  <c r="X1855" i="109"/>
  <c r="X1866" i="109"/>
  <c r="AD1866" i="109" s="1"/>
  <c r="AT1866" i="109" s="1"/>
  <c r="AU1866" i="109" s="1"/>
  <c r="X1877" i="109"/>
  <c r="X1888" i="109"/>
  <c r="AD1888" i="109" s="1"/>
  <c r="AG1905" i="109"/>
  <c r="AM1906" i="109"/>
  <c r="AP1914" i="109"/>
  <c r="AS1914" i="109" s="1"/>
  <c r="AB1916" i="109"/>
  <c r="AC1916" i="109" s="1"/>
  <c r="AA1916" i="109"/>
  <c r="AN1922" i="109"/>
  <c r="AD1923" i="109"/>
  <c r="AK1924" i="109"/>
  <c r="AI1926" i="109"/>
  <c r="Z1928" i="109"/>
  <c r="Y1928" i="109"/>
  <c r="X1928" i="109"/>
  <c r="AD1928" i="109" s="1"/>
  <c r="AP1928" i="109"/>
  <c r="AO1928" i="109"/>
  <c r="AS1928" i="109" s="1"/>
  <c r="AN1928" i="109"/>
  <c r="AM1928" i="109"/>
  <c r="AQ1928" i="109" s="1"/>
  <c r="AL1928" i="109"/>
  <c r="AH1928" i="109"/>
  <c r="AR1928" i="109" s="1"/>
  <c r="AK1935" i="109"/>
  <c r="AM1937" i="109"/>
  <c r="Z1942" i="109"/>
  <c r="AH1944" i="109"/>
  <c r="AQ1946" i="109"/>
  <c r="AP1958" i="109"/>
  <c r="AO1958" i="109"/>
  <c r="AS1958" i="109" s="1"/>
  <c r="AM1958" i="109"/>
  <c r="AN1958" i="109"/>
  <c r="AL1958" i="109"/>
  <c r="AK1958" i="109"/>
  <c r="AJ1958" i="109"/>
  <c r="AI1958" i="109"/>
  <c r="AH1958" i="109"/>
  <c r="AR1958" i="109" s="1"/>
  <c r="AG1958" i="109"/>
  <c r="AQ1958" i="109" s="1"/>
  <c r="Y1958" i="109"/>
  <c r="AQ1960" i="109"/>
  <c r="AM1965" i="109"/>
  <c r="AA1967" i="109"/>
  <c r="AB1967" i="109"/>
  <c r="AC1967" i="109" s="1"/>
  <c r="AQ1970" i="109"/>
  <c r="Z1977" i="109"/>
  <c r="AD1998" i="109"/>
  <c r="AN2036" i="109"/>
  <c r="Z2039" i="109"/>
  <c r="AK2080" i="109"/>
  <c r="Y1855" i="109"/>
  <c r="Y1866" i="109"/>
  <c r="Y1877" i="109"/>
  <c r="Y1888" i="109"/>
  <c r="AH1905" i="109"/>
  <c r="AR1905" i="109" s="1"/>
  <c r="AN1906" i="109"/>
  <c r="AL1911" i="109"/>
  <c r="AK1911" i="109"/>
  <c r="AJ1911" i="109"/>
  <c r="AI1911" i="109"/>
  <c r="AH1911" i="109"/>
  <c r="AG1911" i="109"/>
  <c r="AF1911" i="109"/>
  <c r="AR1911" i="109" s="1"/>
  <c r="AE1911" i="109"/>
  <c r="AQ1911" i="109" s="1"/>
  <c r="X1911" i="109"/>
  <c r="AD1911" i="109" s="1"/>
  <c r="AT1911" i="109" s="1"/>
  <c r="AU1911" i="109" s="1"/>
  <c r="AQ1915" i="109"/>
  <c r="AE1917" i="109"/>
  <c r="AP1919" i="109"/>
  <c r="AO1919" i="109"/>
  <c r="AN1919" i="109"/>
  <c r="AM1919" i="109"/>
  <c r="AL1919" i="109"/>
  <c r="AK1919" i="109"/>
  <c r="AJ1919" i="109"/>
  <c r="AI1919" i="109"/>
  <c r="AQ1919" i="109" s="1"/>
  <c r="AH1919" i="109"/>
  <c r="AO1922" i="109"/>
  <c r="AL1924" i="109"/>
  <c r="AJ1926" i="109"/>
  <c r="AE1931" i="109"/>
  <c r="AQ1931" i="109" s="1"/>
  <c r="AM1933" i="109"/>
  <c r="AL1935" i="109"/>
  <c r="AN1937" i="109"/>
  <c r="AJ1944" i="109"/>
  <c r="AD1949" i="109"/>
  <c r="AT1949" i="109" s="1"/>
  <c r="AU1949" i="109" s="1"/>
  <c r="AL1953" i="109"/>
  <c r="AO1953" i="109"/>
  <c r="AS1953" i="109" s="1"/>
  <c r="AM1953" i="109"/>
  <c r="AJ1953" i="109"/>
  <c r="AI1953" i="109"/>
  <c r="AP1953" i="109"/>
  <c r="AN1953" i="109"/>
  <c r="AK1953" i="109"/>
  <c r="AH1953" i="109"/>
  <c r="AG1953" i="109"/>
  <c r="AF1953" i="109"/>
  <c r="AE1953" i="109"/>
  <c r="AQ1953" i="109" s="1"/>
  <c r="Y1953" i="109"/>
  <c r="AB1964" i="109"/>
  <c r="AC1964" i="109" s="1"/>
  <c r="AA1964" i="109"/>
  <c r="AD1964" i="109" s="1"/>
  <c r="AR1970" i="109"/>
  <c r="AQ1972" i="109"/>
  <c r="AJ1987" i="109"/>
  <c r="AI1987" i="109"/>
  <c r="AG1987" i="109"/>
  <c r="AF1987" i="109"/>
  <c r="AR1987" i="109" s="1"/>
  <c r="AE1987" i="109"/>
  <c r="AQ1987" i="109" s="1"/>
  <c r="Z1987" i="109"/>
  <c r="AP1987" i="109"/>
  <c r="AO1987" i="109"/>
  <c r="AS1987" i="109" s="1"/>
  <c r="AN1987" i="109"/>
  <c r="AM1987" i="109"/>
  <c r="AL1987" i="109"/>
  <c r="AK1987" i="109"/>
  <c r="AH1987" i="109"/>
  <c r="Y1987" i="109"/>
  <c r="AJ2009" i="109"/>
  <c r="AI2009" i="109"/>
  <c r="AG2009" i="109"/>
  <c r="AF2009" i="109"/>
  <c r="AE2009" i="109"/>
  <c r="Z2009" i="109"/>
  <c r="AP2009" i="109"/>
  <c r="AO2009" i="109"/>
  <c r="AS2009" i="109" s="1"/>
  <c r="AN2009" i="109"/>
  <c r="AM2009" i="109"/>
  <c r="AL2009" i="109"/>
  <c r="AR2076" i="109"/>
  <c r="AL2080" i="109"/>
  <c r="AR2083" i="109"/>
  <c r="Z1904" i="109"/>
  <c r="Y1904" i="109"/>
  <c r="X1904" i="109"/>
  <c r="AI1905" i="109"/>
  <c r="X1907" i="109"/>
  <c r="AD1907" i="109" s="1"/>
  <c r="AP1907" i="109"/>
  <c r="AO1907" i="109"/>
  <c r="AS1907" i="109" s="1"/>
  <c r="AN1907" i="109"/>
  <c r="AM1907" i="109"/>
  <c r="AQ1907" i="109" s="1"/>
  <c r="Y1911" i="109"/>
  <c r="Z1915" i="109"/>
  <c r="Y1915" i="109"/>
  <c r="X1915" i="109"/>
  <c r="AP1915" i="109"/>
  <c r="AS1915" i="109" s="1"/>
  <c r="AL1915" i="109"/>
  <c r="AF1915" i="109"/>
  <c r="AR1915" i="109" s="1"/>
  <c r="AF1917" i="109"/>
  <c r="AR1917" i="109" s="1"/>
  <c r="X1919" i="109"/>
  <c r="AD1919" i="109" s="1"/>
  <c r="AP1922" i="109"/>
  <c r="AM1924" i="109"/>
  <c r="AK1926" i="109"/>
  <c r="AN1933" i="109"/>
  <c r="AM1935" i="109"/>
  <c r="AO1937" i="109"/>
  <c r="AS1937" i="109" s="1"/>
  <c r="AK1944" i="109"/>
  <c r="X1953" i="109"/>
  <c r="AD1953" i="109" s="1"/>
  <c r="X1987" i="109"/>
  <c r="X2009" i="109"/>
  <c r="AB2013" i="109"/>
  <c r="AC2013" i="109" s="1"/>
  <c r="AA2013" i="109"/>
  <c r="AS1949" i="109"/>
  <c r="AB1989" i="109"/>
  <c r="AC1989" i="109" s="1"/>
  <c r="AA1989" i="109"/>
  <c r="Z1990" i="109"/>
  <c r="Y1990" i="109"/>
  <c r="X1990" i="109"/>
  <c r="AD1990" i="109" s="1"/>
  <c r="AP1990" i="109"/>
  <c r="AL1990" i="109"/>
  <c r="AO1990" i="109"/>
  <c r="AS1990" i="109" s="1"/>
  <c r="AN1990" i="109"/>
  <c r="AM1990" i="109"/>
  <c r="AK1990" i="109"/>
  <c r="AJ1990" i="109"/>
  <c r="AI1990" i="109"/>
  <c r="AE1990" i="109"/>
  <c r="AB2002" i="109"/>
  <c r="AC2002" i="109" s="1"/>
  <c r="AA2002" i="109"/>
  <c r="AR2012" i="109"/>
  <c r="AE2014" i="109"/>
  <c r="Y2014" i="109"/>
  <c r="Z2014" i="109"/>
  <c r="X2014" i="109"/>
  <c r="AM2014" i="109"/>
  <c r="AP2014" i="109"/>
  <c r="AO2014" i="109"/>
  <c r="AN2014" i="109"/>
  <c r="AL2014" i="109"/>
  <c r="AH2014" i="109"/>
  <c r="AF2014" i="109"/>
  <c r="AD2029" i="109"/>
  <c r="AE2059" i="109"/>
  <c r="AQ2059" i="109" s="1"/>
  <c r="AM2059" i="109"/>
  <c r="AL2059" i="109"/>
  <c r="AJ2059" i="109"/>
  <c r="AI2059" i="109"/>
  <c r="AH2059" i="109"/>
  <c r="AG2059" i="109"/>
  <c r="AP2059" i="109"/>
  <c r="AO2059" i="109"/>
  <c r="AN2059" i="109"/>
  <c r="AK2059" i="109"/>
  <c r="AF2059" i="109"/>
  <c r="AR2059" i="109" s="1"/>
  <c r="Z2059" i="109"/>
  <c r="Y2059" i="109"/>
  <c r="X2059" i="109"/>
  <c r="AD2059" i="109" s="1"/>
  <c r="Z2227" i="109"/>
  <c r="Y2227" i="109"/>
  <c r="X2227" i="109"/>
  <c r="AD2227" i="109" s="1"/>
  <c r="AP2227" i="109"/>
  <c r="AL2227" i="109"/>
  <c r="AK2227" i="109"/>
  <c r="AO2227" i="109"/>
  <c r="AS2227" i="109" s="1"/>
  <c r="AN2227" i="109"/>
  <c r="AJ2227" i="109"/>
  <c r="AH2227" i="109"/>
  <c r="AG2227" i="109"/>
  <c r="AM2227" i="109"/>
  <c r="AI2227" i="109"/>
  <c r="AF2227" i="109"/>
  <c r="AE2227" i="109"/>
  <c r="AS1950" i="109"/>
  <c r="Y1950" i="109"/>
  <c r="AL1964" i="109"/>
  <c r="AK1964" i="109"/>
  <c r="AG1964" i="109"/>
  <c r="Z1964" i="109"/>
  <c r="Y1964" i="109"/>
  <c r="AH1990" i="109"/>
  <c r="AD2002" i="109"/>
  <c r="AT2002" i="109" s="1"/>
  <c r="AU2002" i="109" s="1"/>
  <c r="AK2014" i="109"/>
  <c r="AL2148" i="109"/>
  <c r="AK2148" i="109"/>
  <c r="AH2148" i="109"/>
  <c r="AG2148" i="109"/>
  <c r="AF2148" i="109"/>
  <c r="AP2148" i="109"/>
  <c r="AO2148" i="109"/>
  <c r="AN2148" i="109"/>
  <c r="AM2148" i="109"/>
  <c r="AI2148" i="109"/>
  <c r="X2148" i="109"/>
  <c r="AE2148" i="109"/>
  <c r="Z2148" i="109"/>
  <c r="Y2148" i="109"/>
  <c r="AJ2148" i="109"/>
  <c r="Z1950" i="109"/>
  <c r="AB1962" i="109"/>
  <c r="AC1962" i="109" s="1"/>
  <c r="AA1962" i="109"/>
  <c r="Y1969" i="109"/>
  <c r="AO1969" i="109"/>
  <c r="AS1969" i="109" s="1"/>
  <c r="AN1969" i="109"/>
  <c r="AM1969" i="109"/>
  <c r="AK1969" i="109"/>
  <c r="AJ1969" i="109"/>
  <c r="AI1969" i="109"/>
  <c r="AH1969" i="109"/>
  <c r="AG1969" i="109"/>
  <c r="AF1969" i="109"/>
  <c r="X1969" i="109"/>
  <c r="AD1969" i="109" s="1"/>
  <c r="AO2074" i="109"/>
  <c r="AS2074" i="109" s="1"/>
  <c r="AN2074" i="109"/>
  <c r="AM2074" i="109"/>
  <c r="AP2074" i="109"/>
  <c r="AL2074" i="109"/>
  <c r="AK2074" i="109"/>
  <c r="AI2074" i="109"/>
  <c r="AH2074" i="109"/>
  <c r="AG2074" i="109"/>
  <c r="AF2074" i="109"/>
  <c r="AR2074" i="109" s="1"/>
  <c r="AJ2074" i="109"/>
  <c r="AE2074" i="109"/>
  <c r="Z2074" i="109"/>
  <c r="Y2074" i="109"/>
  <c r="AS2089" i="109"/>
  <c r="X1925" i="109"/>
  <c r="AF1964" i="109"/>
  <c r="AA1968" i="109"/>
  <c r="AD1968" i="109" s="1"/>
  <c r="AB1968" i="109"/>
  <c r="AC1968" i="109" s="1"/>
  <c r="AD1997" i="109"/>
  <c r="AD2092" i="109"/>
  <c r="Y1925" i="109"/>
  <c r="Z1949" i="109"/>
  <c r="AH1964" i="109"/>
  <c r="AE1969" i="109"/>
  <c r="AQ1969" i="109" s="1"/>
  <c r="AS2012" i="109"/>
  <c r="AP2052" i="109"/>
  <c r="AO2052" i="109"/>
  <c r="AN2052" i="109"/>
  <c r="AM2052" i="109"/>
  <c r="AK2052" i="109"/>
  <c r="AJ2052" i="109"/>
  <c r="AI2052" i="109"/>
  <c r="AH2052" i="109"/>
  <c r="AE2052" i="109"/>
  <c r="AL2052" i="109"/>
  <c r="Y2052" i="109"/>
  <c r="AE2070" i="109"/>
  <c r="AQ2070" i="109" s="1"/>
  <c r="Z2070" i="109"/>
  <c r="Y2070" i="109"/>
  <c r="AP2070" i="109"/>
  <c r="AO2070" i="109"/>
  <c r="AM2070" i="109"/>
  <c r="AL2070" i="109"/>
  <c r="AK2070" i="109"/>
  <c r="AJ2070" i="109"/>
  <c r="AN2070" i="109"/>
  <c r="AI2070" i="109"/>
  <c r="AH2070" i="109"/>
  <c r="X2070" i="109"/>
  <c r="Z1925" i="109"/>
  <c r="AF1956" i="109"/>
  <c r="AE1956" i="109"/>
  <c r="AO1956" i="109"/>
  <c r="AS1956" i="109" s="1"/>
  <c r="AM1956" i="109"/>
  <c r="AL1956" i="109"/>
  <c r="AI1964" i="109"/>
  <c r="AL1969" i="109"/>
  <c r="AR2011" i="109"/>
  <c r="AK2044" i="109"/>
  <c r="AJ2044" i="109"/>
  <c r="AH2044" i="109"/>
  <c r="AG2044" i="109"/>
  <c r="AF2044" i="109"/>
  <c r="AE2044" i="109"/>
  <c r="Z2044" i="109"/>
  <c r="AP2044" i="109"/>
  <c r="AL2044" i="109"/>
  <c r="AO2044" i="109"/>
  <c r="AS2044" i="109" s="1"/>
  <c r="AN2044" i="109"/>
  <c r="AM2044" i="109"/>
  <c r="AI2044" i="109"/>
  <c r="Y2044" i="109"/>
  <c r="AK2061" i="109"/>
  <c r="AJ2061" i="109"/>
  <c r="AH2061" i="109"/>
  <c r="AG2061" i="109"/>
  <c r="AF2061" i="109"/>
  <c r="AE2061" i="109"/>
  <c r="Z2061" i="109"/>
  <c r="Y2061" i="109"/>
  <c r="AP2061" i="109"/>
  <c r="AO2061" i="109"/>
  <c r="AS2061" i="109" s="1"/>
  <c r="AN2061" i="109"/>
  <c r="AL2061" i="109"/>
  <c r="AI2061" i="109"/>
  <c r="X2061" i="109"/>
  <c r="AO1918" i="109"/>
  <c r="AS1918" i="109" s="1"/>
  <c r="AO1929" i="109"/>
  <c r="AS1929" i="109" s="1"/>
  <c r="AT1929" i="109" s="1"/>
  <c r="AU1929" i="109" s="1"/>
  <c r="X1956" i="109"/>
  <c r="AD1956" i="109" s="1"/>
  <c r="AB1958" i="109"/>
  <c r="AC1958" i="109" s="1"/>
  <c r="AA1958" i="109"/>
  <c r="AD1958" i="109" s="1"/>
  <c r="AN1963" i="109"/>
  <c r="AM1963" i="109"/>
  <c r="AI1963" i="109"/>
  <c r="AQ1963" i="109" s="1"/>
  <c r="Y1963" i="109"/>
  <c r="X1963" i="109"/>
  <c r="AD1963" i="109" s="1"/>
  <c r="AJ1964" i="109"/>
  <c r="AP1969" i="109"/>
  <c r="AF1978" i="109"/>
  <c r="AE1978" i="109"/>
  <c r="AN1978" i="109"/>
  <c r="AP1978" i="109"/>
  <c r="AO1978" i="109"/>
  <c r="AM1978" i="109"/>
  <c r="AL1978" i="109"/>
  <c r="AK1978" i="109"/>
  <c r="AJ1978" i="109"/>
  <c r="AI1978" i="109"/>
  <c r="AB1984" i="109"/>
  <c r="AC1984" i="109" s="1"/>
  <c r="AA1984" i="109"/>
  <c r="AD2018" i="109"/>
  <c r="AB2067" i="109"/>
  <c r="AC2067" i="109" s="1"/>
  <c r="AA2067" i="109"/>
  <c r="AF2070" i="109"/>
  <c r="AP1918" i="109"/>
  <c r="AP1929" i="109"/>
  <c r="Z1948" i="109"/>
  <c r="AE1950" i="109"/>
  <c r="Y1956" i="109"/>
  <c r="Z1963" i="109"/>
  <c r="AM1964" i="109"/>
  <c r="X1978" i="109"/>
  <c r="AD1978" i="109" s="1"/>
  <c r="AB2004" i="109"/>
  <c r="AC2004" i="109" s="1"/>
  <c r="AA2004" i="109"/>
  <c r="AD2019" i="109"/>
  <c r="AB2033" i="109"/>
  <c r="AC2033" i="109" s="1"/>
  <c r="AA2033" i="109"/>
  <c r="AD2033" i="109" s="1"/>
  <c r="AM2061" i="109"/>
  <c r="AG2070" i="109"/>
  <c r="AF1950" i="109"/>
  <c r="AR1950" i="109" s="1"/>
  <c r="Z1956" i="109"/>
  <c r="AN1964" i="109"/>
  <c r="AP2114" i="109"/>
  <c r="AM2114" i="109"/>
  <c r="AL2114" i="109"/>
  <c r="AK2114" i="109"/>
  <c r="AJ2114" i="109"/>
  <c r="AH2114" i="109"/>
  <c r="Z2114" i="109"/>
  <c r="X2114" i="109"/>
  <c r="AD2114" i="109" s="1"/>
  <c r="AO2114" i="109"/>
  <c r="AS2114" i="109" s="1"/>
  <c r="AN2114" i="109"/>
  <c r="AI2114" i="109"/>
  <c r="AG2114" i="109"/>
  <c r="AF2114" i="109"/>
  <c r="AR2114" i="109" s="1"/>
  <c r="AT2173" i="109"/>
  <c r="AU2173" i="109" s="1"/>
  <c r="AE1949" i="109"/>
  <c r="AQ1949" i="109" s="1"/>
  <c r="AG1950" i="109"/>
  <c r="Z1959" i="109"/>
  <c r="Y1959" i="109"/>
  <c r="AP1959" i="109"/>
  <c r="AS1959" i="109" s="1"/>
  <c r="AN1959" i="109"/>
  <c r="AR1959" i="109" s="1"/>
  <c r="AR1960" i="109"/>
  <c r="AO1964" i="109"/>
  <c r="AH1966" i="109"/>
  <c r="AG1966" i="109"/>
  <c r="AI1966" i="109"/>
  <c r="AF1966" i="109"/>
  <c r="AE1966" i="109"/>
  <c r="AQ1966" i="109" s="1"/>
  <c r="Y1966" i="109"/>
  <c r="Z1966" i="109"/>
  <c r="Z1978" i="109"/>
  <c r="AS1980" i="109"/>
  <c r="AB2010" i="109"/>
  <c r="AC2010" i="109" s="1"/>
  <c r="AA2010" i="109"/>
  <c r="AO2031" i="109"/>
  <c r="AS2031" i="109" s="1"/>
  <c r="AN2031" i="109"/>
  <c r="AL2031" i="109"/>
  <c r="AK2031" i="109"/>
  <c r="AJ2031" i="109"/>
  <c r="AI2031" i="109"/>
  <c r="AG2031" i="109"/>
  <c r="AF2031" i="109"/>
  <c r="AE2031" i="109"/>
  <c r="AH2031" i="109"/>
  <c r="Y2031" i="109"/>
  <c r="AF2052" i="109"/>
  <c r="AB2113" i="109"/>
  <c r="AC2113" i="109" s="1"/>
  <c r="AA2113" i="109"/>
  <c r="AE2114" i="109"/>
  <c r="AE1925" i="109"/>
  <c r="AQ1925" i="109" s="1"/>
  <c r="AG1945" i="109"/>
  <c r="AE1945" i="109"/>
  <c r="AQ1945" i="109" s="1"/>
  <c r="X1946" i="109"/>
  <c r="AD1946" i="109" s="1"/>
  <c r="AT1946" i="109" s="1"/>
  <c r="AU1946" i="109" s="1"/>
  <c r="AF1949" i="109"/>
  <c r="AR1949" i="109" s="1"/>
  <c r="AH1950" i="109"/>
  <c r="AH1955" i="109"/>
  <c r="AG1955" i="109"/>
  <c r="AQ1955" i="109" s="1"/>
  <c r="AP1955" i="109"/>
  <c r="AS1955" i="109" s="1"/>
  <c r="AN1955" i="109"/>
  <c r="AL1955" i="109"/>
  <c r="AK1955" i="109"/>
  <c r="AP1964" i="109"/>
  <c r="Z1970" i="109"/>
  <c r="Y1970" i="109"/>
  <c r="AP1970" i="109"/>
  <c r="AO1970" i="109"/>
  <c r="AN1970" i="109"/>
  <c r="AM1970" i="109"/>
  <c r="AL1970" i="109"/>
  <c r="AK1970" i="109"/>
  <c r="AJ1970" i="109"/>
  <c r="AI1970" i="109"/>
  <c r="AH1970" i="109"/>
  <c r="AB1973" i="109"/>
  <c r="AC1973" i="109" s="1"/>
  <c r="AA1973" i="109"/>
  <c r="AJ1976" i="109"/>
  <c r="AI1976" i="109"/>
  <c r="AG1976" i="109"/>
  <c r="AE1976" i="109"/>
  <c r="AQ1976" i="109" s="1"/>
  <c r="AM1976" i="109"/>
  <c r="AL1976" i="109"/>
  <c r="AK1976" i="109"/>
  <c r="AH1976" i="109"/>
  <c r="AF1976" i="109"/>
  <c r="Z1976" i="109"/>
  <c r="Y1976" i="109"/>
  <c r="Z1981" i="109"/>
  <c r="Y1981" i="109"/>
  <c r="AP1981" i="109"/>
  <c r="AN1981" i="109"/>
  <c r="AH1981" i="109"/>
  <c r="AO1981" i="109"/>
  <c r="AM1981" i="109"/>
  <c r="AL1981" i="109"/>
  <c r="AK1981" i="109"/>
  <c r="AJ1981" i="109"/>
  <c r="AI1981" i="109"/>
  <c r="AG1981" i="109"/>
  <c r="AF1981" i="109"/>
  <c r="AE1981" i="109"/>
  <c r="X1981" i="109"/>
  <c r="AD1981" i="109" s="1"/>
  <c r="AQ1983" i="109"/>
  <c r="AD1987" i="109"/>
  <c r="AT1987" i="109" s="1"/>
  <c r="AK2022" i="109"/>
  <c r="AJ2022" i="109"/>
  <c r="AF2022" i="109"/>
  <c r="AE2022" i="109"/>
  <c r="Y2022" i="109"/>
  <c r="X2022" i="109"/>
  <c r="AD2022" i="109" s="1"/>
  <c r="AP2022" i="109"/>
  <c r="AO2022" i="109"/>
  <c r="AS2022" i="109" s="1"/>
  <c r="AI2022" i="109"/>
  <c r="AN2022" i="109"/>
  <c r="AM2022" i="109"/>
  <c r="Z2031" i="109"/>
  <c r="AP2041" i="109"/>
  <c r="AN2041" i="109"/>
  <c r="AM2041" i="109"/>
  <c r="AL2041" i="109"/>
  <c r="AK2041" i="109"/>
  <c r="AI2041" i="109"/>
  <c r="AH2041" i="109"/>
  <c r="AG2041" i="109"/>
  <c r="AF2041" i="109"/>
  <c r="AO2041" i="109"/>
  <c r="AS2041" i="109" s="1"/>
  <c r="AJ2041" i="109"/>
  <c r="AE2041" i="109"/>
  <c r="Y2041" i="109"/>
  <c r="AG2052" i="109"/>
  <c r="X1945" i="109"/>
  <c r="AD1945" i="109" s="1"/>
  <c r="AT1945" i="109" s="1"/>
  <c r="AU1945" i="109" s="1"/>
  <c r="Y1946" i="109"/>
  <c r="AE1948" i="109"/>
  <c r="AQ1948" i="109" s="1"/>
  <c r="AG1949" i="109"/>
  <c r="AI1950" i="109"/>
  <c r="X1955" i="109"/>
  <c r="AD1955" i="109" s="1"/>
  <c r="AF1963" i="109"/>
  <c r="AR1963" i="109" s="1"/>
  <c r="AJ1966" i="109"/>
  <c r="AN1974" i="109"/>
  <c r="AR1974" i="109" s="1"/>
  <c r="AM1974" i="109"/>
  <c r="AK1974" i="109"/>
  <c r="AI1974" i="109"/>
  <c r="Z1974" i="109"/>
  <c r="Y1974" i="109"/>
  <c r="X1974" i="109"/>
  <c r="AD1974" i="109" s="1"/>
  <c r="AP1974" i="109"/>
  <c r="AS1974" i="109" s="1"/>
  <c r="X1976" i="109"/>
  <c r="AD1976" i="109" s="1"/>
  <c r="AD2004" i="109"/>
  <c r="AT2004" i="109" s="1"/>
  <c r="AU2004" i="109" s="1"/>
  <c r="Z2022" i="109"/>
  <c r="X2041" i="109"/>
  <c r="AD2041" i="109" s="1"/>
  <c r="AD2085" i="109"/>
  <c r="Y2110" i="109"/>
  <c r="AM2110" i="109"/>
  <c r="AL2110" i="109"/>
  <c r="AK2110" i="109"/>
  <c r="AI2110" i="109"/>
  <c r="AH2110" i="109"/>
  <c r="AG2110" i="109"/>
  <c r="AE2110" i="109"/>
  <c r="AQ2110" i="109" s="1"/>
  <c r="AP2110" i="109"/>
  <c r="AO2110" i="109"/>
  <c r="AF2110" i="109"/>
  <c r="AR2110" i="109" s="1"/>
  <c r="Z2110" i="109"/>
  <c r="AH1972" i="109"/>
  <c r="AR1972" i="109" s="1"/>
  <c r="AB1991" i="109"/>
  <c r="AC1991" i="109" s="1"/>
  <c r="AA1991" i="109"/>
  <c r="Z1992" i="109"/>
  <c r="Y1992" i="109"/>
  <c r="AP1992" i="109"/>
  <c r="AN1992" i="109"/>
  <c r="AM1992" i="109"/>
  <c r="AL1992" i="109"/>
  <c r="AH1992" i="109"/>
  <c r="AB2017" i="109"/>
  <c r="AC2017" i="109" s="1"/>
  <c r="AA2017" i="109"/>
  <c r="AB2025" i="109"/>
  <c r="AC2025" i="109" s="1"/>
  <c r="AA2025" i="109"/>
  <c r="AB2065" i="109"/>
  <c r="AC2065" i="109" s="1"/>
  <c r="AA2065" i="109"/>
  <c r="AD2083" i="109"/>
  <c r="AF2097" i="109"/>
  <c r="AP2097" i="109"/>
  <c r="AO2097" i="109"/>
  <c r="AS2097" i="109" s="1"/>
  <c r="AN2097" i="109"/>
  <c r="AL2097" i="109"/>
  <c r="AK2097" i="109"/>
  <c r="AJ2097" i="109"/>
  <c r="AI2097" i="109"/>
  <c r="AM2097" i="109"/>
  <c r="AH2097" i="109"/>
  <c r="Y2097" i="109"/>
  <c r="X2101" i="109"/>
  <c r="AD2101" i="109" s="1"/>
  <c r="AO2101" i="109"/>
  <c r="AN2101" i="109"/>
  <c r="AM2101" i="109"/>
  <c r="AL2101" i="109"/>
  <c r="AJ2101" i="109"/>
  <c r="AI2101" i="109"/>
  <c r="AH2101" i="109"/>
  <c r="AG2101" i="109"/>
  <c r="AP2101" i="109"/>
  <c r="AK2101" i="109"/>
  <c r="AE2101" i="109"/>
  <c r="AQ2101" i="109" s="1"/>
  <c r="Z2101" i="109"/>
  <c r="AN2125" i="109"/>
  <c r="AP2125" i="109"/>
  <c r="AO2125" i="109"/>
  <c r="AS2125" i="109" s="1"/>
  <c r="AM2125" i="109"/>
  <c r="AK2125" i="109"/>
  <c r="AI2125" i="109"/>
  <c r="AE2125" i="109"/>
  <c r="AL2125" i="109"/>
  <c r="AJ2125" i="109"/>
  <c r="AH2125" i="109"/>
  <c r="AF2125" i="109"/>
  <c r="AG2125" i="109"/>
  <c r="Z2125" i="109"/>
  <c r="Y2125" i="109"/>
  <c r="AO2208" i="109"/>
  <c r="AN2208" i="109"/>
  <c r="AM2208" i="109"/>
  <c r="AL2208" i="109"/>
  <c r="AK2208" i="109"/>
  <c r="AE2208" i="109"/>
  <c r="AH2208" i="109"/>
  <c r="AG2208" i="109"/>
  <c r="Y2208" i="109"/>
  <c r="AP2208" i="109"/>
  <c r="AJ2208" i="109"/>
  <c r="AI2208" i="109"/>
  <c r="X2208" i="109"/>
  <c r="AD2208" i="109" s="1"/>
  <c r="Z2208" i="109"/>
  <c r="AL1972" i="109"/>
  <c r="AP1984" i="109"/>
  <c r="AO1984" i="109"/>
  <c r="AM1984" i="109"/>
  <c r="AL1984" i="109"/>
  <c r="AK1984" i="109"/>
  <c r="AJ1984" i="109"/>
  <c r="AH1984" i="109"/>
  <c r="AG1984" i="109"/>
  <c r="AF1984" i="109"/>
  <c r="AR1984" i="109" s="1"/>
  <c r="AR2000" i="109"/>
  <c r="AL2008" i="109"/>
  <c r="AK2008" i="109"/>
  <c r="AI2008" i="109"/>
  <c r="AH2008" i="109"/>
  <c r="AG2008" i="109"/>
  <c r="AF2008" i="109"/>
  <c r="AR2008" i="109" s="1"/>
  <c r="X2008" i="109"/>
  <c r="AD2008" i="109" s="1"/>
  <c r="AD2017" i="109"/>
  <c r="AM2032" i="109"/>
  <c r="AL2032" i="109"/>
  <c r="AJ2032" i="109"/>
  <c r="AI2032" i="109"/>
  <c r="AH2032" i="109"/>
  <c r="AG2032" i="109"/>
  <c r="AE2032" i="109"/>
  <c r="AK2032" i="109"/>
  <c r="AF2032" i="109"/>
  <c r="Z2032" i="109"/>
  <c r="Y2032" i="109"/>
  <c r="X2032" i="109"/>
  <c r="AD2032" i="109" s="1"/>
  <c r="Y2062" i="109"/>
  <c r="AJ2062" i="109"/>
  <c r="AI2062" i="109"/>
  <c r="AG2062" i="109"/>
  <c r="AF2062" i="109"/>
  <c r="AE2062" i="109"/>
  <c r="AQ2062" i="109" s="1"/>
  <c r="Z2062" i="109"/>
  <c r="X2062" i="109"/>
  <c r="AD2062" i="109" s="1"/>
  <c r="AN2062" i="109"/>
  <c r="AI2064" i="109"/>
  <c r="AH2064" i="109"/>
  <c r="AF2064" i="109"/>
  <c r="AR2064" i="109" s="1"/>
  <c r="AE2064" i="109"/>
  <c r="Z2064" i="109"/>
  <c r="Y2064" i="109"/>
  <c r="X2064" i="109"/>
  <c r="AP2064" i="109"/>
  <c r="AO2064" i="109"/>
  <c r="AN2064" i="109"/>
  <c r="AJ2064" i="109"/>
  <c r="AF2101" i="109"/>
  <c r="AD2122" i="109"/>
  <c r="AS2154" i="109"/>
  <c r="AJ2178" i="109"/>
  <c r="AI2178" i="109"/>
  <c r="AF2178" i="109"/>
  <c r="AE2178" i="109"/>
  <c r="Z2178" i="109"/>
  <c r="Y2178" i="109"/>
  <c r="AP2178" i="109"/>
  <c r="AN2178" i="109"/>
  <c r="AM2178" i="109"/>
  <c r="AL2178" i="109"/>
  <c r="AG2178" i="109"/>
  <c r="AK2178" i="109"/>
  <c r="AH2178" i="109"/>
  <c r="X2178" i="109"/>
  <c r="AN1972" i="109"/>
  <c r="AL1975" i="109"/>
  <c r="AK1975" i="109"/>
  <c r="AI1975" i="109"/>
  <c r="AG1975" i="109"/>
  <c r="X1984" i="109"/>
  <c r="Y2008" i="109"/>
  <c r="AK2056" i="109"/>
  <c r="AP2056" i="109"/>
  <c r="AO2056" i="109"/>
  <c r="AS2056" i="109" s="1"/>
  <c r="AM2056" i="109"/>
  <c r="AL2056" i="109"/>
  <c r="AJ2056" i="109"/>
  <c r="AI2056" i="109"/>
  <c r="AG2056" i="109"/>
  <c r="AF2056" i="109"/>
  <c r="AR2056" i="109" s="1"/>
  <c r="AT2056" i="109" s="1"/>
  <c r="AU2056" i="109" s="1"/>
  <c r="AE2056" i="109"/>
  <c r="AN2056" i="109"/>
  <c r="Y2056" i="109"/>
  <c r="AB2095" i="109"/>
  <c r="AC2095" i="109" s="1"/>
  <c r="AA2095" i="109"/>
  <c r="AE2097" i="109"/>
  <c r="AG2202" i="109"/>
  <c r="AE2202" i="109"/>
  <c r="AP2202" i="109"/>
  <c r="AM2202" i="109"/>
  <c r="AL2202" i="109"/>
  <c r="AK2202" i="109"/>
  <c r="AI2202" i="109"/>
  <c r="AF2202" i="109"/>
  <c r="AR2202" i="109" s="1"/>
  <c r="Z2202" i="109"/>
  <c r="AO2202" i="109"/>
  <c r="AS2202" i="109" s="1"/>
  <c r="AN2202" i="109"/>
  <c r="Y2202" i="109"/>
  <c r="AG2235" i="109"/>
  <c r="AF2235" i="109"/>
  <c r="AE2235" i="109"/>
  <c r="Z2235" i="109"/>
  <c r="Y2235" i="109"/>
  <c r="AH2235" i="109"/>
  <c r="X2235" i="109"/>
  <c r="AO2235" i="109"/>
  <c r="AS2235" i="109" s="1"/>
  <c r="AN2235" i="109"/>
  <c r="AP2235" i="109"/>
  <c r="AM2235" i="109"/>
  <c r="AL2235" i="109"/>
  <c r="AJ2235" i="109"/>
  <c r="AK2235" i="109"/>
  <c r="AI2235" i="109"/>
  <c r="X1975" i="109"/>
  <c r="AD1975" i="109" s="1"/>
  <c r="Y1984" i="109"/>
  <c r="AG1992" i="109"/>
  <c r="AQ1992" i="109" s="1"/>
  <c r="AO2005" i="109"/>
  <c r="AS2005" i="109" s="1"/>
  <c r="AN2005" i="109"/>
  <c r="AM2005" i="109"/>
  <c r="AL2005" i="109"/>
  <c r="AJ2005" i="109"/>
  <c r="AI2005" i="109"/>
  <c r="AH2005" i="109"/>
  <c r="Z2008" i="109"/>
  <c r="AN2032" i="109"/>
  <c r="Z2056" i="109"/>
  <c r="AG2064" i="109"/>
  <c r="AD2068" i="109"/>
  <c r="AQ2075" i="109"/>
  <c r="AG2097" i="109"/>
  <c r="AJ2167" i="109"/>
  <c r="AI2167" i="109"/>
  <c r="AE2167" i="109"/>
  <c r="Z2167" i="109"/>
  <c r="Y2167" i="109"/>
  <c r="AP2167" i="109"/>
  <c r="AO2167" i="109"/>
  <c r="AS2167" i="109" s="1"/>
  <c r="AL2167" i="109"/>
  <c r="AG2167" i="109"/>
  <c r="AF2167" i="109"/>
  <c r="AR2167" i="109" s="1"/>
  <c r="X2167" i="109"/>
  <c r="AD2167" i="109" s="1"/>
  <c r="AT2167" i="109" s="1"/>
  <c r="AU2167" i="109" s="1"/>
  <c r="AN2167" i="109"/>
  <c r="AM2167" i="109"/>
  <c r="AH2167" i="109"/>
  <c r="AO2178" i="109"/>
  <c r="AH2202" i="109"/>
  <c r="Y1975" i="109"/>
  <c r="Z1984" i="109"/>
  <c r="AR1989" i="109"/>
  <c r="AI1992" i="109"/>
  <c r="AL1997" i="109"/>
  <c r="AK1997" i="109"/>
  <c r="AI1997" i="109"/>
  <c r="AH1997" i="109"/>
  <c r="AG1997" i="109"/>
  <c r="AF1997" i="109"/>
  <c r="X1997" i="109"/>
  <c r="X2005" i="109"/>
  <c r="AD2005" i="109" s="1"/>
  <c r="AM2021" i="109"/>
  <c r="AL2021" i="109"/>
  <c r="AH2021" i="109"/>
  <c r="AG2021" i="109"/>
  <c r="AO2021" i="109"/>
  <c r="AS2021" i="109" s="1"/>
  <c r="AN2021" i="109"/>
  <c r="AK2021" i="109"/>
  <c r="AE2021" i="109"/>
  <c r="Y2021" i="109"/>
  <c r="Z2027" i="109"/>
  <c r="X2027" i="109"/>
  <c r="AO2027" i="109"/>
  <c r="AP2027" i="109"/>
  <c r="AN2027" i="109"/>
  <c r="AM2027" i="109"/>
  <c r="AL2027" i="109"/>
  <c r="AJ2027" i="109"/>
  <c r="AI2027" i="109"/>
  <c r="AH2027" i="109"/>
  <c r="AO2032" i="109"/>
  <c r="AH2062" i="109"/>
  <c r="AK2064" i="109"/>
  <c r="AO2098" i="109"/>
  <c r="AS2098" i="109" s="1"/>
  <c r="AN2098" i="109"/>
  <c r="AM2098" i="109"/>
  <c r="AK2098" i="109"/>
  <c r="AJ2098" i="109"/>
  <c r="AI2098" i="109"/>
  <c r="AH2098" i="109"/>
  <c r="AF2098" i="109"/>
  <c r="AE2098" i="109"/>
  <c r="Z2098" i="109"/>
  <c r="Y2098" i="109"/>
  <c r="AP2098" i="109"/>
  <c r="AG2098" i="109"/>
  <c r="X2112" i="109"/>
  <c r="AD2112" i="109" s="1"/>
  <c r="AO2112" i="109"/>
  <c r="AN2112" i="109"/>
  <c r="AL2112" i="109"/>
  <c r="AP2112" i="109"/>
  <c r="AM2112" i="109"/>
  <c r="AJ2112" i="109"/>
  <c r="AI2112" i="109"/>
  <c r="AH2112" i="109"/>
  <c r="AG2112" i="109"/>
  <c r="AK2112" i="109"/>
  <c r="AF2112" i="109"/>
  <c r="AE2112" i="109"/>
  <c r="Z2112" i="109"/>
  <c r="Y2112" i="109"/>
  <c r="AI2190" i="109"/>
  <c r="AG2190" i="109"/>
  <c r="AP2190" i="109"/>
  <c r="AO2190" i="109"/>
  <c r="AS2190" i="109" s="1"/>
  <c r="AN2190" i="109"/>
  <c r="AL2190" i="109"/>
  <c r="AJ2190" i="109"/>
  <c r="AH2190" i="109"/>
  <c r="AM2190" i="109"/>
  <c r="AK2190" i="109"/>
  <c r="AF2190" i="109"/>
  <c r="Z2190" i="109"/>
  <c r="AE2190" i="109"/>
  <c r="AQ2190" i="109" s="1"/>
  <c r="Y2190" i="109"/>
  <c r="AJ2202" i="109"/>
  <c r="Z1975" i="109"/>
  <c r="AA1978" i="109"/>
  <c r="AJ1992" i="109"/>
  <c r="AR1992" i="109" s="1"/>
  <c r="Y2002" i="109"/>
  <c r="X2002" i="109"/>
  <c r="AP2002" i="109"/>
  <c r="AO2002" i="109"/>
  <c r="AS2002" i="109" s="1"/>
  <c r="AN2002" i="109"/>
  <c r="AJ2002" i="109"/>
  <c r="Y2005" i="109"/>
  <c r="AD2012" i="109"/>
  <c r="AT2012" i="109" s="1"/>
  <c r="AU2012" i="109" s="1"/>
  <c r="AQ2013" i="109"/>
  <c r="Z2021" i="109"/>
  <c r="AP2032" i="109"/>
  <c r="AE2047" i="109"/>
  <c r="Z2047" i="109"/>
  <c r="Y2047" i="109"/>
  <c r="AP2047" i="109"/>
  <c r="AG2047" i="109"/>
  <c r="AF2047" i="109"/>
  <c r="X2047" i="109"/>
  <c r="AD2047" i="109" s="1"/>
  <c r="AO2047" i="109"/>
  <c r="AS2047" i="109" s="1"/>
  <c r="AH2047" i="109"/>
  <c r="AH2056" i="109"/>
  <c r="AK2062" i="109"/>
  <c r="AL2064" i="109"/>
  <c r="AO2087" i="109"/>
  <c r="AN2087" i="109"/>
  <c r="AM2087" i="109"/>
  <c r="AK2087" i="109"/>
  <c r="AJ2087" i="109"/>
  <c r="AI2087" i="109"/>
  <c r="AG2087" i="109"/>
  <c r="AF2087" i="109"/>
  <c r="AE2087" i="109"/>
  <c r="AH2087" i="109"/>
  <c r="Z2087" i="109"/>
  <c r="Y2087" i="109"/>
  <c r="X2087" i="109"/>
  <c r="AD2087" i="109" s="1"/>
  <c r="AP2087" i="109"/>
  <c r="AL2087" i="109"/>
  <c r="AQ2094" i="109"/>
  <c r="AF2108" i="109"/>
  <c r="Z2108" i="109"/>
  <c r="AH2108" i="109"/>
  <c r="AG2108" i="109"/>
  <c r="AE2108" i="109"/>
  <c r="Y2108" i="109"/>
  <c r="X2108" i="109"/>
  <c r="AP2108" i="109"/>
  <c r="AO2108" i="109"/>
  <c r="AN2108" i="109"/>
  <c r="AM2108" i="109"/>
  <c r="AL2108" i="109"/>
  <c r="AJ2117" i="109"/>
  <c r="AG2117" i="109"/>
  <c r="AF2117" i="109"/>
  <c r="AE2117" i="109"/>
  <c r="Z2117" i="109"/>
  <c r="AP2117" i="109"/>
  <c r="AO2117" i="109"/>
  <c r="AN2117" i="109"/>
  <c r="AM2117" i="109"/>
  <c r="AL2117" i="109"/>
  <c r="AI2117" i="109"/>
  <c r="AH2117" i="109"/>
  <c r="AA1956" i="109"/>
  <c r="AP1962" i="109"/>
  <c r="AO1962" i="109"/>
  <c r="AS1962" i="109" s="1"/>
  <c r="AK1962" i="109"/>
  <c r="AQ1962" i="109" s="1"/>
  <c r="AP1973" i="109"/>
  <c r="AO1973" i="109"/>
  <c r="AM1973" i="109"/>
  <c r="AK1973" i="109"/>
  <c r="AQ1973" i="109" s="1"/>
  <c r="AD1979" i="109"/>
  <c r="AK1992" i="109"/>
  <c r="AO1994" i="109"/>
  <c r="AS1994" i="109" s="1"/>
  <c r="AN1994" i="109"/>
  <c r="AM1994" i="109"/>
  <c r="AL1994" i="109"/>
  <c r="AJ1994" i="109"/>
  <c r="AI1994" i="109"/>
  <c r="AQ1994" i="109" s="1"/>
  <c r="AH1994" i="109"/>
  <c r="Z1997" i="109"/>
  <c r="Z2005" i="109"/>
  <c r="AE2008" i="109"/>
  <c r="AR2013" i="109"/>
  <c r="AB2024" i="109"/>
  <c r="AC2024" i="109" s="1"/>
  <c r="AA2024" i="109"/>
  <c r="AE2027" i="109"/>
  <c r="AI2047" i="109"/>
  <c r="AD2048" i="109"/>
  <c r="AT2048" i="109" s="1"/>
  <c r="AU2048" i="109" s="1"/>
  <c r="AB2055" i="109"/>
  <c r="AC2055" i="109" s="1"/>
  <c r="AA2055" i="109"/>
  <c r="AL2062" i="109"/>
  <c r="AM2064" i="109"/>
  <c r="AI2108" i="109"/>
  <c r="X2117" i="109"/>
  <c r="AD2117" i="109" s="1"/>
  <c r="AS2121" i="109"/>
  <c r="AK2167" i="109"/>
  <c r="X1962" i="109"/>
  <c r="AD1962" i="109" s="1"/>
  <c r="AT1962" i="109" s="1"/>
  <c r="X1973" i="109"/>
  <c r="Y1980" i="109"/>
  <c r="X1980" i="109"/>
  <c r="AP1980" i="109"/>
  <c r="AJ1980" i="109"/>
  <c r="AL1986" i="109"/>
  <c r="AK1986" i="109"/>
  <c r="AI1986" i="109"/>
  <c r="AH1986" i="109"/>
  <c r="AG1986" i="109"/>
  <c r="AQ1986" i="109" s="1"/>
  <c r="AF1986" i="109"/>
  <c r="X1986" i="109"/>
  <c r="AD1986" i="109" s="1"/>
  <c r="AO1992" i="109"/>
  <c r="AS1992" i="109" s="1"/>
  <c r="X1994" i="109"/>
  <c r="AD1994" i="109" s="1"/>
  <c r="AE2002" i="109"/>
  <c r="AJ2008" i="109"/>
  <c r="AA2016" i="109"/>
  <c r="AB2016" i="109"/>
  <c r="AC2016" i="109" s="1"/>
  <c r="Y2017" i="109"/>
  <c r="X2017" i="109"/>
  <c r="AP2017" i="109"/>
  <c r="AO2017" i="109"/>
  <c r="AJ2017" i="109"/>
  <c r="AI2017" i="109"/>
  <c r="AG2017" i="109"/>
  <c r="AF2017" i="109"/>
  <c r="AE2017" i="109"/>
  <c r="Z2017" i="109"/>
  <c r="AF2027" i="109"/>
  <c r="AP2030" i="109"/>
  <c r="AN2030" i="109"/>
  <c r="AM2030" i="109"/>
  <c r="AL2030" i="109"/>
  <c r="AK2030" i="109"/>
  <c r="AI2030" i="109"/>
  <c r="AH2030" i="109"/>
  <c r="AG2030" i="109"/>
  <c r="AQ2030" i="109" s="1"/>
  <c r="AO2030" i="109"/>
  <c r="AS2030" i="109" s="1"/>
  <c r="AJ2030" i="109"/>
  <c r="AF2030" i="109"/>
  <c r="X2030" i="109"/>
  <c r="AD2030" i="109" s="1"/>
  <c r="AJ2047" i="109"/>
  <c r="AM2062" i="109"/>
  <c r="AL2098" i="109"/>
  <c r="AJ2108" i="109"/>
  <c r="Y2117" i="109"/>
  <c r="AO1972" i="109"/>
  <c r="AS1972" i="109" s="1"/>
  <c r="AM1972" i="109"/>
  <c r="AO1983" i="109"/>
  <c r="AS1983" i="109" s="1"/>
  <c r="AN1983" i="109"/>
  <c r="AM1983" i="109"/>
  <c r="AL1983" i="109"/>
  <c r="AJ1983" i="109"/>
  <c r="AR1983" i="109" s="1"/>
  <c r="AI1983" i="109"/>
  <c r="AE1984" i="109"/>
  <c r="AD1988" i="109"/>
  <c r="Y1991" i="109"/>
  <c r="X1991" i="109"/>
  <c r="AD1991" i="109" s="1"/>
  <c r="AP1991" i="109"/>
  <c r="AO1991" i="109"/>
  <c r="AS1991" i="109" s="1"/>
  <c r="AN1991" i="109"/>
  <c r="AJ1991" i="109"/>
  <c r="AD2001" i="109"/>
  <c r="AR2002" i="109"/>
  <c r="AM2008" i="109"/>
  <c r="AH2010" i="109"/>
  <c r="AG2010" i="109"/>
  <c r="AE2010" i="109"/>
  <c r="Z2010" i="109"/>
  <c r="Y2010" i="109"/>
  <c r="X2010" i="109"/>
  <c r="AD2010" i="109" s="1"/>
  <c r="AT2010" i="109" s="1"/>
  <c r="AU2010" i="109" s="1"/>
  <c r="AP2010" i="109"/>
  <c r="AE2025" i="109"/>
  <c r="Z2025" i="109"/>
  <c r="Y2025" i="109"/>
  <c r="AI2025" i="109"/>
  <c r="AH2025" i="109"/>
  <c r="AF2025" i="109"/>
  <c r="AR2025" i="109" s="1"/>
  <c r="AG2025" i="109"/>
  <c r="AB2026" i="109"/>
  <c r="AC2026" i="109" s="1"/>
  <c r="AA2026" i="109"/>
  <c r="AD2026" i="109" s="1"/>
  <c r="AT2026" i="109" s="1"/>
  <c r="AU2026" i="109" s="1"/>
  <c r="AO2054" i="109"/>
  <c r="AS2054" i="109" s="1"/>
  <c r="AN2054" i="109"/>
  <c r="AM2054" i="109"/>
  <c r="AL2054" i="109"/>
  <c r="AK2054" i="109"/>
  <c r="AI2054" i="109"/>
  <c r="AH2054" i="109"/>
  <c r="AG2054" i="109"/>
  <c r="AF2054" i="109"/>
  <c r="AP2054" i="109"/>
  <c r="AJ2054" i="109"/>
  <c r="AE2054" i="109"/>
  <c r="AQ2054" i="109" s="1"/>
  <c r="AO2062" i="109"/>
  <c r="AI2079" i="109"/>
  <c r="AH2079" i="109"/>
  <c r="AG2079" i="109"/>
  <c r="AE2079" i="109"/>
  <c r="Y2079" i="109"/>
  <c r="AO2079" i="109"/>
  <c r="AS2079" i="109" s="1"/>
  <c r="AN2079" i="109"/>
  <c r="AM2079" i="109"/>
  <c r="AL2079" i="109"/>
  <c r="Z2079" i="109"/>
  <c r="X2079" i="109"/>
  <c r="AD2079" i="109" s="1"/>
  <c r="AM2088" i="109"/>
  <c r="AL2088" i="109"/>
  <c r="AK2088" i="109"/>
  <c r="AI2088" i="109"/>
  <c r="AH2088" i="109"/>
  <c r="AG2088" i="109"/>
  <c r="AE2088" i="109"/>
  <c r="AP2088" i="109"/>
  <c r="AO2088" i="109"/>
  <c r="AS2088" i="109" s="1"/>
  <c r="AJ2088" i="109"/>
  <c r="AF2088" i="109"/>
  <c r="Z2088" i="109"/>
  <c r="Y2088" i="109"/>
  <c r="AB2107" i="109"/>
  <c r="AC2107" i="109" s="1"/>
  <c r="AA2107" i="109"/>
  <c r="AK2108" i="109"/>
  <c r="Z2122" i="109"/>
  <c r="AP2122" i="109"/>
  <c r="AN2122" i="109"/>
  <c r="AL2122" i="109"/>
  <c r="AH2122" i="109"/>
  <c r="AO2122" i="109"/>
  <c r="AS2122" i="109" s="1"/>
  <c r="AM2122" i="109"/>
  <c r="AJ2122" i="109"/>
  <c r="AI2122" i="109"/>
  <c r="AG2122" i="109"/>
  <c r="AE2122" i="109"/>
  <c r="AK2122" i="109"/>
  <c r="AF2122" i="109"/>
  <c r="Y2122" i="109"/>
  <c r="AD1957" i="109"/>
  <c r="Z1962" i="109"/>
  <c r="AB1969" i="109"/>
  <c r="AC1969" i="109" s="1"/>
  <c r="AA1969" i="109"/>
  <c r="X1972" i="109"/>
  <c r="AD1972" i="109" s="1"/>
  <c r="Z1973" i="109"/>
  <c r="AE1980" i="109"/>
  <c r="AQ1980" i="109" s="1"/>
  <c r="X1983" i="109"/>
  <c r="AD1983" i="109" s="1"/>
  <c r="AI1984" i="109"/>
  <c r="Z1986" i="109"/>
  <c r="Z1994" i="109"/>
  <c r="AE1997" i="109"/>
  <c r="AQ1997" i="109" s="1"/>
  <c r="AG2002" i="109"/>
  <c r="AN2008" i="109"/>
  <c r="AD2009" i="109"/>
  <c r="AH2017" i="109"/>
  <c r="AJ2025" i="109"/>
  <c r="AK2027" i="109"/>
  <c r="Z2030" i="109"/>
  <c r="AQ2038" i="109"/>
  <c r="AB2044" i="109"/>
  <c r="AC2044" i="109" s="1"/>
  <c r="AA2044" i="109"/>
  <c r="AL2047" i="109"/>
  <c r="X2054" i="109"/>
  <c r="AD2054" i="109" s="1"/>
  <c r="AP2062" i="109"/>
  <c r="AD2072" i="109"/>
  <c r="AA2081" i="109"/>
  <c r="AB2081" i="109"/>
  <c r="AC2081" i="109" s="1"/>
  <c r="AN2088" i="109"/>
  <c r="AS2181" i="109"/>
  <c r="Y1972" i="109"/>
  <c r="AE1975" i="109"/>
  <c r="AQ1975" i="109" s="1"/>
  <c r="AR1980" i="109"/>
  <c r="Y1983" i="109"/>
  <c r="AN1984" i="109"/>
  <c r="AE1991" i="109"/>
  <c r="AQ1991" i="109" s="1"/>
  <c r="AJ1997" i="109"/>
  <c r="AH2002" i="109"/>
  <c r="AE2005" i="109"/>
  <c r="AO2008" i="109"/>
  <c r="AF2010" i="109"/>
  <c r="AR2010" i="109" s="1"/>
  <c r="AB2011" i="109"/>
  <c r="AC2011" i="109" s="1"/>
  <c r="AA2011" i="109"/>
  <c r="AD2014" i="109"/>
  <c r="AF2021" i="109"/>
  <c r="AR2021" i="109" s="1"/>
  <c r="AT2021" i="109" s="1"/>
  <c r="AU2021" i="109" s="1"/>
  <c r="AK2025" i="109"/>
  <c r="Y2028" i="109"/>
  <c r="X2028" i="109"/>
  <c r="AD2028" i="109" s="1"/>
  <c r="AP2028" i="109"/>
  <c r="AO2028" i="109"/>
  <c r="AM2028" i="109"/>
  <c r="Z2028" i="109"/>
  <c r="AN2028" i="109"/>
  <c r="AR2028" i="109" s="1"/>
  <c r="AI2028" i="109"/>
  <c r="AQ2028" i="109" s="1"/>
  <c r="AB2029" i="109"/>
  <c r="AC2029" i="109" s="1"/>
  <c r="AA2029" i="109"/>
  <c r="AK2033" i="109"/>
  <c r="AJ2033" i="109"/>
  <c r="AH2033" i="109"/>
  <c r="AG2033" i="109"/>
  <c r="AF2033" i="109"/>
  <c r="AE2033" i="109"/>
  <c r="AQ2033" i="109" s="1"/>
  <c r="AP2033" i="109"/>
  <c r="AO2033" i="109"/>
  <c r="AS2033" i="109" s="1"/>
  <c r="AN2033" i="109"/>
  <c r="AL2033" i="109"/>
  <c r="AI2033" i="109"/>
  <c r="Y2033" i="109"/>
  <c r="AB2037" i="109"/>
  <c r="AC2037" i="109" s="1"/>
  <c r="AA2037" i="109"/>
  <c r="AM2047" i="109"/>
  <c r="AQ2049" i="109"/>
  <c r="Y2054" i="109"/>
  <c r="AI2068" i="109"/>
  <c r="AH2068" i="109"/>
  <c r="AE2068" i="109"/>
  <c r="AQ2068" i="109" s="1"/>
  <c r="AN2068" i="109"/>
  <c r="AM2068" i="109"/>
  <c r="AK2068" i="109"/>
  <c r="AJ2068" i="109"/>
  <c r="AG2068" i="109"/>
  <c r="AF2068" i="109"/>
  <c r="Z2068" i="109"/>
  <c r="Y2068" i="109"/>
  <c r="AP2068" i="109"/>
  <c r="AO2068" i="109"/>
  <c r="AS2068" i="109" s="1"/>
  <c r="AL2068" i="109"/>
  <c r="AK2117" i="109"/>
  <c r="AP2164" i="109"/>
  <c r="AO2164" i="109"/>
  <c r="AS2164" i="109" s="1"/>
  <c r="AK2164" i="109"/>
  <c r="AN2164" i="109"/>
  <c r="AM2164" i="109"/>
  <c r="AJ2164" i="109"/>
  <c r="AH2164" i="109"/>
  <c r="AG2164" i="109"/>
  <c r="Z2164" i="109"/>
  <c r="Y2164" i="109"/>
  <c r="X2164" i="109"/>
  <c r="AD2164" i="109" s="1"/>
  <c r="AL2164" i="109"/>
  <c r="AI2164" i="109"/>
  <c r="AF2164" i="109"/>
  <c r="AE2164" i="109"/>
  <c r="Z1972" i="109"/>
  <c r="AF1975" i="109"/>
  <c r="AR1975" i="109" s="1"/>
  <c r="AG1980" i="109"/>
  <c r="Z1983" i="109"/>
  <c r="AF1991" i="109"/>
  <c r="AM1997" i="109"/>
  <c r="AH1999" i="109"/>
  <c r="AG1999" i="109"/>
  <c r="AE1999" i="109"/>
  <c r="AQ1999" i="109" s="1"/>
  <c r="Z1999" i="109"/>
  <c r="Y1999" i="109"/>
  <c r="X1999" i="109"/>
  <c r="AD1999" i="109" s="1"/>
  <c r="AT1999" i="109" s="1"/>
  <c r="AU1999" i="109" s="1"/>
  <c r="AP1999" i="109"/>
  <c r="AS1999" i="109" s="1"/>
  <c r="AS2000" i="109"/>
  <c r="AI2002" i="109"/>
  <c r="AF2005" i="109"/>
  <c r="AP2008" i="109"/>
  <c r="AI2010" i="109"/>
  <c r="AI2012" i="109"/>
  <c r="Z2012" i="109"/>
  <c r="Y2012" i="109"/>
  <c r="X2012" i="109"/>
  <c r="AM2012" i="109"/>
  <c r="AL2017" i="109"/>
  <c r="AI2021" i="109"/>
  <c r="AL2025" i="109"/>
  <c r="Z2033" i="109"/>
  <c r="AN2047" i="109"/>
  <c r="Z2054" i="109"/>
  <c r="AB2075" i="109"/>
  <c r="AC2075" i="109" s="1"/>
  <c r="AA2075" i="109"/>
  <c r="AF2079" i="109"/>
  <c r="AK2089" i="109"/>
  <c r="AJ2089" i="109"/>
  <c r="AI2089" i="109"/>
  <c r="AG2089" i="109"/>
  <c r="AF2089" i="109"/>
  <c r="AR2089" i="109" s="1"/>
  <c r="AT2089" i="109" s="1"/>
  <c r="AU2089" i="109" s="1"/>
  <c r="AE2089" i="109"/>
  <c r="Z2089" i="109"/>
  <c r="AP2089" i="109"/>
  <c r="AL2089" i="109"/>
  <c r="Y2089" i="109"/>
  <c r="AN1989" i="109"/>
  <c r="AN2000" i="109"/>
  <c r="AN2011" i="109"/>
  <c r="AS2015" i="109"/>
  <c r="AP2016" i="109"/>
  <c r="AS2016" i="109" s="1"/>
  <c r="AN2018" i="109"/>
  <c r="AM2018" i="109"/>
  <c r="Y2018" i="109"/>
  <c r="AD2025" i="109"/>
  <c r="AB2060" i="109"/>
  <c r="AC2060" i="109" s="1"/>
  <c r="AA2060" i="109"/>
  <c r="AD2060" i="109" s="1"/>
  <c r="AD2063" i="109"/>
  <c r="AT2063" i="109" s="1"/>
  <c r="AU2063" i="109" s="1"/>
  <c r="AT2094" i="109"/>
  <c r="AR2142" i="109"/>
  <c r="AS2163" i="109"/>
  <c r="Y2026" i="109"/>
  <c r="X2026" i="109"/>
  <c r="AP2051" i="109"/>
  <c r="AO2051" i="109"/>
  <c r="AN2051" i="109"/>
  <c r="AM2051" i="109"/>
  <c r="AK2051" i="109"/>
  <c r="AJ2051" i="109"/>
  <c r="AI2051" i="109"/>
  <c r="AH2051" i="109"/>
  <c r="Y2051" i="109"/>
  <c r="AG2058" i="109"/>
  <c r="AN2058" i="109"/>
  <c r="AM2058" i="109"/>
  <c r="AK2058" i="109"/>
  <c r="AJ2058" i="109"/>
  <c r="AI2058" i="109"/>
  <c r="AH2058" i="109"/>
  <c r="AE2058" i="109"/>
  <c r="AK2078" i="109"/>
  <c r="AJ2078" i="109"/>
  <c r="AI2078" i="109"/>
  <c r="AG2078" i="109"/>
  <c r="AF2078" i="109"/>
  <c r="AE2078" i="109"/>
  <c r="AQ2078" i="109" s="1"/>
  <c r="AO2078" i="109"/>
  <c r="AN2078" i="109"/>
  <c r="AM2078" i="109"/>
  <c r="AL2078" i="109"/>
  <c r="Z2078" i="109"/>
  <c r="AN2154" i="109"/>
  <c r="AI2154" i="109"/>
  <c r="AH2154" i="109"/>
  <c r="AG2154" i="109"/>
  <c r="Z2154" i="109"/>
  <c r="AM2154" i="109"/>
  <c r="AL2154" i="109"/>
  <c r="AK2154" i="109"/>
  <c r="AJ2154" i="109"/>
  <c r="AE2154" i="109"/>
  <c r="Y2154" i="109"/>
  <c r="Z2051" i="109"/>
  <c r="AO2053" i="109"/>
  <c r="AS2053" i="109" s="1"/>
  <c r="AN2053" i="109"/>
  <c r="AM2053" i="109"/>
  <c r="AL2053" i="109"/>
  <c r="AJ2053" i="109"/>
  <c r="AI2053" i="109"/>
  <c r="AH2053" i="109"/>
  <c r="AG2053" i="109"/>
  <c r="X2058" i="109"/>
  <c r="AD2058" i="109" s="1"/>
  <c r="AD2069" i="109"/>
  <c r="X2078" i="109"/>
  <c r="AD2078" i="109" s="1"/>
  <c r="AI2090" i="109"/>
  <c r="AH2090" i="109"/>
  <c r="AG2090" i="109"/>
  <c r="AE2090" i="109"/>
  <c r="AQ2090" i="109" s="1"/>
  <c r="Z2090" i="109"/>
  <c r="Y2090" i="109"/>
  <c r="X2090" i="109"/>
  <c r="AD2090" i="109" s="1"/>
  <c r="AN2090" i="109"/>
  <c r="AM2090" i="109"/>
  <c r="AK2090" i="109"/>
  <c r="AJ2090" i="109"/>
  <c r="AF2090" i="109"/>
  <c r="AB2160" i="109"/>
  <c r="AC2160" i="109" s="1"/>
  <c r="AA2160" i="109"/>
  <c r="AD2160" i="109" s="1"/>
  <c r="AD2199" i="109"/>
  <c r="X1989" i="109"/>
  <c r="AD1989" i="109" s="1"/>
  <c r="AT1989" i="109" s="1"/>
  <c r="AU1989" i="109" s="1"/>
  <c r="X2000" i="109"/>
  <c r="AD2000" i="109" s="1"/>
  <c r="AT2000" i="109" s="1"/>
  <c r="AU2000" i="109" s="1"/>
  <c r="X2011" i="109"/>
  <c r="AD2011" i="109" s="1"/>
  <c r="X2016" i="109"/>
  <c r="AE2026" i="109"/>
  <c r="AP2029" i="109"/>
  <c r="AO2029" i="109"/>
  <c r="AN2029" i="109"/>
  <c r="AM2029" i="109"/>
  <c r="AK2029" i="109"/>
  <c r="Y2029" i="109"/>
  <c r="AP2040" i="109"/>
  <c r="AO2040" i="109"/>
  <c r="AN2040" i="109"/>
  <c r="AM2040" i="109"/>
  <c r="AK2040" i="109"/>
  <c r="AJ2040" i="109"/>
  <c r="AI2040" i="109"/>
  <c r="AH2040" i="109"/>
  <c r="Y2040" i="109"/>
  <c r="AQ2048" i="109"/>
  <c r="X2053" i="109"/>
  <c r="AD2053" i="109" s="1"/>
  <c r="Y2058" i="109"/>
  <c r="Y2078" i="109"/>
  <c r="AB2100" i="109"/>
  <c r="AC2100" i="109" s="1"/>
  <c r="AA2100" i="109"/>
  <c r="Z2130" i="109"/>
  <c r="AP2130" i="109"/>
  <c r="AO2130" i="109"/>
  <c r="AS2130" i="109" s="1"/>
  <c r="AN2130" i="109"/>
  <c r="AL2130" i="109"/>
  <c r="AJ2130" i="109"/>
  <c r="AF2130" i="109"/>
  <c r="AM2130" i="109"/>
  <c r="AK2130" i="109"/>
  <c r="AI2130" i="109"/>
  <c r="AG2130" i="109"/>
  <c r="AE2130" i="109"/>
  <c r="Y2130" i="109"/>
  <c r="X2130" i="109"/>
  <c r="AB2142" i="109"/>
  <c r="AC2142" i="109" s="1"/>
  <c r="AA2142" i="109"/>
  <c r="AN2145" i="109"/>
  <c r="AM2145" i="109"/>
  <c r="AL2145" i="109"/>
  <c r="Y2145" i="109"/>
  <c r="X2145" i="109"/>
  <c r="AD2145" i="109" s="1"/>
  <c r="AJ2145" i="109"/>
  <c r="AE2145" i="109"/>
  <c r="Z2145" i="109"/>
  <c r="AP2145" i="109"/>
  <c r="AO2145" i="109"/>
  <c r="AK2145" i="109"/>
  <c r="AI2145" i="109"/>
  <c r="AF2145" i="109"/>
  <c r="AF2154" i="109"/>
  <c r="AI2223" i="109"/>
  <c r="AH2223" i="109"/>
  <c r="AG2223" i="109"/>
  <c r="AF2223" i="109"/>
  <c r="AE2223" i="109"/>
  <c r="AQ2223" i="109" s="1"/>
  <c r="X2223" i="109"/>
  <c r="AD2223" i="109" s="1"/>
  <c r="Y2223" i="109"/>
  <c r="AO2223" i="109"/>
  <c r="AS2223" i="109" s="1"/>
  <c r="AN2223" i="109"/>
  <c r="AK2223" i="109"/>
  <c r="AJ2223" i="109"/>
  <c r="Z2223" i="109"/>
  <c r="AP2223" i="109"/>
  <c r="AM2232" i="109"/>
  <c r="AL2232" i="109"/>
  <c r="AK2232" i="109"/>
  <c r="AJ2232" i="109"/>
  <c r="AI2232" i="109"/>
  <c r="AH2232" i="109"/>
  <c r="AG2232" i="109"/>
  <c r="AF2232" i="109"/>
  <c r="AE2232" i="109"/>
  <c r="AP2232" i="109"/>
  <c r="Z2232" i="109"/>
  <c r="AO2232" i="109"/>
  <c r="AS2232" i="109" s="1"/>
  <c r="AN2232" i="109"/>
  <c r="Y2232" i="109"/>
  <c r="AJ2106" i="109"/>
  <c r="AG2106" i="109"/>
  <c r="AE2106" i="109"/>
  <c r="Z2106" i="109"/>
  <c r="Y2106" i="109"/>
  <c r="AP2106" i="109"/>
  <c r="AO2106" i="109"/>
  <c r="AM2106" i="109"/>
  <c r="AL2106" i="109"/>
  <c r="AK2106" i="109"/>
  <c r="AI2106" i="109"/>
  <c r="Z1989" i="109"/>
  <c r="Z2000" i="109"/>
  <c r="Z2011" i="109"/>
  <c r="Y2015" i="109"/>
  <c r="AG2018" i="109"/>
  <c r="AG2024" i="109"/>
  <c r="AF2024" i="109"/>
  <c r="AR2024" i="109" s="1"/>
  <c r="AG2026" i="109"/>
  <c r="AA2049" i="109"/>
  <c r="Z2053" i="109"/>
  <c r="AH2078" i="109"/>
  <c r="AO2090" i="109"/>
  <c r="AS2090" i="109" s="1"/>
  <c r="AA2092" i="109"/>
  <c r="AB2092" i="109"/>
  <c r="AC2092" i="109" s="1"/>
  <c r="AH2145" i="109"/>
  <c r="AP2154" i="109"/>
  <c r="AB2215" i="109"/>
  <c r="AC2215" i="109" s="1"/>
  <c r="AA2215" i="109"/>
  <c r="AA2216" i="109"/>
  <c r="AB2216" i="109"/>
  <c r="AC2216" i="109" s="1"/>
  <c r="AM2223" i="109"/>
  <c r="AO1960" i="109"/>
  <c r="AS1960" i="109" s="1"/>
  <c r="AO1971" i="109"/>
  <c r="AS1971" i="109" s="1"/>
  <c r="AO1982" i="109"/>
  <c r="AS1982" i="109" s="1"/>
  <c r="AT1982" i="109" s="1"/>
  <c r="AU1982" i="109" s="1"/>
  <c r="X2013" i="109"/>
  <c r="AD2013" i="109" s="1"/>
  <c r="AT2013" i="109" s="1"/>
  <c r="AU2013" i="109" s="1"/>
  <c r="Z2015" i="109"/>
  <c r="AH2018" i="109"/>
  <c r="X2024" i="109"/>
  <c r="AD2024" i="109" s="1"/>
  <c r="AT2024" i="109" s="1"/>
  <c r="AU2024" i="109" s="1"/>
  <c r="AH2026" i="109"/>
  <c r="AR2026" i="109" s="1"/>
  <c r="AA2027" i="109"/>
  <c r="AD2034" i="109"/>
  <c r="AB2036" i="109"/>
  <c r="AC2036" i="109" s="1"/>
  <c r="AA2036" i="109"/>
  <c r="AI2045" i="109"/>
  <c r="AH2045" i="109"/>
  <c r="AF2045" i="109"/>
  <c r="AE2045" i="109"/>
  <c r="Z2045" i="109"/>
  <c r="Y2045" i="109"/>
  <c r="X2045" i="109"/>
  <c r="AS2046" i="109"/>
  <c r="AQ2071" i="109"/>
  <c r="AP2078" i="109"/>
  <c r="AB2084" i="109"/>
  <c r="AC2084" i="109" s="1"/>
  <c r="AA2084" i="109"/>
  <c r="AP2090" i="109"/>
  <c r="AQ2093" i="109"/>
  <c r="AP2124" i="109"/>
  <c r="X2124" i="109"/>
  <c r="AD2124" i="109" s="1"/>
  <c r="AO2124" i="109"/>
  <c r="AN2124" i="109"/>
  <c r="AL2124" i="109"/>
  <c r="AJ2124" i="109"/>
  <c r="AF2124" i="109"/>
  <c r="AE2124" i="109"/>
  <c r="Z2124" i="109"/>
  <c r="Y2124" i="109"/>
  <c r="AI2018" i="109"/>
  <c r="AI2023" i="109"/>
  <c r="AQ2023" i="109" s="1"/>
  <c r="AH2023" i="109"/>
  <c r="AR2023" i="109" s="1"/>
  <c r="AI2026" i="109"/>
  <c r="Z2037" i="109"/>
  <c r="Y2037" i="109"/>
  <c r="X2037" i="109"/>
  <c r="AD2037" i="109" s="1"/>
  <c r="AP2037" i="109"/>
  <c r="AO2037" i="109"/>
  <c r="AS2037" i="109" s="1"/>
  <c r="AN2037" i="109"/>
  <c r="AA2038" i="109"/>
  <c r="AO2042" i="109"/>
  <c r="AS2042" i="109" s="1"/>
  <c r="AN2042" i="109"/>
  <c r="AL2042" i="109"/>
  <c r="AK2042" i="109"/>
  <c r="AJ2042" i="109"/>
  <c r="AI2042" i="109"/>
  <c r="AG2042" i="109"/>
  <c r="AF2042" i="109"/>
  <c r="AE2042" i="109"/>
  <c r="AE2051" i="109"/>
  <c r="AQ2051" i="109" s="1"/>
  <c r="AF2058" i="109"/>
  <c r="AL2060" i="109"/>
  <c r="AK2060" i="109"/>
  <c r="AI2060" i="109"/>
  <c r="AH2060" i="109"/>
  <c r="AG2060" i="109"/>
  <c r="AF2060" i="109"/>
  <c r="Z2060" i="109"/>
  <c r="AO2065" i="109"/>
  <c r="AS2065" i="109" s="1"/>
  <c r="AH2065" i="109"/>
  <c r="AG2065" i="109"/>
  <c r="AE2065" i="109"/>
  <c r="AQ2065" i="109" s="1"/>
  <c r="Z2065" i="109"/>
  <c r="Y2065" i="109"/>
  <c r="X2065" i="109"/>
  <c r="AD2065" i="109" s="1"/>
  <c r="AF2065" i="109"/>
  <c r="AB2080" i="109"/>
  <c r="AC2080" i="109" s="1"/>
  <c r="AA2080" i="109"/>
  <c r="AP2099" i="109"/>
  <c r="AS2099" i="109" s="1"/>
  <c r="AN2099" i="109"/>
  <c r="AM2099" i="109"/>
  <c r="AL2099" i="109"/>
  <c r="AJ2099" i="109"/>
  <c r="AI2099" i="109"/>
  <c r="AH2099" i="109"/>
  <c r="AG2099" i="109"/>
  <c r="AK2099" i="109"/>
  <c r="AF2099" i="109"/>
  <c r="AE2099" i="109"/>
  <c r="AF2106" i="109"/>
  <c r="AJ2127" i="109"/>
  <c r="AF2127" i="109"/>
  <c r="AP2127" i="109"/>
  <c r="AO2127" i="109"/>
  <c r="AN2127" i="109"/>
  <c r="AM2127" i="109"/>
  <c r="AK2127" i="109"/>
  <c r="AH2127" i="109"/>
  <c r="AG2127" i="109"/>
  <c r="AE2127" i="109"/>
  <c r="Z2127" i="109"/>
  <c r="Y2127" i="109"/>
  <c r="X2131" i="109"/>
  <c r="AD2131" i="109" s="1"/>
  <c r="AP2131" i="109"/>
  <c r="AO2131" i="109"/>
  <c r="AM2131" i="109"/>
  <c r="AK2131" i="109"/>
  <c r="AG2131" i="109"/>
  <c r="AN2131" i="109"/>
  <c r="AL2131" i="109"/>
  <c r="AJ2131" i="109"/>
  <c r="AI2131" i="109"/>
  <c r="AH2131" i="109"/>
  <c r="AF2131" i="109"/>
  <c r="Z2131" i="109"/>
  <c r="Y2131" i="109"/>
  <c r="AN2136" i="109"/>
  <c r="AM2136" i="109"/>
  <c r="AJ2136" i="109"/>
  <c r="Z2136" i="109"/>
  <c r="Y2136" i="109"/>
  <c r="X2136" i="109"/>
  <c r="AD2136" i="109" s="1"/>
  <c r="AO2136" i="109"/>
  <c r="AS2136" i="109" s="1"/>
  <c r="AP2136" i="109"/>
  <c r="AL2136" i="109"/>
  <c r="AK2136" i="109"/>
  <c r="AH2136" i="109"/>
  <c r="AG2136" i="109"/>
  <c r="AF2136" i="109"/>
  <c r="AE2136" i="109"/>
  <c r="Z2013" i="109"/>
  <c r="AE2016" i="109"/>
  <c r="AQ2016" i="109" s="1"/>
  <c r="AJ2018" i="109"/>
  <c r="X2023" i="109"/>
  <c r="AD2023" i="109" s="1"/>
  <c r="Z2024" i="109"/>
  <c r="AJ2026" i="109"/>
  <c r="AE2037" i="109"/>
  <c r="AQ2037" i="109" s="1"/>
  <c r="X2042" i="109"/>
  <c r="AD2042" i="109" s="1"/>
  <c r="AB2046" i="109"/>
  <c r="AC2046" i="109" s="1"/>
  <c r="AA2046" i="109"/>
  <c r="AD2046" i="109" s="1"/>
  <c r="AT2046" i="109" s="1"/>
  <c r="AU2046" i="109" s="1"/>
  <c r="AS2049" i="109"/>
  <c r="AF2051" i="109"/>
  <c r="AL2058" i="109"/>
  <c r="X2060" i="109"/>
  <c r="AI2065" i="109"/>
  <c r="AA2072" i="109"/>
  <c r="AB2072" i="109"/>
  <c r="AC2072" i="109" s="1"/>
  <c r="AP2075" i="109"/>
  <c r="AO2075" i="109"/>
  <c r="AS2075" i="109" s="1"/>
  <c r="AM2075" i="109"/>
  <c r="AL2075" i="109"/>
  <c r="AK2075" i="109"/>
  <c r="Y2075" i="109"/>
  <c r="X2075" i="109"/>
  <c r="AD2075" i="109" s="1"/>
  <c r="AT2075" i="109" s="1"/>
  <c r="AU2075" i="109" s="1"/>
  <c r="AN2075" i="109"/>
  <c r="AJ2075" i="109"/>
  <c r="AR2075" i="109" s="1"/>
  <c r="Z2083" i="109"/>
  <c r="Y2083" i="109"/>
  <c r="AO2083" i="109"/>
  <c r="AS2083" i="109" s="1"/>
  <c r="AM2083" i="109"/>
  <c r="AL2083" i="109"/>
  <c r="AP2083" i="109"/>
  <c r="AN2083" i="109"/>
  <c r="AK2083" i="109"/>
  <c r="AO2085" i="109"/>
  <c r="AS2085" i="109" s="1"/>
  <c r="AN2085" i="109"/>
  <c r="AM2085" i="109"/>
  <c r="AK2085" i="109"/>
  <c r="AI2085" i="109"/>
  <c r="AH2085" i="109"/>
  <c r="AP2085" i="109"/>
  <c r="AJ2085" i="109"/>
  <c r="AG2085" i="109"/>
  <c r="AF2085" i="109"/>
  <c r="AE2085" i="109"/>
  <c r="Z2085" i="109"/>
  <c r="Y2085" i="109"/>
  <c r="X2099" i="109"/>
  <c r="AD2099" i="109" s="1"/>
  <c r="AH2106" i="109"/>
  <c r="AG2124" i="109"/>
  <c r="AI2127" i="109"/>
  <c r="AE2131" i="109"/>
  <c r="AL2155" i="109"/>
  <c r="AG2155" i="109"/>
  <c r="AI2155" i="109"/>
  <c r="AH2155" i="109"/>
  <c r="Z2155" i="109"/>
  <c r="AO2155" i="109"/>
  <c r="AS2155" i="109" s="1"/>
  <c r="AJ2155" i="109"/>
  <c r="AP2155" i="109"/>
  <c r="AN2155" i="109"/>
  <c r="AK2155" i="109"/>
  <c r="AF2155" i="109"/>
  <c r="AE2155" i="109"/>
  <c r="AM2155" i="109"/>
  <c r="Y2155" i="109"/>
  <c r="AQ2173" i="109"/>
  <c r="AA2174" i="109"/>
  <c r="AB2174" i="109"/>
  <c r="AC2174" i="109" s="1"/>
  <c r="AR2214" i="109"/>
  <c r="AE1989" i="109"/>
  <c r="AQ1989" i="109" s="1"/>
  <c r="AE2000" i="109"/>
  <c r="AQ2000" i="109" s="1"/>
  <c r="AE2011" i="109"/>
  <c r="AQ2011" i="109" s="1"/>
  <c r="AF2015" i="109"/>
  <c r="AR2015" i="109" s="1"/>
  <c r="AG2016" i="109"/>
  <c r="AL2018" i="109"/>
  <c r="AR2018" i="109" s="1"/>
  <c r="Z2023" i="109"/>
  <c r="AL2026" i="109"/>
  <c r="AF2029" i="109"/>
  <c r="AR2029" i="109" s="1"/>
  <c r="AD2036" i="109"/>
  <c r="AG2037" i="109"/>
  <c r="AF2040" i="109"/>
  <c r="Z2042" i="109"/>
  <c r="AK2045" i="109"/>
  <c r="Y2050" i="109"/>
  <c r="X2050" i="109"/>
  <c r="AD2050" i="109" s="1"/>
  <c r="AP2050" i="109"/>
  <c r="AO2050" i="109"/>
  <c r="AS2050" i="109" s="1"/>
  <c r="AM2050" i="109"/>
  <c r="AL2050" i="109"/>
  <c r="AK2050" i="109"/>
  <c r="AJ2050" i="109"/>
  <c r="AR2050" i="109" s="1"/>
  <c r="AL2051" i="109"/>
  <c r="AE2053" i="109"/>
  <c r="AQ2053" i="109" s="1"/>
  <c r="AI2057" i="109"/>
  <c r="AO2057" i="109"/>
  <c r="AS2057" i="109" s="1"/>
  <c r="AN2057" i="109"/>
  <c r="AL2057" i="109"/>
  <c r="AK2057" i="109"/>
  <c r="AJ2057" i="109"/>
  <c r="AH2057" i="109"/>
  <c r="AF2057" i="109"/>
  <c r="AE2057" i="109"/>
  <c r="AP2058" i="109"/>
  <c r="AS2058" i="109" s="1"/>
  <c r="AE2060" i="109"/>
  <c r="AD2064" i="109"/>
  <c r="AK2065" i="109"/>
  <c r="AK2067" i="109"/>
  <c r="AJ2067" i="109"/>
  <c r="AG2067" i="109"/>
  <c r="AF2067" i="109"/>
  <c r="AR2067" i="109" s="1"/>
  <c r="AL2067" i="109"/>
  <c r="AI2067" i="109"/>
  <c r="AE2067" i="109"/>
  <c r="Z2067" i="109"/>
  <c r="Y2067" i="109"/>
  <c r="X2067" i="109"/>
  <c r="AD2067" i="109" s="1"/>
  <c r="AH2067" i="109"/>
  <c r="AG2091" i="109"/>
  <c r="AF2091" i="109"/>
  <c r="AR2091" i="109" s="1"/>
  <c r="AE2091" i="109"/>
  <c r="Y2091" i="109"/>
  <c r="X2091" i="109"/>
  <c r="AO2091" i="109"/>
  <c r="AS2091" i="109" s="1"/>
  <c r="AN2091" i="109"/>
  <c r="AM2091" i="109"/>
  <c r="AL2091" i="109"/>
  <c r="Z2099" i="109"/>
  <c r="AB2114" i="109"/>
  <c r="AC2114" i="109" s="1"/>
  <c r="AA2114" i="109"/>
  <c r="AI2124" i="109"/>
  <c r="AR2173" i="109"/>
  <c r="AH2016" i="109"/>
  <c r="AR2016" i="109" s="1"/>
  <c r="AO2018" i="109"/>
  <c r="AS2018" i="109" s="1"/>
  <c r="AE2024" i="109"/>
  <c r="AQ2024" i="109" s="1"/>
  <c r="AM2026" i="109"/>
  <c r="AG2029" i="109"/>
  <c r="AH2037" i="109"/>
  <c r="AR2037" i="109" s="1"/>
  <c r="AG2040" i="109"/>
  <c r="AL2045" i="109"/>
  <c r="Z2050" i="109"/>
  <c r="AF2053" i="109"/>
  <c r="X2057" i="109"/>
  <c r="AD2057" i="109" s="1"/>
  <c r="AJ2060" i="109"/>
  <c r="AS2063" i="109"/>
  <c r="AL2065" i="109"/>
  <c r="AM2067" i="109"/>
  <c r="AQ2073" i="109"/>
  <c r="AE2083" i="109"/>
  <c r="AL2085" i="109"/>
  <c r="AH2091" i="109"/>
  <c r="AF2119" i="109"/>
  <c r="Z2119" i="109"/>
  <c r="X2119" i="109"/>
  <c r="AN2119" i="109"/>
  <c r="AP2119" i="109"/>
  <c r="AO2119" i="109"/>
  <c r="AS2119" i="109" s="1"/>
  <c r="AM2119" i="109"/>
  <c r="AK2119" i="109"/>
  <c r="AJ2119" i="109"/>
  <c r="AI2119" i="109"/>
  <c r="AG2119" i="109"/>
  <c r="AE2119" i="109"/>
  <c r="Y2119" i="109"/>
  <c r="AL2119" i="109"/>
  <c r="AK2124" i="109"/>
  <c r="Z2141" i="109"/>
  <c r="Y2141" i="109"/>
  <c r="AN2141" i="109"/>
  <c r="AM2141" i="109"/>
  <c r="AL2141" i="109"/>
  <c r="AK2141" i="109"/>
  <c r="AI2141" i="109"/>
  <c r="AG2141" i="109"/>
  <c r="AP2141" i="109"/>
  <c r="AO2141" i="109"/>
  <c r="AJ2141" i="109"/>
  <c r="AF2141" i="109"/>
  <c r="AE2141" i="109"/>
  <c r="AQ2141" i="109" s="1"/>
  <c r="X2141" i="109"/>
  <c r="AD2141" i="109" s="1"/>
  <c r="Y2063" i="109"/>
  <c r="AB2071" i="109"/>
  <c r="AC2071" i="109" s="1"/>
  <c r="AA2071" i="109"/>
  <c r="AD2071" i="109" s="1"/>
  <c r="AT2071" i="109" s="1"/>
  <c r="AU2071" i="109" s="1"/>
  <c r="AJ2149" i="109"/>
  <c r="AI2149" i="109"/>
  <c r="AF2149" i="109"/>
  <c r="AE2149" i="109"/>
  <c r="AQ2149" i="109" s="1"/>
  <c r="Y2149" i="109"/>
  <c r="AO2149" i="109"/>
  <c r="AM2149" i="109"/>
  <c r="AG2149" i="109"/>
  <c r="Z2149" i="109"/>
  <c r="X2149" i="109"/>
  <c r="Z2063" i="109"/>
  <c r="AM2066" i="109"/>
  <c r="AI2066" i="109"/>
  <c r="AH2066" i="109"/>
  <c r="AM2077" i="109"/>
  <c r="AL2077" i="109"/>
  <c r="AK2077" i="109"/>
  <c r="AI2077" i="109"/>
  <c r="AH2077" i="109"/>
  <c r="AG2077" i="109"/>
  <c r="AB2121" i="109"/>
  <c r="AC2121" i="109" s="1"/>
  <c r="AA2121" i="109"/>
  <c r="AD2132" i="109"/>
  <c r="AD2139" i="109"/>
  <c r="AB2151" i="109"/>
  <c r="AC2151" i="109" s="1"/>
  <c r="AA2151" i="109"/>
  <c r="AO2209" i="109"/>
  <c r="AM2209" i="109"/>
  <c r="AL2209" i="109"/>
  <c r="AK2209" i="109"/>
  <c r="AJ2209" i="109"/>
  <c r="AI2209" i="109"/>
  <c r="AN2209" i="109"/>
  <c r="AH2209" i="109"/>
  <c r="AG2209" i="109"/>
  <c r="AE2209" i="109"/>
  <c r="AQ2209" i="109" s="1"/>
  <c r="AF2209" i="109"/>
  <c r="AR2209" i="109" s="1"/>
  <c r="AP2209" i="109"/>
  <c r="Y2209" i="109"/>
  <c r="X2035" i="109"/>
  <c r="X2046" i="109"/>
  <c r="X2066" i="109"/>
  <c r="AD2066" i="109" s="1"/>
  <c r="X2077" i="109"/>
  <c r="AD2077" i="109" s="1"/>
  <c r="AE2081" i="109"/>
  <c r="Z2081" i="109"/>
  <c r="Y2081" i="109"/>
  <c r="AA2083" i="109"/>
  <c r="AQ2096" i="109"/>
  <c r="AL2177" i="109"/>
  <c r="AK2177" i="109"/>
  <c r="AH2177" i="109"/>
  <c r="AG2177" i="109"/>
  <c r="AF2177" i="109"/>
  <c r="AO2177" i="109"/>
  <c r="AN2177" i="109"/>
  <c r="AM2177" i="109"/>
  <c r="AI2177" i="109"/>
  <c r="Z2177" i="109"/>
  <c r="AJ2177" i="109"/>
  <c r="AE2177" i="109"/>
  <c r="AQ2177" i="109" s="1"/>
  <c r="Y2177" i="109"/>
  <c r="AP2177" i="109"/>
  <c r="AE2203" i="109"/>
  <c r="Z2203" i="109"/>
  <c r="Y2203" i="109"/>
  <c r="AO2203" i="109"/>
  <c r="AS2203" i="109" s="1"/>
  <c r="AN2203" i="109"/>
  <c r="AL2203" i="109"/>
  <c r="AK2203" i="109"/>
  <c r="AP2203" i="109"/>
  <c r="AM2203" i="109"/>
  <c r="AJ2203" i="109"/>
  <c r="AH2203" i="109"/>
  <c r="AF2203" i="109"/>
  <c r="AI2203" i="109"/>
  <c r="X2203" i="109"/>
  <c r="Z2209" i="109"/>
  <c r="Y2035" i="109"/>
  <c r="Y2046" i="109"/>
  <c r="Y2066" i="109"/>
  <c r="Y2077" i="109"/>
  <c r="X2081" i="109"/>
  <c r="AD2081" i="109" s="1"/>
  <c r="AN2115" i="109"/>
  <c r="AK2115" i="109"/>
  <c r="AQ2115" i="109" s="1"/>
  <c r="AJ2115" i="109"/>
  <c r="AI2115" i="109"/>
  <c r="AH2115" i="109"/>
  <c r="AF2115" i="109"/>
  <c r="Z2115" i="109"/>
  <c r="AM2115" i="109"/>
  <c r="AL2115" i="109"/>
  <c r="AG2115" i="109"/>
  <c r="Y2115" i="109"/>
  <c r="X2115" i="109"/>
  <c r="AD2115" i="109" s="1"/>
  <c r="Z2120" i="109"/>
  <c r="Y2120" i="109"/>
  <c r="X2120" i="109"/>
  <c r="AD2120" i="109" s="1"/>
  <c r="AP2120" i="109"/>
  <c r="AL2120" i="109"/>
  <c r="AN2120" i="109"/>
  <c r="AM2120" i="109"/>
  <c r="AK2120" i="109"/>
  <c r="AJ2120" i="109"/>
  <c r="Y2123" i="109"/>
  <c r="AP2123" i="109"/>
  <c r="AO2123" i="109"/>
  <c r="AS2123" i="109" s="1"/>
  <c r="AM2123" i="109"/>
  <c r="AK2123" i="109"/>
  <c r="AG2123" i="109"/>
  <c r="AN2123" i="109"/>
  <c r="AL2123" i="109"/>
  <c r="AJ2123" i="109"/>
  <c r="AR2123" i="109" s="1"/>
  <c r="Z2123" i="109"/>
  <c r="AH2149" i="109"/>
  <c r="AM2199" i="109"/>
  <c r="AK2199" i="109"/>
  <c r="AJ2199" i="109"/>
  <c r="AG2199" i="109"/>
  <c r="AO2199" i="109"/>
  <c r="AL2199" i="109"/>
  <c r="AI2199" i="109"/>
  <c r="AH2199" i="109"/>
  <c r="AF2199" i="109"/>
  <c r="AR2199" i="109" s="1"/>
  <c r="AE2199" i="109"/>
  <c r="AQ2199" i="109" s="1"/>
  <c r="Z2199" i="109"/>
  <c r="AP2199" i="109"/>
  <c r="AN2199" i="109"/>
  <c r="Y2199" i="109"/>
  <c r="AG2203" i="109"/>
  <c r="AA2070" i="109"/>
  <c r="AD2070" i="109" s="1"/>
  <c r="Z2072" i="109"/>
  <c r="Y2072" i="109"/>
  <c r="AO2076" i="109"/>
  <c r="AS2076" i="109" s="1"/>
  <c r="AN2076" i="109"/>
  <c r="AM2076" i="109"/>
  <c r="AK2076" i="109"/>
  <c r="AJ2076" i="109"/>
  <c r="AI2076" i="109"/>
  <c r="AQ2076" i="109" s="1"/>
  <c r="AF2081" i="109"/>
  <c r="AL2105" i="109"/>
  <c r="AI2105" i="109"/>
  <c r="AG2105" i="109"/>
  <c r="Z2105" i="109"/>
  <c r="Y2105" i="109"/>
  <c r="X2105" i="109"/>
  <c r="AD2105" i="109" s="1"/>
  <c r="AP2105" i="109"/>
  <c r="AO2105" i="109"/>
  <c r="AS2105" i="109" s="1"/>
  <c r="AN2105" i="109"/>
  <c r="AO2115" i="109"/>
  <c r="AS2115" i="109" s="1"/>
  <c r="AD2116" i="109"/>
  <c r="AB2140" i="109"/>
  <c r="AC2140" i="109" s="1"/>
  <c r="AA2140" i="109"/>
  <c r="AD2140" i="109" s="1"/>
  <c r="AD2142" i="109"/>
  <c r="AP2146" i="109"/>
  <c r="AO2146" i="109"/>
  <c r="AS2146" i="109" s="1"/>
  <c r="AL2146" i="109"/>
  <c r="AK2146" i="109"/>
  <c r="AJ2146" i="109"/>
  <c r="AE2146" i="109"/>
  <c r="Z2146" i="109"/>
  <c r="Y2146" i="109"/>
  <c r="AN2146" i="109"/>
  <c r="AI2146" i="109"/>
  <c r="AH2146" i="109"/>
  <c r="AG2146" i="109"/>
  <c r="AF2146" i="109"/>
  <c r="AR2146" i="109" s="1"/>
  <c r="AL2149" i="109"/>
  <c r="AQ2153" i="109"/>
  <c r="AD2169" i="109"/>
  <c r="AT2169" i="109" s="1"/>
  <c r="X2171" i="109"/>
  <c r="AD2171" i="109" s="1"/>
  <c r="AP2171" i="109"/>
  <c r="AO2171" i="109"/>
  <c r="AS2171" i="109" s="1"/>
  <c r="AL2171" i="109"/>
  <c r="AK2171" i="109"/>
  <c r="AJ2171" i="109"/>
  <c r="AH2171" i="109"/>
  <c r="AF2171" i="109"/>
  <c r="AE2171" i="109"/>
  <c r="Y2171" i="109"/>
  <c r="AN2171" i="109"/>
  <c r="AM2171" i="109"/>
  <c r="AI2171" i="109"/>
  <c r="AE2063" i="109"/>
  <c r="X2076" i="109"/>
  <c r="AD2076" i="109" s="1"/>
  <c r="AG2081" i="109"/>
  <c r="AB2091" i="109"/>
  <c r="AC2091" i="109" s="1"/>
  <c r="AA2091" i="109"/>
  <c r="AE2092" i="109"/>
  <c r="AQ2092" i="109" s="1"/>
  <c r="Z2092" i="109"/>
  <c r="Y2092" i="109"/>
  <c r="AP2092" i="109"/>
  <c r="AS2092" i="109" s="1"/>
  <c r="AQ2095" i="109"/>
  <c r="AA2106" i="109"/>
  <c r="AD2106" i="109" s="1"/>
  <c r="AH2107" i="109"/>
  <c r="AE2107" i="109"/>
  <c r="AQ2107" i="109" s="1"/>
  <c r="Z2107" i="109"/>
  <c r="X2107" i="109"/>
  <c r="AD2107" i="109" s="1"/>
  <c r="AF2107" i="109"/>
  <c r="AA2108" i="109"/>
  <c r="AB2108" i="109"/>
  <c r="AC2108" i="109" s="1"/>
  <c r="AP2115" i="109"/>
  <c r="AE2120" i="109"/>
  <c r="AN2149" i="109"/>
  <c r="AG2171" i="109"/>
  <c r="AP2240" i="109"/>
  <c r="AO2240" i="109"/>
  <c r="AS2240" i="109" s="1"/>
  <c r="AN2240" i="109"/>
  <c r="AM2240" i="109"/>
  <c r="AL2240" i="109"/>
  <c r="AK2240" i="109"/>
  <c r="AH2240" i="109"/>
  <c r="AG2240" i="109"/>
  <c r="AJ2240" i="109"/>
  <c r="AI2240" i="109"/>
  <c r="AE2240" i="109"/>
  <c r="X2240" i="109"/>
  <c r="AD2240" i="109" s="1"/>
  <c r="AF2240" i="109"/>
  <c r="Z2240" i="109"/>
  <c r="AF2063" i="109"/>
  <c r="AR2063" i="109" s="1"/>
  <c r="AH2081" i="109"/>
  <c r="AB2093" i="109"/>
  <c r="AC2093" i="109" s="1"/>
  <c r="AA2093" i="109"/>
  <c r="AR2095" i="109"/>
  <c r="Z2100" i="109"/>
  <c r="AP2100" i="109"/>
  <c r="AO2100" i="109"/>
  <c r="AS2100" i="109" s="1"/>
  <c r="AM2100" i="109"/>
  <c r="AL2100" i="109"/>
  <c r="AK2100" i="109"/>
  <c r="AI2100" i="109"/>
  <c r="AH2100" i="109"/>
  <c r="AG2100" i="109"/>
  <c r="AQ2100" i="109" s="1"/>
  <c r="AF2100" i="109"/>
  <c r="AR2100" i="109" s="1"/>
  <c r="AO2102" i="109"/>
  <c r="AS2102" i="109" s="1"/>
  <c r="AM2102" i="109"/>
  <c r="AQ2102" i="109" s="1"/>
  <c r="AP2102" i="109"/>
  <c r="AN2102" i="109"/>
  <c r="AR2102" i="109" s="1"/>
  <c r="AT2102" i="109" s="1"/>
  <c r="AU2102" i="109" s="1"/>
  <c r="AK2102" i="109"/>
  <c r="AJ2102" i="109"/>
  <c r="AI2102" i="109"/>
  <c r="AH2102" i="109"/>
  <c r="Y2102" i="109"/>
  <c r="AF2120" i="109"/>
  <c r="AH2139" i="109"/>
  <c r="AG2139" i="109"/>
  <c r="AM2139" i="109"/>
  <c r="AJ2139" i="109"/>
  <c r="AI2139" i="109"/>
  <c r="AF2139" i="109"/>
  <c r="AE2139" i="109"/>
  <c r="Y2139" i="109"/>
  <c r="AP2139" i="109"/>
  <c r="AS2139" i="109" s="1"/>
  <c r="AT2144" i="109"/>
  <c r="AU2144" i="109" s="1"/>
  <c r="AP2149" i="109"/>
  <c r="Z2172" i="109"/>
  <c r="Y2172" i="109"/>
  <c r="AP2172" i="109"/>
  <c r="AO2172" i="109"/>
  <c r="AS2172" i="109" s="1"/>
  <c r="AN2172" i="109"/>
  <c r="AM2172" i="109"/>
  <c r="AK2172" i="109"/>
  <c r="AI2172" i="109"/>
  <c r="AH2172" i="109"/>
  <c r="AL2172" i="109"/>
  <c r="AG2172" i="109"/>
  <c r="AE2172" i="109"/>
  <c r="AJ2172" i="109"/>
  <c r="AF2172" i="109"/>
  <c r="X2172" i="109"/>
  <c r="AD2172" i="109" s="1"/>
  <c r="X2038" i="109"/>
  <c r="AD2038" i="109" s="1"/>
  <c r="AT2038" i="109" s="1"/>
  <c r="AU2038" i="109" s="1"/>
  <c r="X2049" i="109"/>
  <c r="AG2063" i="109"/>
  <c r="AI2081" i="109"/>
  <c r="AB2082" i="109"/>
  <c r="AC2082" i="109" s="1"/>
  <c r="AA2082" i="109"/>
  <c r="X2100" i="109"/>
  <c r="AD2100" i="109" s="1"/>
  <c r="AT2100" i="109" s="1"/>
  <c r="AU2100" i="109" s="1"/>
  <c r="Z2102" i="109"/>
  <c r="AG2120" i="109"/>
  <c r="AE2123" i="109"/>
  <c r="AB2135" i="109"/>
  <c r="AC2135" i="109" s="1"/>
  <c r="AA2135" i="109"/>
  <c r="X2139" i="109"/>
  <c r="AQ2144" i="109"/>
  <c r="AH2150" i="109"/>
  <c r="AG2150" i="109"/>
  <c r="Z2150" i="109"/>
  <c r="AE2150" i="109"/>
  <c r="X2150" i="109"/>
  <c r="AD2150" i="109" s="1"/>
  <c r="AO2150" i="109"/>
  <c r="AP2150" i="109"/>
  <c r="AM2150" i="109"/>
  <c r="AL2150" i="109"/>
  <c r="AK2150" i="109"/>
  <c r="AJ2150" i="109"/>
  <c r="AR2150" i="109" s="1"/>
  <c r="AA2230" i="109"/>
  <c r="AB2230" i="109"/>
  <c r="AC2230" i="109" s="1"/>
  <c r="AP2241" i="109"/>
  <c r="AO2241" i="109"/>
  <c r="AS2241" i="109" s="1"/>
  <c r="AN2241" i="109"/>
  <c r="AM2241" i="109"/>
  <c r="AL2241" i="109"/>
  <c r="AK2241" i="109"/>
  <c r="AJ2241" i="109"/>
  <c r="AI2241" i="109"/>
  <c r="AF2241" i="109"/>
  <c r="AE2241" i="109"/>
  <c r="Z2241" i="109"/>
  <c r="Y2241" i="109"/>
  <c r="AG2241" i="109"/>
  <c r="AH2241" i="109"/>
  <c r="X2241" i="109"/>
  <c r="AD2241" i="109" s="1"/>
  <c r="AB2226" i="109"/>
  <c r="AC2226" i="109" s="1"/>
  <c r="AA2226" i="109"/>
  <c r="AF2035" i="109"/>
  <c r="AR2035" i="109" s="1"/>
  <c r="AF2046" i="109"/>
  <c r="AR2046" i="109" s="1"/>
  <c r="AA2061" i="109"/>
  <c r="AI2063" i="109"/>
  <c r="AF2066" i="109"/>
  <c r="AR2066" i="109" s="1"/>
  <c r="AG2072" i="109"/>
  <c r="AQ2072" i="109" s="1"/>
  <c r="AF2077" i="109"/>
  <c r="AK2081" i="109"/>
  <c r="AS2103" i="109"/>
  <c r="AE2105" i="109"/>
  <c r="AQ2105" i="109" s="1"/>
  <c r="AD2110" i="109"/>
  <c r="AI2120" i="109"/>
  <c r="AH2123" i="109"/>
  <c r="AN2134" i="109"/>
  <c r="Y2134" i="109"/>
  <c r="X2134" i="109"/>
  <c r="AD2134" i="109" s="1"/>
  <c r="AO2134" i="109"/>
  <c r="AJ2134" i="109"/>
  <c r="AP2134" i="109"/>
  <c r="AM2134" i="109"/>
  <c r="AQ2134" i="109" s="1"/>
  <c r="AL2134" i="109"/>
  <c r="AH2157" i="109"/>
  <c r="AJ2157" i="109"/>
  <c r="AI2157" i="109"/>
  <c r="AE2157" i="109"/>
  <c r="AQ2157" i="109" s="1"/>
  <c r="Z2157" i="109"/>
  <c r="X2157" i="109"/>
  <c r="AD2157" i="109" s="1"/>
  <c r="AP2157" i="109"/>
  <c r="AO2157" i="109"/>
  <c r="AS2157" i="109" s="1"/>
  <c r="AM2157" i="109"/>
  <c r="AK2157" i="109"/>
  <c r="Y2157" i="109"/>
  <c r="AF2157" i="109"/>
  <c r="AN2160" i="109"/>
  <c r="AM2160" i="109"/>
  <c r="AJ2160" i="109"/>
  <c r="AI2160" i="109"/>
  <c r="AH2160" i="109"/>
  <c r="AF2160" i="109"/>
  <c r="AK2160" i="109"/>
  <c r="AP2160" i="109"/>
  <c r="AO2160" i="109"/>
  <c r="AS2160" i="109" s="1"/>
  <c r="AL2160" i="109"/>
  <c r="AG2160" i="109"/>
  <c r="AQ2160" i="109" s="1"/>
  <c r="Y2160" i="109"/>
  <c r="AS2216" i="109"/>
  <c r="AG2066" i="109"/>
  <c r="AQ2066" i="109" s="1"/>
  <c r="AH2072" i="109"/>
  <c r="AR2072" i="109" s="1"/>
  <c r="AJ2077" i="109"/>
  <c r="AL2081" i="109"/>
  <c r="AJ2092" i="109"/>
  <c r="AR2092" i="109" s="1"/>
  <c r="Z2094" i="109"/>
  <c r="Y2094" i="109"/>
  <c r="AO2094" i="109"/>
  <c r="AS2094" i="109" s="1"/>
  <c r="AN2094" i="109"/>
  <c r="AR2094" i="109" s="1"/>
  <c r="AM2094" i="109"/>
  <c r="AL2094" i="109"/>
  <c r="AB2094" i="109"/>
  <c r="AC2094" i="109" s="1"/>
  <c r="AF2105" i="109"/>
  <c r="AL2107" i="109"/>
  <c r="AL2116" i="109"/>
  <c r="AI2116" i="109"/>
  <c r="AH2116" i="109"/>
  <c r="AG2116" i="109"/>
  <c r="AF2116" i="109"/>
  <c r="X2116" i="109"/>
  <c r="AO2116" i="109"/>
  <c r="AS2116" i="109" s="1"/>
  <c r="AN2116" i="109"/>
  <c r="AM2116" i="109"/>
  <c r="AJ2116" i="109"/>
  <c r="AE2116" i="109"/>
  <c r="AQ2116" i="109" s="1"/>
  <c r="AO2120" i="109"/>
  <c r="AS2120" i="109" s="1"/>
  <c r="AI2123" i="109"/>
  <c r="AB2131" i="109"/>
  <c r="AC2131" i="109" s="1"/>
  <c r="AA2131" i="109"/>
  <c r="AK2139" i="109"/>
  <c r="AN2150" i="109"/>
  <c r="AG2157" i="109"/>
  <c r="Z2160" i="109"/>
  <c r="AP2175" i="109"/>
  <c r="AO2175" i="109"/>
  <c r="AS2175" i="109" s="1"/>
  <c r="AL2175" i="109"/>
  <c r="AK2175" i="109"/>
  <c r="AQ2175" i="109" s="1"/>
  <c r="AJ2175" i="109"/>
  <c r="AH2175" i="109"/>
  <c r="Z2175" i="109"/>
  <c r="Y2175" i="109"/>
  <c r="X2175" i="109"/>
  <c r="AD2175" i="109" s="1"/>
  <c r="AN2175" i="109"/>
  <c r="AF2175" i="109"/>
  <c r="AR2175" i="109" s="1"/>
  <c r="AH2179" i="109"/>
  <c r="AG2179" i="109"/>
  <c r="Z2179" i="109"/>
  <c r="X2179" i="109"/>
  <c r="AD2179" i="109" s="1"/>
  <c r="AI2179" i="109"/>
  <c r="AF2179" i="109"/>
  <c r="Y2179" i="109"/>
  <c r="AN2179" i="109"/>
  <c r="AP2179" i="109"/>
  <c r="AS2179" i="109" s="1"/>
  <c r="AM2179" i="109"/>
  <c r="AL2179" i="109"/>
  <c r="AK2179" i="109"/>
  <c r="AJ2179" i="109"/>
  <c r="AE2179" i="109"/>
  <c r="Y2217" i="109"/>
  <c r="X2217" i="109"/>
  <c r="AD2217" i="109" s="1"/>
  <c r="AP2217" i="109"/>
  <c r="AO2217" i="109"/>
  <c r="AS2217" i="109" s="1"/>
  <c r="AN2217" i="109"/>
  <c r="AJ2217" i="109"/>
  <c r="AI2217" i="109"/>
  <c r="AL2217" i="109"/>
  <c r="AK2217" i="109"/>
  <c r="AH2217" i="109"/>
  <c r="AF2217" i="109"/>
  <c r="AR2217" i="109" s="1"/>
  <c r="AM2217" i="109"/>
  <c r="AS2221" i="109"/>
  <c r="AB2137" i="109"/>
  <c r="AC2137" i="109" s="1"/>
  <c r="AA2137" i="109"/>
  <c r="AD2137" i="109" s="1"/>
  <c r="AJ2138" i="109"/>
  <c r="AI2138" i="109"/>
  <c r="AF2138" i="109"/>
  <c r="AE2138" i="109"/>
  <c r="AK2138" i="109"/>
  <c r="Y2138" i="109"/>
  <c r="Z2138" i="109"/>
  <c r="AD2151" i="109"/>
  <c r="AD2156" i="109"/>
  <c r="AD2180" i="109"/>
  <c r="AP2196" i="109"/>
  <c r="AM2196" i="109"/>
  <c r="AN2196" i="109"/>
  <c r="AL2196" i="109"/>
  <c r="AI2196" i="109"/>
  <c r="AH2196" i="109"/>
  <c r="AG2196" i="109"/>
  <c r="AE2196" i="109"/>
  <c r="X2196" i="109"/>
  <c r="AO2196" i="109"/>
  <c r="Z2196" i="109"/>
  <c r="AG2224" i="109"/>
  <c r="AF2224" i="109"/>
  <c r="AE2224" i="109"/>
  <c r="Z2224" i="109"/>
  <c r="AN2224" i="109"/>
  <c r="AM2224" i="109"/>
  <c r="AJ2224" i="109"/>
  <c r="AI2224" i="109"/>
  <c r="AH2224" i="109"/>
  <c r="X2224" i="109"/>
  <c r="AL2224" i="109"/>
  <c r="Y2109" i="109"/>
  <c r="X2109" i="109"/>
  <c r="AD2109" i="109" s="1"/>
  <c r="AR2133" i="109"/>
  <c r="AT2133" i="109" s="1"/>
  <c r="AU2133" i="109" s="1"/>
  <c r="Z2143" i="109"/>
  <c r="Y2143" i="109"/>
  <c r="AP2143" i="109"/>
  <c r="AO2143" i="109"/>
  <c r="AS2143" i="109" s="1"/>
  <c r="AM2143" i="109"/>
  <c r="AK2143" i="109"/>
  <c r="AG2143" i="109"/>
  <c r="AB2185" i="109"/>
  <c r="AC2185" i="109" s="1"/>
  <c r="AA2185" i="109"/>
  <c r="AD2185" i="109" s="1"/>
  <c r="AO2187" i="109"/>
  <c r="AS2187" i="109" s="1"/>
  <c r="AM2187" i="109"/>
  <c r="AI2187" i="109"/>
  <c r="AP2187" i="109"/>
  <c r="AK2187" i="109"/>
  <c r="AJ2187" i="109"/>
  <c r="AH2187" i="109"/>
  <c r="AF2187" i="109"/>
  <c r="AN2187" i="109"/>
  <c r="AL2187" i="109"/>
  <c r="Z2187" i="109"/>
  <c r="X2187" i="109"/>
  <c r="AD2187" i="109" s="1"/>
  <c r="AF2196" i="109"/>
  <c r="Y2224" i="109"/>
  <c r="Z2109" i="109"/>
  <c r="Z2193" i="109"/>
  <c r="AE2193" i="109"/>
  <c r="X2193" i="109"/>
  <c r="AP2193" i="109"/>
  <c r="AO2193" i="109"/>
  <c r="AS2193" i="109" s="1"/>
  <c r="AM2193" i="109"/>
  <c r="AK2193" i="109"/>
  <c r="AJ2193" i="109"/>
  <c r="Y2193" i="109"/>
  <c r="AF2193" i="109"/>
  <c r="AB2207" i="109"/>
  <c r="AC2207" i="109" s="1"/>
  <c r="AA2207" i="109"/>
  <c r="AO2220" i="109"/>
  <c r="AS2220" i="109" s="1"/>
  <c r="AN2220" i="109"/>
  <c r="AM2220" i="109"/>
  <c r="AL2220" i="109"/>
  <c r="AK2220" i="109"/>
  <c r="AJ2220" i="109"/>
  <c r="AI2220" i="109"/>
  <c r="AH2220" i="109"/>
  <c r="AP2220" i="109"/>
  <c r="AF2220" i="109"/>
  <c r="Y2220" i="109"/>
  <c r="X2220" i="109"/>
  <c r="AD2220" i="109" s="1"/>
  <c r="AB2247" i="109"/>
  <c r="AC2247" i="109" s="1"/>
  <c r="AA2247" i="109"/>
  <c r="AO2073" i="109"/>
  <c r="AS2073" i="109" s="1"/>
  <c r="Z2132" i="109"/>
  <c r="Y2132" i="109"/>
  <c r="X2132" i="109"/>
  <c r="AP2132" i="109"/>
  <c r="AS2132" i="109" s="1"/>
  <c r="AN2132" i="109"/>
  <c r="AL2132" i="109"/>
  <c r="AH2132" i="109"/>
  <c r="AH2138" i="109"/>
  <c r="AF2140" i="109"/>
  <c r="AR2140" i="109" s="1"/>
  <c r="AE2140" i="109"/>
  <c r="AO2140" i="109"/>
  <c r="AS2140" i="109" s="1"/>
  <c r="AL2140" i="109"/>
  <c r="AK2140" i="109"/>
  <c r="AJ2140" i="109"/>
  <c r="AI2140" i="109"/>
  <c r="AG2140" i="109"/>
  <c r="Y2140" i="109"/>
  <c r="Z2161" i="109"/>
  <c r="Y2161" i="109"/>
  <c r="AO2161" i="109"/>
  <c r="AN2161" i="109"/>
  <c r="AK2161" i="109"/>
  <c r="AJ2161" i="109"/>
  <c r="AI2161" i="109"/>
  <c r="AG2161" i="109"/>
  <c r="AE2161" i="109"/>
  <c r="AL2161" i="109"/>
  <c r="X2161" i="109"/>
  <c r="AD2161" i="109" s="1"/>
  <c r="AD2165" i="109"/>
  <c r="AD2174" i="109"/>
  <c r="AE2187" i="109"/>
  <c r="AQ2187" i="109" s="1"/>
  <c r="AH2193" i="109"/>
  <c r="AQ2205" i="109"/>
  <c r="AP2224" i="109"/>
  <c r="AS2224" i="109" s="1"/>
  <c r="X2071" i="109"/>
  <c r="AP2073" i="109"/>
  <c r="X2082" i="109"/>
  <c r="AP2084" i="109"/>
  <c r="AS2084" i="109" s="1"/>
  <c r="X2093" i="109"/>
  <c r="AD2093" i="109" s="1"/>
  <c r="AT2093" i="109" s="1"/>
  <c r="AU2093" i="109" s="1"/>
  <c r="AD2098" i="109"/>
  <c r="AE2109" i="109"/>
  <c r="AQ2109" i="109" s="1"/>
  <c r="AH2118" i="109"/>
  <c r="AR2118" i="109" s="1"/>
  <c r="AE2118" i="109"/>
  <c r="Z2118" i="109"/>
  <c r="X2118" i="109"/>
  <c r="AD2118" i="109" s="1"/>
  <c r="AP2118" i="109"/>
  <c r="AS2118" i="109" s="1"/>
  <c r="AL2138" i="109"/>
  <c r="Z2140" i="109"/>
  <c r="AE2143" i="109"/>
  <c r="AQ2143" i="109" s="1"/>
  <c r="AD2154" i="109"/>
  <c r="AN2165" i="109"/>
  <c r="AM2165" i="109"/>
  <c r="AI2165" i="109"/>
  <c r="AP2165" i="109"/>
  <c r="AL2165" i="109"/>
  <c r="AJ2165" i="109"/>
  <c r="AH2165" i="109"/>
  <c r="AO2165" i="109"/>
  <c r="AS2165" i="109" s="1"/>
  <c r="AK2165" i="109"/>
  <c r="AF2165" i="109"/>
  <c r="AR2165" i="109" s="1"/>
  <c r="Z2165" i="109"/>
  <c r="Y2165" i="109"/>
  <c r="AG2187" i="109"/>
  <c r="AI2193" i="109"/>
  <c r="AB2195" i="109"/>
  <c r="AC2195" i="109" s="1"/>
  <c r="AA2195" i="109"/>
  <c r="AD2195" i="109" s="1"/>
  <c r="AF2109" i="109"/>
  <c r="Y2121" i="109"/>
  <c r="X2121" i="109"/>
  <c r="AD2121" i="109" s="1"/>
  <c r="AP2121" i="109"/>
  <c r="AN2121" i="109"/>
  <c r="AJ2121" i="109"/>
  <c r="AM2138" i="109"/>
  <c r="AF2143" i="109"/>
  <c r="AR2143" i="109" s="1"/>
  <c r="AT2143" i="109" s="1"/>
  <c r="AU2143" i="109" s="1"/>
  <c r="AF2161" i="109"/>
  <c r="AG2180" i="109"/>
  <c r="AF2180" i="109"/>
  <c r="Z2180" i="109"/>
  <c r="X2180" i="109"/>
  <c r="AP2180" i="109"/>
  <c r="AO2180" i="109"/>
  <c r="AS2180" i="109" s="1"/>
  <c r="AL2180" i="109"/>
  <c r="AK2180" i="109"/>
  <c r="AJ2180" i="109"/>
  <c r="AH2180" i="109"/>
  <c r="Y2180" i="109"/>
  <c r="AN2180" i="109"/>
  <c r="AM2180" i="109"/>
  <c r="AE2180" i="109"/>
  <c r="AL2193" i="109"/>
  <c r="AO2197" i="109"/>
  <c r="AS2197" i="109" s="1"/>
  <c r="AN2197" i="109"/>
  <c r="AK2197" i="109"/>
  <c r="AL2197" i="109"/>
  <c r="AJ2197" i="109"/>
  <c r="AI2197" i="109"/>
  <c r="AG2197" i="109"/>
  <c r="AE2197" i="109"/>
  <c r="AP2197" i="109"/>
  <c r="AM2197" i="109"/>
  <c r="AF2197" i="109"/>
  <c r="AH2197" i="109"/>
  <c r="Z2197" i="109"/>
  <c r="X2197" i="109"/>
  <c r="AD2197" i="109" s="1"/>
  <c r="AE2220" i="109"/>
  <c r="AE2225" i="109"/>
  <c r="Z2225" i="109"/>
  <c r="Y2225" i="109"/>
  <c r="X2225" i="109"/>
  <c r="AP2225" i="109"/>
  <c r="AO2225" i="109"/>
  <c r="AS2225" i="109" s="1"/>
  <c r="AN2225" i="109"/>
  <c r="AL2225" i="109"/>
  <c r="AK2225" i="109"/>
  <c r="AM2225" i="109"/>
  <c r="AI2225" i="109"/>
  <c r="AG2225" i="109"/>
  <c r="AF2225" i="109"/>
  <c r="AJ2225" i="109"/>
  <c r="AH2225" i="109"/>
  <c r="AP2230" i="109"/>
  <c r="AO2230" i="109"/>
  <c r="AN2230" i="109"/>
  <c r="AM2230" i="109"/>
  <c r="AL2230" i="109"/>
  <c r="AK2230" i="109"/>
  <c r="AJ2230" i="109"/>
  <c r="AF2230" i="109"/>
  <c r="AE2230" i="109"/>
  <c r="Z2230" i="109"/>
  <c r="Y2230" i="109"/>
  <c r="X2230" i="109"/>
  <c r="AG2230" i="109"/>
  <c r="AN2104" i="109"/>
  <c r="AR2104" i="109" s="1"/>
  <c r="AK2104" i="109"/>
  <c r="AI2104" i="109"/>
  <c r="AH2109" i="109"/>
  <c r="AO2113" i="109"/>
  <c r="AS2113" i="109" s="1"/>
  <c r="AM2113" i="109"/>
  <c r="AQ2113" i="109" s="1"/>
  <c r="AL2113" i="109"/>
  <c r="AJ2113" i="109"/>
  <c r="AR2113" i="109" s="1"/>
  <c r="AF2129" i="109"/>
  <c r="AP2129" i="109"/>
  <c r="AO2129" i="109"/>
  <c r="AN2129" i="109"/>
  <c r="AM2129" i="109"/>
  <c r="AK2129" i="109"/>
  <c r="AI2129" i="109"/>
  <c r="AO2138" i="109"/>
  <c r="AS2138" i="109" s="1"/>
  <c r="AM2140" i="109"/>
  <c r="AI2143" i="109"/>
  <c r="AB2146" i="109"/>
  <c r="AC2146" i="109" s="1"/>
  <c r="AA2146" i="109"/>
  <c r="AD2146" i="109" s="1"/>
  <c r="AN2147" i="109"/>
  <c r="AM2147" i="109"/>
  <c r="AJ2147" i="109"/>
  <c r="AI2147" i="109"/>
  <c r="AH2147" i="109"/>
  <c r="AL2147" i="109"/>
  <c r="AF2147" i="109"/>
  <c r="AE2147" i="109"/>
  <c r="Z2147" i="109"/>
  <c r="X2147" i="109"/>
  <c r="AD2147" i="109" s="1"/>
  <c r="AM2161" i="109"/>
  <c r="AM2163" i="109"/>
  <c r="AN2163" i="109"/>
  <c r="AL2163" i="109"/>
  <c r="AK2163" i="109"/>
  <c r="AI2163" i="109"/>
  <c r="AG2163" i="109"/>
  <c r="AF2163" i="109"/>
  <c r="AP2163" i="109"/>
  <c r="AJ2163" i="109"/>
  <c r="AB2171" i="109"/>
  <c r="AC2171" i="109" s="1"/>
  <c r="AA2171" i="109"/>
  <c r="Y2181" i="109"/>
  <c r="AF2181" i="109"/>
  <c r="AR2181" i="109" s="1"/>
  <c r="AE2181" i="109"/>
  <c r="Z2181" i="109"/>
  <c r="AP2181" i="109"/>
  <c r="AN2181" i="109"/>
  <c r="AM2181" i="109"/>
  <c r="AG2181" i="109"/>
  <c r="X2181" i="109"/>
  <c r="AM2188" i="109"/>
  <c r="AK2188" i="109"/>
  <c r="AG2188" i="109"/>
  <c r="AN2188" i="109"/>
  <c r="AL2188" i="109"/>
  <c r="AJ2188" i="109"/>
  <c r="AH2188" i="109"/>
  <c r="AE2188" i="109"/>
  <c r="AP2188" i="109"/>
  <c r="AI2188" i="109"/>
  <c r="AF2188" i="109"/>
  <c r="AO2188" i="109"/>
  <c r="Z2188" i="109"/>
  <c r="Y2188" i="109"/>
  <c r="X2188" i="109"/>
  <c r="AD2188" i="109" s="1"/>
  <c r="AI2230" i="109"/>
  <c r="AO2242" i="109"/>
  <c r="AN2242" i="109"/>
  <c r="AM2242" i="109"/>
  <c r="AL2242" i="109"/>
  <c r="AK2242" i="109"/>
  <c r="AJ2242" i="109"/>
  <c r="AI2242" i="109"/>
  <c r="AH2242" i="109"/>
  <c r="AG2242" i="109"/>
  <c r="AP2242" i="109"/>
  <c r="AF2242" i="109"/>
  <c r="AE2242" i="109"/>
  <c r="Y2242" i="109"/>
  <c r="X2242" i="109"/>
  <c r="AD2242" i="109" s="1"/>
  <c r="Z2242" i="109"/>
  <c r="X2073" i="109"/>
  <c r="AD2073" i="109" s="1"/>
  <c r="X2084" i="109"/>
  <c r="AD2084" i="109" s="1"/>
  <c r="X2095" i="109"/>
  <c r="AD2095" i="109" s="1"/>
  <c r="AT2095" i="109" s="1"/>
  <c r="AU2095" i="109" s="1"/>
  <c r="AP2103" i="109"/>
  <c r="AM2103" i="109"/>
  <c r="AK2103" i="109"/>
  <c r="AQ2103" i="109" s="1"/>
  <c r="X2104" i="109"/>
  <c r="AD2104" i="109" s="1"/>
  <c r="AT2104" i="109" s="1"/>
  <c r="AU2104" i="109" s="1"/>
  <c r="AI2109" i="109"/>
  <c r="X2113" i="109"/>
  <c r="AD2113" i="109" s="1"/>
  <c r="AG2118" i="109"/>
  <c r="AE2121" i="109"/>
  <c r="AQ2121" i="109" s="1"/>
  <c r="AL2126" i="109"/>
  <c r="AP2126" i="109"/>
  <c r="AO2126" i="109"/>
  <c r="AS2126" i="109" s="1"/>
  <c r="AN2126" i="109"/>
  <c r="AR2126" i="109" s="1"/>
  <c r="AM2126" i="109"/>
  <c r="AQ2126" i="109" s="1"/>
  <c r="AJ2126" i="109"/>
  <c r="AH2126" i="109"/>
  <c r="X2129" i="109"/>
  <c r="AD2129" i="109" s="1"/>
  <c r="AE2132" i="109"/>
  <c r="AQ2132" i="109" s="1"/>
  <c r="AP2138" i="109"/>
  <c r="AN2140" i="109"/>
  <c r="AJ2143" i="109"/>
  <c r="Y2147" i="109"/>
  <c r="AP2161" i="109"/>
  <c r="X2163" i="109"/>
  <c r="AD2163" i="109" s="1"/>
  <c r="AE2165" i="109"/>
  <c r="AH2181" i="109"/>
  <c r="Y2095" i="109"/>
  <c r="X2096" i="109"/>
  <c r="AD2096" i="109" s="1"/>
  <c r="AT2096" i="109" s="1"/>
  <c r="AU2096" i="109" s="1"/>
  <c r="X2103" i="109"/>
  <c r="AD2103" i="109" s="1"/>
  <c r="AT2103" i="109" s="1"/>
  <c r="AU2103" i="109" s="1"/>
  <c r="Y2104" i="109"/>
  <c r="AJ2109" i="109"/>
  <c r="Y2113" i="109"/>
  <c r="AI2118" i="109"/>
  <c r="AB2119" i="109"/>
  <c r="AC2119" i="109" s="1"/>
  <c r="AA2119" i="109"/>
  <c r="AD2119" i="109" s="1"/>
  <c r="AF2121" i="109"/>
  <c r="X2126" i="109"/>
  <c r="AD2126" i="109" s="1"/>
  <c r="Y2129" i="109"/>
  <c r="AF2132" i="109"/>
  <c r="AL2137" i="109"/>
  <c r="AK2137" i="109"/>
  <c r="AH2137" i="109"/>
  <c r="AR2137" i="109" s="1"/>
  <c r="AG2137" i="109"/>
  <c r="AE2137" i="109"/>
  <c r="AQ2137" i="109" s="1"/>
  <c r="Z2137" i="109"/>
  <c r="Y2137" i="109"/>
  <c r="AP2140" i="109"/>
  <c r="AL2143" i="109"/>
  <c r="AA2158" i="109"/>
  <c r="AB2158" i="109"/>
  <c r="AC2158" i="109" s="1"/>
  <c r="Y2163" i="109"/>
  <c r="AG2165" i="109"/>
  <c r="AI2181" i="109"/>
  <c r="AA2204" i="109"/>
  <c r="AB2204" i="109"/>
  <c r="AC2204" i="109" s="1"/>
  <c r="Y2206" i="109"/>
  <c r="AP2206" i="109"/>
  <c r="AO2206" i="109"/>
  <c r="AI2206" i="109"/>
  <c r="AN2206" i="109"/>
  <c r="AM2206" i="109"/>
  <c r="AK2206" i="109"/>
  <c r="AH2206" i="109"/>
  <c r="AG2206" i="109"/>
  <c r="AJ2206" i="109"/>
  <c r="AF2206" i="109"/>
  <c r="AR2206" i="109" s="1"/>
  <c r="X2206" i="109"/>
  <c r="AD2206" i="109" s="1"/>
  <c r="AE2206" i="109"/>
  <c r="AQ2206" i="109" s="1"/>
  <c r="Z2206" i="109"/>
  <c r="AO2231" i="109"/>
  <c r="AS2231" i="109" s="1"/>
  <c r="AN2231" i="109"/>
  <c r="AM2231" i="109"/>
  <c r="AL2231" i="109"/>
  <c r="AK2231" i="109"/>
  <c r="AJ2231" i="109"/>
  <c r="AI2231" i="109"/>
  <c r="AH2231" i="109"/>
  <c r="AG2231" i="109"/>
  <c r="AF2231" i="109"/>
  <c r="AE2231" i="109"/>
  <c r="Z2231" i="109"/>
  <c r="X2231" i="109"/>
  <c r="AD2231" i="109" s="1"/>
  <c r="Y2231" i="109"/>
  <c r="AD2244" i="109"/>
  <c r="AB2169" i="109"/>
  <c r="AC2169" i="109" s="1"/>
  <c r="AA2169" i="109"/>
  <c r="AG2213" i="109"/>
  <c r="AF2213" i="109"/>
  <c r="AE2213" i="109"/>
  <c r="Z2213" i="109"/>
  <c r="AO2213" i="109"/>
  <c r="AM2213" i="109"/>
  <c r="AL2213" i="109"/>
  <c r="AI2213" i="109"/>
  <c r="AH2213" i="109"/>
  <c r="Y2213" i="109"/>
  <c r="X2151" i="109"/>
  <c r="AO2151" i="109"/>
  <c r="AS2151" i="109" s="1"/>
  <c r="AH2151" i="109"/>
  <c r="AG2151" i="109"/>
  <c r="AQ2151" i="109" s="1"/>
  <c r="Z2151" i="109"/>
  <c r="AD2153" i="109"/>
  <c r="Y2159" i="109"/>
  <c r="AL2159" i="109"/>
  <c r="AK2159" i="109"/>
  <c r="AH2159" i="109"/>
  <c r="AG2159" i="109"/>
  <c r="AQ2159" i="109" s="1"/>
  <c r="AF2159" i="109"/>
  <c r="Z2159" i="109"/>
  <c r="X2159" i="109"/>
  <c r="AD2159" i="109" s="1"/>
  <c r="AQ2162" i="109"/>
  <c r="AS2182" i="109"/>
  <c r="AM2185" i="109"/>
  <c r="AL2185" i="109"/>
  <c r="AK2185" i="109"/>
  <c r="AH2185" i="109"/>
  <c r="AG2185" i="109"/>
  <c r="AF2185" i="109"/>
  <c r="AP2185" i="109"/>
  <c r="AO2185" i="109"/>
  <c r="AS2185" i="109" s="1"/>
  <c r="AJ2185" i="109"/>
  <c r="AE2185" i="109"/>
  <c r="AQ2185" i="109" s="1"/>
  <c r="Y2185" i="109"/>
  <c r="AB2208" i="109"/>
  <c r="AC2208" i="109" s="1"/>
  <c r="AA2208" i="109"/>
  <c r="AM2210" i="109"/>
  <c r="AK2210" i="109"/>
  <c r="AJ2210" i="109"/>
  <c r="AI2210" i="109"/>
  <c r="AH2210" i="109"/>
  <c r="AG2210" i="109"/>
  <c r="AP2210" i="109"/>
  <c r="AN2210" i="109"/>
  <c r="AL2210" i="109"/>
  <c r="AF2210" i="109"/>
  <c r="AE2210" i="109"/>
  <c r="Y2210" i="109"/>
  <c r="X2210" i="109"/>
  <c r="AD2210" i="109" s="1"/>
  <c r="AP2213" i="109"/>
  <c r="AD2222" i="109"/>
  <c r="AS2133" i="109"/>
  <c r="AS2144" i="109"/>
  <c r="AN2174" i="109"/>
  <c r="AM2174" i="109"/>
  <c r="AL2174" i="109"/>
  <c r="Z2174" i="109"/>
  <c r="AP2174" i="109"/>
  <c r="AO2174" i="109"/>
  <c r="Y2174" i="109"/>
  <c r="AI2185" i="109"/>
  <c r="AA2205" i="109"/>
  <c r="AB2205" i="109"/>
  <c r="AC2205" i="109" s="1"/>
  <c r="AP2207" i="109"/>
  <c r="AO2207" i="109"/>
  <c r="AN2207" i="109"/>
  <c r="AM2207" i="109"/>
  <c r="AG2207" i="109"/>
  <c r="X2207" i="109"/>
  <c r="AL2207" i="109"/>
  <c r="Z2207" i="109"/>
  <c r="Y2183" i="109"/>
  <c r="AH2183" i="109"/>
  <c r="AG2183" i="109"/>
  <c r="X2183" i="109"/>
  <c r="AP2183" i="109"/>
  <c r="AO2183" i="109"/>
  <c r="AM2183" i="109"/>
  <c r="AK2183" i="109"/>
  <c r="AJ2183" i="109"/>
  <c r="AB2196" i="109"/>
  <c r="AC2196" i="109" s="1"/>
  <c r="AA2196" i="109"/>
  <c r="AP2135" i="109"/>
  <c r="AO2135" i="109"/>
  <c r="AL2135" i="109"/>
  <c r="AR2135" i="109" s="1"/>
  <c r="AF2151" i="109"/>
  <c r="AI2159" i="109"/>
  <c r="AB2168" i="109"/>
  <c r="AC2168" i="109" s="1"/>
  <c r="AA2168" i="109"/>
  <c r="Z2183" i="109"/>
  <c r="Z2204" i="109"/>
  <c r="Y2204" i="109"/>
  <c r="X2204" i="109"/>
  <c r="AM2204" i="109"/>
  <c r="AF2204" i="109"/>
  <c r="AR2204" i="109" s="1"/>
  <c r="AE2204" i="109"/>
  <c r="AH2204" i="109"/>
  <c r="AG2204" i="109"/>
  <c r="AO2210" i="109"/>
  <c r="AS2210" i="109" s="1"/>
  <c r="X2135" i="109"/>
  <c r="AD2135" i="109" s="1"/>
  <c r="AI2151" i="109"/>
  <c r="AJ2159" i="109"/>
  <c r="AN2176" i="109"/>
  <c r="AM2176" i="109"/>
  <c r="AJ2176" i="109"/>
  <c r="AI2176" i="109"/>
  <c r="AH2176" i="109"/>
  <c r="AF2176" i="109"/>
  <c r="AL2176" i="109"/>
  <c r="AK2176" i="109"/>
  <c r="Z2176" i="109"/>
  <c r="X2176" i="109"/>
  <c r="AD2176" i="109" s="1"/>
  <c r="AA2177" i="109"/>
  <c r="AD2177" i="109" s="1"/>
  <c r="AB2177" i="109"/>
  <c r="AC2177" i="109" s="1"/>
  <c r="AE2183" i="109"/>
  <c r="AO2186" i="109"/>
  <c r="AS2186" i="109" s="1"/>
  <c r="AK2186" i="109"/>
  <c r="AN2186" i="109"/>
  <c r="AM2186" i="109"/>
  <c r="AI2186" i="109"/>
  <c r="AH2186" i="109"/>
  <c r="AR2186" i="109" s="1"/>
  <c r="AG2186" i="109"/>
  <c r="AE2186" i="109"/>
  <c r="Y2186" i="109"/>
  <c r="X2186" i="109"/>
  <c r="AD2186" i="109" s="1"/>
  <c r="AE2207" i="109"/>
  <c r="AM2243" i="109"/>
  <c r="AL2243" i="109"/>
  <c r="AK2243" i="109"/>
  <c r="AJ2243" i="109"/>
  <c r="AI2243" i="109"/>
  <c r="AH2243" i="109"/>
  <c r="AG2243" i="109"/>
  <c r="AF2243" i="109"/>
  <c r="AE2243" i="109"/>
  <c r="AQ2243" i="109" s="1"/>
  <c r="AP2243" i="109"/>
  <c r="AS2243" i="109" s="1"/>
  <c r="AD2247" i="109"/>
  <c r="AD2128" i="109"/>
  <c r="AD2130" i="109"/>
  <c r="AD2149" i="109"/>
  <c r="AJ2151" i="109"/>
  <c r="AJ2156" i="109"/>
  <c r="AE2156" i="109"/>
  <c r="AQ2156" i="109" s="1"/>
  <c r="AI2156" i="109"/>
  <c r="AH2156" i="109"/>
  <c r="Z2156" i="109"/>
  <c r="X2156" i="109"/>
  <c r="AF2169" i="109"/>
  <c r="AR2169" i="109" s="1"/>
  <c r="AE2169" i="109"/>
  <c r="Z2169" i="109"/>
  <c r="AI2169" i="109"/>
  <c r="AH2169" i="109"/>
  <c r="Y2169" i="109"/>
  <c r="X2169" i="109"/>
  <c r="AQ2174" i="109"/>
  <c r="AF2183" i="109"/>
  <c r="AR2183" i="109" s="1"/>
  <c r="AO2198" i="109"/>
  <c r="AS2198" i="109" s="1"/>
  <c r="AM2198" i="109"/>
  <c r="AL2198" i="109"/>
  <c r="AI2198" i="109"/>
  <c r="AP2198" i="109"/>
  <c r="AN2198" i="109"/>
  <c r="AJ2198" i="109"/>
  <c r="AG2198" i="109"/>
  <c r="AF2198" i="109"/>
  <c r="Z2198" i="109"/>
  <c r="Y2198" i="109"/>
  <c r="AK2222" i="109"/>
  <c r="AJ2222" i="109"/>
  <c r="AI2222" i="109"/>
  <c r="AH2222" i="109"/>
  <c r="AG2222" i="109"/>
  <c r="AF2222" i="109"/>
  <c r="AE2222" i="109"/>
  <c r="Z2222" i="109"/>
  <c r="Y2222" i="109"/>
  <c r="AP2222" i="109"/>
  <c r="AO2222" i="109"/>
  <c r="AS2222" i="109" s="1"/>
  <c r="AN2222" i="109"/>
  <c r="AL2222" i="109"/>
  <c r="AM2222" i="109"/>
  <c r="X2243" i="109"/>
  <c r="AD2243" i="109" s="1"/>
  <c r="Z2135" i="109"/>
  <c r="AA2148" i="109"/>
  <c r="AD2148" i="109" s="1"/>
  <c r="AK2151" i="109"/>
  <c r="AP2153" i="109"/>
  <c r="AS2153" i="109" s="1"/>
  <c r="AK2153" i="109"/>
  <c r="AH2153" i="109"/>
  <c r="AG2153" i="109"/>
  <c r="Z2153" i="109"/>
  <c r="Y2153" i="109"/>
  <c r="AD2155" i="109"/>
  <c r="AF2156" i="109"/>
  <c r="AR2156" i="109" s="1"/>
  <c r="AN2159" i="109"/>
  <c r="AF2174" i="109"/>
  <c r="AE2176" i="109"/>
  <c r="AA2182" i="109"/>
  <c r="AB2182" i="109"/>
  <c r="AC2182" i="109" s="1"/>
  <c r="AI2183" i="109"/>
  <c r="AA2194" i="109"/>
  <c r="AB2194" i="109"/>
  <c r="AC2194" i="109" s="1"/>
  <c r="X2198" i="109"/>
  <c r="AD2198" i="109" s="1"/>
  <c r="AK2204" i="109"/>
  <c r="AH2207" i="109"/>
  <c r="AR2207" i="109" s="1"/>
  <c r="X2222" i="109"/>
  <c r="Y2243" i="109"/>
  <c r="AN2183" i="109"/>
  <c r="Z2215" i="109"/>
  <c r="Y2215" i="109"/>
  <c r="X2215" i="109"/>
  <c r="AD2215" i="109" s="1"/>
  <c r="AN2215" i="109"/>
  <c r="AM2215" i="109"/>
  <c r="AP2215" i="109"/>
  <c r="AO2215" i="109"/>
  <c r="AS2215" i="109" s="1"/>
  <c r="AL2215" i="109"/>
  <c r="AJ2215" i="109"/>
  <c r="AH2215" i="109"/>
  <c r="AG2215" i="109"/>
  <c r="AK2215" i="109"/>
  <c r="AI2215" i="109"/>
  <c r="AF2215" i="109"/>
  <c r="AN2151" i="109"/>
  <c r="AF2153" i="109"/>
  <c r="AR2153" i="109" s="1"/>
  <c r="AL2156" i="109"/>
  <c r="AF2158" i="109"/>
  <c r="AR2158" i="109" s="1"/>
  <c r="AE2158" i="109"/>
  <c r="AK2158" i="109"/>
  <c r="AJ2158" i="109"/>
  <c r="AG2158" i="109"/>
  <c r="Z2158" i="109"/>
  <c r="X2158" i="109"/>
  <c r="AD2158" i="109" s="1"/>
  <c r="AT2158" i="109" s="1"/>
  <c r="AU2158" i="109" s="1"/>
  <c r="AK2169" i="109"/>
  <c r="AI2174" i="109"/>
  <c r="AP2176" i="109"/>
  <c r="AS2176" i="109" s="1"/>
  <c r="AA2184" i="109"/>
  <c r="AD2184" i="109" s="1"/>
  <c r="AT2184" i="109" s="1"/>
  <c r="AU2184" i="109" s="1"/>
  <c r="AO2204" i="109"/>
  <c r="AS2204" i="109" s="1"/>
  <c r="AK2207" i="109"/>
  <c r="Z2216" i="109"/>
  <c r="Y2216" i="109"/>
  <c r="X2216" i="109"/>
  <c r="AP2216" i="109"/>
  <c r="AL2216" i="109"/>
  <c r="AK2216" i="109"/>
  <c r="AE2216" i="109"/>
  <c r="AG2216" i="109"/>
  <c r="AF2216" i="109"/>
  <c r="AG2246" i="109"/>
  <c r="AF2246" i="109"/>
  <c r="AE2246" i="109"/>
  <c r="Z2246" i="109"/>
  <c r="Y2246" i="109"/>
  <c r="X2246" i="109"/>
  <c r="AD2246" i="109" s="1"/>
  <c r="AJ2246" i="109"/>
  <c r="AI2246" i="109"/>
  <c r="AS2248" i="109"/>
  <c r="Z2170" i="109"/>
  <c r="Y2170" i="109"/>
  <c r="X2170" i="109"/>
  <c r="AD2170" i="109" s="1"/>
  <c r="AT2170" i="109" s="1"/>
  <c r="AU2170" i="109" s="1"/>
  <c r="AI2201" i="109"/>
  <c r="AG2201" i="109"/>
  <c r="AF2201" i="109"/>
  <c r="AE2201" i="109"/>
  <c r="AL2201" i="109"/>
  <c r="AK2201" i="109"/>
  <c r="Z2201" i="109"/>
  <c r="X2201" i="109"/>
  <c r="AD2201" i="109" s="1"/>
  <c r="AB2202" i="109"/>
  <c r="AC2202" i="109" s="1"/>
  <c r="AA2202" i="109"/>
  <c r="AI2212" i="109"/>
  <c r="AG2212" i="109"/>
  <c r="AF2212" i="109"/>
  <c r="AE2212" i="109"/>
  <c r="X2212" i="109"/>
  <c r="AD2212" i="109" s="1"/>
  <c r="AO2212" i="109"/>
  <c r="AS2212" i="109" s="1"/>
  <c r="AN2212" i="109"/>
  <c r="AK2212" i="109"/>
  <c r="AJ2212" i="109"/>
  <c r="AH2212" i="109"/>
  <c r="Y2212" i="109"/>
  <c r="AD2213" i="109"/>
  <c r="AP2218" i="109"/>
  <c r="AO2218" i="109"/>
  <c r="AN2218" i="109"/>
  <c r="AM2218" i="109"/>
  <c r="AL2218" i="109"/>
  <c r="AH2218" i="109"/>
  <c r="AG2218" i="109"/>
  <c r="Z2218" i="109"/>
  <c r="Y2218" i="109"/>
  <c r="Z2238" i="109"/>
  <c r="Y2238" i="109"/>
  <c r="X2238" i="109"/>
  <c r="AD2238" i="109" s="1"/>
  <c r="AP2238" i="109"/>
  <c r="AO2238" i="109"/>
  <c r="AS2238" i="109" s="1"/>
  <c r="AL2238" i="109"/>
  <c r="AK2238" i="109"/>
  <c r="AM2238" i="109"/>
  <c r="AJ2238" i="109"/>
  <c r="AI2238" i="109"/>
  <c r="AG2238" i="109"/>
  <c r="AE2238" i="109"/>
  <c r="AQ2238" i="109" s="1"/>
  <c r="Z2249" i="109"/>
  <c r="Y2249" i="109"/>
  <c r="X2249" i="109"/>
  <c r="AD2249" i="109" s="1"/>
  <c r="AP2249" i="109"/>
  <c r="AO2249" i="109"/>
  <c r="AN2249" i="109"/>
  <c r="AL2249" i="109"/>
  <c r="AK2249" i="109"/>
  <c r="AJ2249" i="109"/>
  <c r="AI2249" i="109"/>
  <c r="AB2181" i="109"/>
  <c r="AC2181" i="109" s="1"/>
  <c r="AA2181" i="109"/>
  <c r="AJ2201" i="109"/>
  <c r="AM2212" i="109"/>
  <c r="AB2224" i="109"/>
  <c r="AC2224" i="109" s="1"/>
  <c r="AA2224" i="109"/>
  <c r="AH2238" i="109"/>
  <c r="AL2246" i="109"/>
  <c r="AE2249" i="109"/>
  <c r="AF2170" i="109"/>
  <c r="AR2170" i="109" s="1"/>
  <c r="AG2182" i="109"/>
  <c r="AF2182" i="109"/>
  <c r="AR2182" i="109" s="1"/>
  <c r="Z2182" i="109"/>
  <c r="X2182" i="109"/>
  <c r="AD2182" i="109" s="1"/>
  <c r="AT2182" i="109" s="1"/>
  <c r="AU2182" i="109" s="1"/>
  <c r="AR2192" i="109"/>
  <c r="AN2201" i="109"/>
  <c r="AD2202" i="109"/>
  <c r="AB2214" i="109"/>
  <c r="AC2214" i="109" s="1"/>
  <c r="AA2214" i="109"/>
  <c r="AE2218" i="109"/>
  <c r="AD2229" i="109"/>
  <c r="AR2236" i="109"/>
  <c r="Y2239" i="109"/>
  <c r="X2239" i="109"/>
  <c r="AD2239" i="109" s="1"/>
  <c r="AP2239" i="109"/>
  <c r="AO2239" i="109"/>
  <c r="AS2239" i="109" s="1"/>
  <c r="AN2239" i="109"/>
  <c r="AM2239" i="109"/>
  <c r="AJ2239" i="109"/>
  <c r="AI2239" i="109"/>
  <c r="AQ2239" i="109" s="1"/>
  <c r="AN2246" i="109"/>
  <c r="AG2249" i="109"/>
  <c r="AH2168" i="109"/>
  <c r="AR2168" i="109" s="1"/>
  <c r="AG2168" i="109"/>
  <c r="AQ2168" i="109" s="1"/>
  <c r="AG2170" i="109"/>
  <c r="AQ2170" i="109" s="1"/>
  <c r="AE2182" i="109"/>
  <c r="AK2189" i="109"/>
  <c r="AI2189" i="109"/>
  <c r="AE2189" i="109"/>
  <c r="AO2189" i="109"/>
  <c r="AS2189" i="109" s="1"/>
  <c r="AN2189" i="109"/>
  <c r="AM2189" i="109"/>
  <c r="AJ2189" i="109"/>
  <c r="AG2189" i="109"/>
  <c r="AF2189" i="109"/>
  <c r="AA2193" i="109"/>
  <c r="AO2201" i="109"/>
  <c r="AF2218" i="109"/>
  <c r="AR2218" i="109" s="1"/>
  <c r="AP2229" i="109"/>
  <c r="AO2229" i="109"/>
  <c r="AS2229" i="109" s="1"/>
  <c r="AN2229" i="109"/>
  <c r="AM2229" i="109"/>
  <c r="AL2229" i="109"/>
  <c r="AH2229" i="109"/>
  <c r="AG2229" i="109"/>
  <c r="AK2229" i="109"/>
  <c r="AJ2229" i="109"/>
  <c r="AF2229" i="109"/>
  <c r="Y2229" i="109"/>
  <c r="AB2235" i="109"/>
  <c r="AC2235" i="109" s="1"/>
  <c r="AA2235" i="109"/>
  <c r="AO2246" i="109"/>
  <c r="AH2249" i="109"/>
  <c r="AR2249" i="109" s="1"/>
  <c r="AP2133" i="109"/>
  <c r="AP2144" i="109"/>
  <c r="X2168" i="109"/>
  <c r="AD2168" i="109" s="1"/>
  <c r="AH2170" i="109"/>
  <c r="AD2178" i="109"/>
  <c r="AH2182" i="109"/>
  <c r="AA2183" i="109"/>
  <c r="AB2183" i="109"/>
  <c r="AC2183" i="109" s="1"/>
  <c r="X2189" i="109"/>
  <c r="AD2189" i="109" s="1"/>
  <c r="Y2194" i="109"/>
  <c r="X2194" i="109"/>
  <c r="AD2194" i="109" s="1"/>
  <c r="AG2194" i="109"/>
  <c r="AF2194" i="109"/>
  <c r="Z2194" i="109"/>
  <c r="AP2201" i="109"/>
  <c r="AI2218" i="109"/>
  <c r="AD2224" i="109"/>
  <c r="Z2229" i="109"/>
  <c r="AP2246" i="109"/>
  <c r="AB2248" i="109"/>
  <c r="AC2248" i="109" s="1"/>
  <c r="AA2248" i="109"/>
  <c r="AM2249" i="109"/>
  <c r="AL2166" i="109"/>
  <c r="AK2166" i="109"/>
  <c r="AG2166" i="109"/>
  <c r="AQ2166" i="109" s="1"/>
  <c r="AF2166" i="109"/>
  <c r="AK2170" i="109"/>
  <c r="AK2182" i="109"/>
  <c r="AG2191" i="109"/>
  <c r="AE2191" i="109"/>
  <c r="AP2191" i="109"/>
  <c r="AS2191" i="109" s="1"/>
  <c r="AN2191" i="109"/>
  <c r="AL2191" i="109"/>
  <c r="AR2191" i="109" s="1"/>
  <c r="AK2191" i="109"/>
  <c r="AD2193" i="109"/>
  <c r="AH2194" i="109"/>
  <c r="AB2203" i="109"/>
  <c r="AC2203" i="109" s="1"/>
  <c r="AA2203" i="109"/>
  <c r="AD2203" i="109" s="1"/>
  <c r="AK2211" i="109"/>
  <c r="AI2211" i="109"/>
  <c r="AH2211" i="109"/>
  <c r="AG2211" i="109"/>
  <c r="AF2211" i="109"/>
  <c r="AE2211" i="109"/>
  <c r="Z2211" i="109"/>
  <c r="Y2211" i="109"/>
  <c r="AE2229" i="109"/>
  <c r="AG2239" i="109"/>
  <c r="X2166" i="109"/>
  <c r="AD2166" i="109" s="1"/>
  <c r="AL2170" i="109"/>
  <c r="AA2180" i="109"/>
  <c r="AB2180" i="109"/>
  <c r="AC2180" i="109" s="1"/>
  <c r="AL2182" i="109"/>
  <c r="AD2183" i="109"/>
  <c r="X2191" i="109"/>
  <c r="AD2191" i="109" s="1"/>
  <c r="AI2194" i="109"/>
  <c r="AK2200" i="109"/>
  <c r="AI2200" i="109"/>
  <c r="AH2200" i="109"/>
  <c r="AG2200" i="109"/>
  <c r="AF2200" i="109"/>
  <c r="AE2200" i="109"/>
  <c r="Y2200" i="109"/>
  <c r="Z2200" i="109"/>
  <c r="X2200" i="109"/>
  <c r="AD2200" i="109" s="1"/>
  <c r="X2211" i="109"/>
  <c r="AD2211" i="109" s="1"/>
  <c r="AP2219" i="109"/>
  <c r="AO2219" i="109"/>
  <c r="AN2219" i="109"/>
  <c r="AM2219" i="109"/>
  <c r="AL2219" i="109"/>
  <c r="AK2219" i="109"/>
  <c r="AJ2219" i="109"/>
  <c r="AF2219" i="109"/>
  <c r="AR2219" i="109" s="1"/>
  <c r="AE2219" i="109"/>
  <c r="AG2219" i="109"/>
  <c r="Y2219" i="109"/>
  <c r="X2219" i="109"/>
  <c r="AD2219" i="109" s="1"/>
  <c r="AS2226" i="109"/>
  <c r="AI2229" i="109"/>
  <c r="AD2233" i="109"/>
  <c r="AH2239" i="109"/>
  <c r="AR2239" i="109" s="1"/>
  <c r="AB2237" i="109"/>
  <c r="AC2237" i="109" s="1"/>
  <c r="AA2237" i="109"/>
  <c r="Y2184" i="109"/>
  <c r="AO2184" i="109"/>
  <c r="AS2184" i="109" s="1"/>
  <c r="Z2184" i="109"/>
  <c r="Y2195" i="109"/>
  <c r="AO2195" i="109"/>
  <c r="AS2195" i="109" s="1"/>
  <c r="Z2195" i="109"/>
  <c r="Y2205" i="109"/>
  <c r="X2205" i="109"/>
  <c r="AD2205" i="109" s="1"/>
  <c r="AK2205" i="109"/>
  <c r="AD2235" i="109"/>
  <c r="Y2250" i="109"/>
  <c r="X2250" i="109"/>
  <c r="AD2250" i="109" s="1"/>
  <c r="AP2250" i="109"/>
  <c r="AO2250" i="109"/>
  <c r="AS2250" i="109" s="1"/>
  <c r="AN2250" i="109"/>
  <c r="AM2250" i="109"/>
  <c r="AL2250" i="109"/>
  <c r="AJ2250" i="109"/>
  <c r="AI2250" i="109"/>
  <c r="AF2205" i="109"/>
  <c r="AB2213" i="109"/>
  <c r="AC2213" i="109" s="1"/>
  <c r="AA2213" i="109"/>
  <c r="AM2221" i="109"/>
  <c r="AL2221" i="109"/>
  <c r="AK2221" i="109"/>
  <c r="AJ2221" i="109"/>
  <c r="AI2221" i="109"/>
  <c r="AH2221" i="109"/>
  <c r="AG2221" i="109"/>
  <c r="AQ2221" i="109" s="1"/>
  <c r="AF2221" i="109"/>
  <c r="AR2221" i="109" s="1"/>
  <c r="AK2233" i="109"/>
  <c r="AJ2233" i="109"/>
  <c r="AI2233" i="109"/>
  <c r="AH2233" i="109"/>
  <c r="AG2233" i="109"/>
  <c r="AF2233" i="109"/>
  <c r="AR2233" i="109" s="1"/>
  <c r="AE2233" i="109"/>
  <c r="AQ2233" i="109" s="1"/>
  <c r="Z2233" i="109"/>
  <c r="Y2233" i="109"/>
  <c r="AO2162" i="109"/>
  <c r="AS2162" i="109" s="1"/>
  <c r="AT2162" i="109" s="1"/>
  <c r="AU2162" i="109" s="1"/>
  <c r="AO2173" i="109"/>
  <c r="AS2173" i="109" s="1"/>
  <c r="AE2184" i="109"/>
  <c r="AE2195" i="109"/>
  <c r="AG2205" i="109"/>
  <c r="X2221" i="109"/>
  <c r="AD2221" i="109" s="1"/>
  <c r="AB2225" i="109"/>
  <c r="AC2225" i="109" s="1"/>
  <c r="AA2225" i="109"/>
  <c r="X2233" i="109"/>
  <c r="AF2184" i="109"/>
  <c r="AR2184" i="109" s="1"/>
  <c r="AF2195" i="109"/>
  <c r="AH2205" i="109"/>
  <c r="AE2214" i="109"/>
  <c r="AQ2214" i="109" s="1"/>
  <c r="Z2214" i="109"/>
  <c r="Y2214" i="109"/>
  <c r="X2214" i="109"/>
  <c r="AD2214" i="109" s="1"/>
  <c r="AP2214" i="109"/>
  <c r="AO2214" i="109"/>
  <c r="AS2214" i="109" s="1"/>
  <c r="Z2226" i="109"/>
  <c r="Y2226" i="109"/>
  <c r="X2226" i="109"/>
  <c r="AD2226" i="109" s="1"/>
  <c r="AN2226" i="109"/>
  <c r="AR2226" i="109" s="1"/>
  <c r="AM2226" i="109"/>
  <c r="AE2226" i="109"/>
  <c r="Y2228" i="109"/>
  <c r="X2228" i="109"/>
  <c r="AD2228" i="109" s="1"/>
  <c r="AP2228" i="109"/>
  <c r="AO2228" i="109"/>
  <c r="AN2228" i="109"/>
  <c r="AJ2228" i="109"/>
  <c r="AR2228" i="109" s="1"/>
  <c r="AI2228" i="109"/>
  <c r="Z2248" i="109"/>
  <c r="Y2248" i="109"/>
  <c r="X2248" i="109"/>
  <c r="AD2248" i="109" s="1"/>
  <c r="AP2248" i="109"/>
  <c r="AN2248" i="109"/>
  <c r="AR2248" i="109" s="1"/>
  <c r="AM2248" i="109"/>
  <c r="AE2248" i="109"/>
  <c r="AQ2248" i="109" s="1"/>
  <c r="AE2250" i="109"/>
  <c r="AI2184" i="109"/>
  <c r="AE2192" i="109"/>
  <c r="AQ2192" i="109" s="1"/>
  <c r="Y2192" i="109"/>
  <c r="AI2195" i="109"/>
  <c r="AL2205" i="109"/>
  <c r="AH2214" i="109"/>
  <c r="AD2225" i="109"/>
  <c r="AH2226" i="109"/>
  <c r="AM2233" i="109"/>
  <c r="AD2245" i="109"/>
  <c r="AH2248" i="109"/>
  <c r="AH2250" i="109"/>
  <c r="AJ2184" i="109"/>
  <c r="X2192" i="109"/>
  <c r="AD2192" i="109" s="1"/>
  <c r="AJ2195" i="109"/>
  <c r="AM2205" i="109"/>
  <c r="AI2214" i="109"/>
  <c r="AI2226" i="109"/>
  <c r="AE2228" i="109"/>
  <c r="AQ2228" i="109" s="1"/>
  <c r="AN2233" i="109"/>
  <c r="AD2234" i="109"/>
  <c r="AB2236" i="109"/>
  <c r="AC2236" i="109" s="1"/>
  <c r="AA2236" i="109"/>
  <c r="Z2237" i="109"/>
  <c r="Y2237" i="109"/>
  <c r="X2237" i="109"/>
  <c r="AD2237" i="109" s="1"/>
  <c r="AN2237" i="109"/>
  <c r="AR2237" i="109" s="1"/>
  <c r="AM2237" i="109"/>
  <c r="AE2237" i="109"/>
  <c r="AI2248" i="109"/>
  <c r="AK2250" i="109"/>
  <c r="AO2236" i="109"/>
  <c r="AS2236" i="109" s="1"/>
  <c r="AO2247" i="109"/>
  <c r="X2234" i="109"/>
  <c r="AP2236" i="109"/>
  <c r="X2245" i="109"/>
  <c r="AP2247" i="109"/>
  <c r="X2236" i="109"/>
  <c r="AD2236" i="109" s="1"/>
  <c r="AT2236" i="109" s="1"/>
  <c r="AU2236" i="109" s="1"/>
  <c r="X2247" i="109"/>
  <c r="Y2236" i="109"/>
  <c r="Y2247" i="109"/>
  <c r="Z2236" i="109"/>
  <c r="Z2247" i="109"/>
  <c r="AE2234" i="109"/>
  <c r="AE2245" i="109"/>
  <c r="AF2234" i="109"/>
  <c r="AR2234" i="109" s="1"/>
  <c r="AF2245" i="109"/>
  <c r="AR2245" i="109" s="1"/>
  <c r="AG2234" i="109"/>
  <c r="AG2245" i="109"/>
  <c r="L30" i="2"/>
  <c r="L29" i="2"/>
  <c r="I6" i="188" a="1"/>
  <c r="I6" i="188" s="1"/>
  <c r="AT2121" i="109" l="1"/>
  <c r="AU2121" i="109" s="1"/>
  <c r="AT2160" i="109"/>
  <c r="AU2160" i="109" s="1"/>
  <c r="AT1711" i="109"/>
  <c r="AU1711" i="109" s="1"/>
  <c r="AT9" i="109"/>
  <c r="AU9" i="109" s="1"/>
  <c r="AT2179" i="109"/>
  <c r="AU2179" i="109" s="1"/>
  <c r="AT1746" i="109"/>
  <c r="AU1746" i="109" s="1"/>
  <c r="AT1742" i="109"/>
  <c r="AU1742" i="109" s="1"/>
  <c r="AR1797" i="109"/>
  <c r="AS1715" i="109"/>
  <c r="AQ2250" i="109"/>
  <c r="AQ2212" i="109"/>
  <c r="AR2116" i="109"/>
  <c r="AR2081" i="109"/>
  <c r="AT1988" i="109"/>
  <c r="AU1988" i="109" s="1"/>
  <c r="AT1986" i="109"/>
  <c r="AU1986" i="109" s="1"/>
  <c r="AR2036" i="109"/>
  <c r="AT2036" i="109" s="1"/>
  <c r="AU2036" i="109" s="1"/>
  <c r="AT1931" i="109"/>
  <c r="AU1931" i="109" s="1"/>
  <c r="AQ1804" i="109"/>
  <c r="AT1643" i="109"/>
  <c r="AU1643" i="109" s="1"/>
  <c r="AT1476" i="109"/>
  <c r="AU1476" i="109" s="1"/>
  <c r="AR1071" i="109"/>
  <c r="AU534" i="109"/>
  <c r="AS2150" i="109"/>
  <c r="AT2172" i="109"/>
  <c r="AU2172" i="109" s="1"/>
  <c r="AT1983" i="109"/>
  <c r="AU1983" i="109" s="1"/>
  <c r="AT1928" i="109"/>
  <c r="AU1928" i="109" s="1"/>
  <c r="AT1922" i="109"/>
  <c r="AU1922" i="109" s="1"/>
  <c r="AT1845" i="109"/>
  <c r="AU1845" i="109" s="1"/>
  <c r="AR1840" i="109"/>
  <c r="AS1941" i="109"/>
  <c r="AT1636" i="109"/>
  <c r="AU1636" i="109" s="1"/>
  <c r="AS1798" i="109"/>
  <c r="AQ1775" i="109"/>
  <c r="AQ1623" i="109"/>
  <c r="AQ1754" i="109"/>
  <c r="AR1416" i="109"/>
  <c r="AT1277" i="109"/>
  <c r="AU1277" i="109" s="1"/>
  <c r="AT1067" i="109"/>
  <c r="AU1067" i="109" s="1"/>
  <c r="AQ967" i="109"/>
  <c r="AD743" i="109"/>
  <c r="AT743" i="109" s="1"/>
  <c r="AU743" i="109" s="1"/>
  <c r="AT652" i="109"/>
  <c r="AU652" i="109" s="1"/>
  <c r="AR915" i="109"/>
  <c r="AT915" i="109" s="1"/>
  <c r="AU915" i="109" s="1"/>
  <c r="AT758" i="109"/>
  <c r="AU758" i="109" s="1"/>
  <c r="AR452" i="109"/>
  <c r="AT452" i="109" s="1"/>
  <c r="AU452" i="109" s="1"/>
  <c r="AQ536" i="109"/>
  <c r="AU512" i="109"/>
  <c r="AT411" i="109"/>
  <c r="AU411" i="109" s="1"/>
  <c r="AT421" i="109"/>
  <c r="AU421" i="109" s="1"/>
  <c r="AT806" i="109"/>
  <c r="AU806" i="109" s="1"/>
  <c r="AR216" i="109"/>
  <c r="AR464" i="109"/>
  <c r="AT25" i="109"/>
  <c r="AU25" i="109" s="1"/>
  <c r="AR109" i="109"/>
  <c r="AT427" i="109"/>
  <c r="AU427" i="109" s="1"/>
  <c r="AT2166" i="109"/>
  <c r="AU2166" i="109" s="1"/>
  <c r="AT2205" i="109"/>
  <c r="AU2205" i="109" s="1"/>
  <c r="AT2130" i="109"/>
  <c r="AU2130" i="109" s="1"/>
  <c r="AT2222" i="109"/>
  <c r="AU2222" i="109" s="1"/>
  <c r="AR2185" i="109"/>
  <c r="AT2185" i="109" s="1"/>
  <c r="AU2185" i="109" s="1"/>
  <c r="AT2217" i="109"/>
  <c r="AU2217" i="109" s="1"/>
  <c r="AT2150" i="109"/>
  <c r="AU2150" i="109" s="1"/>
  <c r="AT2223" i="109"/>
  <c r="AU2223" i="109" s="1"/>
  <c r="AS2028" i="109"/>
  <c r="AT2028" i="109" s="1"/>
  <c r="AU2028" i="109" s="1"/>
  <c r="AT2092" i="109"/>
  <c r="AU2092" i="109" s="1"/>
  <c r="AQ1875" i="109"/>
  <c r="AS1891" i="109"/>
  <c r="AT1798" i="109"/>
  <c r="AU1798" i="109" s="1"/>
  <c r="AR1754" i="109"/>
  <c r="AT1754" i="109" s="1"/>
  <c r="AU1754" i="109" s="1"/>
  <c r="AR1526" i="109"/>
  <c r="AR1457" i="109"/>
  <c r="AT1457" i="109" s="1"/>
  <c r="AU1457" i="109" s="1"/>
  <c r="AR1516" i="109"/>
  <c r="AR1679" i="109"/>
  <c r="AT1381" i="109"/>
  <c r="AU1381" i="109" s="1"/>
  <c r="AT1311" i="109"/>
  <c r="AU1311" i="109" s="1"/>
  <c r="AT936" i="109"/>
  <c r="AU936" i="109" s="1"/>
  <c r="AR1154" i="109"/>
  <c r="AT1154" i="109" s="1"/>
  <c r="AU1154" i="109" s="1"/>
  <c r="AT1022" i="109"/>
  <c r="AU1022" i="109" s="1"/>
  <c r="AR865" i="109"/>
  <c r="AT865" i="109" s="1"/>
  <c r="AU865" i="109" s="1"/>
  <c r="AT1223" i="109"/>
  <c r="AU1223" i="109" s="1"/>
  <c r="AD631" i="109"/>
  <c r="AT631" i="109" s="1"/>
  <c r="AU631" i="109" s="1"/>
  <c r="AQ904" i="109"/>
  <c r="AR648" i="109"/>
  <c r="AR659" i="109"/>
  <c r="AR641" i="109"/>
  <c r="AQ498" i="109"/>
  <c r="AQ731" i="109"/>
  <c r="AQ422" i="109"/>
  <c r="AS727" i="109"/>
  <c r="AT2193" i="109"/>
  <c r="AU2193" i="109" s="1"/>
  <c r="AT2237" i="109"/>
  <c r="AU2237" i="109" s="1"/>
  <c r="AT1937" i="109"/>
  <c r="AU1937" i="109" s="1"/>
  <c r="AT1718" i="109"/>
  <c r="AU1718" i="109" s="1"/>
  <c r="AT1326" i="109"/>
  <c r="AU1326" i="109" s="1"/>
  <c r="AD1108" i="109"/>
  <c r="AT1108" i="109" s="1"/>
  <c r="AU1108" i="109" s="1"/>
  <c r="AR550" i="109"/>
  <c r="AT550" i="109" s="1"/>
  <c r="AU550" i="109" s="1"/>
  <c r="AT2212" i="109"/>
  <c r="AU2212" i="109" s="1"/>
  <c r="AQ1074" i="109"/>
  <c r="AR2212" i="109"/>
  <c r="AR2195" i="109"/>
  <c r="AQ2183" i="109"/>
  <c r="AD2204" i="109"/>
  <c r="AT2204" i="109" s="1"/>
  <c r="AU2204" i="109" s="1"/>
  <c r="AR2223" i="109"/>
  <c r="AQ2130" i="109"/>
  <c r="AU2094" i="109"/>
  <c r="AR2108" i="109"/>
  <c r="AT2047" i="109"/>
  <c r="AU2047" i="109" s="1"/>
  <c r="AQ1926" i="109"/>
  <c r="AR1933" i="109"/>
  <c r="AT1933" i="109" s="1"/>
  <c r="AU1933" i="109" s="1"/>
  <c r="AT1915" i="109"/>
  <c r="AU1915" i="109" s="1"/>
  <c r="AT1903" i="109"/>
  <c r="AU1903" i="109" s="1"/>
  <c r="AQ1859" i="109"/>
  <c r="AT1744" i="109"/>
  <c r="AU1744" i="109" s="1"/>
  <c r="AR1665" i="109"/>
  <c r="AT1645" i="109"/>
  <c r="AU1645" i="109" s="1"/>
  <c r="AT1506" i="109"/>
  <c r="AU1506" i="109" s="1"/>
  <c r="AR1719" i="109"/>
  <c r="AT1456" i="109"/>
  <c r="AU1456" i="109" s="1"/>
  <c r="AQ1526" i="109"/>
  <c r="AQ1154" i="109"/>
  <c r="AD838" i="109"/>
  <c r="AT838" i="109" s="1"/>
  <c r="AU838" i="109" s="1"/>
  <c r="AD755" i="109"/>
  <c r="AT755" i="109" s="1"/>
  <c r="AU755" i="109" s="1"/>
  <c r="AR908" i="109"/>
  <c r="AT908" i="109" s="1"/>
  <c r="AU908" i="109" s="1"/>
  <c r="AQ766" i="109"/>
  <c r="AT741" i="109"/>
  <c r="AU741" i="109" s="1"/>
  <c r="AT611" i="109"/>
  <c r="AU611" i="109" s="1"/>
  <c r="AT971" i="109"/>
  <c r="AU971" i="109" s="1"/>
  <c r="AQ460" i="109"/>
  <c r="AT376" i="109"/>
  <c r="AU376" i="109" s="1"/>
  <c r="AR422" i="109"/>
  <c r="AT159" i="109"/>
  <c r="AU159" i="109" s="1"/>
  <c r="AQ114" i="109"/>
  <c r="AQ2194" i="109"/>
  <c r="AR2097" i="109"/>
  <c r="AT2097" i="109" s="1"/>
  <c r="AU2097" i="109" s="1"/>
  <c r="AT1195" i="109"/>
  <c r="AU1195" i="109" s="1"/>
  <c r="AT1991" i="109"/>
  <c r="AU1991" i="109" s="1"/>
  <c r="AT1342" i="109"/>
  <c r="AU1342" i="109" s="1"/>
  <c r="AT933" i="109"/>
  <c r="AU933" i="109" s="1"/>
  <c r="AR2177" i="109"/>
  <c r="AT1829" i="109"/>
  <c r="AU1829" i="109" s="1"/>
  <c r="AT1658" i="109"/>
  <c r="AU1658" i="109" s="1"/>
  <c r="AT1586" i="109"/>
  <c r="AU1586" i="109" s="1"/>
  <c r="AQ1351" i="109"/>
  <c r="AT302" i="109"/>
  <c r="AU302" i="109" s="1"/>
  <c r="AT2165" i="109"/>
  <c r="AU2165" i="109" s="1"/>
  <c r="AS2124" i="109"/>
  <c r="AQ2154" i="109"/>
  <c r="AQ2058" i="109"/>
  <c r="AR2079" i="109"/>
  <c r="AT2079" i="109" s="1"/>
  <c r="AU2079" i="109" s="1"/>
  <c r="AT1895" i="109"/>
  <c r="AU1895" i="109" s="1"/>
  <c r="AR1859" i="109"/>
  <c r="AT1859" i="109" s="1"/>
  <c r="AU1859" i="109" s="1"/>
  <c r="AQ2128" i="109"/>
  <c r="AQ1665" i="109"/>
  <c r="AQ1832" i="109"/>
  <c r="AQ1779" i="109"/>
  <c r="AT1774" i="109"/>
  <c r="AU1774" i="109" s="1"/>
  <c r="AT1750" i="109"/>
  <c r="AU1750" i="109" s="1"/>
  <c r="AD1595" i="109"/>
  <c r="AR1577" i="109"/>
  <c r="AT1577" i="109" s="1"/>
  <c r="AU1577" i="109" s="1"/>
  <c r="AU1505" i="109"/>
  <c r="AS1469" i="109"/>
  <c r="AQ1392" i="109"/>
  <c r="AT1084" i="109"/>
  <c r="AU1084" i="109" s="1"/>
  <c r="AR1265" i="109"/>
  <c r="AT1268" i="109"/>
  <c r="AU1268" i="109" s="1"/>
  <c r="AT889" i="109"/>
  <c r="AU889" i="109" s="1"/>
  <c r="AR1024" i="109"/>
  <c r="AT1024" i="109" s="1"/>
  <c r="AU1024" i="109" s="1"/>
  <c r="AT720" i="109"/>
  <c r="AU720" i="109" s="1"/>
  <c r="AT707" i="109"/>
  <c r="AU707" i="109" s="1"/>
  <c r="AT982" i="109"/>
  <c r="AU982" i="109" s="1"/>
  <c r="AT923" i="109"/>
  <c r="AU923" i="109" s="1"/>
  <c r="AT560" i="109"/>
  <c r="AU560" i="109" s="1"/>
  <c r="AR597" i="109"/>
  <c r="AT869" i="109"/>
  <c r="AU869" i="109" s="1"/>
  <c r="AQ549" i="109"/>
  <c r="AQ467" i="109"/>
  <c r="AR274" i="109"/>
  <c r="AQ269" i="109"/>
  <c r="AT209" i="109"/>
  <c r="AU209" i="109" s="1"/>
  <c r="AQ143" i="109"/>
  <c r="AT20" i="109"/>
  <c r="AU20" i="109" s="1"/>
  <c r="AQ61" i="109"/>
  <c r="AT2226" i="109"/>
  <c r="AU2226" i="109" s="1"/>
  <c r="AT1583" i="109"/>
  <c r="AU1583" i="109" s="1"/>
  <c r="AQ2249" i="109"/>
  <c r="AT785" i="109"/>
  <c r="AU785" i="109" s="1"/>
  <c r="AT310" i="109"/>
  <c r="AU310" i="109" s="1"/>
  <c r="AQ1739" i="109"/>
  <c r="AS157" i="109"/>
  <c r="AT1997" i="109"/>
  <c r="AU1997" i="109" s="1"/>
  <c r="AT1791" i="109"/>
  <c r="AU1791" i="109" s="1"/>
  <c r="AR1009" i="109"/>
  <c r="AT1009" i="109" s="1"/>
  <c r="AU1009" i="109" s="1"/>
  <c r="AT1106" i="109"/>
  <c r="AU1106" i="109" s="1"/>
  <c r="AQ137" i="109"/>
  <c r="AT522" i="109"/>
  <c r="AU522" i="109" s="1"/>
  <c r="AT2177" i="109"/>
  <c r="AU2177" i="109" s="1"/>
  <c r="AT2123" i="109"/>
  <c r="AU2123" i="109" s="1"/>
  <c r="AS1979" i="109"/>
  <c r="AT1831" i="109"/>
  <c r="AU1831" i="109" s="1"/>
  <c r="AQ1505" i="109"/>
  <c r="AT1653" i="109"/>
  <c r="AU1653" i="109" s="1"/>
  <c r="AS1756" i="109"/>
  <c r="AS1719" i="109"/>
  <c r="AT1558" i="109"/>
  <c r="AU1558" i="109" s="1"/>
  <c r="AR1415" i="109"/>
  <c r="AT1415" i="109" s="1"/>
  <c r="AU1415" i="109" s="1"/>
  <c r="AT1529" i="109"/>
  <c r="AU1529" i="109" s="1"/>
  <c r="AS1366" i="109"/>
  <c r="AS1438" i="109"/>
  <c r="AT1386" i="109"/>
  <c r="AU1386" i="109" s="1"/>
  <c r="AQ1057" i="109"/>
  <c r="AT851" i="109"/>
  <c r="AU851" i="109" s="1"/>
  <c r="AR1168" i="109"/>
  <c r="AT1168" i="109" s="1"/>
  <c r="AU1168" i="109" s="1"/>
  <c r="AT613" i="109"/>
  <c r="AU613" i="109" s="1"/>
  <c r="AT742" i="109"/>
  <c r="AU742" i="109" s="1"/>
  <c r="AT718" i="109"/>
  <c r="AU718" i="109" s="1"/>
  <c r="AQ702" i="109"/>
  <c r="AD324" i="109"/>
  <c r="AT324" i="109" s="1"/>
  <c r="AU324" i="109" s="1"/>
  <c r="AR369" i="109"/>
  <c r="AT250" i="109"/>
  <c r="AU250" i="109" s="1"/>
  <c r="AR176" i="109"/>
  <c r="AR543" i="109"/>
  <c r="AT1417" i="109"/>
  <c r="AU1417" i="109" s="1"/>
  <c r="AT2107" i="109"/>
  <c r="AU2107" i="109" s="1"/>
  <c r="AQ2131" i="109"/>
  <c r="AU1987" i="109"/>
  <c r="AT1990" i="109"/>
  <c r="AU1990" i="109" s="1"/>
  <c r="AR1764" i="109"/>
  <c r="AT1764" i="109" s="1"/>
  <c r="AU1764" i="109" s="1"/>
  <c r="AT1469" i="109"/>
  <c r="AU1469" i="109" s="1"/>
  <c r="AQ1466" i="109"/>
  <c r="AR721" i="109"/>
  <c r="AQ908" i="109"/>
  <c r="AT545" i="109"/>
  <c r="AU545" i="109" s="1"/>
  <c r="AU489" i="109"/>
  <c r="AQ419" i="109"/>
  <c r="AT133" i="109"/>
  <c r="AU133" i="109" s="1"/>
  <c r="AT69" i="109"/>
  <c r="AU69" i="109" s="1"/>
  <c r="AT321" i="109"/>
  <c r="AU321" i="109" s="1"/>
  <c r="AT2105" i="109"/>
  <c r="AU2105" i="109" s="1"/>
  <c r="AR2250" i="109"/>
  <c r="AT2250" i="109" s="1"/>
  <c r="AU2250" i="109" s="1"/>
  <c r="AT2188" i="109"/>
  <c r="AU2188" i="109" s="1"/>
  <c r="AT2067" i="109"/>
  <c r="AU2067" i="109" s="1"/>
  <c r="AS2127" i="109"/>
  <c r="AR2041" i="109"/>
  <c r="AS1922" i="109"/>
  <c r="AQ1942" i="109"/>
  <c r="AD1596" i="109"/>
  <c r="AT1596" i="109" s="1"/>
  <c r="AU1596" i="109" s="1"/>
  <c r="AT1747" i="109"/>
  <c r="AU1747" i="109" s="1"/>
  <c r="AS1764" i="109"/>
  <c r="AR1755" i="109"/>
  <c r="AT1755" i="109" s="1"/>
  <c r="AU1755" i="109" s="1"/>
  <c r="AT1545" i="109"/>
  <c r="AU1545" i="109" s="1"/>
  <c r="AU1688" i="109"/>
  <c r="AD1508" i="109"/>
  <c r="AT1508" i="109" s="1"/>
  <c r="AU1508" i="109" s="1"/>
  <c r="AT1414" i="109"/>
  <c r="AU1414" i="109" s="1"/>
  <c r="AT1450" i="109"/>
  <c r="AU1450" i="109" s="1"/>
  <c r="AT1366" i="109"/>
  <c r="AU1366" i="109" s="1"/>
  <c r="AT1331" i="109"/>
  <c r="AU1331" i="109" s="1"/>
  <c r="AT1270" i="109"/>
  <c r="AU1270" i="109" s="1"/>
  <c r="AQ1342" i="109"/>
  <c r="AT1113" i="109"/>
  <c r="AU1113" i="109" s="1"/>
  <c r="AQ1081" i="109"/>
  <c r="AS1243" i="109"/>
  <c r="AQ1192" i="109"/>
  <c r="AR1354" i="109"/>
  <c r="AS789" i="109"/>
  <c r="AR540" i="109"/>
  <c r="AT927" i="109"/>
  <c r="AU927" i="109" s="1"/>
  <c r="AT673" i="109"/>
  <c r="AU673" i="109" s="1"/>
  <c r="AT605" i="109"/>
  <c r="AU605" i="109" s="1"/>
  <c r="AR705" i="109"/>
  <c r="AT705" i="109" s="1"/>
  <c r="AU705" i="109" s="1"/>
  <c r="AS637" i="109"/>
  <c r="AT496" i="109"/>
  <c r="AU496" i="109" s="1"/>
  <c r="AQ281" i="109"/>
  <c r="AS465" i="109"/>
  <c r="AR419" i="109"/>
  <c r="AQ119" i="109"/>
  <c r="AQ906" i="109"/>
  <c r="AQ174" i="109"/>
  <c r="AR2194" i="109"/>
  <c r="AR1733" i="109"/>
  <c r="AT959" i="109"/>
  <c r="AU959" i="109" s="1"/>
  <c r="AT1943" i="109"/>
  <c r="AU1943" i="109" s="1"/>
  <c r="AT828" i="109"/>
  <c r="AU828" i="109" s="1"/>
  <c r="AT2215" i="109"/>
  <c r="AU2215" i="109" s="1"/>
  <c r="AT1442" i="109"/>
  <c r="AU1442" i="109" s="1"/>
  <c r="AR1440" i="109"/>
  <c r="AT1440" i="109" s="1"/>
  <c r="AU1440" i="109" s="1"/>
  <c r="AR1587" i="109"/>
  <c r="AT1587" i="109" s="1"/>
  <c r="AU1587" i="109" s="1"/>
  <c r="AQ2245" i="109"/>
  <c r="AQ2234" i="109"/>
  <c r="AR2196" i="109"/>
  <c r="AT50" i="109"/>
  <c r="AU50" i="109" s="1"/>
  <c r="AT2234" i="109"/>
  <c r="AU2234" i="109" s="1"/>
  <c r="AT1525" i="109"/>
  <c r="AU1525" i="109" s="1"/>
  <c r="AQ1468" i="109"/>
  <c r="AT1332" i="109"/>
  <c r="AU1332" i="109" s="1"/>
  <c r="AT623" i="109"/>
  <c r="AU623" i="109" s="1"/>
  <c r="AT597" i="109"/>
  <c r="AU597" i="109" s="1"/>
  <c r="AQ887" i="109"/>
  <c r="AT467" i="109"/>
  <c r="AU467" i="109" s="1"/>
  <c r="AT199" i="109"/>
  <c r="AU199" i="109" s="1"/>
  <c r="AT192" i="109"/>
  <c r="AU192" i="109" s="1"/>
  <c r="AT2168" i="109"/>
  <c r="AU2168" i="109" s="1"/>
  <c r="AT1816" i="109"/>
  <c r="AU1816" i="109" s="1"/>
  <c r="AT1568" i="109"/>
  <c r="AU1568" i="109" s="1"/>
  <c r="AQ1521" i="109"/>
  <c r="AD1500" i="109"/>
  <c r="AT1500" i="109" s="1"/>
  <c r="AU1500" i="109" s="1"/>
  <c r="AT1581" i="109"/>
  <c r="AU1581" i="109" s="1"/>
  <c r="AQ1363" i="109"/>
  <c r="AD1454" i="109"/>
  <c r="AT1454" i="109" s="1"/>
  <c r="AU1454" i="109" s="1"/>
  <c r="AT1298" i="109"/>
  <c r="AU1298" i="109" s="1"/>
  <c r="AD911" i="109"/>
  <c r="AT911" i="109" s="1"/>
  <c r="AU911" i="109" s="1"/>
  <c r="AU847" i="109"/>
  <c r="AR496" i="109"/>
  <c r="AD521" i="109"/>
  <c r="AQ256" i="109"/>
  <c r="AQ200" i="109"/>
  <c r="AR374" i="109"/>
  <c r="AT219" i="109"/>
  <c r="AU219" i="109" s="1"/>
  <c r="AT2152" i="109"/>
  <c r="AU2152" i="109" s="1"/>
  <c r="AR244" i="109"/>
  <c r="AT244" i="109" s="1"/>
  <c r="AU244" i="109" s="1"/>
  <c r="AT56" i="109"/>
  <c r="AU56" i="109" s="1"/>
  <c r="AT95" i="109"/>
  <c r="AU95" i="109" s="1"/>
  <c r="AR2077" i="109"/>
  <c r="AT2077" i="109" s="1"/>
  <c r="AU2077" i="109" s="1"/>
  <c r="AT2081" i="109"/>
  <c r="AU2081" i="109" s="1"/>
  <c r="AT251" i="109"/>
  <c r="AU251" i="109" s="1"/>
  <c r="AT194" i="109"/>
  <c r="AU194" i="109" s="1"/>
  <c r="AT2191" i="109"/>
  <c r="AU2191" i="109" s="1"/>
  <c r="AT1518" i="109"/>
  <c r="AU1518" i="109" s="1"/>
  <c r="AR1211" i="109"/>
  <c r="AT1211" i="109" s="1"/>
  <c r="AU1211" i="109" s="1"/>
  <c r="AT845" i="109"/>
  <c r="AU845" i="109" s="1"/>
  <c r="AT253" i="109"/>
  <c r="AU253" i="109" s="1"/>
  <c r="AR2208" i="109"/>
  <c r="AT2208" i="109" s="1"/>
  <c r="AU2208" i="109" s="1"/>
  <c r="AT2007" i="109"/>
  <c r="AU2007" i="109" s="1"/>
  <c r="AT1728" i="109"/>
  <c r="AU1728" i="109" s="1"/>
  <c r="AT1086" i="109"/>
  <c r="AU1086" i="109" s="1"/>
  <c r="AT1772" i="109"/>
  <c r="AU1772" i="109" s="1"/>
  <c r="AT1495" i="109"/>
  <c r="AU1495" i="109" s="1"/>
  <c r="AR2215" i="109"/>
  <c r="AR2201" i="109"/>
  <c r="AT2201" i="109" s="1"/>
  <c r="AU2201" i="109" s="1"/>
  <c r="AD2216" i="109"/>
  <c r="AQ2215" i="109"/>
  <c r="AQ2176" i="109"/>
  <c r="AT2159" i="109"/>
  <c r="AU2159" i="109" s="1"/>
  <c r="AT2066" i="109"/>
  <c r="AU2066" i="109" s="1"/>
  <c r="AQ2077" i="109"/>
  <c r="AR2131" i="109"/>
  <c r="AT2131" i="109" s="1"/>
  <c r="AU2131" i="109" s="1"/>
  <c r="AR2127" i="109"/>
  <c r="AT2127" i="109" s="1"/>
  <c r="AU2127" i="109" s="1"/>
  <c r="AT1974" i="109"/>
  <c r="AU1974" i="109" s="1"/>
  <c r="AR1955" i="109"/>
  <c r="AT1955" i="109" s="1"/>
  <c r="AU1955" i="109" s="1"/>
  <c r="AS1901" i="109"/>
  <c r="AT1812" i="109"/>
  <c r="AU1812" i="109" s="1"/>
  <c r="AS1913" i="109"/>
  <c r="AQ1848" i="109"/>
  <c r="AS1685" i="109"/>
  <c r="AU1637" i="109"/>
  <c r="AR1409" i="109"/>
  <c r="AQ1364" i="109"/>
  <c r="AT1321" i="109"/>
  <c r="AU1321" i="109" s="1"/>
  <c r="AR1480" i="109"/>
  <c r="AT1480" i="109" s="1"/>
  <c r="AU1480" i="109" s="1"/>
  <c r="AR1363" i="109"/>
  <c r="AT1363" i="109" s="1"/>
  <c r="AU1363" i="109" s="1"/>
  <c r="AR1343" i="109"/>
  <c r="AT1343" i="109" s="1"/>
  <c r="AU1343" i="109" s="1"/>
  <c r="AT1283" i="109"/>
  <c r="AU1283" i="109" s="1"/>
  <c r="AT1290" i="109"/>
  <c r="AU1290" i="109" s="1"/>
  <c r="AT1445" i="109"/>
  <c r="AU1445" i="109" s="1"/>
  <c r="AS1272" i="109"/>
  <c r="AT1220" i="109"/>
  <c r="AU1220" i="109" s="1"/>
  <c r="AR1003" i="109"/>
  <c r="AT817" i="109"/>
  <c r="AU817" i="109" s="1"/>
  <c r="AT766" i="109"/>
  <c r="AU766" i="109" s="1"/>
  <c r="AQ828" i="109"/>
  <c r="AR789" i="109"/>
  <c r="AQ767" i="109"/>
  <c r="AQ504" i="109"/>
  <c r="AQ450" i="109"/>
  <c r="AT772" i="109"/>
  <c r="AU772" i="109" s="1"/>
  <c r="AR493" i="109"/>
  <c r="AT493" i="109" s="1"/>
  <c r="AU493" i="109" s="1"/>
  <c r="AR309" i="109"/>
  <c r="AQ898" i="109"/>
  <c r="AT322" i="109"/>
  <c r="AU322" i="109" s="1"/>
  <c r="AT346" i="109"/>
  <c r="AU346" i="109" s="1"/>
  <c r="AR200" i="109"/>
  <c r="AR639" i="109"/>
  <c r="AQ244" i="109"/>
  <c r="AQ56" i="109"/>
  <c r="AQ338" i="109"/>
  <c r="AT340" i="109"/>
  <c r="AU340" i="109" s="1"/>
  <c r="AT1985" i="109"/>
  <c r="AU1985" i="109" s="1"/>
  <c r="AQ1849" i="109"/>
  <c r="AT1365" i="109"/>
  <c r="AU1365" i="109" s="1"/>
  <c r="AT1208" i="109"/>
  <c r="AU1208" i="109" s="1"/>
  <c r="AT1072" i="109"/>
  <c r="AU1072" i="109" s="1"/>
  <c r="AT757" i="109"/>
  <c r="AU757" i="109" s="1"/>
  <c r="AQ1906" i="109"/>
  <c r="AT190" i="109"/>
  <c r="AU190" i="109" s="1"/>
  <c r="AT5" i="109"/>
  <c r="AU5" i="109" s="1"/>
  <c r="AD2082" i="109"/>
  <c r="AT2082" i="109" s="1"/>
  <c r="AU2082" i="109" s="1"/>
  <c r="AT574" i="109"/>
  <c r="AU574" i="109" s="1"/>
  <c r="AT868" i="109"/>
  <c r="AU868" i="109" s="1"/>
  <c r="AQ2219" i="109"/>
  <c r="AT2119" i="109"/>
  <c r="AU2119" i="109" s="1"/>
  <c r="AQ2217" i="109"/>
  <c r="AT1935" i="109"/>
  <c r="AU1935" i="109" s="1"/>
  <c r="AT1825" i="109"/>
  <c r="AU1825" i="109" s="1"/>
  <c r="AT1232" i="109"/>
  <c r="AU1232" i="109" s="1"/>
  <c r="AQ728" i="109"/>
  <c r="AR2200" i="109"/>
  <c r="AR2229" i="109"/>
  <c r="AS2218" i="109"/>
  <c r="AT2218" i="109" s="1"/>
  <c r="AU2218" i="109" s="1"/>
  <c r="AR2174" i="109"/>
  <c r="AQ2222" i="109"/>
  <c r="AT2146" i="109"/>
  <c r="AU2146" i="109" s="1"/>
  <c r="AQ2123" i="109"/>
  <c r="AQ2240" i="109"/>
  <c r="AT2116" i="109"/>
  <c r="AU2116" i="109" s="1"/>
  <c r="AQ2203" i="109"/>
  <c r="AT2141" i="109"/>
  <c r="AU2141" i="109" s="1"/>
  <c r="AQ2067" i="109"/>
  <c r="AQ2064" i="109"/>
  <c r="AR1990" i="109"/>
  <c r="AQ1837" i="109"/>
  <c r="AT1777" i="109"/>
  <c r="AU1777" i="109" s="1"/>
  <c r="AR1789" i="109"/>
  <c r="AS1676" i="109"/>
  <c r="AR1610" i="109"/>
  <c r="AT1610" i="109" s="1"/>
  <c r="AU1610" i="109" s="1"/>
  <c r="AT1376" i="109"/>
  <c r="AU1376" i="109" s="1"/>
  <c r="AR1420" i="109"/>
  <c r="AR1450" i="109"/>
  <c r="AQ1283" i="109"/>
  <c r="AS1365" i="109"/>
  <c r="AQ1264" i="109"/>
  <c r="AT1439" i="109"/>
  <c r="AU1439" i="109" s="1"/>
  <c r="AQ1059" i="109"/>
  <c r="AT1054" i="109"/>
  <c r="AU1054" i="109" s="1"/>
  <c r="AR859" i="109"/>
  <c r="AQ1088" i="109"/>
  <c r="AT1020" i="109"/>
  <c r="AU1020" i="109" s="1"/>
  <c r="AS908" i="109"/>
  <c r="AR816" i="109"/>
  <c r="AT816" i="109" s="1"/>
  <c r="AU816" i="109" s="1"/>
  <c r="AS836" i="109"/>
  <c r="AQ789" i="109"/>
  <c r="AR450" i="109"/>
  <c r="AT450" i="109" s="1"/>
  <c r="AU450" i="109" s="1"/>
  <c r="AT675" i="109"/>
  <c r="AU675" i="109" s="1"/>
  <c r="AT498" i="109"/>
  <c r="AU498" i="109" s="1"/>
  <c r="AR595" i="109"/>
  <c r="AT595" i="109" s="1"/>
  <c r="AU595" i="109" s="1"/>
  <c r="AT660" i="109"/>
  <c r="AU660" i="109" s="1"/>
  <c r="AT570" i="109"/>
  <c r="AU570" i="109" s="1"/>
  <c r="AR202" i="109"/>
  <c r="AT202" i="109" s="1"/>
  <c r="AU202" i="109" s="1"/>
  <c r="AQ162" i="109"/>
  <c r="AT227" i="109"/>
  <c r="AU227" i="109" s="1"/>
  <c r="AQ45" i="109"/>
  <c r="AR156" i="109"/>
  <c r="AT156" i="109" s="1"/>
  <c r="AU156" i="109" s="1"/>
  <c r="AU60" i="109"/>
  <c r="AT89" i="109"/>
  <c r="AU89" i="109" s="1"/>
  <c r="AD1089" i="109"/>
  <c r="AQ1121" i="109"/>
  <c r="AR2222" i="109"/>
  <c r="AD2035" i="109"/>
  <c r="AT2035" i="109" s="1"/>
  <c r="AU2035" i="109" s="1"/>
  <c r="AQ2050" i="109"/>
  <c r="AT2023" i="109"/>
  <c r="AU2023" i="109" s="1"/>
  <c r="AQ1740" i="109"/>
  <c r="AT1745" i="109"/>
  <c r="AU1745" i="109" s="1"/>
  <c r="AQ1588" i="109"/>
  <c r="AT1706" i="109"/>
  <c r="AU1706" i="109" s="1"/>
  <c r="AT1398" i="109"/>
  <c r="AU1398" i="109" s="1"/>
  <c r="AU1238" i="109"/>
  <c r="AR1330" i="109"/>
  <c r="AT1330" i="109" s="1"/>
  <c r="AU1330" i="109" s="1"/>
  <c r="AU468" i="109"/>
  <c r="AT492" i="109"/>
  <c r="AU492" i="109" s="1"/>
  <c r="AT428" i="109"/>
  <c r="AU428" i="109" s="1"/>
  <c r="AD397" i="109"/>
  <c r="AT397" i="109" s="1"/>
  <c r="AU397" i="109" s="1"/>
  <c r="AT126" i="109"/>
  <c r="AU126" i="109" s="1"/>
  <c r="AT6" i="109"/>
  <c r="AU6" i="109" s="1"/>
  <c r="AQ287" i="109"/>
  <c r="AT198" i="109"/>
  <c r="AU198" i="109" s="1"/>
  <c r="AT71" i="109"/>
  <c r="AU71" i="109" s="1"/>
  <c r="AT2194" i="109"/>
  <c r="AU2194" i="109" s="1"/>
  <c r="AT1206" i="109"/>
  <c r="AU1206" i="109" s="1"/>
  <c r="AT981" i="109"/>
  <c r="AU981" i="109" s="1"/>
  <c r="AT18" i="109"/>
  <c r="AU18" i="109" s="1"/>
  <c r="AR2238" i="109"/>
  <c r="AT2238" i="109" s="1"/>
  <c r="AU2238" i="109" s="1"/>
  <c r="AT1323" i="109"/>
  <c r="AU1323" i="109" s="1"/>
  <c r="AT2175" i="109"/>
  <c r="AU2175" i="109" s="1"/>
  <c r="AT1838" i="109"/>
  <c r="AU1838" i="109" s="1"/>
  <c r="AT764" i="109"/>
  <c r="AU764" i="109" s="1"/>
  <c r="AT2214" i="109"/>
  <c r="AU2214" i="109" s="1"/>
  <c r="AR2005" i="109"/>
  <c r="AT2005" i="109" s="1"/>
  <c r="AU2005" i="109" s="1"/>
  <c r="AT1152" i="109"/>
  <c r="AU1152" i="109" s="1"/>
  <c r="AT1055" i="109"/>
  <c r="AU1055" i="109" s="1"/>
  <c r="AT84" i="109"/>
  <c r="AU84" i="109" s="1"/>
  <c r="AQ2182" i="109"/>
  <c r="AR2179" i="109"/>
  <c r="AT2233" i="109"/>
  <c r="AU2233" i="109" s="1"/>
  <c r="AU2169" i="109"/>
  <c r="AR2141" i="109"/>
  <c r="AT2037" i="109"/>
  <c r="AU2037" i="109" s="1"/>
  <c r="AQ2056" i="109"/>
  <c r="AQ1974" i="109"/>
  <c r="AT1882" i="109"/>
  <c r="AU1882" i="109" s="1"/>
  <c r="AR1740" i="109"/>
  <c r="AT1740" i="109" s="1"/>
  <c r="AU1740" i="109" s="1"/>
  <c r="AT1883" i="109"/>
  <c r="AU1883" i="109" s="1"/>
  <c r="AT1680" i="109"/>
  <c r="AU1680" i="109" s="1"/>
  <c r="AT1676" i="109"/>
  <c r="AU1676" i="109" s="1"/>
  <c r="AQ1745" i="109"/>
  <c r="AQ1650" i="109"/>
  <c r="AR1588" i="109"/>
  <c r="AR1655" i="109"/>
  <c r="AR1513" i="109"/>
  <c r="AT1541" i="109"/>
  <c r="AU1541" i="109" s="1"/>
  <c r="AR1489" i="109"/>
  <c r="AQ1482" i="109"/>
  <c r="AS1440" i="109"/>
  <c r="AS1145" i="109"/>
  <c r="AR1133" i="109"/>
  <c r="AT1337" i="109"/>
  <c r="AU1337" i="109" s="1"/>
  <c r="AT1139" i="109"/>
  <c r="AU1139" i="109" s="1"/>
  <c r="AT1115" i="109"/>
  <c r="AU1115" i="109" s="1"/>
  <c r="AR1059" i="109"/>
  <c r="AT1059" i="109" s="1"/>
  <c r="AU1059" i="109" s="1"/>
  <c r="AQ1028" i="109"/>
  <c r="AT1075" i="109"/>
  <c r="AU1075" i="109" s="1"/>
  <c r="AT882" i="109"/>
  <c r="AU882" i="109" s="1"/>
  <c r="AT1016" i="109"/>
  <c r="AU1016" i="109" s="1"/>
  <c r="AQ894" i="109"/>
  <c r="AT794" i="109"/>
  <c r="AU794" i="109" s="1"/>
  <c r="AQ855" i="109"/>
  <c r="AT668" i="109"/>
  <c r="AU668" i="109" s="1"/>
  <c r="AT655" i="109"/>
  <c r="AU655" i="109" s="1"/>
  <c r="AT485" i="109"/>
  <c r="AU485" i="109" s="1"/>
  <c r="AT273" i="109"/>
  <c r="AU273" i="109" s="1"/>
  <c r="AT715" i="109"/>
  <c r="AU715" i="109" s="1"/>
  <c r="AQ442" i="109"/>
  <c r="AT300" i="109"/>
  <c r="AU300" i="109" s="1"/>
  <c r="AT152" i="109"/>
  <c r="AU152" i="109" s="1"/>
  <c r="AT222" i="109"/>
  <c r="AU222" i="109" s="1"/>
  <c r="AT532" i="109"/>
  <c r="AU532" i="109" s="1"/>
  <c r="AR287" i="109"/>
  <c r="AT287" i="109" s="1"/>
  <c r="AU287" i="109" s="1"/>
  <c r="AT2072" i="109"/>
  <c r="AU2072" i="109" s="1"/>
  <c r="AT1972" i="109"/>
  <c r="AU1972" i="109" s="1"/>
  <c r="AQ2178" i="109"/>
  <c r="AQ2208" i="109"/>
  <c r="AQ1680" i="109"/>
  <c r="AT1494" i="109"/>
  <c r="AU1494" i="109" s="1"/>
  <c r="AR1529" i="109"/>
  <c r="AD1384" i="109"/>
  <c r="AT1384" i="109" s="1"/>
  <c r="AU1384" i="109" s="1"/>
  <c r="AT1296" i="109"/>
  <c r="AU1296" i="109" s="1"/>
  <c r="AT1241" i="109"/>
  <c r="AU1241" i="109" s="1"/>
  <c r="AT1194" i="109"/>
  <c r="AU1194" i="109" s="1"/>
  <c r="AD1313" i="109"/>
  <c r="AT1301" i="109"/>
  <c r="AU1301" i="109" s="1"/>
  <c r="AQ1439" i="109"/>
  <c r="AT1261" i="109"/>
  <c r="AU1261" i="109" s="1"/>
  <c r="AQ1177" i="109"/>
  <c r="AT1234" i="109"/>
  <c r="AU1234" i="109" s="1"/>
  <c r="AR1072" i="109"/>
  <c r="AQ1126" i="109"/>
  <c r="AT1354" i="109"/>
  <c r="AU1354" i="109" s="1"/>
  <c r="AR963" i="109"/>
  <c r="AQ742" i="109"/>
  <c r="AR849" i="109"/>
  <c r="AQ844" i="109"/>
  <c r="AQ860" i="109"/>
  <c r="AQ713" i="109"/>
  <c r="AQ1039" i="109"/>
  <c r="AR862" i="109"/>
  <c r="AT862" i="109" s="1"/>
  <c r="AU862" i="109" s="1"/>
  <c r="AT922" i="109"/>
  <c r="AU922" i="109" s="1"/>
  <c r="AQ770" i="109"/>
  <c r="AT753" i="109"/>
  <c r="AU753" i="109" s="1"/>
  <c r="AQ659" i="109"/>
  <c r="AQ615" i="109"/>
  <c r="AQ723" i="109"/>
  <c r="AQ868" i="109"/>
  <c r="AT476" i="109"/>
  <c r="AU476" i="109" s="1"/>
  <c r="AR726" i="109"/>
  <c r="AT100" i="109"/>
  <c r="AU100" i="109" s="1"/>
  <c r="AT55" i="109"/>
  <c r="AU55" i="109" s="1"/>
  <c r="AT207" i="109"/>
  <c r="AU207" i="109" s="1"/>
  <c r="AQ99" i="109"/>
  <c r="AR319" i="109"/>
  <c r="AT319" i="109" s="1"/>
  <c r="AU319" i="109" s="1"/>
  <c r="AD577" i="109"/>
  <c r="AT577" i="109" s="1"/>
  <c r="AU577" i="109" s="1"/>
  <c r="AR383" i="109"/>
  <c r="AT383" i="109" s="1"/>
  <c r="AU383" i="109" s="1"/>
  <c r="AR233" i="109"/>
  <c r="AQ227" i="109"/>
  <c r="AR338" i="109"/>
  <c r="AT338" i="109" s="1"/>
  <c r="AU338" i="109" s="1"/>
  <c r="AT27" i="109"/>
  <c r="AU27" i="109" s="1"/>
  <c r="AQ113" i="109"/>
  <c r="AQ2139" i="109"/>
  <c r="AQ2074" i="109"/>
  <c r="AS1940" i="109"/>
  <c r="AQ1838" i="109"/>
  <c r="AR1901" i="109"/>
  <c r="AT1901" i="109" s="1"/>
  <c r="AU1901" i="109" s="1"/>
  <c r="AQ1902" i="109"/>
  <c r="AR1824" i="109"/>
  <c r="AT1824" i="109" s="1"/>
  <c r="AU1824" i="109" s="1"/>
  <c r="AR1680" i="109"/>
  <c r="AT1600" i="109"/>
  <c r="AU1600" i="109" s="1"/>
  <c r="AR1846" i="109"/>
  <c r="AR1606" i="109"/>
  <c r="AT1606" i="109" s="1"/>
  <c r="AU1606" i="109" s="1"/>
  <c r="AQ1808" i="109"/>
  <c r="AT1590" i="109"/>
  <c r="AU1590" i="109" s="1"/>
  <c r="AQ1800" i="109"/>
  <c r="AT1694" i="109"/>
  <c r="AU1694" i="109" s="1"/>
  <c r="AR1599" i="109"/>
  <c r="AD1467" i="109"/>
  <c r="AT1467" i="109" s="1"/>
  <c r="AU1467" i="109" s="1"/>
  <c r="AU1493" i="109"/>
  <c r="AR1547" i="109"/>
  <c r="AR1782" i="109"/>
  <c r="AQ1528" i="109"/>
  <c r="AR1410" i="109"/>
  <c r="AT1410" i="109" s="1"/>
  <c r="AU1410" i="109" s="1"/>
  <c r="AT1316" i="109"/>
  <c r="AU1316" i="109" s="1"/>
  <c r="AT1202" i="109"/>
  <c r="AU1202" i="109" s="1"/>
  <c r="AR1425" i="109"/>
  <c r="AT1425" i="109" s="1"/>
  <c r="AU1425" i="109" s="1"/>
  <c r="AR1160" i="109"/>
  <c r="AT1160" i="109" s="1"/>
  <c r="AU1160" i="109" s="1"/>
  <c r="AT1307" i="109"/>
  <c r="AU1307" i="109" s="1"/>
  <c r="AQ1540" i="109"/>
  <c r="AT1153" i="109"/>
  <c r="AU1153" i="109" s="1"/>
  <c r="AQ1445" i="109"/>
  <c r="AT1187" i="109"/>
  <c r="AU1187" i="109" s="1"/>
  <c r="AT1111" i="109"/>
  <c r="AU1111" i="109" s="1"/>
  <c r="AT1266" i="109"/>
  <c r="AU1266" i="109" s="1"/>
  <c r="AT1052" i="109"/>
  <c r="AU1052" i="109" s="1"/>
  <c r="AQ1320" i="109"/>
  <c r="AR1126" i="109"/>
  <c r="AT1126" i="109" s="1"/>
  <c r="AU1126" i="109" s="1"/>
  <c r="AS941" i="109"/>
  <c r="AR1223" i="109"/>
  <c r="AQ1041" i="109"/>
  <c r="AQ1116" i="109"/>
  <c r="AT1029" i="109"/>
  <c r="AU1029" i="109" s="1"/>
  <c r="AR742" i="109"/>
  <c r="AR881" i="109"/>
  <c r="AT881" i="109" s="1"/>
  <c r="AU881" i="109" s="1"/>
  <c r="AD657" i="109"/>
  <c r="AT657" i="109" s="1"/>
  <c r="AU657" i="109" s="1"/>
  <c r="AT884" i="109"/>
  <c r="AU884" i="109" s="1"/>
  <c r="AQ755" i="109"/>
  <c r="AT809" i="109"/>
  <c r="AU809" i="109" s="1"/>
  <c r="AR844" i="109"/>
  <c r="AT844" i="109" s="1"/>
  <c r="AU844" i="109" s="1"/>
  <c r="AT890" i="109"/>
  <c r="AU890" i="109" s="1"/>
  <c r="AR842" i="109"/>
  <c r="AT842" i="109" s="1"/>
  <c r="AU842" i="109" s="1"/>
  <c r="AT692" i="109"/>
  <c r="AU692" i="109" s="1"/>
  <c r="AQ733" i="109"/>
  <c r="AQ617" i="109"/>
  <c r="AT690" i="109"/>
  <c r="AU690" i="109" s="1"/>
  <c r="AQ680" i="109"/>
  <c r="AR723" i="109"/>
  <c r="AU444" i="109"/>
  <c r="AU311" i="109"/>
  <c r="AT249" i="109"/>
  <c r="AU249" i="109" s="1"/>
  <c r="AR365" i="109"/>
  <c r="AR286" i="109"/>
  <c r="AQ651" i="109"/>
  <c r="AT590" i="109"/>
  <c r="AU590" i="109" s="1"/>
  <c r="AR51" i="109"/>
  <c r="AT51" i="109" s="1"/>
  <c r="AU51" i="109" s="1"/>
  <c r="AQ100" i="109"/>
  <c r="AT464" i="109"/>
  <c r="AU464" i="109" s="1"/>
  <c r="AT216" i="109"/>
  <c r="AU216" i="109" s="1"/>
  <c r="AR227" i="109"/>
  <c r="AR164" i="109"/>
  <c r="AT164" i="109" s="1"/>
  <c r="AU164" i="109" s="1"/>
  <c r="AQ17" i="109"/>
  <c r="AD414" i="109"/>
  <c r="AT414" i="109" s="1"/>
  <c r="AU414" i="109" s="1"/>
  <c r="AT203" i="109"/>
  <c r="AU203" i="109" s="1"/>
  <c r="AQ377" i="109"/>
  <c r="AQ456" i="109"/>
  <c r="AR245" i="109"/>
  <c r="AT245" i="109" s="1"/>
  <c r="AU245" i="109" s="1"/>
  <c r="AQ49" i="109"/>
  <c r="AR113" i="109"/>
  <c r="AT1992" i="109"/>
  <c r="AU1992" i="109" s="1"/>
  <c r="AT2083" i="109"/>
  <c r="AU2083" i="109" s="1"/>
  <c r="AQ1901" i="109"/>
  <c r="AQ1762" i="109"/>
  <c r="AR1913" i="109"/>
  <c r="AT1913" i="109" s="1"/>
  <c r="AU1913" i="109" s="1"/>
  <c r="AT1732" i="109"/>
  <c r="AU1732" i="109" s="1"/>
  <c r="AR1565" i="109"/>
  <c r="AT1565" i="109" s="1"/>
  <c r="AU1565" i="109" s="1"/>
  <c r="AQ2140" i="109"/>
  <c r="AT2090" i="109"/>
  <c r="AU2090" i="109" s="1"/>
  <c r="AT2248" i="109"/>
  <c r="AU2248" i="109" s="1"/>
  <c r="AQ2191" i="109"/>
  <c r="AQ2213" i="109"/>
  <c r="AQ2165" i="109"/>
  <c r="AQ2181" i="109"/>
  <c r="AQ2104" i="109"/>
  <c r="AR2187" i="109"/>
  <c r="AT2187" i="109" s="1"/>
  <c r="AU2187" i="109" s="1"/>
  <c r="AT2156" i="109"/>
  <c r="AU2156" i="109" s="1"/>
  <c r="AD2049" i="109"/>
  <c r="AT2049" i="109" s="1"/>
  <c r="AU2049" i="109" s="1"/>
  <c r="AR2139" i="109"/>
  <c r="AT2139" i="109" s="1"/>
  <c r="AU2139" i="109" s="1"/>
  <c r="AT2076" i="109"/>
  <c r="AU2076" i="109" s="1"/>
  <c r="AT2025" i="109"/>
  <c r="AU2025" i="109" s="1"/>
  <c r="AR2014" i="109"/>
  <c r="AT2014" i="109" s="1"/>
  <c r="AU2014" i="109" s="1"/>
  <c r="AQ1957" i="109"/>
  <c r="AR2019" i="109"/>
  <c r="AT2019" i="109" s="1"/>
  <c r="AU2019" i="109" s="1"/>
  <c r="AQ1914" i="109"/>
  <c r="AT1836" i="109"/>
  <c r="AU1836" i="109" s="1"/>
  <c r="AR1875" i="109"/>
  <c r="AT1875" i="109" s="1"/>
  <c r="AU1875" i="109" s="1"/>
  <c r="AR1902" i="109"/>
  <c r="AR1833" i="109"/>
  <c r="AD1853" i="109"/>
  <c r="AT1699" i="109"/>
  <c r="AU1699" i="109" s="1"/>
  <c r="AD1626" i="109"/>
  <c r="AS1643" i="109"/>
  <c r="AR1808" i="109"/>
  <c r="AT1808" i="109" s="1"/>
  <c r="AU1808" i="109" s="1"/>
  <c r="AR1800" i="109"/>
  <c r="AT1588" i="109"/>
  <c r="AU1588" i="109" s="1"/>
  <c r="AR1496" i="109"/>
  <c r="AT1496" i="109" s="1"/>
  <c r="AU1496" i="109" s="1"/>
  <c r="AQ1539" i="109"/>
  <c r="AR1575" i="109"/>
  <c r="AT1575" i="109" s="1"/>
  <c r="AU1575" i="109" s="1"/>
  <c r="AQ1503" i="109"/>
  <c r="AT1492" i="109"/>
  <c r="AU1492" i="109" s="1"/>
  <c r="AT1461" i="109"/>
  <c r="AU1461" i="109" s="1"/>
  <c r="AT1530" i="109"/>
  <c r="AU1530" i="109" s="1"/>
  <c r="AQ1583" i="109"/>
  <c r="AS1542" i="109"/>
  <c r="AT1542" i="109" s="1"/>
  <c r="AU1542" i="109" s="1"/>
  <c r="AT1420" i="109"/>
  <c r="AU1420" i="109" s="1"/>
  <c r="AR1528" i="109"/>
  <c r="AT1528" i="109" s="1"/>
  <c r="AU1528" i="109" s="1"/>
  <c r="AT1382" i="109"/>
  <c r="AU1382" i="109" s="1"/>
  <c r="AT1219" i="109"/>
  <c r="AU1219" i="109" s="1"/>
  <c r="AQ1394" i="109"/>
  <c r="AR1338" i="109"/>
  <c r="AT1338" i="109" s="1"/>
  <c r="AU1338" i="109" s="1"/>
  <c r="AS1348" i="109"/>
  <c r="AS1308" i="109"/>
  <c r="AS1515" i="109"/>
  <c r="AR1540" i="109"/>
  <c r="AT1540" i="109" s="1"/>
  <c r="AU1540" i="109" s="1"/>
  <c r="AQ1251" i="109"/>
  <c r="AT1120" i="109"/>
  <c r="AU1120" i="109" s="1"/>
  <c r="AR1445" i="109"/>
  <c r="AD1288" i="109"/>
  <c r="AT1288" i="109" s="1"/>
  <c r="AU1288" i="109" s="1"/>
  <c r="AT1066" i="109"/>
  <c r="AU1066" i="109" s="1"/>
  <c r="AT1092" i="109"/>
  <c r="AU1092" i="109" s="1"/>
  <c r="AS1400" i="109"/>
  <c r="AT1312" i="109"/>
  <c r="AU1312" i="109" s="1"/>
  <c r="AT1040" i="109"/>
  <c r="AU1040" i="109" s="1"/>
  <c r="AR1320" i="109"/>
  <c r="AT1320" i="109" s="1"/>
  <c r="AU1320" i="109" s="1"/>
  <c r="AT1103" i="109"/>
  <c r="AU1103" i="109" s="1"/>
  <c r="AQ1033" i="109"/>
  <c r="AS1075" i="109"/>
  <c r="AQ934" i="109"/>
  <c r="AR1008" i="109"/>
  <c r="AS1038" i="109"/>
  <c r="AS1275" i="109"/>
  <c r="AR1041" i="109"/>
  <c r="AR1116" i="109"/>
  <c r="AS996" i="109"/>
  <c r="AT946" i="109"/>
  <c r="AU946" i="109" s="1"/>
  <c r="AD1070" i="109"/>
  <c r="AR870" i="109"/>
  <c r="AT870" i="109" s="1"/>
  <c r="AU870" i="109" s="1"/>
  <c r="AR855" i="109"/>
  <c r="AT855" i="109" s="1"/>
  <c r="AU855" i="109" s="1"/>
  <c r="AT903" i="109"/>
  <c r="AU903" i="109" s="1"/>
  <c r="AT835" i="109"/>
  <c r="AU835" i="109" s="1"/>
  <c r="AR717" i="109"/>
  <c r="AT717" i="109" s="1"/>
  <c r="AU717" i="109" s="1"/>
  <c r="AT704" i="109"/>
  <c r="AU704" i="109" s="1"/>
  <c r="AT665" i="109"/>
  <c r="AU665" i="109" s="1"/>
  <c r="AR617" i="109"/>
  <c r="AT617" i="109" s="1"/>
  <c r="AU617" i="109" s="1"/>
  <c r="AT422" i="109"/>
  <c r="AU422" i="109" s="1"/>
  <c r="AR680" i="109"/>
  <c r="AQ790" i="109"/>
  <c r="AR571" i="109"/>
  <c r="AQ874" i="109"/>
  <c r="AQ595" i="109"/>
  <c r="AQ279" i="109"/>
  <c r="AT644" i="109"/>
  <c r="AU644" i="109" s="1"/>
  <c r="AR256" i="109"/>
  <c r="AT256" i="109" s="1"/>
  <c r="AU256" i="109" s="1"/>
  <c r="AS238" i="109"/>
  <c r="AR651" i="109"/>
  <c r="AT651" i="109" s="1"/>
  <c r="AU651" i="109" s="1"/>
  <c r="AQ438" i="109"/>
  <c r="AR255" i="109"/>
  <c r="AT255" i="109" s="1"/>
  <c r="AU255" i="109" s="1"/>
  <c r="AR223" i="109"/>
  <c r="AT223" i="109" s="1"/>
  <c r="AU223" i="109" s="1"/>
  <c r="AQ577" i="109"/>
  <c r="AT145" i="109"/>
  <c r="AU145" i="109" s="1"/>
  <c r="AQ543" i="109"/>
  <c r="AQ342" i="109"/>
  <c r="AQ75" i="109"/>
  <c r="AS222" i="109"/>
  <c r="AS364" i="109"/>
  <c r="AQ317" i="109"/>
  <c r="AS112" i="109"/>
  <c r="AR390" i="109"/>
  <c r="AT390" i="109" s="1"/>
  <c r="AU390" i="109" s="1"/>
  <c r="AR377" i="109"/>
  <c r="AR27" i="109"/>
  <c r="AR456" i="109"/>
  <c r="AQ50" i="109"/>
  <c r="AQ5" i="109"/>
  <c r="AT225" i="109"/>
  <c r="AU225" i="109" s="1"/>
  <c r="AU361" i="109"/>
  <c r="AQ507" i="109"/>
  <c r="AR49" i="109"/>
  <c r="AT49" i="109" s="1"/>
  <c r="AU49" i="109" s="1"/>
  <c r="AS4" i="109"/>
  <c r="AQ25" i="109"/>
  <c r="AT1678" i="109"/>
  <c r="AU1678" i="109" s="1"/>
  <c r="AD1002" i="109"/>
  <c r="AT1002" i="109" s="1"/>
  <c r="AU1002" i="109" s="1"/>
  <c r="AQ305" i="109"/>
  <c r="AQ2207" i="109"/>
  <c r="AR1991" i="109"/>
  <c r="AQ2008" i="109"/>
  <c r="AR2047" i="109"/>
  <c r="AT1975" i="109"/>
  <c r="AU1975" i="109" s="1"/>
  <c r="AT1958" i="109"/>
  <c r="AU1958" i="109" s="1"/>
  <c r="AR1926" i="109"/>
  <c r="AR1952" i="109"/>
  <c r="AT1952" i="109" s="1"/>
  <c r="AU1952" i="109" s="1"/>
  <c r="AQ1829" i="109"/>
  <c r="AR1804" i="109"/>
  <c r="AT1827" i="109"/>
  <c r="AU1827" i="109" s="1"/>
  <c r="AT1835" i="109"/>
  <c r="AU1835" i="109" s="1"/>
  <c r="AT1739" i="109"/>
  <c r="AU1739" i="109" s="1"/>
  <c r="AQ1718" i="109"/>
  <c r="AT1795" i="109"/>
  <c r="AU1795" i="109" s="1"/>
  <c r="AT1560" i="109"/>
  <c r="AU1560" i="109" s="1"/>
  <c r="AT1559" i="109"/>
  <c r="AU1559" i="109" s="1"/>
  <c r="AQ1639" i="109"/>
  <c r="AD1639" i="109"/>
  <c r="AT1562" i="109"/>
  <c r="AU1562" i="109" s="1"/>
  <c r="AQ1452" i="109"/>
  <c r="AR1434" i="109"/>
  <c r="AQ1432" i="109"/>
  <c r="AU1213" i="109"/>
  <c r="AQ1301" i="109"/>
  <c r="AQ1311" i="109"/>
  <c r="AT1165" i="109"/>
  <c r="AU1165" i="109" s="1"/>
  <c r="AQ1250" i="109"/>
  <c r="AQ1225" i="109"/>
  <c r="AT1128" i="109"/>
  <c r="AU1128" i="109" s="1"/>
  <c r="AR1221" i="109"/>
  <c r="AT1221" i="109" s="1"/>
  <c r="AU1221" i="109" s="1"/>
  <c r="AR1108" i="109"/>
  <c r="AT1201" i="109"/>
  <c r="AU1201" i="109" s="1"/>
  <c r="AQ1055" i="109"/>
  <c r="AR932" i="109"/>
  <c r="AR1179" i="109"/>
  <c r="AT1179" i="109" s="1"/>
  <c r="AU1179" i="109" s="1"/>
  <c r="AD1237" i="109"/>
  <c r="AR809" i="109"/>
  <c r="AT968" i="109"/>
  <c r="AU968" i="109" s="1"/>
  <c r="AR961" i="109"/>
  <c r="AD548" i="109"/>
  <c r="AQ421" i="109"/>
  <c r="AR559" i="109"/>
  <c r="AT840" i="109"/>
  <c r="AU840" i="109" s="1"/>
  <c r="AR565" i="109"/>
  <c r="AR472" i="109"/>
  <c r="AT472" i="109" s="1"/>
  <c r="AU472" i="109" s="1"/>
  <c r="AQ363" i="109"/>
  <c r="AQ274" i="109"/>
  <c r="AT238" i="109"/>
  <c r="AU238" i="109" s="1"/>
  <c r="AS269" i="109"/>
  <c r="AR204" i="109"/>
  <c r="AT204" i="109" s="1"/>
  <c r="AU204" i="109" s="1"/>
  <c r="AD78" i="109"/>
  <c r="AT78" i="109" s="1"/>
  <c r="AU78" i="109" s="1"/>
  <c r="AQ379" i="109"/>
  <c r="AR210" i="109"/>
  <c r="AQ222" i="109"/>
  <c r="AQ355" i="109"/>
  <c r="AS763" i="109"/>
  <c r="AQ53" i="109"/>
  <c r="AR103" i="109"/>
  <c r="AT103" i="109" s="1"/>
  <c r="AU103" i="109" s="1"/>
  <c r="AT61" i="109"/>
  <c r="AU61" i="109" s="1"/>
  <c r="AQ361" i="109"/>
  <c r="AT1510" i="109"/>
  <c r="AU1510" i="109" s="1"/>
  <c r="AT1244" i="109"/>
  <c r="AU1244" i="109" s="1"/>
  <c r="AU1248" i="109"/>
  <c r="AT955" i="109"/>
  <c r="AU955" i="109" s="1"/>
  <c r="AT635" i="109"/>
  <c r="AU635" i="109" s="1"/>
  <c r="AQ152" i="109"/>
  <c r="AQ127" i="109"/>
  <c r="AT2192" i="109"/>
  <c r="AU2192" i="109" s="1"/>
  <c r="AS2201" i="109"/>
  <c r="AQ2246" i="109"/>
  <c r="AR2159" i="109"/>
  <c r="AT2084" i="109"/>
  <c r="AU2084" i="109" s="1"/>
  <c r="AR2172" i="109"/>
  <c r="AS2219" i="109"/>
  <c r="AT2219" i="109" s="1"/>
  <c r="AU2219" i="109" s="1"/>
  <c r="AR2166" i="109"/>
  <c r="AT2239" i="109"/>
  <c r="AU2239" i="109" s="1"/>
  <c r="AR2246" i="109"/>
  <c r="AT2246" i="109" s="1"/>
  <c r="AU2246" i="109" s="1"/>
  <c r="AT2186" i="109"/>
  <c r="AU2186" i="109" s="1"/>
  <c r="AT2073" i="109"/>
  <c r="AU2073" i="109" s="1"/>
  <c r="AS2188" i="109"/>
  <c r="AD2230" i="109"/>
  <c r="AQ2180" i="109"/>
  <c r="AR2109" i="109"/>
  <c r="AT2109" i="109" s="1"/>
  <c r="AU2109" i="109" s="1"/>
  <c r="AQ2179" i="109"/>
  <c r="AR2134" i="109"/>
  <c r="AT2134" i="109" s="1"/>
  <c r="AU2134" i="109" s="1"/>
  <c r="AR2058" i="109"/>
  <c r="AQ2145" i="109"/>
  <c r="AS2029" i="109"/>
  <c r="AT2029" i="109" s="1"/>
  <c r="AU2029" i="109" s="1"/>
  <c r="AD1980" i="109"/>
  <c r="AT1980" i="109" s="1"/>
  <c r="AU1980" i="109" s="1"/>
  <c r="AS2032" i="109"/>
  <c r="AR1997" i="109"/>
  <c r="AS2014" i="109"/>
  <c r="AR1922" i="109"/>
  <c r="AS1939" i="109"/>
  <c r="AT1813" i="109"/>
  <c r="AU1813" i="109" s="1"/>
  <c r="AQ1968" i="109"/>
  <c r="AQ1894" i="109"/>
  <c r="AQ1799" i="109"/>
  <c r="AT1756" i="109"/>
  <c r="AU1756" i="109" s="1"/>
  <c r="AR1826" i="109"/>
  <c r="AT1826" i="109" s="1"/>
  <c r="AU1826" i="109" s="1"/>
  <c r="AT1793" i="109"/>
  <c r="AU1793" i="109" s="1"/>
  <c r="AT1670" i="109"/>
  <c r="AU1670" i="109" s="1"/>
  <c r="AR1626" i="109"/>
  <c r="AT1633" i="109"/>
  <c r="AU1633" i="109" s="1"/>
  <c r="AD1579" i="109"/>
  <c r="AT1579" i="109" s="1"/>
  <c r="AU1579" i="109" s="1"/>
  <c r="AT1555" i="109"/>
  <c r="AU1555" i="109" s="1"/>
  <c r="AQ1668" i="109"/>
  <c r="AS1609" i="109"/>
  <c r="AD1487" i="109"/>
  <c r="AT1487" i="109" s="1"/>
  <c r="AU1487" i="109" s="1"/>
  <c r="AR1447" i="109"/>
  <c r="AS1462" i="109"/>
  <c r="AR1583" i="109"/>
  <c r="AS1441" i="109"/>
  <c r="AR1452" i="109"/>
  <c r="AR1432" i="109"/>
  <c r="AS1375" i="109"/>
  <c r="AR1421" i="109"/>
  <c r="AT1421" i="109" s="1"/>
  <c r="AU1421" i="109" s="1"/>
  <c r="AR1366" i="109"/>
  <c r="AR1302" i="109"/>
  <c r="AR1256" i="109"/>
  <c r="AT1256" i="109" s="1"/>
  <c r="AU1256" i="109" s="1"/>
  <c r="AR1359" i="109"/>
  <c r="AQ1310" i="109"/>
  <c r="AT1259" i="109"/>
  <c r="AU1259" i="109" s="1"/>
  <c r="AS1262" i="109"/>
  <c r="AT1262" i="109" s="1"/>
  <c r="AU1262" i="109" s="1"/>
  <c r="AT1150" i="109"/>
  <c r="AU1150" i="109" s="1"/>
  <c r="AQ1518" i="109"/>
  <c r="AT1161" i="109"/>
  <c r="AU1161" i="109" s="1"/>
  <c r="AS1253" i="109"/>
  <c r="AR1225" i="109"/>
  <c r="AQ1400" i="109"/>
  <c r="AT1028" i="109"/>
  <c r="AU1028" i="109" s="1"/>
  <c r="AQ1329" i="109"/>
  <c r="AQ1108" i="109"/>
  <c r="AQ1017" i="109"/>
  <c r="AQ945" i="109"/>
  <c r="AD815" i="109"/>
  <c r="AT815" i="109" s="1"/>
  <c r="AU815" i="109" s="1"/>
  <c r="AR1096" i="109"/>
  <c r="AT1096" i="109" s="1"/>
  <c r="AU1096" i="109" s="1"/>
  <c r="AT805" i="109"/>
  <c r="AU805" i="109" s="1"/>
  <c r="AQ973" i="109"/>
  <c r="AS1322" i="109"/>
  <c r="AQ835" i="109"/>
  <c r="AS1166" i="109"/>
  <c r="AT1166" i="109" s="1"/>
  <c r="AU1166" i="109" s="1"/>
  <c r="AR1062" i="109"/>
  <c r="AT1062" i="109" s="1"/>
  <c r="AU1062" i="109" s="1"/>
  <c r="AT925" i="109"/>
  <c r="AU925" i="109" s="1"/>
  <c r="AS924" i="109"/>
  <c r="AT768" i="109"/>
  <c r="AU768" i="109" s="1"/>
  <c r="AQ875" i="109"/>
  <c r="AQ780" i="109"/>
  <c r="AT664" i="109"/>
  <c r="AU664" i="109" s="1"/>
  <c r="AD732" i="109"/>
  <c r="AS670" i="109"/>
  <c r="AS861" i="109"/>
  <c r="AT776" i="109"/>
  <c r="AU776" i="109" s="1"/>
  <c r="AR994" i="109"/>
  <c r="AT994" i="109" s="1"/>
  <c r="AU994" i="109" s="1"/>
  <c r="AQ810" i="109"/>
  <c r="AT433" i="109"/>
  <c r="AU433" i="109" s="1"/>
  <c r="AR529" i="109"/>
  <c r="AT529" i="109" s="1"/>
  <c r="AU529" i="109" s="1"/>
  <c r="AQ720" i="109"/>
  <c r="AR421" i="109"/>
  <c r="AT716" i="109"/>
  <c r="AU716" i="109" s="1"/>
  <c r="AT578" i="109"/>
  <c r="AU578" i="109" s="1"/>
  <c r="AT309" i="109"/>
  <c r="AU309" i="109" s="1"/>
  <c r="AR251" i="109"/>
  <c r="AT721" i="109"/>
  <c r="AU721" i="109" s="1"/>
  <c r="AS573" i="109"/>
  <c r="AT516" i="109"/>
  <c r="AU516" i="109" s="1"/>
  <c r="AQ406" i="109"/>
  <c r="AQ786" i="109"/>
  <c r="AQ652" i="109"/>
  <c r="AS369" i="109"/>
  <c r="AQ211" i="109"/>
  <c r="AT149" i="109"/>
  <c r="AU149" i="109" s="1"/>
  <c r="AT699" i="109"/>
  <c r="AU699" i="109" s="1"/>
  <c r="AT62" i="109"/>
  <c r="AU62" i="109" s="1"/>
  <c r="AR316" i="109"/>
  <c r="AQ219" i="109"/>
  <c r="AQ2244" i="109"/>
  <c r="AD643" i="109"/>
  <c r="AT643" i="109" s="1"/>
  <c r="AU643" i="109" s="1"/>
  <c r="AQ166" i="109"/>
  <c r="AQ96" i="109"/>
  <c r="AD77" i="109"/>
  <c r="AT77" i="109" s="1"/>
  <c r="AU77" i="109" s="1"/>
  <c r="AT211" i="109"/>
  <c r="AU211" i="109" s="1"/>
  <c r="AT118" i="109"/>
  <c r="AU118" i="109" s="1"/>
  <c r="AT261" i="109"/>
  <c r="AU261" i="109" s="1"/>
  <c r="AQ466" i="109"/>
  <c r="AQ110" i="109"/>
  <c r="AR168" i="109"/>
  <c r="AT92" i="109"/>
  <c r="AU92" i="109" s="1"/>
  <c r="AQ364" i="109"/>
  <c r="AR355" i="109"/>
  <c r="AT355" i="109" s="1"/>
  <c r="AU355" i="109" s="1"/>
  <c r="AR67" i="109"/>
  <c r="AT67" i="109" s="1"/>
  <c r="AU67" i="109" s="1"/>
  <c r="AQ263" i="109"/>
  <c r="AT176" i="109"/>
  <c r="AU176" i="109" s="1"/>
  <c r="AQ433" i="109"/>
  <c r="AR325" i="109"/>
  <c r="AT1378" i="109"/>
  <c r="AU1378" i="109" s="1"/>
  <c r="AT1250" i="109"/>
  <c r="AU1250" i="109" s="1"/>
  <c r="AT1203" i="109"/>
  <c r="AU1203" i="109" s="1"/>
  <c r="AT1019" i="109"/>
  <c r="AU1019" i="109" s="1"/>
  <c r="AT830" i="109"/>
  <c r="AU830" i="109" s="1"/>
  <c r="AT331" i="109"/>
  <c r="AU331" i="109" s="1"/>
  <c r="AT121" i="109"/>
  <c r="AU121" i="109" s="1"/>
  <c r="AQ2172" i="109"/>
  <c r="AR2040" i="109"/>
  <c r="AT2040" i="109" s="1"/>
  <c r="AU2040" i="109" s="1"/>
  <c r="AR2190" i="109"/>
  <c r="AT2190" i="109" s="1"/>
  <c r="AU2190" i="109" s="1"/>
  <c r="AQ2167" i="109"/>
  <c r="AT2018" i="109"/>
  <c r="AU2018" i="109" s="1"/>
  <c r="AT1905" i="109"/>
  <c r="AU1905" i="109" s="1"/>
  <c r="AT1950" i="109"/>
  <c r="AU1950" i="109" s="1"/>
  <c r="AQ1938" i="109"/>
  <c r="AR1894" i="109"/>
  <c r="AT1894" i="109" s="1"/>
  <c r="AU1894" i="109" s="1"/>
  <c r="AQ1890" i="109"/>
  <c r="AT1819" i="109"/>
  <c r="AU1819" i="109" s="1"/>
  <c r="AD1726" i="109"/>
  <c r="AT1726" i="109" s="1"/>
  <c r="AU1726" i="109" s="1"/>
  <c r="AR1757" i="109"/>
  <c r="AT1757" i="109" s="1"/>
  <c r="AU1757" i="109" s="1"/>
  <c r="AQ1711" i="109"/>
  <c r="AT1832" i="109"/>
  <c r="AU1832" i="109" s="1"/>
  <c r="AT1554" i="109"/>
  <c r="AU1554" i="109" s="1"/>
  <c r="AR1668" i="109"/>
  <c r="AT1668" i="109" s="1"/>
  <c r="AU1668" i="109" s="1"/>
  <c r="AT1609" i="109"/>
  <c r="AU1609" i="109" s="1"/>
  <c r="AS1738" i="109"/>
  <c r="AT1539" i="109"/>
  <c r="AU1539" i="109" s="1"/>
  <c r="AQ1457" i="109"/>
  <c r="AQ1516" i="109"/>
  <c r="AT1504" i="109"/>
  <c r="AU1504" i="109" s="1"/>
  <c r="AS1374" i="109"/>
  <c r="AD1532" i="109"/>
  <c r="AT1532" i="109" s="1"/>
  <c r="AU1532" i="109" s="1"/>
  <c r="AR1291" i="109"/>
  <c r="AD1407" i="109"/>
  <c r="AT1466" i="109"/>
  <c r="AU1466" i="109" s="1"/>
  <c r="AT1412" i="109"/>
  <c r="AU1412" i="109" s="1"/>
  <c r="AR1290" i="109"/>
  <c r="AR1310" i="109"/>
  <c r="AT1310" i="109" s="1"/>
  <c r="AU1310" i="109" s="1"/>
  <c r="AR1076" i="109"/>
  <c r="AR1045" i="109"/>
  <c r="AT1045" i="109" s="1"/>
  <c r="AU1045" i="109" s="1"/>
  <c r="AT1341" i="109"/>
  <c r="AU1341" i="109" s="1"/>
  <c r="AR1017" i="109"/>
  <c r="AT1017" i="109" s="1"/>
  <c r="AU1017" i="109" s="1"/>
  <c r="AT807" i="109"/>
  <c r="AU807" i="109" s="1"/>
  <c r="AR973" i="109"/>
  <c r="AT973" i="109" s="1"/>
  <c r="AU973" i="109" s="1"/>
  <c r="AT779" i="109"/>
  <c r="AU779" i="109" s="1"/>
  <c r="AT1088" i="109"/>
  <c r="AU1088" i="109" s="1"/>
  <c r="AQ913" i="109"/>
  <c r="AQ843" i="109"/>
  <c r="AT666" i="109"/>
  <c r="AU666" i="109" s="1"/>
  <c r="AT961" i="109"/>
  <c r="AU961" i="109" s="1"/>
  <c r="AR528" i="109"/>
  <c r="AT528" i="109" s="1"/>
  <c r="AU528" i="109" s="1"/>
  <c r="AT543" i="109"/>
  <c r="AU543" i="109" s="1"/>
  <c r="AQ673" i="109"/>
  <c r="AT432" i="109"/>
  <c r="AU432" i="109" s="1"/>
  <c r="AR720" i="109"/>
  <c r="AQ463" i="109"/>
  <c r="AD510" i="109"/>
  <c r="AT510" i="109" s="1"/>
  <c r="AU510" i="109" s="1"/>
  <c r="AQ389" i="109"/>
  <c r="AS344" i="109"/>
  <c r="AT344" i="109" s="1"/>
  <c r="AU344" i="109" s="1"/>
  <c r="AT178" i="109"/>
  <c r="AU178" i="109" s="1"/>
  <c r="AR406" i="109"/>
  <c r="AT406" i="109" s="1"/>
  <c r="AU406" i="109" s="1"/>
  <c r="AQ373" i="109"/>
  <c r="AS715" i="109"/>
  <c r="AR682" i="109"/>
  <c r="AR786" i="109"/>
  <c r="AR211" i="109"/>
  <c r="AR453" i="109"/>
  <c r="AR219" i="109"/>
  <c r="AS176" i="109"/>
  <c r="AR2244" i="109"/>
  <c r="AT2244" i="109" s="1"/>
  <c r="AU2244" i="109" s="1"/>
  <c r="AT294" i="109"/>
  <c r="AU294" i="109" s="1"/>
  <c r="AS210" i="109"/>
  <c r="AT210" i="109" s="1"/>
  <c r="AU210" i="109" s="1"/>
  <c r="AQ409" i="109"/>
  <c r="AR368" i="109"/>
  <c r="AR801" i="109"/>
  <c r="AT801" i="109" s="1"/>
  <c r="AU801" i="109" s="1"/>
  <c r="AT93" i="109"/>
  <c r="AU93" i="109" s="1"/>
  <c r="AT317" i="109"/>
  <c r="AU317" i="109" s="1"/>
  <c r="AT86" i="109"/>
  <c r="AU86" i="109" s="1"/>
  <c r="AQ47" i="109"/>
  <c r="AR364" i="109"/>
  <c r="AT41" i="109"/>
  <c r="AU41" i="109" s="1"/>
  <c r="AQ276" i="109"/>
  <c r="AR241" i="109"/>
  <c r="AR404" i="109"/>
  <c r="AT430" i="109"/>
  <c r="AU430" i="109" s="1"/>
  <c r="AT1472" i="109"/>
  <c r="AU1472" i="109" s="1"/>
  <c r="AQ905" i="109"/>
  <c r="AT940" i="109"/>
  <c r="AU940" i="109" s="1"/>
  <c r="AR863" i="109"/>
  <c r="AT863" i="109" s="1"/>
  <c r="AU863" i="109" s="1"/>
  <c r="AQ489" i="109"/>
  <c r="AT161" i="109"/>
  <c r="AU161" i="109" s="1"/>
  <c r="AQ2229" i="109"/>
  <c r="AR2189" i="109"/>
  <c r="AT2189" i="109" s="1"/>
  <c r="AU2189" i="109" s="1"/>
  <c r="AR2188" i="109"/>
  <c r="AT2195" i="109"/>
  <c r="AU2195" i="109" s="1"/>
  <c r="AT2118" i="109"/>
  <c r="AU2118" i="109" s="1"/>
  <c r="AQ2161" i="109"/>
  <c r="AR2193" i="109"/>
  <c r="AQ2138" i="109"/>
  <c r="AS2247" i="109"/>
  <c r="AT2247" i="109" s="1"/>
  <c r="AU2247" i="109" s="1"/>
  <c r="AS2228" i="109"/>
  <c r="AT2228" i="109" s="1"/>
  <c r="AU2228" i="109" s="1"/>
  <c r="AT2221" i="109"/>
  <c r="AU2221" i="109" s="1"/>
  <c r="AQ2158" i="109"/>
  <c r="AQ2186" i="109"/>
  <c r="AQ2224" i="109"/>
  <c r="AR2138" i="109"/>
  <c r="AT2138" i="109" s="1"/>
  <c r="AU2138" i="109" s="1"/>
  <c r="AS2149" i="109"/>
  <c r="AQ2057" i="109"/>
  <c r="AQ2042" i="109"/>
  <c r="AQ2045" i="109"/>
  <c r="AT2145" i="109"/>
  <c r="AU2145" i="109" s="1"/>
  <c r="AQ2026" i="109"/>
  <c r="AT2078" i="109"/>
  <c r="AU2078" i="109" s="1"/>
  <c r="AD1973" i="109"/>
  <c r="AT1973" i="109" s="1"/>
  <c r="AU1973" i="109" s="1"/>
  <c r="AR1994" i="109"/>
  <c r="AT1994" i="109" s="1"/>
  <c r="AU1994" i="109" s="1"/>
  <c r="AS2117" i="109"/>
  <c r="AT2041" i="109"/>
  <c r="AU2041" i="109" s="1"/>
  <c r="AQ2031" i="109"/>
  <c r="AR1942" i="109"/>
  <c r="AD1926" i="109"/>
  <c r="AT1926" i="109" s="1"/>
  <c r="AU1926" i="109" s="1"/>
  <c r="AQ2043" i="109"/>
  <c r="AQ1996" i="109"/>
  <c r="AR1931" i="109"/>
  <c r="AQ1995" i="109"/>
  <c r="AR1938" i="109"/>
  <c r="AT1938" i="109" s="1"/>
  <c r="AU1938" i="109" s="1"/>
  <c r="AQ1921" i="109"/>
  <c r="AS1880" i="109"/>
  <c r="AR1890" i="109"/>
  <c r="AT1890" i="109" s="1"/>
  <c r="AU1890" i="109" s="1"/>
  <c r="AR1998" i="109"/>
  <c r="AR1748" i="109"/>
  <c r="AD1659" i="109"/>
  <c r="AT1659" i="109" s="1"/>
  <c r="AU1659" i="109" s="1"/>
  <c r="AQ1722" i="109"/>
  <c r="AS1636" i="109"/>
  <c r="AT1752" i="109"/>
  <c r="AU1752" i="109" s="1"/>
  <c r="AR1691" i="109"/>
  <c r="AT1691" i="109" s="1"/>
  <c r="AU1691" i="109" s="1"/>
  <c r="AT1713" i="109"/>
  <c r="AU1713" i="109" s="1"/>
  <c r="AD1592" i="109"/>
  <c r="AT1592" i="109" s="1"/>
  <c r="AU1592" i="109" s="1"/>
  <c r="AD1714" i="109"/>
  <c r="AS1743" i="109"/>
  <c r="AR1522" i="109"/>
  <c r="AT1522" i="109" s="1"/>
  <c r="AU1522" i="109" s="1"/>
  <c r="AQ1562" i="109"/>
  <c r="AQ1478" i="109"/>
  <c r="AT1512" i="109"/>
  <c r="AU1512" i="109" s="1"/>
  <c r="AT1229" i="109"/>
  <c r="AU1229" i="109" s="1"/>
  <c r="AS1362" i="109"/>
  <c r="AR1297" i="109"/>
  <c r="AT1297" i="109" s="1"/>
  <c r="AU1297" i="109" s="1"/>
  <c r="AQ1427" i="109"/>
  <c r="AR1386" i="109"/>
  <c r="AQ1252" i="109"/>
  <c r="AT1199" i="109"/>
  <c r="AU1199" i="109" s="1"/>
  <c r="AT1433" i="109"/>
  <c r="AU1433" i="109" s="1"/>
  <c r="AD1163" i="109"/>
  <c r="AT1163" i="109" s="1"/>
  <c r="AU1163" i="109" s="1"/>
  <c r="AS1131" i="109"/>
  <c r="AT1131" i="109" s="1"/>
  <c r="AU1131" i="109" s="1"/>
  <c r="AQ1257" i="109"/>
  <c r="AT1061" i="109"/>
  <c r="AU1061" i="109" s="1"/>
  <c r="AS1124" i="109"/>
  <c r="AS1314" i="109"/>
  <c r="AQ1128" i="109"/>
  <c r="AQ1076" i="109"/>
  <c r="AQ1201" i="109"/>
  <c r="AT1053" i="109"/>
  <c r="AU1053" i="109" s="1"/>
  <c r="AD932" i="109"/>
  <c r="AQ1181" i="109"/>
  <c r="AQ1042" i="109"/>
  <c r="AQ1008" i="109"/>
  <c r="AT1309" i="109"/>
  <c r="AU1309" i="109" s="1"/>
  <c r="AR873" i="109"/>
  <c r="AT873" i="109" s="1"/>
  <c r="AU873" i="109" s="1"/>
  <c r="AT983" i="109"/>
  <c r="AU983" i="109" s="1"/>
  <c r="AR753" i="109"/>
  <c r="AD780" i="109"/>
  <c r="AR913" i="109"/>
  <c r="AT913" i="109" s="1"/>
  <c r="AU913" i="109" s="1"/>
  <c r="AR843" i="109"/>
  <c r="AT843" i="109" s="1"/>
  <c r="AU843" i="109" s="1"/>
  <c r="AS1105" i="109"/>
  <c r="AQ758" i="109"/>
  <c r="AR681" i="109"/>
  <c r="AQ661" i="109"/>
  <c r="AQ900" i="109"/>
  <c r="AQ861" i="109"/>
  <c r="AQ1001" i="109"/>
  <c r="AU523" i="109"/>
  <c r="AQ994" i="109"/>
  <c r="AQ540" i="109"/>
  <c r="AR831" i="109"/>
  <c r="AT831" i="109" s="1"/>
  <c r="AU831" i="109" s="1"/>
  <c r="AR673" i="109"/>
  <c r="AT735" i="109"/>
  <c r="AU735" i="109" s="1"/>
  <c r="AD402" i="109"/>
  <c r="AT402" i="109" s="1"/>
  <c r="AU402" i="109" s="1"/>
  <c r="AR463" i="109"/>
  <c r="AT463" i="109" s="1"/>
  <c r="AU463" i="109" s="1"/>
  <c r="AT769" i="109"/>
  <c r="AU769" i="109" s="1"/>
  <c r="AT540" i="109"/>
  <c r="AU540" i="109" s="1"/>
  <c r="AT706" i="109"/>
  <c r="AU706" i="109" s="1"/>
  <c r="AT580" i="109"/>
  <c r="AU580" i="109" s="1"/>
  <c r="AS579" i="109"/>
  <c r="AT573" i="109"/>
  <c r="AU573" i="109" s="1"/>
  <c r="AD403" i="109"/>
  <c r="AT403" i="109" s="1"/>
  <c r="AU403" i="109" s="1"/>
  <c r="AT339" i="109"/>
  <c r="AU339" i="109" s="1"/>
  <c r="AT369" i="109"/>
  <c r="AU369" i="109" s="1"/>
  <c r="AQ285" i="109"/>
  <c r="AR264" i="109"/>
  <c r="AQ145" i="109"/>
  <c r="AR212" i="109"/>
  <c r="AD187" i="109"/>
  <c r="AQ35" i="109"/>
  <c r="AU142" i="109"/>
  <c r="AR654" i="109"/>
  <c r="AT654" i="109" s="1"/>
  <c r="AU654" i="109" s="1"/>
  <c r="AT284" i="109"/>
  <c r="AU284" i="109" s="1"/>
  <c r="AQ785" i="109"/>
  <c r="AT197" i="109"/>
  <c r="AU197" i="109" s="1"/>
  <c r="AQ325" i="109"/>
  <c r="AT1788" i="109"/>
  <c r="AU1788" i="109" s="1"/>
  <c r="AT1846" i="109"/>
  <c r="AU1846" i="109" s="1"/>
  <c r="AT592" i="109"/>
  <c r="AU592" i="109" s="1"/>
  <c r="AT285" i="109"/>
  <c r="AU285" i="109" s="1"/>
  <c r="AR98" i="109"/>
  <c r="AT2245" i="109"/>
  <c r="AU2245" i="109" s="1"/>
  <c r="AT2229" i="109"/>
  <c r="AU2229" i="109" s="1"/>
  <c r="AS2174" i="109"/>
  <c r="AT2174" i="109" s="1"/>
  <c r="AU2174" i="109" s="1"/>
  <c r="AR2132" i="109"/>
  <c r="AR2163" i="109"/>
  <c r="AT2163" i="109" s="1"/>
  <c r="AU2163" i="109" s="1"/>
  <c r="AQ2230" i="109"/>
  <c r="AQ2118" i="109"/>
  <c r="AR2224" i="109"/>
  <c r="AT2224" i="109" s="1"/>
  <c r="AU2224" i="109" s="1"/>
  <c r="AR2171" i="109"/>
  <c r="AT2171" i="109" s="1"/>
  <c r="AU2171" i="109" s="1"/>
  <c r="AR2057" i="109"/>
  <c r="AT2057" i="109" s="1"/>
  <c r="AU2057" i="109" s="1"/>
  <c r="AR2042" i="109"/>
  <c r="AT2042" i="109" s="1"/>
  <c r="AU2042" i="109" s="1"/>
  <c r="AR2045" i="109"/>
  <c r="AT2045" i="109" s="1"/>
  <c r="AU2045" i="109" s="1"/>
  <c r="AS2106" i="109"/>
  <c r="AT2106" i="109" s="1"/>
  <c r="AU2106" i="109" s="1"/>
  <c r="AD2016" i="109"/>
  <c r="AT2016" i="109" s="1"/>
  <c r="AU2016" i="109" s="1"/>
  <c r="AT2069" i="109"/>
  <c r="AU2069" i="109" s="1"/>
  <c r="AS2017" i="109"/>
  <c r="AU1962" i="109"/>
  <c r="AQ2202" i="109"/>
  <c r="AR2031" i="109"/>
  <c r="AT2031" i="109" s="1"/>
  <c r="AU2031" i="109" s="1"/>
  <c r="AT1917" i="109"/>
  <c r="AU1917" i="109" s="1"/>
  <c r="AR1996" i="109"/>
  <c r="AT1861" i="109"/>
  <c r="AU1861" i="109" s="1"/>
  <c r="AQ1871" i="109"/>
  <c r="AQ1941" i="109"/>
  <c r="AQ1787" i="109"/>
  <c r="AS1834" i="109"/>
  <c r="AR1722" i="109"/>
  <c r="AT1722" i="109" s="1"/>
  <c r="AU1722" i="109" s="1"/>
  <c r="AT1759" i="109"/>
  <c r="AU1759" i="109" s="1"/>
  <c r="AR1617" i="109"/>
  <c r="AT1617" i="109" s="1"/>
  <c r="AU1617" i="109" s="1"/>
  <c r="AT1690" i="109"/>
  <c r="AU1690" i="109" s="1"/>
  <c r="AT1741" i="109"/>
  <c r="AU1741" i="109" s="1"/>
  <c r="AT1667" i="109"/>
  <c r="AU1667" i="109" s="1"/>
  <c r="AQ1872" i="109"/>
  <c r="AT1552" i="109"/>
  <c r="AU1552" i="109" s="1"/>
  <c r="AT1710" i="109"/>
  <c r="AU1710" i="109" s="1"/>
  <c r="AT1704" i="109"/>
  <c r="AU1704" i="109" s="1"/>
  <c r="AQ1714" i="109"/>
  <c r="AR1524" i="109"/>
  <c r="AT1524" i="109" s="1"/>
  <c r="AU1524" i="109" s="1"/>
  <c r="AT1571" i="109"/>
  <c r="AU1571" i="109" s="1"/>
  <c r="AQ1531" i="109"/>
  <c r="AT1419" i="109"/>
  <c r="AU1419" i="109" s="1"/>
  <c r="AT1399" i="109"/>
  <c r="AU1399" i="109" s="1"/>
  <c r="AQ1511" i="109"/>
  <c r="AR1427" i="109"/>
  <c r="AR1199" i="109"/>
  <c r="AR1301" i="109"/>
  <c r="AS1862" i="109"/>
  <c r="AQ1277" i="109"/>
  <c r="AT1176" i="109"/>
  <c r="AU1176" i="109" s="1"/>
  <c r="AQ1141" i="109"/>
  <c r="AT1231" i="109"/>
  <c r="AU1231" i="109" s="1"/>
  <c r="AQ1319" i="109"/>
  <c r="AQ1278" i="109"/>
  <c r="AR1122" i="109"/>
  <c r="AT1122" i="109" s="1"/>
  <c r="AU1122" i="109" s="1"/>
  <c r="AR1257" i="109"/>
  <c r="AT1257" i="109" s="1"/>
  <c r="AU1257" i="109" s="1"/>
  <c r="AQ1137" i="109"/>
  <c r="AQ1037" i="109"/>
  <c r="AQ1335" i="109"/>
  <c r="AD1388" i="109"/>
  <c r="AR1042" i="109"/>
  <c r="AT1042" i="109" s="1"/>
  <c r="AU1042" i="109" s="1"/>
  <c r="AQ993" i="109"/>
  <c r="AQ951" i="109"/>
  <c r="AT945" i="109"/>
  <c r="AU945" i="109" s="1"/>
  <c r="AT796" i="109"/>
  <c r="AU796" i="109" s="1"/>
  <c r="AT1038" i="109"/>
  <c r="AU1038" i="109" s="1"/>
  <c r="AQ1019" i="109"/>
  <c r="AQ880" i="109"/>
  <c r="AQ859" i="109"/>
  <c r="AT892" i="109"/>
  <c r="AU892" i="109" s="1"/>
  <c r="AR1134" i="109"/>
  <c r="AT1134" i="109" s="1"/>
  <c r="AU1134" i="109" s="1"/>
  <c r="AQ983" i="109"/>
  <c r="AQ911" i="109"/>
  <c r="AT763" i="109"/>
  <c r="AU763" i="109" s="1"/>
  <c r="AR820" i="109"/>
  <c r="AT820" i="109" s="1"/>
  <c r="AU820" i="109" s="1"/>
  <c r="AD920" i="109"/>
  <c r="AU653" i="109"/>
  <c r="AQ681" i="109"/>
  <c r="AR661" i="109"/>
  <c r="AR625" i="109"/>
  <c r="AT625" i="109" s="1"/>
  <c r="AU625" i="109" s="1"/>
  <c r="AR861" i="109"/>
  <c r="AQ736" i="109"/>
  <c r="AT683" i="109"/>
  <c r="AU683" i="109" s="1"/>
  <c r="AQ531" i="109"/>
  <c r="AQ735" i="109"/>
  <c r="AQ604" i="109"/>
  <c r="AQ503" i="109"/>
  <c r="AT569" i="109"/>
  <c r="AU569" i="109" s="1"/>
  <c r="AS347" i="109"/>
  <c r="AT347" i="109" s="1"/>
  <c r="AU347" i="109" s="1"/>
  <c r="AQ266" i="109"/>
  <c r="AT603" i="109"/>
  <c r="AU603" i="109" s="1"/>
  <c r="AR289" i="109"/>
  <c r="AT289" i="109" s="1"/>
  <c r="AU289" i="109" s="1"/>
  <c r="AS520" i="109"/>
  <c r="AQ375" i="109"/>
  <c r="AS572" i="109"/>
  <c r="AQ544" i="109"/>
  <c r="AQ376" i="109"/>
  <c r="AQ93" i="109"/>
  <c r="AR137" i="109"/>
  <c r="AQ89" i="109"/>
  <c r="AR69" i="109"/>
  <c r="AR785" i="109"/>
  <c r="AQ763" i="109"/>
  <c r="AS111" i="109"/>
  <c r="AT2200" i="109"/>
  <c r="AU2200" i="109" s="1"/>
  <c r="AQ2242" i="109"/>
  <c r="AQ2188" i="109"/>
  <c r="AQ2163" i="109"/>
  <c r="AQ2225" i="109"/>
  <c r="AD2091" i="109"/>
  <c r="AT2091" i="109" s="1"/>
  <c r="AU2091" i="109" s="1"/>
  <c r="AT2136" i="109"/>
  <c r="AU2136" i="109" s="1"/>
  <c r="AQ2127" i="109"/>
  <c r="AQ2124" i="109"/>
  <c r="AT2011" i="109"/>
  <c r="AU2011" i="109" s="1"/>
  <c r="AT2058" i="109"/>
  <c r="AU2058" i="109" s="1"/>
  <c r="AQ2047" i="109"/>
  <c r="AQ2022" i="109"/>
  <c r="AD2061" i="109"/>
  <c r="AQ2044" i="109"/>
  <c r="AS2086" i="109"/>
  <c r="AS1888" i="109"/>
  <c r="AQ1873" i="109"/>
  <c r="AD1840" i="109"/>
  <c r="AR1941" i="109"/>
  <c r="AT1941" i="109" s="1"/>
  <c r="AU1941" i="109" s="1"/>
  <c r="AT1893" i="109"/>
  <c r="AU1893" i="109" s="1"/>
  <c r="AS1864" i="109"/>
  <c r="AT1773" i="109"/>
  <c r="AU1773" i="109" s="1"/>
  <c r="AT1848" i="109"/>
  <c r="AU1848" i="109" s="1"/>
  <c r="AQ1744" i="109"/>
  <c r="AQ1879" i="109"/>
  <c r="AS1841" i="109"/>
  <c r="AT1841" i="109" s="1"/>
  <c r="AU1841" i="109" s="1"/>
  <c r="AT1614" i="109"/>
  <c r="AU1614" i="109" s="1"/>
  <c r="AQ1755" i="109"/>
  <c r="AQ1685" i="109"/>
  <c r="AR1872" i="109"/>
  <c r="AT1872" i="109" s="1"/>
  <c r="AU1872" i="109" s="1"/>
  <c r="AS1661" i="109"/>
  <c r="AR1708" i="109"/>
  <c r="AT1708" i="109" s="1"/>
  <c r="AU1708" i="109" s="1"/>
  <c r="AS1707" i="109"/>
  <c r="AT1707" i="109" s="1"/>
  <c r="AU1707" i="109" s="1"/>
  <c r="AQ1717" i="109"/>
  <c r="AR1765" i="109"/>
  <c r="AT1948" i="109"/>
  <c r="AU1948" i="109" s="1"/>
  <c r="AS1725" i="109"/>
  <c r="AR1714" i="109"/>
  <c r="AQ1599" i="109"/>
  <c r="AS1654" i="109"/>
  <c r="AT1523" i="109"/>
  <c r="AU1523" i="109" s="1"/>
  <c r="AT1743" i="109"/>
  <c r="AU1743" i="109" s="1"/>
  <c r="AQ1524" i="109"/>
  <c r="AR1698" i="109"/>
  <c r="AT1698" i="109" s="1"/>
  <c r="AU1698" i="109" s="1"/>
  <c r="AT1447" i="109"/>
  <c r="AU1447" i="109" s="1"/>
  <c r="AS1516" i="109"/>
  <c r="AT1516" i="109" s="1"/>
  <c r="AU1516" i="109" s="1"/>
  <c r="AS1464" i="109"/>
  <c r="AT1464" i="109" s="1"/>
  <c r="AU1464" i="109" s="1"/>
  <c r="AR1531" i="109"/>
  <c r="AT1531" i="109" s="1"/>
  <c r="AU1531" i="109" s="1"/>
  <c r="AS1514" i="109"/>
  <c r="AR1441" i="109"/>
  <c r="AT1441" i="109" s="1"/>
  <c r="AU1441" i="109" s="1"/>
  <c r="AT1426" i="109"/>
  <c r="AU1426" i="109" s="1"/>
  <c r="AR1511" i="109"/>
  <c r="AT1511" i="109" s="1"/>
  <c r="AU1511" i="109" s="1"/>
  <c r="AT1218" i="109"/>
  <c r="AU1218" i="109" s="1"/>
  <c r="AT1362" i="109"/>
  <c r="AU1362" i="109" s="1"/>
  <c r="AQ1345" i="109"/>
  <c r="AT1411" i="109"/>
  <c r="AU1411" i="109" s="1"/>
  <c r="AQ1235" i="109"/>
  <c r="AT1394" i="109"/>
  <c r="AU1394" i="109" s="1"/>
  <c r="AS1208" i="109"/>
  <c r="AR1319" i="109"/>
  <c r="AT1319" i="109" s="1"/>
  <c r="AU1319" i="109" s="1"/>
  <c r="AR1278" i="109"/>
  <c r="AT1278" i="109" s="1"/>
  <c r="AU1278" i="109" s="1"/>
  <c r="AR1139" i="109"/>
  <c r="AR1156" i="109"/>
  <c r="AT1156" i="109" s="1"/>
  <c r="AU1156" i="109" s="1"/>
  <c r="AR1137" i="109"/>
  <c r="AT1137" i="109" s="1"/>
  <c r="AU1137" i="109" s="1"/>
  <c r="AR1124" i="109"/>
  <c r="AT1124" i="109" s="1"/>
  <c r="AU1124" i="109" s="1"/>
  <c r="AT1314" i="109"/>
  <c r="AU1314" i="109" s="1"/>
  <c r="AQ1021" i="109"/>
  <c r="AU989" i="109"/>
  <c r="AS1123" i="109"/>
  <c r="AT1123" i="109" s="1"/>
  <c r="AU1123" i="109" s="1"/>
  <c r="AR1104" i="109"/>
  <c r="AT1104" i="109" s="1"/>
  <c r="AU1104" i="109" s="1"/>
  <c r="AT1095" i="109"/>
  <c r="AU1095" i="109" s="1"/>
  <c r="AS967" i="109"/>
  <c r="AR993" i="109"/>
  <c r="AT993" i="109" s="1"/>
  <c r="AU993" i="109" s="1"/>
  <c r="AR951" i="109"/>
  <c r="AR853" i="109"/>
  <c r="AS885" i="109"/>
  <c r="AS1758" i="109"/>
  <c r="AT591" i="109"/>
  <c r="AU591" i="109" s="1"/>
  <c r="AT748" i="109"/>
  <c r="AU748" i="109" s="1"/>
  <c r="AS1106" i="109"/>
  <c r="AT599" i="109"/>
  <c r="AU599" i="109" s="1"/>
  <c r="AT1178" i="109"/>
  <c r="AU1178" i="109" s="1"/>
  <c r="AQ632" i="109"/>
  <c r="AR531" i="109"/>
  <c r="AT531" i="109" s="1"/>
  <c r="AU531" i="109" s="1"/>
  <c r="AQ475" i="109"/>
  <c r="AT456" i="109"/>
  <c r="AU456" i="109" s="1"/>
  <c r="AR735" i="109"/>
  <c r="AR604" i="109"/>
  <c r="AS594" i="109"/>
  <c r="AS365" i="109"/>
  <c r="AT365" i="109" s="1"/>
  <c r="AU365" i="109" s="1"/>
  <c r="AQ518" i="109"/>
  <c r="AS329" i="109"/>
  <c r="AT329" i="109" s="1"/>
  <c r="AU329" i="109" s="1"/>
  <c r="AQ333" i="109"/>
  <c r="AQ919" i="109"/>
  <c r="AS505" i="109"/>
  <c r="AR375" i="109"/>
  <c r="AT375" i="109" s="1"/>
  <c r="AU375" i="109" s="1"/>
  <c r="AQ787" i="109"/>
  <c r="AT286" i="109"/>
  <c r="AU286" i="109" s="1"/>
  <c r="AR376" i="109"/>
  <c r="AD269" i="109"/>
  <c r="AS164" i="109"/>
  <c r="AT607" i="109"/>
  <c r="AU607" i="109" s="1"/>
  <c r="AT98" i="109"/>
  <c r="AU98" i="109" s="1"/>
  <c r="AQ371" i="109"/>
  <c r="AQ606" i="109"/>
  <c r="AR558" i="109"/>
  <c r="AT558" i="109" s="1"/>
  <c r="AU558" i="109" s="1"/>
  <c r="AR86" i="109"/>
  <c r="AD30" i="109"/>
  <c r="AT30" i="109" s="1"/>
  <c r="AU30" i="109" s="1"/>
  <c r="AQ265" i="109"/>
  <c r="AQ9" i="109"/>
  <c r="AR38" i="109"/>
  <c r="AT38" i="109" s="1"/>
  <c r="AU38" i="109" s="1"/>
  <c r="AT212" i="109"/>
  <c r="AU212" i="109" s="1"/>
  <c r="AT241" i="109"/>
  <c r="AU241" i="109" s="1"/>
  <c r="AQ39" i="109"/>
  <c r="AR727" i="109"/>
  <c r="AS165" i="109"/>
  <c r="AS1968" i="109"/>
  <c r="AT853" i="109"/>
  <c r="AU853" i="109" s="1"/>
  <c r="AT106" i="109"/>
  <c r="AU106" i="109" s="1"/>
  <c r="AQ2195" i="109"/>
  <c r="AQ2211" i="109"/>
  <c r="AQ2218" i="109"/>
  <c r="AR2216" i="109"/>
  <c r="AR2198" i="109"/>
  <c r="AT2198" i="109" s="1"/>
  <c r="AU2198" i="109" s="1"/>
  <c r="AR2230" i="109"/>
  <c r="AR2211" i="109"/>
  <c r="AT2211" i="109" s="1"/>
  <c r="AU2211" i="109" s="1"/>
  <c r="AS2246" i="109"/>
  <c r="AQ2198" i="109"/>
  <c r="AT2153" i="109"/>
  <c r="AU2153" i="109" s="1"/>
  <c r="AT2126" i="109"/>
  <c r="AU2126" i="109" s="1"/>
  <c r="AR2242" i="109"/>
  <c r="AT2242" i="109" s="1"/>
  <c r="AU2242" i="109" s="1"/>
  <c r="AQ2220" i="109"/>
  <c r="AT2142" i="109"/>
  <c r="AU2142" i="109" s="1"/>
  <c r="AR2149" i="109"/>
  <c r="AR2124" i="109"/>
  <c r="AT2124" i="109" s="1"/>
  <c r="AU2124" i="109" s="1"/>
  <c r="AQ2117" i="109"/>
  <c r="AS1984" i="109"/>
  <c r="AR2022" i="109"/>
  <c r="AT2022" i="109" s="1"/>
  <c r="AU2022" i="109" s="1"/>
  <c r="AR1976" i="109"/>
  <c r="AT1976" i="109" s="1"/>
  <c r="AU1976" i="109" s="1"/>
  <c r="AR2044" i="109"/>
  <c r="AT2044" i="109" s="1"/>
  <c r="AU2044" i="109" s="1"/>
  <c r="AS2070" i="109"/>
  <c r="AT1925" i="109"/>
  <c r="AU1925" i="109" s="1"/>
  <c r="AT1934" i="109"/>
  <c r="AU1934" i="109" s="1"/>
  <c r="AR1995" i="109"/>
  <c r="AT1995" i="109" s="1"/>
  <c r="AU1995" i="109" s="1"/>
  <c r="AR1873" i="109"/>
  <c r="AT1873" i="109" s="1"/>
  <c r="AU1873" i="109" s="1"/>
  <c r="AS1910" i="109"/>
  <c r="AT1815" i="109"/>
  <c r="AU1815" i="109" s="1"/>
  <c r="AQ1893" i="109"/>
  <c r="AQ1844" i="109"/>
  <c r="AR1879" i="109"/>
  <c r="AR1697" i="109"/>
  <c r="AQ1930" i="109"/>
  <c r="AT1705" i="109"/>
  <c r="AU1705" i="109" s="1"/>
  <c r="AR1685" i="109"/>
  <c r="AQ1743" i="109"/>
  <c r="AR1546" i="109"/>
  <c r="AT1546" i="109" s="1"/>
  <c r="AU1546" i="109" s="1"/>
  <c r="AT1481" i="109"/>
  <c r="AU1481" i="109" s="1"/>
  <c r="AQ1546" i="109"/>
  <c r="AT1488" i="109"/>
  <c r="AU1488" i="109" s="1"/>
  <c r="AT1409" i="109"/>
  <c r="AU1409" i="109" s="1"/>
  <c r="AT1375" i="109"/>
  <c r="AU1375" i="109" s="1"/>
  <c r="AT1489" i="109"/>
  <c r="AU1489" i="109" s="1"/>
  <c r="AT1291" i="109"/>
  <c r="AU1291" i="109" s="1"/>
  <c r="AR1235" i="109"/>
  <c r="AT1235" i="109" s="1"/>
  <c r="AU1235" i="109" s="1"/>
  <c r="AR1392" i="109"/>
  <c r="AT1392" i="109" s="1"/>
  <c r="AU1392" i="109" s="1"/>
  <c r="AD1862" i="109"/>
  <c r="AT1862" i="109" s="1"/>
  <c r="AU1862" i="109" s="1"/>
  <c r="AD1133" i="109"/>
  <c r="AQ1222" i="109"/>
  <c r="AR1119" i="109"/>
  <c r="AT1081" i="109"/>
  <c r="AU1081" i="109" s="1"/>
  <c r="AR1201" i="109"/>
  <c r="AQ865" i="109"/>
  <c r="AT740" i="109"/>
  <c r="AU740" i="109" s="1"/>
  <c r="AR854" i="109"/>
  <c r="AQ1245" i="109"/>
  <c r="AR1010" i="109"/>
  <c r="AT1010" i="109" s="1"/>
  <c r="AU1010" i="109" s="1"/>
  <c r="AQ846" i="109"/>
  <c r="AT938" i="109"/>
  <c r="AU938" i="109" s="1"/>
  <c r="AT1147" i="109"/>
  <c r="AU1147" i="109" s="1"/>
  <c r="AR1105" i="109"/>
  <c r="AT1105" i="109" s="1"/>
  <c r="AU1105" i="109" s="1"/>
  <c r="AT681" i="109"/>
  <c r="AU681" i="109" s="1"/>
  <c r="AQ750" i="109"/>
  <c r="AR714" i="109"/>
  <c r="AR475" i="109"/>
  <c r="AQ831" i="109"/>
  <c r="AQ749" i="109"/>
  <c r="AQ362" i="109"/>
  <c r="AQ579" i="109"/>
  <c r="AR518" i="109"/>
  <c r="AT518" i="109" s="1"/>
  <c r="AU518" i="109" s="1"/>
  <c r="AR603" i="109"/>
  <c r="AD499" i="109"/>
  <c r="AT499" i="109" s="1"/>
  <c r="AU499" i="109" s="1"/>
  <c r="AR919" i="109"/>
  <c r="AQ520" i="109"/>
  <c r="AT537" i="109"/>
  <c r="AU537" i="109" s="1"/>
  <c r="AD419" i="109"/>
  <c r="AR694" i="109"/>
  <c r="AT694" i="109" s="1"/>
  <c r="AU694" i="109" s="1"/>
  <c r="AT511" i="109"/>
  <c r="AU511" i="109" s="1"/>
  <c r="AR120" i="109"/>
  <c r="AT120" i="109" s="1"/>
  <c r="AU120" i="109" s="1"/>
  <c r="AR171" i="109"/>
  <c r="AT171" i="109" s="1"/>
  <c r="AU171" i="109" s="1"/>
  <c r="AR183" i="109"/>
  <c r="AT75" i="109"/>
  <c r="AU75" i="109" s="1"/>
  <c r="AT610" i="109"/>
  <c r="AU610" i="109" s="1"/>
  <c r="AR39" i="109"/>
  <c r="AT39" i="109" s="1"/>
  <c r="AU39" i="109" s="1"/>
  <c r="AQ106" i="109"/>
  <c r="AQ111" i="109"/>
  <c r="AQ1204" i="109"/>
  <c r="AT996" i="109"/>
  <c r="AU996" i="109" s="1"/>
  <c r="AR728" i="109"/>
  <c r="AT728" i="109" s="1"/>
  <c r="AU728" i="109" s="1"/>
  <c r="AT731" i="109"/>
  <c r="AU731" i="109" s="1"/>
  <c r="AT762" i="109"/>
  <c r="AU762" i="109" s="1"/>
  <c r="AR380" i="109"/>
  <c r="AT380" i="109" s="1"/>
  <c r="AU380" i="109" s="1"/>
  <c r="AT112" i="109"/>
  <c r="AU112" i="109" s="1"/>
  <c r="AQ2237" i="109"/>
  <c r="AT2225" i="109"/>
  <c r="AU2225" i="109" s="1"/>
  <c r="AQ2226" i="109"/>
  <c r="AQ2184" i="109"/>
  <c r="AQ2216" i="109"/>
  <c r="AQ2231" i="109"/>
  <c r="AS2206" i="109"/>
  <c r="AR2121" i="109"/>
  <c r="AQ2129" i="109"/>
  <c r="AR2240" i="109"/>
  <c r="AT2140" i="109"/>
  <c r="AU2140" i="109" s="1"/>
  <c r="AR2115" i="109"/>
  <c r="AT2115" i="109" s="1"/>
  <c r="AU2115" i="109" s="1"/>
  <c r="AQ2119" i="109"/>
  <c r="AQ2091" i="109"/>
  <c r="AR2051" i="109"/>
  <c r="AT2001" i="109"/>
  <c r="AU2001" i="109" s="1"/>
  <c r="AT2030" i="109"/>
  <c r="AU2030" i="109" s="1"/>
  <c r="AR2117" i="109"/>
  <c r="AT2117" i="109" s="1"/>
  <c r="AU2117" i="109" s="1"/>
  <c r="AQ2087" i="109"/>
  <c r="AQ2041" i="109"/>
  <c r="AT2033" i="109"/>
  <c r="AU2033" i="109" s="1"/>
  <c r="AT1998" i="109"/>
  <c r="AU1998" i="109" s="1"/>
  <c r="AD1855" i="109"/>
  <c r="AT1855" i="109" s="1"/>
  <c r="AU1855" i="109" s="1"/>
  <c r="AT2043" i="109"/>
  <c r="AU2043" i="109" s="1"/>
  <c r="AQ1896" i="109"/>
  <c r="AT1801" i="109"/>
  <c r="AU1801" i="109" s="1"/>
  <c r="AR1893" i="109"/>
  <c r="AQ1835" i="109"/>
  <c r="AR1844" i="109"/>
  <c r="AR1848" i="109"/>
  <c r="AQ1899" i="109"/>
  <c r="AD1661" i="109"/>
  <c r="AT1800" i="109"/>
  <c r="AU1800" i="109" s="1"/>
  <c r="AR1650" i="109"/>
  <c r="AQ1733" i="109"/>
  <c r="AT1685" i="109"/>
  <c r="AU1685" i="109" s="1"/>
  <c r="AQ1710" i="109"/>
  <c r="AT1763" i="109"/>
  <c r="AU1763" i="109" s="1"/>
  <c r="AT1589" i="109"/>
  <c r="AU1589" i="109" s="1"/>
  <c r="AT1517" i="109"/>
  <c r="AU1517" i="109" s="1"/>
  <c r="AS1595" i="109"/>
  <c r="AQ1508" i="109"/>
  <c r="AR1743" i="109"/>
  <c r="AS1536" i="109"/>
  <c r="AD1402" i="109"/>
  <c r="AT1402" i="109" s="1"/>
  <c r="AU1402" i="109" s="1"/>
  <c r="AQ1566" i="109"/>
  <c r="AT1460" i="109"/>
  <c r="AU1460" i="109" s="1"/>
  <c r="AT1434" i="109"/>
  <c r="AU1434" i="109" s="1"/>
  <c r="AT1374" i="109"/>
  <c r="AU1374" i="109" s="1"/>
  <c r="AQ1419" i="109"/>
  <c r="AD1207" i="109"/>
  <c r="AT1207" i="109" s="1"/>
  <c r="AU1207" i="109" s="1"/>
  <c r="AQ1280" i="109"/>
  <c r="AT1324" i="109"/>
  <c r="AU1324" i="109" s="1"/>
  <c r="AT1416" i="109"/>
  <c r="AU1416" i="109" s="1"/>
  <c r="AQ1333" i="109"/>
  <c r="AS1281" i="109"/>
  <c r="AT1281" i="109" s="1"/>
  <c r="AU1281" i="109" s="1"/>
  <c r="AQ1411" i="109"/>
  <c r="AQ1255" i="109"/>
  <c r="AQ1191" i="109"/>
  <c r="AT1294" i="109"/>
  <c r="AU1294" i="109" s="1"/>
  <c r="AQ1156" i="109"/>
  <c r="AQ995" i="109"/>
  <c r="AR1136" i="109"/>
  <c r="AR1279" i="109"/>
  <c r="AT1279" i="109" s="1"/>
  <c r="AU1279" i="109" s="1"/>
  <c r="AS1192" i="109"/>
  <c r="AQ1118" i="109"/>
  <c r="AT1056" i="109"/>
  <c r="AU1056" i="109" s="1"/>
  <c r="AD1051" i="109"/>
  <c r="AT1051" i="109" s="1"/>
  <c r="AU1051" i="109" s="1"/>
  <c r="AT1136" i="109"/>
  <c r="AU1136" i="109" s="1"/>
  <c r="AR1099" i="109"/>
  <c r="AT1099" i="109" s="1"/>
  <c r="AU1099" i="109" s="1"/>
  <c r="AR852" i="109"/>
  <c r="AT852" i="109" s="1"/>
  <c r="AU852" i="109" s="1"/>
  <c r="AT1018" i="109"/>
  <c r="AU1018" i="109" s="1"/>
  <c r="AQ916" i="109"/>
  <c r="AD872" i="109"/>
  <c r="AT872" i="109" s="1"/>
  <c r="AU872" i="109" s="1"/>
  <c r="AQ1022" i="109"/>
  <c r="AT918" i="109"/>
  <c r="AU918" i="109" s="1"/>
  <c r="AR846" i="109"/>
  <c r="AT846" i="109" s="1"/>
  <c r="AU846" i="109" s="1"/>
  <c r="AT708" i="109"/>
  <c r="AU708" i="109" s="1"/>
  <c r="AU642" i="109"/>
  <c r="AT670" i="109"/>
  <c r="AU670" i="109" s="1"/>
  <c r="AS601" i="109"/>
  <c r="AT601" i="109" s="1"/>
  <c r="AU601" i="109" s="1"/>
  <c r="AT1157" i="109"/>
  <c r="AU1157" i="109" s="1"/>
  <c r="AT557" i="109"/>
  <c r="AU557" i="109" s="1"/>
  <c r="AR750" i="109"/>
  <c r="AT501" i="109"/>
  <c r="AU501" i="109" s="1"/>
  <c r="AQ714" i="109"/>
  <c r="AR412" i="109"/>
  <c r="AQ707" i="109"/>
  <c r="AD536" i="109"/>
  <c r="AT536" i="109" s="1"/>
  <c r="AU536" i="109" s="1"/>
  <c r="AS559" i="109"/>
  <c r="AT559" i="109" s="1"/>
  <c r="AU559" i="109" s="1"/>
  <c r="AR898" i="109"/>
  <c r="AT898" i="109" s="1"/>
  <c r="AU898" i="109" s="1"/>
  <c r="AS551" i="109"/>
  <c r="AT551" i="109" s="1"/>
  <c r="AU551" i="109" s="1"/>
  <c r="AR362" i="109"/>
  <c r="AT362" i="109" s="1"/>
  <c r="AU362" i="109" s="1"/>
  <c r="AS821" i="109"/>
  <c r="AR579" i="109"/>
  <c r="AT579" i="109" s="1"/>
  <c r="AU579" i="109" s="1"/>
  <c r="AQ547" i="109"/>
  <c r="AR520" i="109"/>
  <c r="AT520" i="109" s="1"/>
  <c r="AU520" i="109" s="1"/>
  <c r="AR331" i="109"/>
  <c r="AS273" i="109"/>
  <c r="AQ193" i="109"/>
  <c r="AQ242" i="109"/>
  <c r="AS192" i="109"/>
  <c r="AQ280" i="109"/>
  <c r="AR187" i="109"/>
  <c r="AR28" i="109"/>
  <c r="AT28" i="109" s="1"/>
  <c r="AU28" i="109" s="1"/>
  <c r="AS14" i="109"/>
  <c r="AR1378" i="109"/>
  <c r="AR308" i="109"/>
  <c r="AS6" i="109"/>
  <c r="AT48" i="109"/>
  <c r="AU48" i="109" s="1"/>
  <c r="AS31" i="109"/>
  <c r="AT31" i="109" s="1"/>
  <c r="AU31" i="109" s="1"/>
  <c r="AT138" i="109"/>
  <c r="AU138" i="109" s="1"/>
  <c r="AT224" i="109"/>
  <c r="AU224" i="109" s="1"/>
  <c r="AQ124" i="109"/>
  <c r="AT72" i="109"/>
  <c r="AU72" i="109" s="1"/>
  <c r="AT1712" i="109"/>
  <c r="AU1712" i="109" s="1"/>
  <c r="AT1660" i="109"/>
  <c r="AU1660" i="109" s="1"/>
  <c r="AR1515" i="109"/>
  <c r="AQ208" i="109"/>
  <c r="AR2205" i="109"/>
  <c r="AQ2200" i="109"/>
  <c r="AQ2189" i="109"/>
  <c r="AT2202" i="109"/>
  <c r="AU2202" i="109" s="1"/>
  <c r="AS2249" i="109"/>
  <c r="AT2249" i="109" s="1"/>
  <c r="AU2249" i="109" s="1"/>
  <c r="AQ2201" i="109"/>
  <c r="AT2243" i="109"/>
  <c r="AU2243" i="109" s="1"/>
  <c r="AT2149" i="109"/>
  <c r="AU2149" i="109" s="1"/>
  <c r="AQ2204" i="109"/>
  <c r="AS2183" i="109"/>
  <c r="AT2183" i="109" s="1"/>
  <c r="AU2183" i="109" s="1"/>
  <c r="AR2231" i="109"/>
  <c r="AT2231" i="109" s="1"/>
  <c r="AU2231" i="109" s="1"/>
  <c r="AT2197" i="109"/>
  <c r="AU2197" i="109" s="1"/>
  <c r="AT2098" i="109"/>
  <c r="AU2098" i="109" s="1"/>
  <c r="AS2161" i="109"/>
  <c r="AR2157" i="109"/>
  <c r="AT2157" i="109" s="1"/>
  <c r="AU2157" i="109" s="1"/>
  <c r="AT2240" i="109"/>
  <c r="AU2240" i="109" s="1"/>
  <c r="AQ2081" i="109"/>
  <c r="AT2132" i="109"/>
  <c r="AU2132" i="109" s="1"/>
  <c r="AR2053" i="109"/>
  <c r="AT2053" i="109" s="1"/>
  <c r="AU2053" i="109" s="1"/>
  <c r="AR2065" i="109"/>
  <c r="AT2065" i="109" s="1"/>
  <c r="AU2065" i="109" s="1"/>
  <c r="AQ2106" i="109"/>
  <c r="AQ2012" i="109"/>
  <c r="AR2030" i="109"/>
  <c r="AQ2125" i="109"/>
  <c r="AT1969" i="109"/>
  <c r="AU1969" i="109" s="1"/>
  <c r="AS1977" i="109"/>
  <c r="AD1967" i="109"/>
  <c r="AT1967" i="109" s="1"/>
  <c r="AU1967" i="109" s="1"/>
  <c r="AR1896" i="109"/>
  <c r="AT1896" i="109" s="1"/>
  <c r="AU1896" i="109" s="1"/>
  <c r="AQ1910" i="109"/>
  <c r="AS1868" i="109"/>
  <c r="AQ1916" i="109"/>
  <c r="AT1864" i="109"/>
  <c r="AU1864" i="109" s="1"/>
  <c r="AS1748" i="109"/>
  <c r="AT1748" i="109" s="1"/>
  <c r="AU1748" i="109" s="1"/>
  <c r="AS1885" i="109"/>
  <c r="AT1885" i="109" s="1"/>
  <c r="AU1885" i="109" s="1"/>
  <c r="AS1848" i="109"/>
  <c r="AR1899" i="109"/>
  <c r="AS1818" i="109"/>
  <c r="AT1770" i="109"/>
  <c r="AU1770" i="109" s="1"/>
  <c r="AQ1765" i="109"/>
  <c r="AQ1831" i="109"/>
  <c r="AQ1507" i="109"/>
  <c r="AT1526" i="109"/>
  <c r="AU1526" i="109" s="1"/>
  <c r="AT1443" i="109"/>
  <c r="AU1443" i="109" s="1"/>
  <c r="AT1462" i="109"/>
  <c r="AU1462" i="109" s="1"/>
  <c r="AT1566" i="109"/>
  <c r="AU1566" i="109" s="1"/>
  <c r="AQ1513" i="109"/>
  <c r="AR1345" i="109"/>
  <c r="AT1345" i="109" s="1"/>
  <c r="AU1345" i="109" s="1"/>
  <c r="AR1333" i="109"/>
  <c r="AT1333" i="109" s="1"/>
  <c r="AU1333" i="109" s="1"/>
  <c r="AT1359" i="109"/>
  <c r="AU1359" i="109" s="1"/>
  <c r="AS1477" i="109"/>
  <c r="AR1255" i="109"/>
  <c r="AT1255" i="109" s="1"/>
  <c r="AU1255" i="109" s="1"/>
  <c r="AR1191" i="109"/>
  <c r="AT1191" i="109" s="1"/>
  <c r="AU1191" i="109" s="1"/>
  <c r="AS1098" i="109"/>
  <c r="AT1098" i="109" s="1"/>
  <c r="AU1098" i="109" s="1"/>
  <c r="AS1265" i="109"/>
  <c r="AQ1211" i="109"/>
  <c r="AD1336" i="109"/>
  <c r="AS1037" i="109"/>
  <c r="AT987" i="109"/>
  <c r="AU987" i="109" s="1"/>
  <c r="AT951" i="109"/>
  <c r="AU951" i="109" s="1"/>
  <c r="AQ1361" i="109"/>
  <c r="AT1110" i="109"/>
  <c r="AU1110" i="109" s="1"/>
  <c r="AT1071" i="109"/>
  <c r="AU1071" i="109" s="1"/>
  <c r="AQ845" i="109"/>
  <c r="AS969" i="109"/>
  <c r="AT969" i="109" s="1"/>
  <c r="AU969" i="109" s="1"/>
  <c r="AT812" i="109"/>
  <c r="AU812" i="109" s="1"/>
  <c r="AS1073" i="109"/>
  <c r="AT1073" i="109" s="1"/>
  <c r="AU1073" i="109" s="1"/>
  <c r="AS1062" i="109"/>
  <c r="AT1012" i="109"/>
  <c r="AU1012" i="109" s="1"/>
  <c r="AS849" i="109"/>
  <c r="AT849" i="109" s="1"/>
  <c r="AU849" i="109" s="1"/>
  <c r="AQ814" i="109"/>
  <c r="AQ1024" i="109"/>
  <c r="AS883" i="109"/>
  <c r="AT661" i="109"/>
  <c r="AU661" i="109" s="1"/>
  <c r="AS758" i="109"/>
  <c r="AT584" i="109"/>
  <c r="AU584" i="109" s="1"/>
  <c r="AT408" i="109"/>
  <c r="AU408" i="109" s="1"/>
  <c r="AT656" i="109"/>
  <c r="AU656" i="109" s="1"/>
  <c r="AQ552" i="109"/>
  <c r="AS529" i="109"/>
  <c r="AT454" i="109"/>
  <c r="AU454" i="109" s="1"/>
  <c r="AT494" i="109"/>
  <c r="AU494" i="109" s="1"/>
  <c r="AQ759" i="109"/>
  <c r="AS706" i="109"/>
  <c r="AS291" i="109"/>
  <c r="AS328" i="109"/>
  <c r="AQ360" i="109"/>
  <c r="AQ393" i="109"/>
  <c r="AT393" i="109"/>
  <c r="AU393" i="109" s="1"/>
  <c r="AS541" i="109"/>
  <c r="AR214" i="109"/>
  <c r="AT214" i="109" s="1"/>
  <c r="AU214" i="109" s="1"/>
  <c r="AR193" i="109"/>
  <c r="AT193" i="109" s="1"/>
  <c r="AU193" i="109" s="1"/>
  <c r="AT218" i="109"/>
  <c r="AU218" i="109" s="1"/>
  <c r="AR280" i="109"/>
  <c r="AQ199" i="109"/>
  <c r="AQ171" i="109"/>
  <c r="AQ1378" i="109"/>
  <c r="AQ156" i="109"/>
  <c r="AQ72" i="109"/>
  <c r="AT230" i="109"/>
  <c r="AU230" i="109" s="1"/>
  <c r="AT910" i="109"/>
  <c r="AU910" i="109" s="1"/>
  <c r="AQ1984" i="109"/>
  <c r="AQ2002" i="109"/>
  <c r="AR2087" i="109"/>
  <c r="AT2087" i="109" s="1"/>
  <c r="AU2087" i="109" s="1"/>
  <c r="AS2112" i="109"/>
  <c r="AR2178" i="109"/>
  <c r="AT2178" i="109" s="1"/>
  <c r="AU2178" i="109" s="1"/>
  <c r="AR2062" i="109"/>
  <c r="AT2062" i="109" s="1"/>
  <c r="AU2062" i="109" s="1"/>
  <c r="AQ1981" i="109"/>
  <c r="AQ2148" i="109"/>
  <c r="AQ2009" i="109"/>
  <c r="AQ2080" i="109"/>
  <c r="AS1877" i="109"/>
  <c r="AS1871" i="109"/>
  <c r="AR2128" i="109"/>
  <c r="AT2128" i="109" s="1"/>
  <c r="AU2128" i="109" s="1"/>
  <c r="AR1871" i="109"/>
  <c r="AT1871" i="109" s="1"/>
  <c r="AU1871" i="109" s="1"/>
  <c r="AR1819" i="109"/>
  <c r="AQ1792" i="109"/>
  <c r="AR1892" i="109"/>
  <c r="AT1892" i="109" s="1"/>
  <c r="AU1892" i="109" s="1"/>
  <c r="AT1792" i="109"/>
  <c r="AU1792" i="109" s="1"/>
  <c r="AR1849" i="109"/>
  <c r="AT1849" i="109" s="1"/>
  <c r="AU1849" i="109" s="1"/>
  <c r="AR1768" i="109"/>
  <c r="AT1768" i="109" s="1"/>
  <c r="AU1768" i="109" s="1"/>
  <c r="AR1744" i="109"/>
  <c r="AQ1766" i="109"/>
  <c r="AQ1883" i="109"/>
  <c r="AT1703" i="109"/>
  <c r="AU1703" i="109" s="1"/>
  <c r="AQ1647" i="109"/>
  <c r="AT1671" i="109"/>
  <c r="AU1671" i="109" s="1"/>
  <c r="AR1775" i="109"/>
  <c r="AT1775" i="109" s="1"/>
  <c r="AU1775" i="109" s="1"/>
  <c r="AT1548" i="109"/>
  <c r="AU1548" i="109" s="1"/>
  <c r="AQ1708" i="109"/>
  <c r="AQ1590" i="109"/>
  <c r="AR1632" i="109"/>
  <c r="AT1632" i="109" s="1"/>
  <c r="AU1632" i="109" s="1"/>
  <c r="AR1521" i="109"/>
  <c r="AT1573" i="109"/>
  <c r="AU1573" i="109" s="1"/>
  <c r="AQ1698" i="109"/>
  <c r="AR1572" i="109"/>
  <c r="AT1572" i="109" s="1"/>
  <c r="AU1572" i="109" s="1"/>
  <c r="AQ1447" i="109"/>
  <c r="AR1414" i="109"/>
  <c r="AQ1580" i="109"/>
  <c r="AR1423" i="109"/>
  <c r="AT1423" i="109" s="1"/>
  <c r="AU1423" i="109" s="1"/>
  <c r="AQ1525" i="109"/>
  <c r="AR1683" i="109"/>
  <c r="AT1683" i="109" s="1"/>
  <c r="AU1683" i="109" s="1"/>
  <c r="AR1406" i="109"/>
  <c r="AT1406" i="109" s="1"/>
  <c r="AU1406" i="109" s="1"/>
  <c r="AR1449" i="109"/>
  <c r="AT1449" i="109" s="1"/>
  <c r="AU1449" i="109" s="1"/>
  <c r="AT1373" i="109"/>
  <c r="AU1373" i="109" s="1"/>
  <c r="AQ1360" i="109"/>
  <c r="AQ1431" i="109"/>
  <c r="AQ1581" i="109"/>
  <c r="AR1428" i="109"/>
  <c r="AT1428" i="109" s="1"/>
  <c r="AU1428" i="109" s="1"/>
  <c r="AR1393" i="109"/>
  <c r="AQ1437" i="109"/>
  <c r="AS1199" i="109"/>
  <c r="AR1203" i="109"/>
  <c r="AQ1143" i="109"/>
  <c r="AR1311" i="109"/>
  <c r="AR1204" i="109"/>
  <c r="AT1204" i="109" s="1"/>
  <c r="AU1204" i="109" s="1"/>
  <c r="AD1090" i="109"/>
  <c r="AT1090" i="109" s="1"/>
  <c r="AU1090" i="109" s="1"/>
  <c r="AQ1233" i="109"/>
  <c r="AR1337" i="109"/>
  <c r="AR1200" i="109"/>
  <c r="AT1200" i="109" s="1"/>
  <c r="AU1200" i="109" s="1"/>
  <c r="AR1109" i="109"/>
  <c r="AT1109" i="109" s="1"/>
  <c r="AU1109" i="109" s="1"/>
  <c r="AQ1294" i="109"/>
  <c r="AQ1089" i="109"/>
  <c r="AR1158" i="109"/>
  <c r="AT1158" i="109" s="1"/>
  <c r="AU1158" i="109" s="1"/>
  <c r="AD1048" i="109"/>
  <c r="AT1048" i="109" s="1"/>
  <c r="AU1048" i="109" s="1"/>
  <c r="AR1177" i="109"/>
  <c r="AT1177" i="109" s="1"/>
  <c r="AU1177" i="109" s="1"/>
  <c r="AQ1336" i="109"/>
  <c r="AT1037" i="109"/>
  <c r="AU1037" i="109" s="1"/>
  <c r="AR1335" i="109"/>
  <c r="AT1144" i="109"/>
  <c r="AU1144" i="109" s="1"/>
  <c r="AQ1069" i="109"/>
  <c r="AQ930" i="109"/>
  <c r="AR1100" i="109"/>
  <c r="AR1181" i="109"/>
  <c r="AS928" i="109"/>
  <c r="AQ933" i="109"/>
  <c r="AQ1083" i="109"/>
  <c r="AQ978" i="109"/>
  <c r="AQ1322" i="109"/>
  <c r="AR914" i="109"/>
  <c r="AT914" i="109" s="1"/>
  <c r="AU914" i="109" s="1"/>
  <c r="AT859" i="109"/>
  <c r="AU859" i="109" s="1"/>
  <c r="AR1074" i="109"/>
  <c r="AT1074" i="109" s="1"/>
  <c r="AU1074" i="109" s="1"/>
  <c r="AT891" i="109"/>
  <c r="AU891" i="109" s="1"/>
  <c r="AQ958" i="109"/>
  <c r="AQ824" i="109"/>
  <c r="AQ1018" i="109"/>
  <c r="AR905" i="109"/>
  <c r="AR738" i="109"/>
  <c r="AT738" i="109" s="1"/>
  <c r="AU738" i="109" s="1"/>
  <c r="AQ836" i="109"/>
  <c r="AR767" i="109"/>
  <c r="AQ858" i="109"/>
  <c r="AT894" i="109"/>
  <c r="AU894" i="109" s="1"/>
  <c r="AQ838" i="109"/>
  <c r="AT808" i="109"/>
  <c r="AU808" i="109" s="1"/>
  <c r="AQ732" i="109"/>
  <c r="AR904" i="109"/>
  <c r="AQ903" i="109"/>
  <c r="AQ599" i="109"/>
  <c r="AR788" i="109"/>
  <c r="AT788" i="109" s="1"/>
  <c r="AU788" i="109" s="1"/>
  <c r="AR1178" i="109"/>
  <c r="AQ797" i="109"/>
  <c r="AR770" i="109"/>
  <c r="AT770" i="109" s="1"/>
  <c r="AU770" i="109" s="1"/>
  <c r="AQ819" i="109"/>
  <c r="AS416" i="109"/>
  <c r="AR943" i="109"/>
  <c r="AT943" i="109" s="1"/>
  <c r="AU943" i="109" s="1"/>
  <c r="AR443" i="109"/>
  <c r="AT443" i="109" s="1"/>
  <c r="AU443" i="109" s="1"/>
  <c r="AQ927" i="109"/>
  <c r="AQ583" i="109"/>
  <c r="AD756" i="109"/>
  <c r="AQ663" i="109"/>
  <c r="AR580" i="109"/>
  <c r="AR724" i="109"/>
  <c r="AT724" i="109" s="1"/>
  <c r="AU724" i="109" s="1"/>
  <c r="AR488" i="109"/>
  <c r="AT488" i="109" s="1"/>
  <c r="AU488" i="109" s="1"/>
  <c r="AR759" i="109"/>
  <c r="AT759" i="109" s="1"/>
  <c r="AU759" i="109" s="1"/>
  <c r="AR707" i="109"/>
  <c r="AR706" i="109"/>
  <c r="AQ509" i="109"/>
  <c r="AQ273" i="109"/>
  <c r="AQ322" i="109"/>
  <c r="AT460" i="109"/>
  <c r="AU460" i="109" s="1"/>
  <c r="AQ307" i="109"/>
  <c r="AR538" i="109"/>
  <c r="AQ369" i="109"/>
  <c r="AR572" i="109"/>
  <c r="AT572" i="109" s="1"/>
  <c r="AU572" i="109" s="1"/>
  <c r="AQ346" i="109"/>
  <c r="AT274" i="109"/>
  <c r="AU274" i="109" s="1"/>
  <c r="AR344" i="109"/>
  <c r="AQ397" i="109"/>
  <c r="AR229" i="109"/>
  <c r="AT229" i="109" s="1"/>
  <c r="AU229" i="109" s="1"/>
  <c r="AT703" i="109"/>
  <c r="AU703" i="109" s="1"/>
  <c r="AQ465" i="109"/>
  <c r="AR228" i="109"/>
  <c r="AR285" i="109"/>
  <c r="AQ822" i="109"/>
  <c r="AR91" i="109"/>
  <c r="AT91" i="109" s="1"/>
  <c r="AU91" i="109" s="1"/>
  <c r="AS366" i="109"/>
  <c r="AT366" i="109" s="1"/>
  <c r="AU366" i="109" s="1"/>
  <c r="AQ95" i="109"/>
  <c r="AT308" i="109"/>
  <c r="AU308" i="109" s="1"/>
  <c r="AT200" i="109"/>
  <c r="AU200" i="109" s="1"/>
  <c r="AQ101" i="109"/>
  <c r="AQ206" i="109"/>
  <c r="AQ163" i="109"/>
  <c r="AQ296" i="109"/>
  <c r="AT431" i="109"/>
  <c r="AU431" i="109" s="1"/>
  <c r="AS233" i="109"/>
  <c r="AT233" i="109" s="1"/>
  <c r="AU233" i="109" s="1"/>
  <c r="AR466" i="109"/>
  <c r="AT466" i="109" s="1"/>
  <c r="AU466" i="109" s="1"/>
  <c r="AR1433" i="109"/>
  <c r="AQ108" i="109"/>
  <c r="AQ2152" i="109"/>
  <c r="AQ48" i="109"/>
  <c r="AR9" i="109"/>
  <c r="AS124" i="109"/>
  <c r="AQ147" i="109"/>
  <c r="AR6" i="109"/>
  <c r="AR497" i="109"/>
  <c r="AT497" i="109" s="1"/>
  <c r="AU497" i="109" s="1"/>
  <c r="AS220" i="109"/>
  <c r="AD168" i="109"/>
  <c r="AT168" i="109" s="1"/>
  <c r="AU168" i="109" s="1"/>
  <c r="AR53" i="109"/>
  <c r="AT53" i="109" s="1"/>
  <c r="AU53" i="109" s="1"/>
  <c r="AT247" i="109"/>
  <c r="AU247" i="109" s="1"/>
  <c r="AR138" i="109"/>
  <c r="AQ522" i="109"/>
  <c r="AR474" i="109"/>
  <c r="AT474" i="109" s="1"/>
  <c r="AU474" i="109" s="1"/>
  <c r="AQ381" i="109"/>
  <c r="AT2054" i="109"/>
  <c r="AU2054" i="109" s="1"/>
  <c r="AQ2079" i="109"/>
  <c r="AS2110" i="109"/>
  <c r="AR1981" i="109"/>
  <c r="AT1981" i="109" s="1"/>
  <c r="AU1981" i="109" s="1"/>
  <c r="AS1978" i="109"/>
  <c r="AR2009" i="109"/>
  <c r="AR2039" i="109"/>
  <c r="AR1935" i="109"/>
  <c r="AR2080" i="109"/>
  <c r="AT2080" i="109" s="1"/>
  <c r="AU2080" i="109" s="1"/>
  <c r="AS1965" i="109"/>
  <c r="AQ2006" i="109"/>
  <c r="AQ1903" i="109"/>
  <c r="AR1903" i="109"/>
  <c r="AS1896" i="109"/>
  <c r="AS1995" i="109"/>
  <c r="AD1804" i="109"/>
  <c r="AT1804" i="109" s="1"/>
  <c r="AU1804" i="109" s="1"/>
  <c r="AS1850" i="109"/>
  <c r="AT1850" i="109" s="1"/>
  <c r="AU1850" i="109" s="1"/>
  <c r="AQ1850" i="109"/>
  <c r="AR1700" i="109"/>
  <c r="AT1700" i="109" s="1"/>
  <c r="AU1700" i="109" s="1"/>
  <c r="AQ1858" i="109"/>
  <c r="AQ1824" i="109"/>
  <c r="AQ1841" i="109"/>
  <c r="AR1780" i="109"/>
  <c r="AT1780" i="109" s="1"/>
  <c r="AU1780" i="109" s="1"/>
  <c r="AR1883" i="109"/>
  <c r="AS1788" i="109"/>
  <c r="AT1642" i="109"/>
  <c r="AU1642" i="109" s="1"/>
  <c r="AR1760" i="109"/>
  <c r="AT1760" i="109" s="1"/>
  <c r="AU1760" i="109" s="1"/>
  <c r="AR1711" i="109"/>
  <c r="AQ1856" i="109"/>
  <c r="AS1665" i="109"/>
  <c r="AR1647" i="109"/>
  <c r="AT1647" i="109" s="1"/>
  <c r="AU1647" i="109" s="1"/>
  <c r="AQ1645" i="109"/>
  <c r="AS1618" i="109"/>
  <c r="AT1618" i="109" s="1"/>
  <c r="AU1618" i="109" s="1"/>
  <c r="AS1616" i="109"/>
  <c r="AT1616" i="109" s="1"/>
  <c r="AU1616" i="109" s="1"/>
  <c r="AR1613" i="109"/>
  <c r="AT1613" i="109" s="1"/>
  <c r="AU1613" i="109" s="1"/>
  <c r="AR1590" i="109"/>
  <c r="AS1822" i="109"/>
  <c r="AT1822" i="109" s="1"/>
  <c r="AU1822" i="109" s="1"/>
  <c r="AQ1706" i="109"/>
  <c r="AS1519" i="109"/>
  <c r="AT1519" i="109" s="1"/>
  <c r="AU1519" i="109" s="1"/>
  <c r="AS1615" i="109"/>
  <c r="AT1615" i="109" s="1"/>
  <c r="AU1615" i="109" s="1"/>
  <c r="AQ1504" i="109"/>
  <c r="AS1572" i="109"/>
  <c r="AQ1443" i="109"/>
  <c r="AQ1543" i="109"/>
  <c r="AR1580" i="109"/>
  <c r="AT1580" i="109" s="1"/>
  <c r="AU1580" i="109" s="1"/>
  <c r="AQ1573" i="109"/>
  <c r="AQ1731" i="109"/>
  <c r="AS1583" i="109"/>
  <c r="AQ1460" i="109"/>
  <c r="AT1372" i="109"/>
  <c r="AU1372" i="109" s="1"/>
  <c r="AQ1410" i="109"/>
  <c r="AQ1587" i="109"/>
  <c r="AS1315" i="109"/>
  <c r="AT1315" i="109" s="1"/>
  <c r="AU1315" i="109" s="1"/>
  <c r="AD1749" i="109"/>
  <c r="AT1749" i="109" s="1"/>
  <c r="AU1749" i="109" s="1"/>
  <c r="AR1431" i="109"/>
  <c r="AT1431" i="109" s="1"/>
  <c r="AU1431" i="109" s="1"/>
  <c r="AU1325" i="109"/>
  <c r="AS1364" i="109"/>
  <c r="AD1305" i="109"/>
  <c r="AT1305" i="109" s="1"/>
  <c r="AU1305" i="109" s="1"/>
  <c r="AR1581" i="109"/>
  <c r="AQ1321" i="109"/>
  <c r="AS1520" i="109"/>
  <c r="AQ1442" i="109"/>
  <c r="AR1437" i="109"/>
  <c r="AT1437" i="109" s="1"/>
  <c r="AU1437" i="109" s="1"/>
  <c r="AS1359" i="109"/>
  <c r="AQ1194" i="109"/>
  <c r="AS1392" i="109"/>
  <c r="AQ1425" i="109"/>
  <c r="AR1349" i="109"/>
  <c r="AS1395" i="109"/>
  <c r="AR1233" i="109"/>
  <c r="AS1264" i="109"/>
  <c r="AT1264" i="109" s="1"/>
  <c r="AU1264" i="109" s="1"/>
  <c r="AQ1943" i="109"/>
  <c r="AQ1356" i="109"/>
  <c r="AT1253" i="109"/>
  <c r="AU1253" i="109" s="1"/>
  <c r="AR1294" i="109"/>
  <c r="AT1047" i="109"/>
  <c r="AU1047" i="109" s="1"/>
  <c r="AR1336" i="109"/>
  <c r="AS1159" i="109"/>
  <c r="AT1159" i="109" s="1"/>
  <c r="AU1159" i="109" s="1"/>
  <c r="AS1076" i="109"/>
  <c r="AS1055" i="109"/>
  <c r="AS1091" i="109"/>
  <c r="AQ1258" i="109"/>
  <c r="AR1069" i="109"/>
  <c r="AT1069" i="109" s="1"/>
  <c r="AU1069" i="109" s="1"/>
  <c r="AD934" i="109"/>
  <c r="AT934" i="109" s="1"/>
  <c r="AU934" i="109" s="1"/>
  <c r="AS1065" i="109"/>
  <c r="AQ932" i="109"/>
  <c r="AR930" i="109"/>
  <c r="AT930" i="109" s="1"/>
  <c r="AU930" i="109" s="1"/>
  <c r="AQ1388" i="109"/>
  <c r="AR997" i="109"/>
  <c r="AQ1309" i="109"/>
  <c r="AT947" i="109"/>
  <c r="AU947" i="109" s="1"/>
  <c r="AR1322" i="109"/>
  <c r="AT1322" i="109" s="1"/>
  <c r="AU1322" i="109" s="1"/>
  <c r="AR882" i="109"/>
  <c r="AD878" i="109"/>
  <c r="AT878" i="109" s="1"/>
  <c r="AU878" i="109" s="1"/>
  <c r="AQ1347" i="109"/>
  <c r="AQ1073" i="109"/>
  <c r="AR824" i="109"/>
  <c r="AT824" i="109" s="1"/>
  <c r="AU824" i="109" s="1"/>
  <c r="AS916" i="109"/>
  <c r="AT916" i="109" s="1"/>
  <c r="AU916" i="109" s="1"/>
  <c r="AT885" i="109"/>
  <c r="AU885" i="109" s="1"/>
  <c r="AT1210" i="109"/>
  <c r="AU1210" i="109" s="1"/>
  <c r="AQ1758" i="109"/>
  <c r="AS814" i="109"/>
  <c r="AT814" i="109" s="1"/>
  <c r="AU814" i="109" s="1"/>
  <c r="AQ841" i="109"/>
  <c r="AR836" i="109"/>
  <c r="AT667" i="109"/>
  <c r="AU667" i="109" s="1"/>
  <c r="AQ812" i="109"/>
  <c r="AR838" i="109"/>
  <c r="AD710" i="109"/>
  <c r="AT710" i="109" s="1"/>
  <c r="AU710" i="109" s="1"/>
  <c r="AS920" i="109"/>
  <c r="AS1011" i="109"/>
  <c r="AT1011" i="109" s="1"/>
  <c r="AU1011" i="109" s="1"/>
  <c r="AR1106" i="109"/>
  <c r="AQ1010" i="109"/>
  <c r="AT875" i="109"/>
  <c r="AU875" i="109" s="1"/>
  <c r="AR903" i="109"/>
  <c r="AS854" i="109"/>
  <c r="AT696" i="109"/>
  <c r="AU696" i="109" s="1"/>
  <c r="AT593" i="109"/>
  <c r="AU593" i="109" s="1"/>
  <c r="AT639" i="109"/>
  <c r="AU639" i="109" s="1"/>
  <c r="AD856" i="109"/>
  <c r="AT856" i="109" s="1"/>
  <c r="AU856" i="109" s="1"/>
  <c r="AS888" i="109"/>
  <c r="AR797" i="109"/>
  <c r="AR832" i="109"/>
  <c r="AQ656" i="109"/>
  <c r="AS483" i="109"/>
  <c r="AS504" i="109"/>
  <c r="AR927" i="109"/>
  <c r="AT633" i="109"/>
  <c r="AU633" i="109" s="1"/>
  <c r="AD745" i="109"/>
  <c r="AS680" i="109"/>
  <c r="AS552" i="109"/>
  <c r="AR663" i="109"/>
  <c r="AT663" i="109" s="1"/>
  <c r="AU663" i="109" s="1"/>
  <c r="AS1016" i="109"/>
  <c r="AS604" i="109"/>
  <c r="AT604" i="109" s="1"/>
  <c r="AU604" i="109" s="1"/>
  <c r="AQ563" i="109"/>
  <c r="AQ772" i="109"/>
  <c r="AS542" i="109"/>
  <c r="AT542" i="109" s="1"/>
  <c r="AU542" i="109" s="1"/>
  <c r="AT232" i="109"/>
  <c r="AU232" i="109" s="1"/>
  <c r="AR509" i="109"/>
  <c r="AT509" i="109" s="1"/>
  <c r="AU509" i="109" s="1"/>
  <c r="AQ476" i="109"/>
  <c r="AT387" i="109"/>
  <c r="AU387" i="109" s="1"/>
  <c r="AT549" i="109"/>
  <c r="AU549" i="109" s="1"/>
  <c r="AD258" i="109"/>
  <c r="AT258" i="109" s="1"/>
  <c r="AU258" i="109" s="1"/>
  <c r="AR322" i="109"/>
  <c r="AQ205" i="109"/>
  <c r="AR299" i="109"/>
  <c r="AT299" i="109" s="1"/>
  <c r="AU299" i="109" s="1"/>
  <c r="AQ339" i="109"/>
  <c r="AR307" i="109"/>
  <c r="AT307" i="109" s="1"/>
  <c r="AU307" i="109" s="1"/>
  <c r="AS358" i="109"/>
  <c r="AQ329" i="109"/>
  <c r="AQ410" i="109"/>
  <c r="AR397" i="109"/>
  <c r="AR465" i="109"/>
  <c r="AT465" i="109" s="1"/>
  <c r="AU465" i="109" s="1"/>
  <c r="AR194" i="109"/>
  <c r="AQ217" i="109"/>
  <c r="AR822" i="109"/>
  <c r="AT822" i="109" s="1"/>
  <c r="AU822" i="109" s="1"/>
  <c r="AQ643" i="109"/>
  <c r="AQ349" i="109"/>
  <c r="AR240" i="109"/>
  <c r="AT240" i="109" s="1"/>
  <c r="AU240" i="109" s="1"/>
  <c r="AQ94" i="109"/>
  <c r="AS752" i="109"/>
  <c r="AS371" i="109"/>
  <c r="AQ366" i="109"/>
  <c r="AQ218" i="109"/>
  <c r="AS558" i="109"/>
  <c r="AQ275" i="109"/>
  <c r="AR206" i="109"/>
  <c r="AT206" i="109" s="1"/>
  <c r="AU206" i="109" s="1"/>
  <c r="AR163" i="109"/>
  <c r="AT163" i="109" s="1"/>
  <c r="AU163" i="109" s="1"/>
  <c r="AR296" i="109"/>
  <c r="AT296" i="109" s="1"/>
  <c r="AU296" i="109" s="1"/>
  <c r="AQ654" i="109"/>
  <c r="AS965" i="109"/>
  <c r="AT237" i="109"/>
  <c r="AU237" i="109" s="1"/>
  <c r="AQ308" i="109"/>
  <c r="AS265" i="109"/>
  <c r="AT265" i="109" s="1"/>
  <c r="AU265" i="109" s="1"/>
  <c r="AT137" i="109"/>
  <c r="AU137" i="109" s="1"/>
  <c r="AQ71" i="109"/>
  <c r="AR48" i="109"/>
  <c r="AR140" i="109"/>
  <c r="AT140" i="109" s="1"/>
  <c r="AU140" i="109" s="1"/>
  <c r="AQ181" i="109"/>
  <c r="AR147" i="109"/>
  <c r="AR399" i="109"/>
  <c r="AT399" i="109" s="1"/>
  <c r="AU399" i="109" s="1"/>
  <c r="AT445" i="109"/>
  <c r="AU445" i="109" s="1"/>
  <c r="AR12" i="109"/>
  <c r="AT12" i="109" s="1"/>
  <c r="AU12" i="109" s="1"/>
  <c r="AQ67" i="109"/>
  <c r="AR132" i="109"/>
  <c r="AT132" i="109" s="1"/>
  <c r="AU132" i="109" s="1"/>
  <c r="AR198" i="109"/>
  <c r="AQ37" i="109"/>
  <c r="AR522" i="109"/>
  <c r="AR61" i="109"/>
  <c r="AQ725" i="109"/>
  <c r="AQ626" i="109"/>
  <c r="AQ60" i="109"/>
  <c r="AR130" i="109"/>
  <c r="AQ26" i="109"/>
  <c r="AD1709" i="109"/>
  <c r="AT1709" i="109" s="1"/>
  <c r="AU1709" i="109" s="1"/>
  <c r="AT1693" i="109"/>
  <c r="AU1693" i="109" s="1"/>
  <c r="AS1797" i="109"/>
  <c r="AQ1760" i="109"/>
  <c r="AS1932" i="109"/>
  <c r="AQ1788" i="109"/>
  <c r="AS1750" i="109"/>
  <c r="AQ1616" i="109"/>
  <c r="AQ1822" i="109"/>
  <c r="AQ1734" i="109"/>
  <c r="AR1739" i="109"/>
  <c r="AQ1725" i="109"/>
  <c r="AR1763" i="109"/>
  <c r="AR1738" i="109"/>
  <c r="AT1738" i="109" s="1"/>
  <c r="AU1738" i="109" s="1"/>
  <c r="AT1599" i="109"/>
  <c r="AU1599" i="109" s="1"/>
  <c r="AT1470" i="109"/>
  <c r="AU1470" i="109" s="1"/>
  <c r="AT1570" i="109"/>
  <c r="AU1570" i="109" s="1"/>
  <c r="AS1565" i="109"/>
  <c r="AR1488" i="109"/>
  <c r="AS1839" i="109"/>
  <c r="AQ1499" i="109"/>
  <c r="AT1317" i="109"/>
  <c r="AU1317" i="109" s="1"/>
  <c r="AD1370" i="109"/>
  <c r="AT1370" i="109" s="1"/>
  <c r="AU1370" i="109" s="1"/>
  <c r="AT1395" i="109"/>
  <c r="AU1395" i="109" s="1"/>
  <c r="AQ1396" i="109"/>
  <c r="AT1432" i="109"/>
  <c r="AU1432" i="109" s="1"/>
  <c r="AS1338" i="109"/>
  <c r="AT1482" i="109"/>
  <c r="AU1482" i="109" s="1"/>
  <c r="AD1364" i="109"/>
  <c r="AQ1407" i="109"/>
  <c r="AQ1281" i="109"/>
  <c r="AT1393" i="109"/>
  <c r="AU1393" i="109" s="1"/>
  <c r="AR1483" i="109"/>
  <c r="AT1483" i="109" s="1"/>
  <c r="AU1483" i="109" s="1"/>
  <c r="AR1259" i="109"/>
  <c r="AR1358" i="109"/>
  <c r="AQ1260" i="109"/>
  <c r="AQ1254" i="109"/>
  <c r="AQ1193" i="109"/>
  <c r="AR1118" i="109"/>
  <c r="AT1118" i="109" s="1"/>
  <c r="AU1118" i="109" s="1"/>
  <c r="AQ984" i="109"/>
  <c r="AS1017" i="109"/>
  <c r="AT1008" i="109"/>
  <c r="AU1008" i="109" s="1"/>
  <c r="AT926" i="109"/>
  <c r="AU926" i="109" s="1"/>
  <c r="AR1347" i="109"/>
  <c r="AT1347" i="109" s="1"/>
  <c r="AU1347" i="109" s="1"/>
  <c r="AQ853" i="109"/>
  <c r="AQ827" i="109"/>
  <c r="AT1004" i="109"/>
  <c r="AU1004" i="109" s="1"/>
  <c r="AR999" i="109"/>
  <c r="AT999" i="109" s="1"/>
  <c r="AU999" i="109" s="1"/>
  <c r="AQ920" i="109"/>
  <c r="AS800" i="109"/>
  <c r="AR962" i="109"/>
  <c r="AT962" i="109" s="1"/>
  <c r="AU962" i="109" s="1"/>
  <c r="AR1245" i="109"/>
  <c r="AS904" i="109"/>
  <c r="AT784" i="109"/>
  <c r="AU784" i="109" s="1"/>
  <c r="AQ1105" i="109"/>
  <c r="AS903" i="109"/>
  <c r="AS860" i="109"/>
  <c r="AQ854" i="109"/>
  <c r="AS982" i="109"/>
  <c r="AT929" i="109"/>
  <c r="AU929" i="109" s="1"/>
  <c r="AT622" i="109"/>
  <c r="AU622" i="109" s="1"/>
  <c r="AD483" i="109"/>
  <c r="AT483" i="109" s="1"/>
  <c r="AU483" i="109" s="1"/>
  <c r="AT504" i="109"/>
  <c r="AU504" i="109" s="1"/>
  <c r="AT552" i="109"/>
  <c r="AU552" i="109" s="1"/>
  <c r="AS723" i="109"/>
  <c r="AT723" i="109" s="1"/>
  <c r="AU723" i="109" s="1"/>
  <c r="AT594" i="109"/>
  <c r="AU594" i="109" s="1"/>
  <c r="AT297" i="109"/>
  <c r="AU297" i="109" s="1"/>
  <c r="AD266" i="109"/>
  <c r="AT266" i="109" s="1"/>
  <c r="AU266" i="109" s="1"/>
  <c r="AS406" i="109"/>
  <c r="AR268" i="109"/>
  <c r="AT268" i="109" s="1"/>
  <c r="AU268" i="109" s="1"/>
  <c r="AD358" i="109"/>
  <c r="AQ696" i="109"/>
  <c r="AR481" i="109"/>
  <c r="AR363" i="109"/>
  <c r="AT228" i="109"/>
  <c r="AU228" i="109" s="1"/>
  <c r="AQ85" i="109"/>
  <c r="AR97" i="109"/>
  <c r="AT97" i="109" s="1"/>
  <c r="AU97" i="109" s="1"/>
  <c r="AS170" i="109"/>
  <c r="AR126" i="109"/>
  <c r="AT377" i="109"/>
  <c r="AU377" i="109" s="1"/>
  <c r="AR186" i="109"/>
  <c r="AT186" i="109" s="1"/>
  <c r="AU186" i="109" s="1"/>
  <c r="AT374" i="109"/>
  <c r="AU374" i="109" s="1"/>
  <c r="AR29" i="109"/>
  <c r="AT29" i="109" s="1"/>
  <c r="AU29" i="109" s="1"/>
  <c r="AR252" i="109"/>
  <c r="AT252" i="109" s="1"/>
  <c r="AU252" i="109" s="1"/>
  <c r="AQ255" i="109"/>
  <c r="AS183" i="109"/>
  <c r="AT58" i="109"/>
  <c r="AU58" i="109" s="1"/>
  <c r="AQ207" i="109"/>
  <c r="AR763" i="109"/>
  <c r="AS161" i="109"/>
  <c r="AT172" i="109"/>
  <c r="AU172" i="109" s="1"/>
  <c r="AR400" i="109"/>
  <c r="AT400" i="109" s="1"/>
  <c r="AU400" i="109" s="1"/>
  <c r="AQ974" i="109"/>
  <c r="AS109" i="109"/>
  <c r="AR254" i="109"/>
  <c r="AS113" i="109"/>
  <c r="AQ107" i="109"/>
  <c r="AQ2025" i="109"/>
  <c r="AR1986" i="109"/>
  <c r="AT2122" i="109"/>
  <c r="AU2122" i="109" s="1"/>
  <c r="AT2114" i="109"/>
  <c r="AU2114" i="109" s="1"/>
  <c r="AQ1978" i="109"/>
  <c r="AQ2061" i="109"/>
  <c r="AQ2014" i="109"/>
  <c r="AR1953" i="109"/>
  <c r="AT1953" i="109" s="1"/>
  <c r="AU1953" i="109" s="1"/>
  <c r="AT1923" i="109"/>
  <c r="AU1923" i="109" s="1"/>
  <c r="AT1942" i="109"/>
  <c r="AU1942" i="109" s="1"/>
  <c r="AR1924" i="109"/>
  <c r="AT1924" i="109" s="1"/>
  <c r="AU1924" i="109" s="1"/>
  <c r="AS2019" i="109"/>
  <c r="AR2006" i="109"/>
  <c r="AT2006" i="109" s="1"/>
  <c r="AU2006" i="109" s="1"/>
  <c r="AT1906" i="109"/>
  <c r="AU1906" i="109" s="1"/>
  <c r="AT1908" i="109"/>
  <c r="AU1908" i="109" s="1"/>
  <c r="AD1814" i="109"/>
  <c r="AR1882" i="109"/>
  <c r="AQ1920" i="109"/>
  <c r="AS1893" i="109"/>
  <c r="AS1826" i="109"/>
  <c r="AR2001" i="109"/>
  <c r="AQ1900" i="109"/>
  <c r="AR1785" i="109"/>
  <c r="AT1785" i="109" s="1"/>
  <c r="AU1785" i="109" s="1"/>
  <c r="AT1839" i="109"/>
  <c r="AU1839" i="109" s="1"/>
  <c r="AQ1751" i="109"/>
  <c r="AS1746" i="109"/>
  <c r="AT1673" i="109"/>
  <c r="AU1673" i="109" s="1"/>
  <c r="AT1790" i="109"/>
  <c r="AU1790" i="109" s="1"/>
  <c r="AQ1753" i="109"/>
  <c r="AQ1789" i="109"/>
  <c r="AR1742" i="109"/>
  <c r="AS1662" i="109"/>
  <c r="AR1730" i="109"/>
  <c r="AT1730" i="109" s="1"/>
  <c r="AU1730" i="109" s="1"/>
  <c r="AQ1669" i="109"/>
  <c r="AR1678" i="109"/>
  <c r="AQ1633" i="109"/>
  <c r="AR1752" i="109"/>
  <c r="AQ1658" i="109"/>
  <c r="AS1774" i="109"/>
  <c r="AR1796" i="109"/>
  <c r="AT1796" i="109" s="1"/>
  <c r="AU1796" i="109" s="1"/>
  <c r="AR1643" i="109"/>
  <c r="AQ1681" i="109"/>
  <c r="AR1734" i="109"/>
  <c r="AT1734" i="109" s="1"/>
  <c r="AU1734" i="109" s="1"/>
  <c r="AS1714" i="109"/>
  <c r="AR1501" i="109"/>
  <c r="AT1501" i="109" s="1"/>
  <c r="AU1501" i="109" s="1"/>
  <c r="AQ1485" i="109"/>
  <c r="AQ1476" i="109"/>
  <c r="AR1499" i="109"/>
  <c r="AT1499" i="109" s="1"/>
  <c r="AU1499" i="109" s="1"/>
  <c r="AT1514" i="109"/>
  <c r="AU1514" i="109" s="1"/>
  <c r="AT1306" i="109"/>
  <c r="AU1306" i="109" s="1"/>
  <c r="AT1369" i="109"/>
  <c r="AU1369" i="109" s="1"/>
  <c r="AR1446" i="109"/>
  <c r="AR1396" i="109"/>
  <c r="AT1396" i="109" s="1"/>
  <c r="AU1396" i="109" s="1"/>
  <c r="AS1282" i="109"/>
  <c r="AT1282" i="109" s="1"/>
  <c r="AU1282" i="109" s="1"/>
  <c r="AR1364" i="109"/>
  <c r="AR1520" i="109"/>
  <c r="AT1520" i="109" s="1"/>
  <c r="AU1520" i="109" s="1"/>
  <c r="AQ1324" i="109"/>
  <c r="AR1407" i="109"/>
  <c r="AQ1330" i="109"/>
  <c r="AT1143" i="109"/>
  <c r="AU1143" i="109" s="1"/>
  <c r="AR1342" i="109"/>
  <c r="AR1400" i="109"/>
  <c r="AT1400" i="109" s="1"/>
  <c r="AU1400" i="109" s="1"/>
  <c r="AT1265" i="109"/>
  <c r="AU1265" i="109" s="1"/>
  <c r="AQ1234" i="109"/>
  <c r="AD1091" i="109"/>
  <c r="AT1091" i="109" s="1"/>
  <c r="AU1091" i="109" s="1"/>
  <c r="AT972" i="109"/>
  <c r="AU972" i="109" s="1"/>
  <c r="AT1065" i="109"/>
  <c r="AU1065" i="109" s="1"/>
  <c r="AT1000" i="109"/>
  <c r="AU1000" i="109" s="1"/>
  <c r="AT1100" i="109"/>
  <c r="AU1100" i="109" s="1"/>
  <c r="AQ1044" i="109"/>
  <c r="AU813" i="109"/>
  <c r="AQ942" i="109"/>
  <c r="AT624" i="109"/>
  <c r="AU624" i="109" s="1"/>
  <c r="AQ872" i="109"/>
  <c r="AR1246" i="109"/>
  <c r="AR920" i="109"/>
  <c r="AQ1011" i="109"/>
  <c r="AD904" i="109"/>
  <c r="AT904" i="109" s="1"/>
  <c r="AU904" i="109" s="1"/>
  <c r="AD866" i="109"/>
  <c r="AT866" i="109" s="1"/>
  <c r="AU866" i="109" s="1"/>
  <c r="AR1147" i="109"/>
  <c r="AT1041" i="109"/>
  <c r="AU1041" i="109" s="1"/>
  <c r="AT857" i="109"/>
  <c r="AU857" i="109" s="1"/>
  <c r="AR922" i="109"/>
  <c r="AQ971" i="109"/>
  <c r="AT832" i="109"/>
  <c r="AU832" i="109" s="1"/>
  <c r="AR781" i="109"/>
  <c r="AT781" i="109" s="1"/>
  <c r="AU781" i="109" s="1"/>
  <c r="AQ527" i="109"/>
  <c r="AR416" i="109"/>
  <c r="AT416" i="109" s="1"/>
  <c r="AU416" i="109" s="1"/>
  <c r="AR569" i="109"/>
  <c r="AD405" i="109"/>
  <c r="AT448" i="109"/>
  <c r="AU448" i="109" s="1"/>
  <c r="AD802" i="109"/>
  <c r="AQ378" i="109"/>
  <c r="AQ718" i="109"/>
  <c r="AQ324" i="109"/>
  <c r="AT412" i="109"/>
  <c r="AU412" i="109" s="1"/>
  <c r="AT364" i="109"/>
  <c r="AU364" i="109" s="1"/>
  <c r="AS179" i="109"/>
  <c r="AT179" i="109" s="1"/>
  <c r="AU179" i="109" s="1"/>
  <c r="AR696" i="109"/>
  <c r="AQ566" i="109"/>
  <c r="AT679" i="109"/>
  <c r="AU679" i="109" s="1"/>
  <c r="AT320" i="109"/>
  <c r="AU320" i="109" s="1"/>
  <c r="AS385" i="109"/>
  <c r="AT385" i="109" s="1"/>
  <c r="AU385" i="109" s="1"/>
  <c r="AQ368" i="109"/>
  <c r="AR420" i="109"/>
  <c r="AT420" i="109" s="1"/>
  <c r="AU420" i="109" s="1"/>
  <c r="AT280" i="109"/>
  <c r="AU280" i="109" s="1"/>
  <c r="AQ73" i="109"/>
  <c r="AQ752" i="109"/>
  <c r="AR173" i="109"/>
  <c r="AR284" i="109"/>
  <c r="AR431" i="109"/>
  <c r="AQ146" i="109"/>
  <c r="AS351" i="109"/>
  <c r="AQ112" i="109"/>
  <c r="AR207" i="109"/>
  <c r="AQ36" i="109"/>
  <c r="AR239" i="109"/>
  <c r="AT239" i="109" s="1"/>
  <c r="AU239" i="109" s="1"/>
  <c r="AT174" i="109"/>
  <c r="AU174" i="109" s="1"/>
  <c r="AT236" i="109"/>
  <c r="AU236" i="109" s="1"/>
  <c r="AQ910" i="109"/>
  <c r="AQ165" i="109"/>
  <c r="AR974" i="109"/>
  <c r="AT974" i="109" s="1"/>
  <c r="AU974" i="109" s="1"/>
  <c r="AT4" i="109"/>
  <c r="AU4" i="109" s="1"/>
  <c r="AR139" i="109"/>
  <c r="AT139" i="109" s="1"/>
  <c r="AU139" i="109" s="1"/>
  <c r="AR107" i="109"/>
  <c r="AT107" i="109" s="1"/>
  <c r="AU107" i="109" s="1"/>
  <c r="AR2243" i="109"/>
  <c r="AS2129" i="109"/>
  <c r="AS2230" i="109"/>
  <c r="AR2197" i="109"/>
  <c r="AR2160" i="109"/>
  <c r="AS2134" i="109"/>
  <c r="AQ2150" i="109"/>
  <c r="AQ2063" i="109"/>
  <c r="AS2199" i="109"/>
  <c r="AT2199" i="109" s="1"/>
  <c r="AU2199" i="109" s="1"/>
  <c r="AS2177" i="109"/>
  <c r="AS2141" i="109"/>
  <c r="AR2106" i="109"/>
  <c r="AS2078" i="109"/>
  <c r="AR2088" i="109"/>
  <c r="AT2088" i="109" s="1"/>
  <c r="AU2088" i="109" s="1"/>
  <c r="AS2062" i="109"/>
  <c r="AS1973" i="109"/>
  <c r="AS2108" i="109"/>
  <c r="AS2027" i="109"/>
  <c r="AT2068" i="109"/>
  <c r="AU2068" i="109" s="1"/>
  <c r="AD1984" i="109"/>
  <c r="AT1984" i="109" s="1"/>
  <c r="AU1984" i="109" s="1"/>
  <c r="AR2101" i="109"/>
  <c r="AT2101" i="109" s="1"/>
  <c r="AU2101" i="109" s="1"/>
  <c r="AR1978" i="109"/>
  <c r="AT1978" i="109" s="1"/>
  <c r="AU1978" i="109" s="1"/>
  <c r="AR2061" i="109"/>
  <c r="AQ2052" i="109"/>
  <c r="AR1969" i="109"/>
  <c r="AS2148" i="109"/>
  <c r="AQ2227" i="109"/>
  <c r="AS2059" i="109"/>
  <c r="AT2059" i="109" s="1"/>
  <c r="AU2059" i="109" s="1"/>
  <c r="AQ2020" i="109"/>
  <c r="AR1965" i="109"/>
  <c r="AT1965" i="109" s="1"/>
  <c r="AU1965" i="109" s="1"/>
  <c r="AR1944" i="109"/>
  <c r="AQ2069" i="109"/>
  <c r="AQ1940" i="109"/>
  <c r="AR1979" i="109"/>
  <c r="AT1979" i="109" s="1"/>
  <c r="AU1979" i="109" s="1"/>
  <c r="AS1836" i="109"/>
  <c r="AR1920" i="109"/>
  <c r="AT1920" i="109" s="1"/>
  <c r="AU1920" i="109" s="1"/>
  <c r="AS1936" i="109"/>
  <c r="AQ1951" i="109"/>
  <c r="AQ1821" i="109"/>
  <c r="AQ1773" i="109"/>
  <c r="AS1857" i="109"/>
  <c r="AT1857" i="109" s="1"/>
  <c r="AU1857" i="109" s="1"/>
  <c r="AR1900" i="109"/>
  <c r="AT1900" i="109" s="1"/>
  <c r="AU1900" i="109" s="1"/>
  <c r="AR1751" i="109"/>
  <c r="AT1751" i="109" s="1"/>
  <c r="AU1751" i="109" s="1"/>
  <c r="AQ1869" i="109"/>
  <c r="AD1662" i="109"/>
  <c r="AR1787" i="109"/>
  <c r="AR1753" i="109"/>
  <c r="AT1753" i="109" s="1"/>
  <c r="AU1753" i="109" s="1"/>
  <c r="AQ1713" i="109"/>
  <c r="AS1874" i="109"/>
  <c r="AR1690" i="109"/>
  <c r="AR1676" i="109"/>
  <c r="AR1633" i="109"/>
  <c r="AQ1741" i="109"/>
  <c r="AR1658" i="109"/>
  <c r="AQ1932" i="109"/>
  <c r="AR1788" i="109"/>
  <c r="AS1692" i="109"/>
  <c r="AS1631" i="109"/>
  <c r="AT1631" i="109" s="1"/>
  <c r="AU1631" i="109" s="1"/>
  <c r="AR1856" i="109"/>
  <c r="AT1856" i="109" s="1"/>
  <c r="AU1856" i="109" s="1"/>
  <c r="AT1635" i="109"/>
  <c r="AU1635" i="109" s="1"/>
  <c r="AR1672" i="109"/>
  <c r="AT1672" i="109" s="1"/>
  <c r="AU1672" i="109" s="1"/>
  <c r="AQ1881" i="109"/>
  <c r="AT1881" i="109"/>
  <c r="AU1881" i="109" s="1"/>
  <c r="AQ1750" i="109"/>
  <c r="AQ1613" i="109"/>
  <c r="AR1681" i="109"/>
  <c r="AT1681" i="109" s="1"/>
  <c r="AU1681" i="109" s="1"/>
  <c r="AQ1592" i="109"/>
  <c r="AS1808" i="109"/>
  <c r="AS1728" i="109"/>
  <c r="AQ1628" i="109"/>
  <c r="AD1650" i="109"/>
  <c r="AR1710" i="109"/>
  <c r="AS1610" i="109"/>
  <c r="AD1557" i="109"/>
  <c r="AT1557" i="109" s="1"/>
  <c r="AU1557" i="109" s="1"/>
  <c r="AT1458" i="109"/>
  <c r="AU1458" i="109" s="1"/>
  <c r="AQ1615" i="109"/>
  <c r="AQ1559" i="109"/>
  <c r="AR1534" i="109"/>
  <c r="AT1534" i="109" s="1"/>
  <c r="AU1534" i="109" s="1"/>
  <c r="AR1654" i="109"/>
  <c r="AT1654" i="109" s="1"/>
  <c r="AU1654" i="109" s="1"/>
  <c r="AR1639" i="109"/>
  <c r="AQ1519" i="109"/>
  <c r="AQ1565" i="109"/>
  <c r="AR1675" i="109"/>
  <c r="AT1675" i="109" s="1"/>
  <c r="AU1675" i="109" s="1"/>
  <c r="AS1457" i="109"/>
  <c r="AT1478" i="109"/>
  <c r="AU1478" i="109" s="1"/>
  <c r="AQ1542" i="109"/>
  <c r="AQ1851" i="109"/>
  <c r="AS1533" i="109"/>
  <c r="AT1295" i="109"/>
  <c r="AU1295" i="109" s="1"/>
  <c r="AQ1537" i="109"/>
  <c r="AQ1440" i="109"/>
  <c r="AQ1446" i="109"/>
  <c r="AS1475" i="109"/>
  <c r="AS1451" i="109"/>
  <c r="AS1450" i="109"/>
  <c r="AR1324" i="109"/>
  <c r="AS1345" i="109"/>
  <c r="AR1477" i="109"/>
  <c r="AT1477" i="109" s="1"/>
  <c r="AU1477" i="109" s="1"/>
  <c r="AQ1397" i="109"/>
  <c r="AQ1184" i="109"/>
  <c r="AR1564" i="109"/>
  <c r="AT1564" i="109" s="1"/>
  <c r="AU1564" i="109" s="1"/>
  <c r="AQ1307" i="109"/>
  <c r="AS1251" i="109"/>
  <c r="AS1182" i="109"/>
  <c r="AQ1288" i="109"/>
  <c r="AR1943" i="109"/>
  <c r="AR1253" i="109"/>
  <c r="AR1172" i="109"/>
  <c r="AT1172" i="109" s="1"/>
  <c r="AU1172" i="109" s="1"/>
  <c r="AQ1248" i="109"/>
  <c r="AS1132" i="109"/>
  <c r="AQ1236" i="109"/>
  <c r="AS1232" i="109"/>
  <c r="AD1130" i="109"/>
  <c r="AT1130" i="109" s="1"/>
  <c r="AU1130" i="109" s="1"/>
  <c r="AQ998" i="109"/>
  <c r="AS1234" i="109"/>
  <c r="AS1221" i="109"/>
  <c r="AR1091" i="109"/>
  <c r="AR1298" i="109"/>
  <c r="AR928" i="109"/>
  <c r="AQ928" i="109"/>
  <c r="AQ1100" i="109"/>
  <c r="AS978" i="109"/>
  <c r="AT978" i="109" s="1"/>
  <c r="AU978" i="109" s="1"/>
  <c r="AR1044" i="109"/>
  <c r="AT1044" i="109" s="1"/>
  <c r="AU1044" i="109" s="1"/>
  <c r="AT928" i="109"/>
  <c r="AU928" i="109" s="1"/>
  <c r="AR1025" i="109"/>
  <c r="AT1025" i="109" s="1"/>
  <c r="AU1025" i="109" s="1"/>
  <c r="AQ941" i="109"/>
  <c r="AQ1107" i="109"/>
  <c r="AR984" i="109"/>
  <c r="AT984" i="109" s="1"/>
  <c r="AU984" i="109" s="1"/>
  <c r="AD967" i="109"/>
  <c r="AR926" i="109"/>
  <c r="AR1323" i="109"/>
  <c r="AR942" i="109"/>
  <c r="AT942" i="109" s="1"/>
  <c r="AU942" i="109" s="1"/>
  <c r="AR864" i="109"/>
  <c r="AT864" i="109" s="1"/>
  <c r="AU864" i="109" s="1"/>
  <c r="AS935" i="109"/>
  <c r="AR805" i="109"/>
  <c r="AS1134" i="109"/>
  <c r="AS1018" i="109"/>
  <c r="AR992" i="109"/>
  <c r="AT992" i="109" s="1"/>
  <c r="AU992" i="109" s="1"/>
  <c r="AR909" i="109"/>
  <c r="AT909" i="109" s="1"/>
  <c r="AU909" i="109" s="1"/>
  <c r="AQ805" i="109"/>
  <c r="AS986" i="109"/>
  <c r="AT986" i="109" s="1"/>
  <c r="AU986" i="109" s="1"/>
  <c r="AQ798" i="109"/>
  <c r="AS839" i="109"/>
  <c r="AQ823" i="109"/>
  <c r="AR732" i="109"/>
  <c r="AS1114" i="109"/>
  <c r="AS751" i="109"/>
  <c r="AS648" i="109"/>
  <c r="AQ982" i="109"/>
  <c r="AS788" i="109"/>
  <c r="AT747" i="109"/>
  <c r="AU747" i="109" s="1"/>
  <c r="AR888" i="109"/>
  <c r="AT888" i="109" s="1"/>
  <c r="AU888" i="109" s="1"/>
  <c r="AR574" i="109"/>
  <c r="AR587" i="109"/>
  <c r="AT587" i="109" s="1"/>
  <c r="AU587" i="109" s="1"/>
  <c r="AR971" i="109"/>
  <c r="AQ739" i="109"/>
  <c r="AQ704" i="109"/>
  <c r="AS636" i="109"/>
  <c r="AT636" i="109" s="1"/>
  <c r="AU636" i="109" s="1"/>
  <c r="AS810" i="109"/>
  <c r="AT810" i="109" s="1"/>
  <c r="AU810" i="109" s="1"/>
  <c r="AQ649" i="109"/>
  <c r="AQ592" i="109"/>
  <c r="AS684" i="109"/>
  <c r="AS475" i="109"/>
  <c r="AT475" i="109" s="1"/>
  <c r="AU475" i="109" s="1"/>
  <c r="AR548" i="109"/>
  <c r="AT487" i="109"/>
  <c r="AU487" i="109" s="1"/>
  <c r="AS415" i="109"/>
  <c r="AT415" i="109" s="1"/>
  <c r="AU415" i="109" s="1"/>
  <c r="AS960" i="109"/>
  <c r="AT960" i="109" s="1"/>
  <c r="AU960" i="109" s="1"/>
  <c r="AS569" i="109"/>
  <c r="AT404" i="109"/>
  <c r="AU404" i="109" s="1"/>
  <c r="AQ669" i="109"/>
  <c r="AT527" i="109"/>
  <c r="AU527" i="109" s="1"/>
  <c r="AS806" i="109"/>
  <c r="AT602" i="109"/>
  <c r="AU602" i="109" s="1"/>
  <c r="AS461" i="109"/>
  <c r="AS394" i="109"/>
  <c r="AQ444" i="109"/>
  <c r="AS777" i="109"/>
  <c r="AD291" i="109"/>
  <c r="AR378" i="109"/>
  <c r="AT378" i="109" s="1"/>
  <c r="AU378" i="109" s="1"/>
  <c r="AQ251" i="109"/>
  <c r="AR718" i="109"/>
  <c r="AQ573" i="109"/>
  <c r="AS518" i="109"/>
  <c r="AS467" i="109"/>
  <c r="AT360" i="109"/>
  <c r="AU360" i="109" s="1"/>
  <c r="AQ562" i="109"/>
  <c r="AS363" i="109"/>
  <c r="AT363" i="109" s="1"/>
  <c r="AU363" i="109" s="1"/>
  <c r="AQ499" i="109"/>
  <c r="AT426" i="109"/>
  <c r="AU426" i="109" s="1"/>
  <c r="AR671" i="109"/>
  <c r="AT671" i="109" s="1"/>
  <c r="AU671" i="109" s="1"/>
  <c r="AS410" i="109"/>
  <c r="AS419" i="109"/>
  <c r="AQ300" i="109"/>
  <c r="AQ74" i="109"/>
  <c r="AR18" i="109"/>
  <c r="AR349" i="109"/>
  <c r="AT349" i="109" s="1"/>
  <c r="AU349" i="109" s="1"/>
  <c r="AQ332" i="109"/>
  <c r="AR96" i="109"/>
  <c r="AT96" i="109" s="1"/>
  <c r="AU96" i="109" s="1"/>
  <c r="AT379" i="109"/>
  <c r="AU379" i="109" s="1"/>
  <c r="AQ62" i="109"/>
  <c r="AR752" i="109"/>
  <c r="AT752" i="109" s="1"/>
  <c r="AU752" i="109" s="1"/>
  <c r="AS242" i="109"/>
  <c r="AT242" i="109" s="1"/>
  <c r="AU242" i="109" s="1"/>
  <c r="AQ170" i="109"/>
  <c r="AQ650" i="109"/>
  <c r="AT423" i="109"/>
  <c r="AU423" i="109" s="1"/>
  <c r="AR154" i="109"/>
  <c r="AT154" i="109" s="1"/>
  <c r="AU154" i="109" s="1"/>
  <c r="AS33" i="109"/>
  <c r="AT33" i="109" s="1"/>
  <c r="AU33" i="109" s="1"/>
  <c r="AR261" i="109"/>
  <c r="AT175" i="109"/>
  <c r="AU175" i="109" s="1"/>
  <c r="AQ965" i="109"/>
  <c r="AS352" i="109"/>
  <c r="AR225" i="109"/>
  <c r="AQ195" i="109"/>
  <c r="AT136" i="109"/>
  <c r="AU136" i="109" s="1"/>
  <c r="AS801" i="109"/>
  <c r="AR56" i="109"/>
  <c r="AR327" i="109"/>
  <c r="AT327" i="109" s="1"/>
  <c r="AU327" i="109" s="1"/>
  <c r="AS114" i="109"/>
  <c r="AS1378" i="109"/>
  <c r="AT116" i="109"/>
  <c r="AU116" i="109" s="1"/>
  <c r="AQ209" i="109"/>
  <c r="AR146" i="109"/>
  <c r="AT146" i="109" s="1"/>
  <c r="AU146" i="109" s="1"/>
  <c r="AQ20" i="109"/>
  <c r="AQ104" i="109"/>
  <c r="AQ351" i="109"/>
  <c r="AR36" i="109"/>
  <c r="AT36" i="109" s="1"/>
  <c r="AU36" i="109" s="1"/>
  <c r="AS581" i="109"/>
  <c r="AT581" i="109" s="1"/>
  <c r="AU581" i="109" s="1"/>
  <c r="AQ430" i="109"/>
  <c r="AQ102" i="109"/>
  <c r="AR236" i="109"/>
  <c r="AR910" i="109"/>
  <c r="AR165" i="109"/>
  <c r="AT165" i="109" s="1"/>
  <c r="AU165" i="109" s="1"/>
  <c r="AR1352" i="109"/>
  <c r="AT1352" i="109" s="1"/>
  <c r="AU1352" i="109" s="1"/>
  <c r="AQ157" i="109"/>
  <c r="AR588" i="109"/>
  <c r="AT588" i="109" s="1"/>
  <c r="AU588" i="109" s="1"/>
  <c r="AQ2098" i="109"/>
  <c r="AD2027" i="109"/>
  <c r="AR2227" i="109"/>
  <c r="AT2227" i="109" s="1"/>
  <c r="AU2227" i="109" s="1"/>
  <c r="AQ1935" i="109"/>
  <c r="AR2020" i="109"/>
  <c r="AT2020" i="109" s="1"/>
  <c r="AU2020" i="109" s="1"/>
  <c r="AT2086" i="109"/>
  <c r="AU2086" i="109" s="1"/>
  <c r="AQ1937" i="109"/>
  <c r="AQ2111" i="109"/>
  <c r="AQ1965" i="109"/>
  <c r="AR2069" i="109"/>
  <c r="AR1940" i="109"/>
  <c r="AT1940" i="109" s="1"/>
  <c r="AU1940" i="109" s="1"/>
  <c r="AT1870" i="109"/>
  <c r="AU1870" i="109" s="1"/>
  <c r="AS1875" i="109"/>
  <c r="AT1910" i="109"/>
  <c r="AU1910" i="109" s="1"/>
  <c r="AR1954" i="109"/>
  <c r="AR1951" i="109"/>
  <c r="AT1951" i="109" s="1"/>
  <c r="AU1951" i="109" s="1"/>
  <c r="AR1988" i="109"/>
  <c r="AR1869" i="109"/>
  <c r="AT1869" i="109" s="1"/>
  <c r="AU1869" i="109" s="1"/>
  <c r="AS1744" i="109"/>
  <c r="AT1651" i="109"/>
  <c r="AU1651" i="109" s="1"/>
  <c r="AR1736" i="109"/>
  <c r="AT1736" i="109" s="1"/>
  <c r="AU1736" i="109" s="1"/>
  <c r="AS1651" i="109"/>
  <c r="AR1766" i="109"/>
  <c r="AT1766" i="109" s="1"/>
  <c r="AU1766" i="109" s="1"/>
  <c r="AQ1712" i="109"/>
  <c r="AR1741" i="109"/>
  <c r="AR1932" i="109"/>
  <c r="AQ1747" i="109"/>
  <c r="AQ1618" i="109"/>
  <c r="AT1789" i="109"/>
  <c r="AU1789" i="109" s="1"/>
  <c r="AT1891" i="109"/>
  <c r="AU1891" i="109" s="1"/>
  <c r="AR1881" i="109"/>
  <c r="AT1818" i="109"/>
  <c r="AU1818" i="109" s="1"/>
  <c r="AR1750" i="109"/>
  <c r="AR1661" i="109"/>
  <c r="AS1717" i="109"/>
  <c r="AQ1586" i="109"/>
  <c r="AQ1646" i="109"/>
  <c r="AR1615" i="109"/>
  <c r="AQ1465" i="109"/>
  <c r="AT1621" i="109"/>
  <c r="AU1621" i="109" s="1"/>
  <c r="AQ1570" i="109"/>
  <c r="AT1521" i="109"/>
  <c r="AU1521" i="109" s="1"/>
  <c r="AQ1756" i="109"/>
  <c r="AT1509" i="109"/>
  <c r="AU1509" i="109" s="1"/>
  <c r="AR1542" i="109"/>
  <c r="AR1851" i="109"/>
  <c r="AT1851" i="109" s="1"/>
  <c r="AU1851" i="109" s="1"/>
  <c r="AT1679" i="109"/>
  <c r="AU1679" i="109" s="1"/>
  <c r="AQ1399" i="109"/>
  <c r="AD1368" i="109"/>
  <c r="AT1368" i="109" s="1"/>
  <c r="AU1368" i="109" s="1"/>
  <c r="AQ1408" i="109"/>
  <c r="AR1537" i="109"/>
  <c r="AT1537" i="109" s="1"/>
  <c r="AU1537" i="109" s="1"/>
  <c r="AQ1541" i="109"/>
  <c r="AQ1664" i="109"/>
  <c r="AQ1463" i="109"/>
  <c r="AQ1749" i="109"/>
  <c r="AR1353" i="109"/>
  <c r="AT1353" i="109" s="1"/>
  <c r="AU1353" i="109" s="1"/>
  <c r="AT1285" i="109"/>
  <c r="AU1285" i="109" s="1"/>
  <c r="AQ1393" i="109"/>
  <c r="AR1544" i="109"/>
  <c r="AT1544" i="109" s="1"/>
  <c r="AU1544" i="109" s="1"/>
  <c r="AR1348" i="109"/>
  <c r="AT1348" i="109" s="1"/>
  <c r="AU1348" i="109" s="1"/>
  <c r="AR1397" i="109"/>
  <c r="AT1397" i="109" s="1"/>
  <c r="AU1397" i="109" s="1"/>
  <c r="AR1473" i="109"/>
  <c r="AT1473" i="109" s="1"/>
  <c r="AU1473" i="109" s="1"/>
  <c r="AR1307" i="109"/>
  <c r="AT1167" i="109"/>
  <c r="AU1167" i="109" s="1"/>
  <c r="AQ1334" i="109"/>
  <c r="AQ1262" i="109"/>
  <c r="AR1288" i="109"/>
  <c r="AQ1350" i="109"/>
  <c r="AR1239" i="109"/>
  <c r="AT1239" i="109" s="1"/>
  <c r="AU1239" i="109" s="1"/>
  <c r="AR1236" i="109"/>
  <c r="AT1236" i="109" s="1"/>
  <c r="AU1236" i="109" s="1"/>
  <c r="AT995" i="109"/>
  <c r="AU995" i="109" s="1"/>
  <c r="AR1243" i="109"/>
  <c r="AT1243" i="109" s="1"/>
  <c r="AU1243" i="109" s="1"/>
  <c r="AT1361" i="109"/>
  <c r="AU1361" i="109" s="1"/>
  <c r="AQ891" i="109"/>
  <c r="AQ1038" i="109"/>
  <c r="AT997" i="109"/>
  <c r="AU997" i="109" s="1"/>
  <c r="AR941" i="109"/>
  <c r="AT941" i="109" s="1"/>
  <c r="AU941" i="109" s="1"/>
  <c r="AS1121" i="109"/>
  <c r="AT1032" i="109"/>
  <c r="AU1032" i="109" s="1"/>
  <c r="AS988" i="109"/>
  <c r="AT988" i="109" s="1"/>
  <c r="AU988" i="109" s="1"/>
  <c r="AQ939" i="109"/>
  <c r="AS1003" i="109"/>
  <c r="AT1003" i="109" s="1"/>
  <c r="AU1003" i="109" s="1"/>
  <c r="AS757" i="109"/>
  <c r="AS983" i="109"/>
  <c r="AQ890" i="109"/>
  <c r="AQ765" i="109"/>
  <c r="AR823" i="109"/>
  <c r="AT823" i="109" s="1"/>
  <c r="AU823" i="109" s="1"/>
  <c r="AR780" i="109"/>
  <c r="AT985" i="109"/>
  <c r="AU985" i="109" s="1"/>
  <c r="AT883" i="109"/>
  <c r="AU883" i="109" s="1"/>
  <c r="AQ866" i="109"/>
  <c r="AQ857" i="109"/>
  <c r="AQ1114" i="109"/>
  <c r="AT775" i="109"/>
  <c r="AU775" i="109" s="1"/>
  <c r="AR982" i="109"/>
  <c r="AR739" i="109"/>
  <c r="AT739" i="109" s="1"/>
  <c r="AU739" i="109" s="1"/>
  <c r="AR704" i="109"/>
  <c r="AQ693" i="109"/>
  <c r="AR649" i="109"/>
  <c r="AT649" i="109" s="1"/>
  <c r="AU649" i="109" s="1"/>
  <c r="AR592" i="109"/>
  <c r="AT514" i="109"/>
  <c r="AU514" i="109" s="1"/>
  <c r="AQ1007" i="109"/>
  <c r="AQ674" i="109"/>
  <c r="AQ432" i="109"/>
  <c r="AR669" i="109"/>
  <c r="AT669" i="109" s="1"/>
  <c r="AU669" i="109" s="1"/>
  <c r="AT887" i="109"/>
  <c r="AU887" i="109" s="1"/>
  <c r="AQ594" i="109"/>
  <c r="AT641" i="109"/>
  <c r="AU641" i="109" s="1"/>
  <c r="AT290" i="109"/>
  <c r="AU290" i="109" s="1"/>
  <c r="AT530" i="109"/>
  <c r="AU530" i="109" s="1"/>
  <c r="AQ530" i="109"/>
  <c r="AR573" i="109"/>
  <c r="AR358" i="109"/>
  <c r="AR305" i="109"/>
  <c r="AT272" i="109"/>
  <c r="AU272" i="109" s="1"/>
  <c r="AR499" i="109"/>
  <c r="AQ267" i="109"/>
  <c r="AR300" i="109"/>
  <c r="AQ18" i="109"/>
  <c r="AR332" i="109"/>
  <c r="AT332" i="109" s="1"/>
  <c r="AU332" i="109" s="1"/>
  <c r="AR253" i="109"/>
  <c r="AR95" i="109"/>
  <c r="AT701" i="109"/>
  <c r="AU701" i="109" s="1"/>
  <c r="AQ51" i="109"/>
  <c r="AT267" i="109"/>
  <c r="AU267" i="109" s="1"/>
  <c r="AQ343" i="109"/>
  <c r="AQ223" i="109"/>
  <c r="AQ164" i="109"/>
  <c r="AR965" i="109"/>
  <c r="AT965" i="109" s="1"/>
  <c r="AU965" i="109" s="1"/>
  <c r="AR243" i="109"/>
  <c r="AR124" i="109"/>
  <c r="AT124" i="109" s="1"/>
  <c r="AU124" i="109" s="1"/>
  <c r="AT45" i="109"/>
  <c r="AU45" i="109" s="1"/>
  <c r="AR2152" i="109"/>
  <c r="AR20" i="109"/>
  <c r="AQ564" i="109"/>
  <c r="AR104" i="109"/>
  <c r="AT104" i="109" s="1"/>
  <c r="AU104" i="109" s="1"/>
  <c r="AR351" i="109"/>
  <c r="AT351" i="109" s="1"/>
  <c r="AU351" i="109" s="1"/>
  <c r="AR277" i="109"/>
  <c r="AT277" i="109" s="1"/>
  <c r="AU277" i="109" s="1"/>
  <c r="AR112" i="109"/>
  <c r="AQ148" i="109"/>
  <c r="AR129" i="109"/>
  <c r="AQ390" i="109"/>
  <c r="AQ105" i="109"/>
  <c r="AT325" i="109"/>
  <c r="AU325" i="109" s="1"/>
  <c r="AQ336" i="109"/>
  <c r="AR157" i="109"/>
  <c r="AD2181" i="109"/>
  <c r="AT2181" i="109" s="1"/>
  <c r="AU2181" i="109" s="1"/>
  <c r="AT2147" i="109"/>
  <c r="AU2147" i="109" s="1"/>
  <c r="AR2129" i="109"/>
  <c r="AT2129" i="109" s="1"/>
  <c r="AU2129" i="109" s="1"/>
  <c r="AR2180" i="109"/>
  <c r="AT2180" i="109" s="1"/>
  <c r="AU2180" i="109" s="1"/>
  <c r="AQ2193" i="109"/>
  <c r="AS2196" i="109"/>
  <c r="AT2137" i="109"/>
  <c r="AU2137" i="109" s="1"/>
  <c r="AR2105" i="109"/>
  <c r="AR2120" i="109"/>
  <c r="AT2120" i="109" s="1"/>
  <c r="AU2120" i="109" s="1"/>
  <c r="AQ2120" i="109"/>
  <c r="AQ2146" i="109"/>
  <c r="AR2203" i="109"/>
  <c r="AT2203" i="109" s="1"/>
  <c r="AU2203" i="109" s="1"/>
  <c r="AR2119" i="109"/>
  <c r="AQ2085" i="109"/>
  <c r="AQ2099" i="109"/>
  <c r="AR2060" i="109"/>
  <c r="AT2060" i="109" s="1"/>
  <c r="AU2060" i="109" s="1"/>
  <c r="AR2090" i="109"/>
  <c r="AR2078" i="109"/>
  <c r="AS2051" i="109"/>
  <c r="AR2033" i="109"/>
  <c r="AS2008" i="109"/>
  <c r="AT2008" i="109" s="1"/>
  <c r="AU2008" i="109" s="1"/>
  <c r="AR2027" i="109"/>
  <c r="AD2108" i="109"/>
  <c r="AS2087" i="109"/>
  <c r="AR2098" i="109"/>
  <c r="AS2208" i="109"/>
  <c r="AQ2114" i="109"/>
  <c r="AR1966" i="109"/>
  <c r="AT1966" i="109" s="1"/>
  <c r="AU1966" i="109" s="1"/>
  <c r="AR1964" i="109"/>
  <c r="AR2148" i="109"/>
  <c r="AT2148" i="109" s="1"/>
  <c r="AU2148" i="109" s="1"/>
  <c r="AS2039" i="109"/>
  <c r="AQ2086" i="109"/>
  <c r="AR1937" i="109"/>
  <c r="AR2111" i="109"/>
  <c r="AT2111" i="109" s="1"/>
  <c r="AU2111" i="109" s="1"/>
  <c r="AQ1939" i="109"/>
  <c r="AD1803" i="109"/>
  <c r="AT1803" i="109" s="1"/>
  <c r="AU1803" i="109" s="1"/>
  <c r="AS2128" i="109"/>
  <c r="AR1829" i="109"/>
  <c r="AQ1769" i="109"/>
  <c r="AS1833" i="109"/>
  <c r="AT1833" i="109" s="1"/>
  <c r="AU1833" i="109" s="1"/>
  <c r="AQ1868" i="109"/>
  <c r="AQ1830" i="109"/>
  <c r="AS1916" i="109"/>
  <c r="AS1844" i="109"/>
  <c r="AT1844" i="109" s="1"/>
  <c r="AU1844" i="109" s="1"/>
  <c r="AS1923" i="109"/>
  <c r="AQ1777" i="109"/>
  <c r="AD1640" i="109"/>
  <c r="AT1640" i="109" s="1"/>
  <c r="AU1640" i="109" s="1"/>
  <c r="AD1787" i="109"/>
  <c r="AT1787" i="109" s="1"/>
  <c r="AU1787" i="109" s="1"/>
  <c r="AR1985" i="109"/>
  <c r="AR1834" i="109"/>
  <c r="AT1834" i="109" s="1"/>
  <c r="AU1834" i="109" s="1"/>
  <c r="AR1712" i="109"/>
  <c r="AT1604" i="109"/>
  <c r="AU1604" i="109" s="1"/>
  <c r="AR1737" i="109"/>
  <c r="AT1737" i="109" s="1"/>
  <c r="AU1737" i="109" s="1"/>
  <c r="AQ1667" i="109"/>
  <c r="AD1692" i="109"/>
  <c r="AQ1624" i="109"/>
  <c r="AQ1612" i="109"/>
  <c r="AQ1891" i="109"/>
  <c r="AS1600" i="109"/>
  <c r="AQ1818" i="109"/>
  <c r="AQ1774" i="109"/>
  <c r="AS1775" i="109"/>
  <c r="AS1635" i="109"/>
  <c r="AQ1823" i="109"/>
  <c r="AQ1715" i="109"/>
  <c r="AS1733" i="109"/>
  <c r="AT1733" i="109" s="1"/>
  <c r="AU1733" i="109" s="1"/>
  <c r="AR1586" i="109"/>
  <c r="AQ1589" i="109"/>
  <c r="AT1655" i="109"/>
  <c r="AU1655" i="109" s="1"/>
  <c r="AR1646" i="109"/>
  <c r="AT1646" i="109" s="1"/>
  <c r="AU1646" i="109" s="1"/>
  <c r="AR1620" i="109"/>
  <c r="AT1620" i="109" s="1"/>
  <c r="AU1620" i="109" s="1"/>
  <c r="AS1545" i="109"/>
  <c r="AS1720" i="109"/>
  <c r="AR1756" i="109"/>
  <c r="AS1488" i="109"/>
  <c r="AS1593" i="109"/>
  <c r="AT1593" i="109" s="1"/>
  <c r="AU1593" i="109" s="1"/>
  <c r="AR1486" i="109"/>
  <c r="AT1486" i="109" s="1"/>
  <c r="AU1486" i="109" s="1"/>
  <c r="AT1474" i="109"/>
  <c r="AU1474" i="109" s="1"/>
  <c r="AS1525" i="109"/>
  <c r="AQ1533" i="109"/>
  <c r="AQ1514" i="109"/>
  <c r="AS1644" i="109"/>
  <c r="AQ1417" i="109"/>
  <c r="AT1513" i="109"/>
  <c r="AU1513" i="109" s="1"/>
  <c r="AR1475" i="109"/>
  <c r="AT1475" i="109" s="1"/>
  <c r="AU1475" i="109" s="1"/>
  <c r="AR1664" i="109"/>
  <c r="AT1664" i="109" s="1"/>
  <c r="AU1664" i="109" s="1"/>
  <c r="AR1463" i="109"/>
  <c r="AT1463" i="109" s="1"/>
  <c r="AU1463" i="109" s="1"/>
  <c r="AQ1451" i="109"/>
  <c r="AT1346" i="109"/>
  <c r="AU1346" i="109" s="1"/>
  <c r="AR1749" i="109"/>
  <c r="AD1240" i="109"/>
  <c r="AT1240" i="109" s="1"/>
  <c r="AU1240" i="109" s="1"/>
  <c r="AQ1340" i="109"/>
  <c r="AS1360" i="109"/>
  <c r="AT1387" i="109"/>
  <c r="AU1387" i="109" s="1"/>
  <c r="AQ1339" i="109"/>
  <c r="AR1308" i="109"/>
  <c r="AT1308" i="109" s="1"/>
  <c r="AU1308" i="109" s="1"/>
  <c r="AR1249" i="109"/>
  <c r="AT1249" i="109" s="1"/>
  <c r="AU1249" i="109" s="1"/>
  <c r="AQ1214" i="109"/>
  <c r="AS1332" i="109"/>
  <c r="AQ1313" i="109"/>
  <c r="AS1292" i="109"/>
  <c r="AS1349" i="109"/>
  <c r="AS1263" i="109"/>
  <c r="AS1385" i="109"/>
  <c r="AT1385" i="109" s="1"/>
  <c r="AU1385" i="109" s="1"/>
  <c r="AR1334" i="109"/>
  <c r="AR1262" i="109"/>
  <c r="AS1155" i="109"/>
  <c r="AT1155" i="109" s="1"/>
  <c r="AU1155" i="109" s="1"/>
  <c r="AD1141" i="109"/>
  <c r="AT1141" i="109" s="1"/>
  <c r="AU1141" i="109" s="1"/>
  <c r="AQ1509" i="109"/>
  <c r="AS1289" i="109"/>
  <c r="AT1192" i="109"/>
  <c r="AU1192" i="109" s="1"/>
  <c r="AR1439" i="109"/>
  <c r="AQ1101" i="109"/>
  <c r="AQ1212" i="109"/>
  <c r="AQ1327" i="109"/>
  <c r="AQ1216" i="109"/>
  <c r="AQ1152" i="109"/>
  <c r="AT1132" i="109"/>
  <c r="AU1132" i="109" s="1"/>
  <c r="AS1183" i="109"/>
  <c r="AR1228" i="109"/>
  <c r="AT1228" i="109" s="1"/>
  <c r="AU1228" i="109" s="1"/>
  <c r="AS1260" i="109"/>
  <c r="AT1260" i="109" s="1"/>
  <c r="AU1260" i="109" s="1"/>
  <c r="AS1139" i="109"/>
  <c r="AS1336" i="109"/>
  <c r="AQ1054" i="109"/>
  <c r="AS1119" i="109"/>
  <c r="AT1119" i="109" s="1"/>
  <c r="AU1119" i="109" s="1"/>
  <c r="AT1222" i="109"/>
  <c r="AU1222" i="109" s="1"/>
  <c r="AS1335" i="109"/>
  <c r="AR1063" i="109"/>
  <c r="AT1063" i="109" s="1"/>
  <c r="AU1063" i="109" s="1"/>
  <c r="AR1234" i="109"/>
  <c r="AT1286" i="109"/>
  <c r="AU1286" i="109" s="1"/>
  <c r="AR1043" i="109"/>
  <c r="AT1043" i="109" s="1"/>
  <c r="AU1043" i="109" s="1"/>
  <c r="AD1015" i="109"/>
  <c r="AQ1026" i="109"/>
  <c r="AS1060" i="109"/>
  <c r="AQ1006" i="109"/>
  <c r="AQ1223" i="109"/>
  <c r="AQ1125" i="109"/>
  <c r="AR1038" i="109"/>
  <c r="AQ1275" i="109"/>
  <c r="AQ1237" i="109"/>
  <c r="AR967" i="109"/>
  <c r="AT1121" i="109"/>
  <c r="AU1121" i="109" s="1"/>
  <c r="AR939" i="109"/>
  <c r="AT939" i="109" s="1"/>
  <c r="AU939" i="109" s="1"/>
  <c r="AS746" i="109"/>
  <c r="AT746" i="109" s="1"/>
  <c r="AU746" i="109" s="1"/>
  <c r="AR958" i="109"/>
  <c r="AT958" i="109" s="1"/>
  <c r="AU958" i="109" s="1"/>
  <c r="AS948" i="109"/>
  <c r="AT948" i="109" s="1"/>
  <c r="AU948" i="109" s="1"/>
  <c r="AR765" i="109"/>
  <c r="AT765" i="109" s="1"/>
  <c r="AU765" i="109" s="1"/>
  <c r="AQ986" i="109"/>
  <c r="AT789" i="109"/>
  <c r="AU789" i="109" s="1"/>
  <c r="AS734" i="109"/>
  <c r="AT734" i="109" s="1"/>
  <c r="AU734" i="109" s="1"/>
  <c r="AS833" i="109"/>
  <c r="AS858" i="109"/>
  <c r="AT858" i="109" s="1"/>
  <c r="AU858" i="109" s="1"/>
  <c r="AS771" i="109"/>
  <c r="AR740" i="109"/>
  <c r="AS764" i="109"/>
  <c r="AQ985" i="109"/>
  <c r="AS944" i="109"/>
  <c r="AT944" i="109" s="1"/>
  <c r="AU944" i="109" s="1"/>
  <c r="AR866" i="109"/>
  <c r="AQ764" i="109"/>
  <c r="AR1114" i="109"/>
  <c r="AT1114" i="109" s="1"/>
  <c r="AU1114" i="109" s="1"/>
  <c r="AQ751" i="109"/>
  <c r="AT648" i="109"/>
  <c r="AU648" i="109" s="1"/>
  <c r="AS915" i="109"/>
  <c r="AQ754" i="109"/>
  <c r="AQ629" i="109"/>
  <c r="AS811" i="109"/>
  <c r="AS737" i="109"/>
  <c r="AT737" i="109" s="1"/>
  <c r="AU737" i="109" s="1"/>
  <c r="AR923" i="109"/>
  <c r="AQ856" i="109"/>
  <c r="AS797" i="109"/>
  <c r="AT733" i="109"/>
  <c r="AU733" i="109" s="1"/>
  <c r="AR576" i="109"/>
  <c r="AT576" i="109" s="1"/>
  <c r="AU576" i="109" s="1"/>
  <c r="AQ929" i="109"/>
  <c r="AR693" i="109"/>
  <c r="AT693" i="109" s="1"/>
  <c r="AU693" i="109" s="1"/>
  <c r="AR405" i="109"/>
  <c r="AS895" i="109"/>
  <c r="AQ825" i="109"/>
  <c r="AR1007" i="109"/>
  <c r="AT1007" i="109" s="1"/>
  <c r="AU1007" i="109" s="1"/>
  <c r="AT481" i="109"/>
  <c r="AU481" i="109" s="1"/>
  <c r="AQ806" i="109"/>
  <c r="AS641" i="109"/>
  <c r="AR432" i="109"/>
  <c r="AR594" i="109"/>
  <c r="AS519" i="109"/>
  <c r="AT519" i="109" s="1"/>
  <c r="AU519" i="109" s="1"/>
  <c r="AT461" i="109"/>
  <c r="AU461" i="109" s="1"/>
  <c r="AT874" i="109"/>
  <c r="AU874" i="109" s="1"/>
  <c r="AQ716" i="109"/>
  <c r="AR503" i="109"/>
  <c r="AQ802" i="109"/>
  <c r="AT777" i="109"/>
  <c r="AU777" i="109" s="1"/>
  <c r="AR470" i="109"/>
  <c r="AT470" i="109" s="1"/>
  <c r="AU470" i="109" s="1"/>
  <c r="AR834" i="109"/>
  <c r="AT834" i="109" s="1"/>
  <c r="AU834" i="109" s="1"/>
  <c r="AR530" i="109"/>
  <c r="AQ328" i="109"/>
  <c r="AT243" i="109"/>
  <c r="AU243" i="109" s="1"/>
  <c r="AQ821" i="109"/>
  <c r="AQ386" i="109"/>
  <c r="AS411" i="109"/>
  <c r="AR267" i="109"/>
  <c r="AS586" i="109"/>
  <c r="AS919" i="109"/>
  <c r="AS628" i="109"/>
  <c r="AQ505" i="109"/>
  <c r="AS562" i="109"/>
  <c r="AT562" i="109" s="1"/>
  <c r="AU562" i="109" s="1"/>
  <c r="AT442" i="109"/>
  <c r="AU442" i="109" s="1"/>
  <c r="AQ395" i="109"/>
  <c r="AS660" i="109"/>
  <c r="AR410" i="109"/>
  <c r="AT410" i="109" s="1"/>
  <c r="AU410" i="109" s="1"/>
  <c r="AS368" i="109"/>
  <c r="AT162" i="109"/>
  <c r="AU162" i="109" s="1"/>
  <c r="AR141" i="109"/>
  <c r="AT141" i="109" s="1"/>
  <c r="AU141" i="109" s="1"/>
  <c r="AQ136" i="109"/>
  <c r="AQ7" i="109"/>
  <c r="AS343" i="109"/>
  <c r="AS297" i="109"/>
  <c r="AR94" i="109"/>
  <c r="AT94" i="109" s="1"/>
  <c r="AU94" i="109" s="1"/>
  <c r="AQ252" i="109"/>
  <c r="AS607" i="109"/>
  <c r="AQ40" i="109"/>
  <c r="AR170" i="109"/>
  <c r="AT170" i="109" s="1"/>
  <c r="AU170" i="109" s="1"/>
  <c r="AS353" i="109"/>
  <c r="AQ264" i="109"/>
  <c r="AR242" i="109"/>
  <c r="AR379" i="109"/>
  <c r="AR343" i="109"/>
  <c r="AT343" i="109" s="1"/>
  <c r="AU343" i="109" s="1"/>
  <c r="AS275" i="109"/>
  <c r="AR152" i="109"/>
  <c r="AS383" i="109"/>
  <c r="AQ284" i="109"/>
  <c r="AQ352" i="109"/>
  <c r="AS133" i="109"/>
  <c r="AQ801" i="109"/>
  <c r="AR114" i="109"/>
  <c r="AT114" i="109" s="1"/>
  <c r="AU114" i="109" s="1"/>
  <c r="AQ243" i="109"/>
  <c r="AS314" i="109"/>
  <c r="AT314" i="109" s="1"/>
  <c r="AU314" i="109" s="1"/>
  <c r="AS270" i="109"/>
  <c r="AT270" i="109" s="1"/>
  <c r="AU270" i="109" s="1"/>
  <c r="AR564" i="109"/>
  <c r="AT564" i="109" s="1"/>
  <c r="AU564" i="109" s="1"/>
  <c r="AS672" i="109"/>
  <c r="AT672" i="109" s="1"/>
  <c r="AU672" i="109" s="1"/>
  <c r="AS221" i="109"/>
  <c r="AS27" i="109"/>
  <c r="AR263" i="109"/>
  <c r="AT37" i="109"/>
  <c r="AU37" i="109" s="1"/>
  <c r="AQ58" i="109"/>
  <c r="AS138" i="109"/>
  <c r="AR105" i="109"/>
  <c r="AT105" i="109" s="1"/>
  <c r="AU105" i="109" s="1"/>
  <c r="AR102" i="109"/>
  <c r="AT102" i="109" s="1"/>
  <c r="AU102" i="109" s="1"/>
  <c r="AQ4" i="109"/>
  <c r="AD157" i="109"/>
  <c r="AQ131" i="109"/>
  <c r="AD2207" i="109"/>
  <c r="AT2207" i="109" s="1"/>
  <c r="AU2207" i="109" s="1"/>
  <c r="AQ2210" i="109"/>
  <c r="AQ2197" i="109"/>
  <c r="AD2196" i="109"/>
  <c r="AQ2241" i="109"/>
  <c r="AR2085" i="109"/>
  <c r="AT2085" i="109" s="1"/>
  <c r="AU2085" i="109" s="1"/>
  <c r="AR2099" i="109"/>
  <c r="AT2099" i="109" s="1"/>
  <c r="AU2099" i="109" s="1"/>
  <c r="AQ2018" i="109"/>
  <c r="AQ2232" i="109"/>
  <c r="AR2154" i="109"/>
  <c r="AT2154" i="109" s="1"/>
  <c r="AU2154" i="109" s="1"/>
  <c r="AQ2164" i="109"/>
  <c r="AR2068" i="109"/>
  <c r="AQ2005" i="109"/>
  <c r="AQ2027" i="109"/>
  <c r="AR2032" i="109"/>
  <c r="AT2032" i="109" s="1"/>
  <c r="AU2032" i="109" s="1"/>
  <c r="AS1981" i="109"/>
  <c r="AQ1950" i="109"/>
  <c r="AT1963" i="109"/>
  <c r="AU1963" i="109" s="1"/>
  <c r="AQ1956" i="109"/>
  <c r="AQ1990" i="109"/>
  <c r="AT1907" i="109"/>
  <c r="AU1907" i="109" s="1"/>
  <c r="AQ2036" i="109"/>
  <c r="AS1957" i="109"/>
  <c r="AT1957" i="109" s="1"/>
  <c r="AU1957" i="109" s="1"/>
  <c r="AS2069" i="109"/>
  <c r="AR1939" i="109"/>
  <c r="AT1939" i="109" s="1"/>
  <c r="AU1939" i="109" s="1"/>
  <c r="AD2055" i="109"/>
  <c r="AT2055" i="109" s="1"/>
  <c r="AU2055" i="109" s="1"/>
  <c r="AT1961" i="109"/>
  <c r="AU1961" i="109" s="1"/>
  <c r="AQ1898" i="109"/>
  <c r="AS1814" i="109"/>
  <c r="AQ1811" i="109"/>
  <c r="AR1830" i="109"/>
  <c r="AT1830" i="109" s="1"/>
  <c r="AU1830" i="109" s="1"/>
  <c r="AR1718" i="109"/>
  <c r="AQ1781" i="109"/>
  <c r="AS1640" i="109"/>
  <c r="AS1693" i="109"/>
  <c r="AT1603" i="109"/>
  <c r="AU1603" i="109" s="1"/>
  <c r="AQ1684" i="109"/>
  <c r="AR1667" i="109"/>
  <c r="AR1624" i="109"/>
  <c r="AT1624" i="109" s="1"/>
  <c r="AU1624" i="109" s="1"/>
  <c r="AR1612" i="109"/>
  <c r="AT1612" i="109" s="1"/>
  <c r="AU1612" i="109" s="1"/>
  <c r="AQ1656" i="109"/>
  <c r="AR1891" i="109"/>
  <c r="AS1732" i="109"/>
  <c r="AR1779" i="109"/>
  <c r="AT1779" i="109" s="1"/>
  <c r="AU1779" i="109" s="1"/>
  <c r="AR1818" i="109"/>
  <c r="AR1774" i="109"/>
  <c r="AR1823" i="109"/>
  <c r="AT1823" i="109" s="1"/>
  <c r="AU1823" i="109" s="1"/>
  <c r="AR1715" i="109"/>
  <c r="AT1715" i="109" s="1"/>
  <c r="AU1715" i="109" s="1"/>
  <c r="AT1717" i="109"/>
  <c r="AU1717" i="109" s="1"/>
  <c r="AR1589" i="109"/>
  <c r="AQ1625" i="109"/>
  <c r="AS1547" i="109"/>
  <c r="AT1547" i="109" s="1"/>
  <c r="AU1547" i="109" s="1"/>
  <c r="AQ1461" i="109"/>
  <c r="AS1530" i="109"/>
  <c r="AR1468" i="109"/>
  <c r="AT1468" i="109" s="1"/>
  <c r="AU1468" i="109" s="1"/>
  <c r="AS1478" i="109"/>
  <c r="AR1533" i="109"/>
  <c r="AT1533" i="109" s="1"/>
  <c r="AU1533" i="109" s="1"/>
  <c r="AR1514" i="109"/>
  <c r="AS1396" i="109"/>
  <c r="AR1417" i="109"/>
  <c r="AR1408" i="109"/>
  <c r="AT1408" i="109" s="1"/>
  <c r="AU1408" i="109" s="1"/>
  <c r="AQ1527" i="109"/>
  <c r="AQ1398" i="109"/>
  <c r="AR1451" i="109"/>
  <c r="AT1451" i="109" s="1"/>
  <c r="AU1451" i="109" s="1"/>
  <c r="AT1438" i="109"/>
  <c r="AU1438" i="109" s="1"/>
  <c r="AT1435" i="109"/>
  <c r="AU1435" i="109" s="1"/>
  <c r="AQ1418" i="109"/>
  <c r="AR1339" i="109"/>
  <c r="AT1339" i="109" s="1"/>
  <c r="AU1339" i="109" s="1"/>
  <c r="AR1214" i="109"/>
  <c r="AT1214" i="109" s="1"/>
  <c r="AU1214" i="109" s="1"/>
  <c r="AQ1290" i="109"/>
  <c r="AR1313" i="109"/>
  <c r="AT1515" i="109"/>
  <c r="AU1515" i="109" s="1"/>
  <c r="AR1153" i="109"/>
  <c r="AQ1145" i="109"/>
  <c r="AR1182" i="109"/>
  <c r="AT1182" i="109" s="1"/>
  <c r="AU1182" i="109" s="1"/>
  <c r="AS1250" i="109"/>
  <c r="AQ1574" i="109"/>
  <c r="AR1509" i="109"/>
  <c r="AQ1273" i="109"/>
  <c r="AQ1189" i="109"/>
  <c r="AQ1098" i="109"/>
  <c r="AT1390" i="109"/>
  <c r="AU1390" i="109" s="1"/>
  <c r="AQ1117" i="109"/>
  <c r="AR1152" i="109"/>
  <c r="AR1327" i="109"/>
  <c r="AT1327" i="109" s="1"/>
  <c r="AU1327" i="109" s="1"/>
  <c r="AQ1300" i="109"/>
  <c r="AR1216" i="109"/>
  <c r="AT1216" i="109" s="1"/>
  <c r="AU1216" i="109" s="1"/>
  <c r="AR1350" i="109"/>
  <c r="AT1350" i="109" s="1"/>
  <c r="AU1350" i="109" s="1"/>
  <c r="AQ1224" i="109"/>
  <c r="AT1101" i="109"/>
  <c r="AU1101" i="109" s="1"/>
  <c r="AR1054" i="109"/>
  <c r="AT1335" i="109"/>
  <c r="AU1335" i="109" s="1"/>
  <c r="AT1082" i="109"/>
  <c r="AU1082" i="109" s="1"/>
  <c r="AR1040" i="109"/>
  <c r="AQ1243" i="109"/>
  <c r="AQ1015" i="109"/>
  <c r="AR1065" i="109"/>
  <c r="AR1026" i="109"/>
  <c r="AT1026" i="109" s="1"/>
  <c r="AU1026" i="109" s="1"/>
  <c r="AQ921" i="109"/>
  <c r="AQ1030" i="109"/>
  <c r="AR1006" i="109"/>
  <c r="AT1006" i="109" s="1"/>
  <c r="AU1006" i="109" s="1"/>
  <c r="AR1125" i="109"/>
  <c r="AT1125" i="109" s="1"/>
  <c r="AU1125" i="109" s="1"/>
  <c r="AQ975" i="109"/>
  <c r="AR1275" i="109"/>
  <c r="AR1237" i="109"/>
  <c r="AR1107" i="109"/>
  <c r="AT1107" i="109" s="1"/>
  <c r="AU1107" i="109" s="1"/>
  <c r="AT949" i="109"/>
  <c r="AU949" i="109" s="1"/>
  <c r="AR850" i="109"/>
  <c r="AT850" i="109" s="1"/>
  <c r="AU850" i="109" s="1"/>
  <c r="AD791" i="109"/>
  <c r="AT791" i="109" s="1"/>
  <c r="AU791" i="109" s="1"/>
  <c r="AQ1070" i="109"/>
  <c r="AT1267" i="109"/>
  <c r="AU1267" i="109" s="1"/>
  <c r="AT1102" i="109"/>
  <c r="AU1102" i="109" s="1"/>
  <c r="AR890" i="109"/>
  <c r="AQ999" i="109"/>
  <c r="AS875" i="109"/>
  <c r="AR839" i="109"/>
  <c r="AT839" i="109" s="1"/>
  <c r="AU839" i="109" s="1"/>
  <c r="AT798" i="109"/>
  <c r="AU798" i="109" s="1"/>
  <c r="AS689" i="109"/>
  <c r="AT689" i="109" s="1"/>
  <c r="AU689" i="109" s="1"/>
  <c r="AQ1106" i="109"/>
  <c r="AT818" i="109"/>
  <c r="AU818" i="109" s="1"/>
  <c r="AR764" i="109"/>
  <c r="AR751" i="109"/>
  <c r="AT751" i="109" s="1"/>
  <c r="AU751" i="109" s="1"/>
  <c r="AR754" i="109"/>
  <c r="AT754" i="109" s="1"/>
  <c r="AU754" i="109" s="1"/>
  <c r="AR629" i="109"/>
  <c r="AT629" i="109" s="1"/>
  <c r="AU629" i="109" s="1"/>
  <c r="AT612" i="109"/>
  <c r="AU612" i="109" s="1"/>
  <c r="AQ761" i="109"/>
  <c r="AQ647" i="109"/>
  <c r="AR856" i="109"/>
  <c r="AS736" i="109"/>
  <c r="AT736" i="109" s="1"/>
  <c r="AU736" i="109" s="1"/>
  <c r="AR634" i="109"/>
  <c r="AT634" i="109" s="1"/>
  <c r="AU634" i="109" s="1"/>
  <c r="AQ638" i="109"/>
  <c r="AR929" i="109"/>
  <c r="AQ912" i="109"/>
  <c r="AR825" i="109"/>
  <c r="AT825" i="109" s="1"/>
  <c r="AU825" i="109" s="1"/>
  <c r="AQ684" i="109"/>
  <c r="AR583" i="109"/>
  <c r="AT583" i="109" s="1"/>
  <c r="AU583" i="109" s="1"/>
  <c r="AS478" i="109"/>
  <c r="AT478" i="109" s="1"/>
  <c r="AU478" i="109" s="1"/>
  <c r="AT533" i="109"/>
  <c r="AU533" i="109" s="1"/>
  <c r="AR1082" i="109"/>
  <c r="AD482" i="109"/>
  <c r="AT482" i="109" s="1"/>
  <c r="AU482" i="109" s="1"/>
  <c r="AR716" i="109"/>
  <c r="AR802" i="109"/>
  <c r="AT313" i="109"/>
  <c r="AU313" i="109" s="1"/>
  <c r="AT191" i="109"/>
  <c r="AU191" i="109" s="1"/>
  <c r="AQ637" i="109"/>
  <c r="AS387" i="109"/>
  <c r="AR328" i="109"/>
  <c r="AT328" i="109" s="1"/>
  <c r="AU328" i="109" s="1"/>
  <c r="AR821" i="109"/>
  <c r="AT821" i="109" s="1"/>
  <c r="AU821" i="109" s="1"/>
  <c r="AQ398" i="109"/>
  <c r="AQ454" i="109"/>
  <c r="AS373" i="109"/>
  <c r="AT373" i="109" s="1"/>
  <c r="AU373" i="109" s="1"/>
  <c r="AT335" i="109"/>
  <c r="AU335" i="109" s="1"/>
  <c r="AT682" i="109"/>
  <c r="AU682" i="109" s="1"/>
  <c r="AQ532" i="109"/>
  <c r="AR505" i="109"/>
  <c r="AT505" i="109" s="1"/>
  <c r="AU505" i="109" s="1"/>
  <c r="AQ310" i="109"/>
  <c r="AT786" i="109"/>
  <c r="AU786" i="109" s="1"/>
  <c r="AQ511" i="109"/>
  <c r="AS204" i="109"/>
  <c r="AQ117" i="109"/>
  <c r="AR238" i="109"/>
  <c r="AD288" i="109"/>
  <c r="AT288" i="109" s="1"/>
  <c r="AU288" i="109" s="1"/>
  <c r="AQ63" i="109"/>
  <c r="AT486" i="109"/>
  <c r="AU486" i="109" s="1"/>
  <c r="AT453" i="109"/>
  <c r="AU453" i="109" s="1"/>
  <c r="AD438" i="109"/>
  <c r="AT438" i="109" s="1"/>
  <c r="AU438" i="109" s="1"/>
  <c r="AS195" i="109"/>
  <c r="AT195" i="109" s="1"/>
  <c r="AU195" i="109" s="1"/>
  <c r="AR93" i="109"/>
  <c r="AR128" i="109"/>
  <c r="AT128" i="109" s="1"/>
  <c r="AU128" i="109" s="1"/>
  <c r="AQ29" i="109"/>
  <c r="AR201" i="109"/>
  <c r="AT201" i="109" s="1"/>
  <c r="AU201" i="109" s="1"/>
  <c r="AS22" i="109"/>
  <c r="AT22" i="109" s="1"/>
  <c r="AU22" i="109" s="1"/>
  <c r="AR155" i="109"/>
  <c r="AR352" i="109"/>
  <c r="AT352" i="109" s="1"/>
  <c r="AU352" i="109" s="1"/>
  <c r="AQ417" i="109"/>
  <c r="AS116" i="109"/>
  <c r="AS2152" i="109"/>
  <c r="AQ34" i="109"/>
  <c r="AR23" i="109"/>
  <c r="AR3" i="109"/>
  <c r="AT3" i="109" s="1"/>
  <c r="AU3" i="109" s="1"/>
  <c r="AQ618" i="109"/>
  <c r="AR433" i="109"/>
  <c r="AR4" i="109"/>
  <c r="AQ70" i="109"/>
  <c r="AR131" i="109"/>
  <c r="AT131" i="109" s="1"/>
  <c r="AU131" i="109" s="1"/>
  <c r="AR2176" i="109"/>
  <c r="AT2176" i="109" s="1"/>
  <c r="AU2176" i="109" s="1"/>
  <c r="AR2210" i="109"/>
  <c r="AT2210" i="109" s="1"/>
  <c r="AU2210" i="109" s="1"/>
  <c r="AS2213" i="109"/>
  <c r="AT2113" i="109"/>
  <c r="AU2113" i="109" s="1"/>
  <c r="AQ2147" i="109"/>
  <c r="AR2225" i="109"/>
  <c r="AR2220" i="109"/>
  <c r="AT2220" i="109" s="1"/>
  <c r="AU2220" i="109" s="1"/>
  <c r="AQ2196" i="109"/>
  <c r="AR2241" i="109"/>
  <c r="AT2241" i="109" s="1"/>
  <c r="AU2241" i="109" s="1"/>
  <c r="AT2050" i="109"/>
  <c r="AU2050" i="109" s="1"/>
  <c r="AQ2155" i="109"/>
  <c r="AQ2136" i="109"/>
  <c r="AR2232" i="109"/>
  <c r="AT2232" i="109" s="1"/>
  <c r="AU2232" i="109" s="1"/>
  <c r="AR2145" i="109"/>
  <c r="AR2130" i="109"/>
  <c r="AS2040" i="109"/>
  <c r="AR2164" i="109"/>
  <c r="AR2122" i="109"/>
  <c r="AQ2088" i="109"/>
  <c r="AR2054" i="109"/>
  <c r="AQ2010" i="109"/>
  <c r="AQ2108" i="109"/>
  <c r="AQ2021" i="109"/>
  <c r="AS2178" i="109"/>
  <c r="AQ2097" i="109"/>
  <c r="AS2064" i="109"/>
  <c r="AT2064" i="109" s="1"/>
  <c r="AU2064" i="109" s="1"/>
  <c r="AR1956" i="109"/>
  <c r="AT1956" i="109" s="1"/>
  <c r="AU1956" i="109" s="1"/>
  <c r="AT2039" i="109"/>
  <c r="AU2039" i="109" s="1"/>
  <c r="AS1952" i="109"/>
  <c r="AT1959" i="109"/>
  <c r="AU1959" i="109" s="1"/>
  <c r="AS1944" i="109"/>
  <c r="AQ1870" i="109"/>
  <c r="AR1838" i="109"/>
  <c r="AQ1961" i="109"/>
  <c r="AQ1934" i="109"/>
  <c r="AD1837" i="109"/>
  <c r="AT1837" i="109" s="1"/>
  <c r="AU1837" i="109" s="1"/>
  <c r="AR1898" i="109"/>
  <c r="AT1898" i="109" s="1"/>
  <c r="AU1898" i="109" s="1"/>
  <c r="AQ1912" i="109"/>
  <c r="AQ2034" i="109"/>
  <c r="AR1811" i="109"/>
  <c r="AT1811" i="109" s="1"/>
  <c r="AU1811" i="109" s="1"/>
  <c r="AQ1860" i="109"/>
  <c r="AD1916" i="109"/>
  <c r="AQ1825" i="109"/>
  <c r="AS1729" i="109"/>
  <c r="AT1729" i="109" s="1"/>
  <c r="AU1729" i="109" s="1"/>
  <c r="AS1809" i="109"/>
  <c r="AT1602" i="109"/>
  <c r="AU1602" i="109" s="1"/>
  <c r="AS1820" i="109"/>
  <c r="AR1684" i="109"/>
  <c r="AT1684" i="109" s="1"/>
  <c r="AU1684" i="109" s="1"/>
  <c r="AR1656" i="109"/>
  <c r="AT1656" i="109" s="1"/>
  <c r="AU1656" i="109" s="1"/>
  <c r="AT1930" i="109"/>
  <c r="AU1930" i="109" s="1"/>
  <c r="AQ1585" i="109"/>
  <c r="AQ1634" i="109"/>
  <c r="AS1632" i="109"/>
  <c r="AS1655" i="109"/>
  <c r="AQ1720" i="109"/>
  <c r="AR1625" i="109"/>
  <c r="AT1625" i="109" s="1"/>
  <c r="AU1625" i="109" s="1"/>
  <c r="AQ1535" i="109"/>
  <c r="AR1461" i="109"/>
  <c r="AR1543" i="109"/>
  <c r="AR1530" i="109"/>
  <c r="AS1449" i="109"/>
  <c r="AQ1422" i="109"/>
  <c r="AQ1424" i="109"/>
  <c r="AS1367" i="109"/>
  <c r="AT1367" i="109" s="1"/>
  <c r="AU1367" i="109" s="1"/>
  <c r="AR1527" i="109"/>
  <c r="AT1527" i="109" s="1"/>
  <c r="AU1527" i="109" s="1"/>
  <c r="AR1344" i="109"/>
  <c r="AT1344" i="109" s="1"/>
  <c r="AU1344" i="109" s="1"/>
  <c r="AT1318" i="109"/>
  <c r="AU1318" i="109" s="1"/>
  <c r="AT1360" i="109"/>
  <c r="AU1360" i="109" s="1"/>
  <c r="AR1418" i="109"/>
  <c r="AT1418" i="109" s="1"/>
  <c r="AU1418" i="109" s="1"/>
  <c r="AD1302" i="109"/>
  <c r="AQ1308" i="109"/>
  <c r="AQ1332" i="109"/>
  <c r="AS1435" i="109"/>
  <c r="AQ1269" i="109"/>
  <c r="AS1307" i="109"/>
  <c r="AR1145" i="109"/>
  <c r="AT1145" i="109" s="1"/>
  <c r="AU1145" i="109" s="1"/>
  <c r="AT1429" i="109"/>
  <c r="AU1429" i="109" s="1"/>
  <c r="AQ1247" i="109"/>
  <c r="AQ1289" i="109"/>
  <c r="AR1273" i="109"/>
  <c r="AT1273" i="109" s="1"/>
  <c r="AU1273" i="109" s="1"/>
  <c r="AS1341" i="109"/>
  <c r="AQ1095" i="109"/>
  <c r="AR1117" i="109"/>
  <c r="AT1117" i="109" s="1"/>
  <c r="AU1117" i="109" s="1"/>
  <c r="AS1180" i="109"/>
  <c r="AT1180" i="109" s="1"/>
  <c r="AU1180" i="109" s="1"/>
  <c r="AR1300" i="109"/>
  <c r="AT1300" i="109" s="1"/>
  <c r="AU1300" i="109" s="1"/>
  <c r="AT1212" i="109"/>
  <c r="AU1212" i="109" s="1"/>
  <c r="AR1224" i="109"/>
  <c r="AT1224" i="109" s="1"/>
  <c r="AU1224" i="109" s="1"/>
  <c r="AQ1183" i="109"/>
  <c r="AS1453" i="109"/>
  <c r="AT1453" i="109" s="1"/>
  <c r="AU1453" i="109" s="1"/>
  <c r="AT1329" i="109"/>
  <c r="AU1329" i="109" s="1"/>
  <c r="AQ1498" i="109"/>
  <c r="AS1108" i="109"/>
  <c r="AR1015" i="109"/>
  <c r="AQ953" i="109"/>
  <c r="AR1060" i="109"/>
  <c r="AT1060" i="109" s="1"/>
  <c r="AU1060" i="109" s="1"/>
  <c r="AS954" i="109"/>
  <c r="AQ1104" i="109"/>
  <c r="AR1030" i="109"/>
  <c r="AT1030" i="109" s="1"/>
  <c r="AU1030" i="109" s="1"/>
  <c r="AR975" i="109"/>
  <c r="AT975" i="109" s="1"/>
  <c r="AU975" i="109" s="1"/>
  <c r="AS877" i="109"/>
  <c r="AT877" i="109" s="1"/>
  <c r="AU877" i="109" s="1"/>
  <c r="AQ1202" i="109"/>
  <c r="AQ997" i="109"/>
  <c r="AQ956" i="109"/>
  <c r="AQ1099" i="109"/>
  <c r="AR1083" i="109"/>
  <c r="AT1083" i="109" s="1"/>
  <c r="AU1083" i="109" s="1"/>
  <c r="AS1027" i="109"/>
  <c r="AT1027" i="109" s="1"/>
  <c r="AU1027" i="109" s="1"/>
  <c r="AR1070" i="109"/>
  <c r="AR935" i="109"/>
  <c r="AT935" i="109" s="1"/>
  <c r="AU935" i="109" s="1"/>
  <c r="AS899" i="109"/>
  <c r="AT899" i="109" s="1"/>
  <c r="AU899" i="109" s="1"/>
  <c r="AQ1102" i="109"/>
  <c r="AQ909" i="109"/>
  <c r="AQ924" i="109"/>
  <c r="AQ1170" i="109"/>
  <c r="AQ833" i="109"/>
  <c r="AQ771" i="109"/>
  <c r="AR1142" i="109"/>
  <c r="AT1142" i="109" s="1"/>
  <c r="AU1142" i="109" s="1"/>
  <c r="AQ889" i="109"/>
  <c r="AQ1146" i="109"/>
  <c r="AQ811" i="109"/>
  <c r="AT1039" i="109"/>
  <c r="AU1039" i="109" s="1"/>
  <c r="AS750" i="109"/>
  <c r="AR761" i="109"/>
  <c r="AT761" i="109" s="1"/>
  <c r="AU761" i="109" s="1"/>
  <c r="AR638" i="109"/>
  <c r="AT638" i="109" s="1"/>
  <c r="AU638" i="109" s="1"/>
  <c r="AR912" i="109"/>
  <c r="AT912" i="109" s="1"/>
  <c r="AU912" i="109" s="1"/>
  <c r="AT401" i="109"/>
  <c r="AU401" i="109" s="1"/>
  <c r="AR684" i="109"/>
  <c r="AT684" i="109" s="1"/>
  <c r="AU684" i="109" s="1"/>
  <c r="AQ508" i="109"/>
  <c r="AS471" i="109"/>
  <c r="AQ756" i="109"/>
  <c r="AR790" i="109"/>
  <c r="AS724" i="109"/>
  <c r="AR887" i="109"/>
  <c r="AT439" i="109"/>
  <c r="AU439" i="109" s="1"/>
  <c r="AQ640" i="109"/>
  <c r="AQ630" i="109"/>
  <c r="AQ510" i="109"/>
  <c r="AS333" i="109"/>
  <c r="AT333" i="109" s="1"/>
  <c r="AU333" i="109" s="1"/>
  <c r="AT180" i="109"/>
  <c r="AU180" i="109" s="1"/>
  <c r="AR637" i="109"/>
  <c r="AT637" i="109" s="1"/>
  <c r="AU637" i="109" s="1"/>
  <c r="AQ521" i="109"/>
  <c r="AT295" i="109"/>
  <c r="AU295" i="109" s="1"/>
  <c r="AR398" i="109"/>
  <c r="AT398" i="109" s="1"/>
  <c r="AU398" i="109" s="1"/>
  <c r="AR526" i="109"/>
  <c r="AT526" i="109" s="1"/>
  <c r="AU526" i="109" s="1"/>
  <c r="AR213" i="109"/>
  <c r="AT213" i="109" s="1"/>
  <c r="AU213" i="109" s="1"/>
  <c r="AQ411" i="109"/>
  <c r="AR454" i="109"/>
  <c r="AS538" i="109"/>
  <c r="AQ472" i="109"/>
  <c r="AQ628" i="109"/>
  <c r="AR532" i="109"/>
  <c r="AR310" i="109"/>
  <c r="AS652" i="109"/>
  <c r="AS695" i="109"/>
  <c r="AT695" i="109" s="1"/>
  <c r="AU695" i="109" s="1"/>
  <c r="AR511" i="109"/>
  <c r="AT109" i="109"/>
  <c r="AU109" i="109" s="1"/>
  <c r="AD368" i="109"/>
  <c r="AQ226" i="109"/>
  <c r="AT553" i="109"/>
  <c r="AU553" i="109" s="1"/>
  <c r="AQ238" i="109"/>
  <c r="AS160" i="109"/>
  <c r="AT160" i="109" s="1"/>
  <c r="AU160" i="109" s="1"/>
  <c r="AS575" i="109"/>
  <c r="AT575" i="109" s="1"/>
  <c r="AU575" i="109" s="1"/>
  <c r="AR127" i="109"/>
  <c r="AT127" i="109" s="1"/>
  <c r="AU127" i="109" s="1"/>
  <c r="AQ340" i="109"/>
  <c r="AT316" i="109"/>
  <c r="AU316" i="109" s="1"/>
  <c r="AQ297" i="109"/>
  <c r="AQ92" i="109"/>
  <c r="AS240" i="109"/>
  <c r="AD173" i="109"/>
  <c r="AT173" i="109" s="1"/>
  <c r="AU173" i="109" s="1"/>
  <c r="AT596" i="109"/>
  <c r="AU596" i="109" s="1"/>
  <c r="AQ423" i="109"/>
  <c r="AR275" i="109"/>
  <c r="AT275" i="109" s="1"/>
  <c r="AU275" i="109" s="1"/>
  <c r="AS487" i="109"/>
  <c r="AS342" i="109"/>
  <c r="AT342" i="109" s="1"/>
  <c r="AU342" i="109" s="1"/>
  <c r="AQ321" i="109"/>
  <c r="AT388" i="109"/>
  <c r="AU388" i="109" s="1"/>
  <c r="AR151" i="109"/>
  <c r="AT151" i="109" s="1"/>
  <c r="AU151" i="109" s="1"/>
  <c r="AR14" i="109"/>
  <c r="AT14" i="109" s="1"/>
  <c r="AU14" i="109" s="1"/>
  <c r="AQ69" i="109"/>
  <c r="AS108" i="109"/>
  <c r="AQ224" i="109"/>
  <c r="AQ196" i="109"/>
  <c r="AQ672" i="109"/>
  <c r="AS147" i="109"/>
  <c r="AS262" i="109"/>
  <c r="AT262" i="109" s="1"/>
  <c r="AU262" i="109" s="1"/>
  <c r="AQ3" i="109"/>
  <c r="AR618" i="109"/>
  <c r="AT618" i="109" s="1"/>
  <c r="AU618" i="109" s="1"/>
  <c r="AS497" i="109"/>
  <c r="AS103" i="109"/>
  <c r="AS71" i="109"/>
  <c r="AR58" i="109"/>
  <c r="AS106" i="109"/>
  <c r="AQ42" i="109"/>
  <c r="AS456" i="109"/>
  <c r="AT727" i="109"/>
  <c r="AU727" i="109" s="1"/>
  <c r="AR70" i="109"/>
  <c r="AT70" i="109" s="1"/>
  <c r="AU70" i="109" s="1"/>
  <c r="AR2151" i="109"/>
  <c r="AT2151" i="109" s="1"/>
  <c r="AU2151" i="109" s="1"/>
  <c r="AS2242" i="109"/>
  <c r="AR2147" i="109"/>
  <c r="AR2161" i="109"/>
  <c r="AT2161" i="109" s="1"/>
  <c r="AU2161" i="109" s="1"/>
  <c r="AQ2171" i="109"/>
  <c r="AQ2083" i="109"/>
  <c r="AR2155" i="109"/>
  <c r="AT2155" i="109" s="1"/>
  <c r="AU2155" i="109" s="1"/>
  <c r="AR2136" i="109"/>
  <c r="AQ2017" i="109"/>
  <c r="AQ2032" i="109"/>
  <c r="AR2052" i="109"/>
  <c r="AS1919" i="109"/>
  <c r="AT1919" i="109" s="1"/>
  <c r="AU1919" i="109" s="1"/>
  <c r="AT1902" i="109"/>
  <c r="AU1902" i="109" s="1"/>
  <c r="AR2086" i="109"/>
  <c r="AQ2055" i="109"/>
  <c r="AR1870" i="109"/>
  <c r="AQ1884" i="109"/>
  <c r="AR1961" i="109"/>
  <c r="AS1938" i="109"/>
  <c r="AQ1979" i="109"/>
  <c r="AR1934" i="109"/>
  <c r="AQ2003" i="109"/>
  <c r="AQ1936" i="109"/>
  <c r="AQ1880" i="109"/>
  <c r="AR1912" i="109"/>
  <c r="AT1912" i="109" s="1"/>
  <c r="AU1912" i="109" s="1"/>
  <c r="AR2034" i="109"/>
  <c r="AT2034" i="109" s="1"/>
  <c r="AU2034" i="109" s="1"/>
  <c r="AR1860" i="109"/>
  <c r="AT1860" i="109" s="1"/>
  <c r="AU1860" i="109" s="1"/>
  <c r="AQ1847" i="109"/>
  <c r="AS1853" i="109"/>
  <c r="AQ1923" i="109"/>
  <c r="AR1825" i="109"/>
  <c r="AR1781" i="109"/>
  <c r="AT1781" i="109" s="1"/>
  <c r="AU1781" i="109" s="1"/>
  <c r="AQ1810" i="109"/>
  <c r="AS1629" i="109"/>
  <c r="AT1629" i="109" s="1"/>
  <c r="AU1629" i="109" s="1"/>
  <c r="AS1697" i="109"/>
  <c r="AQ1732" i="109"/>
  <c r="AQ1735" i="109"/>
  <c r="AQ1571" i="109"/>
  <c r="AS1623" i="109"/>
  <c r="AT1623" i="109" s="1"/>
  <c r="AU1623" i="109" s="1"/>
  <c r="AR1585" i="109"/>
  <c r="AT1585" i="109" s="1"/>
  <c r="AU1585" i="109" s="1"/>
  <c r="AR1628" i="109"/>
  <c r="AT1628" i="109" s="1"/>
  <c r="AU1628" i="109" s="1"/>
  <c r="AQ1635" i="109"/>
  <c r="AS1710" i="109"/>
  <c r="AR1725" i="109"/>
  <c r="AT1725" i="109" s="1"/>
  <c r="AU1725" i="109" s="1"/>
  <c r="AR1634" i="109"/>
  <c r="AT1634" i="109" s="1"/>
  <c r="AU1634" i="109" s="1"/>
  <c r="AR1492" i="109"/>
  <c r="AT1716" i="109"/>
  <c r="AU1716" i="109" s="1"/>
  <c r="AQ1575" i="109"/>
  <c r="AR1582" i="109"/>
  <c r="AT1582" i="109" s="1"/>
  <c r="AU1582" i="109" s="1"/>
  <c r="AQ1536" i="109"/>
  <c r="AR1720" i="109"/>
  <c r="AT1720" i="109" s="1"/>
  <c r="AU1720" i="109" s="1"/>
  <c r="AQ1474" i="109"/>
  <c r="AR1535" i="109"/>
  <c r="AT1535" i="109" s="1"/>
  <c r="AU1535" i="109" s="1"/>
  <c r="AT1543" i="109"/>
  <c r="AU1543" i="109" s="1"/>
  <c r="AQ1510" i="109"/>
  <c r="AR1476" i="109"/>
  <c r="AT1782" i="109"/>
  <c r="AU1782" i="109" s="1"/>
  <c r="AQ1644" i="109"/>
  <c r="AR1430" i="109"/>
  <c r="AT1430" i="109" s="1"/>
  <c r="AU1430" i="109" s="1"/>
  <c r="AR1424" i="109"/>
  <c r="AT1424" i="109" s="1"/>
  <c r="AU1424" i="109" s="1"/>
  <c r="AS1778" i="109"/>
  <c r="AT1778" i="109" s="1"/>
  <c r="AU1778" i="109" s="1"/>
  <c r="AQ1405" i="109"/>
  <c r="AS1377" i="109"/>
  <c r="AQ1276" i="109"/>
  <c r="AQ1520" i="109"/>
  <c r="AR1252" i="109"/>
  <c r="AT1252" i="109" s="1"/>
  <c r="AU1252" i="109" s="1"/>
  <c r="AS1427" i="109"/>
  <c r="AT1427" i="109" s="1"/>
  <c r="AU1427" i="109" s="1"/>
  <c r="AR1332" i="109"/>
  <c r="AQ1391" i="109"/>
  <c r="AQ1165" i="109"/>
  <c r="AT1263" i="109"/>
  <c r="AU1263" i="109" s="1"/>
  <c r="AT1284" i="109"/>
  <c r="AU1284" i="109" s="1"/>
  <c r="AR1189" i="109"/>
  <c r="AT1189" i="109" s="1"/>
  <c r="AU1189" i="109" s="1"/>
  <c r="AQ1395" i="109"/>
  <c r="AS1233" i="109"/>
  <c r="AT1233" i="109" s="1"/>
  <c r="AU1233" i="109" s="1"/>
  <c r="AT1247" i="109"/>
  <c r="AU1247" i="109" s="1"/>
  <c r="AR1289" i="109"/>
  <c r="AT1289" i="109" s="1"/>
  <c r="AU1289" i="109" s="1"/>
  <c r="AS1358" i="109"/>
  <c r="AT1358" i="109" s="1"/>
  <c r="AU1358" i="109" s="1"/>
  <c r="AQ1444" i="109"/>
  <c r="AQ1341" i="109"/>
  <c r="AR1272" i="109"/>
  <c r="AS1191" i="109"/>
  <c r="AS1294" i="109"/>
  <c r="AR1212" i="109"/>
  <c r="AR1183" i="109"/>
  <c r="AT1183" i="109" s="1"/>
  <c r="AU1183" i="109" s="1"/>
  <c r="AS1101" i="109"/>
  <c r="AR1222" i="109"/>
  <c r="AR1312" i="109"/>
  <c r="AR1079" i="109"/>
  <c r="AT1079" i="109" s="1"/>
  <c r="AU1079" i="109" s="1"/>
  <c r="AQ1188" i="109"/>
  <c r="AQ1286" i="109"/>
  <c r="AR1498" i="109"/>
  <c r="AT1498" i="109" s="1"/>
  <c r="AU1498" i="109" s="1"/>
  <c r="AS1258" i="109"/>
  <c r="AT1258" i="109" s="1"/>
  <c r="AU1258" i="109" s="1"/>
  <c r="AT1033" i="109"/>
  <c r="AU1033" i="109" s="1"/>
  <c r="AT1057" i="109"/>
  <c r="AU1057" i="109" s="1"/>
  <c r="AS1150" i="109"/>
  <c r="AS1179" i="109"/>
  <c r="AR1202" i="109"/>
  <c r="AQ1110" i="109"/>
  <c r="AR845" i="109"/>
  <c r="AQ988" i="109"/>
  <c r="AQ976" i="109"/>
  <c r="AS1347" i="109"/>
  <c r="AQ1267" i="109"/>
  <c r="AR1102" i="109"/>
  <c r="AR924" i="109"/>
  <c r="AT924" i="109" s="1"/>
  <c r="AU924" i="109" s="1"/>
  <c r="AR1170" i="109"/>
  <c r="AT1170" i="109" s="1"/>
  <c r="AU1170" i="109" s="1"/>
  <c r="AQ867" i="109"/>
  <c r="AR833" i="109"/>
  <c r="AT833" i="109" s="1"/>
  <c r="AU833" i="109" s="1"/>
  <c r="AS1085" i="109"/>
  <c r="AT1085" i="109" s="1"/>
  <c r="AU1085" i="109" s="1"/>
  <c r="AQ849" i="109"/>
  <c r="AQ769" i="109"/>
  <c r="AQ800" i="109"/>
  <c r="AR771" i="109"/>
  <c r="AT771" i="109" s="1"/>
  <c r="AU771" i="109" s="1"/>
  <c r="AS678" i="109"/>
  <c r="AT678" i="109" s="1"/>
  <c r="AU678" i="109" s="1"/>
  <c r="AT767" i="109"/>
  <c r="AU767" i="109" s="1"/>
  <c r="AR889" i="109"/>
  <c r="AR612" i="109"/>
  <c r="AS1146" i="109"/>
  <c r="AR811" i="109"/>
  <c r="AT811" i="109" s="1"/>
  <c r="AU811" i="109" s="1"/>
  <c r="AQ608" i="109"/>
  <c r="AS923" i="109"/>
  <c r="AS819" i="109"/>
  <c r="AT819" i="109" s="1"/>
  <c r="AU819" i="109" s="1"/>
  <c r="AT586" i="109"/>
  <c r="AU586" i="109" s="1"/>
  <c r="AQ1205" i="109"/>
  <c r="AS943" i="109"/>
  <c r="AR508" i="109"/>
  <c r="AR756" i="109"/>
  <c r="AS632" i="109"/>
  <c r="AT632" i="109" s="1"/>
  <c r="AU632" i="109" s="1"/>
  <c r="AQ500" i="109"/>
  <c r="AQ402" i="109"/>
  <c r="AT659" i="109"/>
  <c r="AU659" i="109" s="1"/>
  <c r="AQ605" i="109"/>
  <c r="AR459" i="109"/>
  <c r="AT459" i="109" s="1"/>
  <c r="AU459" i="109" s="1"/>
  <c r="AS662" i="109"/>
  <c r="AT662" i="109" s="1"/>
  <c r="AU662" i="109" s="1"/>
  <c r="AQ665" i="109"/>
  <c r="AD571" i="109"/>
  <c r="AT571" i="109" s="1"/>
  <c r="AU571" i="109" s="1"/>
  <c r="AS515" i="109"/>
  <c r="AR640" i="109"/>
  <c r="AT640" i="109" s="1"/>
  <c r="AU640" i="109" s="1"/>
  <c r="AQ582" i="109"/>
  <c r="AR630" i="109"/>
  <c r="AT630" i="109" s="1"/>
  <c r="AU630" i="109" s="1"/>
  <c r="AQ762" i="109"/>
  <c r="AR510" i="109"/>
  <c r="AS331" i="109"/>
  <c r="AT169" i="109"/>
  <c r="AU169" i="109" s="1"/>
  <c r="AR292" i="109"/>
  <c r="AT292" i="109" s="1"/>
  <c r="AU292" i="109" s="1"/>
  <c r="AR521" i="109"/>
  <c r="AQ292" i="109"/>
  <c r="AS295" i="109"/>
  <c r="AT645" i="109"/>
  <c r="AU645" i="109" s="1"/>
  <c r="AR628" i="109"/>
  <c r="AT628" i="109" s="1"/>
  <c r="AU628" i="109" s="1"/>
  <c r="AQ541" i="109"/>
  <c r="AS565" i="109"/>
  <c r="AT565" i="109" s="1"/>
  <c r="AU565" i="109" s="1"/>
  <c r="AR395" i="109"/>
  <c r="AD395" i="109"/>
  <c r="AQ799" i="109"/>
  <c r="AQ318" i="109"/>
  <c r="AS795" i="109"/>
  <c r="AQ392" i="109"/>
  <c r="AR226" i="109"/>
  <c r="AT226" i="109" s="1"/>
  <c r="AU226" i="109" s="1"/>
  <c r="AQ52" i="109"/>
  <c r="AR340" i="109"/>
  <c r="AR297" i="109"/>
  <c r="AQ91" i="109"/>
  <c r="AQ607" i="109"/>
  <c r="AR269" i="109"/>
  <c r="AT166" i="109"/>
  <c r="AU166" i="109" s="1"/>
  <c r="AS906" i="109"/>
  <c r="AT906" i="109" s="1"/>
  <c r="AU906" i="109" s="1"/>
  <c r="AQ160" i="109"/>
  <c r="AQ212" i="109"/>
  <c r="AR423" i="109"/>
  <c r="AQ555" i="109"/>
  <c r="AD449" i="109"/>
  <c r="AT449" i="109" s="1"/>
  <c r="AU449" i="109" s="1"/>
  <c r="AQ153" i="109"/>
  <c r="AR321" i="109"/>
  <c r="AR122" i="109"/>
  <c r="AT122" i="109" s="1"/>
  <c r="AU122" i="109" s="1"/>
  <c r="AU88" i="109"/>
  <c r="AR108" i="109"/>
  <c r="AT108" i="109" s="1"/>
  <c r="AU108" i="109" s="1"/>
  <c r="AR224" i="109"/>
  <c r="AR196" i="109"/>
  <c r="AT196" i="109" s="1"/>
  <c r="AU196" i="109" s="1"/>
  <c r="AR672" i="109"/>
  <c r="AQ445" i="109"/>
  <c r="AT263" i="109"/>
  <c r="AU263" i="109" s="1"/>
  <c r="AR220" i="109"/>
  <c r="AT220" i="109" s="1"/>
  <c r="AU220" i="109" s="1"/>
  <c r="AS42" i="109"/>
  <c r="AS230" i="109"/>
  <c r="AQ455" i="109"/>
  <c r="AT336" i="109"/>
  <c r="AU336" i="109" s="1"/>
  <c r="AQ372" i="109"/>
  <c r="AR111" i="109"/>
  <c r="AT111" i="109" s="1"/>
  <c r="AU111" i="109" s="1"/>
  <c r="AR121" i="109"/>
  <c r="AQ59" i="109"/>
  <c r="AS254" i="109"/>
  <c r="AT254" i="109" s="1"/>
  <c r="AU254" i="109" s="1"/>
  <c r="AT2009" i="109"/>
  <c r="AU2009" i="109" s="1"/>
  <c r="AQ2122" i="109"/>
  <c r="AR2017" i="109"/>
  <c r="AT2017" i="109" s="1"/>
  <c r="AU2017" i="109" s="1"/>
  <c r="AQ2112" i="109"/>
  <c r="AQ2235" i="109"/>
  <c r="AR2125" i="109"/>
  <c r="AT2125" i="109" s="1"/>
  <c r="AU2125" i="109" s="1"/>
  <c r="AT1888" i="109"/>
  <c r="AU1888" i="109" s="1"/>
  <c r="AR1977" i="109"/>
  <c r="AT1977" i="109" s="1"/>
  <c r="AU1977" i="109" s="1"/>
  <c r="AT1996" i="109"/>
  <c r="AU1996" i="109" s="1"/>
  <c r="AQ1944" i="109"/>
  <c r="AQ1967" i="109"/>
  <c r="AR2055" i="109"/>
  <c r="AR1884" i="109"/>
  <c r="AT1884" i="109" s="1"/>
  <c r="AU1884" i="109" s="1"/>
  <c r="AT1954" i="109"/>
  <c r="AU1954" i="109" s="1"/>
  <c r="AR2003" i="109"/>
  <c r="AT2003" i="109" s="1"/>
  <c r="AU2003" i="109" s="1"/>
  <c r="AR1968" i="109"/>
  <c r="AT1968" i="109" s="1"/>
  <c r="AU1968" i="109" s="1"/>
  <c r="AR1936" i="109"/>
  <c r="AT1936" i="109" s="1"/>
  <c r="AU1936" i="109" s="1"/>
  <c r="AQ1793" i="109"/>
  <c r="AR1880" i="109"/>
  <c r="AT1880" i="109" s="1"/>
  <c r="AU1880" i="109" s="1"/>
  <c r="AR1868" i="109"/>
  <c r="AT1868" i="109" s="1"/>
  <c r="AU1868" i="109" s="1"/>
  <c r="AR1847" i="109"/>
  <c r="AT1847" i="109" s="1"/>
  <c r="AU1847" i="109" s="1"/>
  <c r="AR1923" i="109"/>
  <c r="AT1695" i="109"/>
  <c r="AU1695" i="109" s="1"/>
  <c r="AR1810" i="109"/>
  <c r="AT1810" i="109" s="1"/>
  <c r="AU1810" i="109" s="1"/>
  <c r="AQ1874" i="109"/>
  <c r="AT1879" i="109"/>
  <c r="AU1879" i="109" s="1"/>
  <c r="AQ1809" i="109"/>
  <c r="AQ1807" i="109"/>
  <c r="AQ1686" i="109"/>
  <c r="AQ1820" i="109"/>
  <c r="AQ1795" i="109"/>
  <c r="AR1732" i="109"/>
  <c r="AR1735" i="109"/>
  <c r="AT1735" i="109" s="1"/>
  <c r="AU1735" i="109" s="1"/>
  <c r="AQ1607" i="109"/>
  <c r="AR1635" i="109"/>
  <c r="AT1765" i="109"/>
  <c r="AU1765" i="109" s="1"/>
  <c r="AQ1609" i="109"/>
  <c r="AQ1614" i="109"/>
  <c r="AR1536" i="109"/>
  <c r="AT1536" i="109" s="1"/>
  <c r="AU1536" i="109" s="1"/>
  <c r="AR1563" i="109"/>
  <c r="AT1563" i="109" s="1"/>
  <c r="AU1563" i="109" s="1"/>
  <c r="AQ1522" i="109"/>
  <c r="AQ1657" i="109"/>
  <c r="AQ1484" i="109"/>
  <c r="AR1510" i="109"/>
  <c r="AQ1679" i="109"/>
  <c r="AU1389" i="109"/>
  <c r="AR1644" i="109"/>
  <c r="AQ1479" i="109"/>
  <c r="AQ1584" i="109"/>
  <c r="AQ1532" i="109"/>
  <c r="AR1276" i="109"/>
  <c r="AT1276" i="109" s="1"/>
  <c r="AU1276" i="109" s="1"/>
  <c r="AT1377" i="109"/>
  <c r="AU1377" i="109" s="1"/>
  <c r="AQ1438" i="109"/>
  <c r="AQ1331" i="109"/>
  <c r="AT1448" i="109"/>
  <c r="AU1448" i="109" s="1"/>
  <c r="AT1184" i="109"/>
  <c r="AU1184" i="109" s="1"/>
  <c r="AQ1227" i="109"/>
  <c r="AR1391" i="109"/>
  <c r="AT1391" i="109" s="1"/>
  <c r="AU1391" i="109" s="1"/>
  <c r="AQ1515" i="109"/>
  <c r="AT1334" i="109"/>
  <c r="AU1334" i="109" s="1"/>
  <c r="AT1251" i="109"/>
  <c r="AU1251" i="109" s="1"/>
  <c r="AR1131" i="109"/>
  <c r="AQ1197" i="109"/>
  <c r="AR1395" i="109"/>
  <c r="AR1444" i="109"/>
  <c r="AT1444" i="109" s="1"/>
  <c r="AU1444" i="109" s="1"/>
  <c r="AR1341" i="109"/>
  <c r="AR1092" i="109"/>
  <c r="AR1135" i="109"/>
  <c r="AT1135" i="109" s="1"/>
  <c r="AU1135" i="109" s="1"/>
  <c r="AR1111" i="109"/>
  <c r="AR1232" i="109"/>
  <c r="AQ1124" i="109"/>
  <c r="AR1188" i="109"/>
  <c r="AT1188" i="109" s="1"/>
  <c r="AU1188" i="109" s="1"/>
  <c r="AR1286" i="109"/>
  <c r="AQ1091" i="109"/>
  <c r="AQ1123" i="109"/>
  <c r="AT917" i="109"/>
  <c r="AU917" i="109" s="1"/>
  <c r="AQ964" i="109"/>
  <c r="AT1275" i="109"/>
  <c r="AU1275" i="109" s="1"/>
  <c r="AQ954" i="109"/>
  <c r="AT836" i="109"/>
  <c r="AU836" i="109" s="1"/>
  <c r="AQ1003" i="109"/>
  <c r="AT919" i="109"/>
  <c r="AU919" i="109" s="1"/>
  <c r="AT1058" i="109"/>
  <c r="AU1058" i="109" s="1"/>
  <c r="AQ918" i="109"/>
  <c r="AQ1012" i="109"/>
  <c r="AR1758" i="109"/>
  <c r="AT1758" i="109" s="1"/>
  <c r="AU1758" i="109" s="1"/>
  <c r="AD905" i="109"/>
  <c r="AR867" i="109"/>
  <c r="AT867" i="109" s="1"/>
  <c r="AU867" i="109" s="1"/>
  <c r="AT729" i="109"/>
  <c r="AU729" i="109" s="1"/>
  <c r="AS866" i="109"/>
  <c r="AR769" i="109"/>
  <c r="AQ886" i="109"/>
  <c r="AR800" i="109"/>
  <c r="AT800" i="109" s="1"/>
  <c r="AU800" i="109" s="1"/>
  <c r="AQ738" i="109"/>
  <c r="AR1303" i="109"/>
  <c r="AT1303" i="109" s="1"/>
  <c r="AU1303" i="109" s="1"/>
  <c r="AQ883" i="109"/>
  <c r="AQ616" i="109"/>
  <c r="AR608" i="109"/>
  <c r="AT608" i="109" s="1"/>
  <c r="AU608" i="109" s="1"/>
  <c r="AQ1164" i="109"/>
  <c r="AR1205" i="109"/>
  <c r="AT1205" i="109" s="1"/>
  <c r="AU1205" i="109" s="1"/>
  <c r="AR773" i="109"/>
  <c r="AT773" i="109" s="1"/>
  <c r="AU773" i="109" s="1"/>
  <c r="AQ1000" i="109"/>
  <c r="AQ895" i="109"/>
  <c r="AS1077" i="109"/>
  <c r="AT1077" i="109" s="1"/>
  <c r="AU1077" i="109" s="1"/>
  <c r="AR500" i="109"/>
  <c r="AT500" i="109" s="1"/>
  <c r="AU500" i="109" s="1"/>
  <c r="AD471" i="109"/>
  <c r="AT471" i="109" s="1"/>
  <c r="AU471" i="109" s="1"/>
  <c r="AQ745" i="109"/>
  <c r="AD394" i="109"/>
  <c r="AT394" i="109" s="1"/>
  <c r="AU394" i="109" s="1"/>
  <c r="AQ741" i="109"/>
  <c r="AR605" i="109"/>
  <c r="AR515" i="109"/>
  <c r="AT515" i="109" s="1"/>
  <c r="AU515" i="109" s="1"/>
  <c r="AS868" i="109"/>
  <c r="AR582" i="109"/>
  <c r="AT582" i="109" s="1"/>
  <c r="AU582" i="109" s="1"/>
  <c r="AR762" i="109"/>
  <c r="AT503" i="109"/>
  <c r="AU503" i="109" s="1"/>
  <c r="AT158" i="109"/>
  <c r="AU158" i="109" s="1"/>
  <c r="AT389" i="109"/>
  <c r="AU389" i="109" s="1"/>
  <c r="AQ354" i="109"/>
  <c r="AT189" i="109"/>
  <c r="AU189" i="109" s="1"/>
  <c r="AT538" i="109"/>
  <c r="AU538" i="109" s="1"/>
  <c r="AR541" i="109"/>
  <c r="AT541" i="109" s="1"/>
  <c r="AU541" i="109" s="1"/>
  <c r="AT305" i="109"/>
  <c r="AU305" i="109" s="1"/>
  <c r="AT726" i="109"/>
  <c r="AU726" i="109" s="1"/>
  <c r="AR281" i="109"/>
  <c r="AT281" i="109" s="1"/>
  <c r="AU281" i="109" s="1"/>
  <c r="AR318" i="109"/>
  <c r="AT318" i="109" s="1"/>
  <c r="AU318" i="109" s="1"/>
  <c r="AQ795" i="109"/>
  <c r="AQ320" i="109"/>
  <c r="AS155" i="109"/>
  <c r="AQ350" i="109"/>
  <c r="AQ486" i="109"/>
  <c r="AQ184" i="109"/>
  <c r="AR144" i="109"/>
  <c r="AT144" i="109" s="1"/>
  <c r="AU144" i="109" s="1"/>
  <c r="AR73" i="109"/>
  <c r="AT73" i="109" s="1"/>
  <c r="AU73" i="109" s="1"/>
  <c r="AR607" i="109"/>
  <c r="AD125" i="109"/>
  <c r="AT125" i="109" s="1"/>
  <c r="AU125" i="109" s="1"/>
  <c r="AQ353" i="109"/>
  <c r="AS319" i="109"/>
  <c r="AR555" i="109"/>
  <c r="AT555" i="109" s="1"/>
  <c r="AU555" i="109" s="1"/>
  <c r="AS11" i="109"/>
  <c r="AT11" i="109" s="1"/>
  <c r="AU11" i="109" s="1"/>
  <c r="AQ487" i="109"/>
  <c r="AQ246" i="109"/>
  <c r="AS235" i="109"/>
  <c r="AT235" i="109" s="1"/>
  <c r="AU235" i="109" s="1"/>
  <c r="AR231" i="109"/>
  <c r="AT231" i="109" s="1"/>
  <c r="AU231" i="109" s="1"/>
  <c r="AS72" i="109"/>
  <c r="AQ15" i="109"/>
  <c r="AQ427" i="109"/>
  <c r="AQ221" i="109"/>
  <c r="AQ38" i="109"/>
  <c r="AR445" i="109"/>
  <c r="AQ247" i="109"/>
  <c r="AT23" i="109"/>
  <c r="AU23" i="109" s="1"/>
  <c r="AS105" i="109"/>
  <c r="AQ400" i="109"/>
  <c r="AQ135" i="109"/>
  <c r="AQ132" i="109"/>
  <c r="AR42" i="109"/>
  <c r="AT42" i="109" s="1"/>
  <c r="AU42" i="109" s="1"/>
  <c r="AR455" i="109"/>
  <c r="AT455" i="109" s="1"/>
  <c r="AU455" i="109" s="1"/>
  <c r="AR372" i="109"/>
  <c r="AT372" i="109" s="1"/>
  <c r="AU372" i="109" s="1"/>
  <c r="AR59" i="109"/>
  <c r="AT59" i="109" s="1"/>
  <c r="AU59" i="109" s="1"/>
  <c r="AQ139" i="109"/>
  <c r="AT130" i="109"/>
  <c r="AU130" i="109" s="1"/>
  <c r="AR381" i="109"/>
  <c r="AT381" i="109" s="1"/>
  <c r="AU381" i="109" s="1"/>
  <c r="AQ2169" i="109"/>
  <c r="AS2135" i="109"/>
  <c r="AT2135" i="109" s="1"/>
  <c r="AU2135" i="109" s="1"/>
  <c r="AS2207" i="109"/>
  <c r="AR2213" i="109"/>
  <c r="AT2213" i="109" s="1"/>
  <c r="AU2213" i="109" s="1"/>
  <c r="AT2206" i="109"/>
  <c r="AU2206" i="109" s="1"/>
  <c r="AT2110" i="109"/>
  <c r="AU2110" i="109" s="1"/>
  <c r="AR2107" i="109"/>
  <c r="AS2209" i="109"/>
  <c r="AT2209" i="109" s="1"/>
  <c r="AU2209" i="109" s="1"/>
  <c r="AQ2060" i="109"/>
  <c r="AS2131" i="109"/>
  <c r="AS2145" i="109"/>
  <c r="AQ2089" i="109"/>
  <c r="AT2164" i="109"/>
  <c r="AU2164" i="109" s="1"/>
  <c r="AR2112" i="109"/>
  <c r="AT2112" i="109" s="1"/>
  <c r="AU2112" i="109" s="1"/>
  <c r="AR2235" i="109"/>
  <c r="AT2235" i="109" s="1"/>
  <c r="AU2235" i="109" s="1"/>
  <c r="AS2101" i="109"/>
  <c r="AS1970" i="109"/>
  <c r="AT1970" i="109" s="1"/>
  <c r="AU1970" i="109" s="1"/>
  <c r="AS1964" i="109"/>
  <c r="AT1964" i="109" s="1"/>
  <c r="AU1964" i="109" s="1"/>
  <c r="AR2070" i="109"/>
  <c r="AT2070" i="109" s="1"/>
  <c r="AU2070" i="109" s="1"/>
  <c r="AS2052" i="109"/>
  <c r="AQ1917" i="109"/>
  <c r="AD1877" i="109"/>
  <c r="AT1877" i="109" s="1"/>
  <c r="AU1877" i="109" s="1"/>
  <c r="AQ1933" i="109"/>
  <c r="AQ2019" i="109"/>
  <c r="AR1967" i="109"/>
  <c r="AS1951" i="109"/>
  <c r="AQ1840" i="109"/>
  <c r="AS2001" i="109"/>
  <c r="AQ1826" i="109"/>
  <c r="AR1864" i="109"/>
  <c r="AQ1759" i="109"/>
  <c r="AR1874" i="109"/>
  <c r="AT1874" i="109" s="1"/>
  <c r="AU1874" i="109" s="1"/>
  <c r="AS1742" i="109"/>
  <c r="AR1809" i="109"/>
  <c r="AT1809" i="109" s="1"/>
  <c r="AU1809" i="109" s="1"/>
  <c r="AQ1748" i="109"/>
  <c r="AR1807" i="109"/>
  <c r="AT1807" i="109" s="1"/>
  <c r="AU1807" i="109" s="1"/>
  <c r="AR1686" i="109"/>
  <c r="AT1686" i="109" s="1"/>
  <c r="AU1686" i="109" s="1"/>
  <c r="AS1647" i="109"/>
  <c r="AR1820" i="109"/>
  <c r="AT1820" i="109" s="1"/>
  <c r="AU1820" i="109" s="1"/>
  <c r="AS1761" i="109"/>
  <c r="AT1761" i="109" s="1"/>
  <c r="AU1761" i="109" s="1"/>
  <c r="AS1752" i="109"/>
  <c r="AR1795" i="109"/>
  <c r="AT1665" i="109"/>
  <c r="AU1665" i="109" s="1"/>
  <c r="AT1899" i="109"/>
  <c r="AU1899" i="109" s="1"/>
  <c r="AR1930" i="109"/>
  <c r="AR1791" i="109"/>
  <c r="AQ1691" i="109"/>
  <c r="AR1607" i="109"/>
  <c r="AT1607" i="109" s="1"/>
  <c r="AU1607" i="109" s="1"/>
  <c r="AT1677" i="109"/>
  <c r="AU1677" i="109" s="1"/>
  <c r="AS1668" i="109"/>
  <c r="AR1490" i="109"/>
  <c r="AT1490" i="109" s="1"/>
  <c r="AU1490" i="109" s="1"/>
  <c r="AR1609" i="109"/>
  <c r="AQ1655" i="109"/>
  <c r="AR1614" i="109"/>
  <c r="AQ1895" i="109"/>
  <c r="AQ1719" i="109"/>
  <c r="AQ1593" i="109"/>
  <c r="AR1657" i="109"/>
  <c r="AT1657" i="109" s="1"/>
  <c r="AU1657" i="109" s="1"/>
  <c r="AR1567" i="109"/>
  <c r="AT1567" i="109" s="1"/>
  <c r="AU1567" i="109" s="1"/>
  <c r="AQ1567" i="109"/>
  <c r="AR1484" i="109"/>
  <c r="AT1484" i="109" s="1"/>
  <c r="AU1484" i="109" s="1"/>
  <c r="AT1452" i="109"/>
  <c r="AU1452" i="109" s="1"/>
  <c r="AQ1839" i="109"/>
  <c r="AQ1782" i="109"/>
  <c r="AS1576" i="109"/>
  <c r="AT1576" i="109" s="1"/>
  <c r="AU1576" i="109" s="1"/>
  <c r="AR1479" i="109"/>
  <c r="AT1479" i="109" s="1"/>
  <c r="AU1479" i="109" s="1"/>
  <c r="AD1446" i="109"/>
  <c r="AS1376" i="109"/>
  <c r="AR1584" i="109"/>
  <c r="AT1584" i="109" s="1"/>
  <c r="AU1584" i="109" s="1"/>
  <c r="AT1287" i="109"/>
  <c r="AU1287" i="109" s="1"/>
  <c r="AQ1420" i="109"/>
  <c r="AR1438" i="109"/>
  <c r="AR1331" i="109"/>
  <c r="AQ1338" i="109"/>
  <c r="AR1442" i="109"/>
  <c r="AR1351" i="109"/>
  <c r="AT1351" i="109" s="1"/>
  <c r="AU1351" i="109" s="1"/>
  <c r="AQ1297" i="109"/>
  <c r="AR1269" i="109"/>
  <c r="AT1269" i="109" s="1"/>
  <c r="AU1269" i="109" s="1"/>
  <c r="AR1227" i="109"/>
  <c r="AT1227" i="109" s="1"/>
  <c r="AU1227" i="109" s="1"/>
  <c r="AQ1435" i="109"/>
  <c r="AR1292" i="109"/>
  <c r="AT1292" i="109" s="1"/>
  <c r="AU1292" i="109" s="1"/>
  <c r="AT1349" i="109"/>
  <c r="AU1349" i="109" s="1"/>
  <c r="AT1112" i="109"/>
  <c r="AU1112" i="109" s="1"/>
  <c r="AQ1385" i="109"/>
  <c r="AR1197" i="109"/>
  <c r="AT1197" i="109" s="1"/>
  <c r="AU1197" i="109" s="1"/>
  <c r="AS1310" i="109"/>
  <c r="AR1518" i="109"/>
  <c r="AS1343" i="109"/>
  <c r="AQ1149" i="109"/>
  <c r="AS1454" i="109"/>
  <c r="AT1272" i="109"/>
  <c r="AU1272" i="109" s="1"/>
  <c r="AR1101" i="109"/>
  <c r="AR1089" i="109"/>
  <c r="AS1225" i="109"/>
  <c r="AT1225" i="109" s="1"/>
  <c r="AU1225" i="109" s="1"/>
  <c r="AQ1139" i="109"/>
  <c r="AD1076" i="109"/>
  <c r="AS1128" i="109"/>
  <c r="AR1254" i="109"/>
  <c r="AT1254" i="109" s="1"/>
  <c r="AU1254" i="109" s="1"/>
  <c r="AQ1072" i="109"/>
  <c r="AQ1453" i="109"/>
  <c r="AQ1136" i="109"/>
  <c r="AS1126" i="109"/>
  <c r="AS1097" i="109"/>
  <c r="AT1097" i="109" s="1"/>
  <c r="AU1097" i="109" s="1"/>
  <c r="AQ1168" i="109"/>
  <c r="AT963" i="109"/>
  <c r="AU963" i="109" s="1"/>
  <c r="AS1100" i="109"/>
  <c r="AS970" i="109"/>
  <c r="AT970" i="109" s="1"/>
  <c r="AU970" i="109" s="1"/>
  <c r="AS1388" i="109"/>
  <c r="AT1181" i="109"/>
  <c r="AU1181" i="109" s="1"/>
  <c r="AR964" i="109"/>
  <c r="AT964" i="109" s="1"/>
  <c r="AU964" i="109" s="1"/>
  <c r="AD1116" i="109"/>
  <c r="AT1116" i="109" s="1"/>
  <c r="AU1116" i="109" s="1"/>
  <c r="AD956" i="109"/>
  <c r="AT956" i="109" s="1"/>
  <c r="AU956" i="109" s="1"/>
  <c r="AR954" i="109"/>
  <c r="AT954" i="109" s="1"/>
  <c r="AU954" i="109" s="1"/>
  <c r="AS1031" i="109"/>
  <c r="AT1031" i="109" s="1"/>
  <c r="AU1031" i="109" s="1"/>
  <c r="AQ1009" i="109"/>
  <c r="AR778" i="109"/>
  <c r="AT778" i="109" s="1"/>
  <c r="AU778" i="109" s="1"/>
  <c r="AQ1062" i="109"/>
  <c r="AT790" i="109"/>
  <c r="AU790" i="109" s="1"/>
  <c r="AQ1034" i="109"/>
  <c r="AT774" i="109"/>
  <c r="AU774" i="109" s="1"/>
  <c r="AQ729" i="109"/>
  <c r="AT886" i="109"/>
  <c r="AU886" i="109" s="1"/>
  <c r="AS1246" i="109"/>
  <c r="AT1246" i="109" s="1"/>
  <c r="AU1246" i="109" s="1"/>
  <c r="AS952" i="109"/>
  <c r="AT952" i="109" s="1"/>
  <c r="AU952" i="109" s="1"/>
  <c r="AQ944" i="109"/>
  <c r="AT1245" i="109"/>
  <c r="AU1245" i="109" s="1"/>
  <c r="AR883" i="109"/>
  <c r="AS846" i="109"/>
  <c r="AQ907" i="109"/>
  <c r="AD860" i="109"/>
  <c r="AT860" i="109" s="1"/>
  <c r="AU860" i="109" s="1"/>
  <c r="AR616" i="109"/>
  <c r="AT616" i="109" s="1"/>
  <c r="AU616" i="109" s="1"/>
  <c r="AR1146" i="109"/>
  <c r="AT1146" i="109" s="1"/>
  <c r="AU1146" i="109" s="1"/>
  <c r="AR1039" i="109"/>
  <c r="AQ961" i="109"/>
  <c r="AT861" i="109"/>
  <c r="AU861" i="109" s="1"/>
  <c r="AQ717" i="109"/>
  <c r="AR1164" i="109"/>
  <c r="AT1164" i="109" s="1"/>
  <c r="AU1164" i="109" s="1"/>
  <c r="AS922" i="109"/>
  <c r="AS971" i="109"/>
  <c r="AR1001" i="109"/>
  <c r="AT1001" i="109" s="1"/>
  <c r="AU1001" i="109" s="1"/>
  <c r="AQ773" i="109"/>
  <c r="AT508" i="109"/>
  <c r="AU508" i="109" s="1"/>
  <c r="AR895" i="109"/>
  <c r="AT895" i="109" s="1"/>
  <c r="AU895" i="109" s="1"/>
  <c r="AT714" i="109"/>
  <c r="AU714" i="109" s="1"/>
  <c r="AS488" i="109"/>
  <c r="AR745" i="109"/>
  <c r="AS760" i="109"/>
  <c r="AT760" i="109" s="1"/>
  <c r="AU760" i="109" s="1"/>
  <c r="AR741" i="109"/>
  <c r="AQ641" i="109"/>
  <c r="AS720" i="109"/>
  <c r="AR749" i="109"/>
  <c r="AT749" i="109" s="1"/>
  <c r="AU749" i="109" s="1"/>
  <c r="AQ428" i="109"/>
  <c r="AQ658" i="109"/>
  <c r="AS772" i="109"/>
  <c r="AR273" i="109"/>
  <c r="AS378" i="109"/>
  <c r="AR386" i="109"/>
  <c r="AT386" i="109" s="1"/>
  <c r="AU386" i="109" s="1"/>
  <c r="AR354" i="109"/>
  <c r="AT354" i="109" s="1"/>
  <c r="AU354" i="109" s="1"/>
  <c r="AQ603" i="109"/>
  <c r="AQ586" i="109"/>
  <c r="AQ682" i="109"/>
  <c r="AS627" i="109"/>
  <c r="AT627" i="109" s="1"/>
  <c r="AU627" i="109" s="1"/>
  <c r="AQ565" i="109"/>
  <c r="AQ695" i="109"/>
  <c r="AS346" i="109"/>
  <c r="AT799" i="109"/>
  <c r="AU799" i="109" s="1"/>
  <c r="AS357" i="109"/>
  <c r="AT357" i="109" s="1"/>
  <c r="AU357" i="109" s="1"/>
  <c r="AQ214" i="109"/>
  <c r="AR795" i="109"/>
  <c r="AT795" i="109" s="1"/>
  <c r="AU795" i="109" s="1"/>
  <c r="AS537" i="109"/>
  <c r="AS420" i="109"/>
  <c r="AR320" i="109"/>
  <c r="AT279" i="109"/>
  <c r="AU279" i="109" s="1"/>
  <c r="AS303" i="109"/>
  <c r="AT303" i="109" s="1"/>
  <c r="AU303" i="109" s="1"/>
  <c r="AQ202" i="109"/>
  <c r="AQ155" i="109"/>
  <c r="AR350" i="109"/>
  <c r="AT350" i="109" s="1"/>
  <c r="AU350" i="109" s="1"/>
  <c r="AR486" i="109"/>
  <c r="AQ453" i="109"/>
  <c r="AQ316" i="109"/>
  <c r="AS223" i="109"/>
  <c r="AR184" i="109"/>
  <c r="AT184" i="109" s="1"/>
  <c r="AU184" i="109" s="1"/>
  <c r="AD66" i="109"/>
  <c r="AT66" i="109" s="1"/>
  <c r="AU66" i="109" s="1"/>
  <c r="AR371" i="109"/>
  <c r="AT371" i="109" s="1"/>
  <c r="AU371" i="109" s="1"/>
  <c r="AQ235" i="109"/>
  <c r="AR353" i="109"/>
  <c r="AT353" i="109" s="1"/>
  <c r="AU353" i="109" s="1"/>
  <c r="AS264" i="109"/>
  <c r="AT264" i="109" s="1"/>
  <c r="AU264" i="109" s="1"/>
  <c r="AQ203" i="109"/>
  <c r="AQ319" i="109"/>
  <c r="AQ197" i="109"/>
  <c r="AQ144" i="109"/>
  <c r="AS577" i="109"/>
  <c r="AD85" i="109"/>
  <c r="AT85" i="109" s="1"/>
  <c r="AU85" i="109" s="1"/>
  <c r="AS261" i="109"/>
  <c r="AR487" i="109"/>
  <c r="AQ176" i="109"/>
  <c r="AS431" i="109"/>
  <c r="AR246" i="109"/>
  <c r="AT246" i="109" s="1"/>
  <c r="AU246" i="109" s="1"/>
  <c r="AQ388" i="109"/>
  <c r="AQ122" i="109"/>
  <c r="AQ28" i="109"/>
  <c r="AQ14" i="109"/>
  <c r="AQ183" i="109"/>
  <c r="AR34" i="109"/>
  <c r="AT34" i="109" s="1"/>
  <c r="AU34" i="109" s="1"/>
  <c r="AS143" i="109"/>
  <c r="AT143" i="109" s="1"/>
  <c r="AU143" i="109" s="1"/>
  <c r="AQ64" i="109"/>
  <c r="AR15" i="109"/>
  <c r="AT15" i="109" s="1"/>
  <c r="AU15" i="109" s="1"/>
  <c r="AS417" i="109"/>
  <c r="AT417" i="109" s="1"/>
  <c r="AU417" i="109" s="1"/>
  <c r="AT147" i="109"/>
  <c r="AU147" i="109" s="1"/>
  <c r="AR221" i="109"/>
  <c r="AT221" i="109" s="1"/>
  <c r="AU221" i="109" s="1"/>
  <c r="AT79" i="109"/>
  <c r="AU79" i="109" s="1"/>
  <c r="AS129" i="109"/>
  <c r="AS239" i="109"/>
  <c r="AQ241" i="109"/>
  <c r="AR135" i="109"/>
  <c r="AT135" i="109" s="1"/>
  <c r="AU135" i="109" s="1"/>
  <c r="AQ27" i="109"/>
  <c r="AS56" i="109"/>
  <c r="AS950" i="109"/>
  <c r="AT950" i="109" s="1"/>
  <c r="AU950" i="109" s="1"/>
  <c r="AQ727" i="109"/>
  <c r="AT278" i="109"/>
  <c r="AU278" i="109" s="1"/>
  <c r="AR336" i="109"/>
  <c r="AT113" i="109"/>
  <c r="AU113" i="109" s="1"/>
  <c r="AS107" i="109"/>
  <c r="R20" i="188"/>
  <c r="Q20" i="188"/>
  <c r="N20" i="188"/>
  <c r="R19" i="188"/>
  <c r="Q19" i="188"/>
  <c r="N19" i="188"/>
  <c r="R18" i="188"/>
  <c r="Q18" i="188"/>
  <c r="N18" i="188"/>
  <c r="R17" i="188"/>
  <c r="Q17" i="188"/>
  <c r="N17" i="188"/>
  <c r="R16" i="188"/>
  <c r="Q16" i="188"/>
  <c r="N16" i="188"/>
  <c r="R15" i="188"/>
  <c r="Q15" i="188"/>
  <c r="N15" i="188"/>
  <c r="R14" i="188"/>
  <c r="Q14" i="188"/>
  <c r="N14" i="188"/>
  <c r="P13" i="188"/>
  <c r="O13" i="188"/>
  <c r="L13" i="188"/>
  <c r="R12" i="188"/>
  <c r="Q12" i="188"/>
  <c r="N12" i="188"/>
  <c r="R11" i="188"/>
  <c r="Q11" i="188"/>
  <c r="N11" i="188"/>
  <c r="R10" i="188"/>
  <c r="Q10" i="188"/>
  <c r="R9" i="188"/>
  <c r="Q9" i="188"/>
  <c r="N9" i="188"/>
  <c r="R8" i="188"/>
  <c r="Q8" i="188"/>
  <c r="N8" i="188"/>
  <c r="R7" i="188"/>
  <c r="Q7" i="188"/>
  <c r="N7" i="188"/>
  <c r="R6" i="188"/>
  <c r="Q6" i="188"/>
  <c r="P6" i="188"/>
  <c r="O6" i="188"/>
  <c r="A1" i="188"/>
  <c r="R13" i="188" l="1"/>
  <c r="R21" i="188" s="1"/>
  <c r="Q13" i="188"/>
  <c r="O21" i="188"/>
  <c r="P21" i="188"/>
  <c r="N6" i="188"/>
  <c r="B6" i="188" s="1"/>
  <c r="L6" i="188" s="1"/>
  <c r="AT1916" i="109"/>
  <c r="AU1916" i="109" s="1"/>
  <c r="AT368" i="109"/>
  <c r="AU368" i="109" s="1"/>
  <c r="AT157" i="109"/>
  <c r="AU157" i="109" s="1"/>
  <c r="AT291" i="109"/>
  <c r="AU291" i="109" s="1"/>
  <c r="AT1840" i="109"/>
  <c r="AU1840" i="109" s="1"/>
  <c r="AT1944" i="109"/>
  <c r="AU1944" i="109" s="1"/>
  <c r="AT2196" i="109"/>
  <c r="AU2196" i="109" s="1"/>
  <c r="AT1070" i="109"/>
  <c r="AU1070" i="109" s="1"/>
  <c r="AT1313" i="109"/>
  <c r="AU1313" i="109" s="1"/>
  <c r="AT1661" i="109"/>
  <c r="AU1661" i="109" s="1"/>
  <c r="AT129" i="109"/>
  <c r="AU129" i="109" s="1"/>
  <c r="AT2027" i="109"/>
  <c r="AU2027" i="109" s="1"/>
  <c r="AT187" i="109"/>
  <c r="AU187" i="109" s="1"/>
  <c r="AT932" i="109"/>
  <c r="AU932" i="109" s="1"/>
  <c r="AT1407" i="109"/>
  <c r="AU1407" i="109" s="1"/>
  <c r="AT269" i="109"/>
  <c r="AU269" i="109" s="1"/>
  <c r="AT854" i="109"/>
  <c r="AU854" i="109" s="1"/>
  <c r="AT745" i="109"/>
  <c r="AU745" i="109" s="1"/>
  <c r="AT548" i="109"/>
  <c r="AU548" i="109" s="1"/>
  <c r="AT1089" i="109"/>
  <c r="AU1089" i="109" s="1"/>
  <c r="AT2230" i="109"/>
  <c r="AU2230" i="109" s="1"/>
  <c r="AT1076" i="109"/>
  <c r="AU1076" i="109" s="1"/>
  <c r="AT2216" i="109"/>
  <c r="AU2216" i="109" s="1"/>
  <c r="AT1644" i="109"/>
  <c r="AU1644" i="109" s="1"/>
  <c r="AT750" i="109"/>
  <c r="AU750" i="109" s="1"/>
  <c r="AT2052" i="109"/>
  <c r="AU2052" i="109" s="1"/>
  <c r="AT2108" i="109"/>
  <c r="AU2108" i="109" s="1"/>
  <c r="AT1692" i="109"/>
  <c r="AU1692" i="109" s="1"/>
  <c r="AT1650" i="109"/>
  <c r="AU1650" i="109" s="1"/>
  <c r="AT1336" i="109"/>
  <c r="AU1336" i="109" s="1"/>
  <c r="AT1719" i="109"/>
  <c r="AU1719" i="109" s="1"/>
  <c r="AT1446" i="109"/>
  <c r="AU1446" i="109" s="1"/>
  <c r="AT905" i="109"/>
  <c r="AU905" i="109" s="1"/>
  <c r="AT1814" i="109"/>
  <c r="AU1814" i="109" s="1"/>
  <c r="AT2061" i="109"/>
  <c r="AU2061" i="109" s="1"/>
  <c r="AT1388" i="109"/>
  <c r="AU1388" i="109" s="1"/>
  <c r="AT732" i="109"/>
  <c r="AU732" i="109" s="1"/>
  <c r="AT1626" i="109"/>
  <c r="AU1626" i="109" s="1"/>
  <c r="AT521" i="109"/>
  <c r="AU521" i="109" s="1"/>
  <c r="AT802" i="109"/>
  <c r="AU802" i="109" s="1"/>
  <c r="AT358" i="109"/>
  <c r="AU358" i="109" s="1"/>
  <c r="AT967" i="109"/>
  <c r="AU967" i="109" s="1"/>
  <c r="AT1714" i="109"/>
  <c r="AU1714" i="109" s="1"/>
  <c r="AT680" i="109"/>
  <c r="AU680" i="109" s="1"/>
  <c r="AT1853" i="109"/>
  <c r="AU1853" i="109" s="1"/>
  <c r="AT2051" i="109"/>
  <c r="AU2051" i="109" s="1"/>
  <c r="AT1302" i="109"/>
  <c r="AU1302" i="109" s="1"/>
  <c r="AT1662" i="109"/>
  <c r="AU1662" i="109" s="1"/>
  <c r="AT405" i="109"/>
  <c r="AU405" i="109" s="1"/>
  <c r="AT183" i="109"/>
  <c r="AU183" i="109" s="1"/>
  <c r="AT1697" i="109"/>
  <c r="AU1697" i="109" s="1"/>
  <c r="AT1639" i="109"/>
  <c r="AU1639" i="109" s="1"/>
  <c r="AT1237" i="109"/>
  <c r="AU1237" i="109" s="1"/>
  <c r="AT1595" i="109"/>
  <c r="AU1595" i="109" s="1"/>
  <c r="AT1797" i="109"/>
  <c r="AU1797" i="109" s="1"/>
  <c r="AT419" i="109"/>
  <c r="AU419" i="109" s="1"/>
  <c r="AT780" i="109"/>
  <c r="AU780" i="109" s="1"/>
  <c r="AT1932" i="109"/>
  <c r="AU1932" i="109" s="1"/>
  <c r="AT395" i="109"/>
  <c r="AU395" i="109" s="1"/>
  <c r="AT155" i="109"/>
  <c r="AU155" i="109" s="1"/>
  <c r="AT1015" i="109"/>
  <c r="AU1015" i="109" s="1"/>
  <c r="AT1364" i="109"/>
  <c r="AU1364" i="109" s="1"/>
  <c r="AT797" i="109"/>
  <c r="AU797" i="109" s="1"/>
  <c r="AT756" i="109"/>
  <c r="AU756" i="109" s="1"/>
  <c r="AT1133" i="109"/>
  <c r="AU1133" i="109" s="1"/>
  <c r="AT920" i="109"/>
  <c r="AU920" i="109" s="1"/>
  <c r="Q21" i="188"/>
  <c r="N21" i="188" s="1"/>
  <c r="N13" i="188"/>
  <c r="B13" i="188" s="1"/>
  <c r="N10" i="188" s="1"/>
  <c r="W2249" i="109" l="1"/>
  <c r="W2247" i="109"/>
  <c r="W2245" i="109"/>
  <c r="W2232" i="109"/>
  <c r="W2231" i="109"/>
  <c r="W2223" i="109"/>
  <c r="W2221" i="109"/>
  <c r="W2218" i="109"/>
  <c r="W2216" i="109"/>
  <c r="W2214" i="109"/>
  <c r="W2212" i="109"/>
  <c r="W2205" i="109"/>
  <c r="W2197" i="109"/>
  <c r="W2195" i="109"/>
  <c r="W2193" i="109"/>
  <c r="W2192" i="109"/>
  <c r="W2187" i="109"/>
  <c r="W2181" i="109"/>
  <c r="W2174" i="109"/>
  <c r="W2167" i="109"/>
  <c r="W2158" i="109"/>
  <c r="W2152" i="109"/>
  <c r="W2151" i="109"/>
  <c r="W2142" i="109"/>
  <c r="W2140" i="109"/>
  <c r="W2134" i="109"/>
  <c r="W2133" i="109"/>
  <c r="B50" i="146"/>
  <c r="B51" i="146"/>
  <c r="A45" i="146"/>
  <c r="A44" i="146"/>
  <c r="A43" i="146"/>
  <c r="A42" i="146"/>
  <c r="A41" i="146"/>
  <c r="A40" i="146"/>
  <c r="A39" i="146"/>
  <c r="A38" i="146"/>
  <c r="A37" i="146"/>
  <c r="A36" i="146"/>
  <c r="A35" i="146"/>
  <c r="A34" i="146"/>
  <c r="A33" i="146"/>
  <c r="A32" i="146"/>
  <c r="A31" i="146"/>
  <c r="A30" i="146"/>
  <c r="A29" i="146"/>
  <c r="A28" i="146"/>
  <c r="A27" i="146"/>
  <c r="A26" i="146"/>
  <c r="A25" i="146"/>
  <c r="A24" i="146"/>
  <c r="A23" i="146"/>
  <c r="A22" i="146"/>
  <c r="A21" i="146"/>
  <c r="A20" i="146"/>
  <c r="A19" i="146"/>
  <c r="A18" i="146"/>
  <c r="A17" i="146"/>
  <c r="A16" i="146"/>
  <c r="A15" i="146"/>
  <c r="A14" i="146"/>
  <c r="A13" i="146"/>
  <c r="A12" i="146"/>
  <c r="A11" i="146"/>
  <c r="A10" i="146"/>
  <c r="A9" i="146"/>
  <c r="A8" i="146"/>
  <c r="A7" i="146"/>
  <c r="A6" i="146"/>
  <c r="V3" i="110"/>
  <c r="V4" i="110"/>
  <c r="V5" i="110"/>
  <c r="V6" i="110"/>
  <c r="V7" i="110"/>
  <c r="V8" i="110"/>
  <c r="V9" i="110"/>
  <c r="V10" i="110"/>
  <c r="V11" i="110"/>
  <c r="V12" i="110"/>
  <c r="V13" i="110"/>
  <c r="V14" i="110"/>
  <c r="V15" i="110"/>
  <c r="V16" i="110"/>
  <c r="V17" i="110"/>
  <c r="V18" i="110"/>
  <c r="V19" i="110"/>
  <c r="V20" i="110"/>
  <c r="V21" i="110"/>
  <c r="V22" i="110"/>
  <c r="V23" i="110"/>
  <c r="V24" i="110"/>
  <c r="V25" i="110"/>
  <c r="V26" i="110"/>
  <c r="V27" i="110"/>
  <c r="V28" i="110"/>
  <c r="V29" i="110"/>
  <c r="V30" i="110"/>
  <c r="V31" i="110"/>
  <c r="V32" i="110"/>
  <c r="V33" i="110"/>
  <c r="V34" i="110"/>
  <c r="V35" i="110"/>
  <c r="V36" i="110"/>
  <c r="V37" i="110"/>
  <c r="V38" i="110"/>
  <c r="V39" i="110"/>
  <c r="V40" i="110"/>
  <c r="V41" i="110"/>
  <c r="V42" i="110"/>
  <c r="V43" i="110"/>
  <c r="V44" i="110"/>
  <c r="V45" i="110"/>
  <c r="V46" i="110"/>
  <c r="V47" i="110"/>
  <c r="V48" i="110"/>
  <c r="V49" i="110"/>
  <c r="V50" i="110"/>
  <c r="V51" i="110"/>
  <c r="V52" i="110"/>
  <c r="V53" i="110"/>
  <c r="V54" i="110"/>
  <c r="V55" i="110"/>
  <c r="V56" i="110"/>
  <c r="V57" i="110"/>
  <c r="V58" i="110"/>
  <c r="V59" i="110"/>
  <c r="V60" i="110"/>
  <c r="V61" i="110"/>
  <c r="V62" i="110"/>
  <c r="V63" i="110"/>
  <c r="V64" i="110"/>
  <c r="V65" i="110"/>
  <c r="V66" i="110"/>
  <c r="V67" i="110"/>
  <c r="V68" i="110"/>
  <c r="V69" i="110"/>
  <c r="V70" i="110"/>
  <c r="V71" i="110"/>
  <c r="V72" i="110"/>
  <c r="V73" i="110"/>
  <c r="V74" i="110"/>
  <c r="V75" i="110"/>
  <c r="V76" i="110"/>
  <c r="V77" i="110"/>
  <c r="V78" i="110"/>
  <c r="V79" i="110"/>
  <c r="V80" i="110"/>
  <c r="V81" i="110"/>
  <c r="V82" i="110"/>
  <c r="V83" i="110"/>
  <c r="V84" i="110"/>
  <c r="V85" i="110"/>
  <c r="V86" i="110"/>
  <c r="V87" i="110"/>
  <c r="V88" i="110"/>
  <c r="V89" i="110"/>
  <c r="V90" i="110"/>
  <c r="V91" i="110"/>
  <c r="V92" i="110"/>
  <c r="V93" i="110"/>
  <c r="V94" i="110"/>
  <c r="V95" i="110"/>
  <c r="V96" i="110"/>
  <c r="V97" i="110"/>
  <c r="V98" i="110"/>
  <c r="V99" i="110"/>
  <c r="V100" i="110"/>
  <c r="V101" i="110"/>
  <c r="V102" i="110"/>
  <c r="V103" i="110"/>
  <c r="V104" i="110"/>
  <c r="V105" i="110"/>
  <c r="V106" i="110"/>
  <c r="V107" i="110"/>
  <c r="V108" i="110"/>
  <c r="V109" i="110"/>
  <c r="V110" i="110"/>
  <c r="V111" i="110"/>
  <c r="V112" i="110"/>
  <c r="V113" i="110"/>
  <c r="V114" i="110"/>
  <c r="V115" i="110"/>
  <c r="V116" i="110"/>
  <c r="V117" i="110"/>
  <c r="V118" i="110"/>
  <c r="V119" i="110"/>
  <c r="V120" i="110"/>
  <c r="V121" i="110"/>
  <c r="V122" i="110"/>
  <c r="V123" i="110"/>
  <c r="V124" i="110"/>
  <c r="V125" i="110"/>
  <c r="V126" i="110"/>
  <c r="V127" i="110"/>
  <c r="V128" i="110"/>
  <c r="V129" i="110"/>
  <c r="V130" i="110"/>
  <c r="V131" i="110"/>
  <c r="V132" i="110"/>
  <c r="V133" i="110"/>
  <c r="V134" i="110"/>
  <c r="V135" i="110"/>
  <c r="V136" i="110"/>
  <c r="V137" i="110"/>
  <c r="V138" i="110"/>
  <c r="V139" i="110"/>
  <c r="V140" i="110"/>
  <c r="V141" i="110"/>
  <c r="V142" i="110"/>
  <c r="V143" i="110"/>
  <c r="V144" i="110"/>
  <c r="V145" i="110"/>
  <c r="V146" i="110"/>
  <c r="V147" i="110"/>
  <c r="V148" i="110"/>
  <c r="V149" i="110"/>
  <c r="V150" i="110"/>
  <c r="V151" i="110"/>
  <c r="V152" i="110"/>
  <c r="V153" i="110"/>
  <c r="V154" i="110"/>
  <c r="V155" i="110"/>
  <c r="V156" i="110"/>
  <c r="V157" i="110"/>
  <c r="V158" i="110"/>
  <c r="V159" i="110"/>
  <c r="V160" i="110"/>
  <c r="V161" i="110"/>
  <c r="V162" i="110"/>
  <c r="V163" i="110"/>
  <c r="V164" i="110"/>
  <c r="V165" i="110"/>
  <c r="V166" i="110"/>
  <c r="V167" i="110"/>
  <c r="V168" i="110"/>
  <c r="V169" i="110"/>
  <c r="V170" i="110"/>
  <c r="V171" i="110"/>
  <c r="V172" i="110"/>
  <c r="V173" i="110"/>
  <c r="V174" i="110"/>
  <c r="V175" i="110"/>
  <c r="V176" i="110"/>
  <c r="V177" i="110"/>
  <c r="V178" i="110"/>
  <c r="V179" i="110"/>
  <c r="V180" i="110"/>
  <c r="V181" i="110"/>
  <c r="V182" i="110"/>
  <c r="V183" i="110"/>
  <c r="V184" i="110"/>
  <c r="V185" i="110"/>
  <c r="V186" i="110"/>
  <c r="V187" i="110"/>
  <c r="V188" i="110"/>
  <c r="V189" i="110"/>
  <c r="V190" i="110"/>
  <c r="V191" i="110"/>
  <c r="V192" i="110"/>
  <c r="V193" i="110"/>
  <c r="V194" i="110"/>
  <c r="V195" i="110"/>
  <c r="V196" i="110"/>
  <c r="V197" i="110"/>
  <c r="V198" i="110"/>
  <c r="V199" i="110"/>
  <c r="V200" i="110"/>
  <c r="V201" i="110"/>
  <c r="V202" i="110"/>
  <c r="V203" i="110"/>
  <c r="V204" i="110"/>
  <c r="V205" i="110"/>
  <c r="V206" i="110"/>
  <c r="V207" i="110"/>
  <c r="V208" i="110"/>
  <c r="V209" i="110"/>
  <c r="V210" i="110"/>
  <c r="V211" i="110"/>
  <c r="V212" i="110"/>
  <c r="V213" i="110"/>
  <c r="V214" i="110"/>
  <c r="V215" i="110"/>
  <c r="V216" i="110"/>
  <c r="V217" i="110"/>
  <c r="V218" i="110"/>
  <c r="V219" i="110"/>
  <c r="V220" i="110"/>
  <c r="V221" i="110"/>
  <c r="V222" i="110"/>
  <c r="V223" i="110"/>
  <c r="V224" i="110"/>
  <c r="V225" i="110"/>
  <c r="V226" i="110"/>
  <c r="V227" i="110"/>
  <c r="V228" i="110"/>
  <c r="V229" i="110"/>
  <c r="V230" i="110"/>
  <c r="V231" i="110"/>
  <c r="V232" i="110"/>
  <c r="V233" i="110"/>
  <c r="V234" i="110"/>
  <c r="V235" i="110"/>
  <c r="V236" i="110"/>
  <c r="V237" i="110"/>
  <c r="V238" i="110"/>
  <c r="V239" i="110"/>
  <c r="V240" i="110"/>
  <c r="V241" i="110"/>
  <c r="V242" i="110"/>
  <c r="V243" i="110"/>
  <c r="V244" i="110"/>
  <c r="V245" i="110"/>
  <c r="V246" i="110"/>
  <c r="V247" i="110"/>
  <c r="V248" i="110"/>
  <c r="V249" i="110"/>
  <c r="V250" i="110"/>
  <c r="V251" i="110"/>
  <c r="V252" i="110"/>
  <c r="V253" i="110"/>
  <c r="V254" i="110"/>
  <c r="V255" i="110"/>
  <c r="V256" i="110"/>
  <c r="V257" i="110"/>
  <c r="V258" i="110"/>
  <c r="V259" i="110"/>
  <c r="V260" i="110"/>
  <c r="V261" i="110"/>
  <c r="V262" i="110"/>
  <c r="V263" i="110"/>
  <c r="V264" i="110"/>
  <c r="V265" i="110"/>
  <c r="V266" i="110"/>
  <c r="V267" i="110"/>
  <c r="V268" i="110"/>
  <c r="V269" i="110"/>
  <c r="V270" i="110"/>
  <c r="V271" i="110"/>
  <c r="V272" i="110"/>
  <c r="V273" i="110"/>
  <c r="V274" i="110"/>
  <c r="V275" i="110"/>
  <c r="V276" i="110"/>
  <c r="V277" i="110"/>
  <c r="V278" i="110"/>
  <c r="V279" i="110"/>
  <c r="V280" i="110"/>
  <c r="V281" i="110"/>
  <c r="V282" i="110"/>
  <c r="V283" i="110"/>
  <c r="V284" i="110"/>
  <c r="V285" i="110"/>
  <c r="V286" i="110"/>
  <c r="V287" i="110"/>
  <c r="V288" i="110"/>
  <c r="V289" i="110"/>
  <c r="V290" i="110"/>
  <c r="V291" i="110"/>
  <c r="V292" i="110"/>
  <c r="V293" i="110"/>
  <c r="V294" i="110"/>
  <c r="V295" i="110"/>
  <c r="V296" i="110"/>
  <c r="V297" i="110"/>
  <c r="V298" i="110"/>
  <c r="V299" i="110"/>
  <c r="V300" i="110"/>
  <c r="V301" i="110"/>
  <c r="V302" i="110"/>
  <c r="V303" i="110"/>
  <c r="V304" i="110"/>
  <c r="V305" i="110"/>
  <c r="V306" i="110"/>
  <c r="V307" i="110"/>
  <c r="V308" i="110"/>
  <c r="V309" i="110"/>
  <c r="V310" i="110"/>
  <c r="V311" i="110"/>
  <c r="V312" i="110"/>
  <c r="V313" i="110"/>
  <c r="V314" i="110"/>
  <c r="V315" i="110"/>
  <c r="V316" i="110"/>
  <c r="V317" i="110"/>
  <c r="V318" i="110"/>
  <c r="V319" i="110"/>
  <c r="V320" i="110"/>
  <c r="V321" i="110"/>
  <c r="V322" i="110"/>
  <c r="V323" i="110"/>
  <c r="V324" i="110"/>
  <c r="V325" i="110"/>
  <c r="V326" i="110"/>
  <c r="V327" i="110"/>
  <c r="V328" i="110"/>
  <c r="V329" i="110"/>
  <c r="V330" i="110"/>
  <c r="V331" i="110"/>
  <c r="V332" i="110"/>
  <c r="V333" i="110"/>
  <c r="V334" i="110"/>
  <c r="V335" i="110"/>
  <c r="V336" i="110"/>
  <c r="V337" i="110"/>
  <c r="V338" i="110"/>
  <c r="V339" i="110"/>
  <c r="V340" i="110"/>
  <c r="V341" i="110"/>
  <c r="V342" i="110"/>
  <c r="V343" i="110"/>
  <c r="V344" i="110"/>
  <c r="V345" i="110"/>
  <c r="V346" i="110"/>
  <c r="V347" i="110"/>
  <c r="V348" i="110"/>
  <c r="V349" i="110"/>
  <c r="V350" i="110"/>
  <c r="V351" i="110"/>
  <c r="V352" i="110"/>
  <c r="V353" i="110"/>
  <c r="V354" i="110"/>
  <c r="V355" i="110"/>
  <c r="V356" i="110"/>
  <c r="V357" i="110"/>
  <c r="V358" i="110"/>
  <c r="V359" i="110"/>
  <c r="V360" i="110"/>
  <c r="V361" i="110"/>
  <c r="V362" i="110"/>
  <c r="V363" i="110"/>
  <c r="V364" i="110"/>
  <c r="V365" i="110"/>
  <c r="V366" i="110"/>
  <c r="V367" i="110"/>
  <c r="V368" i="110"/>
  <c r="V369" i="110"/>
  <c r="V370" i="110"/>
  <c r="V371" i="110"/>
  <c r="V372" i="110"/>
  <c r="V373" i="110"/>
  <c r="V374" i="110"/>
  <c r="V375" i="110"/>
  <c r="V376" i="110"/>
  <c r="V377" i="110"/>
  <c r="V378" i="110"/>
  <c r="V379" i="110"/>
  <c r="V380" i="110"/>
  <c r="V381" i="110"/>
  <c r="V382" i="110"/>
  <c r="V383" i="110"/>
  <c r="V384" i="110"/>
  <c r="V385" i="110"/>
  <c r="V386" i="110"/>
  <c r="V387" i="110"/>
  <c r="V388" i="110"/>
  <c r="V389" i="110"/>
  <c r="V390" i="110"/>
  <c r="V391" i="110"/>
  <c r="V392" i="110"/>
  <c r="V393" i="110"/>
  <c r="V394" i="110"/>
  <c r="V395" i="110"/>
  <c r="V396" i="110"/>
  <c r="V397" i="110"/>
  <c r="V398" i="110"/>
  <c r="V399" i="110"/>
  <c r="V400" i="110"/>
  <c r="V401" i="110"/>
  <c r="V402" i="110"/>
  <c r="V403" i="110"/>
  <c r="V404" i="110"/>
  <c r="V405" i="110"/>
  <c r="V406" i="110"/>
  <c r="V407" i="110"/>
  <c r="V408" i="110"/>
  <c r="V409" i="110"/>
  <c r="V410" i="110"/>
  <c r="V411" i="110"/>
  <c r="V412" i="110"/>
  <c r="V413" i="110"/>
  <c r="V414" i="110"/>
  <c r="V415" i="110"/>
  <c r="V416" i="110"/>
  <c r="V417" i="110"/>
  <c r="V418" i="110"/>
  <c r="V419" i="110"/>
  <c r="V420" i="110"/>
  <c r="V421" i="110"/>
  <c r="V422" i="110"/>
  <c r="V423" i="110"/>
  <c r="V424" i="110"/>
  <c r="V425" i="110"/>
  <c r="V426" i="110"/>
  <c r="V427" i="110"/>
  <c r="V428" i="110"/>
  <c r="V429" i="110"/>
  <c r="V430" i="110"/>
  <c r="V431" i="110"/>
  <c r="V432" i="110"/>
  <c r="V433" i="110"/>
  <c r="V434" i="110"/>
  <c r="V435" i="110"/>
  <c r="V436" i="110"/>
  <c r="V437" i="110"/>
  <c r="V438" i="110"/>
  <c r="V439" i="110"/>
  <c r="V440" i="110"/>
  <c r="V441" i="110"/>
  <c r="V442" i="110"/>
  <c r="V443" i="110"/>
  <c r="V444" i="110"/>
  <c r="V445" i="110"/>
  <c r="V446" i="110"/>
  <c r="V447" i="110"/>
  <c r="V448" i="110"/>
  <c r="V449" i="110"/>
  <c r="V450" i="110"/>
  <c r="V451" i="110"/>
  <c r="V452" i="110"/>
  <c r="V453" i="110"/>
  <c r="V454" i="110"/>
  <c r="V455" i="110"/>
  <c r="V456" i="110"/>
  <c r="V457" i="110"/>
  <c r="V458" i="110"/>
  <c r="V459" i="110"/>
  <c r="V460" i="110"/>
  <c r="V461" i="110"/>
  <c r="V462" i="110"/>
  <c r="V463" i="110"/>
  <c r="V464" i="110"/>
  <c r="V465" i="110"/>
  <c r="V466" i="110"/>
  <c r="V467" i="110"/>
  <c r="V468" i="110"/>
  <c r="V469" i="110"/>
  <c r="V470" i="110"/>
  <c r="V471" i="110"/>
  <c r="V472" i="110"/>
  <c r="V473" i="110"/>
  <c r="V474" i="110"/>
  <c r="V475" i="110"/>
  <c r="V476" i="110"/>
  <c r="V477" i="110"/>
  <c r="V478" i="110"/>
  <c r="V479" i="110"/>
  <c r="V480" i="110"/>
  <c r="V481" i="110"/>
  <c r="V482" i="110"/>
  <c r="V483" i="110"/>
  <c r="V484" i="110"/>
  <c r="V485" i="110"/>
  <c r="V486" i="110"/>
  <c r="V487" i="110"/>
  <c r="V488" i="110"/>
  <c r="V489" i="110"/>
  <c r="V490" i="110"/>
  <c r="V491" i="110"/>
  <c r="V492" i="110"/>
  <c r="V493" i="110"/>
  <c r="V494" i="110"/>
  <c r="V495" i="110"/>
  <c r="V496" i="110"/>
  <c r="V497" i="110"/>
  <c r="V498" i="110"/>
  <c r="V499" i="110"/>
  <c r="V500" i="110"/>
  <c r="V501" i="110"/>
  <c r="V502" i="110"/>
  <c r="V503" i="110"/>
  <c r="V504" i="110"/>
  <c r="V505" i="110"/>
  <c r="V506" i="110"/>
  <c r="V507" i="110"/>
  <c r="V508" i="110"/>
  <c r="V509" i="110"/>
  <c r="V510" i="110"/>
  <c r="V511" i="110"/>
  <c r="V512" i="110"/>
  <c r="V513" i="110"/>
  <c r="V514" i="110"/>
  <c r="V515" i="110"/>
  <c r="V516" i="110"/>
  <c r="V517" i="110"/>
  <c r="V518" i="110"/>
  <c r="V519" i="110"/>
  <c r="V520" i="110"/>
  <c r="V521" i="110"/>
  <c r="V522" i="110"/>
  <c r="V523" i="110"/>
  <c r="V524" i="110"/>
  <c r="V525" i="110"/>
  <c r="V526" i="110"/>
  <c r="V527" i="110"/>
  <c r="V528" i="110"/>
  <c r="V529" i="110"/>
  <c r="V530" i="110"/>
  <c r="V531" i="110"/>
  <c r="V532" i="110"/>
  <c r="V533" i="110"/>
  <c r="V534" i="110"/>
  <c r="V535" i="110"/>
  <c r="V536" i="110"/>
  <c r="V537" i="110"/>
  <c r="V538" i="110"/>
  <c r="V539" i="110"/>
  <c r="V540" i="110"/>
  <c r="V541" i="110"/>
  <c r="V542" i="110"/>
  <c r="V543" i="110"/>
  <c r="V544" i="110"/>
  <c r="V545" i="110"/>
  <c r="V546" i="110"/>
  <c r="V547" i="110"/>
  <c r="V548" i="110"/>
  <c r="V549" i="110"/>
  <c r="V550" i="110"/>
  <c r="V551" i="110"/>
  <c r="V552" i="110"/>
  <c r="V553" i="110"/>
  <c r="V554" i="110"/>
  <c r="V555" i="110"/>
  <c r="V556" i="110"/>
  <c r="V557" i="110"/>
  <c r="V558" i="110"/>
  <c r="V559" i="110"/>
  <c r="V560" i="110"/>
  <c r="V561" i="110"/>
  <c r="V562" i="110"/>
  <c r="V563" i="110"/>
  <c r="V564" i="110"/>
  <c r="V565" i="110"/>
  <c r="V566" i="110"/>
  <c r="V567" i="110"/>
  <c r="V568" i="110"/>
  <c r="V569" i="110"/>
  <c r="V570" i="110"/>
  <c r="V571" i="110"/>
  <c r="V572" i="110"/>
  <c r="V573" i="110"/>
  <c r="V574" i="110"/>
  <c r="V575" i="110"/>
  <c r="V576" i="110"/>
  <c r="V577" i="110"/>
  <c r="V578" i="110"/>
  <c r="V579" i="110"/>
  <c r="V580" i="110"/>
  <c r="V581" i="110"/>
  <c r="V582" i="110"/>
  <c r="V583" i="110"/>
  <c r="V584" i="110"/>
  <c r="V585" i="110"/>
  <c r="V586" i="110"/>
  <c r="V587" i="110"/>
  <c r="V588" i="110"/>
  <c r="V589" i="110"/>
  <c r="V590" i="110"/>
  <c r="V591" i="110"/>
  <c r="V592" i="110"/>
  <c r="V593" i="110"/>
  <c r="V594" i="110"/>
  <c r="V595" i="110"/>
  <c r="V596" i="110"/>
  <c r="V597" i="110"/>
  <c r="V598" i="110"/>
  <c r="V599" i="110"/>
  <c r="V600" i="110"/>
  <c r="V601" i="110"/>
  <c r="V602" i="110"/>
  <c r="V603" i="110"/>
  <c r="V604" i="110"/>
  <c r="V605" i="110"/>
  <c r="V606" i="110"/>
  <c r="V607" i="110"/>
  <c r="V608" i="110"/>
  <c r="V609" i="110"/>
  <c r="V610" i="110"/>
  <c r="V611" i="110"/>
  <c r="V612" i="110"/>
  <c r="V613" i="110"/>
  <c r="V614" i="110"/>
  <c r="V615" i="110"/>
  <c r="V616" i="110"/>
  <c r="V617" i="110"/>
  <c r="V618" i="110"/>
  <c r="V619" i="110"/>
  <c r="V620" i="110"/>
  <c r="V621" i="110"/>
  <c r="V622" i="110"/>
  <c r="V623" i="110"/>
  <c r="V624" i="110"/>
  <c r="V625" i="110"/>
  <c r="V626" i="110"/>
  <c r="V627" i="110"/>
  <c r="V628" i="110"/>
  <c r="V629" i="110"/>
  <c r="V630" i="110"/>
  <c r="V631" i="110"/>
  <c r="V632" i="110"/>
  <c r="V633" i="110"/>
  <c r="V634" i="110"/>
  <c r="V635" i="110"/>
  <c r="V636" i="110"/>
  <c r="V637" i="110"/>
  <c r="V638" i="110"/>
  <c r="V639" i="110"/>
  <c r="V640" i="110"/>
  <c r="V641" i="110"/>
  <c r="V642" i="110"/>
  <c r="V643" i="110"/>
  <c r="V644" i="110"/>
  <c r="V645" i="110"/>
  <c r="V646" i="110"/>
  <c r="V647" i="110"/>
  <c r="V648" i="110"/>
  <c r="V649" i="110"/>
  <c r="V650" i="110"/>
  <c r="V651" i="110"/>
  <c r="V652" i="110"/>
  <c r="V653" i="110"/>
  <c r="V654" i="110"/>
  <c r="V655" i="110"/>
  <c r="V656" i="110"/>
  <c r="V657" i="110"/>
  <c r="V658" i="110"/>
  <c r="V659" i="110"/>
  <c r="V660" i="110"/>
  <c r="V661" i="110"/>
  <c r="V662" i="110"/>
  <c r="V663" i="110"/>
  <c r="V664" i="110"/>
  <c r="V665" i="110"/>
  <c r="V666" i="110"/>
  <c r="V667" i="110"/>
  <c r="V668" i="110"/>
  <c r="V669" i="110"/>
  <c r="V670" i="110"/>
  <c r="V671" i="110"/>
  <c r="V672" i="110"/>
  <c r="V673" i="110"/>
  <c r="V674" i="110"/>
  <c r="V675" i="110"/>
  <c r="V676" i="110"/>
  <c r="V677" i="110"/>
  <c r="V678" i="110"/>
  <c r="V679" i="110"/>
  <c r="V680" i="110"/>
  <c r="V681" i="110"/>
  <c r="V682" i="110"/>
  <c r="V683" i="110"/>
  <c r="V684" i="110"/>
  <c r="V685" i="110"/>
  <c r="V686" i="110"/>
  <c r="V687" i="110"/>
  <c r="V688" i="110"/>
  <c r="V689" i="110"/>
  <c r="V690" i="110"/>
  <c r="V691" i="110"/>
  <c r="V692" i="110"/>
  <c r="V693" i="110"/>
  <c r="V694" i="110"/>
  <c r="V695" i="110"/>
  <c r="V696" i="110"/>
  <c r="V697" i="110"/>
  <c r="V698" i="110"/>
  <c r="V699" i="110"/>
  <c r="V700" i="110"/>
  <c r="V701" i="110"/>
  <c r="V702" i="110"/>
  <c r="V703" i="110"/>
  <c r="V704" i="110"/>
  <c r="V705" i="110"/>
  <c r="V706" i="110"/>
  <c r="V707" i="110"/>
  <c r="V708" i="110"/>
  <c r="V709" i="110"/>
  <c r="V710" i="110"/>
  <c r="V711" i="110"/>
  <c r="V712" i="110"/>
  <c r="V713" i="110"/>
  <c r="V714" i="110"/>
  <c r="V715" i="110"/>
  <c r="V716" i="110"/>
  <c r="V717" i="110"/>
  <c r="V718" i="110"/>
  <c r="V719" i="110"/>
  <c r="V720" i="110"/>
  <c r="V721" i="110"/>
  <c r="V722" i="110"/>
  <c r="V723" i="110"/>
  <c r="V724" i="110"/>
  <c r="V725" i="110"/>
  <c r="V726" i="110"/>
  <c r="V727" i="110"/>
  <c r="V728" i="110"/>
  <c r="V729" i="110"/>
  <c r="V730" i="110"/>
  <c r="V731" i="110"/>
  <c r="V732" i="110"/>
  <c r="V733" i="110"/>
  <c r="V734" i="110"/>
  <c r="V735" i="110"/>
  <c r="V736" i="110"/>
  <c r="V737" i="110"/>
  <c r="V738" i="110"/>
  <c r="V739" i="110"/>
  <c r="V740" i="110"/>
  <c r="V741" i="110"/>
  <c r="V742" i="110"/>
  <c r="V743" i="110"/>
  <c r="V744" i="110"/>
  <c r="V745" i="110"/>
  <c r="V746" i="110"/>
  <c r="V747" i="110"/>
  <c r="V748" i="110"/>
  <c r="V749" i="110"/>
  <c r="V750" i="110"/>
  <c r="V751" i="110"/>
  <c r="V752" i="110"/>
  <c r="V753" i="110"/>
  <c r="V754" i="110"/>
  <c r="V755" i="110"/>
  <c r="V756" i="110"/>
  <c r="V757" i="110"/>
  <c r="V758" i="110"/>
  <c r="V759" i="110"/>
  <c r="V760" i="110"/>
  <c r="V761" i="110"/>
  <c r="V762" i="110"/>
  <c r="V763" i="110"/>
  <c r="V764" i="110"/>
  <c r="V765" i="110"/>
  <c r="V766" i="110"/>
  <c r="V767" i="110"/>
  <c r="V768" i="110"/>
  <c r="V769" i="110"/>
  <c r="V770" i="110"/>
  <c r="V771" i="110"/>
  <c r="V772" i="110"/>
  <c r="V773" i="110"/>
  <c r="V774" i="110"/>
  <c r="V775" i="110"/>
  <c r="V776" i="110"/>
  <c r="V777" i="110"/>
  <c r="V778" i="110"/>
  <c r="V779" i="110"/>
  <c r="V780" i="110"/>
  <c r="V781" i="110"/>
  <c r="V782" i="110"/>
  <c r="V783" i="110"/>
  <c r="V784" i="110"/>
  <c r="V785" i="110"/>
  <c r="V786" i="110"/>
  <c r="V787" i="110"/>
  <c r="V788" i="110"/>
  <c r="V789" i="110"/>
  <c r="V790" i="110"/>
  <c r="V791" i="110"/>
  <c r="V792" i="110"/>
  <c r="V793" i="110"/>
  <c r="V794" i="110"/>
  <c r="V795" i="110"/>
  <c r="V796" i="110"/>
  <c r="V797" i="110"/>
  <c r="V798" i="110"/>
  <c r="V799" i="110"/>
  <c r="V800" i="110"/>
  <c r="V801" i="110"/>
  <c r="V802" i="110"/>
  <c r="V803" i="110"/>
  <c r="V804" i="110"/>
  <c r="V805" i="110"/>
  <c r="V806" i="110"/>
  <c r="V807" i="110"/>
  <c r="V808" i="110"/>
  <c r="V809" i="110"/>
  <c r="V810" i="110"/>
  <c r="V811" i="110"/>
  <c r="V812" i="110"/>
  <c r="V813" i="110"/>
  <c r="V814" i="110"/>
  <c r="V815" i="110"/>
  <c r="V816" i="110"/>
  <c r="V817" i="110"/>
  <c r="V818" i="110"/>
  <c r="V819" i="110"/>
  <c r="V820" i="110"/>
  <c r="V821" i="110"/>
  <c r="V822" i="110"/>
  <c r="V823" i="110"/>
  <c r="V824" i="110"/>
  <c r="V825" i="110"/>
  <c r="V826" i="110"/>
  <c r="V827" i="110"/>
  <c r="V828" i="110"/>
  <c r="V829" i="110"/>
  <c r="V830" i="110"/>
  <c r="V831" i="110"/>
  <c r="V832" i="110"/>
  <c r="V833" i="110"/>
  <c r="V834" i="110"/>
  <c r="V835" i="110"/>
  <c r="V836" i="110"/>
  <c r="V837" i="110"/>
  <c r="V838" i="110"/>
  <c r="V839" i="110"/>
  <c r="V840" i="110"/>
  <c r="V841" i="110"/>
  <c r="V842" i="110"/>
  <c r="V843" i="110"/>
  <c r="V844" i="110"/>
  <c r="V845" i="110"/>
  <c r="V846" i="110"/>
  <c r="V847" i="110"/>
  <c r="V848" i="110"/>
  <c r="V849" i="110"/>
  <c r="V850" i="110"/>
  <c r="V851" i="110"/>
  <c r="V852" i="110"/>
  <c r="V853" i="110"/>
  <c r="V854" i="110"/>
  <c r="V855" i="110"/>
  <c r="V856" i="110"/>
  <c r="V857" i="110"/>
  <c r="V858" i="110"/>
  <c r="V859" i="110"/>
  <c r="V860" i="110"/>
  <c r="V861" i="110"/>
  <c r="V862" i="110"/>
  <c r="V863" i="110"/>
  <c r="V864" i="110"/>
  <c r="V865" i="110"/>
  <c r="V866" i="110"/>
  <c r="V867" i="110"/>
  <c r="V868" i="110"/>
  <c r="V869" i="110"/>
  <c r="V870" i="110"/>
  <c r="V871" i="110"/>
  <c r="V872" i="110"/>
  <c r="V873" i="110"/>
  <c r="V874" i="110"/>
  <c r="V875" i="110"/>
  <c r="V876" i="110"/>
  <c r="V877" i="110"/>
  <c r="V878" i="110"/>
  <c r="V879" i="110"/>
  <c r="V880" i="110"/>
  <c r="V881" i="110"/>
  <c r="V882" i="110"/>
  <c r="V883" i="110"/>
  <c r="V884" i="110"/>
  <c r="V885" i="110"/>
  <c r="V886" i="110"/>
  <c r="V887" i="110"/>
  <c r="V888" i="110"/>
  <c r="V889" i="110"/>
  <c r="V890" i="110"/>
  <c r="V891" i="110"/>
  <c r="V892" i="110"/>
  <c r="V893" i="110"/>
  <c r="V894" i="110"/>
  <c r="V895" i="110"/>
  <c r="V896" i="110"/>
  <c r="V897" i="110"/>
  <c r="V898" i="110"/>
  <c r="V899" i="110"/>
  <c r="V900" i="110"/>
  <c r="V901" i="110"/>
  <c r="V902" i="110"/>
  <c r="V903" i="110"/>
  <c r="V904" i="110"/>
  <c r="V905" i="110"/>
  <c r="V906" i="110"/>
  <c r="V907" i="110"/>
  <c r="V908" i="110"/>
  <c r="V909" i="110"/>
  <c r="V910" i="110"/>
  <c r="V911" i="110"/>
  <c r="V912" i="110"/>
  <c r="V913" i="110"/>
  <c r="V914" i="110"/>
  <c r="V915" i="110"/>
  <c r="V916" i="110"/>
  <c r="V917" i="110"/>
  <c r="V918" i="110"/>
  <c r="V919" i="110"/>
  <c r="V920" i="110"/>
  <c r="V921" i="110"/>
  <c r="V922" i="110"/>
  <c r="V923" i="110"/>
  <c r="V924" i="110"/>
  <c r="V925" i="110"/>
  <c r="V926" i="110"/>
  <c r="V927" i="110"/>
  <c r="V928" i="110"/>
  <c r="V929" i="110"/>
  <c r="V930" i="110"/>
  <c r="V931" i="110"/>
  <c r="V932" i="110"/>
  <c r="V933" i="110"/>
  <c r="V934" i="110"/>
  <c r="V935" i="110"/>
  <c r="V936" i="110"/>
  <c r="V937" i="110"/>
  <c r="V938" i="110"/>
  <c r="V939" i="110"/>
  <c r="V940" i="110"/>
  <c r="V941" i="110"/>
  <c r="V942" i="110"/>
  <c r="V943" i="110"/>
  <c r="V944" i="110"/>
  <c r="V945" i="110"/>
  <c r="V946" i="110"/>
  <c r="V947" i="110"/>
  <c r="V948" i="110"/>
  <c r="V949" i="110"/>
  <c r="V950" i="110"/>
  <c r="V951" i="110"/>
  <c r="V952" i="110"/>
  <c r="V953" i="110"/>
  <c r="V954" i="110"/>
  <c r="V955" i="110"/>
  <c r="V956" i="110"/>
  <c r="V957" i="110"/>
  <c r="V958" i="110"/>
  <c r="V959" i="110"/>
  <c r="V960" i="110"/>
  <c r="V961" i="110"/>
  <c r="V962" i="110"/>
  <c r="V963" i="110"/>
  <c r="V964" i="110"/>
  <c r="V965" i="110"/>
  <c r="V966" i="110"/>
  <c r="V967" i="110"/>
  <c r="V968" i="110"/>
  <c r="V969" i="110"/>
  <c r="V970" i="110"/>
  <c r="V971" i="110"/>
  <c r="V972" i="110"/>
  <c r="V973" i="110"/>
  <c r="V974" i="110"/>
  <c r="V975" i="110"/>
  <c r="V976" i="110"/>
  <c r="V977" i="110"/>
  <c r="V978" i="110"/>
  <c r="V979" i="110"/>
  <c r="V980" i="110"/>
  <c r="V981" i="110"/>
  <c r="V982" i="110"/>
  <c r="V983" i="110"/>
  <c r="V984" i="110"/>
  <c r="V985" i="110"/>
  <c r="V986" i="110"/>
  <c r="V987" i="110"/>
  <c r="V988" i="110"/>
  <c r="V989" i="110"/>
  <c r="V990" i="110"/>
  <c r="V991" i="110"/>
  <c r="V992" i="110"/>
  <c r="V993" i="110"/>
  <c r="V994" i="110"/>
  <c r="V995" i="110"/>
  <c r="V996" i="110"/>
  <c r="V997" i="110"/>
  <c r="V998" i="110"/>
  <c r="V999" i="110"/>
  <c r="V1000" i="110"/>
  <c r="V1001" i="110"/>
  <c r="V1002" i="110"/>
  <c r="V1003" i="110"/>
  <c r="V1004" i="110"/>
  <c r="V1005" i="110"/>
  <c r="V1006" i="110"/>
  <c r="V1007" i="110"/>
  <c r="V1008" i="110"/>
  <c r="V1009" i="110"/>
  <c r="V1010" i="110"/>
  <c r="V1011" i="110"/>
  <c r="V1012" i="110"/>
  <c r="V1013" i="110"/>
  <c r="V1014" i="110"/>
  <c r="V1015" i="110"/>
  <c r="V1016" i="110"/>
  <c r="V1017" i="110"/>
  <c r="V1018" i="110"/>
  <c r="V1019" i="110"/>
  <c r="V1020" i="110"/>
  <c r="V1021" i="110"/>
  <c r="V1022" i="110"/>
  <c r="V1023" i="110"/>
  <c r="V1024" i="110"/>
  <c r="V1025" i="110"/>
  <c r="V1026" i="110"/>
  <c r="V1027" i="110"/>
  <c r="V1028" i="110"/>
  <c r="V1029" i="110"/>
  <c r="V1030" i="110"/>
  <c r="V1031" i="110"/>
  <c r="V1032" i="110"/>
  <c r="V1033" i="110"/>
  <c r="V1034" i="110"/>
  <c r="V1035" i="110"/>
  <c r="V1036" i="110"/>
  <c r="V1037" i="110"/>
  <c r="V1038" i="110"/>
  <c r="V1039" i="110"/>
  <c r="V1040" i="110"/>
  <c r="V1041" i="110"/>
  <c r="V1042" i="110"/>
  <c r="V1043" i="110"/>
  <c r="V1044" i="110"/>
  <c r="V1045" i="110"/>
  <c r="V1046" i="110"/>
  <c r="V1047" i="110"/>
  <c r="V1048" i="110"/>
  <c r="V1049" i="110"/>
  <c r="V1050" i="110"/>
  <c r="V1051" i="110"/>
  <c r="V1052" i="110"/>
  <c r="V1053" i="110"/>
  <c r="V1054" i="110"/>
  <c r="V1055" i="110"/>
  <c r="V1056" i="110"/>
  <c r="V1057" i="110"/>
  <c r="V1058" i="110"/>
  <c r="V1059" i="110"/>
  <c r="V1060" i="110"/>
  <c r="V1061" i="110"/>
  <c r="V1062" i="110"/>
  <c r="V1063" i="110"/>
  <c r="V1064" i="110"/>
  <c r="V1065" i="110"/>
  <c r="V1066" i="110"/>
  <c r="V1067" i="110"/>
  <c r="V1068" i="110"/>
  <c r="V1069" i="110"/>
  <c r="V1070" i="110"/>
  <c r="V1071" i="110"/>
  <c r="V1072" i="110"/>
  <c r="V1073" i="110"/>
  <c r="V1074" i="110"/>
  <c r="V1075" i="110"/>
  <c r="V1076" i="110"/>
  <c r="V1077" i="110"/>
  <c r="V1078" i="110"/>
  <c r="V1079" i="110"/>
  <c r="V1080" i="110"/>
  <c r="V1081" i="110"/>
  <c r="V1082" i="110"/>
  <c r="V1083" i="110"/>
  <c r="V1084" i="110"/>
  <c r="V1085" i="110"/>
  <c r="V1086" i="110"/>
  <c r="V1087" i="110"/>
  <c r="V1088" i="110"/>
  <c r="V1089" i="110"/>
  <c r="V1090" i="110"/>
  <c r="V1091" i="110"/>
  <c r="V1092" i="110"/>
  <c r="V1093" i="110"/>
  <c r="V1094" i="110"/>
  <c r="V1095" i="110"/>
  <c r="V1096" i="110"/>
  <c r="V1097" i="110"/>
  <c r="V1098" i="110"/>
  <c r="V1099" i="110"/>
  <c r="V1100" i="110"/>
  <c r="V1101" i="110"/>
  <c r="V1102" i="110"/>
  <c r="V1103" i="110"/>
  <c r="V1104" i="110"/>
  <c r="V1105" i="110"/>
  <c r="V1106" i="110"/>
  <c r="V1107" i="110"/>
  <c r="V1108" i="110"/>
  <c r="V1109" i="110"/>
  <c r="V1110" i="110"/>
  <c r="V1111" i="110"/>
  <c r="V1112" i="110"/>
  <c r="V1113" i="110"/>
  <c r="V1114" i="110"/>
  <c r="V1115" i="110"/>
  <c r="V1116" i="110"/>
  <c r="V1117" i="110"/>
  <c r="V1118" i="110"/>
  <c r="V1119" i="110"/>
  <c r="V1120" i="110"/>
  <c r="V1121" i="110"/>
  <c r="V1122" i="110"/>
  <c r="V1123" i="110"/>
  <c r="V1124" i="110"/>
  <c r="V1125" i="110"/>
  <c r="V1126" i="110"/>
  <c r="V1127" i="110"/>
  <c r="V1128" i="110"/>
  <c r="V1129" i="110"/>
  <c r="V1130" i="110"/>
  <c r="V1131" i="110"/>
  <c r="V1132" i="110"/>
  <c r="V1133" i="110"/>
  <c r="V1134" i="110"/>
  <c r="V1135" i="110"/>
  <c r="V1136" i="110"/>
  <c r="V1137" i="110"/>
  <c r="V1138" i="110"/>
  <c r="V1139" i="110"/>
  <c r="V1140" i="110"/>
  <c r="V1141" i="110"/>
  <c r="V1142" i="110"/>
  <c r="V1143" i="110"/>
  <c r="V1144" i="110"/>
  <c r="V1145" i="110"/>
  <c r="V1146" i="110"/>
  <c r="V1147" i="110"/>
  <c r="V1148" i="110"/>
  <c r="V1149" i="110"/>
  <c r="V1150" i="110"/>
  <c r="V1151" i="110"/>
  <c r="V1152" i="110"/>
  <c r="V1153" i="110"/>
  <c r="V1154" i="110"/>
  <c r="V1155" i="110"/>
  <c r="V1156" i="110"/>
  <c r="V1157" i="110"/>
  <c r="V1158" i="110"/>
  <c r="V1159" i="110"/>
  <c r="V1160" i="110"/>
  <c r="V1161" i="110"/>
  <c r="V1162" i="110"/>
  <c r="V1163" i="110"/>
  <c r="V1164" i="110"/>
  <c r="V1165" i="110"/>
  <c r="V1166" i="110"/>
  <c r="V1167" i="110"/>
  <c r="V1168" i="110"/>
  <c r="V1169" i="110"/>
  <c r="V1170" i="110"/>
  <c r="V1171" i="110"/>
  <c r="V1172" i="110"/>
  <c r="V1173" i="110"/>
  <c r="V1174" i="110"/>
  <c r="V1175" i="110"/>
  <c r="V1176" i="110"/>
  <c r="V1177" i="110"/>
  <c r="V1178" i="110"/>
  <c r="V1179" i="110"/>
  <c r="V1180" i="110"/>
  <c r="V1181" i="110"/>
  <c r="V1182" i="110"/>
  <c r="V1183" i="110"/>
  <c r="V1184" i="110"/>
  <c r="V1185" i="110"/>
  <c r="V1186" i="110"/>
  <c r="V1187" i="110"/>
  <c r="V1188" i="110"/>
  <c r="V1189" i="110"/>
  <c r="V1190" i="110"/>
  <c r="V1191" i="110"/>
  <c r="V1192" i="110"/>
  <c r="V1193" i="110"/>
  <c r="V1194" i="110"/>
  <c r="V1195" i="110"/>
  <c r="V1196" i="110"/>
  <c r="V1197" i="110"/>
  <c r="V1198" i="110"/>
  <c r="V1199" i="110"/>
  <c r="V1200" i="110"/>
  <c r="V1201" i="110"/>
  <c r="V1202" i="110"/>
  <c r="V1203" i="110"/>
  <c r="V1204" i="110"/>
  <c r="V1205" i="110"/>
  <c r="V1206" i="110"/>
  <c r="V1207" i="110"/>
  <c r="V1208" i="110"/>
  <c r="V1209" i="110"/>
  <c r="V1210" i="110"/>
  <c r="V1211" i="110"/>
  <c r="V1212" i="110"/>
  <c r="V1213" i="110"/>
  <c r="V1214" i="110"/>
  <c r="V1215" i="110"/>
  <c r="V1216" i="110"/>
  <c r="V1217" i="110"/>
  <c r="V1218" i="110"/>
  <c r="V1219" i="110"/>
  <c r="V1220" i="110"/>
  <c r="V1221" i="110"/>
  <c r="V1222" i="110"/>
  <c r="V1223" i="110"/>
  <c r="V1224" i="110"/>
  <c r="V1225" i="110"/>
  <c r="V1226" i="110"/>
  <c r="V1227" i="110"/>
  <c r="V1228" i="110"/>
  <c r="V1229" i="110"/>
  <c r="V1230" i="110"/>
  <c r="V1231" i="110"/>
  <c r="V1232" i="110"/>
  <c r="V1233" i="110"/>
  <c r="V1234" i="110"/>
  <c r="V1235" i="110"/>
  <c r="V1236" i="110"/>
  <c r="V1237" i="110"/>
  <c r="V1238" i="110"/>
  <c r="V1239" i="110"/>
  <c r="V1240" i="110"/>
  <c r="V1241" i="110"/>
  <c r="V1242" i="110"/>
  <c r="V1243" i="110"/>
  <c r="V1244" i="110"/>
  <c r="V1245" i="110"/>
  <c r="V1246" i="110"/>
  <c r="V1247" i="110"/>
  <c r="V1248" i="110"/>
  <c r="V1249" i="110"/>
  <c r="V1250" i="110"/>
  <c r="V1251" i="110"/>
  <c r="V1252" i="110"/>
  <c r="V1253" i="110"/>
  <c r="V1254" i="110"/>
  <c r="V1255" i="110"/>
  <c r="V1256" i="110"/>
  <c r="V1257" i="110"/>
  <c r="V1258" i="110"/>
  <c r="V1259" i="110"/>
  <c r="V1260" i="110"/>
  <c r="V1261" i="110"/>
  <c r="V1262" i="110"/>
  <c r="V1263" i="110"/>
  <c r="V1264" i="110"/>
  <c r="V1265" i="110"/>
  <c r="V1266" i="110"/>
  <c r="V1267" i="110"/>
  <c r="V1268" i="110"/>
  <c r="V1269" i="110"/>
  <c r="V1270" i="110"/>
  <c r="V1271" i="110"/>
  <c r="V1272" i="110"/>
  <c r="V1273" i="110"/>
  <c r="V1274" i="110"/>
  <c r="V1275" i="110"/>
  <c r="V1276" i="110"/>
  <c r="V1277" i="110"/>
  <c r="V1278" i="110"/>
  <c r="V1279" i="110"/>
  <c r="V1280" i="110"/>
  <c r="V1281" i="110"/>
  <c r="V1282" i="110"/>
  <c r="V1283" i="110"/>
  <c r="V1284" i="110"/>
  <c r="V1285" i="110"/>
  <c r="V1286" i="110"/>
  <c r="V1287" i="110"/>
  <c r="V1288" i="110"/>
  <c r="V1289" i="110"/>
  <c r="V1290" i="110"/>
  <c r="V1291" i="110"/>
  <c r="V1292" i="110"/>
  <c r="V1293" i="110"/>
  <c r="V1294" i="110"/>
  <c r="V1295" i="110"/>
  <c r="V1296" i="110"/>
  <c r="V1297" i="110"/>
  <c r="V1298" i="110"/>
  <c r="V1299" i="110"/>
  <c r="V1300" i="110"/>
  <c r="V1301" i="110"/>
  <c r="V1302" i="110"/>
  <c r="V1303" i="110"/>
  <c r="V1304" i="110"/>
  <c r="V1305" i="110"/>
  <c r="V1306" i="110"/>
  <c r="V1307" i="110"/>
  <c r="V1308" i="110"/>
  <c r="V1309" i="110"/>
  <c r="V1310" i="110"/>
  <c r="V1311" i="110"/>
  <c r="V1312" i="110"/>
  <c r="V1313" i="110"/>
  <c r="V1314" i="110"/>
  <c r="V1315" i="110"/>
  <c r="V1316" i="110"/>
  <c r="V1317" i="110"/>
  <c r="V1318" i="110"/>
  <c r="V1319" i="110"/>
  <c r="V1320" i="110"/>
  <c r="V1321" i="110"/>
  <c r="V1322" i="110"/>
  <c r="V1323" i="110"/>
  <c r="V1324" i="110"/>
  <c r="V1325" i="110"/>
  <c r="V1326" i="110"/>
  <c r="V1327" i="110"/>
  <c r="V1328" i="110"/>
  <c r="V1329" i="110"/>
  <c r="V1330" i="110"/>
  <c r="V1331" i="110"/>
  <c r="V1332" i="110"/>
  <c r="V1333" i="110"/>
  <c r="V1334" i="110"/>
  <c r="V1335" i="110"/>
  <c r="V1336" i="110"/>
  <c r="V1337" i="110"/>
  <c r="V1338" i="110"/>
  <c r="V1339" i="110"/>
  <c r="V1340" i="110"/>
  <c r="V1341" i="110"/>
  <c r="V1342" i="110"/>
  <c r="V1343" i="110"/>
  <c r="V1344" i="110"/>
  <c r="V1345" i="110"/>
  <c r="V1346" i="110"/>
  <c r="V1347" i="110"/>
  <c r="V1348" i="110"/>
  <c r="V1349" i="110"/>
  <c r="V1350" i="110"/>
  <c r="V1351" i="110"/>
  <c r="V1352" i="110"/>
  <c r="V1353" i="110"/>
  <c r="V1354" i="110"/>
  <c r="V1355" i="110"/>
  <c r="V1356" i="110"/>
  <c r="V1357" i="110"/>
  <c r="V1358" i="110"/>
  <c r="V1359" i="110"/>
  <c r="V1360" i="110"/>
  <c r="V1361" i="110"/>
  <c r="V1362" i="110"/>
  <c r="V1363" i="110"/>
  <c r="V1364" i="110"/>
  <c r="V1365" i="110"/>
  <c r="V1366" i="110"/>
  <c r="V1367" i="110"/>
  <c r="V1368" i="110"/>
  <c r="V1369" i="110"/>
  <c r="V1370" i="110"/>
  <c r="V1371" i="110"/>
  <c r="V1372" i="110"/>
  <c r="V1373" i="110"/>
  <c r="V1374" i="110"/>
  <c r="V1375" i="110"/>
  <c r="V1376" i="110"/>
  <c r="V1377" i="110"/>
  <c r="V1378" i="110"/>
  <c r="V1379" i="110"/>
  <c r="V1380" i="110"/>
  <c r="V1381" i="110"/>
  <c r="V1382" i="110"/>
  <c r="V1383" i="110"/>
  <c r="V1384" i="110"/>
  <c r="V1385" i="110"/>
  <c r="V1386" i="110"/>
  <c r="V1387" i="110"/>
  <c r="V1388" i="110"/>
  <c r="V1389" i="110"/>
  <c r="V1390" i="110"/>
  <c r="V1391" i="110"/>
  <c r="V1392" i="110"/>
  <c r="V1393" i="110"/>
  <c r="V1394" i="110"/>
  <c r="V1395" i="110"/>
  <c r="V1396" i="110"/>
  <c r="V1397" i="110"/>
  <c r="V1398" i="110"/>
  <c r="V1399" i="110"/>
  <c r="V1400" i="110"/>
  <c r="V1401" i="110"/>
  <c r="V1402" i="110"/>
  <c r="V1403" i="110"/>
  <c r="V1404" i="110"/>
  <c r="V1405" i="110"/>
  <c r="V1406" i="110"/>
  <c r="V1407" i="110"/>
  <c r="V1408" i="110"/>
  <c r="V1409" i="110"/>
  <c r="V1410" i="110"/>
  <c r="V1411" i="110"/>
  <c r="V1412" i="110"/>
  <c r="V1413" i="110"/>
  <c r="V1414" i="110"/>
  <c r="V1415" i="110"/>
  <c r="V1416" i="110"/>
  <c r="V1417" i="110"/>
  <c r="V1418" i="110"/>
  <c r="V1419" i="110"/>
  <c r="V1420" i="110"/>
  <c r="V1421" i="110"/>
  <c r="V1422" i="110"/>
  <c r="V1423" i="110"/>
  <c r="V1424" i="110"/>
  <c r="V1425" i="110"/>
  <c r="V1426" i="110"/>
  <c r="V1427" i="110"/>
  <c r="V1428" i="110"/>
  <c r="V1429" i="110"/>
  <c r="V1430" i="110"/>
  <c r="V1431" i="110"/>
  <c r="V1432" i="110"/>
  <c r="V1433" i="110"/>
  <c r="V1434" i="110"/>
  <c r="V1435" i="110"/>
  <c r="V1436" i="110"/>
  <c r="V1437" i="110"/>
  <c r="V1438" i="110"/>
  <c r="V1439" i="110"/>
  <c r="V1440" i="110"/>
  <c r="V1441" i="110"/>
  <c r="V1442" i="110"/>
  <c r="V1443" i="110"/>
  <c r="V1444" i="110"/>
  <c r="V1445" i="110"/>
  <c r="V1446" i="110"/>
  <c r="V1447" i="110"/>
  <c r="V1448" i="110"/>
  <c r="V1449" i="110"/>
  <c r="V1450" i="110"/>
  <c r="V1451" i="110"/>
  <c r="V1452" i="110"/>
  <c r="V1453" i="110"/>
  <c r="V1454" i="110"/>
  <c r="V1455" i="110"/>
  <c r="V1456" i="110"/>
  <c r="V1457" i="110"/>
  <c r="V1458" i="110"/>
  <c r="V1459" i="110"/>
  <c r="V1460" i="110"/>
  <c r="V1461" i="110"/>
  <c r="V1462" i="110"/>
  <c r="V1463" i="110"/>
  <c r="V1464" i="110"/>
  <c r="V1465" i="110"/>
  <c r="V1466" i="110"/>
  <c r="V1467" i="110"/>
  <c r="V1468" i="110"/>
  <c r="V1469" i="110"/>
  <c r="V1470" i="110"/>
  <c r="V1471" i="110"/>
  <c r="V1472" i="110"/>
  <c r="V1473" i="110"/>
  <c r="V1474" i="110"/>
  <c r="V1475" i="110"/>
  <c r="V1476" i="110"/>
  <c r="V1477" i="110"/>
  <c r="V1478" i="110"/>
  <c r="V1479" i="110"/>
  <c r="V1480" i="110"/>
  <c r="V1481" i="110"/>
  <c r="V1482" i="110"/>
  <c r="V1483" i="110"/>
  <c r="V1484" i="110"/>
  <c r="V1485" i="110"/>
  <c r="V1486" i="110"/>
  <c r="V1487" i="110"/>
  <c r="V1488" i="110"/>
  <c r="V1489" i="110"/>
  <c r="V1490" i="110"/>
  <c r="V1491" i="110"/>
  <c r="V1492" i="110"/>
  <c r="V1493" i="110"/>
  <c r="V1494" i="110"/>
  <c r="V1495" i="110"/>
  <c r="V1496" i="110"/>
  <c r="V1497" i="110"/>
  <c r="V1498" i="110"/>
  <c r="V1499" i="110"/>
  <c r="V1500" i="110"/>
  <c r="V1501" i="110"/>
  <c r="V1502" i="110"/>
  <c r="V1503" i="110"/>
  <c r="V1504" i="110"/>
  <c r="V1505" i="110"/>
  <c r="V1506" i="110"/>
  <c r="V1507" i="110"/>
  <c r="V1508" i="110"/>
  <c r="V1509" i="110"/>
  <c r="V1510" i="110"/>
  <c r="V1511" i="110"/>
  <c r="V1512" i="110"/>
  <c r="V1513" i="110"/>
  <c r="V1514" i="110"/>
  <c r="V1515" i="110"/>
  <c r="V1516" i="110"/>
  <c r="V1517" i="110"/>
  <c r="V1518" i="110"/>
  <c r="V1519" i="110"/>
  <c r="V1520" i="110"/>
  <c r="V1521" i="110"/>
  <c r="V1522" i="110"/>
  <c r="V1523" i="110"/>
  <c r="V1524" i="110"/>
  <c r="V1525" i="110"/>
  <c r="V1526" i="110"/>
  <c r="V1527" i="110"/>
  <c r="V1528" i="110"/>
  <c r="V1529" i="110"/>
  <c r="V1530" i="110"/>
  <c r="V1531" i="110"/>
  <c r="V1532" i="110"/>
  <c r="V1533" i="110"/>
  <c r="V1534" i="110"/>
  <c r="V1535" i="110"/>
  <c r="V1536" i="110"/>
  <c r="V1537" i="110"/>
  <c r="V1538" i="110"/>
  <c r="V1539" i="110"/>
  <c r="V1540" i="110"/>
  <c r="V1541" i="110"/>
  <c r="V1542" i="110"/>
  <c r="V1543" i="110"/>
  <c r="V1544" i="110"/>
  <c r="V1545" i="110"/>
  <c r="V1546" i="110"/>
  <c r="V1547" i="110"/>
  <c r="V1548" i="110"/>
  <c r="V1549" i="110"/>
  <c r="V1550" i="110"/>
  <c r="V1551" i="110"/>
  <c r="V1552" i="110"/>
  <c r="V1553" i="110"/>
  <c r="V1554" i="110"/>
  <c r="V1555" i="110"/>
  <c r="V1556" i="110"/>
  <c r="V1557" i="110"/>
  <c r="V1558" i="110"/>
  <c r="V1559" i="110"/>
  <c r="V1560" i="110"/>
  <c r="V1561" i="110"/>
  <c r="V1562" i="110"/>
  <c r="V1563" i="110"/>
  <c r="V1564" i="110"/>
  <c r="V1565" i="110"/>
  <c r="V1566" i="110"/>
  <c r="V1567" i="110"/>
  <c r="V1568" i="110"/>
  <c r="V1569" i="110"/>
  <c r="V1570" i="110"/>
  <c r="V1571" i="110"/>
  <c r="V1572" i="110"/>
  <c r="V1573" i="110"/>
  <c r="V1574" i="110"/>
  <c r="V1575" i="110"/>
  <c r="V1576" i="110"/>
  <c r="V1577" i="110"/>
  <c r="V1578" i="110"/>
  <c r="V1579" i="110"/>
  <c r="V1580" i="110"/>
  <c r="V1581" i="110"/>
  <c r="V1582" i="110"/>
  <c r="V1583" i="110"/>
  <c r="V1584" i="110"/>
  <c r="V1585" i="110"/>
  <c r="V1586" i="110"/>
  <c r="V1587" i="110"/>
  <c r="V1588" i="110"/>
  <c r="V1589" i="110"/>
  <c r="V1590" i="110"/>
  <c r="V1591" i="110"/>
  <c r="V1592" i="110"/>
  <c r="V1593" i="110"/>
  <c r="V1594" i="110"/>
  <c r="V1595" i="110"/>
  <c r="V1596" i="110"/>
  <c r="V1597" i="110"/>
  <c r="V1598" i="110"/>
  <c r="V1599" i="110"/>
  <c r="V1600" i="110"/>
  <c r="V1601" i="110"/>
  <c r="V1602" i="110"/>
  <c r="V1603" i="110"/>
  <c r="V1604" i="110"/>
  <c r="V1605" i="110"/>
  <c r="V1606" i="110"/>
  <c r="V1607" i="110"/>
  <c r="V1608" i="110"/>
  <c r="V1609" i="110"/>
  <c r="V1610" i="110"/>
  <c r="V1611" i="110"/>
  <c r="V1612" i="110"/>
  <c r="V1613" i="110"/>
  <c r="V1614" i="110"/>
  <c r="V1615" i="110"/>
  <c r="V1616" i="110"/>
  <c r="V1617" i="110"/>
  <c r="V1618" i="110"/>
  <c r="V1619" i="110"/>
  <c r="V1620" i="110"/>
  <c r="V1621" i="110"/>
  <c r="V1622" i="110"/>
  <c r="V1623" i="110"/>
  <c r="V1624" i="110"/>
  <c r="V1625" i="110"/>
  <c r="V1626" i="110"/>
  <c r="V1627" i="110"/>
  <c r="V1628" i="110"/>
  <c r="V1629" i="110"/>
  <c r="V1630" i="110"/>
  <c r="V1631" i="110"/>
  <c r="V1632" i="110"/>
  <c r="V1633" i="110"/>
  <c r="V1634" i="110"/>
  <c r="V1635" i="110"/>
  <c r="V1636" i="110"/>
  <c r="V1637" i="110"/>
  <c r="V1638" i="110"/>
  <c r="V1639" i="110"/>
  <c r="V1640" i="110"/>
  <c r="V1641" i="110"/>
  <c r="V1642" i="110"/>
  <c r="V1643" i="110"/>
  <c r="V1644" i="110"/>
  <c r="V1645" i="110"/>
  <c r="V1646" i="110"/>
  <c r="V1647" i="110"/>
  <c r="V1648" i="110"/>
  <c r="V1649" i="110"/>
  <c r="V1650" i="110"/>
  <c r="V1651" i="110"/>
  <c r="V1652" i="110"/>
  <c r="V1653" i="110"/>
  <c r="V1654" i="110"/>
  <c r="V1655" i="110"/>
  <c r="V1656" i="110"/>
  <c r="V1657" i="110"/>
  <c r="V1658" i="110"/>
  <c r="V1659" i="110"/>
  <c r="V1660" i="110"/>
  <c r="V1661" i="110"/>
  <c r="V1662" i="110"/>
  <c r="V1663" i="110"/>
  <c r="V1664" i="110"/>
  <c r="V1665" i="110"/>
  <c r="V1666" i="110"/>
  <c r="V1667" i="110"/>
  <c r="V1668" i="110"/>
  <c r="V1669" i="110"/>
  <c r="V1670" i="110"/>
  <c r="V1671" i="110"/>
  <c r="V1672" i="110"/>
  <c r="V1673" i="110"/>
  <c r="V1674" i="110"/>
  <c r="V1675" i="110"/>
  <c r="V1676" i="110"/>
  <c r="V1677" i="110"/>
  <c r="V1678" i="110"/>
  <c r="V1679" i="110"/>
  <c r="V1680" i="110"/>
  <c r="V1681" i="110"/>
  <c r="V1682" i="110"/>
  <c r="V1683" i="110"/>
  <c r="V1684" i="110"/>
  <c r="V1685" i="110"/>
  <c r="V1686" i="110"/>
  <c r="V1687" i="110"/>
  <c r="V1688" i="110"/>
  <c r="V1689" i="110"/>
  <c r="V1690" i="110"/>
  <c r="V1691" i="110"/>
  <c r="V1692" i="110"/>
  <c r="V1693" i="110"/>
  <c r="V1694" i="110"/>
  <c r="V1695" i="110"/>
  <c r="V1696" i="110"/>
  <c r="V1697" i="110"/>
  <c r="V1698" i="110"/>
  <c r="V1699" i="110"/>
  <c r="V1700" i="110"/>
  <c r="V1701" i="110"/>
  <c r="V1702" i="110"/>
  <c r="V1703" i="110"/>
  <c r="V1704" i="110"/>
  <c r="V1705" i="110"/>
  <c r="V1706" i="110"/>
  <c r="V1707" i="110"/>
  <c r="V1708" i="110"/>
  <c r="V1709" i="110"/>
  <c r="V1710" i="110"/>
  <c r="V1711" i="110"/>
  <c r="V1712" i="110"/>
  <c r="V1713" i="110"/>
  <c r="V1714" i="110"/>
  <c r="V1715" i="110"/>
  <c r="V1716" i="110"/>
  <c r="V1717" i="110"/>
  <c r="V1718" i="110"/>
  <c r="V1719" i="110"/>
  <c r="V1720" i="110"/>
  <c r="V1721" i="110"/>
  <c r="V1722" i="110"/>
  <c r="V1723" i="110"/>
  <c r="V1724" i="110"/>
  <c r="V1725" i="110"/>
  <c r="V1726" i="110"/>
  <c r="V1727" i="110"/>
  <c r="V1728" i="110"/>
  <c r="V1729" i="110"/>
  <c r="V1730" i="110"/>
  <c r="V1731" i="110"/>
  <c r="V1732" i="110"/>
  <c r="V1733" i="110"/>
  <c r="V1734" i="110"/>
  <c r="V1735" i="110"/>
  <c r="V1736" i="110"/>
  <c r="V1737" i="110"/>
  <c r="V1738" i="110"/>
  <c r="V1739" i="110"/>
  <c r="V1740" i="110"/>
  <c r="V1741" i="110"/>
  <c r="V1742" i="110"/>
  <c r="V1743" i="110"/>
  <c r="V1744" i="110"/>
  <c r="V1745" i="110"/>
  <c r="V1746" i="110"/>
  <c r="V1747" i="110"/>
  <c r="V1748" i="110"/>
  <c r="V1749" i="110"/>
  <c r="V1750" i="110"/>
  <c r="V1751" i="110"/>
  <c r="V1752" i="110"/>
  <c r="V1753" i="110"/>
  <c r="V1754" i="110"/>
  <c r="V1755" i="110"/>
  <c r="V1756" i="110"/>
  <c r="V1757" i="110"/>
  <c r="V1758" i="110"/>
  <c r="V1759" i="110"/>
  <c r="V1760" i="110"/>
  <c r="V1761" i="110"/>
  <c r="V1762" i="110"/>
  <c r="V1763" i="110"/>
  <c r="V1764" i="110"/>
  <c r="V1765" i="110"/>
  <c r="V1766" i="110"/>
  <c r="V1767" i="110"/>
  <c r="V1768" i="110"/>
  <c r="V1769" i="110"/>
  <c r="V1770" i="110"/>
  <c r="V1771" i="110"/>
  <c r="V1772" i="110"/>
  <c r="V1773" i="110"/>
  <c r="V1774" i="110"/>
  <c r="V1775" i="110"/>
  <c r="V1776" i="110"/>
  <c r="V1777" i="110"/>
  <c r="V1778" i="110"/>
  <c r="V1779" i="110"/>
  <c r="V1780" i="110"/>
  <c r="V1781" i="110"/>
  <c r="V1782" i="110"/>
  <c r="V1783" i="110"/>
  <c r="V1784" i="110"/>
  <c r="V1785" i="110"/>
  <c r="V1786" i="110"/>
  <c r="V1787" i="110"/>
  <c r="V1788" i="110"/>
  <c r="V1789" i="110"/>
  <c r="V1790" i="110"/>
  <c r="V1791" i="110"/>
  <c r="V1792" i="110"/>
  <c r="V1793" i="110"/>
  <c r="V1794" i="110"/>
  <c r="V1795" i="110"/>
  <c r="V1796" i="110"/>
  <c r="V1797" i="110"/>
  <c r="V1798" i="110"/>
  <c r="V1799" i="110"/>
  <c r="V1800" i="110"/>
  <c r="V1801" i="110"/>
  <c r="V1802" i="110"/>
  <c r="V1803" i="110"/>
  <c r="V1804" i="110"/>
  <c r="V1805" i="110"/>
  <c r="V1806" i="110"/>
  <c r="V1807" i="110"/>
  <c r="V1808" i="110"/>
  <c r="V1809" i="110"/>
  <c r="V1810" i="110"/>
  <c r="V1811" i="110"/>
  <c r="V1812" i="110"/>
  <c r="V1813" i="110"/>
  <c r="V1814" i="110"/>
  <c r="V1815" i="110"/>
  <c r="V1816" i="110"/>
  <c r="V1817" i="110"/>
  <c r="V1818" i="110"/>
  <c r="V1819" i="110"/>
  <c r="V1820" i="110"/>
  <c r="V1821" i="110"/>
  <c r="V1822" i="110"/>
  <c r="V1823" i="110"/>
  <c r="V1824" i="110"/>
  <c r="V1825" i="110"/>
  <c r="V1826" i="110"/>
  <c r="V1827" i="110"/>
  <c r="V1828" i="110"/>
  <c r="V1829" i="110"/>
  <c r="V1830" i="110"/>
  <c r="V1831" i="110"/>
  <c r="V1832" i="110"/>
  <c r="V1833" i="110"/>
  <c r="V1834" i="110"/>
  <c r="V1835" i="110"/>
  <c r="V1836" i="110"/>
  <c r="V1837" i="110"/>
  <c r="V1838" i="110"/>
  <c r="V1839" i="110"/>
  <c r="V1840" i="110"/>
  <c r="V1841" i="110"/>
  <c r="V1842" i="110"/>
  <c r="V1843" i="110"/>
  <c r="V1844" i="110"/>
  <c r="V1845" i="110"/>
  <c r="V1846" i="110"/>
  <c r="V1847" i="110"/>
  <c r="V1848" i="110"/>
  <c r="V1849" i="110"/>
  <c r="V1850" i="110"/>
  <c r="V1851" i="110"/>
  <c r="V1852" i="110"/>
  <c r="V1853" i="110"/>
  <c r="V1854" i="110"/>
  <c r="V1855" i="110"/>
  <c r="V1856" i="110"/>
  <c r="V1857" i="110"/>
  <c r="V1858" i="110"/>
  <c r="V1859" i="110"/>
  <c r="V1860" i="110"/>
  <c r="V1861" i="110"/>
  <c r="V1862" i="110"/>
  <c r="V1863" i="110"/>
  <c r="V1864" i="110"/>
  <c r="V1865" i="110"/>
  <c r="V1866" i="110"/>
  <c r="V1867" i="110"/>
  <c r="V1868" i="110"/>
  <c r="V1869" i="110"/>
  <c r="V1870" i="110"/>
  <c r="V1871" i="110"/>
  <c r="V1872" i="110"/>
  <c r="V1873" i="110"/>
  <c r="V1874" i="110"/>
  <c r="V1875" i="110"/>
  <c r="V1876" i="110"/>
  <c r="V1877" i="110"/>
  <c r="V1878" i="110"/>
  <c r="V1879" i="110"/>
  <c r="V1880" i="110"/>
  <c r="V1881" i="110"/>
  <c r="V1882" i="110"/>
  <c r="V1883" i="110"/>
  <c r="V1884" i="110"/>
  <c r="V1885" i="110"/>
  <c r="V1886" i="110"/>
  <c r="V1887" i="110"/>
  <c r="V1888" i="110"/>
  <c r="V1889" i="110"/>
  <c r="V1890" i="110"/>
  <c r="V1891" i="110"/>
  <c r="V1892" i="110"/>
  <c r="V1893" i="110"/>
  <c r="V1894" i="110"/>
  <c r="V1895" i="110"/>
  <c r="V1896" i="110"/>
  <c r="V1897" i="110"/>
  <c r="V1898" i="110"/>
  <c r="V1899" i="110"/>
  <c r="V1900" i="110"/>
  <c r="V1901" i="110"/>
  <c r="V1902" i="110"/>
  <c r="V1903" i="110"/>
  <c r="V1904" i="110"/>
  <c r="V1905" i="110"/>
  <c r="V1906" i="110"/>
  <c r="V1907" i="110"/>
  <c r="V1908" i="110"/>
  <c r="V1909" i="110"/>
  <c r="V1910" i="110"/>
  <c r="V1911" i="110"/>
  <c r="V1912" i="110"/>
  <c r="V1913" i="110"/>
  <c r="V1914" i="110"/>
  <c r="V1915" i="110"/>
  <c r="V1916" i="110"/>
  <c r="V1917" i="110"/>
  <c r="V1918" i="110"/>
  <c r="V1919" i="110"/>
  <c r="V1920" i="110"/>
  <c r="V1921" i="110"/>
  <c r="V1922" i="110"/>
  <c r="V1923" i="110"/>
  <c r="V1924" i="110"/>
  <c r="V1925" i="110"/>
  <c r="V1926" i="110"/>
  <c r="V1927" i="110"/>
  <c r="V1928" i="110"/>
  <c r="V1929" i="110"/>
  <c r="V1930" i="110"/>
  <c r="V1931" i="110"/>
  <c r="V1932" i="110"/>
  <c r="V1933" i="110"/>
  <c r="V1934" i="110"/>
  <c r="V1935" i="110"/>
  <c r="V1936" i="110"/>
  <c r="V1937" i="110"/>
  <c r="V1938" i="110"/>
  <c r="V1939" i="110"/>
  <c r="V1940" i="110"/>
  <c r="V1941" i="110"/>
  <c r="V1942" i="110"/>
  <c r="V1943" i="110"/>
  <c r="V1944" i="110"/>
  <c r="V1945" i="110"/>
  <c r="V1946" i="110"/>
  <c r="V1947" i="110"/>
  <c r="V1948" i="110"/>
  <c r="V1949" i="110"/>
  <c r="V1950" i="110"/>
  <c r="V1951" i="110"/>
  <c r="V1952" i="110"/>
  <c r="V1953" i="110"/>
  <c r="V1954" i="110"/>
  <c r="V1955" i="110"/>
  <c r="V1956" i="110"/>
  <c r="V1957" i="110"/>
  <c r="V1958" i="110"/>
  <c r="V1959" i="110"/>
  <c r="V1960" i="110"/>
  <c r="V1961" i="110"/>
  <c r="V1962" i="110"/>
  <c r="V1963" i="110"/>
  <c r="V1964" i="110"/>
  <c r="V1965" i="110"/>
  <c r="V1966" i="110"/>
  <c r="V1967" i="110"/>
  <c r="V1968" i="110"/>
  <c r="V1969" i="110"/>
  <c r="V1970" i="110"/>
  <c r="V1971" i="110"/>
  <c r="V1972" i="110"/>
  <c r="V1973" i="110"/>
  <c r="V1974" i="110"/>
  <c r="V1975" i="110"/>
  <c r="V1976" i="110"/>
  <c r="V1977" i="110"/>
  <c r="V1978" i="110"/>
  <c r="V1979" i="110"/>
  <c r="V1980" i="110"/>
  <c r="V1981" i="110"/>
  <c r="V1982" i="110"/>
  <c r="V1983" i="110"/>
  <c r="V1984" i="110"/>
  <c r="V1985" i="110"/>
  <c r="V1986" i="110"/>
  <c r="V1987" i="110"/>
  <c r="V1988" i="110"/>
  <c r="V1989" i="110"/>
  <c r="V1990" i="110"/>
  <c r="V1991" i="110"/>
  <c r="V1992" i="110"/>
  <c r="V1993" i="110"/>
  <c r="V1994" i="110"/>
  <c r="V1995" i="110"/>
  <c r="V1996" i="110"/>
  <c r="V1997" i="110"/>
  <c r="V1998" i="110"/>
  <c r="V1999" i="110"/>
  <c r="V2000" i="110"/>
  <c r="V2001" i="110"/>
  <c r="V2002" i="110"/>
  <c r="V2003" i="110"/>
  <c r="V2004" i="110"/>
  <c r="V2005" i="110"/>
  <c r="V2006" i="110"/>
  <c r="V2007" i="110"/>
  <c r="V2008" i="110"/>
  <c r="V2009" i="110"/>
  <c r="V2010" i="110"/>
  <c r="V2011" i="110"/>
  <c r="V2012" i="110"/>
  <c r="V2013" i="110"/>
  <c r="V2014" i="110"/>
  <c r="V2015" i="110"/>
  <c r="V2016" i="110"/>
  <c r="V2017" i="110"/>
  <c r="V2018" i="110"/>
  <c r="V2019" i="110"/>
  <c r="V2020" i="110"/>
  <c r="V2021" i="110"/>
  <c r="V2022" i="110"/>
  <c r="V2023" i="110"/>
  <c r="V2024" i="110"/>
  <c r="V2025" i="110"/>
  <c r="V2026" i="110"/>
  <c r="V2027" i="110"/>
  <c r="V2028" i="110"/>
  <c r="V2029" i="110"/>
  <c r="V2030" i="110"/>
  <c r="V2031" i="110"/>
  <c r="V2032" i="110"/>
  <c r="V2033" i="110"/>
  <c r="V2034" i="110"/>
  <c r="V2035" i="110"/>
  <c r="V2036" i="110"/>
  <c r="V2037" i="110"/>
  <c r="V2038" i="110"/>
  <c r="V2039" i="110"/>
  <c r="V2040" i="110"/>
  <c r="V2041" i="110"/>
  <c r="V2042" i="110"/>
  <c r="V2043" i="110"/>
  <c r="V2044" i="110"/>
  <c r="V2045" i="110"/>
  <c r="V2046" i="110"/>
  <c r="V2047" i="110"/>
  <c r="V2048" i="110"/>
  <c r="V2049" i="110"/>
  <c r="V2050" i="110"/>
  <c r="V2051" i="110"/>
  <c r="V2052" i="110"/>
  <c r="V2053" i="110"/>
  <c r="V2054" i="110"/>
  <c r="V2055" i="110"/>
  <c r="V2056" i="110"/>
  <c r="V2057" i="110"/>
  <c r="V2058" i="110"/>
  <c r="V2059" i="110"/>
  <c r="V2060" i="110"/>
  <c r="V2061" i="110"/>
  <c r="V2062" i="110"/>
  <c r="V2063" i="110"/>
  <c r="V2064" i="110"/>
  <c r="V2065" i="110"/>
  <c r="V2066" i="110"/>
  <c r="V2067" i="110"/>
  <c r="V2068" i="110"/>
  <c r="V2069" i="110"/>
  <c r="V2070" i="110"/>
  <c r="V2071" i="110"/>
  <c r="V2072" i="110"/>
  <c r="V2073" i="110"/>
  <c r="V2074" i="110"/>
  <c r="V2075" i="110"/>
  <c r="V2076" i="110"/>
  <c r="V2077" i="110"/>
  <c r="V2078" i="110"/>
  <c r="V2079" i="110"/>
  <c r="V2080" i="110"/>
  <c r="V2081" i="110"/>
  <c r="V2082" i="110"/>
  <c r="V2083" i="110"/>
  <c r="V2084" i="110"/>
  <c r="V2085" i="110"/>
  <c r="V2086" i="110"/>
  <c r="V2087" i="110"/>
  <c r="V2088" i="110"/>
  <c r="V2089" i="110"/>
  <c r="V2090" i="110"/>
  <c r="V2091" i="110"/>
  <c r="V2092" i="110"/>
  <c r="V2093" i="110"/>
  <c r="V2094" i="110"/>
  <c r="V2095" i="110"/>
  <c r="V2096" i="110"/>
  <c r="V2097" i="110"/>
  <c r="V2098" i="110"/>
  <c r="V2099" i="110"/>
  <c r="V2100" i="110"/>
  <c r="V2101" i="110"/>
  <c r="V2102" i="110"/>
  <c r="V2103" i="110"/>
  <c r="V2104" i="110"/>
  <c r="V2105" i="110"/>
  <c r="V2106" i="110"/>
  <c r="V2107" i="110"/>
  <c r="V2108" i="110"/>
  <c r="V2109" i="110"/>
  <c r="V2110" i="110"/>
  <c r="V2111" i="110"/>
  <c r="V2112" i="110"/>
  <c r="V2113" i="110"/>
  <c r="V2114" i="110"/>
  <c r="V2115" i="110"/>
  <c r="V2116" i="110"/>
  <c r="V2117" i="110"/>
  <c r="V2118" i="110"/>
  <c r="V2119" i="110"/>
  <c r="V2120" i="110"/>
  <c r="V2121" i="110"/>
  <c r="V2122" i="110"/>
  <c r="V2123" i="110"/>
  <c r="V2124" i="110"/>
  <c r="V2125" i="110"/>
  <c r="V2126" i="110"/>
  <c r="V2127" i="110"/>
  <c r="V2128" i="110"/>
  <c r="V2129" i="110"/>
  <c r="V2130" i="110"/>
  <c r="V2131" i="110"/>
  <c r="V2132" i="110"/>
  <c r="V2133" i="110"/>
  <c r="V2134" i="110"/>
  <c r="V2135" i="110"/>
  <c r="V2136" i="110"/>
  <c r="V2137" i="110"/>
  <c r="V2138" i="110"/>
  <c r="V2139" i="110"/>
  <c r="V2140" i="110"/>
  <c r="V2141" i="110"/>
  <c r="V2142" i="110"/>
  <c r="V2143" i="110"/>
  <c r="V2144" i="110"/>
  <c r="V2145" i="110"/>
  <c r="V2146" i="110"/>
  <c r="V2147" i="110"/>
  <c r="V2148" i="110"/>
  <c r="V2149" i="110"/>
  <c r="V2150" i="110"/>
  <c r="V2151" i="110"/>
  <c r="V2152" i="110"/>
  <c r="V2153" i="110"/>
  <c r="V2154" i="110"/>
  <c r="V2155" i="110"/>
  <c r="V2156" i="110"/>
  <c r="V2157" i="110"/>
  <c r="V2158" i="110"/>
  <c r="V2159" i="110"/>
  <c r="V2160" i="110"/>
  <c r="V2161" i="110"/>
  <c r="V2162" i="110"/>
  <c r="V2163" i="110"/>
  <c r="V2164" i="110"/>
  <c r="V2165" i="110"/>
  <c r="V2166" i="110"/>
  <c r="V2167" i="110"/>
  <c r="V2168" i="110"/>
  <c r="V2169" i="110"/>
  <c r="V2170" i="110"/>
  <c r="V2171" i="110"/>
  <c r="V2172" i="110"/>
  <c r="V2173" i="110"/>
  <c r="V2174" i="110"/>
  <c r="V2175" i="110"/>
  <c r="V2176" i="110"/>
  <c r="V2177" i="110"/>
  <c r="V2178" i="110"/>
  <c r="V2179" i="110"/>
  <c r="V2180" i="110"/>
  <c r="V2181" i="110"/>
  <c r="V2182" i="110"/>
  <c r="V2183" i="110"/>
  <c r="V2184" i="110"/>
  <c r="V2185" i="110"/>
  <c r="V2186" i="110"/>
  <c r="V2187" i="110"/>
  <c r="V2188" i="110"/>
  <c r="V2189" i="110"/>
  <c r="V2190" i="110"/>
  <c r="V2191" i="110"/>
  <c r="V2192" i="110"/>
  <c r="V2193" i="110"/>
  <c r="V2194" i="110"/>
  <c r="V2195" i="110"/>
  <c r="V2196" i="110"/>
  <c r="V2197" i="110"/>
  <c r="V2198" i="110"/>
  <c r="V2199" i="110"/>
  <c r="V2200" i="110"/>
  <c r="V2201" i="110"/>
  <c r="V2202" i="110"/>
  <c r="V2203" i="110"/>
  <c r="V2204" i="110"/>
  <c r="V2205" i="110"/>
  <c r="V2206" i="110"/>
  <c r="V2207" i="110"/>
  <c r="V2208" i="110"/>
  <c r="V2209" i="110"/>
  <c r="V2210" i="110"/>
  <c r="V2211" i="110"/>
  <c r="V2212" i="110"/>
  <c r="V2213" i="110"/>
  <c r="V2214" i="110"/>
  <c r="V2215" i="110"/>
  <c r="V2216" i="110"/>
  <c r="V2217" i="110"/>
  <c r="V2218" i="110"/>
  <c r="V2219" i="110"/>
  <c r="V2220" i="110"/>
  <c r="V2221" i="110"/>
  <c r="V2222" i="110"/>
  <c r="V2223" i="110"/>
  <c r="V2224" i="110"/>
  <c r="V2225" i="110"/>
  <c r="V2226" i="110"/>
  <c r="V2227" i="110"/>
  <c r="V2228" i="110"/>
  <c r="V2229" i="110"/>
  <c r="V2230" i="110"/>
  <c r="V2231" i="110"/>
  <c r="V2232" i="110"/>
  <c r="V2233" i="110"/>
  <c r="V2234" i="110"/>
  <c r="V2235" i="110"/>
  <c r="V2236" i="110"/>
  <c r="V2237" i="110"/>
  <c r="V2238" i="110"/>
  <c r="V2239" i="110"/>
  <c r="V2240" i="110"/>
  <c r="V2241" i="110"/>
  <c r="V2242" i="110"/>
  <c r="V2243" i="110"/>
  <c r="V2244" i="110"/>
  <c r="V2245" i="110"/>
  <c r="V2246" i="110"/>
  <c r="V2247" i="110"/>
  <c r="V2248" i="110"/>
  <c r="V2249" i="110"/>
  <c r="V2250" i="110"/>
  <c r="V2251" i="110"/>
  <c r="V2252" i="110"/>
  <c r="V2253" i="110"/>
  <c r="V2254" i="110"/>
  <c r="V2255" i="110"/>
  <c r="V2256" i="110"/>
  <c r="V2257" i="110"/>
  <c r="V2258" i="110"/>
  <c r="V2259" i="110"/>
  <c r="V2260" i="110"/>
  <c r="V2261" i="110"/>
  <c r="V2262" i="110"/>
  <c r="V2263" i="110"/>
  <c r="V2264" i="110"/>
  <c r="V2265" i="110"/>
  <c r="V2266" i="110"/>
  <c r="V2267" i="110"/>
  <c r="V2268" i="110"/>
  <c r="V2269" i="110"/>
  <c r="V2270" i="110"/>
  <c r="V2271" i="110"/>
  <c r="V2272" i="110"/>
  <c r="V2273" i="110"/>
  <c r="V2274" i="110"/>
  <c r="V2275" i="110"/>
  <c r="V2276" i="110"/>
  <c r="V2277" i="110"/>
  <c r="V2278" i="110"/>
  <c r="V2279" i="110"/>
  <c r="V2280" i="110"/>
  <c r="V2281" i="110"/>
  <c r="V2282" i="110"/>
  <c r="V2283" i="110"/>
  <c r="V2284" i="110"/>
  <c r="V2285" i="110"/>
  <c r="V2286" i="110"/>
  <c r="V2287" i="110"/>
  <c r="V2288" i="110"/>
  <c r="V2289" i="110"/>
  <c r="V2290" i="110"/>
  <c r="V2291" i="110"/>
  <c r="V2292" i="110"/>
  <c r="V2293" i="110"/>
  <c r="V2294" i="110"/>
  <c r="V2295" i="110"/>
  <c r="V2296" i="110"/>
  <c r="V2297" i="110"/>
  <c r="V2298" i="110"/>
  <c r="V2299" i="110"/>
  <c r="V2300" i="110"/>
  <c r="V2301" i="110"/>
  <c r="V2302" i="110"/>
  <c r="V2303" i="110"/>
  <c r="V2304" i="110"/>
  <c r="V2305" i="110"/>
  <c r="V2306" i="110"/>
  <c r="V2307" i="110"/>
  <c r="V2308" i="110"/>
  <c r="V2309" i="110"/>
  <c r="V2310" i="110"/>
  <c r="V2311" i="110"/>
  <c r="V2312" i="110"/>
  <c r="V2313" i="110"/>
  <c r="V2314" i="110"/>
  <c r="V2315" i="110"/>
  <c r="V2316" i="110"/>
  <c r="V2317" i="110"/>
  <c r="V2318" i="110"/>
  <c r="V2319" i="110"/>
  <c r="V2320" i="110"/>
  <c r="V2321" i="110"/>
  <c r="V2322" i="110"/>
  <c r="V2323" i="110"/>
  <c r="V2324" i="110"/>
  <c r="V2325" i="110"/>
  <c r="V2326" i="110"/>
  <c r="V2327" i="110"/>
  <c r="V2328" i="110"/>
  <c r="V2329" i="110"/>
  <c r="V2330" i="110"/>
  <c r="V2331" i="110"/>
  <c r="V2332" i="110"/>
  <c r="V2333" i="110"/>
  <c r="V2334" i="110"/>
  <c r="V2335" i="110"/>
  <c r="V2336" i="110"/>
  <c r="V2337" i="110"/>
  <c r="V2338" i="110"/>
  <c r="V2339" i="110"/>
  <c r="V2340" i="110"/>
  <c r="V2341" i="110"/>
  <c r="V2342" i="110"/>
  <c r="V2343" i="110"/>
  <c r="V2344" i="110"/>
  <c r="V2345" i="110"/>
  <c r="V2346" i="110"/>
  <c r="V2347" i="110"/>
  <c r="V2348" i="110"/>
  <c r="V2349" i="110"/>
  <c r="V2350" i="110"/>
  <c r="V2351" i="110"/>
  <c r="V2352" i="110"/>
  <c r="V2353" i="110"/>
  <c r="V2354" i="110"/>
  <c r="V2355" i="110"/>
  <c r="V2356" i="110"/>
  <c r="V2357" i="110"/>
  <c r="V2358" i="110"/>
  <c r="V2359" i="110"/>
  <c r="V2360" i="110"/>
  <c r="V2361" i="110"/>
  <c r="V2362" i="110"/>
  <c r="V2363" i="110"/>
  <c r="V2364" i="110"/>
  <c r="V2365" i="110"/>
  <c r="V2366" i="110"/>
  <c r="V2367" i="110"/>
  <c r="V2368" i="110"/>
  <c r="V2369" i="110"/>
  <c r="V2370" i="110"/>
  <c r="V2371" i="110"/>
  <c r="V2372" i="110"/>
  <c r="V2373" i="110"/>
  <c r="V2374" i="110"/>
  <c r="V2375" i="110"/>
  <c r="V2376" i="110"/>
  <c r="V2377" i="110"/>
  <c r="V2378" i="110"/>
  <c r="V2379" i="110"/>
  <c r="V2380" i="110"/>
  <c r="V2381" i="110"/>
  <c r="V2382" i="110"/>
  <c r="V2383" i="110"/>
  <c r="V2384" i="110"/>
  <c r="V2385" i="110"/>
  <c r="V2386" i="110"/>
  <c r="V2387" i="110"/>
  <c r="V2388" i="110"/>
  <c r="V2389" i="110"/>
  <c r="V2390" i="110"/>
  <c r="V2391" i="110"/>
  <c r="V2392" i="110"/>
  <c r="V2393" i="110"/>
  <c r="V2394" i="110"/>
  <c r="V2395" i="110"/>
  <c r="V2396" i="110"/>
  <c r="V2397" i="110"/>
  <c r="V2398" i="110"/>
  <c r="V2399" i="110"/>
  <c r="V2400" i="110"/>
  <c r="V2401" i="110"/>
  <c r="V2402" i="110"/>
  <c r="V2403" i="110"/>
  <c r="V2404" i="110"/>
  <c r="V2405" i="110"/>
  <c r="V2406" i="110"/>
  <c r="V2407" i="110"/>
  <c r="V2408" i="110"/>
  <c r="V2409" i="110"/>
  <c r="V2410" i="110"/>
  <c r="V2411" i="110"/>
  <c r="V2412" i="110"/>
  <c r="V2413" i="110"/>
  <c r="V2414" i="110"/>
  <c r="V2415" i="110"/>
  <c r="V2416" i="110"/>
  <c r="V2417" i="110"/>
  <c r="V2418" i="110"/>
  <c r="V2419" i="110"/>
  <c r="V2420" i="110"/>
  <c r="V2421" i="110"/>
  <c r="V2422" i="110"/>
  <c r="V2423" i="110"/>
  <c r="V2424" i="110"/>
  <c r="V2425" i="110"/>
  <c r="V2426" i="110"/>
  <c r="V2427" i="110"/>
  <c r="V2428" i="110"/>
  <c r="V2429" i="110"/>
  <c r="V2430" i="110"/>
  <c r="V2431" i="110"/>
  <c r="V2432" i="110"/>
  <c r="V2433" i="110"/>
  <c r="V2434" i="110"/>
  <c r="V2435" i="110"/>
  <c r="V2436" i="110"/>
  <c r="V2437" i="110"/>
  <c r="V2438" i="110"/>
  <c r="V2439" i="110"/>
  <c r="V2440" i="110"/>
  <c r="V2441" i="110"/>
  <c r="V2442" i="110"/>
  <c r="V2443" i="110"/>
  <c r="V2444" i="110"/>
  <c r="V2445" i="110"/>
  <c r="V2446" i="110"/>
  <c r="V2447" i="110"/>
  <c r="V2448" i="110"/>
  <c r="V2449" i="110"/>
  <c r="V2450" i="110"/>
  <c r="V2451" i="110"/>
  <c r="V2452" i="110"/>
  <c r="V2453" i="110"/>
  <c r="V2454" i="110"/>
  <c r="V2455" i="110"/>
  <c r="V2456" i="110"/>
  <c r="V2457" i="110"/>
  <c r="V2458" i="110"/>
  <c r="V2459" i="110"/>
  <c r="V2460" i="110"/>
  <c r="V2461" i="110"/>
  <c r="V2462" i="110"/>
  <c r="V2463" i="110"/>
  <c r="V2464" i="110"/>
  <c r="V2465" i="110"/>
  <c r="V2466" i="110"/>
  <c r="V2467" i="110"/>
  <c r="V2468" i="110"/>
  <c r="V2469" i="110"/>
  <c r="V2470" i="110"/>
  <c r="V2471" i="110"/>
  <c r="V2472" i="110"/>
  <c r="V2473" i="110"/>
  <c r="V2474" i="110"/>
  <c r="V2475" i="110"/>
  <c r="V2476" i="110"/>
  <c r="V2477" i="110"/>
  <c r="V2478" i="110"/>
  <c r="V2479" i="110"/>
  <c r="V2480" i="110"/>
  <c r="V2481" i="110"/>
  <c r="V2482" i="110"/>
  <c r="V2483" i="110"/>
  <c r="V2484" i="110"/>
  <c r="V2485" i="110"/>
  <c r="V2486" i="110"/>
  <c r="V2487" i="110"/>
  <c r="V2488" i="110"/>
  <c r="V2489" i="110"/>
  <c r="V2490" i="110"/>
  <c r="V2491" i="110"/>
  <c r="V2492" i="110"/>
  <c r="V2493" i="110"/>
  <c r="V2494" i="110"/>
  <c r="V2495" i="110"/>
  <c r="V2496" i="110"/>
  <c r="V2497" i="110"/>
  <c r="V2498" i="110"/>
  <c r="V2499" i="110"/>
  <c r="V2500" i="110"/>
  <c r="V2501" i="110"/>
  <c r="V2502" i="110"/>
  <c r="V2503" i="110"/>
  <c r="V2504" i="110"/>
  <c r="V2505" i="110"/>
  <c r="V2506" i="110"/>
  <c r="V2507" i="110"/>
  <c r="V2508" i="110"/>
  <c r="V2509" i="110"/>
  <c r="V2510" i="110"/>
  <c r="V2511" i="110"/>
  <c r="V2512" i="110"/>
  <c r="V2513" i="110"/>
  <c r="V2514" i="110"/>
  <c r="V2515" i="110"/>
  <c r="V2516" i="110"/>
  <c r="V2517" i="110"/>
  <c r="V2518" i="110"/>
  <c r="V2519" i="110"/>
  <c r="V2520" i="110"/>
  <c r="V2521" i="110"/>
  <c r="V2522" i="110"/>
  <c r="V2523" i="110"/>
  <c r="V2524" i="110"/>
  <c r="V2525" i="110"/>
  <c r="V2526" i="110"/>
  <c r="V2527" i="110"/>
  <c r="V2528" i="110"/>
  <c r="V2529" i="110"/>
  <c r="V2530" i="110"/>
  <c r="V2531" i="110"/>
  <c r="V2532" i="110"/>
  <c r="V2533" i="110"/>
  <c r="V2534" i="110"/>
  <c r="V2535" i="110"/>
  <c r="V2536" i="110"/>
  <c r="V2537" i="110"/>
  <c r="V2538" i="110"/>
  <c r="V2539" i="110"/>
  <c r="V2540" i="110"/>
  <c r="V2541" i="110"/>
  <c r="V2542" i="110"/>
  <c r="V2543" i="110"/>
  <c r="V2544" i="110"/>
  <c r="V2545" i="110"/>
  <c r="V2546" i="110"/>
  <c r="V2547" i="110"/>
  <c r="V2548" i="110"/>
  <c r="V2549" i="110"/>
  <c r="V2550" i="110"/>
  <c r="V2551" i="110"/>
  <c r="V2552" i="110"/>
  <c r="V2553" i="110"/>
  <c r="V2554" i="110"/>
  <c r="V2555" i="110"/>
  <c r="V2556" i="110"/>
  <c r="V2557" i="110"/>
  <c r="V2558" i="110"/>
  <c r="V2559" i="110"/>
  <c r="V2560" i="110"/>
  <c r="V2561" i="110"/>
  <c r="V2562" i="110"/>
  <c r="V2563" i="110"/>
  <c r="V2564" i="110"/>
  <c r="V2565" i="110"/>
  <c r="V2566" i="110"/>
  <c r="V2567" i="110"/>
  <c r="V2568" i="110"/>
  <c r="V2569" i="110"/>
  <c r="V2570" i="110"/>
  <c r="V2571" i="110"/>
  <c r="V2572" i="110"/>
  <c r="V2573" i="110"/>
  <c r="V2574" i="110"/>
  <c r="V2575" i="110"/>
  <c r="V2576" i="110"/>
  <c r="V2577" i="110"/>
  <c r="V2578" i="110"/>
  <c r="V2579" i="110"/>
  <c r="V2580" i="110"/>
  <c r="V2581" i="110"/>
  <c r="V2582" i="110"/>
  <c r="V2583" i="110"/>
  <c r="V2584" i="110"/>
  <c r="V2585" i="110"/>
  <c r="V2586" i="110"/>
  <c r="V2587" i="110"/>
  <c r="V2588" i="110"/>
  <c r="V2589" i="110"/>
  <c r="V2590" i="110"/>
  <c r="V2591" i="110"/>
  <c r="V2592" i="110"/>
  <c r="V2593" i="110"/>
  <c r="V2594" i="110"/>
  <c r="V2595" i="110"/>
  <c r="V2596" i="110"/>
  <c r="V2597" i="110"/>
  <c r="V2598" i="110"/>
  <c r="V2599" i="110"/>
  <c r="V2600" i="110"/>
  <c r="V2601" i="110"/>
  <c r="V2602" i="110"/>
  <c r="V2603" i="110"/>
  <c r="V2604" i="110"/>
  <c r="V2605" i="110"/>
  <c r="V2606" i="110"/>
  <c r="V2607" i="110"/>
  <c r="V2608" i="110"/>
  <c r="V2609" i="110"/>
  <c r="V2610" i="110"/>
  <c r="V2611" i="110"/>
  <c r="V2612" i="110"/>
  <c r="V2613" i="110"/>
  <c r="V2614" i="110"/>
  <c r="V2615" i="110"/>
  <c r="V2616" i="110"/>
  <c r="V2617" i="110"/>
  <c r="V2618" i="110"/>
  <c r="V2619" i="110"/>
  <c r="V2620" i="110"/>
  <c r="V2621" i="110"/>
  <c r="V2622" i="110"/>
  <c r="V2623" i="110"/>
  <c r="V2624" i="110"/>
  <c r="V2625" i="110"/>
  <c r="V2626" i="110"/>
  <c r="V2627" i="110"/>
  <c r="V2628" i="110"/>
  <c r="V2629" i="110"/>
  <c r="V2630" i="110"/>
  <c r="V2631" i="110"/>
  <c r="V2632" i="110"/>
  <c r="V2633" i="110"/>
  <c r="V2634" i="110"/>
  <c r="V2635" i="110"/>
  <c r="V2636" i="110"/>
  <c r="V2637" i="110"/>
  <c r="V2638" i="110"/>
  <c r="V2639" i="110"/>
  <c r="V2640" i="110"/>
  <c r="V2641" i="110"/>
  <c r="V2642" i="110"/>
  <c r="V2643" i="110"/>
  <c r="V2644" i="110"/>
  <c r="V2645" i="110"/>
  <c r="V2646" i="110"/>
  <c r="V2647" i="110"/>
  <c r="V2648" i="110"/>
  <c r="V2649" i="110"/>
  <c r="V2650" i="110"/>
  <c r="V2651" i="110"/>
  <c r="V2652" i="110"/>
  <c r="V2653" i="110"/>
  <c r="V2654" i="110"/>
  <c r="V2655" i="110"/>
  <c r="V2656" i="110"/>
  <c r="V2657" i="110"/>
  <c r="V2658" i="110"/>
  <c r="V2659" i="110"/>
  <c r="V2660" i="110"/>
  <c r="V2661" i="110"/>
  <c r="V2662" i="110"/>
  <c r="V2663" i="110"/>
  <c r="V2664" i="110"/>
  <c r="V2665" i="110"/>
  <c r="V2666" i="110"/>
  <c r="V2667" i="110"/>
  <c r="V2668" i="110"/>
  <c r="V2669" i="110"/>
  <c r="V2670" i="110"/>
  <c r="V2671" i="110"/>
  <c r="V2672" i="110"/>
  <c r="V2673" i="110"/>
  <c r="V2674" i="110"/>
  <c r="V2675" i="110"/>
  <c r="V2676" i="110"/>
  <c r="V2677" i="110"/>
  <c r="V2678" i="110"/>
  <c r="V2679" i="110"/>
  <c r="V2680" i="110"/>
  <c r="V2681" i="110"/>
  <c r="V2682" i="110"/>
  <c r="V2683" i="110"/>
  <c r="V2684" i="110"/>
  <c r="V2685" i="110"/>
  <c r="V2686" i="110"/>
  <c r="V2687" i="110"/>
  <c r="V2688" i="110"/>
  <c r="V2689" i="110"/>
  <c r="V2690" i="110"/>
  <c r="V2691" i="110"/>
  <c r="V2692" i="110"/>
  <c r="V2693" i="110"/>
  <c r="V2694" i="110"/>
  <c r="V2695" i="110"/>
  <c r="V2696" i="110"/>
  <c r="V2697" i="110"/>
  <c r="V2698" i="110"/>
  <c r="V2699" i="110"/>
  <c r="V2700" i="110"/>
  <c r="V2701" i="110"/>
  <c r="V2702" i="110"/>
  <c r="V2703" i="110"/>
  <c r="V2704" i="110"/>
  <c r="V2705" i="110"/>
  <c r="V2706" i="110"/>
  <c r="V2707" i="110"/>
  <c r="V2708" i="110"/>
  <c r="V2709" i="110"/>
  <c r="V2710" i="110"/>
  <c r="V2711" i="110"/>
  <c r="V2712" i="110"/>
  <c r="V2713" i="110"/>
  <c r="V2714" i="110"/>
  <c r="V2715" i="110"/>
  <c r="V2716" i="110"/>
  <c r="V2717" i="110"/>
  <c r="V2718" i="110"/>
  <c r="V2719" i="110"/>
  <c r="V2720" i="110"/>
  <c r="V2721" i="110"/>
  <c r="V2722" i="110"/>
  <c r="V2723" i="110"/>
  <c r="V2724" i="110"/>
  <c r="V2725" i="110"/>
  <c r="V2726" i="110"/>
  <c r="V2727" i="110"/>
  <c r="V2728" i="110"/>
  <c r="V2729" i="110"/>
  <c r="V2730" i="110"/>
  <c r="V2731" i="110"/>
  <c r="V2732" i="110"/>
  <c r="V2733" i="110"/>
  <c r="V2734" i="110"/>
  <c r="V2735" i="110"/>
  <c r="V2736" i="110"/>
  <c r="V2737" i="110"/>
  <c r="V2738" i="110"/>
  <c r="V2739" i="110"/>
  <c r="V2740" i="110"/>
  <c r="V2741" i="110"/>
  <c r="V2742" i="110"/>
  <c r="V2743" i="110"/>
  <c r="V2744" i="110"/>
  <c r="V2745" i="110"/>
  <c r="V2746" i="110"/>
  <c r="V2747" i="110"/>
  <c r="V2748" i="110"/>
  <c r="V2749" i="110"/>
  <c r="V2750" i="110"/>
  <c r="V2751" i="110"/>
  <c r="V2752" i="110"/>
  <c r="V2753" i="110"/>
  <c r="V2754" i="110"/>
  <c r="V2755" i="110"/>
  <c r="V2756" i="110"/>
  <c r="V2757" i="110"/>
  <c r="V2758" i="110"/>
  <c r="V2759" i="110"/>
  <c r="V2760" i="110"/>
  <c r="V2761" i="110"/>
  <c r="V2762" i="110"/>
  <c r="V2763" i="110"/>
  <c r="V2764" i="110"/>
  <c r="V2765" i="110"/>
  <c r="V2766" i="110"/>
  <c r="V2767" i="110"/>
  <c r="V2768" i="110"/>
  <c r="V2769" i="110"/>
  <c r="V2770" i="110"/>
  <c r="V2771" i="110"/>
  <c r="V2772" i="110"/>
  <c r="V2773" i="110"/>
  <c r="V2774" i="110"/>
  <c r="V2775" i="110"/>
  <c r="V2776" i="110"/>
  <c r="V2777" i="110"/>
  <c r="V2778" i="110"/>
  <c r="V2779" i="110"/>
  <c r="V2780" i="110"/>
  <c r="V2781" i="110"/>
  <c r="V2782" i="110"/>
  <c r="V2783" i="110"/>
  <c r="V2784" i="110"/>
  <c r="V2785" i="110"/>
  <c r="V2786" i="110"/>
  <c r="V2787" i="110"/>
  <c r="V2788" i="110"/>
  <c r="V2789" i="110"/>
  <c r="V2790" i="110"/>
  <c r="V2791" i="110"/>
  <c r="V2792" i="110"/>
  <c r="V2793" i="110"/>
  <c r="V2794" i="110"/>
  <c r="V2795" i="110"/>
  <c r="V2796" i="110"/>
  <c r="V2797" i="110"/>
  <c r="V2798" i="110"/>
  <c r="V2799" i="110"/>
  <c r="V2800" i="110"/>
  <c r="V2801" i="110"/>
  <c r="V2802" i="110"/>
  <c r="V2803" i="110"/>
  <c r="V2804" i="110"/>
  <c r="V2805" i="110"/>
  <c r="V2806" i="110"/>
  <c r="V2807" i="110"/>
  <c r="V2808" i="110"/>
  <c r="V2809" i="110"/>
  <c r="V2810" i="110"/>
  <c r="V2811" i="110"/>
  <c r="V2812" i="110"/>
  <c r="V2813" i="110"/>
  <c r="V2814" i="110"/>
  <c r="V2815" i="110"/>
  <c r="V2816" i="110"/>
  <c r="V2817" i="110"/>
  <c r="V2818" i="110"/>
  <c r="V2819" i="110"/>
  <c r="V2820" i="110"/>
  <c r="V2821" i="110"/>
  <c r="V2822" i="110"/>
  <c r="V2823" i="110"/>
  <c r="V2824" i="110"/>
  <c r="V2825" i="110"/>
  <c r="V2826" i="110"/>
  <c r="V2827" i="110"/>
  <c r="V2828" i="110"/>
  <c r="V2829" i="110"/>
  <c r="V2830" i="110"/>
  <c r="V2831" i="110"/>
  <c r="V2832" i="110"/>
  <c r="V2833" i="110"/>
  <c r="V2834" i="110"/>
  <c r="V2835" i="110"/>
  <c r="V2836" i="110"/>
  <c r="V2837" i="110"/>
  <c r="V2838" i="110"/>
  <c r="V2839" i="110"/>
  <c r="V2840" i="110"/>
  <c r="V2841" i="110"/>
  <c r="V2842" i="110"/>
  <c r="V2843" i="110"/>
  <c r="V2844" i="110"/>
  <c r="V2845" i="110"/>
  <c r="V2846" i="110"/>
  <c r="V2847" i="110"/>
  <c r="V2848" i="110"/>
  <c r="V2849" i="110"/>
  <c r="V2850" i="110"/>
  <c r="V2851" i="110"/>
  <c r="V2852" i="110"/>
  <c r="V2853" i="110"/>
  <c r="V2854" i="110"/>
  <c r="V2855" i="110"/>
  <c r="V2856" i="110"/>
  <c r="V2" i="110"/>
  <c r="B25" i="146"/>
  <c r="B27" i="146"/>
  <c r="B15" i="146"/>
  <c r="B17" i="146"/>
  <c r="B44" i="146"/>
  <c r="B23" i="146"/>
  <c r="B20" i="146"/>
  <c r="B19" i="146"/>
  <c r="B22" i="146"/>
  <c r="B6" i="146"/>
  <c r="B24" i="146"/>
  <c r="B42" i="146"/>
  <c r="B32" i="146"/>
  <c r="B40" i="146"/>
  <c r="B28" i="146"/>
  <c r="B8" i="146"/>
  <c r="B29" i="146"/>
  <c r="B37" i="146"/>
  <c r="B30" i="146"/>
  <c r="B45" i="146"/>
  <c r="B7" i="146"/>
  <c r="B41" i="146"/>
  <c r="B10" i="146"/>
  <c r="B36" i="146"/>
  <c r="B11" i="146"/>
  <c r="B33" i="146"/>
  <c r="B26" i="146"/>
  <c r="B21" i="146"/>
  <c r="B18" i="146"/>
  <c r="B38" i="146"/>
  <c r="B16" i="146"/>
  <c r="B34" i="146"/>
  <c r="B43" i="146"/>
  <c r="B39" i="146"/>
  <c r="B12" i="146"/>
  <c r="B35" i="146"/>
  <c r="B14" i="146"/>
  <c r="B13" i="146"/>
  <c r="B31" i="146"/>
  <c r="B9" i="146"/>
  <c r="W2172" i="109" l="1"/>
  <c r="W2145" i="109"/>
  <c r="W2162" i="109"/>
  <c r="W2163" i="109"/>
  <c r="W2148" i="109"/>
  <c r="W2185" i="109"/>
  <c r="W2250" i="109"/>
  <c r="W2236" i="109"/>
  <c r="W2135" i="109"/>
  <c r="W2124" i="109"/>
  <c r="W2129" i="109"/>
  <c r="W2125" i="109"/>
  <c r="W2165" i="109"/>
  <c r="W2166" i="109"/>
  <c r="W2136" i="109"/>
  <c r="W2176" i="109"/>
  <c r="W2147" i="109"/>
  <c r="W2156" i="109"/>
  <c r="W2130" i="109"/>
  <c r="W2204" i="109"/>
  <c r="W2127" i="109"/>
  <c r="W2182" i="109"/>
  <c r="W2154" i="109"/>
  <c r="W2161" i="109"/>
  <c r="W2189" i="109"/>
  <c r="W2203" i="109"/>
  <c r="W2144" i="109"/>
  <c r="W2191" i="109"/>
  <c r="W2149" i="109"/>
  <c r="W2177" i="109"/>
  <c r="W2141" i="109"/>
  <c r="W2153" i="109"/>
  <c r="W2164" i="109"/>
  <c r="W2213" i="109"/>
  <c r="W2227" i="109"/>
  <c r="W2241" i="109"/>
  <c r="W2126" i="109"/>
  <c r="W2131" i="109"/>
  <c r="W2137" i="109"/>
  <c r="W2242" i="109"/>
  <c r="W2243" i="109"/>
  <c r="W2157" i="109"/>
  <c r="W2200" i="109"/>
  <c r="W2207" i="109"/>
  <c r="W2210" i="109"/>
  <c r="W2159" i="109"/>
  <c r="W2228" i="109"/>
  <c r="W2150" i="109"/>
  <c r="W2123" i="109"/>
  <c r="W2128" i="109"/>
  <c r="W2168" i="109"/>
  <c r="W2175" i="109"/>
  <c r="W2234" i="109"/>
  <c r="W2180" i="109"/>
  <c r="W2225" i="109"/>
  <c r="W2219" i="109"/>
  <c r="W2173" i="109"/>
  <c r="W2206" i="109"/>
  <c r="W2217" i="109"/>
  <c r="W2222" i="109"/>
  <c r="W2160" i="109"/>
  <c r="W2178" i="109"/>
  <c r="W2209" i="109"/>
  <c r="W2146" i="109"/>
  <c r="W2171" i="109"/>
  <c r="W2183" i="109"/>
  <c r="W2201" i="109"/>
  <c r="W2235" i="109"/>
  <c r="W2198" i="109"/>
  <c r="W2226" i="109"/>
  <c r="W2155" i="109"/>
  <c r="W2179" i="109"/>
  <c r="W2224" i="109"/>
  <c r="W2170" i="109"/>
  <c r="W2202" i="109"/>
  <c r="W2211" i="109"/>
  <c r="W2246" i="109"/>
  <c r="W2196" i="109"/>
  <c r="W2139" i="109"/>
  <c r="W2229" i="109"/>
  <c r="W2169" i="109"/>
  <c r="W2138" i="109"/>
  <c r="W2186" i="109"/>
  <c r="W2188" i="109"/>
  <c r="W2190" i="109"/>
  <c r="W2208" i="109"/>
  <c r="W2239" i="109"/>
  <c r="W2132" i="109"/>
  <c r="W2220" i="109"/>
  <c r="W2184" i="109"/>
  <c r="W2199" i="109"/>
  <c r="W2143" i="109"/>
  <c r="W2230" i="109"/>
  <c r="W2194" i="109"/>
  <c r="W2240" i="109"/>
  <c r="W2248" i="109"/>
  <c r="W2233" i="109"/>
  <c r="W2237" i="109"/>
  <c r="W2244" i="109"/>
  <c r="W2215" i="109"/>
  <c r="W2238" i="109"/>
  <c r="S45" i="146"/>
  <c r="S44" i="146"/>
  <c r="S43" i="146"/>
  <c r="S42" i="146"/>
  <c r="S41" i="146"/>
  <c r="S40" i="146"/>
  <c r="S39" i="146"/>
  <c r="S38" i="146"/>
  <c r="S37" i="146"/>
  <c r="S36" i="146"/>
  <c r="S35" i="146"/>
  <c r="S34" i="146"/>
  <c r="S33" i="146"/>
  <c r="S32" i="146"/>
  <c r="S31" i="146"/>
  <c r="S30" i="146"/>
  <c r="S29" i="146"/>
  <c r="S28" i="146"/>
  <c r="S27" i="146"/>
  <c r="S26" i="146"/>
  <c r="S25" i="146"/>
  <c r="S24" i="146"/>
  <c r="S23" i="146"/>
  <c r="S22" i="146"/>
  <c r="S21" i="146"/>
  <c r="S20" i="146"/>
  <c r="S19" i="146"/>
  <c r="S18" i="146"/>
  <c r="S17" i="146"/>
  <c r="S16" i="146"/>
  <c r="S15" i="146"/>
  <c r="S14" i="146"/>
  <c r="S13" i="146"/>
  <c r="S12" i="146"/>
  <c r="S11" i="146"/>
  <c r="S10" i="146"/>
  <c r="S9" i="146"/>
  <c r="S8" i="146"/>
  <c r="S7" i="146"/>
  <c r="S6" i="146"/>
  <c r="W312" i="109" l="1"/>
  <c r="W1604" i="109"/>
  <c r="W551" i="109"/>
  <c r="W49" i="109"/>
  <c r="W79" i="109"/>
  <c r="W98" i="109"/>
  <c r="W35" i="109"/>
  <c r="W94" i="109"/>
  <c r="W40" i="109"/>
  <c r="W129" i="109"/>
  <c r="W284" i="109"/>
  <c r="W173" i="109"/>
  <c r="W114" i="109"/>
  <c r="W361" i="109"/>
  <c r="W648" i="109"/>
  <c r="W632" i="109"/>
  <c r="W743" i="109"/>
  <c r="W644" i="109"/>
  <c r="W828" i="109"/>
  <c r="W768" i="109"/>
  <c r="W688" i="109"/>
  <c r="W1005" i="109"/>
  <c r="W1378" i="109"/>
  <c r="W1384" i="109"/>
  <c r="W1497" i="109"/>
  <c r="W1538" i="109"/>
  <c r="W1519" i="109"/>
  <c r="W1611" i="109"/>
  <c r="W1679" i="109"/>
  <c r="W1736" i="109"/>
  <c r="W1749" i="109"/>
  <c r="W1819" i="109"/>
  <c r="W1925" i="109"/>
  <c r="W1940" i="109"/>
  <c r="W1950" i="109"/>
  <c r="W1894" i="109"/>
  <c r="W1972" i="109"/>
  <c r="W2122" i="109"/>
  <c r="W2115" i="109"/>
  <c r="W2103" i="109"/>
  <c r="W2041" i="109"/>
  <c r="W2093" i="109"/>
  <c r="W2037" i="109"/>
  <c r="W2032" i="109"/>
  <c r="W2020" i="109"/>
  <c r="W1922" i="109"/>
  <c r="W1947" i="109"/>
  <c r="W1901" i="109"/>
  <c r="W1879" i="109"/>
  <c r="W1804" i="109"/>
  <c r="W1708" i="109"/>
  <c r="W1726" i="109"/>
  <c r="W1666" i="109"/>
  <c r="W1651" i="109"/>
  <c r="W1591" i="109"/>
  <c r="W1529" i="109"/>
  <c r="W1548" i="109"/>
  <c r="W1459" i="109"/>
  <c r="W1307" i="109"/>
  <c r="W1314" i="109"/>
  <c r="W1272" i="109"/>
  <c r="W1121" i="109"/>
  <c r="W998" i="109"/>
  <c r="W1115" i="109"/>
  <c r="W968" i="109"/>
  <c r="W974" i="109"/>
  <c r="W967" i="109"/>
  <c r="W854" i="109"/>
  <c r="W867" i="109"/>
  <c r="W879" i="109"/>
  <c r="W927" i="109"/>
  <c r="W760" i="109"/>
  <c r="W779" i="109"/>
  <c r="W775" i="109"/>
  <c r="W357" i="109"/>
  <c r="W379" i="109"/>
  <c r="W378" i="109"/>
  <c r="W392" i="109"/>
  <c r="W440" i="109"/>
  <c r="W450" i="109"/>
  <c r="W179" i="109"/>
  <c r="W36" i="109"/>
  <c r="W333" i="109"/>
  <c r="W323" i="109"/>
  <c r="W105" i="109"/>
  <c r="W51" i="109"/>
  <c r="W140" i="109"/>
  <c r="W337" i="109"/>
  <c r="W229" i="109"/>
  <c r="W125" i="109"/>
  <c r="W182" i="109"/>
  <c r="W472" i="109"/>
  <c r="W399" i="109"/>
  <c r="W340" i="109"/>
  <c r="W331" i="109"/>
  <c r="W654" i="109"/>
  <c r="W550" i="109"/>
  <c r="W375" i="109"/>
  <c r="W535" i="109"/>
  <c r="W649" i="109"/>
  <c r="W750" i="109"/>
  <c r="W655" i="109"/>
  <c r="W833" i="109"/>
  <c r="W769" i="109"/>
  <c r="W699" i="109"/>
  <c r="W929" i="109"/>
  <c r="W906" i="109"/>
  <c r="W902" i="109"/>
  <c r="W1007" i="109"/>
  <c r="W1037" i="109"/>
  <c r="W1099" i="109"/>
  <c r="W999" i="109"/>
  <c r="W1097" i="109"/>
  <c r="W1080" i="109"/>
  <c r="W1217" i="109"/>
  <c r="W1292" i="109"/>
  <c r="W1400" i="109"/>
  <c r="W1364" i="109"/>
  <c r="W1389" i="109"/>
  <c r="W1408" i="109"/>
  <c r="W1577" i="109"/>
  <c r="W1594" i="109"/>
  <c r="W1530" i="109"/>
  <c r="W1622" i="109"/>
  <c r="W1683" i="109"/>
  <c r="W1752" i="109"/>
  <c r="W1760" i="109"/>
  <c r="W1859" i="109"/>
  <c r="W1898" i="109"/>
  <c r="W2079" i="109"/>
  <c r="W1948" i="109"/>
  <c r="W1919" i="109"/>
  <c r="W2011" i="109"/>
  <c r="W2086" i="109"/>
  <c r="W1329" i="109"/>
  <c r="W1186" i="109"/>
  <c r="W2014" i="109"/>
  <c r="W1654" i="109"/>
  <c r="W1446" i="109"/>
  <c r="W925" i="109"/>
  <c r="W62" i="109"/>
  <c r="W386" i="109"/>
  <c r="W915" i="109"/>
  <c r="W1091" i="109"/>
  <c r="W1915" i="109"/>
  <c r="W2110" i="109"/>
  <c r="W2102" i="109"/>
  <c r="W2040" i="109"/>
  <c r="W2066" i="109"/>
  <c r="W1998" i="109"/>
  <c r="W2043" i="109"/>
  <c r="W2067" i="109"/>
  <c r="W1722" i="109"/>
  <c r="W1740" i="109"/>
  <c r="W1794" i="109"/>
  <c r="W1779" i="109"/>
  <c r="W1698" i="109"/>
  <c r="W1656" i="109"/>
  <c r="W1638" i="109"/>
  <c r="W1614" i="109"/>
  <c r="W1626" i="109"/>
  <c r="W1575" i="109"/>
  <c r="W1517" i="109"/>
  <c r="W1396" i="109"/>
  <c r="W1321" i="109"/>
  <c r="W1475" i="109"/>
  <c r="W1234" i="109"/>
  <c r="W1260" i="109"/>
  <c r="W1327" i="109"/>
  <c r="W1218" i="109"/>
  <c r="W1281" i="109"/>
  <c r="W1136" i="109"/>
  <c r="W1074" i="109"/>
  <c r="W1038" i="109"/>
  <c r="W1131" i="109"/>
  <c r="W1002" i="109"/>
  <c r="W938" i="109"/>
  <c r="W1060" i="109"/>
  <c r="W832" i="109"/>
  <c r="W894" i="109"/>
  <c r="W869" i="109"/>
  <c r="W916" i="109"/>
  <c r="W755" i="109"/>
  <c r="W748" i="109"/>
  <c r="W677" i="109"/>
  <c r="W796" i="109"/>
  <c r="W622" i="109"/>
  <c r="W398" i="109"/>
  <c r="W497" i="109"/>
  <c r="W442" i="109"/>
  <c r="W453" i="109"/>
  <c r="W291" i="109"/>
  <c r="W415" i="109"/>
  <c r="W154" i="109"/>
  <c r="W308" i="109"/>
  <c r="W158" i="109"/>
  <c r="W23" i="109"/>
  <c r="W112" i="109"/>
  <c r="W131" i="109"/>
  <c r="W127" i="109"/>
  <c r="W73" i="109"/>
  <c r="W306" i="109"/>
  <c r="W246" i="109"/>
  <c r="W294" i="109"/>
  <c r="W147" i="109"/>
  <c r="W204" i="109"/>
  <c r="W194" i="109"/>
  <c r="W426" i="109"/>
  <c r="W373" i="109"/>
  <c r="W542" i="109"/>
  <c r="W685" i="109"/>
  <c r="W686" i="109"/>
  <c r="W397" i="109"/>
  <c r="W569" i="109"/>
  <c r="W671" i="109"/>
  <c r="W789" i="109"/>
  <c r="W723" i="109"/>
  <c r="W857" i="109"/>
  <c r="W860" i="109"/>
  <c r="W721" i="109"/>
  <c r="W936" i="109"/>
  <c r="W917" i="109"/>
  <c r="W924" i="109"/>
  <c r="W1029" i="109"/>
  <c r="W1100" i="109"/>
  <c r="W1226" i="109"/>
  <c r="W1021" i="109"/>
  <c r="W1200" i="109"/>
  <c r="W1102" i="109"/>
  <c r="W1275" i="109"/>
  <c r="W1263" i="109"/>
  <c r="W1370" i="109"/>
  <c r="W1371" i="109"/>
  <c r="W1432" i="109"/>
  <c r="W1385" i="109"/>
  <c r="W1479" i="109"/>
  <c r="W1521" i="109"/>
  <c r="W1560" i="109"/>
  <c r="W1629" i="109"/>
  <c r="W1653" i="109"/>
  <c r="W1716" i="109"/>
  <c r="W1761" i="109"/>
  <c r="W1832" i="109"/>
  <c r="W1858" i="109"/>
  <c r="W1927" i="109"/>
  <c r="W2071" i="109"/>
  <c r="W1969" i="109"/>
  <c r="W2120" i="109"/>
  <c r="W1724" i="109"/>
  <c r="W1086" i="109"/>
  <c r="W1254" i="109"/>
  <c r="W300" i="109"/>
  <c r="W136" i="109"/>
  <c r="W817" i="109"/>
  <c r="W1050" i="109"/>
  <c r="W2055" i="109"/>
  <c r="W2026" i="109"/>
  <c r="W2016" i="109"/>
  <c r="W2054" i="109"/>
  <c r="W2001" i="109"/>
  <c r="W1982" i="109"/>
  <c r="W1934" i="109"/>
  <c r="W1907" i="109"/>
  <c r="W1993" i="109"/>
  <c r="W1926" i="109"/>
  <c r="W1897" i="109"/>
  <c r="W1881" i="109"/>
  <c r="W1817" i="109"/>
  <c r="W1738" i="109"/>
  <c r="W1620" i="109"/>
  <c r="W1570" i="109"/>
  <c r="W1593" i="109"/>
  <c r="W1613" i="109"/>
  <c r="W1556" i="109"/>
  <c r="W1494" i="109"/>
  <c r="W1445" i="109"/>
  <c r="W1404" i="109"/>
  <c r="W1369" i="109"/>
  <c r="W1368" i="109"/>
  <c r="W1433" i="109"/>
  <c r="W1207" i="109"/>
  <c r="W1284" i="109"/>
  <c r="W1280" i="109"/>
  <c r="W1020" i="109"/>
  <c r="W1026" i="109"/>
  <c r="W1001" i="109"/>
  <c r="W870" i="109"/>
  <c r="W821" i="109"/>
  <c r="W738" i="109"/>
  <c r="W747" i="109"/>
  <c r="W935" i="109"/>
  <c r="W512" i="109"/>
  <c r="W697" i="109"/>
  <c r="W433" i="109"/>
  <c r="W444" i="109"/>
  <c r="W330" i="109"/>
  <c r="W287" i="109"/>
  <c r="W591" i="109"/>
  <c r="W267" i="109"/>
  <c r="W414" i="109"/>
  <c r="W254" i="109"/>
  <c r="W135" i="109"/>
  <c r="W25" i="109"/>
  <c r="W21" i="109"/>
  <c r="W160" i="109"/>
  <c r="W39" i="109"/>
  <c r="W84" i="109"/>
  <c r="W176" i="109"/>
  <c r="W169" i="109"/>
  <c r="W307" i="109"/>
  <c r="W167" i="109"/>
  <c r="W215" i="109"/>
  <c r="W205" i="109"/>
  <c r="W428" i="109"/>
  <c r="W447" i="109"/>
  <c r="W594" i="109"/>
  <c r="W347" i="109"/>
  <c r="W590" i="109"/>
  <c r="W408" i="109"/>
  <c r="W673" i="109"/>
  <c r="W781" i="109"/>
  <c r="W613" i="109"/>
  <c r="W811" i="109"/>
  <c r="W630" i="109"/>
  <c r="W682" i="109"/>
  <c r="W732" i="109"/>
  <c r="W989" i="109"/>
  <c r="W926" i="109"/>
  <c r="W951" i="109"/>
  <c r="W1062" i="109"/>
  <c r="W1137" i="109"/>
  <c r="W1248" i="109"/>
  <c r="W1106" i="109"/>
  <c r="W1198" i="109"/>
  <c r="W1139" i="109"/>
  <c r="W1264" i="109"/>
  <c r="W1410" i="109"/>
  <c r="W1301" i="109"/>
  <c r="W1331" i="109"/>
  <c r="W1397" i="109"/>
  <c r="W1401" i="109"/>
  <c r="W1486" i="109"/>
  <c r="W1526" i="109"/>
  <c r="W1601" i="109"/>
  <c r="W1659" i="109"/>
  <c r="W1678" i="109"/>
  <c r="W1727" i="109"/>
  <c r="W1783" i="109"/>
  <c r="W1850" i="109"/>
  <c r="W1878" i="109"/>
  <c r="W1954" i="109"/>
  <c r="W1942" i="109"/>
  <c r="W1986" i="109"/>
  <c r="W2024" i="109"/>
  <c r="W2004" i="109"/>
  <c r="W394" i="109"/>
  <c r="W155" i="109"/>
  <c r="W1078" i="109"/>
  <c r="W2114" i="109"/>
  <c r="W1528" i="109"/>
  <c r="W954" i="109"/>
  <c r="W232" i="109"/>
  <c r="W439" i="109"/>
  <c r="W666" i="109"/>
  <c r="W1027" i="109"/>
  <c r="W1286" i="109"/>
  <c r="W1908" i="109"/>
  <c r="W2048" i="109"/>
  <c r="W1971" i="109"/>
  <c r="W1983" i="109"/>
  <c r="W1952" i="109"/>
  <c r="W1965" i="109"/>
  <c r="W1931" i="109"/>
  <c r="W1854" i="109"/>
  <c r="W1880" i="109"/>
  <c r="W1701" i="109"/>
  <c r="W1723" i="109"/>
  <c r="W1634" i="109"/>
  <c r="W1578" i="109"/>
  <c r="W1565" i="109"/>
  <c r="W1447" i="109"/>
  <c r="W1458" i="109"/>
  <c r="W1469" i="109"/>
  <c r="W1376" i="109"/>
  <c r="W1344" i="109"/>
  <c r="W1416" i="109"/>
  <c r="W1429" i="109"/>
  <c r="W1228" i="109"/>
  <c r="W1065" i="109"/>
  <c r="W1009" i="109"/>
  <c r="W956" i="109"/>
  <c r="W1011" i="109"/>
  <c r="W810" i="109"/>
  <c r="W910" i="109"/>
  <c r="W700" i="109"/>
  <c r="W741" i="109"/>
  <c r="W753" i="109"/>
  <c r="W728" i="109"/>
  <c r="W390" i="109"/>
  <c r="W495" i="109"/>
  <c r="W626" i="109"/>
  <c r="W407" i="109"/>
  <c r="W589" i="109"/>
  <c r="W362" i="109"/>
  <c r="W387" i="109"/>
  <c r="W332" i="109"/>
  <c r="W203" i="109"/>
  <c r="W152" i="109"/>
  <c r="W41" i="109"/>
  <c r="W133" i="109"/>
  <c r="W12" i="109"/>
  <c r="W76" i="109"/>
  <c r="W161" i="109"/>
  <c r="W6" i="109"/>
  <c r="W95" i="109"/>
  <c r="W217" i="109"/>
  <c r="W175" i="109"/>
  <c r="W202" i="109"/>
  <c r="W181" i="109"/>
  <c r="W226" i="109"/>
  <c r="W216" i="109"/>
  <c r="W504" i="109"/>
  <c r="W460" i="109"/>
  <c r="W823" i="109"/>
  <c r="W358" i="109"/>
  <c r="W519" i="109"/>
  <c r="W419" i="109"/>
  <c r="W636" i="109"/>
  <c r="W617" i="109"/>
  <c r="W639" i="109"/>
  <c r="W739" i="109"/>
  <c r="W641" i="109"/>
  <c r="W693" i="109"/>
  <c r="W795" i="109"/>
  <c r="W955" i="109"/>
  <c r="W928" i="109"/>
  <c r="W962" i="109"/>
  <c r="W1057" i="109"/>
  <c r="W1144" i="109"/>
  <c r="W1090" i="109"/>
  <c r="W1166" i="109"/>
  <c r="W1230" i="109"/>
  <c r="W1150" i="109"/>
  <c r="W1253" i="109"/>
  <c r="W1130" i="109"/>
  <c r="W1306" i="109"/>
  <c r="W1320" i="109"/>
  <c r="W1442" i="109"/>
  <c r="W1454" i="109"/>
  <c r="W1522" i="109"/>
  <c r="W1551" i="109"/>
  <c r="W1562" i="109"/>
  <c r="W1605" i="109"/>
  <c r="W1694" i="109"/>
  <c r="W1692" i="109"/>
  <c r="W1811" i="109"/>
  <c r="W1889" i="109"/>
  <c r="W1824" i="109"/>
  <c r="W2012" i="109"/>
  <c r="W2034" i="109"/>
  <c r="W1975" i="109"/>
  <c r="W2030" i="109"/>
  <c r="W46" i="109"/>
  <c r="W1402" i="109"/>
  <c r="W486" i="109"/>
  <c r="W904" i="109"/>
  <c r="W2047" i="109"/>
  <c r="W2050" i="109"/>
  <c r="W957" i="109"/>
  <c r="W778" i="109"/>
  <c r="W448" i="109"/>
  <c r="W231" i="109"/>
  <c r="W660" i="109"/>
  <c r="W1010" i="109"/>
  <c r="W2010" i="109"/>
  <c r="W2094" i="109"/>
  <c r="W2104" i="109"/>
  <c r="W1964" i="109"/>
  <c r="W2031" i="109"/>
  <c r="W2095" i="109"/>
  <c r="W1847" i="109"/>
  <c r="W1818" i="109"/>
  <c r="W1762" i="109"/>
  <c r="W1682" i="109"/>
  <c r="W1756" i="109"/>
  <c r="W1770" i="109"/>
  <c r="W1669" i="109"/>
  <c r="W1608" i="109"/>
  <c r="W1632" i="109"/>
  <c r="W1540" i="109"/>
  <c r="W1437" i="109"/>
  <c r="W1467" i="109"/>
  <c r="W1325" i="109"/>
  <c r="W1358" i="109"/>
  <c r="W1406" i="109"/>
  <c r="W1227" i="109"/>
  <c r="W1212" i="109"/>
  <c r="W1190" i="109"/>
  <c r="W1032" i="109"/>
  <c r="W1107" i="109"/>
  <c r="W1110" i="109"/>
  <c r="W1004" i="109"/>
  <c r="W881" i="109"/>
  <c r="W689" i="109"/>
  <c r="W711" i="109"/>
  <c r="W730" i="109"/>
  <c r="W664" i="109"/>
  <c r="W565" i="109"/>
  <c r="W556" i="109"/>
  <c r="W610" i="109"/>
  <c r="W580" i="109"/>
  <c r="W473" i="109"/>
  <c r="W484" i="109"/>
  <c r="W368" i="109"/>
  <c r="W385" i="109"/>
  <c r="W320" i="109"/>
  <c r="W14" i="109"/>
  <c r="W27" i="109"/>
  <c r="W153" i="109"/>
  <c r="W10" i="109"/>
  <c r="W134" i="109"/>
  <c r="W17" i="109"/>
  <c r="W106" i="109"/>
  <c r="W297" i="109"/>
  <c r="W262" i="109"/>
  <c r="W339" i="109"/>
  <c r="W191" i="109"/>
  <c r="W237" i="109"/>
  <c r="W227" i="109"/>
  <c r="W531" i="109"/>
  <c r="W189" i="109"/>
  <c r="W466" i="109"/>
  <c r="W369" i="109"/>
  <c r="W539" i="109"/>
  <c r="W430" i="109"/>
  <c r="W647" i="109"/>
  <c r="W621" i="109"/>
  <c r="W650" i="109"/>
  <c r="W835" i="109"/>
  <c r="W652" i="109"/>
  <c r="W704" i="109"/>
  <c r="W830" i="109"/>
  <c r="W1000" i="109"/>
  <c r="W947" i="109"/>
  <c r="W973" i="109"/>
  <c r="W944" i="109"/>
  <c r="W1024" i="109"/>
  <c r="W1101" i="109"/>
  <c r="W1177" i="109"/>
  <c r="W1297" i="109"/>
  <c r="W1161" i="109"/>
  <c r="W1291" i="109"/>
  <c r="W1141" i="109"/>
  <c r="W1319" i="109"/>
  <c r="W1360" i="109"/>
  <c r="W1395" i="109"/>
  <c r="W1441" i="109"/>
  <c r="W1533" i="109"/>
  <c r="W1512" i="109"/>
  <c r="W1574" i="109"/>
  <c r="W1676" i="109"/>
  <c r="W1696" i="109"/>
  <c r="W1781" i="109"/>
  <c r="W1820" i="109"/>
  <c r="W1831" i="109"/>
  <c r="W1835" i="109"/>
  <c r="W2089" i="109"/>
  <c r="W1976" i="109"/>
  <c r="W1996" i="109"/>
  <c r="W2072" i="109"/>
  <c r="W2" i="109"/>
  <c r="W1595" i="109"/>
  <c r="W1333" i="109"/>
  <c r="W1116" i="109"/>
  <c r="W511" i="109"/>
  <c r="W470" i="109"/>
  <c r="W1308" i="109"/>
  <c r="W1769" i="109"/>
  <c r="W1618" i="109"/>
  <c r="W1003" i="109"/>
  <c r="W341" i="109"/>
  <c r="W183" i="109"/>
  <c r="W770" i="109"/>
  <c r="W1108" i="109"/>
  <c r="W1967" i="109"/>
  <c r="W2119" i="109"/>
  <c r="W2060" i="109"/>
  <c r="W1978" i="109"/>
  <c r="W1885" i="109"/>
  <c r="W1826" i="109"/>
  <c r="W1798" i="109"/>
  <c r="W1746" i="109"/>
  <c r="W1747" i="109"/>
  <c r="W1730" i="109"/>
  <c r="W1684" i="109"/>
  <c r="W1649" i="109"/>
  <c r="W1625" i="109"/>
  <c r="W1566" i="109"/>
  <c r="W1571" i="109"/>
  <c r="W1409" i="109"/>
  <c r="W1283" i="109"/>
  <c r="W1326" i="109"/>
  <c r="W1251" i="109"/>
  <c r="W1114" i="109"/>
  <c r="W1191" i="109"/>
  <c r="W1122" i="109"/>
  <c r="W1088" i="109"/>
  <c r="W994" i="109"/>
  <c r="W788" i="109"/>
  <c r="W705" i="109"/>
  <c r="W729" i="109"/>
  <c r="W653" i="109"/>
  <c r="W541" i="109"/>
  <c r="W376" i="109"/>
  <c r="W309" i="109"/>
  <c r="W289" i="109"/>
  <c r="W324" i="109"/>
  <c r="W201" i="109"/>
  <c r="W225" i="109"/>
  <c r="W264" i="109"/>
  <c r="W16" i="109"/>
  <c r="W122" i="109"/>
  <c r="W145" i="109"/>
  <c r="W28" i="109"/>
  <c r="W117" i="109"/>
  <c r="W9" i="109"/>
  <c r="W235" i="109"/>
  <c r="W184" i="109"/>
  <c r="W274" i="109"/>
  <c r="W248" i="109"/>
  <c r="W238" i="109"/>
  <c r="W388" i="109"/>
  <c r="W200" i="109"/>
  <c r="W477" i="109"/>
  <c r="W380" i="109"/>
  <c r="W579" i="109"/>
  <c r="W441" i="109"/>
  <c r="W658" i="109"/>
  <c r="W740" i="109"/>
  <c r="W661" i="109"/>
  <c r="W712" i="109"/>
  <c r="W663" i="109"/>
  <c r="W715" i="109"/>
  <c r="W841" i="109"/>
  <c r="W952" i="109"/>
  <c r="W783" i="109"/>
  <c r="W984" i="109"/>
  <c r="W963" i="109"/>
  <c r="W1111" i="109"/>
  <c r="W1112" i="109"/>
  <c r="W1188" i="109"/>
  <c r="W1143" i="109"/>
  <c r="W1172" i="109"/>
  <c r="W1242" i="109"/>
  <c r="W1152" i="109"/>
  <c r="W1359" i="109"/>
  <c r="W1296" i="109"/>
  <c r="W1419" i="109"/>
  <c r="W1464" i="109"/>
  <c r="W1555" i="109"/>
  <c r="W1534" i="109"/>
  <c r="W1545" i="109"/>
  <c r="W1650" i="109"/>
  <c r="W1707" i="109"/>
  <c r="W1759" i="109"/>
  <c r="W1843" i="109"/>
  <c r="W1845" i="109"/>
  <c r="W1846" i="109"/>
  <c r="W1949" i="109"/>
  <c r="W1994" i="109"/>
  <c r="W2018" i="109"/>
  <c r="W1988" i="109"/>
  <c r="W1836" i="109"/>
  <c r="W1627" i="109"/>
  <c r="W1393" i="109"/>
  <c r="W180" i="109"/>
  <c r="W1213" i="109"/>
  <c r="W1628" i="109"/>
  <c r="W1246" i="109"/>
  <c r="W751" i="109"/>
  <c r="W561" i="109"/>
  <c r="W162" i="109"/>
  <c r="W268" i="109"/>
  <c r="W558" i="109"/>
  <c r="W1119" i="109"/>
  <c r="W2085" i="109"/>
  <c r="W1979" i="109"/>
  <c r="W1974" i="109"/>
  <c r="W1870" i="109"/>
  <c r="W1848" i="109"/>
  <c r="W1806" i="109"/>
  <c r="W1640" i="109"/>
  <c r="W1624" i="109"/>
  <c r="W1603" i="109"/>
  <c r="W1552" i="109"/>
  <c r="W1513" i="109"/>
  <c r="W1484" i="109"/>
  <c r="W1310" i="109"/>
  <c r="W1387" i="109"/>
  <c r="W1354" i="109"/>
  <c r="W1265" i="109"/>
  <c r="W1315" i="109"/>
  <c r="W1305" i="109"/>
  <c r="W1293" i="109"/>
  <c r="W1179" i="109"/>
  <c r="W1127" i="109"/>
  <c r="W930" i="109"/>
  <c r="W1025" i="109"/>
  <c r="W985" i="109"/>
  <c r="W1006" i="109"/>
  <c r="W856" i="109"/>
  <c r="W872" i="109"/>
  <c r="W818" i="109"/>
  <c r="W642" i="109"/>
  <c r="W540" i="109"/>
  <c r="W247" i="109"/>
  <c r="W280" i="109"/>
  <c r="W188" i="109"/>
  <c r="W313" i="109"/>
  <c r="W263" i="109"/>
  <c r="W3" i="109"/>
  <c r="W5" i="109"/>
  <c r="W109" i="109"/>
  <c r="W43" i="109"/>
  <c r="W198" i="109"/>
  <c r="W128" i="109"/>
  <c r="W20" i="109"/>
  <c r="W403" i="109"/>
  <c r="W220" i="109"/>
  <c r="W163" i="109"/>
  <c r="W259" i="109"/>
  <c r="W249" i="109"/>
  <c r="W417" i="109"/>
  <c r="W211" i="109"/>
  <c r="W488" i="109"/>
  <c r="W391" i="109"/>
  <c r="W524" i="109"/>
  <c r="W452" i="109"/>
  <c r="W669" i="109"/>
  <c r="W527" i="109"/>
  <c r="W533" i="109"/>
  <c r="W825" i="109"/>
  <c r="W745" i="109"/>
  <c r="W726" i="109"/>
  <c r="W852" i="109"/>
  <c r="W782" i="109"/>
  <c r="W794" i="109"/>
  <c r="W995" i="109"/>
  <c r="W1051" i="109"/>
  <c r="W1118" i="109"/>
  <c r="W1071" i="109"/>
  <c r="W1214" i="109"/>
  <c r="W1154" i="109"/>
  <c r="W1183" i="109"/>
  <c r="W1386" i="109"/>
  <c r="W1163" i="109"/>
  <c r="W1361" i="109"/>
  <c r="W1349" i="109"/>
  <c r="W1430" i="109"/>
  <c r="W1471" i="109"/>
  <c r="W1510" i="109"/>
  <c r="W1532" i="109"/>
  <c r="W1572" i="109"/>
  <c r="W1647" i="109"/>
  <c r="W1710" i="109"/>
  <c r="W1773" i="109"/>
  <c r="W1797" i="109"/>
  <c r="W1892" i="109"/>
  <c r="W1946" i="109"/>
  <c r="W1906" i="109"/>
  <c r="W2063" i="109"/>
  <c r="W1962" i="109"/>
  <c r="W2029" i="109"/>
  <c r="W979" i="109"/>
  <c r="W364" i="109"/>
  <c r="W1076" i="109"/>
  <c r="W1421" i="109"/>
  <c r="W2028" i="109"/>
  <c r="W1973" i="109"/>
  <c r="W1963" i="109"/>
  <c r="W1844" i="109"/>
  <c r="W1810" i="109"/>
  <c r="W1764" i="109"/>
  <c r="W1733" i="109"/>
  <c r="W1792" i="109"/>
  <c r="W1645" i="109"/>
  <c r="W1617" i="109"/>
  <c r="W1599" i="109"/>
  <c r="W1579" i="109"/>
  <c r="W1558" i="109"/>
  <c r="W1451" i="109"/>
  <c r="W1450" i="109"/>
  <c r="W1452" i="109"/>
  <c r="W1394" i="109"/>
  <c r="W1355" i="109"/>
  <c r="W1302" i="109"/>
  <c r="W1210" i="109"/>
  <c r="W1309" i="109"/>
  <c r="W1294" i="109"/>
  <c r="W1201" i="109"/>
  <c r="W1180" i="109"/>
  <c r="W1023" i="109"/>
  <c r="W919" i="109"/>
  <c r="W1022" i="109"/>
  <c r="W880" i="109"/>
  <c r="W934" i="109"/>
  <c r="W819" i="109"/>
  <c r="W802" i="109"/>
  <c r="W790" i="109"/>
  <c r="W784" i="109"/>
  <c r="W631" i="109"/>
  <c r="W536" i="109"/>
  <c r="W530" i="109"/>
  <c r="W614" i="109"/>
  <c r="W356" i="109"/>
  <c r="W596" i="109"/>
  <c r="W174" i="109"/>
  <c r="W265" i="109"/>
  <c r="W142" i="109"/>
  <c r="W286" i="109"/>
  <c r="W38" i="109"/>
  <c r="W57" i="109"/>
  <c r="W33" i="109"/>
  <c r="W56" i="109"/>
  <c r="W55" i="109"/>
  <c r="W139" i="109"/>
  <c r="W31" i="109"/>
  <c r="W251" i="109"/>
  <c r="W272" i="109"/>
  <c r="W164" i="109"/>
  <c r="W270" i="109"/>
  <c r="W260" i="109"/>
  <c r="W404" i="109"/>
  <c r="W222" i="109"/>
  <c r="W500" i="109"/>
  <c r="W402" i="109"/>
  <c r="W529" i="109"/>
  <c r="W463" i="109"/>
  <c r="W735" i="109"/>
  <c r="W538" i="109"/>
  <c r="W544" i="109"/>
  <c r="W861" i="109"/>
  <c r="W824" i="109"/>
  <c r="W737" i="109"/>
  <c r="W866" i="109"/>
  <c r="W793" i="109"/>
  <c r="W805" i="109"/>
  <c r="W1008" i="109"/>
  <c r="W943" i="109"/>
  <c r="W1124" i="109"/>
  <c r="W1073" i="109"/>
  <c r="W1220" i="109"/>
  <c r="W1165" i="109"/>
  <c r="W1194" i="109"/>
  <c r="W1269" i="109"/>
  <c r="W1174" i="109"/>
  <c r="W1350" i="109"/>
  <c r="W1338" i="109"/>
  <c r="W1417" i="109"/>
  <c r="W1482" i="109"/>
  <c r="W1516" i="109"/>
  <c r="W1561" i="109"/>
  <c r="W1585" i="109"/>
  <c r="W1715" i="109"/>
  <c r="W1690" i="109"/>
  <c r="W1748" i="109"/>
  <c r="W1861" i="109"/>
  <c r="W1857" i="109"/>
  <c r="W1866" i="109"/>
  <c r="W1961" i="109"/>
  <c r="W1937" i="109"/>
  <c r="W2092" i="109"/>
  <c r="W2035" i="109"/>
  <c r="W432" i="109"/>
  <c r="W1855" i="109"/>
  <c r="W1541" i="109"/>
  <c r="W2019" i="109"/>
  <c r="W1999" i="109"/>
  <c r="W2082" i="109"/>
  <c r="W1956" i="109"/>
  <c r="W1914" i="109"/>
  <c r="W1944" i="109"/>
  <c r="W1842" i="109"/>
  <c r="W1799" i="109"/>
  <c r="W1755" i="109"/>
  <c r="W1717" i="109"/>
  <c r="W1713" i="109"/>
  <c r="W1763" i="109"/>
  <c r="W1609" i="109"/>
  <c r="W1587" i="109"/>
  <c r="W1489" i="109"/>
  <c r="W1412" i="109"/>
  <c r="W1346" i="109"/>
  <c r="W1377" i="109"/>
  <c r="W1278" i="109"/>
  <c r="W1168" i="109"/>
  <c r="W1063" i="109"/>
  <c r="W1012" i="109"/>
  <c r="W908" i="109"/>
  <c r="W980" i="109"/>
  <c r="W859" i="109"/>
  <c r="W921" i="109"/>
  <c r="W687" i="109"/>
  <c r="W618" i="109"/>
  <c r="W634" i="109"/>
  <c r="W620" i="109"/>
  <c r="W554" i="109"/>
  <c r="W627" i="109"/>
  <c r="W420" i="109"/>
  <c r="W431" i="109"/>
  <c r="W564" i="109"/>
  <c r="W676" i="109"/>
  <c r="W276" i="109"/>
  <c r="W595" i="109"/>
  <c r="W438" i="109"/>
  <c r="W210" i="109"/>
  <c r="W261" i="109"/>
  <c r="W124" i="109"/>
  <c r="W283" i="109"/>
  <c r="W7" i="109"/>
  <c r="W54" i="109"/>
  <c r="W22" i="109"/>
  <c r="W67" i="109"/>
  <c r="W66" i="109"/>
  <c r="W150" i="109"/>
  <c r="W42" i="109"/>
  <c r="W224" i="109"/>
  <c r="W285" i="109"/>
  <c r="W165" i="109"/>
  <c r="W281" i="109"/>
  <c r="W271" i="109"/>
  <c r="W377" i="109"/>
  <c r="W233" i="109"/>
  <c r="W659" i="109"/>
  <c r="W413" i="109"/>
  <c r="W518" i="109"/>
  <c r="W474" i="109"/>
  <c r="W537" i="109"/>
  <c r="W549" i="109"/>
  <c r="W555" i="109"/>
  <c r="W624" i="109"/>
  <c r="W847" i="109"/>
  <c r="W762" i="109"/>
  <c r="W787" i="109"/>
  <c r="W804" i="109"/>
  <c r="W816" i="109"/>
  <c r="W1019" i="109"/>
  <c r="W1034" i="109"/>
  <c r="W1155" i="109"/>
  <c r="W1082" i="109"/>
  <c r="W1259" i="109"/>
  <c r="W1176" i="109"/>
  <c r="W1059" i="109"/>
  <c r="W1258" i="109"/>
  <c r="W1185" i="109"/>
  <c r="W1337" i="109"/>
  <c r="W1316" i="109"/>
  <c r="W1428" i="109"/>
  <c r="W1438" i="109"/>
  <c r="W1531" i="109"/>
  <c r="W1496" i="109"/>
  <c r="W1583" i="109"/>
  <c r="W1664" i="109"/>
  <c r="W1699" i="109"/>
  <c r="W1771" i="109"/>
  <c r="W1803" i="109"/>
  <c r="W1860" i="109"/>
  <c r="W1911" i="109"/>
  <c r="W1902" i="109"/>
  <c r="W1984" i="109"/>
  <c r="W2074" i="109"/>
  <c r="W2078" i="109"/>
  <c r="W834" i="109"/>
  <c r="W1109" i="109"/>
  <c r="W383" i="109"/>
  <c r="W1374" i="109"/>
  <c r="W1989" i="109"/>
  <c r="W2109" i="109"/>
  <c r="W2061" i="109"/>
  <c r="W2101" i="109"/>
  <c r="W1920" i="109"/>
  <c r="W1909" i="109"/>
  <c r="W1876" i="109"/>
  <c r="W1874" i="109"/>
  <c r="W1777" i="109"/>
  <c r="W1837" i="109"/>
  <c r="W1735" i="109"/>
  <c r="W1768" i="109"/>
  <c r="W1780" i="109"/>
  <c r="W1697" i="109"/>
  <c r="W1725" i="109"/>
  <c r="W1660" i="109"/>
  <c r="W1619" i="109"/>
  <c r="W1567" i="109"/>
  <c r="W1502" i="109"/>
  <c r="W1439" i="109"/>
  <c r="W1460" i="109"/>
  <c r="W1276" i="109"/>
  <c r="W1245" i="109"/>
  <c r="W1262" i="109"/>
  <c r="W1221" i="109"/>
  <c r="W1129" i="109"/>
  <c r="W1169" i="109"/>
  <c r="W1123" i="109"/>
  <c r="W1096" i="109"/>
  <c r="W1098" i="109"/>
  <c r="W1104" i="109"/>
  <c r="W1013" i="109"/>
  <c r="W897" i="109"/>
  <c r="W1039" i="109"/>
  <c r="W883" i="109"/>
  <c r="W727" i="109"/>
  <c r="W733" i="109"/>
  <c r="W754" i="109"/>
  <c r="W662" i="109"/>
  <c r="W722" i="109"/>
  <c r="W623" i="109"/>
  <c r="W701" i="109"/>
  <c r="W411" i="109"/>
  <c r="W422" i="109"/>
  <c r="W510" i="109"/>
  <c r="W258" i="109"/>
  <c r="W437" i="109"/>
  <c r="W221" i="109"/>
  <c r="W243" i="109"/>
  <c r="W223" i="109"/>
  <c r="W146" i="109"/>
  <c r="W236" i="109"/>
  <c r="W113" i="109"/>
  <c r="W196" i="109"/>
  <c r="W123" i="109"/>
  <c r="W78" i="109"/>
  <c r="W77" i="109"/>
  <c r="W171" i="109"/>
  <c r="W53" i="109"/>
  <c r="W405" i="109"/>
  <c r="W498" i="109"/>
  <c r="W166" i="109"/>
  <c r="W292" i="109"/>
  <c r="W282" i="109"/>
  <c r="W393" i="109"/>
  <c r="W244" i="109"/>
  <c r="W665" i="109"/>
  <c r="W424" i="109"/>
  <c r="W568" i="109"/>
  <c r="W485" i="109"/>
  <c r="W548" i="109"/>
  <c r="W560" i="109"/>
  <c r="W566" i="109"/>
  <c r="W635" i="109"/>
  <c r="W718" i="109"/>
  <c r="W763" i="109"/>
  <c r="W798" i="109"/>
  <c r="W815" i="109"/>
  <c r="W827" i="109"/>
  <c r="W1035" i="109"/>
  <c r="W865" i="109"/>
  <c r="W1061" i="109"/>
  <c r="W1117" i="109"/>
  <c r="W1132" i="109"/>
  <c r="W1187" i="109"/>
  <c r="W1070" i="109"/>
  <c r="W1236" i="109"/>
  <c r="W1196" i="109"/>
  <c r="W1339" i="109"/>
  <c r="W1399" i="109"/>
  <c r="W1381" i="109"/>
  <c r="W1414" i="109"/>
  <c r="W1477" i="109"/>
  <c r="W1523" i="109"/>
  <c r="W1596" i="109"/>
  <c r="W1662" i="109"/>
  <c r="W1721" i="109"/>
  <c r="W1782" i="109"/>
  <c r="W1808" i="109"/>
  <c r="W1838" i="109"/>
  <c r="W1882" i="109"/>
  <c r="W1917" i="109"/>
  <c r="W1981" i="109"/>
  <c r="W2044" i="109"/>
  <c r="W2077" i="109"/>
  <c r="W1390" i="109"/>
  <c r="W190" i="109"/>
  <c r="W1274" i="109"/>
  <c r="W2005" i="109"/>
  <c r="W806" i="109"/>
  <c r="W371" i="109"/>
  <c r="W1330" i="109"/>
  <c r="W2073" i="109"/>
  <c r="W2100" i="109"/>
  <c r="W2070" i="109"/>
  <c r="W2111" i="109"/>
  <c r="W2045" i="109"/>
  <c r="W2000" i="109"/>
  <c r="W2042" i="109"/>
  <c r="W2049" i="109"/>
  <c r="W1910" i="109"/>
  <c r="W1884" i="109"/>
  <c r="W1887" i="109"/>
  <c r="W1871" i="109"/>
  <c r="W1789" i="109"/>
  <c r="W1795" i="109"/>
  <c r="W1731" i="109"/>
  <c r="W1557" i="109"/>
  <c r="W1539" i="109"/>
  <c r="W1457" i="109"/>
  <c r="W1392" i="109"/>
  <c r="W1375" i="109"/>
  <c r="W1304" i="109"/>
  <c r="W1157" i="109"/>
  <c r="W1342" i="109"/>
  <c r="W1133" i="109"/>
  <c r="W1089" i="109"/>
  <c r="W1153" i="109"/>
  <c r="W886" i="109"/>
  <c r="W996" i="109"/>
  <c r="W702" i="109"/>
  <c r="W651" i="109"/>
  <c r="W678" i="109"/>
  <c r="W799" i="109"/>
  <c r="W742" i="109"/>
  <c r="W587" i="109"/>
  <c r="W695" i="109"/>
  <c r="W343" i="109"/>
  <c r="W475" i="109"/>
  <c r="W401" i="109"/>
  <c r="W585" i="109"/>
  <c r="W245" i="109"/>
  <c r="W372" i="109"/>
  <c r="W344" i="109"/>
  <c r="W102" i="109"/>
  <c r="W159" i="109"/>
  <c r="W186" i="109"/>
  <c r="W89" i="109"/>
  <c r="W88" i="109"/>
  <c r="W241" i="109"/>
  <c r="W64" i="109"/>
  <c r="W416" i="109"/>
  <c r="W4" i="109"/>
  <c r="W207" i="109"/>
  <c r="W303" i="109"/>
  <c r="W293" i="109"/>
  <c r="W395" i="109"/>
  <c r="W255" i="109"/>
  <c r="W583" i="109"/>
  <c r="W435" i="109"/>
  <c r="W674" i="109"/>
  <c r="W496" i="109"/>
  <c r="W559" i="109"/>
  <c r="W571" i="109"/>
  <c r="W577" i="109"/>
  <c r="W646" i="109"/>
  <c r="W752" i="109"/>
  <c r="W764" i="109"/>
  <c r="W809" i="109"/>
  <c r="W826" i="109"/>
  <c r="W838" i="109"/>
  <c r="W950" i="109"/>
  <c r="W876" i="109"/>
  <c r="W1072" i="109"/>
  <c r="W1031" i="109"/>
  <c r="W1138" i="109"/>
  <c r="W1231" i="109"/>
  <c r="W1081" i="109"/>
  <c r="W1225" i="109"/>
  <c r="W1202" i="109"/>
  <c r="W1222" i="109"/>
  <c r="W1388" i="109"/>
  <c r="W1382" i="109"/>
  <c r="W1425" i="109"/>
  <c r="W1488" i="109"/>
  <c r="W1462" i="109"/>
  <c r="W1535" i="109"/>
  <c r="W1689" i="109"/>
  <c r="W1705" i="109"/>
  <c r="W1816" i="109"/>
  <c r="W1813" i="109"/>
  <c r="W1849" i="109"/>
  <c r="W1903" i="109"/>
  <c r="W1987" i="109"/>
  <c r="W2017" i="109"/>
  <c r="W2062" i="109"/>
  <c r="W2108" i="109"/>
  <c r="W2053" i="109"/>
  <c r="W1602" i="109"/>
  <c r="W611" i="109"/>
  <c r="W1069" i="109"/>
  <c r="W1498" i="109"/>
  <c r="W1343" i="109"/>
  <c r="W888" i="109"/>
  <c r="W319" i="109"/>
  <c r="W208" i="109"/>
  <c r="W710" i="109"/>
  <c r="W1807" i="109"/>
  <c r="W2052" i="109"/>
  <c r="W2038" i="109"/>
  <c r="W2056" i="109"/>
  <c r="W2107" i="109"/>
  <c r="W1953" i="109"/>
  <c r="W1787" i="109"/>
  <c r="W1784" i="109"/>
  <c r="W1745" i="109"/>
  <c r="W1688" i="109"/>
  <c r="W1695" i="109"/>
  <c r="W1637" i="109"/>
  <c r="W1564" i="109"/>
  <c r="W1576" i="109"/>
  <c r="W1525" i="109"/>
  <c r="W1514" i="109"/>
  <c r="W1448" i="109"/>
  <c r="W1336" i="109"/>
  <c r="W1271" i="109"/>
  <c r="W1298" i="109"/>
  <c r="W1158" i="109"/>
  <c r="W1043" i="109"/>
  <c r="W1056" i="109"/>
  <c r="W875" i="109"/>
  <c r="W922" i="109"/>
  <c r="W914" i="109"/>
  <c r="W694" i="109"/>
  <c r="W899" i="109"/>
  <c r="W640" i="109"/>
  <c r="W609" i="109"/>
  <c r="W598" i="109"/>
  <c r="W684" i="109"/>
  <c r="W708" i="109"/>
  <c r="W525" i="109"/>
  <c r="W520" i="109"/>
  <c r="W322" i="109"/>
  <c r="W219" i="109"/>
  <c r="W253" i="109"/>
  <c r="W132" i="109"/>
  <c r="W91" i="109"/>
  <c r="W144" i="109"/>
  <c r="W90" i="109"/>
  <c r="W100" i="109"/>
  <c r="W99" i="109"/>
  <c r="W290" i="109"/>
  <c r="W75" i="109"/>
  <c r="W502" i="109"/>
  <c r="W15" i="109"/>
  <c r="W487" i="109"/>
  <c r="W314" i="109"/>
  <c r="W304" i="109"/>
  <c r="W491" i="109"/>
  <c r="W266" i="109"/>
  <c r="W412" i="109"/>
  <c r="W446" i="109"/>
  <c r="W584" i="109"/>
  <c r="W513" i="109"/>
  <c r="W570" i="109"/>
  <c r="W582" i="109"/>
  <c r="W588" i="109"/>
  <c r="W657" i="109"/>
  <c r="W814" i="109"/>
  <c r="W765" i="109"/>
  <c r="W820" i="109"/>
  <c r="W837" i="109"/>
  <c r="W849" i="109"/>
  <c r="W997" i="109"/>
  <c r="W887" i="109"/>
  <c r="W1036" i="109"/>
  <c r="W1045" i="109"/>
  <c r="W1149" i="109"/>
  <c r="W1113" i="109"/>
  <c r="W1092" i="109"/>
  <c r="W1211" i="109"/>
  <c r="W1203" i="109"/>
  <c r="W1233" i="109"/>
  <c r="W1455" i="109"/>
  <c r="W1443" i="109"/>
  <c r="W1436" i="109"/>
  <c r="W1527" i="109"/>
  <c r="W1520" i="109"/>
  <c r="W1546" i="109"/>
  <c r="W1642" i="109"/>
  <c r="W1674" i="109"/>
  <c r="W1732" i="109"/>
  <c r="W1856" i="109"/>
  <c r="W1830" i="109"/>
  <c r="W1896" i="109"/>
  <c r="W1930" i="109"/>
  <c r="W2036" i="109"/>
  <c r="W1977" i="109"/>
  <c r="W2064" i="109"/>
  <c r="W355" i="109"/>
  <c r="W1959" i="109"/>
  <c r="W1814" i="109"/>
  <c r="W1980" i="109"/>
  <c r="W1936" i="109"/>
  <c r="W1900" i="109"/>
  <c r="W1875" i="109"/>
  <c r="W1767" i="109"/>
  <c r="W1776" i="109"/>
  <c r="W1711" i="109"/>
  <c r="W1734" i="109"/>
  <c r="W1686" i="109"/>
  <c r="W1704" i="109"/>
  <c r="W1675" i="109"/>
  <c r="W1668" i="109"/>
  <c r="W1503" i="109"/>
  <c r="W1554" i="109"/>
  <c r="W1431" i="109"/>
  <c r="W1474" i="109"/>
  <c r="W1322" i="109"/>
  <c r="W1366" i="109"/>
  <c r="W1332" i="109"/>
  <c r="W1238" i="109"/>
  <c r="W1146" i="109"/>
  <c r="W1087" i="109"/>
  <c r="W1015" i="109"/>
  <c r="W1067" i="109"/>
  <c r="W981" i="109"/>
  <c r="W808" i="109"/>
  <c r="W776" i="109"/>
  <c r="W758" i="109"/>
  <c r="W629" i="109"/>
  <c r="W801" i="109"/>
  <c r="W692" i="109"/>
  <c r="W543" i="109"/>
  <c r="W667" i="109"/>
  <c r="W545" i="109"/>
  <c r="W683" i="109"/>
  <c r="W462" i="109"/>
  <c r="W363" i="109"/>
  <c r="W311" i="109"/>
  <c r="W199" i="109"/>
  <c r="W192" i="109"/>
  <c r="W214" i="109"/>
  <c r="W206" i="109"/>
  <c r="W218" i="109"/>
  <c r="W230" i="109"/>
  <c r="W74" i="109"/>
  <c r="W80" i="109"/>
  <c r="W87" i="109"/>
  <c r="W120" i="109"/>
  <c r="W138" i="109"/>
  <c r="W110" i="109"/>
  <c r="W336" i="109"/>
  <c r="W86" i="109"/>
  <c r="W240" i="109"/>
  <c r="W26" i="109"/>
  <c r="W172" i="109"/>
  <c r="W325" i="109"/>
  <c r="W315" i="109"/>
  <c r="W366" i="109"/>
  <c r="W277" i="109"/>
  <c r="W423" i="109"/>
  <c r="W457" i="109"/>
  <c r="W586" i="109"/>
  <c r="W514" i="109"/>
  <c r="W581" i="109"/>
  <c r="W593" i="109"/>
  <c r="W713" i="109"/>
  <c r="W668" i="109"/>
  <c r="W858" i="109"/>
  <c r="W945" i="109"/>
  <c r="W831" i="109"/>
  <c r="W848" i="109"/>
  <c r="W862" i="109"/>
  <c r="W1030" i="109"/>
  <c r="W898" i="109"/>
  <c r="W1040" i="109"/>
  <c r="W1084" i="109"/>
  <c r="W1160" i="109"/>
  <c r="W1148" i="109"/>
  <c r="W1103" i="109"/>
  <c r="W1219" i="109"/>
  <c r="W1204" i="109"/>
  <c r="W1244" i="109"/>
  <c r="W1398" i="109"/>
  <c r="W1453" i="109"/>
  <c r="W1449" i="109"/>
  <c r="W1550" i="109"/>
  <c r="W1542" i="109"/>
  <c r="W1590" i="109"/>
  <c r="W1658" i="109"/>
  <c r="W1728" i="109"/>
  <c r="W1758" i="109"/>
  <c r="W1796" i="109"/>
  <c r="W1834" i="109"/>
  <c r="W1957" i="109"/>
  <c r="W1893" i="109"/>
  <c r="W2057" i="109"/>
  <c r="W2118" i="109"/>
  <c r="W2007" i="109"/>
  <c r="W1720" i="109"/>
  <c r="W1120" i="109"/>
  <c r="W1341" i="109"/>
  <c r="W1883" i="109"/>
  <c r="W1335" i="109"/>
  <c r="W1049" i="109"/>
  <c r="W156" i="109"/>
  <c r="W116" i="109"/>
  <c r="W572" i="109"/>
  <c r="W913" i="109"/>
  <c r="W1673" i="109"/>
  <c r="W2080" i="109"/>
  <c r="W2022" i="109"/>
  <c r="W1923" i="109"/>
  <c r="W1992" i="109"/>
  <c r="W1951" i="109"/>
  <c r="W2051" i="109"/>
  <c r="W1929" i="109"/>
  <c r="W1928" i="109"/>
  <c r="W2083" i="109"/>
  <c r="W1899" i="109"/>
  <c r="W1862" i="109"/>
  <c r="W1821" i="109"/>
  <c r="W1751" i="109"/>
  <c r="W1744" i="109"/>
  <c r="W1712" i="109"/>
  <c r="W1615" i="109"/>
  <c r="W1597" i="109"/>
  <c r="W1518" i="109"/>
  <c r="W1420" i="109"/>
  <c r="W1434" i="109"/>
  <c r="W1463" i="109"/>
  <c r="W1318" i="109"/>
  <c r="W1313" i="109"/>
  <c r="W1427" i="109"/>
  <c r="W1261" i="109"/>
  <c r="W1216" i="109"/>
  <c r="W1125" i="109"/>
  <c r="W1151" i="109"/>
  <c r="W1041" i="109"/>
  <c r="W987" i="109"/>
  <c r="W1055" i="109"/>
  <c r="W992" i="109"/>
  <c r="W969" i="109"/>
  <c r="W1028" i="109"/>
  <c r="W911" i="109"/>
  <c r="W786" i="109"/>
  <c r="W946" i="109"/>
  <c r="W829" i="109"/>
  <c r="W757" i="109"/>
  <c r="W675" i="109"/>
  <c r="W354" i="109"/>
  <c r="W396" i="109"/>
  <c r="W278" i="109"/>
  <c r="W168" i="109"/>
  <c r="W302" i="109"/>
  <c r="W389" i="109"/>
  <c r="W177" i="109"/>
  <c r="W63" i="109"/>
  <c r="W69" i="109"/>
  <c r="W126" i="109"/>
  <c r="W11" i="109"/>
  <c r="W349" i="109"/>
  <c r="W121" i="109"/>
  <c r="W228" i="109"/>
  <c r="W97" i="109"/>
  <c r="W242" i="109"/>
  <c r="W37" i="109"/>
  <c r="W476" i="109"/>
  <c r="W334" i="109"/>
  <c r="W326" i="109"/>
  <c r="W480" i="109"/>
  <c r="W288" i="109"/>
  <c r="W434" i="109"/>
  <c r="W468" i="109"/>
  <c r="W628" i="109"/>
  <c r="W515" i="109"/>
  <c r="W592" i="109"/>
  <c r="W599" i="109"/>
  <c r="W619" i="109"/>
  <c r="W681" i="109"/>
  <c r="W771" i="109"/>
  <c r="W761" i="109"/>
  <c r="W842" i="109"/>
  <c r="W863" i="109"/>
  <c r="W937" i="109"/>
  <c r="W964" i="109"/>
  <c r="W909" i="109"/>
  <c r="W1083" i="109"/>
  <c r="W1093" i="109"/>
  <c r="W1171" i="109"/>
  <c r="W1159" i="109"/>
  <c r="W1237" i="109"/>
  <c r="W1285" i="109"/>
  <c r="W1205" i="109"/>
  <c r="W1255" i="109"/>
  <c r="W1407" i="109"/>
  <c r="W1372" i="109"/>
  <c r="W1507" i="109"/>
  <c r="W1588" i="109"/>
  <c r="W1607" i="109"/>
  <c r="W1592" i="109"/>
  <c r="W1672" i="109"/>
  <c r="W1685" i="109"/>
  <c r="W1737" i="109"/>
  <c r="W1775" i="109"/>
  <c r="W1841" i="109"/>
  <c r="W1991" i="109"/>
  <c r="W1932" i="109"/>
  <c r="W2065" i="109"/>
  <c r="W2105" i="109"/>
  <c r="W2027" i="109"/>
  <c r="W1267" i="109"/>
  <c r="W891" i="109"/>
  <c r="W1912" i="109"/>
  <c r="W1440" i="109"/>
  <c r="W759" i="109"/>
  <c r="W425" i="109"/>
  <c r="W148" i="109"/>
  <c r="W193" i="109"/>
  <c r="W773" i="109"/>
  <c r="W1353" i="109"/>
  <c r="W2099" i="109"/>
  <c r="W2117" i="109"/>
  <c r="W2076" i="109"/>
  <c r="W2021" i="109"/>
  <c r="W2084" i="109"/>
  <c r="W1990" i="109"/>
  <c r="W1945" i="109"/>
  <c r="W1895" i="109"/>
  <c r="W1933" i="109"/>
  <c r="W1863" i="109"/>
  <c r="W1864" i="109"/>
  <c r="W1729" i="109"/>
  <c r="W1742" i="109"/>
  <c r="W1703" i="109"/>
  <c r="W1700" i="109"/>
  <c r="W1657" i="109"/>
  <c r="W1639" i="109"/>
  <c r="W1581" i="109"/>
  <c r="W1610" i="109"/>
  <c r="W1586" i="109"/>
  <c r="W1568" i="109"/>
  <c r="W1536" i="109"/>
  <c r="W1573" i="109"/>
  <c r="W1481" i="109"/>
  <c r="W1435" i="109"/>
  <c r="W1303" i="109"/>
  <c r="W1311" i="109"/>
  <c r="W1422" i="109"/>
  <c r="W1243" i="109"/>
  <c r="W1229" i="109"/>
  <c r="W1273" i="109"/>
  <c r="W1147" i="109"/>
  <c r="W1250" i="109"/>
  <c r="W1014" i="109"/>
  <c r="W976" i="109"/>
  <c r="W983" i="109"/>
  <c r="W774" i="109"/>
  <c r="W932" i="109"/>
  <c r="W903" i="109"/>
  <c r="W521" i="109"/>
  <c r="W506" i="109"/>
  <c r="W346" i="109"/>
  <c r="W552" i="109"/>
  <c r="W679" i="109"/>
  <c r="W269" i="109"/>
  <c r="W461" i="109"/>
  <c r="W157" i="109"/>
  <c r="W209" i="109"/>
  <c r="W143" i="109"/>
  <c r="W52" i="109"/>
  <c r="W58" i="109"/>
  <c r="W115" i="109"/>
  <c r="W68" i="109"/>
  <c r="W250" i="109"/>
  <c r="W187" i="109"/>
  <c r="W279" i="109"/>
  <c r="W108" i="109"/>
  <c r="W316" i="109"/>
  <c r="W48" i="109"/>
  <c r="W522" i="109"/>
  <c r="W338" i="109"/>
  <c r="W328" i="109"/>
  <c r="W505" i="109"/>
  <c r="W299" i="109"/>
  <c r="W445" i="109"/>
  <c r="W479" i="109"/>
  <c r="W557" i="109"/>
  <c r="W516" i="109"/>
  <c r="W603" i="109"/>
  <c r="W600" i="109"/>
  <c r="W822" i="109"/>
  <c r="W746" i="109"/>
  <c r="W772" i="109"/>
  <c r="W933" i="109"/>
  <c r="W853" i="109"/>
  <c r="W868" i="109"/>
  <c r="W1048" i="109"/>
  <c r="W975" i="109"/>
  <c r="W920" i="109"/>
  <c r="W1094" i="109"/>
  <c r="W1126" i="109"/>
  <c r="W1182" i="109"/>
  <c r="W1170" i="109"/>
  <c r="W1134" i="109"/>
  <c r="W1162" i="109"/>
  <c r="W1206" i="109"/>
  <c r="W1266" i="109"/>
  <c r="W1312" i="109"/>
  <c r="W1383" i="109"/>
  <c r="W1485" i="109"/>
  <c r="W1478" i="109"/>
  <c r="W1623" i="109"/>
  <c r="W1600" i="109"/>
  <c r="W1706" i="109"/>
  <c r="W1681" i="109"/>
  <c r="W1774" i="109"/>
  <c r="W1785" i="109"/>
  <c r="W1916" i="109"/>
  <c r="W1966" i="109"/>
  <c r="W2002" i="109"/>
  <c r="W1941" i="109"/>
  <c r="W2112" i="109"/>
  <c r="W2015" i="109"/>
  <c r="W1753" i="109"/>
  <c r="W953" i="109"/>
  <c r="W567" i="109"/>
  <c r="W352" i="109"/>
  <c r="W988" i="109"/>
  <c r="W1872" i="109"/>
  <c r="W1643" i="109"/>
  <c r="W1240" i="109"/>
  <c r="W958" i="109"/>
  <c r="W843" i="109"/>
  <c r="W365" i="109"/>
  <c r="W672" i="109"/>
  <c r="W1750" i="109"/>
  <c r="W2091" i="109"/>
  <c r="W2003" i="109"/>
  <c r="W1943" i="109"/>
  <c r="W1853" i="109"/>
  <c r="W1788" i="109"/>
  <c r="W1833" i="109"/>
  <c r="W1757" i="109"/>
  <c r="W1646" i="109"/>
  <c r="W1524" i="109"/>
  <c r="W1537" i="109"/>
  <c r="W1472" i="109"/>
  <c r="W1461" i="109"/>
  <c r="W1480" i="109"/>
  <c r="W1424" i="109"/>
  <c r="W1426" i="109"/>
  <c r="W1423" i="109"/>
  <c r="W1473" i="109"/>
  <c r="W1324" i="109"/>
  <c r="W1418" i="109"/>
  <c r="W1299" i="109"/>
  <c r="W1223" i="109"/>
  <c r="W1239" i="109"/>
  <c r="W1290" i="109"/>
  <c r="W1054" i="109"/>
  <c r="W960" i="109"/>
  <c r="W965" i="109"/>
  <c r="W972" i="109"/>
  <c r="W900" i="109"/>
  <c r="W777" i="109"/>
  <c r="W851" i="109"/>
  <c r="W807" i="109"/>
  <c r="W845" i="109"/>
  <c r="W785" i="109"/>
  <c r="W532" i="109"/>
  <c r="W534" i="109"/>
  <c r="W576" i="109"/>
  <c r="W707" i="109"/>
  <c r="W464" i="109"/>
  <c r="W509" i="109"/>
  <c r="W574" i="109"/>
  <c r="W429" i="109"/>
  <c r="W458" i="109"/>
  <c r="W195" i="109"/>
  <c r="W30" i="109"/>
  <c r="W47" i="109"/>
  <c r="W104" i="109"/>
  <c r="W65" i="109"/>
  <c r="W45" i="109"/>
  <c r="W252" i="109"/>
  <c r="W151" i="109"/>
  <c r="W317" i="109"/>
  <c r="W119" i="109"/>
  <c r="W327" i="109"/>
  <c r="W59" i="109"/>
  <c r="W350" i="109"/>
  <c r="W443" i="109"/>
  <c r="W421" i="109"/>
  <c r="W351" i="109"/>
  <c r="W310" i="109"/>
  <c r="W456" i="109"/>
  <c r="W490" i="109"/>
  <c r="W528" i="109"/>
  <c r="W546" i="109"/>
  <c r="W604" i="109"/>
  <c r="W601" i="109"/>
  <c r="W839" i="109"/>
  <c r="W792" i="109"/>
  <c r="W703" i="109"/>
  <c r="W709" i="109"/>
  <c r="W1079" i="109"/>
  <c r="W873" i="109"/>
  <c r="W890" i="109"/>
  <c r="W986" i="109"/>
  <c r="W931" i="109"/>
  <c r="W1128" i="109"/>
  <c r="W1095" i="109"/>
  <c r="W1193" i="109"/>
  <c r="W1181" i="109"/>
  <c r="W1145" i="109"/>
  <c r="W1173" i="109"/>
  <c r="W1252" i="109"/>
  <c r="W1277" i="109"/>
  <c r="W1323" i="109"/>
  <c r="W1493" i="109"/>
  <c r="W1499" i="109"/>
  <c r="W1506" i="109"/>
  <c r="W1584" i="109"/>
  <c r="W1648" i="109"/>
  <c r="W1680" i="109"/>
  <c r="W1670" i="109"/>
  <c r="W1786" i="109"/>
  <c r="W1802" i="109"/>
  <c r="W1851" i="109"/>
  <c r="W1904" i="109"/>
  <c r="W1921" i="109"/>
  <c r="W2009" i="109"/>
  <c r="W2068" i="109"/>
  <c r="W2046" i="109"/>
  <c r="W454" i="109"/>
  <c r="W978" i="109"/>
  <c r="W1743" i="109"/>
  <c r="W1960" i="109"/>
  <c r="W1985" i="109"/>
  <c r="W1924" i="109"/>
  <c r="W1891" i="109"/>
  <c r="W1827" i="109"/>
  <c r="W1815" i="109"/>
  <c r="W1809" i="109"/>
  <c r="W1800" i="109"/>
  <c r="W1667" i="109"/>
  <c r="W1661" i="109"/>
  <c r="W1559" i="109"/>
  <c r="W1511" i="109"/>
  <c r="W1413" i="109"/>
  <c r="W1415" i="109"/>
  <c r="W1466" i="109"/>
  <c r="W1411" i="109"/>
  <c r="W1295" i="109"/>
  <c r="W1256" i="109"/>
  <c r="W1289" i="109"/>
  <c r="W1224" i="109"/>
  <c r="W1232" i="109"/>
  <c r="W1140" i="109"/>
  <c r="W1247" i="109"/>
  <c r="W993" i="109"/>
  <c r="W991" i="109"/>
  <c r="W892" i="109"/>
  <c r="W840" i="109"/>
  <c r="W680" i="109"/>
  <c r="W756" i="109"/>
  <c r="W409" i="109"/>
  <c r="W455" i="109"/>
  <c r="W508" i="109"/>
  <c r="W367" i="109"/>
  <c r="W427" i="109"/>
  <c r="W19" i="109"/>
  <c r="W93" i="109"/>
  <c r="W296" i="109"/>
  <c r="W101" i="109"/>
  <c r="W50" i="109"/>
  <c r="W239" i="109"/>
  <c r="W85" i="109"/>
  <c r="W130" i="109"/>
  <c r="W178" i="109"/>
  <c r="W70" i="109"/>
  <c r="W465" i="109"/>
  <c r="W481" i="109"/>
  <c r="W459" i="109"/>
  <c r="W382" i="109"/>
  <c r="W321" i="109"/>
  <c r="W467" i="109"/>
  <c r="W526" i="109"/>
  <c r="W573" i="109"/>
  <c r="W615" i="109"/>
  <c r="W605" i="109"/>
  <c r="W602" i="109"/>
  <c r="W698" i="109"/>
  <c r="W855" i="109"/>
  <c r="W714" i="109"/>
  <c r="W720" i="109"/>
  <c r="W874" i="109"/>
  <c r="W882" i="109"/>
  <c r="W901" i="109"/>
  <c r="W1016" i="109"/>
  <c r="W939" i="109"/>
  <c r="W1105" i="109"/>
  <c r="W1142" i="109"/>
  <c r="W1042" i="109"/>
  <c r="W1192" i="109"/>
  <c r="W1156" i="109"/>
  <c r="W1184" i="109"/>
  <c r="W1279" i="109"/>
  <c r="W1288" i="109"/>
  <c r="W1334" i="109"/>
  <c r="W1340" i="109"/>
  <c r="W1487" i="109"/>
  <c r="W1543" i="109"/>
  <c r="W1612" i="109"/>
  <c r="W1580" i="109"/>
  <c r="W1663" i="109"/>
  <c r="W1772" i="109"/>
  <c r="W1791" i="109"/>
  <c r="W1869" i="109"/>
  <c r="W1877" i="109"/>
  <c r="W1913" i="109"/>
  <c r="W1935" i="109"/>
  <c r="W2113" i="109"/>
  <c r="W1955" i="109"/>
  <c r="W2087" i="109"/>
  <c r="W494" i="109"/>
  <c r="W1490" i="109"/>
  <c r="W2033" i="109"/>
  <c r="W2058" i="109"/>
  <c r="W1939" i="109"/>
  <c r="W2025" i="109"/>
  <c r="W1958" i="109"/>
  <c r="W1968" i="109"/>
  <c r="W1886" i="109"/>
  <c r="W1822" i="109"/>
  <c r="W1790" i="109"/>
  <c r="W1812" i="109"/>
  <c r="W1805" i="109"/>
  <c r="W1714" i="109"/>
  <c r="W1598" i="109"/>
  <c r="W1630" i="109"/>
  <c r="W1589" i="109"/>
  <c r="W1569" i="109"/>
  <c r="W1553" i="109"/>
  <c r="W1495" i="109"/>
  <c r="W1491" i="109"/>
  <c r="W1465" i="109"/>
  <c r="W1380" i="109"/>
  <c r="W1391" i="109"/>
  <c r="W1405" i="109"/>
  <c r="W1348" i="109"/>
  <c r="W1135" i="109"/>
  <c r="W982" i="109"/>
  <c r="W948" i="109"/>
  <c r="W889" i="109"/>
  <c r="W706" i="109"/>
  <c r="W612" i="109"/>
  <c r="W578" i="109"/>
  <c r="W400" i="109"/>
  <c r="W374" i="109"/>
  <c r="W597" i="109"/>
  <c r="W418" i="109"/>
  <c r="W517" i="109"/>
  <c r="W298" i="109"/>
  <c r="W359" i="109"/>
  <c r="W406" i="109"/>
  <c r="W212" i="109"/>
  <c r="W483" i="109"/>
  <c r="W8" i="109"/>
  <c r="W275" i="109"/>
  <c r="W82" i="109"/>
  <c r="W295" i="109"/>
  <c r="W335" i="109"/>
  <c r="W34" i="109"/>
  <c r="W44" i="109"/>
  <c r="W61" i="109"/>
  <c r="W301" i="109"/>
  <c r="W96" i="109"/>
  <c r="W141" i="109"/>
  <c r="W213" i="109"/>
  <c r="W81" i="109"/>
  <c r="W492" i="109"/>
  <c r="W503" i="109"/>
  <c r="W553" i="109"/>
  <c r="W384" i="109"/>
  <c r="W348" i="109"/>
  <c r="W478" i="109"/>
  <c r="W637" i="109"/>
  <c r="W575" i="109"/>
  <c r="W625" i="109"/>
  <c r="W606" i="109"/>
  <c r="W724" i="109"/>
  <c r="W791" i="109"/>
  <c r="W803" i="109"/>
  <c r="W725" i="109"/>
  <c r="W731" i="109"/>
  <c r="W885" i="109"/>
  <c r="W884" i="109"/>
  <c r="W912" i="109"/>
  <c r="W1018" i="109"/>
  <c r="W940" i="109"/>
  <c r="W1197" i="109"/>
  <c r="W1164" i="109"/>
  <c r="W1053" i="109"/>
  <c r="W1235" i="109"/>
  <c r="W1167" i="109"/>
  <c r="W1195" i="109"/>
  <c r="W1363" i="109"/>
  <c r="W1300" i="109"/>
  <c r="W1345" i="109"/>
  <c r="W1351" i="109"/>
  <c r="W1476" i="109"/>
  <c r="W1501" i="109"/>
  <c r="W1582" i="109"/>
  <c r="W1633" i="109"/>
  <c r="W1665" i="109"/>
  <c r="W1687" i="109"/>
  <c r="W1801" i="109"/>
  <c r="W1828" i="109"/>
  <c r="W1852" i="109"/>
  <c r="W1918" i="109"/>
  <c r="W1970" i="109"/>
  <c r="W2090" i="109"/>
  <c r="W2008" i="109"/>
  <c r="W2069" i="109"/>
  <c r="W1867" i="109"/>
  <c r="W1470" i="109"/>
  <c r="W918" i="109"/>
  <c r="W501" i="109"/>
  <c r="W149" i="109"/>
  <c r="W360" i="109"/>
  <c r="W1044" i="109"/>
  <c r="W1509" i="109"/>
  <c r="W2081" i="109"/>
  <c r="W2088" i="109"/>
  <c r="W2006" i="109"/>
  <c r="W2116" i="109"/>
  <c r="W2039" i="109"/>
  <c r="W1873" i="109"/>
  <c r="W1890" i="109"/>
  <c r="W1825" i="109"/>
  <c r="W1839" i="109"/>
  <c r="W1718" i="109"/>
  <c r="W1691" i="109"/>
  <c r="W1671" i="109"/>
  <c r="W1655" i="109"/>
  <c r="W1641" i="109"/>
  <c r="W1616" i="109"/>
  <c r="W1549" i="109"/>
  <c r="W1492" i="109"/>
  <c r="W1347" i="109"/>
  <c r="W1357" i="109"/>
  <c r="W1403" i="109"/>
  <c r="W1287" i="109"/>
  <c r="W1365" i="109"/>
  <c r="W1268" i="109"/>
  <c r="W1270" i="109"/>
  <c r="W1052" i="109"/>
  <c r="W971" i="109"/>
  <c r="W1066" i="109"/>
  <c r="W949" i="109"/>
  <c r="W1046" i="109"/>
  <c r="W970" i="109"/>
  <c r="W905" i="109"/>
  <c r="W716" i="109"/>
  <c r="W800" i="109"/>
  <c r="W744" i="109"/>
  <c r="W850" i="109"/>
  <c r="W717" i="109"/>
  <c r="W523" i="109"/>
  <c r="W749" i="109"/>
  <c r="W547" i="109"/>
  <c r="W499" i="109"/>
  <c r="W507" i="109"/>
  <c r="W345" i="109"/>
  <c r="W197" i="109"/>
  <c r="W234" i="109"/>
  <c r="W273" i="109"/>
  <c r="W71" i="109"/>
  <c r="W137" i="109"/>
  <c r="W32" i="109"/>
  <c r="W13" i="109"/>
  <c r="W72" i="109"/>
  <c r="W18" i="109"/>
  <c r="W107" i="109"/>
  <c r="W170" i="109"/>
  <c r="W305" i="109"/>
  <c r="W92" i="109"/>
  <c r="W329" i="109"/>
  <c r="W734" i="109"/>
  <c r="W670" i="109"/>
  <c r="W469" i="109"/>
  <c r="W436" i="109"/>
  <c r="W489" i="109"/>
  <c r="W643" i="109"/>
  <c r="W342" i="109"/>
  <c r="W691" i="109"/>
  <c r="W607" i="109"/>
  <c r="W813" i="109"/>
  <c r="W844" i="109"/>
  <c r="W846" i="109"/>
  <c r="W736" i="109"/>
  <c r="W871" i="109"/>
  <c r="W896" i="109"/>
  <c r="W893" i="109"/>
  <c r="W923" i="109"/>
  <c r="W1068" i="109"/>
  <c r="W941" i="109"/>
  <c r="W1257" i="109"/>
  <c r="W966" i="109"/>
  <c r="W1064" i="109"/>
  <c r="W1047" i="109"/>
  <c r="W1178" i="109"/>
  <c r="W1208" i="109"/>
  <c r="W1241" i="109"/>
  <c r="W1328" i="109"/>
  <c r="W1356" i="109"/>
  <c r="W1362" i="109"/>
  <c r="W1504" i="109"/>
  <c r="W1500" i="109"/>
  <c r="W1563" i="109"/>
  <c r="W1644" i="109"/>
  <c r="W1741" i="109"/>
  <c r="W1778" i="109"/>
  <c r="W1739" i="109"/>
  <c r="W1840" i="109"/>
  <c r="W1905" i="109"/>
  <c r="W1888" i="109"/>
  <c r="W2013" i="109"/>
  <c r="W2096" i="109"/>
  <c r="W2106" i="109"/>
  <c r="W2075" i="109"/>
  <c r="W959" i="109"/>
  <c r="W638" i="109"/>
  <c r="W1631" i="109"/>
  <c r="W1215" i="109"/>
  <c r="W2121" i="109"/>
  <c r="W2023" i="109"/>
  <c r="W1995" i="109"/>
  <c r="W1793" i="109"/>
  <c r="W1829" i="109"/>
  <c r="W1766" i="109"/>
  <c r="W1693" i="109"/>
  <c r="W1702" i="109"/>
  <c r="W1677" i="109"/>
  <c r="W1709" i="109"/>
  <c r="W1719" i="109"/>
  <c r="W1652" i="109"/>
  <c r="W1621" i="109"/>
  <c r="W1606" i="109"/>
  <c r="W1635" i="109"/>
  <c r="W1544" i="109"/>
  <c r="W1547" i="109"/>
  <c r="W1505" i="109"/>
  <c r="W1483" i="109"/>
  <c r="W1456" i="109"/>
  <c r="W1444" i="109"/>
  <c r="W1379" i="109"/>
  <c r="W1249" i="109"/>
  <c r="W1282" i="109"/>
  <c r="W1199" i="109"/>
  <c r="W1085" i="109"/>
  <c r="W990" i="109"/>
  <c r="W1033" i="109"/>
  <c r="W878" i="109"/>
  <c r="W797" i="109"/>
  <c r="W864" i="109"/>
  <c r="W766" i="109"/>
  <c r="W961" i="109"/>
  <c r="W780" i="109"/>
  <c r="W812" i="109"/>
  <c r="W696" i="109"/>
  <c r="W690" i="109"/>
  <c r="W645" i="109"/>
  <c r="W656" i="109"/>
  <c r="W451" i="109"/>
  <c r="W493" i="109"/>
  <c r="W256" i="109"/>
  <c r="W471" i="109"/>
  <c r="W185" i="109"/>
  <c r="W60" i="109"/>
  <c r="W111" i="109"/>
  <c r="W24" i="109"/>
  <c r="W83" i="109"/>
  <c r="W29" i="109"/>
  <c r="W118" i="109"/>
  <c r="W257" i="109"/>
  <c r="W318" i="109"/>
  <c r="W103" i="109"/>
  <c r="W381" i="109"/>
  <c r="W370" i="109"/>
  <c r="W410" i="109"/>
  <c r="W482" i="109"/>
  <c r="W449" i="109"/>
  <c r="W616" i="109"/>
  <c r="W563" i="109"/>
  <c r="W353" i="109"/>
  <c r="W562" i="109"/>
  <c r="W608" i="109"/>
  <c r="W719" i="109"/>
  <c r="W633" i="109"/>
  <c r="W836" i="109"/>
  <c r="W767" i="109"/>
  <c r="W877" i="109"/>
  <c r="W907" i="109"/>
  <c r="W895" i="109"/>
  <c r="W1017" i="109"/>
  <c r="W1077" i="109"/>
  <c r="W942" i="109"/>
  <c r="W1175" i="109"/>
  <c r="W977" i="109"/>
  <c r="W1075" i="109"/>
  <c r="W1058" i="109"/>
  <c r="W1189" i="109"/>
  <c r="W1209" i="109"/>
  <c r="W1352" i="109"/>
  <c r="W1317" i="109"/>
  <c r="W1367" i="109"/>
  <c r="W1373" i="109"/>
  <c r="W1468" i="109"/>
  <c r="W1515" i="109"/>
  <c r="W1508" i="109"/>
  <c r="W1636" i="109"/>
  <c r="W1765" i="109"/>
  <c r="W1754" i="109"/>
  <c r="W1823" i="109"/>
  <c r="W1865" i="109"/>
  <c r="W1868" i="109"/>
  <c r="W1997" i="109"/>
  <c r="W1938" i="109"/>
  <c r="W2097" i="109"/>
  <c r="W2059" i="109"/>
  <c r="W2098" i="109"/>
  <c r="B52" i="146"/>
  <c r="O45" i="146" l="1"/>
  <c r="Q45" i="146"/>
  <c r="O44" i="146"/>
  <c r="Q44" i="146"/>
  <c r="Q43" i="146"/>
  <c r="O43" i="146"/>
  <c r="Q42" i="146"/>
  <c r="O42" i="146"/>
  <c r="Q41" i="146"/>
  <c r="O41" i="146"/>
  <c r="Q40" i="146"/>
  <c r="O40" i="146"/>
  <c r="Q39" i="146"/>
  <c r="O39" i="146"/>
  <c r="O38" i="146"/>
  <c r="Q38" i="146"/>
  <c r="Q37" i="146"/>
  <c r="O37" i="146"/>
  <c r="O36" i="146"/>
  <c r="Q36" i="146"/>
  <c r="O35" i="146"/>
  <c r="Q35" i="146"/>
  <c r="O34" i="146"/>
  <c r="Q34" i="146"/>
  <c r="O33" i="146"/>
  <c r="Q33" i="146"/>
  <c r="O32" i="146"/>
  <c r="Q32" i="146"/>
  <c r="Q31" i="146"/>
  <c r="O31" i="146"/>
  <c r="Q30" i="146"/>
  <c r="O30" i="146"/>
  <c r="O12" i="146" l="1"/>
  <c r="Q12" i="146"/>
  <c r="O6" i="146"/>
  <c r="Q6" i="146"/>
  <c r="B49" i="146" a="1"/>
  <c r="B49" i="146" s="1"/>
  <c r="B48" i="146"/>
  <c r="Q7" i="146"/>
  <c r="O7" i="146"/>
  <c r="O8" i="146"/>
  <c r="Q8" i="146"/>
  <c r="O21" i="146"/>
  <c r="Q21" i="146"/>
  <c r="Q9" i="146"/>
  <c r="O9" i="146"/>
  <c r="O10" i="146"/>
  <c r="Q10" i="146"/>
  <c r="O16" i="146"/>
  <c r="Q16" i="146"/>
  <c r="O22" i="146"/>
  <c r="Q22" i="146"/>
  <c r="Q28" i="146"/>
  <c r="O28" i="146"/>
  <c r="Q17" i="146"/>
  <c r="O17" i="146"/>
  <c r="Q29" i="146"/>
  <c r="O29" i="146"/>
  <c r="Q25" i="146"/>
  <c r="O25" i="146"/>
  <c r="O13" i="146"/>
  <c r="Q13" i="146"/>
  <c r="Q20" i="146"/>
  <c r="O20" i="146"/>
  <c r="O26" i="146"/>
  <c r="Q26" i="146"/>
  <c r="Q15" i="146"/>
  <c r="O15" i="146"/>
  <c r="Q14" i="146"/>
  <c r="O14" i="146"/>
  <c r="O18" i="146"/>
  <c r="Q18" i="146"/>
  <c r="Q24" i="146"/>
  <c r="O24" i="146"/>
  <c r="Q11" i="146"/>
  <c r="O11" i="146"/>
  <c r="Q19" i="146"/>
  <c r="O19" i="146"/>
  <c r="Q27" i="146"/>
  <c r="O27" i="146"/>
  <c r="Q23" i="146"/>
  <c r="O23" i="146"/>
  <c r="BP14" i="43" l="1"/>
  <c r="BO14" i="43"/>
  <c r="BN14" i="43"/>
  <c r="BM14" i="43"/>
  <c r="BL14" i="43"/>
  <c r="BK14" i="43"/>
  <c r="BJ14" i="43"/>
  <c r="BI14" i="43"/>
  <c r="BH14" i="43"/>
  <c r="BG14" i="43"/>
  <c r="BF14" i="43"/>
  <c r="BE14" i="43"/>
  <c r="BD14" i="43"/>
  <c r="BC14" i="43"/>
  <c r="BB14" i="43"/>
  <c r="BA14" i="43"/>
  <c r="AZ14" i="43"/>
  <c r="AY14" i="43"/>
  <c r="AX14" i="43"/>
  <c r="AW14" i="43"/>
  <c r="AV14" i="43"/>
  <c r="AU14" i="43"/>
  <c r="AT14" i="43"/>
  <c r="AS14" i="43"/>
  <c r="AR14" i="43"/>
  <c r="AQ14" i="43"/>
  <c r="AP14" i="43"/>
  <c r="AO14" i="43"/>
  <c r="AN14" i="43"/>
  <c r="AM14" i="43"/>
  <c r="AL14" i="43"/>
  <c r="AK14" i="43"/>
  <c r="AJ14" i="43"/>
  <c r="AI14" i="43"/>
  <c r="AH14" i="43"/>
  <c r="AG14" i="43"/>
  <c r="AF14" i="43"/>
  <c r="AE14" i="43"/>
  <c r="AD14" i="43"/>
  <c r="AC14" i="43"/>
  <c r="AB14" i="43"/>
  <c r="AA14" i="43"/>
  <c r="Z14" i="43"/>
  <c r="Y14" i="43"/>
  <c r="X14" i="43"/>
  <c r="W14" i="43"/>
  <c r="V14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BP13" i="43"/>
  <c r="BO13" i="43"/>
  <c r="BN13" i="43"/>
  <c r="BM13" i="43"/>
  <c r="BL13" i="43"/>
  <c r="BK13" i="43"/>
  <c r="BJ13" i="43"/>
  <c r="BI13" i="43"/>
  <c r="BH13" i="43"/>
  <c r="BG13" i="43"/>
  <c r="BF13" i="43"/>
  <c r="BE13" i="43"/>
  <c r="BD13" i="43"/>
  <c r="BC13" i="43"/>
  <c r="BB13" i="43"/>
  <c r="BA13" i="43"/>
  <c r="AZ13" i="43"/>
  <c r="AY13" i="43"/>
  <c r="AX13" i="43"/>
  <c r="AW13" i="43"/>
  <c r="AV13" i="43"/>
  <c r="AU13" i="43"/>
  <c r="AT13" i="43"/>
  <c r="AS13" i="43"/>
  <c r="AR13" i="43"/>
  <c r="AQ13" i="43"/>
  <c r="AP13" i="43"/>
  <c r="AO13" i="43"/>
  <c r="AN13" i="43"/>
  <c r="AM13" i="43"/>
  <c r="AL13" i="43"/>
  <c r="AK13" i="43"/>
  <c r="AJ13" i="43"/>
  <c r="AI13" i="43"/>
  <c r="AH13" i="43"/>
  <c r="AG13" i="43"/>
  <c r="AF13" i="43"/>
  <c r="AE13" i="43"/>
  <c r="AD13" i="43"/>
  <c r="AC13" i="43"/>
  <c r="AB13" i="43"/>
  <c r="AA13" i="43"/>
  <c r="Z13" i="43"/>
  <c r="Y13" i="43"/>
  <c r="X13" i="43"/>
  <c r="W13" i="43"/>
  <c r="V13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G13" i="43"/>
  <c r="BP12" i="43"/>
  <c r="BO12" i="43"/>
  <c r="BN12" i="43"/>
  <c r="BM12" i="43"/>
  <c r="BL12" i="43"/>
  <c r="BK12" i="43"/>
  <c r="BJ12" i="43"/>
  <c r="BI12" i="43"/>
  <c r="BH12" i="43"/>
  <c r="BG12" i="43"/>
  <c r="BF12" i="43"/>
  <c r="BE12" i="43"/>
  <c r="BD12" i="43"/>
  <c r="BC12" i="43"/>
  <c r="BB12" i="43"/>
  <c r="BA12" i="43"/>
  <c r="AZ12" i="43"/>
  <c r="AY12" i="43"/>
  <c r="AX12" i="43"/>
  <c r="AW12" i="43"/>
  <c r="AV12" i="43"/>
  <c r="AU12" i="43"/>
  <c r="AT12" i="43"/>
  <c r="AS12" i="43"/>
  <c r="AR12" i="43"/>
  <c r="AQ12" i="43"/>
  <c r="AP12" i="43"/>
  <c r="AO12" i="43"/>
  <c r="AN12" i="43"/>
  <c r="AM12" i="43"/>
  <c r="AL12" i="43"/>
  <c r="AK12" i="43"/>
  <c r="AJ12" i="43"/>
  <c r="AI12" i="43"/>
  <c r="AH12" i="43"/>
  <c r="AG12" i="43"/>
  <c r="AF12" i="43"/>
  <c r="AE12" i="43"/>
  <c r="AD12" i="43"/>
  <c r="AC12" i="43"/>
  <c r="AB12" i="43"/>
  <c r="AA12" i="43"/>
  <c r="Z12" i="43"/>
  <c r="Y12" i="43"/>
  <c r="X12" i="43"/>
  <c r="W12" i="43"/>
  <c r="V12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G12" i="43"/>
  <c r="BP11" i="43"/>
  <c r="BO11" i="43"/>
  <c r="BN11" i="43"/>
  <c r="BM11" i="43"/>
  <c r="BL11" i="43"/>
  <c r="BK11" i="43"/>
  <c r="BJ11" i="43"/>
  <c r="BI11" i="43"/>
  <c r="BH11" i="43"/>
  <c r="BG11" i="43"/>
  <c r="BF11" i="43"/>
  <c r="BE11" i="43"/>
  <c r="BD11" i="43"/>
  <c r="BC11" i="43"/>
  <c r="BB11" i="43"/>
  <c r="BA11" i="43"/>
  <c r="AZ11" i="43"/>
  <c r="AY11" i="43"/>
  <c r="AX11" i="43"/>
  <c r="AW11" i="43"/>
  <c r="AV11" i="43"/>
  <c r="AU11" i="43"/>
  <c r="AT11" i="43"/>
  <c r="AS11" i="43"/>
  <c r="AR11" i="43"/>
  <c r="AQ11" i="43"/>
  <c r="AP11" i="43"/>
  <c r="AO11" i="43"/>
  <c r="AN11" i="43"/>
  <c r="AM11" i="43"/>
  <c r="AL11" i="43"/>
  <c r="AK11" i="43"/>
  <c r="AJ11" i="43"/>
  <c r="AI11" i="43"/>
  <c r="AH11" i="43"/>
  <c r="AG11" i="43"/>
  <c r="AF11" i="43"/>
  <c r="AE11" i="43"/>
  <c r="AD11" i="43"/>
  <c r="AC11" i="43"/>
  <c r="AB11" i="43"/>
  <c r="AA11" i="43"/>
  <c r="Z11" i="43"/>
  <c r="Y11" i="43"/>
  <c r="X11" i="43"/>
  <c r="W11" i="43"/>
  <c r="V11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BP7" i="43"/>
  <c r="BO7" i="43"/>
  <c r="BN7" i="43"/>
  <c r="BM7" i="43"/>
  <c r="BL7" i="43"/>
  <c r="BK7" i="43"/>
  <c r="BJ7" i="43"/>
  <c r="BI7" i="43"/>
  <c r="BH7" i="43"/>
  <c r="BG7" i="43"/>
  <c r="BF7" i="43"/>
  <c r="BE7" i="43"/>
  <c r="BD7" i="43"/>
  <c r="BC7" i="43"/>
  <c r="BB7" i="43"/>
  <c r="BA7" i="43"/>
  <c r="AZ7" i="43"/>
  <c r="AY7" i="43"/>
  <c r="AX7" i="43"/>
  <c r="AW7" i="43"/>
  <c r="AV7" i="43"/>
  <c r="AU7" i="43"/>
  <c r="AT7" i="43"/>
  <c r="AS7" i="43"/>
  <c r="AR7" i="43"/>
  <c r="AQ7" i="43"/>
  <c r="AP7" i="43"/>
  <c r="AO7" i="43"/>
  <c r="AN7" i="43"/>
  <c r="AM7" i="43"/>
  <c r="AL7" i="43"/>
  <c r="AK7" i="43"/>
  <c r="AJ7" i="43"/>
  <c r="AI7" i="43"/>
  <c r="AH7" i="43"/>
  <c r="AG7" i="43"/>
  <c r="AF7" i="43"/>
  <c r="AE7" i="43"/>
  <c r="AD7" i="43"/>
  <c r="AC7" i="43"/>
  <c r="AB7" i="43"/>
  <c r="AA7" i="43"/>
  <c r="Z7" i="43"/>
  <c r="Y7" i="43"/>
  <c r="X7" i="43"/>
  <c r="W7" i="43"/>
  <c r="V7" i="43"/>
  <c r="U7" i="43"/>
  <c r="T7" i="43"/>
  <c r="S7" i="43"/>
  <c r="R7" i="43"/>
  <c r="Q7" i="43"/>
  <c r="P7" i="43"/>
  <c r="O7" i="43"/>
  <c r="N7" i="43"/>
  <c r="M7" i="43"/>
  <c r="L7" i="43"/>
  <c r="K7" i="43"/>
  <c r="J7" i="43"/>
  <c r="C6" i="43"/>
  <c r="C5" i="43"/>
  <c r="C4" i="43"/>
  <c r="C3" i="43"/>
  <c r="C2" i="43"/>
  <c r="C205" i="4" a="1"/>
  <c r="C205" i="4" s="1"/>
  <c r="C204" i="4" a="1"/>
  <c r="C204" i="4" s="1"/>
  <c r="C203" i="4" a="1"/>
  <c r="C203" i="4" s="1"/>
  <c r="C202" i="4" a="1"/>
  <c r="C202" i="4" s="1"/>
  <c r="C201" i="4" a="1"/>
  <c r="C201" i="4" s="1"/>
  <c r="C200" i="4" a="1"/>
  <c r="C200" i="4" s="1"/>
  <c r="C199" i="4" a="1"/>
  <c r="C199" i="4" s="1"/>
  <c r="C198" i="4" a="1"/>
  <c r="C198" i="4" s="1"/>
  <c r="C197" i="4" a="1"/>
  <c r="C197" i="4" s="1"/>
  <c r="C196" i="4" a="1"/>
  <c r="C196" i="4" s="1"/>
  <c r="C195" i="4" a="1"/>
  <c r="C195" i="4" s="1"/>
  <c r="B195" i="4" s="1"/>
  <c r="H195" i="4" s="1"/>
  <c r="C194" i="4" a="1"/>
  <c r="C194" i="4" s="1"/>
  <c r="C193" i="4" a="1"/>
  <c r="C193" i="4" s="1"/>
  <c r="C192" i="4" a="1"/>
  <c r="C192" i="4" s="1"/>
  <c r="C191" i="4" a="1"/>
  <c r="C191" i="4" s="1"/>
  <c r="C190" i="4" a="1"/>
  <c r="C190" i="4" s="1"/>
  <c r="C189" i="4" a="1"/>
  <c r="C189" i="4" s="1"/>
  <c r="C188" i="4" a="1"/>
  <c r="C188" i="4" s="1"/>
  <c r="C187" i="4" a="1"/>
  <c r="C187" i="4" s="1"/>
  <c r="C186" i="4" a="1"/>
  <c r="C186" i="4" s="1"/>
  <c r="C185" i="4" a="1"/>
  <c r="C185" i="4" s="1"/>
  <c r="B185" i="4" s="1"/>
  <c r="H185" i="4" s="1"/>
  <c r="C184" i="4" a="1"/>
  <c r="C184" i="4" s="1"/>
  <c r="C183" i="4" a="1"/>
  <c r="C183" i="4" s="1"/>
  <c r="C182" i="4" a="1"/>
  <c r="C182" i="4" s="1"/>
  <c r="A182" i="4" s="1"/>
  <c r="C181" i="4" a="1"/>
  <c r="C181" i="4" s="1"/>
  <c r="C180" i="4" a="1"/>
  <c r="C180" i="4" s="1"/>
  <c r="C179" i="4" a="1"/>
  <c r="C179" i="4" s="1"/>
  <c r="A179" i="4" s="1"/>
  <c r="C178" i="4" a="1"/>
  <c r="C178" i="4" s="1"/>
  <c r="C177" i="4" a="1"/>
  <c r="C177" i="4" s="1"/>
  <c r="C176" i="4" a="1"/>
  <c r="C176" i="4" s="1"/>
  <c r="C175" i="4" a="1"/>
  <c r="C175" i="4" s="1"/>
  <c r="C174" i="4" a="1"/>
  <c r="C174" i="4" s="1"/>
  <c r="C173" i="4" a="1"/>
  <c r="C173" i="4" s="1"/>
  <c r="C172" i="4" a="1"/>
  <c r="C172" i="4" s="1"/>
  <c r="C171" i="4" a="1"/>
  <c r="C171" i="4" s="1"/>
  <c r="C170" i="4" a="1"/>
  <c r="C170" i="4" s="1"/>
  <c r="B170" i="4" s="1"/>
  <c r="H170" i="4" s="1"/>
  <c r="C169" i="4" a="1"/>
  <c r="C169" i="4" s="1"/>
  <c r="C168" i="4" a="1"/>
  <c r="C168" i="4" s="1"/>
  <c r="B168" i="4" s="1"/>
  <c r="H168" i="4" s="1"/>
  <c r="C167" i="4" a="1"/>
  <c r="C167" i="4" s="1"/>
  <c r="A167" i="4" s="1"/>
  <c r="C166" i="4" a="1"/>
  <c r="C166" i="4" s="1"/>
  <c r="C165" i="4" a="1"/>
  <c r="C165" i="4" s="1"/>
  <c r="C164" i="4" a="1"/>
  <c r="C164" i="4" s="1"/>
  <c r="C163" i="4" a="1"/>
  <c r="C163" i="4" s="1"/>
  <c r="A163" i="4" s="1"/>
  <c r="C162" i="4" a="1"/>
  <c r="C162" i="4" s="1"/>
  <c r="B162" i="4" s="1"/>
  <c r="H162" i="4" s="1"/>
  <c r="C161" i="4" a="1"/>
  <c r="C161" i="4" s="1"/>
  <c r="B161" i="4" s="1"/>
  <c r="H161" i="4" s="1"/>
  <c r="C160" i="4" a="1"/>
  <c r="C160" i="4" s="1"/>
  <c r="C159" i="4" a="1"/>
  <c r="C159" i="4" s="1"/>
  <c r="C158" i="4" a="1"/>
  <c r="C158" i="4" s="1"/>
  <c r="C157" i="4" a="1"/>
  <c r="C157" i="4" s="1"/>
  <c r="C156" i="4" a="1"/>
  <c r="C156" i="4" s="1"/>
  <c r="C155" i="4" a="1"/>
  <c r="C155" i="4" s="1"/>
  <c r="C154" i="4" a="1"/>
  <c r="C154" i="4" s="1"/>
  <c r="C153" i="4" a="1"/>
  <c r="C153" i="4" s="1"/>
  <c r="C152" i="4" a="1"/>
  <c r="C152" i="4" s="1"/>
  <c r="C151" i="4" a="1"/>
  <c r="C151" i="4" s="1"/>
  <c r="C150" i="4" a="1"/>
  <c r="C150" i="4" s="1"/>
  <c r="C149" i="4" a="1"/>
  <c r="C149" i="4" s="1"/>
  <c r="B149" i="4" s="1"/>
  <c r="H149" i="4" s="1"/>
  <c r="C148" i="4" a="1"/>
  <c r="C148" i="4" s="1"/>
  <c r="A148" i="4" s="1"/>
  <c r="C147" i="4" a="1"/>
  <c r="C147" i="4" s="1"/>
  <c r="C146" i="4" a="1"/>
  <c r="C146" i="4" s="1"/>
  <c r="C145" i="4" a="1"/>
  <c r="C145" i="4" s="1"/>
  <c r="B145" i="4" s="1"/>
  <c r="H145" i="4" s="1"/>
  <c r="C144" i="4" a="1"/>
  <c r="C144" i="4" s="1"/>
  <c r="C143" i="4" a="1"/>
  <c r="C143" i="4" s="1"/>
  <c r="C142" i="4" a="1"/>
  <c r="C142" i="4" s="1"/>
  <c r="C141" i="4" a="1"/>
  <c r="C141" i="4" s="1"/>
  <c r="C140" i="4" a="1"/>
  <c r="C140" i="4" s="1"/>
  <c r="B140" i="4" s="1"/>
  <c r="H140" i="4" s="1"/>
  <c r="C139" i="4" a="1"/>
  <c r="C139" i="4" s="1"/>
  <c r="A139" i="4" s="1"/>
  <c r="C138" i="4" a="1"/>
  <c r="C138" i="4" s="1"/>
  <c r="C137" i="4" a="1"/>
  <c r="C137" i="4" s="1"/>
  <c r="C136" i="4" a="1"/>
  <c r="C136" i="4" s="1"/>
  <c r="C135" i="4" a="1"/>
  <c r="C135" i="4" s="1"/>
  <c r="B135" i="4" s="1"/>
  <c r="H135" i="4" s="1"/>
  <c r="C134" i="4" a="1"/>
  <c r="C134" i="4" s="1"/>
  <c r="C133" i="4" a="1"/>
  <c r="C133" i="4" s="1"/>
  <c r="C132" i="4" a="1"/>
  <c r="C132" i="4" s="1"/>
  <c r="C131" i="4" a="1"/>
  <c r="C131" i="4" s="1"/>
  <c r="A131" i="4" s="1"/>
  <c r="C130" i="4" a="1"/>
  <c r="C130" i="4" s="1"/>
  <c r="A130" i="4" s="1"/>
  <c r="C129" i="4" a="1"/>
  <c r="C129" i="4" s="1"/>
  <c r="B129" i="4" s="1"/>
  <c r="H129" i="4" s="1"/>
  <c r="C128" i="4" a="1"/>
  <c r="C128" i="4" s="1"/>
  <c r="C127" i="4" a="1"/>
  <c r="C127" i="4" s="1"/>
  <c r="C126" i="4" a="1"/>
  <c r="C126" i="4" s="1"/>
  <c r="C125" i="4" a="1"/>
  <c r="C125" i="4" s="1"/>
  <c r="C124" i="4" a="1"/>
  <c r="C124" i="4" s="1"/>
  <c r="C123" i="4" a="1"/>
  <c r="C123" i="4" s="1"/>
  <c r="C122" i="4" a="1"/>
  <c r="C122" i="4" s="1"/>
  <c r="C121" i="4" a="1"/>
  <c r="C121" i="4" s="1"/>
  <c r="B121" i="4" s="1"/>
  <c r="H121" i="4" s="1"/>
  <c r="C120" i="4" a="1"/>
  <c r="C120" i="4" s="1"/>
  <c r="B120" i="4" s="1"/>
  <c r="H120" i="4" s="1"/>
  <c r="C119" i="4" a="1"/>
  <c r="C119" i="4" s="1"/>
  <c r="C118" i="4" a="1"/>
  <c r="C118" i="4" s="1"/>
  <c r="A118" i="4" s="1"/>
  <c r="C117" i="4" a="1"/>
  <c r="C117" i="4" s="1"/>
  <c r="C116" i="4" a="1"/>
  <c r="C116" i="4" s="1"/>
  <c r="C115" i="4" a="1"/>
  <c r="C115" i="4" s="1"/>
  <c r="C114" i="4" a="1"/>
  <c r="C114" i="4" s="1"/>
  <c r="B114" i="4" s="1"/>
  <c r="H114" i="4" s="1"/>
  <c r="C113" i="4" a="1"/>
  <c r="C113" i="4" s="1"/>
  <c r="B113" i="4" s="1"/>
  <c r="H113" i="4" s="1"/>
  <c r="C112" i="4" a="1"/>
  <c r="C112" i="4" s="1"/>
  <c r="A112" i="4" s="1"/>
  <c r="C111" i="4" a="1"/>
  <c r="C111" i="4" s="1"/>
  <c r="C110" i="4" a="1"/>
  <c r="C110" i="4" s="1"/>
  <c r="A110" i="4" s="1"/>
  <c r="C109" i="4" a="1"/>
  <c r="C109" i="4" s="1"/>
  <c r="A109" i="4" s="1"/>
  <c r="C108" i="4" a="1"/>
  <c r="C108" i="4" s="1"/>
  <c r="C107" i="4" a="1"/>
  <c r="C107" i="4" s="1"/>
  <c r="C106" i="4" a="1"/>
  <c r="C106" i="4" s="1"/>
  <c r="B106" i="4" s="1"/>
  <c r="H106" i="4" s="1"/>
  <c r="C105" i="4" a="1"/>
  <c r="C105" i="4" s="1"/>
  <c r="A105" i="4" s="1"/>
  <c r="C104" i="4" a="1"/>
  <c r="C104" i="4" s="1"/>
  <c r="A104" i="4" s="1"/>
  <c r="C103" i="4" a="1"/>
  <c r="C103" i="4" s="1"/>
  <c r="C102" i="4" a="1"/>
  <c r="C102" i="4" s="1"/>
  <c r="B102" i="4" s="1"/>
  <c r="H102" i="4" s="1"/>
  <c r="C101" i="4" a="1"/>
  <c r="C101" i="4" s="1"/>
  <c r="B101" i="4" s="1"/>
  <c r="H101" i="4" s="1"/>
  <c r="C100" i="4" a="1"/>
  <c r="C100" i="4" s="1"/>
  <c r="C99" i="4" a="1"/>
  <c r="C99" i="4" s="1"/>
  <c r="B99" i="4" s="1"/>
  <c r="H99" i="4" s="1"/>
  <c r="C98" i="4" a="1"/>
  <c r="C98" i="4" s="1"/>
  <c r="B98" i="4" s="1"/>
  <c r="H98" i="4" s="1"/>
  <c r="C97" i="4" a="1"/>
  <c r="C97" i="4" s="1"/>
  <c r="C96" i="4" a="1"/>
  <c r="C96" i="4" s="1"/>
  <c r="C95" i="4" a="1"/>
  <c r="C95" i="4" s="1"/>
  <c r="C94" i="4" a="1"/>
  <c r="C94" i="4" s="1"/>
  <c r="C93" i="4" a="1"/>
  <c r="C93" i="4" s="1"/>
  <c r="C92" i="4" a="1"/>
  <c r="C92" i="4" s="1"/>
  <c r="A92" i="4" s="1"/>
  <c r="C91" i="4" a="1"/>
  <c r="C91" i="4" s="1"/>
  <c r="B91" i="4" s="1"/>
  <c r="H91" i="4" s="1"/>
  <c r="C90" i="4" a="1"/>
  <c r="C90" i="4" s="1"/>
  <c r="C89" i="4" a="1"/>
  <c r="C89" i="4" s="1"/>
  <c r="C88" i="4" a="1"/>
  <c r="C88" i="4" s="1"/>
  <c r="C87" i="4" a="1"/>
  <c r="C87" i="4" s="1"/>
  <c r="C86" i="4" a="1"/>
  <c r="C86" i="4" s="1"/>
  <c r="C85" i="4" a="1"/>
  <c r="C85" i="4" s="1"/>
  <c r="C84" i="4" a="1"/>
  <c r="C84" i="4" s="1"/>
  <c r="C83" i="4" a="1"/>
  <c r="C83" i="4" s="1"/>
  <c r="C82" i="4" a="1"/>
  <c r="C82" i="4" s="1"/>
  <c r="C81" i="4" a="1"/>
  <c r="C81" i="4" s="1"/>
  <c r="C80" i="4" a="1"/>
  <c r="C80" i="4" s="1"/>
  <c r="A80" i="4" s="1"/>
  <c r="C79" i="4" a="1"/>
  <c r="C79" i="4" s="1"/>
  <c r="C78" i="4" a="1"/>
  <c r="C78" i="4" s="1"/>
  <c r="C77" i="4" a="1"/>
  <c r="C77" i="4" s="1"/>
  <c r="B77" i="4" s="1"/>
  <c r="H77" i="4" s="1"/>
  <c r="C76" i="4" a="1"/>
  <c r="C76" i="4" s="1"/>
  <c r="C75" i="4" a="1"/>
  <c r="C75" i="4" s="1"/>
  <c r="C74" i="4" a="1"/>
  <c r="C74" i="4" s="1"/>
  <c r="A74" i="4" s="1"/>
  <c r="C73" i="4" a="1"/>
  <c r="C73" i="4" s="1"/>
  <c r="C72" i="4" a="1"/>
  <c r="C72" i="4" s="1"/>
  <c r="C71" i="4" a="1"/>
  <c r="C71" i="4" s="1"/>
  <c r="C70" i="4" a="1"/>
  <c r="C70" i="4" s="1"/>
  <c r="C69" i="4" a="1"/>
  <c r="C69" i="4" s="1"/>
  <c r="C68" i="4" a="1"/>
  <c r="C68" i="4" s="1"/>
  <c r="C67" i="4" a="1"/>
  <c r="C67" i="4" s="1"/>
  <c r="B67" i="4" s="1"/>
  <c r="H67" i="4" s="1"/>
  <c r="C66" i="4" a="1"/>
  <c r="C66" i="4" s="1"/>
  <c r="C65" i="4" a="1"/>
  <c r="C65" i="4" s="1"/>
  <c r="C64" i="4" a="1"/>
  <c r="C64" i="4" s="1"/>
  <c r="B64" i="4" s="1"/>
  <c r="H64" i="4" s="1"/>
  <c r="C63" i="4" a="1"/>
  <c r="C63" i="4" s="1"/>
  <c r="B63" i="4" s="1"/>
  <c r="H63" i="4" s="1"/>
  <c r="C62" i="4" a="1"/>
  <c r="C62" i="4" s="1"/>
  <c r="C61" i="4" a="1"/>
  <c r="C61" i="4" s="1"/>
  <c r="B61" i="4" s="1"/>
  <c r="H61" i="4" s="1"/>
  <c r="C60" i="4" a="1"/>
  <c r="C60" i="4" s="1"/>
  <c r="A60" i="4" s="1"/>
  <c r="C59" i="4" a="1"/>
  <c r="C59" i="4" s="1"/>
  <c r="C58" i="4" a="1"/>
  <c r="C58" i="4" s="1"/>
  <c r="B58" i="4" s="1"/>
  <c r="H58" i="4" s="1"/>
  <c r="C57" i="4" a="1"/>
  <c r="C57" i="4" s="1"/>
  <c r="B57" i="4" s="1"/>
  <c r="H57" i="4" s="1"/>
  <c r="C56" i="4" a="1"/>
  <c r="C56" i="4" s="1"/>
  <c r="B56" i="4" s="1"/>
  <c r="H56" i="4" s="1"/>
  <c r="C55" i="4" a="1"/>
  <c r="C55" i="4" s="1"/>
  <c r="C54" i="4" a="1"/>
  <c r="C54" i="4" s="1"/>
  <c r="B54" i="4" s="1"/>
  <c r="H54" i="4" s="1"/>
  <c r="C53" i="4" a="1"/>
  <c r="C53" i="4" s="1"/>
  <c r="B53" i="4" s="1"/>
  <c r="H53" i="4" s="1"/>
  <c r="C52" i="4" a="1"/>
  <c r="C52" i="4" s="1"/>
  <c r="B52" i="4" s="1"/>
  <c r="H52" i="4" s="1"/>
  <c r="C51" i="4" a="1"/>
  <c r="C51" i="4" s="1"/>
  <c r="B51" i="4" s="1"/>
  <c r="H51" i="4" s="1"/>
  <c r="C50" i="4" a="1"/>
  <c r="C50" i="4" s="1"/>
  <c r="C49" i="4" a="1"/>
  <c r="C49" i="4" s="1"/>
  <c r="C48" i="4" a="1"/>
  <c r="C48" i="4" s="1"/>
  <c r="B48" i="4" s="1"/>
  <c r="H48" i="4" s="1"/>
  <c r="C47" i="4" a="1"/>
  <c r="C47" i="4" s="1"/>
  <c r="C46" i="4" a="1"/>
  <c r="C46" i="4" s="1"/>
  <c r="C45" i="4" a="1"/>
  <c r="C45" i="4" s="1"/>
  <c r="C44" i="4" a="1"/>
  <c r="C44" i="4" s="1"/>
  <c r="B44" i="4" s="1"/>
  <c r="H44" i="4" s="1"/>
  <c r="C43" i="4" a="1"/>
  <c r="C43" i="4" s="1"/>
  <c r="B43" i="4" s="1"/>
  <c r="H43" i="4" s="1"/>
  <c r="C42" i="4" a="1"/>
  <c r="C42" i="4" s="1"/>
  <c r="C41" i="4" a="1"/>
  <c r="C41" i="4" s="1"/>
  <c r="C40" i="4" a="1"/>
  <c r="C40" i="4" s="1"/>
  <c r="C39" i="4" a="1"/>
  <c r="C39" i="4" s="1"/>
  <c r="A39" i="4" s="1"/>
  <c r="C38" i="4" a="1"/>
  <c r="C38" i="4" s="1"/>
  <c r="C37" i="4" a="1"/>
  <c r="C37" i="4" s="1"/>
  <c r="C36" i="4" a="1"/>
  <c r="C36" i="4" s="1"/>
  <c r="B36" i="4" s="1"/>
  <c r="H36" i="4" s="1"/>
  <c r="C35" i="4" a="1"/>
  <c r="C35" i="4" s="1"/>
  <c r="C34" i="4" a="1"/>
  <c r="C34" i="4" s="1"/>
  <c r="C33" i="4" a="1"/>
  <c r="C33" i="4" s="1"/>
  <c r="C32" i="4" a="1"/>
  <c r="C32" i="4" s="1"/>
  <c r="B32" i="4" s="1"/>
  <c r="H32" i="4" s="1"/>
  <c r="C31" i="4" a="1"/>
  <c r="C31" i="4" s="1"/>
  <c r="B31" i="4" s="1"/>
  <c r="H31" i="4" s="1"/>
  <c r="C30" i="4" a="1"/>
  <c r="C30" i="4" s="1"/>
  <c r="C29" i="4" a="1"/>
  <c r="C29" i="4" s="1"/>
  <c r="C28" i="4" a="1"/>
  <c r="C28" i="4" s="1"/>
  <c r="B28" i="4" s="1"/>
  <c r="H28" i="4" s="1"/>
  <c r="C27" i="4" a="1"/>
  <c r="C27" i="4" s="1"/>
  <c r="C26" i="4" a="1"/>
  <c r="C26" i="4" s="1"/>
  <c r="B26" i="4" s="1"/>
  <c r="H26" i="4" s="1"/>
  <c r="C25" i="4" a="1"/>
  <c r="C25" i="4" s="1"/>
  <c r="C24" i="4" a="1"/>
  <c r="C24" i="4" s="1"/>
  <c r="B24" i="4" s="1"/>
  <c r="H24" i="4" s="1"/>
  <c r="C23" i="4" a="1"/>
  <c r="C23" i="4" s="1"/>
  <c r="C22" i="4" a="1"/>
  <c r="C22" i="4" s="1"/>
  <c r="C21" i="4" a="1"/>
  <c r="C21" i="4" s="1"/>
  <c r="C20" i="4" a="1"/>
  <c r="C20" i="4" s="1"/>
  <c r="C19" i="4" a="1"/>
  <c r="C19" i="4" s="1"/>
  <c r="C18" i="4" a="1"/>
  <c r="C18" i="4" s="1"/>
  <c r="C17" i="4" a="1"/>
  <c r="C17" i="4" s="1"/>
  <c r="C16" i="4" a="1"/>
  <c r="C16" i="4" s="1"/>
  <c r="A16" i="4" s="1"/>
  <c r="C15" i="4" a="1"/>
  <c r="C15" i="4" s="1"/>
  <c r="C14" i="4" a="1"/>
  <c r="C14" i="4" s="1"/>
  <c r="A14" i="4" s="1"/>
  <c r="C13" i="4" a="1"/>
  <c r="C13" i="4" s="1"/>
  <c r="C12" i="4" a="1"/>
  <c r="C12" i="4" s="1"/>
  <c r="C11" i="4" a="1"/>
  <c r="C11" i="4" s="1"/>
  <c r="C10" i="4" a="1"/>
  <c r="C10" i="4" s="1"/>
  <c r="B10" i="4" s="1"/>
  <c r="H10" i="4" s="1"/>
  <c r="C9" i="4" a="1"/>
  <c r="C9" i="4" s="1"/>
  <c r="C8" i="4" a="1"/>
  <c r="C8" i="4" s="1"/>
  <c r="C7" i="4" a="1"/>
  <c r="C7" i="4" s="1"/>
  <c r="C6" i="4" a="1"/>
  <c r="C6" i="4" s="1"/>
  <c r="A6" i="4" s="1"/>
  <c r="C5" i="4" a="1"/>
  <c r="C5" i="4" s="1"/>
  <c r="C4" i="4" a="1"/>
  <c r="C4" i="4" s="1"/>
  <c r="C3" i="4" a="1"/>
  <c r="C3" i="4" s="1"/>
  <c r="B3" i="4" s="1"/>
  <c r="H3" i="4" s="1"/>
  <c r="C2" i="4" a="1"/>
  <c r="C2" i="4" s="1"/>
  <c r="J1" i="4"/>
  <c r="J1" i="4" a="1"/>
  <c r="I1" i="4" a="1"/>
  <c r="I1" i="4" s="1"/>
  <c r="A15" i="4" l="1"/>
  <c r="B15" i="4"/>
  <c r="H15" i="4" s="1"/>
  <c r="A28" i="4"/>
  <c r="A40" i="4"/>
  <c r="B40" i="4"/>
  <c r="H40" i="4" s="1"/>
  <c r="B17" i="4"/>
  <c r="H17" i="4" s="1"/>
  <c r="A17" i="4"/>
  <c r="B155" i="4"/>
  <c r="H155" i="4" s="1"/>
  <c r="A155" i="4"/>
  <c r="B27" i="4"/>
  <c r="H27" i="4" s="1"/>
  <c r="A27" i="4"/>
  <c r="B88" i="4"/>
  <c r="H88" i="4" s="1"/>
  <c r="A88" i="4"/>
  <c r="B154" i="4"/>
  <c r="H154" i="4" s="1"/>
  <c r="A154" i="4"/>
  <c r="A174" i="4"/>
  <c r="B174" i="4"/>
  <c r="H174" i="4" s="1"/>
  <c r="A44" i="4"/>
  <c r="A52" i="4"/>
  <c r="B139" i="4"/>
  <c r="H139" i="4" s="1"/>
  <c r="A19" i="4"/>
  <c r="B19" i="4"/>
  <c r="H19" i="4" s="1"/>
  <c r="A4" i="4"/>
  <c r="B4" i="4"/>
  <c r="H4" i="4" s="1"/>
  <c r="B81" i="4"/>
  <c r="H81" i="4" s="1"/>
  <c r="A81" i="4"/>
  <c r="B128" i="4"/>
  <c r="H128" i="4" s="1"/>
  <c r="A128" i="4"/>
  <c r="A185" i="4"/>
  <c r="B130" i="4"/>
  <c r="H130" i="4" s="1"/>
  <c r="A67" i="4"/>
  <c r="A135" i="4"/>
  <c r="A121" i="4"/>
  <c r="B148" i="4"/>
  <c r="H148" i="4" s="1"/>
  <c r="A156" i="4"/>
  <c r="B156" i="4"/>
  <c r="H156" i="4" s="1"/>
  <c r="A108" i="4"/>
  <c r="B108" i="4"/>
  <c r="H108" i="4" s="1"/>
  <c r="A158" i="4"/>
  <c r="B158" i="4"/>
  <c r="H158" i="4" s="1"/>
  <c r="A146" i="4"/>
  <c r="B146" i="4"/>
  <c r="H146" i="4" s="1"/>
  <c r="A83" i="4"/>
  <c r="B83" i="4"/>
  <c r="H83" i="4" s="1"/>
  <c r="A184" i="4"/>
  <c r="B184" i="4"/>
  <c r="H184" i="4" s="1"/>
  <c r="A111" i="4"/>
  <c r="B111" i="4"/>
  <c r="H111" i="4" s="1"/>
  <c r="B95" i="4"/>
  <c r="H95" i="4" s="1"/>
  <c r="A95" i="4"/>
  <c r="B21" i="4"/>
  <c r="H21" i="4" s="1"/>
  <c r="A21" i="4"/>
  <c r="A9" i="4"/>
  <c r="B9" i="4"/>
  <c r="H9" i="4" s="1"/>
  <c r="B33" i="4"/>
  <c r="H33" i="4" s="1"/>
  <c r="A33" i="4"/>
  <c r="A7" i="4"/>
  <c r="B7" i="4"/>
  <c r="H7" i="4" s="1"/>
  <c r="A23" i="4"/>
  <c r="B23" i="4"/>
  <c r="H23" i="4" s="1"/>
  <c r="B84" i="4"/>
  <c r="H84" i="4" s="1"/>
  <c r="A84" i="4"/>
  <c r="B25" i="4"/>
  <c r="H25" i="4" s="1"/>
  <c r="A25" i="4"/>
  <c r="B68" i="4"/>
  <c r="H68" i="4" s="1"/>
  <c r="A68" i="4"/>
  <c r="A134" i="4"/>
  <c r="B134" i="4"/>
  <c r="H134" i="4" s="1"/>
  <c r="A187" i="4"/>
  <c r="B187" i="4"/>
  <c r="H187" i="4" s="1"/>
  <c r="B96" i="4"/>
  <c r="H96" i="4" s="1"/>
  <c r="A96" i="4"/>
  <c r="B49" i="4"/>
  <c r="H49" i="4" s="1"/>
  <c r="A49" i="4"/>
  <c r="A86" i="4"/>
  <c r="B86" i="4"/>
  <c r="H86" i="4" s="1"/>
  <c r="B159" i="4"/>
  <c r="H159" i="4" s="1"/>
  <c r="A159" i="4"/>
  <c r="B12" i="4"/>
  <c r="H12" i="4" s="1"/>
  <c r="A12" i="4"/>
  <c r="A153" i="4"/>
  <c r="B153" i="4"/>
  <c r="H153" i="4" s="1"/>
  <c r="A171" i="4"/>
  <c r="B171" i="4"/>
  <c r="H171" i="4" s="1"/>
  <c r="B72" i="4"/>
  <c r="H72" i="4" s="1"/>
  <c r="A72" i="4"/>
  <c r="B137" i="4"/>
  <c r="H137" i="4" s="1"/>
  <c r="A137" i="4"/>
  <c r="B73" i="4"/>
  <c r="H73" i="4" s="1"/>
  <c r="A73" i="4"/>
  <c r="B75" i="4"/>
  <c r="H75" i="4" s="1"/>
  <c r="A75" i="4"/>
  <c r="B124" i="4"/>
  <c r="H124" i="4" s="1"/>
  <c r="A124" i="4"/>
  <c r="B193" i="4"/>
  <c r="H193" i="4" s="1"/>
  <c r="A193" i="4"/>
  <c r="A77" i="4"/>
  <c r="A101" i="4"/>
  <c r="B105" i="4"/>
  <c r="H105" i="4" s="1"/>
  <c r="A113" i="4"/>
  <c r="B16" i="4"/>
  <c r="H16" i="4" s="1"/>
  <c r="A26" i="4"/>
  <c r="A98" i="4"/>
  <c r="A102" i="4"/>
  <c r="B179" i="4"/>
  <c r="H179" i="4" s="1"/>
  <c r="A91" i="4"/>
  <c r="B60" i="4"/>
  <c r="H60" i="4" s="1"/>
  <c r="B167" i="4"/>
  <c r="H167" i="4" s="1"/>
  <c r="B112" i="4"/>
  <c r="H112" i="4" s="1"/>
  <c r="A57" i="4"/>
  <c r="A51" i="4"/>
  <c r="B78" i="4"/>
  <c r="H78" i="4" s="1"/>
  <c r="A78" i="4"/>
  <c r="B89" i="4"/>
  <c r="H89" i="4" s="1"/>
  <c r="A89" i="4"/>
  <c r="B164" i="4"/>
  <c r="H164" i="4" s="1"/>
  <c r="A164" i="4"/>
  <c r="B180" i="4"/>
  <c r="H180" i="4" s="1"/>
  <c r="A180" i="4"/>
  <c r="A196" i="4"/>
  <c r="B196" i="4"/>
  <c r="H196" i="4" s="1"/>
  <c r="B65" i="4"/>
  <c r="H65" i="4" s="1"/>
  <c r="A65" i="4"/>
  <c r="A79" i="4"/>
  <c r="B79" i="4"/>
  <c r="H79" i="4" s="1"/>
  <c r="A90" i="4"/>
  <c r="B90" i="4"/>
  <c r="H90" i="4" s="1"/>
  <c r="A103" i="4"/>
  <c r="B103" i="4"/>
  <c r="H103" i="4" s="1"/>
  <c r="A165" i="4"/>
  <c r="B165" i="4"/>
  <c r="H165" i="4" s="1"/>
  <c r="B181" i="4"/>
  <c r="H181" i="4" s="1"/>
  <c r="A181" i="4"/>
  <c r="B197" i="4"/>
  <c r="H197" i="4" s="1"/>
  <c r="A197" i="4"/>
  <c r="B66" i="4"/>
  <c r="H66" i="4" s="1"/>
  <c r="A66" i="4"/>
  <c r="A166" i="4"/>
  <c r="B166" i="4"/>
  <c r="H166" i="4" s="1"/>
  <c r="A198" i="4"/>
  <c r="B198" i="4"/>
  <c r="H198" i="4" s="1"/>
  <c r="A41" i="4"/>
  <c r="B41" i="4"/>
  <c r="H41" i="4" s="1"/>
  <c r="B141" i="4"/>
  <c r="H141" i="4" s="1"/>
  <c r="A141" i="4"/>
  <c r="B199" i="4"/>
  <c r="H199" i="4" s="1"/>
  <c r="A199" i="4"/>
  <c r="A5" i="4"/>
  <c r="B5" i="4"/>
  <c r="H5" i="4" s="1"/>
  <c r="B42" i="4"/>
  <c r="H42" i="4" s="1"/>
  <c r="A42" i="4"/>
  <c r="B115" i="4"/>
  <c r="H115" i="4" s="1"/>
  <c r="A115" i="4"/>
  <c r="B142" i="4"/>
  <c r="H142" i="4" s="1"/>
  <c r="A142" i="4"/>
  <c r="B183" i="4"/>
  <c r="H183" i="4" s="1"/>
  <c r="A183" i="4"/>
  <c r="A200" i="4"/>
  <c r="B200" i="4"/>
  <c r="H200" i="4" s="1"/>
  <c r="A29" i="4"/>
  <c r="B29" i="4"/>
  <c r="H29" i="4" s="1"/>
  <c r="B116" i="4"/>
  <c r="H116" i="4" s="1"/>
  <c r="A116" i="4"/>
  <c r="A143" i="4"/>
  <c r="B143" i="4"/>
  <c r="H143" i="4" s="1"/>
  <c r="A201" i="4"/>
  <c r="B201" i="4"/>
  <c r="H201" i="4" s="1"/>
  <c r="B169" i="4"/>
  <c r="H169" i="4" s="1"/>
  <c r="A169" i="4"/>
  <c r="B82" i="4"/>
  <c r="H82" i="4" s="1"/>
  <c r="A82" i="4"/>
  <c r="B119" i="4"/>
  <c r="H119" i="4" s="1"/>
  <c r="A119" i="4"/>
  <c r="B46" i="4"/>
  <c r="H46" i="4" s="1"/>
  <c r="A46" i="4"/>
  <c r="B107" i="4"/>
  <c r="H107" i="4" s="1"/>
  <c r="A107" i="4"/>
  <c r="B47" i="4"/>
  <c r="H47" i="4" s="1"/>
  <c r="A47" i="4"/>
  <c r="B22" i="4"/>
  <c r="H22" i="4" s="1"/>
  <c r="A22" i="4"/>
  <c r="B172" i="4"/>
  <c r="H172" i="4" s="1"/>
  <c r="A172" i="4"/>
  <c r="A188" i="4"/>
  <c r="B188" i="4"/>
  <c r="H188" i="4" s="1"/>
  <c r="B93" i="4"/>
  <c r="H93" i="4" s="1"/>
  <c r="A93" i="4"/>
  <c r="B202" i="4"/>
  <c r="H202" i="4" s="1"/>
  <c r="A202" i="4"/>
  <c r="B20" i="4"/>
  <c r="H20" i="4" s="1"/>
  <c r="A20" i="4"/>
  <c r="B186" i="4"/>
  <c r="H186" i="4" s="1"/>
  <c r="A186" i="4"/>
  <c r="B8" i="4"/>
  <c r="H8" i="4" s="1"/>
  <c r="A8" i="4"/>
  <c r="B173" i="4"/>
  <c r="H173" i="4" s="1"/>
  <c r="A173" i="4"/>
  <c r="A189" i="4"/>
  <c r="B189" i="4"/>
  <c r="H189" i="4" s="1"/>
  <c r="B203" i="4"/>
  <c r="H203" i="4" s="1"/>
  <c r="A203" i="4"/>
  <c r="A71" i="4"/>
  <c r="B71" i="4"/>
  <c r="H71" i="4" s="1"/>
  <c r="B34" i="4"/>
  <c r="H34" i="4" s="1"/>
  <c r="A34" i="4"/>
  <c r="B59" i="4"/>
  <c r="H59" i="4" s="1"/>
  <c r="A59" i="4"/>
  <c r="B97" i="4"/>
  <c r="H97" i="4" s="1"/>
  <c r="A97" i="4"/>
  <c r="B147" i="4"/>
  <c r="H147" i="4" s="1"/>
  <c r="A147" i="4"/>
  <c r="B35" i="4"/>
  <c r="H35" i="4" s="1"/>
  <c r="A35" i="4"/>
  <c r="B122" i="4"/>
  <c r="H122" i="4" s="1"/>
  <c r="A122" i="4"/>
  <c r="B136" i="4"/>
  <c r="H136" i="4" s="1"/>
  <c r="A136" i="4"/>
  <c r="B190" i="4"/>
  <c r="H190" i="4" s="1"/>
  <c r="A190" i="4"/>
  <c r="A2" i="4"/>
  <c r="B2" i="4"/>
  <c r="H2" i="4" s="1"/>
  <c r="B55" i="4"/>
  <c r="H55" i="4" s="1"/>
  <c r="A55" i="4"/>
  <c r="B94" i="4"/>
  <c r="H94" i="4" s="1"/>
  <c r="A94" i="4"/>
  <c r="B70" i="4"/>
  <c r="H70" i="4" s="1"/>
  <c r="A70" i="4"/>
  <c r="A132" i="4"/>
  <c r="B132" i="4"/>
  <c r="H132" i="4" s="1"/>
  <c r="B204" i="4"/>
  <c r="H204" i="4" s="1"/>
  <c r="A204" i="4"/>
  <c r="B205" i="4"/>
  <c r="H205" i="4" s="1"/>
  <c r="A205" i="4"/>
  <c r="B85" i="4"/>
  <c r="H85" i="4" s="1"/>
  <c r="A85" i="4"/>
  <c r="B123" i="4"/>
  <c r="H123" i="4" s="1"/>
  <c r="A123" i="4"/>
  <c r="B191" i="4"/>
  <c r="H191" i="4" s="1"/>
  <c r="A191" i="4"/>
  <c r="B175" i="4"/>
  <c r="H175" i="4" s="1"/>
  <c r="A175" i="4"/>
  <c r="A37" i="4"/>
  <c r="B37" i="4"/>
  <c r="H37" i="4" s="1"/>
  <c r="A50" i="4"/>
  <c r="B50" i="4"/>
  <c r="H50" i="4" s="1"/>
  <c r="B176" i="4"/>
  <c r="H176" i="4" s="1"/>
  <c r="A176" i="4"/>
  <c r="B18" i="4"/>
  <c r="H18" i="4" s="1"/>
  <c r="A18" i="4"/>
  <c r="B69" i="4"/>
  <c r="H69" i="4" s="1"/>
  <c r="A69" i="4"/>
  <c r="A192" i="4"/>
  <c r="B192" i="4"/>
  <c r="H192" i="4" s="1"/>
  <c r="A13" i="4"/>
  <c r="B13" i="4"/>
  <c r="H13" i="4" s="1"/>
  <c r="B38" i="4"/>
  <c r="H38" i="4" s="1"/>
  <c r="A38" i="4"/>
  <c r="A62" i="4"/>
  <c r="B62" i="4"/>
  <c r="H62" i="4" s="1"/>
  <c r="B87" i="4"/>
  <c r="H87" i="4" s="1"/>
  <c r="A87" i="4"/>
  <c r="A100" i="4"/>
  <c r="B100" i="4"/>
  <c r="H100" i="4" s="1"/>
  <c r="A125" i="4"/>
  <c r="B125" i="4"/>
  <c r="H125" i="4" s="1"/>
  <c r="A150" i="4"/>
  <c r="B150" i="4"/>
  <c r="H150" i="4" s="1"/>
  <c r="B177" i="4"/>
  <c r="H177" i="4" s="1"/>
  <c r="A177" i="4"/>
  <c r="A144" i="4"/>
  <c r="B144" i="4"/>
  <c r="H144" i="4" s="1"/>
  <c r="B45" i="4"/>
  <c r="H45" i="4" s="1"/>
  <c r="A45" i="4"/>
  <c r="A133" i="4"/>
  <c r="B133" i="4"/>
  <c r="H133" i="4" s="1"/>
  <c r="B157" i="4"/>
  <c r="H157" i="4" s="1"/>
  <c r="A157" i="4"/>
  <c r="B11" i="4"/>
  <c r="H11" i="4" s="1"/>
  <c r="A11" i="4"/>
  <c r="A76" i="4"/>
  <c r="B76" i="4"/>
  <c r="H76" i="4" s="1"/>
  <c r="B126" i="4"/>
  <c r="H126" i="4" s="1"/>
  <c r="A126" i="4"/>
  <c r="A138" i="4"/>
  <c r="B138" i="4"/>
  <c r="H138" i="4" s="1"/>
  <c r="B151" i="4"/>
  <c r="H151" i="4" s="1"/>
  <c r="A151" i="4"/>
  <c r="A178" i="4"/>
  <c r="B178" i="4"/>
  <c r="H178" i="4" s="1"/>
  <c r="A194" i="4"/>
  <c r="B194" i="4"/>
  <c r="H194" i="4" s="1"/>
  <c r="B30" i="4"/>
  <c r="H30" i="4" s="1"/>
  <c r="A30" i="4"/>
  <c r="A117" i="4"/>
  <c r="B117" i="4"/>
  <c r="H117" i="4" s="1"/>
  <c r="A160" i="4"/>
  <c r="B160" i="4"/>
  <c r="H160" i="4" s="1"/>
  <c r="B127" i="4"/>
  <c r="H127" i="4" s="1"/>
  <c r="A127" i="4"/>
  <c r="B152" i="4"/>
  <c r="H152" i="4" s="1"/>
  <c r="A152" i="4"/>
  <c r="B110" i="4"/>
  <c r="H110" i="4" s="1"/>
  <c r="B74" i="4"/>
  <c r="H74" i="4" s="1"/>
  <c r="A56" i="4"/>
  <c r="A114" i="4"/>
  <c r="A24" i="4"/>
  <c r="A170" i="4"/>
  <c r="B104" i="4"/>
  <c r="H104" i="4" s="1"/>
  <c r="B6" i="4"/>
  <c r="H6" i="4" s="1"/>
  <c r="A63" i="4"/>
  <c r="A61" i="4"/>
  <c r="A168" i="4"/>
  <c r="A43" i="4"/>
  <c r="A106" i="4"/>
  <c r="A64" i="4"/>
  <c r="B92" i="4"/>
  <c r="H92" i="4" s="1"/>
  <c r="A162" i="4"/>
  <c r="A53" i="4"/>
  <c r="A149" i="4"/>
  <c r="A54" i="4"/>
  <c r="A31" i="4"/>
  <c r="A36" i="4"/>
  <c r="B109" i="4"/>
  <c r="H109" i="4" s="1"/>
  <c r="A32" i="4"/>
  <c r="A195" i="4"/>
  <c r="A58" i="4"/>
  <c r="B118" i="4"/>
  <c r="H118" i="4" s="1"/>
  <c r="B14" i="4"/>
  <c r="H14" i="4" s="1"/>
  <c r="B163" i="4"/>
  <c r="H163" i="4" s="1"/>
  <c r="A99" i="4"/>
  <c r="A120" i="4"/>
  <c r="A145" i="4"/>
  <c r="B182" i="4"/>
  <c r="H182" i="4" s="1"/>
  <c r="B39" i="4"/>
  <c r="H39" i="4" s="1"/>
  <c r="B80" i="4"/>
  <c r="H80" i="4" s="1"/>
  <c r="A48" i="4"/>
  <c r="A161" i="4"/>
  <c r="A140" i="4"/>
  <c r="A10" i="4"/>
  <c r="A3" i="4"/>
  <c r="A129" i="4"/>
  <c r="B131" i="4"/>
  <c r="H131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04" refreshedVersion="0" background="1">
    <extLst>
      <ext xmlns:x15="http://schemas.microsoft.com/office/spreadsheetml/2010/11/main" uri="{DE250136-89BD-433C-8126-D09CA5730AF9}">
        <x15:connection id="Hours_Completed_By_Month 1"/>
      </ext>
    </extLst>
  </connection>
  <connection id="2" xr16:uid="{00000000-0015-0000-FFFF-FFFF01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WorksheetConnection_RESA Power - Project Data Entry Form.xlsm!Apparatus_Quantity" type="102" refreshedVersion="8" minRefreshableVersion="5">
    <extLst>
      <ext xmlns:x15="http://schemas.microsoft.com/office/spreadsheetml/2010/11/main" uri="{DE250136-89BD-433C-8126-D09CA5730AF9}">
        <x15:connection id="Apparatus_Quantity">
          <x15:rangePr sourceName="_xlcn.WorksheetConnection_RESAPowerProjectDataEntryForm.xlsmApparatus_Quantit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<sst xmlns="http://schemas.openxmlformats.org/spreadsheetml/2006/main" count="1147" uniqueCount="216">
  <si>
    <t>SCOPE</t>
  </si>
  <si>
    <t>DELIVERABLES</t>
  </si>
  <si>
    <t>HOURS</t>
  </si>
  <si>
    <t>STATUS</t>
  </si>
  <si>
    <t>AVAILABILITY</t>
  </si>
  <si>
    <t>PRIORITY</t>
  </si>
  <si>
    <t>TASK_ID</t>
  </si>
  <si>
    <t>TASK NAMES + APPARATUS</t>
  </si>
  <si>
    <t>DESIGNATION</t>
  </si>
  <si>
    <t>DRAWING</t>
  </si>
  <si>
    <t>DATE DUE</t>
  </si>
  <si>
    <t>DATASHEET</t>
  </si>
  <si>
    <t>DATE COMPLETED</t>
  </si>
  <si>
    <t>NOTES</t>
  </si>
  <si>
    <t>% COMPLETION</t>
  </si>
  <si>
    <t>TASK DELAYS</t>
  </si>
  <si>
    <t>REMAINING HOURS</t>
  </si>
  <si>
    <t>ACTUAL HOURS</t>
  </si>
  <si>
    <t>TOTALS</t>
  </si>
  <si>
    <t>PROJECT GANTT CHART</t>
  </si>
  <si>
    <t>CLIENT</t>
  </si>
  <si>
    <t>PROJECT TITLE</t>
  </si>
  <si>
    <t xml:space="preserve"> </t>
  </si>
  <si>
    <t>JOB #</t>
  </si>
  <si>
    <t>PROJECT LEAD</t>
  </si>
  <si>
    <t>DATE</t>
  </si>
  <si>
    <t>TASK ID</t>
  </si>
  <si>
    <t>SCOPE + TASK + APPARATUS</t>
  </si>
  <si>
    <t>APPARATUS QUANTITY</t>
  </si>
  <si>
    <t>START DATE</t>
  </si>
  <si>
    <t>DURATION IN DAYS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</si>
  <si>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</si>
  <si>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</si>
  <si>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</si>
  <si>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</si>
  <si>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</si>
  <si>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</si>
  <si>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</si>
  <si>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</si>
  <si>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</si>
  <si>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</si>
  <si>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</si>
  <si>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</si>
  <si>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M</t>
  </si>
  <si>
    <t>T</t>
  </si>
  <si>
    <t>W</t>
  </si>
  <si>
    <t>R</t>
  </si>
  <si>
    <t>F</t>
  </si>
  <si>
    <t>RESA Power - Scope &amp; Project Data Entry Form</t>
  </si>
  <si>
    <t>Project Info</t>
  </si>
  <si>
    <t>Project Workscope</t>
  </si>
  <si>
    <t>Client:</t>
  </si>
  <si>
    <t>Project:</t>
  </si>
  <si>
    <t>Job #:</t>
  </si>
  <si>
    <t>Project Start Date:</t>
  </si>
  <si>
    <t>Site Address:</t>
  </si>
  <si>
    <t>Site City:</t>
  </si>
  <si>
    <t>Site State:</t>
  </si>
  <si>
    <t>Site Zip Code:</t>
  </si>
  <si>
    <t>Site Contact:</t>
  </si>
  <si>
    <t>Site Contact Phone #</t>
  </si>
  <si>
    <t>Contact Email Address:</t>
  </si>
  <si>
    <t>Project Lead:</t>
  </si>
  <si>
    <t>Scope_33</t>
  </si>
  <si>
    <t>Scope_34</t>
  </si>
  <si>
    <t>Scope_35</t>
  </si>
  <si>
    <t>Scope_36</t>
  </si>
  <si>
    <t>Scope_37</t>
  </si>
  <si>
    <t>Scope_38</t>
  </si>
  <si>
    <t>Scope_39</t>
  </si>
  <si>
    <t>Scope_40</t>
  </si>
  <si>
    <t>ASSESSMENT KEY</t>
  </si>
  <si>
    <t>STATUS KEY</t>
  </si>
  <si>
    <t>AVAILABILITY KEY</t>
  </si>
  <si>
    <t>PRIORITY KEY</t>
  </si>
  <si>
    <t>NETA_Standard</t>
  </si>
  <si>
    <t>ACCEPTABLE</t>
  </si>
  <si>
    <t>COMPLETED</t>
  </si>
  <si>
    <t>READY</t>
  </si>
  <si>
    <t>HIGH</t>
  </si>
  <si>
    <t>ATS</t>
  </si>
  <si>
    <t>MINOR DEFICIENCY</t>
  </si>
  <si>
    <t>NOT STARTED</t>
  </si>
  <si>
    <t>ON HOLD</t>
  </si>
  <si>
    <t>MEDIUM</t>
  </si>
  <si>
    <t>MTS</t>
  </si>
  <si>
    <t>NON-SERVICEABLE</t>
  </si>
  <si>
    <t>IN PROGRESS</t>
  </si>
  <si>
    <t>NOT AVAILABLE</t>
  </si>
  <si>
    <t>LOW</t>
  </si>
  <si>
    <t>OVERDUE</t>
  </si>
  <si>
    <t>Apparatus</t>
  </si>
  <si>
    <t>ATS_Hours</t>
  </si>
  <si>
    <t>MTS_Hours</t>
  </si>
  <si>
    <t>Apparatus_Type</t>
  </si>
  <si>
    <t>Category</t>
  </si>
  <si>
    <t>Scope</t>
  </si>
  <si>
    <t>Task_ID</t>
  </si>
  <si>
    <t>Task</t>
  </si>
  <si>
    <t>Designation</t>
  </si>
  <si>
    <t>Drawing</t>
  </si>
  <si>
    <t>Date Due</t>
  </si>
  <si>
    <t>Notes</t>
  </si>
  <si>
    <t>Assessment</t>
  </si>
  <si>
    <t>NOTES2</t>
  </si>
  <si>
    <t>Apparatus Hours</t>
  </si>
  <si>
    <t>Remaining Hours</t>
  </si>
  <si>
    <t>Apparatus Category</t>
  </si>
  <si>
    <t>Week_Ending</t>
  </si>
  <si>
    <t>Billing_Period</t>
  </si>
  <si>
    <t>Base_Rate</t>
  </si>
  <si>
    <t>Base_Labor_$</t>
  </si>
  <si>
    <t>Commute_Hrs</t>
  </si>
  <si>
    <t>Commute_$</t>
  </si>
  <si>
    <t>PM_Hrs</t>
  </si>
  <si>
    <t>PM_$</t>
  </si>
  <si>
    <t>Report_Hrs</t>
  </si>
  <si>
    <t>Report_$</t>
  </si>
  <si>
    <t>Travel_Hrs</t>
  </si>
  <si>
    <t>Travel_$</t>
  </si>
  <si>
    <t>Final_Hrs</t>
  </si>
  <si>
    <t>Final_$</t>
  </si>
  <si>
    <t>Subtotal_$</t>
  </si>
  <si>
    <t>Multiplier</t>
  </si>
  <si>
    <t>Total_Billable_$</t>
  </si>
  <si>
    <t>SCOPE LABOR RATES &amp; BILLING CONFIGURATION</t>
  </si>
  <si>
    <t>Enter rates and percentages for each scope. These values will be used in All_Tasks_Billing calculations.</t>
  </si>
  <si>
    <t>RATES</t>
  </si>
  <si>
    <t>TIME ADDERS (% of Total Hours)</t>
  </si>
  <si>
    <t>SCOPE FIXED COSTS ($ PER APPARATUS HR)</t>
  </si>
  <si>
    <t>MULTIPLIER</t>
  </si>
  <si>
    <t>Total Apparatus Hours</t>
  </si>
  <si>
    <t>Scope Bill Rate/Hr</t>
  </si>
  <si>
    <t>Commute Bill Rate/Hr</t>
  </si>
  <si>
    <t>Commute %</t>
  </si>
  <si>
    <t>PM Bill Rate/Hr</t>
  </si>
  <si>
    <t>PM Time %</t>
  </si>
  <si>
    <t>Daily Report Bill Rate/Hr</t>
  </si>
  <si>
    <t>Daily Report %</t>
  </si>
  <si>
    <t>Travel Bill Rate/Hr</t>
  </si>
  <si>
    <t>Travel %</t>
  </si>
  <si>
    <t>Final Report Bill Rate/Hr</t>
  </si>
  <si>
    <t>Final Report  %</t>
  </si>
  <si>
    <t>Travel Sheet Total $</t>
  </si>
  <si>
    <t>Travel $/App Hr</t>
  </si>
  <si>
    <t>M&amp;E Sheet Total $</t>
  </si>
  <si>
    <t>M&amp;E $/App Hr</t>
  </si>
  <si>
    <t>Scope Multiplier</t>
  </si>
  <si>
    <t>SUMMARY TOTALS</t>
  </si>
  <si>
    <t>Total Travel Fixed Costs:</t>
  </si>
  <si>
    <t>Total M&amp;E Fixed Costs:</t>
  </si>
  <si>
    <t>INSTRUCTIONS:</t>
  </si>
  <si>
    <t>2. YELLOW CELLS are for manual input:</t>
  </si>
  <si>
    <t xml:space="preserve">   • Total Apparatus Hours (Column B)</t>
  </si>
  <si>
    <t xml:space="preserve">   • Total Apparatus Hours (Column C)</t>
  </si>
  <si>
    <t xml:space="preserve">   • Travel Fixed Total $ (Column S)</t>
  </si>
  <si>
    <t xml:space="preserve">   • M&amp;E Fixed Total $ (Column U)</t>
  </si>
  <si>
    <t xml:space="preserve">   • Scope Multiplier (Column Y)</t>
  </si>
  <si>
    <t>3. SCOPE MULTIPLIER (Column Y) Usage:</t>
  </si>
  <si>
    <t xml:space="preserve">   • 1.000 = No adjustment (bill at calculated cost)</t>
  </si>
  <si>
    <t xml:space="preserve">   • 1.050 = 5% markup (for profit, risk, etc.)</t>
  </si>
  <si>
    <t xml:space="preserve">   • 0.950 = 5% discount (competitive adjustment)</t>
  </si>
  <si>
    <t>4. Fixed costs are automatically allocated per apparatus hour</t>
  </si>
  <si>
    <t>5. Time adders are calculated as percentages of base labor</t>
  </si>
  <si>
    <t xml:space="preserve">6. Final Report % added to final billing cycle. </t>
  </si>
  <si>
    <t>Quoted_Hourrs</t>
  </si>
  <si>
    <t>Total Apparatus Hours:</t>
  </si>
  <si>
    <t>Labor Rate/Hr</t>
  </si>
  <si>
    <t>Scope Sheet Total</t>
  </si>
  <si>
    <t>WEIGHTED TOTALS</t>
  </si>
  <si>
    <t>Category Not Found</t>
  </si>
  <si>
    <t>Total Project Value:</t>
  </si>
  <si>
    <t>AUTO</t>
  </si>
  <si>
    <t>Travel_Fixed_$</t>
  </si>
  <si>
    <t>ME_Fixed_$</t>
  </si>
  <si>
    <t>Total_Fixed_$</t>
  </si>
  <si>
    <t>Scope_Helper</t>
  </si>
  <si>
    <t>Scope_Budget</t>
  </si>
  <si>
    <t>Completion</t>
  </si>
  <si>
    <t>Total_Var_Hrs</t>
  </si>
  <si>
    <t>Total_Var_$</t>
  </si>
  <si>
    <t>APPARATUS HOURS</t>
  </si>
  <si>
    <t>GEN-LS41</t>
  </si>
  <si>
    <t>ASSESSMENT</t>
  </si>
  <si>
    <t>Scope_1</t>
  </si>
  <si>
    <t>Scope_2</t>
  </si>
  <si>
    <t>Scope_3</t>
  </si>
  <si>
    <t>Scope_4</t>
  </si>
  <si>
    <t>Scope_5</t>
  </si>
  <si>
    <t>Scope_6</t>
  </si>
  <si>
    <t>Scope_7</t>
  </si>
  <si>
    <t>Scope_8</t>
  </si>
  <si>
    <t>Scope_9</t>
  </si>
  <si>
    <t>Scope_10</t>
  </si>
  <si>
    <t>Scope_11</t>
  </si>
  <si>
    <t>Scope_12</t>
  </si>
  <si>
    <t>Scope_13</t>
  </si>
  <si>
    <t>Scope_14</t>
  </si>
  <si>
    <t>Scope_15</t>
  </si>
  <si>
    <t>Scope_16</t>
  </si>
  <si>
    <t>Scope_17</t>
  </si>
  <si>
    <t>Scope_18</t>
  </si>
  <si>
    <t>Scope_19</t>
  </si>
  <si>
    <t>Scope_20</t>
  </si>
  <si>
    <t>Scope_21</t>
  </si>
  <si>
    <t>Scope_22</t>
  </si>
  <si>
    <t>Scope_23</t>
  </si>
  <si>
    <t>Scope_24</t>
  </si>
  <si>
    <t>Scope_25</t>
  </si>
  <si>
    <t>Scope_26</t>
  </si>
  <si>
    <t>Scope_27</t>
  </si>
  <si>
    <t>Scope_28</t>
  </si>
  <si>
    <t>Scope_29</t>
  </si>
  <si>
    <t>Scope_30</t>
  </si>
  <si>
    <t>Scope_31</t>
  </si>
  <si>
    <t>Scope_32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</si>
</sst>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yyyy\-mm\-dd;@"/>
    <numFmt numFmtId="165" formatCode="00000"/>
    <numFmt numFmtId="166" formatCode="[&lt;=9999999]###\-####;\(###\)\ ###\-####"/>
    <numFmt numFmtId="167" formatCode="[$-F800]dddd\,\ mmmm\ dd\,\ yyyy"/>
    <numFmt numFmtId="168" formatCode="[$-409]d\-mmm\-yyyy;@"/>
    <numFmt numFmtId="169" formatCode="mm/dd/yy;@"/>
    <numFmt numFmtId="170" formatCode="mm/dd/yyyy"/>
    <numFmt numFmtId="171" formatCode="0.0%"/>
    <numFmt numFmtId="172" formatCode="&quot;$&quot;#,##0.00"/>
    <numFmt numFmtId="173" formatCode="0.0"/>
    <numFmt numFmtId="174" formatCode="m/d/yyyy;@"/>
    <numFmt numFmtId="175" formatCode="#,##0.0"/>
    <numFmt numFmtId="176" formatCode="0.000"/>
  </numFmts>
  <fonts count="5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2"/>
      <color theme="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entury GothiC "/>
    </font>
    <font>
      <b/>
      <sz val="11"/>
      <color theme="0"/>
      <name val="Century Gothic"/>
      <family val="1"/>
    </font>
    <font>
      <b/>
      <sz val="9"/>
      <color theme="1"/>
      <name val="Century Gothic"/>
      <family val="1"/>
    </font>
    <font>
      <b/>
      <sz val="10"/>
      <color theme="0"/>
      <name val="Century Gothic"/>
      <family val="1"/>
    </font>
    <font>
      <b/>
      <sz val="9"/>
      <color theme="0"/>
      <name val="Century Gothic"/>
      <family val="1"/>
    </font>
    <font>
      <b/>
      <sz val="10"/>
      <color theme="1"/>
      <name val="Century GothiC "/>
    </font>
    <font>
      <b/>
      <sz val="10"/>
      <color theme="1"/>
      <name val="Century Gothic"/>
      <family val="1"/>
    </font>
    <font>
      <b/>
      <sz val="10"/>
      <color theme="0"/>
      <name val="Century GothiC "/>
    </font>
    <font>
      <sz val="10"/>
      <color theme="1"/>
      <name val="Century Gothic"/>
      <family val="1"/>
    </font>
    <font>
      <u/>
      <sz val="12"/>
      <color theme="10"/>
      <name val="Calibri"/>
      <family val="2"/>
      <scheme val="minor"/>
    </font>
    <font>
      <b/>
      <sz val="22"/>
      <color theme="0"/>
      <name val="Century Gothic"/>
      <family val="2"/>
    </font>
    <font>
      <b/>
      <sz val="11"/>
      <name val="Calibri"/>
      <family val="2"/>
      <scheme val="minor"/>
    </font>
    <font>
      <b/>
      <sz val="11"/>
      <color theme="0"/>
      <name val="Century Gothic"/>
      <family val="2"/>
    </font>
    <font>
      <b/>
      <sz val="10"/>
      <name val="Century GothiC "/>
    </font>
    <font>
      <b/>
      <sz val="10"/>
      <color theme="1"/>
      <name val="Century Gothic"/>
      <family val="2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entury GothiC "/>
    </font>
    <font>
      <b/>
      <sz val="20"/>
      <color theme="0" tint="-0.499984740745262"/>
      <name val="Century Gothic"/>
      <family val="1"/>
    </font>
    <font>
      <sz val="12"/>
      <color theme="1"/>
      <name val="Century Gothic"/>
      <family val="1"/>
    </font>
    <font>
      <b/>
      <sz val="10"/>
      <color theme="4" tint="-0.249977111117893"/>
      <name val="Century Gothic"/>
      <family val="1"/>
    </font>
    <font>
      <b/>
      <sz val="15"/>
      <color rgb="FF000000"/>
      <name val="Arial"/>
      <family val="2"/>
    </font>
    <font>
      <sz val="11"/>
      <color theme="0"/>
      <name val="Calibri"/>
      <family val="2"/>
      <scheme val="minor"/>
    </font>
    <font>
      <sz val="10"/>
      <color theme="3" tint="0.39997558519241921"/>
      <name val="Century Gothic"/>
      <family val="1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Century Gothic"/>
      <family val="1"/>
    </font>
    <font>
      <sz val="11"/>
      <color theme="1"/>
      <name val="Century Gothic"/>
      <family val="1"/>
    </font>
    <font>
      <b/>
      <sz val="11"/>
      <color theme="1"/>
      <name val="Century Gothic"/>
      <family val="2"/>
    </font>
    <font>
      <b/>
      <sz val="14"/>
      <color theme="0" tint="-0.499984740745262"/>
      <name val="Century GothiC "/>
    </font>
    <font>
      <b/>
      <sz val="12"/>
      <color theme="0"/>
      <name val="Century Gothic"/>
      <family val="2"/>
    </font>
    <font>
      <b/>
      <sz val="12"/>
      <color theme="0"/>
      <name val="Century Gothic"/>
      <family val="1"/>
    </font>
    <font>
      <b/>
      <sz val="12"/>
      <color theme="1"/>
      <name val="Century Gothic"/>
      <family val="1"/>
    </font>
    <font>
      <b/>
      <sz val="12"/>
      <color theme="3" tint="-0.499984740745262"/>
      <name val="Century Gothic"/>
      <family val="1"/>
    </font>
    <font>
      <b/>
      <sz val="12"/>
      <color theme="1"/>
      <name val="Century Gothic"/>
      <family val="2"/>
    </font>
    <font>
      <sz val="11"/>
      <color theme="1"/>
      <name val="Century Gothic"/>
      <family val="2"/>
    </font>
  </fonts>
  <fills count="3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59999389629810485"/>
        <bgColor indexed="64"/>
      </patternFill>
    </fill>
  </fills>
  <borders count="7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uble">
        <color theme="0" tint="-0.249977111117893"/>
      </left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hair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double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double">
        <color theme="0" tint="-0.249977111117893"/>
      </bottom>
      <diagonal/>
    </border>
    <border>
      <left style="medium">
        <color theme="0" tint="-0.34998626667073579"/>
      </left>
      <right/>
      <top/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hair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/>
      <top/>
      <bottom style="thin">
        <color theme="0" tint="-0.249977111117893"/>
      </bottom>
      <diagonal/>
    </border>
    <border>
      <left/>
      <right style="medium">
        <color theme="0" tint="-0.34998626667073579"/>
      </right>
      <top/>
      <bottom style="thin">
        <color theme="0" tint="-0.249977111117893"/>
      </bottom>
      <diagonal/>
    </border>
    <border>
      <left style="thin">
        <color theme="0" tint="-0.34998626667073579"/>
      </left>
      <right style="hair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hair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  <border>
      <left style="thin">
        <color theme="0" tint="-0.24994659260841701"/>
      </left>
      <right style="medium">
        <color theme="0" tint="-0.34998626667073579"/>
      </right>
      <top style="thin">
        <color theme="0" tint="-0.249977111117893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34998626667073579"/>
      </left>
      <right/>
      <top style="thin">
        <color theme="0" tint="-0.24994659260841701"/>
      </top>
      <bottom style="medium">
        <color theme="0" tint="-0.34998626667073579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4659260841701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thin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5" fillId="0" borderId="0" applyNumberForma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8" fillId="0" borderId="0" applyNumberFormat="0" applyFill="0" applyBorder="0" applyAlignment="0" applyProtection="0"/>
    <xf numFmtId="9" fontId="26" fillId="0" borderId="0" applyFont="0" applyFill="0" applyBorder="0" applyAlignment="0" applyProtection="0"/>
    <xf numFmtId="9" fontId="8" fillId="0" borderId="0"/>
  </cellStyleXfs>
  <cellXfs count="273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5" fillId="0" borderId="0" xfId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9" fillId="0" borderId="0" xfId="2" applyFont="1"/>
    <xf numFmtId="0" fontId="8" fillId="0" borderId="0" xfId="2"/>
    <xf numFmtId="0" fontId="14" fillId="2" borderId="1" xfId="2" applyFont="1" applyFill="1" applyBorder="1" applyAlignment="1">
      <alignment horizontal="center" vertical="center"/>
    </xf>
    <xf numFmtId="0" fontId="15" fillId="10" borderId="1" xfId="2" applyFont="1" applyFill="1" applyBorder="1" applyAlignment="1">
      <alignment horizontal="left" vertical="center" wrapText="1" indent="1"/>
    </xf>
    <xf numFmtId="0" fontId="16" fillId="5" borderId="1" xfId="2" applyFont="1" applyFill="1" applyBorder="1" applyAlignment="1">
      <alignment horizontal="center" vertical="center"/>
    </xf>
    <xf numFmtId="0" fontId="14" fillId="10" borderId="1" xfId="2" applyFont="1" applyFill="1" applyBorder="1" applyAlignment="1">
      <alignment horizontal="center" vertical="center"/>
    </xf>
    <xf numFmtId="0" fontId="17" fillId="0" borderId="1" xfId="2" applyFont="1" applyBorder="1" applyAlignment="1">
      <alignment horizontal="center" vertical="center"/>
    </xf>
    <xf numFmtId="0" fontId="16" fillId="3" borderId="1" xfId="2" applyFont="1" applyFill="1" applyBorder="1" applyAlignment="1">
      <alignment horizontal="center" vertical="center"/>
    </xf>
    <xf numFmtId="0" fontId="16" fillId="14" borderId="1" xfId="2" applyFont="1" applyFill="1" applyBorder="1" applyAlignment="1">
      <alignment horizontal="center" vertical="center"/>
    </xf>
    <xf numFmtId="0" fontId="14" fillId="10" borderId="3" xfId="2" applyFont="1" applyFill="1" applyBorder="1" applyAlignment="1">
      <alignment horizontal="center" vertical="center"/>
    </xf>
    <xf numFmtId="0" fontId="17" fillId="0" borderId="3" xfId="2" applyFont="1" applyBorder="1" applyAlignment="1">
      <alignment horizontal="center" vertical="center"/>
    </xf>
    <xf numFmtId="0" fontId="14" fillId="2" borderId="2" xfId="2" applyFont="1" applyFill="1" applyBorder="1" applyAlignment="1">
      <alignment horizontal="center" vertical="center"/>
    </xf>
    <xf numFmtId="0" fontId="15" fillId="10" borderId="2" xfId="2" applyFont="1" applyFill="1" applyBorder="1" applyAlignment="1">
      <alignment horizontal="left" vertical="center" wrapText="1" indent="1"/>
    </xf>
    <xf numFmtId="0" fontId="15" fillId="9" borderId="2" xfId="2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6" borderId="0" xfId="0" applyFont="1" applyFill="1" applyAlignment="1">
      <alignment horizontal="center" vertical="center"/>
    </xf>
    <xf numFmtId="0" fontId="20" fillId="12" borderId="0" xfId="0" applyFont="1" applyFill="1" applyAlignment="1">
      <alignment horizontal="center" vertical="center"/>
    </xf>
    <xf numFmtId="0" fontId="14" fillId="11" borderId="1" xfId="2" applyFont="1" applyFill="1" applyBorder="1" applyAlignment="1">
      <alignment horizontal="center" vertical="center"/>
    </xf>
    <xf numFmtId="0" fontId="14" fillId="12" borderId="1" xfId="2" applyFont="1" applyFill="1" applyBorder="1" applyAlignment="1">
      <alignment horizontal="center" vertical="center"/>
    </xf>
    <xf numFmtId="0" fontId="14" fillId="13" borderId="1" xfId="2" applyFont="1" applyFill="1" applyBorder="1" applyAlignment="1">
      <alignment horizontal="center" vertical="center"/>
    </xf>
    <xf numFmtId="0" fontId="14" fillId="15" borderId="1" xfId="2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5" fillId="9" borderId="1" xfId="2" applyFont="1" applyFill="1" applyBorder="1" applyAlignment="1">
      <alignment horizontal="center" vertical="center"/>
    </xf>
    <xf numFmtId="0" fontId="8" fillId="7" borderId="0" xfId="2" applyFill="1"/>
    <xf numFmtId="0" fontId="22" fillId="11" borderId="1" xfId="2" applyFont="1" applyFill="1" applyBorder="1" applyAlignment="1">
      <alignment horizontal="center" vertical="center"/>
    </xf>
    <xf numFmtId="0" fontId="22" fillId="12" borderId="1" xfId="2" applyFont="1" applyFill="1" applyBorder="1" applyAlignment="1">
      <alignment horizontal="center" vertical="center"/>
    </xf>
    <xf numFmtId="0" fontId="22" fillId="16" borderId="1" xfId="2" applyFont="1" applyFill="1" applyBorder="1" applyAlignment="1">
      <alignment horizontal="center" vertical="center"/>
    </xf>
    <xf numFmtId="0" fontId="13" fillId="7" borderId="1" xfId="2" applyFont="1" applyFill="1" applyBorder="1" applyAlignment="1">
      <alignment horizontal="center" vertical="center" wrapText="1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24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0" xfId="0" applyAlignment="1">
      <alignment horizontal="center"/>
    </xf>
    <xf numFmtId="0" fontId="25" fillId="17" borderId="0" xfId="0" applyFont="1" applyFill="1" applyAlignment="1">
      <alignment horizontal="center" vertical="center"/>
    </xf>
    <xf numFmtId="0" fontId="25" fillId="17" borderId="0" xfId="0" applyFont="1" applyFill="1" applyAlignment="1">
      <alignment horizontal="center"/>
    </xf>
    <xf numFmtId="0" fontId="8" fillId="0" borderId="6" xfId="2" applyBorder="1"/>
    <xf numFmtId="168" fontId="17" fillId="0" borderId="1" xfId="2" applyNumberFormat="1" applyFont="1" applyBorder="1" applyAlignment="1">
      <alignment horizontal="left" vertical="center" wrapText="1" indent="1"/>
    </xf>
    <xf numFmtId="168" fontId="15" fillId="10" borderId="1" xfId="2" applyNumberFormat="1" applyFont="1" applyFill="1" applyBorder="1" applyAlignment="1">
      <alignment horizontal="left" vertical="center" wrapText="1" indent="1"/>
    </xf>
    <xf numFmtId="168" fontId="15" fillId="10" borderId="2" xfId="2" applyNumberFormat="1" applyFont="1" applyFill="1" applyBorder="1" applyAlignment="1">
      <alignment horizontal="left" vertical="center" wrapText="1" indent="1"/>
    </xf>
    <xf numFmtId="0" fontId="17" fillId="10" borderId="1" xfId="2" applyFont="1" applyFill="1" applyBorder="1" applyAlignment="1">
      <alignment horizontal="center" vertical="center"/>
    </xf>
    <xf numFmtId="0" fontId="17" fillId="10" borderId="3" xfId="2" applyFont="1" applyFill="1" applyBorder="1" applyAlignment="1">
      <alignment horizontal="center" vertical="center"/>
    </xf>
    <xf numFmtId="0" fontId="23" fillId="10" borderId="16" xfId="2" applyFont="1" applyFill="1" applyBorder="1" applyAlignment="1">
      <alignment horizontal="center" vertical="center"/>
    </xf>
    <xf numFmtId="0" fontId="17" fillId="0" borderId="1" xfId="2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27" fillId="10" borderId="16" xfId="2" applyNumberFormat="1" applyFont="1" applyFill="1" applyBorder="1" applyAlignment="1">
      <alignment horizontal="center" vertical="center"/>
    </xf>
    <xf numFmtId="0" fontId="28" fillId="0" borderId="0" xfId="2" applyFont="1" applyAlignment="1">
      <alignment horizontal="right" indent="1"/>
    </xf>
    <xf numFmtId="0" fontId="30" fillId="4" borderId="0" xfId="2" applyFont="1" applyFill="1" applyAlignment="1">
      <alignment vertical="center"/>
    </xf>
    <xf numFmtId="0" fontId="31" fillId="0" borderId="0" xfId="2" applyFont="1"/>
    <xf numFmtId="0" fontId="17" fillId="4" borderId="0" xfId="2" applyFont="1" applyFill="1" applyAlignment="1">
      <alignment horizontal="left" vertical="center" wrapText="1" indent="1"/>
    </xf>
    <xf numFmtId="0" fontId="17" fillId="0" borderId="0" xfId="2" applyFont="1" applyAlignment="1">
      <alignment horizontal="left" vertical="center" wrapText="1" indent="1"/>
    </xf>
    <xf numFmtId="0" fontId="11" fillId="9" borderId="18" xfId="2" applyFont="1" applyFill="1" applyBorder="1" applyAlignment="1">
      <alignment horizontal="left" vertical="center" wrapText="1" indent="1"/>
    </xf>
    <xf numFmtId="0" fontId="11" fillId="9" borderId="18" xfId="2" applyFont="1" applyFill="1" applyBorder="1" applyAlignment="1">
      <alignment horizontal="left" vertical="center" indent="1"/>
    </xf>
    <xf numFmtId="0" fontId="31" fillId="0" borderId="0" xfId="2" applyFont="1" applyAlignment="1">
      <alignment horizontal="left" vertical="center" wrapText="1" indent="1"/>
    </xf>
    <xf numFmtId="0" fontId="17" fillId="0" borderId="0" xfId="2" applyFont="1"/>
    <xf numFmtId="0" fontId="32" fillId="0" borderId="0" xfId="2" applyFont="1" applyAlignment="1">
      <alignment horizontal="left" vertical="center"/>
    </xf>
    <xf numFmtId="0" fontId="15" fillId="21" borderId="25" xfId="2" applyFont="1" applyFill="1" applyBorder="1" applyAlignment="1">
      <alignment horizontal="center" vertical="center"/>
    </xf>
    <xf numFmtId="0" fontId="15" fillId="21" borderId="3" xfId="2" applyFont="1" applyFill="1" applyBorder="1" applyAlignment="1">
      <alignment horizontal="center" vertical="center"/>
    </xf>
    <xf numFmtId="0" fontId="15" fillId="21" borderId="26" xfId="2" applyFont="1" applyFill="1" applyBorder="1" applyAlignment="1">
      <alignment horizontal="center" vertical="center"/>
    </xf>
    <xf numFmtId="0" fontId="15" fillId="22" borderId="27" xfId="2" applyFont="1" applyFill="1" applyBorder="1" applyAlignment="1">
      <alignment horizontal="center" vertical="center"/>
    </xf>
    <xf numFmtId="0" fontId="15" fillId="22" borderId="3" xfId="2" applyFont="1" applyFill="1" applyBorder="1" applyAlignment="1">
      <alignment horizontal="center" vertical="center"/>
    </xf>
    <xf numFmtId="0" fontId="15" fillId="22" borderId="26" xfId="2" applyFont="1" applyFill="1" applyBorder="1" applyAlignment="1">
      <alignment horizontal="center" vertical="center"/>
    </xf>
    <xf numFmtId="0" fontId="15" fillId="23" borderId="27" xfId="2" applyFont="1" applyFill="1" applyBorder="1" applyAlignment="1">
      <alignment horizontal="center" vertical="center"/>
    </xf>
    <xf numFmtId="0" fontId="15" fillId="23" borderId="3" xfId="2" applyFont="1" applyFill="1" applyBorder="1" applyAlignment="1">
      <alignment horizontal="center" vertical="center"/>
    </xf>
    <xf numFmtId="0" fontId="15" fillId="23" borderId="26" xfId="2" applyFont="1" applyFill="1" applyBorder="1" applyAlignment="1">
      <alignment horizontal="center" vertical="center"/>
    </xf>
    <xf numFmtId="0" fontId="15" fillId="24" borderId="27" xfId="2" applyFont="1" applyFill="1" applyBorder="1" applyAlignment="1">
      <alignment horizontal="center" vertical="center"/>
    </xf>
    <xf numFmtId="0" fontId="15" fillId="24" borderId="3" xfId="2" applyFont="1" applyFill="1" applyBorder="1" applyAlignment="1">
      <alignment horizontal="center" vertical="center"/>
    </xf>
    <xf numFmtId="0" fontId="15" fillId="24" borderId="28" xfId="2" applyFont="1" applyFill="1" applyBorder="1" applyAlignment="1">
      <alignment horizontal="center" vertical="center"/>
    </xf>
    <xf numFmtId="0" fontId="17" fillId="2" borderId="31" xfId="2" applyFont="1" applyFill="1" applyBorder="1"/>
    <xf numFmtId="0" fontId="17" fillId="2" borderId="1" xfId="2" applyFont="1" applyFill="1" applyBorder="1"/>
    <xf numFmtId="0" fontId="17" fillId="2" borderId="32" xfId="2" applyFont="1" applyFill="1" applyBorder="1"/>
    <xf numFmtId="0" fontId="17" fillId="2" borderId="33" xfId="2" applyFont="1" applyFill="1" applyBorder="1"/>
    <xf numFmtId="0" fontId="17" fillId="2" borderId="34" xfId="2" applyFont="1" applyFill="1" applyBorder="1"/>
    <xf numFmtId="169" fontId="17" fillId="0" borderId="35" xfId="2" applyNumberFormat="1" applyFont="1" applyBorder="1" applyAlignment="1">
      <alignment horizontal="center" vertical="center"/>
    </xf>
    <xf numFmtId="169" fontId="17" fillId="9" borderId="31" xfId="2" applyNumberFormat="1" applyFont="1" applyFill="1" applyBorder="1" applyAlignment="1">
      <alignment horizontal="center" vertical="center"/>
    </xf>
    <xf numFmtId="1" fontId="17" fillId="10" borderId="1" xfId="2" applyNumberFormat="1" applyFont="1" applyFill="1" applyBorder="1" applyAlignment="1">
      <alignment horizontal="center" vertical="center"/>
    </xf>
    <xf numFmtId="0" fontId="17" fillId="0" borderId="1" xfId="2" applyFont="1" applyBorder="1"/>
    <xf numFmtId="0" fontId="17" fillId="0" borderId="32" xfId="2" applyFont="1" applyBorder="1"/>
    <xf numFmtId="0" fontId="17" fillId="0" borderId="33" xfId="2" applyFont="1" applyBorder="1"/>
    <xf numFmtId="0" fontId="17" fillId="25" borderId="1" xfId="2" applyFont="1" applyFill="1" applyBorder="1"/>
    <xf numFmtId="0" fontId="17" fillId="26" borderId="1" xfId="2" applyFont="1" applyFill="1" applyBorder="1"/>
    <xf numFmtId="0" fontId="17" fillId="0" borderId="34" xfId="2" applyFont="1" applyBorder="1"/>
    <xf numFmtId="0" fontId="33" fillId="0" borderId="0" xfId="2" applyFont="1"/>
    <xf numFmtId="0" fontId="23" fillId="10" borderId="17" xfId="2" applyFont="1" applyFill="1" applyBorder="1" applyAlignment="1">
      <alignment horizontal="left" vertical="center" wrapText="1" indent="1"/>
    </xf>
    <xf numFmtId="0" fontId="23" fillId="4" borderId="17" xfId="2" applyFont="1" applyFill="1" applyBorder="1" applyAlignment="1">
      <alignment horizontal="left" vertical="center" wrapText="1" indent="1"/>
    </xf>
    <xf numFmtId="167" fontId="23" fillId="10" borderId="17" xfId="2" applyNumberFormat="1" applyFont="1" applyFill="1" applyBorder="1" applyAlignment="1">
      <alignment horizontal="left" vertical="center" wrapText="1" indent="1"/>
    </xf>
    <xf numFmtId="0" fontId="11" fillId="9" borderId="39" xfId="2" applyFont="1" applyFill="1" applyBorder="1" applyAlignment="1">
      <alignment horizontal="left" vertical="center" wrapText="1" indent="1"/>
    </xf>
    <xf numFmtId="0" fontId="23" fillId="0" borderId="40" xfId="2" applyFont="1" applyBorder="1" applyAlignment="1">
      <alignment horizontal="left" vertical="center" wrapText="1" indent="1"/>
    </xf>
    <xf numFmtId="0" fontId="23" fillId="0" borderId="17" xfId="2" applyFont="1" applyBorder="1" applyAlignment="1">
      <alignment horizontal="left" vertical="center" wrapText="1" indent="1"/>
    </xf>
    <xf numFmtId="1" fontId="17" fillId="2" borderId="37" xfId="2" applyNumberFormat="1" applyFont="1" applyFill="1" applyBorder="1" applyAlignment="1">
      <alignment horizontal="left" vertical="center"/>
    </xf>
    <xf numFmtId="49" fontId="17" fillId="2" borderId="29" xfId="2" applyNumberFormat="1" applyFont="1" applyFill="1" applyBorder="1" applyAlignment="1">
      <alignment horizontal="left" vertical="center"/>
    </xf>
    <xf numFmtId="170" fontId="34" fillId="0" borderId="0" xfId="0" applyNumberFormat="1" applyFont="1"/>
    <xf numFmtId="0" fontId="35" fillId="0" borderId="31" xfId="2" applyFont="1" applyBorder="1"/>
    <xf numFmtId="0" fontId="35" fillId="4" borderId="1" xfId="2" applyFont="1" applyFill="1" applyBorder="1"/>
    <xf numFmtId="0" fontId="35" fillId="0" borderId="1" xfId="2" applyFont="1" applyBorder="1"/>
    <xf numFmtId="0" fontId="35" fillId="0" borderId="32" xfId="2" applyFont="1" applyBorder="1"/>
    <xf numFmtId="0" fontId="17" fillId="27" borderId="1" xfId="2" applyFont="1" applyFill="1" applyBorder="1"/>
    <xf numFmtId="0" fontId="35" fillId="28" borderId="1" xfId="2" applyFont="1" applyFill="1" applyBorder="1"/>
    <xf numFmtId="1" fontId="17" fillId="2" borderId="4" xfId="2" applyNumberFormat="1" applyFont="1" applyFill="1" applyBorder="1" applyAlignment="1">
      <alignment horizontal="center" vertical="center"/>
    </xf>
    <xf numFmtId="171" fontId="23" fillId="0" borderId="34" xfId="6" applyNumberFormat="1" applyFont="1" applyBorder="1" applyAlignment="1">
      <alignment horizontal="center" vertical="center"/>
    </xf>
    <xf numFmtId="0" fontId="27" fillId="0" borderId="0" xfId="2" applyFont="1" applyAlignment="1">
      <alignment horizontal="right" vertical="center" indent="1"/>
    </xf>
    <xf numFmtId="171" fontId="23" fillId="2" borderId="38" xfId="2" applyNumberFormat="1" applyFont="1" applyFill="1" applyBorder="1" applyAlignment="1">
      <alignment horizontal="center" vertical="center"/>
    </xf>
    <xf numFmtId="171" fontId="23" fillId="2" borderId="52" xfId="6" applyNumberFormat="1" applyFont="1" applyFill="1" applyBorder="1" applyAlignment="1">
      <alignment horizontal="center" vertical="center"/>
    </xf>
    <xf numFmtId="49" fontId="17" fillId="10" borderId="53" xfId="2" applyNumberFormat="1" applyFont="1" applyFill="1" applyBorder="1" applyAlignment="1">
      <alignment horizontal="left" vertical="center" indent="1"/>
    </xf>
    <xf numFmtId="0" fontId="17" fillId="0" borderId="54" xfId="2" applyFont="1" applyBorder="1" applyAlignment="1">
      <alignment horizontal="left" vertical="center" indent="1"/>
    </xf>
    <xf numFmtId="49" fontId="17" fillId="10" borderId="55" xfId="2" applyNumberFormat="1" applyFont="1" applyFill="1" applyBorder="1" applyAlignment="1">
      <alignment horizontal="left" vertical="center" indent="1"/>
    </xf>
    <xf numFmtId="0" fontId="17" fillId="0" borderId="56" xfId="2" applyFont="1" applyBorder="1" applyAlignment="1">
      <alignment horizontal="left" vertical="center" indent="1"/>
    </xf>
    <xf numFmtId="0" fontId="35" fillId="0" borderId="57" xfId="2" applyFont="1" applyBorder="1"/>
    <xf numFmtId="0" fontId="35" fillId="4" borderId="58" xfId="2" applyFont="1" applyFill="1" applyBorder="1"/>
    <xf numFmtId="0" fontId="35" fillId="0" borderId="58" xfId="2" applyFont="1" applyBorder="1"/>
    <xf numFmtId="0" fontId="35" fillId="28" borderId="58" xfId="2" applyFont="1" applyFill="1" applyBorder="1"/>
    <xf numFmtId="0" fontId="35" fillId="0" borderId="59" xfId="2" applyFont="1" applyBorder="1"/>
    <xf numFmtId="0" fontId="17" fillId="0" borderId="60" xfId="2" applyFont="1" applyBorder="1"/>
    <xf numFmtId="0" fontId="17" fillId="0" borderId="58" xfId="2" applyFont="1" applyBorder="1"/>
    <xf numFmtId="0" fontId="17" fillId="25" borderId="58" xfId="2" applyFont="1" applyFill="1" applyBorder="1"/>
    <xf numFmtId="0" fontId="17" fillId="0" borderId="59" xfId="2" applyFont="1" applyBorder="1"/>
    <xf numFmtId="0" fontId="17" fillId="27" borderId="58" xfId="2" applyFont="1" applyFill="1" applyBorder="1"/>
    <xf numFmtId="0" fontId="17" fillId="26" borderId="58" xfId="2" applyFont="1" applyFill="1" applyBorder="1"/>
    <xf numFmtId="0" fontId="17" fillId="0" borderId="61" xfId="2" applyFont="1" applyBorder="1"/>
    <xf numFmtId="0" fontId="8" fillId="2" borderId="50" xfId="2" applyFill="1" applyBorder="1" applyAlignment="1">
      <alignment horizontal="center" vertical="center"/>
    </xf>
    <xf numFmtId="0" fontId="8" fillId="2" borderId="51" xfId="2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1" fillId="0" borderId="0" xfId="0" applyFont="1"/>
    <xf numFmtId="49" fontId="1" fillId="0" borderId="0" xfId="0" applyNumberFormat="1" applyFont="1"/>
    <xf numFmtId="174" fontId="1" fillId="0" borderId="0" xfId="0" applyNumberFormat="1" applyFont="1"/>
    <xf numFmtId="173" fontId="1" fillId="0" borderId="0" xfId="0" applyNumberFormat="1" applyFont="1"/>
    <xf numFmtId="9" fontId="15" fillId="10" borderId="1" xfId="3" applyFont="1" applyFill="1" applyBorder="1" applyAlignment="1">
      <alignment horizontal="center" vertical="center"/>
    </xf>
    <xf numFmtId="9" fontId="15" fillId="4" borderId="1" xfId="5" applyFont="1" applyFill="1" applyBorder="1" applyAlignment="1">
      <alignment horizontal="center" vertical="center"/>
    </xf>
    <xf numFmtId="9" fontId="15" fillId="4" borderId="1" xfId="3" applyFont="1" applyFill="1" applyBorder="1" applyAlignment="1">
      <alignment horizontal="center" vertical="center"/>
    </xf>
    <xf numFmtId="9" fontId="15" fillId="10" borderId="2" xfId="3" applyFont="1" applyFill="1" applyBorder="1" applyAlignment="1">
      <alignment horizontal="center" vertical="center"/>
    </xf>
    <xf numFmtId="0" fontId="37" fillId="0" borderId="0" xfId="0" applyFont="1"/>
    <xf numFmtId="0" fontId="36" fillId="0" borderId="0" xfId="0" applyFont="1"/>
    <xf numFmtId="0" fontId="7" fillId="29" borderId="0" xfId="0" applyFont="1" applyFill="1" applyAlignment="1">
      <alignment horizontal="left" indent="1"/>
    </xf>
    <xf numFmtId="0" fontId="7" fillId="29" borderId="0" xfId="0" applyFont="1" applyFill="1"/>
    <xf numFmtId="0" fontId="20" fillId="30" borderId="64" xfId="0" applyFont="1" applyFill="1" applyBorder="1" applyAlignment="1">
      <alignment horizontal="center" vertical="center" wrapText="1"/>
    </xf>
    <xf numFmtId="0" fontId="20" fillId="30" borderId="65" xfId="0" applyFont="1" applyFill="1" applyBorder="1" applyAlignment="1">
      <alignment horizontal="center" vertical="center" wrapText="1"/>
    </xf>
    <xf numFmtId="0" fontId="0" fillId="31" borderId="63" xfId="0" applyFill="1" applyBorder="1" applyAlignment="1">
      <alignment horizontal="left" indent="1"/>
    </xf>
    <xf numFmtId="175" fontId="0" fillId="32" borderId="64" xfId="0" applyNumberFormat="1" applyFill="1" applyBorder="1"/>
    <xf numFmtId="172" fontId="0" fillId="33" borderId="62" xfId="0" applyNumberFormat="1" applyFill="1" applyBorder="1"/>
    <xf numFmtId="171" fontId="0" fillId="32" borderId="62" xfId="0" applyNumberFormat="1" applyFill="1" applyBorder="1"/>
    <xf numFmtId="172" fontId="0" fillId="32" borderId="62" xfId="0" applyNumberFormat="1" applyFill="1" applyBorder="1"/>
    <xf numFmtId="175" fontId="0" fillId="32" borderId="63" xfId="0" applyNumberFormat="1" applyFill="1" applyBorder="1"/>
    <xf numFmtId="0" fontId="0" fillId="31" borderId="66" xfId="0" applyFill="1" applyBorder="1" applyAlignment="1">
      <alignment horizontal="left" indent="1"/>
    </xf>
    <xf numFmtId="172" fontId="0" fillId="33" borderId="67" xfId="0" applyNumberFormat="1" applyFill="1" applyBorder="1"/>
    <xf numFmtId="171" fontId="0" fillId="32" borderId="67" xfId="0" applyNumberFormat="1" applyFill="1" applyBorder="1"/>
    <xf numFmtId="172" fontId="0" fillId="32" borderId="67" xfId="0" applyNumberFormat="1" applyFill="1" applyBorder="1"/>
    <xf numFmtId="0" fontId="39" fillId="29" borderId="0" xfId="0" applyFont="1" applyFill="1"/>
    <xf numFmtId="0" fontId="34" fillId="29" borderId="0" xfId="0" applyFont="1" applyFill="1"/>
    <xf numFmtId="0" fontId="0" fillId="30" borderId="0" xfId="0" applyFill="1"/>
    <xf numFmtId="4" fontId="1" fillId="30" borderId="0" xfId="0" applyNumberFormat="1" applyFont="1" applyFill="1"/>
    <xf numFmtId="172" fontId="1" fillId="30" borderId="0" xfId="0" applyNumberFormat="1" applyFont="1" applyFill="1"/>
    <xf numFmtId="2" fontId="0" fillId="32" borderId="63" xfId="0" applyNumberFormat="1" applyFill="1" applyBorder="1" applyAlignment="1">
      <alignment horizontal="right"/>
    </xf>
    <xf numFmtId="2" fontId="0" fillId="32" borderId="62" xfId="0" applyNumberFormat="1" applyFill="1" applyBorder="1" applyAlignment="1">
      <alignment horizontal="right"/>
    </xf>
    <xf numFmtId="0" fontId="0" fillId="34" borderId="0" xfId="0" applyFill="1"/>
    <xf numFmtId="172" fontId="1" fillId="34" borderId="0" xfId="0" applyNumberFormat="1" applyFont="1" applyFill="1"/>
    <xf numFmtId="0" fontId="1" fillId="0" borderId="0" xfId="0" applyFont="1" applyAlignment="1">
      <alignment horizontal="right" vertical="center"/>
    </xf>
    <xf numFmtId="0" fontId="29" fillId="0" borderId="0" xfId="2" applyFont="1" applyAlignment="1">
      <alignment vertical="center" wrapText="1"/>
    </xf>
    <xf numFmtId="0" fontId="1" fillId="35" borderId="0" xfId="0" applyFont="1" applyFill="1"/>
    <xf numFmtId="49" fontId="1" fillId="35" borderId="0" xfId="0" applyNumberFormat="1" applyFont="1" applyFill="1"/>
    <xf numFmtId="173" fontId="1" fillId="35" borderId="0" xfId="0" applyNumberFormat="1" applyFont="1" applyFill="1"/>
    <xf numFmtId="0" fontId="1" fillId="32" borderId="0" xfId="0" applyFont="1" applyFill="1"/>
    <xf numFmtId="172" fontId="1" fillId="32" borderId="0" xfId="0" applyNumberFormat="1" applyFont="1" applyFill="1"/>
    <xf numFmtId="172" fontId="0" fillId="0" borderId="0" xfId="0" applyNumberFormat="1"/>
    <xf numFmtId="176" fontId="1" fillId="32" borderId="0" xfId="0" applyNumberFormat="1" applyFont="1" applyFill="1"/>
    <xf numFmtId="176" fontId="0" fillId="0" borderId="0" xfId="0" applyNumberFormat="1"/>
    <xf numFmtId="173" fontId="0" fillId="0" borderId="0" xfId="0" applyNumberFormat="1"/>
    <xf numFmtId="0" fontId="40" fillId="9" borderId="1" xfId="2" applyFont="1" applyFill="1" applyBorder="1" applyAlignment="1">
      <alignment horizontal="left" vertical="center" wrapText="1" indent="1"/>
    </xf>
    <xf numFmtId="168" fontId="40" fillId="9" borderId="1" xfId="2" applyNumberFormat="1" applyFont="1" applyFill="1" applyBorder="1" applyAlignment="1">
      <alignment horizontal="left" vertical="center" wrapText="1" indent="1"/>
    </xf>
    <xf numFmtId="0" fontId="40" fillId="10" borderId="1" xfId="2" applyFont="1" applyFill="1" applyBorder="1" applyAlignment="1">
      <alignment horizontal="left" vertical="center" wrapText="1" indent="1"/>
    </xf>
    <xf numFmtId="0" fontId="41" fillId="0" borderId="1" xfId="2" applyFont="1" applyBorder="1" applyAlignment="1">
      <alignment horizontal="left" vertical="center" wrapText="1" indent="1"/>
    </xf>
    <xf numFmtId="168" fontId="41" fillId="0" borderId="1" xfId="2" applyNumberFormat="1" applyFont="1" applyBorder="1" applyAlignment="1">
      <alignment horizontal="left" vertical="center" wrapText="1" indent="1"/>
    </xf>
    <xf numFmtId="0" fontId="42" fillId="0" borderId="1" xfId="2" applyFont="1" applyBorder="1" applyAlignment="1">
      <alignment horizontal="center" vertical="center" wrapText="1"/>
    </xf>
    <xf numFmtId="0" fontId="40" fillId="9" borderId="1" xfId="2" applyFont="1" applyFill="1" applyBorder="1" applyAlignment="1">
      <alignment horizontal="center" vertical="center"/>
    </xf>
    <xf numFmtId="0" fontId="41" fillId="0" borderId="1" xfId="2" applyFont="1" applyBorder="1" applyAlignment="1">
      <alignment horizontal="center" vertical="center"/>
    </xf>
    <xf numFmtId="0" fontId="40" fillId="9" borderId="2" xfId="2" applyFont="1" applyFill="1" applyBorder="1" applyAlignment="1">
      <alignment horizontal="center" vertical="center"/>
    </xf>
    <xf numFmtId="0" fontId="40" fillId="9" borderId="2" xfId="2" applyFont="1" applyFill="1" applyBorder="1" applyAlignment="1">
      <alignment horizontal="left" vertical="center" wrapText="1" indent="1"/>
    </xf>
    <xf numFmtId="168" fontId="40" fillId="9" borderId="2" xfId="2" applyNumberFormat="1" applyFont="1" applyFill="1" applyBorder="1" applyAlignment="1">
      <alignment horizontal="left" vertical="center" wrapText="1" indent="1"/>
    </xf>
    <xf numFmtId="0" fontId="42" fillId="10" borderId="2" xfId="2" applyFont="1" applyFill="1" applyBorder="1" applyAlignment="1">
      <alignment horizontal="center" vertical="center" wrapText="1"/>
    </xf>
    <xf numFmtId="0" fontId="26" fillId="0" borderId="0" xfId="2" applyFont="1"/>
    <xf numFmtId="0" fontId="26" fillId="7" borderId="0" xfId="2" applyFont="1" applyFill="1"/>
    <xf numFmtId="0" fontId="42" fillId="5" borderId="4" xfId="2" applyFont="1" applyFill="1" applyBorder="1" applyAlignment="1">
      <alignment vertical="center" wrapText="1"/>
    </xf>
    <xf numFmtId="0" fontId="42" fillId="5" borderId="7" xfId="2" applyFont="1" applyFill="1" applyBorder="1" applyAlignment="1">
      <alignment vertical="center" wrapText="1"/>
    </xf>
    <xf numFmtId="0" fontId="10" fillId="7" borderId="1" xfId="2" applyFont="1" applyFill="1" applyBorder="1" applyAlignment="1">
      <alignment horizontal="center" vertical="center" wrapText="1"/>
    </xf>
    <xf numFmtId="0" fontId="10" fillId="8" borderId="2" xfId="2" applyFont="1" applyFill="1" applyBorder="1" applyAlignment="1">
      <alignment horizontal="center" vertical="center" wrapText="1"/>
    </xf>
    <xf numFmtId="0" fontId="10" fillId="8" borderId="2" xfId="2" applyFont="1" applyFill="1" applyBorder="1" applyAlignment="1">
      <alignment horizontal="left" vertical="center" wrapText="1" indent="1"/>
    </xf>
    <xf numFmtId="0" fontId="10" fillId="8" borderId="2" xfId="2" applyFont="1" applyFill="1" applyBorder="1" applyAlignment="1">
      <alignment horizontal="left" vertical="center" indent="1"/>
    </xf>
    <xf numFmtId="0" fontId="21" fillId="7" borderId="2" xfId="2" applyFont="1" applyFill="1" applyBorder="1" applyAlignment="1">
      <alignment horizontal="left" vertical="center" wrapText="1" indent="1"/>
    </xf>
    <xf numFmtId="0" fontId="21" fillId="8" borderId="2" xfId="2" applyFont="1" applyFill="1" applyBorder="1" applyAlignment="1">
      <alignment horizontal="center" vertical="center" wrapText="1"/>
    </xf>
    <xf numFmtId="0" fontId="44" fillId="6" borderId="5" xfId="2" applyFont="1" applyFill="1" applyBorder="1" applyAlignment="1">
      <alignment horizontal="left" vertical="center" wrapText="1" indent="1"/>
    </xf>
    <xf numFmtId="0" fontId="45" fillId="5" borderId="5" xfId="2" applyFont="1" applyFill="1" applyBorder="1" applyAlignment="1">
      <alignment horizontal="left" vertical="center" wrapText="1" indent="1"/>
    </xf>
    <xf numFmtId="0" fontId="46" fillId="5" borderId="4" xfId="2" applyFont="1" applyFill="1" applyBorder="1" applyAlignment="1">
      <alignment horizontal="left" vertical="center" wrapText="1" indent="1"/>
    </xf>
    <xf numFmtId="0" fontId="47" fillId="5" borderId="4" xfId="2" applyFont="1" applyFill="1" applyBorder="1" applyAlignment="1">
      <alignment horizontal="left" vertical="center" wrapText="1" indent="1"/>
    </xf>
    <xf numFmtId="0" fontId="46" fillId="5" borderId="7" xfId="2" applyFont="1" applyFill="1" applyBorder="1" applyAlignment="1">
      <alignment vertical="center" wrapText="1"/>
    </xf>
    <xf numFmtId="0" fontId="44" fillId="6" borderId="4" xfId="2" applyFont="1" applyFill="1" applyBorder="1" applyAlignment="1">
      <alignment horizontal="left" vertical="center" wrapText="1" indent="1"/>
    </xf>
    <xf numFmtId="0" fontId="48" fillId="6" borderId="4" xfId="2" applyFont="1" applyFill="1" applyBorder="1" applyAlignment="1">
      <alignment vertical="center" wrapText="1"/>
    </xf>
    <xf numFmtId="0" fontId="44" fillId="5" borderId="5" xfId="2" applyFont="1" applyFill="1" applyBorder="1" applyAlignment="1">
      <alignment horizontal="left" vertical="center" indent="1"/>
    </xf>
    <xf numFmtId="0" fontId="19" fillId="0" borderId="0" xfId="4" applyFont="1" applyFill="1" applyAlignment="1">
      <alignment vertical="center"/>
    </xf>
    <xf numFmtId="0" fontId="21" fillId="0" borderId="0" xfId="4" applyFont="1" applyFill="1" applyAlignment="1">
      <alignment vertical="center"/>
    </xf>
    <xf numFmtId="0" fontId="9" fillId="0" borderId="0" xfId="0" applyFont="1"/>
    <xf numFmtId="0" fontId="49" fillId="0" borderId="0" xfId="0" applyFont="1"/>
    <xf numFmtId="0" fontId="27" fillId="0" borderId="0" xfId="0" applyFont="1"/>
    <xf numFmtId="0" fontId="0" fillId="0" borderId="0" xfId="0" applyAlignment="1">
      <alignment wrapText="1"/>
    </xf>
    <xf numFmtId="0" fontId="20" fillId="30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0" fillId="30" borderId="69" xfId="0" applyFont="1" applyFill="1" applyBorder="1" applyAlignment="1">
      <alignment horizontal="center" vertical="center" wrapText="1"/>
    </xf>
    <xf numFmtId="0" fontId="20" fillId="30" borderId="68" xfId="0" applyFont="1" applyFill="1" applyBorder="1" applyAlignment="1">
      <alignment horizontal="center" vertical="center" wrapText="1"/>
    </xf>
    <xf numFmtId="172" fontId="0" fillId="32" borderId="69" xfId="0" applyNumberFormat="1" applyFill="1" applyBorder="1"/>
    <xf numFmtId="172" fontId="0" fillId="33" borderId="65" xfId="0" applyNumberFormat="1" applyFill="1" applyBorder="1"/>
    <xf numFmtId="176" fontId="0" fillId="33" borderId="62" xfId="0" applyNumberFormat="1" applyFill="1" applyBorder="1"/>
    <xf numFmtId="172" fontId="1" fillId="33" borderId="62" xfId="0" applyNumberFormat="1" applyFont="1" applyFill="1" applyBorder="1"/>
    <xf numFmtId="0" fontId="7" fillId="7" borderId="0" xfId="0" applyFont="1" applyFill="1"/>
    <xf numFmtId="0" fontId="20" fillId="36" borderId="0" xfId="0" applyFont="1" applyFill="1"/>
    <xf numFmtId="0" fontId="20" fillId="21" borderId="0" xfId="0" applyFont="1" applyFill="1"/>
    <xf numFmtId="173" fontId="1" fillId="32" borderId="0" xfId="0" applyNumberFormat="1" applyFont="1" applyFill="1"/>
    <xf numFmtId="170" fontId="1" fillId="35" borderId="0" xfId="0" applyNumberFormat="1" applyFont="1" applyFill="1"/>
    <xf numFmtId="170" fontId="0" fillId="0" borderId="0" xfId="0" applyNumberFormat="1"/>
    <xf numFmtId="170" fontId="1" fillId="32" borderId="0" xfId="0" applyNumberFormat="1" applyFont="1" applyFill="1"/>
    <xf numFmtId="167" fontId="43" fillId="4" borderId="8" xfId="2" applyNumberFormat="1" applyFont="1" applyFill="1" applyBorder="1" applyAlignment="1">
      <alignment horizontal="right" vertical="center"/>
    </xf>
    <xf numFmtId="167" fontId="43" fillId="4" borderId="9" xfId="2" applyNumberFormat="1" applyFont="1" applyFill="1" applyBorder="1" applyAlignment="1">
      <alignment horizontal="right" vertical="center"/>
    </xf>
    <xf numFmtId="167" fontId="43" fillId="4" borderId="10" xfId="2" applyNumberFormat="1" applyFont="1" applyFill="1" applyBorder="1" applyAlignment="1">
      <alignment horizontal="right" vertical="center"/>
    </xf>
    <xf numFmtId="167" fontId="43" fillId="4" borderId="11" xfId="2" applyNumberFormat="1" applyFont="1" applyFill="1" applyBorder="1" applyAlignment="1">
      <alignment horizontal="right" vertical="center"/>
    </xf>
    <xf numFmtId="167" fontId="43" fillId="4" borderId="0" xfId="2" applyNumberFormat="1" applyFont="1" applyFill="1" applyAlignment="1">
      <alignment horizontal="right" vertical="center"/>
    </xf>
    <xf numFmtId="167" fontId="43" fillId="4" borderId="12" xfId="2" applyNumberFormat="1" applyFont="1" applyFill="1" applyBorder="1" applyAlignment="1">
      <alignment horizontal="right" vertical="center"/>
    </xf>
    <xf numFmtId="167" fontId="43" fillId="4" borderId="13" xfId="2" applyNumberFormat="1" applyFont="1" applyFill="1" applyBorder="1" applyAlignment="1">
      <alignment horizontal="right" vertical="center"/>
    </xf>
    <xf numFmtId="167" fontId="43" fillId="4" borderId="14" xfId="2" applyNumberFormat="1" applyFont="1" applyFill="1" applyBorder="1" applyAlignment="1">
      <alignment horizontal="right" vertical="center"/>
    </xf>
    <xf numFmtId="167" fontId="43" fillId="4" borderId="15" xfId="2" applyNumberFormat="1" applyFont="1" applyFill="1" applyBorder="1" applyAlignment="1">
      <alignment horizontal="right" vertical="center"/>
    </xf>
    <xf numFmtId="0" fontId="12" fillId="20" borderId="2" xfId="2" applyFont="1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0" fontId="12" fillId="4" borderId="36" xfId="2" applyNumberFormat="1" applyFont="1" applyFill="1" applyBorder="1" applyAlignment="1">
      <alignment horizontal="center" vertical="center"/>
    </xf>
    <xf numFmtId="0" fontId="0" fillId="0" borderId="36" xfId="0" applyBorder="1"/>
    <xf numFmtId="0" fontId="12" fillId="4" borderId="36" xfId="2" applyFont="1" applyFill="1" applyBorder="1" applyAlignment="1">
      <alignment horizontal="center" vertical="center"/>
    </xf>
    <xf numFmtId="0" fontId="12" fillId="3" borderId="45" xfId="2" applyFont="1" applyFill="1" applyBorder="1" applyAlignment="1">
      <alignment horizontal="center" vertical="center"/>
    </xf>
    <xf numFmtId="0" fontId="12" fillId="3" borderId="46" xfId="2" applyFont="1" applyFill="1" applyBorder="1" applyAlignment="1">
      <alignment horizontal="center" vertical="center"/>
    </xf>
    <xf numFmtId="0" fontId="12" fillId="3" borderId="47" xfId="2" applyFont="1" applyFill="1" applyBorder="1" applyAlignment="1">
      <alignment horizontal="center" vertical="center"/>
    </xf>
    <xf numFmtId="0" fontId="12" fillId="3" borderId="48" xfId="2" applyFont="1" applyFill="1" applyBorder="1" applyAlignment="1">
      <alignment horizontal="center" vertical="center"/>
    </xf>
    <xf numFmtId="0" fontId="12" fillId="18" borderId="49" xfId="2" applyFont="1" applyFill="1" applyBorder="1" applyAlignment="1">
      <alignment horizontal="center" vertical="center"/>
    </xf>
    <xf numFmtId="0" fontId="12" fillId="18" borderId="46" xfId="2" applyFont="1" applyFill="1" applyBorder="1" applyAlignment="1">
      <alignment horizontal="center" vertical="center"/>
    </xf>
    <xf numFmtId="0" fontId="12" fillId="18" borderId="47" xfId="2" applyFont="1" applyFill="1" applyBorder="1" applyAlignment="1">
      <alignment horizontal="center" vertical="center"/>
    </xf>
    <xf numFmtId="0" fontId="12" fillId="18" borderId="48" xfId="2" applyFont="1" applyFill="1" applyBorder="1" applyAlignment="1">
      <alignment horizontal="center" vertical="center"/>
    </xf>
    <xf numFmtId="0" fontId="12" fillId="18" borderId="2" xfId="2" applyFont="1" applyFill="1" applyBorder="1" applyAlignment="1">
      <alignment horizontal="center" vertical="center"/>
    </xf>
    <xf numFmtId="0" fontId="12" fillId="19" borderId="30" xfId="2" applyFont="1" applyFill="1" applyBorder="1" applyAlignment="1">
      <alignment horizontal="center" vertical="center"/>
    </xf>
    <xf numFmtId="0" fontId="12" fillId="19" borderId="2" xfId="2" applyFont="1" applyFill="1" applyBorder="1" applyAlignment="1">
      <alignment horizontal="center" vertical="center"/>
    </xf>
    <xf numFmtId="0" fontId="12" fillId="20" borderId="30" xfId="2" applyFont="1" applyFill="1" applyBorder="1" applyAlignment="1">
      <alignment horizontal="center" vertical="center"/>
    </xf>
    <xf numFmtId="0" fontId="11" fillId="15" borderId="20" xfId="2" applyFont="1" applyFill="1" applyBorder="1" applyAlignment="1">
      <alignment horizontal="center" vertical="center" wrapText="1"/>
    </xf>
    <xf numFmtId="0" fontId="11" fillId="15" borderId="23" xfId="2" applyFont="1" applyFill="1" applyBorder="1" applyAlignment="1">
      <alignment horizontal="center" vertical="center" wrapText="1"/>
    </xf>
    <xf numFmtId="0" fontId="11" fillId="15" borderId="22" xfId="2" applyFont="1" applyFill="1" applyBorder="1" applyAlignment="1">
      <alignment horizontal="center" vertical="center" wrapText="1"/>
    </xf>
    <xf numFmtId="0" fontId="11" fillId="15" borderId="24" xfId="2" applyFont="1" applyFill="1" applyBorder="1" applyAlignment="1">
      <alignment horizontal="center" vertical="center" wrapText="1"/>
    </xf>
    <xf numFmtId="0" fontId="11" fillId="15" borderId="41" xfId="2" applyFont="1" applyFill="1" applyBorder="1" applyAlignment="1">
      <alignment horizontal="center" vertical="center" wrapText="1"/>
    </xf>
    <xf numFmtId="0" fontId="11" fillId="15" borderId="42" xfId="2" applyFont="1" applyFill="1" applyBorder="1" applyAlignment="1">
      <alignment horizontal="center" vertical="center" wrapText="1"/>
    </xf>
    <xf numFmtId="0" fontId="11" fillId="15" borderId="21" xfId="2" applyFont="1" applyFill="1" applyBorder="1" applyAlignment="1">
      <alignment horizontal="center" vertical="center" wrapText="1"/>
    </xf>
    <xf numFmtId="0" fontId="11" fillId="15" borderId="19" xfId="2" applyFont="1" applyFill="1" applyBorder="1" applyAlignment="1">
      <alignment horizontal="center" vertical="center" wrapText="1"/>
    </xf>
    <xf numFmtId="0" fontId="11" fillId="15" borderId="43" xfId="2" applyFont="1" applyFill="1" applyBorder="1" applyAlignment="1">
      <alignment horizontal="center" vertical="center" wrapText="1"/>
    </xf>
    <xf numFmtId="0" fontId="11" fillId="15" borderId="44" xfId="2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7" fillId="29" borderId="0" xfId="0" applyFont="1" applyFill="1" applyAlignment="1">
      <alignment horizontal="left" indent="1"/>
    </xf>
    <xf numFmtId="0" fontId="7" fillId="29" borderId="0" xfId="0" applyFont="1" applyFill="1" applyAlignment="1">
      <alignment horizontal="center"/>
    </xf>
  </cellXfs>
  <cellStyles count="7">
    <cellStyle name="Hyperlink" xfId="1" builtinId="8"/>
    <cellStyle name="Hyperlink 2" xfId="4" xr:uid="{9E8FAEE9-69E7-4BCE-A5E9-9809EF653356}"/>
    <cellStyle name="Normal" xfId="0" builtinId="0"/>
    <cellStyle name="Normal 2" xfId="2" xr:uid="{86C7C760-7DF5-47D1-A0E7-537F8F6285A6}"/>
    <cellStyle name="Percent" xfId="5" builtinId="5"/>
    <cellStyle name="Percent 2" xfId="3" xr:uid="{8BDDF9EC-DDE6-45DC-818D-AF6EBAB460A9}"/>
    <cellStyle name="Percent 2 2" xfId="6" xr:uid="{0D4CEEF4-F330-44D0-B054-76707FBA2371}"/>
  </cellStyles>
  <dxfs count="62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172" formatCode="&quot;$&quot;#,##0.00"/>
      <fill>
        <patternFill patternType="solid">
          <fgColor indexed="64"/>
          <bgColor rgb="FFEBF1DE"/>
        </patternFill>
      </fill>
    </dxf>
    <dxf>
      <numFmt numFmtId="176" formatCode="0.0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FFF2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FFF2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#,##0.0"/>
      <fill>
        <patternFill patternType="solid">
          <fgColor indexed="64"/>
          <bgColor rgb="FFFFF2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EDEDED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B4C6E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entury Gothic"/>
        <family val="1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color theme="7" tint="0.39994506668294322"/>
      </font>
      <fill>
        <patternFill patternType="solid">
          <fgColor theme="7" tint="0.39994506668294322"/>
          <bgColor theme="7" tint="0.39994506668294322"/>
        </patternFill>
      </fill>
    </dxf>
    <dxf>
      <font>
        <color theme="6" tint="0.39994506668294322"/>
      </font>
      <fill>
        <patternFill patternType="solid">
          <fgColor theme="6" tint="0.39994506668294322"/>
          <bgColor theme="6" tint="0.39994506668294322"/>
        </patternFill>
      </fill>
    </dxf>
    <dxf>
      <font>
        <color theme="9" tint="0.39994506668294322"/>
      </font>
      <fill>
        <patternFill patternType="solid">
          <fgColor theme="9" tint="0.39994506668294322"/>
          <bgColor theme="9" tint="0.39994506668294322"/>
        </patternFill>
      </fill>
    </dxf>
    <dxf>
      <font>
        <color theme="3" tint="0.39994506668294322"/>
      </font>
      <fill>
        <patternFill patternType="solid">
          <fgColor theme="3" tint="0.39994506668294322"/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4" defaultTableStyle="TableStyleMedium2" defaultPivotStyle="PivotStyleLight16">
    <tableStyle name="Flattened Pivot Style" table="0" count="3" xr9:uid="{A2C3AF6B-B486-43AB-98AF-66D69CF1F60D}">
      <tableStyleElement type="headerRow" dxfId="61"/>
      <tableStyleElement type="totalRow" dxfId="60"/>
      <tableStyleElement type="secondRowStripe" dxfId="59"/>
    </tableStyle>
    <tableStyle name="Invisible" pivot="0" table="0" count="0" xr9:uid="{9B685E82-8E90-4E2B-88A9-A2762AA03BBA}"/>
    <tableStyle name="PivotTable Style 1" table="0" count="0" xr9:uid="{73F82840-3ADE-4A38-B5EA-372B40AA2651}"/>
    <tableStyle name="TableStyleMedium2 2" pivot="0" count="7" xr9:uid="{1145458C-0170-42E6-BF77-F28A4EAF9884}">
      <tableStyleElement type="wholeTable" dxfId="58"/>
      <tableStyleElement type="headerRow" dxfId="57"/>
      <tableStyleElement type="totalRow" dxfId="56"/>
      <tableStyleElement type="firstColumn" dxfId="55"/>
      <tableStyleElement type="lastColumn" dxfId="54"/>
      <tableStyleElement type="firstRowStripe" dxfId="53"/>
      <tableStyleElement type="firstColumnStripe" dxfId="52"/>
    </tableStyle>
  </tableStyles>
  <colors>
    <mruColors>
      <color rgb="FF4472C4"/>
      <color rgb="FFEBF1DE"/>
      <color rgb="FFFFF2CC"/>
      <color rgb="FFEDEDED"/>
      <color rgb="FFB4C6E7"/>
      <color rgb="FFEAEEF3"/>
      <color rgb="FFDADA10"/>
      <color rgb="FFC51515"/>
      <color rgb="FF527659"/>
      <color rgb="FFFF7D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theme" Target="theme/theme1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microsoft.com/office/2022/11/relationships/FeaturePropertyBag" Target="featurePropertyBag/featurePropertyBag.xml"/><Relationship Id="rId41" Type="http://schemas.openxmlformats.org/officeDocument/2006/relationships/customXml" Target="../customXml/item20.xml"/></Relationships>
</file>

<file path=xl/ctrlProps/ctrlProp1.xml><?xml version="1.0" encoding="utf-8"?>
<formControlPr xmlns="http://schemas.microsoft.com/office/spreadsheetml/2009/9/main" objectType="Drop" dropLines="38" dropStyle="combo" dx="22" fmlaLink="$L$1" fmlaRange="Project_Form!$E$4:$E$41" noThreeD="1" sel="32" val="0"/>
</file>

<file path=xl/ctrlProps/ctrlProp2.xml><?xml version="1.0" encoding="utf-8"?>
<formControlPr xmlns="http://schemas.microsoft.com/office/spreadsheetml/2009/9/main" objectType="Drop" dropLines="2" dropStyle="combo" dx="22" fmlaLink="$L$2" fmlaRange="All_Lists!$F$2:$F$3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164887</xdr:rowOff>
    </xdr:from>
    <xdr:to>
      <xdr:col>3</xdr:col>
      <xdr:colOff>301976</xdr:colOff>
      <xdr:row>2</xdr:row>
      <xdr:rowOff>732930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31B825-EB9F-4C92-8B6A-4B2CCA73F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164887"/>
          <a:ext cx="2769054" cy="12347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56</xdr:col>
      <xdr:colOff>219075</xdr:colOff>
      <xdr:row>0</xdr:row>
      <xdr:rowOff>276225</xdr:rowOff>
    </xdr:from>
    <xdr:ext cx="2786180" cy="1223161"/>
    <xdr:pic>
      <xdr:nvPicPr>
        <xdr:cNvPr id="2" name="Picture 1">
          <a:extLst>
            <a:ext uri="{FF2B5EF4-FFF2-40B4-BE49-F238E27FC236}">
              <a16:creationId xmlns:a16="http://schemas.microsoft.com/office/drawing/2014/main" id="{9FDFA577-9EA9-4CC2-86B3-E023C85B2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83625" y="276225"/>
          <a:ext cx="2786180" cy="1223161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76200</xdr:rowOff>
        </xdr:from>
        <xdr:to>
          <xdr:col>8</xdr:col>
          <xdr:colOff>1076325</xdr:colOff>
          <xdr:row>2</xdr:row>
          <xdr:rowOff>171450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76200</xdr:rowOff>
        </xdr:from>
        <xdr:to>
          <xdr:col>9</xdr:col>
          <xdr:colOff>1076325</xdr:colOff>
          <xdr:row>2</xdr:row>
          <xdr:rowOff>171450</xdr:rowOff>
        </xdr:to>
        <xdr:sp macro="" textlink="">
          <xdr:nvSpPr>
            <xdr:cNvPr id="2093" name="Drop Dow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8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12</xdr:row>
          <xdr:rowOff>95250</xdr:rowOff>
        </xdr:from>
        <xdr:to>
          <xdr:col>8</xdr:col>
          <xdr:colOff>1162050</xdr:colOff>
          <xdr:row>14</xdr:row>
          <xdr:rowOff>114300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8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Quick PBI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</xdr:row>
          <xdr:rowOff>95250</xdr:rowOff>
        </xdr:from>
        <xdr:to>
          <xdr:col>11</xdr:col>
          <xdr:colOff>514350</xdr:colOff>
          <xdr:row>14</xdr:row>
          <xdr:rowOff>114300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8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Field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12</xdr:row>
          <xdr:rowOff>95250</xdr:rowOff>
        </xdr:from>
        <xdr:to>
          <xdr:col>9</xdr:col>
          <xdr:colOff>1209675</xdr:colOff>
          <xdr:row>14</xdr:row>
          <xdr:rowOff>114300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8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4</xdr:row>
          <xdr:rowOff>28575</xdr:rowOff>
        </xdr:from>
        <xdr:to>
          <xdr:col>8</xdr:col>
          <xdr:colOff>1162050</xdr:colOff>
          <xdr:row>6</xdr:row>
          <xdr:rowOff>47625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8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Task_Entry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4</xdr:row>
          <xdr:rowOff>38100</xdr:rowOff>
        </xdr:from>
        <xdr:to>
          <xdr:col>9</xdr:col>
          <xdr:colOff>1209675</xdr:colOff>
          <xdr:row>6</xdr:row>
          <xdr:rowOff>57150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8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Scope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7</xdr:row>
          <xdr:rowOff>38100</xdr:rowOff>
        </xdr:from>
        <xdr:to>
          <xdr:col>9</xdr:col>
          <xdr:colOff>1209675</xdr:colOff>
          <xdr:row>9</xdr:row>
          <xdr:rowOff>57150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8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Gantt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7</xdr:row>
          <xdr:rowOff>28575</xdr:rowOff>
        </xdr:from>
        <xdr:to>
          <xdr:col>9</xdr:col>
          <xdr:colOff>0</xdr:colOff>
          <xdr:row>9</xdr:row>
          <xdr:rowOff>47625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8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All_Tasks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74B768-6DE8-4E11-85CB-57D6C141B959}" name="Table4" displayName="Table4" ref="A1:D5" totalsRowShown="0" headerRowDxfId="33" headerRowCellStyle="Normal 2">
  <autoFilter ref="A1:D5" xr:uid="{7F74B768-6DE8-4E11-85CB-57D6C141B959}"/>
  <tableColumns count="4">
    <tableColumn id="1" xr3:uid="{237D2AE8-6B14-4D9A-98A4-54B1F017CC44}" name="ASSESSMENT KEY"/>
    <tableColumn id="2" xr3:uid="{2CA21791-465E-4FAE-BFD2-169AC00FADD4}" name="STATUS KEY"/>
    <tableColumn id="3" xr3:uid="{D0AB3343-922E-48F7-B4C5-C1181753C931}" name="AVAILABILITY KEY"/>
    <tableColumn id="4" xr3:uid="{DED42773-C005-4260-A70D-B133B932F151}" name="PRIORITY KE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B9C4A3-8B46-46D2-8B43-2CBB5BF38CD7}" name="Apparatus_Categories" displayName="Apparatus_Categories" ref="E1:G33" totalsRowShown="0">
  <autoFilter ref="E1:G33" xr:uid="{86B9C4A3-8B46-46D2-8B43-2CBB5BF38CD7}"/>
  <tableColumns count="3">
    <tableColumn id="1" xr3:uid="{1781E0B7-D04E-4085-A361-85560A74B6E3}" name="Apparatus_Type"/>
    <tableColumn id="2" xr3:uid="{A72F1A70-EB68-49C2-A43F-8D5EAF6112A5}" name="Category"/>
    <tableColumn id="3" xr3:uid="{A1C23C9B-3C80-4CF6-B235-14050ECCF871}" name="ATS_Hours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8413C67-B9B5-4885-801B-5C0084F04CF2}" name="Apparatus_List" displayName="Apparatus_List" ref="A1:C35" totalsRowShown="0">
  <autoFilter ref="A1:C35" xr:uid="{08413C67-B9B5-4885-801B-5C0084F04CF2}"/>
  <tableColumns count="3">
    <tableColumn id="1" xr3:uid="{42E624A9-1D2A-4FE2-A49B-23E9C6655397}" name="Apparatus"/>
    <tableColumn id="2" xr3:uid="{78DCBED5-80D5-44FB-9D44-E693B38D7BD6}" name="ATS_Hours"/>
    <tableColumn id="3" xr3:uid="{8B02632A-6190-413D-9A92-E5BD7D0EF6B9}" name="MTS_Hour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D228C0-DC03-440D-B644-68D9059B4068}" name="ScopeLaborRates" displayName="ScopeLaborRates" ref="A5:S45" totalsRowShown="0" headerRowDxfId="32" headerRowBorderDxfId="31" tableBorderDxfId="30" totalsRowBorderDxfId="29">
  <autoFilter ref="A5:S45" xr:uid="{E72E32B7-3B83-40B1-A286-92631C43E67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93DB4019-11D3-4C25-ADC3-F40B34EBB3DC}" name="Scope" dataDxfId="28"/>
    <tableColumn id="2" xr3:uid="{E06557B9-9428-45D8-84DD-463D6E9D96CB}" name="Total Apparatus Hours" dataDxfId="27"/>
    <tableColumn id="3" xr3:uid="{28229948-6209-4746-8FC7-AE0A80350D38}" name="Scope Bill Rate/Hr" dataDxfId="26"/>
    <tableColumn id="4" xr3:uid="{415473EC-41A9-4A5D-80D2-3A7655ACCFBC}" name="Commute Bill Rate/Hr" dataDxfId="25"/>
    <tableColumn id="5" xr3:uid="{A7E89FBD-1B3A-4404-B137-7E6040D6145B}" name="Commute %" dataDxfId="24"/>
    <tableColumn id="6" xr3:uid="{FB053719-1A8F-4DA4-972C-CE6216571E8B}" name="PM Bill Rate/Hr" dataDxfId="23"/>
    <tableColumn id="7" xr3:uid="{42D46D3E-A2D1-4B9A-A8EE-3E38D2C77F60}" name="PM Time %" dataDxfId="22"/>
    <tableColumn id="8" xr3:uid="{1379A95B-29C9-40B4-AA17-6CB01EEAF54F}" name="Daily Report Bill Rate/Hr" dataDxfId="21"/>
    <tableColumn id="9" xr3:uid="{585F593D-81C0-42BE-AC96-416195C8BF32}" name="Daily Report %" dataDxfId="20"/>
    <tableColumn id="10" xr3:uid="{DB46AE50-4C36-4EA9-9A80-C9685DB23450}" name="Travel Bill Rate/Hr" dataDxfId="19"/>
    <tableColumn id="11" xr3:uid="{04DC11DD-4C3F-4944-813D-40B2F7898B9B}" name="Travel %" dataDxfId="18"/>
    <tableColumn id="12" xr3:uid="{53FFA5D0-8D9F-4825-9255-D68FE54A235E}" name="Final Report Bill Rate/Hr" dataDxfId="17"/>
    <tableColumn id="13" xr3:uid="{210D483D-6878-452C-B7F8-1BDF03B59B9B}" name="Final Report  %" dataDxfId="16"/>
    <tableColumn id="14" xr3:uid="{E96628D4-950A-4548-A713-CFF6311FE7EA}" name="Travel Sheet Total $" dataDxfId="15"/>
    <tableColumn id="15" xr3:uid="{EC415F9D-3CF7-4033-A630-67B3F5967A05}" name="Travel $/App Hr" dataDxfId="14">
      <calculatedColumnFormula>IFERROR(ScopeLaborRates[[#This Row],[Travel Sheet Total $]]/ScopeLaborRates[[#This Row],[Total Apparatus Hours]],0)</calculatedColumnFormula>
    </tableColumn>
    <tableColumn id="16" xr3:uid="{F65611C0-11E8-413C-A207-E1A4D4C7FE5A}" name="M&amp;E Sheet Total $" dataDxfId="13"/>
    <tableColumn id="17" xr3:uid="{721073E6-A1FD-412F-83C3-A800F4654A97}" name="M&amp;E $/App Hr" dataDxfId="12">
      <calculatedColumnFormula>IFERROR(ScopeLaborRates[[#This Row],[M&amp;E Sheet Total $]]/ScopeLaborRates[[#This Row],[Total Apparatus Hours]],0)</calculatedColumnFormula>
    </tableColumn>
    <tableColumn id="18" xr3:uid="{6739A578-E147-4999-B203-C9BBB20CA4F3}" name="Scope Multiplier" dataDxfId="11"/>
    <tableColumn id="19" xr3:uid="{686E2C6D-EA4D-4B1A-B16F-51A1784114E4}" name="Scope Sheet Total" dataDxfId="10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2DC8AD-4181-40CA-A4B7-D51EBD97A84F}" name="TASK_Entry" displayName="TASK_Entry" ref="A1:H205" totalsRowShown="0" headerRowDxfId="9" dataDxfId="8">
  <autoFilter ref="A1:H205" xr:uid="{EC2DC8AD-4181-40CA-A4B7-D51EBD97A84F}"/>
  <tableColumns count="8">
    <tableColumn id="7" xr3:uid="{43B9821E-0AD5-4B18-B529-ECBE77C1A7F5}" name="Scope" dataDxfId="7">
      <calculatedColumnFormula>IF(C2="","",IFERROR(INDEX(Project_Form!$E$4:$E$43,N($L$1)),""))</calculatedColumnFormula>
    </tableColumn>
    <tableColumn id="8" xr3:uid="{2633655B-B498-46B9-A482-4BD99E7642AE}" name="NETA_Standard" dataDxfId="6">
      <calculatedColumnFormula>IF(C2="","",IFERROR(INDEX(All_Lists!$F$2:$F$3,N($L$2)),""))</calculatedColumnFormula>
    </tableColumn>
    <tableColumn id="1" xr3:uid="{F26248F1-349B-4ADB-BFE6-0C9E1E93FA0F}" name="Task_ID" dataDxfId="5">
      <calculatedColumnFormula array="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calculatedColumnFormula>
    </tableColumn>
    <tableColumn id="2" xr3:uid="{0E8DC8A6-0828-4BF2-809D-A356F648F650}" name="Task" dataDxfId="4"/>
    <tableColumn id="3" xr3:uid="{88F04E6E-8DB5-4F33-8E3C-46FD691EB7E8}" name="Apparatus" dataDxfId="3"/>
    <tableColumn id="4" xr3:uid="{C35E76A0-68E1-4FA9-9EA7-FEFAA49F44AC}" name="Designation" dataDxfId="2"/>
    <tableColumn id="5" xr3:uid="{A66DF7A5-03C3-4EE0-BA79-588E0B4945D4}" name="Drawing" dataDxfId="1"/>
    <tableColumn id="6" xr3:uid="{B4F3A92E-4865-42A3-927B-B0312519B1F6}" name="Quoted_Hourrs" dataDxfId="0">
      <calculatedColumnFormula>IF($B2="ATS",
    IFERROR(_xlfn.XLOOKUP($E2,Apparatus_List_w_Hours!$A:$A,Apparatus_List_w_Hours!$B:$B),""),
    IF($B2="MTS",
       IFERROR(_xlfn.XLOOKUP($E2,Apparatus_List_w_Hours!$A:$A,Apparatus_List_w_Hours!$C:$C),""),
       ""
    )
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C2208E6-54A1-49E5-8E5E-5658CAF24DF6}">
  <we:reference id="wa200006009" version="2.1.2.10" store="en-US" storeType="OMEX"/>
  <we:alternateReferences>
    <we:reference id="WA200006009" version="2.1.2.1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_xldudf_SAI_ASK</we:customFunctionIds>
        <we:customFunctionIds>_xldudf_SAI_PROMPTARRAY</we:customFunctionIds>
        <we:customFunctionIds>_xldudf_SAI_GENERATETABLE</we:customFunctionIds>
        <we:customFunctionIds>_xldudf_SAI_FILL</we:customFunctionIds>
        <we:customFunctionIds>_xldudf_SAI_SPLIT</we:customFunctionIds>
        <we:customFunctionIds>_xldudf_SAI_EXTRACT</we:customFunctionIds>
        <we:customFunctionIds>_xldudf_SAI_EXTRACTARRAY</we:customFunctionIds>
        <we:customFunctionIds>_xldudf_SAI_EDIT</we:customFunctionIds>
        <we:customFunctionIds>_xldudf_SAI_EDITARRAY</we:customFunctionIds>
        <we:customFunctionIds>_xldudf_SAI_FORMAT</we:customFunctionIds>
        <we:customFunctionIds>_xldudf_SAI_FORMATARRAY</we:customFunctionIds>
        <we:customFunctionIds>_xldudf_SAI_CLASSIFY</we:customFunctionIds>
        <we:customFunctionIds>_xldudf_SAI_CLASSIFYARRAY</we:customFunctionIds>
        <we:customFunctionIds>_xldudf_SAI_TAG</we:customFunctionIds>
        <we:customFunctionIds>_xldudf_SAI_TAGARRAY</we:customFunctionIds>
        <we:customFunctionIds>_xldudf_SAI_SUMMARIZE</we:customFunctionIds>
        <we:customFunctionIds>_xldudf_SAI_SUMMARIZEARRAY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5E6BE-F81E-4D99-B3A9-DEDA7BAF7E16}">
  <sheetPr codeName="Scope_">
    <tabColor theme="3" tint="0.39997558519241921"/>
    <pageSetUpPr fitToPage="1"/>
  </sheetPr>
  <dimension ref="A1:V62"/>
  <sheetViews>
    <sheetView showGridLines="0" zoomScale="85" zoomScaleNormal="85" zoomScalePageLayoutView="70" workbookViewId="0">
      <pane ySplit="5" topLeftCell="A6" activePane="bottomLeft" state="frozen"/>
      <selection activeCell="J35" sqref="J35"/>
      <selection pane="bottomLeft" activeCell="V12" sqref="V12"/>
    </sheetView>
  </sheetViews>
  <sheetFormatPr defaultColWidth="12.7109375" defaultRowHeight="15.75"/>
  <cols>
    <col min="1" max="1" width="3.7109375" style="16" customWidth="1"/>
    <col min="2" max="3" width="19.5703125" style="16" customWidth="1"/>
    <col min="4" max="4" width="16.5703125" style="16" customWidth="1"/>
    <col min="5" max="5" width="13.42578125" style="16" bestFit="1" customWidth="1"/>
    <col min="6" max="6" width="51.42578125" style="16" customWidth="1"/>
    <col min="7" max="7" width="21" style="16" customWidth="1"/>
    <col min="8" max="8" width="17" style="16" customWidth="1"/>
    <col min="9" max="9" width="73.140625" style="16" bestFit="1" customWidth="1"/>
    <col min="10" max="10" width="25.28515625" style="16" bestFit="1" customWidth="1"/>
    <col min="11" max="11" width="18.85546875" style="16" customWidth="1"/>
    <col min="12" max="12" width="23.5703125" style="16" customWidth="1"/>
    <col min="13" max="13" width="57.85546875" style="16" customWidth="1"/>
    <col min="14" max="14" width="22" style="16" customWidth="1"/>
    <col min="15" max="16" width="17" style="16" customWidth="1"/>
    <col min="17" max="17" width="18.28515625" style="16" customWidth="1"/>
    <col min="18" max="18" width="17" style="16" bestFit="1" customWidth="1"/>
    <col min="19" max="19" width="21.42578125" style="16" customWidth="1"/>
    <col min="20" max="20" width="12.7109375" style="16" customWidth="1"/>
    <col min="21" max="21" width="3.7109375" style="16" customWidth="1"/>
    <col min="22" max="22" width="13.5703125" style="16" customWidth="1"/>
    <col min="23" max="16384" width="12.7109375" style="16"/>
  </cols>
  <sheetData>
    <row r="1" spans="1:22" ht="27.75" customHeight="1">
      <c r="A1" s="233">
        <f ca="1">TODAY()</f>
        <v>45977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5"/>
      <c r="T1" s="172"/>
      <c r="U1" s="172"/>
      <c r="V1" s="172"/>
    </row>
    <row r="2" spans="1:22" ht="24.75" customHeight="1">
      <c r="A2" s="236"/>
      <c r="B2" s="237"/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8"/>
      <c r="S2" s="171"/>
      <c r="T2" s="172"/>
      <c r="U2" s="172"/>
    </row>
    <row r="3" spans="1:22" ht="70.5" customHeight="1">
      <c r="A3" s="239"/>
      <c r="B3" s="24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1"/>
      <c r="T3" s="172"/>
      <c r="U3" s="172"/>
      <c r="V3" s="172"/>
    </row>
    <row r="4" spans="1:22" ht="27.75" customHeight="1">
      <c r="B4" s="195"/>
      <c r="C4" s="39"/>
      <c r="D4" s="39"/>
      <c r="E4" s="205" t="s">
        <v>0</v>
      </c>
      <c r="F4" s="206"/>
      <c r="G4" s="207" t="s">
        <v>182</v>
      </c>
      <c r="H4" s="207" t="s">
        <v>80</v>
      </c>
      <c r="I4" s="208"/>
      <c r="J4" s="204" t="s">
        <v>1</v>
      </c>
      <c r="K4" s="209"/>
      <c r="L4" s="209"/>
      <c r="M4" s="209"/>
      <c r="N4" s="210"/>
      <c r="O4" s="211" t="s">
        <v>2</v>
      </c>
      <c r="P4" s="196"/>
      <c r="Q4" s="196"/>
      <c r="R4" s="197"/>
      <c r="S4" s="53"/>
    </row>
    <row r="5" spans="1:22" ht="37.5" customHeight="1">
      <c r="B5" s="198" t="s">
        <v>3</v>
      </c>
      <c r="C5" s="198" t="s">
        <v>4</v>
      </c>
      <c r="D5" s="198" t="s">
        <v>5</v>
      </c>
      <c r="E5" s="199" t="s">
        <v>6</v>
      </c>
      <c r="F5" s="200" t="s">
        <v>7</v>
      </c>
      <c r="G5" s="200" t="s">
        <v>8</v>
      </c>
      <c r="H5" s="200" t="s">
        <v>9</v>
      </c>
      <c r="I5" s="201" t="s">
        <v>10</v>
      </c>
      <c r="J5" s="202" t="s">
        <v>183</v>
      </c>
      <c r="K5" s="202" t="s">
        <v>11</v>
      </c>
      <c r="L5" s="202" t="s">
        <v>12</v>
      </c>
      <c r="M5" s="202" t="s">
        <v>13</v>
      </c>
      <c r="N5" s="202" t="s">
        <v>14</v>
      </c>
      <c r="O5" s="203" t="s">
        <v>15</v>
      </c>
      <c r="P5" s="203" t="s">
        <v>181</v>
      </c>
      <c r="Q5" s="203" t="s">
        <v>16</v>
      </c>
      <c r="R5" s="203" t="s">
        <v>17</v>
      </c>
      <c r="S5" s="53"/>
    </row>
    <row r="6" spans="1:22" ht="23.1" customHeight="1">
      <c r="B6" s="17" t="str">
        <f ca="1">IF(AND(I6&lt;&gt;"",N6&lt;1,I6&lt;TODAY()),"OVERDUE",
   IF(N6=1,"COMPLETED",
      IF(N6=0,"NOT STARTED",
         IF(AND(N6&gt;0,N6&lt;1),"IN PROGRESS","")
      )
   )
)</f>
        <v/>
      </c>
      <c r="C6" s="17"/>
      <c r="D6" s="17"/>
      <c r="E6" s="188"/>
      <c r="F6" s="182"/>
      <c r="G6" s="182"/>
      <c r="H6" s="182"/>
      <c r="I6" s="183" t="str" cm="1">
        <f t="array" ref="I6">IFERROR(IF(_xlfn.AGGREGATE(5,6,IF(LEFT(E7:E200,LEN(E6)+1)=E6&amp;".",I7:I200))&gt;0,_xlfn.AGGREGATE(5,6,IF(LEFT(E7:E200,LEN(E6)+1)=E6&amp;".",I7:I200)),""),"")</f>
        <v/>
      </c>
      <c r="J6" s="184"/>
      <c r="K6" s="18"/>
      <c r="L6" s="55" t="str">
        <f ca="1">IF(B6="COMPLETED",IF(#REF!="AUTO",TODAY(),IF(#REF!="MANUAL","",TODAY())),"")</f>
        <v/>
      </c>
      <c r="M6" s="55"/>
      <c r="N6" s="142" t="str">
        <f>IFERROR(1-(Q6/P6),"")</f>
        <v/>
      </c>
      <c r="O6" s="38">
        <f>SUM(O7:O12)</f>
        <v>0</v>
      </c>
      <c r="P6" s="38">
        <f>SUM(P7:P12)</f>
        <v>0</v>
      </c>
      <c r="Q6" s="38">
        <f>SUM(Q7:Q12)</f>
        <v>0</v>
      </c>
      <c r="R6" s="38">
        <f>SUM(R7:R12)</f>
        <v>0</v>
      </c>
    </row>
    <row r="7" spans="1:22" ht="23.1" customHeight="1">
      <c r="B7" s="20"/>
      <c r="C7" s="20"/>
      <c r="D7" s="20"/>
      <c r="E7" s="189"/>
      <c r="F7" s="185"/>
      <c r="G7" s="185"/>
      <c r="H7" s="185"/>
      <c r="I7" s="186"/>
      <c r="J7" s="187"/>
      <c r="K7" s="60" t="b">
        <v>0</v>
      </c>
      <c r="L7" s="54"/>
      <c r="M7" s="54"/>
      <c r="N7" s="143" t="str">
        <f t="shared" ref="N7:N12" si="0">IF(AND(J7&lt;&gt;"", UPPER(TRIM(K7))="TRUE", ISNUMBER(L7)), "COMPLETE", "")</f>
        <v/>
      </c>
      <c r="O7" s="21"/>
      <c r="P7" s="21"/>
      <c r="Q7" s="21" t="str">
        <f t="shared" ref="Q7:Q12" si="1">IF(P7="","",IF(UPPER(TRIM(B7))="COMPLETED",0,P7))</f>
        <v/>
      </c>
      <c r="R7" s="57">
        <f t="shared" ref="R7:R12" si="2">SUM(O7,P7)</f>
        <v>0</v>
      </c>
    </row>
    <row r="8" spans="1:22" ht="23.1" customHeight="1">
      <c r="B8" s="20"/>
      <c r="C8" s="20"/>
      <c r="D8" s="20"/>
      <c r="E8" s="189"/>
      <c r="F8" s="185"/>
      <c r="G8" s="185"/>
      <c r="H8" s="185"/>
      <c r="I8" s="186"/>
      <c r="J8" s="187"/>
      <c r="K8" s="60" t="b">
        <v>0</v>
      </c>
      <c r="L8" s="54"/>
      <c r="M8" s="54"/>
      <c r="N8" s="144" t="str">
        <f t="shared" si="0"/>
        <v/>
      </c>
      <c r="O8" s="21"/>
      <c r="P8" s="21"/>
      <c r="Q8" s="21" t="str">
        <f t="shared" si="1"/>
        <v/>
      </c>
      <c r="R8" s="57">
        <f t="shared" si="2"/>
        <v>0</v>
      </c>
    </row>
    <row r="9" spans="1:22" ht="23.1" customHeight="1">
      <c r="B9" s="20"/>
      <c r="C9" s="20"/>
      <c r="D9" s="20"/>
      <c r="E9" s="189"/>
      <c r="F9" s="185"/>
      <c r="G9" s="185"/>
      <c r="H9" s="185"/>
      <c r="I9" s="186"/>
      <c r="J9" s="187"/>
      <c r="K9" s="60" t="b">
        <v>0</v>
      </c>
      <c r="L9" s="54"/>
      <c r="M9" s="54"/>
      <c r="N9" s="144" t="str">
        <f t="shared" si="0"/>
        <v/>
      </c>
      <c r="O9" s="21"/>
      <c r="P9" s="21"/>
      <c r="Q9" s="21" t="str">
        <f t="shared" si="1"/>
        <v/>
      </c>
      <c r="R9" s="57">
        <f t="shared" si="2"/>
        <v>0</v>
      </c>
      <c r="V9" s="15"/>
    </row>
    <row r="10" spans="1:22" ht="23.1" customHeight="1">
      <c r="B10" s="20"/>
      <c r="C10" s="20"/>
      <c r="D10" s="20"/>
      <c r="E10" s="189"/>
      <c r="F10" s="185"/>
      <c r="G10" s="185"/>
      <c r="H10" s="185"/>
      <c r="I10" s="186"/>
      <c r="J10" s="187"/>
      <c r="K10" s="60" t="b">
        <v>0</v>
      </c>
      <c r="L10" s="54"/>
      <c r="M10" s="54"/>
      <c r="N10" s="144" t="str">
        <f t="shared" si="0"/>
        <v/>
      </c>
      <c r="O10" s="21"/>
      <c r="P10" s="21"/>
      <c r="Q10" s="21" t="str">
        <f t="shared" si="1"/>
        <v/>
      </c>
      <c r="R10" s="57">
        <f t="shared" si="2"/>
        <v>0</v>
      </c>
      <c r="T10" s="15"/>
      <c r="V10" s="15"/>
    </row>
    <row r="11" spans="1:22" ht="23.1" customHeight="1">
      <c r="B11" s="20"/>
      <c r="C11" s="20"/>
      <c r="D11" s="20"/>
      <c r="E11" s="189"/>
      <c r="F11" s="185"/>
      <c r="G11" s="185"/>
      <c r="H11" s="185"/>
      <c r="I11" s="186"/>
      <c r="J11" s="187"/>
      <c r="K11" s="60" t="b">
        <v>0</v>
      </c>
      <c r="L11" s="54"/>
      <c r="M11" s="54"/>
      <c r="N11" s="144" t="str">
        <f t="shared" si="0"/>
        <v/>
      </c>
      <c r="O11" s="21"/>
      <c r="P11" s="21"/>
      <c r="Q11" s="21" t="str">
        <f t="shared" si="1"/>
        <v/>
      </c>
      <c r="R11" s="57">
        <f t="shared" si="2"/>
        <v>0</v>
      </c>
      <c r="T11" s="15"/>
      <c r="V11" s="15"/>
    </row>
    <row r="12" spans="1:22" ht="21.75" customHeight="1">
      <c r="B12" s="20"/>
      <c r="C12" s="20"/>
      <c r="D12" s="20"/>
      <c r="E12" s="189"/>
      <c r="F12" s="185"/>
      <c r="G12" s="185"/>
      <c r="H12" s="185"/>
      <c r="I12" s="186"/>
      <c r="J12" s="187"/>
      <c r="K12" s="60" t="b">
        <v>0</v>
      </c>
      <c r="L12" s="54"/>
      <c r="M12" s="54"/>
      <c r="N12" s="144" t="str">
        <f t="shared" si="0"/>
        <v/>
      </c>
      <c r="O12" s="21"/>
      <c r="P12" s="21"/>
      <c r="Q12" s="21" t="str">
        <f t="shared" si="1"/>
        <v/>
      </c>
      <c r="R12" s="57">
        <f t="shared" si="2"/>
        <v>0</v>
      </c>
      <c r="T12" s="15"/>
      <c r="V12" s="15"/>
    </row>
    <row r="13" spans="1:22" ht="23.1" customHeight="1">
      <c r="B13" s="26" t="str">
        <f ca="1">IF(AND(I13&lt;&gt;"",N13&lt;1,I13&lt;TODAY()),"OVERDUE",
   IF(N13=1,"COMPLETED",
      IF(N13=0,"NOT STARTED",
         IF(AND(N13&gt;0,N13&lt;1),"IN PROGRESS","")
      )
   )
)</f>
        <v/>
      </c>
      <c r="C13" s="26"/>
      <c r="D13" s="26"/>
      <c r="E13" s="190"/>
      <c r="F13" s="191"/>
      <c r="G13" s="191"/>
      <c r="H13" s="191"/>
      <c r="I13" s="192"/>
      <c r="J13" s="193"/>
      <c r="K13" s="27"/>
      <c r="L13" s="56" t="str">
        <f t="shared" ref="L13" ca="1" si="3">IF(B12="COMPLETED",NOW(),"")</f>
        <v/>
      </c>
      <c r="M13" s="56"/>
      <c r="N13" s="145" t="str">
        <f>IFERROR(1-(Q13/P13),"")</f>
        <v/>
      </c>
      <c r="O13" s="28">
        <f>SUM(O14:O20)</f>
        <v>0</v>
      </c>
      <c r="P13" s="28">
        <f>SUM(P14:P20)</f>
        <v>0</v>
      </c>
      <c r="Q13" s="28">
        <f>SUM(Q14:Q20)</f>
        <v>0</v>
      </c>
      <c r="R13" s="28">
        <f>SUM(R14:R20)</f>
        <v>0</v>
      </c>
      <c r="T13" s="15"/>
      <c r="V13" s="15"/>
    </row>
    <row r="14" spans="1:22" ht="23.1" customHeight="1">
      <c r="B14" s="20"/>
      <c r="C14" s="20"/>
      <c r="D14" s="20"/>
      <c r="E14" s="189"/>
      <c r="F14" s="185"/>
      <c r="G14" s="185"/>
      <c r="H14" s="185"/>
      <c r="I14" s="186"/>
      <c r="J14" s="187"/>
      <c r="K14" s="60" t="b">
        <v>0</v>
      </c>
      <c r="L14" s="54"/>
      <c r="M14" s="54"/>
      <c r="N14" s="144" t="str">
        <f t="shared" ref="N14:N20" si="4">IF(AND(J14&lt;&gt;"", UPPER(TRIM(K14))="TRUE", ISNUMBER(L14)), "COMPLETE", "")</f>
        <v/>
      </c>
      <c r="O14" s="21"/>
      <c r="P14" s="21"/>
      <c r="Q14" s="21" t="str">
        <f t="shared" ref="Q14:Q20" si="5">IF(P14="","",IF(UPPER(TRIM(B14))="COMPLETED",0,P14))</f>
        <v/>
      </c>
      <c r="R14" s="57">
        <f t="shared" ref="R14:R20" si="6">SUM(O14,P14)</f>
        <v>0</v>
      </c>
      <c r="T14" s="15"/>
      <c r="V14" s="15"/>
    </row>
    <row r="15" spans="1:22" ht="23.1" customHeight="1">
      <c r="B15" s="20"/>
      <c r="C15" s="20"/>
      <c r="D15" s="20"/>
      <c r="E15" s="189"/>
      <c r="F15" s="185"/>
      <c r="G15" s="185"/>
      <c r="H15" s="185"/>
      <c r="I15" s="186"/>
      <c r="J15" s="187"/>
      <c r="K15" s="60" t="b">
        <v>0</v>
      </c>
      <c r="L15" s="54"/>
      <c r="M15" s="54"/>
      <c r="N15" s="144" t="str">
        <f t="shared" si="4"/>
        <v/>
      </c>
      <c r="O15" s="21"/>
      <c r="P15" s="21"/>
      <c r="Q15" s="21" t="str">
        <f t="shared" si="5"/>
        <v/>
      </c>
      <c r="R15" s="57">
        <f t="shared" si="6"/>
        <v>0</v>
      </c>
      <c r="T15" s="15"/>
      <c r="V15" s="15"/>
    </row>
    <row r="16" spans="1:22" ht="23.1" customHeight="1">
      <c r="B16" s="20"/>
      <c r="C16" s="20"/>
      <c r="D16" s="20"/>
      <c r="E16" s="189"/>
      <c r="F16" s="185"/>
      <c r="G16" s="185"/>
      <c r="H16" s="185"/>
      <c r="I16" s="186"/>
      <c r="J16" s="187"/>
      <c r="K16" s="60" t="b">
        <v>0</v>
      </c>
      <c r="L16" s="54"/>
      <c r="M16" s="54"/>
      <c r="N16" s="144" t="str">
        <f t="shared" si="4"/>
        <v/>
      </c>
      <c r="O16" s="21"/>
      <c r="P16" s="21"/>
      <c r="Q16" s="21" t="str">
        <f t="shared" si="5"/>
        <v/>
      </c>
      <c r="R16" s="57">
        <f t="shared" si="6"/>
        <v>0</v>
      </c>
      <c r="T16" s="15"/>
      <c r="V16" s="15"/>
    </row>
    <row r="17" spans="2:22" ht="23.1" customHeight="1">
      <c r="B17" s="20"/>
      <c r="C17" s="20"/>
      <c r="D17" s="20"/>
      <c r="E17" s="189"/>
      <c r="F17" s="185"/>
      <c r="G17" s="185"/>
      <c r="H17" s="185"/>
      <c r="I17" s="186"/>
      <c r="J17" s="187"/>
      <c r="K17" s="60" t="b">
        <v>0</v>
      </c>
      <c r="L17" s="54"/>
      <c r="M17" s="54"/>
      <c r="N17" s="144" t="str">
        <f t="shared" si="4"/>
        <v/>
      </c>
      <c r="O17" s="21"/>
      <c r="P17" s="21"/>
      <c r="Q17" s="21" t="str">
        <f t="shared" si="5"/>
        <v/>
      </c>
      <c r="R17" s="57">
        <f t="shared" si="6"/>
        <v>0</v>
      </c>
      <c r="T17" s="15"/>
      <c r="V17" s="15"/>
    </row>
    <row r="18" spans="2:22" ht="23.1" customHeight="1">
      <c r="B18" s="20"/>
      <c r="C18" s="20"/>
      <c r="D18" s="20"/>
      <c r="E18" s="189"/>
      <c r="F18" s="185"/>
      <c r="G18" s="185"/>
      <c r="H18" s="185"/>
      <c r="I18" s="186"/>
      <c r="J18" s="187"/>
      <c r="K18" s="60" t="b">
        <v>0</v>
      </c>
      <c r="L18" s="54"/>
      <c r="M18" s="54"/>
      <c r="N18" s="144" t="str">
        <f t="shared" si="4"/>
        <v/>
      </c>
      <c r="O18" s="21"/>
      <c r="P18" s="21"/>
      <c r="Q18" s="21" t="str">
        <f t="shared" si="5"/>
        <v/>
      </c>
      <c r="R18" s="57">
        <f t="shared" si="6"/>
        <v>0</v>
      </c>
      <c r="T18" s="15"/>
      <c r="V18" s="15"/>
    </row>
    <row r="19" spans="2:22" ht="23.1" customHeight="1">
      <c r="B19" s="20"/>
      <c r="C19" s="20"/>
      <c r="D19" s="20"/>
      <c r="E19" s="189"/>
      <c r="F19" s="185"/>
      <c r="G19" s="185"/>
      <c r="H19" s="185"/>
      <c r="I19" s="186"/>
      <c r="J19" s="187"/>
      <c r="K19" s="60" t="b">
        <v>0</v>
      </c>
      <c r="L19" s="54"/>
      <c r="M19" s="54"/>
      <c r="N19" s="144" t="str">
        <f t="shared" si="4"/>
        <v/>
      </c>
      <c r="O19" s="21"/>
      <c r="P19" s="21"/>
      <c r="Q19" s="21" t="str">
        <f t="shared" si="5"/>
        <v/>
      </c>
      <c r="R19" s="57">
        <f t="shared" si="6"/>
        <v>0</v>
      </c>
      <c r="T19" s="15"/>
      <c r="V19" s="15"/>
    </row>
    <row r="20" spans="2:22" ht="23.1" customHeight="1" thickBot="1">
      <c r="B20" s="24"/>
      <c r="C20" s="24"/>
      <c r="D20" s="24"/>
      <c r="E20" s="189"/>
      <c r="F20" s="185"/>
      <c r="G20" s="185"/>
      <c r="H20" s="185"/>
      <c r="I20" s="186"/>
      <c r="J20" s="187"/>
      <c r="K20" s="60" t="b">
        <v>0</v>
      </c>
      <c r="L20" s="54"/>
      <c r="M20" s="54"/>
      <c r="N20" s="144" t="str">
        <f t="shared" si="4"/>
        <v/>
      </c>
      <c r="O20" s="25"/>
      <c r="P20" s="25"/>
      <c r="Q20" s="25" t="str">
        <f t="shared" si="5"/>
        <v/>
      </c>
      <c r="R20" s="58">
        <f t="shared" si="6"/>
        <v>0</v>
      </c>
      <c r="T20" s="15"/>
      <c r="V20" s="15"/>
    </row>
    <row r="21" spans="2:22" ht="22.5" customHeight="1" thickTop="1" thickBot="1">
      <c r="E21" s="194"/>
      <c r="F21" s="194"/>
      <c r="G21" s="194"/>
      <c r="H21" s="194"/>
      <c r="I21" s="194"/>
      <c r="J21" s="194"/>
      <c r="M21" s="62" t="s">
        <v>18</v>
      </c>
      <c r="N21" s="61" t="str">
        <f>IFERROR(1-(Q21/P21),"")</f>
        <v/>
      </c>
      <c r="O21" s="59">
        <f>SUM(O13,O6)</f>
        <v>0</v>
      </c>
      <c r="P21" s="59">
        <f>SUM(P13,P6)</f>
        <v>0</v>
      </c>
      <c r="Q21" s="59">
        <f>SUM(Q13,Q6)</f>
        <v>0</v>
      </c>
      <c r="R21" s="59">
        <f>SUM(R13,R6)</f>
        <v>0</v>
      </c>
    </row>
    <row r="22" spans="2:22" ht="50.1" customHeight="1" thickTop="1">
      <c r="B22" s="212"/>
      <c r="C22" s="212"/>
      <c r="D22" s="212"/>
      <c r="E22" s="213"/>
      <c r="F22" s="213"/>
      <c r="G22" s="213"/>
      <c r="H22" s="213"/>
      <c r="I22" s="213"/>
      <c r="J22" s="213"/>
      <c r="K22" s="212"/>
      <c r="L22" s="212"/>
      <c r="M22" s="212"/>
      <c r="N22" s="212"/>
      <c r="O22" s="212"/>
      <c r="P22" s="212"/>
      <c r="Q22" s="212"/>
      <c r="R22" s="212"/>
    </row>
    <row r="23" spans="2:22">
      <c r="E23" s="194"/>
      <c r="F23" s="194"/>
      <c r="G23" s="194"/>
      <c r="H23" s="194"/>
      <c r="I23" s="194"/>
      <c r="J23" s="194"/>
    </row>
    <row r="24" spans="2:22">
      <c r="E24" s="194"/>
      <c r="F24" s="194"/>
      <c r="G24" s="194"/>
      <c r="H24" s="194"/>
      <c r="I24" s="194"/>
      <c r="J24" s="194"/>
    </row>
    <row r="25" spans="2:22">
      <c r="E25" s="194"/>
      <c r="F25" s="194"/>
      <c r="G25" s="194"/>
      <c r="H25" s="194"/>
      <c r="I25" s="194"/>
      <c r="J25" s="194"/>
    </row>
    <row r="26" spans="2:22">
      <c r="E26" s="194"/>
      <c r="F26" s="194"/>
      <c r="G26" s="194"/>
      <c r="H26" s="194"/>
      <c r="I26" s="194"/>
      <c r="J26" s="194"/>
    </row>
    <row r="27" spans="2:22">
      <c r="E27" s="194"/>
      <c r="F27" s="194"/>
      <c r="G27" s="194"/>
      <c r="H27" s="194"/>
      <c r="I27" s="194"/>
      <c r="J27" s="194"/>
    </row>
    <row r="28" spans="2:22">
      <c r="E28" s="194"/>
      <c r="F28" s="194"/>
      <c r="G28" s="194"/>
      <c r="H28" s="194"/>
      <c r="I28" s="194"/>
      <c r="J28" s="194"/>
    </row>
    <row r="29" spans="2:22">
      <c r="E29" s="194"/>
      <c r="F29" s="194"/>
      <c r="G29" s="194"/>
      <c r="H29" s="194"/>
      <c r="I29" s="194"/>
      <c r="J29" s="194"/>
    </row>
    <row r="30" spans="2:22">
      <c r="E30" s="194"/>
      <c r="F30" s="194"/>
      <c r="G30" s="194"/>
      <c r="H30" s="194"/>
      <c r="I30" s="194"/>
      <c r="J30" s="194"/>
    </row>
    <row r="31" spans="2:22">
      <c r="E31" s="194"/>
      <c r="F31" s="194"/>
      <c r="G31" s="194"/>
      <c r="H31" s="194"/>
      <c r="I31" s="194"/>
      <c r="J31" s="194"/>
    </row>
    <row r="32" spans="2:22">
      <c r="E32" s="194"/>
      <c r="F32" s="194"/>
      <c r="G32" s="194"/>
      <c r="H32" s="194"/>
      <c r="I32" s="194"/>
      <c r="J32" s="194"/>
    </row>
    <row r="33" spans="5:10">
      <c r="E33" s="194"/>
      <c r="F33" s="194"/>
      <c r="G33" s="194"/>
      <c r="H33" s="194"/>
      <c r="I33" s="194"/>
      <c r="J33" s="194"/>
    </row>
    <row r="34" spans="5:10">
      <c r="E34" s="194"/>
      <c r="F34" s="194"/>
      <c r="G34" s="194"/>
      <c r="H34" s="194"/>
      <c r="I34" s="194"/>
      <c r="J34" s="194"/>
    </row>
    <row r="35" spans="5:10">
      <c r="E35" s="194"/>
      <c r="F35" s="194"/>
      <c r="G35" s="194"/>
      <c r="H35" s="194"/>
      <c r="I35" s="194"/>
      <c r="J35" s="194"/>
    </row>
    <row r="36" spans="5:10">
      <c r="E36" s="194"/>
      <c r="F36" s="194"/>
      <c r="G36" s="194"/>
      <c r="H36" s="194"/>
      <c r="I36" s="194"/>
      <c r="J36" s="194"/>
    </row>
    <row r="37" spans="5:10">
      <c r="E37" s="194"/>
      <c r="F37" s="194"/>
      <c r="G37" s="194"/>
      <c r="H37" s="194"/>
      <c r="I37" s="194"/>
      <c r="J37" s="194"/>
    </row>
    <row r="38" spans="5:10">
      <c r="E38" s="194"/>
      <c r="F38" s="194"/>
      <c r="G38" s="194"/>
      <c r="H38" s="194"/>
      <c r="I38" s="194"/>
      <c r="J38" s="194"/>
    </row>
    <row r="39" spans="5:10">
      <c r="E39" s="194"/>
      <c r="F39" s="194"/>
      <c r="G39" s="194"/>
      <c r="H39" s="194"/>
      <c r="I39" s="194"/>
      <c r="J39" s="194"/>
    </row>
    <row r="40" spans="5:10">
      <c r="E40" s="194"/>
      <c r="F40" s="194"/>
      <c r="G40" s="194"/>
      <c r="H40" s="194"/>
      <c r="I40" s="194"/>
      <c r="J40" s="194"/>
    </row>
    <row r="41" spans="5:10">
      <c r="E41" s="194"/>
      <c r="F41" s="194"/>
      <c r="G41" s="194"/>
      <c r="H41" s="194"/>
      <c r="I41" s="194"/>
      <c r="J41" s="194"/>
    </row>
    <row r="42" spans="5:10">
      <c r="E42" s="194"/>
      <c r="F42" s="194"/>
      <c r="G42" s="194"/>
      <c r="H42" s="194"/>
      <c r="I42" s="194"/>
      <c r="J42" s="194"/>
    </row>
    <row r="43" spans="5:10">
      <c r="E43" s="194"/>
      <c r="F43" s="194"/>
      <c r="G43" s="194"/>
      <c r="H43" s="194"/>
      <c r="I43" s="194"/>
      <c r="J43" s="194"/>
    </row>
    <row r="44" spans="5:10">
      <c r="E44" s="194"/>
      <c r="F44" s="194"/>
      <c r="G44" s="194"/>
      <c r="H44" s="194"/>
      <c r="I44" s="194"/>
      <c r="J44" s="194"/>
    </row>
    <row r="45" spans="5:10">
      <c r="E45" s="194"/>
      <c r="F45" s="194"/>
      <c r="G45" s="194"/>
      <c r="H45" s="194"/>
      <c r="I45" s="194"/>
      <c r="J45" s="194"/>
    </row>
    <row r="46" spans="5:10">
      <c r="E46" s="194"/>
      <c r="F46" s="194"/>
      <c r="G46" s="194"/>
      <c r="H46" s="194"/>
      <c r="I46" s="194"/>
      <c r="J46" s="194"/>
    </row>
    <row r="47" spans="5:10">
      <c r="E47" s="194"/>
      <c r="F47" s="194"/>
      <c r="G47" s="194"/>
      <c r="H47" s="194"/>
      <c r="I47" s="194"/>
      <c r="J47" s="194"/>
    </row>
    <row r="48" spans="5:10">
      <c r="E48" s="194"/>
      <c r="F48" s="194"/>
      <c r="G48" s="194"/>
      <c r="H48" s="194"/>
      <c r="I48" s="194"/>
      <c r="J48" s="194"/>
    </row>
    <row r="49" spans="5:10">
      <c r="E49" s="194"/>
      <c r="F49" s="194"/>
      <c r="G49" s="194"/>
      <c r="H49" s="194"/>
      <c r="I49" s="194"/>
      <c r="J49" s="194"/>
    </row>
    <row r="50" spans="5:10">
      <c r="E50" s="194"/>
      <c r="F50" s="194"/>
      <c r="G50" s="194"/>
      <c r="H50" s="194"/>
      <c r="I50" s="194"/>
      <c r="J50" s="194"/>
    </row>
    <row r="51" spans="5:10">
      <c r="E51" s="194"/>
      <c r="F51" s="194"/>
      <c r="G51" s="194"/>
      <c r="H51" s="194"/>
      <c r="I51" s="194"/>
      <c r="J51" s="194"/>
    </row>
    <row r="52" spans="5:10">
      <c r="E52" s="194"/>
      <c r="F52" s="194"/>
      <c r="G52" s="194"/>
      <c r="H52" s="194"/>
      <c r="I52" s="194"/>
      <c r="J52" s="194"/>
    </row>
    <row r="53" spans="5:10">
      <c r="E53" s="194"/>
      <c r="F53" s="194"/>
      <c r="G53" s="194"/>
      <c r="H53" s="194"/>
      <c r="I53" s="194"/>
      <c r="J53" s="194"/>
    </row>
    <row r="54" spans="5:10">
      <c r="E54" s="194"/>
      <c r="F54" s="194"/>
      <c r="G54" s="194"/>
      <c r="H54" s="194"/>
      <c r="I54" s="194"/>
      <c r="J54" s="194"/>
    </row>
    <row r="55" spans="5:10">
      <c r="E55" s="194"/>
      <c r="F55" s="194"/>
      <c r="G55" s="194"/>
      <c r="H55" s="194"/>
      <c r="I55" s="194"/>
      <c r="J55" s="194"/>
    </row>
    <row r="56" spans="5:10">
      <c r="E56" s="194"/>
      <c r="F56" s="194"/>
      <c r="G56" s="194"/>
      <c r="H56" s="194"/>
      <c r="I56" s="194"/>
      <c r="J56" s="194"/>
    </row>
    <row r="57" spans="5:10">
      <c r="E57" s="194"/>
      <c r="F57" s="194"/>
      <c r="G57" s="194"/>
      <c r="H57" s="194"/>
      <c r="I57" s="194"/>
      <c r="J57" s="194"/>
    </row>
    <row r="58" spans="5:10">
      <c r="E58" s="194"/>
      <c r="F58" s="194"/>
      <c r="G58" s="194"/>
      <c r="H58" s="194"/>
      <c r="I58" s="194"/>
      <c r="J58" s="194"/>
    </row>
    <row r="59" spans="5:10">
      <c r="E59" s="194"/>
      <c r="F59" s="194"/>
      <c r="G59" s="194"/>
      <c r="H59" s="194"/>
      <c r="I59" s="194"/>
      <c r="J59" s="194"/>
    </row>
    <row r="60" spans="5:10">
      <c r="E60" s="194"/>
      <c r="F60" s="194"/>
      <c r="G60" s="194"/>
      <c r="H60" s="194"/>
      <c r="I60" s="194"/>
      <c r="J60" s="194"/>
    </row>
    <row r="61" spans="5:10">
      <c r="E61" s="194"/>
      <c r="F61" s="194"/>
      <c r="G61" s="194"/>
      <c r="H61" s="194"/>
      <c r="I61" s="194"/>
      <c r="J61" s="194"/>
    </row>
    <row r="62" spans="5:10">
      <c r="E62" s="194"/>
      <c r="F62" s="194"/>
      <c r="G62" s="194"/>
      <c r="H62" s="194"/>
      <c r="I62" s="194"/>
      <c r="J62" s="194"/>
    </row>
  </sheetData>
  <mergeCells count="1">
    <mergeCell ref="A1:R3"/>
  </mergeCells>
  <conditionalFormatting sqref="D6:D20">
    <cfRule type="containsText" dxfId="51" priority="13" operator="containsText" text="LOW">
      <formula>NOT(ISERROR(SEARCH("LOW",D6)))</formula>
    </cfRule>
    <cfRule type="containsText" dxfId="50" priority="14" operator="containsText" text="MEDIUM">
      <formula>NOT(ISERROR(SEARCH("MEDIUM",D6)))</formula>
    </cfRule>
    <cfRule type="containsText" dxfId="49" priority="15" operator="containsText" text="HIGH">
      <formula>NOT(ISERROR(SEARCH("HIGH",D6)))</formula>
    </cfRule>
  </conditionalFormatting>
  <conditionalFormatting sqref="C6:C20">
    <cfRule type="containsText" dxfId="48" priority="10" operator="containsText" text="NOT AVAILABLE">
      <formula>NOT(ISERROR(SEARCH("NOT AVAILABLE",C6)))</formula>
    </cfRule>
    <cfRule type="containsText" dxfId="47" priority="11" operator="containsText" text="ON HOLD">
      <formula>NOT(ISERROR(SEARCH("ON HOLD",C6)))</formula>
    </cfRule>
    <cfRule type="containsText" dxfId="46" priority="12" operator="containsText" text="READY">
      <formula>NOT(ISERROR(SEARCH("READY",C6)))</formula>
    </cfRule>
  </conditionalFormatting>
  <conditionalFormatting sqref="N6:N21">
    <cfRule type="dataBar" priority="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{2B36F1DB-8AF8-43CC-A656-42468A3E2CAE}</x14:id>
        </ext>
      </extLst>
    </cfRule>
  </conditionalFormatting>
  <conditionalFormatting sqref="B6:B20">
    <cfRule type="containsText" dxfId="45" priority="2" operator="containsText" text="NOT STARTED">
      <formula>NOT(ISERROR(SEARCH("NOT STARTED",B6)))</formula>
    </cfRule>
    <cfRule type="containsText" dxfId="44" priority="5" operator="containsText" text="COMPLETED">
      <formula>NOT(ISERROR(SEARCH("COMPLETED",B6)))</formula>
    </cfRule>
  </conditionalFormatting>
  <conditionalFormatting sqref="B6 B13">
    <cfRule type="containsText" dxfId="43" priority="3" operator="containsText" text="IN PROGRESS">
      <formula>NOT(ISERROR(SEARCH("IN PROGRESS",B6)))</formula>
    </cfRule>
    <cfRule type="containsText" dxfId="42" priority="4" operator="containsText" text="OVERDUE">
      <formula>NOT(ISERROR(SEARCH("OVERDUE",B6)))</formula>
    </cfRule>
  </conditionalFormatting>
  <conditionalFormatting sqref="J7:J12 J14:J20">
    <cfRule type="containsText" dxfId="41" priority="7" operator="containsText" text="NON-SERVICEABLE">
      <formula>NOT(ISERROR(SEARCH("NON-SERVICEABLE",J7)))</formula>
    </cfRule>
    <cfRule type="containsText" dxfId="40" priority="8" operator="containsText" text="MINOR DEFICIENCY">
      <formula>NOT(ISERROR(SEARCH("MINOR DEFICIENCY",J7)))</formula>
    </cfRule>
    <cfRule type="containsText" dxfId="39" priority="9" operator="containsText" text="ACCEPTABLE">
      <formula>NOT(ISERROR(SEARCH("ACCEPTABLE",J7)))</formula>
    </cfRule>
  </conditionalFormatting>
  <conditionalFormatting sqref="L14:L20 L7:L12">
    <cfRule type="expression" dxfId="38" priority="16">
      <formula>AND(L7="", B7="COMPLETED", #REF!="MANUAL")</formula>
    </cfRule>
  </conditionalFormatting>
  <dataValidations count="5">
    <dataValidation type="list" allowBlank="1" showInputMessage="1" showErrorMessage="1" errorTitle="Invalid Status" error="Please select a valid status from the dropdown" promptTitle="Task Status" prompt="Select the current status of this task" sqref="B23:B100 B21" xr:uid="{D6C63523-D630-4881-8715-5B1AA0820621}">
      <formula1>"NOT STARTED,IN PROGRESS,COMPLETED,ON HOLD,CANCELLED"</formula1>
    </dataValidation>
    <dataValidation type="custom" showInputMessage="1" showErrorMessage="1" errorTitle="Note-Required" error="“This cell is required when Column J is Minor Deficiency or Non-Serviceable.”" sqref="M8:M20" xr:uid="{7C55313C-FB61-4068-B963-6D5D17FC8E7D}">
      <formula1>IF(OR(UPPER(TRIM($J$6))="MINOR DEFICIENCY", UPPER(TRIM($J$6))="NON-SERVICEABLE"), $M$6&lt;&gt;"", TRUE)</formula1>
    </dataValidation>
    <dataValidation type="custom" allowBlank="1" showInputMessage="1" showErrorMessage="1" errorTitle="Note-Required" error="“This cell is required when Column J is Minor Deficiency or Non-Serviceable.”" sqref="M6:M7" xr:uid="{52139336-D15A-4A75-B7D3-644FCA9476BD}">
      <formula1>IF(OR(UPPER(TRIM($J6))="MINOR DEFICIENCY", UPPER(TRIM($J6))="NON-SERVICEABLE"),    $M6&lt;&gt;"",    TRUE)</formula1>
    </dataValidation>
    <dataValidation type="date" operator="greaterThanOrEqual" allowBlank="1" showDropDown="1" showInputMessage="1" showErrorMessage="1" errorTitle="Date Due" prompt="Enter Apparatus Due Date" sqref="I6:I100" xr:uid="{7B2CFF7D-E095-412C-9E8D-7C00354CBA78}">
      <formula1>TODAY()</formula1>
    </dataValidation>
    <dataValidation type="list" allowBlank="1" showInputMessage="1" showErrorMessage="1" errorTitle="Datasheet" prompt="Check for Completed Datasheet" sqref="K6:K100" xr:uid="{7B837F5F-D1FB-4B27-9DE8-827E735C444E}">
      <formula1>"YES,NO,N/A"</formula1>
    </dataValidation>
  </dataValidations>
  <pageMargins left="0.3" right="0.3" top="0.3" bottom="0.3" header="0" footer="0"/>
  <pageSetup paperSize="3" scale="51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36F1DB-8AF8-43CC-A656-42468A3E2C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N6:N21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Apparatus Status" prompt="Select Apparatus Status" xr:uid="{A4F80F42-B369-4EFB-A530-BA738A2D968E}">
          <x14:formula1>
            <xm:f>All_Lists!$B$2:$B$3</xm:f>
          </x14:formula1>
          <xm:sqref>B7:B12 B14:B20</xm:sqref>
        </x14:dataValidation>
        <x14:dataValidation type="list" allowBlank="1" showInputMessage="1" showErrorMessage="1" xr:uid="{83F8AD10-59E7-449B-9B62-1350855B32B0}">
          <x14:formula1>
            <xm:f>All_Lists!$B$2:$B$5</xm:f>
          </x14:formula1>
          <xm:sqref>B13</xm:sqref>
        </x14:dataValidation>
        <x14:dataValidation type="list" allowBlank="1" showInputMessage="1" showErrorMessage="1" errorTitle="Apparatus Availability" prompt="Select Apparatus Availability" xr:uid="{49DF70DD-EEB9-45C6-BEED-63E45F3C0FFB}">
          <x14:formula1>
            <xm:f>All_Lists!$C$2:$C$4</xm:f>
          </x14:formula1>
          <xm:sqref>C6:C100</xm:sqref>
        </x14:dataValidation>
        <x14:dataValidation type="list" allowBlank="1" showInputMessage="1" showErrorMessage="1" errorTitle="Apparatus Priority" prompt="Select Apparatus Priority" xr:uid="{BAF99CA2-6546-45AD-B46B-632CF7E474CD}">
          <x14:formula1>
            <xm:f>All_Lists!$D$2:$D$4</xm:f>
          </x14:formula1>
          <xm:sqref>D6:D100</xm:sqref>
        </x14:dataValidation>
        <x14:dataValidation type="list" allowBlank="1" showInputMessage="1" showErrorMessage="1" errorTitle="Apparatus Assessment" prompt="Select Apparatus Assessment" xr:uid="{189A0309-1B6A-49DC-BC2E-EB910D45892F}">
          <x14:formula1>
            <xm:f>All_Lists!$A$2:$A$4</xm:f>
          </x14:formula1>
          <xm:sqref>J7:J12 J14:J100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C5CC-FB12-4D8F-8940-91ABA73B2A00}">
  <sheetPr codeName="Sheet8">
    <tabColor theme="3" tint="0.39997558519241921"/>
  </sheetPr>
  <dimension ref="B1:BP20"/>
  <sheetViews>
    <sheetView showGridLines="0" zoomScale="70" zoomScaleNormal="70" workbookViewId="0">
      <pane ySplit="10" topLeftCell="A11" activePane="bottomLeft" state="frozen"/>
      <selection activeCell="H30" sqref="H30"/>
      <selection pane="bottomLeft" activeCell="H30" sqref="H30"/>
    </sheetView>
  </sheetViews>
  <sheetFormatPr defaultColWidth="12.42578125" defaultRowHeight="15.75"/>
  <cols>
    <col min="1" max="1" width="2.85546875" style="16" customWidth="1"/>
    <col min="2" max="2" width="14.5703125" style="16" customWidth="1"/>
    <col min="3" max="3" width="48" style="16" customWidth="1"/>
    <col min="4" max="4" width="16.42578125" style="16" customWidth="1"/>
    <col min="5" max="5" width="11.28515625" style="16" customWidth="1"/>
    <col min="6" max="6" width="11.85546875" style="16" customWidth="1"/>
    <col min="7" max="7" width="11.28515625" style="16" customWidth="1"/>
    <col min="8" max="8" width="14.5703125" style="16" customWidth="1"/>
    <col min="9" max="68" width="3.85546875" style="16" customWidth="1"/>
    <col min="69" max="69" width="12.42578125" style="16" customWidth="1"/>
    <col min="70" max="16384" width="12.42578125" style="16"/>
  </cols>
  <sheetData>
    <row r="1" spans="2:68" s="66" customFormat="1" ht="50.1" customHeight="1">
      <c r="B1" s="63" t="s">
        <v>19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5"/>
      <c r="N1" s="16"/>
      <c r="O1" s="16"/>
      <c r="P1" s="16"/>
      <c r="Q1" s="65"/>
      <c r="R1" s="65"/>
      <c r="S1" s="65"/>
    </row>
    <row r="2" spans="2:68" s="64" customFormat="1" ht="35.1" customHeight="1">
      <c r="B2" s="67" t="s">
        <v>20</v>
      </c>
      <c r="C2" s="99">
        <f>Project_Form!C4</f>
        <v>0</v>
      </c>
    </row>
    <row r="3" spans="2:68" s="64" customFormat="1" ht="35.1" customHeight="1">
      <c r="B3" s="67" t="s">
        <v>21</v>
      </c>
      <c r="C3" s="100">
        <f>Project_Form!C5</f>
        <v>0</v>
      </c>
      <c r="G3" s="64" t="s">
        <v>22</v>
      </c>
    </row>
    <row r="4" spans="2:68" s="64" customFormat="1" ht="35.1" customHeight="1">
      <c r="B4" s="102" t="s">
        <v>23</v>
      </c>
      <c r="C4" s="103">
        <f>Project_Form!C6</f>
        <v>0</v>
      </c>
    </row>
    <row r="5" spans="2:68" s="64" customFormat="1" ht="35.1" customHeight="1">
      <c r="B5" s="67" t="s">
        <v>24</v>
      </c>
      <c r="C5" s="104">
        <f>Project_Form!C15</f>
        <v>0</v>
      </c>
    </row>
    <row r="6" spans="2:68" s="64" customFormat="1" ht="24" customHeight="1">
      <c r="B6" s="68" t="s">
        <v>25</v>
      </c>
      <c r="C6" s="101">
        <f ca="1">TODAY()</f>
        <v>45977</v>
      </c>
    </row>
    <row r="7" spans="2:68" s="64" customFormat="1" ht="18" customHeight="1">
      <c r="B7" s="69"/>
      <c r="I7" s="107">
        <v>45873</v>
      </c>
      <c r="J7" s="107">
        <f t="shared" ref="J7:BP7" si="0">I$7+1</f>
        <v>45874</v>
      </c>
      <c r="K7" s="107">
        <f t="shared" si="0"/>
        <v>45875</v>
      </c>
      <c r="L7" s="107">
        <f t="shared" si="0"/>
        <v>45876</v>
      </c>
      <c r="M7" s="107">
        <f t="shared" si="0"/>
        <v>45877</v>
      </c>
      <c r="N7" s="107">
        <f>M$7+1</f>
        <v>45878</v>
      </c>
      <c r="O7" s="107">
        <f t="shared" si="0"/>
        <v>45879</v>
      </c>
      <c r="P7" s="107">
        <f t="shared" si="0"/>
        <v>45880</v>
      </c>
      <c r="Q7" s="107">
        <f t="shared" si="0"/>
        <v>45881</v>
      </c>
      <c r="R7" s="107">
        <f t="shared" si="0"/>
        <v>45882</v>
      </c>
      <c r="S7" s="107">
        <f>R$7+1</f>
        <v>45883</v>
      </c>
      <c r="T7" s="107">
        <f t="shared" si="0"/>
        <v>45884</v>
      </c>
      <c r="U7" s="107">
        <f t="shared" si="0"/>
        <v>45885</v>
      </c>
      <c r="V7" s="107">
        <f t="shared" si="0"/>
        <v>45886</v>
      </c>
      <c r="W7" s="107">
        <f t="shared" si="0"/>
        <v>45887</v>
      </c>
      <c r="X7" s="107">
        <f>W$7+1</f>
        <v>45888</v>
      </c>
      <c r="Y7" s="107">
        <f t="shared" si="0"/>
        <v>45889</v>
      </c>
      <c r="Z7" s="107">
        <f t="shared" si="0"/>
        <v>45890</v>
      </c>
      <c r="AA7" s="107">
        <f t="shared" si="0"/>
        <v>45891</v>
      </c>
      <c r="AB7" s="107">
        <f t="shared" si="0"/>
        <v>45892</v>
      </c>
      <c r="AC7" s="107">
        <f>AB$7+1</f>
        <v>45893</v>
      </c>
      <c r="AD7" s="107">
        <f t="shared" si="0"/>
        <v>45894</v>
      </c>
      <c r="AE7" s="107">
        <f t="shared" si="0"/>
        <v>45895</v>
      </c>
      <c r="AF7" s="107">
        <f t="shared" si="0"/>
        <v>45896</v>
      </c>
      <c r="AG7" s="107">
        <f t="shared" si="0"/>
        <v>45897</v>
      </c>
      <c r="AH7" s="107">
        <f>AG$7+1</f>
        <v>45898</v>
      </c>
      <c r="AI7" s="107">
        <f t="shared" si="0"/>
        <v>45899</v>
      </c>
      <c r="AJ7" s="107">
        <f t="shared" si="0"/>
        <v>45900</v>
      </c>
      <c r="AK7" s="107">
        <f t="shared" si="0"/>
        <v>45901</v>
      </c>
      <c r="AL7" s="107">
        <f t="shared" si="0"/>
        <v>45902</v>
      </c>
      <c r="AM7" s="107">
        <f t="shared" si="0"/>
        <v>45903</v>
      </c>
      <c r="AN7" s="107">
        <f t="shared" si="0"/>
        <v>45904</v>
      </c>
      <c r="AO7" s="107">
        <f t="shared" si="0"/>
        <v>45905</v>
      </c>
      <c r="AP7" s="107">
        <f t="shared" si="0"/>
        <v>45906</v>
      </c>
      <c r="AQ7" s="107">
        <f t="shared" si="0"/>
        <v>45907</v>
      </c>
      <c r="AR7" s="107">
        <f t="shared" si="0"/>
        <v>45908</v>
      </c>
      <c r="AS7" s="107">
        <f t="shared" si="0"/>
        <v>45909</v>
      </c>
      <c r="AT7" s="107">
        <f t="shared" si="0"/>
        <v>45910</v>
      </c>
      <c r="AU7" s="107">
        <f t="shared" si="0"/>
        <v>45911</v>
      </c>
      <c r="AV7" s="107">
        <f t="shared" si="0"/>
        <v>45912</v>
      </c>
      <c r="AW7" s="107">
        <f t="shared" si="0"/>
        <v>45913</v>
      </c>
      <c r="AX7" s="107">
        <f t="shared" si="0"/>
        <v>45914</v>
      </c>
      <c r="AY7" s="107">
        <f t="shared" si="0"/>
        <v>45915</v>
      </c>
      <c r="AZ7" s="107">
        <f t="shared" si="0"/>
        <v>45916</v>
      </c>
      <c r="BA7" s="107">
        <f t="shared" si="0"/>
        <v>45917</v>
      </c>
      <c r="BB7" s="107">
        <f t="shared" si="0"/>
        <v>45918</v>
      </c>
      <c r="BC7" s="107">
        <f t="shared" si="0"/>
        <v>45919</v>
      </c>
      <c r="BD7" s="107">
        <f t="shared" si="0"/>
        <v>45920</v>
      </c>
      <c r="BE7" s="107">
        <f t="shared" si="0"/>
        <v>45921</v>
      </c>
      <c r="BF7" s="107">
        <f t="shared" si="0"/>
        <v>45922</v>
      </c>
      <c r="BG7" s="107">
        <f t="shared" si="0"/>
        <v>45923</v>
      </c>
      <c r="BH7" s="107">
        <f t="shared" si="0"/>
        <v>45924</v>
      </c>
      <c r="BI7" s="107">
        <f t="shared" si="0"/>
        <v>45925</v>
      </c>
      <c r="BJ7" s="107">
        <f t="shared" si="0"/>
        <v>45926</v>
      </c>
      <c r="BK7" s="107">
        <f t="shared" si="0"/>
        <v>45927</v>
      </c>
      <c r="BL7" s="107">
        <f t="shared" si="0"/>
        <v>45928</v>
      </c>
      <c r="BM7" s="107">
        <f t="shared" si="0"/>
        <v>45929</v>
      </c>
      <c r="BN7" s="107">
        <f t="shared" si="0"/>
        <v>45930</v>
      </c>
      <c r="BO7" s="107">
        <f t="shared" si="0"/>
        <v>45931</v>
      </c>
      <c r="BP7" s="107">
        <f t="shared" si="0"/>
        <v>45932</v>
      </c>
    </row>
    <row r="8" spans="2:68" ht="20.100000000000001" customHeight="1" thickBot="1">
      <c r="B8" s="70"/>
      <c r="C8" s="71"/>
      <c r="D8" s="71"/>
      <c r="E8" s="71"/>
      <c r="F8" s="71"/>
      <c r="G8" s="71"/>
      <c r="H8" s="71"/>
      <c r="I8" s="245">
        <v>45873</v>
      </c>
      <c r="J8" s="246"/>
      <c r="K8" s="246"/>
      <c r="L8" s="246"/>
      <c r="M8" s="246"/>
      <c r="N8" s="246"/>
      <c r="O8" s="246"/>
      <c r="P8" s="246"/>
      <c r="Q8" s="246"/>
      <c r="R8" s="246"/>
      <c r="S8" s="246"/>
      <c r="T8" s="246"/>
      <c r="U8" s="246"/>
      <c r="V8" s="246"/>
      <c r="W8" s="246"/>
      <c r="X8" s="247"/>
      <c r="Y8" s="246"/>
      <c r="Z8" s="246"/>
      <c r="AA8" s="246"/>
      <c r="AB8" s="246"/>
      <c r="AC8" s="246"/>
      <c r="AD8" s="246"/>
      <c r="AE8" s="246"/>
      <c r="AF8" s="246"/>
      <c r="AG8" s="246"/>
      <c r="AH8" s="246"/>
      <c r="AI8" s="246"/>
      <c r="AJ8" s="246"/>
      <c r="AK8" s="246"/>
      <c r="AL8" s="246"/>
      <c r="AM8" s="247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46"/>
      <c r="BA8" s="246"/>
      <c r="BB8" s="247"/>
      <c r="BC8" s="246"/>
      <c r="BD8" s="246"/>
      <c r="BE8" s="246"/>
      <c r="BF8" s="246"/>
      <c r="BG8" s="246"/>
      <c r="BH8" s="246"/>
      <c r="BI8" s="246"/>
      <c r="BJ8" s="246"/>
      <c r="BK8" s="246"/>
      <c r="BL8" s="246"/>
      <c r="BM8" s="246"/>
      <c r="BN8" s="246"/>
      <c r="BO8" s="246"/>
      <c r="BP8" s="246"/>
    </row>
    <row r="9" spans="2:68" ht="20.100000000000001" customHeight="1">
      <c r="B9" s="264" t="s">
        <v>26</v>
      </c>
      <c r="C9" s="260" t="s">
        <v>27</v>
      </c>
      <c r="D9" s="260" t="s">
        <v>28</v>
      </c>
      <c r="E9" s="266" t="s">
        <v>29</v>
      </c>
      <c r="F9" s="268" t="s">
        <v>10</v>
      </c>
      <c r="G9" s="260" t="s">
        <v>30</v>
      </c>
      <c r="H9" s="262" t="s">
        <v>14</v>
      </c>
      <c r="I9" s="248" t="s">
        <v>31</v>
      </c>
      <c r="J9" s="249"/>
      <c r="K9" s="249"/>
      <c r="L9" s="249"/>
      <c r="M9" s="250"/>
      <c r="N9" s="251" t="s">
        <v>32</v>
      </c>
      <c r="O9" s="249"/>
      <c r="P9" s="249"/>
      <c r="Q9" s="249"/>
      <c r="R9" s="250"/>
      <c r="S9" s="251" t="s">
        <v>33</v>
      </c>
      <c r="T9" s="249"/>
      <c r="U9" s="249"/>
      <c r="V9" s="249"/>
      <c r="W9" s="250"/>
      <c r="X9" s="252" t="s">
        <v>34</v>
      </c>
      <c r="Y9" s="253"/>
      <c r="Z9" s="253"/>
      <c r="AA9" s="253"/>
      <c r="AB9" s="254"/>
      <c r="AC9" s="255" t="s">
        <v>35</v>
      </c>
      <c r="AD9" s="253"/>
      <c r="AE9" s="253"/>
      <c r="AF9" s="253"/>
      <c r="AG9" s="254"/>
      <c r="AH9" s="256" t="s">
        <v>36</v>
      </c>
      <c r="AI9" s="243"/>
      <c r="AJ9" s="243"/>
      <c r="AK9" s="243"/>
      <c r="AL9" s="244"/>
      <c r="AM9" s="257" t="s">
        <v>37</v>
      </c>
      <c r="AN9" s="243"/>
      <c r="AO9" s="243"/>
      <c r="AP9" s="243"/>
      <c r="AQ9" s="244"/>
      <c r="AR9" s="258" t="s">
        <v>38</v>
      </c>
      <c r="AS9" s="243"/>
      <c r="AT9" s="243"/>
      <c r="AU9" s="243"/>
      <c r="AV9" s="244"/>
      <c r="AW9" s="258" t="s">
        <v>39</v>
      </c>
      <c r="AX9" s="243"/>
      <c r="AY9" s="243"/>
      <c r="AZ9" s="243"/>
      <c r="BA9" s="244"/>
      <c r="BB9" s="259" t="s">
        <v>40</v>
      </c>
      <c r="BC9" s="243"/>
      <c r="BD9" s="243"/>
      <c r="BE9" s="243"/>
      <c r="BF9" s="244"/>
      <c r="BG9" s="242" t="s">
        <v>41</v>
      </c>
      <c r="BH9" s="243"/>
      <c r="BI9" s="243"/>
      <c r="BJ9" s="243"/>
      <c r="BK9" s="244"/>
      <c r="BL9" s="242" t="s">
        <v>42</v>
      </c>
      <c r="BM9" s="243"/>
      <c r="BN9" s="243"/>
      <c r="BO9" s="243"/>
      <c r="BP9" s="244"/>
    </row>
    <row r="10" spans="2:68" ht="20.100000000000001" customHeight="1" thickBot="1">
      <c r="B10" s="265"/>
      <c r="C10" s="261"/>
      <c r="D10" s="261"/>
      <c r="E10" s="267"/>
      <c r="F10" s="269"/>
      <c r="G10" s="261"/>
      <c r="H10" s="263"/>
      <c r="I10" s="72" t="s">
        <v>43</v>
      </c>
      <c r="J10" s="73" t="s">
        <v>44</v>
      </c>
      <c r="K10" s="73" t="s">
        <v>45</v>
      </c>
      <c r="L10" s="73" t="s">
        <v>46</v>
      </c>
      <c r="M10" s="73" t="s">
        <v>47</v>
      </c>
      <c r="N10" s="73" t="s">
        <v>43</v>
      </c>
      <c r="O10" s="73" t="s">
        <v>44</v>
      </c>
      <c r="P10" s="73" t="s">
        <v>45</v>
      </c>
      <c r="Q10" s="73" t="s">
        <v>46</v>
      </c>
      <c r="R10" s="73" t="s">
        <v>47</v>
      </c>
      <c r="S10" s="73" t="s">
        <v>43</v>
      </c>
      <c r="T10" s="73" t="s">
        <v>44</v>
      </c>
      <c r="U10" s="73" t="s">
        <v>45</v>
      </c>
      <c r="V10" s="73" t="s">
        <v>46</v>
      </c>
      <c r="W10" s="74" t="s">
        <v>47</v>
      </c>
      <c r="X10" s="75" t="s">
        <v>43</v>
      </c>
      <c r="Y10" s="76" t="s">
        <v>44</v>
      </c>
      <c r="Z10" s="76" t="s">
        <v>45</v>
      </c>
      <c r="AA10" s="76" t="s">
        <v>46</v>
      </c>
      <c r="AB10" s="76" t="s">
        <v>47</v>
      </c>
      <c r="AC10" s="76" t="s">
        <v>43</v>
      </c>
      <c r="AD10" s="76" t="s">
        <v>44</v>
      </c>
      <c r="AE10" s="76" t="s">
        <v>45</v>
      </c>
      <c r="AF10" s="76" t="s">
        <v>46</v>
      </c>
      <c r="AG10" s="76" t="s">
        <v>47</v>
      </c>
      <c r="AH10" s="76" t="s">
        <v>43</v>
      </c>
      <c r="AI10" s="76" t="s">
        <v>44</v>
      </c>
      <c r="AJ10" s="76" t="s">
        <v>45</v>
      </c>
      <c r="AK10" s="76" t="s">
        <v>46</v>
      </c>
      <c r="AL10" s="77" t="s">
        <v>47</v>
      </c>
      <c r="AM10" s="78" t="s">
        <v>43</v>
      </c>
      <c r="AN10" s="79" t="s">
        <v>44</v>
      </c>
      <c r="AO10" s="79" t="s">
        <v>45</v>
      </c>
      <c r="AP10" s="79" t="s">
        <v>46</v>
      </c>
      <c r="AQ10" s="79" t="s">
        <v>47</v>
      </c>
      <c r="AR10" s="79" t="s">
        <v>43</v>
      </c>
      <c r="AS10" s="79" t="s">
        <v>44</v>
      </c>
      <c r="AT10" s="79" t="s">
        <v>45</v>
      </c>
      <c r="AU10" s="79" t="s">
        <v>46</v>
      </c>
      <c r="AV10" s="79" t="s">
        <v>47</v>
      </c>
      <c r="AW10" s="79" t="s">
        <v>43</v>
      </c>
      <c r="AX10" s="79" t="s">
        <v>44</v>
      </c>
      <c r="AY10" s="79" t="s">
        <v>45</v>
      </c>
      <c r="AZ10" s="79" t="s">
        <v>46</v>
      </c>
      <c r="BA10" s="80" t="s">
        <v>47</v>
      </c>
      <c r="BB10" s="81" t="s">
        <v>43</v>
      </c>
      <c r="BC10" s="82" t="s">
        <v>44</v>
      </c>
      <c r="BD10" s="82" t="s">
        <v>45</v>
      </c>
      <c r="BE10" s="82" t="s">
        <v>46</v>
      </c>
      <c r="BF10" s="82" t="s">
        <v>47</v>
      </c>
      <c r="BG10" s="82" t="s">
        <v>43</v>
      </c>
      <c r="BH10" s="82" t="s">
        <v>44</v>
      </c>
      <c r="BI10" s="82" t="s">
        <v>45</v>
      </c>
      <c r="BJ10" s="82" t="s">
        <v>46</v>
      </c>
      <c r="BK10" s="82" t="s">
        <v>47</v>
      </c>
      <c r="BL10" s="82" t="s">
        <v>43</v>
      </c>
      <c r="BM10" s="82" t="s">
        <v>44</v>
      </c>
      <c r="BN10" s="82" t="s">
        <v>45</v>
      </c>
      <c r="BO10" s="82" t="s">
        <v>46</v>
      </c>
      <c r="BP10" s="83" t="s">
        <v>47</v>
      </c>
    </row>
    <row r="11" spans="2:68" ht="20.100000000000001" customHeight="1" thickTop="1">
      <c r="B11" s="106"/>
      <c r="C11" s="105"/>
      <c r="D11" s="114"/>
      <c r="E11" s="114"/>
      <c r="F11" s="114"/>
      <c r="G11" s="114"/>
      <c r="H11" s="117">
        <v>0</v>
      </c>
      <c r="I11" s="84" t="str">
        <f>IF(AND(ISNUMBER($E11),ISNUMBER($F11),$E11&lt;=$I$10,$I$10&lt;=$F11),1,"")</f>
        <v/>
      </c>
      <c r="J11" s="85" t="str">
        <f>IF(AND(ISNUMBER($E11),ISNUMBER($F11),$E11&lt;=$J$10,$J$10&lt;=$F11),1,"")</f>
        <v/>
      </c>
      <c r="K11" s="85" t="str">
        <f>IF(AND(ISNUMBER($E11),ISNUMBER($F11),$E11&lt;=$K$10,$K$10&lt;=$F11),1,"")</f>
        <v/>
      </c>
      <c r="L11" s="85" t="str">
        <f>IF(AND(ISNUMBER($E11),ISNUMBER($F11),$E11&lt;=$L$10,$L$10&lt;=$F11),1,"")</f>
        <v/>
      </c>
      <c r="M11" s="85" t="str">
        <f>IF(AND(ISNUMBER($E11),ISNUMBER($F11),$E11&lt;=$M$10,$M$10&lt;=$F11),1,"")</f>
        <v/>
      </c>
      <c r="N11" s="85" t="str">
        <f>IF(AND(ISNUMBER($E11),ISNUMBER($F11),$E11&lt;=$N$10,$N$10&lt;=$F11),1,"")</f>
        <v/>
      </c>
      <c r="O11" s="85" t="str">
        <f>IF(AND(ISNUMBER($E11),ISNUMBER($F11),$E11&lt;=$O$10,$O$10&lt;=$F11),1,"")</f>
        <v/>
      </c>
      <c r="P11" s="85" t="str">
        <f>IF(AND(ISNUMBER($E11),ISNUMBER($F11),$E11&lt;=$P$10,$P$10&lt;=$F11),1,"")</f>
        <v/>
      </c>
      <c r="Q11" s="85" t="str">
        <f>IF(AND(ISNUMBER($E11),ISNUMBER($F11),$E11&lt;=$Q$10,$Q$10&lt;=$F11),1,"")</f>
        <v/>
      </c>
      <c r="R11" s="85" t="str">
        <f>IF(AND(ISNUMBER($E11),ISNUMBER($F11),$E11&lt;=$R$10,$R$10&lt;=$F11),1,"")</f>
        <v/>
      </c>
      <c r="S11" s="85" t="str">
        <f>IF(AND(ISNUMBER($E11),ISNUMBER($F11),$E11&lt;=$S$10,$S$10&lt;=$F11),1,"")</f>
        <v/>
      </c>
      <c r="T11" s="85" t="str">
        <f>IF(AND(ISNUMBER($E11),ISNUMBER($F11),$E11&lt;=$T$10,$T$10&lt;=$F11),1,"")</f>
        <v/>
      </c>
      <c r="U11" s="85" t="str">
        <f>IF(AND(ISNUMBER($E11),ISNUMBER($F11),$E11&lt;=$U$10,$U$10&lt;=$F11),1,"")</f>
        <v/>
      </c>
      <c r="V11" s="85" t="str">
        <f>IF(AND(ISNUMBER($E11),ISNUMBER($F11),$E11&lt;=$V$10,$V$10&lt;=$F11),1,"")</f>
        <v/>
      </c>
      <c r="W11" s="86" t="str">
        <f>IF(AND(ISNUMBER($E11),ISNUMBER($F11),$E11&lt;=$W$10,$W$10&lt;=$F11),1,"")</f>
        <v/>
      </c>
      <c r="X11" s="87" t="str">
        <f>IF(AND(ISNUMBER($E11),ISNUMBER($F11),$E11&lt;=$X$10,$X$10&lt;=$F11),1,"")</f>
        <v/>
      </c>
      <c r="Y11" s="85" t="str">
        <f>IF(AND(ISNUMBER($E11),ISNUMBER($F11),$E11&lt;=$Y$10,$Y$10&lt;=$F11),1,"")</f>
        <v/>
      </c>
      <c r="Z11" s="85" t="str">
        <f>IF(AND(ISNUMBER($E11),ISNUMBER($F11),$E11&lt;=$Z$10,$Z$10&lt;=$F11),1,"")</f>
        <v/>
      </c>
      <c r="AA11" s="85" t="str">
        <f>IF(AND(ISNUMBER($E11),ISNUMBER($F11),$E11&lt;=$AA$10,$AA$10&lt;=$F11),1,"")</f>
        <v/>
      </c>
      <c r="AB11" s="85" t="str">
        <f>IF(AND(ISNUMBER($E11),ISNUMBER($F11),$E11&lt;=$AB$10,$AB$10&lt;=$F11),1,"")</f>
        <v/>
      </c>
      <c r="AC11" s="85" t="str">
        <f>IF(AND(ISNUMBER($E11),ISNUMBER($F11),$E11&lt;=$AC$10,$AC$10&lt;=$F11),1,"")</f>
        <v/>
      </c>
      <c r="AD11" s="85" t="str">
        <f>IF(AND(ISNUMBER($E11),ISNUMBER($F11),$E11&lt;=$AD$10,$AD$10&lt;=$F11),1,"")</f>
        <v/>
      </c>
      <c r="AE11" s="85" t="str">
        <f>IF(AND(ISNUMBER($E11),ISNUMBER($F11),$E11&lt;=$AE$10,$AE$10&lt;=$F11),1,"")</f>
        <v/>
      </c>
      <c r="AF11" s="85" t="str">
        <f>IF(AND(ISNUMBER($E11),ISNUMBER($F11),$E11&lt;=$AF$10,$AF$10&lt;=$F11),1,"")</f>
        <v/>
      </c>
      <c r="AG11" s="85" t="str">
        <f>IF(AND(ISNUMBER($E11),ISNUMBER($F11),$E11&lt;=$AG$10,$AG$10&lt;=$F11),1,"")</f>
        <v/>
      </c>
      <c r="AH11" s="85" t="str">
        <f>IF(AND(ISNUMBER($E11),ISNUMBER($F11),$E11&lt;=$AH$10,$AH$10&lt;=$F11),1,"")</f>
        <v/>
      </c>
      <c r="AI11" s="85" t="str">
        <f>IF(AND(ISNUMBER($E11),ISNUMBER($F11),$E11&lt;=$AI$10,$AI$10&lt;=$F11),1,"")</f>
        <v/>
      </c>
      <c r="AJ11" s="85" t="str">
        <f>IF(AND(ISNUMBER($E11),ISNUMBER($F11),$E11&lt;=$AJ$10,$AJ$10&lt;=$F11),1,"")</f>
        <v/>
      </c>
      <c r="AK11" s="85" t="str">
        <f>IF(AND(ISNUMBER($E11),ISNUMBER($F11),$E11&lt;=$AK$10,$AK$10&lt;=$F11),1,"")</f>
        <v/>
      </c>
      <c r="AL11" s="86" t="str">
        <f>IF(AND(ISNUMBER($E11),ISNUMBER($F11),$E11&lt;=$AL$10,$AL$10&lt;=$F11),1,"")</f>
        <v/>
      </c>
      <c r="AM11" s="87" t="str">
        <f>IF(AND(ISNUMBER($E11),ISNUMBER($F11),$E11&lt;=$AM$10,$AM$10&lt;=$F11),1,"")</f>
        <v/>
      </c>
      <c r="AN11" s="85" t="str">
        <f>IF(AND(ISNUMBER($E11),ISNUMBER($F11),$E11&lt;=$AN$10,$AN$10&lt;=$F11),1,"")</f>
        <v/>
      </c>
      <c r="AO11" s="85" t="str">
        <f>IF(AND(ISNUMBER($E11),ISNUMBER($F11),$E11&lt;=$AO$10,$AO$10&lt;=$F11),1,"")</f>
        <v/>
      </c>
      <c r="AP11" s="85" t="str">
        <f>IF(AND(ISNUMBER($E11),ISNUMBER($F11),$E11&lt;=$AP$10,$AP$10&lt;=$F11),1,"")</f>
        <v/>
      </c>
      <c r="AQ11" s="85" t="str">
        <f>IF(AND(ISNUMBER($E11),ISNUMBER($F11),$E11&lt;=$AQ$10,$AQ$10&lt;=$F11),1,"")</f>
        <v/>
      </c>
      <c r="AR11" s="85" t="str">
        <f>IF(AND(ISNUMBER($E11),ISNUMBER($F11),$E11&lt;=$AR$10,$AR$10&lt;=$F11),1,"")</f>
        <v/>
      </c>
      <c r="AS11" s="85" t="str">
        <f>IF(AND(ISNUMBER($E11),ISNUMBER($F11),$E11&lt;=$AS$10,$AS$10&lt;=$F11),1,"")</f>
        <v/>
      </c>
      <c r="AT11" s="85" t="str">
        <f>IF(AND(ISNUMBER($E11),ISNUMBER($F11),$E11&lt;=$AT$10,$AT$10&lt;=$F11),1,"")</f>
        <v/>
      </c>
      <c r="AU11" s="85" t="str">
        <f>IF(AND(ISNUMBER($E11),ISNUMBER($F11),$E11&lt;=$AU$10,$AU$10&lt;=$F11),1,"")</f>
        <v/>
      </c>
      <c r="AV11" s="85" t="str">
        <f>IF(AND(ISNUMBER($E11),ISNUMBER($F11),$E11&lt;=$AV$10,$AV$10&lt;=$F11),1,"")</f>
        <v/>
      </c>
      <c r="AW11" s="85" t="str">
        <f>IF(AND(ISNUMBER($E11),ISNUMBER($F11),$E11&lt;=$AW$10,$AW$10&lt;=$F11),1,"")</f>
        <v/>
      </c>
      <c r="AX11" s="85" t="str">
        <f>IF(AND(ISNUMBER($E11),ISNUMBER($F11),$E11&lt;=$AX$10,$AX$10&lt;=$F11),1,"")</f>
        <v/>
      </c>
      <c r="AY11" s="85" t="str">
        <f>IF(AND(ISNUMBER($E11),ISNUMBER($F11),$E11&lt;=$AY$10,$AY$10&lt;=$F11),1,"")</f>
        <v/>
      </c>
      <c r="AZ11" s="85" t="str">
        <f>IF(AND(ISNUMBER($E11),ISNUMBER($F11),$E11&lt;=$AZ$10,$AZ$10&lt;=$F11),1,"")</f>
        <v/>
      </c>
      <c r="BA11" s="86" t="str">
        <f>IF(AND(ISNUMBER($E11),ISNUMBER($F11),$E11&lt;=$BA$10,$BA$10&lt;=$F11),1,"")</f>
        <v/>
      </c>
      <c r="BB11" s="87" t="str">
        <f>IF(AND(ISNUMBER($E11),ISNUMBER($F11),$E11&lt;=$BB$10,$BB$10&lt;=$F11),1,"")</f>
        <v/>
      </c>
      <c r="BC11" s="85" t="str">
        <f>IF(AND(ISNUMBER($E11),ISNUMBER($F11),$E11&lt;=$BC$10,$BC$10&lt;=$F11),1,"")</f>
        <v/>
      </c>
      <c r="BD11" s="85" t="str">
        <f>IF(AND(ISNUMBER($E11),ISNUMBER($F11),$E11&lt;=$BD$10,$BD$10&lt;=$F11),1,"")</f>
        <v/>
      </c>
      <c r="BE11" s="85" t="str">
        <f>IF(AND(ISNUMBER($E11),ISNUMBER($F11),$E11&lt;=$BE$10,$BE$10&lt;=$F11),1,"")</f>
        <v/>
      </c>
      <c r="BF11" s="85" t="str">
        <f>IF(AND(ISNUMBER($E11),ISNUMBER($F11),$E11&lt;=$BF$10,$BF$10&lt;=$F11),1,"")</f>
        <v/>
      </c>
      <c r="BG11" s="85" t="str">
        <f>IF(AND(ISNUMBER($E11),ISNUMBER($F11),$E11&lt;=$BG$10,$BG$10&lt;=$F11),1,"")</f>
        <v/>
      </c>
      <c r="BH11" s="85" t="str">
        <f>IF(AND(ISNUMBER($E11),ISNUMBER($F11),$E11&lt;=$BH$10,$BH$10&lt;=$F11),1,"")</f>
        <v/>
      </c>
      <c r="BI11" s="85" t="str">
        <f>IF(AND(ISNUMBER($E11),ISNUMBER($F11),$E11&lt;=$BI$10,$BI$10&lt;=$F11),1,"")</f>
        <v/>
      </c>
      <c r="BJ11" s="85" t="str">
        <f>IF(AND(ISNUMBER($E11),ISNUMBER($F11),$E11&lt;=$BJ$10,$BJ$10&lt;=$F11),1,"")</f>
        <v/>
      </c>
      <c r="BK11" s="85" t="str">
        <f>IF(AND(ISNUMBER($E11),ISNUMBER($F11),$E11&lt;=$BK$10,$BK$10&lt;=$F11),1,"")</f>
        <v/>
      </c>
      <c r="BL11" s="85" t="str">
        <f>IF(AND(ISNUMBER($E11),ISNUMBER($F11),$E11&lt;=$BL$10,$BL$10&lt;=$F11),1,"")</f>
        <v/>
      </c>
      <c r="BM11" s="85" t="str">
        <f>IF(AND(ISNUMBER($E11),ISNUMBER($F11),$E11&lt;=$BM$10,$BM$10&lt;=$F11),1,"")</f>
        <v/>
      </c>
      <c r="BN11" s="85" t="str">
        <f>IF(AND(ISNUMBER($E11),ISNUMBER($F11),$E11&lt;=$BN$10,$BN$10&lt;=$F11),1,"")</f>
        <v/>
      </c>
      <c r="BO11" s="85" t="str">
        <f>IF(AND(ISNUMBER($E11),ISNUMBER($F11),$E11&lt;=$BO$10,$BO$10&lt;=$F11),1,"")</f>
        <v/>
      </c>
      <c r="BP11" s="88" t="str">
        <f>IF(AND(ISNUMBER($E11),ISNUMBER($F11),$E11&lt;=$BP$10,$BP$10&lt;=$F11),1,"")</f>
        <v/>
      </c>
    </row>
    <row r="12" spans="2:68" ht="20.100000000000001" customHeight="1">
      <c r="B12" s="119"/>
      <c r="C12" s="120"/>
      <c r="D12" s="21"/>
      <c r="E12" s="89"/>
      <c r="F12" s="90"/>
      <c r="G12" s="91" t="str">
        <f>IF(F12-E12=0,"",F12-E12)</f>
        <v/>
      </c>
      <c r="H12" s="115">
        <v>0</v>
      </c>
      <c r="I12" s="108" t="str">
        <f>IF(AND(ISNUMBER($E12),ISNUMBER($F12),$E12&lt;=$I$10,$I$10&lt;=$F12),1,"")</f>
        <v/>
      </c>
      <c r="J12" s="109" t="str">
        <f>IF(AND(ISNUMBER($E12),ISNUMBER($F12),$E12&lt;=$J$10,$J$10&lt;=$F12),1,"")</f>
        <v/>
      </c>
      <c r="K12" s="110" t="str">
        <f>IF(AND(ISNUMBER($E12),ISNUMBER($F12),$E12&lt;=$K$10,$K$10&lt;=$F12),1,"")</f>
        <v/>
      </c>
      <c r="L12" s="110" t="str">
        <f>IF(AND(ISNUMBER($E12),ISNUMBER($F12),$E12&lt;=$L$10,$L$10&lt;=$F12),1,"")</f>
        <v/>
      </c>
      <c r="M12" s="110" t="str">
        <f>IF(AND(ISNUMBER($E12),ISNUMBER($F12),$E12&lt;=$M$10,$M$10&lt;=$F12),1,"")</f>
        <v/>
      </c>
      <c r="N12" s="113" t="str">
        <f>IF(AND(ISNUMBER($E12),ISNUMBER($F12),$E12&lt;=$N$10,$N$10&lt;=$F12),1,"")</f>
        <v/>
      </c>
      <c r="O12" s="113" t="str">
        <f>IF(AND(ISNUMBER($E12),ISNUMBER($F12),$E12&lt;=$O$10,$O$10&lt;=$F12),1,"")</f>
        <v/>
      </c>
      <c r="P12" s="113" t="str">
        <f>IF(AND(ISNUMBER($E12),ISNUMBER($F12),$E12&lt;=$P$10,$P$10&lt;=$F12),1,"")</f>
        <v/>
      </c>
      <c r="Q12" s="113" t="str">
        <f>IF(AND(ISNUMBER($E12),ISNUMBER($F12),$E12&lt;=$Q$10,$Q$10&lt;=$F12),1,"")</f>
        <v/>
      </c>
      <c r="R12" s="113" t="str">
        <f>IF(AND(ISNUMBER($E12),ISNUMBER($F12),$E12&lt;=$R$10,$R$10&lt;=$F12),1,"")</f>
        <v/>
      </c>
      <c r="S12" s="110" t="str">
        <f>IF(AND(ISNUMBER($E12),ISNUMBER($F12),$E12&lt;=$S$10,$S$10&lt;=$F12),1,"")</f>
        <v/>
      </c>
      <c r="T12" s="110" t="str">
        <f>IF(AND(ISNUMBER($E12),ISNUMBER($F12),$E12&lt;=$T$10,$T$10&lt;=$F12),1,"")</f>
        <v/>
      </c>
      <c r="U12" s="110" t="str">
        <f>IF(AND(ISNUMBER($E12),ISNUMBER($F12),$E12&lt;=$U$10,$U$10&lt;=$F12),1,"")</f>
        <v/>
      </c>
      <c r="V12" s="110" t="str">
        <f>IF(AND(ISNUMBER($E12),ISNUMBER($F12),$E12&lt;=$V$10,$V$10&lt;=$F12),1,"")</f>
        <v/>
      </c>
      <c r="W12" s="111" t="str">
        <f>IF(AND(ISNUMBER($E12),ISNUMBER($F12),$E12&lt;=$W$10,$W$10&lt;=$F12),1,"")</f>
        <v/>
      </c>
      <c r="X12" s="94" t="str">
        <f>IF(AND(ISNUMBER($E12),ISNUMBER($F12),$E12&lt;=$X$10,$X$10&lt;=$F12),1,"")</f>
        <v/>
      </c>
      <c r="Y12" s="92" t="str">
        <f>IF(AND(ISNUMBER($E12),ISNUMBER($F12),$E12&lt;=$Y$10,$Y$10&lt;=$F12),1,"")</f>
        <v/>
      </c>
      <c r="Z12" s="92" t="str">
        <f>IF(AND(ISNUMBER($E12),ISNUMBER($F12),$E12&lt;=$Z$10,$Z$10&lt;=$F12),1,"")</f>
        <v/>
      </c>
      <c r="AA12" s="92" t="str">
        <f>IF(AND(ISNUMBER($E12),ISNUMBER($F12),$E12&lt;=$AA$10,$AA$10&lt;=$F12),1,"")</f>
        <v/>
      </c>
      <c r="AB12" s="92" t="str">
        <f>IF(AND(ISNUMBER($E12),ISNUMBER($F12),$E12&lt;=$AB$10,$AB$10&lt;=$F12),1,"")</f>
        <v/>
      </c>
      <c r="AC12" s="95" t="str">
        <f>IF(AND(ISNUMBER($E12),ISNUMBER($F12),$E12&lt;=$AC$10,$AC$10&lt;=$F12),1,"")</f>
        <v/>
      </c>
      <c r="AD12" s="95" t="str">
        <f>IF(AND(ISNUMBER($E12),ISNUMBER($F12),$E12&lt;=$AD$10,$AD$10&lt;=$F12),1,"")</f>
        <v/>
      </c>
      <c r="AE12" s="95" t="str">
        <f>IF(AND(ISNUMBER($E12),ISNUMBER($F12),$E12&lt;=$AE$10,$AE$10&lt;=$F12),1,"")</f>
        <v/>
      </c>
      <c r="AF12" s="95" t="str">
        <f>IF(AND(ISNUMBER($E12),ISNUMBER($F12),$E12&lt;=$AF$10,$AF$10&lt;=$F12),1,"")</f>
        <v/>
      </c>
      <c r="AG12" s="95" t="str">
        <f>IF(AND(ISNUMBER($E12),ISNUMBER($F12),$E12&lt;=$AG$10,$AG$10&lt;=$F12),1,"")</f>
        <v/>
      </c>
      <c r="AH12" s="92" t="str">
        <f>IF(AND(ISNUMBER($E12),ISNUMBER($F12),$E12&lt;=$AH$10,$AH$10&lt;=$F12),1,"")</f>
        <v/>
      </c>
      <c r="AI12" s="92" t="str">
        <f>IF(AND(ISNUMBER($E12),ISNUMBER($F12),$E12&lt;=$AI$10,$AI$10&lt;=$F12),1,"")</f>
        <v/>
      </c>
      <c r="AJ12" s="92" t="str">
        <f>IF(AND(ISNUMBER($E12),ISNUMBER($F12),$E12&lt;=$AJ$10,$AJ$10&lt;=$F12),1,"")</f>
        <v/>
      </c>
      <c r="AK12" s="92" t="str">
        <f>IF(AND(ISNUMBER($E12),ISNUMBER($F12),$E12&lt;=$AK$10,$AK$10&lt;=$F12),1,"")</f>
        <v/>
      </c>
      <c r="AL12" s="93" t="str">
        <f>IF(AND(ISNUMBER($E12),ISNUMBER($F12),$E12&lt;=$AL$10,$AL$10&lt;=$F12),1,"")</f>
        <v/>
      </c>
      <c r="AM12" s="94" t="str">
        <f>IF(AND(ISNUMBER($E12),ISNUMBER($F12),$E12&lt;=$AM$10,$AM$10&lt;=$F12),1,"")</f>
        <v/>
      </c>
      <c r="AN12" s="92" t="str">
        <f>IF(AND(ISNUMBER($E12),ISNUMBER($F12),$E12&lt;=$AN$10,$AN$10&lt;=$F12),1,"")</f>
        <v/>
      </c>
      <c r="AO12" s="92" t="str">
        <f>IF(AND(ISNUMBER($E12),ISNUMBER($F12),$E12&lt;=$AO$10,$AO$10&lt;=$F12),1,"")</f>
        <v/>
      </c>
      <c r="AP12" s="92" t="str">
        <f>IF(AND(ISNUMBER($E12),ISNUMBER($F12),$E12&lt;=$AP$10,$AP$10&lt;=$F12),1,"")</f>
        <v/>
      </c>
      <c r="AQ12" s="92" t="str">
        <f>IF(AND(ISNUMBER($E12),ISNUMBER($F12),$E12&lt;=$AQ$10,$AQ$10&lt;=$F12),1,"")</f>
        <v/>
      </c>
      <c r="AR12" s="112" t="str">
        <f>IF(AND(ISNUMBER($E12),ISNUMBER($F12),$E12&lt;=$AR$10,$AR$10&lt;=$F12),1,"")</f>
        <v/>
      </c>
      <c r="AS12" s="112" t="str">
        <f>IF(AND(ISNUMBER($E12),ISNUMBER($F12),$E12&lt;=$AS$10,$AS$10&lt;=$F12),1,"")</f>
        <v/>
      </c>
      <c r="AT12" s="112" t="str">
        <f>IF(AND(ISNUMBER($E12),ISNUMBER($F12),$E12&lt;=$AT$10,$AT$10&lt;=$F12),1,"")</f>
        <v/>
      </c>
      <c r="AU12" s="112" t="str">
        <f>IF(AND(ISNUMBER($E12),ISNUMBER($F12),$E12&lt;=$AU$10,$AU$10&lt;=$F12),1,"")</f>
        <v/>
      </c>
      <c r="AV12" s="112" t="str">
        <f>IF(AND(ISNUMBER($E12),ISNUMBER($F12),$E12&lt;=$AV$10,$AV$10&lt;=$F12),1,"")</f>
        <v/>
      </c>
      <c r="AW12" s="92" t="str">
        <f>IF(AND(ISNUMBER($E12),ISNUMBER($F12),$E12&lt;=$AW$10,$AW$10&lt;=$F12),1,"")</f>
        <v/>
      </c>
      <c r="AX12" s="92" t="str">
        <f>IF(AND(ISNUMBER($E12),ISNUMBER($F12),$E12&lt;=$AX$10,$AX$10&lt;=$F12),1,"")</f>
        <v/>
      </c>
      <c r="AY12" s="92" t="str">
        <f>IF(AND(ISNUMBER($E12),ISNUMBER($F12),$E12&lt;=$AY$10,$AY$10&lt;=$F12),1,"")</f>
        <v/>
      </c>
      <c r="AZ12" s="92" t="str">
        <f>IF(AND(ISNUMBER($E12),ISNUMBER($F12),$E12&lt;=$AZ$10,$AZ$10&lt;=$F12),1,"")</f>
        <v/>
      </c>
      <c r="BA12" s="93" t="str">
        <f>IF(AND(ISNUMBER($E12),ISNUMBER($F12),$E12&lt;=$BA$10,$BA$10&lt;=$F12),1,"")</f>
        <v/>
      </c>
      <c r="BB12" s="94" t="str">
        <f>IF(AND(ISNUMBER($E12),ISNUMBER($F12),$E12&lt;=$BB$10,$BB$10&lt;=$F12),1,"")</f>
        <v/>
      </c>
      <c r="BC12" s="92" t="str">
        <f>IF(AND(ISNUMBER($E12),ISNUMBER($F12),$E12&lt;=$BC$10,$BC$10&lt;=$F12),1,"")</f>
        <v/>
      </c>
      <c r="BD12" s="92" t="str">
        <f>IF(AND(ISNUMBER($E12),ISNUMBER($F12),$E12&lt;=$BD$10,$BD$10&lt;=$F12),1,"")</f>
        <v/>
      </c>
      <c r="BE12" s="92" t="str">
        <f>IF(AND(ISNUMBER($E12),ISNUMBER($F12),$E12&lt;=$BE$10,$BE$10&lt;=$F12),1,"")</f>
        <v/>
      </c>
      <c r="BF12" s="92" t="str">
        <f>IF(AND(ISNUMBER($E12),ISNUMBER($F12),$E12&lt;=$BF$10,$BF$10&lt;=$F12),1,"")</f>
        <v/>
      </c>
      <c r="BG12" s="96" t="str">
        <f>IF(AND(ISNUMBER($E12),ISNUMBER($F12),$E12&lt;=$BG$10,$BG$10&lt;=$F12),1,"")</f>
        <v/>
      </c>
      <c r="BH12" s="96" t="str">
        <f>IF(AND(ISNUMBER($E12),ISNUMBER($F12),$E12&lt;=$BH$10,$BH$10&lt;=$F12),1,"")</f>
        <v/>
      </c>
      <c r="BI12" s="96" t="str">
        <f>IF(AND(ISNUMBER($E12),ISNUMBER($F12),$E12&lt;=$BI$10,$BI$10&lt;=$F12),1,"")</f>
        <v/>
      </c>
      <c r="BJ12" s="96" t="str">
        <f>IF(AND(ISNUMBER($E12),ISNUMBER($F12),$E12&lt;=$BJ$10,$BJ$10&lt;=$F12),1,"")</f>
        <v/>
      </c>
      <c r="BK12" s="96" t="str">
        <f>IF(AND(ISNUMBER($E12),ISNUMBER($F12),$E12&lt;=$BK$10,$BK$10&lt;=$F12),1,"")</f>
        <v/>
      </c>
      <c r="BL12" s="92" t="str">
        <f>IF(AND(ISNUMBER($E12),ISNUMBER($F12),$E12&lt;=$BL$10,$BL$10&lt;=$F12),1,"")</f>
        <v/>
      </c>
      <c r="BM12" s="92" t="str">
        <f>IF(AND(ISNUMBER($E12),ISNUMBER($F12),$E12&lt;=$BM$10,$BM$10&lt;=$F12),1,"")</f>
        <v/>
      </c>
      <c r="BN12" s="92" t="str">
        <f>IF(AND(ISNUMBER($E12),ISNUMBER($F12),$E12&lt;=$BN$10,$BN$10&lt;=$F12),1,"")</f>
        <v/>
      </c>
      <c r="BO12" s="92" t="str">
        <f>IF(AND(ISNUMBER($E12),ISNUMBER($F12),$E12&lt;=$BO$10,$BO$10&lt;=$F12),1,"")</f>
        <v/>
      </c>
      <c r="BP12" s="97" t="str">
        <f>IF(AND(ISNUMBER($E12),ISNUMBER($F12),$E12&lt;=$BP$10,$BP$10&lt;=$F12),1,"")</f>
        <v/>
      </c>
    </row>
    <row r="13" spans="2:68" ht="20.100000000000001" customHeight="1" thickBot="1">
      <c r="B13" s="121"/>
      <c r="C13" s="122"/>
      <c r="D13" s="21"/>
      <c r="E13" s="89"/>
      <c r="F13" s="90"/>
      <c r="G13" s="91" t="str">
        <f>IF(F13-E13=0,"",F13-E13)</f>
        <v/>
      </c>
      <c r="H13" s="115">
        <v>0</v>
      </c>
      <c r="I13" s="123" t="str">
        <f>IF(AND(ISNUMBER($E13),ISNUMBER($F13),$E13&lt;=$I$10,$I$10&lt;=$F13),1,"")</f>
        <v/>
      </c>
      <c r="J13" s="124" t="str">
        <f>IF(AND(ISNUMBER($E13),ISNUMBER($F13),$E13&lt;=$J$10,$J$10&lt;=$F13),1,"")</f>
        <v/>
      </c>
      <c r="K13" s="125" t="str">
        <f>IF(AND(ISNUMBER($E13),ISNUMBER($F13),$E13&lt;=$K$10,$K$10&lt;=$F13),1,"")</f>
        <v/>
      </c>
      <c r="L13" s="125" t="str">
        <f>IF(AND(ISNUMBER($E13),ISNUMBER($F13),$E13&lt;=$L$10,$L$10&lt;=$F13),1,"")</f>
        <v/>
      </c>
      <c r="M13" s="125" t="str">
        <f>IF(AND(ISNUMBER($E13),ISNUMBER($F13),$E13&lt;=$M$10,$M$10&lt;=$F13),1,"")</f>
        <v/>
      </c>
      <c r="N13" s="126" t="str">
        <f>IF(AND(ISNUMBER($E13),ISNUMBER($F13),$E13&lt;=$N$10,$N$10&lt;=$F13),1,"")</f>
        <v/>
      </c>
      <c r="O13" s="126" t="str">
        <f>IF(AND(ISNUMBER($E13),ISNUMBER($F13),$E13&lt;=$O$10,$O$10&lt;=$F13),1,"")</f>
        <v/>
      </c>
      <c r="P13" s="126" t="str">
        <f>IF(AND(ISNUMBER($E13),ISNUMBER($F13),$E13&lt;=$P$10,$P$10&lt;=$F13),1,"")</f>
        <v/>
      </c>
      <c r="Q13" s="126" t="str">
        <f>IF(AND(ISNUMBER($E13),ISNUMBER($F13),$E13&lt;=$Q$10,$Q$10&lt;=$F13),1,"")</f>
        <v/>
      </c>
      <c r="R13" s="126" t="str">
        <f>IF(AND(ISNUMBER($E13),ISNUMBER($F13),$E13&lt;=$R$10,$R$10&lt;=$F13),1,"")</f>
        <v/>
      </c>
      <c r="S13" s="125" t="str">
        <f>IF(AND(ISNUMBER($E13),ISNUMBER($F13),$E13&lt;=$S$10,$S$10&lt;=$F13),1,"")</f>
        <v/>
      </c>
      <c r="T13" s="125" t="str">
        <f>IF(AND(ISNUMBER($E13),ISNUMBER($F13),$E13&lt;=$T$10,$T$10&lt;=$F13),1,"")</f>
        <v/>
      </c>
      <c r="U13" s="125" t="str">
        <f>IF(AND(ISNUMBER($E13),ISNUMBER($F13),$E13&lt;=$U$10,$U$10&lt;=$F13),1,"")</f>
        <v/>
      </c>
      <c r="V13" s="125" t="str">
        <f>IF(AND(ISNUMBER($E13),ISNUMBER($F13),$E13&lt;=$V$10,$V$10&lt;=$F13),1,"")</f>
        <v/>
      </c>
      <c r="W13" s="127" t="str">
        <f>IF(AND(ISNUMBER($E13),ISNUMBER($F13),$E13&lt;=$W$10,$W$10&lt;=$F13),1,"")</f>
        <v/>
      </c>
      <c r="X13" s="128" t="str">
        <f>IF(AND(ISNUMBER($E13),ISNUMBER($F13),$E13&lt;=$X$10,$X$10&lt;=$F13),1,"")</f>
        <v/>
      </c>
      <c r="Y13" s="129" t="str">
        <f>IF(AND(ISNUMBER($E13),ISNUMBER($F13),$E13&lt;=$Y$10,$Y$10&lt;=$F13),1,"")</f>
        <v/>
      </c>
      <c r="Z13" s="129" t="str">
        <f>IF(AND(ISNUMBER($E13),ISNUMBER($F13),$E13&lt;=$Z$10,$Z$10&lt;=$F13),1,"")</f>
        <v/>
      </c>
      <c r="AA13" s="129" t="str">
        <f>IF(AND(ISNUMBER($E13),ISNUMBER($F13),$E13&lt;=$AA$10,$AA$10&lt;=$F13),1,"")</f>
        <v/>
      </c>
      <c r="AB13" s="129" t="str">
        <f>IF(AND(ISNUMBER($E13),ISNUMBER($F13),$E13&lt;=$AB$10,$AB$10&lt;=$F13),1,"")</f>
        <v/>
      </c>
      <c r="AC13" s="130" t="str">
        <f>IF(AND(ISNUMBER($E13),ISNUMBER($F13),$E13&lt;=$AC$10,$AC$10&lt;=$F13),1,"")</f>
        <v/>
      </c>
      <c r="AD13" s="130" t="str">
        <f>IF(AND(ISNUMBER($E13),ISNUMBER($F13),$E13&lt;=$AD$10,$AD$10&lt;=$F13),1,"")</f>
        <v/>
      </c>
      <c r="AE13" s="130" t="str">
        <f>IF(AND(ISNUMBER($E13),ISNUMBER($F13),$E13&lt;=$AE$10,$AE$10&lt;=$F13),1,"")</f>
        <v/>
      </c>
      <c r="AF13" s="130" t="str">
        <f>IF(AND(ISNUMBER($E13),ISNUMBER($F13),$E13&lt;=$AF$10,$AF$10&lt;=$F13),1,"")</f>
        <v/>
      </c>
      <c r="AG13" s="130" t="str">
        <f>IF(AND(ISNUMBER($E13),ISNUMBER($F13),$E13&lt;=$AG$10,$AG$10&lt;=$F13),1,"")</f>
        <v/>
      </c>
      <c r="AH13" s="129" t="str">
        <f>IF(AND(ISNUMBER($E13),ISNUMBER($F13),$E13&lt;=$AH$10,$AH$10&lt;=$F13),1,"")</f>
        <v/>
      </c>
      <c r="AI13" s="129" t="str">
        <f>IF(AND(ISNUMBER($E13),ISNUMBER($F13),$E13&lt;=$AI$10,$AI$10&lt;=$F13),1,"")</f>
        <v/>
      </c>
      <c r="AJ13" s="129" t="str">
        <f>IF(AND(ISNUMBER($E13),ISNUMBER($F13),$E13&lt;=$AJ$10,$AJ$10&lt;=$F13),1,"")</f>
        <v/>
      </c>
      <c r="AK13" s="129" t="str">
        <f>IF(AND(ISNUMBER($E13),ISNUMBER($F13),$E13&lt;=$AK$10,$AK$10&lt;=$F13),1,"")</f>
        <v/>
      </c>
      <c r="AL13" s="131" t="str">
        <f>IF(AND(ISNUMBER($E13),ISNUMBER($F13),$E13&lt;=$AL$10,$AL$10&lt;=$F13),1,"")</f>
        <v/>
      </c>
      <c r="AM13" s="128" t="str">
        <f>IF(AND(ISNUMBER($E13),ISNUMBER($F13),$E13&lt;=$AM$10,$AM$10&lt;=$F13),1,"")</f>
        <v/>
      </c>
      <c r="AN13" s="129" t="str">
        <f>IF(AND(ISNUMBER($E13),ISNUMBER($F13),$E13&lt;=$AN$10,$AN$10&lt;=$F13),1,"")</f>
        <v/>
      </c>
      <c r="AO13" s="129" t="str">
        <f>IF(AND(ISNUMBER($E13),ISNUMBER($F13),$E13&lt;=$AO$10,$AO$10&lt;=$F13),1,"")</f>
        <v/>
      </c>
      <c r="AP13" s="129" t="str">
        <f>IF(AND(ISNUMBER($E13),ISNUMBER($F13),$E13&lt;=$AP$10,$AP$10&lt;=$F13),1,"")</f>
        <v/>
      </c>
      <c r="AQ13" s="129" t="str">
        <f>IF(AND(ISNUMBER($E13),ISNUMBER($F13),$E13&lt;=$AQ$10,$AQ$10&lt;=$F13),1,"")</f>
        <v/>
      </c>
      <c r="AR13" s="132" t="str">
        <f>IF(AND(ISNUMBER($E13),ISNUMBER($F13),$E13&lt;=$AR$10,$AR$10&lt;=$F13),1,"")</f>
        <v/>
      </c>
      <c r="AS13" s="132" t="str">
        <f>IF(AND(ISNUMBER($E13),ISNUMBER($F13),$E13&lt;=$AS$10,$AS$10&lt;=$F13),1,"")</f>
        <v/>
      </c>
      <c r="AT13" s="132" t="str">
        <f>IF(AND(ISNUMBER($E13),ISNUMBER($F13),$E13&lt;=$AT$10,$AT$10&lt;=$F13),1,"")</f>
        <v/>
      </c>
      <c r="AU13" s="132" t="str">
        <f>IF(AND(ISNUMBER($E13),ISNUMBER($F13),$E13&lt;=$AU$10,$AU$10&lt;=$F13),1,"")</f>
        <v/>
      </c>
      <c r="AV13" s="132" t="str">
        <f>IF(AND(ISNUMBER($E13),ISNUMBER($F13),$E13&lt;=$AV$10,$AV$10&lt;=$F13),1,"")</f>
        <v/>
      </c>
      <c r="AW13" s="129" t="str">
        <f>IF(AND(ISNUMBER($E13),ISNUMBER($F13),$E13&lt;=$AW$10,$AW$10&lt;=$F13),1,"")</f>
        <v/>
      </c>
      <c r="AX13" s="129" t="str">
        <f>IF(AND(ISNUMBER($E13),ISNUMBER($F13),$E13&lt;=$AX$10,$AX$10&lt;=$F13),1,"")</f>
        <v/>
      </c>
      <c r="AY13" s="129" t="str">
        <f>IF(AND(ISNUMBER($E13),ISNUMBER($F13),$E13&lt;=$AY$10,$AY$10&lt;=$F13),1,"")</f>
        <v/>
      </c>
      <c r="AZ13" s="129" t="str">
        <f>IF(AND(ISNUMBER($E13),ISNUMBER($F13),$E13&lt;=$AZ$10,$AZ$10&lt;=$F13),1,"")</f>
        <v/>
      </c>
      <c r="BA13" s="131" t="str">
        <f>IF(AND(ISNUMBER($E13),ISNUMBER($F13),$E13&lt;=$BA$10,$BA$10&lt;=$F13),1,"")</f>
        <v/>
      </c>
      <c r="BB13" s="128" t="str">
        <f>IF(AND(ISNUMBER($E13),ISNUMBER($F13),$E13&lt;=$BB$10,$BB$10&lt;=$F13),1,"")</f>
        <v/>
      </c>
      <c r="BC13" s="129" t="str">
        <f>IF(AND(ISNUMBER($E13),ISNUMBER($F13),$E13&lt;=$BC$10,$BC$10&lt;=$F13),1,"")</f>
        <v/>
      </c>
      <c r="BD13" s="129" t="str">
        <f>IF(AND(ISNUMBER($E13),ISNUMBER($F13),$E13&lt;=$BD$10,$BD$10&lt;=$F13),1,"")</f>
        <v/>
      </c>
      <c r="BE13" s="129" t="str">
        <f>IF(AND(ISNUMBER($E13),ISNUMBER($F13),$E13&lt;=$BE$10,$BE$10&lt;=$F13),1,"")</f>
        <v/>
      </c>
      <c r="BF13" s="129" t="str">
        <f>IF(AND(ISNUMBER($E13),ISNUMBER($F13),$E13&lt;=$BF$10,$BF$10&lt;=$F13),1,"")</f>
        <v/>
      </c>
      <c r="BG13" s="133" t="str">
        <f>IF(AND(ISNUMBER($E13),ISNUMBER($F13),$E13&lt;=$BG$10,$BG$10&lt;=$F13),1,"")</f>
        <v/>
      </c>
      <c r="BH13" s="133" t="str">
        <f>IF(AND(ISNUMBER($E13),ISNUMBER($F13),$E13&lt;=$BH$10,$BH$10&lt;=$F13),1,"")</f>
        <v/>
      </c>
      <c r="BI13" s="133" t="str">
        <f>IF(AND(ISNUMBER($E13),ISNUMBER($F13),$E13&lt;=$BI$10,$BI$10&lt;=$F13),1,"")</f>
        <v/>
      </c>
      <c r="BJ13" s="133" t="str">
        <f>IF(AND(ISNUMBER($E13),ISNUMBER($F13),$E13&lt;=$BJ$10,$BJ$10&lt;=$F13),1,"")</f>
        <v/>
      </c>
      <c r="BK13" s="133" t="str">
        <f>IF(AND(ISNUMBER($E13),ISNUMBER($F13),$E13&lt;=$BK$10,$BK$10&lt;=$F13),1,"")</f>
        <v/>
      </c>
      <c r="BL13" s="129" t="str">
        <f>IF(AND(ISNUMBER($E13),ISNUMBER($F13),$E13&lt;=$BL$10,$BL$10&lt;=$F13),1,"")</f>
        <v/>
      </c>
      <c r="BM13" s="129" t="str">
        <f>IF(AND(ISNUMBER($E13),ISNUMBER($F13),$E13&lt;=$BM$10,$BM$10&lt;=$F13),1,"")</f>
        <v/>
      </c>
      <c r="BN13" s="129" t="str">
        <f>IF(AND(ISNUMBER($E13),ISNUMBER($F13),$E13&lt;=$BN$10,$BN$10&lt;=$F13),1,"")</f>
        <v/>
      </c>
      <c r="BO13" s="129" t="str">
        <f>IF(AND(ISNUMBER($E13),ISNUMBER($F13),$E13&lt;=$BO$10,$BO$10&lt;=$F13),1,"")</f>
        <v/>
      </c>
      <c r="BP13" s="134" t="str">
        <f>IF(AND(ISNUMBER($E13),ISNUMBER($F13),$E13&lt;=$BP$10,$BP$10&lt;=$F13),1,"")</f>
        <v/>
      </c>
    </row>
    <row r="14" spans="2:68" ht="20.25" customHeight="1" thickBot="1">
      <c r="C14" s="116" t="s">
        <v>18</v>
      </c>
      <c r="D14" s="135"/>
      <c r="E14" s="136"/>
      <c r="F14" s="136"/>
      <c r="G14" s="136"/>
      <c r="H14" s="118">
        <v>0</v>
      </c>
      <c r="I14" s="16" t="str">
        <f>IF(AND(ISNUMBER($E14),ISNUMBER($F14),$E14&lt;=$I$10,$I$10&lt;=$F14),1,"")</f>
        <v/>
      </c>
      <c r="J14" s="16" t="str">
        <f>IF(AND(ISNUMBER($E14),ISNUMBER($F14),$E14&lt;=$J$10,$J$10&lt;=$F14),1,"")</f>
        <v/>
      </c>
      <c r="K14" s="16" t="str">
        <f>IF(AND(ISNUMBER($E14),ISNUMBER($F14),$E14&lt;=$K$10,$K$10&lt;=$F14),1,"")</f>
        <v/>
      </c>
      <c r="L14" s="16" t="str">
        <f>IF(AND(ISNUMBER($E14),ISNUMBER($F14),$E14&lt;=$L$10,$L$10&lt;=$F14),1,"")</f>
        <v/>
      </c>
      <c r="M14" s="16" t="str">
        <f>IF(AND(ISNUMBER($E14),ISNUMBER($F14),$E14&lt;=$M$10,$M$10&lt;=$F14),1,"")</f>
        <v/>
      </c>
      <c r="N14" s="16" t="str">
        <f>IF(AND(ISNUMBER($E14),ISNUMBER($F14),$E14&lt;=$N$10,$N$10&lt;=$F14),1,"")</f>
        <v/>
      </c>
      <c r="O14" s="16" t="str">
        <f>IF(AND(ISNUMBER($E14),ISNUMBER($F14),$E14&lt;=$O$10,$O$10&lt;=$F14),1,"")</f>
        <v/>
      </c>
      <c r="P14" s="16" t="str">
        <f>IF(AND(ISNUMBER($E14),ISNUMBER($F14),$E14&lt;=$P$10,$P$10&lt;=$F14),1,"")</f>
        <v/>
      </c>
      <c r="Q14" s="16" t="str">
        <f>IF(AND(ISNUMBER($E14),ISNUMBER($F14),$E14&lt;=$Q$10,$Q$10&lt;=$F14),1,"")</f>
        <v/>
      </c>
      <c r="R14" s="16" t="str">
        <f>IF(AND(ISNUMBER($E14),ISNUMBER($F14),$E14&lt;=$R$10,$R$10&lt;=$F14),1,"")</f>
        <v/>
      </c>
      <c r="S14" s="16" t="str">
        <f>IF(AND(ISNUMBER($E14),ISNUMBER($F14),$E14&lt;=$S$10,$S$10&lt;=$F14),1,"")</f>
        <v/>
      </c>
      <c r="T14" s="16" t="str">
        <f>IF(AND(ISNUMBER($E14),ISNUMBER($F14),$E14&lt;=$T$10,$T$10&lt;=$F14),1,"")</f>
        <v/>
      </c>
      <c r="U14" s="16" t="str">
        <f>IF(AND(ISNUMBER($E14),ISNUMBER($F14),$E14&lt;=$U$10,$U$10&lt;=$F14),1,"")</f>
        <v/>
      </c>
      <c r="V14" s="16" t="str">
        <f>IF(AND(ISNUMBER($E14),ISNUMBER($F14),$E14&lt;=$V$10,$V$10&lt;=$F14),1,"")</f>
        <v/>
      </c>
      <c r="W14" s="16" t="str">
        <f>IF(AND(ISNUMBER($E14),ISNUMBER($F14),$E14&lt;=$W$10,$W$10&lt;=$F14),1,"")</f>
        <v/>
      </c>
      <c r="X14" s="16" t="str">
        <f>IF(AND(ISNUMBER($E14),ISNUMBER($F14),$E14&lt;=$X$10,$X$10&lt;=$F14),1,"")</f>
        <v/>
      </c>
      <c r="Y14" s="16" t="str">
        <f>IF(AND(ISNUMBER($E14),ISNUMBER($F14),$E14&lt;=$Y$10,$Y$10&lt;=$F14),1,"")</f>
        <v/>
      </c>
      <c r="Z14" s="16" t="str">
        <f>IF(AND(ISNUMBER($E14),ISNUMBER($F14),$E14&lt;=$Z$10,$Z$10&lt;=$F14),1,"")</f>
        <v/>
      </c>
      <c r="AA14" s="16" t="str">
        <f>IF(AND(ISNUMBER($E14),ISNUMBER($F14),$E14&lt;=$AA$10,$AA$10&lt;=$F14),1,"")</f>
        <v/>
      </c>
      <c r="AB14" s="16" t="str">
        <f>IF(AND(ISNUMBER($E14),ISNUMBER($F14),$E14&lt;=$AB$10,$AB$10&lt;=$F14),1,"")</f>
        <v/>
      </c>
      <c r="AC14" s="16" t="str">
        <f>IF(AND(ISNUMBER($E14),ISNUMBER($F14),$E14&lt;=$AC$10,$AC$10&lt;=$F14),1,"")</f>
        <v/>
      </c>
      <c r="AD14" s="16" t="str">
        <f>IF(AND(ISNUMBER($E14),ISNUMBER($F14),$E14&lt;=$AD$10,$AD$10&lt;=$F14),1,"")</f>
        <v/>
      </c>
      <c r="AE14" s="16" t="str">
        <f>IF(AND(ISNUMBER($E14),ISNUMBER($F14),$E14&lt;=$AE$10,$AE$10&lt;=$F14),1,"")</f>
        <v/>
      </c>
      <c r="AF14" s="16" t="str">
        <f>IF(AND(ISNUMBER($E14),ISNUMBER($F14),$E14&lt;=$AF$10,$AF$10&lt;=$F14),1,"")</f>
        <v/>
      </c>
      <c r="AG14" s="16" t="str">
        <f>IF(AND(ISNUMBER($E14),ISNUMBER($F14),$E14&lt;=$AG$10,$AG$10&lt;=$F14),1,"")</f>
        <v/>
      </c>
      <c r="AH14" s="16" t="str">
        <f>IF(AND(ISNUMBER($E14),ISNUMBER($F14),$E14&lt;=$AH$10,$AH$10&lt;=$F14),1,"")</f>
        <v/>
      </c>
      <c r="AI14" s="16" t="str">
        <f>IF(AND(ISNUMBER($E14),ISNUMBER($F14),$E14&lt;=$AI$10,$AI$10&lt;=$F14),1,"")</f>
        <v/>
      </c>
      <c r="AJ14" s="16" t="str">
        <f>IF(AND(ISNUMBER($E14),ISNUMBER($F14),$E14&lt;=$AJ$10,$AJ$10&lt;=$F14),1,"")</f>
        <v/>
      </c>
      <c r="AK14" s="16" t="str">
        <f>IF(AND(ISNUMBER($E14),ISNUMBER($F14),$E14&lt;=$AK$10,$AK$10&lt;=$F14),1,"")</f>
        <v/>
      </c>
      <c r="AL14" s="16" t="str">
        <f>IF(AND(ISNUMBER($E14),ISNUMBER($F14),$E14&lt;=$AL$10,$AL$10&lt;=$F14),1,"")</f>
        <v/>
      </c>
      <c r="AM14" s="16" t="str">
        <f>IF(AND(ISNUMBER($E14),ISNUMBER($F14),$E14&lt;=$AM$10,$AM$10&lt;=$F14),1,"")</f>
        <v/>
      </c>
      <c r="AN14" s="16" t="str">
        <f>IF(AND(ISNUMBER($E14),ISNUMBER($F14),$E14&lt;=$AN$10,$AN$10&lt;=$F14),1,"")</f>
        <v/>
      </c>
      <c r="AO14" s="16" t="str">
        <f>IF(AND(ISNUMBER($E14),ISNUMBER($F14),$E14&lt;=$AO$10,$AO$10&lt;=$F14),1,"")</f>
        <v/>
      </c>
      <c r="AP14" s="16" t="str">
        <f>IF(AND(ISNUMBER($E14),ISNUMBER($F14),$E14&lt;=$AP$10,$AP$10&lt;=$F14),1,"")</f>
        <v/>
      </c>
      <c r="AQ14" s="16" t="str">
        <f>IF(AND(ISNUMBER($E14),ISNUMBER($F14),$E14&lt;=$AQ$10,$AQ$10&lt;=$F14),1,"")</f>
        <v/>
      </c>
      <c r="AR14" s="16" t="str">
        <f>IF(AND(ISNUMBER($E14),ISNUMBER($F14),$E14&lt;=$AR$10,$AR$10&lt;=$F14),1,"")</f>
        <v/>
      </c>
      <c r="AS14" s="16" t="str">
        <f>IF(AND(ISNUMBER($E14),ISNUMBER($F14),$E14&lt;=$AS$10,$AS$10&lt;=$F14),1,"")</f>
        <v/>
      </c>
      <c r="AT14" s="16" t="str">
        <f>IF(AND(ISNUMBER($E14),ISNUMBER($F14),$E14&lt;=$AT$10,$AT$10&lt;=$F14),1,"")</f>
        <v/>
      </c>
      <c r="AU14" s="16" t="str">
        <f>IF(AND(ISNUMBER($E14),ISNUMBER($F14),$E14&lt;=$AU$10,$AU$10&lt;=$F14),1,"")</f>
        <v/>
      </c>
      <c r="AV14" s="16" t="str">
        <f>IF(AND(ISNUMBER($E14),ISNUMBER($F14),$E14&lt;=$AV$10,$AV$10&lt;=$F14),1,"")</f>
        <v/>
      </c>
      <c r="AW14" s="16" t="str">
        <f>IF(AND(ISNUMBER($E14),ISNUMBER($F14),$E14&lt;=$AW$10,$AW$10&lt;=$F14),1,"")</f>
        <v/>
      </c>
      <c r="AX14" s="16" t="str">
        <f>IF(AND(ISNUMBER($E14),ISNUMBER($F14),$E14&lt;=$AX$10,$AX$10&lt;=$F14),1,"")</f>
        <v/>
      </c>
      <c r="AY14" s="16" t="str">
        <f>IF(AND(ISNUMBER($E14),ISNUMBER($F14),$E14&lt;=$AY$10,$AY$10&lt;=$F14),1,"")</f>
        <v/>
      </c>
      <c r="AZ14" s="16" t="str">
        <f>IF(AND(ISNUMBER($E14),ISNUMBER($F14),$E14&lt;=$AZ$10,$AZ$10&lt;=$F14),1,"")</f>
        <v/>
      </c>
      <c r="BA14" s="16" t="str">
        <f>IF(AND(ISNUMBER($E14),ISNUMBER($F14),$E14&lt;=$BA$10,$BA$10&lt;=$F14),1,"")</f>
        <v/>
      </c>
      <c r="BB14" s="16" t="str">
        <f>IF(AND(ISNUMBER($E14),ISNUMBER($F14),$E14&lt;=$BB$10,$BB$10&lt;=$F14),1,"")</f>
        <v/>
      </c>
      <c r="BC14" s="16" t="str">
        <f>IF(AND(ISNUMBER($E14),ISNUMBER($F14),$E14&lt;=$BC$10,$BC$10&lt;=$F14),1,"")</f>
        <v/>
      </c>
      <c r="BD14" s="16" t="str">
        <f>IF(AND(ISNUMBER($E14),ISNUMBER($F14),$E14&lt;=$BD$10,$BD$10&lt;=$F14),1,"")</f>
        <v/>
      </c>
      <c r="BE14" s="16" t="str">
        <f>IF(AND(ISNUMBER($E14),ISNUMBER($F14),$E14&lt;=$BE$10,$BE$10&lt;=$F14),1,"")</f>
        <v/>
      </c>
      <c r="BF14" s="16" t="str">
        <f>IF(AND(ISNUMBER($E14),ISNUMBER($F14),$E14&lt;=$BF$10,$BF$10&lt;=$F14),1,"")</f>
        <v/>
      </c>
      <c r="BG14" s="16" t="str">
        <f>IF(AND(ISNUMBER($E14),ISNUMBER($F14),$E14&lt;=$BG$10,$BG$10&lt;=$F14),1,"")</f>
        <v/>
      </c>
      <c r="BH14" s="16" t="str">
        <f>IF(AND(ISNUMBER($E14),ISNUMBER($F14),$E14&lt;=$BH$10,$BH$10&lt;=$F14),1,"")</f>
        <v/>
      </c>
      <c r="BI14" s="16" t="str">
        <f>IF(AND(ISNUMBER($E14),ISNUMBER($F14),$E14&lt;=$BI$10,$BI$10&lt;=$F14),1,"")</f>
        <v/>
      </c>
      <c r="BJ14" s="16" t="str">
        <f>IF(AND(ISNUMBER($E14),ISNUMBER($F14),$E14&lt;=$BJ$10,$BJ$10&lt;=$F14),1,"")</f>
        <v/>
      </c>
      <c r="BK14" s="16" t="str">
        <f>IF(AND(ISNUMBER($E14),ISNUMBER($F14),$E14&lt;=$BK$10,$BK$10&lt;=$F14),1,"")</f>
        <v/>
      </c>
      <c r="BL14" s="16" t="str">
        <f>IF(AND(ISNUMBER($E14),ISNUMBER($F14),$E14&lt;=$BL$10,$BL$10&lt;=$F14),1,"")</f>
        <v/>
      </c>
      <c r="BM14" s="16" t="str">
        <f>IF(AND(ISNUMBER($E14),ISNUMBER($F14),$E14&lt;=$BM$10,$BM$10&lt;=$F14),1,"")</f>
        <v/>
      </c>
      <c r="BN14" s="16" t="str">
        <f>IF(AND(ISNUMBER($E14),ISNUMBER($F14),$E14&lt;=$BN$10,$BN$10&lt;=$F14),1,"")</f>
        <v/>
      </c>
      <c r="BO14" s="16" t="str">
        <f>IF(AND(ISNUMBER($E14),ISNUMBER($F14),$E14&lt;=$BO$10,$BO$10&lt;=$F14),1,"")</f>
        <v/>
      </c>
      <c r="BP14" s="16" t="str">
        <f>IF(AND(ISNUMBER($E14),ISNUMBER($F14),$E14&lt;=$BP$10,$BP$10&lt;=$F14),1,"")</f>
        <v/>
      </c>
    </row>
    <row r="20" spans="3:3" ht="19.5" customHeight="1">
      <c r="C20" s="98"/>
    </row>
  </sheetData>
  <mergeCells count="23">
    <mergeCell ref="G9:G10"/>
    <mergeCell ref="H9:H10"/>
    <mergeCell ref="B9:B10"/>
    <mergeCell ref="C9:C10"/>
    <mergeCell ref="D9:D10"/>
    <mergeCell ref="E9:E10"/>
    <mergeCell ref="F9:F10"/>
    <mergeCell ref="BL9:BP9"/>
    <mergeCell ref="I8:W8"/>
    <mergeCell ref="X8:AL8"/>
    <mergeCell ref="AM8:BA8"/>
    <mergeCell ref="BB8:BP8"/>
    <mergeCell ref="I9:M9"/>
    <mergeCell ref="N9:R9"/>
    <mergeCell ref="S9:W9"/>
    <mergeCell ref="X9:AB9"/>
    <mergeCell ref="AC9:AG9"/>
    <mergeCell ref="AH9:AL9"/>
    <mergeCell ref="AM9:AQ9"/>
    <mergeCell ref="AR9:AV9"/>
    <mergeCell ref="AW9:BA9"/>
    <mergeCell ref="BB9:BF9"/>
    <mergeCell ref="BG9:BK9"/>
  </mergeCells>
  <conditionalFormatting sqref="H11:H14">
    <cfRule type="dataBar" priority="4">
      <dataBar>
        <cfvo type="num" val="0"/>
        <cfvo type="num" val="1"/>
        <color theme="3" tint="0.59999389629810485"/>
      </dataBar>
    </cfRule>
  </conditionalFormatting>
  <conditionalFormatting sqref="I11:W13">
    <cfRule type="cellIs" dxfId="37" priority="5" operator="equal">
      <formula>1</formula>
    </cfRule>
  </conditionalFormatting>
  <conditionalFormatting sqref="X11:AL13">
    <cfRule type="cellIs" dxfId="36" priority="3" operator="equal">
      <formula>1</formula>
    </cfRule>
  </conditionalFormatting>
  <conditionalFormatting sqref="AM11:BA13">
    <cfRule type="cellIs" dxfId="35" priority="2" operator="equal">
      <formula>1</formula>
    </cfRule>
  </conditionalFormatting>
  <conditionalFormatting sqref="BB11:BP13">
    <cfRule type="cellIs" dxfId="34" priority="1" operator="equal">
      <formula>1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AAB2A-88FC-4273-96CE-A9DB0C1765D7}">
  <sheetPr codeName="Project_Form"/>
  <dimension ref="B1:H44"/>
  <sheetViews>
    <sheetView workbookViewId="0">
      <selection activeCell="H20" sqref="H20"/>
    </sheetView>
  </sheetViews>
  <sheetFormatPr defaultRowHeight="15"/>
  <cols>
    <col min="1" max="1" width="2.42578125" customWidth="1"/>
    <col min="2" max="2" width="21.7109375" customWidth="1"/>
    <col min="3" max="3" width="34.7109375" customWidth="1"/>
    <col min="5" max="5" width="16.85546875" customWidth="1"/>
    <col min="6" max="6" width="16.42578125" customWidth="1"/>
    <col min="7" max="7" width="14.42578125" customWidth="1"/>
    <col min="8" max="8" width="32" customWidth="1"/>
    <col min="9" max="10" width="18" customWidth="1"/>
  </cols>
  <sheetData>
    <row r="1" spans="2:8" ht="64.5" customHeight="1">
      <c r="B1" s="270" t="s">
        <v>48</v>
      </c>
      <c r="C1" s="270"/>
      <c r="D1" s="270"/>
      <c r="E1" s="270"/>
      <c r="F1" s="270"/>
      <c r="G1" s="4"/>
      <c r="H1" s="3" t="e" vm="1">
        <v>#VALUE!</v>
      </c>
    </row>
    <row r="2" spans="2:8" ht="16.5" customHeight="1">
      <c r="B2" s="12"/>
      <c r="C2" s="14" t="s">
        <v>49</v>
      </c>
      <c r="D2" s="12"/>
      <c r="E2" s="14" t="s">
        <v>50</v>
      </c>
      <c r="F2" s="12"/>
      <c r="G2" s="13"/>
      <c r="H2" s="12"/>
    </row>
    <row r="3" spans="2:8" ht="16.5" customHeight="1">
      <c r="B3" s="12"/>
      <c r="C3" s="14"/>
      <c r="D3" s="12"/>
      <c r="E3" s="12"/>
      <c r="F3" s="12"/>
      <c r="G3" s="13"/>
      <c r="H3" s="12"/>
    </row>
    <row r="4" spans="2:8">
      <c r="B4" s="5" t="s">
        <v>51</v>
      </c>
      <c r="C4" s="7"/>
      <c r="D4" s="1"/>
      <c r="E4" s="7" t="s">
        <v>184</v>
      </c>
      <c r="F4" s="1"/>
      <c r="G4" s="1"/>
      <c r="H4" s="1"/>
    </row>
    <row r="5" spans="2:8">
      <c r="B5" s="5" t="s">
        <v>52</v>
      </c>
      <c r="C5" s="7"/>
      <c r="D5" s="1"/>
      <c r="E5" s="7" t="s">
        <v>185</v>
      </c>
      <c r="F5" s="1"/>
      <c r="G5" s="1"/>
      <c r="H5" s="1"/>
    </row>
    <row r="6" spans="2:8">
      <c r="B6" s="5" t="s">
        <v>53</v>
      </c>
      <c r="C6" s="7"/>
      <c r="D6" s="1"/>
      <c r="E6" s="7" t="s">
        <v>186</v>
      </c>
      <c r="F6" s="1"/>
      <c r="G6" s="1"/>
      <c r="H6" s="1"/>
    </row>
    <row r="7" spans="2:8">
      <c r="B7" s="5" t="s">
        <v>54</v>
      </c>
      <c r="C7" s="8"/>
      <c r="D7" s="1"/>
      <c r="E7" s="7" t="s">
        <v>187</v>
      </c>
      <c r="F7" s="1"/>
      <c r="G7" s="1"/>
      <c r="H7" s="1"/>
    </row>
    <row r="8" spans="2:8">
      <c r="B8" s="5" t="s">
        <v>55</v>
      </c>
      <c r="C8" s="7"/>
      <c r="D8" s="1"/>
      <c r="E8" s="7" t="s">
        <v>188</v>
      </c>
      <c r="F8" s="1"/>
      <c r="G8" s="1"/>
      <c r="H8" s="1"/>
    </row>
    <row r="9" spans="2:8">
      <c r="B9" s="5" t="s">
        <v>56</v>
      </c>
      <c r="C9" s="7"/>
      <c r="D9" s="1"/>
      <c r="E9" s="7" t="s">
        <v>189</v>
      </c>
      <c r="F9" s="1"/>
      <c r="G9" s="1"/>
      <c r="H9" s="1"/>
    </row>
    <row r="10" spans="2:8">
      <c r="B10" s="5" t="s">
        <v>57</v>
      </c>
      <c r="C10" s="7"/>
      <c r="D10" s="1"/>
      <c r="E10" s="7" t="s">
        <v>190</v>
      </c>
      <c r="F10" s="1"/>
      <c r="G10" s="1"/>
      <c r="H10" s="1"/>
    </row>
    <row r="11" spans="2:8">
      <c r="B11" s="5" t="s">
        <v>58</v>
      </c>
      <c r="C11" s="9"/>
      <c r="D11" s="1"/>
      <c r="E11" s="7" t="s">
        <v>191</v>
      </c>
      <c r="F11" s="1"/>
      <c r="G11" s="1"/>
      <c r="H11" s="1"/>
    </row>
    <row r="12" spans="2:8">
      <c r="B12" s="5" t="s">
        <v>59</v>
      </c>
      <c r="C12" s="7"/>
      <c r="D12" s="1"/>
      <c r="E12" s="7" t="s">
        <v>192</v>
      </c>
      <c r="F12" s="1"/>
      <c r="G12" s="1"/>
      <c r="H12" s="1"/>
    </row>
    <row r="13" spans="2:8">
      <c r="B13" s="5" t="s">
        <v>60</v>
      </c>
      <c r="C13" s="10"/>
      <c r="D13" s="1"/>
      <c r="E13" s="7" t="s">
        <v>193</v>
      </c>
      <c r="F13" s="1"/>
      <c r="G13" s="1"/>
      <c r="H13" s="1"/>
    </row>
    <row r="14" spans="2:8">
      <c r="B14" s="5" t="s">
        <v>61</v>
      </c>
      <c r="C14" s="11"/>
      <c r="D14" s="1"/>
      <c r="E14" s="7" t="s">
        <v>194</v>
      </c>
      <c r="F14" s="1"/>
      <c r="G14" s="1"/>
      <c r="H14" s="1"/>
    </row>
    <row r="15" spans="2:8">
      <c r="B15" s="6" t="s">
        <v>62</v>
      </c>
      <c r="C15" s="7"/>
      <c r="D15" s="1"/>
      <c r="E15" s="7" t="s">
        <v>195</v>
      </c>
      <c r="F15" s="1"/>
      <c r="G15" s="1"/>
      <c r="H15" s="1"/>
    </row>
    <row r="16" spans="2:8">
      <c r="B16" s="1"/>
      <c r="C16" s="1"/>
      <c r="D16" s="1"/>
      <c r="E16" s="7" t="s">
        <v>196</v>
      </c>
      <c r="F16" s="1"/>
      <c r="G16" s="1"/>
      <c r="H16" s="1"/>
    </row>
    <row r="17" spans="2:8">
      <c r="B17" s="1"/>
      <c r="C17" s="1"/>
      <c r="D17" s="1"/>
      <c r="E17" s="7" t="s">
        <v>197</v>
      </c>
      <c r="F17" s="1"/>
      <c r="G17" s="1"/>
      <c r="H17" s="1"/>
    </row>
    <row r="18" spans="2:8">
      <c r="B18" s="1"/>
      <c r="C18" s="1"/>
      <c r="D18" s="1"/>
      <c r="E18" s="7" t="s">
        <v>198</v>
      </c>
      <c r="F18" s="1"/>
      <c r="G18" s="1"/>
      <c r="H18" s="1"/>
    </row>
    <row r="19" spans="2:8">
      <c r="B19" s="2"/>
      <c r="C19" s="1"/>
      <c r="D19" s="1"/>
      <c r="E19" s="7" t="s">
        <v>199</v>
      </c>
      <c r="F19" s="1"/>
      <c r="G19" s="1"/>
      <c r="H19" s="1"/>
    </row>
    <row r="20" spans="2:8">
      <c r="B20" s="1"/>
      <c r="C20" s="1"/>
      <c r="D20" s="1"/>
      <c r="E20" s="7" t="s">
        <v>200</v>
      </c>
      <c r="F20" s="1"/>
      <c r="G20" s="1"/>
      <c r="H20" s="1"/>
    </row>
    <row r="21" spans="2:8">
      <c r="B21" s="1"/>
      <c r="C21" s="1" t="s">
        <v>22</v>
      </c>
      <c r="D21" s="1"/>
      <c r="E21" s="7" t="s">
        <v>201</v>
      </c>
      <c r="F21" s="1"/>
      <c r="G21" s="1"/>
      <c r="H21" s="1"/>
    </row>
    <row r="22" spans="2:8">
      <c r="B22" s="1"/>
      <c r="C22" s="1"/>
      <c r="D22" s="1"/>
      <c r="E22" s="7" t="s">
        <v>202</v>
      </c>
      <c r="F22" s="1"/>
      <c r="G22" s="1"/>
      <c r="H22" s="1"/>
    </row>
    <row r="23" spans="2:8">
      <c r="B23" s="1"/>
      <c r="C23" s="1"/>
      <c r="D23" s="1"/>
      <c r="E23" s="7" t="s">
        <v>203</v>
      </c>
      <c r="F23" s="1"/>
      <c r="G23" s="1"/>
      <c r="H23" s="1"/>
    </row>
    <row r="24" spans="2:8">
      <c r="B24" s="1"/>
      <c r="C24" s="1"/>
      <c r="D24" s="1"/>
      <c r="E24" s="7" t="s">
        <v>204</v>
      </c>
      <c r="F24" s="1"/>
      <c r="G24" s="1"/>
      <c r="H24" s="1"/>
    </row>
    <row r="25" spans="2:8">
      <c r="B25" s="1"/>
      <c r="C25" s="1"/>
      <c r="D25" s="1"/>
      <c r="E25" s="7" t="s">
        <v>205</v>
      </c>
      <c r="F25" s="1"/>
      <c r="G25" s="1"/>
      <c r="H25" s="1"/>
    </row>
    <row r="26" spans="2:8">
      <c r="B26" s="1"/>
      <c r="C26" s="1"/>
      <c r="D26" s="1"/>
      <c r="E26" s="7" t="s">
        <v>206</v>
      </c>
      <c r="F26" s="1"/>
      <c r="G26" s="1"/>
      <c r="H26" s="1"/>
    </row>
    <row r="27" spans="2:8">
      <c r="B27" s="1"/>
      <c r="C27" s="1"/>
      <c r="D27" s="1"/>
      <c r="E27" s="7" t="s">
        <v>207</v>
      </c>
      <c r="F27" s="1"/>
      <c r="G27" s="1"/>
      <c r="H27" s="1"/>
    </row>
    <row r="28" spans="2:8">
      <c r="B28" s="1"/>
      <c r="C28" s="1"/>
      <c r="D28" s="1"/>
      <c r="E28" s="7" t="s">
        <v>208</v>
      </c>
      <c r="F28" s="1"/>
      <c r="G28" s="1"/>
      <c r="H28" s="1"/>
    </row>
    <row r="29" spans="2:8">
      <c r="B29" s="1"/>
      <c r="C29" s="1"/>
      <c r="D29" s="1"/>
      <c r="E29" s="7" t="s">
        <v>209</v>
      </c>
      <c r="F29" s="1"/>
      <c r="G29" s="1"/>
      <c r="H29" s="1"/>
    </row>
    <row r="30" spans="2:8">
      <c r="B30" s="1"/>
      <c r="C30" s="1"/>
      <c r="D30" s="1"/>
      <c r="E30" s="7" t="s">
        <v>210</v>
      </c>
      <c r="F30" s="1"/>
      <c r="G30" s="1"/>
      <c r="H30" s="1"/>
    </row>
    <row r="31" spans="2:8">
      <c r="B31" s="1"/>
      <c r="C31" s="1"/>
      <c r="D31" s="1"/>
      <c r="E31" s="7" t="s">
        <v>211</v>
      </c>
      <c r="F31" s="1"/>
      <c r="G31" s="1"/>
      <c r="H31" s="1"/>
    </row>
    <row r="32" spans="2:8">
      <c r="B32" s="1"/>
      <c r="C32" s="1"/>
      <c r="D32" s="1"/>
      <c r="E32" s="7" t="s">
        <v>212</v>
      </c>
      <c r="F32" s="1"/>
      <c r="G32" s="1"/>
      <c r="H32" s="1"/>
    </row>
    <row r="33" spans="2:8">
      <c r="B33" s="1"/>
      <c r="C33" s="1"/>
      <c r="D33" s="1"/>
      <c r="E33" s="7" t="s">
        <v>213</v>
      </c>
      <c r="F33" s="1"/>
      <c r="G33" s="1"/>
      <c r="H33" s="1"/>
    </row>
    <row r="34" spans="2:8">
      <c r="B34" s="1"/>
      <c r="C34" s="1"/>
      <c r="D34" s="1"/>
      <c r="E34" s="7" t="s">
        <v>214</v>
      </c>
      <c r="F34" s="1"/>
      <c r="G34" s="1"/>
      <c r="H34" s="1"/>
    </row>
    <row r="35" spans="2:8">
      <c r="B35" s="1"/>
      <c r="C35" s="1"/>
      <c r="D35" s="1"/>
      <c r="E35" s="7" t="s">
        <v>215</v>
      </c>
      <c r="F35" s="1"/>
      <c r="G35" s="1"/>
      <c r="H35" s="1"/>
    </row>
    <row r="36" spans="2:8">
      <c r="B36" s="1"/>
      <c r="C36" s="1"/>
      <c r="D36" s="1"/>
      <c r="E36" s="7" t="s">
        <v>63</v>
      </c>
      <c r="F36" s="1"/>
      <c r="G36" s="1"/>
      <c r="H36" s="1"/>
    </row>
    <row r="37" spans="2:8">
      <c r="B37" s="1"/>
      <c r="C37" s="1"/>
      <c r="D37" s="1"/>
      <c r="E37" s="7" t="s">
        <v>64</v>
      </c>
      <c r="F37" s="1"/>
      <c r="G37" s="1"/>
      <c r="H37" s="1"/>
    </row>
    <row r="38" spans="2:8">
      <c r="B38" s="1"/>
      <c r="C38" s="1"/>
      <c r="D38" s="1"/>
      <c r="E38" s="7" t="s">
        <v>65</v>
      </c>
      <c r="F38" s="1"/>
      <c r="G38" s="1"/>
      <c r="H38" s="1"/>
    </row>
    <row r="39" spans="2:8">
      <c r="B39" s="1"/>
      <c r="C39" s="1"/>
      <c r="D39" s="1"/>
      <c r="E39" s="7" t="s">
        <v>66</v>
      </c>
      <c r="F39" s="1"/>
      <c r="G39" s="1"/>
      <c r="H39" s="1"/>
    </row>
    <row r="40" spans="2:8">
      <c r="B40" s="1"/>
      <c r="C40" s="1"/>
      <c r="D40" s="1"/>
      <c r="E40" s="7" t="s">
        <v>67</v>
      </c>
      <c r="F40" s="1"/>
      <c r="G40" s="1"/>
      <c r="H40" s="1"/>
    </row>
    <row r="41" spans="2:8">
      <c r="B41" s="1"/>
      <c r="C41" s="1"/>
      <c r="D41" s="1"/>
      <c r="E41" s="7" t="s">
        <v>68</v>
      </c>
      <c r="F41" s="1"/>
      <c r="G41" s="1"/>
      <c r="H41" s="1"/>
    </row>
    <row r="42" spans="2:8">
      <c r="B42" s="1"/>
      <c r="C42" s="1"/>
      <c r="D42" s="1"/>
      <c r="E42" s="7" t="s">
        <v>69</v>
      </c>
      <c r="F42" s="1"/>
      <c r="G42" s="1"/>
      <c r="H42" s="1"/>
    </row>
    <row r="43" spans="2:8">
      <c r="B43" s="1"/>
      <c r="C43" s="1"/>
      <c r="D43" s="1"/>
      <c r="E43" s="7" t="s">
        <v>70</v>
      </c>
      <c r="F43" s="1"/>
      <c r="G43" s="1"/>
      <c r="H43" s="1"/>
    </row>
    <row r="44" spans="2:8">
      <c r="B44" s="1"/>
      <c r="C44" s="1"/>
      <c r="D44" s="1"/>
      <c r="E44" s="1"/>
      <c r="F44" s="1"/>
      <c r="G44" s="1"/>
      <c r="H44" s="1"/>
    </row>
  </sheetData>
  <mergeCells count="1">
    <mergeCell ref="B1:F1"/>
  </mergeCells>
  <phoneticPr fontId="4" type="noConversion"/>
  <dataValidations count="15">
    <dataValidation type="custom" allowBlank="1" showInputMessage="1" showErrorMessage="1" errorTitle="JobLead_Error" error="You must enter both first and last name" promptTitle="JobLead_Entry" prompt="Enter first and last name (e.g., John Smith" sqref="C15" xr:uid="{A5DAF60D-26FB-43A3-BF94-C13DC5A51BDA}">
      <formula1>AND(ISNUMBER(SEARCH(" ",C15)),LEN(TRIM(C15))-LEN(SUBSTITUTE(TRIM(C15)," ",""))=1)</formula1>
    </dataValidation>
    <dataValidation allowBlank="1" showInputMessage="1" showErrorMessage="1" errorTitle="Email_Error" error="Invalid email address format" promptTitle="Email_Entry" prompt="e.g., name@domain.com" sqref="C14" xr:uid="{6D77A2AE-36EC-4EA9-8751-849BCD5169EF}"/>
    <dataValidation type="custom" allowBlank="1" showInputMessage="1" showErrorMessage="1" errorTitle="Phone#_Error" error="Phone number must be exactly 10 digits." promptTitle="Phone#_Entry" prompt="Enter 10 digits only (e.g., 6021001000)" sqref="C13" xr:uid="{6EF1E751-FDD4-4D8D-84DB-8AEDA15D38C6}">
      <formula1>AND(ISNUMBER(C13),LEN(C13)=10)</formula1>
    </dataValidation>
    <dataValidation type="custom" allowBlank="1" showInputMessage="1" showErrorMessage="1" errorTitle="Zip_Error" error="ZIP must be exactly 5 numbers" promptTitle="Zip_Entry" prompt="Enter a 5-digit ZIP (e.g., 85281)" sqref="C11" xr:uid="{B0AC5929-83CF-405A-8881-94D564D28251}">
      <formula1>AND(ISNUMBER(C11),LEN(C11)=5)</formula1>
    </dataValidation>
    <dataValidation allowBlank="1" showInputMessage="1" showErrorMessage="1" errorTitle="State_Error" error="State must be two capital letters" promptTitle="State_Entry" prompt="Enter 2-letter State code (e.g., CA, TX)." sqref="C10" xr:uid="{B08D4D85-831C-4EB1-AE76-90EC02675E38}"/>
    <dataValidation allowBlank="1" showInputMessage="1" showErrorMessage="1" promptTitle="Project_Start_Date" prompt="Enter Project Start Date YYYY/MM/DD" sqref="C7" xr:uid="{B17C6E91-0EF9-4E28-B88D-8E293039A5FA}"/>
    <dataValidation allowBlank="1" showInputMessage="1" showErrorMessage="1" promptTitle="Job_#" prompt="Enter Project Job #" sqref="C6" xr:uid="{D9C78692-A7FD-44B7-A558-0FF2A951A0FD}"/>
    <dataValidation allowBlank="1" showInputMessage="1" showErrorMessage="1" promptTitle="Project_Name" prompt="Enter Project Name" sqref="C5" xr:uid="{61D63098-4BC4-4163-9EB5-4F13D478F6F8}"/>
    <dataValidation allowBlank="1" showInputMessage="1" showErrorMessage="1" promptTitle="Client_Name" prompt="Enter Project Client Name" sqref="C4" xr:uid="{97C01BA7-FC44-4653-9BA3-B70FFEBB9A3B}"/>
    <dataValidation type="list" allowBlank="1" showInputMessage="1" showErrorMessage="1" sqref="C25" xr:uid="{0FE04822-2D86-4F26-AA5F-A555526F752B}">
      <formula1>"Acceptable,Minor Deficiency,Non-Serviceable"</formula1>
    </dataValidation>
    <dataValidation type="list" allowBlank="1" showInputMessage="1" showErrorMessage="1" sqref="C23" xr:uid="{0E7D1210-A39D-4271-B2D5-D460AF077C53}">
      <formula1>"High,Medium,Low"</formula1>
    </dataValidation>
    <dataValidation type="list" allowBlank="1" showInputMessage="1" showErrorMessage="1" sqref="C22" xr:uid="{8469888D-A4A5-4C8B-AC57-F21AA00A5763}">
      <formula1>"Not Started,In Progress,Complete"</formula1>
    </dataValidation>
    <dataValidation allowBlank="1" showInputMessage="1" showErrorMessage="1" promptTitle="Address_Entry" prompt="eg., (1234 S. Main St.)" sqref="C8" xr:uid="{C3AB1A5F-48D1-49CC-A433-376308723901}"/>
    <dataValidation allowBlank="1" showInputMessage="1" showErrorMessage="1" promptTitle="City_Entry" prompt="eg., (Phoenix)" sqref="C9" xr:uid="{126176B4-467D-4D6D-BF8F-F502742FD685}"/>
    <dataValidation type="custom" allowBlank="1" showInputMessage="1" showErrorMessage="1" errorTitle="SiteContact_Error" error="You must enter at least first and last name" promptTitle="SiteContact_Entry" prompt="Enter first and last name (e.g., John Smith)" sqref="C12" xr:uid="{FDECA41D-84F3-494C-A4EC-31CDBFD996BC}">
      <formula1>AND(ISNUMBER(SEARCH(" ",C12)),LEN(TRIM(C12))-LEN(SUBSTITUTE(TRIM(C12)," ",""))=1)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18EF-1553-4741-96AD-3A1847888510}">
  <sheetPr codeName="All_Lists"/>
  <dimension ref="A1:I826"/>
  <sheetViews>
    <sheetView zoomScaleNormal="145" workbookViewId="0">
      <selection activeCell="D37" sqref="D37"/>
    </sheetView>
  </sheetViews>
  <sheetFormatPr defaultRowHeight="15"/>
  <cols>
    <col min="1" max="1" width="20.28515625" style="7" customWidth="1"/>
    <col min="2" max="2" width="20.28515625" bestFit="1" customWidth="1"/>
    <col min="3" max="4" width="20.28515625" style="37" bestFit="1" customWidth="1"/>
    <col min="5" max="5" width="20.28515625" bestFit="1" customWidth="1"/>
    <col min="6" max="6" width="14.140625" bestFit="1" customWidth="1"/>
    <col min="8" max="8" width="14.42578125" bestFit="1" customWidth="1"/>
    <col min="9" max="9" width="21.42578125" customWidth="1"/>
  </cols>
  <sheetData>
    <row r="1" spans="1:9">
      <c r="A1" s="29" t="s">
        <v>71</v>
      </c>
      <c r="B1" s="43" t="s">
        <v>72</v>
      </c>
      <c r="C1" s="43" t="s">
        <v>73</v>
      </c>
      <c r="D1" s="43" t="s">
        <v>74</v>
      </c>
      <c r="E1" s="37"/>
      <c r="F1" s="226" t="s">
        <v>75</v>
      </c>
      <c r="H1" s="7"/>
      <c r="I1" t="s">
        <v>170</v>
      </c>
    </row>
    <row r="2" spans="1:9">
      <c r="A2" s="30" t="s">
        <v>76</v>
      </c>
      <c r="B2" s="33" t="s">
        <v>77</v>
      </c>
      <c r="C2" s="40" t="s">
        <v>78</v>
      </c>
      <c r="D2" s="19" t="s">
        <v>79</v>
      </c>
      <c r="E2" s="37"/>
      <c r="F2" s="227" t="s">
        <v>80</v>
      </c>
      <c r="H2" s="7"/>
      <c r="I2" t="s">
        <v>170</v>
      </c>
    </row>
    <row r="3" spans="1:9">
      <c r="A3" s="31" t="s">
        <v>81</v>
      </c>
      <c r="B3" s="36" t="s">
        <v>82</v>
      </c>
      <c r="C3" s="41" t="s">
        <v>83</v>
      </c>
      <c r="D3" s="22" t="s">
        <v>84</v>
      </c>
      <c r="E3" s="37"/>
      <c r="F3" s="228" t="s">
        <v>85</v>
      </c>
      <c r="H3" s="7"/>
      <c r="I3" t="s">
        <v>170</v>
      </c>
    </row>
    <row r="4" spans="1:9">
      <c r="A4" s="32" t="s">
        <v>86</v>
      </c>
      <c r="B4" s="35" t="s">
        <v>87</v>
      </c>
      <c r="C4" s="42" t="s">
        <v>88</v>
      </c>
      <c r="D4" s="23" t="s">
        <v>89</v>
      </c>
      <c r="E4" s="37"/>
      <c r="H4" s="7"/>
      <c r="I4" t="s">
        <v>170</v>
      </c>
    </row>
    <row r="5" spans="1:9">
      <c r="B5" s="34" t="s">
        <v>90</v>
      </c>
      <c r="H5" s="7"/>
      <c r="I5" t="s">
        <v>170</v>
      </c>
    </row>
    <row r="6" spans="1:9">
      <c r="H6" s="7"/>
      <c r="I6" t="s">
        <v>170</v>
      </c>
    </row>
    <row r="7" spans="1:9">
      <c r="H7" s="7"/>
      <c r="I7" t="s">
        <v>170</v>
      </c>
    </row>
    <row r="8" spans="1:9">
      <c r="I8" t="s">
        <v>170</v>
      </c>
    </row>
    <row r="9" spans="1:9">
      <c r="H9" s="7"/>
      <c r="I9" t="s">
        <v>170</v>
      </c>
    </row>
    <row r="10" spans="1:9">
      <c r="H10" s="7"/>
      <c r="I10" t="s">
        <v>170</v>
      </c>
    </row>
    <row r="11" spans="1:9">
      <c r="H11" s="7"/>
      <c r="I11" t="s">
        <v>170</v>
      </c>
    </row>
    <row r="12" spans="1:9">
      <c r="H12" s="7"/>
      <c r="I12" t="s">
        <v>170</v>
      </c>
    </row>
    <row r="13" spans="1:9">
      <c r="H13" s="7"/>
      <c r="I13" t="s">
        <v>170</v>
      </c>
    </row>
    <row r="14" spans="1:9">
      <c r="H14" s="7"/>
      <c r="I14" t="s">
        <v>170</v>
      </c>
    </row>
    <row r="15" spans="1:9">
      <c r="H15" s="7"/>
      <c r="I15" t="s">
        <v>170</v>
      </c>
    </row>
    <row r="16" spans="1:9">
      <c r="H16" s="7"/>
      <c r="I16" t="s">
        <v>170</v>
      </c>
    </row>
    <row r="17" spans="8:9">
      <c r="H17" s="7"/>
      <c r="I17" t="s">
        <v>170</v>
      </c>
    </row>
    <row r="18" spans="8:9">
      <c r="H18" s="7"/>
      <c r="I18" t="s">
        <v>170</v>
      </c>
    </row>
    <row r="19" spans="8:9">
      <c r="H19" s="7"/>
      <c r="I19" t="s">
        <v>170</v>
      </c>
    </row>
    <row r="20" spans="8:9">
      <c r="H20" s="7"/>
      <c r="I20" t="s">
        <v>170</v>
      </c>
    </row>
    <row r="21" spans="8:9">
      <c r="H21" s="7"/>
      <c r="I21" t="s">
        <v>170</v>
      </c>
    </row>
    <row r="22" spans="8:9">
      <c r="H22" s="7"/>
      <c r="I22" t="s">
        <v>170</v>
      </c>
    </row>
    <row r="23" spans="8:9">
      <c r="H23" s="7"/>
      <c r="I23" t="s">
        <v>170</v>
      </c>
    </row>
    <row r="24" spans="8:9">
      <c r="H24" s="7"/>
      <c r="I24" t="s">
        <v>170</v>
      </c>
    </row>
    <row r="25" spans="8:9">
      <c r="H25" s="7"/>
      <c r="I25" t="s">
        <v>170</v>
      </c>
    </row>
    <row r="26" spans="8:9">
      <c r="H26" s="7"/>
      <c r="I26" t="s">
        <v>170</v>
      </c>
    </row>
    <row r="27" spans="8:9">
      <c r="H27" s="7"/>
      <c r="I27" t="s">
        <v>170</v>
      </c>
    </row>
    <row r="28" spans="8:9">
      <c r="H28" s="7"/>
      <c r="I28" t="s">
        <v>170</v>
      </c>
    </row>
    <row r="29" spans="8:9">
      <c r="H29" s="7"/>
      <c r="I29" t="s">
        <v>170</v>
      </c>
    </row>
    <row r="30" spans="8:9">
      <c r="H30" s="7"/>
      <c r="I30" t="s">
        <v>170</v>
      </c>
    </row>
    <row r="31" spans="8:9">
      <c r="H31" s="7"/>
      <c r="I31" t="s">
        <v>170</v>
      </c>
    </row>
    <row r="32" spans="8:9">
      <c r="H32" s="7"/>
      <c r="I32" t="s">
        <v>170</v>
      </c>
    </row>
    <row r="33" spans="8:9">
      <c r="H33" s="7"/>
      <c r="I33" t="s">
        <v>170</v>
      </c>
    </row>
    <row r="34" spans="8:9">
      <c r="H34" s="7"/>
      <c r="I34" t="s">
        <v>170</v>
      </c>
    </row>
    <row r="35" spans="8:9">
      <c r="H35" s="7"/>
      <c r="I35" t="s">
        <v>170</v>
      </c>
    </row>
    <row r="36" spans="8:9">
      <c r="H36" s="7"/>
      <c r="I36" t="s">
        <v>170</v>
      </c>
    </row>
    <row r="37" spans="8:9">
      <c r="H37" s="7"/>
      <c r="I37" t="s">
        <v>170</v>
      </c>
    </row>
    <row r="38" spans="8:9">
      <c r="H38" s="7"/>
      <c r="I38" t="s">
        <v>170</v>
      </c>
    </row>
    <row r="39" spans="8:9">
      <c r="H39" s="7"/>
      <c r="I39" t="s">
        <v>170</v>
      </c>
    </row>
    <row r="40" spans="8:9">
      <c r="H40" s="7"/>
      <c r="I40" t="s">
        <v>170</v>
      </c>
    </row>
    <row r="41" spans="8:9">
      <c r="H41" s="7"/>
      <c r="I41" t="s">
        <v>170</v>
      </c>
    </row>
    <row r="42" spans="8:9">
      <c r="H42" s="7"/>
      <c r="I42" t="s">
        <v>170</v>
      </c>
    </row>
    <row r="43" spans="8:9">
      <c r="H43" s="7"/>
      <c r="I43" t="s">
        <v>170</v>
      </c>
    </row>
    <row r="44" spans="8:9">
      <c r="H44" s="7"/>
      <c r="I44" t="s">
        <v>170</v>
      </c>
    </row>
    <row r="45" spans="8:9">
      <c r="H45" s="7"/>
      <c r="I45" t="s">
        <v>170</v>
      </c>
    </row>
    <row r="46" spans="8:9">
      <c r="H46" s="7"/>
      <c r="I46" t="s">
        <v>170</v>
      </c>
    </row>
    <row r="47" spans="8:9">
      <c r="H47" s="7"/>
      <c r="I47" t="s">
        <v>170</v>
      </c>
    </row>
    <row r="48" spans="8:9">
      <c r="H48" s="7"/>
      <c r="I48" t="s">
        <v>170</v>
      </c>
    </row>
    <row r="49" spans="8:9">
      <c r="H49" s="7"/>
      <c r="I49" t="s">
        <v>170</v>
      </c>
    </row>
    <row r="50" spans="8:9">
      <c r="H50" s="7"/>
      <c r="I50" t="s">
        <v>170</v>
      </c>
    </row>
    <row r="51" spans="8:9">
      <c r="H51" s="7"/>
      <c r="I51" t="s">
        <v>170</v>
      </c>
    </row>
    <row r="52" spans="8:9">
      <c r="H52" s="7"/>
      <c r="I52" t="s">
        <v>170</v>
      </c>
    </row>
    <row r="53" spans="8:9">
      <c r="H53" s="7"/>
      <c r="I53" t="s">
        <v>170</v>
      </c>
    </row>
    <row r="54" spans="8:9">
      <c r="H54" s="7"/>
      <c r="I54" t="s">
        <v>170</v>
      </c>
    </row>
    <row r="55" spans="8:9">
      <c r="H55" s="7"/>
      <c r="I55" t="s">
        <v>170</v>
      </c>
    </row>
    <row r="56" spans="8:9">
      <c r="H56" s="7"/>
      <c r="I56" t="s">
        <v>170</v>
      </c>
    </row>
    <row r="57" spans="8:9">
      <c r="H57" s="7"/>
      <c r="I57" t="s">
        <v>170</v>
      </c>
    </row>
    <row r="58" spans="8:9">
      <c r="H58" s="7"/>
      <c r="I58" t="s">
        <v>170</v>
      </c>
    </row>
    <row r="59" spans="8:9">
      <c r="H59" s="7"/>
      <c r="I59" t="s">
        <v>170</v>
      </c>
    </row>
    <row r="60" spans="8:9">
      <c r="H60" s="7"/>
      <c r="I60" t="s">
        <v>170</v>
      </c>
    </row>
    <row r="61" spans="8:9">
      <c r="H61" s="7"/>
      <c r="I61" t="s">
        <v>170</v>
      </c>
    </row>
    <row r="62" spans="8:9">
      <c r="H62" s="7"/>
      <c r="I62" t="s">
        <v>170</v>
      </c>
    </row>
    <row r="63" spans="8:9">
      <c r="H63" s="7"/>
      <c r="I63" t="s">
        <v>170</v>
      </c>
    </row>
    <row r="64" spans="8:9">
      <c r="H64" s="7"/>
      <c r="I64" t="s">
        <v>170</v>
      </c>
    </row>
    <row r="65" spans="8:9">
      <c r="H65" s="7"/>
      <c r="I65" t="s">
        <v>170</v>
      </c>
    </row>
    <row r="66" spans="8:9">
      <c r="H66" s="7"/>
      <c r="I66" t="s">
        <v>170</v>
      </c>
    </row>
    <row r="67" spans="8:9">
      <c r="H67" s="7"/>
      <c r="I67" t="s">
        <v>170</v>
      </c>
    </row>
    <row r="68" spans="8:9">
      <c r="I68" t="s">
        <v>170</v>
      </c>
    </row>
    <row r="69" spans="8:9">
      <c r="I69" t="s">
        <v>170</v>
      </c>
    </row>
    <row r="70" spans="8:9">
      <c r="I70" t="s">
        <v>170</v>
      </c>
    </row>
    <row r="71" spans="8:9">
      <c r="I71" t="s">
        <v>170</v>
      </c>
    </row>
    <row r="72" spans="8:9">
      <c r="I72" t="s">
        <v>170</v>
      </c>
    </row>
    <row r="73" spans="8:9">
      <c r="I73" t="s">
        <v>170</v>
      </c>
    </row>
    <row r="74" spans="8:9">
      <c r="I74" t="s">
        <v>170</v>
      </c>
    </row>
    <row r="75" spans="8:9">
      <c r="I75" t="s">
        <v>170</v>
      </c>
    </row>
    <row r="76" spans="8:9">
      <c r="I76" t="s">
        <v>170</v>
      </c>
    </row>
    <row r="77" spans="8:9">
      <c r="I77" t="s">
        <v>170</v>
      </c>
    </row>
    <row r="78" spans="8:9">
      <c r="I78" t="s">
        <v>170</v>
      </c>
    </row>
    <row r="79" spans="8:9">
      <c r="I79" t="s">
        <v>170</v>
      </c>
    </row>
    <row r="80" spans="8:9">
      <c r="I80" t="s">
        <v>170</v>
      </c>
    </row>
    <row r="81" spans="9:9">
      <c r="I81" t="s">
        <v>170</v>
      </c>
    </row>
    <row r="82" spans="9:9">
      <c r="I82" t="s">
        <v>170</v>
      </c>
    </row>
    <row r="83" spans="9:9">
      <c r="I83" t="s">
        <v>170</v>
      </c>
    </row>
    <row r="84" spans="9:9">
      <c r="I84" t="s">
        <v>170</v>
      </c>
    </row>
    <row r="85" spans="9:9">
      <c r="I85" t="s">
        <v>170</v>
      </c>
    </row>
    <row r="86" spans="9:9">
      <c r="I86" t="s">
        <v>170</v>
      </c>
    </row>
    <row r="87" spans="9:9">
      <c r="I87" t="s">
        <v>170</v>
      </c>
    </row>
    <row r="88" spans="9:9">
      <c r="I88" t="s">
        <v>170</v>
      </c>
    </row>
    <row r="89" spans="9:9">
      <c r="I89" t="s">
        <v>170</v>
      </c>
    </row>
    <row r="90" spans="9:9">
      <c r="I90" t="s">
        <v>170</v>
      </c>
    </row>
    <row r="91" spans="9:9">
      <c r="I91" t="s">
        <v>170</v>
      </c>
    </row>
    <row r="92" spans="9:9">
      <c r="I92" t="s">
        <v>170</v>
      </c>
    </row>
    <row r="93" spans="9:9">
      <c r="I93" t="s">
        <v>170</v>
      </c>
    </row>
    <row r="94" spans="9:9">
      <c r="I94" t="s">
        <v>170</v>
      </c>
    </row>
    <row r="95" spans="9:9">
      <c r="I95" t="s">
        <v>170</v>
      </c>
    </row>
    <row r="96" spans="9:9">
      <c r="I96" t="s">
        <v>170</v>
      </c>
    </row>
    <row r="97" spans="9:9">
      <c r="I97" t="s">
        <v>170</v>
      </c>
    </row>
    <row r="98" spans="9:9">
      <c r="I98" t="s">
        <v>170</v>
      </c>
    </row>
    <row r="99" spans="9:9">
      <c r="I99" t="s">
        <v>170</v>
      </c>
    </row>
    <row r="100" spans="9:9">
      <c r="I100" t="s">
        <v>170</v>
      </c>
    </row>
    <row r="101" spans="9:9">
      <c r="I101" t="s">
        <v>170</v>
      </c>
    </row>
    <row r="102" spans="9:9">
      <c r="I102" t="s">
        <v>170</v>
      </c>
    </row>
    <row r="103" spans="9:9">
      <c r="I103" t="s">
        <v>170</v>
      </c>
    </row>
    <row r="104" spans="9:9">
      <c r="I104" t="s">
        <v>170</v>
      </c>
    </row>
    <row r="105" spans="9:9">
      <c r="I105" t="s">
        <v>170</v>
      </c>
    </row>
    <row r="106" spans="9:9">
      <c r="I106" t="s">
        <v>170</v>
      </c>
    </row>
    <row r="107" spans="9:9">
      <c r="I107" t="s">
        <v>170</v>
      </c>
    </row>
    <row r="108" spans="9:9">
      <c r="I108" t="s">
        <v>170</v>
      </c>
    </row>
    <row r="109" spans="9:9">
      <c r="I109" t="s">
        <v>170</v>
      </c>
    </row>
    <row r="110" spans="9:9">
      <c r="I110" t="s">
        <v>170</v>
      </c>
    </row>
    <row r="111" spans="9:9">
      <c r="I111" t="s">
        <v>170</v>
      </c>
    </row>
    <row r="112" spans="9:9">
      <c r="I112" t="s">
        <v>170</v>
      </c>
    </row>
    <row r="113" spans="9:9">
      <c r="I113" t="s">
        <v>170</v>
      </c>
    </row>
    <row r="114" spans="9:9">
      <c r="I114" t="s">
        <v>170</v>
      </c>
    </row>
    <row r="115" spans="9:9">
      <c r="I115" t="s">
        <v>170</v>
      </c>
    </row>
    <row r="116" spans="9:9">
      <c r="I116" t="s">
        <v>170</v>
      </c>
    </row>
    <row r="117" spans="9:9">
      <c r="I117" t="s">
        <v>170</v>
      </c>
    </row>
    <row r="118" spans="9:9">
      <c r="I118" t="s">
        <v>170</v>
      </c>
    </row>
    <row r="119" spans="9:9">
      <c r="I119" t="s">
        <v>170</v>
      </c>
    </row>
    <row r="120" spans="9:9">
      <c r="I120" t="s">
        <v>170</v>
      </c>
    </row>
    <row r="121" spans="9:9">
      <c r="I121" t="s">
        <v>170</v>
      </c>
    </row>
    <row r="122" spans="9:9">
      <c r="I122" t="s">
        <v>170</v>
      </c>
    </row>
    <row r="123" spans="9:9">
      <c r="I123" t="s">
        <v>170</v>
      </c>
    </row>
    <row r="124" spans="9:9">
      <c r="I124" t="s">
        <v>170</v>
      </c>
    </row>
    <row r="125" spans="9:9">
      <c r="I125" t="s">
        <v>170</v>
      </c>
    </row>
    <row r="126" spans="9:9">
      <c r="I126" t="s">
        <v>170</v>
      </c>
    </row>
    <row r="127" spans="9:9">
      <c r="I127" t="s">
        <v>170</v>
      </c>
    </row>
    <row r="128" spans="9:9">
      <c r="I128" t="s">
        <v>170</v>
      </c>
    </row>
    <row r="129" spans="9:9">
      <c r="I129" t="s">
        <v>170</v>
      </c>
    </row>
    <row r="130" spans="9:9">
      <c r="I130" t="s">
        <v>170</v>
      </c>
    </row>
    <row r="131" spans="9:9">
      <c r="I131" t="s">
        <v>170</v>
      </c>
    </row>
    <row r="132" spans="9:9">
      <c r="I132" t="s">
        <v>170</v>
      </c>
    </row>
    <row r="133" spans="9:9">
      <c r="I133" t="s">
        <v>170</v>
      </c>
    </row>
    <row r="134" spans="9:9">
      <c r="I134" t="s">
        <v>170</v>
      </c>
    </row>
    <row r="135" spans="9:9">
      <c r="I135" t="s">
        <v>170</v>
      </c>
    </row>
    <row r="136" spans="9:9">
      <c r="I136" t="s">
        <v>170</v>
      </c>
    </row>
    <row r="137" spans="9:9">
      <c r="I137" t="s">
        <v>170</v>
      </c>
    </row>
    <row r="138" spans="9:9">
      <c r="I138" t="s">
        <v>170</v>
      </c>
    </row>
    <row r="139" spans="9:9">
      <c r="I139" t="s">
        <v>170</v>
      </c>
    </row>
    <row r="140" spans="9:9">
      <c r="I140" t="s">
        <v>170</v>
      </c>
    </row>
    <row r="141" spans="9:9">
      <c r="I141" t="s">
        <v>170</v>
      </c>
    </row>
    <row r="142" spans="9:9">
      <c r="I142" t="s">
        <v>170</v>
      </c>
    </row>
    <row r="143" spans="9:9">
      <c r="I143" t="s">
        <v>170</v>
      </c>
    </row>
    <row r="144" spans="9:9">
      <c r="I144" t="s">
        <v>170</v>
      </c>
    </row>
    <row r="145" spans="9:9">
      <c r="I145" t="s">
        <v>170</v>
      </c>
    </row>
    <row r="146" spans="9:9">
      <c r="I146" t="s">
        <v>170</v>
      </c>
    </row>
    <row r="147" spans="9:9">
      <c r="I147" t="s">
        <v>170</v>
      </c>
    </row>
    <row r="148" spans="9:9">
      <c r="I148" t="s">
        <v>170</v>
      </c>
    </row>
    <row r="149" spans="9:9">
      <c r="I149" t="s">
        <v>170</v>
      </c>
    </row>
    <row r="150" spans="9:9">
      <c r="I150" t="s">
        <v>170</v>
      </c>
    </row>
    <row r="151" spans="9:9">
      <c r="I151" t="s">
        <v>170</v>
      </c>
    </row>
    <row r="152" spans="9:9">
      <c r="I152" t="s">
        <v>170</v>
      </c>
    </row>
    <row r="153" spans="9:9">
      <c r="I153" t="s">
        <v>170</v>
      </c>
    </row>
    <row r="154" spans="9:9">
      <c r="I154" t="s">
        <v>170</v>
      </c>
    </row>
    <row r="155" spans="9:9">
      <c r="I155" t="s">
        <v>170</v>
      </c>
    </row>
    <row r="156" spans="9:9">
      <c r="I156" t="s">
        <v>170</v>
      </c>
    </row>
    <row r="157" spans="9:9">
      <c r="I157" t="s">
        <v>170</v>
      </c>
    </row>
    <row r="158" spans="9:9">
      <c r="I158" t="s">
        <v>170</v>
      </c>
    </row>
    <row r="159" spans="9:9">
      <c r="I159" t="s">
        <v>170</v>
      </c>
    </row>
    <row r="160" spans="9:9">
      <c r="I160" t="s">
        <v>170</v>
      </c>
    </row>
    <row r="161" spans="9:9">
      <c r="I161" t="s">
        <v>170</v>
      </c>
    </row>
    <row r="162" spans="9:9">
      <c r="I162" t="s">
        <v>170</v>
      </c>
    </row>
    <row r="163" spans="9:9">
      <c r="I163" t="s">
        <v>170</v>
      </c>
    </row>
    <row r="164" spans="9:9">
      <c r="I164" t="s">
        <v>170</v>
      </c>
    </row>
    <row r="165" spans="9:9">
      <c r="I165" t="s">
        <v>170</v>
      </c>
    </row>
    <row r="166" spans="9:9">
      <c r="I166" t="s">
        <v>170</v>
      </c>
    </row>
    <row r="167" spans="9:9">
      <c r="I167" t="s">
        <v>170</v>
      </c>
    </row>
    <row r="168" spans="9:9">
      <c r="I168" t="s">
        <v>170</v>
      </c>
    </row>
    <row r="169" spans="9:9">
      <c r="I169" t="s">
        <v>170</v>
      </c>
    </row>
    <row r="170" spans="9:9">
      <c r="I170" t="s">
        <v>170</v>
      </c>
    </row>
    <row r="171" spans="9:9">
      <c r="I171" t="s">
        <v>170</v>
      </c>
    </row>
    <row r="172" spans="9:9">
      <c r="I172" t="s">
        <v>170</v>
      </c>
    </row>
    <row r="173" spans="9:9">
      <c r="I173" t="s">
        <v>170</v>
      </c>
    </row>
    <row r="174" spans="9:9">
      <c r="I174" t="s">
        <v>170</v>
      </c>
    </row>
    <row r="175" spans="9:9">
      <c r="I175" t="s">
        <v>170</v>
      </c>
    </row>
    <row r="176" spans="9:9">
      <c r="I176" t="s">
        <v>170</v>
      </c>
    </row>
    <row r="177" spans="9:9">
      <c r="I177" t="s">
        <v>170</v>
      </c>
    </row>
    <row r="178" spans="9:9">
      <c r="I178" t="s">
        <v>170</v>
      </c>
    </row>
    <row r="179" spans="9:9">
      <c r="I179" t="s">
        <v>170</v>
      </c>
    </row>
    <row r="180" spans="9:9">
      <c r="I180" t="s">
        <v>170</v>
      </c>
    </row>
    <row r="181" spans="9:9">
      <c r="I181" t="s">
        <v>170</v>
      </c>
    </row>
    <row r="182" spans="9:9">
      <c r="I182" t="s">
        <v>170</v>
      </c>
    </row>
    <row r="183" spans="9:9">
      <c r="I183" t="s">
        <v>170</v>
      </c>
    </row>
    <row r="184" spans="9:9">
      <c r="I184" t="s">
        <v>170</v>
      </c>
    </row>
    <row r="185" spans="9:9">
      <c r="I185" t="s">
        <v>170</v>
      </c>
    </row>
    <row r="186" spans="9:9">
      <c r="I186" t="s">
        <v>170</v>
      </c>
    </row>
    <row r="187" spans="9:9">
      <c r="I187" t="s">
        <v>170</v>
      </c>
    </row>
    <row r="188" spans="9:9">
      <c r="I188" t="s">
        <v>170</v>
      </c>
    </row>
    <row r="189" spans="9:9">
      <c r="I189" t="s">
        <v>170</v>
      </c>
    </row>
    <row r="190" spans="9:9">
      <c r="I190" t="s">
        <v>170</v>
      </c>
    </row>
    <row r="191" spans="9:9">
      <c r="I191" t="s">
        <v>170</v>
      </c>
    </row>
    <row r="192" spans="9:9">
      <c r="I192" t="s">
        <v>170</v>
      </c>
    </row>
    <row r="193" spans="9:9">
      <c r="I193" t="s">
        <v>170</v>
      </c>
    </row>
    <row r="194" spans="9:9">
      <c r="I194" t="s">
        <v>170</v>
      </c>
    </row>
    <row r="195" spans="9:9">
      <c r="I195" t="s">
        <v>170</v>
      </c>
    </row>
    <row r="196" spans="9:9">
      <c r="I196" t="s">
        <v>170</v>
      </c>
    </row>
    <row r="197" spans="9:9">
      <c r="I197" t="s">
        <v>170</v>
      </c>
    </row>
    <row r="198" spans="9:9">
      <c r="I198" t="s">
        <v>170</v>
      </c>
    </row>
    <row r="199" spans="9:9">
      <c r="I199" t="s">
        <v>170</v>
      </c>
    </row>
    <row r="200" spans="9:9">
      <c r="I200" t="s">
        <v>170</v>
      </c>
    </row>
    <row r="201" spans="9:9">
      <c r="I201" t="s">
        <v>170</v>
      </c>
    </row>
    <row r="202" spans="9:9">
      <c r="I202" t="s">
        <v>170</v>
      </c>
    </row>
    <row r="203" spans="9:9">
      <c r="I203" t="s">
        <v>170</v>
      </c>
    </row>
    <row r="204" spans="9:9">
      <c r="I204" t="s">
        <v>170</v>
      </c>
    </row>
    <row r="205" spans="9:9">
      <c r="I205" t="s">
        <v>170</v>
      </c>
    </row>
    <row r="206" spans="9:9">
      <c r="I206" t="s">
        <v>170</v>
      </c>
    </row>
    <row r="207" spans="9:9">
      <c r="I207" t="s">
        <v>170</v>
      </c>
    </row>
    <row r="208" spans="9:9">
      <c r="I208" t="s">
        <v>170</v>
      </c>
    </row>
    <row r="209" spans="9:9">
      <c r="I209" t="s">
        <v>170</v>
      </c>
    </row>
    <row r="210" spans="9:9">
      <c r="I210" t="s">
        <v>170</v>
      </c>
    </row>
    <row r="211" spans="9:9">
      <c r="I211" t="s">
        <v>170</v>
      </c>
    </row>
    <row r="212" spans="9:9">
      <c r="I212" t="s">
        <v>170</v>
      </c>
    </row>
    <row r="213" spans="9:9">
      <c r="I213" t="s">
        <v>170</v>
      </c>
    </row>
    <row r="214" spans="9:9">
      <c r="I214" t="s">
        <v>170</v>
      </c>
    </row>
    <row r="215" spans="9:9">
      <c r="I215" t="s">
        <v>170</v>
      </c>
    </row>
    <row r="216" spans="9:9">
      <c r="I216" t="s">
        <v>170</v>
      </c>
    </row>
    <row r="217" spans="9:9">
      <c r="I217" t="s">
        <v>170</v>
      </c>
    </row>
    <row r="218" spans="9:9">
      <c r="I218" t="s">
        <v>170</v>
      </c>
    </row>
    <row r="219" spans="9:9">
      <c r="I219" t="s">
        <v>170</v>
      </c>
    </row>
    <row r="220" spans="9:9">
      <c r="I220" t="s">
        <v>170</v>
      </c>
    </row>
    <row r="221" spans="9:9">
      <c r="I221" t="s">
        <v>170</v>
      </c>
    </row>
    <row r="222" spans="9:9">
      <c r="I222" t="s">
        <v>170</v>
      </c>
    </row>
    <row r="223" spans="9:9">
      <c r="I223" t="s">
        <v>170</v>
      </c>
    </row>
    <row r="224" spans="9:9">
      <c r="I224" t="s">
        <v>170</v>
      </c>
    </row>
    <row r="225" spans="9:9">
      <c r="I225" t="s">
        <v>170</v>
      </c>
    </row>
    <row r="226" spans="9:9">
      <c r="I226" t="s">
        <v>170</v>
      </c>
    </row>
    <row r="227" spans="9:9">
      <c r="I227" t="s">
        <v>170</v>
      </c>
    </row>
    <row r="228" spans="9:9">
      <c r="I228" t="s">
        <v>170</v>
      </c>
    </row>
    <row r="229" spans="9:9">
      <c r="I229" t="s">
        <v>170</v>
      </c>
    </row>
    <row r="230" spans="9:9">
      <c r="I230" t="s">
        <v>170</v>
      </c>
    </row>
    <row r="231" spans="9:9">
      <c r="I231" t="s">
        <v>170</v>
      </c>
    </row>
    <row r="232" spans="9:9">
      <c r="I232" t="s">
        <v>170</v>
      </c>
    </row>
    <row r="233" spans="9:9">
      <c r="I233" t="s">
        <v>170</v>
      </c>
    </row>
    <row r="234" spans="9:9">
      <c r="I234" t="s">
        <v>170</v>
      </c>
    </row>
    <row r="235" spans="9:9">
      <c r="I235" t="s">
        <v>170</v>
      </c>
    </row>
    <row r="236" spans="9:9">
      <c r="I236" t="s">
        <v>170</v>
      </c>
    </row>
    <row r="237" spans="9:9">
      <c r="I237" t="s">
        <v>170</v>
      </c>
    </row>
    <row r="238" spans="9:9">
      <c r="I238" t="s">
        <v>170</v>
      </c>
    </row>
    <row r="239" spans="9:9">
      <c r="I239" t="s">
        <v>170</v>
      </c>
    </row>
    <row r="240" spans="9:9">
      <c r="I240" t="s">
        <v>170</v>
      </c>
    </row>
    <row r="241" spans="9:9">
      <c r="I241" t="s">
        <v>170</v>
      </c>
    </row>
    <row r="242" spans="9:9">
      <c r="I242" t="s">
        <v>170</v>
      </c>
    </row>
    <row r="243" spans="9:9">
      <c r="I243" t="s">
        <v>170</v>
      </c>
    </row>
    <row r="244" spans="9:9">
      <c r="I244" t="s">
        <v>170</v>
      </c>
    </row>
    <row r="245" spans="9:9">
      <c r="I245" t="s">
        <v>170</v>
      </c>
    </row>
    <row r="246" spans="9:9">
      <c r="I246" t="s">
        <v>170</v>
      </c>
    </row>
    <row r="247" spans="9:9">
      <c r="I247" t="s">
        <v>170</v>
      </c>
    </row>
    <row r="248" spans="9:9">
      <c r="I248" t="s">
        <v>170</v>
      </c>
    </row>
    <row r="249" spans="9:9">
      <c r="I249" t="s">
        <v>170</v>
      </c>
    </row>
    <row r="250" spans="9:9">
      <c r="I250" t="s">
        <v>170</v>
      </c>
    </row>
    <row r="251" spans="9:9">
      <c r="I251" t="s">
        <v>170</v>
      </c>
    </row>
    <row r="252" spans="9:9">
      <c r="I252" t="s">
        <v>170</v>
      </c>
    </row>
    <row r="253" spans="9:9">
      <c r="I253" t="s">
        <v>170</v>
      </c>
    </row>
    <row r="254" spans="9:9">
      <c r="I254" t="s">
        <v>170</v>
      </c>
    </row>
    <row r="255" spans="9:9">
      <c r="I255" t="s">
        <v>170</v>
      </c>
    </row>
    <row r="256" spans="9:9">
      <c r="I256" t="s">
        <v>170</v>
      </c>
    </row>
    <row r="257" spans="9:9">
      <c r="I257" t="s">
        <v>170</v>
      </c>
    </row>
    <row r="258" spans="9:9">
      <c r="I258" t="s">
        <v>170</v>
      </c>
    </row>
    <row r="259" spans="9:9">
      <c r="I259" t="s">
        <v>170</v>
      </c>
    </row>
    <row r="260" spans="9:9">
      <c r="I260" t="s">
        <v>170</v>
      </c>
    </row>
    <row r="261" spans="9:9">
      <c r="I261" t="s">
        <v>170</v>
      </c>
    </row>
    <row r="262" spans="9:9">
      <c r="I262" t="s">
        <v>170</v>
      </c>
    </row>
    <row r="263" spans="9:9">
      <c r="I263" t="s">
        <v>170</v>
      </c>
    </row>
    <row r="264" spans="9:9">
      <c r="I264" t="s">
        <v>170</v>
      </c>
    </row>
    <row r="265" spans="9:9">
      <c r="I265" t="s">
        <v>170</v>
      </c>
    </row>
    <row r="266" spans="9:9">
      <c r="I266" t="s">
        <v>170</v>
      </c>
    </row>
    <row r="267" spans="9:9">
      <c r="I267" t="s">
        <v>170</v>
      </c>
    </row>
    <row r="268" spans="9:9">
      <c r="I268" t="s">
        <v>170</v>
      </c>
    </row>
    <row r="269" spans="9:9">
      <c r="I269" t="s">
        <v>170</v>
      </c>
    </row>
    <row r="270" spans="9:9">
      <c r="I270" t="s">
        <v>170</v>
      </c>
    </row>
    <row r="271" spans="9:9">
      <c r="I271" t="s">
        <v>170</v>
      </c>
    </row>
    <row r="272" spans="9:9">
      <c r="I272" t="s">
        <v>170</v>
      </c>
    </row>
    <row r="273" spans="9:9">
      <c r="I273" t="s">
        <v>170</v>
      </c>
    </row>
    <row r="274" spans="9:9">
      <c r="I274" t="s">
        <v>170</v>
      </c>
    </row>
    <row r="275" spans="9:9">
      <c r="I275" t="s">
        <v>170</v>
      </c>
    </row>
    <row r="276" spans="9:9">
      <c r="I276" t="s">
        <v>170</v>
      </c>
    </row>
    <row r="277" spans="9:9">
      <c r="I277" t="s">
        <v>170</v>
      </c>
    </row>
    <row r="278" spans="9:9">
      <c r="I278" t="s">
        <v>170</v>
      </c>
    </row>
    <row r="279" spans="9:9">
      <c r="I279" t="s">
        <v>170</v>
      </c>
    </row>
    <row r="280" spans="9:9">
      <c r="I280" t="s">
        <v>170</v>
      </c>
    </row>
    <row r="281" spans="9:9">
      <c r="I281" t="s">
        <v>170</v>
      </c>
    </row>
    <row r="282" spans="9:9">
      <c r="I282" t="s">
        <v>170</v>
      </c>
    </row>
    <row r="283" spans="9:9">
      <c r="I283" t="s">
        <v>170</v>
      </c>
    </row>
    <row r="284" spans="9:9">
      <c r="I284" t="s">
        <v>170</v>
      </c>
    </row>
    <row r="285" spans="9:9">
      <c r="I285" t="s">
        <v>170</v>
      </c>
    </row>
    <row r="286" spans="9:9">
      <c r="I286" t="s">
        <v>170</v>
      </c>
    </row>
    <row r="287" spans="9:9">
      <c r="I287" t="s">
        <v>170</v>
      </c>
    </row>
    <row r="288" spans="9:9">
      <c r="I288" t="s">
        <v>170</v>
      </c>
    </row>
    <row r="289" spans="9:9">
      <c r="I289" t="s">
        <v>170</v>
      </c>
    </row>
    <row r="290" spans="9:9">
      <c r="I290" t="s">
        <v>170</v>
      </c>
    </row>
    <row r="291" spans="9:9">
      <c r="I291" t="s">
        <v>170</v>
      </c>
    </row>
    <row r="292" spans="9:9">
      <c r="I292" t="s">
        <v>170</v>
      </c>
    </row>
    <row r="293" spans="9:9">
      <c r="I293" t="s">
        <v>170</v>
      </c>
    </row>
    <row r="294" spans="9:9">
      <c r="I294" t="s">
        <v>170</v>
      </c>
    </row>
    <row r="295" spans="9:9">
      <c r="I295" t="s">
        <v>170</v>
      </c>
    </row>
    <row r="296" spans="9:9">
      <c r="I296" t="s">
        <v>170</v>
      </c>
    </row>
    <row r="297" spans="9:9">
      <c r="I297" t="s">
        <v>170</v>
      </c>
    </row>
    <row r="298" spans="9:9">
      <c r="I298" t="s">
        <v>170</v>
      </c>
    </row>
    <row r="299" spans="9:9">
      <c r="I299" t="s">
        <v>170</v>
      </c>
    </row>
    <row r="300" spans="9:9">
      <c r="I300" t="s">
        <v>170</v>
      </c>
    </row>
    <row r="301" spans="9:9">
      <c r="I301" t="s">
        <v>170</v>
      </c>
    </row>
    <row r="302" spans="9:9">
      <c r="I302" t="s">
        <v>170</v>
      </c>
    </row>
    <row r="303" spans="9:9">
      <c r="I303" t="s">
        <v>170</v>
      </c>
    </row>
    <row r="304" spans="9:9">
      <c r="I304" t="s">
        <v>170</v>
      </c>
    </row>
    <row r="305" spans="9:9">
      <c r="I305" t="s">
        <v>170</v>
      </c>
    </row>
    <row r="306" spans="9:9">
      <c r="I306" t="s">
        <v>170</v>
      </c>
    </row>
    <row r="307" spans="9:9">
      <c r="I307" t="s">
        <v>170</v>
      </c>
    </row>
    <row r="308" spans="9:9">
      <c r="I308" t="s">
        <v>170</v>
      </c>
    </row>
    <row r="309" spans="9:9">
      <c r="I309" t="s">
        <v>170</v>
      </c>
    </row>
    <row r="310" spans="9:9">
      <c r="I310" t="s">
        <v>170</v>
      </c>
    </row>
    <row r="311" spans="9:9">
      <c r="I311" t="s">
        <v>170</v>
      </c>
    </row>
    <row r="312" spans="9:9">
      <c r="I312" t="s">
        <v>170</v>
      </c>
    </row>
    <row r="313" spans="9:9">
      <c r="I313" t="s">
        <v>170</v>
      </c>
    </row>
    <row r="314" spans="9:9">
      <c r="I314" t="s">
        <v>170</v>
      </c>
    </row>
    <row r="315" spans="9:9">
      <c r="I315" t="s">
        <v>170</v>
      </c>
    </row>
    <row r="316" spans="9:9">
      <c r="I316" t="s">
        <v>170</v>
      </c>
    </row>
    <row r="317" spans="9:9">
      <c r="I317" t="s">
        <v>170</v>
      </c>
    </row>
    <row r="318" spans="9:9">
      <c r="I318" t="s">
        <v>170</v>
      </c>
    </row>
    <row r="319" spans="9:9">
      <c r="I319" t="s">
        <v>170</v>
      </c>
    </row>
    <row r="320" spans="9:9">
      <c r="I320" t="s">
        <v>170</v>
      </c>
    </row>
    <row r="321" spans="9:9">
      <c r="I321" t="s">
        <v>170</v>
      </c>
    </row>
    <row r="322" spans="9:9">
      <c r="I322" t="s">
        <v>170</v>
      </c>
    </row>
    <row r="323" spans="9:9">
      <c r="I323" t="s">
        <v>170</v>
      </c>
    </row>
    <row r="324" spans="9:9">
      <c r="I324" t="s">
        <v>170</v>
      </c>
    </row>
    <row r="325" spans="9:9">
      <c r="I325" t="s">
        <v>170</v>
      </c>
    </row>
    <row r="326" spans="9:9">
      <c r="I326" t="s">
        <v>170</v>
      </c>
    </row>
    <row r="327" spans="9:9">
      <c r="I327" t="s">
        <v>170</v>
      </c>
    </row>
    <row r="328" spans="9:9">
      <c r="I328" t="s">
        <v>170</v>
      </c>
    </row>
    <row r="329" spans="9:9">
      <c r="I329" t="s">
        <v>170</v>
      </c>
    </row>
    <row r="330" spans="9:9">
      <c r="I330" t="s">
        <v>170</v>
      </c>
    </row>
    <row r="331" spans="9:9">
      <c r="I331" t="s">
        <v>170</v>
      </c>
    </row>
    <row r="332" spans="9:9">
      <c r="I332" t="s">
        <v>170</v>
      </c>
    </row>
    <row r="333" spans="9:9">
      <c r="I333" t="s">
        <v>170</v>
      </c>
    </row>
    <row r="334" spans="9:9">
      <c r="I334" t="s">
        <v>170</v>
      </c>
    </row>
    <row r="335" spans="9:9">
      <c r="I335" t="s">
        <v>170</v>
      </c>
    </row>
    <row r="336" spans="9:9">
      <c r="I336" t="s">
        <v>170</v>
      </c>
    </row>
    <row r="337" spans="9:9">
      <c r="I337" t="s">
        <v>170</v>
      </c>
    </row>
    <row r="338" spans="9:9">
      <c r="I338" t="s">
        <v>170</v>
      </c>
    </row>
    <row r="339" spans="9:9">
      <c r="I339" t="s">
        <v>170</v>
      </c>
    </row>
    <row r="340" spans="9:9">
      <c r="I340" t="s">
        <v>170</v>
      </c>
    </row>
    <row r="341" spans="9:9">
      <c r="I341" t="s">
        <v>170</v>
      </c>
    </row>
    <row r="342" spans="9:9">
      <c r="I342" t="s">
        <v>170</v>
      </c>
    </row>
    <row r="343" spans="9:9">
      <c r="I343" t="s">
        <v>170</v>
      </c>
    </row>
    <row r="344" spans="9:9">
      <c r="I344" t="s">
        <v>170</v>
      </c>
    </row>
    <row r="345" spans="9:9">
      <c r="I345" t="s">
        <v>170</v>
      </c>
    </row>
    <row r="346" spans="9:9">
      <c r="I346" t="s">
        <v>170</v>
      </c>
    </row>
    <row r="347" spans="9:9">
      <c r="I347" t="s">
        <v>170</v>
      </c>
    </row>
    <row r="348" spans="9:9">
      <c r="I348" t="s">
        <v>170</v>
      </c>
    </row>
    <row r="349" spans="9:9">
      <c r="I349" t="s">
        <v>170</v>
      </c>
    </row>
    <row r="350" spans="9:9">
      <c r="I350" t="s">
        <v>170</v>
      </c>
    </row>
    <row r="351" spans="9:9">
      <c r="I351" t="s">
        <v>170</v>
      </c>
    </row>
    <row r="352" spans="9:9">
      <c r="I352" t="s">
        <v>170</v>
      </c>
    </row>
    <row r="353" spans="9:9">
      <c r="I353" t="s">
        <v>170</v>
      </c>
    </row>
    <row r="354" spans="9:9">
      <c r="I354" t="s">
        <v>170</v>
      </c>
    </row>
    <row r="355" spans="9:9">
      <c r="I355" t="s">
        <v>170</v>
      </c>
    </row>
    <row r="356" spans="9:9">
      <c r="I356" t="s">
        <v>170</v>
      </c>
    </row>
    <row r="357" spans="9:9">
      <c r="I357" t="s">
        <v>170</v>
      </c>
    </row>
    <row r="358" spans="9:9">
      <c r="I358" t="s">
        <v>170</v>
      </c>
    </row>
    <row r="359" spans="9:9">
      <c r="I359" t="s">
        <v>170</v>
      </c>
    </row>
    <row r="360" spans="9:9">
      <c r="I360" t="s">
        <v>170</v>
      </c>
    </row>
    <row r="361" spans="9:9">
      <c r="I361" t="s">
        <v>170</v>
      </c>
    </row>
    <row r="362" spans="9:9">
      <c r="I362" t="s">
        <v>170</v>
      </c>
    </row>
    <row r="363" spans="9:9">
      <c r="I363" t="s">
        <v>170</v>
      </c>
    </row>
    <row r="364" spans="9:9">
      <c r="I364" t="s">
        <v>170</v>
      </c>
    </row>
    <row r="365" spans="9:9">
      <c r="I365" t="s">
        <v>170</v>
      </c>
    </row>
    <row r="366" spans="9:9">
      <c r="I366" t="s">
        <v>170</v>
      </c>
    </row>
    <row r="367" spans="9:9">
      <c r="I367" t="s">
        <v>170</v>
      </c>
    </row>
    <row r="368" spans="9:9">
      <c r="I368" t="s">
        <v>170</v>
      </c>
    </row>
    <row r="369" spans="9:9">
      <c r="I369" t="s">
        <v>170</v>
      </c>
    </row>
    <row r="370" spans="9:9">
      <c r="I370" t="s">
        <v>170</v>
      </c>
    </row>
    <row r="371" spans="9:9">
      <c r="I371" t="s">
        <v>170</v>
      </c>
    </row>
    <row r="372" spans="9:9">
      <c r="I372" t="s">
        <v>170</v>
      </c>
    </row>
    <row r="373" spans="9:9">
      <c r="I373" t="s">
        <v>170</v>
      </c>
    </row>
    <row r="374" spans="9:9">
      <c r="I374" t="s">
        <v>170</v>
      </c>
    </row>
    <row r="375" spans="9:9">
      <c r="I375" t="s">
        <v>170</v>
      </c>
    </row>
    <row r="376" spans="9:9">
      <c r="I376" t="s">
        <v>170</v>
      </c>
    </row>
    <row r="377" spans="9:9">
      <c r="I377" t="s">
        <v>170</v>
      </c>
    </row>
    <row r="378" spans="9:9">
      <c r="I378" t="s">
        <v>170</v>
      </c>
    </row>
    <row r="379" spans="9:9">
      <c r="I379" t="s">
        <v>170</v>
      </c>
    </row>
    <row r="380" spans="9:9">
      <c r="I380" t="s">
        <v>170</v>
      </c>
    </row>
    <row r="381" spans="9:9">
      <c r="I381" t="s">
        <v>170</v>
      </c>
    </row>
    <row r="382" spans="9:9">
      <c r="I382" t="s">
        <v>170</v>
      </c>
    </row>
    <row r="383" spans="9:9">
      <c r="I383" t="s">
        <v>170</v>
      </c>
    </row>
    <row r="384" spans="9:9">
      <c r="I384" t="s">
        <v>170</v>
      </c>
    </row>
    <row r="385" spans="9:9">
      <c r="I385" t="s">
        <v>170</v>
      </c>
    </row>
    <row r="386" spans="9:9">
      <c r="I386" t="s">
        <v>170</v>
      </c>
    </row>
    <row r="387" spans="9:9">
      <c r="I387" t="s">
        <v>170</v>
      </c>
    </row>
    <row r="388" spans="9:9">
      <c r="I388" t="s">
        <v>170</v>
      </c>
    </row>
    <row r="389" spans="9:9">
      <c r="I389" t="s">
        <v>170</v>
      </c>
    </row>
    <row r="390" spans="9:9">
      <c r="I390" t="s">
        <v>170</v>
      </c>
    </row>
    <row r="391" spans="9:9">
      <c r="I391" t="s">
        <v>170</v>
      </c>
    </row>
    <row r="392" spans="9:9">
      <c r="I392" t="s">
        <v>170</v>
      </c>
    </row>
    <row r="393" spans="9:9">
      <c r="I393" t="s">
        <v>170</v>
      </c>
    </row>
    <row r="394" spans="9:9">
      <c r="I394" t="s">
        <v>170</v>
      </c>
    </row>
    <row r="395" spans="9:9">
      <c r="I395" t="s">
        <v>170</v>
      </c>
    </row>
    <row r="396" spans="9:9">
      <c r="I396" t="s">
        <v>170</v>
      </c>
    </row>
    <row r="397" spans="9:9">
      <c r="I397" t="s">
        <v>170</v>
      </c>
    </row>
    <row r="398" spans="9:9">
      <c r="I398" t="s">
        <v>170</v>
      </c>
    </row>
    <row r="399" spans="9:9">
      <c r="I399" t="s">
        <v>170</v>
      </c>
    </row>
    <row r="400" spans="9:9">
      <c r="I400" t="s">
        <v>170</v>
      </c>
    </row>
    <row r="401" spans="9:9">
      <c r="I401" t="s">
        <v>170</v>
      </c>
    </row>
    <row r="402" spans="9:9">
      <c r="I402" t="s">
        <v>170</v>
      </c>
    </row>
    <row r="403" spans="9:9">
      <c r="I403" t="s">
        <v>170</v>
      </c>
    </row>
    <row r="404" spans="9:9">
      <c r="I404" t="s">
        <v>170</v>
      </c>
    </row>
    <row r="405" spans="9:9">
      <c r="I405" t="s">
        <v>170</v>
      </c>
    </row>
    <row r="406" spans="9:9">
      <c r="I406" t="s">
        <v>170</v>
      </c>
    </row>
    <row r="407" spans="9:9">
      <c r="I407" t="s">
        <v>170</v>
      </c>
    </row>
    <row r="408" spans="9:9">
      <c r="I408" t="s">
        <v>170</v>
      </c>
    </row>
    <row r="409" spans="9:9">
      <c r="I409" t="s">
        <v>170</v>
      </c>
    </row>
    <row r="410" spans="9:9">
      <c r="I410" t="s">
        <v>170</v>
      </c>
    </row>
    <row r="411" spans="9:9">
      <c r="I411" t="s">
        <v>170</v>
      </c>
    </row>
    <row r="412" spans="9:9">
      <c r="I412" t="s">
        <v>170</v>
      </c>
    </row>
    <row r="413" spans="9:9">
      <c r="I413" t="s">
        <v>170</v>
      </c>
    </row>
    <row r="414" spans="9:9">
      <c r="I414" t="s">
        <v>170</v>
      </c>
    </row>
    <row r="415" spans="9:9">
      <c r="I415" t="s">
        <v>170</v>
      </c>
    </row>
    <row r="416" spans="9:9">
      <c r="I416" t="s">
        <v>170</v>
      </c>
    </row>
    <row r="417" spans="9:9">
      <c r="I417" t="s">
        <v>170</v>
      </c>
    </row>
    <row r="418" spans="9:9">
      <c r="I418" t="s">
        <v>170</v>
      </c>
    </row>
    <row r="419" spans="9:9">
      <c r="I419" t="s">
        <v>170</v>
      </c>
    </row>
    <row r="420" spans="9:9">
      <c r="I420" t="s">
        <v>170</v>
      </c>
    </row>
    <row r="421" spans="9:9">
      <c r="I421" t="s">
        <v>170</v>
      </c>
    </row>
    <row r="422" spans="9:9">
      <c r="I422" t="s">
        <v>170</v>
      </c>
    </row>
    <row r="423" spans="9:9">
      <c r="I423" t="s">
        <v>170</v>
      </c>
    </row>
    <row r="424" spans="9:9">
      <c r="I424" t="s">
        <v>170</v>
      </c>
    </row>
    <row r="425" spans="9:9">
      <c r="I425" t="s">
        <v>170</v>
      </c>
    </row>
    <row r="426" spans="9:9">
      <c r="I426" t="s">
        <v>170</v>
      </c>
    </row>
    <row r="427" spans="9:9">
      <c r="I427" t="s">
        <v>170</v>
      </c>
    </row>
    <row r="428" spans="9:9">
      <c r="I428" t="s">
        <v>170</v>
      </c>
    </row>
    <row r="429" spans="9:9">
      <c r="I429" t="s">
        <v>170</v>
      </c>
    </row>
    <row r="430" spans="9:9">
      <c r="I430" t="s">
        <v>170</v>
      </c>
    </row>
    <row r="431" spans="9:9">
      <c r="I431" t="s">
        <v>170</v>
      </c>
    </row>
    <row r="432" spans="9:9">
      <c r="I432" t="s">
        <v>170</v>
      </c>
    </row>
    <row r="433" spans="9:9">
      <c r="I433" t="s">
        <v>170</v>
      </c>
    </row>
    <row r="434" spans="9:9">
      <c r="I434" t="s">
        <v>170</v>
      </c>
    </row>
    <row r="435" spans="9:9">
      <c r="I435" t="s">
        <v>170</v>
      </c>
    </row>
    <row r="436" spans="9:9">
      <c r="I436" t="s">
        <v>170</v>
      </c>
    </row>
    <row r="437" spans="9:9">
      <c r="I437" t="s">
        <v>170</v>
      </c>
    </row>
    <row r="438" spans="9:9">
      <c r="I438" t="s">
        <v>170</v>
      </c>
    </row>
    <row r="439" spans="9:9">
      <c r="I439" t="s">
        <v>170</v>
      </c>
    </row>
    <row r="440" spans="9:9">
      <c r="I440" t="s">
        <v>170</v>
      </c>
    </row>
    <row r="441" spans="9:9">
      <c r="I441" t="s">
        <v>170</v>
      </c>
    </row>
    <row r="442" spans="9:9">
      <c r="I442" t="s">
        <v>170</v>
      </c>
    </row>
    <row r="443" spans="9:9">
      <c r="I443" t="s">
        <v>170</v>
      </c>
    </row>
    <row r="444" spans="9:9">
      <c r="I444" t="s">
        <v>170</v>
      </c>
    </row>
    <row r="445" spans="9:9">
      <c r="I445" t="s">
        <v>170</v>
      </c>
    </row>
    <row r="446" spans="9:9">
      <c r="I446" t="s">
        <v>170</v>
      </c>
    </row>
    <row r="447" spans="9:9">
      <c r="I447" t="s">
        <v>170</v>
      </c>
    </row>
    <row r="448" spans="9:9">
      <c r="I448" t="s">
        <v>170</v>
      </c>
    </row>
    <row r="449" spans="9:9">
      <c r="I449" t="s">
        <v>170</v>
      </c>
    </row>
    <row r="450" spans="9:9">
      <c r="I450" t="s">
        <v>170</v>
      </c>
    </row>
    <row r="451" spans="9:9">
      <c r="I451" t="s">
        <v>170</v>
      </c>
    </row>
    <row r="452" spans="9:9">
      <c r="I452" t="s">
        <v>170</v>
      </c>
    </row>
    <row r="453" spans="9:9">
      <c r="I453" t="s">
        <v>170</v>
      </c>
    </row>
    <row r="454" spans="9:9">
      <c r="I454" t="s">
        <v>170</v>
      </c>
    </row>
    <row r="455" spans="9:9">
      <c r="I455" t="s">
        <v>170</v>
      </c>
    </row>
    <row r="456" spans="9:9">
      <c r="I456" t="s">
        <v>170</v>
      </c>
    </row>
    <row r="457" spans="9:9">
      <c r="I457" t="s">
        <v>170</v>
      </c>
    </row>
    <row r="458" spans="9:9">
      <c r="I458" t="s">
        <v>170</v>
      </c>
    </row>
    <row r="459" spans="9:9">
      <c r="I459" t="s">
        <v>170</v>
      </c>
    </row>
    <row r="460" spans="9:9">
      <c r="I460" t="s">
        <v>170</v>
      </c>
    </row>
    <row r="461" spans="9:9">
      <c r="I461" t="s">
        <v>170</v>
      </c>
    </row>
    <row r="462" spans="9:9">
      <c r="I462" t="s">
        <v>170</v>
      </c>
    </row>
    <row r="463" spans="9:9">
      <c r="I463" t="s">
        <v>170</v>
      </c>
    </row>
    <row r="464" spans="9:9">
      <c r="I464" t="s">
        <v>170</v>
      </c>
    </row>
    <row r="465" spans="9:9">
      <c r="I465" t="s">
        <v>170</v>
      </c>
    </row>
    <row r="466" spans="9:9">
      <c r="I466" t="s">
        <v>170</v>
      </c>
    </row>
    <row r="467" spans="9:9">
      <c r="I467" t="s">
        <v>170</v>
      </c>
    </row>
    <row r="468" spans="9:9">
      <c r="I468" t="s">
        <v>170</v>
      </c>
    </row>
    <row r="469" spans="9:9">
      <c r="I469" t="s">
        <v>170</v>
      </c>
    </row>
    <row r="470" spans="9:9">
      <c r="I470" t="s">
        <v>170</v>
      </c>
    </row>
    <row r="471" spans="9:9">
      <c r="I471" t="s">
        <v>170</v>
      </c>
    </row>
    <row r="472" spans="9:9">
      <c r="I472" t="s">
        <v>170</v>
      </c>
    </row>
    <row r="473" spans="9:9">
      <c r="I473" t="s">
        <v>170</v>
      </c>
    </row>
    <row r="474" spans="9:9">
      <c r="I474" t="s">
        <v>170</v>
      </c>
    </row>
    <row r="475" spans="9:9">
      <c r="I475" t="s">
        <v>170</v>
      </c>
    </row>
    <row r="476" spans="9:9">
      <c r="I476" t="s">
        <v>170</v>
      </c>
    </row>
    <row r="477" spans="9:9">
      <c r="I477" t="s">
        <v>170</v>
      </c>
    </row>
    <row r="478" spans="9:9">
      <c r="I478" t="s">
        <v>170</v>
      </c>
    </row>
    <row r="479" spans="9:9">
      <c r="I479" t="s">
        <v>170</v>
      </c>
    </row>
    <row r="480" spans="9:9">
      <c r="I480" t="s">
        <v>170</v>
      </c>
    </row>
    <row r="481" spans="9:9">
      <c r="I481" t="s">
        <v>170</v>
      </c>
    </row>
    <row r="482" spans="9:9">
      <c r="I482" t="s">
        <v>170</v>
      </c>
    </row>
    <row r="483" spans="9:9">
      <c r="I483" t="s">
        <v>170</v>
      </c>
    </row>
    <row r="484" spans="9:9">
      <c r="I484" t="s">
        <v>170</v>
      </c>
    </row>
    <row r="485" spans="9:9">
      <c r="I485" t="s">
        <v>170</v>
      </c>
    </row>
    <row r="486" spans="9:9">
      <c r="I486" t="s">
        <v>170</v>
      </c>
    </row>
    <row r="487" spans="9:9">
      <c r="I487" t="s">
        <v>170</v>
      </c>
    </row>
    <row r="488" spans="9:9">
      <c r="I488" t="s">
        <v>170</v>
      </c>
    </row>
    <row r="489" spans="9:9">
      <c r="I489" t="s">
        <v>170</v>
      </c>
    </row>
    <row r="490" spans="9:9">
      <c r="I490" t="s">
        <v>170</v>
      </c>
    </row>
    <row r="491" spans="9:9">
      <c r="I491" t="s">
        <v>170</v>
      </c>
    </row>
    <row r="492" spans="9:9">
      <c r="I492" t="s">
        <v>170</v>
      </c>
    </row>
    <row r="493" spans="9:9">
      <c r="I493" t="s">
        <v>170</v>
      </c>
    </row>
    <row r="494" spans="9:9">
      <c r="I494" t="s">
        <v>170</v>
      </c>
    </row>
    <row r="495" spans="9:9">
      <c r="I495" t="s">
        <v>170</v>
      </c>
    </row>
    <row r="496" spans="9:9">
      <c r="I496" t="s">
        <v>170</v>
      </c>
    </row>
    <row r="497" spans="9:9">
      <c r="I497" t="s">
        <v>170</v>
      </c>
    </row>
    <row r="498" spans="9:9">
      <c r="I498" t="s">
        <v>170</v>
      </c>
    </row>
    <row r="499" spans="9:9">
      <c r="I499" t="s">
        <v>170</v>
      </c>
    </row>
    <row r="500" spans="9:9">
      <c r="I500" t="s">
        <v>170</v>
      </c>
    </row>
    <row r="501" spans="9:9">
      <c r="I501" t="s">
        <v>170</v>
      </c>
    </row>
    <row r="502" spans="9:9">
      <c r="I502" t="s">
        <v>170</v>
      </c>
    </row>
    <row r="503" spans="9:9">
      <c r="I503" t="s">
        <v>170</v>
      </c>
    </row>
    <row r="504" spans="9:9">
      <c r="I504" t="s">
        <v>170</v>
      </c>
    </row>
    <row r="505" spans="9:9">
      <c r="I505" t="s">
        <v>170</v>
      </c>
    </row>
    <row r="506" spans="9:9">
      <c r="I506" t="s">
        <v>170</v>
      </c>
    </row>
    <row r="507" spans="9:9">
      <c r="I507" t="s">
        <v>170</v>
      </c>
    </row>
    <row r="508" spans="9:9">
      <c r="I508" t="s">
        <v>170</v>
      </c>
    </row>
    <row r="509" spans="9:9">
      <c r="I509" t="s">
        <v>170</v>
      </c>
    </row>
    <row r="510" spans="9:9">
      <c r="I510" t="s">
        <v>170</v>
      </c>
    </row>
    <row r="511" spans="9:9">
      <c r="I511" t="s">
        <v>170</v>
      </c>
    </row>
    <row r="512" spans="9:9">
      <c r="I512" t="s">
        <v>170</v>
      </c>
    </row>
    <row r="513" spans="9:9">
      <c r="I513" t="s">
        <v>170</v>
      </c>
    </row>
    <row r="514" spans="9:9">
      <c r="I514" t="s">
        <v>170</v>
      </c>
    </row>
    <row r="515" spans="9:9">
      <c r="I515" t="s">
        <v>170</v>
      </c>
    </row>
    <row r="516" spans="9:9">
      <c r="I516" t="s">
        <v>170</v>
      </c>
    </row>
    <row r="517" spans="9:9">
      <c r="I517" t="s">
        <v>170</v>
      </c>
    </row>
    <row r="518" spans="9:9">
      <c r="I518" t="s">
        <v>170</v>
      </c>
    </row>
    <row r="519" spans="9:9">
      <c r="I519" t="s">
        <v>170</v>
      </c>
    </row>
    <row r="520" spans="9:9">
      <c r="I520" t="s">
        <v>170</v>
      </c>
    </row>
    <row r="521" spans="9:9">
      <c r="I521" t="s">
        <v>170</v>
      </c>
    </row>
    <row r="522" spans="9:9">
      <c r="I522" t="s">
        <v>170</v>
      </c>
    </row>
    <row r="523" spans="9:9">
      <c r="I523" t="s">
        <v>170</v>
      </c>
    </row>
    <row r="524" spans="9:9">
      <c r="I524" t="s">
        <v>170</v>
      </c>
    </row>
    <row r="525" spans="9:9">
      <c r="I525" t="s">
        <v>170</v>
      </c>
    </row>
    <row r="526" spans="9:9">
      <c r="I526" t="s">
        <v>170</v>
      </c>
    </row>
    <row r="527" spans="9:9">
      <c r="I527" t="s">
        <v>170</v>
      </c>
    </row>
    <row r="528" spans="9:9">
      <c r="I528" t="s">
        <v>170</v>
      </c>
    </row>
    <row r="529" spans="9:9">
      <c r="I529" t="s">
        <v>170</v>
      </c>
    </row>
    <row r="530" spans="9:9">
      <c r="I530" t="s">
        <v>170</v>
      </c>
    </row>
    <row r="531" spans="9:9">
      <c r="I531" t="s">
        <v>170</v>
      </c>
    </row>
    <row r="532" spans="9:9">
      <c r="I532" t="s">
        <v>170</v>
      </c>
    </row>
    <row r="533" spans="9:9">
      <c r="I533" t="s">
        <v>170</v>
      </c>
    </row>
    <row r="534" spans="9:9">
      <c r="I534" t="s">
        <v>170</v>
      </c>
    </row>
    <row r="535" spans="9:9">
      <c r="I535" t="s">
        <v>170</v>
      </c>
    </row>
    <row r="536" spans="9:9">
      <c r="I536" t="s">
        <v>170</v>
      </c>
    </row>
    <row r="537" spans="9:9">
      <c r="I537" t="s">
        <v>170</v>
      </c>
    </row>
    <row r="538" spans="9:9">
      <c r="I538" t="s">
        <v>170</v>
      </c>
    </row>
    <row r="539" spans="9:9">
      <c r="I539" t="s">
        <v>170</v>
      </c>
    </row>
    <row r="540" spans="9:9">
      <c r="I540" t="s">
        <v>170</v>
      </c>
    </row>
    <row r="541" spans="9:9">
      <c r="I541" t="s">
        <v>170</v>
      </c>
    </row>
    <row r="542" spans="9:9">
      <c r="I542" t="s">
        <v>170</v>
      </c>
    </row>
    <row r="543" spans="9:9">
      <c r="I543" t="s">
        <v>170</v>
      </c>
    </row>
    <row r="544" spans="9:9">
      <c r="I544" t="s">
        <v>170</v>
      </c>
    </row>
    <row r="545" spans="9:9">
      <c r="I545" t="s">
        <v>170</v>
      </c>
    </row>
    <row r="546" spans="9:9">
      <c r="I546" t="s">
        <v>170</v>
      </c>
    </row>
    <row r="547" spans="9:9">
      <c r="I547" t="s">
        <v>170</v>
      </c>
    </row>
    <row r="548" spans="9:9">
      <c r="I548" t="s">
        <v>170</v>
      </c>
    </row>
    <row r="549" spans="9:9">
      <c r="I549" t="s">
        <v>170</v>
      </c>
    </row>
    <row r="550" spans="9:9">
      <c r="I550" t="s">
        <v>170</v>
      </c>
    </row>
    <row r="551" spans="9:9">
      <c r="I551" t="s">
        <v>170</v>
      </c>
    </row>
    <row r="552" spans="9:9">
      <c r="I552" t="s">
        <v>170</v>
      </c>
    </row>
    <row r="553" spans="9:9">
      <c r="I553" t="s">
        <v>170</v>
      </c>
    </row>
    <row r="554" spans="9:9">
      <c r="I554" t="s">
        <v>170</v>
      </c>
    </row>
    <row r="555" spans="9:9">
      <c r="I555" t="s">
        <v>170</v>
      </c>
    </row>
    <row r="556" spans="9:9">
      <c r="I556" t="s">
        <v>170</v>
      </c>
    </row>
    <row r="557" spans="9:9">
      <c r="I557" t="s">
        <v>170</v>
      </c>
    </row>
    <row r="558" spans="9:9">
      <c r="I558" t="s">
        <v>170</v>
      </c>
    </row>
    <row r="559" spans="9:9">
      <c r="I559" t="s">
        <v>170</v>
      </c>
    </row>
    <row r="560" spans="9:9">
      <c r="I560" t="s">
        <v>170</v>
      </c>
    </row>
    <row r="561" spans="9:9">
      <c r="I561" t="s">
        <v>170</v>
      </c>
    </row>
    <row r="562" spans="9:9">
      <c r="I562" t="s">
        <v>170</v>
      </c>
    </row>
    <row r="563" spans="9:9">
      <c r="I563" t="s">
        <v>170</v>
      </c>
    </row>
    <row r="564" spans="9:9">
      <c r="I564" t="s">
        <v>170</v>
      </c>
    </row>
    <row r="565" spans="9:9">
      <c r="I565" t="s">
        <v>170</v>
      </c>
    </row>
    <row r="566" spans="9:9">
      <c r="I566" t="s">
        <v>170</v>
      </c>
    </row>
    <row r="567" spans="9:9">
      <c r="I567" t="s">
        <v>170</v>
      </c>
    </row>
    <row r="568" spans="9:9">
      <c r="I568" t="s">
        <v>170</v>
      </c>
    </row>
    <row r="569" spans="9:9">
      <c r="I569" t="s">
        <v>170</v>
      </c>
    </row>
    <row r="570" spans="9:9">
      <c r="I570" t="s">
        <v>170</v>
      </c>
    </row>
    <row r="571" spans="9:9">
      <c r="I571" t="s">
        <v>170</v>
      </c>
    </row>
    <row r="572" spans="9:9">
      <c r="I572" t="s">
        <v>170</v>
      </c>
    </row>
    <row r="573" spans="9:9">
      <c r="I573" t="s">
        <v>170</v>
      </c>
    </row>
    <row r="574" spans="9:9">
      <c r="I574" t="s">
        <v>170</v>
      </c>
    </row>
    <row r="575" spans="9:9">
      <c r="I575" t="s">
        <v>170</v>
      </c>
    </row>
    <row r="576" spans="9:9">
      <c r="I576" t="s">
        <v>170</v>
      </c>
    </row>
    <row r="577" spans="9:9">
      <c r="I577" t="s">
        <v>170</v>
      </c>
    </row>
    <row r="578" spans="9:9">
      <c r="I578" t="s">
        <v>170</v>
      </c>
    </row>
    <row r="579" spans="9:9">
      <c r="I579" t="s">
        <v>170</v>
      </c>
    </row>
    <row r="580" spans="9:9">
      <c r="I580" t="s">
        <v>170</v>
      </c>
    </row>
    <row r="581" spans="9:9">
      <c r="I581" t="s">
        <v>170</v>
      </c>
    </row>
    <row r="582" spans="9:9">
      <c r="I582" t="s">
        <v>170</v>
      </c>
    </row>
    <row r="583" spans="9:9">
      <c r="I583" t="s">
        <v>170</v>
      </c>
    </row>
    <row r="584" spans="9:9">
      <c r="I584" t="s">
        <v>170</v>
      </c>
    </row>
    <row r="585" spans="9:9">
      <c r="I585" t="s">
        <v>170</v>
      </c>
    </row>
    <row r="586" spans="9:9">
      <c r="I586" t="s">
        <v>170</v>
      </c>
    </row>
    <row r="587" spans="9:9">
      <c r="I587" t="s">
        <v>170</v>
      </c>
    </row>
    <row r="588" spans="9:9">
      <c r="I588" t="s">
        <v>170</v>
      </c>
    </row>
    <row r="589" spans="9:9">
      <c r="I589" t="s">
        <v>170</v>
      </c>
    </row>
    <row r="590" spans="9:9">
      <c r="I590" t="s">
        <v>170</v>
      </c>
    </row>
    <row r="591" spans="9:9">
      <c r="I591" t="s">
        <v>170</v>
      </c>
    </row>
    <row r="592" spans="9:9">
      <c r="I592" t="s">
        <v>170</v>
      </c>
    </row>
    <row r="593" spans="9:9">
      <c r="I593" t="s">
        <v>170</v>
      </c>
    </row>
    <row r="594" spans="9:9">
      <c r="I594" t="s">
        <v>170</v>
      </c>
    </row>
    <row r="595" spans="9:9">
      <c r="I595" t="s">
        <v>170</v>
      </c>
    </row>
    <row r="596" spans="9:9">
      <c r="I596" t="s">
        <v>170</v>
      </c>
    </row>
    <row r="597" spans="9:9">
      <c r="I597" t="s">
        <v>170</v>
      </c>
    </row>
    <row r="598" spans="9:9">
      <c r="I598" t="s">
        <v>170</v>
      </c>
    </row>
    <row r="599" spans="9:9">
      <c r="I599" t="s">
        <v>170</v>
      </c>
    </row>
    <row r="600" spans="9:9">
      <c r="I600" t="s">
        <v>170</v>
      </c>
    </row>
    <row r="601" spans="9:9">
      <c r="I601" t="s">
        <v>170</v>
      </c>
    </row>
    <row r="602" spans="9:9">
      <c r="I602" t="s">
        <v>170</v>
      </c>
    </row>
    <row r="603" spans="9:9">
      <c r="I603" t="s">
        <v>170</v>
      </c>
    </row>
    <row r="604" spans="9:9">
      <c r="I604" t="s">
        <v>170</v>
      </c>
    </row>
    <row r="605" spans="9:9">
      <c r="I605" t="s">
        <v>170</v>
      </c>
    </row>
    <row r="606" spans="9:9">
      <c r="I606" t="s">
        <v>170</v>
      </c>
    </row>
    <row r="607" spans="9:9">
      <c r="I607" t="s">
        <v>170</v>
      </c>
    </row>
    <row r="608" spans="9:9">
      <c r="I608" t="s">
        <v>170</v>
      </c>
    </row>
    <row r="609" spans="9:9">
      <c r="I609" t="s">
        <v>170</v>
      </c>
    </row>
    <row r="610" spans="9:9">
      <c r="I610" t="s">
        <v>170</v>
      </c>
    </row>
    <row r="611" spans="9:9">
      <c r="I611" t="s">
        <v>170</v>
      </c>
    </row>
    <row r="612" spans="9:9">
      <c r="I612" t="s">
        <v>170</v>
      </c>
    </row>
    <row r="613" spans="9:9">
      <c r="I613" t="s">
        <v>170</v>
      </c>
    </row>
    <row r="614" spans="9:9">
      <c r="I614" t="s">
        <v>170</v>
      </c>
    </row>
    <row r="615" spans="9:9">
      <c r="I615" t="s">
        <v>170</v>
      </c>
    </row>
    <row r="616" spans="9:9">
      <c r="I616" t="s">
        <v>170</v>
      </c>
    </row>
    <row r="617" spans="9:9">
      <c r="I617" t="s">
        <v>170</v>
      </c>
    </row>
    <row r="618" spans="9:9">
      <c r="I618" t="s">
        <v>170</v>
      </c>
    </row>
    <row r="619" spans="9:9">
      <c r="I619" t="s">
        <v>170</v>
      </c>
    </row>
    <row r="620" spans="9:9">
      <c r="I620" t="s">
        <v>170</v>
      </c>
    </row>
    <row r="621" spans="9:9">
      <c r="I621" t="s">
        <v>170</v>
      </c>
    </row>
    <row r="622" spans="9:9">
      <c r="I622" t="s">
        <v>170</v>
      </c>
    </row>
    <row r="623" spans="9:9">
      <c r="I623" t="s">
        <v>170</v>
      </c>
    </row>
    <row r="624" spans="9:9">
      <c r="I624" t="s">
        <v>170</v>
      </c>
    </row>
    <row r="625" spans="9:9">
      <c r="I625" t="s">
        <v>170</v>
      </c>
    </row>
    <row r="626" spans="9:9">
      <c r="I626" t="s">
        <v>170</v>
      </c>
    </row>
    <row r="627" spans="9:9">
      <c r="I627" t="s">
        <v>170</v>
      </c>
    </row>
    <row r="628" spans="9:9">
      <c r="I628" t="s">
        <v>170</v>
      </c>
    </row>
    <row r="629" spans="9:9">
      <c r="I629" t="s">
        <v>170</v>
      </c>
    </row>
    <row r="630" spans="9:9">
      <c r="I630" t="s">
        <v>170</v>
      </c>
    </row>
    <row r="631" spans="9:9">
      <c r="I631" t="s">
        <v>170</v>
      </c>
    </row>
    <row r="632" spans="9:9">
      <c r="I632" t="s">
        <v>170</v>
      </c>
    </row>
    <row r="633" spans="9:9">
      <c r="I633" t="s">
        <v>170</v>
      </c>
    </row>
    <row r="634" spans="9:9">
      <c r="I634" t="s">
        <v>170</v>
      </c>
    </row>
    <row r="635" spans="9:9">
      <c r="I635" t="s">
        <v>170</v>
      </c>
    </row>
    <row r="636" spans="9:9">
      <c r="I636" t="s">
        <v>170</v>
      </c>
    </row>
    <row r="637" spans="9:9">
      <c r="I637" t="s">
        <v>170</v>
      </c>
    </row>
    <row r="638" spans="9:9">
      <c r="I638" t="s">
        <v>170</v>
      </c>
    </row>
    <row r="639" spans="9:9">
      <c r="I639" t="s">
        <v>170</v>
      </c>
    </row>
    <row r="640" spans="9:9">
      <c r="I640" t="s">
        <v>170</v>
      </c>
    </row>
    <row r="641" spans="9:9">
      <c r="I641" t="s">
        <v>170</v>
      </c>
    </row>
    <row r="642" spans="9:9">
      <c r="I642" t="s">
        <v>170</v>
      </c>
    </row>
    <row r="643" spans="9:9">
      <c r="I643" t="s">
        <v>170</v>
      </c>
    </row>
    <row r="644" spans="9:9">
      <c r="I644" t="s">
        <v>170</v>
      </c>
    </row>
    <row r="645" spans="9:9">
      <c r="I645" t="s">
        <v>170</v>
      </c>
    </row>
    <row r="646" spans="9:9">
      <c r="I646" t="s">
        <v>170</v>
      </c>
    </row>
    <row r="647" spans="9:9">
      <c r="I647" t="s">
        <v>170</v>
      </c>
    </row>
    <row r="648" spans="9:9">
      <c r="I648" t="s">
        <v>170</v>
      </c>
    </row>
    <row r="649" spans="9:9">
      <c r="I649" t="s">
        <v>170</v>
      </c>
    </row>
    <row r="650" spans="9:9">
      <c r="I650" t="s">
        <v>170</v>
      </c>
    </row>
    <row r="651" spans="9:9">
      <c r="I651" t="s">
        <v>170</v>
      </c>
    </row>
    <row r="652" spans="9:9">
      <c r="I652" t="s">
        <v>170</v>
      </c>
    </row>
    <row r="653" spans="9:9">
      <c r="I653" t="s">
        <v>170</v>
      </c>
    </row>
    <row r="654" spans="9:9">
      <c r="I654" t="s">
        <v>170</v>
      </c>
    </row>
    <row r="655" spans="9:9">
      <c r="I655" t="s">
        <v>170</v>
      </c>
    </row>
    <row r="656" spans="9:9">
      <c r="I656" t="s">
        <v>170</v>
      </c>
    </row>
    <row r="657" spans="9:9">
      <c r="I657" t="s">
        <v>170</v>
      </c>
    </row>
    <row r="658" spans="9:9">
      <c r="I658" t="s">
        <v>170</v>
      </c>
    </row>
    <row r="659" spans="9:9">
      <c r="I659" t="s">
        <v>170</v>
      </c>
    </row>
    <row r="660" spans="9:9">
      <c r="I660" t="s">
        <v>170</v>
      </c>
    </row>
    <row r="661" spans="9:9">
      <c r="I661" t="s">
        <v>170</v>
      </c>
    </row>
    <row r="662" spans="9:9">
      <c r="I662" t="s">
        <v>170</v>
      </c>
    </row>
    <row r="663" spans="9:9">
      <c r="I663" t="s">
        <v>170</v>
      </c>
    </row>
    <row r="664" spans="9:9">
      <c r="I664" t="s">
        <v>170</v>
      </c>
    </row>
    <row r="665" spans="9:9">
      <c r="I665" t="s">
        <v>170</v>
      </c>
    </row>
    <row r="666" spans="9:9">
      <c r="I666" t="s">
        <v>170</v>
      </c>
    </row>
    <row r="667" spans="9:9">
      <c r="I667" t="s">
        <v>170</v>
      </c>
    </row>
    <row r="668" spans="9:9">
      <c r="I668" t="s">
        <v>170</v>
      </c>
    </row>
    <row r="669" spans="9:9">
      <c r="I669" t="s">
        <v>170</v>
      </c>
    </row>
    <row r="670" spans="9:9">
      <c r="I670" t="s">
        <v>170</v>
      </c>
    </row>
    <row r="671" spans="9:9">
      <c r="I671" t="s">
        <v>170</v>
      </c>
    </row>
    <row r="672" spans="9:9">
      <c r="I672" t="s">
        <v>170</v>
      </c>
    </row>
    <row r="673" spans="9:9">
      <c r="I673" t="s">
        <v>170</v>
      </c>
    </row>
    <row r="674" spans="9:9">
      <c r="I674" t="s">
        <v>170</v>
      </c>
    </row>
    <row r="675" spans="9:9">
      <c r="I675" t="s">
        <v>170</v>
      </c>
    </row>
    <row r="676" spans="9:9">
      <c r="I676" t="s">
        <v>170</v>
      </c>
    </row>
    <row r="677" spans="9:9">
      <c r="I677" t="s">
        <v>170</v>
      </c>
    </row>
    <row r="678" spans="9:9">
      <c r="I678" t="s">
        <v>170</v>
      </c>
    </row>
    <row r="679" spans="9:9">
      <c r="I679" t="s">
        <v>170</v>
      </c>
    </row>
    <row r="680" spans="9:9">
      <c r="I680" t="s">
        <v>170</v>
      </c>
    </row>
    <row r="681" spans="9:9">
      <c r="I681" t="s">
        <v>170</v>
      </c>
    </row>
    <row r="682" spans="9:9">
      <c r="I682" t="s">
        <v>170</v>
      </c>
    </row>
    <row r="683" spans="9:9">
      <c r="I683" t="s">
        <v>170</v>
      </c>
    </row>
    <row r="684" spans="9:9">
      <c r="I684" t="s">
        <v>170</v>
      </c>
    </row>
    <row r="685" spans="9:9">
      <c r="I685" t="s">
        <v>170</v>
      </c>
    </row>
    <row r="686" spans="9:9">
      <c r="I686" t="s">
        <v>170</v>
      </c>
    </row>
    <row r="687" spans="9:9">
      <c r="I687" t="s">
        <v>170</v>
      </c>
    </row>
    <row r="688" spans="9:9">
      <c r="I688" t="s">
        <v>170</v>
      </c>
    </row>
    <row r="689" spans="9:9">
      <c r="I689" t="s">
        <v>170</v>
      </c>
    </row>
    <row r="690" spans="9:9">
      <c r="I690" t="s">
        <v>170</v>
      </c>
    </row>
    <row r="691" spans="9:9">
      <c r="I691" t="s">
        <v>170</v>
      </c>
    </row>
    <row r="692" spans="9:9">
      <c r="I692" t="s">
        <v>170</v>
      </c>
    </row>
    <row r="693" spans="9:9">
      <c r="I693" t="s">
        <v>170</v>
      </c>
    </row>
    <row r="694" spans="9:9">
      <c r="I694" t="s">
        <v>170</v>
      </c>
    </row>
    <row r="695" spans="9:9">
      <c r="I695" t="s">
        <v>170</v>
      </c>
    </row>
    <row r="696" spans="9:9">
      <c r="I696" t="s">
        <v>170</v>
      </c>
    </row>
    <row r="697" spans="9:9">
      <c r="I697" t="s">
        <v>170</v>
      </c>
    </row>
    <row r="698" spans="9:9">
      <c r="I698" t="s">
        <v>170</v>
      </c>
    </row>
    <row r="699" spans="9:9">
      <c r="I699" t="s">
        <v>170</v>
      </c>
    </row>
    <row r="700" spans="9:9">
      <c r="I700" t="s">
        <v>170</v>
      </c>
    </row>
    <row r="701" spans="9:9">
      <c r="I701" t="s">
        <v>170</v>
      </c>
    </row>
    <row r="702" spans="9:9">
      <c r="I702" t="s">
        <v>170</v>
      </c>
    </row>
    <row r="703" spans="9:9">
      <c r="I703" t="s">
        <v>170</v>
      </c>
    </row>
    <row r="704" spans="9:9">
      <c r="I704" t="s">
        <v>170</v>
      </c>
    </row>
    <row r="705" spans="9:9">
      <c r="I705" t="s">
        <v>170</v>
      </c>
    </row>
    <row r="706" spans="9:9">
      <c r="I706" t="s">
        <v>170</v>
      </c>
    </row>
    <row r="707" spans="9:9">
      <c r="I707" t="s">
        <v>170</v>
      </c>
    </row>
    <row r="708" spans="9:9">
      <c r="I708" t="s">
        <v>170</v>
      </c>
    </row>
    <row r="709" spans="9:9">
      <c r="I709" t="s">
        <v>170</v>
      </c>
    </row>
    <row r="710" spans="9:9">
      <c r="I710" t="s">
        <v>170</v>
      </c>
    </row>
    <row r="711" spans="9:9">
      <c r="I711" t="s">
        <v>170</v>
      </c>
    </row>
    <row r="712" spans="9:9">
      <c r="I712" t="s">
        <v>170</v>
      </c>
    </row>
    <row r="713" spans="9:9">
      <c r="I713" t="s">
        <v>170</v>
      </c>
    </row>
    <row r="714" spans="9:9">
      <c r="I714" t="s">
        <v>170</v>
      </c>
    </row>
    <row r="715" spans="9:9">
      <c r="I715" t="s">
        <v>170</v>
      </c>
    </row>
    <row r="716" spans="9:9">
      <c r="I716" t="s">
        <v>170</v>
      </c>
    </row>
    <row r="717" spans="9:9">
      <c r="I717" t="s">
        <v>170</v>
      </c>
    </row>
    <row r="718" spans="9:9">
      <c r="I718" t="s">
        <v>170</v>
      </c>
    </row>
    <row r="719" spans="9:9">
      <c r="I719" t="s">
        <v>170</v>
      </c>
    </row>
    <row r="720" spans="9:9">
      <c r="I720" t="s">
        <v>170</v>
      </c>
    </row>
    <row r="721" spans="9:9">
      <c r="I721" t="s">
        <v>170</v>
      </c>
    </row>
    <row r="722" spans="9:9">
      <c r="I722" t="s">
        <v>170</v>
      </c>
    </row>
    <row r="723" spans="9:9">
      <c r="I723" t="s">
        <v>170</v>
      </c>
    </row>
    <row r="724" spans="9:9">
      <c r="I724" t="s">
        <v>170</v>
      </c>
    </row>
    <row r="725" spans="9:9">
      <c r="I725" t="s">
        <v>170</v>
      </c>
    </row>
    <row r="726" spans="9:9">
      <c r="I726" t="s">
        <v>170</v>
      </c>
    </row>
    <row r="727" spans="9:9">
      <c r="I727" t="s">
        <v>170</v>
      </c>
    </row>
    <row r="728" spans="9:9">
      <c r="I728" t="s">
        <v>170</v>
      </c>
    </row>
    <row r="729" spans="9:9">
      <c r="I729" t="s">
        <v>170</v>
      </c>
    </row>
    <row r="730" spans="9:9">
      <c r="I730" t="s">
        <v>170</v>
      </c>
    </row>
    <row r="731" spans="9:9">
      <c r="I731" t="s">
        <v>170</v>
      </c>
    </row>
    <row r="732" spans="9:9">
      <c r="I732" t="s">
        <v>170</v>
      </c>
    </row>
    <row r="733" spans="9:9">
      <c r="I733" t="s">
        <v>170</v>
      </c>
    </row>
    <row r="734" spans="9:9">
      <c r="I734" t="s">
        <v>170</v>
      </c>
    </row>
    <row r="735" spans="9:9">
      <c r="I735" t="s">
        <v>170</v>
      </c>
    </row>
    <row r="736" spans="9:9">
      <c r="I736" t="s">
        <v>170</v>
      </c>
    </row>
    <row r="737" spans="9:9">
      <c r="I737" t="s">
        <v>170</v>
      </c>
    </row>
    <row r="738" spans="9:9">
      <c r="I738" t="s">
        <v>170</v>
      </c>
    </row>
    <row r="739" spans="9:9">
      <c r="I739" t="s">
        <v>170</v>
      </c>
    </row>
    <row r="740" spans="9:9">
      <c r="I740" t="s">
        <v>170</v>
      </c>
    </row>
    <row r="741" spans="9:9">
      <c r="I741" t="s">
        <v>170</v>
      </c>
    </row>
    <row r="742" spans="9:9">
      <c r="I742" t="s">
        <v>170</v>
      </c>
    </row>
    <row r="743" spans="9:9">
      <c r="I743" t="s">
        <v>170</v>
      </c>
    </row>
    <row r="744" spans="9:9">
      <c r="I744" t="s">
        <v>170</v>
      </c>
    </row>
    <row r="745" spans="9:9">
      <c r="I745" t="s">
        <v>170</v>
      </c>
    </row>
    <row r="746" spans="9:9">
      <c r="I746" t="s">
        <v>170</v>
      </c>
    </row>
    <row r="747" spans="9:9">
      <c r="I747" t="s">
        <v>170</v>
      </c>
    </row>
    <row r="748" spans="9:9">
      <c r="I748" t="s">
        <v>170</v>
      </c>
    </row>
    <row r="749" spans="9:9">
      <c r="I749" t="s">
        <v>170</v>
      </c>
    </row>
    <row r="750" spans="9:9">
      <c r="I750" t="s">
        <v>170</v>
      </c>
    </row>
    <row r="751" spans="9:9">
      <c r="I751" t="s">
        <v>170</v>
      </c>
    </row>
    <row r="752" spans="9:9">
      <c r="I752" t="s">
        <v>170</v>
      </c>
    </row>
    <row r="753" spans="9:9">
      <c r="I753" t="s">
        <v>170</v>
      </c>
    </row>
    <row r="754" spans="9:9">
      <c r="I754" t="s">
        <v>170</v>
      </c>
    </row>
    <row r="755" spans="9:9">
      <c r="I755" t="s">
        <v>170</v>
      </c>
    </row>
    <row r="756" spans="9:9">
      <c r="I756" t="s">
        <v>170</v>
      </c>
    </row>
    <row r="757" spans="9:9">
      <c r="I757" t="s">
        <v>170</v>
      </c>
    </row>
    <row r="758" spans="9:9">
      <c r="I758" t="s">
        <v>170</v>
      </c>
    </row>
    <row r="759" spans="9:9">
      <c r="I759" t="s">
        <v>170</v>
      </c>
    </row>
    <row r="760" spans="9:9">
      <c r="I760" t="s">
        <v>170</v>
      </c>
    </row>
    <row r="761" spans="9:9">
      <c r="I761" t="s">
        <v>170</v>
      </c>
    </row>
    <row r="762" spans="9:9">
      <c r="I762" t="s">
        <v>170</v>
      </c>
    </row>
    <row r="763" spans="9:9">
      <c r="I763" t="s">
        <v>170</v>
      </c>
    </row>
    <row r="764" spans="9:9">
      <c r="I764" t="s">
        <v>170</v>
      </c>
    </row>
    <row r="765" spans="9:9">
      <c r="I765" t="s">
        <v>170</v>
      </c>
    </row>
    <row r="766" spans="9:9">
      <c r="I766" t="s">
        <v>170</v>
      </c>
    </row>
    <row r="767" spans="9:9">
      <c r="I767" t="s">
        <v>170</v>
      </c>
    </row>
    <row r="768" spans="9:9">
      <c r="I768" t="s">
        <v>170</v>
      </c>
    </row>
    <row r="769" spans="9:9">
      <c r="I769" t="s">
        <v>170</v>
      </c>
    </row>
    <row r="770" spans="9:9">
      <c r="I770" t="s">
        <v>170</v>
      </c>
    </row>
    <row r="771" spans="9:9">
      <c r="I771" t="s">
        <v>170</v>
      </c>
    </row>
    <row r="772" spans="9:9">
      <c r="I772" t="s">
        <v>170</v>
      </c>
    </row>
    <row r="773" spans="9:9">
      <c r="I773" t="s">
        <v>170</v>
      </c>
    </row>
    <row r="774" spans="9:9">
      <c r="I774" t="s">
        <v>170</v>
      </c>
    </row>
    <row r="775" spans="9:9">
      <c r="I775" t="s">
        <v>170</v>
      </c>
    </row>
    <row r="776" spans="9:9">
      <c r="I776" t="s">
        <v>170</v>
      </c>
    </row>
    <row r="777" spans="9:9">
      <c r="I777" t="s">
        <v>170</v>
      </c>
    </row>
    <row r="778" spans="9:9">
      <c r="I778" t="s">
        <v>170</v>
      </c>
    </row>
    <row r="779" spans="9:9">
      <c r="I779" t="s">
        <v>170</v>
      </c>
    </row>
    <row r="780" spans="9:9">
      <c r="I780" t="s">
        <v>170</v>
      </c>
    </row>
    <row r="781" spans="9:9">
      <c r="I781" t="s">
        <v>170</v>
      </c>
    </row>
    <row r="782" spans="9:9">
      <c r="I782" t="s">
        <v>170</v>
      </c>
    </row>
    <row r="783" spans="9:9">
      <c r="I783" t="s">
        <v>170</v>
      </c>
    </row>
    <row r="784" spans="9:9">
      <c r="I784" t="s">
        <v>170</v>
      </c>
    </row>
    <row r="785" spans="9:9">
      <c r="I785" t="s">
        <v>170</v>
      </c>
    </row>
    <row r="786" spans="9:9">
      <c r="I786" t="s">
        <v>170</v>
      </c>
    </row>
    <row r="787" spans="9:9">
      <c r="I787" t="s">
        <v>170</v>
      </c>
    </row>
    <row r="788" spans="9:9">
      <c r="I788" t="s">
        <v>170</v>
      </c>
    </row>
    <row r="789" spans="9:9">
      <c r="I789" t="s">
        <v>170</v>
      </c>
    </row>
    <row r="790" spans="9:9">
      <c r="I790" t="s">
        <v>170</v>
      </c>
    </row>
    <row r="791" spans="9:9">
      <c r="I791" t="s">
        <v>170</v>
      </c>
    </row>
    <row r="792" spans="9:9">
      <c r="I792" t="s">
        <v>170</v>
      </c>
    </row>
    <row r="793" spans="9:9">
      <c r="I793" t="s">
        <v>170</v>
      </c>
    </row>
    <row r="794" spans="9:9">
      <c r="I794" t="s">
        <v>170</v>
      </c>
    </row>
    <row r="795" spans="9:9">
      <c r="I795" t="s">
        <v>170</v>
      </c>
    </row>
    <row r="796" spans="9:9">
      <c r="I796" t="s">
        <v>170</v>
      </c>
    </row>
    <row r="797" spans="9:9">
      <c r="I797" t="s">
        <v>170</v>
      </c>
    </row>
    <row r="798" spans="9:9">
      <c r="I798" t="s">
        <v>170</v>
      </c>
    </row>
    <row r="799" spans="9:9">
      <c r="I799" t="s">
        <v>170</v>
      </c>
    </row>
    <row r="800" spans="9:9">
      <c r="I800" t="s">
        <v>170</v>
      </c>
    </row>
    <row r="801" spans="9:9">
      <c r="I801" t="s">
        <v>170</v>
      </c>
    </row>
    <row r="802" spans="9:9">
      <c r="I802" t="s">
        <v>170</v>
      </c>
    </row>
    <row r="803" spans="9:9">
      <c r="I803" t="s">
        <v>170</v>
      </c>
    </row>
    <row r="804" spans="9:9">
      <c r="I804" t="s">
        <v>170</v>
      </c>
    </row>
    <row r="805" spans="9:9">
      <c r="I805" t="s">
        <v>170</v>
      </c>
    </row>
    <row r="806" spans="9:9">
      <c r="I806" t="s">
        <v>170</v>
      </c>
    </row>
    <row r="807" spans="9:9">
      <c r="I807" t="s">
        <v>170</v>
      </c>
    </row>
    <row r="808" spans="9:9">
      <c r="I808" t="s">
        <v>170</v>
      </c>
    </row>
    <row r="809" spans="9:9">
      <c r="I809" t="s">
        <v>170</v>
      </c>
    </row>
    <row r="810" spans="9:9">
      <c r="I810" t="s">
        <v>170</v>
      </c>
    </row>
    <row r="811" spans="9:9">
      <c r="I811" t="s">
        <v>170</v>
      </c>
    </row>
    <row r="812" spans="9:9">
      <c r="I812" t="s">
        <v>170</v>
      </c>
    </row>
    <row r="813" spans="9:9">
      <c r="I813" t="s">
        <v>170</v>
      </c>
    </row>
    <row r="814" spans="9:9">
      <c r="I814" t="s">
        <v>170</v>
      </c>
    </row>
    <row r="815" spans="9:9">
      <c r="I815" t="s">
        <v>170</v>
      </c>
    </row>
    <row r="816" spans="9:9">
      <c r="I816" t="s">
        <v>170</v>
      </c>
    </row>
    <row r="817" spans="9:9">
      <c r="I817" t="s">
        <v>170</v>
      </c>
    </row>
    <row r="818" spans="9:9">
      <c r="I818" t="s">
        <v>170</v>
      </c>
    </row>
    <row r="819" spans="9:9">
      <c r="I819" t="s">
        <v>170</v>
      </c>
    </row>
    <row r="820" spans="9:9">
      <c r="I820" t="s">
        <v>170</v>
      </c>
    </row>
    <row r="821" spans="9:9">
      <c r="I821" t="s">
        <v>170</v>
      </c>
    </row>
    <row r="822" spans="9:9">
      <c r="I822" t="s">
        <v>170</v>
      </c>
    </row>
    <row r="823" spans="9:9">
      <c r="I823" t="s">
        <v>170</v>
      </c>
    </row>
    <row r="824" spans="9:9">
      <c r="I824" t="s">
        <v>170</v>
      </c>
    </row>
    <row r="825" spans="9:9">
      <c r="I825" t="s">
        <v>170</v>
      </c>
    </row>
    <row r="826" spans="9:9">
      <c r="I826" t="s">
        <v>170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C031-1151-40DF-8E41-1C0A966B8019}">
  <sheetPr codeName="ApparatusListwHours"/>
  <dimension ref="A1:T30"/>
  <sheetViews>
    <sheetView zoomScale="85" zoomScaleNormal="85" workbookViewId="0">
      <selection activeCell="F2" sqref="F2:G33"/>
    </sheetView>
  </sheetViews>
  <sheetFormatPr defaultRowHeight="15"/>
  <cols>
    <col min="1" max="1" width="43.5703125" bestFit="1" customWidth="1"/>
    <col min="2" max="2" width="12.140625" customWidth="1"/>
    <col min="3" max="3" width="12.85546875" customWidth="1"/>
    <col min="5" max="5" width="45" bestFit="1" customWidth="1"/>
    <col min="6" max="6" width="30.5703125" bestFit="1" customWidth="1"/>
    <col min="7" max="7" width="17.7109375" customWidth="1"/>
  </cols>
  <sheetData>
    <row r="1" spans="1:20">
      <c r="A1" t="s">
        <v>91</v>
      </c>
      <c r="B1" t="s">
        <v>92</v>
      </c>
      <c r="C1" t="s">
        <v>93</v>
      </c>
      <c r="E1" t="s">
        <v>94</v>
      </c>
      <c r="F1" t="s">
        <v>95</v>
      </c>
      <c r="G1" t="s">
        <v>92</v>
      </c>
    </row>
    <row r="2" spans="1:20">
      <c r="T2" t="s">
        <v>172</v>
      </c>
    </row>
    <row r="5" spans="1:20" ht="23.25" customHeight="1"/>
    <row r="29" spans="2:12" ht="16.5">
      <c r="B29" s="214"/>
      <c r="C29" s="214"/>
      <c r="D29" s="214"/>
      <c r="J29" s="215"/>
      <c r="L29" t="str">
        <f ca="1">IF($T$2="AUTO",IF(B29="COMPLETED",NOW(),""),"")</f>
        <v/>
      </c>
    </row>
    <row r="30" spans="2:12" ht="16.5">
      <c r="B30" s="214"/>
      <c r="C30" s="214"/>
      <c r="D30" s="214"/>
      <c r="J30" s="215"/>
      <c r="L30" t="str">
        <f ca="1">IF($T$2="AUTO",IF(B30="COMPLETED",NOW(),""),"")</f>
        <v/>
      </c>
    </row>
  </sheetData>
  <dataValidations count="2">
    <dataValidation type="date" operator="greaterThanOrEqual" allowBlank="1" showDropDown="1" showInputMessage="1" showErrorMessage="1" errorTitle="Date Due" prompt="Enter Apparatus Due Date" sqref="I6:I100" xr:uid="{9F19571F-E37B-44BA-9286-751517CE1E0A}">
      <formula1>TODAY()</formula1>
    </dataValidation>
    <dataValidation type="list" allowBlank="1" showInputMessage="1" showErrorMessage="1" errorTitle="Datasheet" prompt="Check for Completed Datasheet" sqref="K6:K100" xr:uid="{7DE367E9-D30A-4997-BCD1-DD78FD7DFF4D}">
      <formula1>"YES,NO,N/A"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Apparatus Status" prompt="Select Apparatus Status" xr:uid="{1FF3FEEC-668C-4235-9482-2533F0F8B5EE}">
          <x14:formula1>
            <xm:f>All_Lists!$B$2:$B$3</xm:f>
          </x14:formula1>
          <xm:sqref>B34:B100 B29:B30</xm:sqref>
        </x14:dataValidation>
        <x14:dataValidation type="list" allowBlank="1" showInputMessage="1" showErrorMessage="1" errorTitle="Apparatus Availability" prompt="Select Apparatus Availability" xr:uid="{F5D714C5-9602-4A3F-92FC-FADF211EE538}">
          <x14:formula1>
            <xm:f>All_Lists!$C$2:$C$4</xm:f>
          </x14:formula1>
          <xm:sqref>C6:C100</xm:sqref>
        </x14:dataValidation>
        <x14:dataValidation type="list" allowBlank="1" showInputMessage="1" showErrorMessage="1" errorTitle="Apparatus Priority" prompt="Select Apparatus Priority" xr:uid="{829190C3-F7C6-4F39-A514-81B2738FA944}">
          <x14:formula1>
            <xm:f>All_Lists!$D$2:$D$4</xm:f>
          </x14:formula1>
          <xm:sqref>D6:D100</xm:sqref>
        </x14:dataValidation>
        <x14:dataValidation type="list" allowBlank="1" showInputMessage="1" showErrorMessage="1" errorTitle="Apparatus Assessment" prompt="Select Apparatus Assessment" xr:uid="{4B579D39-9034-478E-B55E-FB57864769DC}">
          <x14:formula1>
            <xm:f>All_Lists!$A$2:$A$4</xm:f>
          </x14:formula1>
          <xm:sqref>J6:J100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A245-E17E-4FBC-B867-A6FD95C1AAF1}">
  <sheetPr codeName="All_Tasks"/>
  <dimension ref="A1:V2856"/>
  <sheetViews>
    <sheetView zoomScale="115" zoomScaleNormal="115" workbookViewId="0">
      <selection activeCell="A2" sqref="A2:U2189"/>
    </sheetView>
  </sheetViews>
  <sheetFormatPr defaultRowHeight="15"/>
  <cols>
    <col min="1" max="1" width="15.85546875" bestFit="1" customWidth="1"/>
    <col min="2" max="2" width="14.7109375" bestFit="1" customWidth="1"/>
    <col min="3" max="3" width="7.7109375" bestFit="1" customWidth="1"/>
    <col min="4" max="4" width="16.140625" bestFit="1" customWidth="1"/>
    <col min="5" max="5" width="45" bestFit="1" customWidth="1"/>
    <col min="6" max="6" width="11.5703125" bestFit="1" customWidth="1"/>
    <col min="7" max="7" width="16.5703125" customWidth="1"/>
    <col min="9" max="9" width="6.28515625" bestFit="1" customWidth="1"/>
    <col min="10" max="10" width="11.5703125" bestFit="1" customWidth="1"/>
    <col min="11" max="11" width="11.140625" bestFit="1" customWidth="1"/>
    <col min="12" max="12" width="16.85546875" bestFit="1" customWidth="1"/>
    <col min="13" max="13" width="7.85546875" bestFit="1" customWidth="1"/>
    <col min="14" max="14" width="15" bestFit="1" customWidth="1"/>
    <col min="15" max="15" width="12.42578125" bestFit="1" customWidth="1"/>
    <col min="16" max="16" width="15.7109375" bestFit="1" customWidth="1"/>
    <col min="17" max="17" width="16.140625" bestFit="1" customWidth="1"/>
    <col min="18" max="18" width="14.85546875" bestFit="1" customWidth="1"/>
    <col min="19" max="19" width="7.7109375" bestFit="1" customWidth="1"/>
    <col min="20" max="20" width="12.85546875" bestFit="1" customWidth="1"/>
    <col min="22" max="22" width="18.5703125" bestFit="1" customWidth="1"/>
  </cols>
  <sheetData>
    <row r="1" spans="1:22">
      <c r="A1" s="138" t="s">
        <v>96</v>
      </c>
      <c r="B1" s="138" t="s">
        <v>75</v>
      </c>
      <c r="C1" s="139" t="s">
        <v>97</v>
      </c>
      <c r="D1" s="138" t="s">
        <v>98</v>
      </c>
      <c r="E1" s="138" t="s">
        <v>91</v>
      </c>
      <c r="F1" s="138" t="s">
        <v>99</v>
      </c>
      <c r="G1" s="138" t="s">
        <v>100</v>
      </c>
      <c r="H1" s="140" t="s">
        <v>101</v>
      </c>
      <c r="I1" s="138" t="s">
        <v>102</v>
      </c>
      <c r="J1" s="138" t="s">
        <v>103</v>
      </c>
      <c r="K1" s="138" t="s">
        <v>11</v>
      </c>
      <c r="L1" s="140" t="s">
        <v>12</v>
      </c>
      <c r="M1" s="138" t="s">
        <v>104</v>
      </c>
      <c r="N1" s="138" t="s">
        <v>14</v>
      </c>
      <c r="O1" s="138" t="s">
        <v>15</v>
      </c>
      <c r="P1" s="141" t="s">
        <v>105</v>
      </c>
      <c r="Q1" s="141" t="s">
        <v>106</v>
      </c>
      <c r="R1" s="141" t="s">
        <v>17</v>
      </c>
      <c r="S1" s="138" t="s">
        <v>3</v>
      </c>
      <c r="T1" s="138" t="s">
        <v>4</v>
      </c>
      <c r="U1" s="138" t="s">
        <v>5</v>
      </c>
      <c r="V1" s="138" t="s">
        <v>107</v>
      </c>
    </row>
    <row r="2" spans="1:22">
      <c r="V2" t="str">
        <f>IFERROR(TEXT(VLOOKUP(E2,Apparatus_List_w_Hours!E:F,2,FALSE),"@"),"")</f>
        <v/>
      </c>
    </row>
    <row r="3" spans="1:22">
      <c r="V3" t="str">
        <f>IFERROR(TEXT(VLOOKUP(E3,Apparatus_List_w_Hours!E:F,2,FALSE),"@"),"")</f>
        <v/>
      </c>
    </row>
    <row r="4" spans="1:22">
      <c r="V4" t="str">
        <f>IFERROR(TEXT(VLOOKUP(E4,Apparatus_List_w_Hours!E:F,2,FALSE),"@"),"")</f>
        <v/>
      </c>
    </row>
    <row r="5" spans="1:22">
      <c r="V5" t="str">
        <f>IFERROR(TEXT(VLOOKUP(E5,Apparatus_List_w_Hours!E:F,2,FALSE),"@"),"")</f>
        <v/>
      </c>
    </row>
    <row r="6" spans="1:22">
      <c r="V6" t="str">
        <f>IFERROR(TEXT(VLOOKUP(E6,Apparatus_List_w_Hours!E:F,2,FALSE),"@"),"")</f>
        <v/>
      </c>
    </row>
    <row r="7" spans="1:22">
      <c r="V7" t="str">
        <f>IFERROR(TEXT(VLOOKUP(E7,Apparatus_List_w_Hours!E:F,2,FALSE),"@"),"")</f>
        <v/>
      </c>
    </row>
    <row r="8" spans="1:22">
      <c r="V8" t="str">
        <f>IFERROR(TEXT(VLOOKUP(E8,Apparatus_List_w_Hours!E:F,2,FALSE),"@"),"")</f>
        <v/>
      </c>
    </row>
    <row r="9" spans="1:22">
      <c r="V9" t="str">
        <f>IFERROR(TEXT(VLOOKUP(E9,Apparatus_List_w_Hours!E:F,2,FALSE),"@"),"")</f>
        <v/>
      </c>
    </row>
    <row r="10" spans="1:22">
      <c r="V10" t="str">
        <f>IFERROR(TEXT(VLOOKUP(E10,Apparatus_List_w_Hours!E:F,2,FALSE),"@"),"")</f>
        <v/>
      </c>
    </row>
    <row r="11" spans="1:22">
      <c r="V11" t="str">
        <f>IFERROR(TEXT(VLOOKUP(E11,Apparatus_List_w_Hours!E:F,2,FALSE),"@"),"")</f>
        <v/>
      </c>
    </row>
    <row r="12" spans="1:22">
      <c r="V12" t="str">
        <f>IFERROR(TEXT(VLOOKUP(E12,Apparatus_List_w_Hours!E:F,2,FALSE),"@"),"")</f>
        <v/>
      </c>
    </row>
    <row r="13" spans="1:22">
      <c r="V13" t="str">
        <f>IFERROR(TEXT(VLOOKUP(E13,Apparatus_List_w_Hours!E:F,2,FALSE),"@"),"")</f>
        <v/>
      </c>
    </row>
    <row r="14" spans="1:22">
      <c r="V14" t="str">
        <f>IFERROR(TEXT(VLOOKUP(E14,Apparatus_List_w_Hours!E:F,2,FALSE),"@"),"")</f>
        <v/>
      </c>
    </row>
    <row r="15" spans="1:22">
      <c r="V15" t="str">
        <f>IFERROR(TEXT(VLOOKUP(E15,Apparatus_List_w_Hours!E:F,2,FALSE),"@"),"")</f>
        <v/>
      </c>
    </row>
    <row r="16" spans="1:22">
      <c r="V16" t="str">
        <f>IFERROR(TEXT(VLOOKUP(E16,Apparatus_List_w_Hours!E:F,2,FALSE),"@"),"")</f>
        <v/>
      </c>
    </row>
    <row r="17" spans="22:22">
      <c r="V17" t="str">
        <f>IFERROR(TEXT(VLOOKUP(E17,Apparatus_List_w_Hours!E:F,2,FALSE),"@"),"")</f>
        <v/>
      </c>
    </row>
    <row r="18" spans="22:22">
      <c r="V18" t="str">
        <f>IFERROR(TEXT(VLOOKUP(E18,Apparatus_List_w_Hours!E:F,2,FALSE),"@"),"")</f>
        <v/>
      </c>
    </row>
    <row r="19" spans="22:22">
      <c r="V19" t="str">
        <f>IFERROR(TEXT(VLOOKUP(E19,Apparatus_List_w_Hours!E:F,2,FALSE),"@"),"")</f>
        <v/>
      </c>
    </row>
    <row r="20" spans="22:22">
      <c r="V20" t="str">
        <f>IFERROR(TEXT(VLOOKUP(E20,Apparatus_List_w_Hours!E:F,2,FALSE),"@"),"")</f>
        <v/>
      </c>
    </row>
    <row r="21" spans="22:22">
      <c r="V21" t="str">
        <f>IFERROR(TEXT(VLOOKUP(E21,Apparatus_List_w_Hours!E:F,2,FALSE),"@"),"")</f>
        <v/>
      </c>
    </row>
    <row r="22" spans="22:22">
      <c r="V22" t="str">
        <f>IFERROR(TEXT(VLOOKUP(E22,Apparatus_List_w_Hours!E:F,2,FALSE),"@"),"")</f>
        <v/>
      </c>
    </row>
    <row r="23" spans="22:22">
      <c r="V23" t="str">
        <f>IFERROR(TEXT(VLOOKUP(E23,Apparatus_List_w_Hours!E:F,2,FALSE),"@"),"")</f>
        <v/>
      </c>
    </row>
    <row r="24" spans="22:22">
      <c r="V24" t="str">
        <f>IFERROR(TEXT(VLOOKUP(E24,Apparatus_List_w_Hours!E:F,2,FALSE),"@"),"")</f>
        <v/>
      </c>
    </row>
    <row r="25" spans="22:22">
      <c r="V25" t="str">
        <f>IFERROR(TEXT(VLOOKUP(E25,Apparatus_List_w_Hours!E:F,2,FALSE),"@"),"")</f>
        <v/>
      </c>
    </row>
    <row r="26" spans="22:22">
      <c r="V26" t="str">
        <f>IFERROR(TEXT(VLOOKUP(E26,Apparatus_List_w_Hours!E:F,2,FALSE),"@"),"")</f>
        <v/>
      </c>
    </row>
    <row r="27" spans="22:22">
      <c r="V27" t="str">
        <f>IFERROR(TEXT(VLOOKUP(E27,Apparatus_List_w_Hours!E:F,2,FALSE),"@"),"")</f>
        <v/>
      </c>
    </row>
    <row r="28" spans="22:22">
      <c r="V28" t="str">
        <f>IFERROR(TEXT(VLOOKUP(E28,Apparatus_List_w_Hours!E:F,2,FALSE),"@"),"")</f>
        <v/>
      </c>
    </row>
    <row r="29" spans="22:22">
      <c r="V29" t="str">
        <f>IFERROR(TEXT(VLOOKUP(E29,Apparatus_List_w_Hours!E:F,2,FALSE),"@"),"")</f>
        <v/>
      </c>
    </row>
    <row r="30" spans="22:22">
      <c r="V30" t="str">
        <f>IFERROR(TEXT(VLOOKUP(E30,Apparatus_List_w_Hours!E:F,2,FALSE),"@"),"")</f>
        <v/>
      </c>
    </row>
    <row r="31" spans="22:22">
      <c r="V31" t="str">
        <f>IFERROR(TEXT(VLOOKUP(E31,Apparatus_List_w_Hours!E:F,2,FALSE),"@"),"")</f>
        <v/>
      </c>
    </row>
    <row r="32" spans="22:22">
      <c r="V32" t="str">
        <f>IFERROR(TEXT(VLOOKUP(E32,Apparatus_List_w_Hours!E:F,2,FALSE),"@"),"")</f>
        <v/>
      </c>
    </row>
    <row r="33" spans="22:22">
      <c r="V33" t="str">
        <f>IFERROR(TEXT(VLOOKUP(E33,Apparatus_List_w_Hours!E:F,2,FALSE),"@"),"")</f>
        <v/>
      </c>
    </row>
    <row r="34" spans="22:22">
      <c r="V34" t="str">
        <f>IFERROR(TEXT(VLOOKUP(E34,Apparatus_List_w_Hours!E:F,2,FALSE),"@"),"")</f>
        <v/>
      </c>
    </row>
    <row r="35" spans="22:22">
      <c r="V35" t="str">
        <f>IFERROR(TEXT(VLOOKUP(E35,Apparatus_List_w_Hours!E:F,2,FALSE),"@"),"")</f>
        <v/>
      </c>
    </row>
    <row r="36" spans="22:22">
      <c r="V36" t="str">
        <f>IFERROR(TEXT(VLOOKUP(E36,Apparatus_List_w_Hours!E:F,2,FALSE),"@"),"")</f>
        <v/>
      </c>
    </row>
    <row r="37" spans="22:22">
      <c r="V37" t="str">
        <f>IFERROR(TEXT(VLOOKUP(E37,Apparatus_List_w_Hours!E:F,2,FALSE),"@"),"")</f>
        <v/>
      </c>
    </row>
    <row r="38" spans="22:22">
      <c r="V38" t="str">
        <f>IFERROR(TEXT(VLOOKUP(E38,Apparatus_List_w_Hours!E:F,2,FALSE),"@"),"")</f>
        <v/>
      </c>
    </row>
    <row r="39" spans="22:22">
      <c r="V39" t="str">
        <f>IFERROR(TEXT(VLOOKUP(E39,Apparatus_List_w_Hours!E:F,2,FALSE),"@"),"")</f>
        <v/>
      </c>
    </row>
    <row r="40" spans="22:22">
      <c r="V40" t="str">
        <f>IFERROR(TEXT(VLOOKUP(E40,Apparatus_List_w_Hours!E:F,2,FALSE),"@"),"")</f>
        <v/>
      </c>
    </row>
    <row r="41" spans="22:22">
      <c r="V41" t="str">
        <f>IFERROR(TEXT(VLOOKUP(E41,Apparatus_List_w_Hours!E:F,2,FALSE),"@"),"")</f>
        <v/>
      </c>
    </row>
    <row r="42" spans="22:22">
      <c r="V42" t="str">
        <f>IFERROR(TEXT(VLOOKUP(E42,Apparatus_List_w_Hours!E:F,2,FALSE),"@"),"")</f>
        <v/>
      </c>
    </row>
    <row r="43" spans="22:22">
      <c r="V43" t="str">
        <f>IFERROR(TEXT(VLOOKUP(E43,Apparatus_List_w_Hours!E:F,2,FALSE),"@"),"")</f>
        <v/>
      </c>
    </row>
    <row r="44" spans="22:22">
      <c r="V44" t="str">
        <f>IFERROR(TEXT(VLOOKUP(E44,Apparatus_List_w_Hours!E:F,2,FALSE),"@"),"")</f>
        <v/>
      </c>
    </row>
    <row r="45" spans="22:22">
      <c r="V45" t="str">
        <f>IFERROR(TEXT(VLOOKUP(E45,Apparatus_List_w_Hours!E:F,2,FALSE),"@"),"")</f>
        <v/>
      </c>
    </row>
    <row r="46" spans="22:22">
      <c r="V46" t="str">
        <f>IFERROR(TEXT(VLOOKUP(E46,Apparatus_List_w_Hours!E:F,2,FALSE),"@"),"")</f>
        <v/>
      </c>
    </row>
    <row r="47" spans="22:22">
      <c r="V47" t="str">
        <f>IFERROR(TEXT(VLOOKUP(E47,Apparatus_List_w_Hours!E:F,2,FALSE),"@"),"")</f>
        <v/>
      </c>
    </row>
    <row r="48" spans="22:22">
      <c r="V48" t="str">
        <f>IFERROR(TEXT(VLOOKUP(E48,Apparatus_List_w_Hours!E:F,2,FALSE),"@"),"")</f>
        <v/>
      </c>
    </row>
    <row r="49" spans="22:22">
      <c r="V49" t="str">
        <f>IFERROR(TEXT(VLOOKUP(E49,Apparatus_List_w_Hours!E:F,2,FALSE),"@"),"")</f>
        <v/>
      </c>
    </row>
    <row r="50" spans="22:22">
      <c r="V50" t="str">
        <f>IFERROR(TEXT(VLOOKUP(E50,Apparatus_List_w_Hours!E:F,2,FALSE),"@"),"")</f>
        <v/>
      </c>
    </row>
    <row r="51" spans="22:22">
      <c r="V51" t="str">
        <f>IFERROR(TEXT(VLOOKUP(E51,Apparatus_List_w_Hours!E:F,2,FALSE),"@"),"")</f>
        <v/>
      </c>
    </row>
    <row r="52" spans="22:22">
      <c r="V52" t="str">
        <f>IFERROR(TEXT(VLOOKUP(E52,Apparatus_List_w_Hours!E:F,2,FALSE),"@"),"")</f>
        <v/>
      </c>
    </row>
    <row r="53" spans="22:22">
      <c r="V53" t="str">
        <f>IFERROR(TEXT(VLOOKUP(E53,Apparatus_List_w_Hours!E:F,2,FALSE),"@"),"")</f>
        <v/>
      </c>
    </row>
    <row r="54" spans="22:22">
      <c r="V54" t="str">
        <f>IFERROR(TEXT(VLOOKUP(E54,Apparatus_List_w_Hours!E:F,2,FALSE),"@"),"")</f>
        <v/>
      </c>
    </row>
    <row r="55" spans="22:22">
      <c r="V55" t="str">
        <f>IFERROR(TEXT(VLOOKUP(E55,Apparatus_List_w_Hours!E:F,2,FALSE),"@"),"")</f>
        <v/>
      </c>
    </row>
    <row r="56" spans="22:22">
      <c r="V56" t="str">
        <f>IFERROR(TEXT(VLOOKUP(E56,Apparatus_List_w_Hours!E:F,2,FALSE),"@"),"")</f>
        <v/>
      </c>
    </row>
    <row r="57" spans="22:22">
      <c r="V57" t="str">
        <f>IFERROR(TEXT(VLOOKUP(E57,Apparatus_List_w_Hours!E:F,2,FALSE),"@"),"")</f>
        <v/>
      </c>
    </row>
    <row r="58" spans="22:22">
      <c r="V58" t="str">
        <f>IFERROR(TEXT(VLOOKUP(E58,Apparatus_List_w_Hours!E:F,2,FALSE),"@"),"")</f>
        <v/>
      </c>
    </row>
    <row r="59" spans="22:22">
      <c r="V59" t="str">
        <f>IFERROR(TEXT(VLOOKUP(E59,Apparatus_List_w_Hours!E:F,2,FALSE),"@"),"")</f>
        <v/>
      </c>
    </row>
    <row r="60" spans="22:22">
      <c r="V60" t="str">
        <f>IFERROR(TEXT(VLOOKUP(E60,Apparatus_List_w_Hours!E:F,2,FALSE),"@"),"")</f>
        <v/>
      </c>
    </row>
    <row r="61" spans="22:22">
      <c r="V61" t="str">
        <f>IFERROR(TEXT(VLOOKUP(E61,Apparatus_List_w_Hours!E:F,2,FALSE),"@"),"")</f>
        <v/>
      </c>
    </row>
    <row r="62" spans="22:22">
      <c r="V62" t="str">
        <f>IFERROR(TEXT(VLOOKUP(E62,Apparatus_List_w_Hours!E:F,2,FALSE),"@"),"")</f>
        <v/>
      </c>
    </row>
    <row r="63" spans="22:22">
      <c r="V63" t="str">
        <f>IFERROR(TEXT(VLOOKUP(E63,Apparatus_List_w_Hours!E:F,2,FALSE),"@"),"")</f>
        <v/>
      </c>
    </row>
    <row r="64" spans="22:22">
      <c r="V64" t="str">
        <f>IFERROR(TEXT(VLOOKUP(E64,Apparatus_List_w_Hours!E:F,2,FALSE),"@"),"")</f>
        <v/>
      </c>
    </row>
    <row r="65" spans="22:22">
      <c r="V65" t="str">
        <f>IFERROR(TEXT(VLOOKUP(E65,Apparatus_List_w_Hours!E:F,2,FALSE),"@"),"")</f>
        <v/>
      </c>
    </row>
    <row r="66" spans="22:22">
      <c r="V66" t="str">
        <f>IFERROR(TEXT(VLOOKUP(E66,Apparatus_List_w_Hours!E:F,2,FALSE),"@"),"")</f>
        <v/>
      </c>
    </row>
    <row r="67" spans="22:22">
      <c r="V67" t="str">
        <f>IFERROR(TEXT(VLOOKUP(E67,Apparatus_List_w_Hours!E:F,2,FALSE),"@"),"")</f>
        <v/>
      </c>
    </row>
    <row r="68" spans="22:22">
      <c r="V68" t="str">
        <f>IFERROR(TEXT(VLOOKUP(E68,Apparatus_List_w_Hours!E:F,2,FALSE),"@"),"")</f>
        <v/>
      </c>
    </row>
    <row r="69" spans="22:22">
      <c r="V69" t="str">
        <f>IFERROR(TEXT(VLOOKUP(E69,Apparatus_List_w_Hours!E:F,2,FALSE),"@"),"")</f>
        <v/>
      </c>
    </row>
    <row r="70" spans="22:22">
      <c r="V70" t="str">
        <f>IFERROR(TEXT(VLOOKUP(E70,Apparatus_List_w_Hours!E:F,2,FALSE),"@"),"")</f>
        <v/>
      </c>
    </row>
    <row r="71" spans="22:22">
      <c r="V71" t="str">
        <f>IFERROR(TEXT(VLOOKUP(E71,Apparatus_List_w_Hours!E:F,2,FALSE),"@"),"")</f>
        <v/>
      </c>
    </row>
    <row r="72" spans="22:22">
      <c r="V72" t="str">
        <f>IFERROR(TEXT(VLOOKUP(E72,Apparatus_List_w_Hours!E:F,2,FALSE),"@"),"")</f>
        <v/>
      </c>
    </row>
    <row r="73" spans="22:22">
      <c r="V73" t="str">
        <f>IFERROR(TEXT(VLOOKUP(E73,Apparatus_List_w_Hours!E:F,2,FALSE),"@"),"")</f>
        <v/>
      </c>
    </row>
    <row r="74" spans="22:22">
      <c r="V74" t="str">
        <f>IFERROR(TEXT(VLOOKUP(E74,Apparatus_List_w_Hours!E:F,2,FALSE),"@"),"")</f>
        <v/>
      </c>
    </row>
    <row r="75" spans="22:22">
      <c r="V75" t="str">
        <f>IFERROR(TEXT(VLOOKUP(E75,Apparatus_List_w_Hours!E:F,2,FALSE),"@"),"")</f>
        <v/>
      </c>
    </row>
    <row r="76" spans="22:22">
      <c r="V76" t="str">
        <f>IFERROR(TEXT(VLOOKUP(E76,Apparatus_List_w_Hours!E:F,2,FALSE),"@"),"")</f>
        <v/>
      </c>
    </row>
    <row r="77" spans="22:22">
      <c r="V77" t="str">
        <f>IFERROR(TEXT(VLOOKUP(E77,Apparatus_List_w_Hours!E:F,2,FALSE),"@"),"")</f>
        <v/>
      </c>
    </row>
    <row r="78" spans="22:22">
      <c r="V78" t="str">
        <f>IFERROR(TEXT(VLOOKUP(E78,Apparatus_List_w_Hours!E:F,2,FALSE),"@"),"")</f>
        <v/>
      </c>
    </row>
    <row r="79" spans="22:22">
      <c r="V79" t="str">
        <f>IFERROR(TEXT(VLOOKUP(E79,Apparatus_List_w_Hours!E:F,2,FALSE),"@"),"")</f>
        <v/>
      </c>
    </row>
    <row r="80" spans="22:22">
      <c r="V80" t="str">
        <f>IFERROR(TEXT(VLOOKUP(E80,Apparatus_List_w_Hours!E:F,2,FALSE),"@"),"")</f>
        <v/>
      </c>
    </row>
    <row r="81" spans="22:22">
      <c r="V81" t="str">
        <f>IFERROR(TEXT(VLOOKUP(E81,Apparatus_List_w_Hours!E:F,2,FALSE),"@"),"")</f>
        <v/>
      </c>
    </row>
    <row r="82" spans="22:22">
      <c r="V82" t="str">
        <f>IFERROR(TEXT(VLOOKUP(E82,Apparatus_List_w_Hours!E:F,2,FALSE),"@"),"")</f>
        <v/>
      </c>
    </row>
    <row r="83" spans="22:22">
      <c r="V83" t="str">
        <f>IFERROR(TEXT(VLOOKUP(E83,Apparatus_List_w_Hours!E:F,2,FALSE),"@"),"")</f>
        <v/>
      </c>
    </row>
    <row r="84" spans="22:22">
      <c r="V84" t="str">
        <f>IFERROR(TEXT(VLOOKUP(E84,Apparatus_List_w_Hours!E:F,2,FALSE),"@"),"")</f>
        <v/>
      </c>
    </row>
    <row r="85" spans="22:22">
      <c r="V85" t="str">
        <f>IFERROR(TEXT(VLOOKUP(E85,Apparatus_List_w_Hours!E:F,2,FALSE),"@"),"")</f>
        <v/>
      </c>
    </row>
    <row r="86" spans="22:22">
      <c r="V86" t="str">
        <f>IFERROR(TEXT(VLOOKUP(E86,Apparatus_List_w_Hours!E:F,2,FALSE),"@"),"")</f>
        <v/>
      </c>
    </row>
    <row r="87" spans="22:22">
      <c r="V87" t="str">
        <f>IFERROR(TEXT(VLOOKUP(E87,Apparatus_List_w_Hours!E:F,2,FALSE),"@"),"")</f>
        <v/>
      </c>
    </row>
    <row r="88" spans="22:22">
      <c r="V88" t="str">
        <f>IFERROR(TEXT(VLOOKUP(E88,Apparatus_List_w_Hours!E:F,2,FALSE),"@"),"")</f>
        <v/>
      </c>
    </row>
    <row r="89" spans="22:22">
      <c r="V89" t="str">
        <f>IFERROR(TEXT(VLOOKUP(E89,Apparatus_List_w_Hours!E:F,2,FALSE),"@"),"")</f>
        <v/>
      </c>
    </row>
    <row r="90" spans="22:22">
      <c r="V90" t="str">
        <f>IFERROR(TEXT(VLOOKUP(E90,Apparatus_List_w_Hours!E:F,2,FALSE),"@"),"")</f>
        <v/>
      </c>
    </row>
    <row r="91" spans="22:22">
      <c r="V91" t="str">
        <f>IFERROR(TEXT(VLOOKUP(E91,Apparatus_List_w_Hours!E:F,2,FALSE),"@"),"")</f>
        <v/>
      </c>
    </row>
    <row r="92" spans="22:22">
      <c r="V92" t="str">
        <f>IFERROR(TEXT(VLOOKUP(E92,Apparatus_List_w_Hours!E:F,2,FALSE),"@"),"")</f>
        <v/>
      </c>
    </row>
    <row r="93" spans="22:22">
      <c r="V93" t="str">
        <f>IFERROR(TEXT(VLOOKUP(E93,Apparatus_List_w_Hours!E:F,2,FALSE),"@"),"")</f>
        <v/>
      </c>
    </row>
    <row r="94" spans="22:22">
      <c r="V94" t="str">
        <f>IFERROR(TEXT(VLOOKUP(E94,Apparatus_List_w_Hours!E:F,2,FALSE),"@"),"")</f>
        <v/>
      </c>
    </row>
    <row r="95" spans="22:22">
      <c r="V95" t="str">
        <f>IFERROR(TEXT(VLOOKUP(E95,Apparatus_List_w_Hours!E:F,2,FALSE),"@"),"")</f>
        <v/>
      </c>
    </row>
    <row r="96" spans="22:22">
      <c r="V96" t="str">
        <f>IFERROR(TEXT(VLOOKUP(E96,Apparatus_List_w_Hours!E:F,2,FALSE),"@"),"")</f>
        <v/>
      </c>
    </row>
    <row r="97" spans="22:22">
      <c r="V97" t="str">
        <f>IFERROR(TEXT(VLOOKUP(E97,Apparatus_List_w_Hours!E:F,2,FALSE),"@"),"")</f>
        <v/>
      </c>
    </row>
    <row r="98" spans="22:22">
      <c r="V98" t="str">
        <f>IFERROR(TEXT(VLOOKUP(E98,Apparatus_List_w_Hours!E:F,2,FALSE),"@"),"")</f>
        <v/>
      </c>
    </row>
    <row r="99" spans="22:22">
      <c r="V99" t="str">
        <f>IFERROR(TEXT(VLOOKUP(E99,Apparatus_List_w_Hours!E:F,2,FALSE),"@"),"")</f>
        <v/>
      </c>
    </row>
    <row r="100" spans="22:22">
      <c r="V100" t="str">
        <f>IFERROR(TEXT(VLOOKUP(E100,Apparatus_List_w_Hours!E:F,2,FALSE),"@"),"")</f>
        <v/>
      </c>
    </row>
    <row r="101" spans="22:22">
      <c r="V101" t="str">
        <f>IFERROR(TEXT(VLOOKUP(E101,Apparatus_List_w_Hours!E:F,2,FALSE),"@"),"")</f>
        <v/>
      </c>
    </row>
    <row r="102" spans="22:22">
      <c r="V102" t="str">
        <f>IFERROR(TEXT(VLOOKUP(E102,Apparatus_List_w_Hours!E:F,2,FALSE),"@"),"")</f>
        <v/>
      </c>
    </row>
    <row r="103" spans="22:22">
      <c r="V103" t="str">
        <f>IFERROR(TEXT(VLOOKUP(E103,Apparatus_List_w_Hours!E:F,2,FALSE),"@"),"")</f>
        <v/>
      </c>
    </row>
    <row r="104" spans="22:22">
      <c r="V104" t="str">
        <f>IFERROR(TEXT(VLOOKUP(E104,Apparatus_List_w_Hours!E:F,2,FALSE),"@"),"")</f>
        <v/>
      </c>
    </row>
    <row r="105" spans="22:22">
      <c r="V105" t="str">
        <f>IFERROR(TEXT(VLOOKUP(E105,Apparatus_List_w_Hours!E:F,2,FALSE),"@"),"")</f>
        <v/>
      </c>
    </row>
    <row r="106" spans="22:22">
      <c r="V106" t="str">
        <f>IFERROR(TEXT(VLOOKUP(E106,Apparatus_List_w_Hours!E:F,2,FALSE),"@"),"")</f>
        <v/>
      </c>
    </row>
    <row r="107" spans="22:22">
      <c r="V107" t="str">
        <f>IFERROR(TEXT(VLOOKUP(E107,Apparatus_List_w_Hours!E:F,2,FALSE),"@"),"")</f>
        <v/>
      </c>
    </row>
    <row r="108" spans="22:22">
      <c r="V108" t="str">
        <f>IFERROR(TEXT(VLOOKUP(E108,Apparatus_List_w_Hours!E:F,2,FALSE),"@"),"")</f>
        <v/>
      </c>
    </row>
    <row r="109" spans="22:22">
      <c r="V109" t="str">
        <f>IFERROR(TEXT(VLOOKUP(E109,Apparatus_List_w_Hours!E:F,2,FALSE),"@"),"")</f>
        <v/>
      </c>
    </row>
    <row r="110" spans="22:22">
      <c r="V110" t="str">
        <f>IFERROR(TEXT(VLOOKUP(E110,Apparatus_List_w_Hours!E:F,2,FALSE),"@"),"")</f>
        <v/>
      </c>
    </row>
    <row r="111" spans="22:22">
      <c r="V111" t="str">
        <f>IFERROR(TEXT(VLOOKUP(E111,Apparatus_List_w_Hours!E:F,2,FALSE),"@"),"")</f>
        <v/>
      </c>
    </row>
    <row r="112" spans="22:22">
      <c r="V112" t="str">
        <f>IFERROR(TEXT(VLOOKUP(E112,Apparatus_List_w_Hours!E:F,2,FALSE),"@"),"")</f>
        <v/>
      </c>
    </row>
    <row r="113" spans="22:22">
      <c r="V113" t="str">
        <f>IFERROR(TEXT(VLOOKUP(E113,Apparatus_List_w_Hours!E:F,2,FALSE),"@"),"")</f>
        <v/>
      </c>
    </row>
    <row r="114" spans="22:22">
      <c r="V114" t="str">
        <f>IFERROR(TEXT(VLOOKUP(E114,Apparatus_List_w_Hours!E:F,2,FALSE),"@"),"")</f>
        <v/>
      </c>
    </row>
    <row r="115" spans="22:22">
      <c r="V115" t="str">
        <f>IFERROR(TEXT(VLOOKUP(E115,Apparatus_List_w_Hours!E:F,2,FALSE),"@"),"")</f>
        <v/>
      </c>
    </row>
    <row r="116" spans="22:22">
      <c r="V116" t="str">
        <f>IFERROR(TEXT(VLOOKUP(E116,Apparatus_List_w_Hours!E:F,2,FALSE),"@"),"")</f>
        <v/>
      </c>
    </row>
    <row r="117" spans="22:22">
      <c r="V117" t="str">
        <f>IFERROR(TEXT(VLOOKUP(E117,Apparatus_List_w_Hours!E:F,2,FALSE),"@"),"")</f>
        <v/>
      </c>
    </row>
    <row r="118" spans="22:22">
      <c r="V118" t="str">
        <f>IFERROR(TEXT(VLOOKUP(E118,Apparatus_List_w_Hours!E:F,2,FALSE),"@"),"")</f>
        <v/>
      </c>
    </row>
    <row r="119" spans="22:22">
      <c r="V119" t="str">
        <f>IFERROR(TEXT(VLOOKUP(E119,Apparatus_List_w_Hours!E:F,2,FALSE),"@"),"")</f>
        <v/>
      </c>
    </row>
    <row r="120" spans="22:22">
      <c r="V120" t="str">
        <f>IFERROR(TEXT(VLOOKUP(E120,Apparatus_List_w_Hours!E:F,2,FALSE),"@"),"")</f>
        <v/>
      </c>
    </row>
    <row r="121" spans="22:22">
      <c r="V121" t="str">
        <f>IFERROR(TEXT(VLOOKUP(E121,Apparatus_List_w_Hours!E:F,2,FALSE),"@"),"")</f>
        <v/>
      </c>
    </row>
    <row r="122" spans="22:22">
      <c r="V122" t="str">
        <f>IFERROR(TEXT(VLOOKUP(E122,Apparatus_List_w_Hours!E:F,2,FALSE),"@"),"")</f>
        <v/>
      </c>
    </row>
    <row r="123" spans="22:22">
      <c r="V123" t="str">
        <f>IFERROR(TEXT(VLOOKUP(E123,Apparatus_List_w_Hours!E:F,2,FALSE),"@"),"")</f>
        <v/>
      </c>
    </row>
    <row r="124" spans="22:22">
      <c r="V124" t="str">
        <f>IFERROR(TEXT(VLOOKUP(E124,Apparatus_List_w_Hours!E:F,2,FALSE),"@"),"")</f>
        <v/>
      </c>
    </row>
    <row r="125" spans="22:22">
      <c r="V125" t="str">
        <f>IFERROR(TEXT(VLOOKUP(E125,Apparatus_List_w_Hours!E:F,2,FALSE),"@"),"")</f>
        <v/>
      </c>
    </row>
    <row r="126" spans="22:22">
      <c r="V126" t="str">
        <f>IFERROR(TEXT(VLOOKUP(E126,Apparatus_List_w_Hours!E:F,2,FALSE),"@"),"")</f>
        <v/>
      </c>
    </row>
    <row r="127" spans="22:22">
      <c r="V127" t="str">
        <f>IFERROR(TEXT(VLOOKUP(E127,Apparatus_List_w_Hours!E:F,2,FALSE),"@"),"")</f>
        <v/>
      </c>
    </row>
    <row r="128" spans="22:22">
      <c r="V128" t="str">
        <f>IFERROR(TEXT(VLOOKUP(E128,Apparatus_List_w_Hours!E:F,2,FALSE),"@"),"")</f>
        <v/>
      </c>
    </row>
    <row r="129" spans="22:22">
      <c r="V129" t="str">
        <f>IFERROR(TEXT(VLOOKUP(E129,Apparatus_List_w_Hours!E:F,2,FALSE),"@"),"")</f>
        <v/>
      </c>
    </row>
    <row r="130" spans="22:22">
      <c r="V130" t="str">
        <f>IFERROR(TEXT(VLOOKUP(E130,Apparatus_List_w_Hours!E:F,2,FALSE),"@"),"")</f>
        <v/>
      </c>
    </row>
    <row r="131" spans="22:22">
      <c r="V131" t="str">
        <f>IFERROR(TEXT(VLOOKUP(E131,Apparatus_List_w_Hours!E:F,2,FALSE),"@"),"")</f>
        <v/>
      </c>
    </row>
    <row r="132" spans="22:22">
      <c r="V132" t="str">
        <f>IFERROR(TEXT(VLOOKUP(E132,Apparatus_List_w_Hours!E:F,2,FALSE),"@"),"")</f>
        <v/>
      </c>
    </row>
    <row r="133" spans="22:22">
      <c r="V133" t="str">
        <f>IFERROR(TEXT(VLOOKUP(E133,Apparatus_List_w_Hours!E:F,2,FALSE),"@"),"")</f>
        <v/>
      </c>
    </row>
    <row r="134" spans="22:22">
      <c r="V134" t="str">
        <f>IFERROR(TEXT(VLOOKUP(E134,Apparatus_List_w_Hours!E:F,2,FALSE),"@"),"")</f>
        <v/>
      </c>
    </row>
    <row r="135" spans="22:22">
      <c r="V135" t="str">
        <f>IFERROR(TEXT(VLOOKUP(E135,Apparatus_List_w_Hours!E:F,2,FALSE),"@"),"")</f>
        <v/>
      </c>
    </row>
    <row r="136" spans="22:22">
      <c r="V136" t="str">
        <f>IFERROR(TEXT(VLOOKUP(E136,Apparatus_List_w_Hours!E:F,2,FALSE),"@"),"")</f>
        <v/>
      </c>
    </row>
    <row r="137" spans="22:22">
      <c r="V137" t="str">
        <f>IFERROR(TEXT(VLOOKUP(E137,Apparatus_List_w_Hours!E:F,2,FALSE),"@"),"")</f>
        <v/>
      </c>
    </row>
    <row r="138" spans="22:22">
      <c r="V138" t="str">
        <f>IFERROR(TEXT(VLOOKUP(E138,Apparatus_List_w_Hours!E:F,2,FALSE),"@"),"")</f>
        <v/>
      </c>
    </row>
    <row r="139" spans="22:22">
      <c r="V139" t="str">
        <f>IFERROR(TEXT(VLOOKUP(E139,Apparatus_List_w_Hours!E:F,2,FALSE),"@"),"")</f>
        <v/>
      </c>
    </row>
    <row r="140" spans="22:22">
      <c r="V140" t="str">
        <f>IFERROR(TEXT(VLOOKUP(E140,Apparatus_List_w_Hours!E:F,2,FALSE),"@"),"")</f>
        <v/>
      </c>
    </row>
    <row r="141" spans="22:22">
      <c r="V141" t="str">
        <f>IFERROR(TEXT(VLOOKUP(E141,Apparatus_List_w_Hours!E:F,2,FALSE),"@"),"")</f>
        <v/>
      </c>
    </row>
    <row r="142" spans="22:22">
      <c r="V142" t="str">
        <f>IFERROR(TEXT(VLOOKUP(E142,Apparatus_List_w_Hours!E:F,2,FALSE),"@"),"")</f>
        <v/>
      </c>
    </row>
    <row r="143" spans="22:22">
      <c r="V143" t="str">
        <f>IFERROR(TEXT(VLOOKUP(E143,Apparatus_List_w_Hours!E:F,2,FALSE),"@"),"")</f>
        <v/>
      </c>
    </row>
    <row r="144" spans="22:22">
      <c r="V144" t="str">
        <f>IFERROR(TEXT(VLOOKUP(E144,Apparatus_List_w_Hours!E:F,2,FALSE),"@"),"")</f>
        <v/>
      </c>
    </row>
    <row r="145" spans="22:22">
      <c r="V145" t="str">
        <f>IFERROR(TEXT(VLOOKUP(E145,Apparatus_List_w_Hours!E:F,2,FALSE),"@"),"")</f>
        <v/>
      </c>
    </row>
    <row r="146" spans="22:22">
      <c r="V146" t="str">
        <f>IFERROR(TEXT(VLOOKUP(E146,Apparatus_List_w_Hours!E:F,2,FALSE),"@"),"")</f>
        <v/>
      </c>
    </row>
    <row r="147" spans="22:22">
      <c r="V147" t="str">
        <f>IFERROR(TEXT(VLOOKUP(E147,Apparatus_List_w_Hours!E:F,2,FALSE),"@"),"")</f>
        <v/>
      </c>
    </row>
    <row r="148" spans="22:22">
      <c r="V148" t="str">
        <f>IFERROR(TEXT(VLOOKUP(E148,Apparatus_List_w_Hours!E:F,2,FALSE),"@"),"")</f>
        <v/>
      </c>
    </row>
    <row r="149" spans="22:22">
      <c r="V149" t="str">
        <f>IFERROR(TEXT(VLOOKUP(E149,Apparatus_List_w_Hours!E:F,2,FALSE),"@"),"")</f>
        <v/>
      </c>
    </row>
    <row r="150" spans="22:22">
      <c r="V150" t="str">
        <f>IFERROR(TEXT(VLOOKUP(E150,Apparatus_List_w_Hours!E:F,2,FALSE),"@"),"")</f>
        <v/>
      </c>
    </row>
    <row r="151" spans="22:22">
      <c r="V151" t="str">
        <f>IFERROR(TEXT(VLOOKUP(E151,Apparatus_List_w_Hours!E:F,2,FALSE),"@"),"")</f>
        <v/>
      </c>
    </row>
    <row r="152" spans="22:22">
      <c r="V152" t="str">
        <f>IFERROR(TEXT(VLOOKUP(E152,Apparatus_List_w_Hours!E:F,2,FALSE),"@"),"")</f>
        <v/>
      </c>
    </row>
    <row r="153" spans="22:22">
      <c r="V153" t="str">
        <f>IFERROR(TEXT(VLOOKUP(E153,Apparatus_List_w_Hours!E:F,2,FALSE),"@"),"")</f>
        <v/>
      </c>
    </row>
    <row r="154" spans="22:22">
      <c r="V154" t="str">
        <f>IFERROR(TEXT(VLOOKUP(E154,Apparatus_List_w_Hours!E:F,2,FALSE),"@"),"")</f>
        <v/>
      </c>
    </row>
    <row r="155" spans="22:22">
      <c r="V155" t="str">
        <f>IFERROR(TEXT(VLOOKUP(E155,Apparatus_List_w_Hours!E:F,2,FALSE),"@"),"")</f>
        <v/>
      </c>
    </row>
    <row r="156" spans="22:22">
      <c r="V156" t="str">
        <f>IFERROR(TEXT(VLOOKUP(E156,Apparatus_List_w_Hours!E:F,2,FALSE),"@"),"")</f>
        <v/>
      </c>
    </row>
    <row r="157" spans="22:22">
      <c r="V157" t="str">
        <f>IFERROR(TEXT(VLOOKUP(E157,Apparatus_List_w_Hours!E:F,2,FALSE),"@"),"")</f>
        <v/>
      </c>
    </row>
    <row r="158" spans="22:22">
      <c r="V158" t="str">
        <f>IFERROR(TEXT(VLOOKUP(E158,Apparatus_List_w_Hours!E:F,2,FALSE),"@"),"")</f>
        <v/>
      </c>
    </row>
    <row r="159" spans="22:22">
      <c r="V159" t="str">
        <f>IFERROR(TEXT(VLOOKUP(E159,Apparatus_List_w_Hours!E:F,2,FALSE),"@"),"")</f>
        <v/>
      </c>
    </row>
    <row r="160" spans="22:22">
      <c r="V160" t="str">
        <f>IFERROR(TEXT(VLOOKUP(E160,Apparatus_List_w_Hours!E:F,2,FALSE),"@"),"")</f>
        <v/>
      </c>
    </row>
    <row r="161" spans="22:22">
      <c r="V161" t="str">
        <f>IFERROR(TEXT(VLOOKUP(E161,Apparatus_List_w_Hours!E:F,2,FALSE),"@"),"")</f>
        <v/>
      </c>
    </row>
    <row r="162" spans="22:22">
      <c r="V162" t="str">
        <f>IFERROR(TEXT(VLOOKUP(E162,Apparatus_List_w_Hours!E:F,2,FALSE),"@"),"")</f>
        <v/>
      </c>
    </row>
    <row r="163" spans="22:22">
      <c r="V163" t="str">
        <f>IFERROR(TEXT(VLOOKUP(E163,Apparatus_List_w_Hours!E:F,2,FALSE),"@"),"")</f>
        <v/>
      </c>
    </row>
    <row r="164" spans="22:22">
      <c r="V164" t="str">
        <f>IFERROR(TEXT(VLOOKUP(E164,Apparatus_List_w_Hours!E:F,2,FALSE),"@"),"")</f>
        <v/>
      </c>
    </row>
    <row r="165" spans="22:22">
      <c r="V165" t="str">
        <f>IFERROR(TEXT(VLOOKUP(E165,Apparatus_List_w_Hours!E:F,2,FALSE),"@"),"")</f>
        <v/>
      </c>
    </row>
    <row r="166" spans="22:22">
      <c r="V166" t="str">
        <f>IFERROR(TEXT(VLOOKUP(E166,Apparatus_List_w_Hours!E:F,2,FALSE),"@"),"")</f>
        <v/>
      </c>
    </row>
    <row r="167" spans="22:22">
      <c r="V167" t="str">
        <f>IFERROR(TEXT(VLOOKUP(E167,Apparatus_List_w_Hours!E:F,2,FALSE),"@"),"")</f>
        <v/>
      </c>
    </row>
    <row r="168" spans="22:22">
      <c r="V168" t="str">
        <f>IFERROR(TEXT(VLOOKUP(E168,Apparatus_List_w_Hours!E:F,2,FALSE),"@"),"")</f>
        <v/>
      </c>
    </row>
    <row r="169" spans="22:22">
      <c r="V169" t="str">
        <f>IFERROR(TEXT(VLOOKUP(E169,Apparatus_List_w_Hours!E:F,2,FALSE),"@"),"")</f>
        <v/>
      </c>
    </row>
    <row r="170" spans="22:22">
      <c r="V170" t="str">
        <f>IFERROR(TEXT(VLOOKUP(E170,Apparatus_List_w_Hours!E:F,2,FALSE),"@"),"")</f>
        <v/>
      </c>
    </row>
    <row r="171" spans="22:22">
      <c r="V171" t="str">
        <f>IFERROR(TEXT(VLOOKUP(E171,Apparatus_List_w_Hours!E:F,2,FALSE),"@"),"")</f>
        <v/>
      </c>
    </row>
    <row r="172" spans="22:22">
      <c r="V172" t="str">
        <f>IFERROR(TEXT(VLOOKUP(E172,Apparatus_List_w_Hours!E:F,2,FALSE),"@"),"")</f>
        <v/>
      </c>
    </row>
    <row r="173" spans="22:22">
      <c r="V173" t="str">
        <f>IFERROR(TEXT(VLOOKUP(E173,Apparatus_List_w_Hours!E:F,2,FALSE),"@"),"")</f>
        <v/>
      </c>
    </row>
    <row r="174" spans="22:22">
      <c r="V174" t="str">
        <f>IFERROR(TEXT(VLOOKUP(E174,Apparatus_List_w_Hours!E:F,2,FALSE),"@"),"")</f>
        <v/>
      </c>
    </row>
    <row r="175" spans="22:22">
      <c r="V175" t="str">
        <f>IFERROR(TEXT(VLOOKUP(E175,Apparatus_List_w_Hours!E:F,2,FALSE),"@"),"")</f>
        <v/>
      </c>
    </row>
    <row r="176" spans="22:22">
      <c r="V176" t="str">
        <f>IFERROR(TEXT(VLOOKUP(E176,Apparatus_List_w_Hours!E:F,2,FALSE),"@"),"")</f>
        <v/>
      </c>
    </row>
    <row r="177" spans="22:22">
      <c r="V177" t="str">
        <f>IFERROR(TEXT(VLOOKUP(E177,Apparatus_List_w_Hours!E:F,2,FALSE),"@"),"")</f>
        <v/>
      </c>
    </row>
    <row r="178" spans="22:22">
      <c r="V178" t="str">
        <f>IFERROR(TEXT(VLOOKUP(E178,Apparatus_List_w_Hours!E:F,2,FALSE),"@"),"")</f>
        <v/>
      </c>
    </row>
    <row r="179" spans="22:22">
      <c r="V179" t="str">
        <f>IFERROR(TEXT(VLOOKUP(E179,Apparatus_List_w_Hours!E:F,2,FALSE),"@"),"")</f>
        <v/>
      </c>
    </row>
    <row r="180" spans="22:22">
      <c r="V180" t="str">
        <f>IFERROR(TEXT(VLOOKUP(E180,Apparatus_List_w_Hours!E:F,2,FALSE),"@"),"")</f>
        <v/>
      </c>
    </row>
    <row r="181" spans="22:22">
      <c r="V181" t="str">
        <f>IFERROR(TEXT(VLOOKUP(E181,Apparatus_List_w_Hours!E:F,2,FALSE),"@"),"")</f>
        <v/>
      </c>
    </row>
    <row r="182" spans="22:22">
      <c r="V182" t="str">
        <f>IFERROR(TEXT(VLOOKUP(E182,Apparatus_List_w_Hours!E:F,2,FALSE),"@"),"")</f>
        <v/>
      </c>
    </row>
    <row r="183" spans="22:22">
      <c r="V183" t="str">
        <f>IFERROR(TEXT(VLOOKUP(E183,Apparatus_List_w_Hours!E:F,2,FALSE),"@"),"")</f>
        <v/>
      </c>
    </row>
    <row r="184" spans="22:22">
      <c r="V184" t="str">
        <f>IFERROR(TEXT(VLOOKUP(E184,Apparatus_List_w_Hours!E:F,2,FALSE),"@"),"")</f>
        <v/>
      </c>
    </row>
    <row r="185" spans="22:22">
      <c r="V185" t="str">
        <f>IFERROR(TEXT(VLOOKUP(E185,Apparatus_List_w_Hours!E:F,2,FALSE),"@"),"")</f>
        <v/>
      </c>
    </row>
    <row r="186" spans="22:22">
      <c r="V186" t="str">
        <f>IFERROR(TEXT(VLOOKUP(E186,Apparatus_List_w_Hours!E:F,2,FALSE),"@"),"")</f>
        <v/>
      </c>
    </row>
    <row r="187" spans="22:22">
      <c r="V187" t="str">
        <f>IFERROR(TEXT(VLOOKUP(E187,Apparatus_List_w_Hours!E:F,2,FALSE),"@"),"")</f>
        <v/>
      </c>
    </row>
    <row r="188" spans="22:22">
      <c r="V188" t="str">
        <f>IFERROR(TEXT(VLOOKUP(E188,Apparatus_List_w_Hours!E:F,2,FALSE),"@"),"")</f>
        <v/>
      </c>
    </row>
    <row r="189" spans="22:22">
      <c r="V189" t="str">
        <f>IFERROR(TEXT(VLOOKUP(E189,Apparatus_List_w_Hours!E:F,2,FALSE),"@"),"")</f>
        <v/>
      </c>
    </row>
    <row r="190" spans="22:22">
      <c r="V190" t="str">
        <f>IFERROR(TEXT(VLOOKUP(E190,Apparatus_List_w_Hours!E:F,2,FALSE),"@"),"")</f>
        <v/>
      </c>
    </row>
    <row r="191" spans="22:22">
      <c r="V191" t="str">
        <f>IFERROR(TEXT(VLOOKUP(E191,Apparatus_List_w_Hours!E:F,2,FALSE),"@"),"")</f>
        <v/>
      </c>
    </row>
    <row r="192" spans="22:22">
      <c r="V192" t="str">
        <f>IFERROR(TEXT(VLOOKUP(E192,Apparatus_List_w_Hours!E:F,2,FALSE),"@"),"")</f>
        <v/>
      </c>
    </row>
    <row r="193" spans="22:22">
      <c r="V193" t="str">
        <f>IFERROR(TEXT(VLOOKUP(E193,Apparatus_List_w_Hours!E:F,2,FALSE),"@"),"")</f>
        <v/>
      </c>
    </row>
    <row r="194" spans="22:22">
      <c r="V194" t="str">
        <f>IFERROR(TEXT(VLOOKUP(E194,Apparatus_List_w_Hours!E:F,2,FALSE),"@"),"")</f>
        <v/>
      </c>
    </row>
    <row r="195" spans="22:22">
      <c r="V195" t="str">
        <f>IFERROR(TEXT(VLOOKUP(E195,Apparatus_List_w_Hours!E:F,2,FALSE),"@"),"")</f>
        <v/>
      </c>
    </row>
    <row r="196" spans="22:22">
      <c r="V196" t="str">
        <f>IFERROR(TEXT(VLOOKUP(E196,Apparatus_List_w_Hours!E:F,2,FALSE),"@"),"")</f>
        <v/>
      </c>
    </row>
    <row r="197" spans="22:22">
      <c r="V197" t="str">
        <f>IFERROR(TEXT(VLOOKUP(E197,Apparatus_List_w_Hours!E:F,2,FALSE),"@"),"")</f>
        <v/>
      </c>
    </row>
    <row r="198" spans="22:22">
      <c r="V198" t="str">
        <f>IFERROR(TEXT(VLOOKUP(E198,Apparatus_List_w_Hours!E:F,2,FALSE),"@"),"")</f>
        <v/>
      </c>
    </row>
    <row r="199" spans="22:22">
      <c r="V199" t="str">
        <f>IFERROR(TEXT(VLOOKUP(E199,Apparatus_List_w_Hours!E:F,2,FALSE),"@"),"")</f>
        <v/>
      </c>
    </row>
    <row r="200" spans="22:22">
      <c r="V200" t="str">
        <f>IFERROR(TEXT(VLOOKUP(E200,Apparatus_List_w_Hours!E:F,2,FALSE),"@"),"")</f>
        <v/>
      </c>
    </row>
    <row r="201" spans="22:22">
      <c r="V201" t="str">
        <f>IFERROR(TEXT(VLOOKUP(E201,Apparatus_List_w_Hours!E:F,2,FALSE),"@"),"")</f>
        <v/>
      </c>
    </row>
    <row r="202" spans="22:22">
      <c r="V202" t="str">
        <f>IFERROR(TEXT(VLOOKUP(E202,Apparatus_List_w_Hours!E:F,2,FALSE),"@"),"")</f>
        <v/>
      </c>
    </row>
    <row r="203" spans="22:22">
      <c r="V203" t="str">
        <f>IFERROR(TEXT(VLOOKUP(E203,Apparatus_List_w_Hours!E:F,2,FALSE),"@"),"")</f>
        <v/>
      </c>
    </row>
    <row r="204" spans="22:22">
      <c r="V204" t="str">
        <f>IFERROR(TEXT(VLOOKUP(E204,Apparatus_List_w_Hours!E:F,2,FALSE),"@"),"")</f>
        <v/>
      </c>
    </row>
    <row r="205" spans="22:22">
      <c r="V205" t="str">
        <f>IFERROR(TEXT(VLOOKUP(E205,Apparatus_List_w_Hours!E:F,2,FALSE),"@"),"")</f>
        <v/>
      </c>
    </row>
    <row r="206" spans="22:22">
      <c r="V206" t="str">
        <f>IFERROR(TEXT(VLOOKUP(E206,Apparatus_List_w_Hours!E:F,2,FALSE),"@"),"")</f>
        <v/>
      </c>
    </row>
    <row r="207" spans="22:22">
      <c r="V207" t="str">
        <f>IFERROR(TEXT(VLOOKUP(E207,Apparatus_List_w_Hours!E:F,2,FALSE),"@"),"")</f>
        <v/>
      </c>
    </row>
    <row r="208" spans="22:22">
      <c r="V208" t="str">
        <f>IFERROR(TEXT(VLOOKUP(E208,Apparatus_List_w_Hours!E:F,2,FALSE),"@"),"")</f>
        <v/>
      </c>
    </row>
    <row r="209" spans="22:22">
      <c r="V209" t="str">
        <f>IFERROR(TEXT(VLOOKUP(E209,Apparatus_List_w_Hours!E:F,2,FALSE),"@"),"")</f>
        <v/>
      </c>
    </row>
    <row r="210" spans="22:22">
      <c r="V210" t="str">
        <f>IFERROR(TEXT(VLOOKUP(E210,Apparatus_List_w_Hours!E:F,2,FALSE),"@"),"")</f>
        <v/>
      </c>
    </row>
    <row r="211" spans="22:22">
      <c r="V211" t="str">
        <f>IFERROR(TEXT(VLOOKUP(E211,Apparatus_List_w_Hours!E:F,2,FALSE),"@"),"")</f>
        <v/>
      </c>
    </row>
    <row r="212" spans="22:22">
      <c r="V212" t="str">
        <f>IFERROR(TEXT(VLOOKUP(E212,Apparatus_List_w_Hours!E:F,2,FALSE),"@"),"")</f>
        <v/>
      </c>
    </row>
    <row r="213" spans="22:22">
      <c r="V213" t="str">
        <f>IFERROR(TEXT(VLOOKUP(E213,Apparatus_List_w_Hours!E:F,2,FALSE),"@"),"")</f>
        <v/>
      </c>
    </row>
    <row r="214" spans="22:22">
      <c r="V214" t="str">
        <f>IFERROR(TEXT(VLOOKUP(E214,Apparatus_List_w_Hours!E:F,2,FALSE),"@"),"")</f>
        <v/>
      </c>
    </row>
    <row r="215" spans="22:22">
      <c r="V215" t="str">
        <f>IFERROR(TEXT(VLOOKUP(E215,Apparatus_List_w_Hours!E:F,2,FALSE),"@"),"")</f>
        <v/>
      </c>
    </row>
    <row r="216" spans="22:22">
      <c r="V216" t="str">
        <f>IFERROR(TEXT(VLOOKUP(E216,Apparatus_List_w_Hours!E:F,2,FALSE),"@"),"")</f>
        <v/>
      </c>
    </row>
    <row r="217" spans="22:22">
      <c r="V217" t="str">
        <f>IFERROR(TEXT(VLOOKUP(E217,Apparatus_List_w_Hours!E:F,2,FALSE),"@"),"")</f>
        <v/>
      </c>
    </row>
    <row r="218" spans="22:22">
      <c r="V218" t="str">
        <f>IFERROR(TEXT(VLOOKUP(E218,Apparatus_List_w_Hours!E:F,2,FALSE),"@"),"")</f>
        <v/>
      </c>
    </row>
    <row r="219" spans="22:22">
      <c r="V219" t="str">
        <f>IFERROR(TEXT(VLOOKUP(E219,Apparatus_List_w_Hours!E:F,2,FALSE),"@"),"")</f>
        <v/>
      </c>
    </row>
    <row r="220" spans="22:22">
      <c r="V220" t="str">
        <f>IFERROR(TEXT(VLOOKUP(E220,Apparatus_List_w_Hours!E:F,2,FALSE),"@"),"")</f>
        <v/>
      </c>
    </row>
    <row r="221" spans="22:22">
      <c r="V221" t="str">
        <f>IFERROR(TEXT(VLOOKUP(E221,Apparatus_List_w_Hours!E:F,2,FALSE),"@"),"")</f>
        <v/>
      </c>
    </row>
    <row r="222" spans="22:22">
      <c r="V222" t="str">
        <f>IFERROR(TEXT(VLOOKUP(E222,Apparatus_List_w_Hours!E:F,2,FALSE),"@"),"")</f>
        <v/>
      </c>
    </row>
    <row r="223" spans="22:22">
      <c r="V223" t="str">
        <f>IFERROR(TEXT(VLOOKUP(E223,Apparatus_List_w_Hours!E:F,2,FALSE),"@"),"")</f>
        <v/>
      </c>
    </row>
    <row r="224" spans="22:22">
      <c r="V224" t="str">
        <f>IFERROR(TEXT(VLOOKUP(E224,Apparatus_List_w_Hours!E:F,2,FALSE),"@"),"")</f>
        <v/>
      </c>
    </row>
    <row r="225" spans="22:22">
      <c r="V225" t="str">
        <f>IFERROR(TEXT(VLOOKUP(E225,Apparatus_List_w_Hours!E:F,2,FALSE),"@"),"")</f>
        <v/>
      </c>
    </row>
    <row r="226" spans="22:22">
      <c r="V226" t="str">
        <f>IFERROR(TEXT(VLOOKUP(E226,Apparatus_List_w_Hours!E:F,2,FALSE),"@"),"")</f>
        <v/>
      </c>
    </row>
    <row r="227" spans="22:22">
      <c r="V227" t="str">
        <f>IFERROR(TEXT(VLOOKUP(E227,Apparatus_List_w_Hours!E:F,2,FALSE),"@"),"")</f>
        <v/>
      </c>
    </row>
    <row r="228" spans="22:22">
      <c r="V228" t="str">
        <f>IFERROR(TEXT(VLOOKUP(E228,Apparatus_List_w_Hours!E:F,2,FALSE),"@"),"")</f>
        <v/>
      </c>
    </row>
    <row r="229" spans="22:22">
      <c r="V229" t="str">
        <f>IFERROR(TEXT(VLOOKUP(E229,Apparatus_List_w_Hours!E:F,2,FALSE),"@"),"")</f>
        <v/>
      </c>
    </row>
    <row r="230" spans="22:22">
      <c r="V230" t="str">
        <f>IFERROR(TEXT(VLOOKUP(E230,Apparatus_List_w_Hours!E:F,2,FALSE),"@"),"")</f>
        <v/>
      </c>
    </row>
    <row r="231" spans="22:22">
      <c r="V231" t="str">
        <f>IFERROR(TEXT(VLOOKUP(E231,Apparatus_List_w_Hours!E:F,2,FALSE),"@"),"")</f>
        <v/>
      </c>
    </row>
    <row r="232" spans="22:22">
      <c r="V232" t="str">
        <f>IFERROR(TEXT(VLOOKUP(E232,Apparatus_List_w_Hours!E:F,2,FALSE),"@"),"")</f>
        <v/>
      </c>
    </row>
    <row r="233" spans="22:22">
      <c r="V233" t="str">
        <f>IFERROR(TEXT(VLOOKUP(E233,Apparatus_List_w_Hours!E:F,2,FALSE),"@"),"")</f>
        <v/>
      </c>
    </row>
    <row r="234" spans="22:22">
      <c r="V234" t="str">
        <f>IFERROR(TEXT(VLOOKUP(E234,Apparatus_List_w_Hours!E:F,2,FALSE),"@"),"")</f>
        <v/>
      </c>
    </row>
    <row r="235" spans="22:22">
      <c r="V235" t="str">
        <f>IFERROR(TEXT(VLOOKUP(E235,Apparatus_List_w_Hours!E:F,2,FALSE),"@"),"")</f>
        <v/>
      </c>
    </row>
    <row r="236" spans="22:22">
      <c r="V236" t="str">
        <f>IFERROR(TEXT(VLOOKUP(E236,Apparatus_List_w_Hours!E:F,2,FALSE),"@"),"")</f>
        <v/>
      </c>
    </row>
    <row r="237" spans="22:22">
      <c r="V237" t="str">
        <f>IFERROR(TEXT(VLOOKUP(E237,Apparatus_List_w_Hours!E:F,2,FALSE),"@"),"")</f>
        <v/>
      </c>
    </row>
    <row r="238" spans="22:22">
      <c r="V238" t="str">
        <f>IFERROR(TEXT(VLOOKUP(E238,Apparatus_List_w_Hours!E:F,2,FALSE),"@"),"")</f>
        <v/>
      </c>
    </row>
    <row r="239" spans="22:22">
      <c r="V239" t="str">
        <f>IFERROR(TEXT(VLOOKUP(E239,Apparatus_List_w_Hours!E:F,2,FALSE),"@"),"")</f>
        <v/>
      </c>
    </row>
    <row r="240" spans="22:22">
      <c r="V240" t="str">
        <f>IFERROR(TEXT(VLOOKUP(E240,Apparatus_List_w_Hours!E:F,2,FALSE),"@"),"")</f>
        <v/>
      </c>
    </row>
    <row r="241" spans="22:22">
      <c r="V241" t="str">
        <f>IFERROR(TEXT(VLOOKUP(E241,Apparatus_List_w_Hours!E:F,2,FALSE),"@"),"")</f>
        <v/>
      </c>
    </row>
    <row r="242" spans="22:22">
      <c r="V242" t="str">
        <f>IFERROR(TEXT(VLOOKUP(E242,Apparatus_List_w_Hours!E:F,2,FALSE),"@"),"")</f>
        <v/>
      </c>
    </row>
    <row r="243" spans="22:22">
      <c r="V243" t="str">
        <f>IFERROR(TEXT(VLOOKUP(E243,Apparatus_List_w_Hours!E:F,2,FALSE),"@"),"")</f>
        <v/>
      </c>
    </row>
    <row r="244" spans="22:22">
      <c r="V244" t="str">
        <f>IFERROR(TEXT(VLOOKUP(E244,Apparatus_List_w_Hours!E:F,2,FALSE),"@"),"")</f>
        <v/>
      </c>
    </row>
    <row r="245" spans="22:22">
      <c r="V245" t="str">
        <f>IFERROR(TEXT(VLOOKUP(E245,Apparatus_List_w_Hours!E:F,2,FALSE),"@"),"")</f>
        <v/>
      </c>
    </row>
    <row r="246" spans="22:22">
      <c r="V246" t="str">
        <f>IFERROR(TEXT(VLOOKUP(E246,Apparatus_List_w_Hours!E:F,2,FALSE),"@"),"")</f>
        <v/>
      </c>
    </row>
    <row r="247" spans="22:22">
      <c r="V247" t="str">
        <f>IFERROR(TEXT(VLOOKUP(E247,Apparatus_List_w_Hours!E:F,2,FALSE),"@"),"")</f>
        <v/>
      </c>
    </row>
    <row r="248" spans="22:22">
      <c r="V248" t="str">
        <f>IFERROR(TEXT(VLOOKUP(E248,Apparatus_List_w_Hours!E:F,2,FALSE),"@"),"")</f>
        <v/>
      </c>
    </row>
    <row r="249" spans="22:22">
      <c r="V249" t="str">
        <f>IFERROR(TEXT(VLOOKUP(E249,Apparatus_List_w_Hours!E:F,2,FALSE),"@"),"")</f>
        <v/>
      </c>
    </row>
    <row r="250" spans="22:22">
      <c r="V250" t="str">
        <f>IFERROR(TEXT(VLOOKUP(E250,Apparatus_List_w_Hours!E:F,2,FALSE),"@"),"")</f>
        <v/>
      </c>
    </row>
    <row r="251" spans="22:22">
      <c r="V251" t="str">
        <f>IFERROR(TEXT(VLOOKUP(E251,Apparatus_List_w_Hours!E:F,2,FALSE),"@"),"")</f>
        <v/>
      </c>
    </row>
    <row r="252" spans="22:22">
      <c r="V252" t="str">
        <f>IFERROR(TEXT(VLOOKUP(E252,Apparatus_List_w_Hours!E:F,2,FALSE),"@"),"")</f>
        <v/>
      </c>
    </row>
    <row r="253" spans="22:22">
      <c r="V253" t="str">
        <f>IFERROR(TEXT(VLOOKUP(E253,Apparatus_List_w_Hours!E:F,2,FALSE),"@"),"")</f>
        <v/>
      </c>
    </row>
    <row r="254" spans="22:22">
      <c r="V254" t="str">
        <f>IFERROR(TEXT(VLOOKUP(E254,Apparatus_List_w_Hours!E:F,2,FALSE),"@"),"")</f>
        <v/>
      </c>
    </row>
    <row r="255" spans="22:22">
      <c r="V255" t="str">
        <f>IFERROR(TEXT(VLOOKUP(E255,Apparatus_List_w_Hours!E:F,2,FALSE),"@"),"")</f>
        <v/>
      </c>
    </row>
    <row r="256" spans="22:22">
      <c r="V256" t="str">
        <f>IFERROR(TEXT(VLOOKUP(E256,Apparatus_List_w_Hours!E:F,2,FALSE),"@"),"")</f>
        <v/>
      </c>
    </row>
    <row r="257" spans="22:22">
      <c r="V257" t="str">
        <f>IFERROR(TEXT(VLOOKUP(E257,Apparatus_List_w_Hours!E:F,2,FALSE),"@"),"")</f>
        <v/>
      </c>
    </row>
    <row r="258" spans="22:22">
      <c r="V258" t="str">
        <f>IFERROR(TEXT(VLOOKUP(E258,Apparatus_List_w_Hours!E:F,2,FALSE),"@"),"")</f>
        <v/>
      </c>
    </row>
    <row r="259" spans="22:22">
      <c r="V259" t="str">
        <f>IFERROR(TEXT(VLOOKUP(E259,Apparatus_List_w_Hours!E:F,2,FALSE),"@"),"")</f>
        <v/>
      </c>
    </row>
    <row r="260" spans="22:22">
      <c r="V260" t="str">
        <f>IFERROR(TEXT(VLOOKUP(E260,Apparatus_List_w_Hours!E:F,2,FALSE),"@"),"")</f>
        <v/>
      </c>
    </row>
    <row r="261" spans="22:22">
      <c r="V261" t="str">
        <f>IFERROR(TEXT(VLOOKUP(E261,Apparatus_List_w_Hours!E:F,2,FALSE),"@"),"")</f>
        <v/>
      </c>
    </row>
    <row r="262" spans="22:22">
      <c r="V262" t="str">
        <f>IFERROR(TEXT(VLOOKUP(E262,Apparatus_List_w_Hours!E:F,2,FALSE),"@"),"")</f>
        <v/>
      </c>
    </row>
    <row r="263" spans="22:22">
      <c r="V263" t="str">
        <f>IFERROR(TEXT(VLOOKUP(E263,Apparatus_List_w_Hours!E:F,2,FALSE),"@"),"")</f>
        <v/>
      </c>
    </row>
    <row r="264" spans="22:22">
      <c r="V264" t="str">
        <f>IFERROR(TEXT(VLOOKUP(E264,Apparatus_List_w_Hours!E:F,2,FALSE),"@"),"")</f>
        <v/>
      </c>
    </row>
    <row r="265" spans="22:22">
      <c r="V265" t="str">
        <f>IFERROR(TEXT(VLOOKUP(E265,Apparatus_List_w_Hours!E:F,2,FALSE),"@"),"")</f>
        <v/>
      </c>
    </row>
    <row r="266" spans="22:22">
      <c r="V266" t="str">
        <f>IFERROR(TEXT(VLOOKUP(E266,Apparatus_List_w_Hours!E:F,2,FALSE),"@"),"")</f>
        <v/>
      </c>
    </row>
    <row r="267" spans="22:22">
      <c r="V267" t="str">
        <f>IFERROR(TEXT(VLOOKUP(E267,Apparatus_List_w_Hours!E:F,2,FALSE),"@"),"")</f>
        <v/>
      </c>
    </row>
    <row r="268" spans="22:22">
      <c r="V268" t="str">
        <f>IFERROR(TEXT(VLOOKUP(E268,Apparatus_List_w_Hours!E:F,2,FALSE),"@"),"")</f>
        <v/>
      </c>
    </row>
    <row r="269" spans="22:22">
      <c r="V269" t="str">
        <f>IFERROR(TEXT(VLOOKUP(E269,Apparatus_List_w_Hours!E:F,2,FALSE),"@"),"")</f>
        <v/>
      </c>
    </row>
    <row r="270" spans="22:22">
      <c r="V270" t="str">
        <f>IFERROR(TEXT(VLOOKUP(E270,Apparatus_List_w_Hours!E:F,2,FALSE),"@"),"")</f>
        <v/>
      </c>
    </row>
    <row r="271" spans="22:22">
      <c r="V271" t="str">
        <f>IFERROR(TEXT(VLOOKUP(E271,Apparatus_List_w_Hours!E:F,2,FALSE),"@"),"")</f>
        <v/>
      </c>
    </row>
    <row r="272" spans="22:22">
      <c r="V272" t="str">
        <f>IFERROR(TEXT(VLOOKUP(E272,Apparatus_List_w_Hours!E:F,2,FALSE),"@"),"")</f>
        <v/>
      </c>
    </row>
    <row r="273" spans="22:22">
      <c r="V273" t="str">
        <f>IFERROR(TEXT(VLOOKUP(E273,Apparatus_List_w_Hours!E:F,2,FALSE),"@"),"")</f>
        <v/>
      </c>
    </row>
    <row r="274" spans="22:22">
      <c r="V274" t="str">
        <f>IFERROR(TEXT(VLOOKUP(E274,Apparatus_List_w_Hours!E:F,2,FALSE),"@"),"")</f>
        <v/>
      </c>
    </row>
    <row r="275" spans="22:22">
      <c r="V275" t="str">
        <f>IFERROR(TEXT(VLOOKUP(E275,Apparatus_List_w_Hours!E:F,2,FALSE),"@"),"")</f>
        <v/>
      </c>
    </row>
    <row r="276" spans="22:22">
      <c r="V276" t="str">
        <f>IFERROR(TEXT(VLOOKUP(E276,Apparatus_List_w_Hours!E:F,2,FALSE),"@"),"")</f>
        <v/>
      </c>
    </row>
    <row r="277" spans="22:22">
      <c r="V277" t="str">
        <f>IFERROR(TEXT(VLOOKUP(E277,Apparatus_List_w_Hours!E:F,2,FALSE),"@"),"")</f>
        <v/>
      </c>
    </row>
    <row r="278" spans="22:22">
      <c r="V278" t="str">
        <f>IFERROR(TEXT(VLOOKUP(E278,Apparatus_List_w_Hours!E:F,2,FALSE),"@"),"")</f>
        <v/>
      </c>
    </row>
    <row r="279" spans="22:22">
      <c r="V279" t="str">
        <f>IFERROR(TEXT(VLOOKUP(E279,Apparatus_List_w_Hours!E:F,2,FALSE),"@"),"")</f>
        <v/>
      </c>
    </row>
    <row r="280" spans="22:22">
      <c r="V280" t="str">
        <f>IFERROR(TEXT(VLOOKUP(E280,Apparatus_List_w_Hours!E:F,2,FALSE),"@"),"")</f>
        <v/>
      </c>
    </row>
    <row r="281" spans="22:22">
      <c r="V281" t="str">
        <f>IFERROR(TEXT(VLOOKUP(E281,Apparatus_List_w_Hours!E:F,2,FALSE),"@"),"")</f>
        <v/>
      </c>
    </row>
    <row r="282" spans="22:22">
      <c r="V282" t="str">
        <f>IFERROR(TEXT(VLOOKUP(E282,Apparatus_List_w_Hours!E:F,2,FALSE),"@"),"")</f>
        <v/>
      </c>
    </row>
    <row r="283" spans="22:22">
      <c r="V283" t="str">
        <f>IFERROR(TEXT(VLOOKUP(E283,Apparatus_List_w_Hours!E:F,2,FALSE),"@"),"")</f>
        <v/>
      </c>
    </row>
    <row r="284" spans="22:22">
      <c r="V284" t="str">
        <f>IFERROR(TEXT(VLOOKUP(E284,Apparatus_List_w_Hours!E:F,2,FALSE),"@"),"")</f>
        <v/>
      </c>
    </row>
    <row r="285" spans="22:22">
      <c r="V285" t="str">
        <f>IFERROR(TEXT(VLOOKUP(E285,Apparatus_List_w_Hours!E:F,2,FALSE),"@"),"")</f>
        <v/>
      </c>
    </row>
    <row r="286" spans="22:22">
      <c r="V286" t="str">
        <f>IFERROR(TEXT(VLOOKUP(E286,Apparatus_List_w_Hours!E:F,2,FALSE),"@"),"")</f>
        <v/>
      </c>
    </row>
    <row r="287" spans="22:22">
      <c r="V287" t="str">
        <f>IFERROR(TEXT(VLOOKUP(E287,Apparatus_List_w_Hours!E:F,2,FALSE),"@"),"")</f>
        <v/>
      </c>
    </row>
    <row r="288" spans="22:22">
      <c r="V288" t="str">
        <f>IFERROR(TEXT(VLOOKUP(E288,Apparatus_List_w_Hours!E:F,2,FALSE),"@"),"")</f>
        <v/>
      </c>
    </row>
    <row r="289" spans="22:22">
      <c r="V289" t="str">
        <f>IFERROR(TEXT(VLOOKUP(E289,Apparatus_List_w_Hours!E:F,2,FALSE),"@"),"")</f>
        <v/>
      </c>
    </row>
    <row r="290" spans="22:22">
      <c r="V290" t="str">
        <f>IFERROR(TEXT(VLOOKUP(E290,Apparatus_List_w_Hours!E:F,2,FALSE),"@"),"")</f>
        <v/>
      </c>
    </row>
    <row r="291" spans="22:22">
      <c r="V291" t="str">
        <f>IFERROR(TEXT(VLOOKUP(E291,Apparatus_List_w_Hours!E:F,2,FALSE),"@"),"")</f>
        <v/>
      </c>
    </row>
    <row r="292" spans="22:22">
      <c r="V292" t="str">
        <f>IFERROR(TEXT(VLOOKUP(E292,Apparatus_List_w_Hours!E:F,2,FALSE),"@"),"")</f>
        <v/>
      </c>
    </row>
    <row r="293" spans="22:22">
      <c r="V293" t="str">
        <f>IFERROR(TEXT(VLOOKUP(E293,Apparatus_List_w_Hours!E:F,2,FALSE),"@"),"")</f>
        <v/>
      </c>
    </row>
    <row r="294" spans="22:22">
      <c r="V294" t="str">
        <f>IFERROR(TEXT(VLOOKUP(E294,Apparatus_List_w_Hours!E:F,2,FALSE),"@"),"")</f>
        <v/>
      </c>
    </row>
    <row r="295" spans="22:22">
      <c r="V295" t="str">
        <f>IFERROR(TEXT(VLOOKUP(E295,Apparatus_List_w_Hours!E:F,2,FALSE),"@"),"")</f>
        <v/>
      </c>
    </row>
    <row r="296" spans="22:22">
      <c r="V296" t="str">
        <f>IFERROR(TEXT(VLOOKUP(E296,Apparatus_List_w_Hours!E:F,2,FALSE),"@"),"")</f>
        <v/>
      </c>
    </row>
    <row r="297" spans="22:22">
      <c r="V297" t="str">
        <f>IFERROR(TEXT(VLOOKUP(E297,Apparatus_List_w_Hours!E:F,2,FALSE),"@"),"")</f>
        <v/>
      </c>
    </row>
    <row r="298" spans="22:22">
      <c r="V298" t="str">
        <f>IFERROR(TEXT(VLOOKUP(E298,Apparatus_List_w_Hours!E:F,2,FALSE),"@"),"")</f>
        <v/>
      </c>
    </row>
    <row r="299" spans="22:22">
      <c r="V299" t="str">
        <f>IFERROR(TEXT(VLOOKUP(E299,Apparatus_List_w_Hours!E:F,2,FALSE),"@"),"")</f>
        <v/>
      </c>
    </row>
    <row r="300" spans="22:22">
      <c r="V300" t="str">
        <f>IFERROR(TEXT(VLOOKUP(E300,Apparatus_List_w_Hours!E:F,2,FALSE),"@"),"")</f>
        <v/>
      </c>
    </row>
    <row r="301" spans="22:22">
      <c r="V301" t="str">
        <f>IFERROR(TEXT(VLOOKUP(E301,Apparatus_List_w_Hours!E:F,2,FALSE),"@"),"")</f>
        <v/>
      </c>
    </row>
    <row r="302" spans="22:22">
      <c r="V302" t="str">
        <f>IFERROR(TEXT(VLOOKUP(E302,Apparatus_List_w_Hours!E:F,2,FALSE),"@"),"")</f>
        <v/>
      </c>
    </row>
    <row r="303" spans="22:22">
      <c r="V303" t="str">
        <f>IFERROR(TEXT(VLOOKUP(E303,Apparatus_List_w_Hours!E:F,2,FALSE),"@"),"")</f>
        <v/>
      </c>
    </row>
    <row r="304" spans="22:22">
      <c r="V304" t="str">
        <f>IFERROR(TEXT(VLOOKUP(E304,Apparatus_List_w_Hours!E:F,2,FALSE),"@"),"")</f>
        <v/>
      </c>
    </row>
    <row r="305" spans="22:22">
      <c r="V305" t="str">
        <f>IFERROR(TEXT(VLOOKUP(E305,Apparatus_List_w_Hours!E:F,2,FALSE),"@"),"")</f>
        <v/>
      </c>
    </row>
    <row r="306" spans="22:22">
      <c r="V306" t="str">
        <f>IFERROR(TEXT(VLOOKUP(E306,Apparatus_List_w_Hours!E:F,2,FALSE),"@"),"")</f>
        <v/>
      </c>
    </row>
    <row r="307" spans="22:22">
      <c r="V307" t="str">
        <f>IFERROR(TEXT(VLOOKUP(E307,Apparatus_List_w_Hours!E:F,2,FALSE),"@"),"")</f>
        <v/>
      </c>
    </row>
    <row r="308" spans="22:22">
      <c r="V308" t="str">
        <f>IFERROR(TEXT(VLOOKUP(E308,Apparatus_List_w_Hours!E:F,2,FALSE),"@"),"")</f>
        <v/>
      </c>
    </row>
    <row r="309" spans="22:22">
      <c r="V309" t="str">
        <f>IFERROR(TEXT(VLOOKUP(E309,Apparatus_List_w_Hours!E:F,2,FALSE),"@"),"")</f>
        <v/>
      </c>
    </row>
    <row r="310" spans="22:22">
      <c r="V310" t="str">
        <f>IFERROR(TEXT(VLOOKUP(E310,Apparatus_List_w_Hours!E:F,2,FALSE),"@"),"")</f>
        <v/>
      </c>
    </row>
    <row r="311" spans="22:22">
      <c r="V311" t="str">
        <f>IFERROR(TEXT(VLOOKUP(E311,Apparatus_List_w_Hours!E:F,2,FALSE),"@"),"")</f>
        <v/>
      </c>
    </row>
    <row r="312" spans="22:22">
      <c r="V312" t="str">
        <f>IFERROR(TEXT(VLOOKUP(E312,Apparatus_List_w_Hours!E:F,2,FALSE),"@"),"")</f>
        <v/>
      </c>
    </row>
    <row r="313" spans="22:22">
      <c r="V313" t="str">
        <f>IFERROR(TEXT(VLOOKUP(E313,Apparatus_List_w_Hours!E:F,2,FALSE),"@"),"")</f>
        <v/>
      </c>
    </row>
    <row r="314" spans="22:22">
      <c r="V314" t="str">
        <f>IFERROR(TEXT(VLOOKUP(E314,Apparatus_List_w_Hours!E:F,2,FALSE),"@"),"")</f>
        <v/>
      </c>
    </row>
    <row r="315" spans="22:22">
      <c r="V315" t="str">
        <f>IFERROR(TEXT(VLOOKUP(E315,Apparatus_List_w_Hours!E:F,2,FALSE),"@"),"")</f>
        <v/>
      </c>
    </row>
    <row r="316" spans="22:22">
      <c r="V316" t="str">
        <f>IFERROR(TEXT(VLOOKUP(E316,Apparatus_List_w_Hours!E:F,2,FALSE),"@"),"")</f>
        <v/>
      </c>
    </row>
    <row r="317" spans="22:22">
      <c r="V317" t="str">
        <f>IFERROR(TEXT(VLOOKUP(E317,Apparatus_List_w_Hours!E:F,2,FALSE),"@"),"")</f>
        <v/>
      </c>
    </row>
    <row r="318" spans="22:22">
      <c r="V318" t="str">
        <f>IFERROR(TEXT(VLOOKUP(E318,Apparatus_List_w_Hours!E:F,2,FALSE),"@"),"")</f>
        <v/>
      </c>
    </row>
    <row r="319" spans="22:22">
      <c r="V319" t="str">
        <f>IFERROR(TEXT(VLOOKUP(E319,Apparatus_List_w_Hours!E:F,2,FALSE),"@"),"")</f>
        <v/>
      </c>
    </row>
    <row r="320" spans="22:22">
      <c r="V320" t="str">
        <f>IFERROR(TEXT(VLOOKUP(E320,Apparatus_List_w_Hours!E:F,2,FALSE),"@"),"")</f>
        <v/>
      </c>
    </row>
    <row r="321" spans="22:22">
      <c r="V321" t="str">
        <f>IFERROR(TEXT(VLOOKUP(E321,Apparatus_List_w_Hours!E:F,2,FALSE),"@"),"")</f>
        <v/>
      </c>
    </row>
    <row r="322" spans="22:22">
      <c r="V322" t="str">
        <f>IFERROR(TEXT(VLOOKUP(E322,Apparatus_List_w_Hours!E:F,2,FALSE),"@"),"")</f>
        <v/>
      </c>
    </row>
    <row r="323" spans="22:22">
      <c r="V323" t="str">
        <f>IFERROR(TEXT(VLOOKUP(E323,Apparatus_List_w_Hours!E:F,2,FALSE),"@"),"")</f>
        <v/>
      </c>
    </row>
    <row r="324" spans="22:22">
      <c r="V324" t="str">
        <f>IFERROR(TEXT(VLOOKUP(E324,Apparatus_List_w_Hours!E:F,2,FALSE),"@"),"")</f>
        <v/>
      </c>
    </row>
    <row r="325" spans="22:22">
      <c r="V325" t="str">
        <f>IFERROR(TEXT(VLOOKUP(E325,Apparatus_List_w_Hours!E:F,2,FALSE),"@"),"")</f>
        <v/>
      </c>
    </row>
    <row r="326" spans="22:22">
      <c r="V326" t="str">
        <f>IFERROR(TEXT(VLOOKUP(E326,Apparatus_List_w_Hours!E:F,2,FALSE),"@"),"")</f>
        <v/>
      </c>
    </row>
    <row r="327" spans="22:22">
      <c r="V327" t="str">
        <f>IFERROR(TEXT(VLOOKUP(E327,Apparatus_List_w_Hours!E:F,2,FALSE),"@"),"")</f>
        <v/>
      </c>
    </row>
    <row r="328" spans="22:22">
      <c r="V328" t="str">
        <f>IFERROR(TEXT(VLOOKUP(E328,Apparatus_List_w_Hours!E:F,2,FALSE),"@"),"")</f>
        <v/>
      </c>
    </row>
    <row r="329" spans="22:22">
      <c r="V329" t="str">
        <f>IFERROR(TEXT(VLOOKUP(E329,Apparatus_List_w_Hours!E:F,2,FALSE),"@"),"")</f>
        <v/>
      </c>
    </row>
    <row r="330" spans="22:22">
      <c r="V330" t="str">
        <f>IFERROR(TEXT(VLOOKUP(E330,Apparatus_List_w_Hours!E:F,2,FALSE),"@"),"")</f>
        <v/>
      </c>
    </row>
    <row r="331" spans="22:22">
      <c r="V331" t="str">
        <f>IFERROR(TEXT(VLOOKUP(E331,Apparatus_List_w_Hours!E:F,2,FALSE),"@"),"")</f>
        <v/>
      </c>
    </row>
    <row r="332" spans="22:22">
      <c r="V332" t="str">
        <f>IFERROR(TEXT(VLOOKUP(E332,Apparatus_List_w_Hours!E:F,2,FALSE),"@"),"")</f>
        <v/>
      </c>
    </row>
    <row r="333" spans="22:22">
      <c r="V333" t="str">
        <f>IFERROR(TEXT(VLOOKUP(E333,Apparatus_List_w_Hours!E:F,2,FALSE),"@"),"")</f>
        <v/>
      </c>
    </row>
    <row r="334" spans="22:22">
      <c r="V334" t="str">
        <f>IFERROR(TEXT(VLOOKUP(E334,Apparatus_List_w_Hours!E:F,2,FALSE),"@"),"")</f>
        <v/>
      </c>
    </row>
    <row r="335" spans="22:22">
      <c r="V335" t="str">
        <f>IFERROR(TEXT(VLOOKUP(E335,Apparatus_List_w_Hours!E:F,2,FALSE),"@"),"")</f>
        <v/>
      </c>
    </row>
    <row r="336" spans="22:22">
      <c r="V336" t="str">
        <f>IFERROR(TEXT(VLOOKUP(E336,Apparatus_List_w_Hours!E:F,2,FALSE),"@"),"")</f>
        <v/>
      </c>
    </row>
    <row r="337" spans="22:22">
      <c r="V337" t="str">
        <f>IFERROR(TEXT(VLOOKUP(E337,Apparatus_List_w_Hours!E:F,2,FALSE),"@"),"")</f>
        <v/>
      </c>
    </row>
    <row r="338" spans="22:22">
      <c r="V338" t="str">
        <f>IFERROR(TEXT(VLOOKUP(E338,Apparatus_List_w_Hours!E:F,2,FALSE),"@"),"")</f>
        <v/>
      </c>
    </row>
    <row r="339" spans="22:22">
      <c r="V339" t="str">
        <f>IFERROR(TEXT(VLOOKUP(E339,Apparatus_List_w_Hours!E:F,2,FALSE),"@"),"")</f>
        <v/>
      </c>
    </row>
    <row r="340" spans="22:22">
      <c r="V340" t="str">
        <f>IFERROR(TEXT(VLOOKUP(E340,Apparatus_List_w_Hours!E:F,2,FALSE),"@"),"")</f>
        <v/>
      </c>
    </row>
    <row r="341" spans="22:22">
      <c r="V341" t="str">
        <f>IFERROR(TEXT(VLOOKUP(E341,Apparatus_List_w_Hours!E:F,2,FALSE),"@"),"")</f>
        <v/>
      </c>
    </row>
    <row r="342" spans="22:22">
      <c r="V342" t="str">
        <f>IFERROR(TEXT(VLOOKUP(E342,Apparatus_List_w_Hours!E:F,2,FALSE),"@"),"")</f>
        <v/>
      </c>
    </row>
    <row r="343" spans="22:22">
      <c r="V343" t="str">
        <f>IFERROR(TEXT(VLOOKUP(E343,Apparatus_List_w_Hours!E:F,2,FALSE),"@"),"")</f>
        <v/>
      </c>
    </row>
    <row r="344" spans="22:22">
      <c r="V344" t="str">
        <f>IFERROR(TEXT(VLOOKUP(E344,Apparatus_List_w_Hours!E:F,2,FALSE),"@"),"")</f>
        <v/>
      </c>
    </row>
    <row r="345" spans="22:22">
      <c r="V345" t="str">
        <f>IFERROR(TEXT(VLOOKUP(E345,Apparatus_List_w_Hours!E:F,2,FALSE),"@"),"")</f>
        <v/>
      </c>
    </row>
    <row r="346" spans="22:22">
      <c r="V346" t="str">
        <f>IFERROR(TEXT(VLOOKUP(E346,Apparatus_List_w_Hours!E:F,2,FALSE),"@"),"")</f>
        <v/>
      </c>
    </row>
    <row r="347" spans="22:22">
      <c r="V347" t="str">
        <f>IFERROR(TEXT(VLOOKUP(E347,Apparatus_List_w_Hours!E:F,2,FALSE),"@"),"")</f>
        <v/>
      </c>
    </row>
    <row r="348" spans="22:22">
      <c r="V348" t="str">
        <f>IFERROR(TEXT(VLOOKUP(E348,Apparatus_List_w_Hours!E:F,2,FALSE),"@"),"")</f>
        <v/>
      </c>
    </row>
    <row r="349" spans="22:22">
      <c r="V349" t="str">
        <f>IFERROR(TEXT(VLOOKUP(E349,Apparatus_List_w_Hours!E:F,2,FALSE),"@"),"")</f>
        <v/>
      </c>
    </row>
    <row r="350" spans="22:22">
      <c r="V350" t="str">
        <f>IFERROR(TEXT(VLOOKUP(E350,Apparatus_List_w_Hours!E:F,2,FALSE),"@"),"")</f>
        <v/>
      </c>
    </row>
    <row r="351" spans="22:22">
      <c r="V351" t="str">
        <f>IFERROR(TEXT(VLOOKUP(E351,Apparatus_List_w_Hours!E:F,2,FALSE),"@"),"")</f>
        <v/>
      </c>
    </row>
    <row r="352" spans="22:22">
      <c r="V352" t="str">
        <f>IFERROR(TEXT(VLOOKUP(E352,Apparatus_List_w_Hours!E:F,2,FALSE),"@"),"")</f>
        <v/>
      </c>
    </row>
    <row r="353" spans="22:22">
      <c r="V353" t="str">
        <f>IFERROR(TEXT(VLOOKUP(E353,Apparatus_List_w_Hours!E:F,2,FALSE),"@"),"")</f>
        <v/>
      </c>
    </row>
    <row r="354" spans="22:22">
      <c r="V354" t="str">
        <f>IFERROR(TEXT(VLOOKUP(E354,Apparatus_List_w_Hours!E:F,2,FALSE),"@"),"")</f>
        <v/>
      </c>
    </row>
    <row r="355" spans="22:22">
      <c r="V355" t="str">
        <f>IFERROR(TEXT(VLOOKUP(E355,Apparatus_List_w_Hours!E:F,2,FALSE),"@"),"")</f>
        <v/>
      </c>
    </row>
    <row r="356" spans="22:22">
      <c r="V356" t="str">
        <f>IFERROR(TEXT(VLOOKUP(E356,Apparatus_List_w_Hours!E:F,2,FALSE),"@"),"")</f>
        <v/>
      </c>
    </row>
    <row r="357" spans="22:22">
      <c r="V357" t="str">
        <f>IFERROR(TEXT(VLOOKUP(E357,Apparatus_List_w_Hours!E:F,2,FALSE),"@"),"")</f>
        <v/>
      </c>
    </row>
    <row r="358" spans="22:22">
      <c r="V358" t="str">
        <f>IFERROR(TEXT(VLOOKUP(E358,Apparatus_List_w_Hours!E:F,2,FALSE),"@"),"")</f>
        <v/>
      </c>
    </row>
    <row r="359" spans="22:22">
      <c r="V359" t="str">
        <f>IFERROR(TEXT(VLOOKUP(E359,Apparatus_List_w_Hours!E:F,2,FALSE),"@"),"")</f>
        <v/>
      </c>
    </row>
    <row r="360" spans="22:22">
      <c r="V360" t="str">
        <f>IFERROR(TEXT(VLOOKUP(E360,Apparatus_List_w_Hours!E:F,2,FALSE),"@"),"")</f>
        <v/>
      </c>
    </row>
    <row r="361" spans="22:22">
      <c r="V361" t="str">
        <f>IFERROR(TEXT(VLOOKUP(E361,Apparatus_List_w_Hours!E:F,2,FALSE),"@"),"")</f>
        <v/>
      </c>
    </row>
    <row r="362" spans="22:22">
      <c r="V362" t="str">
        <f>IFERROR(TEXT(VLOOKUP(E362,Apparatus_List_w_Hours!E:F,2,FALSE),"@"),"")</f>
        <v/>
      </c>
    </row>
    <row r="363" spans="22:22">
      <c r="V363" t="str">
        <f>IFERROR(TEXT(VLOOKUP(E363,Apparatus_List_w_Hours!E:F,2,FALSE),"@"),"")</f>
        <v/>
      </c>
    </row>
    <row r="364" spans="22:22">
      <c r="V364" t="str">
        <f>IFERROR(TEXT(VLOOKUP(E364,Apparatus_List_w_Hours!E:F,2,FALSE),"@"),"")</f>
        <v/>
      </c>
    </row>
    <row r="365" spans="22:22">
      <c r="V365" t="str">
        <f>IFERROR(TEXT(VLOOKUP(E365,Apparatus_List_w_Hours!E:F,2,FALSE),"@"),"")</f>
        <v/>
      </c>
    </row>
    <row r="366" spans="22:22">
      <c r="V366" t="str">
        <f>IFERROR(TEXT(VLOOKUP(E366,Apparatus_List_w_Hours!E:F,2,FALSE),"@"),"")</f>
        <v/>
      </c>
    </row>
    <row r="367" spans="22:22">
      <c r="V367" t="str">
        <f>IFERROR(TEXT(VLOOKUP(E367,Apparatus_List_w_Hours!E:F,2,FALSE),"@"),"")</f>
        <v/>
      </c>
    </row>
    <row r="368" spans="22:22">
      <c r="V368" t="str">
        <f>IFERROR(TEXT(VLOOKUP(E368,Apparatus_List_w_Hours!E:F,2,FALSE),"@"),"")</f>
        <v/>
      </c>
    </row>
    <row r="369" spans="22:22">
      <c r="V369" t="str">
        <f>IFERROR(TEXT(VLOOKUP(E369,Apparatus_List_w_Hours!E:F,2,FALSE),"@"),"")</f>
        <v/>
      </c>
    </row>
    <row r="370" spans="22:22">
      <c r="V370" t="str">
        <f>IFERROR(TEXT(VLOOKUP(E370,Apparatus_List_w_Hours!E:F,2,FALSE),"@"),"")</f>
        <v/>
      </c>
    </row>
    <row r="371" spans="22:22">
      <c r="V371" t="str">
        <f>IFERROR(TEXT(VLOOKUP(E371,Apparatus_List_w_Hours!E:F,2,FALSE),"@"),"")</f>
        <v/>
      </c>
    </row>
    <row r="372" spans="22:22">
      <c r="V372" t="str">
        <f>IFERROR(TEXT(VLOOKUP(E372,Apparatus_List_w_Hours!E:F,2,FALSE),"@"),"")</f>
        <v/>
      </c>
    </row>
    <row r="373" spans="22:22">
      <c r="V373" t="str">
        <f>IFERROR(TEXT(VLOOKUP(E373,Apparatus_List_w_Hours!E:F,2,FALSE),"@"),"")</f>
        <v/>
      </c>
    </row>
    <row r="374" spans="22:22">
      <c r="V374" t="str">
        <f>IFERROR(TEXT(VLOOKUP(E374,Apparatus_List_w_Hours!E:F,2,FALSE),"@"),"")</f>
        <v/>
      </c>
    </row>
    <row r="375" spans="22:22">
      <c r="V375" t="str">
        <f>IFERROR(TEXT(VLOOKUP(E375,Apparatus_List_w_Hours!E:F,2,FALSE),"@"),"")</f>
        <v/>
      </c>
    </row>
    <row r="376" spans="22:22">
      <c r="V376" t="str">
        <f>IFERROR(TEXT(VLOOKUP(E376,Apparatus_List_w_Hours!E:F,2,FALSE),"@"),"")</f>
        <v/>
      </c>
    </row>
    <row r="377" spans="22:22">
      <c r="V377" t="str">
        <f>IFERROR(TEXT(VLOOKUP(E377,Apparatus_List_w_Hours!E:F,2,FALSE),"@"),"")</f>
        <v/>
      </c>
    </row>
    <row r="378" spans="22:22">
      <c r="V378" t="str">
        <f>IFERROR(TEXT(VLOOKUP(E378,Apparatus_List_w_Hours!E:F,2,FALSE),"@"),"")</f>
        <v/>
      </c>
    </row>
    <row r="379" spans="22:22">
      <c r="V379" t="str">
        <f>IFERROR(TEXT(VLOOKUP(E379,Apparatus_List_w_Hours!E:F,2,FALSE),"@"),"")</f>
        <v/>
      </c>
    </row>
    <row r="380" spans="22:22">
      <c r="V380" t="str">
        <f>IFERROR(TEXT(VLOOKUP(E380,Apparatus_List_w_Hours!E:F,2,FALSE),"@"),"")</f>
        <v/>
      </c>
    </row>
    <row r="381" spans="22:22">
      <c r="V381" t="str">
        <f>IFERROR(TEXT(VLOOKUP(E381,Apparatus_List_w_Hours!E:F,2,FALSE),"@"),"")</f>
        <v/>
      </c>
    </row>
    <row r="382" spans="22:22">
      <c r="V382" t="str">
        <f>IFERROR(TEXT(VLOOKUP(E382,Apparatus_List_w_Hours!E:F,2,FALSE),"@"),"")</f>
        <v/>
      </c>
    </row>
    <row r="383" spans="22:22">
      <c r="V383" t="str">
        <f>IFERROR(TEXT(VLOOKUP(E383,Apparatus_List_w_Hours!E:F,2,FALSE),"@"),"")</f>
        <v/>
      </c>
    </row>
    <row r="384" spans="22:22">
      <c r="V384" t="str">
        <f>IFERROR(TEXT(VLOOKUP(E384,Apparatus_List_w_Hours!E:F,2,FALSE),"@"),"")</f>
        <v/>
      </c>
    </row>
    <row r="385" spans="22:22">
      <c r="V385" t="str">
        <f>IFERROR(TEXT(VLOOKUP(E385,Apparatus_List_w_Hours!E:F,2,FALSE),"@"),"")</f>
        <v/>
      </c>
    </row>
    <row r="386" spans="22:22">
      <c r="V386" t="str">
        <f>IFERROR(TEXT(VLOOKUP(E386,Apparatus_List_w_Hours!E:F,2,FALSE),"@"),"")</f>
        <v/>
      </c>
    </row>
    <row r="387" spans="22:22">
      <c r="V387" t="str">
        <f>IFERROR(TEXT(VLOOKUP(E387,Apparatus_List_w_Hours!E:F,2,FALSE),"@"),"")</f>
        <v/>
      </c>
    </row>
    <row r="388" spans="22:22">
      <c r="V388" t="str">
        <f>IFERROR(TEXT(VLOOKUP(E388,Apparatus_List_w_Hours!E:F,2,FALSE),"@"),"")</f>
        <v/>
      </c>
    </row>
    <row r="389" spans="22:22">
      <c r="V389" t="str">
        <f>IFERROR(TEXT(VLOOKUP(E389,Apparatus_List_w_Hours!E:F,2,FALSE),"@"),"")</f>
        <v/>
      </c>
    </row>
    <row r="390" spans="22:22">
      <c r="V390" t="str">
        <f>IFERROR(TEXT(VLOOKUP(E390,Apparatus_List_w_Hours!E:F,2,FALSE),"@"),"")</f>
        <v/>
      </c>
    </row>
    <row r="391" spans="22:22">
      <c r="V391" t="str">
        <f>IFERROR(TEXT(VLOOKUP(E391,Apparatus_List_w_Hours!E:F,2,FALSE),"@"),"")</f>
        <v/>
      </c>
    </row>
    <row r="392" spans="22:22">
      <c r="V392" t="str">
        <f>IFERROR(TEXT(VLOOKUP(E392,Apparatus_List_w_Hours!E:F,2,FALSE),"@"),"")</f>
        <v/>
      </c>
    </row>
    <row r="393" spans="22:22">
      <c r="V393" t="str">
        <f>IFERROR(TEXT(VLOOKUP(E393,Apparatus_List_w_Hours!E:F,2,FALSE),"@"),"")</f>
        <v/>
      </c>
    </row>
    <row r="394" spans="22:22">
      <c r="V394" t="str">
        <f>IFERROR(TEXT(VLOOKUP(E394,Apparatus_List_w_Hours!E:F,2,FALSE),"@"),"")</f>
        <v/>
      </c>
    </row>
    <row r="395" spans="22:22">
      <c r="V395" t="str">
        <f>IFERROR(TEXT(VLOOKUP(E395,Apparatus_List_w_Hours!E:F,2,FALSE),"@"),"")</f>
        <v/>
      </c>
    </row>
    <row r="396" spans="22:22">
      <c r="V396" t="str">
        <f>IFERROR(TEXT(VLOOKUP(E396,Apparatus_List_w_Hours!E:F,2,FALSE),"@"),"")</f>
        <v/>
      </c>
    </row>
    <row r="397" spans="22:22">
      <c r="V397" t="str">
        <f>IFERROR(TEXT(VLOOKUP(E397,Apparatus_List_w_Hours!E:F,2,FALSE),"@"),"")</f>
        <v/>
      </c>
    </row>
    <row r="398" spans="22:22">
      <c r="V398" t="str">
        <f>IFERROR(TEXT(VLOOKUP(E398,Apparatus_List_w_Hours!E:F,2,FALSE),"@"),"")</f>
        <v/>
      </c>
    </row>
    <row r="399" spans="22:22">
      <c r="V399" t="str">
        <f>IFERROR(TEXT(VLOOKUP(E399,Apparatus_List_w_Hours!E:F,2,FALSE),"@"),"")</f>
        <v/>
      </c>
    </row>
    <row r="400" spans="22:22">
      <c r="V400" t="str">
        <f>IFERROR(TEXT(VLOOKUP(E400,Apparatus_List_w_Hours!E:F,2,FALSE),"@"),"")</f>
        <v/>
      </c>
    </row>
    <row r="401" spans="22:22">
      <c r="V401" t="str">
        <f>IFERROR(TEXT(VLOOKUP(E401,Apparatus_List_w_Hours!E:F,2,FALSE),"@"),"")</f>
        <v/>
      </c>
    </row>
    <row r="402" spans="22:22">
      <c r="V402" t="str">
        <f>IFERROR(TEXT(VLOOKUP(E402,Apparatus_List_w_Hours!E:F,2,FALSE),"@"),"")</f>
        <v/>
      </c>
    </row>
    <row r="403" spans="22:22">
      <c r="V403" t="str">
        <f>IFERROR(TEXT(VLOOKUP(E403,Apparatus_List_w_Hours!E:F,2,FALSE),"@"),"")</f>
        <v/>
      </c>
    </row>
    <row r="404" spans="22:22">
      <c r="V404" t="str">
        <f>IFERROR(TEXT(VLOOKUP(E404,Apparatus_List_w_Hours!E:F,2,FALSE),"@"),"")</f>
        <v/>
      </c>
    </row>
    <row r="405" spans="22:22">
      <c r="V405" t="str">
        <f>IFERROR(TEXT(VLOOKUP(E405,Apparatus_List_w_Hours!E:F,2,FALSE),"@"),"")</f>
        <v/>
      </c>
    </row>
    <row r="406" spans="22:22">
      <c r="V406" t="str">
        <f>IFERROR(TEXT(VLOOKUP(E406,Apparatus_List_w_Hours!E:F,2,FALSE),"@"),"")</f>
        <v/>
      </c>
    </row>
    <row r="407" spans="22:22">
      <c r="V407" t="str">
        <f>IFERROR(TEXT(VLOOKUP(E407,Apparatus_List_w_Hours!E:F,2,FALSE),"@"),"")</f>
        <v/>
      </c>
    </row>
    <row r="408" spans="22:22">
      <c r="V408" t="str">
        <f>IFERROR(TEXT(VLOOKUP(E408,Apparatus_List_w_Hours!E:F,2,FALSE),"@"),"")</f>
        <v/>
      </c>
    </row>
    <row r="409" spans="22:22">
      <c r="V409" t="str">
        <f>IFERROR(TEXT(VLOOKUP(E409,Apparatus_List_w_Hours!E:F,2,FALSE),"@"),"")</f>
        <v/>
      </c>
    </row>
    <row r="410" spans="22:22">
      <c r="V410" t="str">
        <f>IFERROR(TEXT(VLOOKUP(E410,Apparatus_List_w_Hours!E:F,2,FALSE),"@"),"")</f>
        <v/>
      </c>
    </row>
    <row r="411" spans="22:22">
      <c r="V411" t="str">
        <f>IFERROR(TEXT(VLOOKUP(E411,Apparatus_List_w_Hours!E:F,2,FALSE),"@"),"")</f>
        <v/>
      </c>
    </row>
    <row r="412" spans="22:22">
      <c r="V412" t="str">
        <f>IFERROR(TEXT(VLOOKUP(E412,Apparatus_List_w_Hours!E:F,2,FALSE),"@"),"")</f>
        <v/>
      </c>
    </row>
    <row r="413" spans="22:22">
      <c r="V413" t="str">
        <f>IFERROR(TEXT(VLOOKUP(E413,Apparatus_List_w_Hours!E:F,2,FALSE),"@"),"")</f>
        <v/>
      </c>
    </row>
    <row r="414" spans="22:22">
      <c r="V414" t="str">
        <f>IFERROR(TEXT(VLOOKUP(E414,Apparatus_List_w_Hours!E:F,2,FALSE),"@"),"")</f>
        <v/>
      </c>
    </row>
    <row r="415" spans="22:22">
      <c r="V415" t="str">
        <f>IFERROR(TEXT(VLOOKUP(E415,Apparatus_List_w_Hours!E:F,2,FALSE),"@"),"")</f>
        <v/>
      </c>
    </row>
    <row r="416" spans="22:22">
      <c r="V416" t="str">
        <f>IFERROR(TEXT(VLOOKUP(E416,Apparatus_List_w_Hours!E:F,2,FALSE),"@"),"")</f>
        <v/>
      </c>
    </row>
    <row r="417" spans="22:22">
      <c r="V417" t="str">
        <f>IFERROR(TEXT(VLOOKUP(E417,Apparatus_List_w_Hours!E:F,2,FALSE),"@"),"")</f>
        <v/>
      </c>
    </row>
    <row r="418" spans="22:22">
      <c r="V418" t="str">
        <f>IFERROR(TEXT(VLOOKUP(E418,Apparatus_List_w_Hours!E:F,2,FALSE),"@"),"")</f>
        <v/>
      </c>
    </row>
    <row r="419" spans="22:22">
      <c r="V419" t="str">
        <f>IFERROR(TEXT(VLOOKUP(E419,Apparatus_List_w_Hours!E:F,2,FALSE),"@"),"")</f>
        <v/>
      </c>
    </row>
    <row r="420" spans="22:22">
      <c r="V420" t="str">
        <f>IFERROR(TEXT(VLOOKUP(E420,Apparatus_List_w_Hours!E:F,2,FALSE),"@"),"")</f>
        <v/>
      </c>
    </row>
    <row r="421" spans="22:22">
      <c r="V421" t="str">
        <f>IFERROR(TEXT(VLOOKUP(E421,Apparatus_List_w_Hours!E:F,2,FALSE),"@"),"")</f>
        <v/>
      </c>
    </row>
    <row r="422" spans="22:22">
      <c r="V422" t="str">
        <f>IFERROR(TEXT(VLOOKUP(E422,Apparatus_List_w_Hours!E:F,2,FALSE),"@"),"")</f>
        <v/>
      </c>
    </row>
    <row r="423" spans="22:22">
      <c r="V423" t="str">
        <f>IFERROR(TEXT(VLOOKUP(E423,Apparatus_List_w_Hours!E:F,2,FALSE),"@"),"")</f>
        <v/>
      </c>
    </row>
    <row r="424" spans="22:22">
      <c r="V424" t="str">
        <f>IFERROR(TEXT(VLOOKUP(E424,Apparatus_List_w_Hours!E:F,2,FALSE),"@"),"")</f>
        <v/>
      </c>
    </row>
    <row r="425" spans="22:22">
      <c r="V425" t="str">
        <f>IFERROR(TEXT(VLOOKUP(E425,Apparatus_List_w_Hours!E:F,2,FALSE),"@"),"")</f>
        <v/>
      </c>
    </row>
    <row r="426" spans="22:22">
      <c r="V426" t="str">
        <f>IFERROR(TEXT(VLOOKUP(E426,Apparatus_List_w_Hours!E:F,2,FALSE),"@"),"")</f>
        <v/>
      </c>
    </row>
    <row r="427" spans="22:22">
      <c r="V427" t="str">
        <f>IFERROR(TEXT(VLOOKUP(E427,Apparatus_List_w_Hours!E:F,2,FALSE),"@"),"")</f>
        <v/>
      </c>
    </row>
    <row r="428" spans="22:22">
      <c r="V428" t="str">
        <f>IFERROR(TEXT(VLOOKUP(E428,Apparatus_List_w_Hours!E:F,2,FALSE),"@"),"")</f>
        <v/>
      </c>
    </row>
    <row r="429" spans="22:22">
      <c r="V429" t="str">
        <f>IFERROR(TEXT(VLOOKUP(E429,Apparatus_List_w_Hours!E:F,2,FALSE),"@"),"")</f>
        <v/>
      </c>
    </row>
    <row r="430" spans="22:22">
      <c r="V430" t="str">
        <f>IFERROR(TEXT(VLOOKUP(E430,Apparatus_List_w_Hours!E:F,2,FALSE),"@"),"")</f>
        <v/>
      </c>
    </row>
    <row r="431" spans="22:22">
      <c r="V431" t="str">
        <f>IFERROR(TEXT(VLOOKUP(E431,Apparatus_List_w_Hours!E:F,2,FALSE),"@"),"")</f>
        <v/>
      </c>
    </row>
    <row r="432" spans="22:22">
      <c r="V432" t="str">
        <f>IFERROR(TEXT(VLOOKUP(E432,Apparatus_List_w_Hours!E:F,2,FALSE),"@"),"")</f>
        <v/>
      </c>
    </row>
    <row r="433" spans="22:22">
      <c r="V433" t="str">
        <f>IFERROR(TEXT(VLOOKUP(E433,Apparatus_List_w_Hours!E:F,2,FALSE),"@"),"")</f>
        <v/>
      </c>
    </row>
    <row r="434" spans="22:22">
      <c r="V434" t="str">
        <f>IFERROR(TEXT(VLOOKUP(E434,Apparatus_List_w_Hours!E:F,2,FALSE),"@"),"")</f>
        <v/>
      </c>
    </row>
    <row r="435" spans="22:22">
      <c r="V435" t="str">
        <f>IFERROR(TEXT(VLOOKUP(E435,Apparatus_List_w_Hours!E:F,2,FALSE),"@"),"")</f>
        <v/>
      </c>
    </row>
    <row r="436" spans="22:22">
      <c r="V436" t="str">
        <f>IFERROR(TEXT(VLOOKUP(E436,Apparatus_List_w_Hours!E:F,2,FALSE),"@"),"")</f>
        <v/>
      </c>
    </row>
    <row r="437" spans="22:22">
      <c r="V437" t="str">
        <f>IFERROR(TEXT(VLOOKUP(E437,Apparatus_List_w_Hours!E:F,2,FALSE),"@"),"")</f>
        <v/>
      </c>
    </row>
    <row r="438" spans="22:22">
      <c r="V438" t="str">
        <f>IFERROR(TEXT(VLOOKUP(E438,Apparatus_List_w_Hours!E:F,2,FALSE),"@"),"")</f>
        <v/>
      </c>
    </row>
    <row r="439" spans="22:22">
      <c r="V439" t="str">
        <f>IFERROR(TEXT(VLOOKUP(E439,Apparatus_List_w_Hours!E:F,2,FALSE),"@"),"")</f>
        <v/>
      </c>
    </row>
    <row r="440" spans="22:22">
      <c r="V440" t="str">
        <f>IFERROR(TEXT(VLOOKUP(E440,Apparatus_List_w_Hours!E:F,2,FALSE),"@"),"")</f>
        <v/>
      </c>
    </row>
    <row r="441" spans="22:22">
      <c r="V441" t="str">
        <f>IFERROR(TEXT(VLOOKUP(E441,Apparatus_List_w_Hours!E:F,2,FALSE),"@"),"")</f>
        <v/>
      </c>
    </row>
    <row r="442" spans="22:22">
      <c r="V442" t="str">
        <f>IFERROR(TEXT(VLOOKUP(E442,Apparatus_List_w_Hours!E:F,2,FALSE),"@"),"")</f>
        <v/>
      </c>
    </row>
    <row r="443" spans="22:22">
      <c r="V443" t="str">
        <f>IFERROR(TEXT(VLOOKUP(E443,Apparatus_List_w_Hours!E:F,2,FALSE),"@"),"")</f>
        <v/>
      </c>
    </row>
    <row r="444" spans="22:22">
      <c r="V444" t="str">
        <f>IFERROR(TEXT(VLOOKUP(E444,Apparatus_List_w_Hours!E:F,2,FALSE),"@"),"")</f>
        <v/>
      </c>
    </row>
    <row r="445" spans="22:22">
      <c r="V445" t="str">
        <f>IFERROR(TEXT(VLOOKUP(E445,Apparatus_List_w_Hours!E:F,2,FALSE),"@"),"")</f>
        <v/>
      </c>
    </row>
    <row r="446" spans="22:22">
      <c r="V446" t="str">
        <f>IFERROR(TEXT(VLOOKUP(E446,Apparatus_List_w_Hours!E:F,2,FALSE),"@"),"")</f>
        <v/>
      </c>
    </row>
    <row r="447" spans="22:22">
      <c r="V447" t="str">
        <f>IFERROR(TEXT(VLOOKUP(E447,Apparatus_List_w_Hours!E:F,2,FALSE),"@"),"")</f>
        <v/>
      </c>
    </row>
    <row r="448" spans="22:22">
      <c r="V448" t="str">
        <f>IFERROR(TEXT(VLOOKUP(E448,Apparatus_List_w_Hours!E:F,2,FALSE),"@"),"")</f>
        <v/>
      </c>
    </row>
    <row r="449" spans="22:22">
      <c r="V449" t="str">
        <f>IFERROR(TEXT(VLOOKUP(E449,Apparatus_List_w_Hours!E:F,2,FALSE),"@"),"")</f>
        <v/>
      </c>
    </row>
    <row r="450" spans="22:22">
      <c r="V450" t="str">
        <f>IFERROR(TEXT(VLOOKUP(E450,Apparatus_List_w_Hours!E:F,2,FALSE),"@"),"")</f>
        <v/>
      </c>
    </row>
    <row r="451" spans="22:22">
      <c r="V451" t="str">
        <f>IFERROR(TEXT(VLOOKUP(E451,Apparatus_List_w_Hours!E:F,2,FALSE),"@"),"")</f>
        <v/>
      </c>
    </row>
    <row r="452" spans="22:22">
      <c r="V452" t="str">
        <f>IFERROR(TEXT(VLOOKUP(E452,Apparatus_List_w_Hours!E:F,2,FALSE),"@"),"")</f>
        <v/>
      </c>
    </row>
    <row r="453" spans="22:22">
      <c r="V453" t="str">
        <f>IFERROR(TEXT(VLOOKUP(E453,Apparatus_List_w_Hours!E:F,2,FALSE),"@"),"")</f>
        <v/>
      </c>
    </row>
    <row r="454" spans="22:22">
      <c r="V454" t="str">
        <f>IFERROR(TEXT(VLOOKUP(E454,Apparatus_List_w_Hours!E:F,2,FALSE),"@"),"")</f>
        <v/>
      </c>
    </row>
    <row r="455" spans="22:22">
      <c r="V455" t="str">
        <f>IFERROR(TEXT(VLOOKUP(E455,Apparatus_List_w_Hours!E:F,2,FALSE),"@"),"")</f>
        <v/>
      </c>
    </row>
    <row r="456" spans="22:22">
      <c r="V456" t="str">
        <f>IFERROR(TEXT(VLOOKUP(E456,Apparatus_List_w_Hours!E:F,2,FALSE),"@"),"")</f>
        <v/>
      </c>
    </row>
    <row r="457" spans="22:22">
      <c r="V457" t="str">
        <f>IFERROR(TEXT(VLOOKUP(E457,Apparatus_List_w_Hours!E:F,2,FALSE),"@"),"")</f>
        <v/>
      </c>
    </row>
    <row r="458" spans="22:22">
      <c r="V458" t="str">
        <f>IFERROR(TEXT(VLOOKUP(E458,Apparatus_List_w_Hours!E:F,2,FALSE),"@"),"")</f>
        <v/>
      </c>
    </row>
    <row r="459" spans="22:22">
      <c r="V459" t="str">
        <f>IFERROR(TEXT(VLOOKUP(E459,Apparatus_List_w_Hours!E:F,2,FALSE),"@"),"")</f>
        <v/>
      </c>
    </row>
    <row r="460" spans="22:22">
      <c r="V460" t="str">
        <f>IFERROR(TEXT(VLOOKUP(E460,Apparatus_List_w_Hours!E:F,2,FALSE),"@"),"")</f>
        <v/>
      </c>
    </row>
    <row r="461" spans="22:22">
      <c r="V461" t="str">
        <f>IFERROR(TEXT(VLOOKUP(E461,Apparatus_List_w_Hours!E:F,2,FALSE),"@"),"")</f>
        <v/>
      </c>
    </row>
    <row r="462" spans="22:22">
      <c r="V462" t="str">
        <f>IFERROR(TEXT(VLOOKUP(E462,Apparatus_List_w_Hours!E:F,2,FALSE),"@"),"")</f>
        <v/>
      </c>
    </row>
    <row r="463" spans="22:22">
      <c r="V463" t="str">
        <f>IFERROR(TEXT(VLOOKUP(E463,Apparatus_List_w_Hours!E:F,2,FALSE),"@"),"")</f>
        <v/>
      </c>
    </row>
    <row r="464" spans="22:22">
      <c r="V464" t="str">
        <f>IFERROR(TEXT(VLOOKUP(E464,Apparatus_List_w_Hours!E:F,2,FALSE),"@"),"")</f>
        <v/>
      </c>
    </row>
    <row r="465" spans="22:22">
      <c r="V465" t="str">
        <f>IFERROR(TEXT(VLOOKUP(E465,Apparatus_List_w_Hours!E:F,2,FALSE),"@"),"")</f>
        <v/>
      </c>
    </row>
    <row r="466" spans="22:22">
      <c r="V466" t="str">
        <f>IFERROR(TEXT(VLOOKUP(E466,Apparatus_List_w_Hours!E:F,2,FALSE),"@"),"")</f>
        <v/>
      </c>
    </row>
    <row r="467" spans="22:22">
      <c r="V467" t="str">
        <f>IFERROR(TEXT(VLOOKUP(E467,Apparatus_List_w_Hours!E:F,2,FALSE),"@"),"")</f>
        <v/>
      </c>
    </row>
    <row r="468" spans="22:22">
      <c r="V468" t="str">
        <f>IFERROR(TEXT(VLOOKUP(E468,Apparatus_List_w_Hours!E:F,2,FALSE),"@"),"")</f>
        <v/>
      </c>
    </row>
    <row r="469" spans="22:22">
      <c r="V469" t="str">
        <f>IFERROR(TEXT(VLOOKUP(E469,Apparatus_List_w_Hours!E:F,2,FALSE),"@"),"")</f>
        <v/>
      </c>
    </row>
    <row r="470" spans="22:22">
      <c r="V470" t="str">
        <f>IFERROR(TEXT(VLOOKUP(E470,Apparatus_List_w_Hours!E:F,2,FALSE),"@"),"")</f>
        <v/>
      </c>
    </row>
    <row r="471" spans="22:22">
      <c r="V471" t="str">
        <f>IFERROR(TEXT(VLOOKUP(E471,Apparatus_List_w_Hours!E:F,2,FALSE),"@"),"")</f>
        <v/>
      </c>
    </row>
    <row r="472" spans="22:22">
      <c r="V472" t="str">
        <f>IFERROR(TEXT(VLOOKUP(E472,Apparatus_List_w_Hours!E:F,2,FALSE),"@"),"")</f>
        <v/>
      </c>
    </row>
    <row r="473" spans="22:22">
      <c r="V473" t="str">
        <f>IFERROR(TEXT(VLOOKUP(E473,Apparatus_List_w_Hours!E:F,2,FALSE),"@"),"")</f>
        <v/>
      </c>
    </row>
    <row r="474" spans="22:22">
      <c r="V474" t="str">
        <f>IFERROR(TEXT(VLOOKUP(E474,Apparatus_List_w_Hours!E:F,2,FALSE),"@"),"")</f>
        <v/>
      </c>
    </row>
    <row r="475" spans="22:22">
      <c r="V475" t="str">
        <f>IFERROR(TEXT(VLOOKUP(E475,Apparatus_List_w_Hours!E:F,2,FALSE),"@"),"")</f>
        <v/>
      </c>
    </row>
    <row r="476" spans="22:22">
      <c r="V476" t="str">
        <f>IFERROR(TEXT(VLOOKUP(E476,Apparatus_List_w_Hours!E:F,2,FALSE),"@"),"")</f>
        <v/>
      </c>
    </row>
    <row r="477" spans="22:22">
      <c r="V477" t="str">
        <f>IFERROR(TEXT(VLOOKUP(E477,Apparatus_List_w_Hours!E:F,2,FALSE),"@"),"")</f>
        <v/>
      </c>
    </row>
    <row r="478" spans="22:22">
      <c r="V478" t="str">
        <f>IFERROR(TEXT(VLOOKUP(E478,Apparatus_List_w_Hours!E:F,2,FALSE),"@"),"")</f>
        <v/>
      </c>
    </row>
    <row r="479" spans="22:22">
      <c r="V479" t="str">
        <f>IFERROR(TEXT(VLOOKUP(E479,Apparatus_List_w_Hours!E:F,2,FALSE),"@"),"")</f>
        <v/>
      </c>
    </row>
    <row r="480" spans="22:22">
      <c r="V480" t="str">
        <f>IFERROR(TEXT(VLOOKUP(E480,Apparatus_List_w_Hours!E:F,2,FALSE),"@"),"")</f>
        <v/>
      </c>
    </row>
    <row r="481" spans="22:22">
      <c r="V481" t="str">
        <f>IFERROR(TEXT(VLOOKUP(E481,Apparatus_List_w_Hours!E:F,2,FALSE),"@"),"")</f>
        <v/>
      </c>
    </row>
    <row r="482" spans="22:22">
      <c r="V482" t="str">
        <f>IFERROR(TEXT(VLOOKUP(E482,Apparatus_List_w_Hours!E:F,2,FALSE),"@"),"")</f>
        <v/>
      </c>
    </row>
    <row r="483" spans="22:22">
      <c r="V483" t="str">
        <f>IFERROR(TEXT(VLOOKUP(E483,Apparatus_List_w_Hours!E:F,2,FALSE),"@"),"")</f>
        <v/>
      </c>
    </row>
    <row r="484" spans="22:22">
      <c r="V484" t="str">
        <f>IFERROR(TEXT(VLOOKUP(E484,Apparatus_List_w_Hours!E:F,2,FALSE),"@"),"")</f>
        <v/>
      </c>
    </row>
    <row r="485" spans="22:22">
      <c r="V485" t="str">
        <f>IFERROR(TEXT(VLOOKUP(E485,Apparatus_List_w_Hours!E:F,2,FALSE),"@"),"")</f>
        <v/>
      </c>
    </row>
    <row r="486" spans="22:22">
      <c r="V486" t="str">
        <f>IFERROR(TEXT(VLOOKUP(E486,Apparatus_List_w_Hours!E:F,2,FALSE),"@"),"")</f>
        <v/>
      </c>
    </row>
    <row r="487" spans="22:22">
      <c r="V487" t="str">
        <f>IFERROR(TEXT(VLOOKUP(E487,Apparatus_List_w_Hours!E:F,2,FALSE),"@"),"")</f>
        <v/>
      </c>
    </row>
    <row r="488" spans="22:22">
      <c r="V488" t="str">
        <f>IFERROR(TEXT(VLOOKUP(E488,Apparatus_List_w_Hours!E:F,2,FALSE),"@"),"")</f>
        <v/>
      </c>
    </row>
    <row r="489" spans="22:22">
      <c r="V489" t="str">
        <f>IFERROR(TEXT(VLOOKUP(E489,Apparatus_List_w_Hours!E:F,2,FALSE),"@"),"")</f>
        <v/>
      </c>
    </row>
    <row r="490" spans="22:22">
      <c r="V490" t="str">
        <f>IFERROR(TEXT(VLOOKUP(E490,Apparatus_List_w_Hours!E:F,2,FALSE),"@"),"")</f>
        <v/>
      </c>
    </row>
    <row r="491" spans="22:22">
      <c r="V491" t="str">
        <f>IFERROR(TEXT(VLOOKUP(E491,Apparatus_List_w_Hours!E:F,2,FALSE),"@"),"")</f>
        <v/>
      </c>
    </row>
    <row r="492" spans="22:22">
      <c r="V492" t="str">
        <f>IFERROR(TEXT(VLOOKUP(E492,Apparatus_List_w_Hours!E:F,2,FALSE),"@"),"")</f>
        <v/>
      </c>
    </row>
    <row r="493" spans="22:22">
      <c r="V493" t="str">
        <f>IFERROR(TEXT(VLOOKUP(E493,Apparatus_List_w_Hours!E:F,2,FALSE),"@"),"")</f>
        <v/>
      </c>
    </row>
    <row r="494" spans="22:22">
      <c r="V494" t="str">
        <f>IFERROR(TEXT(VLOOKUP(E494,Apparatus_List_w_Hours!E:F,2,FALSE),"@"),"")</f>
        <v/>
      </c>
    </row>
    <row r="495" spans="22:22">
      <c r="V495" t="str">
        <f>IFERROR(TEXT(VLOOKUP(E495,Apparatus_List_w_Hours!E:F,2,FALSE),"@"),"")</f>
        <v/>
      </c>
    </row>
    <row r="496" spans="22:22">
      <c r="V496" t="str">
        <f>IFERROR(TEXT(VLOOKUP(E496,Apparatus_List_w_Hours!E:F,2,FALSE),"@"),"")</f>
        <v/>
      </c>
    </row>
    <row r="497" spans="22:22">
      <c r="V497" t="str">
        <f>IFERROR(TEXT(VLOOKUP(E497,Apparatus_List_w_Hours!E:F,2,FALSE),"@"),"")</f>
        <v/>
      </c>
    </row>
    <row r="498" spans="22:22">
      <c r="V498" t="str">
        <f>IFERROR(TEXT(VLOOKUP(E498,Apparatus_List_w_Hours!E:F,2,FALSE),"@"),"")</f>
        <v/>
      </c>
    </row>
    <row r="499" spans="22:22">
      <c r="V499" t="str">
        <f>IFERROR(TEXT(VLOOKUP(E499,Apparatus_List_w_Hours!E:F,2,FALSE),"@"),"")</f>
        <v/>
      </c>
    </row>
    <row r="500" spans="22:22">
      <c r="V500" t="str">
        <f>IFERROR(TEXT(VLOOKUP(E500,Apparatus_List_w_Hours!E:F,2,FALSE),"@"),"")</f>
        <v/>
      </c>
    </row>
    <row r="501" spans="22:22">
      <c r="V501" t="str">
        <f>IFERROR(TEXT(VLOOKUP(E501,Apparatus_List_w_Hours!E:F,2,FALSE),"@"),"")</f>
        <v/>
      </c>
    </row>
    <row r="502" spans="22:22">
      <c r="V502" t="str">
        <f>IFERROR(TEXT(VLOOKUP(E502,Apparatus_List_w_Hours!E:F,2,FALSE),"@"),"")</f>
        <v/>
      </c>
    </row>
    <row r="503" spans="22:22">
      <c r="V503" t="str">
        <f>IFERROR(TEXT(VLOOKUP(E503,Apparatus_List_w_Hours!E:F,2,FALSE),"@"),"")</f>
        <v/>
      </c>
    </row>
    <row r="504" spans="22:22">
      <c r="V504" t="str">
        <f>IFERROR(TEXT(VLOOKUP(E504,Apparatus_List_w_Hours!E:F,2,FALSE),"@"),"")</f>
        <v/>
      </c>
    </row>
    <row r="505" spans="22:22">
      <c r="V505" t="str">
        <f>IFERROR(TEXT(VLOOKUP(E505,Apparatus_List_w_Hours!E:F,2,FALSE),"@"),"")</f>
        <v/>
      </c>
    </row>
    <row r="506" spans="22:22">
      <c r="V506" t="str">
        <f>IFERROR(TEXT(VLOOKUP(E506,Apparatus_List_w_Hours!E:F,2,FALSE),"@"),"")</f>
        <v/>
      </c>
    </row>
    <row r="507" spans="22:22">
      <c r="V507" t="str">
        <f>IFERROR(TEXT(VLOOKUP(E507,Apparatus_List_w_Hours!E:F,2,FALSE),"@"),"")</f>
        <v/>
      </c>
    </row>
    <row r="508" spans="22:22">
      <c r="V508" t="str">
        <f>IFERROR(TEXT(VLOOKUP(E508,Apparatus_List_w_Hours!E:F,2,FALSE),"@"),"")</f>
        <v/>
      </c>
    </row>
    <row r="509" spans="22:22">
      <c r="V509" t="str">
        <f>IFERROR(TEXT(VLOOKUP(E509,Apparatus_List_w_Hours!E:F,2,FALSE),"@"),"")</f>
        <v/>
      </c>
    </row>
    <row r="510" spans="22:22">
      <c r="V510" t="str">
        <f>IFERROR(TEXT(VLOOKUP(E510,Apparatus_List_w_Hours!E:F,2,FALSE),"@"),"")</f>
        <v/>
      </c>
    </row>
    <row r="511" spans="22:22">
      <c r="V511" t="str">
        <f>IFERROR(TEXT(VLOOKUP(E511,Apparatus_List_w_Hours!E:F,2,FALSE),"@"),"")</f>
        <v/>
      </c>
    </row>
    <row r="512" spans="22:22">
      <c r="V512" t="str">
        <f>IFERROR(TEXT(VLOOKUP(E512,Apparatus_List_w_Hours!E:F,2,FALSE),"@"),"")</f>
        <v/>
      </c>
    </row>
    <row r="513" spans="22:22">
      <c r="V513" t="str">
        <f>IFERROR(TEXT(VLOOKUP(E513,Apparatus_List_w_Hours!E:F,2,FALSE),"@"),"")</f>
        <v/>
      </c>
    </row>
    <row r="514" spans="22:22">
      <c r="V514" t="str">
        <f>IFERROR(TEXT(VLOOKUP(E514,Apparatus_List_w_Hours!E:F,2,FALSE),"@"),"")</f>
        <v/>
      </c>
    </row>
    <row r="515" spans="22:22">
      <c r="V515" t="str">
        <f>IFERROR(TEXT(VLOOKUP(E515,Apparatus_List_w_Hours!E:F,2,FALSE),"@"),"")</f>
        <v/>
      </c>
    </row>
    <row r="516" spans="22:22">
      <c r="V516" t="str">
        <f>IFERROR(TEXT(VLOOKUP(E516,Apparatus_List_w_Hours!E:F,2,FALSE),"@"),"")</f>
        <v/>
      </c>
    </row>
    <row r="517" spans="22:22">
      <c r="V517" t="str">
        <f>IFERROR(TEXT(VLOOKUP(E517,Apparatus_List_w_Hours!E:F,2,FALSE),"@"),"")</f>
        <v/>
      </c>
    </row>
    <row r="518" spans="22:22">
      <c r="V518" t="str">
        <f>IFERROR(TEXT(VLOOKUP(E518,Apparatus_List_w_Hours!E:F,2,FALSE),"@"),"")</f>
        <v/>
      </c>
    </row>
    <row r="519" spans="22:22">
      <c r="V519" t="str">
        <f>IFERROR(TEXT(VLOOKUP(E519,Apparatus_List_w_Hours!E:F,2,FALSE),"@"),"")</f>
        <v/>
      </c>
    </row>
    <row r="520" spans="22:22">
      <c r="V520" t="str">
        <f>IFERROR(TEXT(VLOOKUP(E520,Apparatus_List_w_Hours!E:F,2,FALSE),"@"),"")</f>
        <v/>
      </c>
    </row>
    <row r="521" spans="22:22">
      <c r="V521" t="str">
        <f>IFERROR(TEXT(VLOOKUP(E521,Apparatus_List_w_Hours!E:F,2,FALSE),"@"),"")</f>
        <v/>
      </c>
    </row>
    <row r="522" spans="22:22">
      <c r="V522" t="str">
        <f>IFERROR(TEXT(VLOOKUP(E522,Apparatus_List_w_Hours!E:F,2,FALSE),"@"),"")</f>
        <v/>
      </c>
    </row>
    <row r="523" spans="22:22">
      <c r="V523" t="str">
        <f>IFERROR(TEXT(VLOOKUP(E523,Apparatus_List_w_Hours!E:F,2,FALSE),"@"),"")</f>
        <v/>
      </c>
    </row>
    <row r="524" spans="22:22">
      <c r="V524" t="str">
        <f>IFERROR(TEXT(VLOOKUP(E524,Apparatus_List_w_Hours!E:F,2,FALSE),"@"),"")</f>
        <v/>
      </c>
    </row>
    <row r="525" spans="22:22">
      <c r="V525" t="str">
        <f>IFERROR(TEXT(VLOOKUP(E525,Apparatus_List_w_Hours!E:F,2,FALSE),"@"),"")</f>
        <v/>
      </c>
    </row>
    <row r="526" spans="22:22">
      <c r="V526" t="str">
        <f>IFERROR(TEXT(VLOOKUP(E526,Apparatus_List_w_Hours!E:F,2,FALSE),"@"),"")</f>
        <v/>
      </c>
    </row>
    <row r="527" spans="22:22">
      <c r="V527" t="str">
        <f>IFERROR(TEXT(VLOOKUP(E527,Apparatus_List_w_Hours!E:F,2,FALSE),"@"),"")</f>
        <v/>
      </c>
    </row>
    <row r="528" spans="22:22">
      <c r="V528" t="str">
        <f>IFERROR(TEXT(VLOOKUP(E528,Apparatus_List_w_Hours!E:F,2,FALSE),"@"),"")</f>
        <v/>
      </c>
    </row>
    <row r="529" spans="22:22">
      <c r="V529" t="str">
        <f>IFERROR(TEXT(VLOOKUP(E529,Apparatus_List_w_Hours!E:F,2,FALSE),"@"),"")</f>
        <v/>
      </c>
    </row>
    <row r="530" spans="22:22">
      <c r="V530" t="str">
        <f>IFERROR(TEXT(VLOOKUP(E530,Apparatus_List_w_Hours!E:F,2,FALSE),"@"),"")</f>
        <v/>
      </c>
    </row>
    <row r="531" spans="22:22">
      <c r="V531" t="str">
        <f>IFERROR(TEXT(VLOOKUP(E531,Apparatus_List_w_Hours!E:F,2,FALSE),"@"),"")</f>
        <v/>
      </c>
    </row>
    <row r="532" spans="22:22">
      <c r="V532" t="str">
        <f>IFERROR(TEXT(VLOOKUP(E532,Apparatus_List_w_Hours!E:F,2,FALSE),"@"),"")</f>
        <v/>
      </c>
    </row>
    <row r="533" spans="22:22">
      <c r="V533" t="str">
        <f>IFERROR(TEXT(VLOOKUP(E533,Apparatus_List_w_Hours!E:F,2,FALSE),"@"),"")</f>
        <v/>
      </c>
    </row>
    <row r="534" spans="22:22">
      <c r="V534" t="str">
        <f>IFERROR(TEXT(VLOOKUP(E534,Apparatus_List_w_Hours!E:F,2,FALSE),"@"),"")</f>
        <v/>
      </c>
    </row>
    <row r="535" spans="22:22">
      <c r="V535" t="str">
        <f>IFERROR(TEXT(VLOOKUP(E535,Apparatus_List_w_Hours!E:F,2,FALSE),"@"),"")</f>
        <v/>
      </c>
    </row>
    <row r="536" spans="22:22">
      <c r="V536" t="str">
        <f>IFERROR(TEXT(VLOOKUP(E536,Apparatus_List_w_Hours!E:F,2,FALSE),"@"),"")</f>
        <v/>
      </c>
    </row>
    <row r="537" spans="22:22">
      <c r="V537" t="str">
        <f>IFERROR(TEXT(VLOOKUP(E537,Apparatus_List_w_Hours!E:F,2,FALSE),"@"),"")</f>
        <v/>
      </c>
    </row>
    <row r="538" spans="22:22">
      <c r="V538" t="str">
        <f>IFERROR(TEXT(VLOOKUP(E538,Apparatus_List_w_Hours!E:F,2,FALSE),"@"),"")</f>
        <v/>
      </c>
    </row>
    <row r="539" spans="22:22">
      <c r="V539" t="str">
        <f>IFERROR(TEXT(VLOOKUP(E539,Apparatus_List_w_Hours!E:F,2,FALSE),"@"),"")</f>
        <v/>
      </c>
    </row>
    <row r="540" spans="22:22">
      <c r="V540" t="str">
        <f>IFERROR(TEXT(VLOOKUP(E540,Apparatus_List_w_Hours!E:F,2,FALSE),"@"),"")</f>
        <v/>
      </c>
    </row>
    <row r="541" spans="22:22">
      <c r="V541" t="str">
        <f>IFERROR(TEXT(VLOOKUP(E541,Apparatus_List_w_Hours!E:F,2,FALSE),"@"),"")</f>
        <v/>
      </c>
    </row>
    <row r="542" spans="22:22">
      <c r="V542" t="str">
        <f>IFERROR(TEXT(VLOOKUP(E542,Apparatus_List_w_Hours!E:F,2,FALSE),"@"),"")</f>
        <v/>
      </c>
    </row>
    <row r="543" spans="22:22">
      <c r="V543" t="str">
        <f>IFERROR(TEXT(VLOOKUP(E543,Apparatus_List_w_Hours!E:F,2,FALSE),"@"),"")</f>
        <v/>
      </c>
    </row>
    <row r="544" spans="22:22">
      <c r="V544" t="str">
        <f>IFERROR(TEXT(VLOOKUP(E544,Apparatus_List_w_Hours!E:F,2,FALSE),"@"),"")</f>
        <v/>
      </c>
    </row>
    <row r="545" spans="22:22">
      <c r="V545" t="str">
        <f>IFERROR(TEXT(VLOOKUP(E545,Apparatus_List_w_Hours!E:F,2,FALSE),"@"),"")</f>
        <v/>
      </c>
    </row>
    <row r="546" spans="22:22">
      <c r="V546" t="str">
        <f>IFERROR(TEXT(VLOOKUP(E546,Apparatus_List_w_Hours!E:F,2,FALSE),"@"),"")</f>
        <v/>
      </c>
    </row>
    <row r="547" spans="22:22">
      <c r="V547" t="str">
        <f>IFERROR(TEXT(VLOOKUP(E547,Apparatus_List_w_Hours!E:F,2,FALSE),"@"),"")</f>
        <v/>
      </c>
    </row>
    <row r="548" spans="22:22">
      <c r="V548" t="str">
        <f>IFERROR(TEXT(VLOOKUP(E548,Apparatus_List_w_Hours!E:F,2,FALSE),"@"),"")</f>
        <v/>
      </c>
    </row>
    <row r="549" spans="22:22">
      <c r="V549" t="str">
        <f>IFERROR(TEXT(VLOOKUP(E549,Apparatus_List_w_Hours!E:F,2,FALSE),"@"),"")</f>
        <v/>
      </c>
    </row>
    <row r="550" spans="22:22">
      <c r="V550" t="str">
        <f>IFERROR(TEXT(VLOOKUP(E550,Apparatus_List_w_Hours!E:F,2,FALSE),"@"),"")</f>
        <v/>
      </c>
    </row>
    <row r="551" spans="22:22">
      <c r="V551" t="str">
        <f>IFERROR(TEXT(VLOOKUP(E551,Apparatus_List_w_Hours!E:F,2,FALSE),"@"),"")</f>
        <v/>
      </c>
    </row>
    <row r="552" spans="22:22">
      <c r="V552" t="str">
        <f>IFERROR(TEXT(VLOOKUP(E552,Apparatus_List_w_Hours!E:F,2,FALSE),"@"),"")</f>
        <v/>
      </c>
    </row>
    <row r="553" spans="22:22">
      <c r="V553" t="str">
        <f>IFERROR(TEXT(VLOOKUP(E553,Apparatus_List_w_Hours!E:F,2,FALSE),"@"),"")</f>
        <v/>
      </c>
    </row>
    <row r="554" spans="22:22">
      <c r="V554" t="str">
        <f>IFERROR(TEXT(VLOOKUP(E554,Apparatus_List_w_Hours!E:F,2,FALSE),"@"),"")</f>
        <v/>
      </c>
    </row>
    <row r="555" spans="22:22">
      <c r="V555" t="str">
        <f>IFERROR(TEXT(VLOOKUP(E555,Apparatus_List_w_Hours!E:F,2,FALSE),"@"),"")</f>
        <v/>
      </c>
    </row>
    <row r="556" spans="22:22">
      <c r="V556" t="str">
        <f>IFERROR(TEXT(VLOOKUP(E556,Apparatus_List_w_Hours!E:F,2,FALSE),"@"),"")</f>
        <v/>
      </c>
    </row>
    <row r="557" spans="22:22">
      <c r="V557" t="str">
        <f>IFERROR(TEXT(VLOOKUP(E557,Apparatus_List_w_Hours!E:F,2,FALSE),"@"),"")</f>
        <v/>
      </c>
    </row>
    <row r="558" spans="22:22">
      <c r="V558" t="str">
        <f>IFERROR(TEXT(VLOOKUP(E558,Apparatus_List_w_Hours!E:F,2,FALSE),"@"),"")</f>
        <v/>
      </c>
    </row>
    <row r="559" spans="22:22">
      <c r="V559" t="str">
        <f>IFERROR(TEXT(VLOOKUP(E559,Apparatus_List_w_Hours!E:F,2,FALSE),"@"),"")</f>
        <v/>
      </c>
    </row>
    <row r="560" spans="22:22">
      <c r="V560" t="str">
        <f>IFERROR(TEXT(VLOOKUP(E560,Apparatus_List_w_Hours!E:F,2,FALSE),"@"),"")</f>
        <v/>
      </c>
    </row>
    <row r="561" spans="22:22">
      <c r="V561" t="str">
        <f>IFERROR(TEXT(VLOOKUP(E561,Apparatus_List_w_Hours!E:F,2,FALSE),"@"),"")</f>
        <v/>
      </c>
    </row>
    <row r="562" spans="22:22">
      <c r="V562" t="str">
        <f>IFERROR(TEXT(VLOOKUP(E562,Apparatus_List_w_Hours!E:F,2,FALSE),"@"),"")</f>
        <v/>
      </c>
    </row>
    <row r="563" spans="22:22">
      <c r="V563" t="str">
        <f>IFERROR(TEXT(VLOOKUP(E563,Apparatus_List_w_Hours!E:F,2,FALSE),"@"),"")</f>
        <v/>
      </c>
    </row>
    <row r="564" spans="22:22">
      <c r="V564" t="str">
        <f>IFERROR(TEXT(VLOOKUP(E564,Apparatus_List_w_Hours!E:F,2,FALSE),"@"),"")</f>
        <v/>
      </c>
    </row>
    <row r="565" spans="22:22">
      <c r="V565" t="str">
        <f>IFERROR(TEXT(VLOOKUP(E565,Apparatus_List_w_Hours!E:F,2,FALSE),"@"),"")</f>
        <v/>
      </c>
    </row>
    <row r="566" spans="22:22">
      <c r="V566" t="str">
        <f>IFERROR(TEXT(VLOOKUP(E566,Apparatus_List_w_Hours!E:F,2,FALSE),"@"),"")</f>
        <v/>
      </c>
    </row>
    <row r="567" spans="22:22">
      <c r="V567" t="str">
        <f>IFERROR(TEXT(VLOOKUP(E567,Apparatus_List_w_Hours!E:F,2,FALSE),"@"),"")</f>
        <v/>
      </c>
    </row>
    <row r="568" spans="22:22">
      <c r="V568" t="str">
        <f>IFERROR(TEXT(VLOOKUP(E568,Apparatus_List_w_Hours!E:F,2,FALSE),"@"),"")</f>
        <v/>
      </c>
    </row>
    <row r="569" spans="22:22">
      <c r="V569" t="str">
        <f>IFERROR(TEXT(VLOOKUP(E569,Apparatus_List_w_Hours!E:F,2,FALSE),"@"),"")</f>
        <v/>
      </c>
    </row>
    <row r="570" spans="22:22">
      <c r="V570" t="str">
        <f>IFERROR(TEXT(VLOOKUP(E570,Apparatus_List_w_Hours!E:F,2,FALSE),"@"),"")</f>
        <v/>
      </c>
    </row>
    <row r="571" spans="22:22">
      <c r="V571" t="str">
        <f>IFERROR(TEXT(VLOOKUP(E571,Apparatus_List_w_Hours!E:F,2,FALSE),"@"),"")</f>
        <v/>
      </c>
    </row>
    <row r="572" spans="22:22">
      <c r="V572" t="str">
        <f>IFERROR(TEXT(VLOOKUP(E572,Apparatus_List_w_Hours!E:F,2,FALSE),"@"),"")</f>
        <v/>
      </c>
    </row>
    <row r="573" spans="22:22">
      <c r="V573" t="str">
        <f>IFERROR(TEXT(VLOOKUP(E573,Apparatus_List_w_Hours!E:F,2,FALSE),"@"),"")</f>
        <v/>
      </c>
    </row>
    <row r="574" spans="22:22">
      <c r="V574" t="str">
        <f>IFERROR(TEXT(VLOOKUP(E574,Apparatus_List_w_Hours!E:F,2,FALSE),"@"),"")</f>
        <v/>
      </c>
    </row>
    <row r="575" spans="22:22">
      <c r="V575" t="str">
        <f>IFERROR(TEXT(VLOOKUP(E575,Apparatus_List_w_Hours!E:F,2,FALSE),"@"),"")</f>
        <v/>
      </c>
    </row>
    <row r="576" spans="22:22">
      <c r="V576" t="str">
        <f>IFERROR(TEXT(VLOOKUP(E576,Apparatus_List_w_Hours!E:F,2,FALSE),"@"),"")</f>
        <v/>
      </c>
    </row>
    <row r="577" spans="22:22">
      <c r="V577" t="str">
        <f>IFERROR(TEXT(VLOOKUP(E577,Apparatus_List_w_Hours!E:F,2,FALSE),"@"),"")</f>
        <v/>
      </c>
    </row>
    <row r="578" spans="22:22">
      <c r="V578" t="str">
        <f>IFERROR(TEXT(VLOOKUP(E578,Apparatus_List_w_Hours!E:F,2,FALSE),"@"),"")</f>
        <v/>
      </c>
    </row>
    <row r="579" spans="22:22">
      <c r="V579" t="str">
        <f>IFERROR(TEXT(VLOOKUP(E579,Apparatus_List_w_Hours!E:F,2,FALSE),"@"),"")</f>
        <v/>
      </c>
    </row>
    <row r="580" spans="22:22">
      <c r="V580" t="str">
        <f>IFERROR(TEXT(VLOOKUP(E580,Apparatus_List_w_Hours!E:F,2,FALSE),"@"),"")</f>
        <v/>
      </c>
    </row>
    <row r="581" spans="22:22">
      <c r="V581" t="str">
        <f>IFERROR(TEXT(VLOOKUP(E581,Apparatus_List_w_Hours!E:F,2,FALSE),"@"),"")</f>
        <v/>
      </c>
    </row>
    <row r="582" spans="22:22">
      <c r="V582" t="str">
        <f>IFERROR(TEXT(VLOOKUP(E582,Apparatus_List_w_Hours!E:F,2,FALSE),"@"),"")</f>
        <v/>
      </c>
    </row>
    <row r="583" spans="22:22">
      <c r="V583" t="str">
        <f>IFERROR(TEXT(VLOOKUP(E583,Apparatus_List_w_Hours!E:F,2,FALSE),"@"),"")</f>
        <v/>
      </c>
    </row>
    <row r="584" spans="22:22">
      <c r="V584" t="str">
        <f>IFERROR(TEXT(VLOOKUP(E584,Apparatus_List_w_Hours!E:F,2,FALSE),"@"),"")</f>
        <v/>
      </c>
    </row>
    <row r="585" spans="22:22">
      <c r="V585" t="str">
        <f>IFERROR(TEXT(VLOOKUP(E585,Apparatus_List_w_Hours!E:F,2,FALSE),"@"),"")</f>
        <v/>
      </c>
    </row>
    <row r="586" spans="22:22">
      <c r="V586" t="str">
        <f>IFERROR(TEXT(VLOOKUP(E586,Apparatus_List_w_Hours!E:F,2,FALSE),"@"),"")</f>
        <v/>
      </c>
    </row>
    <row r="587" spans="22:22">
      <c r="V587" t="str">
        <f>IFERROR(TEXT(VLOOKUP(E587,Apparatus_List_w_Hours!E:F,2,FALSE),"@"),"")</f>
        <v/>
      </c>
    </row>
    <row r="588" spans="22:22">
      <c r="V588" t="str">
        <f>IFERROR(TEXT(VLOOKUP(E588,Apparatus_List_w_Hours!E:F,2,FALSE),"@"),"")</f>
        <v/>
      </c>
    </row>
    <row r="589" spans="22:22">
      <c r="V589" t="str">
        <f>IFERROR(TEXT(VLOOKUP(E589,Apparatus_List_w_Hours!E:F,2,FALSE),"@"),"")</f>
        <v/>
      </c>
    </row>
    <row r="590" spans="22:22">
      <c r="V590" t="str">
        <f>IFERROR(TEXT(VLOOKUP(E590,Apparatus_List_w_Hours!E:F,2,FALSE),"@"),"")</f>
        <v/>
      </c>
    </row>
    <row r="591" spans="22:22">
      <c r="V591" t="str">
        <f>IFERROR(TEXT(VLOOKUP(E591,Apparatus_List_w_Hours!E:F,2,FALSE),"@"),"")</f>
        <v/>
      </c>
    </row>
    <row r="592" spans="22:22">
      <c r="V592" t="str">
        <f>IFERROR(TEXT(VLOOKUP(E592,Apparatus_List_w_Hours!E:F,2,FALSE),"@"),"")</f>
        <v/>
      </c>
    </row>
    <row r="593" spans="22:22">
      <c r="V593" t="str">
        <f>IFERROR(TEXT(VLOOKUP(E593,Apparatus_List_w_Hours!E:F,2,FALSE),"@"),"")</f>
        <v/>
      </c>
    </row>
    <row r="594" spans="22:22">
      <c r="V594" t="str">
        <f>IFERROR(TEXT(VLOOKUP(E594,Apparatus_List_w_Hours!E:F,2,FALSE),"@"),"")</f>
        <v/>
      </c>
    </row>
    <row r="595" spans="22:22">
      <c r="V595" t="str">
        <f>IFERROR(TEXT(VLOOKUP(E595,Apparatus_List_w_Hours!E:F,2,FALSE),"@"),"")</f>
        <v/>
      </c>
    </row>
    <row r="596" spans="22:22">
      <c r="V596" t="str">
        <f>IFERROR(TEXT(VLOOKUP(E596,Apparatus_List_w_Hours!E:F,2,FALSE),"@"),"")</f>
        <v/>
      </c>
    </row>
    <row r="597" spans="22:22">
      <c r="V597" t="str">
        <f>IFERROR(TEXT(VLOOKUP(E597,Apparatus_List_w_Hours!E:F,2,FALSE),"@"),"")</f>
        <v/>
      </c>
    </row>
    <row r="598" spans="22:22">
      <c r="V598" t="str">
        <f>IFERROR(TEXT(VLOOKUP(E598,Apparatus_List_w_Hours!E:F,2,FALSE),"@"),"")</f>
        <v/>
      </c>
    </row>
    <row r="599" spans="22:22">
      <c r="V599" t="str">
        <f>IFERROR(TEXT(VLOOKUP(E599,Apparatus_List_w_Hours!E:F,2,FALSE),"@"),"")</f>
        <v/>
      </c>
    </row>
    <row r="600" spans="22:22">
      <c r="V600" t="str">
        <f>IFERROR(TEXT(VLOOKUP(E600,Apparatus_List_w_Hours!E:F,2,FALSE),"@"),"")</f>
        <v/>
      </c>
    </row>
    <row r="601" spans="22:22">
      <c r="V601" t="str">
        <f>IFERROR(TEXT(VLOOKUP(E601,Apparatus_List_w_Hours!E:F,2,FALSE),"@"),"")</f>
        <v/>
      </c>
    </row>
    <row r="602" spans="22:22">
      <c r="V602" t="str">
        <f>IFERROR(TEXT(VLOOKUP(E602,Apparatus_List_w_Hours!E:F,2,FALSE),"@"),"")</f>
        <v/>
      </c>
    </row>
    <row r="603" spans="22:22">
      <c r="V603" t="str">
        <f>IFERROR(TEXT(VLOOKUP(E603,Apparatus_List_w_Hours!E:F,2,FALSE),"@"),"")</f>
        <v/>
      </c>
    </row>
    <row r="604" spans="22:22">
      <c r="V604" t="str">
        <f>IFERROR(TEXT(VLOOKUP(E604,Apparatus_List_w_Hours!E:F,2,FALSE),"@"),"")</f>
        <v/>
      </c>
    </row>
    <row r="605" spans="22:22">
      <c r="V605" t="str">
        <f>IFERROR(TEXT(VLOOKUP(E605,Apparatus_List_w_Hours!E:F,2,FALSE),"@"),"")</f>
        <v/>
      </c>
    </row>
    <row r="606" spans="22:22">
      <c r="V606" t="str">
        <f>IFERROR(TEXT(VLOOKUP(E606,Apparatus_List_w_Hours!E:F,2,FALSE),"@"),"")</f>
        <v/>
      </c>
    </row>
    <row r="607" spans="22:22">
      <c r="V607" t="str">
        <f>IFERROR(TEXT(VLOOKUP(E607,Apparatus_List_w_Hours!E:F,2,FALSE),"@"),"")</f>
        <v/>
      </c>
    </row>
    <row r="608" spans="22:22">
      <c r="V608" t="str">
        <f>IFERROR(TEXT(VLOOKUP(E608,Apparatus_List_w_Hours!E:F,2,FALSE),"@"),"")</f>
        <v/>
      </c>
    </row>
    <row r="609" spans="22:22">
      <c r="V609" t="str">
        <f>IFERROR(TEXT(VLOOKUP(E609,Apparatus_List_w_Hours!E:F,2,FALSE),"@"),"")</f>
        <v/>
      </c>
    </row>
    <row r="610" spans="22:22">
      <c r="V610" t="str">
        <f>IFERROR(TEXT(VLOOKUP(E610,Apparatus_List_w_Hours!E:F,2,FALSE),"@"),"")</f>
        <v/>
      </c>
    </row>
    <row r="611" spans="22:22">
      <c r="V611" t="str">
        <f>IFERROR(TEXT(VLOOKUP(E611,Apparatus_List_w_Hours!E:F,2,FALSE),"@"),"")</f>
        <v/>
      </c>
    </row>
    <row r="612" spans="22:22">
      <c r="V612" t="str">
        <f>IFERROR(TEXT(VLOOKUP(E612,Apparatus_List_w_Hours!E:F,2,FALSE),"@"),"")</f>
        <v/>
      </c>
    </row>
    <row r="613" spans="22:22">
      <c r="V613" t="str">
        <f>IFERROR(TEXT(VLOOKUP(E613,Apparatus_List_w_Hours!E:F,2,FALSE),"@"),"")</f>
        <v/>
      </c>
    </row>
    <row r="614" spans="22:22">
      <c r="V614" t="str">
        <f>IFERROR(TEXT(VLOOKUP(E614,Apparatus_List_w_Hours!E:F,2,FALSE),"@"),"")</f>
        <v/>
      </c>
    </row>
    <row r="615" spans="22:22">
      <c r="V615" t="str">
        <f>IFERROR(TEXT(VLOOKUP(E615,Apparatus_List_w_Hours!E:F,2,FALSE),"@"),"")</f>
        <v/>
      </c>
    </row>
    <row r="616" spans="22:22">
      <c r="V616" t="str">
        <f>IFERROR(TEXT(VLOOKUP(E616,Apparatus_List_w_Hours!E:F,2,FALSE),"@"),"")</f>
        <v/>
      </c>
    </row>
    <row r="617" spans="22:22">
      <c r="V617" t="str">
        <f>IFERROR(TEXT(VLOOKUP(E617,Apparatus_List_w_Hours!E:F,2,FALSE),"@"),"")</f>
        <v/>
      </c>
    </row>
    <row r="618" spans="22:22">
      <c r="V618" t="str">
        <f>IFERROR(TEXT(VLOOKUP(E618,Apparatus_List_w_Hours!E:F,2,FALSE),"@"),"")</f>
        <v/>
      </c>
    </row>
    <row r="619" spans="22:22">
      <c r="V619" t="str">
        <f>IFERROR(TEXT(VLOOKUP(E619,Apparatus_List_w_Hours!E:F,2,FALSE),"@"),"")</f>
        <v/>
      </c>
    </row>
    <row r="620" spans="22:22">
      <c r="V620" t="str">
        <f>IFERROR(TEXT(VLOOKUP(E620,Apparatus_List_w_Hours!E:F,2,FALSE),"@"),"")</f>
        <v/>
      </c>
    </row>
    <row r="621" spans="22:22">
      <c r="V621" t="str">
        <f>IFERROR(TEXT(VLOOKUP(E621,Apparatus_List_w_Hours!E:F,2,FALSE),"@"),"")</f>
        <v/>
      </c>
    </row>
    <row r="622" spans="22:22">
      <c r="V622" t="str">
        <f>IFERROR(TEXT(VLOOKUP(E622,Apparatus_List_w_Hours!E:F,2,FALSE),"@"),"")</f>
        <v/>
      </c>
    </row>
    <row r="623" spans="22:22">
      <c r="V623" t="str">
        <f>IFERROR(TEXT(VLOOKUP(E623,Apparatus_List_w_Hours!E:F,2,FALSE),"@"),"")</f>
        <v/>
      </c>
    </row>
    <row r="624" spans="22:22">
      <c r="V624" t="str">
        <f>IFERROR(TEXT(VLOOKUP(E624,Apparatus_List_w_Hours!E:F,2,FALSE),"@"),"")</f>
        <v/>
      </c>
    </row>
    <row r="625" spans="22:22">
      <c r="V625" t="str">
        <f>IFERROR(TEXT(VLOOKUP(E625,Apparatus_List_w_Hours!E:F,2,FALSE),"@"),"")</f>
        <v/>
      </c>
    </row>
    <row r="626" spans="22:22">
      <c r="V626" t="str">
        <f>IFERROR(TEXT(VLOOKUP(E626,Apparatus_List_w_Hours!E:F,2,FALSE),"@"),"")</f>
        <v/>
      </c>
    </row>
    <row r="627" spans="22:22">
      <c r="V627" t="str">
        <f>IFERROR(TEXT(VLOOKUP(E627,Apparatus_List_w_Hours!E:F,2,FALSE),"@"),"")</f>
        <v/>
      </c>
    </row>
    <row r="628" spans="22:22">
      <c r="V628" t="str">
        <f>IFERROR(TEXT(VLOOKUP(E628,Apparatus_List_w_Hours!E:F,2,FALSE),"@"),"")</f>
        <v/>
      </c>
    </row>
    <row r="629" spans="22:22">
      <c r="V629" t="str">
        <f>IFERROR(TEXT(VLOOKUP(E629,Apparatus_List_w_Hours!E:F,2,FALSE),"@"),"")</f>
        <v/>
      </c>
    </row>
    <row r="630" spans="22:22">
      <c r="V630" t="str">
        <f>IFERROR(TEXT(VLOOKUP(E630,Apparatus_List_w_Hours!E:F,2,FALSE),"@"),"")</f>
        <v/>
      </c>
    </row>
    <row r="631" spans="22:22">
      <c r="V631" t="str">
        <f>IFERROR(TEXT(VLOOKUP(E631,Apparatus_List_w_Hours!E:F,2,FALSE),"@"),"")</f>
        <v/>
      </c>
    </row>
    <row r="632" spans="22:22">
      <c r="V632" t="str">
        <f>IFERROR(TEXT(VLOOKUP(E632,Apparatus_List_w_Hours!E:F,2,FALSE),"@"),"")</f>
        <v/>
      </c>
    </row>
    <row r="633" spans="22:22">
      <c r="V633" t="str">
        <f>IFERROR(TEXT(VLOOKUP(E633,Apparatus_List_w_Hours!E:F,2,FALSE),"@"),"")</f>
        <v/>
      </c>
    </row>
    <row r="634" spans="22:22">
      <c r="V634" t="str">
        <f>IFERROR(TEXT(VLOOKUP(E634,Apparatus_List_w_Hours!E:F,2,FALSE),"@"),"")</f>
        <v/>
      </c>
    </row>
    <row r="635" spans="22:22">
      <c r="V635" t="str">
        <f>IFERROR(TEXT(VLOOKUP(E635,Apparatus_List_w_Hours!E:F,2,FALSE),"@"),"")</f>
        <v/>
      </c>
    </row>
    <row r="636" spans="22:22">
      <c r="V636" t="str">
        <f>IFERROR(TEXT(VLOOKUP(E636,Apparatus_List_w_Hours!E:F,2,FALSE),"@"),"")</f>
        <v/>
      </c>
    </row>
    <row r="637" spans="22:22">
      <c r="V637" t="str">
        <f>IFERROR(TEXT(VLOOKUP(E637,Apparatus_List_w_Hours!E:F,2,FALSE),"@"),"")</f>
        <v/>
      </c>
    </row>
    <row r="638" spans="22:22">
      <c r="V638" t="str">
        <f>IFERROR(TEXT(VLOOKUP(E638,Apparatus_List_w_Hours!E:F,2,FALSE),"@"),"")</f>
        <v/>
      </c>
    </row>
    <row r="639" spans="22:22">
      <c r="V639" t="str">
        <f>IFERROR(TEXT(VLOOKUP(E639,Apparatus_List_w_Hours!E:F,2,FALSE),"@"),"")</f>
        <v/>
      </c>
    </row>
    <row r="640" spans="22:22">
      <c r="V640" t="str">
        <f>IFERROR(TEXT(VLOOKUP(E640,Apparatus_List_w_Hours!E:F,2,FALSE),"@"),"")</f>
        <v/>
      </c>
    </row>
    <row r="641" spans="22:22">
      <c r="V641" t="str">
        <f>IFERROR(TEXT(VLOOKUP(E641,Apparatus_List_w_Hours!E:F,2,FALSE),"@"),"")</f>
        <v/>
      </c>
    </row>
    <row r="642" spans="22:22">
      <c r="V642" t="str">
        <f>IFERROR(TEXT(VLOOKUP(E642,Apparatus_List_w_Hours!E:F,2,FALSE),"@"),"")</f>
        <v/>
      </c>
    </row>
    <row r="643" spans="22:22">
      <c r="V643" t="str">
        <f>IFERROR(TEXT(VLOOKUP(E643,Apparatus_List_w_Hours!E:F,2,FALSE),"@"),"")</f>
        <v/>
      </c>
    </row>
    <row r="644" spans="22:22">
      <c r="V644" t="str">
        <f>IFERROR(TEXT(VLOOKUP(E644,Apparatus_List_w_Hours!E:F,2,FALSE),"@"),"")</f>
        <v/>
      </c>
    </row>
    <row r="645" spans="22:22">
      <c r="V645" t="str">
        <f>IFERROR(TEXT(VLOOKUP(E645,Apparatus_List_w_Hours!E:F,2,FALSE),"@"),"")</f>
        <v/>
      </c>
    </row>
    <row r="646" spans="22:22">
      <c r="V646" t="str">
        <f>IFERROR(TEXT(VLOOKUP(E646,Apparatus_List_w_Hours!E:F,2,FALSE),"@"),"")</f>
        <v/>
      </c>
    </row>
    <row r="647" spans="22:22">
      <c r="V647" t="str">
        <f>IFERROR(TEXT(VLOOKUP(E647,Apparatus_List_w_Hours!E:F,2,FALSE),"@"),"")</f>
        <v/>
      </c>
    </row>
    <row r="648" spans="22:22">
      <c r="V648" t="str">
        <f>IFERROR(TEXT(VLOOKUP(E648,Apparatus_List_w_Hours!E:F,2,FALSE),"@"),"")</f>
        <v/>
      </c>
    </row>
    <row r="649" spans="22:22">
      <c r="V649" t="str">
        <f>IFERROR(TEXT(VLOOKUP(E649,Apparatus_List_w_Hours!E:F,2,FALSE),"@"),"")</f>
        <v/>
      </c>
    </row>
    <row r="650" spans="22:22">
      <c r="V650" t="str">
        <f>IFERROR(TEXT(VLOOKUP(E650,Apparatus_List_w_Hours!E:F,2,FALSE),"@"),"")</f>
        <v/>
      </c>
    </row>
    <row r="651" spans="22:22">
      <c r="V651" t="str">
        <f>IFERROR(TEXT(VLOOKUP(E651,Apparatus_List_w_Hours!E:F,2,FALSE),"@"),"")</f>
        <v/>
      </c>
    </row>
    <row r="652" spans="22:22">
      <c r="V652" t="str">
        <f>IFERROR(TEXT(VLOOKUP(E652,Apparatus_List_w_Hours!E:F,2,FALSE),"@"),"")</f>
        <v/>
      </c>
    </row>
    <row r="653" spans="22:22">
      <c r="V653" t="str">
        <f>IFERROR(TEXT(VLOOKUP(E653,Apparatus_List_w_Hours!E:F,2,FALSE),"@"),"")</f>
        <v/>
      </c>
    </row>
    <row r="654" spans="22:22">
      <c r="V654" t="str">
        <f>IFERROR(TEXT(VLOOKUP(E654,Apparatus_List_w_Hours!E:F,2,FALSE),"@"),"")</f>
        <v/>
      </c>
    </row>
    <row r="655" spans="22:22">
      <c r="V655" t="str">
        <f>IFERROR(TEXT(VLOOKUP(E655,Apparatus_List_w_Hours!E:F,2,FALSE),"@"),"")</f>
        <v/>
      </c>
    </row>
    <row r="656" spans="22:22">
      <c r="V656" t="str">
        <f>IFERROR(TEXT(VLOOKUP(E656,Apparatus_List_w_Hours!E:F,2,FALSE),"@"),"")</f>
        <v/>
      </c>
    </row>
    <row r="657" spans="22:22">
      <c r="V657" t="str">
        <f>IFERROR(TEXT(VLOOKUP(E657,Apparatus_List_w_Hours!E:F,2,FALSE),"@"),"")</f>
        <v/>
      </c>
    </row>
    <row r="658" spans="22:22">
      <c r="V658" t="str">
        <f>IFERROR(TEXT(VLOOKUP(E658,Apparatus_List_w_Hours!E:F,2,FALSE),"@"),"")</f>
        <v/>
      </c>
    </row>
    <row r="659" spans="22:22">
      <c r="V659" t="str">
        <f>IFERROR(TEXT(VLOOKUP(E659,Apparatus_List_w_Hours!E:F,2,FALSE),"@"),"")</f>
        <v/>
      </c>
    </row>
    <row r="660" spans="22:22">
      <c r="V660" t="str">
        <f>IFERROR(TEXT(VLOOKUP(E660,Apparatus_List_w_Hours!E:F,2,FALSE),"@"),"")</f>
        <v/>
      </c>
    </row>
    <row r="661" spans="22:22">
      <c r="V661" t="str">
        <f>IFERROR(TEXT(VLOOKUP(E661,Apparatus_List_w_Hours!E:F,2,FALSE),"@"),"")</f>
        <v/>
      </c>
    </row>
    <row r="662" spans="22:22">
      <c r="V662" t="str">
        <f>IFERROR(TEXT(VLOOKUP(E662,Apparatus_List_w_Hours!E:F,2,FALSE),"@"),"")</f>
        <v/>
      </c>
    </row>
    <row r="663" spans="22:22">
      <c r="V663" t="str">
        <f>IFERROR(TEXT(VLOOKUP(E663,Apparatus_List_w_Hours!E:F,2,FALSE),"@"),"")</f>
        <v/>
      </c>
    </row>
    <row r="664" spans="22:22">
      <c r="V664" t="str">
        <f>IFERROR(TEXT(VLOOKUP(E664,Apparatus_List_w_Hours!E:F,2,FALSE),"@"),"")</f>
        <v/>
      </c>
    </row>
    <row r="665" spans="22:22">
      <c r="V665" t="str">
        <f>IFERROR(TEXT(VLOOKUP(E665,Apparatus_List_w_Hours!E:F,2,FALSE),"@"),"")</f>
        <v/>
      </c>
    </row>
    <row r="666" spans="22:22">
      <c r="V666" t="str">
        <f>IFERROR(TEXT(VLOOKUP(E666,Apparatus_List_w_Hours!E:F,2,FALSE),"@"),"")</f>
        <v/>
      </c>
    </row>
    <row r="667" spans="22:22">
      <c r="V667" t="str">
        <f>IFERROR(TEXT(VLOOKUP(E667,Apparatus_List_w_Hours!E:F,2,FALSE),"@"),"")</f>
        <v/>
      </c>
    </row>
    <row r="668" spans="22:22">
      <c r="V668" t="str">
        <f>IFERROR(TEXT(VLOOKUP(E668,Apparatus_List_w_Hours!E:F,2,FALSE),"@"),"")</f>
        <v/>
      </c>
    </row>
    <row r="669" spans="22:22">
      <c r="V669" t="str">
        <f>IFERROR(TEXT(VLOOKUP(E669,Apparatus_List_w_Hours!E:F,2,FALSE),"@"),"")</f>
        <v/>
      </c>
    </row>
    <row r="670" spans="22:22">
      <c r="V670" t="str">
        <f>IFERROR(TEXT(VLOOKUP(E670,Apparatus_List_w_Hours!E:F,2,FALSE),"@"),"")</f>
        <v/>
      </c>
    </row>
    <row r="671" spans="22:22">
      <c r="V671" t="str">
        <f>IFERROR(TEXT(VLOOKUP(E671,Apparatus_List_w_Hours!E:F,2,FALSE),"@"),"")</f>
        <v/>
      </c>
    </row>
    <row r="672" spans="22:22">
      <c r="V672" t="str">
        <f>IFERROR(TEXT(VLOOKUP(E672,Apparatus_List_w_Hours!E:F,2,FALSE),"@"),"")</f>
        <v/>
      </c>
    </row>
    <row r="673" spans="22:22">
      <c r="V673" t="str">
        <f>IFERROR(TEXT(VLOOKUP(E673,Apparatus_List_w_Hours!E:F,2,FALSE),"@"),"")</f>
        <v/>
      </c>
    </row>
    <row r="674" spans="22:22">
      <c r="V674" t="str">
        <f>IFERROR(TEXT(VLOOKUP(E674,Apparatus_List_w_Hours!E:F,2,FALSE),"@"),"")</f>
        <v/>
      </c>
    </row>
    <row r="675" spans="22:22">
      <c r="V675" t="str">
        <f>IFERROR(TEXT(VLOOKUP(E675,Apparatus_List_w_Hours!E:F,2,FALSE),"@"),"")</f>
        <v/>
      </c>
    </row>
    <row r="676" spans="22:22">
      <c r="V676" t="str">
        <f>IFERROR(TEXT(VLOOKUP(E676,Apparatus_List_w_Hours!E:F,2,FALSE),"@"),"")</f>
        <v/>
      </c>
    </row>
    <row r="677" spans="22:22">
      <c r="V677" t="str">
        <f>IFERROR(TEXT(VLOOKUP(E677,Apparatus_List_w_Hours!E:F,2,FALSE),"@"),"")</f>
        <v/>
      </c>
    </row>
    <row r="678" spans="22:22">
      <c r="V678" t="str">
        <f>IFERROR(TEXT(VLOOKUP(E678,Apparatus_List_w_Hours!E:F,2,FALSE),"@"),"")</f>
        <v/>
      </c>
    </row>
    <row r="679" spans="22:22">
      <c r="V679" t="str">
        <f>IFERROR(TEXT(VLOOKUP(E679,Apparatus_List_w_Hours!E:F,2,FALSE),"@"),"")</f>
        <v/>
      </c>
    </row>
    <row r="680" spans="22:22">
      <c r="V680" t="str">
        <f>IFERROR(TEXT(VLOOKUP(E680,Apparatus_List_w_Hours!E:F,2,FALSE),"@"),"")</f>
        <v/>
      </c>
    </row>
    <row r="681" spans="22:22">
      <c r="V681" t="str">
        <f>IFERROR(TEXT(VLOOKUP(E681,Apparatus_List_w_Hours!E:F,2,FALSE),"@"),"")</f>
        <v/>
      </c>
    </row>
    <row r="682" spans="22:22">
      <c r="V682" t="str">
        <f>IFERROR(TEXT(VLOOKUP(E682,Apparatus_List_w_Hours!E:F,2,FALSE),"@"),"")</f>
        <v/>
      </c>
    </row>
    <row r="683" spans="22:22">
      <c r="V683" t="str">
        <f>IFERROR(TEXT(VLOOKUP(E683,Apparatus_List_w_Hours!E:F,2,FALSE),"@"),"")</f>
        <v/>
      </c>
    </row>
    <row r="684" spans="22:22">
      <c r="V684" t="str">
        <f>IFERROR(TEXT(VLOOKUP(E684,Apparatus_List_w_Hours!E:F,2,FALSE),"@"),"")</f>
        <v/>
      </c>
    </row>
    <row r="685" spans="22:22">
      <c r="V685" t="str">
        <f>IFERROR(TEXT(VLOOKUP(E685,Apparatus_List_w_Hours!E:F,2,FALSE),"@"),"")</f>
        <v/>
      </c>
    </row>
    <row r="686" spans="22:22">
      <c r="V686" t="str">
        <f>IFERROR(TEXT(VLOOKUP(E686,Apparatus_List_w_Hours!E:F,2,FALSE),"@"),"")</f>
        <v/>
      </c>
    </row>
    <row r="687" spans="22:22">
      <c r="V687" t="str">
        <f>IFERROR(TEXT(VLOOKUP(E687,Apparatus_List_w_Hours!E:F,2,FALSE),"@"),"")</f>
        <v/>
      </c>
    </row>
    <row r="688" spans="22:22">
      <c r="V688" t="str">
        <f>IFERROR(TEXT(VLOOKUP(E688,Apparatus_List_w_Hours!E:F,2,FALSE),"@"),"")</f>
        <v/>
      </c>
    </row>
    <row r="689" spans="22:22">
      <c r="V689" t="str">
        <f>IFERROR(TEXT(VLOOKUP(E689,Apparatus_List_w_Hours!E:F,2,FALSE),"@"),"")</f>
        <v/>
      </c>
    </row>
    <row r="690" spans="22:22">
      <c r="V690" t="str">
        <f>IFERROR(TEXT(VLOOKUP(E690,Apparatus_List_w_Hours!E:F,2,FALSE),"@"),"")</f>
        <v/>
      </c>
    </row>
    <row r="691" spans="22:22">
      <c r="V691" t="str">
        <f>IFERROR(TEXT(VLOOKUP(E691,Apparatus_List_w_Hours!E:F,2,FALSE),"@"),"")</f>
        <v/>
      </c>
    </row>
    <row r="692" spans="22:22">
      <c r="V692" t="str">
        <f>IFERROR(TEXT(VLOOKUP(E692,Apparatus_List_w_Hours!E:F,2,FALSE),"@"),"")</f>
        <v/>
      </c>
    </row>
    <row r="693" spans="22:22">
      <c r="V693" t="str">
        <f>IFERROR(TEXT(VLOOKUP(E693,Apparatus_List_w_Hours!E:F,2,FALSE),"@"),"")</f>
        <v/>
      </c>
    </row>
    <row r="694" spans="22:22">
      <c r="V694" t="str">
        <f>IFERROR(TEXT(VLOOKUP(E694,Apparatus_List_w_Hours!E:F,2,FALSE),"@"),"")</f>
        <v/>
      </c>
    </row>
    <row r="695" spans="22:22">
      <c r="V695" t="str">
        <f>IFERROR(TEXT(VLOOKUP(E695,Apparatus_List_w_Hours!E:F,2,FALSE),"@"),"")</f>
        <v/>
      </c>
    </row>
    <row r="696" spans="22:22">
      <c r="V696" t="str">
        <f>IFERROR(TEXT(VLOOKUP(E696,Apparatus_List_w_Hours!E:F,2,FALSE),"@"),"")</f>
        <v/>
      </c>
    </row>
    <row r="697" spans="22:22">
      <c r="V697" t="str">
        <f>IFERROR(TEXT(VLOOKUP(E697,Apparatus_List_w_Hours!E:F,2,FALSE),"@"),"")</f>
        <v/>
      </c>
    </row>
    <row r="698" spans="22:22">
      <c r="V698" t="str">
        <f>IFERROR(TEXT(VLOOKUP(E698,Apparatus_List_w_Hours!E:F,2,FALSE),"@"),"")</f>
        <v/>
      </c>
    </row>
    <row r="699" spans="22:22">
      <c r="V699" t="str">
        <f>IFERROR(TEXT(VLOOKUP(E699,Apparatus_List_w_Hours!E:F,2,FALSE),"@"),"")</f>
        <v/>
      </c>
    </row>
    <row r="700" spans="22:22">
      <c r="V700" t="str">
        <f>IFERROR(TEXT(VLOOKUP(E700,Apparatus_List_w_Hours!E:F,2,FALSE),"@"),"")</f>
        <v/>
      </c>
    </row>
    <row r="701" spans="22:22">
      <c r="V701" t="str">
        <f>IFERROR(TEXT(VLOOKUP(E701,Apparatus_List_w_Hours!E:F,2,FALSE),"@"),"")</f>
        <v/>
      </c>
    </row>
    <row r="702" spans="22:22">
      <c r="V702" t="str">
        <f>IFERROR(TEXT(VLOOKUP(E702,Apparatus_List_w_Hours!E:F,2,FALSE),"@"),"")</f>
        <v/>
      </c>
    </row>
    <row r="703" spans="22:22">
      <c r="V703" t="str">
        <f>IFERROR(TEXT(VLOOKUP(E703,Apparatus_List_w_Hours!E:F,2,FALSE),"@"),"")</f>
        <v/>
      </c>
    </row>
    <row r="704" spans="22:22">
      <c r="V704" t="str">
        <f>IFERROR(TEXT(VLOOKUP(E704,Apparatus_List_w_Hours!E:F,2,FALSE),"@"),"")</f>
        <v/>
      </c>
    </row>
    <row r="705" spans="22:22">
      <c r="V705" t="str">
        <f>IFERROR(TEXT(VLOOKUP(E705,Apparatus_List_w_Hours!E:F,2,FALSE),"@"),"")</f>
        <v/>
      </c>
    </row>
    <row r="706" spans="22:22">
      <c r="V706" t="str">
        <f>IFERROR(TEXT(VLOOKUP(E706,Apparatus_List_w_Hours!E:F,2,FALSE),"@"),"")</f>
        <v/>
      </c>
    </row>
    <row r="707" spans="22:22">
      <c r="V707" t="str">
        <f>IFERROR(TEXT(VLOOKUP(E707,Apparatus_List_w_Hours!E:F,2,FALSE),"@"),"")</f>
        <v/>
      </c>
    </row>
    <row r="708" spans="22:22">
      <c r="V708" t="str">
        <f>IFERROR(TEXT(VLOOKUP(E708,Apparatus_List_w_Hours!E:F,2,FALSE),"@"),"")</f>
        <v/>
      </c>
    </row>
    <row r="709" spans="22:22">
      <c r="V709" t="str">
        <f>IFERROR(TEXT(VLOOKUP(E709,Apparatus_List_w_Hours!E:F,2,FALSE),"@"),"")</f>
        <v/>
      </c>
    </row>
    <row r="710" spans="22:22">
      <c r="V710" t="str">
        <f>IFERROR(TEXT(VLOOKUP(E710,Apparatus_List_w_Hours!E:F,2,FALSE),"@"),"")</f>
        <v/>
      </c>
    </row>
    <row r="711" spans="22:22">
      <c r="V711" t="str">
        <f>IFERROR(TEXT(VLOOKUP(E711,Apparatus_List_w_Hours!E:F,2,FALSE),"@"),"")</f>
        <v/>
      </c>
    </row>
    <row r="712" spans="22:22">
      <c r="V712" t="str">
        <f>IFERROR(TEXT(VLOOKUP(E712,Apparatus_List_w_Hours!E:F,2,FALSE),"@"),"")</f>
        <v/>
      </c>
    </row>
    <row r="713" spans="22:22">
      <c r="V713" t="str">
        <f>IFERROR(TEXT(VLOOKUP(E713,Apparatus_List_w_Hours!E:F,2,FALSE),"@"),"")</f>
        <v/>
      </c>
    </row>
    <row r="714" spans="22:22">
      <c r="V714" t="str">
        <f>IFERROR(TEXT(VLOOKUP(E714,Apparatus_List_w_Hours!E:F,2,FALSE),"@"),"")</f>
        <v/>
      </c>
    </row>
    <row r="715" spans="22:22">
      <c r="V715" t="str">
        <f>IFERROR(TEXT(VLOOKUP(E715,Apparatus_List_w_Hours!E:F,2,FALSE),"@"),"")</f>
        <v/>
      </c>
    </row>
    <row r="716" spans="22:22">
      <c r="V716" t="str">
        <f>IFERROR(TEXT(VLOOKUP(E716,Apparatus_List_w_Hours!E:F,2,FALSE),"@"),"")</f>
        <v/>
      </c>
    </row>
    <row r="717" spans="22:22">
      <c r="V717" t="str">
        <f>IFERROR(TEXT(VLOOKUP(E717,Apparatus_List_w_Hours!E:F,2,FALSE),"@"),"")</f>
        <v/>
      </c>
    </row>
    <row r="718" spans="22:22">
      <c r="V718" t="str">
        <f>IFERROR(TEXT(VLOOKUP(E718,Apparatus_List_w_Hours!E:F,2,FALSE),"@"),"")</f>
        <v/>
      </c>
    </row>
    <row r="719" spans="22:22">
      <c r="V719" t="str">
        <f>IFERROR(TEXT(VLOOKUP(E719,Apparatus_List_w_Hours!E:F,2,FALSE),"@"),"")</f>
        <v/>
      </c>
    </row>
    <row r="720" spans="22:22">
      <c r="V720" t="str">
        <f>IFERROR(TEXT(VLOOKUP(E720,Apparatus_List_w_Hours!E:F,2,FALSE),"@"),"")</f>
        <v/>
      </c>
    </row>
    <row r="721" spans="22:22">
      <c r="V721" t="str">
        <f>IFERROR(TEXT(VLOOKUP(E721,Apparatus_List_w_Hours!E:F,2,FALSE),"@"),"")</f>
        <v/>
      </c>
    </row>
    <row r="722" spans="22:22">
      <c r="V722" t="str">
        <f>IFERROR(TEXT(VLOOKUP(E722,Apparatus_List_w_Hours!E:F,2,FALSE),"@"),"")</f>
        <v/>
      </c>
    </row>
    <row r="723" spans="22:22">
      <c r="V723" t="str">
        <f>IFERROR(TEXT(VLOOKUP(E723,Apparatus_List_w_Hours!E:F,2,FALSE),"@"),"")</f>
        <v/>
      </c>
    </row>
    <row r="724" spans="22:22">
      <c r="V724" t="str">
        <f>IFERROR(TEXT(VLOOKUP(E724,Apparatus_List_w_Hours!E:F,2,FALSE),"@"),"")</f>
        <v/>
      </c>
    </row>
    <row r="725" spans="22:22">
      <c r="V725" t="str">
        <f>IFERROR(TEXT(VLOOKUP(E725,Apparatus_List_w_Hours!E:F,2,FALSE),"@"),"")</f>
        <v/>
      </c>
    </row>
    <row r="726" spans="22:22">
      <c r="V726" t="str">
        <f>IFERROR(TEXT(VLOOKUP(E726,Apparatus_List_w_Hours!E:F,2,FALSE),"@"),"")</f>
        <v/>
      </c>
    </row>
    <row r="727" spans="22:22">
      <c r="V727" t="str">
        <f>IFERROR(TEXT(VLOOKUP(E727,Apparatus_List_w_Hours!E:F,2,FALSE),"@"),"")</f>
        <v/>
      </c>
    </row>
    <row r="728" spans="22:22">
      <c r="V728" t="str">
        <f>IFERROR(TEXT(VLOOKUP(E728,Apparatus_List_w_Hours!E:F,2,FALSE),"@"),"")</f>
        <v/>
      </c>
    </row>
    <row r="729" spans="22:22">
      <c r="V729" t="str">
        <f>IFERROR(TEXT(VLOOKUP(E729,Apparatus_List_w_Hours!E:F,2,FALSE),"@"),"")</f>
        <v/>
      </c>
    </row>
    <row r="730" spans="22:22">
      <c r="V730" t="str">
        <f>IFERROR(TEXT(VLOOKUP(E730,Apparatus_List_w_Hours!E:F,2,FALSE),"@"),"")</f>
        <v/>
      </c>
    </row>
    <row r="731" spans="22:22">
      <c r="V731" t="str">
        <f>IFERROR(TEXT(VLOOKUP(E731,Apparatus_List_w_Hours!E:F,2,FALSE),"@"),"")</f>
        <v/>
      </c>
    </row>
    <row r="732" spans="22:22">
      <c r="V732" t="str">
        <f>IFERROR(TEXT(VLOOKUP(E732,Apparatus_List_w_Hours!E:F,2,FALSE),"@"),"")</f>
        <v/>
      </c>
    </row>
    <row r="733" spans="22:22">
      <c r="V733" t="str">
        <f>IFERROR(TEXT(VLOOKUP(E733,Apparatus_List_w_Hours!E:F,2,FALSE),"@"),"")</f>
        <v/>
      </c>
    </row>
    <row r="734" spans="22:22">
      <c r="V734" t="str">
        <f>IFERROR(TEXT(VLOOKUP(E734,Apparatus_List_w_Hours!E:F,2,FALSE),"@"),"")</f>
        <v/>
      </c>
    </row>
    <row r="735" spans="22:22">
      <c r="V735" t="str">
        <f>IFERROR(TEXT(VLOOKUP(E735,Apparatus_List_w_Hours!E:F,2,FALSE),"@"),"")</f>
        <v/>
      </c>
    </row>
    <row r="736" spans="22:22">
      <c r="V736" t="str">
        <f>IFERROR(TEXT(VLOOKUP(E736,Apparatus_List_w_Hours!E:F,2,FALSE),"@"),"")</f>
        <v/>
      </c>
    </row>
    <row r="737" spans="22:22">
      <c r="V737" t="str">
        <f>IFERROR(TEXT(VLOOKUP(E737,Apparatus_List_w_Hours!E:F,2,FALSE),"@"),"")</f>
        <v/>
      </c>
    </row>
    <row r="738" spans="22:22">
      <c r="V738" t="str">
        <f>IFERROR(TEXT(VLOOKUP(E738,Apparatus_List_w_Hours!E:F,2,FALSE),"@"),"")</f>
        <v/>
      </c>
    </row>
    <row r="739" spans="22:22">
      <c r="V739" t="str">
        <f>IFERROR(TEXT(VLOOKUP(E739,Apparatus_List_w_Hours!E:F,2,FALSE),"@"),"")</f>
        <v/>
      </c>
    </row>
    <row r="740" spans="22:22">
      <c r="V740" t="str">
        <f>IFERROR(TEXT(VLOOKUP(E740,Apparatus_List_w_Hours!E:F,2,FALSE),"@"),"")</f>
        <v/>
      </c>
    </row>
    <row r="741" spans="22:22">
      <c r="V741" t="str">
        <f>IFERROR(TEXT(VLOOKUP(E741,Apparatus_List_w_Hours!E:F,2,FALSE),"@"),"")</f>
        <v/>
      </c>
    </row>
    <row r="742" spans="22:22">
      <c r="V742" t="str">
        <f>IFERROR(TEXT(VLOOKUP(E742,Apparatus_List_w_Hours!E:F,2,FALSE),"@"),"")</f>
        <v/>
      </c>
    </row>
    <row r="743" spans="22:22">
      <c r="V743" t="str">
        <f>IFERROR(TEXT(VLOOKUP(E743,Apparatus_List_w_Hours!E:F,2,FALSE),"@"),"")</f>
        <v/>
      </c>
    </row>
    <row r="744" spans="22:22">
      <c r="V744" t="str">
        <f>IFERROR(TEXT(VLOOKUP(E744,Apparatus_List_w_Hours!E:F,2,FALSE),"@"),"")</f>
        <v/>
      </c>
    </row>
    <row r="745" spans="22:22">
      <c r="V745" t="str">
        <f>IFERROR(TEXT(VLOOKUP(E745,Apparatus_List_w_Hours!E:F,2,FALSE),"@"),"")</f>
        <v/>
      </c>
    </row>
    <row r="746" spans="22:22">
      <c r="V746" t="str">
        <f>IFERROR(TEXT(VLOOKUP(E746,Apparatus_List_w_Hours!E:F,2,FALSE),"@"),"")</f>
        <v/>
      </c>
    </row>
    <row r="747" spans="22:22">
      <c r="V747" t="str">
        <f>IFERROR(TEXT(VLOOKUP(E747,Apparatus_List_w_Hours!E:F,2,FALSE),"@"),"")</f>
        <v/>
      </c>
    </row>
    <row r="748" spans="22:22">
      <c r="V748" t="str">
        <f>IFERROR(TEXT(VLOOKUP(E748,Apparatus_List_w_Hours!E:F,2,FALSE),"@"),"")</f>
        <v/>
      </c>
    </row>
    <row r="749" spans="22:22">
      <c r="V749" t="str">
        <f>IFERROR(TEXT(VLOOKUP(E749,Apparatus_List_w_Hours!E:F,2,FALSE),"@"),"")</f>
        <v/>
      </c>
    </row>
    <row r="750" spans="22:22">
      <c r="V750" t="str">
        <f>IFERROR(TEXT(VLOOKUP(E750,Apparatus_List_w_Hours!E:F,2,FALSE),"@"),"")</f>
        <v/>
      </c>
    </row>
    <row r="751" spans="22:22">
      <c r="V751" t="str">
        <f>IFERROR(TEXT(VLOOKUP(E751,Apparatus_List_w_Hours!E:F,2,FALSE),"@"),"")</f>
        <v/>
      </c>
    </row>
    <row r="752" spans="22:22">
      <c r="V752" t="str">
        <f>IFERROR(TEXT(VLOOKUP(E752,Apparatus_List_w_Hours!E:F,2,FALSE),"@"),"")</f>
        <v/>
      </c>
    </row>
    <row r="753" spans="22:22">
      <c r="V753" t="str">
        <f>IFERROR(TEXT(VLOOKUP(E753,Apparatus_List_w_Hours!E:F,2,FALSE),"@"),"")</f>
        <v/>
      </c>
    </row>
    <row r="754" spans="22:22">
      <c r="V754" t="str">
        <f>IFERROR(TEXT(VLOOKUP(E754,Apparatus_List_w_Hours!E:F,2,FALSE),"@"),"")</f>
        <v/>
      </c>
    </row>
    <row r="755" spans="22:22">
      <c r="V755" t="str">
        <f>IFERROR(TEXT(VLOOKUP(E755,Apparatus_List_w_Hours!E:F,2,FALSE),"@"),"")</f>
        <v/>
      </c>
    </row>
    <row r="756" spans="22:22">
      <c r="V756" t="str">
        <f>IFERROR(TEXT(VLOOKUP(E756,Apparatus_List_w_Hours!E:F,2,FALSE),"@"),"")</f>
        <v/>
      </c>
    </row>
    <row r="757" spans="22:22">
      <c r="V757" t="str">
        <f>IFERROR(TEXT(VLOOKUP(E757,Apparatus_List_w_Hours!E:F,2,FALSE),"@"),"")</f>
        <v/>
      </c>
    </row>
    <row r="758" spans="22:22">
      <c r="V758" t="str">
        <f>IFERROR(TEXT(VLOOKUP(E758,Apparatus_List_w_Hours!E:F,2,FALSE),"@"),"")</f>
        <v/>
      </c>
    </row>
    <row r="759" spans="22:22">
      <c r="V759" t="str">
        <f>IFERROR(TEXT(VLOOKUP(E759,Apparatus_List_w_Hours!E:F,2,FALSE),"@"),"")</f>
        <v/>
      </c>
    </row>
    <row r="760" spans="22:22">
      <c r="V760" t="str">
        <f>IFERROR(TEXT(VLOOKUP(E760,Apparatus_List_w_Hours!E:F,2,FALSE),"@"),"")</f>
        <v/>
      </c>
    </row>
    <row r="761" spans="22:22">
      <c r="V761" t="str">
        <f>IFERROR(TEXT(VLOOKUP(E761,Apparatus_List_w_Hours!E:F,2,FALSE),"@"),"")</f>
        <v/>
      </c>
    </row>
    <row r="762" spans="22:22">
      <c r="V762" t="str">
        <f>IFERROR(TEXT(VLOOKUP(E762,Apparatus_List_w_Hours!E:F,2,FALSE),"@"),"")</f>
        <v/>
      </c>
    </row>
    <row r="763" spans="22:22">
      <c r="V763" t="str">
        <f>IFERROR(TEXT(VLOOKUP(E763,Apparatus_List_w_Hours!E:F,2,FALSE),"@"),"")</f>
        <v/>
      </c>
    </row>
    <row r="764" spans="22:22">
      <c r="V764" t="str">
        <f>IFERROR(TEXT(VLOOKUP(E764,Apparatus_List_w_Hours!E:F,2,FALSE),"@"),"")</f>
        <v/>
      </c>
    </row>
    <row r="765" spans="22:22">
      <c r="V765" t="str">
        <f>IFERROR(TEXT(VLOOKUP(E765,Apparatus_List_w_Hours!E:F,2,FALSE),"@"),"")</f>
        <v/>
      </c>
    </row>
    <row r="766" spans="22:22">
      <c r="V766" t="str">
        <f>IFERROR(TEXT(VLOOKUP(E766,Apparatus_List_w_Hours!E:F,2,FALSE),"@"),"")</f>
        <v/>
      </c>
    </row>
    <row r="767" spans="22:22">
      <c r="V767" t="str">
        <f>IFERROR(TEXT(VLOOKUP(E767,Apparatus_List_w_Hours!E:F,2,FALSE),"@"),"")</f>
        <v/>
      </c>
    </row>
    <row r="768" spans="22:22">
      <c r="V768" t="str">
        <f>IFERROR(TEXT(VLOOKUP(E768,Apparatus_List_w_Hours!E:F,2,FALSE),"@"),"")</f>
        <v/>
      </c>
    </row>
    <row r="769" spans="22:22">
      <c r="V769" t="str">
        <f>IFERROR(TEXT(VLOOKUP(E769,Apparatus_List_w_Hours!E:F,2,FALSE),"@"),"")</f>
        <v/>
      </c>
    </row>
    <row r="770" spans="22:22">
      <c r="V770" t="str">
        <f>IFERROR(TEXT(VLOOKUP(E770,Apparatus_List_w_Hours!E:F,2,FALSE),"@"),"")</f>
        <v/>
      </c>
    </row>
    <row r="771" spans="22:22">
      <c r="V771" t="str">
        <f>IFERROR(TEXT(VLOOKUP(E771,Apparatus_List_w_Hours!E:F,2,FALSE),"@"),"")</f>
        <v/>
      </c>
    </row>
    <row r="772" spans="22:22">
      <c r="V772" t="str">
        <f>IFERROR(TEXT(VLOOKUP(E772,Apparatus_List_w_Hours!E:F,2,FALSE),"@"),"")</f>
        <v/>
      </c>
    </row>
    <row r="773" spans="22:22">
      <c r="V773" t="str">
        <f>IFERROR(TEXT(VLOOKUP(E773,Apparatus_List_w_Hours!E:F,2,FALSE),"@"),"")</f>
        <v/>
      </c>
    </row>
    <row r="774" spans="22:22">
      <c r="V774" t="str">
        <f>IFERROR(TEXT(VLOOKUP(E774,Apparatus_List_w_Hours!E:F,2,FALSE),"@"),"")</f>
        <v/>
      </c>
    </row>
    <row r="775" spans="22:22">
      <c r="V775" t="str">
        <f>IFERROR(TEXT(VLOOKUP(E775,Apparatus_List_w_Hours!E:F,2,FALSE),"@"),"")</f>
        <v/>
      </c>
    </row>
    <row r="776" spans="22:22">
      <c r="V776" t="str">
        <f>IFERROR(TEXT(VLOOKUP(E776,Apparatus_List_w_Hours!E:F,2,FALSE),"@"),"")</f>
        <v/>
      </c>
    </row>
    <row r="777" spans="22:22">
      <c r="V777" t="str">
        <f>IFERROR(TEXT(VLOOKUP(E777,Apparatus_List_w_Hours!E:F,2,FALSE),"@"),"")</f>
        <v/>
      </c>
    </row>
    <row r="778" spans="22:22">
      <c r="V778" t="str">
        <f>IFERROR(TEXT(VLOOKUP(E778,Apparatus_List_w_Hours!E:F,2,FALSE),"@"),"")</f>
        <v/>
      </c>
    </row>
    <row r="779" spans="22:22">
      <c r="V779" t="str">
        <f>IFERROR(TEXT(VLOOKUP(E779,Apparatus_List_w_Hours!E:F,2,FALSE),"@"),"")</f>
        <v/>
      </c>
    </row>
    <row r="780" spans="22:22">
      <c r="V780" t="str">
        <f>IFERROR(TEXT(VLOOKUP(E780,Apparatus_List_w_Hours!E:F,2,FALSE),"@"),"")</f>
        <v/>
      </c>
    </row>
    <row r="781" spans="22:22">
      <c r="V781" t="str">
        <f>IFERROR(TEXT(VLOOKUP(E781,Apparatus_List_w_Hours!E:F,2,FALSE),"@"),"")</f>
        <v/>
      </c>
    </row>
    <row r="782" spans="22:22">
      <c r="V782" t="str">
        <f>IFERROR(TEXT(VLOOKUP(E782,Apparatus_List_w_Hours!E:F,2,FALSE),"@"),"")</f>
        <v/>
      </c>
    </row>
    <row r="783" spans="22:22">
      <c r="V783" t="str">
        <f>IFERROR(TEXT(VLOOKUP(E783,Apparatus_List_w_Hours!E:F,2,FALSE),"@"),"")</f>
        <v/>
      </c>
    </row>
    <row r="784" spans="22:22">
      <c r="V784" t="str">
        <f>IFERROR(TEXT(VLOOKUP(E784,Apparatus_List_w_Hours!E:F,2,FALSE),"@"),"")</f>
        <v/>
      </c>
    </row>
    <row r="785" spans="22:22">
      <c r="V785" t="str">
        <f>IFERROR(TEXT(VLOOKUP(E785,Apparatus_List_w_Hours!E:F,2,FALSE),"@"),"")</f>
        <v/>
      </c>
    </row>
    <row r="786" spans="22:22">
      <c r="V786" t="str">
        <f>IFERROR(TEXT(VLOOKUP(E786,Apparatus_List_w_Hours!E:F,2,FALSE),"@"),"")</f>
        <v/>
      </c>
    </row>
    <row r="787" spans="22:22">
      <c r="V787" t="str">
        <f>IFERROR(TEXT(VLOOKUP(E787,Apparatus_List_w_Hours!E:F,2,FALSE),"@"),"")</f>
        <v/>
      </c>
    </row>
    <row r="788" spans="22:22">
      <c r="V788" t="str">
        <f>IFERROR(TEXT(VLOOKUP(E788,Apparatus_List_w_Hours!E:F,2,FALSE),"@"),"")</f>
        <v/>
      </c>
    </row>
    <row r="789" spans="22:22">
      <c r="V789" t="str">
        <f>IFERROR(TEXT(VLOOKUP(E789,Apparatus_List_w_Hours!E:F,2,FALSE),"@"),"")</f>
        <v/>
      </c>
    </row>
    <row r="790" spans="22:22">
      <c r="V790" t="str">
        <f>IFERROR(TEXT(VLOOKUP(E790,Apparatus_List_w_Hours!E:F,2,FALSE),"@"),"")</f>
        <v/>
      </c>
    </row>
    <row r="791" spans="22:22">
      <c r="V791" t="str">
        <f>IFERROR(TEXT(VLOOKUP(E791,Apparatus_List_w_Hours!E:F,2,FALSE),"@"),"")</f>
        <v/>
      </c>
    </row>
    <row r="792" spans="22:22">
      <c r="V792" t="str">
        <f>IFERROR(TEXT(VLOOKUP(E792,Apparatus_List_w_Hours!E:F,2,FALSE),"@"),"")</f>
        <v/>
      </c>
    </row>
    <row r="793" spans="22:22">
      <c r="V793" t="str">
        <f>IFERROR(TEXT(VLOOKUP(E793,Apparatus_List_w_Hours!E:F,2,FALSE),"@"),"")</f>
        <v/>
      </c>
    </row>
    <row r="794" spans="22:22">
      <c r="V794" t="str">
        <f>IFERROR(TEXT(VLOOKUP(E794,Apparatus_List_w_Hours!E:F,2,FALSE),"@"),"")</f>
        <v/>
      </c>
    </row>
    <row r="795" spans="22:22">
      <c r="V795" t="str">
        <f>IFERROR(TEXT(VLOOKUP(E795,Apparatus_List_w_Hours!E:F,2,FALSE),"@"),"")</f>
        <v/>
      </c>
    </row>
    <row r="796" spans="22:22">
      <c r="V796" t="str">
        <f>IFERROR(TEXT(VLOOKUP(E796,Apparatus_List_w_Hours!E:F,2,FALSE),"@"),"")</f>
        <v/>
      </c>
    </row>
    <row r="797" spans="22:22">
      <c r="V797" t="str">
        <f>IFERROR(TEXT(VLOOKUP(E797,Apparatus_List_w_Hours!E:F,2,FALSE),"@"),"")</f>
        <v/>
      </c>
    </row>
    <row r="798" spans="22:22">
      <c r="V798" t="str">
        <f>IFERROR(TEXT(VLOOKUP(E798,Apparatus_List_w_Hours!E:F,2,FALSE),"@"),"")</f>
        <v/>
      </c>
    </row>
    <row r="799" spans="22:22">
      <c r="V799" t="str">
        <f>IFERROR(TEXT(VLOOKUP(E799,Apparatus_List_w_Hours!E:F,2,FALSE),"@"),"")</f>
        <v/>
      </c>
    </row>
    <row r="800" spans="22:22">
      <c r="V800" t="str">
        <f>IFERROR(TEXT(VLOOKUP(E800,Apparatus_List_w_Hours!E:F,2,FALSE),"@"),"")</f>
        <v/>
      </c>
    </row>
    <row r="801" spans="22:22">
      <c r="V801" t="str">
        <f>IFERROR(TEXT(VLOOKUP(E801,Apparatus_List_w_Hours!E:F,2,FALSE),"@"),"")</f>
        <v/>
      </c>
    </row>
    <row r="802" spans="22:22">
      <c r="V802" t="str">
        <f>IFERROR(TEXT(VLOOKUP(E802,Apparatus_List_w_Hours!E:F,2,FALSE),"@"),"")</f>
        <v/>
      </c>
    </row>
    <row r="803" spans="22:22">
      <c r="V803" t="str">
        <f>IFERROR(TEXT(VLOOKUP(E803,Apparatus_List_w_Hours!E:F,2,FALSE),"@"),"")</f>
        <v/>
      </c>
    </row>
    <row r="804" spans="22:22">
      <c r="V804" t="str">
        <f>IFERROR(TEXT(VLOOKUP(E804,Apparatus_List_w_Hours!E:F,2,FALSE),"@"),"")</f>
        <v/>
      </c>
    </row>
    <row r="805" spans="22:22">
      <c r="V805" t="str">
        <f>IFERROR(TEXT(VLOOKUP(E805,Apparatus_List_w_Hours!E:F,2,FALSE),"@"),"")</f>
        <v/>
      </c>
    </row>
    <row r="806" spans="22:22">
      <c r="V806" t="str">
        <f>IFERROR(TEXT(VLOOKUP(E806,Apparatus_List_w_Hours!E:F,2,FALSE),"@"),"")</f>
        <v/>
      </c>
    </row>
    <row r="807" spans="22:22">
      <c r="V807" t="str">
        <f>IFERROR(TEXT(VLOOKUP(E807,Apparatus_List_w_Hours!E:F,2,FALSE),"@"),"")</f>
        <v/>
      </c>
    </row>
    <row r="808" spans="22:22">
      <c r="V808" t="str">
        <f>IFERROR(TEXT(VLOOKUP(E808,Apparatus_List_w_Hours!E:F,2,FALSE),"@"),"")</f>
        <v/>
      </c>
    </row>
    <row r="809" spans="22:22">
      <c r="V809" t="str">
        <f>IFERROR(TEXT(VLOOKUP(E809,Apparatus_List_w_Hours!E:F,2,FALSE),"@"),"")</f>
        <v/>
      </c>
    </row>
    <row r="810" spans="22:22">
      <c r="V810" t="str">
        <f>IFERROR(TEXT(VLOOKUP(E810,Apparatus_List_w_Hours!E:F,2,FALSE),"@"),"")</f>
        <v/>
      </c>
    </row>
    <row r="811" spans="22:22">
      <c r="V811" t="str">
        <f>IFERROR(TEXT(VLOOKUP(E811,Apparatus_List_w_Hours!E:F,2,FALSE),"@"),"")</f>
        <v/>
      </c>
    </row>
    <row r="812" spans="22:22">
      <c r="V812" t="str">
        <f>IFERROR(TEXT(VLOOKUP(E812,Apparatus_List_w_Hours!E:F,2,FALSE),"@"),"")</f>
        <v/>
      </c>
    </row>
    <row r="813" spans="22:22">
      <c r="V813" t="str">
        <f>IFERROR(TEXT(VLOOKUP(E813,Apparatus_List_w_Hours!E:F,2,FALSE),"@"),"")</f>
        <v/>
      </c>
    </row>
    <row r="814" spans="22:22">
      <c r="V814" t="str">
        <f>IFERROR(TEXT(VLOOKUP(E814,Apparatus_List_w_Hours!E:F,2,FALSE),"@"),"")</f>
        <v/>
      </c>
    </row>
    <row r="815" spans="22:22">
      <c r="V815" t="str">
        <f>IFERROR(TEXT(VLOOKUP(E815,Apparatus_List_w_Hours!E:F,2,FALSE),"@"),"")</f>
        <v/>
      </c>
    </row>
    <row r="816" spans="22:22">
      <c r="V816" t="str">
        <f>IFERROR(TEXT(VLOOKUP(E816,Apparatus_List_w_Hours!E:F,2,FALSE),"@"),"")</f>
        <v/>
      </c>
    </row>
    <row r="817" spans="22:22">
      <c r="V817" t="str">
        <f>IFERROR(TEXT(VLOOKUP(E817,Apparatus_List_w_Hours!E:F,2,FALSE),"@"),"")</f>
        <v/>
      </c>
    </row>
    <row r="818" spans="22:22">
      <c r="V818" t="str">
        <f>IFERROR(TEXT(VLOOKUP(E818,Apparatus_List_w_Hours!E:F,2,FALSE),"@"),"")</f>
        <v/>
      </c>
    </row>
    <row r="819" spans="22:22">
      <c r="V819" t="str">
        <f>IFERROR(TEXT(VLOOKUP(E819,Apparatus_List_w_Hours!E:F,2,FALSE),"@"),"")</f>
        <v/>
      </c>
    </row>
    <row r="820" spans="22:22">
      <c r="V820" t="str">
        <f>IFERROR(TEXT(VLOOKUP(E820,Apparatus_List_w_Hours!E:F,2,FALSE),"@"),"")</f>
        <v/>
      </c>
    </row>
    <row r="821" spans="22:22">
      <c r="V821" t="str">
        <f>IFERROR(TEXT(VLOOKUP(E821,Apparatus_List_w_Hours!E:F,2,FALSE),"@"),"")</f>
        <v/>
      </c>
    </row>
    <row r="822" spans="22:22">
      <c r="V822" t="str">
        <f>IFERROR(TEXT(VLOOKUP(E822,Apparatus_List_w_Hours!E:F,2,FALSE),"@"),"")</f>
        <v/>
      </c>
    </row>
    <row r="823" spans="22:22">
      <c r="V823" t="str">
        <f>IFERROR(TEXT(VLOOKUP(E823,Apparatus_List_w_Hours!E:F,2,FALSE),"@"),"")</f>
        <v/>
      </c>
    </row>
    <row r="824" spans="22:22">
      <c r="V824" t="str">
        <f>IFERROR(TEXT(VLOOKUP(E824,Apparatus_List_w_Hours!E:F,2,FALSE),"@"),"")</f>
        <v/>
      </c>
    </row>
    <row r="825" spans="22:22">
      <c r="V825" t="str">
        <f>IFERROR(TEXT(VLOOKUP(E825,Apparatus_List_w_Hours!E:F,2,FALSE),"@"),"")</f>
        <v/>
      </c>
    </row>
    <row r="826" spans="22:22">
      <c r="V826" t="str">
        <f>IFERROR(TEXT(VLOOKUP(E826,Apparatus_List_w_Hours!E:F,2,FALSE),"@"),"")</f>
        <v/>
      </c>
    </row>
    <row r="827" spans="22:22">
      <c r="V827" t="str">
        <f>IFERROR(TEXT(VLOOKUP(E827,Apparatus_List_w_Hours!E:F,2,FALSE),"@"),"")</f>
        <v/>
      </c>
    </row>
    <row r="828" spans="22:22">
      <c r="V828" t="str">
        <f>IFERROR(TEXT(VLOOKUP(E828,Apparatus_List_w_Hours!E:F,2,FALSE),"@"),"")</f>
        <v/>
      </c>
    </row>
    <row r="829" spans="22:22">
      <c r="V829" t="str">
        <f>IFERROR(TEXT(VLOOKUP(E829,Apparatus_List_w_Hours!E:F,2,FALSE),"@"),"")</f>
        <v/>
      </c>
    </row>
    <row r="830" spans="22:22">
      <c r="V830" t="str">
        <f>IFERROR(TEXT(VLOOKUP(E830,Apparatus_List_w_Hours!E:F,2,FALSE),"@"),"")</f>
        <v/>
      </c>
    </row>
    <row r="831" spans="22:22">
      <c r="V831" t="str">
        <f>IFERROR(TEXT(VLOOKUP(E831,Apparatus_List_w_Hours!E:F,2,FALSE),"@"),"")</f>
        <v/>
      </c>
    </row>
    <row r="832" spans="22:22">
      <c r="V832" t="str">
        <f>IFERROR(TEXT(VLOOKUP(E832,Apparatus_List_w_Hours!E:F,2,FALSE),"@"),"")</f>
        <v/>
      </c>
    </row>
    <row r="833" spans="22:22">
      <c r="V833" t="str">
        <f>IFERROR(TEXT(VLOOKUP(E833,Apparatus_List_w_Hours!E:F,2,FALSE),"@"),"")</f>
        <v/>
      </c>
    </row>
    <row r="834" spans="22:22">
      <c r="V834" t="str">
        <f>IFERROR(TEXT(VLOOKUP(E834,Apparatus_List_w_Hours!E:F,2,FALSE),"@"),"")</f>
        <v/>
      </c>
    </row>
    <row r="835" spans="22:22">
      <c r="V835" t="str">
        <f>IFERROR(TEXT(VLOOKUP(E835,Apparatus_List_w_Hours!E:F,2,FALSE),"@"),"")</f>
        <v/>
      </c>
    </row>
    <row r="836" spans="22:22">
      <c r="V836" t="str">
        <f>IFERROR(TEXT(VLOOKUP(E836,Apparatus_List_w_Hours!E:F,2,FALSE),"@"),"")</f>
        <v/>
      </c>
    </row>
    <row r="837" spans="22:22">
      <c r="V837" t="str">
        <f>IFERROR(TEXT(VLOOKUP(E837,Apparatus_List_w_Hours!E:F,2,FALSE),"@"),"")</f>
        <v/>
      </c>
    </row>
    <row r="838" spans="22:22">
      <c r="V838" t="str">
        <f>IFERROR(TEXT(VLOOKUP(E838,Apparatus_List_w_Hours!E:F,2,FALSE),"@"),"")</f>
        <v/>
      </c>
    </row>
    <row r="839" spans="22:22">
      <c r="V839" t="str">
        <f>IFERROR(TEXT(VLOOKUP(E839,Apparatus_List_w_Hours!E:F,2,FALSE),"@"),"")</f>
        <v/>
      </c>
    </row>
    <row r="840" spans="22:22">
      <c r="V840" t="str">
        <f>IFERROR(TEXT(VLOOKUP(E840,Apparatus_List_w_Hours!E:F,2,FALSE),"@"),"")</f>
        <v/>
      </c>
    </row>
    <row r="841" spans="22:22">
      <c r="V841" t="str">
        <f>IFERROR(TEXT(VLOOKUP(E841,Apparatus_List_w_Hours!E:F,2,FALSE),"@"),"")</f>
        <v/>
      </c>
    </row>
    <row r="842" spans="22:22">
      <c r="V842" t="str">
        <f>IFERROR(TEXT(VLOOKUP(E842,Apparatus_List_w_Hours!E:F,2,FALSE),"@"),"")</f>
        <v/>
      </c>
    </row>
    <row r="843" spans="22:22">
      <c r="V843" t="str">
        <f>IFERROR(TEXT(VLOOKUP(E843,Apparatus_List_w_Hours!E:F,2,FALSE),"@"),"")</f>
        <v/>
      </c>
    </row>
    <row r="844" spans="22:22">
      <c r="V844" t="str">
        <f>IFERROR(TEXT(VLOOKUP(E844,Apparatus_List_w_Hours!E:F,2,FALSE),"@"),"")</f>
        <v/>
      </c>
    </row>
    <row r="845" spans="22:22">
      <c r="V845" t="str">
        <f>IFERROR(TEXT(VLOOKUP(E845,Apparatus_List_w_Hours!E:F,2,FALSE),"@"),"")</f>
        <v/>
      </c>
    </row>
    <row r="846" spans="22:22">
      <c r="V846" t="str">
        <f>IFERROR(TEXT(VLOOKUP(E846,Apparatus_List_w_Hours!E:F,2,FALSE),"@"),"")</f>
        <v/>
      </c>
    </row>
    <row r="847" spans="22:22">
      <c r="V847" t="str">
        <f>IFERROR(TEXT(VLOOKUP(E847,Apparatus_List_w_Hours!E:F,2,FALSE),"@"),"")</f>
        <v/>
      </c>
    </row>
    <row r="848" spans="22:22">
      <c r="V848" t="str">
        <f>IFERROR(TEXT(VLOOKUP(E848,Apparatus_List_w_Hours!E:F,2,FALSE),"@"),"")</f>
        <v/>
      </c>
    </row>
    <row r="849" spans="22:22">
      <c r="V849" t="str">
        <f>IFERROR(TEXT(VLOOKUP(E849,Apparatus_List_w_Hours!E:F,2,FALSE),"@"),"")</f>
        <v/>
      </c>
    </row>
    <row r="850" spans="22:22">
      <c r="V850" t="str">
        <f>IFERROR(TEXT(VLOOKUP(E850,Apparatus_List_w_Hours!E:F,2,FALSE),"@"),"")</f>
        <v/>
      </c>
    </row>
    <row r="851" spans="22:22">
      <c r="V851" t="str">
        <f>IFERROR(TEXT(VLOOKUP(E851,Apparatus_List_w_Hours!E:F,2,FALSE),"@"),"")</f>
        <v/>
      </c>
    </row>
    <row r="852" spans="22:22">
      <c r="V852" t="str">
        <f>IFERROR(TEXT(VLOOKUP(E852,Apparatus_List_w_Hours!E:F,2,FALSE),"@"),"")</f>
        <v/>
      </c>
    </row>
    <row r="853" spans="22:22">
      <c r="V853" t="str">
        <f>IFERROR(TEXT(VLOOKUP(E853,Apparatus_List_w_Hours!E:F,2,FALSE),"@"),"")</f>
        <v/>
      </c>
    </row>
    <row r="854" spans="22:22">
      <c r="V854" t="str">
        <f>IFERROR(TEXT(VLOOKUP(E854,Apparatus_List_w_Hours!E:F,2,FALSE),"@"),"")</f>
        <v/>
      </c>
    </row>
    <row r="855" spans="22:22">
      <c r="V855" t="str">
        <f>IFERROR(TEXT(VLOOKUP(E855,Apparatus_List_w_Hours!E:F,2,FALSE),"@"),"")</f>
        <v/>
      </c>
    </row>
    <row r="856" spans="22:22">
      <c r="V856" t="str">
        <f>IFERROR(TEXT(VLOOKUP(E856,Apparatus_List_w_Hours!E:F,2,FALSE),"@"),"")</f>
        <v/>
      </c>
    </row>
    <row r="857" spans="22:22">
      <c r="V857" t="str">
        <f>IFERROR(TEXT(VLOOKUP(E857,Apparatus_List_w_Hours!E:F,2,FALSE),"@"),"")</f>
        <v/>
      </c>
    </row>
    <row r="858" spans="22:22">
      <c r="V858" t="str">
        <f>IFERROR(TEXT(VLOOKUP(E858,Apparatus_List_w_Hours!E:F,2,FALSE),"@"),"")</f>
        <v/>
      </c>
    </row>
    <row r="859" spans="22:22">
      <c r="V859" t="str">
        <f>IFERROR(TEXT(VLOOKUP(E859,Apparatus_List_w_Hours!E:F,2,FALSE),"@"),"")</f>
        <v/>
      </c>
    </row>
    <row r="860" spans="22:22">
      <c r="V860" t="str">
        <f>IFERROR(TEXT(VLOOKUP(E860,Apparatus_List_w_Hours!E:F,2,FALSE),"@"),"")</f>
        <v/>
      </c>
    </row>
    <row r="861" spans="22:22">
      <c r="V861" t="str">
        <f>IFERROR(TEXT(VLOOKUP(E861,Apparatus_List_w_Hours!E:F,2,FALSE),"@"),"")</f>
        <v/>
      </c>
    </row>
    <row r="862" spans="22:22">
      <c r="V862" t="str">
        <f>IFERROR(TEXT(VLOOKUP(E862,Apparatus_List_w_Hours!E:F,2,FALSE),"@"),"")</f>
        <v/>
      </c>
    </row>
    <row r="863" spans="22:22">
      <c r="V863" t="str">
        <f>IFERROR(TEXT(VLOOKUP(E863,Apparatus_List_w_Hours!E:F,2,FALSE),"@"),"")</f>
        <v/>
      </c>
    </row>
    <row r="864" spans="22:22">
      <c r="V864" t="str">
        <f>IFERROR(TEXT(VLOOKUP(E864,Apparatus_List_w_Hours!E:F,2,FALSE),"@"),"")</f>
        <v/>
      </c>
    </row>
    <row r="865" spans="22:22">
      <c r="V865" t="str">
        <f>IFERROR(TEXT(VLOOKUP(E865,Apparatus_List_w_Hours!E:F,2,FALSE),"@"),"")</f>
        <v/>
      </c>
    </row>
    <row r="866" spans="22:22">
      <c r="V866" t="str">
        <f>IFERROR(TEXT(VLOOKUP(E866,Apparatus_List_w_Hours!E:F,2,FALSE),"@"),"")</f>
        <v/>
      </c>
    </row>
    <row r="867" spans="22:22">
      <c r="V867" t="str">
        <f>IFERROR(TEXT(VLOOKUP(E867,Apparatus_List_w_Hours!E:F,2,FALSE),"@"),"")</f>
        <v/>
      </c>
    </row>
    <row r="868" spans="22:22">
      <c r="V868" t="str">
        <f>IFERROR(TEXT(VLOOKUP(E868,Apparatus_List_w_Hours!E:F,2,FALSE),"@"),"")</f>
        <v/>
      </c>
    </row>
    <row r="869" spans="22:22">
      <c r="V869" t="str">
        <f>IFERROR(TEXT(VLOOKUP(E869,Apparatus_List_w_Hours!E:F,2,FALSE),"@"),"")</f>
        <v/>
      </c>
    </row>
    <row r="870" spans="22:22">
      <c r="V870" t="str">
        <f>IFERROR(TEXT(VLOOKUP(E870,Apparatus_List_w_Hours!E:F,2,FALSE),"@"),"")</f>
        <v/>
      </c>
    </row>
    <row r="871" spans="22:22">
      <c r="V871" t="str">
        <f>IFERROR(TEXT(VLOOKUP(E871,Apparatus_List_w_Hours!E:F,2,FALSE),"@"),"")</f>
        <v/>
      </c>
    </row>
    <row r="872" spans="22:22">
      <c r="V872" t="str">
        <f>IFERROR(TEXT(VLOOKUP(E872,Apparatus_List_w_Hours!E:F,2,FALSE),"@"),"")</f>
        <v/>
      </c>
    </row>
    <row r="873" spans="22:22">
      <c r="V873" t="str">
        <f>IFERROR(TEXT(VLOOKUP(E873,Apparatus_List_w_Hours!E:F,2,FALSE),"@"),"")</f>
        <v/>
      </c>
    </row>
    <row r="874" spans="22:22">
      <c r="V874" t="str">
        <f>IFERROR(TEXT(VLOOKUP(E874,Apparatus_List_w_Hours!E:F,2,FALSE),"@"),"")</f>
        <v/>
      </c>
    </row>
    <row r="875" spans="22:22">
      <c r="V875" t="str">
        <f>IFERROR(TEXT(VLOOKUP(E875,Apparatus_List_w_Hours!E:F,2,FALSE),"@"),"")</f>
        <v/>
      </c>
    </row>
    <row r="876" spans="22:22">
      <c r="V876" t="str">
        <f>IFERROR(TEXT(VLOOKUP(E876,Apparatus_List_w_Hours!E:F,2,FALSE),"@"),"")</f>
        <v/>
      </c>
    </row>
    <row r="877" spans="22:22">
      <c r="V877" t="str">
        <f>IFERROR(TEXT(VLOOKUP(E877,Apparatus_List_w_Hours!E:F,2,FALSE),"@"),"")</f>
        <v/>
      </c>
    </row>
    <row r="878" spans="22:22">
      <c r="V878" t="str">
        <f>IFERROR(TEXT(VLOOKUP(E878,Apparatus_List_w_Hours!E:F,2,FALSE),"@"),"")</f>
        <v/>
      </c>
    </row>
    <row r="879" spans="22:22">
      <c r="V879" t="str">
        <f>IFERROR(TEXT(VLOOKUP(E879,Apparatus_List_w_Hours!E:F,2,FALSE),"@"),"")</f>
        <v/>
      </c>
    </row>
    <row r="880" spans="22:22">
      <c r="V880" t="str">
        <f>IFERROR(TEXT(VLOOKUP(E880,Apparatus_List_w_Hours!E:F,2,FALSE),"@"),"")</f>
        <v/>
      </c>
    </row>
    <row r="881" spans="22:22">
      <c r="V881" t="str">
        <f>IFERROR(TEXT(VLOOKUP(E881,Apparatus_List_w_Hours!E:F,2,FALSE),"@"),"")</f>
        <v/>
      </c>
    </row>
    <row r="882" spans="22:22">
      <c r="V882" t="str">
        <f>IFERROR(TEXT(VLOOKUP(E882,Apparatus_List_w_Hours!E:F,2,FALSE),"@"),"")</f>
        <v/>
      </c>
    </row>
    <row r="883" spans="22:22">
      <c r="V883" t="str">
        <f>IFERROR(TEXT(VLOOKUP(E883,Apparatus_List_w_Hours!E:F,2,FALSE),"@"),"")</f>
        <v/>
      </c>
    </row>
    <row r="884" spans="22:22">
      <c r="V884" t="str">
        <f>IFERROR(TEXT(VLOOKUP(E884,Apparatus_List_w_Hours!E:F,2,FALSE),"@"),"")</f>
        <v/>
      </c>
    </row>
    <row r="885" spans="22:22">
      <c r="V885" t="str">
        <f>IFERROR(TEXT(VLOOKUP(E885,Apparatus_List_w_Hours!E:F,2,FALSE),"@"),"")</f>
        <v/>
      </c>
    </row>
    <row r="886" spans="22:22">
      <c r="V886" t="str">
        <f>IFERROR(TEXT(VLOOKUP(E886,Apparatus_List_w_Hours!E:F,2,FALSE),"@"),"")</f>
        <v/>
      </c>
    </row>
    <row r="887" spans="22:22">
      <c r="V887" t="str">
        <f>IFERROR(TEXT(VLOOKUP(E887,Apparatus_List_w_Hours!E:F,2,FALSE),"@"),"")</f>
        <v/>
      </c>
    </row>
    <row r="888" spans="22:22">
      <c r="V888" t="str">
        <f>IFERROR(TEXT(VLOOKUP(E888,Apparatus_List_w_Hours!E:F,2,FALSE),"@"),"")</f>
        <v/>
      </c>
    </row>
    <row r="889" spans="22:22">
      <c r="V889" t="str">
        <f>IFERROR(TEXT(VLOOKUP(E889,Apparatus_List_w_Hours!E:F,2,FALSE),"@"),"")</f>
        <v/>
      </c>
    </row>
    <row r="890" spans="22:22">
      <c r="V890" t="str">
        <f>IFERROR(TEXT(VLOOKUP(E890,Apparatus_List_w_Hours!E:F,2,FALSE),"@"),"")</f>
        <v/>
      </c>
    </row>
    <row r="891" spans="22:22">
      <c r="V891" t="str">
        <f>IFERROR(TEXT(VLOOKUP(E891,Apparatus_List_w_Hours!E:F,2,FALSE),"@"),"")</f>
        <v/>
      </c>
    </row>
    <row r="892" spans="22:22">
      <c r="V892" t="str">
        <f>IFERROR(TEXT(VLOOKUP(E892,Apparatus_List_w_Hours!E:F,2,FALSE),"@"),"")</f>
        <v/>
      </c>
    </row>
    <row r="893" spans="22:22">
      <c r="V893" t="str">
        <f>IFERROR(TEXT(VLOOKUP(E893,Apparatus_List_w_Hours!E:F,2,FALSE),"@"),"")</f>
        <v/>
      </c>
    </row>
    <row r="894" spans="22:22">
      <c r="V894" t="str">
        <f>IFERROR(TEXT(VLOOKUP(E894,Apparatus_List_w_Hours!E:F,2,FALSE),"@"),"")</f>
        <v/>
      </c>
    </row>
    <row r="895" spans="22:22">
      <c r="V895" t="str">
        <f>IFERROR(TEXT(VLOOKUP(E895,Apparatus_List_w_Hours!E:F,2,FALSE),"@"),"")</f>
        <v/>
      </c>
    </row>
    <row r="896" spans="22:22">
      <c r="V896" t="str">
        <f>IFERROR(TEXT(VLOOKUP(E896,Apparatus_List_w_Hours!E:F,2,FALSE),"@"),"")</f>
        <v/>
      </c>
    </row>
    <row r="897" spans="22:22">
      <c r="V897" t="str">
        <f>IFERROR(TEXT(VLOOKUP(E897,Apparatus_List_w_Hours!E:F,2,FALSE),"@"),"")</f>
        <v/>
      </c>
    </row>
    <row r="898" spans="22:22">
      <c r="V898" t="str">
        <f>IFERROR(TEXT(VLOOKUP(E898,Apparatus_List_w_Hours!E:F,2,FALSE),"@"),"")</f>
        <v/>
      </c>
    </row>
    <row r="899" spans="22:22">
      <c r="V899" t="str">
        <f>IFERROR(TEXT(VLOOKUP(E899,Apparatus_List_w_Hours!E:F,2,FALSE),"@"),"")</f>
        <v/>
      </c>
    </row>
    <row r="900" spans="22:22">
      <c r="V900" t="str">
        <f>IFERROR(TEXT(VLOOKUP(E900,Apparatus_List_w_Hours!E:F,2,FALSE),"@"),"")</f>
        <v/>
      </c>
    </row>
    <row r="901" spans="22:22">
      <c r="V901" t="str">
        <f>IFERROR(TEXT(VLOOKUP(E901,Apparatus_List_w_Hours!E:F,2,FALSE),"@"),"")</f>
        <v/>
      </c>
    </row>
    <row r="902" spans="22:22">
      <c r="V902" t="str">
        <f>IFERROR(TEXT(VLOOKUP(E902,Apparatus_List_w_Hours!E:F,2,FALSE),"@"),"")</f>
        <v/>
      </c>
    </row>
    <row r="903" spans="22:22">
      <c r="V903" t="str">
        <f>IFERROR(TEXT(VLOOKUP(E903,Apparatus_List_w_Hours!E:F,2,FALSE),"@"),"")</f>
        <v/>
      </c>
    </row>
    <row r="904" spans="22:22">
      <c r="V904" t="str">
        <f>IFERROR(TEXT(VLOOKUP(E904,Apparatus_List_w_Hours!E:F,2,FALSE),"@"),"")</f>
        <v/>
      </c>
    </row>
    <row r="905" spans="22:22">
      <c r="V905" t="str">
        <f>IFERROR(TEXT(VLOOKUP(E905,Apparatus_List_w_Hours!E:F,2,FALSE),"@"),"")</f>
        <v/>
      </c>
    </row>
    <row r="906" spans="22:22">
      <c r="V906" t="str">
        <f>IFERROR(TEXT(VLOOKUP(E906,Apparatus_List_w_Hours!E:F,2,FALSE),"@"),"")</f>
        <v/>
      </c>
    </row>
    <row r="907" spans="22:22">
      <c r="V907" t="str">
        <f>IFERROR(TEXT(VLOOKUP(E907,Apparatus_List_w_Hours!E:F,2,FALSE),"@"),"")</f>
        <v/>
      </c>
    </row>
    <row r="908" spans="22:22">
      <c r="V908" t="str">
        <f>IFERROR(TEXT(VLOOKUP(E908,Apparatus_List_w_Hours!E:F,2,FALSE),"@"),"")</f>
        <v/>
      </c>
    </row>
    <row r="909" spans="22:22">
      <c r="V909" t="str">
        <f>IFERROR(TEXT(VLOOKUP(E909,Apparatus_List_w_Hours!E:F,2,FALSE),"@"),"")</f>
        <v/>
      </c>
    </row>
    <row r="910" spans="22:22">
      <c r="V910" t="str">
        <f>IFERROR(TEXT(VLOOKUP(E910,Apparatus_List_w_Hours!E:F,2,FALSE),"@"),"")</f>
        <v/>
      </c>
    </row>
    <row r="911" spans="22:22">
      <c r="V911" t="str">
        <f>IFERROR(TEXT(VLOOKUP(E911,Apparatus_List_w_Hours!E:F,2,FALSE),"@"),"")</f>
        <v/>
      </c>
    </row>
    <row r="912" spans="22:22">
      <c r="V912" t="str">
        <f>IFERROR(TEXT(VLOOKUP(E912,Apparatus_List_w_Hours!E:F,2,FALSE),"@"),"")</f>
        <v/>
      </c>
    </row>
    <row r="913" spans="22:22">
      <c r="V913" t="str">
        <f>IFERROR(TEXT(VLOOKUP(E913,Apparatus_List_w_Hours!E:F,2,FALSE),"@"),"")</f>
        <v/>
      </c>
    </row>
    <row r="914" spans="22:22">
      <c r="V914" t="str">
        <f>IFERROR(TEXT(VLOOKUP(E914,Apparatus_List_w_Hours!E:F,2,FALSE),"@"),"")</f>
        <v/>
      </c>
    </row>
    <row r="915" spans="22:22">
      <c r="V915" t="str">
        <f>IFERROR(TEXT(VLOOKUP(E915,Apparatus_List_w_Hours!E:F,2,FALSE),"@"),"")</f>
        <v/>
      </c>
    </row>
    <row r="916" spans="22:22">
      <c r="V916" t="str">
        <f>IFERROR(TEXT(VLOOKUP(E916,Apparatus_List_w_Hours!E:F,2,FALSE),"@"),"")</f>
        <v/>
      </c>
    </row>
    <row r="917" spans="22:22">
      <c r="V917" t="str">
        <f>IFERROR(TEXT(VLOOKUP(E917,Apparatus_List_w_Hours!E:F,2,FALSE),"@"),"")</f>
        <v/>
      </c>
    </row>
    <row r="918" spans="22:22">
      <c r="V918" t="str">
        <f>IFERROR(TEXT(VLOOKUP(E918,Apparatus_List_w_Hours!E:F,2,FALSE),"@"),"")</f>
        <v/>
      </c>
    </row>
    <row r="919" spans="22:22">
      <c r="V919" t="str">
        <f>IFERROR(TEXT(VLOOKUP(E919,Apparatus_List_w_Hours!E:F,2,FALSE),"@"),"")</f>
        <v/>
      </c>
    </row>
    <row r="920" spans="22:22">
      <c r="V920" t="str">
        <f>IFERROR(TEXT(VLOOKUP(E920,Apparatus_List_w_Hours!E:F,2,FALSE),"@"),"")</f>
        <v/>
      </c>
    </row>
    <row r="921" spans="22:22">
      <c r="V921" t="str">
        <f>IFERROR(TEXT(VLOOKUP(E921,Apparatus_List_w_Hours!E:F,2,FALSE),"@"),"")</f>
        <v/>
      </c>
    </row>
    <row r="922" spans="22:22">
      <c r="V922" t="str">
        <f>IFERROR(TEXT(VLOOKUP(E922,Apparatus_List_w_Hours!E:F,2,FALSE),"@"),"")</f>
        <v/>
      </c>
    </row>
    <row r="923" spans="22:22">
      <c r="V923" t="str">
        <f>IFERROR(TEXT(VLOOKUP(E923,Apparatus_List_w_Hours!E:F,2,FALSE),"@"),"")</f>
        <v/>
      </c>
    </row>
    <row r="924" spans="22:22">
      <c r="V924" t="str">
        <f>IFERROR(TEXT(VLOOKUP(E924,Apparatus_List_w_Hours!E:F,2,FALSE),"@"),"")</f>
        <v/>
      </c>
    </row>
    <row r="925" spans="22:22">
      <c r="V925" t="str">
        <f>IFERROR(TEXT(VLOOKUP(E925,Apparatus_List_w_Hours!E:F,2,FALSE),"@"),"")</f>
        <v/>
      </c>
    </row>
    <row r="926" spans="22:22">
      <c r="V926" t="str">
        <f>IFERROR(TEXT(VLOOKUP(E926,Apparatus_List_w_Hours!E:F,2,FALSE),"@"),"")</f>
        <v/>
      </c>
    </row>
    <row r="927" spans="22:22">
      <c r="V927" t="str">
        <f>IFERROR(TEXT(VLOOKUP(E927,Apparatus_List_w_Hours!E:F,2,FALSE),"@"),"")</f>
        <v/>
      </c>
    </row>
    <row r="928" spans="22:22">
      <c r="V928" t="str">
        <f>IFERROR(TEXT(VLOOKUP(E928,Apparatus_List_w_Hours!E:F,2,FALSE),"@"),"")</f>
        <v/>
      </c>
    </row>
    <row r="929" spans="22:22">
      <c r="V929" t="str">
        <f>IFERROR(TEXT(VLOOKUP(E929,Apparatus_List_w_Hours!E:F,2,FALSE),"@"),"")</f>
        <v/>
      </c>
    </row>
    <row r="930" spans="22:22">
      <c r="V930" t="str">
        <f>IFERROR(TEXT(VLOOKUP(E930,Apparatus_List_w_Hours!E:F,2,FALSE),"@"),"")</f>
        <v/>
      </c>
    </row>
    <row r="931" spans="22:22">
      <c r="V931" t="str">
        <f>IFERROR(TEXT(VLOOKUP(E931,Apparatus_List_w_Hours!E:F,2,FALSE),"@"),"")</f>
        <v/>
      </c>
    </row>
    <row r="932" spans="22:22">
      <c r="V932" t="str">
        <f>IFERROR(TEXT(VLOOKUP(E932,Apparatus_List_w_Hours!E:F,2,FALSE),"@"),"")</f>
        <v/>
      </c>
    </row>
    <row r="933" spans="22:22">
      <c r="V933" t="str">
        <f>IFERROR(TEXT(VLOOKUP(E933,Apparatus_List_w_Hours!E:F,2,FALSE),"@"),"")</f>
        <v/>
      </c>
    </row>
    <row r="934" spans="22:22">
      <c r="V934" t="str">
        <f>IFERROR(TEXT(VLOOKUP(E934,Apparatus_List_w_Hours!E:F,2,FALSE),"@"),"")</f>
        <v/>
      </c>
    </row>
    <row r="935" spans="22:22">
      <c r="V935" t="str">
        <f>IFERROR(TEXT(VLOOKUP(E935,Apparatus_List_w_Hours!E:F,2,FALSE),"@"),"")</f>
        <v/>
      </c>
    </row>
    <row r="936" spans="22:22">
      <c r="V936" t="str">
        <f>IFERROR(TEXT(VLOOKUP(E936,Apparatus_List_w_Hours!E:F,2,FALSE),"@"),"")</f>
        <v/>
      </c>
    </row>
    <row r="937" spans="22:22">
      <c r="V937" t="str">
        <f>IFERROR(TEXT(VLOOKUP(E937,Apparatus_List_w_Hours!E:F,2,FALSE),"@"),"")</f>
        <v/>
      </c>
    </row>
    <row r="938" spans="22:22">
      <c r="V938" t="str">
        <f>IFERROR(TEXT(VLOOKUP(E938,Apparatus_List_w_Hours!E:F,2,FALSE),"@"),"")</f>
        <v/>
      </c>
    </row>
    <row r="939" spans="22:22">
      <c r="V939" t="str">
        <f>IFERROR(TEXT(VLOOKUP(E939,Apparatus_List_w_Hours!E:F,2,FALSE),"@"),"")</f>
        <v/>
      </c>
    </row>
    <row r="940" spans="22:22">
      <c r="V940" t="str">
        <f>IFERROR(TEXT(VLOOKUP(E940,Apparatus_List_w_Hours!E:F,2,FALSE),"@"),"")</f>
        <v/>
      </c>
    </row>
    <row r="941" spans="22:22">
      <c r="V941" t="str">
        <f>IFERROR(TEXT(VLOOKUP(E941,Apparatus_List_w_Hours!E:F,2,FALSE),"@"),"")</f>
        <v/>
      </c>
    </row>
    <row r="942" spans="22:22">
      <c r="V942" t="str">
        <f>IFERROR(TEXT(VLOOKUP(E942,Apparatus_List_w_Hours!E:F,2,FALSE),"@"),"")</f>
        <v/>
      </c>
    </row>
    <row r="943" spans="22:22">
      <c r="V943" t="str">
        <f>IFERROR(TEXT(VLOOKUP(E943,Apparatus_List_w_Hours!E:F,2,FALSE),"@"),"")</f>
        <v/>
      </c>
    </row>
    <row r="944" spans="22:22">
      <c r="V944" t="str">
        <f>IFERROR(TEXT(VLOOKUP(E944,Apparatus_List_w_Hours!E:F,2,FALSE),"@"),"")</f>
        <v/>
      </c>
    </row>
    <row r="945" spans="22:22">
      <c r="V945" t="str">
        <f>IFERROR(TEXT(VLOOKUP(E945,Apparatus_List_w_Hours!E:F,2,FALSE),"@"),"")</f>
        <v/>
      </c>
    </row>
    <row r="946" spans="22:22">
      <c r="V946" t="str">
        <f>IFERROR(TEXT(VLOOKUP(E946,Apparatus_List_w_Hours!E:F,2,FALSE),"@"),"")</f>
        <v/>
      </c>
    </row>
    <row r="947" spans="22:22">
      <c r="V947" t="str">
        <f>IFERROR(TEXT(VLOOKUP(E947,Apparatus_List_w_Hours!E:F,2,FALSE),"@"),"")</f>
        <v/>
      </c>
    </row>
    <row r="948" spans="22:22">
      <c r="V948" t="str">
        <f>IFERROR(TEXT(VLOOKUP(E948,Apparatus_List_w_Hours!E:F,2,FALSE),"@"),"")</f>
        <v/>
      </c>
    </row>
    <row r="949" spans="22:22">
      <c r="V949" t="str">
        <f>IFERROR(TEXT(VLOOKUP(E949,Apparatus_List_w_Hours!E:F,2,FALSE),"@"),"")</f>
        <v/>
      </c>
    </row>
    <row r="950" spans="22:22">
      <c r="V950" t="str">
        <f>IFERROR(TEXT(VLOOKUP(E950,Apparatus_List_w_Hours!E:F,2,FALSE),"@"),"")</f>
        <v/>
      </c>
    </row>
    <row r="951" spans="22:22">
      <c r="V951" t="str">
        <f>IFERROR(TEXT(VLOOKUP(E951,Apparatus_List_w_Hours!E:F,2,FALSE),"@"),"")</f>
        <v/>
      </c>
    </row>
    <row r="952" spans="22:22">
      <c r="V952" t="str">
        <f>IFERROR(TEXT(VLOOKUP(E952,Apparatus_List_w_Hours!E:F,2,FALSE),"@"),"")</f>
        <v/>
      </c>
    </row>
    <row r="953" spans="22:22">
      <c r="V953" t="str">
        <f>IFERROR(TEXT(VLOOKUP(E953,Apparatus_List_w_Hours!E:F,2,FALSE),"@"),"")</f>
        <v/>
      </c>
    </row>
    <row r="954" spans="22:22">
      <c r="V954" t="str">
        <f>IFERROR(TEXT(VLOOKUP(E954,Apparatus_List_w_Hours!E:F,2,FALSE),"@"),"")</f>
        <v/>
      </c>
    </row>
    <row r="955" spans="22:22">
      <c r="V955" t="str">
        <f>IFERROR(TEXT(VLOOKUP(E955,Apparatus_List_w_Hours!E:F,2,FALSE),"@"),"")</f>
        <v/>
      </c>
    </row>
    <row r="956" spans="22:22">
      <c r="V956" t="str">
        <f>IFERROR(TEXT(VLOOKUP(E956,Apparatus_List_w_Hours!E:F,2,FALSE),"@"),"")</f>
        <v/>
      </c>
    </row>
    <row r="957" spans="22:22">
      <c r="V957" t="str">
        <f>IFERROR(TEXT(VLOOKUP(E957,Apparatus_List_w_Hours!E:F,2,FALSE),"@"),"")</f>
        <v/>
      </c>
    </row>
    <row r="958" spans="22:22">
      <c r="V958" t="str">
        <f>IFERROR(TEXT(VLOOKUP(E958,Apparatus_List_w_Hours!E:F,2,FALSE),"@"),"")</f>
        <v/>
      </c>
    </row>
    <row r="959" spans="22:22">
      <c r="V959" t="str">
        <f>IFERROR(TEXT(VLOOKUP(E959,Apparatus_List_w_Hours!E:F,2,FALSE),"@"),"")</f>
        <v/>
      </c>
    </row>
    <row r="960" spans="22:22">
      <c r="V960" t="str">
        <f>IFERROR(TEXT(VLOOKUP(E960,Apparatus_List_w_Hours!E:F,2,FALSE),"@"),"")</f>
        <v/>
      </c>
    </row>
    <row r="961" spans="22:22">
      <c r="V961" t="str">
        <f>IFERROR(TEXT(VLOOKUP(E961,Apparatus_List_w_Hours!E:F,2,FALSE),"@"),"")</f>
        <v/>
      </c>
    </row>
    <row r="962" spans="22:22">
      <c r="V962" t="str">
        <f>IFERROR(TEXT(VLOOKUP(E962,Apparatus_List_w_Hours!E:F,2,FALSE),"@"),"")</f>
        <v/>
      </c>
    </row>
    <row r="963" spans="22:22">
      <c r="V963" t="str">
        <f>IFERROR(TEXT(VLOOKUP(E963,Apparatus_List_w_Hours!E:F,2,FALSE),"@"),"")</f>
        <v/>
      </c>
    </row>
    <row r="964" spans="22:22">
      <c r="V964" t="str">
        <f>IFERROR(TEXT(VLOOKUP(E964,Apparatus_List_w_Hours!E:F,2,FALSE),"@"),"")</f>
        <v/>
      </c>
    </row>
    <row r="965" spans="22:22">
      <c r="V965" t="str">
        <f>IFERROR(TEXT(VLOOKUP(E965,Apparatus_List_w_Hours!E:F,2,FALSE),"@"),"")</f>
        <v/>
      </c>
    </row>
    <row r="966" spans="22:22">
      <c r="V966" t="str">
        <f>IFERROR(TEXT(VLOOKUP(E966,Apparatus_List_w_Hours!E:F,2,FALSE),"@"),"")</f>
        <v/>
      </c>
    </row>
    <row r="967" spans="22:22">
      <c r="V967" t="str">
        <f>IFERROR(TEXT(VLOOKUP(E967,Apparatus_List_w_Hours!E:F,2,FALSE),"@"),"")</f>
        <v/>
      </c>
    </row>
    <row r="968" spans="22:22">
      <c r="V968" t="str">
        <f>IFERROR(TEXT(VLOOKUP(E968,Apparatus_List_w_Hours!E:F,2,FALSE),"@"),"")</f>
        <v/>
      </c>
    </row>
    <row r="969" spans="22:22">
      <c r="V969" t="str">
        <f>IFERROR(TEXT(VLOOKUP(E969,Apparatus_List_w_Hours!E:F,2,FALSE),"@"),"")</f>
        <v/>
      </c>
    </row>
    <row r="970" spans="22:22">
      <c r="V970" t="str">
        <f>IFERROR(TEXT(VLOOKUP(E970,Apparatus_List_w_Hours!E:F,2,FALSE),"@"),"")</f>
        <v/>
      </c>
    </row>
    <row r="971" spans="22:22">
      <c r="V971" t="str">
        <f>IFERROR(TEXT(VLOOKUP(E971,Apparatus_List_w_Hours!E:F,2,FALSE),"@"),"")</f>
        <v/>
      </c>
    </row>
    <row r="972" spans="22:22">
      <c r="V972" t="str">
        <f>IFERROR(TEXT(VLOOKUP(E972,Apparatus_List_w_Hours!E:F,2,FALSE),"@"),"")</f>
        <v/>
      </c>
    </row>
    <row r="973" spans="22:22">
      <c r="V973" t="str">
        <f>IFERROR(TEXT(VLOOKUP(E973,Apparatus_List_w_Hours!E:F,2,FALSE),"@"),"")</f>
        <v/>
      </c>
    </row>
    <row r="974" spans="22:22">
      <c r="V974" t="str">
        <f>IFERROR(TEXT(VLOOKUP(E974,Apparatus_List_w_Hours!E:F,2,FALSE),"@"),"")</f>
        <v/>
      </c>
    </row>
    <row r="975" spans="22:22">
      <c r="V975" t="str">
        <f>IFERROR(TEXT(VLOOKUP(E975,Apparatus_List_w_Hours!E:F,2,FALSE),"@"),"")</f>
        <v/>
      </c>
    </row>
    <row r="976" spans="22:22">
      <c r="V976" t="str">
        <f>IFERROR(TEXT(VLOOKUP(E976,Apparatus_List_w_Hours!E:F,2,FALSE),"@"),"")</f>
        <v/>
      </c>
    </row>
    <row r="977" spans="22:22">
      <c r="V977" t="str">
        <f>IFERROR(TEXT(VLOOKUP(E977,Apparatus_List_w_Hours!E:F,2,FALSE),"@"),"")</f>
        <v/>
      </c>
    </row>
    <row r="978" spans="22:22">
      <c r="V978" t="str">
        <f>IFERROR(TEXT(VLOOKUP(E978,Apparatus_List_w_Hours!E:F,2,FALSE),"@"),"")</f>
        <v/>
      </c>
    </row>
    <row r="979" spans="22:22">
      <c r="V979" t="str">
        <f>IFERROR(TEXT(VLOOKUP(E979,Apparatus_List_w_Hours!E:F,2,FALSE),"@"),"")</f>
        <v/>
      </c>
    </row>
    <row r="980" spans="22:22">
      <c r="V980" t="str">
        <f>IFERROR(TEXT(VLOOKUP(E980,Apparatus_List_w_Hours!E:F,2,FALSE),"@"),"")</f>
        <v/>
      </c>
    </row>
    <row r="981" spans="22:22">
      <c r="V981" t="str">
        <f>IFERROR(TEXT(VLOOKUP(E981,Apparatus_List_w_Hours!E:F,2,FALSE),"@"),"")</f>
        <v/>
      </c>
    </row>
    <row r="982" spans="22:22">
      <c r="V982" t="str">
        <f>IFERROR(TEXT(VLOOKUP(E982,Apparatus_List_w_Hours!E:F,2,FALSE),"@"),"")</f>
        <v/>
      </c>
    </row>
    <row r="983" spans="22:22">
      <c r="V983" t="str">
        <f>IFERROR(TEXT(VLOOKUP(E983,Apparatus_List_w_Hours!E:F,2,FALSE),"@"),"")</f>
        <v/>
      </c>
    </row>
    <row r="984" spans="22:22">
      <c r="V984" t="str">
        <f>IFERROR(TEXT(VLOOKUP(E984,Apparatus_List_w_Hours!E:F,2,FALSE),"@"),"")</f>
        <v/>
      </c>
    </row>
    <row r="985" spans="22:22">
      <c r="V985" t="str">
        <f>IFERROR(TEXT(VLOOKUP(E985,Apparatus_List_w_Hours!E:F,2,FALSE),"@"),"")</f>
        <v/>
      </c>
    </row>
    <row r="986" spans="22:22">
      <c r="V986" t="str">
        <f>IFERROR(TEXT(VLOOKUP(E986,Apparatus_List_w_Hours!E:F,2,FALSE),"@"),"")</f>
        <v/>
      </c>
    </row>
    <row r="987" spans="22:22">
      <c r="V987" t="str">
        <f>IFERROR(TEXT(VLOOKUP(E987,Apparatus_List_w_Hours!E:F,2,FALSE),"@"),"")</f>
        <v/>
      </c>
    </row>
    <row r="988" spans="22:22">
      <c r="V988" t="str">
        <f>IFERROR(TEXT(VLOOKUP(E988,Apparatus_List_w_Hours!E:F,2,FALSE),"@"),"")</f>
        <v/>
      </c>
    </row>
    <row r="989" spans="22:22">
      <c r="V989" t="str">
        <f>IFERROR(TEXT(VLOOKUP(E989,Apparatus_List_w_Hours!E:F,2,FALSE),"@"),"")</f>
        <v/>
      </c>
    </row>
    <row r="990" spans="22:22">
      <c r="V990" t="str">
        <f>IFERROR(TEXT(VLOOKUP(E990,Apparatus_List_w_Hours!E:F,2,FALSE),"@"),"")</f>
        <v/>
      </c>
    </row>
    <row r="991" spans="22:22">
      <c r="V991" t="str">
        <f>IFERROR(TEXT(VLOOKUP(E991,Apparatus_List_w_Hours!E:F,2,FALSE),"@"),"")</f>
        <v/>
      </c>
    </row>
    <row r="992" spans="22:22">
      <c r="V992" t="str">
        <f>IFERROR(TEXT(VLOOKUP(E992,Apparatus_List_w_Hours!E:F,2,FALSE),"@"),"")</f>
        <v/>
      </c>
    </row>
    <row r="993" spans="22:22">
      <c r="V993" t="str">
        <f>IFERROR(TEXT(VLOOKUP(E993,Apparatus_List_w_Hours!E:F,2,FALSE),"@"),"")</f>
        <v/>
      </c>
    </row>
    <row r="994" spans="22:22">
      <c r="V994" t="str">
        <f>IFERROR(TEXT(VLOOKUP(E994,Apparatus_List_w_Hours!E:F,2,FALSE),"@"),"")</f>
        <v/>
      </c>
    </row>
    <row r="995" spans="22:22">
      <c r="V995" t="str">
        <f>IFERROR(TEXT(VLOOKUP(E995,Apparatus_List_w_Hours!E:F,2,FALSE),"@"),"")</f>
        <v/>
      </c>
    </row>
    <row r="996" spans="22:22">
      <c r="V996" t="str">
        <f>IFERROR(TEXT(VLOOKUP(E996,Apparatus_List_w_Hours!E:F,2,FALSE),"@"),"")</f>
        <v/>
      </c>
    </row>
    <row r="997" spans="22:22">
      <c r="V997" t="str">
        <f>IFERROR(TEXT(VLOOKUP(E997,Apparatus_List_w_Hours!E:F,2,FALSE),"@"),"")</f>
        <v/>
      </c>
    </row>
    <row r="998" spans="22:22">
      <c r="V998" t="str">
        <f>IFERROR(TEXT(VLOOKUP(E998,Apparatus_List_w_Hours!E:F,2,FALSE),"@"),"")</f>
        <v/>
      </c>
    </row>
    <row r="999" spans="22:22">
      <c r="V999" t="str">
        <f>IFERROR(TEXT(VLOOKUP(E999,Apparatus_List_w_Hours!E:F,2,FALSE),"@"),"")</f>
        <v/>
      </c>
    </row>
    <row r="1000" spans="22:22">
      <c r="V1000" t="str">
        <f>IFERROR(TEXT(VLOOKUP(E1000,Apparatus_List_w_Hours!E:F,2,FALSE),"@"),"")</f>
        <v/>
      </c>
    </row>
    <row r="1001" spans="22:22">
      <c r="V1001" t="str">
        <f>IFERROR(TEXT(VLOOKUP(E1001,Apparatus_List_w_Hours!E:F,2,FALSE),"@"),"")</f>
        <v/>
      </c>
    </row>
    <row r="1002" spans="22:22">
      <c r="V1002" t="str">
        <f>IFERROR(TEXT(VLOOKUP(E1002,Apparatus_List_w_Hours!E:F,2,FALSE),"@"),"")</f>
        <v/>
      </c>
    </row>
    <row r="1003" spans="22:22">
      <c r="V1003" t="str">
        <f>IFERROR(TEXT(VLOOKUP(E1003,Apparatus_List_w_Hours!E:F,2,FALSE),"@"),"")</f>
        <v/>
      </c>
    </row>
    <row r="1004" spans="22:22">
      <c r="V1004" t="str">
        <f>IFERROR(TEXT(VLOOKUP(E1004,Apparatus_List_w_Hours!E:F,2,FALSE),"@"),"")</f>
        <v/>
      </c>
    </row>
    <row r="1005" spans="22:22">
      <c r="V1005" t="str">
        <f>IFERROR(TEXT(VLOOKUP(E1005,Apparatus_List_w_Hours!E:F,2,FALSE),"@"),"")</f>
        <v/>
      </c>
    </row>
    <row r="1006" spans="22:22">
      <c r="V1006" t="str">
        <f>IFERROR(TEXT(VLOOKUP(E1006,Apparatus_List_w_Hours!E:F,2,FALSE),"@"),"")</f>
        <v/>
      </c>
    </row>
    <row r="1007" spans="22:22">
      <c r="V1007" t="str">
        <f>IFERROR(TEXT(VLOOKUP(E1007,Apparatus_List_w_Hours!E:F,2,FALSE),"@"),"")</f>
        <v/>
      </c>
    </row>
    <row r="1008" spans="22:22">
      <c r="V1008" t="str">
        <f>IFERROR(TEXT(VLOOKUP(E1008,Apparatus_List_w_Hours!E:F,2,FALSE),"@"),"")</f>
        <v/>
      </c>
    </row>
    <row r="1009" spans="22:22">
      <c r="V1009" t="str">
        <f>IFERROR(TEXT(VLOOKUP(E1009,Apparatus_List_w_Hours!E:F,2,FALSE),"@"),"")</f>
        <v/>
      </c>
    </row>
    <row r="1010" spans="22:22">
      <c r="V1010" t="str">
        <f>IFERROR(TEXT(VLOOKUP(E1010,Apparatus_List_w_Hours!E:F,2,FALSE),"@"),"")</f>
        <v/>
      </c>
    </row>
    <row r="1011" spans="22:22">
      <c r="V1011" t="str">
        <f>IFERROR(TEXT(VLOOKUP(E1011,Apparatus_List_w_Hours!E:F,2,FALSE),"@"),"")</f>
        <v/>
      </c>
    </row>
    <row r="1012" spans="22:22">
      <c r="V1012" t="str">
        <f>IFERROR(TEXT(VLOOKUP(E1012,Apparatus_List_w_Hours!E:F,2,FALSE),"@"),"")</f>
        <v/>
      </c>
    </row>
    <row r="1013" spans="22:22">
      <c r="V1013" t="str">
        <f>IFERROR(TEXT(VLOOKUP(E1013,Apparatus_List_w_Hours!E:F,2,FALSE),"@"),"")</f>
        <v/>
      </c>
    </row>
    <row r="1014" spans="22:22">
      <c r="V1014" t="str">
        <f>IFERROR(TEXT(VLOOKUP(E1014,Apparatus_List_w_Hours!E:F,2,FALSE),"@"),"")</f>
        <v/>
      </c>
    </row>
    <row r="1015" spans="22:22">
      <c r="V1015" t="str">
        <f>IFERROR(TEXT(VLOOKUP(E1015,Apparatus_List_w_Hours!E:F,2,FALSE),"@"),"")</f>
        <v/>
      </c>
    </row>
    <row r="1016" spans="22:22">
      <c r="V1016" t="str">
        <f>IFERROR(TEXT(VLOOKUP(E1016,Apparatus_List_w_Hours!E:F,2,FALSE),"@"),"")</f>
        <v/>
      </c>
    </row>
    <row r="1017" spans="22:22">
      <c r="V1017" t="str">
        <f>IFERROR(TEXT(VLOOKUP(E1017,Apparatus_List_w_Hours!E:F,2,FALSE),"@"),"")</f>
        <v/>
      </c>
    </row>
    <row r="1018" spans="22:22">
      <c r="V1018" t="str">
        <f>IFERROR(TEXT(VLOOKUP(E1018,Apparatus_List_w_Hours!E:F,2,FALSE),"@"),"")</f>
        <v/>
      </c>
    </row>
    <row r="1019" spans="22:22">
      <c r="V1019" t="str">
        <f>IFERROR(TEXT(VLOOKUP(E1019,Apparatus_List_w_Hours!E:F,2,FALSE),"@"),"")</f>
        <v/>
      </c>
    </row>
    <row r="1020" spans="22:22">
      <c r="V1020" t="str">
        <f>IFERROR(TEXT(VLOOKUP(E1020,Apparatus_List_w_Hours!E:F,2,FALSE),"@"),"")</f>
        <v/>
      </c>
    </row>
    <row r="1021" spans="22:22">
      <c r="V1021" t="str">
        <f>IFERROR(TEXT(VLOOKUP(E1021,Apparatus_List_w_Hours!E:F,2,FALSE),"@"),"")</f>
        <v/>
      </c>
    </row>
    <row r="1022" spans="22:22">
      <c r="V1022" t="str">
        <f>IFERROR(TEXT(VLOOKUP(E1022,Apparatus_List_w_Hours!E:F,2,FALSE),"@"),"")</f>
        <v/>
      </c>
    </row>
    <row r="1023" spans="22:22">
      <c r="V1023" t="str">
        <f>IFERROR(TEXT(VLOOKUP(E1023,Apparatus_List_w_Hours!E:F,2,FALSE),"@"),"")</f>
        <v/>
      </c>
    </row>
    <row r="1024" spans="22:22">
      <c r="V1024" t="str">
        <f>IFERROR(TEXT(VLOOKUP(E1024,Apparatus_List_w_Hours!E:F,2,FALSE),"@"),"")</f>
        <v/>
      </c>
    </row>
    <row r="1025" spans="22:22">
      <c r="V1025" t="str">
        <f>IFERROR(TEXT(VLOOKUP(E1025,Apparatus_List_w_Hours!E:F,2,FALSE),"@"),"")</f>
        <v/>
      </c>
    </row>
    <row r="1026" spans="22:22">
      <c r="V1026" t="str">
        <f>IFERROR(TEXT(VLOOKUP(E1026,Apparatus_List_w_Hours!E:F,2,FALSE),"@"),"")</f>
        <v/>
      </c>
    </row>
    <row r="1027" spans="22:22">
      <c r="V1027" t="str">
        <f>IFERROR(TEXT(VLOOKUP(E1027,Apparatus_List_w_Hours!E:F,2,FALSE),"@"),"")</f>
        <v/>
      </c>
    </row>
    <row r="1028" spans="22:22">
      <c r="V1028" t="str">
        <f>IFERROR(TEXT(VLOOKUP(E1028,Apparatus_List_w_Hours!E:F,2,FALSE),"@"),"")</f>
        <v/>
      </c>
    </row>
    <row r="1029" spans="22:22">
      <c r="V1029" t="str">
        <f>IFERROR(TEXT(VLOOKUP(E1029,Apparatus_List_w_Hours!E:F,2,FALSE),"@"),"")</f>
        <v/>
      </c>
    </row>
    <row r="1030" spans="22:22">
      <c r="V1030" t="str">
        <f>IFERROR(TEXT(VLOOKUP(E1030,Apparatus_List_w_Hours!E:F,2,FALSE),"@"),"")</f>
        <v/>
      </c>
    </row>
    <row r="1031" spans="22:22">
      <c r="V1031" t="str">
        <f>IFERROR(TEXT(VLOOKUP(E1031,Apparatus_List_w_Hours!E:F,2,FALSE),"@"),"")</f>
        <v/>
      </c>
    </row>
    <row r="1032" spans="22:22">
      <c r="V1032" t="str">
        <f>IFERROR(TEXT(VLOOKUP(E1032,Apparatus_List_w_Hours!E:F,2,FALSE),"@"),"")</f>
        <v/>
      </c>
    </row>
    <row r="1033" spans="22:22">
      <c r="V1033" t="str">
        <f>IFERROR(TEXT(VLOOKUP(E1033,Apparatus_List_w_Hours!E:F,2,FALSE),"@"),"")</f>
        <v/>
      </c>
    </row>
    <row r="1034" spans="22:22">
      <c r="V1034" t="str">
        <f>IFERROR(TEXT(VLOOKUP(E1034,Apparatus_List_w_Hours!E:F,2,FALSE),"@"),"")</f>
        <v/>
      </c>
    </row>
    <row r="1035" spans="22:22">
      <c r="V1035" t="str">
        <f>IFERROR(TEXT(VLOOKUP(E1035,Apparatus_List_w_Hours!E:F,2,FALSE),"@"),"")</f>
        <v/>
      </c>
    </row>
    <row r="1036" spans="22:22">
      <c r="V1036" t="str">
        <f>IFERROR(TEXT(VLOOKUP(E1036,Apparatus_List_w_Hours!E:F,2,FALSE),"@"),"")</f>
        <v/>
      </c>
    </row>
    <row r="1037" spans="22:22">
      <c r="V1037" t="str">
        <f>IFERROR(TEXT(VLOOKUP(E1037,Apparatus_List_w_Hours!E:F,2,FALSE),"@"),"")</f>
        <v/>
      </c>
    </row>
    <row r="1038" spans="22:22">
      <c r="V1038" t="str">
        <f>IFERROR(TEXT(VLOOKUP(E1038,Apparatus_List_w_Hours!E:F,2,FALSE),"@"),"")</f>
        <v/>
      </c>
    </row>
    <row r="1039" spans="22:22">
      <c r="V1039" t="str">
        <f>IFERROR(TEXT(VLOOKUP(E1039,Apparatus_List_w_Hours!E:F,2,FALSE),"@"),"")</f>
        <v/>
      </c>
    </row>
    <row r="1040" spans="22:22">
      <c r="V1040" t="str">
        <f>IFERROR(TEXT(VLOOKUP(E1040,Apparatus_List_w_Hours!E:F,2,FALSE),"@"),"")</f>
        <v/>
      </c>
    </row>
    <row r="1041" spans="22:22">
      <c r="V1041" t="str">
        <f>IFERROR(TEXT(VLOOKUP(E1041,Apparatus_List_w_Hours!E:F,2,FALSE),"@"),"")</f>
        <v/>
      </c>
    </row>
    <row r="1042" spans="22:22">
      <c r="V1042" t="str">
        <f>IFERROR(TEXT(VLOOKUP(E1042,Apparatus_List_w_Hours!E:F,2,FALSE),"@"),"")</f>
        <v/>
      </c>
    </row>
    <row r="1043" spans="22:22">
      <c r="V1043" t="str">
        <f>IFERROR(TEXT(VLOOKUP(E1043,Apparatus_List_w_Hours!E:F,2,FALSE),"@"),"")</f>
        <v/>
      </c>
    </row>
    <row r="1044" spans="22:22">
      <c r="V1044" t="str">
        <f>IFERROR(TEXT(VLOOKUP(E1044,Apparatus_List_w_Hours!E:F,2,FALSE),"@"),"")</f>
        <v/>
      </c>
    </row>
    <row r="1045" spans="22:22">
      <c r="V1045" t="str">
        <f>IFERROR(TEXT(VLOOKUP(E1045,Apparatus_List_w_Hours!E:F,2,FALSE),"@"),"")</f>
        <v/>
      </c>
    </row>
    <row r="1046" spans="22:22">
      <c r="V1046" t="str">
        <f>IFERROR(TEXT(VLOOKUP(E1046,Apparatus_List_w_Hours!E:F,2,FALSE),"@"),"")</f>
        <v/>
      </c>
    </row>
    <row r="1047" spans="22:22">
      <c r="V1047" t="str">
        <f>IFERROR(TEXT(VLOOKUP(E1047,Apparatus_List_w_Hours!E:F,2,FALSE),"@"),"")</f>
        <v/>
      </c>
    </row>
    <row r="1048" spans="22:22">
      <c r="V1048" t="str">
        <f>IFERROR(TEXT(VLOOKUP(E1048,Apparatus_List_w_Hours!E:F,2,FALSE),"@"),"")</f>
        <v/>
      </c>
    </row>
    <row r="1049" spans="22:22">
      <c r="V1049" t="str">
        <f>IFERROR(TEXT(VLOOKUP(E1049,Apparatus_List_w_Hours!E:F,2,FALSE),"@"),"")</f>
        <v/>
      </c>
    </row>
    <row r="1050" spans="22:22">
      <c r="V1050" t="str">
        <f>IFERROR(TEXT(VLOOKUP(E1050,Apparatus_List_w_Hours!E:F,2,FALSE),"@"),"")</f>
        <v/>
      </c>
    </row>
    <row r="1051" spans="22:22">
      <c r="V1051" t="str">
        <f>IFERROR(TEXT(VLOOKUP(E1051,Apparatus_List_w_Hours!E:F,2,FALSE),"@"),"")</f>
        <v/>
      </c>
    </row>
    <row r="1052" spans="22:22">
      <c r="V1052" t="str">
        <f>IFERROR(TEXT(VLOOKUP(E1052,Apparatus_List_w_Hours!E:F,2,FALSE),"@"),"")</f>
        <v/>
      </c>
    </row>
    <row r="1053" spans="22:22">
      <c r="V1053" t="str">
        <f>IFERROR(TEXT(VLOOKUP(E1053,Apparatus_List_w_Hours!E:F,2,FALSE),"@"),"")</f>
        <v/>
      </c>
    </row>
    <row r="1054" spans="22:22">
      <c r="V1054" t="str">
        <f>IFERROR(TEXT(VLOOKUP(E1054,Apparatus_List_w_Hours!E:F,2,FALSE),"@"),"")</f>
        <v/>
      </c>
    </row>
    <row r="1055" spans="22:22">
      <c r="V1055" t="str">
        <f>IFERROR(TEXT(VLOOKUP(E1055,Apparatus_List_w_Hours!E:F,2,FALSE),"@"),"")</f>
        <v/>
      </c>
    </row>
    <row r="1056" spans="22:22">
      <c r="V1056" t="str">
        <f>IFERROR(TEXT(VLOOKUP(E1056,Apparatus_List_w_Hours!E:F,2,FALSE),"@"),"")</f>
        <v/>
      </c>
    </row>
    <row r="1057" spans="22:22">
      <c r="V1057" t="str">
        <f>IFERROR(TEXT(VLOOKUP(E1057,Apparatus_List_w_Hours!E:F,2,FALSE),"@"),"")</f>
        <v/>
      </c>
    </row>
    <row r="1058" spans="22:22">
      <c r="V1058" t="str">
        <f>IFERROR(TEXT(VLOOKUP(E1058,Apparatus_List_w_Hours!E:F,2,FALSE),"@"),"")</f>
        <v/>
      </c>
    </row>
    <row r="1059" spans="22:22">
      <c r="V1059" t="str">
        <f>IFERROR(TEXT(VLOOKUP(E1059,Apparatus_List_w_Hours!E:F,2,FALSE),"@"),"")</f>
        <v/>
      </c>
    </row>
    <row r="1060" spans="22:22">
      <c r="V1060" t="str">
        <f>IFERROR(TEXT(VLOOKUP(E1060,Apparatus_List_w_Hours!E:F,2,FALSE),"@"),"")</f>
        <v/>
      </c>
    </row>
    <row r="1061" spans="22:22">
      <c r="V1061" t="str">
        <f>IFERROR(TEXT(VLOOKUP(E1061,Apparatus_List_w_Hours!E:F,2,FALSE),"@"),"")</f>
        <v/>
      </c>
    </row>
    <row r="1062" spans="22:22">
      <c r="V1062" t="str">
        <f>IFERROR(TEXT(VLOOKUP(E1062,Apparatus_List_w_Hours!E:F,2,FALSE),"@"),"")</f>
        <v/>
      </c>
    </row>
    <row r="1063" spans="22:22">
      <c r="V1063" t="str">
        <f>IFERROR(TEXT(VLOOKUP(E1063,Apparatus_List_w_Hours!E:F,2,FALSE),"@"),"")</f>
        <v/>
      </c>
    </row>
    <row r="1064" spans="22:22">
      <c r="V1064" t="str">
        <f>IFERROR(TEXT(VLOOKUP(E1064,Apparatus_List_w_Hours!E:F,2,FALSE),"@"),"")</f>
        <v/>
      </c>
    </row>
    <row r="1065" spans="22:22">
      <c r="V1065" t="str">
        <f>IFERROR(TEXT(VLOOKUP(E1065,Apparatus_List_w_Hours!E:F,2,FALSE),"@"),"")</f>
        <v/>
      </c>
    </row>
    <row r="1066" spans="22:22">
      <c r="V1066" t="str">
        <f>IFERROR(TEXT(VLOOKUP(E1066,Apparatus_List_w_Hours!E:F,2,FALSE),"@"),"")</f>
        <v/>
      </c>
    </row>
    <row r="1067" spans="22:22">
      <c r="V1067" t="str">
        <f>IFERROR(TEXT(VLOOKUP(E1067,Apparatus_List_w_Hours!E:F,2,FALSE),"@"),"")</f>
        <v/>
      </c>
    </row>
    <row r="1068" spans="22:22">
      <c r="V1068" t="str">
        <f>IFERROR(TEXT(VLOOKUP(E1068,Apparatus_List_w_Hours!E:F,2,FALSE),"@"),"")</f>
        <v/>
      </c>
    </row>
    <row r="1069" spans="22:22">
      <c r="V1069" t="str">
        <f>IFERROR(TEXT(VLOOKUP(E1069,Apparatus_List_w_Hours!E:F,2,FALSE),"@"),"")</f>
        <v/>
      </c>
    </row>
    <row r="1070" spans="22:22">
      <c r="V1070" t="str">
        <f>IFERROR(TEXT(VLOOKUP(E1070,Apparatus_List_w_Hours!E:F,2,FALSE),"@"),"")</f>
        <v/>
      </c>
    </row>
    <row r="1071" spans="22:22">
      <c r="V1071" t="str">
        <f>IFERROR(TEXT(VLOOKUP(E1071,Apparatus_List_w_Hours!E:F,2,FALSE),"@"),"")</f>
        <v/>
      </c>
    </row>
    <row r="1072" spans="22:22">
      <c r="V1072" t="str">
        <f>IFERROR(TEXT(VLOOKUP(E1072,Apparatus_List_w_Hours!E:F,2,FALSE),"@"),"")</f>
        <v/>
      </c>
    </row>
    <row r="1073" spans="22:22">
      <c r="V1073" t="str">
        <f>IFERROR(TEXT(VLOOKUP(E1073,Apparatus_List_w_Hours!E:F,2,FALSE),"@"),"")</f>
        <v/>
      </c>
    </row>
    <row r="1074" spans="22:22">
      <c r="V1074" t="str">
        <f>IFERROR(TEXT(VLOOKUP(E1074,Apparatus_List_w_Hours!E:F,2,FALSE),"@"),"")</f>
        <v/>
      </c>
    </row>
    <row r="1075" spans="22:22">
      <c r="V1075" t="str">
        <f>IFERROR(TEXT(VLOOKUP(E1075,Apparatus_List_w_Hours!E:F,2,FALSE),"@"),"")</f>
        <v/>
      </c>
    </row>
    <row r="1076" spans="22:22">
      <c r="V1076" t="str">
        <f>IFERROR(TEXT(VLOOKUP(E1076,Apparatus_List_w_Hours!E:F,2,FALSE),"@"),"")</f>
        <v/>
      </c>
    </row>
    <row r="1077" spans="22:22">
      <c r="V1077" t="str">
        <f>IFERROR(TEXT(VLOOKUP(E1077,Apparatus_List_w_Hours!E:F,2,FALSE),"@"),"")</f>
        <v/>
      </c>
    </row>
    <row r="1078" spans="22:22">
      <c r="V1078" t="str">
        <f>IFERROR(TEXT(VLOOKUP(E1078,Apparatus_List_w_Hours!E:F,2,FALSE),"@"),"")</f>
        <v/>
      </c>
    </row>
    <row r="1079" spans="22:22">
      <c r="V1079" t="str">
        <f>IFERROR(TEXT(VLOOKUP(E1079,Apparatus_List_w_Hours!E:F,2,FALSE),"@"),"")</f>
        <v/>
      </c>
    </row>
    <row r="1080" spans="22:22">
      <c r="V1080" t="str">
        <f>IFERROR(TEXT(VLOOKUP(E1080,Apparatus_List_w_Hours!E:F,2,FALSE),"@"),"")</f>
        <v/>
      </c>
    </row>
    <row r="1081" spans="22:22">
      <c r="V1081" t="str">
        <f>IFERROR(TEXT(VLOOKUP(E1081,Apparatus_List_w_Hours!E:F,2,FALSE),"@"),"")</f>
        <v/>
      </c>
    </row>
    <row r="1082" spans="22:22">
      <c r="V1082" t="str">
        <f>IFERROR(TEXT(VLOOKUP(E1082,Apparatus_List_w_Hours!E:F,2,FALSE),"@"),"")</f>
        <v/>
      </c>
    </row>
    <row r="1083" spans="22:22">
      <c r="V1083" t="str">
        <f>IFERROR(TEXT(VLOOKUP(E1083,Apparatus_List_w_Hours!E:F,2,FALSE),"@"),"")</f>
        <v/>
      </c>
    </row>
    <row r="1084" spans="22:22">
      <c r="V1084" t="str">
        <f>IFERROR(TEXT(VLOOKUP(E1084,Apparatus_List_w_Hours!E:F,2,FALSE),"@"),"")</f>
        <v/>
      </c>
    </row>
    <row r="1085" spans="22:22">
      <c r="V1085" t="str">
        <f>IFERROR(TEXT(VLOOKUP(E1085,Apparatus_List_w_Hours!E:F,2,FALSE),"@"),"")</f>
        <v/>
      </c>
    </row>
    <row r="1086" spans="22:22">
      <c r="V1086" t="str">
        <f>IFERROR(TEXT(VLOOKUP(E1086,Apparatus_List_w_Hours!E:F,2,FALSE),"@"),"")</f>
        <v/>
      </c>
    </row>
    <row r="1087" spans="22:22">
      <c r="V1087" t="str">
        <f>IFERROR(TEXT(VLOOKUP(E1087,Apparatus_List_w_Hours!E:F,2,FALSE),"@"),"")</f>
        <v/>
      </c>
    </row>
    <row r="1088" spans="22:22">
      <c r="V1088" t="str">
        <f>IFERROR(TEXT(VLOOKUP(E1088,Apparatus_List_w_Hours!E:F,2,FALSE),"@"),"")</f>
        <v/>
      </c>
    </row>
    <row r="1089" spans="22:22">
      <c r="V1089" t="str">
        <f>IFERROR(TEXT(VLOOKUP(E1089,Apparatus_List_w_Hours!E:F,2,FALSE),"@"),"")</f>
        <v/>
      </c>
    </row>
    <row r="1090" spans="22:22">
      <c r="V1090" t="str">
        <f>IFERROR(TEXT(VLOOKUP(E1090,Apparatus_List_w_Hours!E:F,2,FALSE),"@"),"")</f>
        <v/>
      </c>
    </row>
    <row r="1091" spans="22:22">
      <c r="V1091" t="str">
        <f>IFERROR(TEXT(VLOOKUP(E1091,Apparatus_List_w_Hours!E:F,2,FALSE),"@"),"")</f>
        <v/>
      </c>
    </row>
    <row r="1092" spans="22:22">
      <c r="V1092" t="str">
        <f>IFERROR(TEXT(VLOOKUP(E1092,Apparatus_List_w_Hours!E:F,2,FALSE),"@"),"")</f>
        <v/>
      </c>
    </row>
    <row r="1093" spans="22:22">
      <c r="V1093" t="str">
        <f>IFERROR(TEXT(VLOOKUP(E1093,Apparatus_List_w_Hours!E:F,2,FALSE),"@"),"")</f>
        <v/>
      </c>
    </row>
    <row r="1094" spans="22:22">
      <c r="V1094" t="str">
        <f>IFERROR(TEXT(VLOOKUP(E1094,Apparatus_List_w_Hours!E:F,2,FALSE),"@"),"")</f>
        <v/>
      </c>
    </row>
    <row r="1095" spans="22:22">
      <c r="V1095" t="str">
        <f>IFERROR(TEXT(VLOOKUP(E1095,Apparatus_List_w_Hours!E:F,2,FALSE),"@"),"")</f>
        <v/>
      </c>
    </row>
    <row r="1096" spans="22:22">
      <c r="V1096" t="str">
        <f>IFERROR(TEXT(VLOOKUP(E1096,Apparatus_List_w_Hours!E:F,2,FALSE),"@"),"")</f>
        <v/>
      </c>
    </row>
    <row r="1097" spans="22:22">
      <c r="V1097" t="str">
        <f>IFERROR(TEXT(VLOOKUP(E1097,Apparatus_List_w_Hours!E:F,2,FALSE),"@"),"")</f>
        <v/>
      </c>
    </row>
    <row r="1098" spans="22:22">
      <c r="V1098" t="str">
        <f>IFERROR(TEXT(VLOOKUP(E1098,Apparatus_List_w_Hours!E:F,2,FALSE),"@"),"")</f>
        <v/>
      </c>
    </row>
    <row r="1099" spans="22:22">
      <c r="V1099" t="str">
        <f>IFERROR(TEXT(VLOOKUP(E1099,Apparatus_List_w_Hours!E:F,2,FALSE),"@"),"")</f>
        <v/>
      </c>
    </row>
    <row r="1100" spans="22:22">
      <c r="V1100" t="str">
        <f>IFERROR(TEXT(VLOOKUP(E1100,Apparatus_List_w_Hours!E:F,2,FALSE),"@"),"")</f>
        <v/>
      </c>
    </row>
    <row r="1101" spans="22:22">
      <c r="V1101" t="str">
        <f>IFERROR(TEXT(VLOOKUP(E1101,Apparatus_List_w_Hours!E:F,2,FALSE),"@"),"")</f>
        <v/>
      </c>
    </row>
    <row r="1102" spans="22:22">
      <c r="V1102" t="str">
        <f>IFERROR(TEXT(VLOOKUP(E1102,Apparatus_List_w_Hours!E:F,2,FALSE),"@"),"")</f>
        <v/>
      </c>
    </row>
    <row r="1103" spans="22:22">
      <c r="V1103" t="str">
        <f>IFERROR(TEXT(VLOOKUP(E1103,Apparatus_List_w_Hours!E:F,2,FALSE),"@"),"")</f>
        <v/>
      </c>
    </row>
    <row r="1104" spans="22:22">
      <c r="V1104" t="str">
        <f>IFERROR(TEXT(VLOOKUP(E1104,Apparatus_List_w_Hours!E:F,2,FALSE),"@"),"")</f>
        <v/>
      </c>
    </row>
    <row r="1105" spans="22:22">
      <c r="V1105" t="str">
        <f>IFERROR(TEXT(VLOOKUP(E1105,Apparatus_List_w_Hours!E:F,2,FALSE),"@"),"")</f>
        <v/>
      </c>
    </row>
    <row r="1106" spans="22:22">
      <c r="V1106" t="str">
        <f>IFERROR(TEXT(VLOOKUP(E1106,Apparatus_List_w_Hours!E:F,2,FALSE),"@"),"")</f>
        <v/>
      </c>
    </row>
    <row r="1107" spans="22:22">
      <c r="V1107" t="str">
        <f>IFERROR(TEXT(VLOOKUP(E1107,Apparatus_List_w_Hours!E:F,2,FALSE),"@"),"")</f>
        <v/>
      </c>
    </row>
    <row r="1108" spans="22:22">
      <c r="V1108" t="str">
        <f>IFERROR(TEXT(VLOOKUP(E1108,Apparatus_List_w_Hours!E:F,2,FALSE),"@"),"")</f>
        <v/>
      </c>
    </row>
    <row r="1109" spans="22:22">
      <c r="V1109" t="str">
        <f>IFERROR(TEXT(VLOOKUP(E1109,Apparatus_List_w_Hours!E:F,2,FALSE),"@"),"")</f>
        <v/>
      </c>
    </row>
    <row r="1110" spans="22:22">
      <c r="V1110" t="str">
        <f>IFERROR(TEXT(VLOOKUP(E1110,Apparatus_List_w_Hours!E:F,2,FALSE),"@"),"")</f>
        <v/>
      </c>
    </row>
    <row r="1111" spans="22:22">
      <c r="V1111" t="str">
        <f>IFERROR(TEXT(VLOOKUP(E1111,Apparatus_List_w_Hours!E:F,2,FALSE),"@"),"")</f>
        <v/>
      </c>
    </row>
    <row r="1112" spans="22:22">
      <c r="V1112" t="str">
        <f>IFERROR(TEXT(VLOOKUP(E1112,Apparatus_List_w_Hours!E:F,2,FALSE),"@"),"")</f>
        <v/>
      </c>
    </row>
    <row r="1113" spans="22:22">
      <c r="V1113" t="str">
        <f>IFERROR(TEXT(VLOOKUP(E1113,Apparatus_List_w_Hours!E:F,2,FALSE),"@"),"")</f>
        <v/>
      </c>
    </row>
    <row r="1114" spans="22:22">
      <c r="V1114" t="str">
        <f>IFERROR(TEXT(VLOOKUP(E1114,Apparatus_List_w_Hours!E:F,2,FALSE),"@"),"")</f>
        <v/>
      </c>
    </row>
    <row r="1115" spans="22:22">
      <c r="V1115" t="str">
        <f>IFERROR(TEXT(VLOOKUP(E1115,Apparatus_List_w_Hours!E:F,2,FALSE),"@"),"")</f>
        <v/>
      </c>
    </row>
    <row r="1116" spans="22:22">
      <c r="V1116" t="str">
        <f>IFERROR(TEXT(VLOOKUP(E1116,Apparatus_List_w_Hours!E:F,2,FALSE),"@"),"")</f>
        <v/>
      </c>
    </row>
    <row r="1117" spans="22:22">
      <c r="V1117" t="str">
        <f>IFERROR(TEXT(VLOOKUP(E1117,Apparatus_List_w_Hours!E:F,2,FALSE),"@"),"")</f>
        <v/>
      </c>
    </row>
    <row r="1118" spans="22:22">
      <c r="V1118" t="str">
        <f>IFERROR(TEXT(VLOOKUP(E1118,Apparatus_List_w_Hours!E:F,2,FALSE),"@"),"")</f>
        <v/>
      </c>
    </row>
    <row r="1119" spans="22:22">
      <c r="V1119" t="str">
        <f>IFERROR(TEXT(VLOOKUP(E1119,Apparatus_List_w_Hours!E:F,2,FALSE),"@"),"")</f>
        <v/>
      </c>
    </row>
    <row r="1120" spans="22:22">
      <c r="V1120" t="str">
        <f>IFERROR(TEXT(VLOOKUP(E1120,Apparatus_List_w_Hours!E:F,2,FALSE),"@"),"")</f>
        <v/>
      </c>
    </row>
    <row r="1121" spans="22:22">
      <c r="V1121" t="str">
        <f>IFERROR(TEXT(VLOOKUP(E1121,Apparatus_List_w_Hours!E:F,2,FALSE),"@"),"")</f>
        <v/>
      </c>
    </row>
    <row r="1122" spans="22:22">
      <c r="V1122" t="str">
        <f>IFERROR(TEXT(VLOOKUP(E1122,Apparatus_List_w_Hours!E:F,2,FALSE),"@"),"")</f>
        <v/>
      </c>
    </row>
    <row r="1123" spans="22:22">
      <c r="V1123" t="str">
        <f>IFERROR(TEXT(VLOOKUP(E1123,Apparatus_List_w_Hours!E:F,2,FALSE),"@"),"")</f>
        <v/>
      </c>
    </row>
    <row r="1124" spans="22:22">
      <c r="V1124" t="str">
        <f>IFERROR(TEXT(VLOOKUP(E1124,Apparatus_List_w_Hours!E:F,2,FALSE),"@"),"")</f>
        <v/>
      </c>
    </row>
    <row r="1125" spans="22:22">
      <c r="V1125" t="str">
        <f>IFERROR(TEXT(VLOOKUP(E1125,Apparatus_List_w_Hours!E:F,2,FALSE),"@"),"")</f>
        <v/>
      </c>
    </row>
    <row r="1126" spans="22:22">
      <c r="V1126" t="str">
        <f>IFERROR(TEXT(VLOOKUP(E1126,Apparatus_List_w_Hours!E:F,2,FALSE),"@"),"")</f>
        <v/>
      </c>
    </row>
    <row r="1127" spans="22:22">
      <c r="V1127" t="str">
        <f>IFERROR(TEXT(VLOOKUP(E1127,Apparatus_List_w_Hours!E:F,2,FALSE),"@"),"")</f>
        <v/>
      </c>
    </row>
    <row r="1128" spans="22:22">
      <c r="V1128" t="str">
        <f>IFERROR(TEXT(VLOOKUP(E1128,Apparatus_List_w_Hours!E:F,2,FALSE),"@"),"")</f>
        <v/>
      </c>
    </row>
    <row r="1129" spans="22:22">
      <c r="V1129" t="str">
        <f>IFERROR(TEXT(VLOOKUP(E1129,Apparatus_List_w_Hours!E:F,2,FALSE),"@"),"")</f>
        <v/>
      </c>
    </row>
    <row r="1130" spans="22:22">
      <c r="V1130" t="str">
        <f>IFERROR(TEXT(VLOOKUP(E1130,Apparatus_List_w_Hours!E:F,2,FALSE),"@"),"")</f>
        <v/>
      </c>
    </row>
    <row r="1131" spans="22:22">
      <c r="V1131" t="str">
        <f>IFERROR(TEXT(VLOOKUP(E1131,Apparatus_List_w_Hours!E:F,2,FALSE),"@"),"")</f>
        <v/>
      </c>
    </row>
    <row r="1132" spans="22:22">
      <c r="V1132" t="str">
        <f>IFERROR(TEXT(VLOOKUP(E1132,Apparatus_List_w_Hours!E:F,2,FALSE),"@"),"")</f>
        <v/>
      </c>
    </row>
    <row r="1133" spans="22:22">
      <c r="V1133" t="str">
        <f>IFERROR(TEXT(VLOOKUP(E1133,Apparatus_List_w_Hours!E:F,2,FALSE),"@"),"")</f>
        <v/>
      </c>
    </row>
    <row r="1134" spans="22:22">
      <c r="V1134" t="str">
        <f>IFERROR(TEXT(VLOOKUP(E1134,Apparatus_List_w_Hours!E:F,2,FALSE),"@"),"")</f>
        <v/>
      </c>
    </row>
    <row r="1135" spans="22:22">
      <c r="V1135" t="str">
        <f>IFERROR(TEXT(VLOOKUP(E1135,Apparatus_List_w_Hours!E:F,2,FALSE),"@"),"")</f>
        <v/>
      </c>
    </row>
    <row r="1136" spans="22:22">
      <c r="V1136" t="str">
        <f>IFERROR(TEXT(VLOOKUP(E1136,Apparatus_List_w_Hours!E:F,2,FALSE),"@"),"")</f>
        <v/>
      </c>
    </row>
    <row r="1137" spans="22:22">
      <c r="V1137" t="str">
        <f>IFERROR(TEXT(VLOOKUP(E1137,Apparatus_List_w_Hours!E:F,2,FALSE),"@"),"")</f>
        <v/>
      </c>
    </row>
    <row r="1138" spans="22:22">
      <c r="V1138" t="str">
        <f>IFERROR(TEXT(VLOOKUP(E1138,Apparatus_List_w_Hours!E:F,2,FALSE),"@"),"")</f>
        <v/>
      </c>
    </row>
    <row r="1139" spans="22:22">
      <c r="V1139" t="str">
        <f>IFERROR(TEXT(VLOOKUP(E1139,Apparatus_List_w_Hours!E:F,2,FALSE),"@"),"")</f>
        <v/>
      </c>
    </row>
    <row r="1140" spans="22:22">
      <c r="V1140" t="str">
        <f>IFERROR(TEXT(VLOOKUP(E1140,Apparatus_List_w_Hours!E:F,2,FALSE),"@"),"")</f>
        <v/>
      </c>
    </row>
    <row r="1141" spans="22:22">
      <c r="V1141" t="str">
        <f>IFERROR(TEXT(VLOOKUP(E1141,Apparatus_List_w_Hours!E:F,2,FALSE),"@"),"")</f>
        <v/>
      </c>
    </row>
    <row r="1142" spans="22:22">
      <c r="V1142" t="str">
        <f>IFERROR(TEXT(VLOOKUP(E1142,Apparatus_List_w_Hours!E:F,2,FALSE),"@"),"")</f>
        <v/>
      </c>
    </row>
    <row r="1143" spans="22:22">
      <c r="V1143" t="str">
        <f>IFERROR(TEXT(VLOOKUP(E1143,Apparatus_List_w_Hours!E:F,2,FALSE),"@"),"")</f>
        <v/>
      </c>
    </row>
    <row r="1144" spans="22:22">
      <c r="V1144" t="str">
        <f>IFERROR(TEXT(VLOOKUP(E1144,Apparatus_List_w_Hours!E:F,2,FALSE),"@"),"")</f>
        <v/>
      </c>
    </row>
    <row r="1145" spans="22:22">
      <c r="V1145" t="str">
        <f>IFERROR(TEXT(VLOOKUP(E1145,Apparatus_List_w_Hours!E:F,2,FALSE),"@"),"")</f>
        <v/>
      </c>
    </row>
    <row r="1146" spans="22:22">
      <c r="V1146" t="str">
        <f>IFERROR(TEXT(VLOOKUP(E1146,Apparatus_List_w_Hours!E:F,2,FALSE),"@"),"")</f>
        <v/>
      </c>
    </row>
    <row r="1147" spans="22:22">
      <c r="V1147" t="str">
        <f>IFERROR(TEXT(VLOOKUP(E1147,Apparatus_List_w_Hours!E:F,2,FALSE),"@"),"")</f>
        <v/>
      </c>
    </row>
    <row r="1148" spans="22:22">
      <c r="V1148" t="str">
        <f>IFERROR(TEXT(VLOOKUP(E1148,Apparatus_List_w_Hours!E:F,2,FALSE),"@"),"")</f>
        <v/>
      </c>
    </row>
    <row r="1149" spans="22:22">
      <c r="V1149" t="str">
        <f>IFERROR(TEXT(VLOOKUP(E1149,Apparatus_List_w_Hours!E:F,2,FALSE),"@"),"")</f>
        <v/>
      </c>
    </row>
    <row r="1150" spans="22:22">
      <c r="V1150" t="str">
        <f>IFERROR(TEXT(VLOOKUP(E1150,Apparatus_List_w_Hours!E:F,2,FALSE),"@"),"")</f>
        <v/>
      </c>
    </row>
    <row r="1151" spans="22:22">
      <c r="V1151" t="str">
        <f>IFERROR(TEXT(VLOOKUP(E1151,Apparatus_List_w_Hours!E:F,2,FALSE),"@"),"")</f>
        <v/>
      </c>
    </row>
    <row r="1152" spans="22:22">
      <c r="V1152" t="str">
        <f>IFERROR(TEXT(VLOOKUP(E1152,Apparatus_List_w_Hours!E:F,2,FALSE),"@"),"")</f>
        <v/>
      </c>
    </row>
    <row r="1153" spans="22:22">
      <c r="V1153" t="str">
        <f>IFERROR(TEXT(VLOOKUP(E1153,Apparatus_List_w_Hours!E:F,2,FALSE),"@"),"")</f>
        <v/>
      </c>
    </row>
    <row r="1154" spans="22:22">
      <c r="V1154" t="str">
        <f>IFERROR(TEXT(VLOOKUP(E1154,Apparatus_List_w_Hours!E:F,2,FALSE),"@"),"")</f>
        <v/>
      </c>
    </row>
    <row r="1155" spans="22:22">
      <c r="V1155" t="str">
        <f>IFERROR(TEXT(VLOOKUP(E1155,Apparatus_List_w_Hours!E:F,2,FALSE),"@"),"")</f>
        <v/>
      </c>
    </row>
    <row r="1156" spans="22:22">
      <c r="V1156" t="str">
        <f>IFERROR(TEXT(VLOOKUP(E1156,Apparatus_List_w_Hours!E:F,2,FALSE),"@"),"")</f>
        <v/>
      </c>
    </row>
    <row r="1157" spans="22:22">
      <c r="V1157" t="str">
        <f>IFERROR(TEXT(VLOOKUP(E1157,Apparatus_List_w_Hours!E:F,2,FALSE),"@"),"")</f>
        <v/>
      </c>
    </row>
    <row r="1158" spans="22:22">
      <c r="V1158" t="str">
        <f>IFERROR(TEXT(VLOOKUP(E1158,Apparatus_List_w_Hours!E:F,2,FALSE),"@"),"")</f>
        <v/>
      </c>
    </row>
    <row r="1159" spans="22:22">
      <c r="V1159" t="str">
        <f>IFERROR(TEXT(VLOOKUP(E1159,Apparatus_List_w_Hours!E:F,2,FALSE),"@"),"")</f>
        <v/>
      </c>
    </row>
    <row r="1160" spans="22:22">
      <c r="V1160" t="str">
        <f>IFERROR(TEXT(VLOOKUP(E1160,Apparatus_List_w_Hours!E:F,2,FALSE),"@"),"")</f>
        <v/>
      </c>
    </row>
    <row r="1161" spans="22:22">
      <c r="V1161" t="str">
        <f>IFERROR(TEXT(VLOOKUP(E1161,Apparatus_List_w_Hours!E:F,2,FALSE),"@"),"")</f>
        <v/>
      </c>
    </row>
    <row r="1162" spans="22:22">
      <c r="V1162" t="str">
        <f>IFERROR(TEXT(VLOOKUP(E1162,Apparatus_List_w_Hours!E:F,2,FALSE),"@"),"")</f>
        <v/>
      </c>
    </row>
    <row r="1163" spans="22:22">
      <c r="V1163" t="str">
        <f>IFERROR(TEXT(VLOOKUP(E1163,Apparatus_List_w_Hours!E:F,2,FALSE),"@"),"")</f>
        <v/>
      </c>
    </row>
    <row r="1164" spans="22:22">
      <c r="V1164" t="str">
        <f>IFERROR(TEXT(VLOOKUP(E1164,Apparatus_List_w_Hours!E:F,2,FALSE),"@"),"")</f>
        <v/>
      </c>
    </row>
    <row r="1165" spans="22:22">
      <c r="V1165" t="str">
        <f>IFERROR(TEXT(VLOOKUP(E1165,Apparatus_List_w_Hours!E:F,2,FALSE),"@"),"")</f>
        <v/>
      </c>
    </row>
    <row r="1166" spans="22:22">
      <c r="V1166" t="str">
        <f>IFERROR(TEXT(VLOOKUP(E1166,Apparatus_List_w_Hours!E:F,2,FALSE),"@"),"")</f>
        <v/>
      </c>
    </row>
    <row r="1167" spans="22:22">
      <c r="V1167" t="str">
        <f>IFERROR(TEXT(VLOOKUP(E1167,Apparatus_List_w_Hours!E:F,2,FALSE),"@"),"")</f>
        <v/>
      </c>
    </row>
    <row r="1168" spans="22:22">
      <c r="V1168" t="str">
        <f>IFERROR(TEXT(VLOOKUP(E1168,Apparatus_List_w_Hours!E:F,2,FALSE),"@"),"")</f>
        <v/>
      </c>
    </row>
    <row r="1169" spans="22:22">
      <c r="V1169" t="str">
        <f>IFERROR(TEXT(VLOOKUP(E1169,Apparatus_List_w_Hours!E:F,2,FALSE),"@"),"")</f>
        <v/>
      </c>
    </row>
    <row r="1170" spans="22:22">
      <c r="V1170" t="str">
        <f>IFERROR(TEXT(VLOOKUP(E1170,Apparatus_List_w_Hours!E:F,2,FALSE),"@"),"")</f>
        <v/>
      </c>
    </row>
    <row r="1171" spans="22:22">
      <c r="V1171" t="str">
        <f>IFERROR(TEXT(VLOOKUP(E1171,Apparatus_List_w_Hours!E:F,2,FALSE),"@"),"")</f>
        <v/>
      </c>
    </row>
    <row r="1172" spans="22:22">
      <c r="V1172" t="str">
        <f>IFERROR(TEXT(VLOOKUP(E1172,Apparatus_List_w_Hours!E:F,2,FALSE),"@"),"")</f>
        <v/>
      </c>
    </row>
    <row r="1173" spans="22:22">
      <c r="V1173" t="str">
        <f>IFERROR(TEXT(VLOOKUP(E1173,Apparatus_List_w_Hours!E:F,2,FALSE),"@"),"")</f>
        <v/>
      </c>
    </row>
    <row r="1174" spans="22:22">
      <c r="V1174" t="str">
        <f>IFERROR(TEXT(VLOOKUP(E1174,Apparatus_List_w_Hours!E:F,2,FALSE),"@"),"")</f>
        <v/>
      </c>
    </row>
    <row r="1175" spans="22:22">
      <c r="V1175" t="str">
        <f>IFERROR(TEXT(VLOOKUP(E1175,Apparatus_List_w_Hours!E:F,2,FALSE),"@"),"")</f>
        <v/>
      </c>
    </row>
    <row r="1176" spans="22:22">
      <c r="V1176" t="str">
        <f>IFERROR(TEXT(VLOOKUP(E1176,Apparatus_List_w_Hours!E:F,2,FALSE),"@"),"")</f>
        <v/>
      </c>
    </row>
    <row r="1177" spans="22:22">
      <c r="V1177" t="str">
        <f>IFERROR(TEXT(VLOOKUP(E1177,Apparatus_List_w_Hours!E:F,2,FALSE),"@"),"")</f>
        <v/>
      </c>
    </row>
    <row r="1178" spans="22:22">
      <c r="V1178" t="str">
        <f>IFERROR(TEXT(VLOOKUP(E1178,Apparatus_List_w_Hours!E:F,2,FALSE),"@"),"")</f>
        <v/>
      </c>
    </row>
    <row r="1179" spans="22:22">
      <c r="V1179" t="str">
        <f>IFERROR(TEXT(VLOOKUP(E1179,Apparatus_List_w_Hours!E:F,2,FALSE),"@"),"")</f>
        <v/>
      </c>
    </row>
    <row r="1180" spans="22:22">
      <c r="V1180" t="str">
        <f>IFERROR(TEXT(VLOOKUP(E1180,Apparatus_List_w_Hours!E:F,2,FALSE),"@"),"")</f>
        <v/>
      </c>
    </row>
    <row r="1181" spans="22:22">
      <c r="V1181" t="str">
        <f>IFERROR(TEXT(VLOOKUP(E1181,Apparatus_List_w_Hours!E:F,2,FALSE),"@"),"")</f>
        <v/>
      </c>
    </row>
    <row r="1182" spans="22:22">
      <c r="V1182" t="str">
        <f>IFERROR(TEXT(VLOOKUP(E1182,Apparatus_List_w_Hours!E:F,2,FALSE),"@"),"")</f>
        <v/>
      </c>
    </row>
    <row r="1183" spans="22:22">
      <c r="V1183" t="str">
        <f>IFERROR(TEXT(VLOOKUP(E1183,Apparatus_List_w_Hours!E:F,2,FALSE),"@"),"")</f>
        <v/>
      </c>
    </row>
    <row r="1184" spans="22:22">
      <c r="V1184" t="str">
        <f>IFERROR(TEXT(VLOOKUP(E1184,Apparatus_List_w_Hours!E:F,2,FALSE),"@"),"")</f>
        <v/>
      </c>
    </row>
    <row r="1185" spans="22:22">
      <c r="V1185" t="str">
        <f>IFERROR(TEXT(VLOOKUP(E1185,Apparatus_List_w_Hours!E:F,2,FALSE),"@"),"")</f>
        <v/>
      </c>
    </row>
    <row r="1186" spans="22:22">
      <c r="V1186" t="str">
        <f>IFERROR(TEXT(VLOOKUP(E1186,Apparatus_List_w_Hours!E:F,2,FALSE),"@"),"")</f>
        <v/>
      </c>
    </row>
    <row r="1187" spans="22:22">
      <c r="V1187" t="str">
        <f>IFERROR(TEXT(VLOOKUP(E1187,Apparatus_List_w_Hours!E:F,2,FALSE),"@"),"")</f>
        <v/>
      </c>
    </row>
    <row r="1188" spans="22:22">
      <c r="V1188" t="str">
        <f>IFERROR(TEXT(VLOOKUP(E1188,Apparatus_List_w_Hours!E:F,2,FALSE),"@"),"")</f>
        <v/>
      </c>
    </row>
    <row r="1189" spans="22:22">
      <c r="V1189" t="str">
        <f>IFERROR(TEXT(VLOOKUP(E1189,Apparatus_List_w_Hours!E:F,2,FALSE),"@"),"")</f>
        <v/>
      </c>
    </row>
    <row r="1190" spans="22:22">
      <c r="V1190" t="str">
        <f>IFERROR(TEXT(VLOOKUP(E1190,Apparatus_List_w_Hours!E:F,2,FALSE),"@"),"")</f>
        <v/>
      </c>
    </row>
    <row r="1191" spans="22:22">
      <c r="V1191" t="str">
        <f>IFERROR(TEXT(VLOOKUP(E1191,Apparatus_List_w_Hours!E:F,2,FALSE),"@"),"")</f>
        <v/>
      </c>
    </row>
    <row r="1192" spans="22:22">
      <c r="V1192" t="str">
        <f>IFERROR(TEXT(VLOOKUP(E1192,Apparatus_List_w_Hours!E:F,2,FALSE),"@"),"")</f>
        <v/>
      </c>
    </row>
    <row r="1193" spans="22:22">
      <c r="V1193" t="str">
        <f>IFERROR(TEXT(VLOOKUP(E1193,Apparatus_List_w_Hours!E:F,2,FALSE),"@"),"")</f>
        <v/>
      </c>
    </row>
    <row r="1194" spans="22:22">
      <c r="V1194" t="str">
        <f>IFERROR(TEXT(VLOOKUP(E1194,Apparatus_List_w_Hours!E:F,2,FALSE),"@"),"")</f>
        <v/>
      </c>
    </row>
    <row r="1195" spans="22:22">
      <c r="V1195" t="str">
        <f>IFERROR(TEXT(VLOOKUP(E1195,Apparatus_List_w_Hours!E:F,2,FALSE),"@"),"")</f>
        <v/>
      </c>
    </row>
    <row r="1196" spans="22:22">
      <c r="V1196" t="str">
        <f>IFERROR(TEXT(VLOOKUP(E1196,Apparatus_List_w_Hours!E:F,2,FALSE),"@"),"")</f>
        <v/>
      </c>
    </row>
    <row r="1197" spans="22:22">
      <c r="V1197" t="str">
        <f>IFERROR(TEXT(VLOOKUP(E1197,Apparatus_List_w_Hours!E:F,2,FALSE),"@"),"")</f>
        <v/>
      </c>
    </row>
    <row r="1198" spans="22:22">
      <c r="V1198" t="str">
        <f>IFERROR(TEXT(VLOOKUP(E1198,Apparatus_List_w_Hours!E:F,2,FALSE),"@"),"")</f>
        <v/>
      </c>
    </row>
    <row r="1199" spans="22:22">
      <c r="V1199" t="str">
        <f>IFERROR(TEXT(VLOOKUP(E1199,Apparatus_List_w_Hours!E:F,2,FALSE),"@"),"")</f>
        <v/>
      </c>
    </row>
    <row r="1200" spans="22:22">
      <c r="V1200" t="str">
        <f>IFERROR(TEXT(VLOOKUP(E1200,Apparatus_List_w_Hours!E:F,2,FALSE),"@"),"")</f>
        <v/>
      </c>
    </row>
    <row r="1201" spans="22:22">
      <c r="V1201" t="str">
        <f>IFERROR(TEXT(VLOOKUP(E1201,Apparatus_List_w_Hours!E:F,2,FALSE),"@"),"")</f>
        <v/>
      </c>
    </row>
    <row r="1202" spans="22:22">
      <c r="V1202" t="str">
        <f>IFERROR(TEXT(VLOOKUP(E1202,Apparatus_List_w_Hours!E:F,2,FALSE),"@"),"")</f>
        <v/>
      </c>
    </row>
    <row r="1203" spans="22:22">
      <c r="V1203" t="str">
        <f>IFERROR(TEXT(VLOOKUP(E1203,Apparatus_List_w_Hours!E:F,2,FALSE),"@"),"")</f>
        <v/>
      </c>
    </row>
    <row r="1204" spans="22:22">
      <c r="V1204" t="str">
        <f>IFERROR(TEXT(VLOOKUP(E1204,Apparatus_List_w_Hours!E:F,2,FALSE),"@"),"")</f>
        <v/>
      </c>
    </row>
    <row r="1205" spans="22:22">
      <c r="V1205" t="str">
        <f>IFERROR(TEXT(VLOOKUP(E1205,Apparatus_List_w_Hours!E:F,2,FALSE),"@"),"")</f>
        <v/>
      </c>
    </row>
    <row r="1206" spans="22:22">
      <c r="V1206" t="str">
        <f>IFERROR(TEXT(VLOOKUP(E1206,Apparatus_List_w_Hours!E:F,2,FALSE),"@"),"")</f>
        <v/>
      </c>
    </row>
    <row r="1207" spans="22:22">
      <c r="V1207" t="str">
        <f>IFERROR(TEXT(VLOOKUP(E1207,Apparatus_List_w_Hours!E:F,2,FALSE),"@"),"")</f>
        <v/>
      </c>
    </row>
    <row r="1208" spans="22:22">
      <c r="V1208" t="str">
        <f>IFERROR(TEXT(VLOOKUP(E1208,Apparatus_List_w_Hours!E:F,2,FALSE),"@"),"")</f>
        <v/>
      </c>
    </row>
    <row r="1209" spans="22:22">
      <c r="V1209" t="str">
        <f>IFERROR(TEXT(VLOOKUP(E1209,Apparatus_List_w_Hours!E:F,2,FALSE),"@"),"")</f>
        <v/>
      </c>
    </row>
    <row r="1210" spans="22:22">
      <c r="V1210" t="str">
        <f>IFERROR(TEXT(VLOOKUP(E1210,Apparatus_List_w_Hours!E:F,2,FALSE),"@"),"")</f>
        <v/>
      </c>
    </row>
    <row r="1211" spans="22:22">
      <c r="V1211" t="str">
        <f>IFERROR(TEXT(VLOOKUP(E1211,Apparatus_List_w_Hours!E:F,2,FALSE),"@"),"")</f>
        <v/>
      </c>
    </row>
    <row r="1212" spans="22:22">
      <c r="V1212" t="str">
        <f>IFERROR(TEXT(VLOOKUP(E1212,Apparatus_List_w_Hours!E:F,2,FALSE),"@"),"")</f>
        <v/>
      </c>
    </row>
    <row r="1213" spans="22:22">
      <c r="V1213" t="str">
        <f>IFERROR(TEXT(VLOOKUP(E1213,Apparatus_List_w_Hours!E:F,2,FALSE),"@"),"")</f>
        <v/>
      </c>
    </row>
    <row r="1214" spans="22:22">
      <c r="V1214" t="str">
        <f>IFERROR(TEXT(VLOOKUP(E1214,Apparatus_List_w_Hours!E:F,2,FALSE),"@"),"")</f>
        <v/>
      </c>
    </row>
    <row r="1215" spans="22:22">
      <c r="V1215" t="str">
        <f>IFERROR(TEXT(VLOOKUP(E1215,Apparatus_List_w_Hours!E:F,2,FALSE),"@"),"")</f>
        <v/>
      </c>
    </row>
    <row r="1216" spans="22:22">
      <c r="V1216" t="str">
        <f>IFERROR(TEXT(VLOOKUP(E1216,Apparatus_List_w_Hours!E:F,2,FALSE),"@"),"")</f>
        <v/>
      </c>
    </row>
    <row r="1217" spans="22:22">
      <c r="V1217" t="str">
        <f>IFERROR(TEXT(VLOOKUP(E1217,Apparatus_List_w_Hours!E:F,2,FALSE),"@"),"")</f>
        <v/>
      </c>
    </row>
    <row r="1218" spans="22:22">
      <c r="V1218" t="str">
        <f>IFERROR(TEXT(VLOOKUP(E1218,Apparatus_List_w_Hours!E:F,2,FALSE),"@"),"")</f>
        <v/>
      </c>
    </row>
    <row r="1219" spans="22:22">
      <c r="V1219" t="str">
        <f>IFERROR(TEXT(VLOOKUP(E1219,Apparatus_List_w_Hours!E:F,2,FALSE),"@"),"")</f>
        <v/>
      </c>
    </row>
    <row r="1220" spans="22:22">
      <c r="V1220" t="str">
        <f>IFERROR(TEXT(VLOOKUP(E1220,Apparatus_List_w_Hours!E:F,2,FALSE),"@"),"")</f>
        <v/>
      </c>
    </row>
    <row r="1221" spans="22:22">
      <c r="V1221" t="str">
        <f>IFERROR(TEXT(VLOOKUP(E1221,Apparatus_List_w_Hours!E:F,2,FALSE),"@"),"")</f>
        <v/>
      </c>
    </row>
    <row r="1222" spans="22:22">
      <c r="V1222" t="str">
        <f>IFERROR(TEXT(VLOOKUP(E1222,Apparatus_List_w_Hours!E:F,2,FALSE),"@"),"")</f>
        <v/>
      </c>
    </row>
    <row r="1223" spans="22:22">
      <c r="V1223" t="str">
        <f>IFERROR(TEXT(VLOOKUP(E1223,Apparatus_List_w_Hours!E:F,2,FALSE),"@"),"")</f>
        <v/>
      </c>
    </row>
    <row r="1224" spans="22:22">
      <c r="V1224" t="str">
        <f>IFERROR(TEXT(VLOOKUP(E1224,Apparatus_List_w_Hours!E:F,2,FALSE),"@"),"")</f>
        <v/>
      </c>
    </row>
    <row r="1225" spans="22:22">
      <c r="V1225" t="str">
        <f>IFERROR(TEXT(VLOOKUP(E1225,Apparatus_List_w_Hours!E:F,2,FALSE),"@"),"")</f>
        <v/>
      </c>
    </row>
    <row r="1226" spans="22:22">
      <c r="V1226" t="str">
        <f>IFERROR(TEXT(VLOOKUP(E1226,Apparatus_List_w_Hours!E:F,2,FALSE),"@"),"")</f>
        <v/>
      </c>
    </row>
    <row r="1227" spans="22:22">
      <c r="V1227" t="str">
        <f>IFERROR(TEXT(VLOOKUP(E1227,Apparatus_List_w_Hours!E:F,2,FALSE),"@"),"")</f>
        <v/>
      </c>
    </row>
    <row r="1228" spans="22:22">
      <c r="V1228" t="str">
        <f>IFERROR(TEXT(VLOOKUP(E1228,Apparatus_List_w_Hours!E:F,2,FALSE),"@"),"")</f>
        <v/>
      </c>
    </row>
    <row r="1229" spans="22:22">
      <c r="V1229" t="str">
        <f>IFERROR(TEXT(VLOOKUP(E1229,Apparatus_List_w_Hours!E:F,2,FALSE),"@"),"")</f>
        <v/>
      </c>
    </row>
    <row r="1230" spans="22:22">
      <c r="V1230" t="str">
        <f>IFERROR(TEXT(VLOOKUP(E1230,Apparatus_List_w_Hours!E:F,2,FALSE),"@"),"")</f>
        <v/>
      </c>
    </row>
    <row r="1231" spans="22:22">
      <c r="V1231" t="str">
        <f>IFERROR(TEXT(VLOOKUP(E1231,Apparatus_List_w_Hours!E:F,2,FALSE),"@"),"")</f>
        <v/>
      </c>
    </row>
    <row r="1232" spans="22:22">
      <c r="V1232" t="str">
        <f>IFERROR(TEXT(VLOOKUP(E1232,Apparatus_List_w_Hours!E:F,2,FALSE),"@"),"")</f>
        <v/>
      </c>
    </row>
    <row r="1233" spans="22:22">
      <c r="V1233" t="str">
        <f>IFERROR(TEXT(VLOOKUP(E1233,Apparatus_List_w_Hours!E:F,2,FALSE),"@"),"")</f>
        <v/>
      </c>
    </row>
    <row r="1234" spans="22:22">
      <c r="V1234" t="str">
        <f>IFERROR(TEXT(VLOOKUP(E1234,Apparatus_List_w_Hours!E:F,2,FALSE),"@"),"")</f>
        <v/>
      </c>
    </row>
    <row r="1235" spans="22:22">
      <c r="V1235" t="str">
        <f>IFERROR(TEXT(VLOOKUP(E1235,Apparatus_List_w_Hours!E:F,2,FALSE),"@"),"")</f>
        <v/>
      </c>
    </row>
    <row r="1236" spans="22:22">
      <c r="V1236" t="str">
        <f>IFERROR(TEXT(VLOOKUP(E1236,Apparatus_List_w_Hours!E:F,2,FALSE),"@"),"")</f>
        <v/>
      </c>
    </row>
    <row r="1237" spans="22:22">
      <c r="V1237" t="str">
        <f>IFERROR(TEXT(VLOOKUP(E1237,Apparatus_List_w_Hours!E:F,2,FALSE),"@"),"")</f>
        <v/>
      </c>
    </row>
    <row r="1238" spans="22:22">
      <c r="V1238" t="str">
        <f>IFERROR(TEXT(VLOOKUP(E1238,Apparatus_List_w_Hours!E:F,2,FALSE),"@"),"")</f>
        <v/>
      </c>
    </row>
    <row r="1239" spans="22:22">
      <c r="V1239" t="str">
        <f>IFERROR(TEXT(VLOOKUP(E1239,Apparatus_List_w_Hours!E:F,2,FALSE),"@"),"")</f>
        <v/>
      </c>
    </row>
    <row r="1240" spans="22:22">
      <c r="V1240" t="str">
        <f>IFERROR(TEXT(VLOOKUP(E1240,Apparatus_List_w_Hours!E:F,2,FALSE),"@"),"")</f>
        <v/>
      </c>
    </row>
    <row r="1241" spans="22:22">
      <c r="V1241" t="str">
        <f>IFERROR(TEXT(VLOOKUP(E1241,Apparatus_List_w_Hours!E:F,2,FALSE),"@"),"")</f>
        <v/>
      </c>
    </row>
    <row r="1242" spans="22:22">
      <c r="V1242" t="str">
        <f>IFERROR(TEXT(VLOOKUP(E1242,Apparatus_List_w_Hours!E:F,2,FALSE),"@"),"")</f>
        <v/>
      </c>
    </row>
    <row r="1243" spans="22:22">
      <c r="V1243" t="str">
        <f>IFERROR(TEXT(VLOOKUP(E1243,Apparatus_List_w_Hours!E:F,2,FALSE),"@"),"")</f>
        <v/>
      </c>
    </row>
    <row r="1244" spans="22:22">
      <c r="V1244" t="str">
        <f>IFERROR(TEXT(VLOOKUP(E1244,Apparatus_List_w_Hours!E:F,2,FALSE),"@"),"")</f>
        <v/>
      </c>
    </row>
    <row r="1245" spans="22:22">
      <c r="V1245" t="str">
        <f>IFERROR(TEXT(VLOOKUP(E1245,Apparatus_List_w_Hours!E:F,2,FALSE),"@"),"")</f>
        <v/>
      </c>
    </row>
    <row r="1246" spans="22:22">
      <c r="V1246" t="str">
        <f>IFERROR(TEXT(VLOOKUP(E1246,Apparatus_List_w_Hours!E:F,2,FALSE),"@"),"")</f>
        <v/>
      </c>
    </row>
    <row r="1247" spans="22:22">
      <c r="V1247" t="str">
        <f>IFERROR(TEXT(VLOOKUP(E1247,Apparatus_List_w_Hours!E:F,2,FALSE),"@"),"")</f>
        <v/>
      </c>
    </row>
    <row r="1248" spans="22:22">
      <c r="V1248" t="str">
        <f>IFERROR(TEXT(VLOOKUP(E1248,Apparatus_List_w_Hours!E:F,2,FALSE),"@"),"")</f>
        <v/>
      </c>
    </row>
    <row r="1249" spans="22:22">
      <c r="V1249" t="str">
        <f>IFERROR(TEXT(VLOOKUP(E1249,Apparatus_List_w_Hours!E:F,2,FALSE),"@"),"")</f>
        <v/>
      </c>
    </row>
    <row r="1250" spans="22:22">
      <c r="V1250" t="str">
        <f>IFERROR(TEXT(VLOOKUP(E1250,Apparatus_List_w_Hours!E:F,2,FALSE),"@"),"")</f>
        <v/>
      </c>
    </row>
    <row r="1251" spans="22:22">
      <c r="V1251" t="str">
        <f>IFERROR(TEXT(VLOOKUP(E1251,Apparatus_List_w_Hours!E:F,2,FALSE),"@"),"")</f>
        <v/>
      </c>
    </row>
    <row r="1252" spans="22:22">
      <c r="V1252" t="str">
        <f>IFERROR(TEXT(VLOOKUP(E1252,Apparatus_List_w_Hours!E:F,2,FALSE),"@"),"")</f>
        <v/>
      </c>
    </row>
    <row r="1253" spans="22:22">
      <c r="V1253" t="str">
        <f>IFERROR(TEXT(VLOOKUP(E1253,Apparatus_List_w_Hours!E:F,2,FALSE),"@"),"")</f>
        <v/>
      </c>
    </row>
    <row r="1254" spans="22:22">
      <c r="V1254" t="str">
        <f>IFERROR(TEXT(VLOOKUP(E1254,Apparatus_List_w_Hours!E:F,2,FALSE),"@"),"")</f>
        <v/>
      </c>
    </row>
    <row r="1255" spans="22:22">
      <c r="V1255" t="str">
        <f>IFERROR(TEXT(VLOOKUP(E1255,Apparatus_List_w_Hours!E:F,2,FALSE),"@"),"")</f>
        <v/>
      </c>
    </row>
    <row r="1256" spans="22:22">
      <c r="V1256" t="str">
        <f>IFERROR(TEXT(VLOOKUP(E1256,Apparatus_List_w_Hours!E:F,2,FALSE),"@"),"")</f>
        <v/>
      </c>
    </row>
    <row r="1257" spans="22:22">
      <c r="V1257" t="str">
        <f>IFERROR(TEXT(VLOOKUP(E1257,Apparatus_List_w_Hours!E:F,2,FALSE),"@"),"")</f>
        <v/>
      </c>
    </row>
    <row r="1258" spans="22:22">
      <c r="V1258" t="str">
        <f>IFERROR(TEXT(VLOOKUP(E1258,Apparatus_List_w_Hours!E:F,2,FALSE),"@"),"")</f>
        <v/>
      </c>
    </row>
    <row r="1259" spans="22:22">
      <c r="V1259" t="str">
        <f>IFERROR(TEXT(VLOOKUP(E1259,Apparatus_List_w_Hours!E:F,2,FALSE),"@"),"")</f>
        <v/>
      </c>
    </row>
    <row r="1260" spans="22:22">
      <c r="V1260" t="str">
        <f>IFERROR(TEXT(VLOOKUP(E1260,Apparatus_List_w_Hours!E:F,2,FALSE),"@"),"")</f>
        <v/>
      </c>
    </row>
    <row r="1261" spans="22:22">
      <c r="V1261" t="str">
        <f>IFERROR(TEXT(VLOOKUP(E1261,Apparatus_List_w_Hours!E:F,2,FALSE),"@"),"")</f>
        <v/>
      </c>
    </row>
    <row r="1262" spans="22:22">
      <c r="V1262" t="str">
        <f>IFERROR(TEXT(VLOOKUP(E1262,Apparatus_List_w_Hours!E:F,2,FALSE),"@"),"")</f>
        <v/>
      </c>
    </row>
    <row r="1263" spans="22:22">
      <c r="V1263" t="str">
        <f>IFERROR(TEXT(VLOOKUP(E1263,Apparatus_List_w_Hours!E:F,2,FALSE),"@"),"")</f>
        <v/>
      </c>
    </row>
    <row r="1264" spans="22:22">
      <c r="V1264" t="str">
        <f>IFERROR(TEXT(VLOOKUP(E1264,Apparatus_List_w_Hours!E:F,2,FALSE),"@"),"")</f>
        <v/>
      </c>
    </row>
    <row r="1265" spans="22:22">
      <c r="V1265" t="str">
        <f>IFERROR(TEXT(VLOOKUP(E1265,Apparatus_List_w_Hours!E:F,2,FALSE),"@"),"")</f>
        <v/>
      </c>
    </row>
    <row r="1266" spans="22:22">
      <c r="V1266" t="str">
        <f>IFERROR(TEXT(VLOOKUP(E1266,Apparatus_List_w_Hours!E:F,2,FALSE),"@"),"")</f>
        <v/>
      </c>
    </row>
    <row r="1267" spans="22:22">
      <c r="V1267" t="str">
        <f>IFERROR(TEXT(VLOOKUP(E1267,Apparatus_List_w_Hours!E:F,2,FALSE),"@"),"")</f>
        <v/>
      </c>
    </row>
    <row r="1268" spans="22:22">
      <c r="V1268" t="str">
        <f>IFERROR(TEXT(VLOOKUP(E1268,Apparatus_List_w_Hours!E:F,2,FALSE),"@"),"")</f>
        <v/>
      </c>
    </row>
    <row r="1269" spans="22:22">
      <c r="V1269" t="str">
        <f>IFERROR(TEXT(VLOOKUP(E1269,Apparatus_List_w_Hours!E:F,2,FALSE),"@"),"")</f>
        <v/>
      </c>
    </row>
    <row r="1270" spans="22:22">
      <c r="V1270" t="str">
        <f>IFERROR(TEXT(VLOOKUP(E1270,Apparatus_List_w_Hours!E:F,2,FALSE),"@"),"")</f>
        <v/>
      </c>
    </row>
    <row r="1271" spans="22:22">
      <c r="V1271" t="str">
        <f>IFERROR(TEXT(VLOOKUP(E1271,Apparatus_List_w_Hours!E:F,2,FALSE),"@"),"")</f>
        <v/>
      </c>
    </row>
    <row r="1272" spans="22:22">
      <c r="V1272" t="str">
        <f>IFERROR(TEXT(VLOOKUP(E1272,Apparatus_List_w_Hours!E:F,2,FALSE),"@"),"")</f>
        <v/>
      </c>
    </row>
    <row r="1273" spans="22:22">
      <c r="V1273" t="str">
        <f>IFERROR(TEXT(VLOOKUP(E1273,Apparatus_List_w_Hours!E:F,2,FALSE),"@"),"")</f>
        <v/>
      </c>
    </row>
    <row r="1274" spans="22:22">
      <c r="V1274" t="str">
        <f>IFERROR(TEXT(VLOOKUP(E1274,Apparatus_List_w_Hours!E:F,2,FALSE),"@"),"")</f>
        <v/>
      </c>
    </row>
    <row r="1275" spans="22:22">
      <c r="V1275" t="str">
        <f>IFERROR(TEXT(VLOOKUP(E1275,Apparatus_List_w_Hours!E:F,2,FALSE),"@"),"")</f>
        <v/>
      </c>
    </row>
    <row r="1276" spans="22:22">
      <c r="V1276" t="str">
        <f>IFERROR(TEXT(VLOOKUP(E1276,Apparatus_List_w_Hours!E:F,2,FALSE),"@"),"")</f>
        <v/>
      </c>
    </row>
    <row r="1277" spans="22:22">
      <c r="V1277" t="str">
        <f>IFERROR(TEXT(VLOOKUP(E1277,Apparatus_List_w_Hours!E:F,2,FALSE),"@"),"")</f>
        <v/>
      </c>
    </row>
    <row r="1278" spans="22:22">
      <c r="V1278" t="str">
        <f>IFERROR(TEXT(VLOOKUP(E1278,Apparatus_List_w_Hours!E:F,2,FALSE),"@"),"")</f>
        <v/>
      </c>
    </row>
    <row r="1279" spans="22:22">
      <c r="V1279" t="str">
        <f>IFERROR(TEXT(VLOOKUP(E1279,Apparatus_List_w_Hours!E:F,2,FALSE),"@"),"")</f>
        <v/>
      </c>
    </row>
    <row r="1280" spans="22:22">
      <c r="V1280" t="str">
        <f>IFERROR(TEXT(VLOOKUP(E1280,Apparatus_List_w_Hours!E:F,2,FALSE),"@"),"")</f>
        <v/>
      </c>
    </row>
    <row r="1281" spans="22:22">
      <c r="V1281" t="str">
        <f>IFERROR(TEXT(VLOOKUP(E1281,Apparatus_List_w_Hours!E:F,2,FALSE),"@"),"")</f>
        <v/>
      </c>
    </row>
    <row r="1282" spans="22:22">
      <c r="V1282" t="str">
        <f>IFERROR(TEXT(VLOOKUP(E1282,Apparatus_List_w_Hours!E:F,2,FALSE),"@"),"")</f>
        <v/>
      </c>
    </row>
    <row r="1283" spans="22:22">
      <c r="V1283" t="str">
        <f>IFERROR(TEXT(VLOOKUP(E1283,Apparatus_List_w_Hours!E:F,2,FALSE),"@"),"")</f>
        <v/>
      </c>
    </row>
    <row r="1284" spans="22:22">
      <c r="V1284" t="str">
        <f>IFERROR(TEXT(VLOOKUP(E1284,Apparatus_List_w_Hours!E:F,2,FALSE),"@"),"")</f>
        <v/>
      </c>
    </row>
    <row r="1285" spans="22:22">
      <c r="V1285" t="str">
        <f>IFERROR(TEXT(VLOOKUP(E1285,Apparatus_List_w_Hours!E:F,2,FALSE),"@"),"")</f>
        <v/>
      </c>
    </row>
    <row r="1286" spans="22:22">
      <c r="V1286" t="str">
        <f>IFERROR(TEXT(VLOOKUP(E1286,Apparatus_List_w_Hours!E:F,2,FALSE),"@"),"")</f>
        <v/>
      </c>
    </row>
    <row r="1287" spans="22:22">
      <c r="V1287" t="str">
        <f>IFERROR(TEXT(VLOOKUP(E1287,Apparatus_List_w_Hours!E:F,2,FALSE),"@"),"")</f>
        <v/>
      </c>
    </row>
    <row r="1288" spans="22:22">
      <c r="V1288" t="str">
        <f>IFERROR(TEXT(VLOOKUP(E1288,Apparatus_List_w_Hours!E:F,2,FALSE),"@"),"")</f>
        <v/>
      </c>
    </row>
    <row r="1289" spans="22:22">
      <c r="V1289" t="str">
        <f>IFERROR(TEXT(VLOOKUP(E1289,Apparatus_List_w_Hours!E:F,2,FALSE),"@"),"")</f>
        <v/>
      </c>
    </row>
    <row r="1290" spans="22:22">
      <c r="V1290" t="str">
        <f>IFERROR(TEXT(VLOOKUP(E1290,Apparatus_List_w_Hours!E:F,2,FALSE),"@"),"")</f>
        <v/>
      </c>
    </row>
    <row r="1291" spans="22:22">
      <c r="V1291" t="str">
        <f>IFERROR(TEXT(VLOOKUP(E1291,Apparatus_List_w_Hours!E:F,2,FALSE),"@"),"")</f>
        <v/>
      </c>
    </row>
    <row r="1292" spans="22:22">
      <c r="V1292" t="str">
        <f>IFERROR(TEXT(VLOOKUP(E1292,Apparatus_List_w_Hours!E:F,2,FALSE),"@"),"")</f>
        <v/>
      </c>
    </row>
    <row r="1293" spans="22:22">
      <c r="V1293" t="str">
        <f>IFERROR(TEXT(VLOOKUP(E1293,Apparatus_List_w_Hours!E:F,2,FALSE),"@"),"")</f>
        <v/>
      </c>
    </row>
    <row r="1294" spans="22:22">
      <c r="V1294" t="str">
        <f>IFERROR(TEXT(VLOOKUP(E1294,Apparatus_List_w_Hours!E:F,2,FALSE),"@"),"")</f>
        <v/>
      </c>
    </row>
    <row r="1295" spans="22:22">
      <c r="V1295" t="str">
        <f>IFERROR(TEXT(VLOOKUP(E1295,Apparatus_List_w_Hours!E:F,2,FALSE),"@"),"")</f>
        <v/>
      </c>
    </row>
    <row r="1296" spans="22:22">
      <c r="V1296" t="str">
        <f>IFERROR(TEXT(VLOOKUP(E1296,Apparatus_List_w_Hours!E:F,2,FALSE),"@"),"")</f>
        <v/>
      </c>
    </row>
    <row r="1297" spans="22:22">
      <c r="V1297" t="str">
        <f>IFERROR(TEXT(VLOOKUP(E1297,Apparatus_List_w_Hours!E:F,2,FALSE),"@"),"")</f>
        <v/>
      </c>
    </row>
    <row r="1298" spans="22:22">
      <c r="V1298" t="str">
        <f>IFERROR(TEXT(VLOOKUP(E1298,Apparatus_List_w_Hours!E:F,2,FALSE),"@"),"")</f>
        <v/>
      </c>
    </row>
    <row r="1299" spans="22:22">
      <c r="V1299" t="str">
        <f>IFERROR(TEXT(VLOOKUP(E1299,Apparatus_List_w_Hours!E:F,2,FALSE),"@"),"")</f>
        <v/>
      </c>
    </row>
    <row r="1300" spans="22:22">
      <c r="V1300" t="str">
        <f>IFERROR(TEXT(VLOOKUP(E1300,Apparatus_List_w_Hours!E:F,2,FALSE),"@"),"")</f>
        <v/>
      </c>
    </row>
    <row r="1301" spans="22:22">
      <c r="V1301" t="str">
        <f>IFERROR(TEXT(VLOOKUP(E1301,Apparatus_List_w_Hours!E:F,2,FALSE),"@"),"")</f>
        <v/>
      </c>
    </row>
    <row r="1302" spans="22:22">
      <c r="V1302" t="str">
        <f>IFERROR(TEXT(VLOOKUP(E1302,Apparatus_List_w_Hours!E:F,2,FALSE),"@"),"")</f>
        <v/>
      </c>
    </row>
    <row r="1303" spans="22:22">
      <c r="V1303" t="str">
        <f>IFERROR(TEXT(VLOOKUP(E1303,Apparatus_List_w_Hours!E:F,2,FALSE),"@"),"")</f>
        <v/>
      </c>
    </row>
    <row r="1304" spans="22:22">
      <c r="V1304" t="str">
        <f>IFERROR(TEXT(VLOOKUP(E1304,Apparatus_List_w_Hours!E:F,2,FALSE),"@"),"")</f>
        <v/>
      </c>
    </row>
    <row r="1305" spans="22:22">
      <c r="V1305" t="str">
        <f>IFERROR(TEXT(VLOOKUP(E1305,Apparatus_List_w_Hours!E:F,2,FALSE),"@"),"")</f>
        <v/>
      </c>
    </row>
    <row r="1306" spans="22:22">
      <c r="V1306" t="str">
        <f>IFERROR(TEXT(VLOOKUP(E1306,Apparatus_List_w_Hours!E:F,2,FALSE),"@"),"")</f>
        <v/>
      </c>
    </row>
    <row r="1307" spans="22:22">
      <c r="V1307" t="str">
        <f>IFERROR(TEXT(VLOOKUP(E1307,Apparatus_List_w_Hours!E:F,2,FALSE),"@"),"")</f>
        <v/>
      </c>
    </row>
    <row r="1308" spans="22:22">
      <c r="V1308" t="str">
        <f>IFERROR(TEXT(VLOOKUP(E1308,Apparatus_List_w_Hours!E:F,2,FALSE),"@"),"")</f>
        <v/>
      </c>
    </row>
    <row r="1309" spans="22:22">
      <c r="V1309" t="str">
        <f>IFERROR(TEXT(VLOOKUP(E1309,Apparatus_List_w_Hours!E:F,2,FALSE),"@"),"")</f>
        <v/>
      </c>
    </row>
    <row r="1310" spans="22:22">
      <c r="V1310" t="str">
        <f>IFERROR(TEXT(VLOOKUP(E1310,Apparatus_List_w_Hours!E:F,2,FALSE),"@"),"")</f>
        <v/>
      </c>
    </row>
    <row r="1311" spans="22:22">
      <c r="V1311" t="str">
        <f>IFERROR(TEXT(VLOOKUP(E1311,Apparatus_List_w_Hours!E:F,2,FALSE),"@"),"")</f>
        <v/>
      </c>
    </row>
    <row r="1312" spans="22:22">
      <c r="V1312" t="str">
        <f>IFERROR(TEXT(VLOOKUP(E1312,Apparatus_List_w_Hours!E:F,2,FALSE),"@"),"")</f>
        <v/>
      </c>
    </row>
    <row r="1313" spans="22:22">
      <c r="V1313" t="str">
        <f>IFERROR(TEXT(VLOOKUP(E1313,Apparatus_List_w_Hours!E:F,2,FALSE),"@"),"")</f>
        <v/>
      </c>
    </row>
    <row r="1314" spans="22:22">
      <c r="V1314" t="str">
        <f>IFERROR(TEXT(VLOOKUP(E1314,Apparatus_List_w_Hours!E:F,2,FALSE),"@"),"")</f>
        <v/>
      </c>
    </row>
    <row r="1315" spans="22:22">
      <c r="V1315" t="str">
        <f>IFERROR(TEXT(VLOOKUP(E1315,Apparatus_List_w_Hours!E:F,2,FALSE),"@"),"")</f>
        <v/>
      </c>
    </row>
    <row r="1316" spans="22:22">
      <c r="V1316" t="str">
        <f>IFERROR(TEXT(VLOOKUP(E1316,Apparatus_List_w_Hours!E:F,2,FALSE),"@"),"")</f>
        <v/>
      </c>
    </row>
    <row r="1317" spans="22:22">
      <c r="V1317" t="str">
        <f>IFERROR(TEXT(VLOOKUP(E1317,Apparatus_List_w_Hours!E:F,2,FALSE),"@"),"")</f>
        <v/>
      </c>
    </row>
    <row r="1318" spans="22:22">
      <c r="V1318" t="str">
        <f>IFERROR(TEXT(VLOOKUP(E1318,Apparatus_List_w_Hours!E:F,2,FALSE),"@"),"")</f>
        <v/>
      </c>
    </row>
    <row r="1319" spans="22:22">
      <c r="V1319" t="str">
        <f>IFERROR(TEXT(VLOOKUP(E1319,Apparatus_List_w_Hours!E:F,2,FALSE),"@"),"")</f>
        <v/>
      </c>
    </row>
    <row r="1320" spans="22:22">
      <c r="V1320" t="str">
        <f>IFERROR(TEXT(VLOOKUP(E1320,Apparatus_List_w_Hours!E:F,2,FALSE),"@"),"")</f>
        <v/>
      </c>
    </row>
    <row r="1321" spans="22:22">
      <c r="V1321" t="str">
        <f>IFERROR(TEXT(VLOOKUP(E1321,Apparatus_List_w_Hours!E:F,2,FALSE),"@"),"")</f>
        <v/>
      </c>
    </row>
    <row r="1322" spans="22:22">
      <c r="V1322" t="str">
        <f>IFERROR(TEXT(VLOOKUP(E1322,Apparatus_List_w_Hours!E:F,2,FALSE),"@"),"")</f>
        <v/>
      </c>
    </row>
    <row r="1323" spans="22:22">
      <c r="V1323" t="str">
        <f>IFERROR(TEXT(VLOOKUP(E1323,Apparatus_List_w_Hours!E:F,2,FALSE),"@"),"")</f>
        <v/>
      </c>
    </row>
    <row r="1324" spans="22:22">
      <c r="V1324" t="str">
        <f>IFERROR(TEXT(VLOOKUP(E1324,Apparatus_List_w_Hours!E:F,2,FALSE),"@"),"")</f>
        <v/>
      </c>
    </row>
    <row r="1325" spans="22:22">
      <c r="V1325" t="str">
        <f>IFERROR(TEXT(VLOOKUP(E1325,Apparatus_List_w_Hours!E:F,2,FALSE),"@"),"")</f>
        <v/>
      </c>
    </row>
    <row r="1326" spans="22:22">
      <c r="V1326" t="str">
        <f>IFERROR(TEXT(VLOOKUP(E1326,Apparatus_List_w_Hours!E:F,2,FALSE),"@"),"")</f>
        <v/>
      </c>
    </row>
    <row r="1327" spans="22:22">
      <c r="V1327" t="str">
        <f>IFERROR(TEXT(VLOOKUP(E1327,Apparatus_List_w_Hours!E:F,2,FALSE),"@"),"")</f>
        <v/>
      </c>
    </row>
    <row r="1328" spans="22:22">
      <c r="V1328" t="str">
        <f>IFERROR(TEXT(VLOOKUP(E1328,Apparatus_List_w_Hours!E:F,2,FALSE),"@"),"")</f>
        <v/>
      </c>
    </row>
    <row r="1329" spans="22:22">
      <c r="V1329" t="str">
        <f>IFERROR(TEXT(VLOOKUP(E1329,Apparatus_List_w_Hours!E:F,2,FALSE),"@"),"")</f>
        <v/>
      </c>
    </row>
    <row r="1330" spans="22:22">
      <c r="V1330" t="str">
        <f>IFERROR(TEXT(VLOOKUP(E1330,Apparatus_List_w_Hours!E:F,2,FALSE),"@"),"")</f>
        <v/>
      </c>
    </row>
    <row r="1331" spans="22:22">
      <c r="V1331" t="str">
        <f>IFERROR(TEXT(VLOOKUP(E1331,Apparatus_List_w_Hours!E:F,2,FALSE),"@"),"")</f>
        <v/>
      </c>
    </row>
    <row r="1332" spans="22:22">
      <c r="V1332" t="str">
        <f>IFERROR(TEXT(VLOOKUP(E1332,Apparatus_List_w_Hours!E:F,2,FALSE),"@"),"")</f>
        <v/>
      </c>
    </row>
    <row r="1333" spans="22:22">
      <c r="V1333" t="str">
        <f>IFERROR(TEXT(VLOOKUP(E1333,Apparatus_List_w_Hours!E:F,2,FALSE),"@"),"")</f>
        <v/>
      </c>
    </row>
    <row r="1334" spans="22:22">
      <c r="V1334" t="str">
        <f>IFERROR(TEXT(VLOOKUP(E1334,Apparatus_List_w_Hours!E:F,2,FALSE),"@"),"")</f>
        <v/>
      </c>
    </row>
    <row r="1335" spans="22:22">
      <c r="V1335" t="str">
        <f>IFERROR(TEXT(VLOOKUP(E1335,Apparatus_List_w_Hours!E:F,2,FALSE),"@"),"")</f>
        <v/>
      </c>
    </row>
    <row r="1336" spans="22:22">
      <c r="V1336" t="str">
        <f>IFERROR(TEXT(VLOOKUP(E1336,Apparatus_List_w_Hours!E:F,2,FALSE),"@"),"")</f>
        <v/>
      </c>
    </row>
    <row r="1337" spans="22:22">
      <c r="V1337" t="str">
        <f>IFERROR(TEXT(VLOOKUP(E1337,Apparatus_List_w_Hours!E:F,2,FALSE),"@"),"")</f>
        <v/>
      </c>
    </row>
    <row r="1338" spans="22:22">
      <c r="V1338" t="str">
        <f>IFERROR(TEXT(VLOOKUP(E1338,Apparatus_List_w_Hours!E:F,2,FALSE),"@"),"")</f>
        <v/>
      </c>
    </row>
    <row r="1339" spans="22:22">
      <c r="V1339" t="str">
        <f>IFERROR(TEXT(VLOOKUP(E1339,Apparatus_List_w_Hours!E:F,2,FALSE),"@"),"")</f>
        <v/>
      </c>
    </row>
    <row r="1340" spans="22:22">
      <c r="V1340" t="str">
        <f>IFERROR(TEXT(VLOOKUP(E1340,Apparatus_List_w_Hours!E:F,2,FALSE),"@"),"")</f>
        <v/>
      </c>
    </row>
    <row r="1341" spans="22:22">
      <c r="V1341" t="str">
        <f>IFERROR(TEXT(VLOOKUP(E1341,Apparatus_List_w_Hours!E:F,2,FALSE),"@"),"")</f>
        <v/>
      </c>
    </row>
    <row r="1342" spans="22:22">
      <c r="V1342" t="str">
        <f>IFERROR(TEXT(VLOOKUP(E1342,Apparatus_List_w_Hours!E:F,2,FALSE),"@"),"")</f>
        <v/>
      </c>
    </row>
    <row r="1343" spans="22:22">
      <c r="V1343" t="str">
        <f>IFERROR(TEXT(VLOOKUP(E1343,Apparatus_List_w_Hours!E:F,2,FALSE),"@"),"")</f>
        <v/>
      </c>
    </row>
    <row r="1344" spans="22:22">
      <c r="V1344" t="str">
        <f>IFERROR(TEXT(VLOOKUP(E1344,Apparatus_List_w_Hours!E:F,2,FALSE),"@"),"")</f>
        <v/>
      </c>
    </row>
    <row r="1345" spans="22:22">
      <c r="V1345" t="str">
        <f>IFERROR(TEXT(VLOOKUP(E1345,Apparatus_List_w_Hours!E:F,2,FALSE),"@"),"")</f>
        <v/>
      </c>
    </row>
    <row r="1346" spans="22:22">
      <c r="V1346" t="str">
        <f>IFERROR(TEXT(VLOOKUP(E1346,Apparatus_List_w_Hours!E:F,2,FALSE),"@"),"")</f>
        <v/>
      </c>
    </row>
    <row r="1347" spans="22:22">
      <c r="V1347" t="str">
        <f>IFERROR(TEXT(VLOOKUP(E1347,Apparatus_List_w_Hours!E:F,2,FALSE),"@"),"")</f>
        <v/>
      </c>
    </row>
    <row r="1348" spans="22:22">
      <c r="V1348" t="str">
        <f>IFERROR(TEXT(VLOOKUP(E1348,Apparatus_List_w_Hours!E:F,2,FALSE),"@"),"")</f>
        <v/>
      </c>
    </row>
    <row r="1349" spans="22:22">
      <c r="V1349" t="str">
        <f>IFERROR(TEXT(VLOOKUP(E1349,Apparatus_List_w_Hours!E:F,2,FALSE),"@"),"")</f>
        <v/>
      </c>
    </row>
    <row r="1350" spans="22:22">
      <c r="V1350" t="str">
        <f>IFERROR(TEXT(VLOOKUP(E1350,Apparatus_List_w_Hours!E:F,2,FALSE),"@"),"")</f>
        <v/>
      </c>
    </row>
    <row r="1351" spans="22:22">
      <c r="V1351" t="str">
        <f>IFERROR(TEXT(VLOOKUP(E1351,Apparatus_List_w_Hours!E:F,2,FALSE),"@"),"")</f>
        <v/>
      </c>
    </row>
    <row r="1352" spans="22:22">
      <c r="V1352" t="str">
        <f>IFERROR(TEXT(VLOOKUP(E1352,Apparatus_List_w_Hours!E:F,2,FALSE),"@"),"")</f>
        <v/>
      </c>
    </row>
    <row r="1353" spans="22:22">
      <c r="V1353" t="str">
        <f>IFERROR(TEXT(VLOOKUP(E1353,Apparatus_List_w_Hours!E:F,2,FALSE),"@"),"")</f>
        <v/>
      </c>
    </row>
    <row r="1354" spans="22:22">
      <c r="V1354" t="str">
        <f>IFERROR(TEXT(VLOOKUP(E1354,Apparatus_List_w_Hours!E:F,2,FALSE),"@"),"")</f>
        <v/>
      </c>
    </row>
    <row r="1355" spans="22:22">
      <c r="V1355" t="str">
        <f>IFERROR(TEXT(VLOOKUP(E1355,Apparatus_List_w_Hours!E:F,2,FALSE),"@"),"")</f>
        <v/>
      </c>
    </row>
    <row r="1356" spans="22:22">
      <c r="V1356" t="str">
        <f>IFERROR(TEXT(VLOOKUP(E1356,Apparatus_List_w_Hours!E:F,2,FALSE),"@"),"")</f>
        <v/>
      </c>
    </row>
    <row r="1357" spans="22:22">
      <c r="V1357" t="str">
        <f>IFERROR(TEXT(VLOOKUP(E1357,Apparatus_List_w_Hours!E:F,2,FALSE),"@"),"")</f>
        <v/>
      </c>
    </row>
    <row r="1358" spans="22:22">
      <c r="V1358" t="str">
        <f>IFERROR(TEXT(VLOOKUP(E1358,Apparatus_List_w_Hours!E:F,2,FALSE),"@"),"")</f>
        <v/>
      </c>
    </row>
    <row r="1359" spans="22:22">
      <c r="V1359" t="str">
        <f>IFERROR(TEXT(VLOOKUP(E1359,Apparatus_List_w_Hours!E:F,2,FALSE),"@"),"")</f>
        <v/>
      </c>
    </row>
    <row r="1360" spans="22:22">
      <c r="V1360" t="str">
        <f>IFERROR(TEXT(VLOOKUP(E1360,Apparatus_List_w_Hours!E:F,2,FALSE),"@"),"")</f>
        <v/>
      </c>
    </row>
    <row r="1361" spans="22:22">
      <c r="V1361" t="str">
        <f>IFERROR(TEXT(VLOOKUP(E1361,Apparatus_List_w_Hours!E:F,2,FALSE),"@"),"")</f>
        <v/>
      </c>
    </row>
    <row r="1362" spans="22:22">
      <c r="V1362" t="str">
        <f>IFERROR(TEXT(VLOOKUP(E1362,Apparatus_List_w_Hours!E:F,2,FALSE),"@"),"")</f>
        <v/>
      </c>
    </row>
    <row r="1363" spans="22:22">
      <c r="V1363" t="str">
        <f>IFERROR(TEXT(VLOOKUP(E1363,Apparatus_List_w_Hours!E:F,2,FALSE),"@"),"")</f>
        <v/>
      </c>
    </row>
    <row r="1364" spans="22:22">
      <c r="V1364" t="str">
        <f>IFERROR(TEXT(VLOOKUP(E1364,Apparatus_List_w_Hours!E:F,2,FALSE),"@"),"")</f>
        <v/>
      </c>
    </row>
    <row r="1365" spans="22:22">
      <c r="V1365" t="str">
        <f>IFERROR(TEXT(VLOOKUP(E1365,Apparatus_List_w_Hours!E:F,2,FALSE),"@"),"")</f>
        <v/>
      </c>
    </row>
    <row r="1366" spans="22:22">
      <c r="V1366" t="str">
        <f>IFERROR(TEXT(VLOOKUP(E1366,Apparatus_List_w_Hours!E:F,2,FALSE),"@"),"")</f>
        <v/>
      </c>
    </row>
    <row r="1367" spans="22:22">
      <c r="V1367" t="str">
        <f>IFERROR(TEXT(VLOOKUP(E1367,Apparatus_List_w_Hours!E:F,2,FALSE),"@"),"")</f>
        <v/>
      </c>
    </row>
    <row r="1368" spans="22:22">
      <c r="V1368" t="str">
        <f>IFERROR(TEXT(VLOOKUP(E1368,Apparatus_List_w_Hours!E:F,2,FALSE),"@"),"")</f>
        <v/>
      </c>
    </row>
    <row r="1369" spans="22:22">
      <c r="V1369" t="str">
        <f>IFERROR(TEXT(VLOOKUP(E1369,Apparatus_List_w_Hours!E:F,2,FALSE),"@"),"")</f>
        <v/>
      </c>
    </row>
    <row r="1370" spans="22:22">
      <c r="V1370" t="str">
        <f>IFERROR(TEXT(VLOOKUP(E1370,Apparatus_List_w_Hours!E:F,2,FALSE),"@"),"")</f>
        <v/>
      </c>
    </row>
    <row r="1371" spans="22:22">
      <c r="V1371" t="str">
        <f>IFERROR(TEXT(VLOOKUP(E1371,Apparatus_List_w_Hours!E:F,2,FALSE),"@"),"")</f>
        <v/>
      </c>
    </row>
    <row r="1372" spans="22:22">
      <c r="V1372" t="str">
        <f>IFERROR(TEXT(VLOOKUP(E1372,Apparatus_List_w_Hours!E:F,2,FALSE),"@"),"")</f>
        <v/>
      </c>
    </row>
    <row r="1373" spans="22:22">
      <c r="V1373" t="str">
        <f>IFERROR(TEXT(VLOOKUP(E1373,Apparatus_List_w_Hours!E:F,2,FALSE),"@"),"")</f>
        <v/>
      </c>
    </row>
    <row r="1374" spans="22:22">
      <c r="V1374" t="str">
        <f>IFERROR(TEXT(VLOOKUP(E1374,Apparatus_List_w_Hours!E:F,2,FALSE),"@"),"")</f>
        <v/>
      </c>
    </row>
    <row r="1375" spans="22:22">
      <c r="V1375" t="str">
        <f>IFERROR(TEXT(VLOOKUP(E1375,Apparatus_List_w_Hours!E:F,2,FALSE),"@"),"")</f>
        <v/>
      </c>
    </row>
    <row r="1376" spans="22:22">
      <c r="V1376" t="str">
        <f>IFERROR(TEXT(VLOOKUP(E1376,Apparatus_List_w_Hours!E:F,2,FALSE),"@"),"")</f>
        <v/>
      </c>
    </row>
    <row r="1377" spans="22:22">
      <c r="V1377" t="str">
        <f>IFERROR(TEXT(VLOOKUP(E1377,Apparatus_List_w_Hours!E:F,2,FALSE),"@"),"")</f>
        <v/>
      </c>
    </row>
    <row r="1378" spans="22:22">
      <c r="V1378" t="str">
        <f>IFERROR(TEXT(VLOOKUP(E1378,Apparatus_List_w_Hours!E:F,2,FALSE),"@"),"")</f>
        <v/>
      </c>
    </row>
    <row r="1379" spans="22:22">
      <c r="V1379" t="str">
        <f>IFERROR(TEXT(VLOOKUP(E1379,Apparatus_List_w_Hours!E:F,2,FALSE),"@"),"")</f>
        <v/>
      </c>
    </row>
    <row r="1380" spans="22:22">
      <c r="V1380" t="str">
        <f>IFERROR(TEXT(VLOOKUP(E1380,Apparatus_List_w_Hours!E:F,2,FALSE),"@"),"")</f>
        <v/>
      </c>
    </row>
    <row r="1381" spans="22:22">
      <c r="V1381" t="str">
        <f>IFERROR(TEXT(VLOOKUP(E1381,Apparatus_List_w_Hours!E:F,2,FALSE),"@"),"")</f>
        <v/>
      </c>
    </row>
    <row r="1382" spans="22:22">
      <c r="V1382" t="str">
        <f>IFERROR(TEXT(VLOOKUP(E1382,Apparatus_List_w_Hours!E:F,2,FALSE),"@"),"")</f>
        <v/>
      </c>
    </row>
    <row r="1383" spans="22:22">
      <c r="V1383" t="str">
        <f>IFERROR(TEXT(VLOOKUP(E1383,Apparatus_List_w_Hours!E:F,2,FALSE),"@"),"")</f>
        <v/>
      </c>
    </row>
    <row r="1384" spans="22:22">
      <c r="V1384" t="str">
        <f>IFERROR(TEXT(VLOOKUP(E1384,Apparatus_List_w_Hours!E:F,2,FALSE),"@"),"")</f>
        <v/>
      </c>
    </row>
    <row r="1385" spans="22:22">
      <c r="V1385" t="str">
        <f>IFERROR(TEXT(VLOOKUP(E1385,Apparatus_List_w_Hours!E:F,2,FALSE),"@"),"")</f>
        <v/>
      </c>
    </row>
    <row r="1386" spans="22:22">
      <c r="V1386" t="str">
        <f>IFERROR(TEXT(VLOOKUP(E1386,Apparatus_List_w_Hours!E:F,2,FALSE),"@"),"")</f>
        <v/>
      </c>
    </row>
    <row r="1387" spans="22:22">
      <c r="V1387" t="str">
        <f>IFERROR(TEXT(VLOOKUP(E1387,Apparatus_List_w_Hours!E:F,2,FALSE),"@"),"")</f>
        <v/>
      </c>
    </row>
    <row r="1388" spans="22:22">
      <c r="V1388" t="str">
        <f>IFERROR(TEXT(VLOOKUP(E1388,Apparatus_List_w_Hours!E:F,2,FALSE),"@"),"")</f>
        <v/>
      </c>
    </row>
    <row r="1389" spans="22:22">
      <c r="V1389" t="str">
        <f>IFERROR(TEXT(VLOOKUP(E1389,Apparatus_List_w_Hours!E:F,2,FALSE),"@"),"")</f>
        <v/>
      </c>
    </row>
    <row r="1390" spans="22:22">
      <c r="V1390" t="str">
        <f>IFERROR(TEXT(VLOOKUP(E1390,Apparatus_List_w_Hours!E:F,2,FALSE),"@"),"")</f>
        <v/>
      </c>
    </row>
    <row r="1391" spans="22:22">
      <c r="V1391" t="str">
        <f>IFERROR(TEXT(VLOOKUP(E1391,Apparatus_List_w_Hours!E:F,2,FALSE),"@"),"")</f>
        <v/>
      </c>
    </row>
    <row r="1392" spans="22:22">
      <c r="V1392" t="str">
        <f>IFERROR(TEXT(VLOOKUP(E1392,Apparatus_List_w_Hours!E:F,2,FALSE),"@"),"")</f>
        <v/>
      </c>
    </row>
    <row r="1393" spans="22:22">
      <c r="V1393" t="str">
        <f>IFERROR(TEXT(VLOOKUP(E1393,Apparatus_List_w_Hours!E:F,2,FALSE),"@"),"")</f>
        <v/>
      </c>
    </row>
    <row r="1394" spans="22:22">
      <c r="V1394" t="str">
        <f>IFERROR(TEXT(VLOOKUP(E1394,Apparatus_List_w_Hours!E:F,2,FALSE),"@"),"")</f>
        <v/>
      </c>
    </row>
    <row r="1395" spans="22:22">
      <c r="V1395" t="str">
        <f>IFERROR(TEXT(VLOOKUP(E1395,Apparatus_List_w_Hours!E:F,2,FALSE),"@"),"")</f>
        <v/>
      </c>
    </row>
    <row r="1396" spans="22:22">
      <c r="V1396" t="str">
        <f>IFERROR(TEXT(VLOOKUP(E1396,Apparatus_List_w_Hours!E:F,2,FALSE),"@"),"")</f>
        <v/>
      </c>
    </row>
    <row r="1397" spans="22:22">
      <c r="V1397" t="str">
        <f>IFERROR(TEXT(VLOOKUP(E1397,Apparatus_List_w_Hours!E:F,2,FALSE),"@"),"")</f>
        <v/>
      </c>
    </row>
    <row r="1398" spans="22:22">
      <c r="V1398" t="str">
        <f>IFERROR(TEXT(VLOOKUP(E1398,Apparatus_List_w_Hours!E:F,2,FALSE),"@"),"")</f>
        <v/>
      </c>
    </row>
    <row r="1399" spans="22:22">
      <c r="V1399" t="str">
        <f>IFERROR(TEXT(VLOOKUP(E1399,Apparatus_List_w_Hours!E:F,2,FALSE),"@"),"")</f>
        <v/>
      </c>
    </row>
    <row r="1400" spans="22:22">
      <c r="V1400" t="str">
        <f>IFERROR(TEXT(VLOOKUP(E1400,Apparatus_List_w_Hours!E:F,2,FALSE),"@"),"")</f>
        <v/>
      </c>
    </row>
    <row r="1401" spans="22:22">
      <c r="V1401" t="str">
        <f>IFERROR(TEXT(VLOOKUP(E1401,Apparatus_List_w_Hours!E:F,2,FALSE),"@"),"")</f>
        <v/>
      </c>
    </row>
    <row r="1402" spans="22:22">
      <c r="V1402" t="str">
        <f>IFERROR(TEXT(VLOOKUP(E1402,Apparatus_List_w_Hours!E:F,2,FALSE),"@"),"")</f>
        <v/>
      </c>
    </row>
    <row r="1403" spans="22:22">
      <c r="V1403" t="str">
        <f>IFERROR(TEXT(VLOOKUP(E1403,Apparatus_List_w_Hours!E:F,2,FALSE),"@"),"")</f>
        <v/>
      </c>
    </row>
    <row r="1404" spans="22:22">
      <c r="V1404" t="str">
        <f>IFERROR(TEXT(VLOOKUP(E1404,Apparatus_List_w_Hours!E:F,2,FALSE),"@"),"")</f>
        <v/>
      </c>
    </row>
    <row r="1405" spans="22:22">
      <c r="V1405" t="str">
        <f>IFERROR(TEXT(VLOOKUP(E1405,Apparatus_List_w_Hours!E:F,2,FALSE),"@"),"")</f>
        <v/>
      </c>
    </row>
    <row r="1406" spans="22:22">
      <c r="V1406" t="str">
        <f>IFERROR(TEXT(VLOOKUP(E1406,Apparatus_List_w_Hours!E:F,2,FALSE),"@"),"")</f>
        <v/>
      </c>
    </row>
    <row r="1407" spans="22:22">
      <c r="V1407" t="str">
        <f>IFERROR(TEXT(VLOOKUP(E1407,Apparatus_List_w_Hours!E:F,2,FALSE),"@"),"")</f>
        <v/>
      </c>
    </row>
    <row r="1408" spans="22:22">
      <c r="V1408" t="str">
        <f>IFERROR(TEXT(VLOOKUP(E1408,Apparatus_List_w_Hours!E:F,2,FALSE),"@"),"")</f>
        <v/>
      </c>
    </row>
    <row r="1409" spans="22:22">
      <c r="V1409" t="str">
        <f>IFERROR(TEXT(VLOOKUP(E1409,Apparatus_List_w_Hours!E:F,2,FALSE),"@"),"")</f>
        <v/>
      </c>
    </row>
    <row r="1410" spans="22:22">
      <c r="V1410" t="str">
        <f>IFERROR(TEXT(VLOOKUP(E1410,Apparatus_List_w_Hours!E:F,2,FALSE),"@"),"")</f>
        <v/>
      </c>
    </row>
    <row r="1411" spans="22:22">
      <c r="V1411" t="str">
        <f>IFERROR(TEXT(VLOOKUP(E1411,Apparatus_List_w_Hours!E:F,2,FALSE),"@"),"")</f>
        <v/>
      </c>
    </row>
    <row r="1412" spans="22:22">
      <c r="V1412" t="str">
        <f>IFERROR(TEXT(VLOOKUP(E1412,Apparatus_List_w_Hours!E:F,2,FALSE),"@"),"")</f>
        <v/>
      </c>
    </row>
    <row r="1413" spans="22:22">
      <c r="V1413" t="str">
        <f>IFERROR(TEXT(VLOOKUP(E1413,Apparatus_List_w_Hours!E:F,2,FALSE),"@"),"")</f>
        <v/>
      </c>
    </row>
    <row r="1414" spans="22:22">
      <c r="V1414" t="str">
        <f>IFERROR(TEXT(VLOOKUP(E1414,Apparatus_List_w_Hours!E:F,2,FALSE),"@"),"")</f>
        <v/>
      </c>
    </row>
    <row r="1415" spans="22:22">
      <c r="V1415" t="str">
        <f>IFERROR(TEXT(VLOOKUP(E1415,Apparatus_List_w_Hours!E:F,2,FALSE),"@"),"")</f>
        <v/>
      </c>
    </row>
    <row r="1416" spans="22:22">
      <c r="V1416" t="str">
        <f>IFERROR(TEXT(VLOOKUP(E1416,Apparatus_List_w_Hours!E:F,2,FALSE),"@"),"")</f>
        <v/>
      </c>
    </row>
    <row r="1417" spans="22:22">
      <c r="V1417" t="str">
        <f>IFERROR(TEXT(VLOOKUP(E1417,Apparatus_List_w_Hours!E:F,2,FALSE),"@"),"")</f>
        <v/>
      </c>
    </row>
    <row r="1418" spans="22:22">
      <c r="V1418" t="str">
        <f>IFERROR(TEXT(VLOOKUP(E1418,Apparatus_List_w_Hours!E:F,2,FALSE),"@"),"")</f>
        <v/>
      </c>
    </row>
    <row r="1419" spans="22:22">
      <c r="V1419" t="str">
        <f>IFERROR(TEXT(VLOOKUP(E1419,Apparatus_List_w_Hours!E:F,2,FALSE),"@"),"")</f>
        <v/>
      </c>
    </row>
    <row r="1420" spans="22:22">
      <c r="V1420" t="str">
        <f>IFERROR(TEXT(VLOOKUP(E1420,Apparatus_List_w_Hours!E:F,2,FALSE),"@"),"")</f>
        <v/>
      </c>
    </row>
    <row r="1421" spans="22:22">
      <c r="V1421" t="str">
        <f>IFERROR(TEXT(VLOOKUP(E1421,Apparatus_List_w_Hours!E:F,2,FALSE),"@"),"")</f>
        <v/>
      </c>
    </row>
    <row r="1422" spans="22:22">
      <c r="V1422" t="str">
        <f>IFERROR(TEXT(VLOOKUP(E1422,Apparatus_List_w_Hours!E:F,2,FALSE),"@"),"")</f>
        <v/>
      </c>
    </row>
    <row r="1423" spans="22:22">
      <c r="V1423" t="str">
        <f>IFERROR(TEXT(VLOOKUP(E1423,Apparatus_List_w_Hours!E:F,2,FALSE),"@"),"")</f>
        <v/>
      </c>
    </row>
    <row r="1424" spans="22:22">
      <c r="V1424" t="str">
        <f>IFERROR(TEXT(VLOOKUP(E1424,Apparatus_List_w_Hours!E:F,2,FALSE),"@"),"")</f>
        <v/>
      </c>
    </row>
    <row r="1425" spans="22:22">
      <c r="V1425" t="str">
        <f>IFERROR(TEXT(VLOOKUP(E1425,Apparatus_List_w_Hours!E:F,2,FALSE),"@"),"")</f>
        <v/>
      </c>
    </row>
    <row r="1426" spans="22:22">
      <c r="V1426" t="str">
        <f>IFERROR(TEXT(VLOOKUP(E1426,Apparatus_List_w_Hours!E:F,2,FALSE),"@"),"")</f>
        <v/>
      </c>
    </row>
    <row r="1427" spans="22:22">
      <c r="V1427" t="str">
        <f>IFERROR(TEXT(VLOOKUP(E1427,Apparatus_List_w_Hours!E:F,2,FALSE),"@"),"")</f>
        <v/>
      </c>
    </row>
    <row r="1428" spans="22:22">
      <c r="V1428" t="str">
        <f>IFERROR(TEXT(VLOOKUP(E1428,Apparatus_List_w_Hours!E:F,2,FALSE),"@"),"")</f>
        <v/>
      </c>
    </row>
    <row r="1429" spans="22:22">
      <c r="V1429" t="str">
        <f>IFERROR(TEXT(VLOOKUP(E1429,Apparatus_List_w_Hours!E:F,2,FALSE),"@"),"")</f>
        <v/>
      </c>
    </row>
    <row r="1430" spans="22:22">
      <c r="V1430" t="str">
        <f>IFERROR(TEXT(VLOOKUP(E1430,Apparatus_List_w_Hours!E:F,2,FALSE),"@"),"")</f>
        <v/>
      </c>
    </row>
    <row r="1431" spans="22:22">
      <c r="V1431" t="str">
        <f>IFERROR(TEXT(VLOOKUP(E1431,Apparatus_List_w_Hours!E:F,2,FALSE),"@"),"")</f>
        <v/>
      </c>
    </row>
    <row r="1432" spans="22:22">
      <c r="V1432" t="str">
        <f>IFERROR(TEXT(VLOOKUP(E1432,Apparatus_List_w_Hours!E:F,2,FALSE),"@"),"")</f>
        <v/>
      </c>
    </row>
    <row r="1433" spans="22:22">
      <c r="V1433" t="str">
        <f>IFERROR(TEXT(VLOOKUP(E1433,Apparatus_List_w_Hours!E:F,2,FALSE),"@"),"")</f>
        <v/>
      </c>
    </row>
    <row r="1434" spans="22:22">
      <c r="V1434" t="str">
        <f>IFERROR(TEXT(VLOOKUP(E1434,Apparatus_List_w_Hours!E:F,2,FALSE),"@"),"")</f>
        <v/>
      </c>
    </row>
    <row r="1435" spans="22:22">
      <c r="V1435" t="str">
        <f>IFERROR(TEXT(VLOOKUP(E1435,Apparatus_List_w_Hours!E:F,2,FALSE),"@"),"")</f>
        <v/>
      </c>
    </row>
    <row r="1436" spans="22:22">
      <c r="V1436" t="str">
        <f>IFERROR(TEXT(VLOOKUP(E1436,Apparatus_List_w_Hours!E:F,2,FALSE),"@"),"")</f>
        <v/>
      </c>
    </row>
    <row r="1437" spans="22:22">
      <c r="V1437" t="str">
        <f>IFERROR(TEXT(VLOOKUP(E1437,Apparatus_List_w_Hours!E:F,2,FALSE),"@"),"")</f>
        <v/>
      </c>
    </row>
    <row r="1438" spans="22:22">
      <c r="V1438" t="str">
        <f>IFERROR(TEXT(VLOOKUP(E1438,Apparatus_List_w_Hours!E:F,2,FALSE),"@"),"")</f>
        <v/>
      </c>
    </row>
    <row r="1439" spans="22:22">
      <c r="V1439" t="str">
        <f>IFERROR(TEXT(VLOOKUP(E1439,Apparatus_List_w_Hours!E:F,2,FALSE),"@"),"")</f>
        <v/>
      </c>
    </row>
    <row r="1440" spans="22:22">
      <c r="V1440" t="str">
        <f>IFERROR(TEXT(VLOOKUP(E1440,Apparatus_List_w_Hours!E:F,2,FALSE),"@"),"")</f>
        <v/>
      </c>
    </row>
    <row r="1441" spans="22:22">
      <c r="V1441" t="str">
        <f>IFERROR(TEXT(VLOOKUP(E1441,Apparatus_List_w_Hours!E:F,2,FALSE),"@"),"")</f>
        <v/>
      </c>
    </row>
    <row r="1442" spans="22:22">
      <c r="V1442" t="str">
        <f>IFERROR(TEXT(VLOOKUP(E1442,Apparatus_List_w_Hours!E:F,2,FALSE),"@"),"")</f>
        <v/>
      </c>
    </row>
    <row r="1443" spans="22:22">
      <c r="V1443" t="str">
        <f>IFERROR(TEXT(VLOOKUP(E1443,Apparatus_List_w_Hours!E:F,2,FALSE),"@"),"")</f>
        <v/>
      </c>
    </row>
    <row r="1444" spans="22:22">
      <c r="V1444" t="str">
        <f>IFERROR(TEXT(VLOOKUP(E1444,Apparatus_List_w_Hours!E:F,2,FALSE),"@"),"")</f>
        <v/>
      </c>
    </row>
    <row r="1445" spans="22:22">
      <c r="V1445" t="str">
        <f>IFERROR(TEXT(VLOOKUP(E1445,Apparatus_List_w_Hours!E:F,2,FALSE),"@"),"")</f>
        <v/>
      </c>
    </row>
    <row r="1446" spans="22:22">
      <c r="V1446" t="str">
        <f>IFERROR(TEXT(VLOOKUP(E1446,Apparatus_List_w_Hours!E:F,2,FALSE),"@"),"")</f>
        <v/>
      </c>
    </row>
    <row r="1447" spans="22:22">
      <c r="V1447" t="str">
        <f>IFERROR(TEXT(VLOOKUP(E1447,Apparatus_List_w_Hours!E:F,2,FALSE),"@"),"")</f>
        <v/>
      </c>
    </row>
    <row r="1448" spans="22:22">
      <c r="V1448" t="str">
        <f>IFERROR(TEXT(VLOOKUP(E1448,Apparatus_List_w_Hours!E:F,2,FALSE),"@"),"")</f>
        <v/>
      </c>
    </row>
    <row r="1449" spans="22:22">
      <c r="V1449" t="str">
        <f>IFERROR(TEXT(VLOOKUP(E1449,Apparatus_List_w_Hours!E:F,2,FALSE),"@"),"")</f>
        <v/>
      </c>
    </row>
    <row r="1450" spans="22:22">
      <c r="V1450" t="str">
        <f>IFERROR(TEXT(VLOOKUP(E1450,Apparatus_List_w_Hours!E:F,2,FALSE),"@"),"")</f>
        <v/>
      </c>
    </row>
    <row r="1451" spans="22:22">
      <c r="V1451" t="str">
        <f>IFERROR(TEXT(VLOOKUP(E1451,Apparatus_List_w_Hours!E:F,2,FALSE),"@"),"")</f>
        <v/>
      </c>
    </row>
    <row r="1452" spans="22:22">
      <c r="V1452" t="str">
        <f>IFERROR(TEXT(VLOOKUP(E1452,Apparatus_List_w_Hours!E:F,2,FALSE),"@"),"")</f>
        <v/>
      </c>
    </row>
    <row r="1453" spans="22:22">
      <c r="V1453" t="str">
        <f>IFERROR(TEXT(VLOOKUP(E1453,Apparatus_List_w_Hours!E:F,2,FALSE),"@"),"")</f>
        <v/>
      </c>
    </row>
    <row r="1454" spans="22:22">
      <c r="V1454" t="str">
        <f>IFERROR(TEXT(VLOOKUP(E1454,Apparatus_List_w_Hours!E:F,2,FALSE),"@"),"")</f>
        <v/>
      </c>
    </row>
    <row r="1455" spans="22:22">
      <c r="V1455" t="str">
        <f>IFERROR(TEXT(VLOOKUP(E1455,Apparatus_List_w_Hours!E:F,2,FALSE),"@"),"")</f>
        <v/>
      </c>
    </row>
    <row r="1456" spans="22:22">
      <c r="V1456" t="str">
        <f>IFERROR(TEXT(VLOOKUP(E1456,Apparatus_List_w_Hours!E:F,2,FALSE),"@"),"")</f>
        <v/>
      </c>
    </row>
    <row r="1457" spans="22:22">
      <c r="V1457" t="str">
        <f>IFERROR(TEXT(VLOOKUP(E1457,Apparatus_List_w_Hours!E:F,2,FALSE),"@"),"")</f>
        <v/>
      </c>
    </row>
    <row r="1458" spans="22:22">
      <c r="V1458" t="str">
        <f>IFERROR(TEXT(VLOOKUP(E1458,Apparatus_List_w_Hours!E:F,2,FALSE),"@"),"")</f>
        <v/>
      </c>
    </row>
    <row r="1459" spans="22:22">
      <c r="V1459" t="str">
        <f>IFERROR(TEXT(VLOOKUP(E1459,Apparatus_List_w_Hours!E:F,2,FALSE),"@"),"")</f>
        <v/>
      </c>
    </row>
    <row r="1460" spans="22:22">
      <c r="V1460" t="str">
        <f>IFERROR(TEXT(VLOOKUP(E1460,Apparatus_List_w_Hours!E:F,2,FALSE),"@"),"")</f>
        <v/>
      </c>
    </row>
    <row r="1461" spans="22:22">
      <c r="V1461" t="str">
        <f>IFERROR(TEXT(VLOOKUP(E1461,Apparatus_List_w_Hours!E:F,2,FALSE),"@"),"")</f>
        <v/>
      </c>
    </row>
    <row r="1462" spans="22:22">
      <c r="V1462" t="str">
        <f>IFERROR(TEXT(VLOOKUP(E1462,Apparatus_List_w_Hours!E:F,2,FALSE),"@"),"")</f>
        <v/>
      </c>
    </row>
    <row r="1463" spans="22:22">
      <c r="V1463" t="str">
        <f>IFERROR(TEXT(VLOOKUP(E1463,Apparatus_List_w_Hours!E:F,2,FALSE),"@"),"")</f>
        <v/>
      </c>
    </row>
    <row r="1464" spans="22:22">
      <c r="V1464" t="str">
        <f>IFERROR(TEXT(VLOOKUP(E1464,Apparatus_List_w_Hours!E:F,2,FALSE),"@"),"")</f>
        <v/>
      </c>
    </row>
    <row r="1465" spans="22:22">
      <c r="V1465" t="str">
        <f>IFERROR(TEXT(VLOOKUP(E1465,Apparatus_List_w_Hours!E:F,2,FALSE),"@"),"")</f>
        <v/>
      </c>
    </row>
    <row r="1466" spans="22:22">
      <c r="V1466" t="str">
        <f>IFERROR(TEXT(VLOOKUP(E1466,Apparatus_List_w_Hours!E:F,2,FALSE),"@"),"")</f>
        <v/>
      </c>
    </row>
    <row r="1467" spans="22:22">
      <c r="V1467" t="str">
        <f>IFERROR(TEXT(VLOOKUP(E1467,Apparatus_List_w_Hours!E:F,2,FALSE),"@"),"")</f>
        <v/>
      </c>
    </row>
    <row r="1468" spans="22:22">
      <c r="V1468" t="str">
        <f>IFERROR(TEXT(VLOOKUP(E1468,Apparatus_List_w_Hours!E:F,2,FALSE),"@"),"")</f>
        <v/>
      </c>
    </row>
    <row r="1469" spans="22:22">
      <c r="V1469" t="str">
        <f>IFERROR(TEXT(VLOOKUP(E1469,Apparatus_List_w_Hours!E:F,2,FALSE),"@"),"")</f>
        <v/>
      </c>
    </row>
    <row r="1470" spans="22:22">
      <c r="V1470" t="str">
        <f>IFERROR(TEXT(VLOOKUP(E1470,Apparatus_List_w_Hours!E:F,2,FALSE),"@"),"")</f>
        <v/>
      </c>
    </row>
    <row r="1471" spans="22:22">
      <c r="V1471" t="str">
        <f>IFERROR(TEXT(VLOOKUP(E1471,Apparatus_List_w_Hours!E:F,2,FALSE),"@"),"")</f>
        <v/>
      </c>
    </row>
    <row r="1472" spans="22:22">
      <c r="V1472" t="str">
        <f>IFERROR(TEXT(VLOOKUP(E1472,Apparatus_List_w_Hours!E:F,2,FALSE),"@"),"")</f>
        <v/>
      </c>
    </row>
    <row r="1473" spans="22:22">
      <c r="V1473" t="str">
        <f>IFERROR(TEXT(VLOOKUP(E1473,Apparatus_List_w_Hours!E:F,2,FALSE),"@"),"")</f>
        <v/>
      </c>
    </row>
    <row r="1474" spans="22:22">
      <c r="V1474" t="str">
        <f>IFERROR(TEXT(VLOOKUP(E1474,Apparatus_List_w_Hours!E:F,2,FALSE),"@"),"")</f>
        <v/>
      </c>
    </row>
    <row r="1475" spans="22:22">
      <c r="V1475" t="str">
        <f>IFERROR(TEXT(VLOOKUP(E1475,Apparatus_List_w_Hours!E:F,2,FALSE),"@"),"")</f>
        <v/>
      </c>
    </row>
    <row r="1476" spans="22:22">
      <c r="V1476" t="str">
        <f>IFERROR(TEXT(VLOOKUP(E1476,Apparatus_List_w_Hours!E:F,2,FALSE),"@"),"")</f>
        <v/>
      </c>
    </row>
    <row r="1477" spans="22:22">
      <c r="V1477" t="str">
        <f>IFERROR(TEXT(VLOOKUP(E1477,Apparatus_List_w_Hours!E:F,2,FALSE),"@"),"")</f>
        <v/>
      </c>
    </row>
    <row r="1478" spans="22:22">
      <c r="V1478" t="str">
        <f>IFERROR(TEXT(VLOOKUP(E1478,Apparatus_List_w_Hours!E:F,2,FALSE),"@"),"")</f>
        <v/>
      </c>
    </row>
    <row r="1479" spans="22:22">
      <c r="V1479" t="str">
        <f>IFERROR(TEXT(VLOOKUP(E1479,Apparatus_List_w_Hours!E:F,2,FALSE),"@"),"")</f>
        <v/>
      </c>
    </row>
    <row r="1480" spans="22:22">
      <c r="V1480" t="str">
        <f>IFERROR(TEXT(VLOOKUP(E1480,Apparatus_List_w_Hours!E:F,2,FALSE),"@"),"")</f>
        <v/>
      </c>
    </row>
    <row r="1481" spans="22:22">
      <c r="V1481" t="str">
        <f>IFERROR(TEXT(VLOOKUP(E1481,Apparatus_List_w_Hours!E:F,2,FALSE),"@"),"")</f>
        <v/>
      </c>
    </row>
    <row r="1482" spans="22:22">
      <c r="V1482" t="str">
        <f>IFERROR(TEXT(VLOOKUP(E1482,Apparatus_List_w_Hours!E:F,2,FALSE),"@"),"")</f>
        <v/>
      </c>
    </row>
    <row r="1483" spans="22:22">
      <c r="V1483" t="str">
        <f>IFERROR(TEXT(VLOOKUP(E1483,Apparatus_List_w_Hours!E:F,2,FALSE),"@"),"")</f>
        <v/>
      </c>
    </row>
    <row r="1484" spans="22:22">
      <c r="V1484" t="str">
        <f>IFERROR(TEXT(VLOOKUP(E1484,Apparatus_List_w_Hours!E:F,2,FALSE),"@"),"")</f>
        <v/>
      </c>
    </row>
    <row r="1485" spans="22:22">
      <c r="V1485" t="str">
        <f>IFERROR(TEXT(VLOOKUP(E1485,Apparatus_List_w_Hours!E:F,2,FALSE),"@"),"")</f>
        <v/>
      </c>
    </row>
    <row r="1486" spans="22:22">
      <c r="V1486" t="str">
        <f>IFERROR(TEXT(VLOOKUP(E1486,Apparatus_List_w_Hours!E:F,2,FALSE),"@"),"")</f>
        <v/>
      </c>
    </row>
    <row r="1487" spans="22:22">
      <c r="V1487" t="str">
        <f>IFERROR(TEXT(VLOOKUP(E1487,Apparatus_List_w_Hours!E:F,2,FALSE),"@"),"")</f>
        <v/>
      </c>
    </row>
    <row r="1488" spans="22:22">
      <c r="V1488" t="str">
        <f>IFERROR(TEXT(VLOOKUP(E1488,Apparatus_List_w_Hours!E:F,2,FALSE),"@"),"")</f>
        <v/>
      </c>
    </row>
    <row r="1489" spans="22:22">
      <c r="V1489" t="str">
        <f>IFERROR(TEXT(VLOOKUP(E1489,Apparatus_List_w_Hours!E:F,2,FALSE),"@"),"")</f>
        <v/>
      </c>
    </row>
    <row r="1490" spans="22:22">
      <c r="V1490" t="str">
        <f>IFERROR(TEXT(VLOOKUP(E1490,Apparatus_List_w_Hours!E:F,2,FALSE),"@"),"")</f>
        <v/>
      </c>
    </row>
    <row r="1491" spans="22:22">
      <c r="V1491" t="str">
        <f>IFERROR(TEXT(VLOOKUP(E1491,Apparatus_List_w_Hours!E:F,2,FALSE),"@"),"")</f>
        <v/>
      </c>
    </row>
    <row r="1492" spans="22:22">
      <c r="V1492" t="str">
        <f>IFERROR(TEXT(VLOOKUP(E1492,Apparatus_List_w_Hours!E:F,2,FALSE),"@"),"")</f>
        <v/>
      </c>
    </row>
    <row r="1493" spans="22:22">
      <c r="V1493" t="str">
        <f>IFERROR(TEXT(VLOOKUP(E1493,Apparatus_List_w_Hours!E:F,2,FALSE),"@"),"")</f>
        <v/>
      </c>
    </row>
    <row r="1494" spans="22:22">
      <c r="V1494" t="str">
        <f>IFERROR(TEXT(VLOOKUP(E1494,Apparatus_List_w_Hours!E:F,2,FALSE),"@"),"")</f>
        <v/>
      </c>
    </row>
    <row r="1495" spans="22:22">
      <c r="V1495" t="str">
        <f>IFERROR(TEXT(VLOOKUP(E1495,Apparatus_List_w_Hours!E:F,2,FALSE),"@"),"")</f>
        <v/>
      </c>
    </row>
    <row r="1496" spans="22:22">
      <c r="V1496" t="str">
        <f>IFERROR(TEXT(VLOOKUP(E1496,Apparatus_List_w_Hours!E:F,2,FALSE),"@"),"")</f>
        <v/>
      </c>
    </row>
    <row r="1497" spans="22:22">
      <c r="V1497" t="str">
        <f>IFERROR(TEXT(VLOOKUP(E1497,Apparatus_List_w_Hours!E:F,2,FALSE),"@"),"")</f>
        <v/>
      </c>
    </row>
    <row r="1498" spans="22:22">
      <c r="V1498" t="str">
        <f>IFERROR(TEXT(VLOOKUP(E1498,Apparatus_List_w_Hours!E:F,2,FALSE),"@"),"")</f>
        <v/>
      </c>
    </row>
    <row r="1499" spans="22:22">
      <c r="V1499" t="str">
        <f>IFERROR(TEXT(VLOOKUP(E1499,Apparatus_List_w_Hours!E:F,2,FALSE),"@"),"")</f>
        <v/>
      </c>
    </row>
    <row r="1500" spans="22:22">
      <c r="V1500" t="str">
        <f>IFERROR(TEXT(VLOOKUP(E1500,Apparatus_List_w_Hours!E:F,2,FALSE),"@"),"")</f>
        <v/>
      </c>
    </row>
    <row r="1501" spans="22:22">
      <c r="V1501" t="str">
        <f>IFERROR(TEXT(VLOOKUP(E1501,Apparatus_List_w_Hours!E:F,2,FALSE),"@"),"")</f>
        <v/>
      </c>
    </row>
    <row r="1502" spans="22:22">
      <c r="V1502" t="str">
        <f>IFERROR(TEXT(VLOOKUP(E1502,Apparatus_List_w_Hours!E:F,2,FALSE),"@"),"")</f>
        <v/>
      </c>
    </row>
    <row r="1503" spans="22:22">
      <c r="V1503" t="str">
        <f>IFERROR(TEXT(VLOOKUP(E1503,Apparatus_List_w_Hours!E:F,2,FALSE),"@"),"")</f>
        <v/>
      </c>
    </row>
    <row r="1504" spans="22:22">
      <c r="V1504" t="str">
        <f>IFERROR(TEXT(VLOOKUP(E1504,Apparatus_List_w_Hours!E:F,2,FALSE),"@"),"")</f>
        <v/>
      </c>
    </row>
    <row r="1505" spans="22:22">
      <c r="V1505" t="str">
        <f>IFERROR(TEXT(VLOOKUP(E1505,Apparatus_List_w_Hours!E:F,2,FALSE),"@"),"")</f>
        <v/>
      </c>
    </row>
    <row r="1506" spans="22:22">
      <c r="V1506" t="str">
        <f>IFERROR(TEXT(VLOOKUP(E1506,Apparatus_List_w_Hours!E:F,2,FALSE),"@"),"")</f>
        <v/>
      </c>
    </row>
    <row r="1507" spans="22:22">
      <c r="V1507" t="str">
        <f>IFERROR(TEXT(VLOOKUP(E1507,Apparatus_List_w_Hours!E:F,2,FALSE),"@"),"")</f>
        <v/>
      </c>
    </row>
    <row r="1508" spans="22:22">
      <c r="V1508" t="str">
        <f>IFERROR(TEXT(VLOOKUP(E1508,Apparatus_List_w_Hours!E:F,2,FALSE),"@"),"")</f>
        <v/>
      </c>
    </row>
    <row r="1509" spans="22:22">
      <c r="V1509" t="str">
        <f>IFERROR(TEXT(VLOOKUP(E1509,Apparatus_List_w_Hours!E:F,2,FALSE),"@"),"")</f>
        <v/>
      </c>
    </row>
    <row r="1510" spans="22:22">
      <c r="V1510" t="str">
        <f>IFERROR(TEXT(VLOOKUP(E1510,Apparatus_List_w_Hours!E:F,2,FALSE),"@"),"")</f>
        <v/>
      </c>
    </row>
    <row r="1511" spans="22:22">
      <c r="V1511" t="str">
        <f>IFERROR(TEXT(VLOOKUP(E1511,Apparatus_List_w_Hours!E:F,2,FALSE),"@"),"")</f>
        <v/>
      </c>
    </row>
    <row r="1512" spans="22:22">
      <c r="V1512" t="str">
        <f>IFERROR(TEXT(VLOOKUP(E1512,Apparatus_List_w_Hours!E:F,2,FALSE),"@"),"")</f>
        <v/>
      </c>
    </row>
    <row r="1513" spans="22:22">
      <c r="V1513" t="str">
        <f>IFERROR(TEXT(VLOOKUP(E1513,Apparatus_List_w_Hours!E:F,2,FALSE),"@"),"")</f>
        <v/>
      </c>
    </row>
    <row r="1514" spans="22:22">
      <c r="V1514" t="str">
        <f>IFERROR(TEXT(VLOOKUP(E1514,Apparatus_List_w_Hours!E:F,2,FALSE),"@"),"")</f>
        <v/>
      </c>
    </row>
    <row r="1515" spans="22:22">
      <c r="V1515" t="str">
        <f>IFERROR(TEXT(VLOOKUP(E1515,Apparatus_List_w_Hours!E:F,2,FALSE),"@"),"")</f>
        <v/>
      </c>
    </row>
    <row r="1516" spans="22:22">
      <c r="V1516" t="str">
        <f>IFERROR(TEXT(VLOOKUP(E1516,Apparatus_List_w_Hours!E:F,2,FALSE),"@"),"")</f>
        <v/>
      </c>
    </row>
    <row r="1517" spans="22:22">
      <c r="V1517" t="str">
        <f>IFERROR(TEXT(VLOOKUP(E1517,Apparatus_List_w_Hours!E:F,2,FALSE),"@"),"")</f>
        <v/>
      </c>
    </row>
    <row r="1518" spans="22:22">
      <c r="V1518" t="str">
        <f>IFERROR(TEXT(VLOOKUP(E1518,Apparatus_List_w_Hours!E:F,2,FALSE),"@"),"")</f>
        <v/>
      </c>
    </row>
    <row r="1519" spans="22:22">
      <c r="V1519" t="str">
        <f>IFERROR(TEXT(VLOOKUP(E1519,Apparatus_List_w_Hours!E:F,2,FALSE),"@"),"")</f>
        <v/>
      </c>
    </row>
    <row r="1520" spans="22:22">
      <c r="V1520" t="str">
        <f>IFERROR(TEXT(VLOOKUP(E1520,Apparatus_List_w_Hours!E:F,2,FALSE),"@"),"")</f>
        <v/>
      </c>
    </row>
    <row r="1521" spans="22:22">
      <c r="V1521" t="str">
        <f>IFERROR(TEXT(VLOOKUP(E1521,Apparatus_List_w_Hours!E:F,2,FALSE),"@"),"")</f>
        <v/>
      </c>
    </row>
    <row r="1522" spans="22:22">
      <c r="V1522" t="str">
        <f>IFERROR(TEXT(VLOOKUP(E1522,Apparatus_List_w_Hours!E:F,2,FALSE),"@"),"")</f>
        <v/>
      </c>
    </row>
    <row r="1523" spans="22:22">
      <c r="V1523" t="str">
        <f>IFERROR(TEXT(VLOOKUP(E1523,Apparatus_List_w_Hours!E:F,2,FALSE),"@"),"")</f>
        <v/>
      </c>
    </row>
    <row r="1524" spans="22:22">
      <c r="V1524" t="str">
        <f>IFERROR(TEXT(VLOOKUP(E1524,Apparatus_List_w_Hours!E:F,2,FALSE),"@"),"")</f>
        <v/>
      </c>
    </row>
    <row r="1525" spans="22:22">
      <c r="V1525" t="str">
        <f>IFERROR(TEXT(VLOOKUP(E1525,Apparatus_List_w_Hours!E:F,2,FALSE),"@"),"")</f>
        <v/>
      </c>
    </row>
    <row r="1526" spans="22:22">
      <c r="V1526" t="str">
        <f>IFERROR(TEXT(VLOOKUP(E1526,Apparatus_List_w_Hours!E:F,2,FALSE),"@"),"")</f>
        <v/>
      </c>
    </row>
    <row r="1527" spans="22:22">
      <c r="V1527" t="str">
        <f>IFERROR(TEXT(VLOOKUP(E1527,Apparatus_List_w_Hours!E:F,2,FALSE),"@"),"")</f>
        <v/>
      </c>
    </row>
    <row r="1528" spans="22:22">
      <c r="V1528" t="str">
        <f>IFERROR(TEXT(VLOOKUP(E1528,Apparatus_List_w_Hours!E:F,2,FALSE),"@"),"")</f>
        <v/>
      </c>
    </row>
    <row r="1529" spans="22:22">
      <c r="V1529" t="str">
        <f>IFERROR(TEXT(VLOOKUP(E1529,Apparatus_List_w_Hours!E:F,2,FALSE),"@"),"")</f>
        <v/>
      </c>
    </row>
    <row r="1530" spans="22:22">
      <c r="V1530" t="str">
        <f>IFERROR(TEXT(VLOOKUP(E1530,Apparatus_List_w_Hours!E:F,2,FALSE),"@"),"")</f>
        <v/>
      </c>
    </row>
    <row r="1531" spans="22:22">
      <c r="V1531" t="str">
        <f>IFERROR(TEXT(VLOOKUP(E1531,Apparatus_List_w_Hours!E:F,2,FALSE),"@"),"")</f>
        <v/>
      </c>
    </row>
    <row r="1532" spans="22:22">
      <c r="V1532" t="str">
        <f>IFERROR(TEXT(VLOOKUP(E1532,Apparatus_List_w_Hours!E:F,2,FALSE),"@"),"")</f>
        <v/>
      </c>
    </row>
    <row r="1533" spans="22:22">
      <c r="V1533" t="str">
        <f>IFERROR(TEXT(VLOOKUP(E1533,Apparatus_List_w_Hours!E:F,2,FALSE),"@"),"")</f>
        <v/>
      </c>
    </row>
    <row r="1534" spans="22:22">
      <c r="V1534" t="str">
        <f>IFERROR(TEXT(VLOOKUP(E1534,Apparatus_List_w_Hours!E:F,2,FALSE),"@"),"")</f>
        <v/>
      </c>
    </row>
    <row r="1535" spans="22:22">
      <c r="V1535" t="str">
        <f>IFERROR(TEXT(VLOOKUP(E1535,Apparatus_List_w_Hours!E:F,2,FALSE),"@"),"")</f>
        <v/>
      </c>
    </row>
    <row r="1536" spans="22:22">
      <c r="V1536" t="str">
        <f>IFERROR(TEXT(VLOOKUP(E1536,Apparatus_List_w_Hours!E:F,2,FALSE),"@"),"")</f>
        <v/>
      </c>
    </row>
    <row r="1537" spans="22:22">
      <c r="V1537" t="str">
        <f>IFERROR(TEXT(VLOOKUP(E1537,Apparatus_List_w_Hours!E:F,2,FALSE),"@"),"")</f>
        <v/>
      </c>
    </row>
    <row r="1538" spans="22:22">
      <c r="V1538" t="str">
        <f>IFERROR(TEXT(VLOOKUP(E1538,Apparatus_List_w_Hours!E:F,2,FALSE),"@"),"")</f>
        <v/>
      </c>
    </row>
    <row r="1539" spans="22:22">
      <c r="V1539" t="str">
        <f>IFERROR(TEXT(VLOOKUP(E1539,Apparatus_List_w_Hours!E:F,2,FALSE),"@"),"")</f>
        <v/>
      </c>
    </row>
    <row r="1540" spans="22:22">
      <c r="V1540" t="str">
        <f>IFERROR(TEXT(VLOOKUP(E1540,Apparatus_List_w_Hours!E:F,2,FALSE),"@"),"")</f>
        <v/>
      </c>
    </row>
    <row r="1541" spans="22:22">
      <c r="V1541" t="str">
        <f>IFERROR(TEXT(VLOOKUP(E1541,Apparatus_List_w_Hours!E:F,2,FALSE),"@"),"")</f>
        <v/>
      </c>
    </row>
    <row r="1542" spans="22:22">
      <c r="V1542" t="str">
        <f>IFERROR(TEXT(VLOOKUP(E1542,Apparatus_List_w_Hours!E:F,2,FALSE),"@"),"")</f>
        <v/>
      </c>
    </row>
    <row r="1543" spans="22:22">
      <c r="V1543" t="str">
        <f>IFERROR(TEXT(VLOOKUP(E1543,Apparatus_List_w_Hours!E:F,2,FALSE),"@"),"")</f>
        <v/>
      </c>
    </row>
    <row r="1544" spans="22:22">
      <c r="V1544" t="str">
        <f>IFERROR(TEXT(VLOOKUP(E1544,Apparatus_List_w_Hours!E:F,2,FALSE),"@"),"")</f>
        <v/>
      </c>
    </row>
    <row r="1545" spans="22:22">
      <c r="V1545" t="str">
        <f>IFERROR(TEXT(VLOOKUP(E1545,Apparatus_List_w_Hours!E:F,2,FALSE),"@"),"")</f>
        <v/>
      </c>
    </row>
    <row r="1546" spans="22:22">
      <c r="V1546" t="str">
        <f>IFERROR(TEXT(VLOOKUP(E1546,Apparatus_List_w_Hours!E:F,2,FALSE),"@"),"")</f>
        <v/>
      </c>
    </row>
    <row r="1547" spans="22:22">
      <c r="V1547" t="str">
        <f>IFERROR(TEXT(VLOOKUP(E1547,Apparatus_List_w_Hours!E:F,2,FALSE),"@"),"")</f>
        <v/>
      </c>
    </row>
    <row r="1548" spans="22:22">
      <c r="V1548" t="str">
        <f>IFERROR(TEXT(VLOOKUP(E1548,Apparatus_List_w_Hours!E:F,2,FALSE),"@"),"")</f>
        <v/>
      </c>
    </row>
    <row r="1549" spans="22:22">
      <c r="V1549" t="str">
        <f>IFERROR(TEXT(VLOOKUP(E1549,Apparatus_List_w_Hours!E:F,2,FALSE),"@"),"")</f>
        <v/>
      </c>
    </row>
    <row r="1550" spans="22:22">
      <c r="V1550" t="str">
        <f>IFERROR(TEXT(VLOOKUP(E1550,Apparatus_List_w_Hours!E:F,2,FALSE),"@"),"")</f>
        <v/>
      </c>
    </row>
    <row r="1551" spans="22:22">
      <c r="V1551" t="str">
        <f>IFERROR(TEXT(VLOOKUP(E1551,Apparatus_List_w_Hours!E:F,2,FALSE),"@"),"")</f>
        <v/>
      </c>
    </row>
    <row r="1552" spans="22:22">
      <c r="V1552" t="str">
        <f>IFERROR(TEXT(VLOOKUP(E1552,Apparatus_List_w_Hours!E:F,2,FALSE),"@"),"")</f>
        <v/>
      </c>
    </row>
    <row r="1553" spans="22:22">
      <c r="V1553" t="str">
        <f>IFERROR(TEXT(VLOOKUP(E1553,Apparatus_List_w_Hours!E:F,2,FALSE),"@"),"")</f>
        <v/>
      </c>
    </row>
    <row r="1554" spans="22:22">
      <c r="V1554" t="str">
        <f>IFERROR(TEXT(VLOOKUP(E1554,Apparatus_List_w_Hours!E:F,2,FALSE),"@"),"")</f>
        <v/>
      </c>
    </row>
    <row r="1555" spans="22:22">
      <c r="V1555" t="str">
        <f>IFERROR(TEXT(VLOOKUP(E1555,Apparatus_List_w_Hours!E:F,2,FALSE),"@"),"")</f>
        <v/>
      </c>
    </row>
    <row r="1556" spans="22:22">
      <c r="V1556" t="str">
        <f>IFERROR(TEXT(VLOOKUP(E1556,Apparatus_List_w_Hours!E:F,2,FALSE),"@"),"")</f>
        <v/>
      </c>
    </row>
    <row r="1557" spans="22:22">
      <c r="V1557" t="str">
        <f>IFERROR(TEXT(VLOOKUP(E1557,Apparatus_List_w_Hours!E:F,2,FALSE),"@"),"")</f>
        <v/>
      </c>
    </row>
    <row r="1558" spans="22:22">
      <c r="V1558" t="str">
        <f>IFERROR(TEXT(VLOOKUP(E1558,Apparatus_List_w_Hours!E:F,2,FALSE),"@"),"")</f>
        <v/>
      </c>
    </row>
    <row r="1559" spans="22:22">
      <c r="V1559" t="str">
        <f>IFERROR(TEXT(VLOOKUP(E1559,Apparatus_List_w_Hours!E:F,2,FALSE),"@"),"")</f>
        <v/>
      </c>
    </row>
    <row r="1560" spans="22:22">
      <c r="V1560" t="str">
        <f>IFERROR(TEXT(VLOOKUP(E1560,Apparatus_List_w_Hours!E:F,2,FALSE),"@"),"")</f>
        <v/>
      </c>
    </row>
    <row r="1561" spans="22:22">
      <c r="V1561" t="str">
        <f>IFERROR(TEXT(VLOOKUP(E1561,Apparatus_List_w_Hours!E:F,2,FALSE),"@"),"")</f>
        <v/>
      </c>
    </row>
    <row r="1562" spans="22:22">
      <c r="V1562" t="str">
        <f>IFERROR(TEXT(VLOOKUP(E1562,Apparatus_List_w_Hours!E:F,2,FALSE),"@"),"")</f>
        <v/>
      </c>
    </row>
    <row r="1563" spans="22:22">
      <c r="V1563" t="str">
        <f>IFERROR(TEXT(VLOOKUP(E1563,Apparatus_List_w_Hours!E:F,2,FALSE),"@"),"")</f>
        <v/>
      </c>
    </row>
    <row r="1564" spans="22:22">
      <c r="V1564" t="str">
        <f>IFERROR(TEXT(VLOOKUP(E1564,Apparatus_List_w_Hours!E:F,2,FALSE),"@"),"")</f>
        <v/>
      </c>
    </row>
    <row r="1565" spans="22:22">
      <c r="V1565" t="str">
        <f>IFERROR(TEXT(VLOOKUP(E1565,Apparatus_List_w_Hours!E:F,2,FALSE),"@"),"")</f>
        <v/>
      </c>
    </row>
    <row r="1566" spans="22:22">
      <c r="V1566" t="str">
        <f>IFERROR(TEXT(VLOOKUP(E1566,Apparatus_List_w_Hours!E:F,2,FALSE),"@"),"")</f>
        <v/>
      </c>
    </row>
    <row r="1567" spans="22:22">
      <c r="V1567" t="str">
        <f>IFERROR(TEXT(VLOOKUP(E1567,Apparatus_List_w_Hours!E:F,2,FALSE),"@"),"")</f>
        <v/>
      </c>
    </row>
    <row r="1568" spans="22:22">
      <c r="V1568" t="str">
        <f>IFERROR(TEXT(VLOOKUP(E1568,Apparatus_List_w_Hours!E:F,2,FALSE),"@"),"")</f>
        <v/>
      </c>
    </row>
    <row r="1569" spans="22:22">
      <c r="V1569" t="str">
        <f>IFERROR(TEXT(VLOOKUP(E1569,Apparatus_List_w_Hours!E:F,2,FALSE),"@"),"")</f>
        <v/>
      </c>
    </row>
    <row r="1570" spans="22:22">
      <c r="V1570" t="str">
        <f>IFERROR(TEXT(VLOOKUP(E1570,Apparatus_List_w_Hours!E:F,2,FALSE),"@"),"")</f>
        <v/>
      </c>
    </row>
    <row r="1571" spans="22:22">
      <c r="V1571" t="str">
        <f>IFERROR(TEXT(VLOOKUP(E1571,Apparatus_List_w_Hours!E:F,2,FALSE),"@"),"")</f>
        <v/>
      </c>
    </row>
    <row r="1572" spans="22:22">
      <c r="V1572" t="str">
        <f>IFERROR(TEXT(VLOOKUP(E1572,Apparatus_List_w_Hours!E:F,2,FALSE),"@"),"")</f>
        <v/>
      </c>
    </row>
    <row r="1573" spans="22:22">
      <c r="V1573" t="str">
        <f>IFERROR(TEXT(VLOOKUP(E1573,Apparatus_List_w_Hours!E:F,2,FALSE),"@"),"")</f>
        <v/>
      </c>
    </row>
    <row r="1574" spans="22:22">
      <c r="V1574" t="str">
        <f>IFERROR(TEXT(VLOOKUP(E1574,Apparatus_List_w_Hours!E:F,2,FALSE),"@"),"")</f>
        <v/>
      </c>
    </row>
    <row r="1575" spans="22:22">
      <c r="V1575" t="str">
        <f>IFERROR(TEXT(VLOOKUP(E1575,Apparatus_List_w_Hours!E:F,2,FALSE),"@"),"")</f>
        <v/>
      </c>
    </row>
    <row r="1576" spans="22:22">
      <c r="V1576" t="str">
        <f>IFERROR(TEXT(VLOOKUP(E1576,Apparatus_List_w_Hours!E:F,2,FALSE),"@"),"")</f>
        <v/>
      </c>
    </row>
    <row r="1577" spans="22:22">
      <c r="V1577" t="str">
        <f>IFERROR(TEXT(VLOOKUP(E1577,Apparatus_List_w_Hours!E:F,2,FALSE),"@"),"")</f>
        <v/>
      </c>
    </row>
    <row r="1578" spans="22:22">
      <c r="V1578" t="str">
        <f>IFERROR(TEXT(VLOOKUP(E1578,Apparatus_List_w_Hours!E:F,2,FALSE),"@"),"")</f>
        <v/>
      </c>
    </row>
    <row r="1579" spans="22:22">
      <c r="V1579" t="str">
        <f>IFERROR(TEXT(VLOOKUP(E1579,Apparatus_List_w_Hours!E:F,2,FALSE),"@"),"")</f>
        <v/>
      </c>
    </row>
    <row r="1580" spans="22:22">
      <c r="V1580" t="str">
        <f>IFERROR(TEXT(VLOOKUP(E1580,Apparatus_List_w_Hours!E:F,2,FALSE),"@"),"")</f>
        <v/>
      </c>
    </row>
    <row r="1581" spans="22:22">
      <c r="V1581" t="str">
        <f>IFERROR(TEXT(VLOOKUP(E1581,Apparatus_List_w_Hours!E:F,2,FALSE),"@"),"")</f>
        <v/>
      </c>
    </row>
    <row r="1582" spans="22:22">
      <c r="V1582" t="str">
        <f>IFERROR(TEXT(VLOOKUP(E1582,Apparatus_List_w_Hours!E:F,2,FALSE),"@"),"")</f>
        <v/>
      </c>
    </row>
    <row r="1583" spans="22:22">
      <c r="V1583" t="str">
        <f>IFERROR(TEXT(VLOOKUP(E1583,Apparatus_List_w_Hours!E:F,2,FALSE),"@"),"")</f>
        <v/>
      </c>
    </row>
    <row r="1584" spans="22:22">
      <c r="V1584" t="str">
        <f>IFERROR(TEXT(VLOOKUP(E1584,Apparatus_List_w_Hours!E:F,2,FALSE),"@"),"")</f>
        <v/>
      </c>
    </row>
    <row r="1585" spans="22:22">
      <c r="V1585" t="str">
        <f>IFERROR(TEXT(VLOOKUP(E1585,Apparatus_List_w_Hours!E:F,2,FALSE),"@"),"")</f>
        <v/>
      </c>
    </row>
    <row r="1586" spans="22:22">
      <c r="V1586" t="str">
        <f>IFERROR(TEXT(VLOOKUP(E1586,Apparatus_List_w_Hours!E:F,2,FALSE),"@"),"")</f>
        <v/>
      </c>
    </row>
    <row r="1587" spans="22:22">
      <c r="V1587" t="str">
        <f>IFERROR(TEXT(VLOOKUP(E1587,Apparatus_List_w_Hours!E:F,2,FALSE),"@"),"")</f>
        <v/>
      </c>
    </row>
    <row r="1588" spans="22:22">
      <c r="V1588" t="str">
        <f>IFERROR(TEXT(VLOOKUP(E1588,Apparatus_List_w_Hours!E:F,2,FALSE),"@"),"")</f>
        <v/>
      </c>
    </row>
    <row r="1589" spans="22:22">
      <c r="V1589" t="str">
        <f>IFERROR(TEXT(VLOOKUP(E1589,Apparatus_List_w_Hours!E:F,2,FALSE),"@"),"")</f>
        <v/>
      </c>
    </row>
    <row r="1590" spans="22:22">
      <c r="V1590" t="str">
        <f>IFERROR(TEXT(VLOOKUP(E1590,Apparatus_List_w_Hours!E:F,2,FALSE),"@"),"")</f>
        <v/>
      </c>
    </row>
    <row r="1591" spans="22:22">
      <c r="V1591" t="str">
        <f>IFERROR(TEXT(VLOOKUP(E1591,Apparatus_List_w_Hours!E:F,2,FALSE),"@"),"")</f>
        <v/>
      </c>
    </row>
    <row r="1592" spans="22:22">
      <c r="V1592" t="str">
        <f>IFERROR(TEXT(VLOOKUP(E1592,Apparatus_List_w_Hours!E:F,2,FALSE),"@"),"")</f>
        <v/>
      </c>
    </row>
    <row r="1593" spans="22:22">
      <c r="V1593" t="str">
        <f>IFERROR(TEXT(VLOOKUP(E1593,Apparatus_List_w_Hours!E:F,2,FALSE),"@"),"")</f>
        <v/>
      </c>
    </row>
    <row r="1594" spans="22:22">
      <c r="V1594" t="str">
        <f>IFERROR(TEXT(VLOOKUP(E1594,Apparatus_List_w_Hours!E:F,2,FALSE),"@"),"")</f>
        <v/>
      </c>
    </row>
    <row r="1595" spans="22:22">
      <c r="V1595" t="str">
        <f>IFERROR(TEXT(VLOOKUP(E1595,Apparatus_List_w_Hours!E:F,2,FALSE),"@"),"")</f>
        <v/>
      </c>
    </row>
    <row r="1596" spans="22:22">
      <c r="V1596" t="str">
        <f>IFERROR(TEXT(VLOOKUP(E1596,Apparatus_List_w_Hours!E:F,2,FALSE),"@"),"")</f>
        <v/>
      </c>
    </row>
    <row r="1597" spans="22:22">
      <c r="V1597" t="str">
        <f>IFERROR(TEXT(VLOOKUP(E1597,Apparatus_List_w_Hours!E:F,2,FALSE),"@"),"")</f>
        <v/>
      </c>
    </row>
    <row r="1598" spans="22:22">
      <c r="V1598" t="str">
        <f>IFERROR(TEXT(VLOOKUP(E1598,Apparatus_List_w_Hours!E:F,2,FALSE),"@"),"")</f>
        <v/>
      </c>
    </row>
    <row r="1599" spans="22:22">
      <c r="V1599" t="str">
        <f>IFERROR(TEXT(VLOOKUP(E1599,Apparatus_List_w_Hours!E:F,2,FALSE),"@"),"")</f>
        <v/>
      </c>
    </row>
    <row r="1600" spans="22:22">
      <c r="V1600" t="str">
        <f>IFERROR(TEXT(VLOOKUP(E1600,Apparatus_List_w_Hours!E:F,2,FALSE),"@"),"")</f>
        <v/>
      </c>
    </row>
    <row r="1601" spans="22:22">
      <c r="V1601" t="str">
        <f>IFERROR(TEXT(VLOOKUP(E1601,Apparatus_List_w_Hours!E:F,2,FALSE),"@"),"")</f>
        <v/>
      </c>
    </row>
    <row r="1602" spans="22:22">
      <c r="V1602" t="str">
        <f>IFERROR(TEXT(VLOOKUP(E1602,Apparatus_List_w_Hours!E:F,2,FALSE),"@"),"")</f>
        <v/>
      </c>
    </row>
    <row r="1603" spans="22:22">
      <c r="V1603" t="str">
        <f>IFERROR(TEXT(VLOOKUP(E1603,Apparatus_List_w_Hours!E:F,2,FALSE),"@"),"")</f>
        <v/>
      </c>
    </row>
    <row r="1604" spans="22:22">
      <c r="V1604" t="str">
        <f>IFERROR(TEXT(VLOOKUP(E1604,Apparatus_List_w_Hours!E:F,2,FALSE),"@"),"")</f>
        <v/>
      </c>
    </row>
    <row r="1605" spans="22:22">
      <c r="V1605" t="str">
        <f>IFERROR(TEXT(VLOOKUP(E1605,Apparatus_List_w_Hours!E:F,2,FALSE),"@"),"")</f>
        <v/>
      </c>
    </row>
    <row r="1606" spans="22:22">
      <c r="V1606" t="str">
        <f>IFERROR(TEXT(VLOOKUP(E1606,Apparatus_List_w_Hours!E:F,2,FALSE),"@"),"")</f>
        <v/>
      </c>
    </row>
    <row r="1607" spans="22:22">
      <c r="V1607" t="str">
        <f>IFERROR(TEXT(VLOOKUP(E1607,Apparatus_List_w_Hours!E:F,2,FALSE),"@"),"")</f>
        <v/>
      </c>
    </row>
    <row r="1608" spans="22:22">
      <c r="V1608" t="str">
        <f>IFERROR(TEXT(VLOOKUP(E1608,Apparatus_List_w_Hours!E:F,2,FALSE),"@"),"")</f>
        <v/>
      </c>
    </row>
    <row r="1609" spans="22:22">
      <c r="V1609" t="str">
        <f>IFERROR(TEXT(VLOOKUP(E1609,Apparatus_List_w_Hours!E:F,2,FALSE),"@"),"")</f>
        <v/>
      </c>
    </row>
    <row r="1610" spans="22:22">
      <c r="V1610" t="str">
        <f>IFERROR(TEXT(VLOOKUP(E1610,Apparatus_List_w_Hours!E:F,2,FALSE),"@"),"")</f>
        <v/>
      </c>
    </row>
    <row r="1611" spans="22:22">
      <c r="V1611" t="str">
        <f>IFERROR(TEXT(VLOOKUP(E1611,Apparatus_List_w_Hours!E:F,2,FALSE),"@"),"")</f>
        <v/>
      </c>
    </row>
    <row r="1612" spans="22:22">
      <c r="V1612" t="str">
        <f>IFERROR(TEXT(VLOOKUP(E1612,Apparatus_List_w_Hours!E:F,2,FALSE),"@"),"")</f>
        <v/>
      </c>
    </row>
    <row r="1613" spans="22:22">
      <c r="V1613" t="str">
        <f>IFERROR(TEXT(VLOOKUP(E1613,Apparatus_List_w_Hours!E:F,2,FALSE),"@"),"")</f>
        <v/>
      </c>
    </row>
    <row r="1614" spans="22:22">
      <c r="V1614" t="str">
        <f>IFERROR(TEXT(VLOOKUP(E1614,Apparatus_List_w_Hours!E:F,2,FALSE),"@"),"")</f>
        <v/>
      </c>
    </row>
    <row r="1615" spans="22:22">
      <c r="V1615" t="str">
        <f>IFERROR(TEXT(VLOOKUP(E1615,Apparatus_List_w_Hours!E:F,2,FALSE),"@"),"")</f>
        <v/>
      </c>
    </row>
    <row r="1616" spans="22:22">
      <c r="V1616" t="str">
        <f>IFERROR(TEXT(VLOOKUP(E1616,Apparatus_List_w_Hours!E:F,2,FALSE),"@"),"")</f>
        <v/>
      </c>
    </row>
    <row r="1617" spans="22:22">
      <c r="V1617" t="str">
        <f>IFERROR(TEXT(VLOOKUP(E1617,Apparatus_List_w_Hours!E:F,2,FALSE),"@"),"")</f>
        <v/>
      </c>
    </row>
    <row r="1618" spans="22:22">
      <c r="V1618" t="str">
        <f>IFERROR(TEXT(VLOOKUP(E1618,Apparatus_List_w_Hours!E:F,2,FALSE),"@"),"")</f>
        <v/>
      </c>
    </row>
    <row r="1619" spans="22:22">
      <c r="V1619" t="str">
        <f>IFERROR(TEXT(VLOOKUP(E1619,Apparatus_List_w_Hours!E:F,2,FALSE),"@"),"")</f>
        <v/>
      </c>
    </row>
    <row r="1620" spans="22:22">
      <c r="V1620" t="str">
        <f>IFERROR(TEXT(VLOOKUP(E1620,Apparatus_List_w_Hours!E:F,2,FALSE),"@"),"")</f>
        <v/>
      </c>
    </row>
    <row r="1621" spans="22:22">
      <c r="V1621" t="str">
        <f>IFERROR(TEXT(VLOOKUP(E1621,Apparatus_List_w_Hours!E:F,2,FALSE),"@"),"")</f>
        <v/>
      </c>
    </row>
    <row r="1622" spans="22:22">
      <c r="V1622" t="str">
        <f>IFERROR(TEXT(VLOOKUP(E1622,Apparatus_List_w_Hours!E:F,2,FALSE),"@"),"")</f>
        <v/>
      </c>
    </row>
    <row r="1623" spans="22:22">
      <c r="V1623" t="str">
        <f>IFERROR(TEXT(VLOOKUP(E1623,Apparatus_List_w_Hours!E:F,2,FALSE),"@"),"")</f>
        <v/>
      </c>
    </row>
    <row r="1624" spans="22:22">
      <c r="V1624" t="str">
        <f>IFERROR(TEXT(VLOOKUP(E1624,Apparatus_List_w_Hours!E:F,2,FALSE),"@"),"")</f>
        <v/>
      </c>
    </row>
    <row r="1625" spans="22:22">
      <c r="V1625" t="str">
        <f>IFERROR(TEXT(VLOOKUP(E1625,Apparatus_List_w_Hours!E:F,2,FALSE),"@"),"")</f>
        <v/>
      </c>
    </row>
    <row r="1626" spans="22:22">
      <c r="V1626" t="str">
        <f>IFERROR(TEXT(VLOOKUP(E1626,Apparatus_List_w_Hours!E:F,2,FALSE),"@"),"")</f>
        <v/>
      </c>
    </row>
    <row r="1627" spans="22:22">
      <c r="V1627" t="str">
        <f>IFERROR(TEXT(VLOOKUP(E1627,Apparatus_List_w_Hours!E:F,2,FALSE),"@"),"")</f>
        <v/>
      </c>
    </row>
    <row r="1628" spans="22:22">
      <c r="V1628" t="str">
        <f>IFERROR(TEXT(VLOOKUP(E1628,Apparatus_List_w_Hours!E:F,2,FALSE),"@"),"")</f>
        <v/>
      </c>
    </row>
    <row r="1629" spans="22:22">
      <c r="V1629" t="str">
        <f>IFERROR(TEXT(VLOOKUP(E1629,Apparatus_List_w_Hours!E:F,2,FALSE),"@"),"")</f>
        <v/>
      </c>
    </row>
    <row r="1630" spans="22:22">
      <c r="V1630" t="str">
        <f>IFERROR(TEXT(VLOOKUP(E1630,Apparatus_List_w_Hours!E:F,2,FALSE),"@"),"")</f>
        <v/>
      </c>
    </row>
    <row r="1631" spans="22:22">
      <c r="V1631" t="str">
        <f>IFERROR(TEXT(VLOOKUP(E1631,Apparatus_List_w_Hours!E:F,2,FALSE),"@"),"")</f>
        <v/>
      </c>
    </row>
    <row r="1632" spans="22:22">
      <c r="V1632" t="str">
        <f>IFERROR(TEXT(VLOOKUP(E1632,Apparatus_List_w_Hours!E:F,2,FALSE),"@"),"")</f>
        <v/>
      </c>
    </row>
    <row r="1633" spans="22:22">
      <c r="V1633" t="str">
        <f>IFERROR(TEXT(VLOOKUP(E1633,Apparatus_List_w_Hours!E:F,2,FALSE),"@"),"")</f>
        <v/>
      </c>
    </row>
    <row r="1634" spans="22:22">
      <c r="V1634" t="str">
        <f>IFERROR(TEXT(VLOOKUP(E1634,Apparatus_List_w_Hours!E:F,2,FALSE),"@"),"")</f>
        <v/>
      </c>
    </row>
    <row r="1635" spans="22:22">
      <c r="V1635" t="str">
        <f>IFERROR(TEXT(VLOOKUP(E1635,Apparatus_List_w_Hours!E:F,2,FALSE),"@"),"")</f>
        <v/>
      </c>
    </row>
    <row r="1636" spans="22:22">
      <c r="V1636" t="str">
        <f>IFERROR(TEXT(VLOOKUP(E1636,Apparatus_List_w_Hours!E:F,2,FALSE),"@"),"")</f>
        <v/>
      </c>
    </row>
    <row r="1637" spans="22:22">
      <c r="V1637" t="str">
        <f>IFERROR(TEXT(VLOOKUP(E1637,Apparatus_List_w_Hours!E:F,2,FALSE),"@"),"")</f>
        <v/>
      </c>
    </row>
    <row r="1638" spans="22:22">
      <c r="V1638" t="str">
        <f>IFERROR(TEXT(VLOOKUP(E1638,Apparatus_List_w_Hours!E:F,2,FALSE),"@"),"")</f>
        <v/>
      </c>
    </row>
    <row r="1639" spans="22:22">
      <c r="V1639" t="str">
        <f>IFERROR(TEXT(VLOOKUP(E1639,Apparatus_List_w_Hours!E:F,2,FALSE),"@"),"")</f>
        <v/>
      </c>
    </row>
    <row r="1640" spans="22:22">
      <c r="V1640" t="str">
        <f>IFERROR(TEXT(VLOOKUP(E1640,Apparatus_List_w_Hours!E:F,2,FALSE),"@"),"")</f>
        <v/>
      </c>
    </row>
    <row r="1641" spans="22:22">
      <c r="V1641" t="str">
        <f>IFERROR(TEXT(VLOOKUP(E1641,Apparatus_List_w_Hours!E:F,2,FALSE),"@"),"")</f>
        <v/>
      </c>
    </row>
    <row r="1642" spans="22:22">
      <c r="V1642" t="str">
        <f>IFERROR(TEXT(VLOOKUP(E1642,Apparatus_List_w_Hours!E:F,2,FALSE),"@"),"")</f>
        <v/>
      </c>
    </row>
    <row r="1643" spans="22:22">
      <c r="V1643" t="str">
        <f>IFERROR(TEXT(VLOOKUP(E1643,Apparatus_List_w_Hours!E:F,2,FALSE),"@"),"")</f>
        <v/>
      </c>
    </row>
    <row r="1644" spans="22:22">
      <c r="V1644" t="str">
        <f>IFERROR(TEXT(VLOOKUP(E1644,Apparatus_List_w_Hours!E:F,2,FALSE),"@"),"")</f>
        <v/>
      </c>
    </row>
    <row r="1645" spans="22:22">
      <c r="V1645" t="str">
        <f>IFERROR(TEXT(VLOOKUP(E1645,Apparatus_List_w_Hours!E:F,2,FALSE),"@"),"")</f>
        <v/>
      </c>
    </row>
    <row r="1646" spans="22:22">
      <c r="V1646" t="str">
        <f>IFERROR(TEXT(VLOOKUP(E1646,Apparatus_List_w_Hours!E:F,2,FALSE),"@"),"")</f>
        <v/>
      </c>
    </row>
    <row r="1647" spans="22:22">
      <c r="V1647" t="str">
        <f>IFERROR(TEXT(VLOOKUP(E1647,Apparatus_List_w_Hours!E:F,2,FALSE),"@"),"")</f>
        <v/>
      </c>
    </row>
    <row r="1648" spans="22:22">
      <c r="V1648" t="str">
        <f>IFERROR(TEXT(VLOOKUP(E1648,Apparatus_List_w_Hours!E:F,2,FALSE),"@"),"")</f>
        <v/>
      </c>
    </row>
    <row r="1649" spans="22:22">
      <c r="V1649" t="str">
        <f>IFERROR(TEXT(VLOOKUP(E1649,Apparatus_List_w_Hours!E:F,2,FALSE),"@"),"")</f>
        <v/>
      </c>
    </row>
    <row r="1650" spans="22:22">
      <c r="V1650" t="str">
        <f>IFERROR(TEXT(VLOOKUP(E1650,Apparatus_List_w_Hours!E:F,2,FALSE),"@"),"")</f>
        <v/>
      </c>
    </row>
    <row r="1651" spans="22:22">
      <c r="V1651" t="str">
        <f>IFERROR(TEXT(VLOOKUP(E1651,Apparatus_List_w_Hours!E:F,2,FALSE),"@"),"")</f>
        <v/>
      </c>
    </row>
    <row r="1652" spans="22:22">
      <c r="V1652" t="str">
        <f>IFERROR(TEXT(VLOOKUP(E1652,Apparatus_List_w_Hours!E:F,2,FALSE),"@"),"")</f>
        <v/>
      </c>
    </row>
    <row r="1653" spans="22:22">
      <c r="V1653" t="str">
        <f>IFERROR(TEXT(VLOOKUP(E1653,Apparatus_List_w_Hours!E:F,2,FALSE),"@"),"")</f>
        <v/>
      </c>
    </row>
    <row r="1654" spans="22:22">
      <c r="V1654" t="str">
        <f>IFERROR(TEXT(VLOOKUP(E1654,Apparatus_List_w_Hours!E:F,2,FALSE),"@"),"")</f>
        <v/>
      </c>
    </row>
    <row r="1655" spans="22:22">
      <c r="V1655" t="str">
        <f>IFERROR(TEXT(VLOOKUP(E1655,Apparatus_List_w_Hours!E:F,2,FALSE),"@"),"")</f>
        <v/>
      </c>
    </row>
    <row r="1656" spans="22:22">
      <c r="V1656" t="str">
        <f>IFERROR(TEXT(VLOOKUP(E1656,Apparatus_List_w_Hours!E:F,2,FALSE),"@"),"")</f>
        <v/>
      </c>
    </row>
    <row r="1657" spans="22:22">
      <c r="V1657" t="str">
        <f>IFERROR(TEXT(VLOOKUP(E1657,Apparatus_List_w_Hours!E:F,2,FALSE),"@"),"")</f>
        <v/>
      </c>
    </row>
    <row r="1658" spans="22:22">
      <c r="V1658" t="str">
        <f>IFERROR(TEXT(VLOOKUP(E1658,Apparatus_List_w_Hours!E:F,2,FALSE),"@"),"")</f>
        <v/>
      </c>
    </row>
    <row r="1659" spans="22:22">
      <c r="V1659" t="str">
        <f>IFERROR(TEXT(VLOOKUP(E1659,Apparatus_List_w_Hours!E:F,2,FALSE),"@"),"")</f>
        <v/>
      </c>
    </row>
    <row r="1660" spans="22:22">
      <c r="V1660" t="str">
        <f>IFERROR(TEXT(VLOOKUP(E1660,Apparatus_List_w_Hours!E:F,2,FALSE),"@"),"")</f>
        <v/>
      </c>
    </row>
    <row r="1661" spans="22:22">
      <c r="V1661" t="str">
        <f>IFERROR(TEXT(VLOOKUP(E1661,Apparatus_List_w_Hours!E:F,2,FALSE),"@"),"")</f>
        <v/>
      </c>
    </row>
    <row r="1662" spans="22:22">
      <c r="V1662" t="str">
        <f>IFERROR(TEXT(VLOOKUP(E1662,Apparatus_List_w_Hours!E:F,2,FALSE),"@"),"")</f>
        <v/>
      </c>
    </row>
    <row r="1663" spans="22:22">
      <c r="V1663" t="str">
        <f>IFERROR(TEXT(VLOOKUP(E1663,Apparatus_List_w_Hours!E:F,2,FALSE),"@"),"")</f>
        <v/>
      </c>
    </row>
    <row r="1664" spans="22:22">
      <c r="V1664" t="str">
        <f>IFERROR(TEXT(VLOOKUP(E1664,Apparatus_List_w_Hours!E:F,2,FALSE),"@"),"")</f>
        <v/>
      </c>
    </row>
    <row r="1665" spans="22:22">
      <c r="V1665" t="str">
        <f>IFERROR(TEXT(VLOOKUP(E1665,Apparatus_List_w_Hours!E:F,2,FALSE),"@"),"")</f>
        <v/>
      </c>
    </row>
    <row r="1666" spans="22:22">
      <c r="V1666" t="str">
        <f>IFERROR(TEXT(VLOOKUP(E1666,Apparatus_List_w_Hours!E:F,2,FALSE),"@"),"")</f>
        <v/>
      </c>
    </row>
    <row r="1667" spans="22:22">
      <c r="V1667" t="str">
        <f>IFERROR(TEXT(VLOOKUP(E1667,Apparatus_List_w_Hours!E:F,2,FALSE),"@"),"")</f>
        <v/>
      </c>
    </row>
    <row r="1668" spans="22:22">
      <c r="V1668" t="str">
        <f>IFERROR(TEXT(VLOOKUP(E1668,Apparatus_List_w_Hours!E:F,2,FALSE),"@"),"")</f>
        <v/>
      </c>
    </row>
    <row r="1669" spans="22:22">
      <c r="V1669" t="str">
        <f>IFERROR(TEXT(VLOOKUP(E1669,Apparatus_List_w_Hours!E:F,2,FALSE),"@"),"")</f>
        <v/>
      </c>
    </row>
    <row r="1670" spans="22:22">
      <c r="V1670" t="str">
        <f>IFERROR(TEXT(VLOOKUP(E1670,Apparatus_List_w_Hours!E:F,2,FALSE),"@"),"")</f>
        <v/>
      </c>
    </row>
    <row r="1671" spans="22:22">
      <c r="V1671" t="str">
        <f>IFERROR(TEXT(VLOOKUP(E1671,Apparatus_List_w_Hours!E:F,2,FALSE),"@"),"")</f>
        <v/>
      </c>
    </row>
    <row r="1672" spans="22:22">
      <c r="V1672" t="str">
        <f>IFERROR(TEXT(VLOOKUP(E1672,Apparatus_List_w_Hours!E:F,2,FALSE),"@"),"")</f>
        <v/>
      </c>
    </row>
    <row r="1673" spans="22:22">
      <c r="V1673" t="str">
        <f>IFERROR(TEXT(VLOOKUP(E1673,Apparatus_List_w_Hours!E:F,2,FALSE),"@"),"")</f>
        <v/>
      </c>
    </row>
    <row r="1674" spans="22:22">
      <c r="V1674" t="str">
        <f>IFERROR(TEXT(VLOOKUP(E1674,Apparatus_List_w_Hours!E:F,2,FALSE),"@"),"")</f>
        <v/>
      </c>
    </row>
    <row r="1675" spans="22:22">
      <c r="V1675" t="str">
        <f>IFERROR(TEXT(VLOOKUP(E1675,Apparatus_List_w_Hours!E:F,2,FALSE),"@"),"")</f>
        <v/>
      </c>
    </row>
    <row r="1676" spans="22:22">
      <c r="V1676" t="str">
        <f>IFERROR(TEXT(VLOOKUP(E1676,Apparatus_List_w_Hours!E:F,2,FALSE),"@"),"")</f>
        <v/>
      </c>
    </row>
    <row r="1677" spans="22:22">
      <c r="V1677" t="str">
        <f>IFERROR(TEXT(VLOOKUP(E1677,Apparatus_List_w_Hours!E:F,2,FALSE),"@"),"")</f>
        <v/>
      </c>
    </row>
    <row r="1678" spans="22:22">
      <c r="V1678" t="str">
        <f>IFERROR(TEXT(VLOOKUP(E1678,Apparatus_List_w_Hours!E:F,2,FALSE),"@"),"")</f>
        <v/>
      </c>
    </row>
    <row r="1679" spans="22:22">
      <c r="V1679" t="str">
        <f>IFERROR(TEXT(VLOOKUP(E1679,Apparatus_List_w_Hours!E:F,2,FALSE),"@"),"")</f>
        <v/>
      </c>
    </row>
    <row r="1680" spans="22:22">
      <c r="V1680" t="str">
        <f>IFERROR(TEXT(VLOOKUP(E1680,Apparatus_List_w_Hours!E:F,2,FALSE),"@"),"")</f>
        <v/>
      </c>
    </row>
    <row r="1681" spans="22:22">
      <c r="V1681" t="str">
        <f>IFERROR(TEXT(VLOOKUP(E1681,Apparatus_List_w_Hours!E:F,2,FALSE),"@"),"")</f>
        <v/>
      </c>
    </row>
    <row r="1682" spans="22:22">
      <c r="V1682" t="str">
        <f>IFERROR(TEXT(VLOOKUP(E1682,Apparatus_List_w_Hours!E:F,2,FALSE),"@"),"")</f>
        <v/>
      </c>
    </row>
    <row r="1683" spans="22:22">
      <c r="V1683" t="str">
        <f>IFERROR(TEXT(VLOOKUP(E1683,Apparatus_List_w_Hours!E:F,2,FALSE),"@"),"")</f>
        <v/>
      </c>
    </row>
    <row r="1684" spans="22:22">
      <c r="V1684" t="str">
        <f>IFERROR(TEXT(VLOOKUP(E1684,Apparatus_List_w_Hours!E:F,2,FALSE),"@"),"")</f>
        <v/>
      </c>
    </row>
    <row r="1685" spans="22:22">
      <c r="V1685" t="str">
        <f>IFERROR(TEXT(VLOOKUP(E1685,Apparatus_List_w_Hours!E:F,2,FALSE),"@"),"")</f>
        <v/>
      </c>
    </row>
    <row r="1686" spans="22:22">
      <c r="V1686" t="str">
        <f>IFERROR(TEXT(VLOOKUP(E1686,Apparatus_List_w_Hours!E:F,2,FALSE),"@"),"")</f>
        <v/>
      </c>
    </row>
    <row r="1687" spans="22:22">
      <c r="V1687" t="str">
        <f>IFERROR(TEXT(VLOOKUP(E1687,Apparatus_List_w_Hours!E:F,2,FALSE),"@"),"")</f>
        <v/>
      </c>
    </row>
    <row r="1688" spans="22:22">
      <c r="V1688" t="str">
        <f>IFERROR(TEXT(VLOOKUP(E1688,Apparatus_List_w_Hours!E:F,2,FALSE),"@"),"")</f>
        <v/>
      </c>
    </row>
    <row r="1689" spans="22:22">
      <c r="V1689" t="str">
        <f>IFERROR(TEXT(VLOOKUP(E1689,Apparatus_List_w_Hours!E:F,2,FALSE),"@"),"")</f>
        <v/>
      </c>
    </row>
    <row r="1690" spans="22:22">
      <c r="V1690" t="str">
        <f>IFERROR(TEXT(VLOOKUP(E1690,Apparatus_List_w_Hours!E:F,2,FALSE),"@"),"")</f>
        <v/>
      </c>
    </row>
    <row r="1691" spans="22:22">
      <c r="V1691" t="str">
        <f>IFERROR(TEXT(VLOOKUP(E1691,Apparatus_List_w_Hours!E:F,2,FALSE),"@"),"")</f>
        <v/>
      </c>
    </row>
    <row r="1692" spans="22:22">
      <c r="V1692" t="str">
        <f>IFERROR(TEXT(VLOOKUP(E1692,Apparatus_List_w_Hours!E:F,2,FALSE),"@"),"")</f>
        <v/>
      </c>
    </row>
    <row r="1693" spans="22:22">
      <c r="V1693" t="str">
        <f>IFERROR(TEXT(VLOOKUP(E1693,Apparatus_List_w_Hours!E:F,2,FALSE),"@"),"")</f>
        <v/>
      </c>
    </row>
    <row r="1694" spans="22:22">
      <c r="V1694" t="str">
        <f>IFERROR(TEXT(VLOOKUP(E1694,Apparatus_List_w_Hours!E:F,2,FALSE),"@"),"")</f>
        <v/>
      </c>
    </row>
    <row r="1695" spans="22:22">
      <c r="V1695" t="str">
        <f>IFERROR(TEXT(VLOOKUP(E1695,Apparatus_List_w_Hours!E:F,2,FALSE),"@"),"")</f>
        <v/>
      </c>
    </row>
    <row r="1696" spans="22:22">
      <c r="V1696" t="str">
        <f>IFERROR(TEXT(VLOOKUP(E1696,Apparatus_List_w_Hours!E:F,2,FALSE),"@"),"")</f>
        <v/>
      </c>
    </row>
    <row r="1697" spans="22:22">
      <c r="V1697" t="str">
        <f>IFERROR(TEXT(VLOOKUP(E1697,Apparatus_List_w_Hours!E:F,2,FALSE),"@"),"")</f>
        <v/>
      </c>
    </row>
    <row r="1698" spans="22:22">
      <c r="V1698" t="str">
        <f>IFERROR(TEXT(VLOOKUP(E1698,Apparatus_List_w_Hours!E:F,2,FALSE),"@"),"")</f>
        <v/>
      </c>
    </row>
    <row r="1699" spans="22:22">
      <c r="V1699" t="str">
        <f>IFERROR(TEXT(VLOOKUP(E1699,Apparatus_List_w_Hours!E:F,2,FALSE),"@"),"")</f>
        <v/>
      </c>
    </row>
    <row r="1700" spans="22:22">
      <c r="V1700" t="str">
        <f>IFERROR(TEXT(VLOOKUP(E1700,Apparatus_List_w_Hours!E:F,2,FALSE),"@"),"")</f>
        <v/>
      </c>
    </row>
    <row r="1701" spans="22:22">
      <c r="V1701" t="str">
        <f>IFERROR(TEXT(VLOOKUP(E1701,Apparatus_List_w_Hours!E:F,2,FALSE),"@"),"")</f>
        <v/>
      </c>
    </row>
    <row r="1702" spans="22:22">
      <c r="V1702" t="str">
        <f>IFERROR(TEXT(VLOOKUP(E1702,Apparatus_List_w_Hours!E:F,2,FALSE),"@"),"")</f>
        <v/>
      </c>
    </row>
    <row r="1703" spans="22:22">
      <c r="V1703" t="str">
        <f>IFERROR(TEXT(VLOOKUP(E1703,Apparatus_List_w_Hours!E:F,2,FALSE),"@"),"")</f>
        <v/>
      </c>
    </row>
    <row r="1704" spans="22:22">
      <c r="V1704" t="str">
        <f>IFERROR(TEXT(VLOOKUP(E1704,Apparatus_List_w_Hours!E:F,2,FALSE),"@"),"")</f>
        <v/>
      </c>
    </row>
    <row r="1705" spans="22:22">
      <c r="V1705" t="str">
        <f>IFERROR(TEXT(VLOOKUP(E1705,Apparatus_List_w_Hours!E:F,2,FALSE),"@"),"")</f>
        <v/>
      </c>
    </row>
    <row r="1706" spans="22:22">
      <c r="V1706" t="str">
        <f>IFERROR(TEXT(VLOOKUP(E1706,Apparatus_List_w_Hours!E:F,2,FALSE),"@"),"")</f>
        <v/>
      </c>
    </row>
    <row r="1707" spans="22:22">
      <c r="V1707" t="str">
        <f>IFERROR(TEXT(VLOOKUP(E1707,Apparatus_List_w_Hours!E:F,2,FALSE),"@"),"")</f>
        <v/>
      </c>
    </row>
    <row r="1708" spans="22:22">
      <c r="V1708" t="str">
        <f>IFERROR(TEXT(VLOOKUP(E1708,Apparatus_List_w_Hours!E:F,2,FALSE),"@"),"")</f>
        <v/>
      </c>
    </row>
    <row r="1709" spans="22:22">
      <c r="V1709" t="str">
        <f>IFERROR(TEXT(VLOOKUP(E1709,Apparatus_List_w_Hours!E:F,2,FALSE),"@"),"")</f>
        <v/>
      </c>
    </row>
    <row r="1710" spans="22:22">
      <c r="V1710" t="str">
        <f>IFERROR(TEXT(VLOOKUP(E1710,Apparatus_List_w_Hours!E:F,2,FALSE),"@"),"")</f>
        <v/>
      </c>
    </row>
    <row r="1711" spans="22:22">
      <c r="V1711" t="str">
        <f>IFERROR(TEXT(VLOOKUP(E1711,Apparatus_List_w_Hours!E:F,2,FALSE),"@"),"")</f>
        <v/>
      </c>
    </row>
    <row r="1712" spans="22:22">
      <c r="V1712" t="str">
        <f>IFERROR(TEXT(VLOOKUP(E1712,Apparatus_List_w_Hours!E:F,2,FALSE),"@"),"")</f>
        <v/>
      </c>
    </row>
    <row r="1713" spans="22:22">
      <c r="V1713" t="str">
        <f>IFERROR(TEXT(VLOOKUP(E1713,Apparatus_List_w_Hours!E:F,2,FALSE),"@"),"")</f>
        <v/>
      </c>
    </row>
    <row r="1714" spans="22:22">
      <c r="V1714" t="str">
        <f>IFERROR(TEXT(VLOOKUP(E1714,Apparatus_List_w_Hours!E:F,2,FALSE),"@"),"")</f>
        <v/>
      </c>
    </row>
    <row r="1715" spans="22:22">
      <c r="V1715" t="str">
        <f>IFERROR(TEXT(VLOOKUP(E1715,Apparatus_List_w_Hours!E:F,2,FALSE),"@"),"")</f>
        <v/>
      </c>
    </row>
    <row r="1716" spans="22:22">
      <c r="V1716" t="str">
        <f>IFERROR(TEXT(VLOOKUP(E1716,Apparatus_List_w_Hours!E:F,2,FALSE),"@"),"")</f>
        <v/>
      </c>
    </row>
    <row r="1717" spans="22:22">
      <c r="V1717" t="str">
        <f>IFERROR(TEXT(VLOOKUP(E1717,Apparatus_List_w_Hours!E:F,2,FALSE),"@"),"")</f>
        <v/>
      </c>
    </row>
    <row r="1718" spans="22:22">
      <c r="V1718" t="str">
        <f>IFERROR(TEXT(VLOOKUP(E1718,Apparatus_List_w_Hours!E:F,2,FALSE),"@"),"")</f>
        <v/>
      </c>
    </row>
    <row r="1719" spans="22:22">
      <c r="V1719" t="str">
        <f>IFERROR(TEXT(VLOOKUP(E1719,Apparatus_List_w_Hours!E:F,2,FALSE),"@"),"")</f>
        <v/>
      </c>
    </row>
    <row r="1720" spans="22:22">
      <c r="V1720" t="str">
        <f>IFERROR(TEXT(VLOOKUP(E1720,Apparatus_List_w_Hours!E:F,2,FALSE),"@"),"")</f>
        <v/>
      </c>
    </row>
    <row r="1721" spans="22:22">
      <c r="V1721" t="str">
        <f>IFERROR(TEXT(VLOOKUP(E1721,Apparatus_List_w_Hours!E:F,2,FALSE),"@"),"")</f>
        <v/>
      </c>
    </row>
    <row r="1722" spans="22:22">
      <c r="V1722" t="str">
        <f>IFERROR(TEXT(VLOOKUP(E1722,Apparatus_List_w_Hours!E:F,2,FALSE),"@"),"")</f>
        <v/>
      </c>
    </row>
    <row r="1723" spans="22:22">
      <c r="V1723" t="str">
        <f>IFERROR(TEXT(VLOOKUP(E1723,Apparatus_List_w_Hours!E:F,2,FALSE),"@"),"")</f>
        <v/>
      </c>
    </row>
    <row r="1724" spans="22:22">
      <c r="V1724" t="str">
        <f>IFERROR(TEXT(VLOOKUP(E1724,Apparatus_List_w_Hours!E:F,2,FALSE),"@"),"")</f>
        <v/>
      </c>
    </row>
    <row r="1725" spans="22:22">
      <c r="V1725" t="str">
        <f>IFERROR(TEXT(VLOOKUP(E1725,Apparatus_List_w_Hours!E:F,2,FALSE),"@"),"")</f>
        <v/>
      </c>
    </row>
    <row r="1726" spans="22:22">
      <c r="V1726" t="str">
        <f>IFERROR(TEXT(VLOOKUP(E1726,Apparatus_List_w_Hours!E:F,2,FALSE),"@"),"")</f>
        <v/>
      </c>
    </row>
    <row r="1727" spans="22:22">
      <c r="V1727" t="str">
        <f>IFERROR(TEXT(VLOOKUP(E1727,Apparatus_List_w_Hours!E:F,2,FALSE),"@"),"")</f>
        <v/>
      </c>
    </row>
    <row r="1728" spans="22:22">
      <c r="V1728" t="str">
        <f>IFERROR(TEXT(VLOOKUP(E1728,Apparatus_List_w_Hours!E:F,2,FALSE),"@"),"")</f>
        <v/>
      </c>
    </row>
    <row r="1729" spans="22:22">
      <c r="V1729" t="str">
        <f>IFERROR(TEXT(VLOOKUP(E1729,Apparatus_List_w_Hours!E:F,2,FALSE),"@"),"")</f>
        <v/>
      </c>
    </row>
    <row r="1730" spans="22:22">
      <c r="V1730" t="str">
        <f>IFERROR(TEXT(VLOOKUP(E1730,Apparatus_List_w_Hours!E:F,2,FALSE),"@"),"")</f>
        <v/>
      </c>
    </row>
    <row r="1731" spans="22:22">
      <c r="V1731" t="str">
        <f>IFERROR(TEXT(VLOOKUP(E1731,Apparatus_List_w_Hours!E:F,2,FALSE),"@"),"")</f>
        <v/>
      </c>
    </row>
    <row r="1732" spans="22:22">
      <c r="V1732" t="str">
        <f>IFERROR(TEXT(VLOOKUP(E1732,Apparatus_List_w_Hours!E:F,2,FALSE),"@"),"")</f>
        <v/>
      </c>
    </row>
    <row r="1733" spans="22:22">
      <c r="V1733" t="str">
        <f>IFERROR(TEXT(VLOOKUP(E1733,Apparatus_List_w_Hours!E:F,2,FALSE),"@"),"")</f>
        <v/>
      </c>
    </row>
    <row r="1734" spans="22:22">
      <c r="V1734" t="str">
        <f>IFERROR(TEXT(VLOOKUP(E1734,Apparatus_List_w_Hours!E:F,2,FALSE),"@"),"")</f>
        <v/>
      </c>
    </row>
    <row r="1735" spans="22:22">
      <c r="V1735" t="str">
        <f>IFERROR(TEXT(VLOOKUP(E1735,Apparatus_List_w_Hours!E:F,2,FALSE),"@"),"")</f>
        <v/>
      </c>
    </row>
    <row r="1736" spans="22:22">
      <c r="V1736" t="str">
        <f>IFERROR(TEXT(VLOOKUP(E1736,Apparatus_List_w_Hours!E:F,2,FALSE),"@"),"")</f>
        <v/>
      </c>
    </row>
    <row r="1737" spans="22:22">
      <c r="V1737" t="str">
        <f>IFERROR(TEXT(VLOOKUP(E1737,Apparatus_List_w_Hours!E:F,2,FALSE),"@"),"")</f>
        <v/>
      </c>
    </row>
    <row r="1738" spans="22:22">
      <c r="V1738" t="str">
        <f>IFERROR(TEXT(VLOOKUP(E1738,Apparatus_List_w_Hours!E:F,2,FALSE),"@"),"")</f>
        <v/>
      </c>
    </row>
    <row r="1739" spans="22:22">
      <c r="V1739" t="str">
        <f>IFERROR(TEXT(VLOOKUP(E1739,Apparatus_List_w_Hours!E:F,2,FALSE),"@"),"")</f>
        <v/>
      </c>
    </row>
    <row r="1740" spans="22:22">
      <c r="V1740" t="str">
        <f>IFERROR(TEXT(VLOOKUP(E1740,Apparatus_List_w_Hours!E:F,2,FALSE),"@"),"")</f>
        <v/>
      </c>
    </row>
    <row r="1741" spans="22:22">
      <c r="V1741" t="str">
        <f>IFERROR(TEXT(VLOOKUP(E1741,Apparatus_List_w_Hours!E:F,2,FALSE),"@"),"")</f>
        <v/>
      </c>
    </row>
    <row r="1742" spans="22:22">
      <c r="V1742" t="str">
        <f>IFERROR(TEXT(VLOOKUP(E1742,Apparatus_List_w_Hours!E:F,2,FALSE),"@"),"")</f>
        <v/>
      </c>
    </row>
    <row r="1743" spans="22:22">
      <c r="V1743" t="str">
        <f>IFERROR(TEXT(VLOOKUP(E1743,Apparatus_List_w_Hours!E:F,2,FALSE),"@"),"")</f>
        <v/>
      </c>
    </row>
    <row r="1744" spans="22:22">
      <c r="V1744" t="str">
        <f>IFERROR(TEXT(VLOOKUP(E1744,Apparatus_List_w_Hours!E:F,2,FALSE),"@"),"")</f>
        <v/>
      </c>
    </row>
    <row r="1745" spans="22:22">
      <c r="V1745" t="str">
        <f>IFERROR(TEXT(VLOOKUP(E1745,Apparatus_List_w_Hours!E:F,2,FALSE),"@"),"")</f>
        <v/>
      </c>
    </row>
    <row r="1746" spans="22:22">
      <c r="V1746" t="str">
        <f>IFERROR(TEXT(VLOOKUP(E1746,Apparatus_List_w_Hours!E:F,2,FALSE),"@"),"")</f>
        <v/>
      </c>
    </row>
    <row r="1747" spans="22:22">
      <c r="V1747" t="str">
        <f>IFERROR(TEXT(VLOOKUP(E1747,Apparatus_List_w_Hours!E:F,2,FALSE),"@"),"")</f>
        <v/>
      </c>
    </row>
    <row r="1748" spans="22:22">
      <c r="V1748" t="str">
        <f>IFERROR(TEXT(VLOOKUP(E1748,Apparatus_List_w_Hours!E:F,2,FALSE),"@"),"")</f>
        <v/>
      </c>
    </row>
    <row r="1749" spans="22:22">
      <c r="V1749" t="str">
        <f>IFERROR(TEXT(VLOOKUP(E1749,Apparatus_List_w_Hours!E:F,2,FALSE),"@"),"")</f>
        <v/>
      </c>
    </row>
    <row r="1750" spans="22:22">
      <c r="V1750" t="str">
        <f>IFERROR(TEXT(VLOOKUP(E1750,Apparatus_List_w_Hours!E:F,2,FALSE),"@"),"")</f>
        <v/>
      </c>
    </row>
    <row r="1751" spans="22:22">
      <c r="V1751" t="str">
        <f>IFERROR(TEXT(VLOOKUP(E1751,Apparatus_List_w_Hours!E:F,2,FALSE),"@"),"")</f>
        <v/>
      </c>
    </row>
    <row r="1752" spans="22:22">
      <c r="V1752" t="str">
        <f>IFERROR(TEXT(VLOOKUP(E1752,Apparatus_List_w_Hours!E:F,2,FALSE),"@"),"")</f>
        <v/>
      </c>
    </row>
    <row r="1753" spans="22:22">
      <c r="V1753" t="str">
        <f>IFERROR(TEXT(VLOOKUP(E1753,Apparatus_List_w_Hours!E:F,2,FALSE),"@"),"")</f>
        <v/>
      </c>
    </row>
    <row r="1754" spans="22:22">
      <c r="V1754" t="str">
        <f>IFERROR(TEXT(VLOOKUP(E1754,Apparatus_List_w_Hours!E:F,2,FALSE),"@"),"")</f>
        <v/>
      </c>
    </row>
    <row r="1755" spans="22:22">
      <c r="V1755" t="str">
        <f>IFERROR(TEXT(VLOOKUP(E1755,Apparatus_List_w_Hours!E:F,2,FALSE),"@"),"")</f>
        <v/>
      </c>
    </row>
    <row r="1756" spans="22:22">
      <c r="V1756" t="str">
        <f>IFERROR(TEXT(VLOOKUP(E1756,Apparatus_List_w_Hours!E:F,2,FALSE),"@"),"")</f>
        <v/>
      </c>
    </row>
    <row r="1757" spans="22:22">
      <c r="V1757" t="str">
        <f>IFERROR(TEXT(VLOOKUP(E1757,Apparatus_List_w_Hours!E:F,2,FALSE),"@"),"")</f>
        <v/>
      </c>
    </row>
    <row r="1758" spans="22:22">
      <c r="V1758" t="str">
        <f>IFERROR(TEXT(VLOOKUP(E1758,Apparatus_List_w_Hours!E:F,2,FALSE),"@"),"")</f>
        <v/>
      </c>
    </row>
    <row r="1759" spans="22:22">
      <c r="V1759" t="str">
        <f>IFERROR(TEXT(VLOOKUP(E1759,Apparatus_List_w_Hours!E:F,2,FALSE),"@"),"")</f>
        <v/>
      </c>
    </row>
    <row r="1760" spans="22:22">
      <c r="V1760" t="str">
        <f>IFERROR(TEXT(VLOOKUP(E1760,Apparatus_List_w_Hours!E:F,2,FALSE),"@"),"")</f>
        <v/>
      </c>
    </row>
    <row r="1761" spans="22:22">
      <c r="V1761" t="str">
        <f>IFERROR(TEXT(VLOOKUP(E1761,Apparatus_List_w_Hours!E:F,2,FALSE),"@"),"")</f>
        <v/>
      </c>
    </row>
    <row r="1762" spans="22:22">
      <c r="V1762" t="str">
        <f>IFERROR(TEXT(VLOOKUP(E1762,Apparatus_List_w_Hours!E:F,2,FALSE),"@"),"")</f>
        <v/>
      </c>
    </row>
    <row r="1763" spans="22:22">
      <c r="V1763" t="str">
        <f>IFERROR(TEXT(VLOOKUP(E1763,Apparatus_List_w_Hours!E:F,2,FALSE),"@"),"")</f>
        <v/>
      </c>
    </row>
    <row r="1764" spans="22:22">
      <c r="V1764" t="str">
        <f>IFERROR(TEXT(VLOOKUP(E1764,Apparatus_List_w_Hours!E:F,2,FALSE),"@"),"")</f>
        <v/>
      </c>
    </row>
    <row r="1765" spans="22:22">
      <c r="V1765" t="str">
        <f>IFERROR(TEXT(VLOOKUP(E1765,Apparatus_List_w_Hours!E:F,2,FALSE),"@"),"")</f>
        <v/>
      </c>
    </row>
    <row r="1766" spans="22:22">
      <c r="V1766" t="str">
        <f>IFERROR(TEXT(VLOOKUP(E1766,Apparatus_List_w_Hours!E:F,2,FALSE),"@"),"")</f>
        <v/>
      </c>
    </row>
    <row r="1767" spans="22:22">
      <c r="V1767" t="str">
        <f>IFERROR(TEXT(VLOOKUP(E1767,Apparatus_List_w_Hours!E:F,2,FALSE),"@"),"")</f>
        <v/>
      </c>
    </row>
    <row r="1768" spans="22:22">
      <c r="V1768" t="str">
        <f>IFERROR(TEXT(VLOOKUP(E1768,Apparatus_List_w_Hours!E:F,2,FALSE),"@"),"")</f>
        <v/>
      </c>
    </row>
    <row r="1769" spans="22:22">
      <c r="V1769" t="str">
        <f>IFERROR(TEXT(VLOOKUP(E1769,Apparatus_List_w_Hours!E:F,2,FALSE),"@"),"")</f>
        <v/>
      </c>
    </row>
    <row r="1770" spans="22:22">
      <c r="V1770" t="str">
        <f>IFERROR(TEXT(VLOOKUP(E1770,Apparatus_List_w_Hours!E:F,2,FALSE),"@"),"")</f>
        <v/>
      </c>
    </row>
    <row r="1771" spans="22:22">
      <c r="V1771" t="str">
        <f>IFERROR(TEXT(VLOOKUP(E1771,Apparatus_List_w_Hours!E:F,2,FALSE),"@"),"")</f>
        <v/>
      </c>
    </row>
    <row r="1772" spans="22:22">
      <c r="V1772" t="str">
        <f>IFERROR(TEXT(VLOOKUP(E1772,Apparatus_List_w_Hours!E:F,2,FALSE),"@"),"")</f>
        <v/>
      </c>
    </row>
    <row r="1773" spans="22:22">
      <c r="V1773" t="str">
        <f>IFERROR(TEXT(VLOOKUP(E1773,Apparatus_List_w_Hours!E:F,2,FALSE),"@"),"")</f>
        <v/>
      </c>
    </row>
    <row r="1774" spans="22:22">
      <c r="V1774" t="str">
        <f>IFERROR(TEXT(VLOOKUP(E1774,Apparatus_List_w_Hours!E:F,2,FALSE),"@"),"")</f>
        <v/>
      </c>
    </row>
    <row r="1775" spans="22:22">
      <c r="V1775" t="str">
        <f>IFERROR(TEXT(VLOOKUP(E1775,Apparatus_List_w_Hours!E:F,2,FALSE),"@"),"")</f>
        <v/>
      </c>
    </row>
    <row r="1776" spans="22:22">
      <c r="V1776" t="str">
        <f>IFERROR(TEXT(VLOOKUP(E1776,Apparatus_List_w_Hours!E:F,2,FALSE),"@"),"")</f>
        <v/>
      </c>
    </row>
    <row r="1777" spans="22:22">
      <c r="V1777" t="str">
        <f>IFERROR(TEXT(VLOOKUP(E1777,Apparatus_List_w_Hours!E:F,2,FALSE),"@"),"")</f>
        <v/>
      </c>
    </row>
    <row r="1778" spans="22:22">
      <c r="V1778" t="str">
        <f>IFERROR(TEXT(VLOOKUP(E1778,Apparatus_List_w_Hours!E:F,2,FALSE),"@"),"")</f>
        <v/>
      </c>
    </row>
    <row r="1779" spans="22:22">
      <c r="V1779" t="str">
        <f>IFERROR(TEXT(VLOOKUP(E1779,Apparatus_List_w_Hours!E:F,2,FALSE),"@"),"")</f>
        <v/>
      </c>
    </row>
    <row r="1780" spans="22:22">
      <c r="V1780" t="str">
        <f>IFERROR(TEXT(VLOOKUP(E1780,Apparatus_List_w_Hours!E:F,2,FALSE),"@"),"")</f>
        <v/>
      </c>
    </row>
    <row r="1781" spans="22:22">
      <c r="V1781" t="str">
        <f>IFERROR(TEXT(VLOOKUP(E1781,Apparatus_List_w_Hours!E:F,2,FALSE),"@"),"")</f>
        <v/>
      </c>
    </row>
    <row r="1782" spans="22:22">
      <c r="V1782" t="str">
        <f>IFERROR(TEXT(VLOOKUP(E1782,Apparatus_List_w_Hours!E:F,2,FALSE),"@"),"")</f>
        <v/>
      </c>
    </row>
    <row r="1783" spans="22:22">
      <c r="V1783" t="str">
        <f>IFERROR(TEXT(VLOOKUP(E1783,Apparatus_List_w_Hours!E:F,2,FALSE),"@"),"")</f>
        <v/>
      </c>
    </row>
    <row r="1784" spans="22:22">
      <c r="V1784" t="str">
        <f>IFERROR(TEXT(VLOOKUP(E1784,Apparatus_List_w_Hours!E:F,2,FALSE),"@"),"")</f>
        <v/>
      </c>
    </row>
    <row r="1785" spans="22:22">
      <c r="V1785" t="str">
        <f>IFERROR(TEXT(VLOOKUP(E1785,Apparatus_List_w_Hours!E:F,2,FALSE),"@"),"")</f>
        <v/>
      </c>
    </row>
    <row r="1786" spans="22:22">
      <c r="V1786" t="str">
        <f>IFERROR(TEXT(VLOOKUP(E1786,Apparatus_List_w_Hours!E:F,2,FALSE),"@"),"")</f>
        <v/>
      </c>
    </row>
    <row r="1787" spans="22:22">
      <c r="V1787" t="str">
        <f>IFERROR(TEXT(VLOOKUP(E1787,Apparatus_List_w_Hours!E:F,2,FALSE),"@"),"")</f>
        <v/>
      </c>
    </row>
    <row r="1788" spans="22:22">
      <c r="V1788" t="str">
        <f>IFERROR(TEXT(VLOOKUP(E1788,Apparatus_List_w_Hours!E:F,2,FALSE),"@"),"")</f>
        <v/>
      </c>
    </row>
    <row r="1789" spans="22:22">
      <c r="V1789" t="str">
        <f>IFERROR(TEXT(VLOOKUP(E1789,Apparatus_List_w_Hours!E:F,2,FALSE),"@"),"")</f>
        <v/>
      </c>
    </row>
    <row r="1790" spans="22:22">
      <c r="V1790" t="str">
        <f>IFERROR(TEXT(VLOOKUP(E1790,Apparatus_List_w_Hours!E:F,2,FALSE),"@"),"")</f>
        <v/>
      </c>
    </row>
    <row r="1791" spans="22:22">
      <c r="V1791" t="str">
        <f>IFERROR(TEXT(VLOOKUP(E1791,Apparatus_List_w_Hours!E:F,2,FALSE),"@"),"")</f>
        <v/>
      </c>
    </row>
    <row r="1792" spans="22:22">
      <c r="V1792" t="str">
        <f>IFERROR(TEXT(VLOOKUP(E1792,Apparatus_List_w_Hours!E:F,2,FALSE),"@"),"")</f>
        <v/>
      </c>
    </row>
    <row r="1793" spans="22:22">
      <c r="V1793" t="str">
        <f>IFERROR(TEXT(VLOOKUP(E1793,Apparatus_List_w_Hours!E:F,2,FALSE),"@"),"")</f>
        <v/>
      </c>
    </row>
    <row r="1794" spans="22:22">
      <c r="V1794" t="str">
        <f>IFERROR(TEXT(VLOOKUP(E1794,Apparatus_List_w_Hours!E:F,2,FALSE),"@"),"")</f>
        <v/>
      </c>
    </row>
    <row r="1795" spans="22:22">
      <c r="V1795" t="str">
        <f>IFERROR(TEXT(VLOOKUP(E1795,Apparatus_List_w_Hours!E:F,2,FALSE),"@"),"")</f>
        <v/>
      </c>
    </row>
    <row r="1796" spans="22:22">
      <c r="V1796" t="str">
        <f>IFERROR(TEXT(VLOOKUP(E1796,Apparatus_List_w_Hours!E:F,2,FALSE),"@"),"")</f>
        <v/>
      </c>
    </row>
    <row r="1797" spans="22:22">
      <c r="V1797" t="str">
        <f>IFERROR(TEXT(VLOOKUP(E1797,Apparatus_List_w_Hours!E:F,2,FALSE),"@"),"")</f>
        <v/>
      </c>
    </row>
    <row r="1798" spans="22:22">
      <c r="V1798" t="str">
        <f>IFERROR(TEXT(VLOOKUP(E1798,Apparatus_List_w_Hours!E:F,2,FALSE),"@"),"")</f>
        <v/>
      </c>
    </row>
    <row r="1799" spans="22:22">
      <c r="V1799" t="str">
        <f>IFERROR(TEXT(VLOOKUP(E1799,Apparatus_List_w_Hours!E:F,2,FALSE),"@"),"")</f>
        <v/>
      </c>
    </row>
    <row r="1800" spans="22:22">
      <c r="V1800" t="str">
        <f>IFERROR(TEXT(VLOOKUP(E1800,Apparatus_List_w_Hours!E:F,2,FALSE),"@"),"")</f>
        <v/>
      </c>
    </row>
    <row r="1801" spans="22:22">
      <c r="V1801" t="str">
        <f>IFERROR(TEXT(VLOOKUP(E1801,Apparatus_List_w_Hours!E:F,2,FALSE),"@"),"")</f>
        <v/>
      </c>
    </row>
    <row r="1802" spans="22:22">
      <c r="V1802" t="str">
        <f>IFERROR(TEXT(VLOOKUP(E1802,Apparatus_List_w_Hours!E:F,2,FALSE),"@"),"")</f>
        <v/>
      </c>
    </row>
    <row r="1803" spans="22:22">
      <c r="V1803" t="str">
        <f>IFERROR(TEXT(VLOOKUP(E1803,Apparatus_List_w_Hours!E:F,2,FALSE),"@"),"")</f>
        <v/>
      </c>
    </row>
    <row r="1804" spans="22:22">
      <c r="V1804" t="str">
        <f>IFERROR(TEXT(VLOOKUP(E1804,Apparatus_List_w_Hours!E:F,2,FALSE),"@"),"")</f>
        <v/>
      </c>
    </row>
    <row r="1805" spans="22:22">
      <c r="V1805" t="str">
        <f>IFERROR(TEXT(VLOOKUP(E1805,Apparatus_List_w_Hours!E:F,2,FALSE),"@"),"")</f>
        <v/>
      </c>
    </row>
    <row r="1806" spans="22:22">
      <c r="V1806" t="str">
        <f>IFERROR(TEXT(VLOOKUP(E1806,Apparatus_List_w_Hours!E:F,2,FALSE),"@"),"")</f>
        <v/>
      </c>
    </row>
    <row r="1807" spans="22:22">
      <c r="V1807" t="str">
        <f>IFERROR(TEXT(VLOOKUP(E1807,Apparatus_List_w_Hours!E:F,2,FALSE),"@"),"")</f>
        <v/>
      </c>
    </row>
    <row r="1808" spans="22:22">
      <c r="V1808" t="str">
        <f>IFERROR(TEXT(VLOOKUP(E1808,Apparatus_List_w_Hours!E:F,2,FALSE),"@"),"")</f>
        <v/>
      </c>
    </row>
    <row r="1809" spans="22:22">
      <c r="V1809" t="str">
        <f>IFERROR(TEXT(VLOOKUP(E1809,Apparatus_List_w_Hours!E:F,2,FALSE),"@"),"")</f>
        <v/>
      </c>
    </row>
    <row r="1810" spans="22:22">
      <c r="V1810" t="str">
        <f>IFERROR(TEXT(VLOOKUP(E1810,Apparatus_List_w_Hours!E:F,2,FALSE),"@"),"")</f>
        <v/>
      </c>
    </row>
    <row r="1811" spans="22:22">
      <c r="V1811" t="str">
        <f>IFERROR(TEXT(VLOOKUP(E1811,Apparatus_List_w_Hours!E:F,2,FALSE),"@"),"")</f>
        <v/>
      </c>
    </row>
    <row r="1812" spans="22:22">
      <c r="V1812" t="str">
        <f>IFERROR(TEXT(VLOOKUP(E1812,Apparatus_List_w_Hours!E:F,2,FALSE),"@"),"")</f>
        <v/>
      </c>
    </row>
    <row r="1813" spans="22:22">
      <c r="V1813" t="str">
        <f>IFERROR(TEXT(VLOOKUP(E1813,Apparatus_List_w_Hours!E:F,2,FALSE),"@"),"")</f>
        <v/>
      </c>
    </row>
    <row r="1814" spans="22:22">
      <c r="V1814" t="str">
        <f>IFERROR(TEXT(VLOOKUP(E1814,Apparatus_List_w_Hours!E:F,2,FALSE),"@"),"")</f>
        <v/>
      </c>
    </row>
    <row r="1815" spans="22:22">
      <c r="V1815" t="str">
        <f>IFERROR(TEXT(VLOOKUP(E1815,Apparatus_List_w_Hours!E:F,2,FALSE),"@"),"")</f>
        <v/>
      </c>
    </row>
    <row r="1816" spans="22:22">
      <c r="V1816" t="str">
        <f>IFERROR(TEXT(VLOOKUP(E1816,Apparatus_List_w_Hours!E:F,2,FALSE),"@"),"")</f>
        <v/>
      </c>
    </row>
    <row r="1817" spans="22:22">
      <c r="V1817" t="str">
        <f>IFERROR(TEXT(VLOOKUP(E1817,Apparatus_List_w_Hours!E:F,2,FALSE),"@"),"")</f>
        <v/>
      </c>
    </row>
    <row r="1818" spans="22:22">
      <c r="V1818" t="str">
        <f>IFERROR(TEXT(VLOOKUP(E1818,Apparatus_List_w_Hours!E:F,2,FALSE),"@"),"")</f>
        <v/>
      </c>
    </row>
    <row r="1819" spans="22:22">
      <c r="V1819" t="str">
        <f>IFERROR(TEXT(VLOOKUP(E1819,Apparatus_List_w_Hours!E:F,2,FALSE),"@"),"")</f>
        <v/>
      </c>
    </row>
    <row r="1820" spans="22:22">
      <c r="V1820" t="str">
        <f>IFERROR(TEXT(VLOOKUP(E1820,Apparatus_List_w_Hours!E:F,2,FALSE),"@"),"")</f>
        <v/>
      </c>
    </row>
    <row r="1821" spans="22:22">
      <c r="V1821" t="str">
        <f>IFERROR(TEXT(VLOOKUP(E1821,Apparatus_List_w_Hours!E:F,2,FALSE),"@"),"")</f>
        <v/>
      </c>
    </row>
    <row r="1822" spans="22:22">
      <c r="V1822" t="str">
        <f>IFERROR(TEXT(VLOOKUP(E1822,Apparatus_List_w_Hours!E:F,2,FALSE),"@"),"")</f>
        <v/>
      </c>
    </row>
    <row r="1823" spans="22:22">
      <c r="V1823" t="str">
        <f>IFERROR(TEXT(VLOOKUP(E1823,Apparatus_List_w_Hours!E:F,2,FALSE),"@"),"")</f>
        <v/>
      </c>
    </row>
    <row r="1824" spans="22:22">
      <c r="V1824" t="str">
        <f>IFERROR(TEXT(VLOOKUP(E1824,Apparatus_List_w_Hours!E:F,2,FALSE),"@"),"")</f>
        <v/>
      </c>
    </row>
    <row r="1825" spans="22:22">
      <c r="V1825" t="str">
        <f>IFERROR(TEXT(VLOOKUP(E1825,Apparatus_List_w_Hours!E:F,2,FALSE),"@"),"")</f>
        <v/>
      </c>
    </row>
    <row r="1826" spans="22:22">
      <c r="V1826" t="str">
        <f>IFERROR(TEXT(VLOOKUP(E1826,Apparatus_List_w_Hours!E:F,2,FALSE),"@"),"")</f>
        <v/>
      </c>
    </row>
    <row r="1827" spans="22:22">
      <c r="V1827" t="str">
        <f>IFERROR(TEXT(VLOOKUP(E1827,Apparatus_List_w_Hours!E:F,2,FALSE),"@"),"")</f>
        <v/>
      </c>
    </row>
    <row r="1828" spans="22:22">
      <c r="V1828" t="str">
        <f>IFERROR(TEXT(VLOOKUP(E1828,Apparatus_List_w_Hours!E:F,2,FALSE),"@"),"")</f>
        <v/>
      </c>
    </row>
    <row r="1829" spans="22:22">
      <c r="V1829" t="str">
        <f>IFERROR(TEXT(VLOOKUP(E1829,Apparatus_List_w_Hours!E:F,2,FALSE),"@"),"")</f>
        <v/>
      </c>
    </row>
    <row r="1830" spans="22:22">
      <c r="V1830" t="str">
        <f>IFERROR(TEXT(VLOOKUP(E1830,Apparatus_List_w_Hours!E:F,2,FALSE),"@"),"")</f>
        <v/>
      </c>
    </row>
    <row r="1831" spans="22:22">
      <c r="V1831" t="str">
        <f>IFERROR(TEXT(VLOOKUP(E1831,Apparatus_List_w_Hours!E:F,2,FALSE),"@"),"")</f>
        <v/>
      </c>
    </row>
    <row r="1832" spans="22:22">
      <c r="V1832" t="str">
        <f>IFERROR(TEXT(VLOOKUP(E1832,Apparatus_List_w_Hours!E:F,2,FALSE),"@"),"")</f>
        <v/>
      </c>
    </row>
    <row r="1833" spans="22:22">
      <c r="V1833" t="str">
        <f>IFERROR(TEXT(VLOOKUP(E1833,Apparatus_List_w_Hours!E:F,2,FALSE),"@"),"")</f>
        <v/>
      </c>
    </row>
    <row r="1834" spans="22:22">
      <c r="V1834" t="str">
        <f>IFERROR(TEXT(VLOOKUP(E1834,Apparatus_List_w_Hours!E:F,2,FALSE),"@"),"")</f>
        <v/>
      </c>
    </row>
    <row r="1835" spans="22:22">
      <c r="V1835" t="str">
        <f>IFERROR(TEXT(VLOOKUP(E1835,Apparatus_List_w_Hours!E:F,2,FALSE),"@"),"")</f>
        <v/>
      </c>
    </row>
    <row r="1836" spans="22:22">
      <c r="V1836" t="str">
        <f>IFERROR(TEXT(VLOOKUP(E1836,Apparatus_List_w_Hours!E:F,2,FALSE),"@"),"")</f>
        <v/>
      </c>
    </row>
    <row r="1837" spans="22:22">
      <c r="V1837" t="str">
        <f>IFERROR(TEXT(VLOOKUP(E1837,Apparatus_List_w_Hours!E:F,2,FALSE),"@"),"")</f>
        <v/>
      </c>
    </row>
    <row r="1838" spans="22:22">
      <c r="V1838" t="str">
        <f>IFERROR(TEXT(VLOOKUP(E1838,Apparatus_List_w_Hours!E:F,2,FALSE),"@"),"")</f>
        <v/>
      </c>
    </row>
    <row r="1839" spans="22:22">
      <c r="V1839" t="str">
        <f>IFERROR(TEXT(VLOOKUP(E1839,Apparatus_List_w_Hours!E:F,2,FALSE),"@"),"")</f>
        <v/>
      </c>
    </row>
    <row r="1840" spans="22:22">
      <c r="V1840" t="str">
        <f>IFERROR(TEXT(VLOOKUP(E1840,Apparatus_List_w_Hours!E:F,2,FALSE),"@"),"")</f>
        <v/>
      </c>
    </row>
    <row r="1841" spans="22:22">
      <c r="V1841" t="str">
        <f>IFERROR(TEXT(VLOOKUP(E1841,Apparatus_List_w_Hours!E:F,2,FALSE),"@"),"")</f>
        <v/>
      </c>
    </row>
    <row r="1842" spans="22:22">
      <c r="V1842" t="str">
        <f>IFERROR(TEXT(VLOOKUP(E1842,Apparatus_List_w_Hours!E:F,2,FALSE),"@"),"")</f>
        <v/>
      </c>
    </row>
    <row r="1843" spans="22:22">
      <c r="V1843" t="str">
        <f>IFERROR(TEXT(VLOOKUP(E1843,Apparatus_List_w_Hours!E:F,2,FALSE),"@"),"")</f>
        <v/>
      </c>
    </row>
    <row r="1844" spans="22:22">
      <c r="V1844" t="str">
        <f>IFERROR(TEXT(VLOOKUP(E1844,Apparatus_List_w_Hours!E:F,2,FALSE),"@"),"")</f>
        <v/>
      </c>
    </row>
    <row r="1845" spans="22:22">
      <c r="V1845" t="str">
        <f>IFERROR(TEXT(VLOOKUP(E1845,Apparatus_List_w_Hours!E:F,2,FALSE),"@"),"")</f>
        <v/>
      </c>
    </row>
    <row r="1846" spans="22:22">
      <c r="V1846" t="str">
        <f>IFERROR(TEXT(VLOOKUP(E1846,Apparatus_List_w_Hours!E:F,2,FALSE),"@"),"")</f>
        <v/>
      </c>
    </row>
    <row r="1847" spans="22:22">
      <c r="V1847" t="str">
        <f>IFERROR(TEXT(VLOOKUP(E1847,Apparatus_List_w_Hours!E:F,2,FALSE),"@"),"")</f>
        <v/>
      </c>
    </row>
    <row r="1848" spans="22:22">
      <c r="V1848" t="str">
        <f>IFERROR(TEXT(VLOOKUP(E1848,Apparatus_List_w_Hours!E:F,2,FALSE),"@"),"")</f>
        <v/>
      </c>
    </row>
    <row r="1849" spans="22:22">
      <c r="V1849" t="str">
        <f>IFERROR(TEXT(VLOOKUP(E1849,Apparatus_List_w_Hours!E:F,2,FALSE),"@"),"")</f>
        <v/>
      </c>
    </row>
    <row r="1850" spans="22:22">
      <c r="V1850" t="str">
        <f>IFERROR(TEXT(VLOOKUP(E1850,Apparatus_List_w_Hours!E:F,2,FALSE),"@"),"")</f>
        <v/>
      </c>
    </row>
    <row r="1851" spans="22:22">
      <c r="V1851" t="str">
        <f>IFERROR(TEXT(VLOOKUP(E1851,Apparatus_List_w_Hours!E:F,2,FALSE),"@"),"")</f>
        <v/>
      </c>
    </row>
    <row r="1852" spans="22:22">
      <c r="V1852" t="str">
        <f>IFERROR(TEXT(VLOOKUP(E1852,Apparatus_List_w_Hours!E:F,2,FALSE),"@"),"")</f>
        <v/>
      </c>
    </row>
    <row r="1853" spans="22:22">
      <c r="V1853" t="str">
        <f>IFERROR(TEXT(VLOOKUP(E1853,Apparatus_List_w_Hours!E:F,2,FALSE),"@"),"")</f>
        <v/>
      </c>
    </row>
    <row r="1854" spans="22:22">
      <c r="V1854" t="str">
        <f>IFERROR(TEXT(VLOOKUP(E1854,Apparatus_List_w_Hours!E:F,2,FALSE),"@"),"")</f>
        <v/>
      </c>
    </row>
    <row r="1855" spans="22:22">
      <c r="V1855" t="str">
        <f>IFERROR(TEXT(VLOOKUP(E1855,Apparatus_List_w_Hours!E:F,2,FALSE),"@"),"")</f>
        <v/>
      </c>
    </row>
    <row r="1856" spans="22:22">
      <c r="V1856" t="str">
        <f>IFERROR(TEXT(VLOOKUP(E1856,Apparatus_List_w_Hours!E:F,2,FALSE),"@"),"")</f>
        <v/>
      </c>
    </row>
    <row r="1857" spans="22:22">
      <c r="V1857" t="str">
        <f>IFERROR(TEXT(VLOOKUP(E1857,Apparatus_List_w_Hours!E:F,2,FALSE),"@"),"")</f>
        <v/>
      </c>
    </row>
    <row r="1858" spans="22:22">
      <c r="V1858" t="str">
        <f>IFERROR(TEXT(VLOOKUP(E1858,Apparatus_List_w_Hours!E:F,2,FALSE),"@"),"")</f>
        <v/>
      </c>
    </row>
    <row r="1859" spans="22:22">
      <c r="V1859" t="str">
        <f>IFERROR(TEXT(VLOOKUP(E1859,Apparatus_List_w_Hours!E:F,2,FALSE),"@"),"")</f>
        <v/>
      </c>
    </row>
    <row r="1860" spans="22:22">
      <c r="V1860" t="str">
        <f>IFERROR(TEXT(VLOOKUP(E1860,Apparatus_List_w_Hours!E:F,2,FALSE),"@"),"")</f>
        <v/>
      </c>
    </row>
    <row r="1861" spans="22:22">
      <c r="V1861" t="str">
        <f>IFERROR(TEXT(VLOOKUP(E1861,Apparatus_List_w_Hours!E:F,2,FALSE),"@"),"")</f>
        <v/>
      </c>
    </row>
    <row r="1862" spans="22:22">
      <c r="V1862" t="str">
        <f>IFERROR(TEXT(VLOOKUP(E1862,Apparatus_List_w_Hours!E:F,2,FALSE),"@"),"")</f>
        <v/>
      </c>
    </row>
    <row r="1863" spans="22:22">
      <c r="V1863" t="str">
        <f>IFERROR(TEXT(VLOOKUP(E1863,Apparatus_List_w_Hours!E:F,2,FALSE),"@"),"")</f>
        <v/>
      </c>
    </row>
    <row r="1864" spans="22:22">
      <c r="V1864" t="str">
        <f>IFERROR(TEXT(VLOOKUP(E1864,Apparatus_List_w_Hours!E:F,2,FALSE),"@"),"")</f>
        <v/>
      </c>
    </row>
    <row r="1865" spans="22:22">
      <c r="V1865" t="str">
        <f>IFERROR(TEXT(VLOOKUP(E1865,Apparatus_List_w_Hours!E:F,2,FALSE),"@"),"")</f>
        <v/>
      </c>
    </row>
    <row r="1866" spans="22:22">
      <c r="V1866" t="str">
        <f>IFERROR(TEXT(VLOOKUP(E1866,Apparatus_List_w_Hours!E:F,2,FALSE),"@"),"")</f>
        <v/>
      </c>
    </row>
    <row r="1867" spans="22:22">
      <c r="V1867" t="str">
        <f>IFERROR(TEXT(VLOOKUP(E1867,Apparatus_List_w_Hours!E:F,2,FALSE),"@"),"")</f>
        <v/>
      </c>
    </row>
    <row r="1868" spans="22:22">
      <c r="V1868" t="str">
        <f>IFERROR(TEXT(VLOOKUP(E1868,Apparatus_List_w_Hours!E:F,2,FALSE),"@"),"")</f>
        <v/>
      </c>
    </row>
    <row r="1869" spans="22:22">
      <c r="V1869" t="str">
        <f>IFERROR(TEXT(VLOOKUP(E1869,Apparatus_List_w_Hours!E:F,2,FALSE),"@"),"")</f>
        <v/>
      </c>
    </row>
    <row r="1870" spans="22:22">
      <c r="V1870" t="str">
        <f>IFERROR(TEXT(VLOOKUP(E1870,Apparatus_List_w_Hours!E:F,2,FALSE),"@"),"")</f>
        <v/>
      </c>
    </row>
    <row r="1871" spans="22:22">
      <c r="V1871" t="str">
        <f>IFERROR(TEXT(VLOOKUP(E1871,Apparatus_List_w_Hours!E:F,2,FALSE),"@"),"")</f>
        <v/>
      </c>
    </row>
    <row r="1872" spans="22:22">
      <c r="V1872" t="str">
        <f>IFERROR(TEXT(VLOOKUP(E1872,Apparatus_List_w_Hours!E:F,2,FALSE),"@"),"")</f>
        <v/>
      </c>
    </row>
    <row r="1873" spans="22:22">
      <c r="V1873" t="str">
        <f>IFERROR(TEXT(VLOOKUP(E1873,Apparatus_List_w_Hours!E:F,2,FALSE),"@"),"")</f>
        <v/>
      </c>
    </row>
    <row r="1874" spans="22:22">
      <c r="V1874" t="str">
        <f>IFERROR(TEXT(VLOOKUP(E1874,Apparatus_List_w_Hours!E:F,2,FALSE),"@"),"")</f>
        <v/>
      </c>
    </row>
    <row r="1875" spans="22:22">
      <c r="V1875" t="str">
        <f>IFERROR(TEXT(VLOOKUP(E1875,Apparatus_List_w_Hours!E:F,2,FALSE),"@"),"")</f>
        <v/>
      </c>
    </row>
    <row r="1876" spans="22:22">
      <c r="V1876" t="str">
        <f>IFERROR(TEXT(VLOOKUP(E1876,Apparatus_List_w_Hours!E:F,2,FALSE),"@"),"")</f>
        <v/>
      </c>
    </row>
    <row r="1877" spans="22:22">
      <c r="V1877" t="str">
        <f>IFERROR(TEXT(VLOOKUP(E1877,Apparatus_List_w_Hours!E:F,2,FALSE),"@"),"")</f>
        <v/>
      </c>
    </row>
    <row r="1878" spans="22:22">
      <c r="V1878" t="str">
        <f>IFERROR(TEXT(VLOOKUP(E1878,Apparatus_List_w_Hours!E:F,2,FALSE),"@"),"")</f>
        <v/>
      </c>
    </row>
    <row r="1879" spans="22:22">
      <c r="V1879" t="str">
        <f>IFERROR(TEXT(VLOOKUP(E1879,Apparatus_List_w_Hours!E:F,2,FALSE),"@"),"")</f>
        <v/>
      </c>
    </row>
    <row r="1880" spans="22:22">
      <c r="V1880" t="str">
        <f>IFERROR(TEXT(VLOOKUP(E1880,Apparatus_List_w_Hours!E:F,2,FALSE),"@"),"")</f>
        <v/>
      </c>
    </row>
    <row r="1881" spans="22:22">
      <c r="V1881" t="str">
        <f>IFERROR(TEXT(VLOOKUP(E1881,Apparatus_List_w_Hours!E:F,2,FALSE),"@"),"")</f>
        <v/>
      </c>
    </row>
    <row r="1882" spans="22:22">
      <c r="V1882" t="str">
        <f>IFERROR(TEXT(VLOOKUP(E1882,Apparatus_List_w_Hours!E:F,2,FALSE),"@"),"")</f>
        <v/>
      </c>
    </row>
    <row r="1883" spans="22:22">
      <c r="V1883" t="str">
        <f>IFERROR(TEXT(VLOOKUP(E1883,Apparatus_List_w_Hours!E:F,2,FALSE),"@"),"")</f>
        <v/>
      </c>
    </row>
    <row r="1884" spans="22:22">
      <c r="V1884" t="str">
        <f>IFERROR(TEXT(VLOOKUP(E1884,Apparatus_List_w_Hours!E:F,2,FALSE),"@"),"")</f>
        <v/>
      </c>
    </row>
    <row r="1885" spans="22:22">
      <c r="V1885" t="str">
        <f>IFERROR(TEXT(VLOOKUP(E1885,Apparatus_List_w_Hours!E:F,2,FALSE),"@"),"")</f>
        <v/>
      </c>
    </row>
    <row r="1886" spans="22:22">
      <c r="V1886" t="str">
        <f>IFERROR(TEXT(VLOOKUP(E1886,Apparatus_List_w_Hours!E:F,2,FALSE),"@"),"")</f>
        <v/>
      </c>
    </row>
    <row r="1887" spans="22:22">
      <c r="V1887" t="str">
        <f>IFERROR(TEXT(VLOOKUP(E1887,Apparatus_List_w_Hours!E:F,2,FALSE),"@"),"")</f>
        <v/>
      </c>
    </row>
    <row r="1888" spans="22:22">
      <c r="V1888" t="str">
        <f>IFERROR(TEXT(VLOOKUP(E1888,Apparatus_List_w_Hours!E:F,2,FALSE),"@"),"")</f>
        <v/>
      </c>
    </row>
    <row r="1889" spans="22:22">
      <c r="V1889" t="str">
        <f>IFERROR(TEXT(VLOOKUP(E1889,Apparatus_List_w_Hours!E:F,2,FALSE),"@"),"")</f>
        <v/>
      </c>
    </row>
    <row r="1890" spans="22:22">
      <c r="V1890" t="str">
        <f>IFERROR(TEXT(VLOOKUP(E1890,Apparatus_List_w_Hours!E:F,2,FALSE),"@"),"")</f>
        <v/>
      </c>
    </row>
    <row r="1891" spans="22:22">
      <c r="V1891" t="str">
        <f>IFERROR(TEXT(VLOOKUP(E1891,Apparatus_List_w_Hours!E:F,2,FALSE),"@"),"")</f>
        <v/>
      </c>
    </row>
    <row r="1892" spans="22:22">
      <c r="V1892" t="str">
        <f>IFERROR(TEXT(VLOOKUP(E1892,Apparatus_List_w_Hours!E:F,2,FALSE),"@"),"")</f>
        <v/>
      </c>
    </row>
    <row r="1893" spans="22:22">
      <c r="V1893" t="str">
        <f>IFERROR(TEXT(VLOOKUP(E1893,Apparatus_List_w_Hours!E:F,2,FALSE),"@"),"")</f>
        <v/>
      </c>
    </row>
    <row r="1894" spans="22:22">
      <c r="V1894" t="str">
        <f>IFERROR(TEXT(VLOOKUP(E1894,Apparatus_List_w_Hours!E:F,2,FALSE),"@"),"")</f>
        <v/>
      </c>
    </row>
    <row r="1895" spans="22:22">
      <c r="V1895" t="str">
        <f>IFERROR(TEXT(VLOOKUP(E1895,Apparatus_List_w_Hours!E:F,2,FALSE),"@"),"")</f>
        <v/>
      </c>
    </row>
    <row r="1896" spans="22:22">
      <c r="V1896" t="str">
        <f>IFERROR(TEXT(VLOOKUP(E1896,Apparatus_List_w_Hours!E:F,2,FALSE),"@"),"")</f>
        <v/>
      </c>
    </row>
    <row r="1897" spans="22:22">
      <c r="V1897" t="str">
        <f>IFERROR(TEXT(VLOOKUP(E1897,Apparatus_List_w_Hours!E:F,2,FALSE),"@"),"")</f>
        <v/>
      </c>
    </row>
    <row r="1898" spans="22:22">
      <c r="V1898" t="str">
        <f>IFERROR(TEXT(VLOOKUP(E1898,Apparatus_List_w_Hours!E:F,2,FALSE),"@"),"")</f>
        <v/>
      </c>
    </row>
    <row r="1899" spans="22:22">
      <c r="V1899" t="str">
        <f>IFERROR(TEXT(VLOOKUP(E1899,Apparatus_List_w_Hours!E:F,2,FALSE),"@"),"")</f>
        <v/>
      </c>
    </row>
    <row r="1900" spans="22:22">
      <c r="V1900" t="str">
        <f>IFERROR(TEXT(VLOOKUP(E1900,Apparatus_List_w_Hours!E:F,2,FALSE),"@"),"")</f>
        <v/>
      </c>
    </row>
    <row r="1901" spans="22:22">
      <c r="V1901" t="str">
        <f>IFERROR(TEXT(VLOOKUP(E1901,Apparatus_List_w_Hours!E:F,2,FALSE),"@"),"")</f>
        <v/>
      </c>
    </row>
    <row r="1902" spans="22:22">
      <c r="V1902" t="str">
        <f>IFERROR(TEXT(VLOOKUP(E1902,Apparatus_List_w_Hours!E:F,2,FALSE),"@"),"")</f>
        <v/>
      </c>
    </row>
    <row r="1903" spans="22:22">
      <c r="V1903" t="str">
        <f>IFERROR(TEXT(VLOOKUP(E1903,Apparatus_List_w_Hours!E:F,2,FALSE),"@"),"")</f>
        <v/>
      </c>
    </row>
    <row r="1904" spans="22:22">
      <c r="V1904" t="str">
        <f>IFERROR(TEXT(VLOOKUP(E1904,Apparatus_List_w_Hours!E:F,2,FALSE),"@"),"")</f>
        <v/>
      </c>
    </row>
    <row r="1905" spans="22:22">
      <c r="V1905" t="str">
        <f>IFERROR(TEXT(VLOOKUP(E1905,Apparatus_List_w_Hours!E:F,2,FALSE),"@"),"")</f>
        <v/>
      </c>
    </row>
    <row r="1906" spans="22:22">
      <c r="V1906" t="str">
        <f>IFERROR(TEXT(VLOOKUP(E1906,Apparatus_List_w_Hours!E:F,2,FALSE),"@"),"")</f>
        <v/>
      </c>
    </row>
    <row r="1907" spans="22:22">
      <c r="V1907" t="str">
        <f>IFERROR(TEXT(VLOOKUP(E1907,Apparatus_List_w_Hours!E:F,2,FALSE),"@"),"")</f>
        <v/>
      </c>
    </row>
    <row r="1908" spans="22:22">
      <c r="V1908" t="str">
        <f>IFERROR(TEXT(VLOOKUP(E1908,Apparatus_List_w_Hours!E:F,2,FALSE),"@"),"")</f>
        <v/>
      </c>
    </row>
    <row r="1909" spans="22:22">
      <c r="V1909" t="str">
        <f>IFERROR(TEXT(VLOOKUP(E1909,Apparatus_List_w_Hours!E:F,2,FALSE),"@"),"")</f>
        <v/>
      </c>
    </row>
    <row r="1910" spans="22:22">
      <c r="V1910" t="str">
        <f>IFERROR(TEXT(VLOOKUP(E1910,Apparatus_List_w_Hours!E:F,2,FALSE),"@"),"")</f>
        <v/>
      </c>
    </row>
    <row r="1911" spans="22:22">
      <c r="V1911" t="str">
        <f>IFERROR(TEXT(VLOOKUP(E1911,Apparatus_List_w_Hours!E:F,2,FALSE),"@"),"")</f>
        <v/>
      </c>
    </row>
    <row r="1912" spans="22:22">
      <c r="V1912" t="str">
        <f>IFERROR(TEXT(VLOOKUP(E1912,Apparatus_List_w_Hours!E:F,2,FALSE),"@"),"")</f>
        <v/>
      </c>
    </row>
    <row r="1913" spans="22:22">
      <c r="V1913" t="str">
        <f>IFERROR(TEXT(VLOOKUP(E1913,Apparatus_List_w_Hours!E:F,2,FALSE),"@"),"")</f>
        <v/>
      </c>
    </row>
    <row r="1914" spans="22:22">
      <c r="V1914" t="str">
        <f>IFERROR(TEXT(VLOOKUP(E1914,Apparatus_List_w_Hours!E:F,2,FALSE),"@"),"")</f>
        <v/>
      </c>
    </row>
    <row r="1915" spans="22:22">
      <c r="V1915" t="str">
        <f>IFERROR(TEXT(VLOOKUP(E1915,Apparatus_List_w_Hours!E:F,2,FALSE),"@"),"")</f>
        <v/>
      </c>
    </row>
    <row r="1916" spans="22:22">
      <c r="V1916" t="str">
        <f>IFERROR(TEXT(VLOOKUP(E1916,Apparatus_List_w_Hours!E:F,2,FALSE),"@"),"")</f>
        <v/>
      </c>
    </row>
    <row r="1917" spans="22:22">
      <c r="V1917" t="str">
        <f>IFERROR(TEXT(VLOOKUP(E1917,Apparatus_List_w_Hours!E:F,2,FALSE),"@"),"")</f>
        <v/>
      </c>
    </row>
    <row r="1918" spans="22:22">
      <c r="V1918" t="str">
        <f>IFERROR(TEXT(VLOOKUP(E1918,Apparatus_List_w_Hours!E:F,2,FALSE),"@"),"")</f>
        <v/>
      </c>
    </row>
    <row r="1919" spans="22:22">
      <c r="V1919" t="str">
        <f>IFERROR(TEXT(VLOOKUP(E1919,Apparatus_List_w_Hours!E:F,2,FALSE),"@"),"")</f>
        <v/>
      </c>
    </row>
    <row r="1920" spans="22:22">
      <c r="V1920" t="str">
        <f>IFERROR(TEXT(VLOOKUP(E1920,Apparatus_List_w_Hours!E:F,2,FALSE),"@"),"")</f>
        <v/>
      </c>
    </row>
    <row r="1921" spans="22:22">
      <c r="V1921" t="str">
        <f>IFERROR(TEXT(VLOOKUP(E1921,Apparatus_List_w_Hours!E:F,2,FALSE),"@"),"")</f>
        <v/>
      </c>
    </row>
    <row r="1922" spans="22:22">
      <c r="V1922" t="str">
        <f>IFERROR(TEXT(VLOOKUP(E1922,Apparatus_List_w_Hours!E:F,2,FALSE),"@"),"")</f>
        <v/>
      </c>
    </row>
    <row r="1923" spans="22:22">
      <c r="V1923" t="str">
        <f>IFERROR(TEXT(VLOOKUP(E1923,Apparatus_List_w_Hours!E:F,2,FALSE),"@"),"")</f>
        <v/>
      </c>
    </row>
    <row r="1924" spans="22:22">
      <c r="V1924" t="str">
        <f>IFERROR(TEXT(VLOOKUP(E1924,Apparatus_List_w_Hours!E:F,2,FALSE),"@"),"")</f>
        <v/>
      </c>
    </row>
    <row r="1925" spans="22:22">
      <c r="V1925" t="str">
        <f>IFERROR(TEXT(VLOOKUP(E1925,Apparatus_List_w_Hours!E:F,2,FALSE),"@"),"")</f>
        <v/>
      </c>
    </row>
    <row r="1926" spans="22:22">
      <c r="V1926" t="str">
        <f>IFERROR(TEXT(VLOOKUP(E1926,Apparatus_List_w_Hours!E:F,2,FALSE),"@"),"")</f>
        <v/>
      </c>
    </row>
    <row r="1927" spans="22:22">
      <c r="V1927" t="str">
        <f>IFERROR(TEXT(VLOOKUP(E1927,Apparatus_List_w_Hours!E:F,2,FALSE),"@"),"")</f>
        <v/>
      </c>
    </row>
    <row r="1928" spans="22:22">
      <c r="V1928" t="str">
        <f>IFERROR(TEXT(VLOOKUP(E1928,Apparatus_List_w_Hours!E:F,2,FALSE),"@"),"")</f>
        <v/>
      </c>
    </row>
    <row r="1929" spans="22:22">
      <c r="V1929" t="str">
        <f>IFERROR(TEXT(VLOOKUP(E1929,Apparatus_List_w_Hours!E:F,2,FALSE),"@"),"")</f>
        <v/>
      </c>
    </row>
    <row r="1930" spans="22:22">
      <c r="V1930" t="str">
        <f>IFERROR(TEXT(VLOOKUP(E1930,Apparatus_List_w_Hours!E:F,2,FALSE),"@"),"")</f>
        <v/>
      </c>
    </row>
    <row r="1931" spans="22:22">
      <c r="V1931" t="str">
        <f>IFERROR(TEXT(VLOOKUP(E1931,Apparatus_List_w_Hours!E:F,2,FALSE),"@"),"")</f>
        <v/>
      </c>
    </row>
    <row r="1932" spans="22:22">
      <c r="V1932" t="str">
        <f>IFERROR(TEXT(VLOOKUP(E1932,Apparatus_List_w_Hours!E:F,2,FALSE),"@"),"")</f>
        <v/>
      </c>
    </row>
    <row r="1933" spans="22:22">
      <c r="V1933" t="str">
        <f>IFERROR(TEXT(VLOOKUP(E1933,Apparatus_List_w_Hours!E:F,2,FALSE),"@"),"")</f>
        <v/>
      </c>
    </row>
    <row r="1934" spans="22:22">
      <c r="V1934" t="str">
        <f>IFERROR(TEXT(VLOOKUP(E1934,Apparatus_List_w_Hours!E:F,2,FALSE),"@"),"")</f>
        <v/>
      </c>
    </row>
    <row r="1935" spans="22:22">
      <c r="V1935" t="str">
        <f>IFERROR(TEXT(VLOOKUP(E1935,Apparatus_List_w_Hours!E:F,2,FALSE),"@"),"")</f>
        <v/>
      </c>
    </row>
    <row r="1936" spans="22:22">
      <c r="V1936" t="str">
        <f>IFERROR(TEXT(VLOOKUP(E1936,Apparatus_List_w_Hours!E:F,2,FALSE),"@"),"")</f>
        <v/>
      </c>
    </row>
    <row r="1937" spans="22:22">
      <c r="V1937" t="str">
        <f>IFERROR(TEXT(VLOOKUP(E1937,Apparatus_List_w_Hours!E:F,2,FALSE),"@"),"")</f>
        <v/>
      </c>
    </row>
    <row r="1938" spans="22:22">
      <c r="V1938" t="str">
        <f>IFERROR(TEXT(VLOOKUP(E1938,Apparatus_List_w_Hours!E:F,2,FALSE),"@"),"")</f>
        <v/>
      </c>
    </row>
    <row r="1939" spans="22:22">
      <c r="V1939" t="str">
        <f>IFERROR(TEXT(VLOOKUP(E1939,Apparatus_List_w_Hours!E:F,2,FALSE),"@"),"")</f>
        <v/>
      </c>
    </row>
    <row r="1940" spans="22:22">
      <c r="V1940" t="str">
        <f>IFERROR(TEXT(VLOOKUP(E1940,Apparatus_List_w_Hours!E:F,2,FALSE),"@"),"")</f>
        <v/>
      </c>
    </row>
    <row r="1941" spans="22:22">
      <c r="V1941" t="str">
        <f>IFERROR(TEXT(VLOOKUP(E1941,Apparatus_List_w_Hours!E:F,2,FALSE),"@"),"")</f>
        <v/>
      </c>
    </row>
    <row r="1942" spans="22:22">
      <c r="V1942" t="str">
        <f>IFERROR(TEXT(VLOOKUP(E1942,Apparatus_List_w_Hours!E:F,2,FALSE),"@"),"")</f>
        <v/>
      </c>
    </row>
    <row r="1943" spans="22:22">
      <c r="V1943" t="str">
        <f>IFERROR(TEXT(VLOOKUP(E1943,Apparatus_List_w_Hours!E:F,2,FALSE),"@"),"")</f>
        <v/>
      </c>
    </row>
    <row r="1944" spans="22:22">
      <c r="V1944" t="str">
        <f>IFERROR(TEXT(VLOOKUP(E1944,Apparatus_List_w_Hours!E:F,2,FALSE),"@"),"")</f>
        <v/>
      </c>
    </row>
    <row r="1945" spans="22:22">
      <c r="V1945" t="str">
        <f>IFERROR(TEXT(VLOOKUP(E1945,Apparatus_List_w_Hours!E:F,2,FALSE),"@"),"")</f>
        <v/>
      </c>
    </row>
    <row r="1946" spans="22:22">
      <c r="V1946" t="str">
        <f>IFERROR(TEXT(VLOOKUP(E1946,Apparatus_List_w_Hours!E:F,2,FALSE),"@"),"")</f>
        <v/>
      </c>
    </row>
    <row r="1947" spans="22:22">
      <c r="V1947" t="str">
        <f>IFERROR(TEXT(VLOOKUP(E1947,Apparatus_List_w_Hours!E:F,2,FALSE),"@"),"")</f>
        <v/>
      </c>
    </row>
    <row r="1948" spans="22:22">
      <c r="V1948" t="str">
        <f>IFERROR(TEXT(VLOOKUP(E1948,Apparatus_List_w_Hours!E:F,2,FALSE),"@"),"")</f>
        <v/>
      </c>
    </row>
    <row r="1949" spans="22:22">
      <c r="V1949" t="str">
        <f>IFERROR(TEXT(VLOOKUP(E1949,Apparatus_List_w_Hours!E:F,2,FALSE),"@"),"")</f>
        <v/>
      </c>
    </row>
    <row r="1950" spans="22:22">
      <c r="V1950" t="str">
        <f>IFERROR(TEXT(VLOOKUP(E1950,Apparatus_List_w_Hours!E:F,2,FALSE),"@"),"")</f>
        <v/>
      </c>
    </row>
    <row r="1951" spans="22:22">
      <c r="V1951" t="str">
        <f>IFERROR(TEXT(VLOOKUP(E1951,Apparatus_List_w_Hours!E:F,2,FALSE),"@"),"")</f>
        <v/>
      </c>
    </row>
    <row r="1952" spans="22:22">
      <c r="V1952" t="str">
        <f>IFERROR(TEXT(VLOOKUP(E1952,Apparatus_List_w_Hours!E:F,2,FALSE),"@"),"")</f>
        <v/>
      </c>
    </row>
    <row r="1953" spans="22:22">
      <c r="V1953" t="str">
        <f>IFERROR(TEXT(VLOOKUP(E1953,Apparatus_List_w_Hours!E:F,2,FALSE),"@"),"")</f>
        <v/>
      </c>
    </row>
    <row r="1954" spans="22:22">
      <c r="V1954" t="str">
        <f>IFERROR(TEXT(VLOOKUP(E1954,Apparatus_List_w_Hours!E:F,2,FALSE),"@"),"")</f>
        <v/>
      </c>
    </row>
    <row r="1955" spans="22:22">
      <c r="V1955" t="str">
        <f>IFERROR(TEXT(VLOOKUP(E1955,Apparatus_List_w_Hours!E:F,2,FALSE),"@"),"")</f>
        <v/>
      </c>
    </row>
    <row r="1956" spans="22:22">
      <c r="V1956" t="str">
        <f>IFERROR(TEXT(VLOOKUP(E1956,Apparatus_List_w_Hours!E:F,2,FALSE),"@"),"")</f>
        <v/>
      </c>
    </row>
    <row r="1957" spans="22:22">
      <c r="V1957" t="str">
        <f>IFERROR(TEXT(VLOOKUP(E1957,Apparatus_List_w_Hours!E:F,2,FALSE),"@"),"")</f>
        <v/>
      </c>
    </row>
    <row r="1958" spans="22:22">
      <c r="V1958" t="str">
        <f>IFERROR(TEXT(VLOOKUP(E1958,Apparatus_List_w_Hours!E:F,2,FALSE),"@"),"")</f>
        <v/>
      </c>
    </row>
    <row r="1959" spans="22:22">
      <c r="V1959" t="str">
        <f>IFERROR(TEXT(VLOOKUP(E1959,Apparatus_List_w_Hours!E:F,2,FALSE),"@"),"")</f>
        <v/>
      </c>
    </row>
    <row r="1960" spans="22:22">
      <c r="V1960" t="str">
        <f>IFERROR(TEXT(VLOOKUP(E1960,Apparatus_List_w_Hours!E:F,2,FALSE),"@"),"")</f>
        <v/>
      </c>
    </row>
    <row r="1961" spans="22:22">
      <c r="V1961" t="str">
        <f>IFERROR(TEXT(VLOOKUP(E1961,Apparatus_List_w_Hours!E:F,2,FALSE),"@"),"")</f>
        <v/>
      </c>
    </row>
    <row r="1962" spans="22:22">
      <c r="V1962" t="str">
        <f>IFERROR(TEXT(VLOOKUP(E1962,Apparatus_List_w_Hours!E:F,2,FALSE),"@"),"")</f>
        <v/>
      </c>
    </row>
    <row r="1963" spans="22:22">
      <c r="V1963" t="str">
        <f>IFERROR(TEXT(VLOOKUP(E1963,Apparatus_List_w_Hours!E:F,2,FALSE),"@"),"")</f>
        <v/>
      </c>
    </row>
    <row r="1964" spans="22:22">
      <c r="V1964" t="str">
        <f>IFERROR(TEXT(VLOOKUP(E1964,Apparatus_List_w_Hours!E:F,2,FALSE),"@"),"")</f>
        <v/>
      </c>
    </row>
    <row r="1965" spans="22:22">
      <c r="V1965" t="str">
        <f>IFERROR(TEXT(VLOOKUP(E1965,Apparatus_List_w_Hours!E:F,2,FALSE),"@"),"")</f>
        <v/>
      </c>
    </row>
    <row r="1966" spans="22:22">
      <c r="V1966" t="str">
        <f>IFERROR(TEXT(VLOOKUP(E1966,Apparatus_List_w_Hours!E:F,2,FALSE),"@"),"")</f>
        <v/>
      </c>
    </row>
    <row r="1967" spans="22:22">
      <c r="V1967" t="str">
        <f>IFERROR(TEXT(VLOOKUP(E1967,Apparatus_List_w_Hours!E:F,2,FALSE),"@"),"")</f>
        <v/>
      </c>
    </row>
    <row r="1968" spans="22:22">
      <c r="V1968" t="str">
        <f>IFERROR(TEXT(VLOOKUP(E1968,Apparatus_List_w_Hours!E:F,2,FALSE),"@"),"")</f>
        <v/>
      </c>
    </row>
    <row r="1969" spans="22:22">
      <c r="V1969" t="str">
        <f>IFERROR(TEXT(VLOOKUP(E1969,Apparatus_List_w_Hours!E:F,2,FALSE),"@"),"")</f>
        <v/>
      </c>
    </row>
    <row r="1970" spans="22:22">
      <c r="V1970" t="str">
        <f>IFERROR(TEXT(VLOOKUP(E1970,Apparatus_List_w_Hours!E:F,2,FALSE),"@"),"")</f>
        <v/>
      </c>
    </row>
    <row r="1971" spans="22:22">
      <c r="V1971" t="str">
        <f>IFERROR(TEXT(VLOOKUP(E1971,Apparatus_List_w_Hours!E:F,2,FALSE),"@"),"")</f>
        <v/>
      </c>
    </row>
    <row r="1972" spans="22:22">
      <c r="V1972" t="str">
        <f>IFERROR(TEXT(VLOOKUP(E1972,Apparatus_List_w_Hours!E:F,2,FALSE),"@"),"")</f>
        <v/>
      </c>
    </row>
    <row r="1973" spans="22:22">
      <c r="V1973" t="str">
        <f>IFERROR(TEXT(VLOOKUP(E1973,Apparatus_List_w_Hours!E:F,2,FALSE),"@"),"")</f>
        <v/>
      </c>
    </row>
    <row r="1974" spans="22:22">
      <c r="V1974" t="str">
        <f>IFERROR(TEXT(VLOOKUP(E1974,Apparatus_List_w_Hours!E:F,2,FALSE),"@"),"")</f>
        <v/>
      </c>
    </row>
    <row r="1975" spans="22:22">
      <c r="V1975" t="str">
        <f>IFERROR(TEXT(VLOOKUP(E1975,Apparatus_List_w_Hours!E:F,2,FALSE),"@"),"")</f>
        <v/>
      </c>
    </row>
    <row r="1976" spans="22:22">
      <c r="V1976" t="str">
        <f>IFERROR(TEXT(VLOOKUP(E1976,Apparatus_List_w_Hours!E:F,2,FALSE),"@"),"")</f>
        <v/>
      </c>
    </row>
    <row r="1977" spans="22:22">
      <c r="V1977" t="str">
        <f>IFERROR(TEXT(VLOOKUP(E1977,Apparatus_List_w_Hours!E:F,2,FALSE),"@"),"")</f>
        <v/>
      </c>
    </row>
    <row r="1978" spans="22:22">
      <c r="V1978" t="str">
        <f>IFERROR(TEXT(VLOOKUP(E1978,Apparatus_List_w_Hours!E:F,2,FALSE),"@"),"")</f>
        <v/>
      </c>
    </row>
    <row r="1979" spans="22:22">
      <c r="V1979" t="str">
        <f>IFERROR(TEXT(VLOOKUP(E1979,Apparatus_List_w_Hours!E:F,2,FALSE),"@"),"")</f>
        <v/>
      </c>
    </row>
    <row r="1980" spans="22:22">
      <c r="V1980" t="str">
        <f>IFERROR(TEXT(VLOOKUP(E1980,Apparatus_List_w_Hours!E:F,2,FALSE),"@"),"")</f>
        <v/>
      </c>
    </row>
    <row r="1981" spans="22:22">
      <c r="V1981" t="str">
        <f>IFERROR(TEXT(VLOOKUP(E1981,Apparatus_List_w_Hours!E:F,2,FALSE),"@"),"")</f>
        <v/>
      </c>
    </row>
    <row r="1982" spans="22:22">
      <c r="V1982" t="str">
        <f>IFERROR(TEXT(VLOOKUP(E1982,Apparatus_List_w_Hours!E:F,2,FALSE),"@"),"")</f>
        <v/>
      </c>
    </row>
    <row r="1983" spans="22:22">
      <c r="V1983" t="str">
        <f>IFERROR(TEXT(VLOOKUP(E1983,Apparatus_List_w_Hours!E:F,2,FALSE),"@"),"")</f>
        <v/>
      </c>
    </row>
    <row r="1984" spans="22:22">
      <c r="V1984" t="str">
        <f>IFERROR(TEXT(VLOOKUP(E1984,Apparatus_List_w_Hours!E:F,2,FALSE),"@"),"")</f>
        <v/>
      </c>
    </row>
    <row r="1985" spans="22:22">
      <c r="V1985" t="str">
        <f>IFERROR(TEXT(VLOOKUP(E1985,Apparatus_List_w_Hours!E:F,2,FALSE),"@"),"")</f>
        <v/>
      </c>
    </row>
    <row r="1986" spans="22:22">
      <c r="V1986" t="str">
        <f>IFERROR(TEXT(VLOOKUP(E1986,Apparatus_List_w_Hours!E:F,2,FALSE),"@"),"")</f>
        <v/>
      </c>
    </row>
    <row r="1987" spans="22:22">
      <c r="V1987" t="str">
        <f>IFERROR(TEXT(VLOOKUP(E1987,Apparatus_List_w_Hours!E:F,2,FALSE),"@"),"")</f>
        <v/>
      </c>
    </row>
    <row r="1988" spans="22:22">
      <c r="V1988" t="str">
        <f>IFERROR(TEXT(VLOOKUP(E1988,Apparatus_List_w_Hours!E:F,2,FALSE),"@"),"")</f>
        <v/>
      </c>
    </row>
    <row r="1989" spans="22:22">
      <c r="V1989" t="str">
        <f>IFERROR(TEXT(VLOOKUP(E1989,Apparatus_List_w_Hours!E:F,2,FALSE),"@"),"")</f>
        <v/>
      </c>
    </row>
    <row r="1990" spans="22:22">
      <c r="V1990" t="str">
        <f>IFERROR(TEXT(VLOOKUP(E1990,Apparatus_List_w_Hours!E:F,2,FALSE),"@"),"")</f>
        <v/>
      </c>
    </row>
    <row r="1991" spans="22:22">
      <c r="V1991" t="str">
        <f>IFERROR(TEXT(VLOOKUP(E1991,Apparatus_List_w_Hours!E:F,2,FALSE),"@"),"")</f>
        <v/>
      </c>
    </row>
    <row r="1992" spans="22:22">
      <c r="V1992" t="str">
        <f>IFERROR(TEXT(VLOOKUP(E1992,Apparatus_List_w_Hours!E:F,2,FALSE),"@"),"")</f>
        <v/>
      </c>
    </row>
    <row r="1993" spans="22:22">
      <c r="V1993" t="str">
        <f>IFERROR(TEXT(VLOOKUP(E1993,Apparatus_List_w_Hours!E:F,2,FALSE),"@"),"")</f>
        <v/>
      </c>
    </row>
    <row r="1994" spans="22:22">
      <c r="V1994" t="str">
        <f>IFERROR(TEXT(VLOOKUP(E1994,Apparatus_List_w_Hours!E:F,2,FALSE),"@"),"")</f>
        <v/>
      </c>
    </row>
    <row r="1995" spans="22:22">
      <c r="V1995" t="str">
        <f>IFERROR(TEXT(VLOOKUP(E1995,Apparatus_List_w_Hours!E:F,2,FALSE),"@"),"")</f>
        <v/>
      </c>
    </row>
    <row r="1996" spans="22:22">
      <c r="V1996" t="str">
        <f>IFERROR(TEXT(VLOOKUP(E1996,Apparatus_List_w_Hours!E:F,2,FALSE),"@"),"")</f>
        <v/>
      </c>
    </row>
    <row r="1997" spans="22:22">
      <c r="V1997" t="str">
        <f>IFERROR(TEXT(VLOOKUP(E1997,Apparatus_List_w_Hours!E:F,2,FALSE),"@"),"")</f>
        <v/>
      </c>
    </row>
    <row r="1998" spans="22:22">
      <c r="V1998" t="str">
        <f>IFERROR(TEXT(VLOOKUP(E1998,Apparatus_List_w_Hours!E:F,2,FALSE),"@"),"")</f>
        <v/>
      </c>
    </row>
    <row r="1999" spans="22:22">
      <c r="V1999" t="str">
        <f>IFERROR(TEXT(VLOOKUP(E1999,Apparatus_List_w_Hours!E:F,2,FALSE),"@"),"")</f>
        <v/>
      </c>
    </row>
    <row r="2000" spans="22:22">
      <c r="V2000" t="str">
        <f>IFERROR(TEXT(VLOOKUP(E2000,Apparatus_List_w_Hours!E:F,2,FALSE),"@"),"")</f>
        <v/>
      </c>
    </row>
    <row r="2001" spans="22:22">
      <c r="V2001" t="str">
        <f>IFERROR(TEXT(VLOOKUP(E2001,Apparatus_List_w_Hours!E:F,2,FALSE),"@"),"")</f>
        <v/>
      </c>
    </row>
    <row r="2002" spans="22:22">
      <c r="V2002" t="str">
        <f>IFERROR(TEXT(VLOOKUP(E2002,Apparatus_List_w_Hours!E:F,2,FALSE),"@"),"")</f>
        <v/>
      </c>
    </row>
    <row r="2003" spans="22:22">
      <c r="V2003" t="str">
        <f>IFERROR(TEXT(VLOOKUP(E2003,Apparatus_List_w_Hours!E:F,2,FALSE),"@"),"")</f>
        <v/>
      </c>
    </row>
    <row r="2004" spans="22:22">
      <c r="V2004" t="str">
        <f>IFERROR(TEXT(VLOOKUP(E2004,Apparatus_List_w_Hours!E:F,2,FALSE),"@"),"")</f>
        <v/>
      </c>
    </row>
    <row r="2005" spans="22:22">
      <c r="V2005" t="str">
        <f>IFERROR(TEXT(VLOOKUP(E2005,Apparatus_List_w_Hours!E:F,2,FALSE),"@"),"")</f>
        <v/>
      </c>
    </row>
    <row r="2006" spans="22:22">
      <c r="V2006" t="str">
        <f>IFERROR(TEXT(VLOOKUP(E2006,Apparatus_List_w_Hours!E:F,2,FALSE),"@"),"")</f>
        <v/>
      </c>
    </row>
    <row r="2007" spans="22:22">
      <c r="V2007" t="str">
        <f>IFERROR(TEXT(VLOOKUP(E2007,Apparatus_List_w_Hours!E:F,2,FALSE),"@"),"")</f>
        <v/>
      </c>
    </row>
    <row r="2008" spans="22:22">
      <c r="V2008" t="str">
        <f>IFERROR(TEXT(VLOOKUP(E2008,Apparatus_List_w_Hours!E:F,2,FALSE),"@"),"")</f>
        <v/>
      </c>
    </row>
    <row r="2009" spans="22:22">
      <c r="V2009" t="str">
        <f>IFERROR(TEXT(VLOOKUP(E2009,Apparatus_List_w_Hours!E:F,2,FALSE),"@"),"")</f>
        <v/>
      </c>
    </row>
    <row r="2010" spans="22:22">
      <c r="V2010" t="str">
        <f>IFERROR(TEXT(VLOOKUP(E2010,Apparatus_List_w_Hours!E:F,2,FALSE),"@"),"")</f>
        <v/>
      </c>
    </row>
    <row r="2011" spans="22:22">
      <c r="V2011" t="str">
        <f>IFERROR(TEXT(VLOOKUP(E2011,Apparatus_List_w_Hours!E:F,2,FALSE),"@"),"")</f>
        <v/>
      </c>
    </row>
    <row r="2012" spans="22:22">
      <c r="V2012" t="str">
        <f>IFERROR(TEXT(VLOOKUP(E2012,Apparatus_List_w_Hours!E:F,2,FALSE),"@"),"")</f>
        <v/>
      </c>
    </row>
    <row r="2013" spans="22:22">
      <c r="V2013" t="str">
        <f>IFERROR(TEXT(VLOOKUP(E2013,Apparatus_List_w_Hours!E:F,2,FALSE),"@"),"")</f>
        <v/>
      </c>
    </row>
    <row r="2014" spans="22:22">
      <c r="V2014" t="str">
        <f>IFERROR(TEXT(VLOOKUP(E2014,Apparatus_List_w_Hours!E:F,2,FALSE),"@"),"")</f>
        <v/>
      </c>
    </row>
    <row r="2015" spans="22:22">
      <c r="V2015" t="str">
        <f>IFERROR(TEXT(VLOOKUP(E2015,Apparatus_List_w_Hours!E:F,2,FALSE),"@"),"")</f>
        <v/>
      </c>
    </row>
    <row r="2016" spans="22:22">
      <c r="V2016" t="str">
        <f>IFERROR(TEXT(VLOOKUP(E2016,Apparatus_List_w_Hours!E:F,2,FALSE),"@"),"")</f>
        <v/>
      </c>
    </row>
    <row r="2017" spans="22:22">
      <c r="V2017" t="str">
        <f>IFERROR(TEXT(VLOOKUP(E2017,Apparatus_List_w_Hours!E:F,2,FALSE),"@"),"")</f>
        <v/>
      </c>
    </row>
    <row r="2018" spans="22:22">
      <c r="V2018" t="str">
        <f>IFERROR(TEXT(VLOOKUP(E2018,Apparatus_List_w_Hours!E:F,2,FALSE),"@"),"")</f>
        <v/>
      </c>
    </row>
    <row r="2019" spans="22:22">
      <c r="V2019" t="str">
        <f>IFERROR(TEXT(VLOOKUP(E2019,Apparatus_List_w_Hours!E:F,2,FALSE),"@"),"")</f>
        <v/>
      </c>
    </row>
    <row r="2020" spans="22:22">
      <c r="V2020" t="str">
        <f>IFERROR(TEXT(VLOOKUP(E2020,Apparatus_List_w_Hours!E:F,2,FALSE),"@"),"")</f>
        <v/>
      </c>
    </row>
    <row r="2021" spans="22:22">
      <c r="V2021" t="str">
        <f>IFERROR(TEXT(VLOOKUP(E2021,Apparatus_List_w_Hours!E:F,2,FALSE),"@"),"")</f>
        <v/>
      </c>
    </row>
    <row r="2022" spans="22:22">
      <c r="V2022" t="str">
        <f>IFERROR(TEXT(VLOOKUP(E2022,Apparatus_List_w_Hours!E:F,2,FALSE),"@"),"")</f>
        <v/>
      </c>
    </row>
    <row r="2023" spans="22:22">
      <c r="V2023" t="str">
        <f>IFERROR(TEXT(VLOOKUP(E2023,Apparatus_List_w_Hours!E:F,2,FALSE),"@"),"")</f>
        <v/>
      </c>
    </row>
    <row r="2024" spans="22:22">
      <c r="V2024" t="str">
        <f>IFERROR(TEXT(VLOOKUP(E2024,Apparatus_List_w_Hours!E:F,2,FALSE),"@"),"")</f>
        <v/>
      </c>
    </row>
    <row r="2025" spans="22:22">
      <c r="V2025" t="str">
        <f>IFERROR(TEXT(VLOOKUP(E2025,Apparatus_List_w_Hours!E:F,2,FALSE),"@"),"")</f>
        <v/>
      </c>
    </row>
    <row r="2026" spans="22:22">
      <c r="V2026" t="str">
        <f>IFERROR(TEXT(VLOOKUP(E2026,Apparatus_List_w_Hours!E:F,2,FALSE),"@"),"")</f>
        <v/>
      </c>
    </row>
    <row r="2027" spans="22:22">
      <c r="V2027" t="str">
        <f>IFERROR(TEXT(VLOOKUP(E2027,Apparatus_List_w_Hours!E:F,2,FALSE),"@"),"")</f>
        <v/>
      </c>
    </row>
    <row r="2028" spans="22:22">
      <c r="V2028" t="str">
        <f>IFERROR(TEXT(VLOOKUP(E2028,Apparatus_List_w_Hours!E:F,2,FALSE),"@"),"")</f>
        <v/>
      </c>
    </row>
    <row r="2029" spans="22:22">
      <c r="V2029" t="str">
        <f>IFERROR(TEXT(VLOOKUP(E2029,Apparatus_List_w_Hours!E:F,2,FALSE),"@"),"")</f>
        <v/>
      </c>
    </row>
    <row r="2030" spans="22:22">
      <c r="V2030" t="str">
        <f>IFERROR(TEXT(VLOOKUP(E2030,Apparatus_List_w_Hours!E:F,2,FALSE),"@"),"")</f>
        <v/>
      </c>
    </row>
    <row r="2031" spans="22:22">
      <c r="V2031" t="str">
        <f>IFERROR(TEXT(VLOOKUP(E2031,Apparatus_List_w_Hours!E:F,2,FALSE),"@"),"")</f>
        <v/>
      </c>
    </row>
    <row r="2032" spans="22:22">
      <c r="V2032" t="str">
        <f>IFERROR(TEXT(VLOOKUP(E2032,Apparatus_List_w_Hours!E:F,2,FALSE),"@"),"")</f>
        <v/>
      </c>
    </row>
    <row r="2033" spans="22:22">
      <c r="V2033" t="str">
        <f>IFERROR(TEXT(VLOOKUP(E2033,Apparatus_List_w_Hours!E:F,2,FALSE),"@"),"")</f>
        <v/>
      </c>
    </row>
    <row r="2034" spans="22:22">
      <c r="V2034" t="str">
        <f>IFERROR(TEXT(VLOOKUP(E2034,Apparatus_List_w_Hours!E:F,2,FALSE),"@"),"")</f>
        <v/>
      </c>
    </row>
    <row r="2035" spans="22:22">
      <c r="V2035" t="str">
        <f>IFERROR(TEXT(VLOOKUP(E2035,Apparatus_List_w_Hours!E:F,2,FALSE),"@"),"")</f>
        <v/>
      </c>
    </row>
    <row r="2036" spans="22:22">
      <c r="V2036" t="str">
        <f>IFERROR(TEXT(VLOOKUP(E2036,Apparatus_List_w_Hours!E:F,2,FALSE),"@"),"")</f>
        <v/>
      </c>
    </row>
    <row r="2037" spans="22:22">
      <c r="V2037" t="str">
        <f>IFERROR(TEXT(VLOOKUP(E2037,Apparatus_List_w_Hours!E:F,2,FALSE),"@"),"")</f>
        <v/>
      </c>
    </row>
    <row r="2038" spans="22:22">
      <c r="V2038" t="str">
        <f>IFERROR(TEXT(VLOOKUP(E2038,Apparatus_List_w_Hours!E:F,2,FALSE),"@"),"")</f>
        <v/>
      </c>
    </row>
    <row r="2039" spans="22:22">
      <c r="V2039" t="str">
        <f>IFERROR(TEXT(VLOOKUP(E2039,Apparatus_List_w_Hours!E:F,2,FALSE),"@"),"")</f>
        <v/>
      </c>
    </row>
    <row r="2040" spans="22:22">
      <c r="V2040" t="str">
        <f>IFERROR(TEXT(VLOOKUP(E2040,Apparatus_List_w_Hours!E:F,2,FALSE),"@"),"")</f>
        <v/>
      </c>
    </row>
    <row r="2041" spans="22:22">
      <c r="V2041" t="str">
        <f>IFERROR(TEXT(VLOOKUP(E2041,Apparatus_List_w_Hours!E:F,2,FALSE),"@"),"")</f>
        <v/>
      </c>
    </row>
    <row r="2042" spans="22:22">
      <c r="V2042" t="str">
        <f>IFERROR(TEXT(VLOOKUP(E2042,Apparatus_List_w_Hours!E:F,2,FALSE),"@"),"")</f>
        <v/>
      </c>
    </row>
    <row r="2043" spans="22:22">
      <c r="V2043" t="str">
        <f>IFERROR(TEXT(VLOOKUP(E2043,Apparatus_List_w_Hours!E:F,2,FALSE),"@"),"")</f>
        <v/>
      </c>
    </row>
    <row r="2044" spans="22:22">
      <c r="V2044" t="str">
        <f>IFERROR(TEXT(VLOOKUP(E2044,Apparatus_List_w_Hours!E:F,2,FALSE),"@"),"")</f>
        <v/>
      </c>
    </row>
    <row r="2045" spans="22:22">
      <c r="V2045" t="str">
        <f>IFERROR(TEXT(VLOOKUP(E2045,Apparatus_List_w_Hours!E:F,2,FALSE),"@"),"")</f>
        <v/>
      </c>
    </row>
    <row r="2046" spans="22:22">
      <c r="V2046" t="str">
        <f>IFERROR(TEXT(VLOOKUP(E2046,Apparatus_List_w_Hours!E:F,2,FALSE),"@"),"")</f>
        <v/>
      </c>
    </row>
    <row r="2047" spans="22:22">
      <c r="V2047" t="str">
        <f>IFERROR(TEXT(VLOOKUP(E2047,Apparatus_List_w_Hours!E:F,2,FALSE),"@"),"")</f>
        <v/>
      </c>
    </row>
    <row r="2048" spans="22:22">
      <c r="V2048" t="str">
        <f>IFERROR(TEXT(VLOOKUP(E2048,Apparatus_List_w_Hours!E:F,2,FALSE),"@"),"")</f>
        <v/>
      </c>
    </row>
    <row r="2049" spans="22:22">
      <c r="V2049" t="str">
        <f>IFERROR(TEXT(VLOOKUP(E2049,Apparatus_List_w_Hours!E:F,2,FALSE),"@"),"")</f>
        <v/>
      </c>
    </row>
    <row r="2050" spans="22:22">
      <c r="V2050" t="str">
        <f>IFERROR(TEXT(VLOOKUP(E2050,Apparatus_List_w_Hours!E:F,2,FALSE),"@"),"")</f>
        <v/>
      </c>
    </row>
    <row r="2051" spans="22:22">
      <c r="V2051" t="str">
        <f>IFERROR(TEXT(VLOOKUP(E2051,Apparatus_List_w_Hours!E:F,2,FALSE),"@"),"")</f>
        <v/>
      </c>
    </row>
    <row r="2052" spans="22:22">
      <c r="V2052" t="str">
        <f>IFERROR(TEXT(VLOOKUP(E2052,Apparatus_List_w_Hours!E:F,2,FALSE),"@"),"")</f>
        <v/>
      </c>
    </row>
    <row r="2053" spans="22:22">
      <c r="V2053" t="str">
        <f>IFERROR(TEXT(VLOOKUP(E2053,Apparatus_List_w_Hours!E:F,2,FALSE),"@"),"")</f>
        <v/>
      </c>
    </row>
    <row r="2054" spans="22:22">
      <c r="V2054" t="str">
        <f>IFERROR(TEXT(VLOOKUP(E2054,Apparatus_List_w_Hours!E:F,2,FALSE),"@"),"")</f>
        <v/>
      </c>
    </row>
    <row r="2055" spans="22:22">
      <c r="V2055" t="str">
        <f>IFERROR(TEXT(VLOOKUP(E2055,Apparatus_List_w_Hours!E:F,2,FALSE),"@"),"")</f>
        <v/>
      </c>
    </row>
    <row r="2056" spans="22:22">
      <c r="V2056" t="str">
        <f>IFERROR(TEXT(VLOOKUP(E2056,Apparatus_List_w_Hours!E:F,2,FALSE),"@"),"")</f>
        <v/>
      </c>
    </row>
    <row r="2057" spans="22:22">
      <c r="V2057" t="str">
        <f>IFERROR(TEXT(VLOOKUP(E2057,Apparatus_List_w_Hours!E:F,2,FALSE),"@"),"")</f>
        <v/>
      </c>
    </row>
    <row r="2058" spans="22:22">
      <c r="V2058" t="str">
        <f>IFERROR(TEXT(VLOOKUP(E2058,Apparatus_List_w_Hours!E:F,2,FALSE),"@"),"")</f>
        <v/>
      </c>
    </row>
    <row r="2059" spans="22:22">
      <c r="V2059" t="str">
        <f>IFERROR(TEXT(VLOOKUP(E2059,Apparatus_List_w_Hours!E:F,2,FALSE),"@"),"")</f>
        <v/>
      </c>
    </row>
    <row r="2060" spans="22:22">
      <c r="V2060" t="str">
        <f>IFERROR(TEXT(VLOOKUP(E2060,Apparatus_List_w_Hours!E:F,2,FALSE),"@"),"")</f>
        <v/>
      </c>
    </row>
    <row r="2061" spans="22:22">
      <c r="V2061" t="str">
        <f>IFERROR(TEXT(VLOOKUP(E2061,Apparatus_List_w_Hours!E:F,2,FALSE),"@"),"")</f>
        <v/>
      </c>
    </row>
    <row r="2062" spans="22:22">
      <c r="V2062" t="str">
        <f>IFERROR(TEXT(VLOOKUP(E2062,Apparatus_List_w_Hours!E:F,2,FALSE),"@"),"")</f>
        <v/>
      </c>
    </row>
    <row r="2063" spans="22:22">
      <c r="V2063" t="str">
        <f>IFERROR(TEXT(VLOOKUP(E2063,Apparatus_List_w_Hours!E:F,2,FALSE),"@"),"")</f>
        <v/>
      </c>
    </row>
    <row r="2064" spans="22:22">
      <c r="V2064" t="str">
        <f>IFERROR(TEXT(VLOOKUP(E2064,Apparatus_List_w_Hours!E:F,2,FALSE),"@"),"")</f>
        <v/>
      </c>
    </row>
    <row r="2065" spans="22:22">
      <c r="V2065" t="str">
        <f>IFERROR(TEXT(VLOOKUP(E2065,Apparatus_List_w_Hours!E:F,2,FALSE),"@"),"")</f>
        <v/>
      </c>
    </row>
    <row r="2066" spans="22:22">
      <c r="V2066" t="str">
        <f>IFERROR(TEXT(VLOOKUP(E2066,Apparatus_List_w_Hours!E:F,2,FALSE),"@"),"")</f>
        <v/>
      </c>
    </row>
    <row r="2067" spans="22:22">
      <c r="V2067" t="str">
        <f>IFERROR(TEXT(VLOOKUP(E2067,Apparatus_List_w_Hours!E:F,2,FALSE),"@"),"")</f>
        <v/>
      </c>
    </row>
    <row r="2068" spans="22:22">
      <c r="V2068" t="str">
        <f>IFERROR(TEXT(VLOOKUP(E2068,Apparatus_List_w_Hours!E:F,2,FALSE),"@"),"")</f>
        <v/>
      </c>
    </row>
    <row r="2069" spans="22:22">
      <c r="V2069" t="str">
        <f>IFERROR(TEXT(VLOOKUP(E2069,Apparatus_List_w_Hours!E:F,2,FALSE),"@"),"")</f>
        <v/>
      </c>
    </row>
    <row r="2070" spans="22:22">
      <c r="V2070" t="str">
        <f>IFERROR(TEXT(VLOOKUP(E2070,Apparatus_List_w_Hours!E:F,2,FALSE),"@"),"")</f>
        <v/>
      </c>
    </row>
    <row r="2071" spans="22:22">
      <c r="V2071" t="str">
        <f>IFERROR(TEXT(VLOOKUP(E2071,Apparatus_List_w_Hours!E:F,2,FALSE),"@"),"")</f>
        <v/>
      </c>
    </row>
    <row r="2072" spans="22:22">
      <c r="V2072" t="str">
        <f>IFERROR(TEXT(VLOOKUP(E2072,Apparatus_List_w_Hours!E:F,2,FALSE),"@"),"")</f>
        <v/>
      </c>
    </row>
    <row r="2073" spans="22:22">
      <c r="V2073" t="str">
        <f>IFERROR(TEXT(VLOOKUP(E2073,Apparatus_List_w_Hours!E:F,2,FALSE),"@"),"")</f>
        <v/>
      </c>
    </row>
    <row r="2074" spans="22:22">
      <c r="V2074" t="str">
        <f>IFERROR(TEXT(VLOOKUP(E2074,Apparatus_List_w_Hours!E:F,2,FALSE),"@"),"")</f>
        <v/>
      </c>
    </row>
    <row r="2075" spans="22:22">
      <c r="V2075" t="str">
        <f>IFERROR(TEXT(VLOOKUP(E2075,Apparatus_List_w_Hours!E:F,2,FALSE),"@"),"")</f>
        <v/>
      </c>
    </row>
    <row r="2076" spans="22:22">
      <c r="V2076" t="str">
        <f>IFERROR(TEXT(VLOOKUP(E2076,Apparatus_List_w_Hours!E:F,2,FALSE),"@"),"")</f>
        <v/>
      </c>
    </row>
    <row r="2077" spans="22:22">
      <c r="V2077" t="str">
        <f>IFERROR(TEXT(VLOOKUP(E2077,Apparatus_List_w_Hours!E:F,2,FALSE),"@"),"")</f>
        <v/>
      </c>
    </row>
    <row r="2078" spans="22:22">
      <c r="V2078" t="str">
        <f>IFERROR(TEXT(VLOOKUP(E2078,Apparatus_List_w_Hours!E:F,2,FALSE),"@"),"")</f>
        <v/>
      </c>
    </row>
    <row r="2079" spans="22:22">
      <c r="V2079" t="str">
        <f>IFERROR(TEXT(VLOOKUP(E2079,Apparatus_List_w_Hours!E:F,2,FALSE),"@"),"")</f>
        <v/>
      </c>
    </row>
    <row r="2080" spans="22:22">
      <c r="V2080" t="str">
        <f>IFERROR(TEXT(VLOOKUP(E2080,Apparatus_List_w_Hours!E:F,2,FALSE),"@"),"")</f>
        <v/>
      </c>
    </row>
    <row r="2081" spans="22:22">
      <c r="V2081" t="str">
        <f>IFERROR(TEXT(VLOOKUP(E2081,Apparatus_List_w_Hours!E:F,2,FALSE),"@"),"")</f>
        <v/>
      </c>
    </row>
    <row r="2082" spans="22:22">
      <c r="V2082" t="str">
        <f>IFERROR(TEXT(VLOOKUP(E2082,Apparatus_List_w_Hours!E:F,2,FALSE),"@"),"")</f>
        <v/>
      </c>
    </row>
    <row r="2083" spans="22:22">
      <c r="V2083" t="str">
        <f>IFERROR(TEXT(VLOOKUP(E2083,Apparatus_List_w_Hours!E:F,2,FALSE),"@"),"")</f>
        <v/>
      </c>
    </row>
    <row r="2084" spans="22:22">
      <c r="V2084" t="str">
        <f>IFERROR(TEXT(VLOOKUP(E2084,Apparatus_List_w_Hours!E:F,2,FALSE),"@"),"")</f>
        <v/>
      </c>
    </row>
    <row r="2085" spans="22:22">
      <c r="V2085" t="str">
        <f>IFERROR(TEXT(VLOOKUP(E2085,Apparatus_List_w_Hours!E:F,2,FALSE),"@"),"")</f>
        <v/>
      </c>
    </row>
    <row r="2086" spans="22:22">
      <c r="V2086" t="str">
        <f>IFERROR(TEXT(VLOOKUP(E2086,Apparatus_List_w_Hours!E:F,2,FALSE),"@"),"")</f>
        <v/>
      </c>
    </row>
    <row r="2087" spans="22:22">
      <c r="V2087" t="str">
        <f>IFERROR(TEXT(VLOOKUP(E2087,Apparatus_List_w_Hours!E:F,2,FALSE),"@"),"")</f>
        <v/>
      </c>
    </row>
    <row r="2088" spans="22:22">
      <c r="V2088" t="str">
        <f>IFERROR(TEXT(VLOOKUP(E2088,Apparatus_List_w_Hours!E:F,2,FALSE),"@"),"")</f>
        <v/>
      </c>
    </row>
    <row r="2089" spans="22:22">
      <c r="V2089" t="str">
        <f>IFERROR(TEXT(VLOOKUP(E2089,Apparatus_List_w_Hours!E:F,2,FALSE),"@"),"")</f>
        <v/>
      </c>
    </row>
    <row r="2090" spans="22:22">
      <c r="V2090" t="str">
        <f>IFERROR(TEXT(VLOOKUP(E2090,Apparatus_List_w_Hours!E:F,2,FALSE),"@"),"")</f>
        <v/>
      </c>
    </row>
    <row r="2091" spans="22:22">
      <c r="V2091" t="str">
        <f>IFERROR(TEXT(VLOOKUP(E2091,Apparatus_List_w_Hours!E:F,2,FALSE),"@"),"")</f>
        <v/>
      </c>
    </row>
    <row r="2092" spans="22:22">
      <c r="V2092" t="str">
        <f>IFERROR(TEXT(VLOOKUP(E2092,Apparatus_List_w_Hours!E:F,2,FALSE),"@"),"")</f>
        <v/>
      </c>
    </row>
    <row r="2093" spans="22:22">
      <c r="V2093" t="str">
        <f>IFERROR(TEXT(VLOOKUP(E2093,Apparatus_List_w_Hours!E:F,2,FALSE),"@"),"")</f>
        <v/>
      </c>
    </row>
    <row r="2094" spans="22:22">
      <c r="V2094" t="str">
        <f>IFERROR(TEXT(VLOOKUP(E2094,Apparatus_List_w_Hours!E:F,2,FALSE),"@"),"")</f>
        <v/>
      </c>
    </row>
    <row r="2095" spans="22:22">
      <c r="V2095" t="str">
        <f>IFERROR(TEXT(VLOOKUP(E2095,Apparatus_List_w_Hours!E:F,2,FALSE),"@"),"")</f>
        <v/>
      </c>
    </row>
    <row r="2096" spans="22:22">
      <c r="V2096" t="str">
        <f>IFERROR(TEXT(VLOOKUP(E2096,Apparatus_List_w_Hours!E:F,2,FALSE),"@"),"")</f>
        <v/>
      </c>
    </row>
    <row r="2097" spans="22:22">
      <c r="V2097" t="str">
        <f>IFERROR(TEXT(VLOOKUP(E2097,Apparatus_List_w_Hours!E:F,2,FALSE),"@"),"")</f>
        <v/>
      </c>
    </row>
    <row r="2098" spans="22:22">
      <c r="V2098" t="str">
        <f>IFERROR(TEXT(VLOOKUP(E2098,Apparatus_List_w_Hours!E:F,2,FALSE),"@"),"")</f>
        <v/>
      </c>
    </row>
    <row r="2099" spans="22:22">
      <c r="V2099" t="str">
        <f>IFERROR(TEXT(VLOOKUP(E2099,Apparatus_List_w_Hours!E:F,2,FALSE),"@"),"")</f>
        <v/>
      </c>
    </row>
    <row r="2100" spans="22:22">
      <c r="V2100" t="str">
        <f>IFERROR(TEXT(VLOOKUP(E2100,Apparatus_List_w_Hours!E:F,2,FALSE),"@"),"")</f>
        <v/>
      </c>
    </row>
    <row r="2101" spans="22:22">
      <c r="V2101" t="str">
        <f>IFERROR(TEXT(VLOOKUP(E2101,Apparatus_List_w_Hours!E:F,2,FALSE),"@"),"")</f>
        <v/>
      </c>
    </row>
    <row r="2102" spans="22:22">
      <c r="V2102" t="str">
        <f>IFERROR(TEXT(VLOOKUP(E2102,Apparatus_List_w_Hours!E:F,2,FALSE),"@"),"")</f>
        <v/>
      </c>
    </row>
    <row r="2103" spans="22:22">
      <c r="V2103" t="str">
        <f>IFERROR(TEXT(VLOOKUP(E2103,Apparatus_List_w_Hours!E:F,2,FALSE),"@"),"")</f>
        <v/>
      </c>
    </row>
    <row r="2104" spans="22:22">
      <c r="V2104" t="str">
        <f>IFERROR(TEXT(VLOOKUP(E2104,Apparatus_List_w_Hours!E:F,2,FALSE),"@"),"")</f>
        <v/>
      </c>
    </row>
    <row r="2105" spans="22:22">
      <c r="V2105" t="str">
        <f>IFERROR(TEXT(VLOOKUP(E2105,Apparatus_List_w_Hours!E:F,2,FALSE),"@"),"")</f>
        <v/>
      </c>
    </row>
    <row r="2106" spans="22:22">
      <c r="V2106" t="str">
        <f>IFERROR(TEXT(VLOOKUP(E2106,Apparatus_List_w_Hours!E:F,2,FALSE),"@"),"")</f>
        <v/>
      </c>
    </row>
    <row r="2107" spans="22:22">
      <c r="V2107" t="str">
        <f>IFERROR(TEXT(VLOOKUP(E2107,Apparatus_List_w_Hours!E:F,2,FALSE),"@"),"")</f>
        <v/>
      </c>
    </row>
    <row r="2108" spans="22:22">
      <c r="V2108" t="str">
        <f>IFERROR(TEXT(VLOOKUP(E2108,Apparatus_List_w_Hours!E:F,2,FALSE),"@"),"")</f>
        <v/>
      </c>
    </row>
    <row r="2109" spans="22:22">
      <c r="V2109" t="str">
        <f>IFERROR(TEXT(VLOOKUP(E2109,Apparatus_List_w_Hours!E:F,2,FALSE),"@"),"")</f>
        <v/>
      </c>
    </row>
    <row r="2110" spans="22:22">
      <c r="V2110" t="str">
        <f>IFERROR(TEXT(VLOOKUP(E2110,Apparatus_List_w_Hours!E:F,2,FALSE),"@"),"")</f>
        <v/>
      </c>
    </row>
    <row r="2111" spans="22:22">
      <c r="V2111" t="str">
        <f>IFERROR(TEXT(VLOOKUP(E2111,Apparatus_List_w_Hours!E:F,2,FALSE),"@"),"")</f>
        <v/>
      </c>
    </row>
    <row r="2112" spans="22:22">
      <c r="V2112" t="str">
        <f>IFERROR(TEXT(VLOOKUP(E2112,Apparatus_List_w_Hours!E:F,2,FALSE),"@"),"")</f>
        <v/>
      </c>
    </row>
    <row r="2113" spans="22:22">
      <c r="V2113" t="str">
        <f>IFERROR(TEXT(VLOOKUP(E2113,Apparatus_List_w_Hours!E:F,2,FALSE),"@"),"")</f>
        <v/>
      </c>
    </row>
    <row r="2114" spans="22:22">
      <c r="V2114" t="str">
        <f>IFERROR(TEXT(VLOOKUP(E2114,Apparatus_List_w_Hours!E:F,2,FALSE),"@"),"")</f>
        <v/>
      </c>
    </row>
    <row r="2115" spans="22:22">
      <c r="V2115" t="str">
        <f>IFERROR(TEXT(VLOOKUP(E2115,Apparatus_List_w_Hours!E:F,2,FALSE),"@"),"")</f>
        <v/>
      </c>
    </row>
    <row r="2116" spans="22:22">
      <c r="V2116" t="str">
        <f>IFERROR(TEXT(VLOOKUP(E2116,Apparatus_List_w_Hours!E:F,2,FALSE),"@"),"")</f>
        <v/>
      </c>
    </row>
    <row r="2117" spans="22:22">
      <c r="V2117" t="str">
        <f>IFERROR(TEXT(VLOOKUP(E2117,Apparatus_List_w_Hours!E:F,2,FALSE),"@"),"")</f>
        <v/>
      </c>
    </row>
    <row r="2118" spans="22:22">
      <c r="V2118" t="str">
        <f>IFERROR(TEXT(VLOOKUP(E2118,Apparatus_List_w_Hours!E:F,2,FALSE),"@"),"")</f>
        <v/>
      </c>
    </row>
    <row r="2119" spans="22:22">
      <c r="V2119" t="str">
        <f>IFERROR(TEXT(VLOOKUP(E2119,Apparatus_List_w_Hours!E:F,2,FALSE),"@"),"")</f>
        <v/>
      </c>
    </row>
    <row r="2120" spans="22:22">
      <c r="V2120" t="str">
        <f>IFERROR(TEXT(VLOOKUP(E2120,Apparatus_List_w_Hours!E:F,2,FALSE),"@"),"")</f>
        <v/>
      </c>
    </row>
    <row r="2121" spans="22:22">
      <c r="V2121" t="str">
        <f>IFERROR(TEXT(VLOOKUP(E2121,Apparatus_List_w_Hours!E:F,2,FALSE),"@"),"")</f>
        <v/>
      </c>
    </row>
    <row r="2122" spans="22:22">
      <c r="V2122" t="str">
        <f>IFERROR(TEXT(VLOOKUP(E2122,Apparatus_List_w_Hours!E:F,2,FALSE),"@"),"")</f>
        <v/>
      </c>
    </row>
    <row r="2123" spans="22:22">
      <c r="V2123" t="str">
        <f>IFERROR(TEXT(VLOOKUP(E2123,Apparatus_List_w_Hours!E:F,2,FALSE),"@"),"")</f>
        <v/>
      </c>
    </row>
    <row r="2124" spans="22:22">
      <c r="V2124" t="str">
        <f>IFERROR(TEXT(VLOOKUP(E2124,Apparatus_List_w_Hours!E:F,2,FALSE),"@"),"")</f>
        <v/>
      </c>
    </row>
    <row r="2125" spans="22:22">
      <c r="V2125" t="str">
        <f>IFERROR(TEXT(VLOOKUP(E2125,Apparatus_List_w_Hours!E:F,2,FALSE),"@"),"")</f>
        <v/>
      </c>
    </row>
    <row r="2126" spans="22:22">
      <c r="V2126" t="str">
        <f>IFERROR(TEXT(VLOOKUP(E2126,Apparatus_List_w_Hours!E:F,2,FALSE),"@"),"")</f>
        <v/>
      </c>
    </row>
    <row r="2127" spans="22:22">
      <c r="V2127" t="str">
        <f>IFERROR(TEXT(VLOOKUP(E2127,Apparatus_List_w_Hours!E:F,2,FALSE),"@"),"")</f>
        <v/>
      </c>
    </row>
    <row r="2128" spans="22:22">
      <c r="V2128" t="str">
        <f>IFERROR(TEXT(VLOOKUP(E2128,Apparatus_List_w_Hours!E:F,2,FALSE),"@"),"")</f>
        <v/>
      </c>
    </row>
    <row r="2129" spans="22:22">
      <c r="V2129" t="str">
        <f>IFERROR(TEXT(VLOOKUP(E2129,Apparatus_List_w_Hours!E:F,2,FALSE),"@"),"")</f>
        <v/>
      </c>
    </row>
    <row r="2130" spans="22:22">
      <c r="V2130" t="str">
        <f>IFERROR(TEXT(VLOOKUP(E2130,Apparatus_List_w_Hours!E:F,2,FALSE),"@"),"")</f>
        <v/>
      </c>
    </row>
    <row r="2131" spans="22:22">
      <c r="V2131" t="str">
        <f>IFERROR(TEXT(VLOOKUP(E2131,Apparatus_List_w_Hours!E:F,2,FALSE),"@"),"")</f>
        <v/>
      </c>
    </row>
    <row r="2132" spans="22:22">
      <c r="V2132" t="str">
        <f>IFERROR(TEXT(VLOOKUP(E2132,Apparatus_List_w_Hours!E:F,2,FALSE),"@"),"")</f>
        <v/>
      </c>
    </row>
    <row r="2133" spans="22:22">
      <c r="V2133" t="str">
        <f>IFERROR(TEXT(VLOOKUP(E2133,Apparatus_List_w_Hours!E:F,2,FALSE),"@"),"")</f>
        <v/>
      </c>
    </row>
    <row r="2134" spans="22:22">
      <c r="V2134" t="str">
        <f>IFERROR(TEXT(VLOOKUP(E2134,Apparatus_List_w_Hours!E:F,2,FALSE),"@"),"")</f>
        <v/>
      </c>
    </row>
    <row r="2135" spans="22:22">
      <c r="V2135" t="str">
        <f>IFERROR(TEXT(VLOOKUP(E2135,Apparatus_List_w_Hours!E:F,2,FALSE),"@"),"")</f>
        <v/>
      </c>
    </row>
    <row r="2136" spans="22:22">
      <c r="V2136" t="str">
        <f>IFERROR(TEXT(VLOOKUP(E2136,Apparatus_List_w_Hours!E:F,2,FALSE),"@"),"")</f>
        <v/>
      </c>
    </row>
    <row r="2137" spans="22:22">
      <c r="V2137" t="str">
        <f>IFERROR(TEXT(VLOOKUP(E2137,Apparatus_List_w_Hours!E:F,2,FALSE),"@"),"")</f>
        <v/>
      </c>
    </row>
    <row r="2138" spans="22:22">
      <c r="V2138" t="str">
        <f>IFERROR(TEXT(VLOOKUP(E2138,Apparatus_List_w_Hours!E:F,2,FALSE),"@"),"")</f>
        <v/>
      </c>
    </row>
    <row r="2139" spans="22:22">
      <c r="V2139" t="str">
        <f>IFERROR(TEXT(VLOOKUP(E2139,Apparatus_List_w_Hours!E:F,2,FALSE),"@"),"")</f>
        <v/>
      </c>
    </row>
    <row r="2140" spans="22:22">
      <c r="V2140" t="str">
        <f>IFERROR(TEXT(VLOOKUP(E2140,Apparatus_List_w_Hours!E:F,2,FALSE),"@"),"")</f>
        <v/>
      </c>
    </row>
    <row r="2141" spans="22:22">
      <c r="V2141" t="str">
        <f>IFERROR(TEXT(VLOOKUP(E2141,Apparatus_List_w_Hours!E:F,2,FALSE),"@"),"")</f>
        <v/>
      </c>
    </row>
    <row r="2142" spans="22:22">
      <c r="V2142" t="str">
        <f>IFERROR(TEXT(VLOOKUP(E2142,Apparatus_List_w_Hours!E:F,2,FALSE),"@"),"")</f>
        <v/>
      </c>
    </row>
    <row r="2143" spans="22:22">
      <c r="V2143" t="str">
        <f>IFERROR(TEXT(VLOOKUP(E2143,Apparatus_List_w_Hours!E:F,2,FALSE),"@"),"")</f>
        <v/>
      </c>
    </row>
    <row r="2144" spans="22:22">
      <c r="V2144" t="str">
        <f>IFERROR(TEXT(VLOOKUP(E2144,Apparatus_List_w_Hours!E:F,2,FALSE),"@"),"")</f>
        <v/>
      </c>
    </row>
    <row r="2145" spans="22:22">
      <c r="V2145" t="str">
        <f>IFERROR(TEXT(VLOOKUP(E2145,Apparatus_List_w_Hours!E:F,2,FALSE),"@"),"")</f>
        <v/>
      </c>
    </row>
    <row r="2146" spans="22:22">
      <c r="V2146" t="str">
        <f>IFERROR(TEXT(VLOOKUP(E2146,Apparatus_List_w_Hours!E:F,2,FALSE),"@"),"")</f>
        <v/>
      </c>
    </row>
    <row r="2147" spans="22:22">
      <c r="V2147" t="str">
        <f>IFERROR(TEXT(VLOOKUP(E2147,Apparatus_List_w_Hours!E:F,2,FALSE),"@"),"")</f>
        <v/>
      </c>
    </row>
    <row r="2148" spans="22:22">
      <c r="V2148" t="str">
        <f>IFERROR(TEXT(VLOOKUP(E2148,Apparatus_List_w_Hours!E:F,2,FALSE),"@"),"")</f>
        <v/>
      </c>
    </row>
    <row r="2149" spans="22:22">
      <c r="V2149" t="str">
        <f>IFERROR(TEXT(VLOOKUP(E2149,Apparatus_List_w_Hours!E:F,2,FALSE),"@"),"")</f>
        <v/>
      </c>
    </row>
    <row r="2150" spans="22:22">
      <c r="V2150" t="str">
        <f>IFERROR(TEXT(VLOOKUP(E2150,Apparatus_List_w_Hours!E:F,2,FALSE),"@"),"")</f>
        <v/>
      </c>
    </row>
    <row r="2151" spans="22:22">
      <c r="V2151" t="str">
        <f>IFERROR(TEXT(VLOOKUP(E2151,Apparatus_List_w_Hours!E:F,2,FALSE),"@"),"")</f>
        <v/>
      </c>
    </row>
    <row r="2152" spans="22:22">
      <c r="V2152" t="str">
        <f>IFERROR(TEXT(VLOOKUP(E2152,Apparatus_List_w_Hours!E:F,2,FALSE),"@"),"")</f>
        <v/>
      </c>
    </row>
    <row r="2153" spans="22:22">
      <c r="V2153" t="str">
        <f>IFERROR(TEXT(VLOOKUP(E2153,Apparatus_List_w_Hours!E:F,2,FALSE),"@"),"")</f>
        <v/>
      </c>
    </row>
    <row r="2154" spans="22:22">
      <c r="V2154" t="str">
        <f>IFERROR(TEXT(VLOOKUP(E2154,Apparatus_List_w_Hours!E:F,2,FALSE),"@"),"")</f>
        <v/>
      </c>
    </row>
    <row r="2155" spans="22:22">
      <c r="V2155" t="str">
        <f>IFERROR(TEXT(VLOOKUP(E2155,Apparatus_List_w_Hours!E:F,2,FALSE),"@"),"")</f>
        <v/>
      </c>
    </row>
    <row r="2156" spans="22:22">
      <c r="V2156" t="str">
        <f>IFERROR(TEXT(VLOOKUP(E2156,Apparatus_List_w_Hours!E:F,2,FALSE),"@"),"")</f>
        <v/>
      </c>
    </row>
    <row r="2157" spans="22:22">
      <c r="V2157" t="str">
        <f>IFERROR(TEXT(VLOOKUP(E2157,Apparatus_List_w_Hours!E:F,2,FALSE),"@"),"")</f>
        <v/>
      </c>
    </row>
    <row r="2158" spans="22:22">
      <c r="V2158" t="str">
        <f>IFERROR(TEXT(VLOOKUP(E2158,Apparatus_List_w_Hours!E:F,2,FALSE),"@"),"")</f>
        <v/>
      </c>
    </row>
    <row r="2159" spans="22:22">
      <c r="V2159" t="str">
        <f>IFERROR(TEXT(VLOOKUP(E2159,Apparatus_List_w_Hours!E:F,2,FALSE),"@"),"")</f>
        <v/>
      </c>
    </row>
    <row r="2160" spans="22:22">
      <c r="V2160" t="str">
        <f>IFERROR(TEXT(VLOOKUP(E2160,Apparatus_List_w_Hours!E:F,2,FALSE),"@"),"")</f>
        <v/>
      </c>
    </row>
    <row r="2161" spans="22:22">
      <c r="V2161" t="str">
        <f>IFERROR(TEXT(VLOOKUP(E2161,Apparatus_List_w_Hours!E:F,2,FALSE),"@"),"")</f>
        <v/>
      </c>
    </row>
    <row r="2162" spans="22:22">
      <c r="V2162" t="str">
        <f>IFERROR(TEXT(VLOOKUP(E2162,Apparatus_List_w_Hours!E:F,2,FALSE),"@"),"")</f>
        <v/>
      </c>
    </row>
    <row r="2163" spans="22:22">
      <c r="V2163" t="str">
        <f>IFERROR(TEXT(VLOOKUP(E2163,Apparatus_List_w_Hours!E:F,2,FALSE),"@"),"")</f>
        <v/>
      </c>
    </row>
    <row r="2164" spans="22:22">
      <c r="V2164" t="str">
        <f>IFERROR(TEXT(VLOOKUP(E2164,Apparatus_List_w_Hours!E:F,2,FALSE),"@"),"")</f>
        <v/>
      </c>
    </row>
    <row r="2165" spans="22:22">
      <c r="V2165" t="str">
        <f>IFERROR(TEXT(VLOOKUP(E2165,Apparatus_List_w_Hours!E:F,2,FALSE),"@"),"")</f>
        <v/>
      </c>
    </row>
    <row r="2166" spans="22:22">
      <c r="V2166" t="str">
        <f>IFERROR(TEXT(VLOOKUP(E2166,Apparatus_List_w_Hours!E:F,2,FALSE),"@"),"")</f>
        <v/>
      </c>
    </row>
    <row r="2167" spans="22:22">
      <c r="V2167" t="str">
        <f>IFERROR(TEXT(VLOOKUP(E2167,Apparatus_List_w_Hours!E:F,2,FALSE),"@"),"")</f>
        <v/>
      </c>
    </row>
    <row r="2168" spans="22:22">
      <c r="V2168" t="str">
        <f>IFERROR(TEXT(VLOOKUP(E2168,Apparatus_List_w_Hours!E:F,2,FALSE),"@"),"")</f>
        <v/>
      </c>
    </row>
    <row r="2169" spans="22:22">
      <c r="V2169" t="str">
        <f>IFERROR(TEXT(VLOOKUP(E2169,Apparatus_List_w_Hours!E:F,2,FALSE),"@"),"")</f>
        <v/>
      </c>
    </row>
    <row r="2170" spans="22:22">
      <c r="V2170" t="str">
        <f>IFERROR(TEXT(VLOOKUP(E2170,Apparatus_List_w_Hours!E:F,2,FALSE),"@"),"")</f>
        <v/>
      </c>
    </row>
    <row r="2171" spans="22:22">
      <c r="V2171" t="str">
        <f>IFERROR(TEXT(VLOOKUP(E2171,Apparatus_List_w_Hours!E:F,2,FALSE),"@"),"")</f>
        <v/>
      </c>
    </row>
    <row r="2172" spans="22:22">
      <c r="V2172" t="str">
        <f>IFERROR(TEXT(VLOOKUP(E2172,Apparatus_List_w_Hours!E:F,2,FALSE),"@"),"")</f>
        <v/>
      </c>
    </row>
    <row r="2173" spans="22:22">
      <c r="V2173" t="str">
        <f>IFERROR(TEXT(VLOOKUP(E2173,Apparatus_List_w_Hours!E:F,2,FALSE),"@"),"")</f>
        <v/>
      </c>
    </row>
    <row r="2174" spans="22:22">
      <c r="V2174" t="str">
        <f>IFERROR(TEXT(VLOOKUP(E2174,Apparatus_List_w_Hours!E:F,2,FALSE),"@"),"")</f>
        <v/>
      </c>
    </row>
    <row r="2175" spans="22:22">
      <c r="V2175" t="str">
        <f>IFERROR(TEXT(VLOOKUP(E2175,Apparatus_List_w_Hours!E:F,2,FALSE),"@"),"")</f>
        <v/>
      </c>
    </row>
    <row r="2176" spans="22:22">
      <c r="V2176" t="str">
        <f>IFERROR(TEXT(VLOOKUP(E2176,Apparatus_List_w_Hours!E:F,2,FALSE),"@"),"")</f>
        <v/>
      </c>
    </row>
    <row r="2177" spans="22:22">
      <c r="V2177" t="str">
        <f>IFERROR(TEXT(VLOOKUP(E2177,Apparatus_List_w_Hours!E:F,2,FALSE),"@"),"")</f>
        <v/>
      </c>
    </row>
    <row r="2178" spans="22:22">
      <c r="V2178" t="str">
        <f>IFERROR(TEXT(VLOOKUP(E2178,Apparatus_List_w_Hours!E:F,2,FALSE),"@"),"")</f>
        <v/>
      </c>
    </row>
    <row r="2179" spans="22:22">
      <c r="V2179" t="str">
        <f>IFERROR(TEXT(VLOOKUP(E2179,Apparatus_List_w_Hours!E:F,2,FALSE),"@"),"")</f>
        <v/>
      </c>
    </row>
    <row r="2180" spans="22:22">
      <c r="V2180" t="str">
        <f>IFERROR(TEXT(VLOOKUP(E2180,Apparatus_List_w_Hours!E:F,2,FALSE),"@"),"")</f>
        <v/>
      </c>
    </row>
    <row r="2181" spans="22:22">
      <c r="V2181" t="str">
        <f>IFERROR(TEXT(VLOOKUP(E2181,Apparatus_List_w_Hours!E:F,2,FALSE),"@"),"")</f>
        <v/>
      </c>
    </row>
    <row r="2182" spans="22:22">
      <c r="V2182" t="str">
        <f>IFERROR(TEXT(VLOOKUP(E2182,Apparatus_List_w_Hours!E:F,2,FALSE),"@"),"")</f>
        <v/>
      </c>
    </row>
    <row r="2183" spans="22:22">
      <c r="V2183" t="str">
        <f>IFERROR(TEXT(VLOOKUP(E2183,Apparatus_List_w_Hours!E:F,2,FALSE),"@"),"")</f>
        <v/>
      </c>
    </row>
    <row r="2184" spans="22:22">
      <c r="V2184" t="str">
        <f>IFERROR(TEXT(VLOOKUP(E2184,Apparatus_List_w_Hours!E:F,2,FALSE),"@"),"")</f>
        <v/>
      </c>
    </row>
    <row r="2185" spans="22:22">
      <c r="V2185" t="str">
        <f>IFERROR(TEXT(VLOOKUP(E2185,Apparatus_List_w_Hours!E:F,2,FALSE),"@"),"")</f>
        <v/>
      </c>
    </row>
    <row r="2186" spans="22:22">
      <c r="V2186" t="str">
        <f>IFERROR(TEXT(VLOOKUP(E2186,Apparatus_List_w_Hours!E:F,2,FALSE),"@"),"")</f>
        <v/>
      </c>
    </row>
    <row r="2187" spans="22:22">
      <c r="V2187" t="str">
        <f>IFERROR(TEXT(VLOOKUP(E2187,Apparatus_List_w_Hours!E:F,2,FALSE),"@"),"")</f>
        <v/>
      </c>
    </row>
    <row r="2188" spans="22:22">
      <c r="V2188" t="str">
        <f>IFERROR(TEXT(VLOOKUP(E2188,Apparatus_List_w_Hours!E:F,2,FALSE),"@"),"")</f>
        <v/>
      </c>
    </row>
    <row r="2189" spans="22:22">
      <c r="V2189" t="str">
        <f>IFERROR(TEXT(VLOOKUP(E2189,Apparatus_List_w_Hours!E:F,2,FALSE),"@"),"")</f>
        <v/>
      </c>
    </row>
    <row r="2190" spans="22:22">
      <c r="V2190" t="str">
        <f>IFERROR(TEXT(VLOOKUP(E2190,Apparatus_List_w_Hours!E:F,2,FALSE),"@"),"")</f>
        <v/>
      </c>
    </row>
    <row r="2191" spans="22:22">
      <c r="V2191" t="str">
        <f>IFERROR(TEXT(VLOOKUP(E2191,Apparatus_List_w_Hours!E:F,2,FALSE),"@"),"")</f>
        <v/>
      </c>
    </row>
    <row r="2192" spans="22:22">
      <c r="V2192" t="str">
        <f>IFERROR(TEXT(VLOOKUP(E2192,Apparatus_List_w_Hours!E:F,2,FALSE),"@"),"")</f>
        <v/>
      </c>
    </row>
    <row r="2193" spans="22:22">
      <c r="V2193" t="str">
        <f>IFERROR(TEXT(VLOOKUP(E2193,Apparatus_List_w_Hours!E:F,2,FALSE),"@"),"")</f>
        <v/>
      </c>
    </row>
    <row r="2194" spans="22:22">
      <c r="V2194" t="str">
        <f>IFERROR(TEXT(VLOOKUP(E2194,Apparatus_List_w_Hours!E:F,2,FALSE),"@"),"")</f>
        <v/>
      </c>
    </row>
    <row r="2195" spans="22:22">
      <c r="V2195" t="str">
        <f>IFERROR(TEXT(VLOOKUP(E2195,Apparatus_List_w_Hours!E:F,2,FALSE),"@"),"")</f>
        <v/>
      </c>
    </row>
    <row r="2196" spans="22:22">
      <c r="V2196" t="str">
        <f>IFERROR(TEXT(VLOOKUP(E2196,Apparatus_List_w_Hours!E:F,2,FALSE),"@"),"")</f>
        <v/>
      </c>
    </row>
    <row r="2197" spans="22:22">
      <c r="V2197" t="str">
        <f>IFERROR(TEXT(VLOOKUP(E2197,Apparatus_List_w_Hours!E:F,2,FALSE),"@"),"")</f>
        <v/>
      </c>
    </row>
    <row r="2198" spans="22:22">
      <c r="V2198" t="str">
        <f>IFERROR(TEXT(VLOOKUP(E2198,Apparatus_List_w_Hours!E:F,2,FALSE),"@"),"")</f>
        <v/>
      </c>
    </row>
    <row r="2199" spans="22:22">
      <c r="V2199" t="str">
        <f>IFERROR(TEXT(VLOOKUP(E2199,Apparatus_List_w_Hours!E:F,2,FALSE),"@"),"")</f>
        <v/>
      </c>
    </row>
    <row r="2200" spans="22:22">
      <c r="V2200" t="str">
        <f>IFERROR(TEXT(VLOOKUP(E2200,Apparatus_List_w_Hours!E:F,2,FALSE),"@"),"")</f>
        <v/>
      </c>
    </row>
    <row r="2201" spans="22:22">
      <c r="V2201" t="str">
        <f>IFERROR(TEXT(VLOOKUP(E2201,Apparatus_List_w_Hours!E:F,2,FALSE),"@"),"")</f>
        <v/>
      </c>
    </row>
    <row r="2202" spans="22:22">
      <c r="V2202" t="str">
        <f>IFERROR(TEXT(VLOOKUP(E2202,Apparatus_List_w_Hours!E:F,2,FALSE),"@"),"")</f>
        <v/>
      </c>
    </row>
    <row r="2203" spans="22:22">
      <c r="V2203" t="str">
        <f>IFERROR(TEXT(VLOOKUP(E2203,Apparatus_List_w_Hours!E:F,2,FALSE),"@"),"")</f>
        <v/>
      </c>
    </row>
    <row r="2204" spans="22:22">
      <c r="V2204" t="str">
        <f>IFERROR(TEXT(VLOOKUP(E2204,Apparatus_List_w_Hours!E:F,2,FALSE),"@"),"")</f>
        <v/>
      </c>
    </row>
    <row r="2205" spans="22:22">
      <c r="V2205" t="str">
        <f>IFERROR(TEXT(VLOOKUP(E2205,Apparatus_List_w_Hours!E:F,2,FALSE),"@"),"")</f>
        <v/>
      </c>
    </row>
    <row r="2206" spans="22:22">
      <c r="V2206" t="str">
        <f>IFERROR(TEXT(VLOOKUP(E2206,Apparatus_List_w_Hours!E:F,2,FALSE),"@"),"")</f>
        <v/>
      </c>
    </row>
    <row r="2207" spans="22:22">
      <c r="V2207" t="str">
        <f>IFERROR(TEXT(VLOOKUP(E2207,Apparatus_List_w_Hours!E:F,2,FALSE),"@"),"")</f>
        <v/>
      </c>
    </row>
    <row r="2208" spans="22:22">
      <c r="V2208" t="str">
        <f>IFERROR(TEXT(VLOOKUP(E2208,Apparatus_List_w_Hours!E:F,2,FALSE),"@"),"")</f>
        <v/>
      </c>
    </row>
    <row r="2209" spans="22:22">
      <c r="V2209" t="str">
        <f>IFERROR(TEXT(VLOOKUP(E2209,Apparatus_List_w_Hours!E:F,2,FALSE),"@"),"")</f>
        <v/>
      </c>
    </row>
    <row r="2210" spans="22:22">
      <c r="V2210" t="str">
        <f>IFERROR(TEXT(VLOOKUP(E2210,Apparatus_List_w_Hours!E:F,2,FALSE),"@"),"")</f>
        <v/>
      </c>
    </row>
    <row r="2211" spans="22:22">
      <c r="V2211" t="str">
        <f>IFERROR(TEXT(VLOOKUP(E2211,Apparatus_List_w_Hours!E:F,2,FALSE),"@"),"")</f>
        <v/>
      </c>
    </row>
    <row r="2212" spans="22:22">
      <c r="V2212" t="str">
        <f>IFERROR(TEXT(VLOOKUP(E2212,Apparatus_List_w_Hours!E:F,2,FALSE),"@"),"")</f>
        <v/>
      </c>
    </row>
    <row r="2213" spans="22:22">
      <c r="V2213" t="str">
        <f>IFERROR(TEXT(VLOOKUP(E2213,Apparatus_List_w_Hours!E:F,2,FALSE),"@"),"")</f>
        <v/>
      </c>
    </row>
    <row r="2214" spans="22:22">
      <c r="V2214" t="str">
        <f>IFERROR(TEXT(VLOOKUP(E2214,Apparatus_List_w_Hours!E:F,2,FALSE),"@"),"")</f>
        <v/>
      </c>
    </row>
    <row r="2215" spans="22:22">
      <c r="V2215" t="str">
        <f>IFERROR(TEXT(VLOOKUP(E2215,Apparatus_List_w_Hours!E:F,2,FALSE),"@"),"")</f>
        <v/>
      </c>
    </row>
    <row r="2216" spans="22:22">
      <c r="V2216" t="str">
        <f>IFERROR(TEXT(VLOOKUP(E2216,Apparatus_List_w_Hours!E:F,2,FALSE),"@"),"")</f>
        <v/>
      </c>
    </row>
    <row r="2217" spans="22:22">
      <c r="V2217" t="str">
        <f>IFERROR(TEXT(VLOOKUP(E2217,Apparatus_List_w_Hours!E:F,2,FALSE),"@"),"")</f>
        <v/>
      </c>
    </row>
    <row r="2218" spans="22:22">
      <c r="V2218" t="str">
        <f>IFERROR(TEXT(VLOOKUP(E2218,Apparatus_List_w_Hours!E:F,2,FALSE),"@"),"")</f>
        <v/>
      </c>
    </row>
    <row r="2219" spans="22:22">
      <c r="V2219" t="str">
        <f>IFERROR(TEXT(VLOOKUP(E2219,Apparatus_List_w_Hours!E:F,2,FALSE),"@"),"")</f>
        <v/>
      </c>
    </row>
    <row r="2220" spans="22:22">
      <c r="V2220" t="str">
        <f>IFERROR(TEXT(VLOOKUP(E2220,Apparatus_List_w_Hours!E:F,2,FALSE),"@"),"")</f>
        <v/>
      </c>
    </row>
    <row r="2221" spans="22:22">
      <c r="V2221" t="str">
        <f>IFERROR(TEXT(VLOOKUP(E2221,Apparatus_List_w_Hours!E:F,2,FALSE),"@"),"")</f>
        <v/>
      </c>
    </row>
    <row r="2222" spans="22:22">
      <c r="V2222" t="str">
        <f>IFERROR(TEXT(VLOOKUP(E2222,Apparatus_List_w_Hours!E:F,2,FALSE),"@"),"")</f>
        <v/>
      </c>
    </row>
    <row r="2223" spans="22:22">
      <c r="V2223" t="str">
        <f>IFERROR(TEXT(VLOOKUP(E2223,Apparatus_List_w_Hours!E:F,2,FALSE),"@"),"")</f>
        <v/>
      </c>
    </row>
    <row r="2224" spans="22:22">
      <c r="V2224" t="str">
        <f>IFERROR(TEXT(VLOOKUP(E2224,Apparatus_List_w_Hours!E:F,2,FALSE),"@"),"")</f>
        <v/>
      </c>
    </row>
    <row r="2225" spans="22:22">
      <c r="V2225" t="str">
        <f>IFERROR(TEXT(VLOOKUP(E2225,Apparatus_List_w_Hours!E:F,2,FALSE),"@"),"")</f>
        <v/>
      </c>
    </row>
    <row r="2226" spans="22:22">
      <c r="V2226" t="str">
        <f>IFERROR(TEXT(VLOOKUP(E2226,Apparatus_List_w_Hours!E:F,2,FALSE),"@"),"")</f>
        <v/>
      </c>
    </row>
    <row r="2227" spans="22:22">
      <c r="V2227" t="str">
        <f>IFERROR(TEXT(VLOOKUP(E2227,Apparatus_List_w_Hours!E:F,2,FALSE),"@"),"")</f>
        <v/>
      </c>
    </row>
    <row r="2228" spans="22:22">
      <c r="V2228" t="str">
        <f>IFERROR(TEXT(VLOOKUP(E2228,Apparatus_List_w_Hours!E:F,2,FALSE),"@"),"")</f>
        <v/>
      </c>
    </row>
    <row r="2229" spans="22:22">
      <c r="V2229" t="str">
        <f>IFERROR(TEXT(VLOOKUP(E2229,Apparatus_List_w_Hours!E:F,2,FALSE),"@"),"")</f>
        <v/>
      </c>
    </row>
    <row r="2230" spans="22:22">
      <c r="V2230" t="str">
        <f>IFERROR(TEXT(VLOOKUP(E2230,Apparatus_List_w_Hours!E:F,2,FALSE),"@"),"")</f>
        <v/>
      </c>
    </row>
    <row r="2231" spans="22:22">
      <c r="V2231" t="str">
        <f>IFERROR(TEXT(VLOOKUP(E2231,Apparatus_List_w_Hours!E:F,2,FALSE),"@"),"")</f>
        <v/>
      </c>
    </row>
    <row r="2232" spans="22:22">
      <c r="V2232" t="str">
        <f>IFERROR(TEXT(VLOOKUP(E2232,Apparatus_List_w_Hours!E:F,2,FALSE),"@"),"")</f>
        <v/>
      </c>
    </row>
    <row r="2233" spans="22:22">
      <c r="V2233" t="str">
        <f>IFERROR(TEXT(VLOOKUP(E2233,Apparatus_List_w_Hours!E:F,2,FALSE),"@"),"")</f>
        <v/>
      </c>
    </row>
    <row r="2234" spans="22:22">
      <c r="V2234" t="str">
        <f>IFERROR(TEXT(VLOOKUP(E2234,Apparatus_List_w_Hours!E:F,2,FALSE),"@"),"")</f>
        <v/>
      </c>
    </row>
    <row r="2235" spans="22:22">
      <c r="V2235" t="str">
        <f>IFERROR(TEXT(VLOOKUP(E2235,Apparatus_List_w_Hours!E:F,2,FALSE),"@"),"")</f>
        <v/>
      </c>
    </row>
    <row r="2236" spans="22:22">
      <c r="V2236" t="str">
        <f>IFERROR(TEXT(VLOOKUP(E2236,Apparatus_List_w_Hours!E:F,2,FALSE),"@"),"")</f>
        <v/>
      </c>
    </row>
    <row r="2237" spans="22:22">
      <c r="V2237" t="str">
        <f>IFERROR(TEXT(VLOOKUP(E2237,Apparatus_List_w_Hours!E:F,2,FALSE),"@"),"")</f>
        <v/>
      </c>
    </row>
    <row r="2238" spans="22:22">
      <c r="V2238" t="str">
        <f>IFERROR(TEXT(VLOOKUP(E2238,Apparatus_List_w_Hours!E:F,2,FALSE),"@"),"")</f>
        <v/>
      </c>
    </row>
    <row r="2239" spans="22:22">
      <c r="V2239" t="str">
        <f>IFERROR(TEXT(VLOOKUP(E2239,Apparatus_List_w_Hours!E:F,2,FALSE),"@"),"")</f>
        <v/>
      </c>
    </row>
    <row r="2240" spans="22:22">
      <c r="V2240" t="str">
        <f>IFERROR(TEXT(VLOOKUP(E2240,Apparatus_List_w_Hours!E:F,2,FALSE),"@"),"")</f>
        <v/>
      </c>
    </row>
    <row r="2241" spans="22:22">
      <c r="V2241" t="str">
        <f>IFERROR(TEXT(VLOOKUP(E2241,Apparatus_List_w_Hours!E:F,2,FALSE),"@"),"")</f>
        <v/>
      </c>
    </row>
    <row r="2242" spans="22:22">
      <c r="V2242" t="str">
        <f>IFERROR(TEXT(VLOOKUP(E2242,Apparatus_List_w_Hours!E:F,2,FALSE),"@"),"")</f>
        <v/>
      </c>
    </row>
    <row r="2243" spans="22:22">
      <c r="V2243" t="str">
        <f>IFERROR(TEXT(VLOOKUP(E2243,Apparatus_List_w_Hours!E:F,2,FALSE),"@"),"")</f>
        <v/>
      </c>
    </row>
    <row r="2244" spans="22:22">
      <c r="V2244" t="str">
        <f>IFERROR(TEXT(VLOOKUP(E2244,Apparatus_List_w_Hours!E:F,2,FALSE),"@"),"")</f>
        <v/>
      </c>
    </row>
    <row r="2245" spans="22:22">
      <c r="V2245" t="str">
        <f>IFERROR(TEXT(VLOOKUP(E2245,Apparatus_List_w_Hours!E:F,2,FALSE),"@"),"")</f>
        <v/>
      </c>
    </row>
    <row r="2246" spans="22:22">
      <c r="V2246" t="str">
        <f>IFERROR(TEXT(VLOOKUP(E2246,Apparatus_List_w_Hours!E:F,2,FALSE),"@"),"")</f>
        <v/>
      </c>
    </row>
    <row r="2247" spans="22:22">
      <c r="V2247" t="str">
        <f>IFERROR(TEXT(VLOOKUP(E2247,Apparatus_List_w_Hours!E:F,2,FALSE),"@"),"")</f>
        <v/>
      </c>
    </row>
    <row r="2248" spans="22:22">
      <c r="V2248" t="str">
        <f>IFERROR(TEXT(VLOOKUP(E2248,Apparatus_List_w_Hours!E:F,2,FALSE),"@"),"")</f>
        <v/>
      </c>
    </row>
    <row r="2249" spans="22:22">
      <c r="V2249" t="str">
        <f>IFERROR(TEXT(VLOOKUP(E2249,Apparatus_List_w_Hours!E:F,2,FALSE),"@"),"")</f>
        <v/>
      </c>
    </row>
    <row r="2250" spans="22:22">
      <c r="V2250" t="str">
        <f>IFERROR(TEXT(VLOOKUP(E2250,Apparatus_List_w_Hours!E:F,2,FALSE),"@"),"")</f>
        <v/>
      </c>
    </row>
    <row r="2251" spans="22:22">
      <c r="V2251" t="str">
        <f>IFERROR(TEXT(VLOOKUP(E2251,Apparatus_List_w_Hours!E:F,2,FALSE),"@"),"")</f>
        <v/>
      </c>
    </row>
    <row r="2252" spans="22:22">
      <c r="V2252" t="str">
        <f>IFERROR(TEXT(VLOOKUP(E2252,Apparatus_List_w_Hours!E:F,2,FALSE),"@"),"")</f>
        <v/>
      </c>
    </row>
    <row r="2253" spans="22:22">
      <c r="V2253" t="str">
        <f>IFERROR(TEXT(VLOOKUP(E2253,Apparatus_List_w_Hours!E:F,2,FALSE),"@"),"")</f>
        <v/>
      </c>
    </row>
    <row r="2254" spans="22:22">
      <c r="V2254" t="str">
        <f>IFERROR(TEXT(VLOOKUP(E2254,Apparatus_List_w_Hours!E:F,2,FALSE),"@"),"")</f>
        <v/>
      </c>
    </row>
    <row r="2255" spans="22:22">
      <c r="V2255" t="str">
        <f>IFERROR(TEXT(VLOOKUP(E2255,Apparatus_List_w_Hours!E:F,2,FALSE),"@"),"")</f>
        <v/>
      </c>
    </row>
    <row r="2256" spans="22:22">
      <c r="V2256" t="str">
        <f>IFERROR(TEXT(VLOOKUP(E2256,Apparatus_List_w_Hours!E:F,2,FALSE),"@"),"")</f>
        <v/>
      </c>
    </row>
    <row r="2257" spans="22:22">
      <c r="V2257" t="str">
        <f>IFERROR(TEXT(VLOOKUP(E2257,Apparatus_List_w_Hours!E:F,2,FALSE),"@"),"")</f>
        <v/>
      </c>
    </row>
    <row r="2258" spans="22:22">
      <c r="V2258" t="str">
        <f>IFERROR(TEXT(VLOOKUP(E2258,Apparatus_List_w_Hours!E:F,2,FALSE),"@"),"")</f>
        <v/>
      </c>
    </row>
    <row r="2259" spans="22:22">
      <c r="V2259" t="str">
        <f>IFERROR(TEXT(VLOOKUP(E2259,Apparatus_List_w_Hours!E:F,2,FALSE),"@"),"")</f>
        <v/>
      </c>
    </row>
    <row r="2260" spans="22:22">
      <c r="V2260" t="str">
        <f>IFERROR(TEXT(VLOOKUP(E2260,Apparatus_List_w_Hours!E:F,2,FALSE),"@"),"")</f>
        <v/>
      </c>
    </row>
    <row r="2261" spans="22:22">
      <c r="V2261" t="str">
        <f>IFERROR(TEXT(VLOOKUP(E2261,Apparatus_List_w_Hours!E:F,2,FALSE),"@"),"")</f>
        <v/>
      </c>
    </row>
    <row r="2262" spans="22:22">
      <c r="V2262" t="str">
        <f>IFERROR(TEXT(VLOOKUP(E2262,Apparatus_List_w_Hours!E:F,2,FALSE),"@"),"")</f>
        <v/>
      </c>
    </row>
    <row r="2263" spans="22:22">
      <c r="V2263" t="str">
        <f>IFERROR(TEXT(VLOOKUP(E2263,Apparatus_List_w_Hours!E:F,2,FALSE),"@"),"")</f>
        <v/>
      </c>
    </row>
    <row r="2264" spans="22:22">
      <c r="V2264" t="str">
        <f>IFERROR(TEXT(VLOOKUP(E2264,Apparatus_List_w_Hours!E:F,2,FALSE),"@"),"")</f>
        <v/>
      </c>
    </row>
    <row r="2265" spans="22:22">
      <c r="V2265" t="str">
        <f>IFERROR(TEXT(VLOOKUP(E2265,Apparatus_List_w_Hours!E:F,2,FALSE),"@"),"")</f>
        <v/>
      </c>
    </row>
    <row r="2266" spans="22:22">
      <c r="V2266" t="str">
        <f>IFERROR(TEXT(VLOOKUP(E2266,Apparatus_List_w_Hours!E:F,2,FALSE),"@"),"")</f>
        <v/>
      </c>
    </row>
    <row r="2267" spans="22:22">
      <c r="V2267" t="str">
        <f>IFERROR(TEXT(VLOOKUP(E2267,Apparatus_List_w_Hours!E:F,2,FALSE),"@"),"")</f>
        <v/>
      </c>
    </row>
    <row r="2268" spans="22:22">
      <c r="V2268" t="str">
        <f>IFERROR(TEXT(VLOOKUP(E2268,Apparatus_List_w_Hours!E:F,2,FALSE),"@"),"")</f>
        <v/>
      </c>
    </row>
    <row r="2269" spans="22:22">
      <c r="V2269" t="str">
        <f>IFERROR(TEXT(VLOOKUP(E2269,Apparatus_List_w_Hours!E:F,2,FALSE),"@"),"")</f>
        <v/>
      </c>
    </row>
    <row r="2270" spans="22:22">
      <c r="V2270" t="str">
        <f>IFERROR(TEXT(VLOOKUP(E2270,Apparatus_List_w_Hours!E:F,2,FALSE),"@"),"")</f>
        <v/>
      </c>
    </row>
    <row r="2271" spans="22:22">
      <c r="V2271" t="str">
        <f>IFERROR(TEXT(VLOOKUP(E2271,Apparatus_List_w_Hours!E:F,2,FALSE),"@"),"")</f>
        <v/>
      </c>
    </row>
    <row r="2272" spans="22:22">
      <c r="V2272" t="str">
        <f>IFERROR(TEXT(VLOOKUP(E2272,Apparatus_List_w_Hours!E:F,2,FALSE),"@"),"")</f>
        <v/>
      </c>
    </row>
    <row r="2273" spans="22:22">
      <c r="V2273" t="str">
        <f>IFERROR(TEXT(VLOOKUP(E2273,Apparatus_List_w_Hours!E:F,2,FALSE),"@"),"")</f>
        <v/>
      </c>
    </row>
    <row r="2274" spans="22:22">
      <c r="V2274" t="str">
        <f>IFERROR(TEXT(VLOOKUP(E2274,Apparatus_List_w_Hours!E:F,2,FALSE),"@"),"")</f>
        <v/>
      </c>
    </row>
    <row r="2275" spans="22:22">
      <c r="V2275" t="str">
        <f>IFERROR(TEXT(VLOOKUP(E2275,Apparatus_List_w_Hours!E:F,2,FALSE),"@"),"")</f>
        <v/>
      </c>
    </row>
    <row r="2276" spans="22:22">
      <c r="V2276" t="str">
        <f>IFERROR(TEXT(VLOOKUP(E2276,Apparatus_List_w_Hours!E:F,2,FALSE),"@"),"")</f>
        <v/>
      </c>
    </row>
    <row r="2277" spans="22:22">
      <c r="V2277" t="str">
        <f>IFERROR(TEXT(VLOOKUP(E2277,Apparatus_List_w_Hours!E:F,2,FALSE),"@"),"")</f>
        <v/>
      </c>
    </row>
    <row r="2278" spans="22:22">
      <c r="V2278" t="str">
        <f>IFERROR(TEXT(VLOOKUP(E2278,Apparatus_List_w_Hours!E:F,2,FALSE),"@"),"")</f>
        <v/>
      </c>
    </row>
    <row r="2279" spans="22:22">
      <c r="V2279" t="str">
        <f>IFERROR(TEXT(VLOOKUP(E2279,Apparatus_List_w_Hours!E:F,2,FALSE),"@"),"")</f>
        <v/>
      </c>
    </row>
    <row r="2280" spans="22:22">
      <c r="V2280" t="str">
        <f>IFERROR(TEXT(VLOOKUP(E2280,Apparatus_List_w_Hours!E:F,2,FALSE),"@"),"")</f>
        <v/>
      </c>
    </row>
    <row r="2281" spans="22:22">
      <c r="V2281" t="str">
        <f>IFERROR(TEXT(VLOOKUP(E2281,Apparatus_List_w_Hours!E:F,2,FALSE),"@"),"")</f>
        <v/>
      </c>
    </row>
    <row r="2282" spans="22:22">
      <c r="V2282" t="str">
        <f>IFERROR(TEXT(VLOOKUP(E2282,Apparatus_List_w_Hours!E:F,2,FALSE),"@"),"")</f>
        <v/>
      </c>
    </row>
    <row r="2283" spans="22:22">
      <c r="V2283" t="str">
        <f>IFERROR(TEXT(VLOOKUP(E2283,Apparatus_List_w_Hours!E:F,2,FALSE),"@"),"")</f>
        <v/>
      </c>
    </row>
    <row r="2284" spans="22:22">
      <c r="V2284" t="str">
        <f>IFERROR(TEXT(VLOOKUP(E2284,Apparatus_List_w_Hours!E:F,2,FALSE),"@"),"")</f>
        <v/>
      </c>
    </row>
    <row r="2285" spans="22:22">
      <c r="V2285" t="str">
        <f>IFERROR(TEXT(VLOOKUP(E2285,Apparatus_List_w_Hours!E:F,2,FALSE),"@"),"")</f>
        <v/>
      </c>
    </row>
    <row r="2286" spans="22:22">
      <c r="V2286" t="str">
        <f>IFERROR(TEXT(VLOOKUP(E2286,Apparatus_List_w_Hours!E:F,2,FALSE),"@"),"")</f>
        <v/>
      </c>
    </row>
    <row r="2287" spans="22:22">
      <c r="V2287" t="str">
        <f>IFERROR(TEXT(VLOOKUP(E2287,Apparatus_List_w_Hours!E:F,2,FALSE),"@"),"")</f>
        <v/>
      </c>
    </row>
    <row r="2288" spans="22:22">
      <c r="V2288" t="str">
        <f>IFERROR(TEXT(VLOOKUP(E2288,Apparatus_List_w_Hours!E:F,2,FALSE),"@"),"")</f>
        <v/>
      </c>
    </row>
    <row r="2289" spans="22:22">
      <c r="V2289" t="str">
        <f>IFERROR(TEXT(VLOOKUP(E2289,Apparatus_List_w_Hours!E:F,2,FALSE),"@"),"")</f>
        <v/>
      </c>
    </row>
    <row r="2290" spans="22:22">
      <c r="V2290" t="str">
        <f>IFERROR(TEXT(VLOOKUP(E2290,Apparatus_List_w_Hours!E:F,2,FALSE),"@"),"")</f>
        <v/>
      </c>
    </row>
    <row r="2291" spans="22:22">
      <c r="V2291" t="str">
        <f>IFERROR(TEXT(VLOOKUP(E2291,Apparatus_List_w_Hours!E:F,2,FALSE),"@"),"")</f>
        <v/>
      </c>
    </row>
    <row r="2292" spans="22:22">
      <c r="V2292" t="str">
        <f>IFERROR(TEXT(VLOOKUP(E2292,Apparatus_List_w_Hours!E:F,2,FALSE),"@"),"")</f>
        <v/>
      </c>
    </row>
    <row r="2293" spans="22:22">
      <c r="V2293" t="str">
        <f>IFERROR(TEXT(VLOOKUP(E2293,Apparatus_List_w_Hours!E:F,2,FALSE),"@"),"")</f>
        <v/>
      </c>
    </row>
    <row r="2294" spans="22:22">
      <c r="V2294" t="str">
        <f>IFERROR(TEXT(VLOOKUP(E2294,Apparatus_List_w_Hours!E:F,2,FALSE),"@"),"")</f>
        <v/>
      </c>
    </row>
    <row r="2295" spans="22:22">
      <c r="V2295" t="str">
        <f>IFERROR(TEXT(VLOOKUP(E2295,Apparatus_List_w_Hours!E:F,2,FALSE),"@"),"")</f>
        <v/>
      </c>
    </row>
    <row r="2296" spans="22:22">
      <c r="V2296" t="str">
        <f>IFERROR(TEXT(VLOOKUP(E2296,Apparatus_List_w_Hours!E:F,2,FALSE),"@"),"")</f>
        <v/>
      </c>
    </row>
    <row r="2297" spans="22:22">
      <c r="V2297" t="str">
        <f>IFERROR(TEXT(VLOOKUP(E2297,Apparatus_List_w_Hours!E:F,2,FALSE),"@"),"")</f>
        <v/>
      </c>
    </row>
    <row r="2298" spans="22:22">
      <c r="V2298" t="str">
        <f>IFERROR(TEXT(VLOOKUP(E2298,Apparatus_List_w_Hours!E:F,2,FALSE),"@"),"")</f>
        <v/>
      </c>
    </row>
    <row r="2299" spans="22:22">
      <c r="V2299" t="str">
        <f>IFERROR(TEXT(VLOOKUP(E2299,Apparatus_List_w_Hours!E:F,2,FALSE),"@"),"")</f>
        <v/>
      </c>
    </row>
    <row r="2300" spans="22:22">
      <c r="V2300" t="str">
        <f>IFERROR(TEXT(VLOOKUP(E2300,Apparatus_List_w_Hours!E:F,2,FALSE),"@"),"")</f>
        <v/>
      </c>
    </row>
    <row r="2301" spans="22:22">
      <c r="V2301" t="str">
        <f>IFERROR(TEXT(VLOOKUP(E2301,Apparatus_List_w_Hours!E:F,2,FALSE),"@"),"")</f>
        <v/>
      </c>
    </row>
    <row r="2302" spans="22:22">
      <c r="V2302" t="str">
        <f>IFERROR(TEXT(VLOOKUP(E2302,Apparatus_List_w_Hours!E:F,2,FALSE),"@"),"")</f>
        <v/>
      </c>
    </row>
    <row r="2303" spans="22:22">
      <c r="V2303" t="str">
        <f>IFERROR(TEXT(VLOOKUP(E2303,Apparatus_List_w_Hours!E:F,2,FALSE),"@"),"")</f>
        <v/>
      </c>
    </row>
    <row r="2304" spans="22:22">
      <c r="V2304" t="str">
        <f>IFERROR(TEXT(VLOOKUP(E2304,Apparatus_List_w_Hours!E:F,2,FALSE),"@"),"")</f>
        <v/>
      </c>
    </row>
    <row r="2305" spans="22:22">
      <c r="V2305" t="str">
        <f>IFERROR(TEXT(VLOOKUP(E2305,Apparatus_List_w_Hours!E:F,2,FALSE),"@"),"")</f>
        <v/>
      </c>
    </row>
    <row r="2306" spans="22:22">
      <c r="V2306" t="str">
        <f>IFERROR(TEXT(VLOOKUP(E2306,Apparatus_List_w_Hours!E:F,2,FALSE),"@"),"")</f>
        <v/>
      </c>
    </row>
    <row r="2307" spans="22:22">
      <c r="V2307" t="str">
        <f>IFERROR(TEXT(VLOOKUP(E2307,Apparatus_List_w_Hours!E:F,2,FALSE),"@"),"")</f>
        <v/>
      </c>
    </row>
    <row r="2308" spans="22:22">
      <c r="V2308" t="str">
        <f>IFERROR(TEXT(VLOOKUP(E2308,Apparatus_List_w_Hours!E:F,2,FALSE),"@"),"")</f>
        <v/>
      </c>
    </row>
    <row r="2309" spans="22:22">
      <c r="V2309" t="str">
        <f>IFERROR(TEXT(VLOOKUP(E2309,Apparatus_List_w_Hours!E:F,2,FALSE),"@"),"")</f>
        <v/>
      </c>
    </row>
    <row r="2310" spans="22:22">
      <c r="V2310" t="str">
        <f>IFERROR(TEXT(VLOOKUP(E2310,Apparatus_List_w_Hours!E:F,2,FALSE),"@"),"")</f>
        <v/>
      </c>
    </row>
    <row r="2311" spans="22:22">
      <c r="V2311" t="str">
        <f>IFERROR(TEXT(VLOOKUP(E2311,Apparatus_List_w_Hours!E:F,2,FALSE),"@"),"")</f>
        <v/>
      </c>
    </row>
    <row r="2312" spans="22:22">
      <c r="V2312" t="str">
        <f>IFERROR(TEXT(VLOOKUP(E2312,Apparatus_List_w_Hours!E:F,2,FALSE),"@"),"")</f>
        <v/>
      </c>
    </row>
    <row r="2313" spans="22:22">
      <c r="V2313" t="str">
        <f>IFERROR(TEXT(VLOOKUP(E2313,Apparatus_List_w_Hours!E:F,2,FALSE),"@"),"")</f>
        <v/>
      </c>
    </row>
    <row r="2314" spans="22:22">
      <c r="V2314" t="str">
        <f>IFERROR(TEXT(VLOOKUP(E2314,Apparatus_List_w_Hours!E:F,2,FALSE),"@"),"")</f>
        <v/>
      </c>
    </row>
    <row r="2315" spans="22:22">
      <c r="V2315" t="str">
        <f>IFERROR(TEXT(VLOOKUP(E2315,Apparatus_List_w_Hours!E:F,2,FALSE),"@"),"")</f>
        <v/>
      </c>
    </row>
    <row r="2316" spans="22:22">
      <c r="V2316" t="str">
        <f>IFERROR(TEXT(VLOOKUP(E2316,Apparatus_List_w_Hours!E:F,2,FALSE),"@"),"")</f>
        <v/>
      </c>
    </row>
    <row r="2317" spans="22:22">
      <c r="V2317" t="str">
        <f>IFERROR(TEXT(VLOOKUP(E2317,Apparatus_List_w_Hours!E:F,2,FALSE),"@"),"")</f>
        <v/>
      </c>
    </row>
    <row r="2318" spans="22:22">
      <c r="V2318" t="str">
        <f>IFERROR(TEXT(VLOOKUP(E2318,Apparatus_List_w_Hours!E:F,2,FALSE),"@"),"")</f>
        <v/>
      </c>
    </row>
    <row r="2319" spans="22:22">
      <c r="V2319" t="str">
        <f>IFERROR(TEXT(VLOOKUP(E2319,Apparatus_List_w_Hours!E:F,2,FALSE),"@"),"")</f>
        <v/>
      </c>
    </row>
    <row r="2320" spans="22:22">
      <c r="V2320" t="str">
        <f>IFERROR(TEXT(VLOOKUP(E2320,Apparatus_List_w_Hours!E:F,2,FALSE),"@"),"")</f>
        <v/>
      </c>
    </row>
    <row r="2321" spans="22:22">
      <c r="V2321" t="str">
        <f>IFERROR(TEXT(VLOOKUP(E2321,Apparatus_List_w_Hours!E:F,2,FALSE),"@"),"")</f>
        <v/>
      </c>
    </row>
    <row r="2322" spans="22:22">
      <c r="V2322" t="str">
        <f>IFERROR(TEXT(VLOOKUP(E2322,Apparatus_List_w_Hours!E:F,2,FALSE),"@"),"")</f>
        <v/>
      </c>
    </row>
    <row r="2323" spans="22:22">
      <c r="V2323" t="str">
        <f>IFERROR(TEXT(VLOOKUP(E2323,Apparatus_List_w_Hours!E:F,2,FALSE),"@"),"")</f>
        <v/>
      </c>
    </row>
    <row r="2324" spans="22:22">
      <c r="V2324" t="str">
        <f>IFERROR(TEXT(VLOOKUP(E2324,Apparatus_List_w_Hours!E:F,2,FALSE),"@"),"")</f>
        <v/>
      </c>
    </row>
    <row r="2325" spans="22:22">
      <c r="V2325" t="str">
        <f>IFERROR(TEXT(VLOOKUP(E2325,Apparatus_List_w_Hours!E:F,2,FALSE),"@"),"")</f>
        <v/>
      </c>
    </row>
    <row r="2326" spans="22:22">
      <c r="V2326" t="str">
        <f>IFERROR(TEXT(VLOOKUP(E2326,Apparatus_List_w_Hours!E:F,2,FALSE),"@"),"")</f>
        <v/>
      </c>
    </row>
    <row r="2327" spans="22:22">
      <c r="V2327" t="str">
        <f>IFERROR(TEXT(VLOOKUP(E2327,Apparatus_List_w_Hours!E:F,2,FALSE),"@"),"")</f>
        <v/>
      </c>
    </row>
    <row r="2328" spans="22:22">
      <c r="V2328" t="str">
        <f>IFERROR(TEXT(VLOOKUP(E2328,Apparatus_List_w_Hours!E:F,2,FALSE),"@"),"")</f>
        <v/>
      </c>
    </row>
    <row r="2329" spans="22:22">
      <c r="V2329" t="str">
        <f>IFERROR(TEXT(VLOOKUP(E2329,Apparatus_List_w_Hours!E:F,2,FALSE),"@"),"")</f>
        <v/>
      </c>
    </row>
    <row r="2330" spans="22:22">
      <c r="V2330" t="str">
        <f>IFERROR(TEXT(VLOOKUP(E2330,Apparatus_List_w_Hours!E:F,2,FALSE),"@"),"")</f>
        <v/>
      </c>
    </row>
    <row r="2331" spans="22:22">
      <c r="V2331" t="str">
        <f>IFERROR(TEXT(VLOOKUP(E2331,Apparatus_List_w_Hours!E:F,2,FALSE),"@"),"")</f>
        <v/>
      </c>
    </row>
    <row r="2332" spans="22:22">
      <c r="V2332" t="str">
        <f>IFERROR(TEXT(VLOOKUP(E2332,Apparatus_List_w_Hours!E:F,2,FALSE),"@"),"")</f>
        <v/>
      </c>
    </row>
    <row r="2333" spans="22:22">
      <c r="V2333" t="str">
        <f>IFERROR(TEXT(VLOOKUP(E2333,Apparatus_List_w_Hours!E:F,2,FALSE),"@"),"")</f>
        <v/>
      </c>
    </row>
    <row r="2334" spans="22:22">
      <c r="V2334" t="str">
        <f>IFERROR(TEXT(VLOOKUP(E2334,Apparatus_List_w_Hours!E:F,2,FALSE),"@"),"")</f>
        <v/>
      </c>
    </row>
    <row r="2335" spans="22:22">
      <c r="V2335" t="str">
        <f>IFERROR(TEXT(VLOOKUP(E2335,Apparatus_List_w_Hours!E:F,2,FALSE),"@"),"")</f>
        <v/>
      </c>
    </row>
    <row r="2336" spans="22:22">
      <c r="V2336" t="str">
        <f>IFERROR(TEXT(VLOOKUP(E2336,Apparatus_List_w_Hours!E:F,2,FALSE),"@"),"")</f>
        <v/>
      </c>
    </row>
    <row r="2337" spans="22:22">
      <c r="V2337" t="str">
        <f>IFERROR(TEXT(VLOOKUP(E2337,Apparatus_List_w_Hours!E:F,2,FALSE),"@"),"")</f>
        <v/>
      </c>
    </row>
    <row r="2338" spans="22:22">
      <c r="V2338" t="str">
        <f>IFERROR(TEXT(VLOOKUP(E2338,Apparatus_List_w_Hours!E:F,2,FALSE),"@"),"")</f>
        <v/>
      </c>
    </row>
    <row r="2339" spans="22:22">
      <c r="V2339" t="str">
        <f>IFERROR(TEXT(VLOOKUP(E2339,Apparatus_List_w_Hours!E:F,2,FALSE),"@"),"")</f>
        <v/>
      </c>
    </row>
    <row r="2340" spans="22:22">
      <c r="V2340" t="str">
        <f>IFERROR(TEXT(VLOOKUP(E2340,Apparatus_List_w_Hours!E:F,2,FALSE),"@"),"")</f>
        <v/>
      </c>
    </row>
    <row r="2341" spans="22:22">
      <c r="V2341" t="str">
        <f>IFERROR(TEXT(VLOOKUP(E2341,Apparatus_List_w_Hours!E:F,2,FALSE),"@"),"")</f>
        <v/>
      </c>
    </row>
    <row r="2342" spans="22:22">
      <c r="V2342" t="str">
        <f>IFERROR(TEXT(VLOOKUP(E2342,Apparatus_List_w_Hours!E:F,2,FALSE),"@"),"")</f>
        <v/>
      </c>
    </row>
    <row r="2343" spans="22:22">
      <c r="V2343" t="str">
        <f>IFERROR(TEXT(VLOOKUP(E2343,Apparatus_List_w_Hours!E:F,2,FALSE),"@"),"")</f>
        <v/>
      </c>
    </row>
    <row r="2344" spans="22:22">
      <c r="V2344" t="str">
        <f>IFERROR(TEXT(VLOOKUP(E2344,Apparatus_List_w_Hours!E:F,2,FALSE),"@"),"")</f>
        <v/>
      </c>
    </row>
    <row r="2345" spans="22:22">
      <c r="V2345" t="str">
        <f>IFERROR(TEXT(VLOOKUP(E2345,Apparatus_List_w_Hours!E:F,2,FALSE),"@"),"")</f>
        <v/>
      </c>
    </row>
    <row r="2346" spans="22:22">
      <c r="V2346" t="str">
        <f>IFERROR(TEXT(VLOOKUP(E2346,Apparatus_List_w_Hours!E:F,2,FALSE),"@"),"")</f>
        <v/>
      </c>
    </row>
    <row r="2347" spans="22:22">
      <c r="V2347" t="str">
        <f>IFERROR(TEXT(VLOOKUP(E2347,Apparatus_List_w_Hours!E:F,2,FALSE),"@"),"")</f>
        <v/>
      </c>
    </row>
    <row r="2348" spans="22:22">
      <c r="V2348" t="str">
        <f>IFERROR(TEXT(VLOOKUP(E2348,Apparatus_List_w_Hours!E:F,2,FALSE),"@"),"")</f>
        <v/>
      </c>
    </row>
    <row r="2349" spans="22:22">
      <c r="V2349" t="str">
        <f>IFERROR(TEXT(VLOOKUP(E2349,Apparatus_List_w_Hours!E:F,2,FALSE),"@"),"")</f>
        <v/>
      </c>
    </row>
    <row r="2350" spans="22:22">
      <c r="V2350" t="str">
        <f>IFERROR(TEXT(VLOOKUP(E2350,Apparatus_List_w_Hours!E:F,2,FALSE),"@"),"")</f>
        <v/>
      </c>
    </row>
    <row r="2351" spans="22:22">
      <c r="V2351" t="str">
        <f>IFERROR(TEXT(VLOOKUP(E2351,Apparatus_List_w_Hours!E:F,2,FALSE),"@"),"")</f>
        <v/>
      </c>
    </row>
    <row r="2352" spans="22:22">
      <c r="V2352" t="str">
        <f>IFERROR(TEXT(VLOOKUP(E2352,Apparatus_List_w_Hours!E:F,2,FALSE),"@"),"")</f>
        <v/>
      </c>
    </row>
    <row r="2353" spans="22:22">
      <c r="V2353" t="str">
        <f>IFERROR(TEXT(VLOOKUP(E2353,Apparatus_List_w_Hours!E:F,2,FALSE),"@"),"")</f>
        <v/>
      </c>
    </row>
    <row r="2354" spans="22:22">
      <c r="V2354" t="str">
        <f>IFERROR(TEXT(VLOOKUP(E2354,Apparatus_List_w_Hours!E:F,2,FALSE),"@"),"")</f>
        <v/>
      </c>
    </row>
    <row r="2355" spans="22:22">
      <c r="V2355" t="str">
        <f>IFERROR(TEXT(VLOOKUP(E2355,Apparatus_List_w_Hours!E:F,2,FALSE),"@"),"")</f>
        <v/>
      </c>
    </row>
    <row r="2356" spans="22:22">
      <c r="V2356" t="str">
        <f>IFERROR(TEXT(VLOOKUP(E2356,Apparatus_List_w_Hours!E:F,2,FALSE),"@"),"")</f>
        <v/>
      </c>
    </row>
    <row r="2357" spans="22:22">
      <c r="V2357" t="str">
        <f>IFERROR(TEXT(VLOOKUP(E2357,Apparatus_List_w_Hours!E:F,2,FALSE),"@"),"")</f>
        <v/>
      </c>
    </row>
    <row r="2358" spans="22:22">
      <c r="V2358" t="str">
        <f>IFERROR(TEXT(VLOOKUP(E2358,Apparatus_List_w_Hours!E:F,2,FALSE),"@"),"")</f>
        <v/>
      </c>
    </row>
    <row r="2359" spans="22:22">
      <c r="V2359" t="str">
        <f>IFERROR(TEXT(VLOOKUP(E2359,Apparatus_List_w_Hours!E:F,2,FALSE),"@"),"")</f>
        <v/>
      </c>
    </row>
    <row r="2360" spans="22:22">
      <c r="V2360" t="str">
        <f>IFERROR(TEXT(VLOOKUP(E2360,Apparatus_List_w_Hours!E:F,2,FALSE),"@"),"")</f>
        <v/>
      </c>
    </row>
    <row r="2361" spans="22:22">
      <c r="V2361" t="str">
        <f>IFERROR(TEXT(VLOOKUP(E2361,Apparatus_List_w_Hours!E:F,2,FALSE),"@"),"")</f>
        <v/>
      </c>
    </row>
    <row r="2362" spans="22:22">
      <c r="V2362" t="str">
        <f>IFERROR(TEXT(VLOOKUP(E2362,Apparatus_List_w_Hours!E:F,2,FALSE),"@"),"")</f>
        <v/>
      </c>
    </row>
    <row r="2363" spans="22:22">
      <c r="V2363" t="str">
        <f>IFERROR(TEXT(VLOOKUP(E2363,Apparatus_List_w_Hours!E:F,2,FALSE),"@"),"")</f>
        <v/>
      </c>
    </row>
    <row r="2364" spans="22:22">
      <c r="V2364" t="str">
        <f>IFERROR(TEXT(VLOOKUP(E2364,Apparatus_List_w_Hours!E:F,2,FALSE),"@"),"")</f>
        <v/>
      </c>
    </row>
    <row r="2365" spans="22:22">
      <c r="V2365" t="str">
        <f>IFERROR(TEXT(VLOOKUP(E2365,Apparatus_List_w_Hours!E:F,2,FALSE),"@"),"")</f>
        <v/>
      </c>
    </row>
    <row r="2366" spans="22:22">
      <c r="V2366" t="str">
        <f>IFERROR(TEXT(VLOOKUP(E2366,Apparatus_List_w_Hours!E:F,2,FALSE),"@"),"")</f>
        <v/>
      </c>
    </row>
    <row r="2367" spans="22:22">
      <c r="V2367" t="str">
        <f>IFERROR(TEXT(VLOOKUP(E2367,Apparatus_List_w_Hours!E:F,2,FALSE),"@"),"")</f>
        <v/>
      </c>
    </row>
    <row r="2368" spans="22:22">
      <c r="V2368" t="str">
        <f>IFERROR(TEXT(VLOOKUP(E2368,Apparatus_List_w_Hours!E:F,2,FALSE),"@"),"")</f>
        <v/>
      </c>
    </row>
    <row r="2369" spans="22:22">
      <c r="V2369" t="str">
        <f>IFERROR(TEXT(VLOOKUP(E2369,Apparatus_List_w_Hours!E:F,2,FALSE),"@"),"")</f>
        <v/>
      </c>
    </row>
    <row r="2370" spans="22:22">
      <c r="V2370" t="str">
        <f>IFERROR(TEXT(VLOOKUP(E2370,Apparatus_List_w_Hours!E:F,2,FALSE),"@"),"")</f>
        <v/>
      </c>
    </row>
    <row r="2371" spans="22:22">
      <c r="V2371" t="str">
        <f>IFERROR(TEXT(VLOOKUP(E2371,Apparatus_List_w_Hours!E:F,2,FALSE),"@"),"")</f>
        <v/>
      </c>
    </row>
    <row r="2372" spans="22:22">
      <c r="V2372" t="str">
        <f>IFERROR(TEXT(VLOOKUP(E2372,Apparatus_List_w_Hours!E:F,2,FALSE),"@"),"")</f>
        <v/>
      </c>
    </row>
    <row r="2373" spans="22:22">
      <c r="V2373" t="str">
        <f>IFERROR(TEXT(VLOOKUP(E2373,Apparatus_List_w_Hours!E:F,2,FALSE),"@"),"")</f>
        <v/>
      </c>
    </row>
    <row r="2374" spans="22:22">
      <c r="V2374" t="str">
        <f>IFERROR(TEXT(VLOOKUP(E2374,Apparatus_List_w_Hours!E:F,2,FALSE),"@"),"")</f>
        <v/>
      </c>
    </row>
    <row r="2375" spans="22:22">
      <c r="V2375" t="str">
        <f>IFERROR(TEXT(VLOOKUP(E2375,Apparatus_List_w_Hours!E:F,2,FALSE),"@"),"")</f>
        <v/>
      </c>
    </row>
    <row r="2376" spans="22:22">
      <c r="V2376" t="str">
        <f>IFERROR(TEXT(VLOOKUP(E2376,Apparatus_List_w_Hours!E:F,2,FALSE),"@"),"")</f>
        <v/>
      </c>
    </row>
    <row r="2377" spans="22:22">
      <c r="V2377" t="str">
        <f>IFERROR(TEXT(VLOOKUP(E2377,Apparatus_List_w_Hours!E:F,2,FALSE),"@"),"")</f>
        <v/>
      </c>
    </row>
    <row r="2378" spans="22:22">
      <c r="V2378" t="str">
        <f>IFERROR(TEXT(VLOOKUP(E2378,Apparatus_List_w_Hours!E:F,2,FALSE),"@"),"")</f>
        <v/>
      </c>
    </row>
    <row r="2379" spans="22:22">
      <c r="V2379" t="str">
        <f>IFERROR(TEXT(VLOOKUP(E2379,Apparatus_List_w_Hours!E:F,2,FALSE),"@"),"")</f>
        <v/>
      </c>
    </row>
    <row r="2380" spans="22:22">
      <c r="V2380" t="str">
        <f>IFERROR(TEXT(VLOOKUP(E2380,Apparatus_List_w_Hours!E:F,2,FALSE),"@"),"")</f>
        <v/>
      </c>
    </row>
    <row r="2381" spans="22:22">
      <c r="V2381" t="str">
        <f>IFERROR(TEXT(VLOOKUP(E2381,Apparatus_List_w_Hours!E:F,2,FALSE),"@"),"")</f>
        <v/>
      </c>
    </row>
    <row r="2382" spans="22:22">
      <c r="V2382" t="str">
        <f>IFERROR(TEXT(VLOOKUP(E2382,Apparatus_List_w_Hours!E:F,2,FALSE),"@"),"")</f>
        <v/>
      </c>
    </row>
    <row r="2383" spans="22:22">
      <c r="V2383" t="str">
        <f>IFERROR(TEXT(VLOOKUP(E2383,Apparatus_List_w_Hours!E:F,2,FALSE),"@"),"")</f>
        <v/>
      </c>
    </row>
    <row r="2384" spans="22:22">
      <c r="V2384" t="str">
        <f>IFERROR(TEXT(VLOOKUP(E2384,Apparatus_List_w_Hours!E:F,2,FALSE),"@"),"")</f>
        <v/>
      </c>
    </row>
    <row r="2385" spans="22:22">
      <c r="V2385" t="str">
        <f>IFERROR(TEXT(VLOOKUP(E2385,Apparatus_List_w_Hours!E:F,2,FALSE),"@"),"")</f>
        <v/>
      </c>
    </row>
    <row r="2386" spans="22:22">
      <c r="V2386" t="str">
        <f>IFERROR(TEXT(VLOOKUP(E2386,Apparatus_List_w_Hours!E:F,2,FALSE),"@"),"")</f>
        <v/>
      </c>
    </row>
    <row r="2387" spans="22:22">
      <c r="V2387" t="str">
        <f>IFERROR(TEXT(VLOOKUP(E2387,Apparatus_List_w_Hours!E:F,2,FALSE),"@"),"")</f>
        <v/>
      </c>
    </row>
    <row r="2388" spans="22:22">
      <c r="V2388" t="str">
        <f>IFERROR(TEXT(VLOOKUP(E2388,Apparatus_List_w_Hours!E:F,2,FALSE),"@"),"")</f>
        <v/>
      </c>
    </row>
    <row r="2389" spans="22:22">
      <c r="V2389" t="str">
        <f>IFERROR(TEXT(VLOOKUP(E2389,Apparatus_List_w_Hours!E:F,2,FALSE),"@"),"")</f>
        <v/>
      </c>
    </row>
    <row r="2390" spans="22:22">
      <c r="V2390" t="str">
        <f>IFERROR(TEXT(VLOOKUP(E2390,Apparatus_List_w_Hours!E:F,2,FALSE),"@"),"")</f>
        <v/>
      </c>
    </row>
    <row r="2391" spans="22:22">
      <c r="V2391" t="str">
        <f>IFERROR(TEXT(VLOOKUP(E2391,Apparatus_List_w_Hours!E:F,2,FALSE),"@"),"")</f>
        <v/>
      </c>
    </row>
    <row r="2392" spans="22:22">
      <c r="V2392" t="str">
        <f>IFERROR(TEXT(VLOOKUP(E2392,Apparatus_List_w_Hours!E:F,2,FALSE),"@"),"")</f>
        <v/>
      </c>
    </row>
    <row r="2393" spans="22:22">
      <c r="V2393" t="str">
        <f>IFERROR(TEXT(VLOOKUP(E2393,Apparatus_List_w_Hours!E:F,2,FALSE),"@"),"")</f>
        <v/>
      </c>
    </row>
    <row r="2394" spans="22:22">
      <c r="V2394" t="str">
        <f>IFERROR(TEXT(VLOOKUP(E2394,Apparatus_List_w_Hours!E:F,2,FALSE),"@"),"")</f>
        <v/>
      </c>
    </row>
    <row r="2395" spans="22:22">
      <c r="V2395" t="str">
        <f>IFERROR(TEXT(VLOOKUP(E2395,Apparatus_List_w_Hours!E:F,2,FALSE),"@"),"")</f>
        <v/>
      </c>
    </row>
    <row r="2396" spans="22:22">
      <c r="V2396" t="str">
        <f>IFERROR(TEXT(VLOOKUP(E2396,Apparatus_List_w_Hours!E:F,2,FALSE),"@"),"")</f>
        <v/>
      </c>
    </row>
    <row r="2397" spans="22:22">
      <c r="V2397" t="str">
        <f>IFERROR(TEXT(VLOOKUP(E2397,Apparatus_List_w_Hours!E:F,2,FALSE),"@"),"")</f>
        <v/>
      </c>
    </row>
    <row r="2398" spans="22:22">
      <c r="V2398" t="str">
        <f>IFERROR(TEXT(VLOOKUP(E2398,Apparatus_List_w_Hours!E:F,2,FALSE),"@"),"")</f>
        <v/>
      </c>
    </row>
    <row r="2399" spans="22:22">
      <c r="V2399" t="str">
        <f>IFERROR(TEXT(VLOOKUP(E2399,Apparatus_List_w_Hours!E:F,2,FALSE),"@"),"")</f>
        <v/>
      </c>
    </row>
    <row r="2400" spans="22:22">
      <c r="V2400" t="str">
        <f>IFERROR(TEXT(VLOOKUP(E2400,Apparatus_List_w_Hours!E:F,2,FALSE),"@"),"")</f>
        <v/>
      </c>
    </row>
    <row r="2401" spans="22:22">
      <c r="V2401" t="str">
        <f>IFERROR(TEXT(VLOOKUP(E2401,Apparatus_List_w_Hours!E:F,2,FALSE),"@"),"")</f>
        <v/>
      </c>
    </row>
    <row r="2402" spans="22:22">
      <c r="V2402" t="str">
        <f>IFERROR(TEXT(VLOOKUP(E2402,Apparatus_List_w_Hours!E:F,2,FALSE),"@"),"")</f>
        <v/>
      </c>
    </row>
    <row r="2403" spans="22:22">
      <c r="V2403" t="str">
        <f>IFERROR(TEXT(VLOOKUP(E2403,Apparatus_List_w_Hours!E:F,2,FALSE),"@"),"")</f>
        <v/>
      </c>
    </row>
    <row r="2404" spans="22:22">
      <c r="V2404" t="str">
        <f>IFERROR(TEXT(VLOOKUP(E2404,Apparatus_List_w_Hours!E:F,2,FALSE),"@"),"")</f>
        <v/>
      </c>
    </row>
    <row r="2405" spans="22:22">
      <c r="V2405" t="str">
        <f>IFERROR(TEXT(VLOOKUP(E2405,Apparatus_List_w_Hours!E:F,2,FALSE),"@"),"")</f>
        <v/>
      </c>
    </row>
    <row r="2406" spans="22:22">
      <c r="V2406" t="str">
        <f>IFERROR(TEXT(VLOOKUP(E2406,Apparatus_List_w_Hours!E:F,2,FALSE),"@"),"")</f>
        <v/>
      </c>
    </row>
    <row r="2407" spans="22:22">
      <c r="V2407" t="str">
        <f>IFERROR(TEXT(VLOOKUP(E2407,Apparatus_List_w_Hours!E:F,2,FALSE),"@"),"")</f>
        <v/>
      </c>
    </row>
    <row r="2408" spans="22:22">
      <c r="V2408" t="str">
        <f>IFERROR(TEXT(VLOOKUP(E2408,Apparatus_List_w_Hours!E:F,2,FALSE),"@"),"")</f>
        <v/>
      </c>
    </row>
    <row r="2409" spans="22:22">
      <c r="V2409" t="str">
        <f>IFERROR(TEXT(VLOOKUP(E2409,Apparatus_List_w_Hours!E:F,2,FALSE),"@"),"")</f>
        <v/>
      </c>
    </row>
    <row r="2410" spans="22:22">
      <c r="V2410" t="str">
        <f>IFERROR(TEXT(VLOOKUP(E2410,Apparatus_List_w_Hours!E:F,2,FALSE),"@"),"")</f>
        <v/>
      </c>
    </row>
    <row r="2411" spans="22:22">
      <c r="V2411" t="str">
        <f>IFERROR(TEXT(VLOOKUP(E2411,Apparatus_List_w_Hours!E:F,2,FALSE),"@"),"")</f>
        <v/>
      </c>
    </row>
    <row r="2412" spans="22:22">
      <c r="V2412" t="str">
        <f>IFERROR(TEXT(VLOOKUP(E2412,Apparatus_List_w_Hours!E:F,2,FALSE),"@"),"")</f>
        <v/>
      </c>
    </row>
    <row r="2413" spans="22:22">
      <c r="V2413" t="str">
        <f>IFERROR(TEXT(VLOOKUP(E2413,Apparatus_List_w_Hours!E:F,2,FALSE),"@"),"")</f>
        <v/>
      </c>
    </row>
    <row r="2414" spans="22:22">
      <c r="V2414" t="str">
        <f>IFERROR(TEXT(VLOOKUP(E2414,Apparatus_List_w_Hours!E:F,2,FALSE),"@"),"")</f>
        <v/>
      </c>
    </row>
    <row r="2415" spans="22:22">
      <c r="V2415" t="str">
        <f>IFERROR(TEXT(VLOOKUP(E2415,Apparatus_List_w_Hours!E:F,2,FALSE),"@"),"")</f>
        <v/>
      </c>
    </row>
    <row r="2416" spans="22:22">
      <c r="V2416" t="str">
        <f>IFERROR(TEXT(VLOOKUP(E2416,Apparatus_List_w_Hours!E:F,2,FALSE),"@"),"")</f>
        <v/>
      </c>
    </row>
    <row r="2417" spans="22:22">
      <c r="V2417" t="str">
        <f>IFERROR(TEXT(VLOOKUP(E2417,Apparatus_List_w_Hours!E:F,2,FALSE),"@"),"")</f>
        <v/>
      </c>
    </row>
    <row r="2418" spans="22:22">
      <c r="V2418" t="str">
        <f>IFERROR(TEXT(VLOOKUP(E2418,Apparatus_List_w_Hours!E:F,2,FALSE),"@"),"")</f>
        <v/>
      </c>
    </row>
    <row r="2419" spans="22:22">
      <c r="V2419" t="str">
        <f>IFERROR(TEXT(VLOOKUP(E2419,Apparatus_List_w_Hours!E:F,2,FALSE),"@"),"")</f>
        <v/>
      </c>
    </row>
    <row r="2420" spans="22:22">
      <c r="V2420" t="str">
        <f>IFERROR(TEXT(VLOOKUP(E2420,Apparatus_List_w_Hours!E:F,2,FALSE),"@"),"")</f>
        <v/>
      </c>
    </row>
    <row r="2421" spans="22:22">
      <c r="V2421" t="str">
        <f>IFERROR(TEXT(VLOOKUP(E2421,Apparatus_List_w_Hours!E:F,2,FALSE),"@"),"")</f>
        <v/>
      </c>
    </row>
    <row r="2422" spans="22:22">
      <c r="V2422" t="str">
        <f>IFERROR(TEXT(VLOOKUP(E2422,Apparatus_List_w_Hours!E:F,2,FALSE),"@"),"")</f>
        <v/>
      </c>
    </row>
    <row r="2423" spans="22:22">
      <c r="V2423" t="str">
        <f>IFERROR(TEXT(VLOOKUP(E2423,Apparatus_List_w_Hours!E:F,2,FALSE),"@"),"")</f>
        <v/>
      </c>
    </row>
    <row r="2424" spans="22:22">
      <c r="V2424" t="str">
        <f>IFERROR(TEXT(VLOOKUP(E2424,Apparatus_List_w_Hours!E:F,2,FALSE),"@"),"")</f>
        <v/>
      </c>
    </row>
    <row r="2425" spans="22:22">
      <c r="V2425" t="str">
        <f>IFERROR(TEXT(VLOOKUP(E2425,Apparatus_List_w_Hours!E:F,2,FALSE),"@"),"")</f>
        <v/>
      </c>
    </row>
    <row r="2426" spans="22:22">
      <c r="V2426" t="str">
        <f>IFERROR(TEXT(VLOOKUP(E2426,Apparatus_List_w_Hours!E:F,2,FALSE),"@"),"")</f>
        <v/>
      </c>
    </row>
    <row r="2427" spans="22:22">
      <c r="V2427" t="str">
        <f>IFERROR(TEXT(VLOOKUP(E2427,Apparatus_List_w_Hours!E:F,2,FALSE),"@"),"")</f>
        <v/>
      </c>
    </row>
    <row r="2428" spans="22:22">
      <c r="V2428" t="str">
        <f>IFERROR(TEXT(VLOOKUP(E2428,Apparatus_List_w_Hours!E:F,2,FALSE),"@"),"")</f>
        <v/>
      </c>
    </row>
    <row r="2429" spans="22:22">
      <c r="V2429" t="str">
        <f>IFERROR(TEXT(VLOOKUP(E2429,Apparatus_List_w_Hours!E:F,2,FALSE),"@"),"")</f>
        <v/>
      </c>
    </row>
    <row r="2430" spans="22:22">
      <c r="V2430" t="str">
        <f>IFERROR(TEXT(VLOOKUP(E2430,Apparatus_List_w_Hours!E:F,2,FALSE),"@"),"")</f>
        <v/>
      </c>
    </row>
    <row r="2431" spans="22:22">
      <c r="V2431" t="str">
        <f>IFERROR(TEXT(VLOOKUP(E2431,Apparatus_List_w_Hours!E:F,2,FALSE),"@"),"")</f>
        <v/>
      </c>
    </row>
    <row r="2432" spans="22:22">
      <c r="V2432" t="str">
        <f>IFERROR(TEXT(VLOOKUP(E2432,Apparatus_List_w_Hours!E:F,2,FALSE),"@"),"")</f>
        <v/>
      </c>
    </row>
    <row r="2433" spans="22:22">
      <c r="V2433" t="str">
        <f>IFERROR(TEXT(VLOOKUP(E2433,Apparatus_List_w_Hours!E:F,2,FALSE),"@"),"")</f>
        <v/>
      </c>
    </row>
    <row r="2434" spans="22:22">
      <c r="V2434" t="str">
        <f>IFERROR(TEXT(VLOOKUP(E2434,Apparatus_List_w_Hours!E:F,2,FALSE),"@"),"")</f>
        <v/>
      </c>
    </row>
    <row r="2435" spans="22:22">
      <c r="V2435" t="str">
        <f>IFERROR(TEXT(VLOOKUP(E2435,Apparatus_List_w_Hours!E:F,2,FALSE),"@"),"")</f>
        <v/>
      </c>
    </row>
    <row r="2436" spans="22:22">
      <c r="V2436" t="str">
        <f>IFERROR(TEXT(VLOOKUP(E2436,Apparatus_List_w_Hours!E:F,2,FALSE),"@"),"")</f>
        <v/>
      </c>
    </row>
    <row r="2437" spans="22:22">
      <c r="V2437" t="str">
        <f>IFERROR(TEXT(VLOOKUP(E2437,Apparatus_List_w_Hours!E:F,2,FALSE),"@"),"")</f>
        <v/>
      </c>
    </row>
    <row r="2438" spans="22:22">
      <c r="V2438" t="str">
        <f>IFERROR(TEXT(VLOOKUP(E2438,Apparatus_List_w_Hours!E:F,2,FALSE),"@"),"")</f>
        <v/>
      </c>
    </row>
    <row r="2439" spans="22:22">
      <c r="V2439" t="str">
        <f>IFERROR(TEXT(VLOOKUP(E2439,Apparatus_List_w_Hours!E:F,2,FALSE),"@"),"")</f>
        <v/>
      </c>
    </row>
    <row r="2440" spans="22:22">
      <c r="V2440" t="str">
        <f>IFERROR(TEXT(VLOOKUP(E2440,Apparatus_List_w_Hours!E:F,2,FALSE),"@"),"")</f>
        <v/>
      </c>
    </row>
    <row r="2441" spans="22:22">
      <c r="V2441" t="str">
        <f>IFERROR(TEXT(VLOOKUP(E2441,Apparatus_List_w_Hours!E:F,2,FALSE),"@"),"")</f>
        <v/>
      </c>
    </row>
    <row r="2442" spans="22:22">
      <c r="V2442" t="str">
        <f>IFERROR(TEXT(VLOOKUP(E2442,Apparatus_List_w_Hours!E:F,2,FALSE),"@"),"")</f>
        <v/>
      </c>
    </row>
    <row r="2443" spans="22:22">
      <c r="V2443" t="str">
        <f>IFERROR(TEXT(VLOOKUP(E2443,Apparatus_List_w_Hours!E:F,2,FALSE),"@"),"")</f>
        <v/>
      </c>
    </row>
    <row r="2444" spans="22:22">
      <c r="V2444" t="str">
        <f>IFERROR(TEXT(VLOOKUP(E2444,Apparatus_List_w_Hours!E:F,2,FALSE),"@"),"")</f>
        <v/>
      </c>
    </row>
    <row r="2445" spans="22:22">
      <c r="V2445" t="str">
        <f>IFERROR(TEXT(VLOOKUP(E2445,Apparatus_List_w_Hours!E:F,2,FALSE),"@"),"")</f>
        <v/>
      </c>
    </row>
    <row r="2446" spans="22:22">
      <c r="V2446" t="str">
        <f>IFERROR(TEXT(VLOOKUP(E2446,Apparatus_List_w_Hours!E:F,2,FALSE),"@"),"")</f>
        <v/>
      </c>
    </row>
    <row r="2447" spans="22:22">
      <c r="V2447" t="str">
        <f>IFERROR(TEXT(VLOOKUP(E2447,Apparatus_List_w_Hours!E:F,2,FALSE),"@"),"")</f>
        <v/>
      </c>
    </row>
    <row r="2448" spans="22:22">
      <c r="V2448" t="str">
        <f>IFERROR(TEXT(VLOOKUP(E2448,Apparatus_List_w_Hours!E:F,2,FALSE),"@"),"")</f>
        <v/>
      </c>
    </row>
    <row r="2449" spans="22:22">
      <c r="V2449" t="str">
        <f>IFERROR(TEXT(VLOOKUP(E2449,Apparatus_List_w_Hours!E:F,2,FALSE),"@"),"")</f>
        <v/>
      </c>
    </row>
    <row r="2450" spans="22:22">
      <c r="V2450" t="str">
        <f>IFERROR(TEXT(VLOOKUP(E2450,Apparatus_List_w_Hours!E:F,2,FALSE),"@"),"")</f>
        <v/>
      </c>
    </row>
    <row r="2451" spans="22:22">
      <c r="V2451" t="str">
        <f>IFERROR(TEXT(VLOOKUP(E2451,Apparatus_List_w_Hours!E:F,2,FALSE),"@"),"")</f>
        <v/>
      </c>
    </row>
    <row r="2452" spans="22:22">
      <c r="V2452" t="str">
        <f>IFERROR(TEXT(VLOOKUP(E2452,Apparatus_List_w_Hours!E:F,2,FALSE),"@"),"")</f>
        <v/>
      </c>
    </row>
    <row r="2453" spans="22:22">
      <c r="V2453" t="str">
        <f>IFERROR(TEXT(VLOOKUP(E2453,Apparatus_List_w_Hours!E:F,2,FALSE),"@"),"")</f>
        <v/>
      </c>
    </row>
    <row r="2454" spans="22:22">
      <c r="V2454" t="str">
        <f>IFERROR(TEXT(VLOOKUP(E2454,Apparatus_List_w_Hours!E:F,2,FALSE),"@"),"")</f>
        <v/>
      </c>
    </row>
    <row r="2455" spans="22:22">
      <c r="V2455" t="str">
        <f>IFERROR(TEXT(VLOOKUP(E2455,Apparatus_List_w_Hours!E:F,2,FALSE),"@"),"")</f>
        <v/>
      </c>
    </row>
    <row r="2456" spans="22:22">
      <c r="V2456" t="str">
        <f>IFERROR(TEXT(VLOOKUP(E2456,Apparatus_List_w_Hours!E:F,2,FALSE),"@"),"")</f>
        <v/>
      </c>
    </row>
    <row r="2457" spans="22:22">
      <c r="V2457" t="str">
        <f>IFERROR(TEXT(VLOOKUP(E2457,Apparatus_List_w_Hours!E:F,2,FALSE),"@"),"")</f>
        <v/>
      </c>
    </row>
    <row r="2458" spans="22:22">
      <c r="V2458" t="str">
        <f>IFERROR(TEXT(VLOOKUP(E2458,Apparatus_List_w_Hours!E:F,2,FALSE),"@"),"")</f>
        <v/>
      </c>
    </row>
    <row r="2459" spans="22:22">
      <c r="V2459" t="str">
        <f>IFERROR(TEXT(VLOOKUP(E2459,Apparatus_List_w_Hours!E:F,2,FALSE),"@"),"")</f>
        <v/>
      </c>
    </row>
    <row r="2460" spans="22:22">
      <c r="V2460" t="str">
        <f>IFERROR(TEXT(VLOOKUP(E2460,Apparatus_List_w_Hours!E:F,2,FALSE),"@"),"")</f>
        <v/>
      </c>
    </row>
    <row r="2461" spans="22:22">
      <c r="V2461" t="str">
        <f>IFERROR(TEXT(VLOOKUP(E2461,Apparatus_List_w_Hours!E:F,2,FALSE),"@"),"")</f>
        <v/>
      </c>
    </row>
    <row r="2462" spans="22:22">
      <c r="V2462" t="str">
        <f>IFERROR(TEXT(VLOOKUP(E2462,Apparatus_List_w_Hours!E:F,2,FALSE),"@"),"")</f>
        <v/>
      </c>
    </row>
    <row r="2463" spans="22:22">
      <c r="V2463" t="str">
        <f>IFERROR(TEXT(VLOOKUP(E2463,Apparatus_List_w_Hours!E:F,2,FALSE),"@"),"")</f>
        <v/>
      </c>
    </row>
    <row r="2464" spans="22:22">
      <c r="V2464" t="str">
        <f>IFERROR(TEXT(VLOOKUP(E2464,Apparatus_List_w_Hours!E:F,2,FALSE),"@"),"")</f>
        <v/>
      </c>
    </row>
    <row r="2465" spans="22:22">
      <c r="V2465" t="str">
        <f>IFERROR(TEXT(VLOOKUP(E2465,Apparatus_List_w_Hours!E:F,2,FALSE),"@"),"")</f>
        <v/>
      </c>
    </row>
    <row r="2466" spans="22:22">
      <c r="V2466" t="str">
        <f>IFERROR(TEXT(VLOOKUP(E2466,Apparatus_List_w_Hours!E:F,2,FALSE),"@"),"")</f>
        <v/>
      </c>
    </row>
    <row r="2467" spans="22:22">
      <c r="V2467" t="str">
        <f>IFERROR(TEXT(VLOOKUP(E2467,Apparatus_List_w_Hours!E:F,2,FALSE),"@"),"")</f>
        <v/>
      </c>
    </row>
    <row r="2468" spans="22:22">
      <c r="V2468" t="str">
        <f>IFERROR(TEXT(VLOOKUP(E2468,Apparatus_List_w_Hours!E:F,2,FALSE),"@"),"")</f>
        <v/>
      </c>
    </row>
    <row r="2469" spans="22:22">
      <c r="V2469" t="str">
        <f>IFERROR(TEXT(VLOOKUP(E2469,Apparatus_List_w_Hours!E:F,2,FALSE),"@"),"")</f>
        <v/>
      </c>
    </row>
    <row r="2470" spans="22:22">
      <c r="V2470" t="str">
        <f>IFERROR(TEXT(VLOOKUP(E2470,Apparatus_List_w_Hours!E:F,2,FALSE),"@"),"")</f>
        <v/>
      </c>
    </row>
    <row r="2471" spans="22:22">
      <c r="V2471" t="str">
        <f>IFERROR(TEXT(VLOOKUP(E2471,Apparatus_List_w_Hours!E:F,2,FALSE),"@"),"")</f>
        <v/>
      </c>
    </row>
    <row r="2472" spans="22:22">
      <c r="V2472" t="str">
        <f>IFERROR(TEXT(VLOOKUP(E2472,Apparatus_List_w_Hours!E:F,2,FALSE),"@"),"")</f>
        <v/>
      </c>
    </row>
    <row r="2473" spans="22:22">
      <c r="V2473" t="str">
        <f>IFERROR(TEXT(VLOOKUP(E2473,Apparatus_List_w_Hours!E:F,2,FALSE),"@"),"")</f>
        <v/>
      </c>
    </row>
    <row r="2474" spans="22:22">
      <c r="V2474" t="str">
        <f>IFERROR(TEXT(VLOOKUP(E2474,Apparatus_List_w_Hours!E:F,2,FALSE),"@"),"")</f>
        <v/>
      </c>
    </row>
    <row r="2475" spans="22:22">
      <c r="V2475" t="str">
        <f>IFERROR(TEXT(VLOOKUP(E2475,Apparatus_List_w_Hours!E:F,2,FALSE),"@"),"")</f>
        <v/>
      </c>
    </row>
    <row r="2476" spans="22:22">
      <c r="V2476" t="str">
        <f>IFERROR(TEXT(VLOOKUP(E2476,Apparatus_List_w_Hours!E:F,2,FALSE),"@"),"")</f>
        <v/>
      </c>
    </row>
    <row r="2477" spans="22:22">
      <c r="V2477" t="str">
        <f>IFERROR(TEXT(VLOOKUP(E2477,Apparatus_List_w_Hours!E:F,2,FALSE),"@"),"")</f>
        <v/>
      </c>
    </row>
    <row r="2478" spans="22:22">
      <c r="V2478" t="str">
        <f>IFERROR(TEXT(VLOOKUP(E2478,Apparatus_List_w_Hours!E:F,2,FALSE),"@"),"")</f>
        <v/>
      </c>
    </row>
    <row r="2479" spans="22:22">
      <c r="V2479" t="str">
        <f>IFERROR(TEXT(VLOOKUP(E2479,Apparatus_List_w_Hours!E:F,2,FALSE),"@"),"")</f>
        <v/>
      </c>
    </row>
    <row r="2480" spans="22:22">
      <c r="V2480" t="str">
        <f>IFERROR(TEXT(VLOOKUP(E2480,Apparatus_List_w_Hours!E:F,2,FALSE),"@"),"")</f>
        <v/>
      </c>
    </row>
    <row r="2481" spans="22:22">
      <c r="V2481" t="str">
        <f>IFERROR(TEXT(VLOOKUP(E2481,Apparatus_List_w_Hours!E:F,2,FALSE),"@"),"")</f>
        <v/>
      </c>
    </row>
    <row r="2482" spans="22:22">
      <c r="V2482" t="str">
        <f>IFERROR(TEXT(VLOOKUP(E2482,Apparatus_List_w_Hours!E:F,2,FALSE),"@"),"")</f>
        <v/>
      </c>
    </row>
    <row r="2483" spans="22:22">
      <c r="V2483" t="str">
        <f>IFERROR(TEXT(VLOOKUP(E2483,Apparatus_List_w_Hours!E:F,2,FALSE),"@"),"")</f>
        <v/>
      </c>
    </row>
    <row r="2484" spans="22:22">
      <c r="V2484" t="str">
        <f>IFERROR(TEXT(VLOOKUP(E2484,Apparatus_List_w_Hours!E:F,2,FALSE),"@"),"")</f>
        <v/>
      </c>
    </row>
    <row r="2485" spans="22:22">
      <c r="V2485" t="str">
        <f>IFERROR(TEXT(VLOOKUP(E2485,Apparatus_List_w_Hours!E:F,2,FALSE),"@"),"")</f>
        <v/>
      </c>
    </row>
    <row r="2486" spans="22:22">
      <c r="V2486" t="str">
        <f>IFERROR(TEXT(VLOOKUP(E2486,Apparatus_List_w_Hours!E:F,2,FALSE),"@"),"")</f>
        <v/>
      </c>
    </row>
    <row r="2487" spans="22:22">
      <c r="V2487" t="str">
        <f>IFERROR(TEXT(VLOOKUP(E2487,Apparatus_List_w_Hours!E:F,2,FALSE),"@"),"")</f>
        <v/>
      </c>
    </row>
    <row r="2488" spans="22:22">
      <c r="V2488" t="str">
        <f>IFERROR(TEXT(VLOOKUP(E2488,Apparatus_List_w_Hours!E:F,2,FALSE),"@"),"")</f>
        <v/>
      </c>
    </row>
    <row r="2489" spans="22:22">
      <c r="V2489" t="str">
        <f>IFERROR(TEXT(VLOOKUP(E2489,Apparatus_List_w_Hours!E:F,2,FALSE),"@"),"")</f>
        <v/>
      </c>
    </row>
    <row r="2490" spans="22:22">
      <c r="V2490" t="str">
        <f>IFERROR(TEXT(VLOOKUP(E2490,Apparatus_List_w_Hours!E:F,2,FALSE),"@"),"")</f>
        <v/>
      </c>
    </row>
    <row r="2491" spans="22:22">
      <c r="V2491" t="str">
        <f>IFERROR(TEXT(VLOOKUP(E2491,Apparatus_List_w_Hours!E:F,2,FALSE),"@"),"")</f>
        <v/>
      </c>
    </row>
    <row r="2492" spans="22:22">
      <c r="V2492" t="str">
        <f>IFERROR(TEXT(VLOOKUP(E2492,Apparatus_List_w_Hours!E:F,2,FALSE),"@"),"")</f>
        <v/>
      </c>
    </row>
    <row r="2493" spans="22:22">
      <c r="V2493" t="str">
        <f>IFERROR(TEXT(VLOOKUP(E2493,Apparatus_List_w_Hours!E:F,2,FALSE),"@"),"")</f>
        <v/>
      </c>
    </row>
    <row r="2494" spans="22:22">
      <c r="V2494" t="str">
        <f>IFERROR(TEXT(VLOOKUP(E2494,Apparatus_List_w_Hours!E:F,2,FALSE),"@"),"")</f>
        <v/>
      </c>
    </row>
    <row r="2495" spans="22:22">
      <c r="V2495" t="str">
        <f>IFERROR(TEXT(VLOOKUP(E2495,Apparatus_List_w_Hours!E:F,2,FALSE),"@"),"")</f>
        <v/>
      </c>
    </row>
    <row r="2496" spans="22:22">
      <c r="V2496" t="str">
        <f>IFERROR(TEXT(VLOOKUP(E2496,Apparatus_List_w_Hours!E:F,2,FALSE),"@"),"")</f>
        <v/>
      </c>
    </row>
    <row r="2497" spans="22:22">
      <c r="V2497" t="str">
        <f>IFERROR(TEXT(VLOOKUP(E2497,Apparatus_List_w_Hours!E:F,2,FALSE),"@"),"")</f>
        <v/>
      </c>
    </row>
    <row r="2498" spans="22:22">
      <c r="V2498" t="str">
        <f>IFERROR(TEXT(VLOOKUP(E2498,Apparatus_List_w_Hours!E:F,2,FALSE),"@"),"")</f>
        <v/>
      </c>
    </row>
    <row r="2499" spans="22:22">
      <c r="V2499" t="str">
        <f>IFERROR(TEXT(VLOOKUP(E2499,Apparatus_List_w_Hours!E:F,2,FALSE),"@"),"")</f>
        <v/>
      </c>
    </row>
    <row r="2500" spans="22:22">
      <c r="V2500" t="str">
        <f>IFERROR(TEXT(VLOOKUP(E2500,Apparatus_List_w_Hours!E:F,2,FALSE),"@"),"")</f>
        <v/>
      </c>
    </row>
    <row r="2501" spans="22:22">
      <c r="V2501" t="str">
        <f>IFERROR(TEXT(VLOOKUP(E2501,Apparatus_List_w_Hours!E:F,2,FALSE),"@"),"")</f>
        <v/>
      </c>
    </row>
    <row r="2502" spans="22:22">
      <c r="V2502" t="str">
        <f>IFERROR(TEXT(VLOOKUP(E2502,Apparatus_List_w_Hours!E:F,2,FALSE),"@"),"")</f>
        <v/>
      </c>
    </row>
    <row r="2503" spans="22:22">
      <c r="V2503" t="str">
        <f>IFERROR(TEXT(VLOOKUP(E2503,Apparatus_List_w_Hours!E:F,2,FALSE),"@"),"")</f>
        <v/>
      </c>
    </row>
    <row r="2504" spans="22:22">
      <c r="V2504" t="str">
        <f>IFERROR(TEXT(VLOOKUP(E2504,Apparatus_List_w_Hours!E:F,2,FALSE),"@"),"")</f>
        <v/>
      </c>
    </row>
    <row r="2505" spans="22:22">
      <c r="V2505" t="str">
        <f>IFERROR(TEXT(VLOOKUP(E2505,Apparatus_List_w_Hours!E:F,2,FALSE),"@"),"")</f>
        <v/>
      </c>
    </row>
    <row r="2506" spans="22:22">
      <c r="V2506" t="str">
        <f>IFERROR(TEXT(VLOOKUP(E2506,Apparatus_List_w_Hours!E:F,2,FALSE),"@"),"")</f>
        <v/>
      </c>
    </row>
    <row r="2507" spans="22:22">
      <c r="V2507" t="str">
        <f>IFERROR(TEXT(VLOOKUP(E2507,Apparatus_List_w_Hours!E:F,2,FALSE),"@"),"")</f>
        <v/>
      </c>
    </row>
    <row r="2508" spans="22:22">
      <c r="V2508" t="str">
        <f>IFERROR(TEXT(VLOOKUP(E2508,Apparatus_List_w_Hours!E:F,2,FALSE),"@"),"")</f>
        <v/>
      </c>
    </row>
    <row r="2509" spans="22:22">
      <c r="V2509" t="str">
        <f>IFERROR(TEXT(VLOOKUP(E2509,Apparatus_List_w_Hours!E:F,2,FALSE),"@"),"")</f>
        <v/>
      </c>
    </row>
    <row r="2510" spans="22:22">
      <c r="V2510" t="str">
        <f>IFERROR(TEXT(VLOOKUP(E2510,Apparatus_List_w_Hours!E:F,2,FALSE),"@"),"")</f>
        <v/>
      </c>
    </row>
    <row r="2511" spans="22:22">
      <c r="V2511" t="str">
        <f>IFERROR(TEXT(VLOOKUP(E2511,Apparatus_List_w_Hours!E:F,2,FALSE),"@"),"")</f>
        <v/>
      </c>
    </row>
    <row r="2512" spans="22:22">
      <c r="V2512" t="str">
        <f>IFERROR(TEXT(VLOOKUP(E2512,Apparatus_List_w_Hours!E:F,2,FALSE),"@"),"")</f>
        <v/>
      </c>
    </row>
    <row r="2513" spans="22:22">
      <c r="V2513" t="str">
        <f>IFERROR(TEXT(VLOOKUP(E2513,Apparatus_List_w_Hours!E:F,2,FALSE),"@"),"")</f>
        <v/>
      </c>
    </row>
    <row r="2514" spans="22:22">
      <c r="V2514" t="str">
        <f>IFERROR(TEXT(VLOOKUP(E2514,Apparatus_List_w_Hours!E:F,2,FALSE),"@"),"")</f>
        <v/>
      </c>
    </row>
    <row r="2515" spans="22:22">
      <c r="V2515" t="str">
        <f>IFERROR(TEXT(VLOOKUP(E2515,Apparatus_List_w_Hours!E:F,2,FALSE),"@"),"")</f>
        <v/>
      </c>
    </row>
    <row r="2516" spans="22:22">
      <c r="V2516" t="str">
        <f>IFERROR(TEXT(VLOOKUP(E2516,Apparatus_List_w_Hours!E:F,2,FALSE),"@"),"")</f>
        <v/>
      </c>
    </row>
    <row r="2517" spans="22:22">
      <c r="V2517" t="str">
        <f>IFERROR(TEXT(VLOOKUP(E2517,Apparatus_List_w_Hours!E:F,2,FALSE),"@"),"")</f>
        <v/>
      </c>
    </row>
    <row r="2518" spans="22:22">
      <c r="V2518" t="str">
        <f>IFERROR(TEXT(VLOOKUP(E2518,Apparatus_List_w_Hours!E:F,2,FALSE),"@"),"")</f>
        <v/>
      </c>
    </row>
    <row r="2519" spans="22:22">
      <c r="V2519" t="str">
        <f>IFERROR(TEXT(VLOOKUP(E2519,Apparatus_List_w_Hours!E:F,2,FALSE),"@"),"")</f>
        <v/>
      </c>
    </row>
    <row r="2520" spans="22:22">
      <c r="V2520" t="str">
        <f>IFERROR(TEXT(VLOOKUP(E2520,Apparatus_List_w_Hours!E:F,2,FALSE),"@"),"")</f>
        <v/>
      </c>
    </row>
    <row r="2521" spans="22:22">
      <c r="V2521" t="str">
        <f>IFERROR(TEXT(VLOOKUP(E2521,Apparatus_List_w_Hours!E:F,2,FALSE),"@"),"")</f>
        <v/>
      </c>
    </row>
    <row r="2522" spans="22:22">
      <c r="V2522" t="str">
        <f>IFERROR(TEXT(VLOOKUP(E2522,Apparatus_List_w_Hours!E:F,2,FALSE),"@"),"")</f>
        <v/>
      </c>
    </row>
    <row r="2523" spans="22:22">
      <c r="V2523" t="str">
        <f>IFERROR(TEXT(VLOOKUP(E2523,Apparatus_List_w_Hours!E:F,2,FALSE),"@"),"")</f>
        <v/>
      </c>
    </row>
    <row r="2524" spans="22:22">
      <c r="V2524" t="str">
        <f>IFERROR(TEXT(VLOOKUP(E2524,Apparatus_List_w_Hours!E:F,2,FALSE),"@"),"")</f>
        <v/>
      </c>
    </row>
    <row r="2525" spans="22:22">
      <c r="V2525" t="str">
        <f>IFERROR(TEXT(VLOOKUP(E2525,Apparatus_List_w_Hours!E:F,2,FALSE),"@"),"")</f>
        <v/>
      </c>
    </row>
    <row r="2526" spans="22:22">
      <c r="V2526" t="str">
        <f>IFERROR(TEXT(VLOOKUP(E2526,Apparatus_List_w_Hours!E:F,2,FALSE),"@"),"")</f>
        <v/>
      </c>
    </row>
    <row r="2527" spans="22:22">
      <c r="V2527" t="str">
        <f>IFERROR(TEXT(VLOOKUP(E2527,Apparatus_List_w_Hours!E:F,2,FALSE),"@"),"")</f>
        <v/>
      </c>
    </row>
    <row r="2528" spans="22:22">
      <c r="V2528" t="str">
        <f>IFERROR(TEXT(VLOOKUP(E2528,Apparatus_List_w_Hours!E:F,2,FALSE),"@"),"")</f>
        <v/>
      </c>
    </row>
    <row r="2529" spans="22:22">
      <c r="V2529" t="str">
        <f>IFERROR(TEXT(VLOOKUP(E2529,Apparatus_List_w_Hours!E:F,2,FALSE),"@"),"")</f>
        <v/>
      </c>
    </row>
    <row r="2530" spans="22:22">
      <c r="V2530" t="str">
        <f>IFERROR(TEXT(VLOOKUP(E2530,Apparatus_List_w_Hours!E:F,2,FALSE),"@"),"")</f>
        <v/>
      </c>
    </row>
    <row r="2531" spans="22:22">
      <c r="V2531" t="str">
        <f>IFERROR(TEXT(VLOOKUP(E2531,Apparatus_List_w_Hours!E:F,2,FALSE),"@"),"")</f>
        <v/>
      </c>
    </row>
    <row r="2532" spans="22:22">
      <c r="V2532" t="str">
        <f>IFERROR(TEXT(VLOOKUP(E2532,Apparatus_List_w_Hours!E:F,2,FALSE),"@"),"")</f>
        <v/>
      </c>
    </row>
    <row r="2533" spans="22:22">
      <c r="V2533" t="str">
        <f>IFERROR(TEXT(VLOOKUP(E2533,Apparatus_List_w_Hours!E:F,2,FALSE),"@"),"")</f>
        <v/>
      </c>
    </row>
    <row r="2534" spans="22:22">
      <c r="V2534" t="str">
        <f>IFERROR(TEXT(VLOOKUP(E2534,Apparatus_List_w_Hours!E:F,2,FALSE),"@"),"")</f>
        <v/>
      </c>
    </row>
    <row r="2535" spans="22:22">
      <c r="V2535" t="str">
        <f>IFERROR(TEXT(VLOOKUP(E2535,Apparatus_List_w_Hours!E:F,2,FALSE),"@"),"")</f>
        <v/>
      </c>
    </row>
    <row r="2536" spans="22:22">
      <c r="V2536" t="str">
        <f>IFERROR(TEXT(VLOOKUP(E2536,Apparatus_List_w_Hours!E:F,2,FALSE),"@"),"")</f>
        <v/>
      </c>
    </row>
    <row r="2537" spans="22:22">
      <c r="V2537" t="str">
        <f>IFERROR(TEXT(VLOOKUP(E2537,Apparatus_List_w_Hours!E:F,2,FALSE),"@"),"")</f>
        <v/>
      </c>
    </row>
    <row r="2538" spans="22:22">
      <c r="V2538" t="str">
        <f>IFERROR(TEXT(VLOOKUP(E2538,Apparatus_List_w_Hours!E:F,2,FALSE),"@"),"")</f>
        <v/>
      </c>
    </row>
    <row r="2539" spans="22:22">
      <c r="V2539" t="str">
        <f>IFERROR(TEXT(VLOOKUP(E2539,Apparatus_List_w_Hours!E:F,2,FALSE),"@"),"")</f>
        <v/>
      </c>
    </row>
    <row r="2540" spans="22:22">
      <c r="V2540" t="str">
        <f>IFERROR(TEXT(VLOOKUP(E2540,Apparatus_List_w_Hours!E:F,2,FALSE),"@"),"")</f>
        <v/>
      </c>
    </row>
    <row r="2541" spans="22:22">
      <c r="V2541" t="str">
        <f>IFERROR(TEXT(VLOOKUP(E2541,Apparatus_List_w_Hours!E:F,2,FALSE),"@"),"")</f>
        <v/>
      </c>
    </row>
    <row r="2542" spans="22:22">
      <c r="V2542" t="str">
        <f>IFERROR(TEXT(VLOOKUP(E2542,Apparatus_List_w_Hours!E:F,2,FALSE),"@"),"")</f>
        <v/>
      </c>
    </row>
    <row r="2543" spans="22:22">
      <c r="V2543" t="str">
        <f>IFERROR(TEXT(VLOOKUP(E2543,Apparatus_List_w_Hours!E:F,2,FALSE),"@"),"")</f>
        <v/>
      </c>
    </row>
    <row r="2544" spans="22:22">
      <c r="V2544" t="str">
        <f>IFERROR(TEXT(VLOOKUP(E2544,Apparatus_List_w_Hours!E:F,2,FALSE),"@"),"")</f>
        <v/>
      </c>
    </row>
    <row r="2545" spans="22:22">
      <c r="V2545" t="str">
        <f>IFERROR(TEXT(VLOOKUP(E2545,Apparatus_List_w_Hours!E:F,2,FALSE),"@"),"")</f>
        <v/>
      </c>
    </row>
    <row r="2546" spans="22:22">
      <c r="V2546" t="str">
        <f>IFERROR(TEXT(VLOOKUP(E2546,Apparatus_List_w_Hours!E:F,2,FALSE),"@"),"")</f>
        <v/>
      </c>
    </row>
    <row r="2547" spans="22:22">
      <c r="V2547" t="str">
        <f>IFERROR(TEXT(VLOOKUP(E2547,Apparatus_List_w_Hours!E:F,2,FALSE),"@"),"")</f>
        <v/>
      </c>
    </row>
    <row r="2548" spans="22:22">
      <c r="V2548" t="str">
        <f>IFERROR(TEXT(VLOOKUP(E2548,Apparatus_List_w_Hours!E:F,2,FALSE),"@"),"")</f>
        <v/>
      </c>
    </row>
    <row r="2549" spans="22:22">
      <c r="V2549" t="str">
        <f>IFERROR(TEXT(VLOOKUP(E2549,Apparatus_List_w_Hours!E:F,2,FALSE),"@"),"")</f>
        <v/>
      </c>
    </row>
    <row r="2550" spans="22:22">
      <c r="V2550" t="str">
        <f>IFERROR(TEXT(VLOOKUP(E2550,Apparatus_List_w_Hours!E:F,2,FALSE),"@"),"")</f>
        <v/>
      </c>
    </row>
    <row r="2551" spans="22:22">
      <c r="V2551" t="str">
        <f>IFERROR(TEXT(VLOOKUP(E2551,Apparatus_List_w_Hours!E:F,2,FALSE),"@"),"")</f>
        <v/>
      </c>
    </row>
    <row r="2552" spans="22:22">
      <c r="V2552" t="str">
        <f>IFERROR(TEXT(VLOOKUP(E2552,Apparatus_List_w_Hours!E:F,2,FALSE),"@"),"")</f>
        <v/>
      </c>
    </row>
    <row r="2553" spans="22:22">
      <c r="V2553" t="str">
        <f>IFERROR(TEXT(VLOOKUP(E2553,Apparatus_List_w_Hours!E:F,2,FALSE),"@"),"")</f>
        <v/>
      </c>
    </row>
    <row r="2554" spans="22:22">
      <c r="V2554" t="str">
        <f>IFERROR(TEXT(VLOOKUP(E2554,Apparatus_List_w_Hours!E:F,2,FALSE),"@"),"")</f>
        <v/>
      </c>
    </row>
    <row r="2555" spans="22:22">
      <c r="V2555" t="str">
        <f>IFERROR(TEXT(VLOOKUP(E2555,Apparatus_List_w_Hours!E:F,2,FALSE),"@"),"")</f>
        <v/>
      </c>
    </row>
    <row r="2556" spans="22:22">
      <c r="V2556" t="str">
        <f>IFERROR(TEXT(VLOOKUP(E2556,Apparatus_List_w_Hours!E:F,2,FALSE),"@"),"")</f>
        <v/>
      </c>
    </row>
    <row r="2557" spans="22:22">
      <c r="V2557" t="str">
        <f>IFERROR(TEXT(VLOOKUP(E2557,Apparatus_List_w_Hours!E:F,2,FALSE),"@"),"")</f>
        <v/>
      </c>
    </row>
    <row r="2558" spans="22:22">
      <c r="V2558" t="str">
        <f>IFERROR(TEXT(VLOOKUP(E2558,Apparatus_List_w_Hours!E:F,2,FALSE),"@"),"")</f>
        <v/>
      </c>
    </row>
    <row r="2559" spans="22:22">
      <c r="V2559" t="str">
        <f>IFERROR(TEXT(VLOOKUP(E2559,Apparatus_List_w_Hours!E:F,2,FALSE),"@"),"")</f>
        <v/>
      </c>
    </row>
    <row r="2560" spans="22:22">
      <c r="V2560" t="str">
        <f>IFERROR(TEXT(VLOOKUP(E2560,Apparatus_List_w_Hours!E:F,2,FALSE),"@"),"")</f>
        <v/>
      </c>
    </row>
    <row r="2561" spans="22:22">
      <c r="V2561" t="str">
        <f>IFERROR(TEXT(VLOOKUP(E2561,Apparatus_List_w_Hours!E:F,2,FALSE),"@"),"")</f>
        <v/>
      </c>
    </row>
    <row r="2562" spans="22:22">
      <c r="V2562" t="str">
        <f>IFERROR(TEXT(VLOOKUP(E2562,Apparatus_List_w_Hours!E:F,2,FALSE),"@"),"")</f>
        <v/>
      </c>
    </row>
    <row r="2563" spans="22:22">
      <c r="V2563" t="str">
        <f>IFERROR(TEXT(VLOOKUP(E2563,Apparatus_List_w_Hours!E:F,2,FALSE),"@"),"")</f>
        <v/>
      </c>
    </row>
    <row r="2564" spans="22:22">
      <c r="V2564" t="str">
        <f>IFERROR(TEXT(VLOOKUP(E2564,Apparatus_List_w_Hours!E:F,2,FALSE),"@"),"")</f>
        <v/>
      </c>
    </row>
    <row r="2565" spans="22:22">
      <c r="V2565" t="str">
        <f>IFERROR(TEXT(VLOOKUP(E2565,Apparatus_List_w_Hours!E:F,2,FALSE),"@"),"")</f>
        <v/>
      </c>
    </row>
    <row r="2566" spans="22:22">
      <c r="V2566" t="str">
        <f>IFERROR(TEXT(VLOOKUP(E2566,Apparatus_List_w_Hours!E:F,2,FALSE),"@"),"")</f>
        <v/>
      </c>
    </row>
    <row r="2567" spans="22:22">
      <c r="V2567" t="str">
        <f>IFERROR(TEXT(VLOOKUP(E2567,Apparatus_List_w_Hours!E:F,2,FALSE),"@"),"")</f>
        <v/>
      </c>
    </row>
    <row r="2568" spans="22:22">
      <c r="V2568" t="str">
        <f>IFERROR(TEXT(VLOOKUP(E2568,Apparatus_List_w_Hours!E:F,2,FALSE),"@"),"")</f>
        <v/>
      </c>
    </row>
    <row r="2569" spans="22:22">
      <c r="V2569" t="str">
        <f>IFERROR(TEXT(VLOOKUP(E2569,Apparatus_List_w_Hours!E:F,2,FALSE),"@"),"")</f>
        <v/>
      </c>
    </row>
    <row r="2570" spans="22:22">
      <c r="V2570" t="str">
        <f>IFERROR(TEXT(VLOOKUP(E2570,Apparatus_List_w_Hours!E:F,2,FALSE),"@"),"")</f>
        <v/>
      </c>
    </row>
    <row r="2571" spans="22:22">
      <c r="V2571" t="str">
        <f>IFERROR(TEXT(VLOOKUP(E2571,Apparatus_List_w_Hours!E:F,2,FALSE),"@"),"")</f>
        <v/>
      </c>
    </row>
    <row r="2572" spans="22:22">
      <c r="V2572" t="str">
        <f>IFERROR(TEXT(VLOOKUP(E2572,Apparatus_List_w_Hours!E:F,2,FALSE),"@"),"")</f>
        <v/>
      </c>
    </row>
    <row r="2573" spans="22:22">
      <c r="V2573" t="str">
        <f>IFERROR(TEXT(VLOOKUP(E2573,Apparatus_List_w_Hours!E:F,2,FALSE),"@"),"")</f>
        <v/>
      </c>
    </row>
    <row r="2574" spans="22:22">
      <c r="V2574" t="str">
        <f>IFERROR(TEXT(VLOOKUP(E2574,Apparatus_List_w_Hours!E:F,2,FALSE),"@"),"")</f>
        <v/>
      </c>
    </row>
    <row r="2575" spans="22:22">
      <c r="V2575" t="str">
        <f>IFERROR(TEXT(VLOOKUP(E2575,Apparatus_List_w_Hours!E:F,2,FALSE),"@"),"")</f>
        <v/>
      </c>
    </row>
    <row r="2576" spans="22:22">
      <c r="V2576" t="str">
        <f>IFERROR(TEXT(VLOOKUP(E2576,Apparatus_List_w_Hours!E:F,2,FALSE),"@"),"")</f>
        <v/>
      </c>
    </row>
    <row r="2577" spans="22:22">
      <c r="V2577" t="str">
        <f>IFERROR(TEXT(VLOOKUP(E2577,Apparatus_List_w_Hours!E:F,2,FALSE),"@"),"")</f>
        <v/>
      </c>
    </row>
    <row r="2578" spans="22:22">
      <c r="V2578" t="str">
        <f>IFERROR(TEXT(VLOOKUP(E2578,Apparatus_List_w_Hours!E:F,2,FALSE),"@"),"")</f>
        <v/>
      </c>
    </row>
    <row r="2579" spans="22:22">
      <c r="V2579" t="str">
        <f>IFERROR(TEXT(VLOOKUP(E2579,Apparatus_List_w_Hours!E:F,2,FALSE),"@"),"")</f>
        <v/>
      </c>
    </row>
    <row r="2580" spans="22:22">
      <c r="V2580" t="str">
        <f>IFERROR(TEXT(VLOOKUP(E2580,Apparatus_List_w_Hours!E:F,2,FALSE),"@"),"")</f>
        <v/>
      </c>
    </row>
    <row r="2581" spans="22:22">
      <c r="V2581" t="str">
        <f>IFERROR(TEXT(VLOOKUP(E2581,Apparatus_List_w_Hours!E:F,2,FALSE),"@"),"")</f>
        <v/>
      </c>
    </row>
    <row r="2582" spans="22:22">
      <c r="V2582" t="str">
        <f>IFERROR(TEXT(VLOOKUP(E2582,Apparatus_List_w_Hours!E:F,2,FALSE),"@"),"")</f>
        <v/>
      </c>
    </row>
    <row r="2583" spans="22:22">
      <c r="V2583" t="str">
        <f>IFERROR(TEXT(VLOOKUP(E2583,Apparatus_List_w_Hours!E:F,2,FALSE),"@"),"")</f>
        <v/>
      </c>
    </row>
    <row r="2584" spans="22:22">
      <c r="V2584" t="str">
        <f>IFERROR(TEXT(VLOOKUP(E2584,Apparatus_List_w_Hours!E:F,2,FALSE),"@"),"")</f>
        <v/>
      </c>
    </row>
    <row r="2585" spans="22:22">
      <c r="V2585" t="str">
        <f>IFERROR(TEXT(VLOOKUP(E2585,Apparatus_List_w_Hours!E:F,2,FALSE),"@"),"")</f>
        <v/>
      </c>
    </row>
    <row r="2586" spans="22:22">
      <c r="V2586" t="str">
        <f>IFERROR(TEXT(VLOOKUP(E2586,Apparatus_List_w_Hours!E:F,2,FALSE),"@"),"")</f>
        <v/>
      </c>
    </row>
    <row r="2587" spans="22:22">
      <c r="V2587" t="str">
        <f>IFERROR(TEXT(VLOOKUP(E2587,Apparatus_List_w_Hours!E:F,2,FALSE),"@"),"")</f>
        <v/>
      </c>
    </row>
    <row r="2588" spans="22:22">
      <c r="V2588" t="str">
        <f>IFERROR(TEXT(VLOOKUP(E2588,Apparatus_List_w_Hours!E:F,2,FALSE),"@"),"")</f>
        <v/>
      </c>
    </row>
    <row r="2589" spans="22:22">
      <c r="V2589" t="str">
        <f>IFERROR(TEXT(VLOOKUP(E2589,Apparatus_List_w_Hours!E:F,2,FALSE),"@"),"")</f>
        <v/>
      </c>
    </row>
    <row r="2590" spans="22:22">
      <c r="V2590" t="str">
        <f>IFERROR(TEXT(VLOOKUP(E2590,Apparatus_List_w_Hours!E:F,2,FALSE),"@"),"")</f>
        <v/>
      </c>
    </row>
    <row r="2591" spans="22:22">
      <c r="V2591" t="str">
        <f>IFERROR(TEXT(VLOOKUP(E2591,Apparatus_List_w_Hours!E:F,2,FALSE),"@"),"")</f>
        <v/>
      </c>
    </row>
    <row r="2592" spans="22:22">
      <c r="V2592" t="str">
        <f>IFERROR(TEXT(VLOOKUP(E2592,Apparatus_List_w_Hours!E:F,2,FALSE),"@"),"")</f>
        <v/>
      </c>
    </row>
    <row r="2593" spans="22:22">
      <c r="V2593" t="str">
        <f>IFERROR(TEXT(VLOOKUP(E2593,Apparatus_List_w_Hours!E:F,2,FALSE),"@"),"")</f>
        <v/>
      </c>
    </row>
    <row r="2594" spans="22:22">
      <c r="V2594" t="str">
        <f>IFERROR(TEXT(VLOOKUP(E2594,Apparatus_List_w_Hours!E:F,2,FALSE),"@"),"")</f>
        <v/>
      </c>
    </row>
    <row r="2595" spans="22:22">
      <c r="V2595" t="str">
        <f>IFERROR(TEXT(VLOOKUP(E2595,Apparatus_List_w_Hours!E:F,2,FALSE),"@"),"")</f>
        <v/>
      </c>
    </row>
    <row r="2596" spans="22:22">
      <c r="V2596" t="str">
        <f>IFERROR(TEXT(VLOOKUP(E2596,Apparatus_List_w_Hours!E:F,2,FALSE),"@"),"")</f>
        <v/>
      </c>
    </row>
    <row r="2597" spans="22:22">
      <c r="V2597" t="str">
        <f>IFERROR(TEXT(VLOOKUP(E2597,Apparatus_List_w_Hours!E:F,2,FALSE),"@"),"")</f>
        <v/>
      </c>
    </row>
    <row r="2598" spans="22:22">
      <c r="V2598" t="str">
        <f>IFERROR(TEXT(VLOOKUP(E2598,Apparatus_List_w_Hours!E:F,2,FALSE),"@"),"")</f>
        <v/>
      </c>
    </row>
    <row r="2599" spans="22:22">
      <c r="V2599" t="str">
        <f>IFERROR(TEXT(VLOOKUP(E2599,Apparatus_List_w_Hours!E:F,2,FALSE),"@"),"")</f>
        <v/>
      </c>
    </row>
    <row r="2600" spans="22:22">
      <c r="V2600" t="str">
        <f>IFERROR(TEXT(VLOOKUP(E2600,Apparatus_List_w_Hours!E:F,2,FALSE),"@"),"")</f>
        <v/>
      </c>
    </row>
    <row r="2601" spans="22:22">
      <c r="V2601" t="str">
        <f>IFERROR(TEXT(VLOOKUP(E2601,Apparatus_List_w_Hours!E:F,2,FALSE),"@"),"")</f>
        <v/>
      </c>
    </row>
    <row r="2602" spans="22:22">
      <c r="V2602" t="str">
        <f>IFERROR(TEXT(VLOOKUP(E2602,Apparatus_List_w_Hours!E:F,2,FALSE),"@"),"")</f>
        <v/>
      </c>
    </row>
    <row r="2603" spans="22:22">
      <c r="V2603" t="str">
        <f>IFERROR(TEXT(VLOOKUP(E2603,Apparatus_List_w_Hours!E:F,2,FALSE),"@"),"")</f>
        <v/>
      </c>
    </row>
    <row r="2604" spans="22:22">
      <c r="V2604" t="str">
        <f>IFERROR(TEXT(VLOOKUP(E2604,Apparatus_List_w_Hours!E:F,2,FALSE),"@"),"")</f>
        <v/>
      </c>
    </row>
    <row r="2605" spans="22:22">
      <c r="V2605" t="str">
        <f>IFERROR(TEXT(VLOOKUP(E2605,Apparatus_List_w_Hours!E:F,2,FALSE),"@"),"")</f>
        <v/>
      </c>
    </row>
    <row r="2606" spans="22:22">
      <c r="V2606" t="str">
        <f>IFERROR(TEXT(VLOOKUP(E2606,Apparatus_List_w_Hours!E:F,2,FALSE),"@"),"")</f>
        <v/>
      </c>
    </row>
    <row r="2607" spans="22:22">
      <c r="V2607" t="str">
        <f>IFERROR(TEXT(VLOOKUP(E2607,Apparatus_List_w_Hours!E:F,2,FALSE),"@"),"")</f>
        <v/>
      </c>
    </row>
    <row r="2608" spans="22:22">
      <c r="V2608" t="str">
        <f>IFERROR(TEXT(VLOOKUP(E2608,Apparatus_List_w_Hours!E:F,2,FALSE),"@"),"")</f>
        <v/>
      </c>
    </row>
    <row r="2609" spans="22:22">
      <c r="V2609" t="str">
        <f>IFERROR(TEXT(VLOOKUP(E2609,Apparatus_List_w_Hours!E:F,2,FALSE),"@"),"")</f>
        <v/>
      </c>
    </row>
    <row r="2610" spans="22:22">
      <c r="V2610" t="str">
        <f>IFERROR(TEXT(VLOOKUP(E2610,Apparatus_List_w_Hours!E:F,2,FALSE),"@"),"")</f>
        <v/>
      </c>
    </row>
    <row r="2611" spans="22:22">
      <c r="V2611" t="str">
        <f>IFERROR(TEXT(VLOOKUP(E2611,Apparatus_List_w_Hours!E:F,2,FALSE),"@"),"")</f>
        <v/>
      </c>
    </row>
    <row r="2612" spans="22:22">
      <c r="V2612" t="str">
        <f>IFERROR(TEXT(VLOOKUP(E2612,Apparatus_List_w_Hours!E:F,2,FALSE),"@"),"")</f>
        <v/>
      </c>
    </row>
    <row r="2613" spans="22:22">
      <c r="V2613" t="str">
        <f>IFERROR(TEXT(VLOOKUP(E2613,Apparatus_List_w_Hours!E:F,2,FALSE),"@"),"")</f>
        <v/>
      </c>
    </row>
    <row r="2614" spans="22:22">
      <c r="V2614" t="str">
        <f>IFERROR(TEXT(VLOOKUP(E2614,Apparatus_List_w_Hours!E:F,2,FALSE),"@"),"")</f>
        <v/>
      </c>
    </row>
    <row r="2615" spans="22:22">
      <c r="V2615" t="str">
        <f>IFERROR(TEXT(VLOOKUP(E2615,Apparatus_List_w_Hours!E:F,2,FALSE),"@"),"")</f>
        <v/>
      </c>
    </row>
    <row r="2616" spans="22:22">
      <c r="V2616" t="str">
        <f>IFERROR(TEXT(VLOOKUP(E2616,Apparatus_List_w_Hours!E:F,2,FALSE),"@"),"")</f>
        <v/>
      </c>
    </row>
    <row r="2617" spans="22:22">
      <c r="V2617" t="str">
        <f>IFERROR(TEXT(VLOOKUP(E2617,Apparatus_List_w_Hours!E:F,2,FALSE),"@"),"")</f>
        <v/>
      </c>
    </row>
    <row r="2618" spans="22:22">
      <c r="V2618" t="str">
        <f>IFERROR(TEXT(VLOOKUP(E2618,Apparatus_List_w_Hours!E:F,2,FALSE),"@"),"")</f>
        <v/>
      </c>
    </row>
    <row r="2619" spans="22:22">
      <c r="V2619" t="str">
        <f>IFERROR(TEXT(VLOOKUP(E2619,Apparatus_List_w_Hours!E:F,2,FALSE),"@"),"")</f>
        <v/>
      </c>
    </row>
    <row r="2620" spans="22:22">
      <c r="V2620" t="str">
        <f>IFERROR(TEXT(VLOOKUP(E2620,Apparatus_List_w_Hours!E:F,2,FALSE),"@"),"")</f>
        <v/>
      </c>
    </row>
    <row r="2621" spans="22:22">
      <c r="V2621" t="str">
        <f>IFERROR(TEXT(VLOOKUP(E2621,Apparatus_List_w_Hours!E:F,2,FALSE),"@"),"")</f>
        <v/>
      </c>
    </row>
    <row r="2622" spans="22:22">
      <c r="V2622" t="str">
        <f>IFERROR(TEXT(VLOOKUP(E2622,Apparatus_List_w_Hours!E:F,2,FALSE),"@"),"")</f>
        <v/>
      </c>
    </row>
    <row r="2623" spans="22:22">
      <c r="V2623" t="str">
        <f>IFERROR(TEXT(VLOOKUP(E2623,Apparatus_List_w_Hours!E:F,2,FALSE),"@"),"")</f>
        <v/>
      </c>
    </row>
    <row r="2624" spans="22:22">
      <c r="V2624" t="str">
        <f>IFERROR(TEXT(VLOOKUP(E2624,Apparatus_List_w_Hours!E:F,2,FALSE),"@"),"")</f>
        <v/>
      </c>
    </row>
    <row r="2625" spans="22:22">
      <c r="V2625" t="str">
        <f>IFERROR(TEXT(VLOOKUP(E2625,Apparatus_List_w_Hours!E:F,2,FALSE),"@"),"")</f>
        <v/>
      </c>
    </row>
    <row r="2626" spans="22:22">
      <c r="V2626" t="str">
        <f>IFERROR(TEXT(VLOOKUP(E2626,Apparatus_List_w_Hours!E:F,2,FALSE),"@"),"")</f>
        <v/>
      </c>
    </row>
    <row r="2627" spans="22:22">
      <c r="V2627" t="str">
        <f>IFERROR(TEXT(VLOOKUP(E2627,Apparatus_List_w_Hours!E:F,2,FALSE),"@"),"")</f>
        <v/>
      </c>
    </row>
    <row r="2628" spans="22:22">
      <c r="V2628" t="str">
        <f>IFERROR(TEXT(VLOOKUP(E2628,Apparatus_List_w_Hours!E:F,2,FALSE),"@"),"")</f>
        <v/>
      </c>
    </row>
    <row r="2629" spans="22:22">
      <c r="V2629" t="str">
        <f>IFERROR(TEXT(VLOOKUP(E2629,Apparatus_List_w_Hours!E:F,2,FALSE),"@"),"")</f>
        <v/>
      </c>
    </row>
    <row r="2630" spans="22:22">
      <c r="V2630" t="str">
        <f>IFERROR(TEXT(VLOOKUP(E2630,Apparatus_List_w_Hours!E:F,2,FALSE),"@"),"")</f>
        <v/>
      </c>
    </row>
    <row r="2631" spans="22:22">
      <c r="V2631" t="str">
        <f>IFERROR(TEXT(VLOOKUP(E2631,Apparatus_List_w_Hours!E:F,2,FALSE),"@"),"")</f>
        <v/>
      </c>
    </row>
    <row r="2632" spans="22:22">
      <c r="V2632" t="str">
        <f>IFERROR(TEXT(VLOOKUP(E2632,Apparatus_List_w_Hours!E:F,2,FALSE),"@"),"")</f>
        <v/>
      </c>
    </row>
    <row r="2633" spans="22:22">
      <c r="V2633" t="str">
        <f>IFERROR(TEXT(VLOOKUP(E2633,Apparatus_List_w_Hours!E:F,2,FALSE),"@"),"")</f>
        <v/>
      </c>
    </row>
    <row r="2634" spans="22:22">
      <c r="V2634" t="str">
        <f>IFERROR(TEXT(VLOOKUP(E2634,Apparatus_List_w_Hours!E:F,2,FALSE),"@"),"")</f>
        <v/>
      </c>
    </row>
    <row r="2635" spans="22:22">
      <c r="V2635" t="str">
        <f>IFERROR(TEXT(VLOOKUP(E2635,Apparatus_List_w_Hours!E:F,2,FALSE),"@"),"")</f>
        <v/>
      </c>
    </row>
    <row r="2636" spans="22:22">
      <c r="V2636" t="str">
        <f>IFERROR(TEXT(VLOOKUP(E2636,Apparatus_List_w_Hours!E:F,2,FALSE),"@"),"")</f>
        <v/>
      </c>
    </row>
    <row r="2637" spans="22:22">
      <c r="V2637" t="str">
        <f>IFERROR(TEXT(VLOOKUP(E2637,Apparatus_List_w_Hours!E:F,2,FALSE),"@"),"")</f>
        <v/>
      </c>
    </row>
    <row r="2638" spans="22:22">
      <c r="V2638" t="str">
        <f>IFERROR(TEXT(VLOOKUP(E2638,Apparatus_List_w_Hours!E:F,2,FALSE),"@"),"")</f>
        <v/>
      </c>
    </row>
    <row r="2639" spans="22:22">
      <c r="V2639" t="str">
        <f>IFERROR(TEXT(VLOOKUP(E2639,Apparatus_List_w_Hours!E:F,2,FALSE),"@"),"")</f>
        <v/>
      </c>
    </row>
    <row r="2640" spans="22:22">
      <c r="V2640" t="str">
        <f>IFERROR(TEXT(VLOOKUP(E2640,Apparatus_List_w_Hours!E:F,2,FALSE),"@"),"")</f>
        <v/>
      </c>
    </row>
    <row r="2641" spans="22:22">
      <c r="V2641" t="str">
        <f>IFERROR(TEXT(VLOOKUP(E2641,Apparatus_List_w_Hours!E:F,2,FALSE),"@"),"")</f>
        <v/>
      </c>
    </row>
    <row r="2642" spans="22:22">
      <c r="V2642" t="str">
        <f>IFERROR(TEXT(VLOOKUP(E2642,Apparatus_List_w_Hours!E:F,2,FALSE),"@"),"")</f>
        <v/>
      </c>
    </row>
    <row r="2643" spans="22:22">
      <c r="V2643" t="str">
        <f>IFERROR(TEXT(VLOOKUP(E2643,Apparatus_List_w_Hours!E:F,2,FALSE),"@"),"")</f>
        <v/>
      </c>
    </row>
    <row r="2644" spans="22:22">
      <c r="V2644" t="str">
        <f>IFERROR(TEXT(VLOOKUP(E2644,Apparatus_List_w_Hours!E:F,2,FALSE),"@"),"")</f>
        <v/>
      </c>
    </row>
    <row r="2645" spans="22:22">
      <c r="V2645" t="str">
        <f>IFERROR(TEXT(VLOOKUP(E2645,Apparatus_List_w_Hours!E:F,2,FALSE),"@"),"")</f>
        <v/>
      </c>
    </row>
    <row r="2646" spans="22:22">
      <c r="V2646" t="str">
        <f>IFERROR(TEXT(VLOOKUP(E2646,Apparatus_List_w_Hours!E:F,2,FALSE),"@"),"")</f>
        <v/>
      </c>
    </row>
    <row r="2647" spans="22:22">
      <c r="V2647" t="str">
        <f>IFERROR(TEXT(VLOOKUP(E2647,Apparatus_List_w_Hours!E:F,2,FALSE),"@"),"")</f>
        <v/>
      </c>
    </row>
    <row r="2648" spans="22:22">
      <c r="V2648" t="str">
        <f>IFERROR(TEXT(VLOOKUP(E2648,Apparatus_List_w_Hours!E:F,2,FALSE),"@"),"")</f>
        <v/>
      </c>
    </row>
    <row r="2649" spans="22:22">
      <c r="V2649" t="str">
        <f>IFERROR(TEXT(VLOOKUP(E2649,Apparatus_List_w_Hours!E:F,2,FALSE),"@"),"")</f>
        <v/>
      </c>
    </row>
    <row r="2650" spans="22:22">
      <c r="V2650" t="str">
        <f>IFERROR(TEXT(VLOOKUP(E2650,Apparatus_List_w_Hours!E:F,2,FALSE),"@"),"")</f>
        <v/>
      </c>
    </row>
    <row r="2651" spans="22:22">
      <c r="V2651" t="str">
        <f>IFERROR(TEXT(VLOOKUP(E2651,Apparatus_List_w_Hours!E:F,2,FALSE),"@"),"")</f>
        <v/>
      </c>
    </row>
    <row r="2652" spans="22:22">
      <c r="V2652" t="str">
        <f>IFERROR(TEXT(VLOOKUP(E2652,Apparatus_List_w_Hours!E:F,2,FALSE),"@"),"")</f>
        <v/>
      </c>
    </row>
    <row r="2653" spans="22:22">
      <c r="V2653" t="str">
        <f>IFERROR(TEXT(VLOOKUP(E2653,Apparatus_List_w_Hours!E:F,2,FALSE),"@"),"")</f>
        <v/>
      </c>
    </row>
    <row r="2654" spans="22:22">
      <c r="V2654" t="str">
        <f>IFERROR(TEXT(VLOOKUP(E2654,Apparatus_List_w_Hours!E:F,2,FALSE),"@"),"")</f>
        <v/>
      </c>
    </row>
    <row r="2655" spans="22:22">
      <c r="V2655" t="str">
        <f>IFERROR(TEXT(VLOOKUP(E2655,Apparatus_List_w_Hours!E:F,2,FALSE),"@"),"")</f>
        <v/>
      </c>
    </row>
    <row r="2656" spans="22:22">
      <c r="V2656" t="str">
        <f>IFERROR(TEXT(VLOOKUP(E2656,Apparatus_List_w_Hours!E:F,2,FALSE),"@"),"")</f>
        <v/>
      </c>
    </row>
    <row r="2657" spans="22:22">
      <c r="V2657" t="str">
        <f>IFERROR(TEXT(VLOOKUP(E2657,Apparatus_List_w_Hours!E:F,2,FALSE),"@"),"")</f>
        <v/>
      </c>
    </row>
    <row r="2658" spans="22:22">
      <c r="V2658" t="str">
        <f>IFERROR(TEXT(VLOOKUP(E2658,Apparatus_List_w_Hours!E:F,2,FALSE),"@"),"")</f>
        <v/>
      </c>
    </row>
    <row r="2659" spans="22:22">
      <c r="V2659" t="str">
        <f>IFERROR(TEXT(VLOOKUP(E2659,Apparatus_List_w_Hours!E:F,2,FALSE),"@"),"")</f>
        <v/>
      </c>
    </row>
    <row r="2660" spans="22:22">
      <c r="V2660" t="str">
        <f>IFERROR(TEXT(VLOOKUP(E2660,Apparatus_List_w_Hours!E:F,2,FALSE),"@"),"")</f>
        <v/>
      </c>
    </row>
    <row r="2661" spans="22:22">
      <c r="V2661" t="str">
        <f>IFERROR(TEXT(VLOOKUP(E2661,Apparatus_List_w_Hours!E:F,2,FALSE),"@"),"")</f>
        <v/>
      </c>
    </row>
    <row r="2662" spans="22:22">
      <c r="V2662" t="str">
        <f>IFERROR(TEXT(VLOOKUP(E2662,Apparatus_List_w_Hours!E:F,2,FALSE),"@"),"")</f>
        <v/>
      </c>
    </row>
    <row r="2663" spans="22:22">
      <c r="V2663" t="str">
        <f>IFERROR(TEXT(VLOOKUP(E2663,Apparatus_List_w_Hours!E:F,2,FALSE),"@"),"")</f>
        <v/>
      </c>
    </row>
    <row r="2664" spans="22:22">
      <c r="V2664" t="str">
        <f>IFERROR(TEXT(VLOOKUP(E2664,Apparatus_List_w_Hours!E:F,2,FALSE),"@"),"")</f>
        <v/>
      </c>
    </row>
    <row r="2665" spans="22:22">
      <c r="V2665" t="str">
        <f>IFERROR(TEXT(VLOOKUP(E2665,Apparatus_List_w_Hours!E:F,2,FALSE),"@"),"")</f>
        <v/>
      </c>
    </row>
    <row r="2666" spans="22:22">
      <c r="V2666" t="str">
        <f>IFERROR(TEXT(VLOOKUP(E2666,Apparatus_List_w_Hours!E:F,2,FALSE),"@"),"")</f>
        <v/>
      </c>
    </row>
    <row r="2667" spans="22:22">
      <c r="V2667" t="str">
        <f>IFERROR(TEXT(VLOOKUP(E2667,Apparatus_List_w_Hours!E:F,2,FALSE),"@"),"")</f>
        <v/>
      </c>
    </row>
    <row r="2668" spans="22:22">
      <c r="V2668" t="str">
        <f>IFERROR(TEXT(VLOOKUP(E2668,Apparatus_List_w_Hours!E:F,2,FALSE),"@"),"")</f>
        <v/>
      </c>
    </row>
    <row r="2669" spans="22:22">
      <c r="V2669" t="str">
        <f>IFERROR(TEXT(VLOOKUP(E2669,Apparatus_List_w_Hours!E:F,2,FALSE),"@"),"")</f>
        <v/>
      </c>
    </row>
    <row r="2670" spans="22:22">
      <c r="V2670" t="str">
        <f>IFERROR(TEXT(VLOOKUP(E2670,Apparatus_List_w_Hours!E:F,2,FALSE),"@"),"")</f>
        <v/>
      </c>
    </row>
    <row r="2671" spans="22:22">
      <c r="V2671" t="str">
        <f>IFERROR(TEXT(VLOOKUP(E2671,Apparatus_List_w_Hours!E:F,2,FALSE),"@"),"")</f>
        <v/>
      </c>
    </row>
    <row r="2672" spans="22:22">
      <c r="V2672" t="str">
        <f>IFERROR(TEXT(VLOOKUP(E2672,Apparatus_List_w_Hours!E:F,2,FALSE),"@"),"")</f>
        <v/>
      </c>
    </row>
    <row r="2673" spans="22:22">
      <c r="V2673" t="str">
        <f>IFERROR(TEXT(VLOOKUP(E2673,Apparatus_List_w_Hours!E:F,2,FALSE),"@"),"")</f>
        <v/>
      </c>
    </row>
    <row r="2674" spans="22:22">
      <c r="V2674" t="str">
        <f>IFERROR(TEXT(VLOOKUP(E2674,Apparatus_List_w_Hours!E:F,2,FALSE),"@"),"")</f>
        <v/>
      </c>
    </row>
    <row r="2675" spans="22:22">
      <c r="V2675" t="str">
        <f>IFERROR(TEXT(VLOOKUP(E2675,Apparatus_List_w_Hours!E:F,2,FALSE),"@"),"")</f>
        <v/>
      </c>
    </row>
    <row r="2676" spans="22:22">
      <c r="V2676" t="str">
        <f>IFERROR(TEXT(VLOOKUP(E2676,Apparatus_List_w_Hours!E:F,2,FALSE),"@"),"")</f>
        <v/>
      </c>
    </row>
    <row r="2677" spans="22:22">
      <c r="V2677" t="str">
        <f>IFERROR(TEXT(VLOOKUP(E2677,Apparatus_List_w_Hours!E:F,2,FALSE),"@"),"")</f>
        <v/>
      </c>
    </row>
    <row r="2678" spans="22:22">
      <c r="V2678" t="str">
        <f>IFERROR(TEXT(VLOOKUP(E2678,Apparatus_List_w_Hours!E:F,2,FALSE),"@"),"")</f>
        <v/>
      </c>
    </row>
    <row r="2679" spans="22:22">
      <c r="V2679" t="str">
        <f>IFERROR(TEXT(VLOOKUP(E2679,Apparatus_List_w_Hours!E:F,2,FALSE),"@"),"")</f>
        <v/>
      </c>
    </row>
    <row r="2680" spans="22:22">
      <c r="V2680" t="str">
        <f>IFERROR(TEXT(VLOOKUP(E2680,Apparatus_List_w_Hours!E:F,2,FALSE),"@"),"")</f>
        <v/>
      </c>
    </row>
    <row r="2681" spans="22:22">
      <c r="V2681" t="str">
        <f>IFERROR(TEXT(VLOOKUP(E2681,Apparatus_List_w_Hours!E:F,2,FALSE),"@"),"")</f>
        <v/>
      </c>
    </row>
    <row r="2682" spans="22:22">
      <c r="V2682" t="str">
        <f>IFERROR(TEXT(VLOOKUP(E2682,Apparatus_List_w_Hours!E:F,2,FALSE),"@"),"")</f>
        <v/>
      </c>
    </row>
    <row r="2683" spans="22:22">
      <c r="V2683" t="str">
        <f>IFERROR(TEXT(VLOOKUP(E2683,Apparatus_List_w_Hours!E:F,2,FALSE),"@"),"")</f>
        <v/>
      </c>
    </row>
    <row r="2684" spans="22:22">
      <c r="V2684" t="str">
        <f>IFERROR(TEXT(VLOOKUP(E2684,Apparatus_List_w_Hours!E:F,2,FALSE),"@"),"")</f>
        <v/>
      </c>
    </row>
    <row r="2685" spans="22:22">
      <c r="V2685" t="str">
        <f>IFERROR(TEXT(VLOOKUP(E2685,Apparatus_List_w_Hours!E:F,2,FALSE),"@"),"")</f>
        <v/>
      </c>
    </row>
    <row r="2686" spans="22:22">
      <c r="V2686" t="str">
        <f>IFERROR(TEXT(VLOOKUP(E2686,Apparatus_List_w_Hours!E:F,2,FALSE),"@"),"")</f>
        <v/>
      </c>
    </row>
    <row r="2687" spans="22:22">
      <c r="V2687" t="str">
        <f>IFERROR(TEXT(VLOOKUP(E2687,Apparatus_List_w_Hours!E:F,2,FALSE),"@"),"")</f>
        <v/>
      </c>
    </row>
    <row r="2688" spans="22:22">
      <c r="V2688" t="str">
        <f>IFERROR(TEXT(VLOOKUP(E2688,Apparatus_List_w_Hours!E:F,2,FALSE),"@"),"")</f>
        <v/>
      </c>
    </row>
    <row r="2689" spans="22:22">
      <c r="V2689" t="str">
        <f>IFERROR(TEXT(VLOOKUP(E2689,Apparatus_List_w_Hours!E:F,2,FALSE),"@"),"")</f>
        <v/>
      </c>
    </row>
    <row r="2690" spans="22:22">
      <c r="V2690" t="str">
        <f>IFERROR(TEXT(VLOOKUP(E2690,Apparatus_List_w_Hours!E:F,2,FALSE),"@"),"")</f>
        <v/>
      </c>
    </row>
    <row r="2691" spans="22:22">
      <c r="V2691" t="str">
        <f>IFERROR(TEXT(VLOOKUP(E2691,Apparatus_List_w_Hours!E:F,2,FALSE),"@"),"")</f>
        <v/>
      </c>
    </row>
    <row r="2692" spans="22:22">
      <c r="V2692" t="str">
        <f>IFERROR(TEXT(VLOOKUP(E2692,Apparatus_List_w_Hours!E:F,2,FALSE),"@"),"")</f>
        <v/>
      </c>
    </row>
    <row r="2693" spans="22:22">
      <c r="V2693" t="str">
        <f>IFERROR(TEXT(VLOOKUP(E2693,Apparatus_List_w_Hours!E:F,2,FALSE),"@"),"")</f>
        <v/>
      </c>
    </row>
    <row r="2694" spans="22:22">
      <c r="V2694" t="str">
        <f>IFERROR(TEXT(VLOOKUP(E2694,Apparatus_List_w_Hours!E:F,2,FALSE),"@"),"")</f>
        <v/>
      </c>
    </row>
    <row r="2695" spans="22:22">
      <c r="V2695" t="str">
        <f>IFERROR(TEXT(VLOOKUP(E2695,Apparatus_List_w_Hours!E:F,2,FALSE),"@"),"")</f>
        <v/>
      </c>
    </row>
    <row r="2696" spans="22:22">
      <c r="V2696" t="str">
        <f>IFERROR(TEXT(VLOOKUP(E2696,Apparatus_List_w_Hours!E:F,2,FALSE),"@"),"")</f>
        <v/>
      </c>
    </row>
    <row r="2697" spans="22:22">
      <c r="V2697" t="str">
        <f>IFERROR(TEXT(VLOOKUP(E2697,Apparatus_List_w_Hours!E:F,2,FALSE),"@"),"")</f>
        <v/>
      </c>
    </row>
    <row r="2698" spans="22:22">
      <c r="V2698" t="str">
        <f>IFERROR(TEXT(VLOOKUP(E2698,Apparatus_List_w_Hours!E:F,2,FALSE),"@"),"")</f>
        <v/>
      </c>
    </row>
    <row r="2699" spans="22:22">
      <c r="V2699" t="str">
        <f>IFERROR(TEXT(VLOOKUP(E2699,Apparatus_List_w_Hours!E:F,2,FALSE),"@"),"")</f>
        <v/>
      </c>
    </row>
    <row r="2700" spans="22:22">
      <c r="V2700" t="str">
        <f>IFERROR(TEXT(VLOOKUP(E2700,Apparatus_List_w_Hours!E:F,2,FALSE),"@"),"")</f>
        <v/>
      </c>
    </row>
    <row r="2701" spans="22:22">
      <c r="V2701" t="str">
        <f>IFERROR(TEXT(VLOOKUP(E2701,Apparatus_List_w_Hours!E:F,2,FALSE),"@"),"")</f>
        <v/>
      </c>
    </row>
    <row r="2702" spans="22:22">
      <c r="V2702" t="str">
        <f>IFERROR(TEXT(VLOOKUP(E2702,Apparatus_List_w_Hours!E:F,2,FALSE),"@"),"")</f>
        <v/>
      </c>
    </row>
    <row r="2703" spans="22:22">
      <c r="V2703" t="str">
        <f>IFERROR(TEXT(VLOOKUP(E2703,Apparatus_List_w_Hours!E:F,2,FALSE),"@"),"")</f>
        <v/>
      </c>
    </row>
    <row r="2704" spans="22:22">
      <c r="V2704" t="str">
        <f>IFERROR(TEXT(VLOOKUP(E2704,Apparatus_List_w_Hours!E:F,2,FALSE),"@"),"")</f>
        <v/>
      </c>
    </row>
    <row r="2705" spans="22:22">
      <c r="V2705" t="str">
        <f>IFERROR(TEXT(VLOOKUP(E2705,Apparatus_List_w_Hours!E:F,2,FALSE),"@"),"")</f>
        <v/>
      </c>
    </row>
    <row r="2706" spans="22:22">
      <c r="V2706" t="str">
        <f>IFERROR(TEXT(VLOOKUP(E2706,Apparatus_List_w_Hours!E:F,2,FALSE),"@"),"")</f>
        <v/>
      </c>
    </row>
    <row r="2707" spans="22:22">
      <c r="V2707" t="str">
        <f>IFERROR(TEXT(VLOOKUP(E2707,Apparatus_List_w_Hours!E:F,2,FALSE),"@"),"")</f>
        <v/>
      </c>
    </row>
    <row r="2708" spans="22:22">
      <c r="V2708" t="str">
        <f>IFERROR(TEXT(VLOOKUP(E2708,Apparatus_List_w_Hours!E:F,2,FALSE),"@"),"")</f>
        <v/>
      </c>
    </row>
    <row r="2709" spans="22:22">
      <c r="V2709" t="str">
        <f>IFERROR(TEXT(VLOOKUP(E2709,Apparatus_List_w_Hours!E:F,2,FALSE),"@"),"")</f>
        <v/>
      </c>
    </row>
    <row r="2710" spans="22:22">
      <c r="V2710" t="str">
        <f>IFERROR(TEXT(VLOOKUP(E2710,Apparatus_List_w_Hours!E:F,2,FALSE),"@"),"")</f>
        <v/>
      </c>
    </row>
    <row r="2711" spans="22:22">
      <c r="V2711" t="str">
        <f>IFERROR(TEXT(VLOOKUP(E2711,Apparatus_List_w_Hours!E:F,2,FALSE),"@"),"")</f>
        <v/>
      </c>
    </row>
    <row r="2712" spans="22:22">
      <c r="V2712" t="str">
        <f>IFERROR(TEXT(VLOOKUP(E2712,Apparatus_List_w_Hours!E:F,2,FALSE),"@"),"")</f>
        <v/>
      </c>
    </row>
    <row r="2713" spans="22:22">
      <c r="V2713" t="str">
        <f>IFERROR(TEXT(VLOOKUP(E2713,Apparatus_List_w_Hours!E:F,2,FALSE),"@"),"")</f>
        <v/>
      </c>
    </row>
    <row r="2714" spans="22:22">
      <c r="V2714" t="str">
        <f>IFERROR(TEXT(VLOOKUP(E2714,Apparatus_List_w_Hours!E:F,2,FALSE),"@"),"")</f>
        <v/>
      </c>
    </row>
    <row r="2715" spans="22:22">
      <c r="V2715" t="str">
        <f>IFERROR(TEXT(VLOOKUP(E2715,Apparatus_List_w_Hours!E:F,2,FALSE),"@"),"")</f>
        <v/>
      </c>
    </row>
    <row r="2716" spans="22:22">
      <c r="V2716" t="str">
        <f>IFERROR(TEXT(VLOOKUP(E2716,Apparatus_List_w_Hours!E:F,2,FALSE),"@"),"")</f>
        <v/>
      </c>
    </row>
    <row r="2717" spans="22:22">
      <c r="V2717" t="str">
        <f>IFERROR(TEXT(VLOOKUP(E2717,Apparatus_List_w_Hours!E:F,2,FALSE),"@"),"")</f>
        <v/>
      </c>
    </row>
    <row r="2718" spans="22:22">
      <c r="V2718" t="str">
        <f>IFERROR(TEXT(VLOOKUP(E2718,Apparatus_List_w_Hours!E:F,2,FALSE),"@"),"")</f>
        <v/>
      </c>
    </row>
    <row r="2719" spans="22:22">
      <c r="V2719" t="str">
        <f>IFERROR(TEXT(VLOOKUP(E2719,Apparatus_List_w_Hours!E:F,2,FALSE),"@"),"")</f>
        <v/>
      </c>
    </row>
    <row r="2720" spans="22:22">
      <c r="V2720" t="str">
        <f>IFERROR(TEXT(VLOOKUP(E2720,Apparatus_List_w_Hours!E:F,2,FALSE),"@"),"")</f>
        <v/>
      </c>
    </row>
    <row r="2721" spans="22:22">
      <c r="V2721" t="str">
        <f>IFERROR(TEXT(VLOOKUP(E2721,Apparatus_List_w_Hours!E:F,2,FALSE),"@"),"")</f>
        <v/>
      </c>
    </row>
    <row r="2722" spans="22:22">
      <c r="V2722" t="str">
        <f>IFERROR(TEXT(VLOOKUP(E2722,Apparatus_List_w_Hours!E:F,2,FALSE),"@"),"")</f>
        <v/>
      </c>
    </row>
    <row r="2723" spans="22:22">
      <c r="V2723" t="str">
        <f>IFERROR(TEXT(VLOOKUP(E2723,Apparatus_List_w_Hours!E:F,2,FALSE),"@"),"")</f>
        <v/>
      </c>
    </row>
    <row r="2724" spans="22:22">
      <c r="V2724" t="str">
        <f>IFERROR(TEXT(VLOOKUP(E2724,Apparatus_List_w_Hours!E:F,2,FALSE),"@"),"")</f>
        <v/>
      </c>
    </row>
    <row r="2725" spans="22:22">
      <c r="V2725" t="str">
        <f>IFERROR(TEXT(VLOOKUP(E2725,Apparatus_List_w_Hours!E:F,2,FALSE),"@"),"")</f>
        <v/>
      </c>
    </row>
    <row r="2726" spans="22:22">
      <c r="V2726" t="str">
        <f>IFERROR(TEXT(VLOOKUP(E2726,Apparatus_List_w_Hours!E:F,2,FALSE),"@"),"")</f>
        <v/>
      </c>
    </row>
    <row r="2727" spans="22:22">
      <c r="V2727" t="str">
        <f>IFERROR(TEXT(VLOOKUP(E2727,Apparatus_List_w_Hours!E:F,2,FALSE),"@"),"")</f>
        <v/>
      </c>
    </row>
    <row r="2728" spans="22:22">
      <c r="V2728" t="str">
        <f>IFERROR(TEXT(VLOOKUP(E2728,Apparatus_List_w_Hours!E:F,2,FALSE),"@"),"")</f>
        <v/>
      </c>
    </row>
    <row r="2729" spans="22:22">
      <c r="V2729" t="str">
        <f>IFERROR(TEXT(VLOOKUP(E2729,Apparatus_List_w_Hours!E:F,2,FALSE),"@"),"")</f>
        <v/>
      </c>
    </row>
    <row r="2730" spans="22:22">
      <c r="V2730" t="str">
        <f>IFERROR(TEXT(VLOOKUP(E2730,Apparatus_List_w_Hours!E:F,2,FALSE),"@"),"")</f>
        <v/>
      </c>
    </row>
    <row r="2731" spans="22:22">
      <c r="V2731" t="str">
        <f>IFERROR(TEXT(VLOOKUP(E2731,Apparatus_List_w_Hours!E:F,2,FALSE),"@"),"")</f>
        <v/>
      </c>
    </row>
    <row r="2732" spans="22:22">
      <c r="V2732" t="str">
        <f>IFERROR(TEXT(VLOOKUP(E2732,Apparatus_List_w_Hours!E:F,2,FALSE),"@"),"")</f>
        <v/>
      </c>
    </row>
    <row r="2733" spans="22:22">
      <c r="V2733" t="str">
        <f>IFERROR(TEXT(VLOOKUP(E2733,Apparatus_List_w_Hours!E:F,2,FALSE),"@"),"")</f>
        <v/>
      </c>
    </row>
    <row r="2734" spans="22:22">
      <c r="V2734" t="str">
        <f>IFERROR(TEXT(VLOOKUP(E2734,Apparatus_List_w_Hours!E:F,2,FALSE),"@"),"")</f>
        <v/>
      </c>
    </row>
    <row r="2735" spans="22:22">
      <c r="V2735" t="str">
        <f>IFERROR(TEXT(VLOOKUP(E2735,Apparatus_List_w_Hours!E:F,2,FALSE),"@"),"")</f>
        <v/>
      </c>
    </row>
    <row r="2736" spans="22:22">
      <c r="V2736" t="str">
        <f>IFERROR(TEXT(VLOOKUP(E2736,Apparatus_List_w_Hours!E:F,2,FALSE),"@"),"")</f>
        <v/>
      </c>
    </row>
    <row r="2737" spans="22:22">
      <c r="V2737" t="str">
        <f>IFERROR(TEXT(VLOOKUP(E2737,Apparatus_List_w_Hours!E:F,2,FALSE),"@"),"")</f>
        <v/>
      </c>
    </row>
    <row r="2738" spans="22:22">
      <c r="V2738" t="str">
        <f>IFERROR(TEXT(VLOOKUP(E2738,Apparatus_List_w_Hours!E:F,2,FALSE),"@"),"")</f>
        <v/>
      </c>
    </row>
    <row r="2739" spans="22:22">
      <c r="V2739" t="str">
        <f>IFERROR(TEXT(VLOOKUP(E2739,Apparatus_List_w_Hours!E:F,2,FALSE),"@"),"")</f>
        <v/>
      </c>
    </row>
    <row r="2740" spans="22:22">
      <c r="V2740" t="str">
        <f>IFERROR(TEXT(VLOOKUP(E2740,Apparatus_List_w_Hours!E:F,2,FALSE),"@"),"")</f>
        <v/>
      </c>
    </row>
    <row r="2741" spans="22:22">
      <c r="V2741" t="str">
        <f>IFERROR(TEXT(VLOOKUP(E2741,Apparatus_List_w_Hours!E:F,2,FALSE),"@"),"")</f>
        <v/>
      </c>
    </row>
    <row r="2742" spans="22:22">
      <c r="V2742" t="str">
        <f>IFERROR(TEXT(VLOOKUP(E2742,Apparatus_List_w_Hours!E:F,2,FALSE),"@"),"")</f>
        <v/>
      </c>
    </row>
    <row r="2743" spans="22:22">
      <c r="V2743" t="str">
        <f>IFERROR(TEXT(VLOOKUP(E2743,Apparatus_List_w_Hours!E:F,2,FALSE),"@"),"")</f>
        <v/>
      </c>
    </row>
    <row r="2744" spans="22:22">
      <c r="V2744" t="str">
        <f>IFERROR(TEXT(VLOOKUP(E2744,Apparatus_List_w_Hours!E:F,2,FALSE),"@"),"")</f>
        <v/>
      </c>
    </row>
    <row r="2745" spans="22:22">
      <c r="V2745" t="str">
        <f>IFERROR(TEXT(VLOOKUP(E2745,Apparatus_List_w_Hours!E:F,2,FALSE),"@"),"")</f>
        <v/>
      </c>
    </row>
    <row r="2746" spans="22:22">
      <c r="V2746" t="str">
        <f>IFERROR(TEXT(VLOOKUP(E2746,Apparatus_List_w_Hours!E:F,2,FALSE),"@"),"")</f>
        <v/>
      </c>
    </row>
    <row r="2747" spans="22:22">
      <c r="V2747" t="str">
        <f>IFERROR(TEXT(VLOOKUP(E2747,Apparatus_List_w_Hours!E:F,2,FALSE),"@"),"")</f>
        <v/>
      </c>
    </row>
    <row r="2748" spans="22:22">
      <c r="V2748" t="str">
        <f>IFERROR(TEXT(VLOOKUP(E2748,Apparatus_List_w_Hours!E:F,2,FALSE),"@"),"")</f>
        <v/>
      </c>
    </row>
    <row r="2749" spans="22:22">
      <c r="V2749" t="str">
        <f>IFERROR(TEXT(VLOOKUP(E2749,Apparatus_List_w_Hours!E:F,2,FALSE),"@"),"")</f>
        <v/>
      </c>
    </row>
    <row r="2750" spans="22:22">
      <c r="V2750" t="str">
        <f>IFERROR(TEXT(VLOOKUP(E2750,Apparatus_List_w_Hours!E:F,2,FALSE),"@"),"")</f>
        <v/>
      </c>
    </row>
    <row r="2751" spans="22:22">
      <c r="V2751" t="str">
        <f>IFERROR(TEXT(VLOOKUP(E2751,Apparatus_List_w_Hours!E:F,2,FALSE),"@"),"")</f>
        <v/>
      </c>
    </row>
    <row r="2752" spans="22:22">
      <c r="V2752" t="str">
        <f>IFERROR(TEXT(VLOOKUP(E2752,Apparatus_List_w_Hours!E:F,2,FALSE),"@"),"")</f>
        <v/>
      </c>
    </row>
    <row r="2753" spans="22:22">
      <c r="V2753" t="str">
        <f>IFERROR(TEXT(VLOOKUP(E2753,Apparatus_List_w_Hours!E:F,2,FALSE),"@"),"")</f>
        <v/>
      </c>
    </row>
    <row r="2754" spans="22:22">
      <c r="V2754" t="str">
        <f>IFERROR(TEXT(VLOOKUP(E2754,Apparatus_List_w_Hours!E:F,2,FALSE),"@"),"")</f>
        <v/>
      </c>
    </row>
    <row r="2755" spans="22:22">
      <c r="V2755" t="str">
        <f>IFERROR(TEXT(VLOOKUP(E2755,Apparatus_List_w_Hours!E:F,2,FALSE),"@"),"")</f>
        <v/>
      </c>
    </row>
    <row r="2756" spans="22:22">
      <c r="V2756" t="str">
        <f>IFERROR(TEXT(VLOOKUP(E2756,Apparatus_List_w_Hours!E:F,2,FALSE),"@"),"")</f>
        <v/>
      </c>
    </row>
    <row r="2757" spans="22:22">
      <c r="V2757" t="str">
        <f>IFERROR(TEXT(VLOOKUP(E2757,Apparatus_List_w_Hours!E:F,2,FALSE),"@"),"")</f>
        <v/>
      </c>
    </row>
    <row r="2758" spans="22:22">
      <c r="V2758" t="str">
        <f>IFERROR(TEXT(VLOOKUP(E2758,Apparatus_List_w_Hours!E:F,2,FALSE),"@"),"")</f>
        <v/>
      </c>
    </row>
    <row r="2759" spans="22:22">
      <c r="V2759" t="str">
        <f>IFERROR(TEXT(VLOOKUP(E2759,Apparatus_List_w_Hours!E:F,2,FALSE),"@"),"")</f>
        <v/>
      </c>
    </row>
    <row r="2760" spans="22:22">
      <c r="V2760" t="str">
        <f>IFERROR(TEXT(VLOOKUP(E2760,Apparatus_List_w_Hours!E:F,2,FALSE),"@"),"")</f>
        <v/>
      </c>
    </row>
    <row r="2761" spans="22:22">
      <c r="V2761" t="str">
        <f>IFERROR(TEXT(VLOOKUP(E2761,Apparatus_List_w_Hours!E:F,2,FALSE),"@"),"")</f>
        <v/>
      </c>
    </row>
    <row r="2762" spans="22:22">
      <c r="V2762" t="str">
        <f>IFERROR(TEXT(VLOOKUP(E2762,Apparatus_List_w_Hours!E:F,2,FALSE),"@"),"")</f>
        <v/>
      </c>
    </row>
    <row r="2763" spans="22:22">
      <c r="V2763" t="str">
        <f>IFERROR(TEXT(VLOOKUP(E2763,Apparatus_List_w_Hours!E:F,2,FALSE),"@"),"")</f>
        <v/>
      </c>
    </row>
    <row r="2764" spans="22:22">
      <c r="V2764" t="str">
        <f>IFERROR(TEXT(VLOOKUP(E2764,Apparatus_List_w_Hours!E:F,2,FALSE),"@"),"")</f>
        <v/>
      </c>
    </row>
    <row r="2765" spans="22:22">
      <c r="V2765" t="str">
        <f>IFERROR(TEXT(VLOOKUP(E2765,Apparatus_List_w_Hours!E:F,2,FALSE),"@"),"")</f>
        <v/>
      </c>
    </row>
    <row r="2766" spans="22:22">
      <c r="V2766" t="str">
        <f>IFERROR(TEXT(VLOOKUP(E2766,Apparatus_List_w_Hours!E:F,2,FALSE),"@"),"")</f>
        <v/>
      </c>
    </row>
    <row r="2767" spans="22:22">
      <c r="V2767" t="str">
        <f>IFERROR(TEXT(VLOOKUP(E2767,Apparatus_List_w_Hours!E:F,2,FALSE),"@"),"")</f>
        <v/>
      </c>
    </row>
    <row r="2768" spans="22:22">
      <c r="V2768" t="str">
        <f>IFERROR(TEXT(VLOOKUP(E2768,Apparatus_List_w_Hours!E:F,2,FALSE),"@"),"")</f>
        <v/>
      </c>
    </row>
    <row r="2769" spans="22:22">
      <c r="V2769" t="str">
        <f>IFERROR(TEXT(VLOOKUP(E2769,Apparatus_List_w_Hours!E:F,2,FALSE),"@"),"")</f>
        <v/>
      </c>
    </row>
    <row r="2770" spans="22:22">
      <c r="V2770" t="str">
        <f>IFERROR(TEXT(VLOOKUP(E2770,Apparatus_List_w_Hours!E:F,2,FALSE),"@"),"")</f>
        <v/>
      </c>
    </row>
    <row r="2771" spans="22:22">
      <c r="V2771" t="str">
        <f>IFERROR(TEXT(VLOOKUP(E2771,Apparatus_List_w_Hours!E:F,2,FALSE),"@"),"")</f>
        <v/>
      </c>
    </row>
    <row r="2772" spans="22:22">
      <c r="V2772" t="str">
        <f>IFERROR(TEXT(VLOOKUP(E2772,Apparatus_List_w_Hours!E:F,2,FALSE),"@"),"")</f>
        <v/>
      </c>
    </row>
    <row r="2773" spans="22:22">
      <c r="V2773" t="str">
        <f>IFERROR(TEXT(VLOOKUP(E2773,Apparatus_List_w_Hours!E:F,2,FALSE),"@"),"")</f>
        <v/>
      </c>
    </row>
    <row r="2774" spans="22:22">
      <c r="V2774" t="str">
        <f>IFERROR(TEXT(VLOOKUP(E2774,Apparatus_List_w_Hours!E:F,2,FALSE),"@"),"")</f>
        <v/>
      </c>
    </row>
    <row r="2775" spans="22:22">
      <c r="V2775" t="str">
        <f>IFERROR(TEXT(VLOOKUP(E2775,Apparatus_List_w_Hours!E:F,2,FALSE),"@"),"")</f>
        <v/>
      </c>
    </row>
    <row r="2776" spans="22:22">
      <c r="V2776" t="str">
        <f>IFERROR(TEXT(VLOOKUP(E2776,Apparatus_List_w_Hours!E:F,2,FALSE),"@"),"")</f>
        <v/>
      </c>
    </row>
    <row r="2777" spans="22:22">
      <c r="V2777" t="str">
        <f>IFERROR(TEXT(VLOOKUP(E2777,Apparatus_List_w_Hours!E:F,2,FALSE),"@"),"")</f>
        <v/>
      </c>
    </row>
    <row r="2778" spans="22:22">
      <c r="V2778" t="str">
        <f>IFERROR(TEXT(VLOOKUP(E2778,Apparatus_List_w_Hours!E:F,2,FALSE),"@"),"")</f>
        <v/>
      </c>
    </row>
    <row r="2779" spans="22:22">
      <c r="V2779" t="str">
        <f>IFERROR(TEXT(VLOOKUP(E2779,Apparatus_List_w_Hours!E:F,2,FALSE),"@"),"")</f>
        <v/>
      </c>
    </row>
    <row r="2780" spans="22:22">
      <c r="V2780" t="str">
        <f>IFERROR(TEXT(VLOOKUP(E2780,Apparatus_List_w_Hours!E:F,2,FALSE),"@"),"")</f>
        <v/>
      </c>
    </row>
    <row r="2781" spans="22:22">
      <c r="V2781" t="str">
        <f>IFERROR(TEXT(VLOOKUP(E2781,Apparatus_List_w_Hours!E:F,2,FALSE),"@"),"")</f>
        <v/>
      </c>
    </row>
    <row r="2782" spans="22:22">
      <c r="V2782" t="str">
        <f>IFERROR(TEXT(VLOOKUP(E2782,Apparatus_List_w_Hours!E:F,2,FALSE),"@"),"")</f>
        <v/>
      </c>
    </row>
    <row r="2783" spans="22:22">
      <c r="V2783" t="str">
        <f>IFERROR(TEXT(VLOOKUP(E2783,Apparatus_List_w_Hours!E:F,2,FALSE),"@"),"")</f>
        <v/>
      </c>
    </row>
    <row r="2784" spans="22:22">
      <c r="V2784" t="str">
        <f>IFERROR(TEXT(VLOOKUP(E2784,Apparatus_List_w_Hours!E:F,2,FALSE),"@"),"")</f>
        <v/>
      </c>
    </row>
    <row r="2785" spans="22:22">
      <c r="V2785" t="str">
        <f>IFERROR(TEXT(VLOOKUP(E2785,Apparatus_List_w_Hours!E:F,2,FALSE),"@"),"")</f>
        <v/>
      </c>
    </row>
    <row r="2786" spans="22:22">
      <c r="V2786" t="str">
        <f>IFERROR(TEXT(VLOOKUP(E2786,Apparatus_List_w_Hours!E:F,2,FALSE),"@"),"")</f>
        <v/>
      </c>
    </row>
    <row r="2787" spans="22:22">
      <c r="V2787" t="str">
        <f>IFERROR(TEXT(VLOOKUP(E2787,Apparatus_List_w_Hours!E:F,2,FALSE),"@"),"")</f>
        <v/>
      </c>
    </row>
    <row r="2788" spans="22:22">
      <c r="V2788" t="str">
        <f>IFERROR(TEXT(VLOOKUP(E2788,Apparatus_List_w_Hours!E:F,2,FALSE),"@"),"")</f>
        <v/>
      </c>
    </row>
    <row r="2789" spans="22:22">
      <c r="V2789" t="str">
        <f>IFERROR(TEXT(VLOOKUP(E2789,Apparatus_List_w_Hours!E:F,2,FALSE),"@"),"")</f>
        <v/>
      </c>
    </row>
    <row r="2790" spans="22:22">
      <c r="V2790" t="str">
        <f>IFERROR(TEXT(VLOOKUP(E2790,Apparatus_List_w_Hours!E:F,2,FALSE),"@"),"")</f>
        <v/>
      </c>
    </row>
    <row r="2791" spans="22:22">
      <c r="V2791" t="str">
        <f>IFERROR(TEXT(VLOOKUP(E2791,Apparatus_List_w_Hours!E:F,2,FALSE),"@"),"")</f>
        <v/>
      </c>
    </row>
    <row r="2792" spans="22:22">
      <c r="V2792" t="str">
        <f>IFERROR(TEXT(VLOOKUP(E2792,Apparatus_List_w_Hours!E:F,2,FALSE),"@"),"")</f>
        <v/>
      </c>
    </row>
    <row r="2793" spans="22:22">
      <c r="V2793" t="str">
        <f>IFERROR(TEXT(VLOOKUP(E2793,Apparatus_List_w_Hours!E:F,2,FALSE),"@"),"")</f>
        <v/>
      </c>
    </row>
    <row r="2794" spans="22:22">
      <c r="V2794" t="str">
        <f>IFERROR(TEXT(VLOOKUP(E2794,Apparatus_List_w_Hours!E:F,2,FALSE),"@"),"")</f>
        <v/>
      </c>
    </row>
    <row r="2795" spans="22:22">
      <c r="V2795" t="str">
        <f>IFERROR(TEXT(VLOOKUP(E2795,Apparatus_List_w_Hours!E:F,2,FALSE),"@"),"")</f>
        <v/>
      </c>
    </row>
    <row r="2796" spans="22:22">
      <c r="V2796" t="str">
        <f>IFERROR(TEXT(VLOOKUP(E2796,Apparatus_List_w_Hours!E:F,2,FALSE),"@"),"")</f>
        <v/>
      </c>
    </row>
    <row r="2797" spans="22:22">
      <c r="V2797" t="str">
        <f>IFERROR(TEXT(VLOOKUP(E2797,Apparatus_List_w_Hours!E:F,2,FALSE),"@"),"")</f>
        <v/>
      </c>
    </row>
    <row r="2798" spans="22:22">
      <c r="V2798" t="str">
        <f>IFERROR(TEXT(VLOOKUP(E2798,Apparatus_List_w_Hours!E:F,2,FALSE),"@"),"")</f>
        <v/>
      </c>
    </row>
    <row r="2799" spans="22:22">
      <c r="V2799" t="str">
        <f>IFERROR(TEXT(VLOOKUP(E2799,Apparatus_List_w_Hours!E:F,2,FALSE),"@"),"")</f>
        <v/>
      </c>
    </row>
    <row r="2800" spans="22:22">
      <c r="V2800" t="str">
        <f>IFERROR(TEXT(VLOOKUP(E2800,Apparatus_List_w_Hours!E:F,2,FALSE),"@"),"")</f>
        <v/>
      </c>
    </row>
    <row r="2801" spans="22:22">
      <c r="V2801" t="str">
        <f>IFERROR(TEXT(VLOOKUP(E2801,Apparatus_List_w_Hours!E:F,2,FALSE),"@"),"")</f>
        <v/>
      </c>
    </row>
    <row r="2802" spans="22:22">
      <c r="V2802" t="str">
        <f>IFERROR(TEXT(VLOOKUP(E2802,Apparatus_List_w_Hours!E:F,2,FALSE),"@"),"")</f>
        <v/>
      </c>
    </row>
    <row r="2803" spans="22:22">
      <c r="V2803" t="str">
        <f>IFERROR(TEXT(VLOOKUP(E2803,Apparatus_List_w_Hours!E:F,2,FALSE),"@"),"")</f>
        <v/>
      </c>
    </row>
    <row r="2804" spans="22:22">
      <c r="V2804" t="str">
        <f>IFERROR(TEXT(VLOOKUP(E2804,Apparatus_List_w_Hours!E:F,2,FALSE),"@"),"")</f>
        <v/>
      </c>
    </row>
    <row r="2805" spans="22:22">
      <c r="V2805" t="str">
        <f>IFERROR(TEXT(VLOOKUP(E2805,Apparatus_List_w_Hours!E:F,2,FALSE),"@"),"")</f>
        <v/>
      </c>
    </row>
    <row r="2806" spans="22:22">
      <c r="V2806" t="str">
        <f>IFERROR(TEXT(VLOOKUP(E2806,Apparatus_List_w_Hours!E:F,2,FALSE),"@"),"")</f>
        <v/>
      </c>
    </row>
    <row r="2807" spans="22:22">
      <c r="V2807" t="str">
        <f>IFERROR(TEXT(VLOOKUP(E2807,Apparatus_List_w_Hours!E:F,2,FALSE),"@"),"")</f>
        <v/>
      </c>
    </row>
    <row r="2808" spans="22:22">
      <c r="V2808" t="str">
        <f>IFERROR(TEXT(VLOOKUP(E2808,Apparatus_List_w_Hours!E:F,2,FALSE),"@"),"")</f>
        <v/>
      </c>
    </row>
    <row r="2809" spans="22:22">
      <c r="V2809" t="str">
        <f>IFERROR(TEXT(VLOOKUP(E2809,Apparatus_List_w_Hours!E:F,2,FALSE),"@"),"")</f>
        <v/>
      </c>
    </row>
    <row r="2810" spans="22:22">
      <c r="V2810" t="str">
        <f>IFERROR(TEXT(VLOOKUP(E2810,Apparatus_List_w_Hours!E:F,2,FALSE),"@"),"")</f>
        <v/>
      </c>
    </row>
    <row r="2811" spans="22:22">
      <c r="V2811" t="str">
        <f>IFERROR(TEXT(VLOOKUP(E2811,Apparatus_List_w_Hours!E:F,2,FALSE),"@"),"")</f>
        <v/>
      </c>
    </row>
    <row r="2812" spans="22:22">
      <c r="V2812" t="str">
        <f>IFERROR(TEXT(VLOOKUP(E2812,Apparatus_List_w_Hours!E:F,2,FALSE),"@"),"")</f>
        <v/>
      </c>
    </row>
    <row r="2813" spans="22:22">
      <c r="V2813" t="str">
        <f>IFERROR(TEXT(VLOOKUP(E2813,Apparatus_List_w_Hours!E:F,2,FALSE),"@"),"")</f>
        <v/>
      </c>
    </row>
    <row r="2814" spans="22:22">
      <c r="V2814" t="str">
        <f>IFERROR(TEXT(VLOOKUP(E2814,Apparatus_List_w_Hours!E:F,2,FALSE),"@"),"")</f>
        <v/>
      </c>
    </row>
    <row r="2815" spans="22:22">
      <c r="V2815" t="str">
        <f>IFERROR(TEXT(VLOOKUP(E2815,Apparatus_List_w_Hours!E:F,2,FALSE),"@"),"")</f>
        <v/>
      </c>
    </row>
    <row r="2816" spans="22:22">
      <c r="V2816" t="str">
        <f>IFERROR(TEXT(VLOOKUP(E2816,Apparatus_List_w_Hours!E:F,2,FALSE),"@"),"")</f>
        <v/>
      </c>
    </row>
    <row r="2817" spans="22:22">
      <c r="V2817" t="str">
        <f>IFERROR(TEXT(VLOOKUP(E2817,Apparatus_List_w_Hours!E:F,2,FALSE),"@"),"")</f>
        <v/>
      </c>
    </row>
    <row r="2818" spans="22:22">
      <c r="V2818" t="str">
        <f>IFERROR(TEXT(VLOOKUP(E2818,Apparatus_List_w_Hours!E:F,2,FALSE),"@"),"")</f>
        <v/>
      </c>
    </row>
    <row r="2819" spans="22:22">
      <c r="V2819" t="str">
        <f>IFERROR(TEXT(VLOOKUP(E2819,Apparatus_List_w_Hours!E:F,2,FALSE),"@"),"")</f>
        <v/>
      </c>
    </row>
    <row r="2820" spans="22:22">
      <c r="V2820" t="str">
        <f>IFERROR(TEXT(VLOOKUP(E2820,Apparatus_List_w_Hours!E:F,2,FALSE),"@"),"")</f>
        <v/>
      </c>
    </row>
    <row r="2821" spans="22:22">
      <c r="V2821" t="str">
        <f>IFERROR(TEXT(VLOOKUP(E2821,Apparatus_List_w_Hours!E:F,2,FALSE),"@"),"")</f>
        <v/>
      </c>
    </row>
    <row r="2822" spans="22:22">
      <c r="V2822" t="str">
        <f>IFERROR(TEXT(VLOOKUP(E2822,Apparatus_List_w_Hours!E:F,2,FALSE),"@"),"")</f>
        <v/>
      </c>
    </row>
    <row r="2823" spans="22:22">
      <c r="V2823" t="str">
        <f>IFERROR(TEXT(VLOOKUP(E2823,Apparatus_List_w_Hours!E:F,2,FALSE),"@"),"")</f>
        <v/>
      </c>
    </row>
    <row r="2824" spans="22:22">
      <c r="V2824" t="str">
        <f>IFERROR(TEXT(VLOOKUP(E2824,Apparatus_List_w_Hours!E:F,2,FALSE),"@"),"")</f>
        <v/>
      </c>
    </row>
    <row r="2825" spans="22:22">
      <c r="V2825" t="str">
        <f>IFERROR(TEXT(VLOOKUP(E2825,Apparatus_List_w_Hours!E:F,2,FALSE),"@"),"")</f>
        <v/>
      </c>
    </row>
    <row r="2826" spans="22:22">
      <c r="V2826" t="str">
        <f>IFERROR(TEXT(VLOOKUP(E2826,Apparatus_List_w_Hours!E:F,2,FALSE),"@"),"")</f>
        <v/>
      </c>
    </row>
    <row r="2827" spans="22:22">
      <c r="V2827" t="str">
        <f>IFERROR(TEXT(VLOOKUP(E2827,Apparatus_List_w_Hours!E:F,2,FALSE),"@"),"")</f>
        <v/>
      </c>
    </row>
    <row r="2828" spans="22:22">
      <c r="V2828" t="str">
        <f>IFERROR(TEXT(VLOOKUP(E2828,Apparatus_List_w_Hours!E:F,2,FALSE),"@"),"")</f>
        <v/>
      </c>
    </row>
    <row r="2829" spans="22:22">
      <c r="V2829" t="str">
        <f>IFERROR(TEXT(VLOOKUP(E2829,Apparatus_List_w_Hours!E:F,2,FALSE),"@"),"")</f>
        <v/>
      </c>
    </row>
    <row r="2830" spans="22:22">
      <c r="V2830" t="str">
        <f>IFERROR(TEXT(VLOOKUP(E2830,Apparatus_List_w_Hours!E:F,2,FALSE),"@"),"")</f>
        <v/>
      </c>
    </row>
    <row r="2831" spans="22:22">
      <c r="V2831" t="str">
        <f>IFERROR(TEXT(VLOOKUP(E2831,Apparatus_List_w_Hours!E:F,2,FALSE),"@"),"")</f>
        <v/>
      </c>
    </row>
    <row r="2832" spans="22:22">
      <c r="V2832" t="str">
        <f>IFERROR(TEXT(VLOOKUP(E2832,Apparatus_List_w_Hours!E:F,2,FALSE),"@"),"")</f>
        <v/>
      </c>
    </row>
    <row r="2833" spans="22:22">
      <c r="V2833" t="str">
        <f>IFERROR(TEXT(VLOOKUP(E2833,Apparatus_List_w_Hours!E:F,2,FALSE),"@"),"")</f>
        <v/>
      </c>
    </row>
    <row r="2834" spans="22:22">
      <c r="V2834" t="str">
        <f>IFERROR(TEXT(VLOOKUP(E2834,Apparatus_List_w_Hours!E:F,2,FALSE),"@"),"")</f>
        <v/>
      </c>
    </row>
    <row r="2835" spans="22:22">
      <c r="V2835" t="str">
        <f>IFERROR(TEXT(VLOOKUP(E2835,Apparatus_List_w_Hours!E:F,2,FALSE),"@"),"")</f>
        <v/>
      </c>
    </row>
    <row r="2836" spans="22:22">
      <c r="V2836" t="str">
        <f>IFERROR(TEXT(VLOOKUP(E2836,Apparatus_List_w_Hours!E:F,2,FALSE),"@"),"")</f>
        <v/>
      </c>
    </row>
    <row r="2837" spans="22:22">
      <c r="V2837" t="str">
        <f>IFERROR(TEXT(VLOOKUP(E2837,Apparatus_List_w_Hours!E:F,2,FALSE),"@"),"")</f>
        <v/>
      </c>
    </row>
    <row r="2838" spans="22:22">
      <c r="V2838" t="str">
        <f>IFERROR(TEXT(VLOOKUP(E2838,Apparatus_List_w_Hours!E:F,2,FALSE),"@"),"")</f>
        <v/>
      </c>
    </row>
    <row r="2839" spans="22:22">
      <c r="V2839" t="str">
        <f>IFERROR(TEXT(VLOOKUP(E2839,Apparatus_List_w_Hours!E:F,2,FALSE),"@"),"")</f>
        <v/>
      </c>
    </row>
    <row r="2840" spans="22:22">
      <c r="V2840" t="str">
        <f>IFERROR(TEXT(VLOOKUP(E2840,Apparatus_List_w_Hours!E:F,2,FALSE),"@"),"")</f>
        <v/>
      </c>
    </row>
    <row r="2841" spans="22:22">
      <c r="V2841" t="str">
        <f>IFERROR(TEXT(VLOOKUP(E2841,Apparatus_List_w_Hours!E:F,2,FALSE),"@"),"")</f>
        <v/>
      </c>
    </row>
    <row r="2842" spans="22:22">
      <c r="V2842" t="str">
        <f>IFERROR(TEXT(VLOOKUP(E2842,Apparatus_List_w_Hours!E:F,2,FALSE),"@"),"")</f>
        <v/>
      </c>
    </row>
    <row r="2843" spans="22:22">
      <c r="V2843" t="str">
        <f>IFERROR(TEXT(VLOOKUP(E2843,Apparatus_List_w_Hours!E:F,2,FALSE),"@"),"")</f>
        <v/>
      </c>
    </row>
    <row r="2844" spans="22:22">
      <c r="V2844" t="str">
        <f>IFERROR(TEXT(VLOOKUP(E2844,Apparatus_List_w_Hours!E:F,2,FALSE),"@"),"")</f>
        <v/>
      </c>
    </row>
    <row r="2845" spans="22:22">
      <c r="V2845" t="str">
        <f>IFERROR(TEXT(VLOOKUP(E2845,Apparatus_List_w_Hours!E:F,2,FALSE),"@"),"")</f>
        <v/>
      </c>
    </row>
    <row r="2846" spans="22:22">
      <c r="V2846" t="str">
        <f>IFERROR(TEXT(VLOOKUP(E2846,Apparatus_List_w_Hours!E:F,2,FALSE),"@"),"")</f>
        <v/>
      </c>
    </row>
    <row r="2847" spans="22:22">
      <c r="V2847" t="str">
        <f>IFERROR(TEXT(VLOOKUP(E2847,Apparatus_List_w_Hours!E:F,2,FALSE),"@"),"")</f>
        <v/>
      </c>
    </row>
    <row r="2848" spans="22:22">
      <c r="V2848" t="str">
        <f>IFERROR(TEXT(VLOOKUP(E2848,Apparatus_List_w_Hours!E:F,2,FALSE),"@"),"")</f>
        <v/>
      </c>
    </row>
    <row r="2849" spans="22:22">
      <c r="V2849" t="str">
        <f>IFERROR(TEXT(VLOOKUP(E2849,Apparatus_List_w_Hours!E:F,2,FALSE),"@"),"")</f>
        <v/>
      </c>
    </row>
    <row r="2850" spans="22:22">
      <c r="V2850" t="str">
        <f>IFERROR(TEXT(VLOOKUP(E2850,Apparatus_List_w_Hours!E:F,2,FALSE),"@"),"")</f>
        <v/>
      </c>
    </row>
    <row r="2851" spans="22:22">
      <c r="V2851" t="str">
        <f>IFERROR(TEXT(VLOOKUP(E2851,Apparatus_List_w_Hours!E:F,2,FALSE),"@"),"")</f>
        <v/>
      </c>
    </row>
    <row r="2852" spans="22:22">
      <c r="V2852" t="str">
        <f>IFERROR(TEXT(VLOOKUP(E2852,Apparatus_List_w_Hours!E:F,2,FALSE),"@"),"")</f>
        <v/>
      </c>
    </row>
    <row r="2853" spans="22:22">
      <c r="V2853" t="str">
        <f>IFERROR(TEXT(VLOOKUP(E2853,Apparatus_List_w_Hours!E:F,2,FALSE),"@"),"")</f>
        <v/>
      </c>
    </row>
    <row r="2854" spans="22:22">
      <c r="V2854" t="str">
        <f>IFERROR(TEXT(VLOOKUP(E2854,Apparatus_List_w_Hours!E:F,2,FALSE),"@"),"")</f>
        <v/>
      </c>
    </row>
    <row r="2855" spans="22:22">
      <c r="V2855" t="str">
        <f>IFERROR(TEXT(VLOOKUP(E2855,Apparatus_List_w_Hours!E:F,2,FALSE),"@"),"")</f>
        <v/>
      </c>
    </row>
    <row r="2856" spans="22:22">
      <c r="V2856" t="str">
        <f>IFERROR(TEXT(VLOOKUP(E2856,Apparatus_List_w_Hours!E:F,2,FALSE),"@"),"")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34A37-4DCA-48B1-AB92-EB8600E4E896}">
  <sheetPr codeName="All_Tasks_Billing"/>
  <dimension ref="A1:AZ2250"/>
  <sheetViews>
    <sheetView zoomScale="130" zoomScaleNormal="130" workbookViewId="0">
      <pane ySplit="1" topLeftCell="A11" activePane="bottomLeft" state="frozen"/>
      <selection pane="bottomLeft" activeCell="A2" sqref="A2"/>
    </sheetView>
  </sheetViews>
  <sheetFormatPr defaultRowHeight="15"/>
  <cols>
    <col min="1" max="1" width="8.7109375" customWidth="1"/>
    <col min="2" max="2" width="12.7109375" customWidth="1"/>
    <col min="3" max="3" width="15.7109375" customWidth="1"/>
    <col min="4" max="4" width="20.7109375" customWidth="1"/>
    <col min="5" max="5" width="44.140625" bestFit="1" customWidth="1"/>
    <col min="6" max="6" width="15.5703125" bestFit="1" customWidth="1"/>
    <col min="7" max="7" width="9" bestFit="1" customWidth="1"/>
    <col min="8" max="8" width="8.5703125" style="231" bestFit="1" customWidth="1"/>
    <col min="9" max="9" width="8.5703125" bestFit="1" customWidth="1"/>
    <col min="11" max="11" width="6.42578125" bestFit="1" customWidth="1"/>
    <col min="12" max="12" width="8.5703125" style="231" bestFit="1" customWidth="1"/>
    <col min="13" max="13" width="7.5703125" bestFit="1" customWidth="1"/>
    <col min="14" max="14" width="9.7109375" bestFit="1" customWidth="1"/>
    <col min="15" max="15" width="6.28515625" bestFit="1" customWidth="1"/>
    <col min="16" max="16" width="9" style="181" customWidth="1"/>
    <col min="17" max="17" width="10.7109375" style="181" bestFit="1" customWidth="1"/>
    <col min="18" max="18" width="12.28515625" style="181" bestFit="1" customWidth="1"/>
    <col min="19" max="19" width="8.5703125" style="181" bestFit="1" customWidth="1"/>
    <col min="20" max="20" width="8.85546875" bestFit="1" customWidth="1"/>
    <col min="21" max="21" width="9" bestFit="1" customWidth="1"/>
    <col min="22" max="22" width="0" hidden="1" customWidth="1"/>
    <col min="23" max="23" width="8.5703125" style="178" bestFit="1" customWidth="1"/>
    <col min="24" max="24" width="13.7109375" style="178" bestFit="1" customWidth="1"/>
    <col min="25" max="25" width="9.85546875" style="180" bestFit="1" customWidth="1"/>
    <col min="26" max="26" width="10.140625" style="180" bestFit="1" customWidth="1"/>
    <col min="27" max="27" width="13.7109375" style="231" bestFit="1" customWidth="1"/>
    <col min="28" max="28" width="10.140625" bestFit="1" customWidth="1"/>
    <col min="29" max="29" width="9.7109375" style="178" bestFit="1" customWidth="1"/>
    <col min="30" max="30" width="9.42578125" style="181" bestFit="1" customWidth="1"/>
    <col min="31" max="31" width="12.140625" style="178" bestFit="1" customWidth="1"/>
    <col min="32" max="32" width="10.7109375" style="181" bestFit="1" customWidth="1"/>
    <col min="33" max="33" width="9" style="178" bestFit="1" customWidth="1"/>
    <col min="34" max="34" width="13.7109375" style="181" bestFit="1" customWidth="1"/>
    <col min="35" max="35" width="9.140625" style="178"/>
    <col min="36" max="36" width="10.140625" style="181" bestFit="1" customWidth="1"/>
    <col min="37" max="37" width="10" style="178" bestFit="1" customWidth="1"/>
    <col min="38" max="38" width="8.7109375" style="181" bestFit="1" customWidth="1"/>
    <col min="39" max="39" width="8.42578125" style="178" bestFit="1" customWidth="1"/>
    <col min="40" max="40" width="9" style="178" bestFit="1" customWidth="1"/>
    <col min="41" max="41" width="10.42578125" style="178" bestFit="1" customWidth="1"/>
    <col min="42" max="42" width="8.28515625" style="181" bestFit="1" customWidth="1"/>
    <col min="43" max="43" width="15.28515625" style="178" bestFit="1" customWidth="1"/>
    <col min="44" max="44" width="8.28515625" style="178" bestFit="1" customWidth="1"/>
    <col min="45" max="45" width="0" style="178" hidden="1" customWidth="1"/>
    <col min="46" max="46" width="9.140625" style="178"/>
  </cols>
  <sheetData>
    <row r="1" spans="1:52" ht="35.1" customHeight="1">
      <c r="A1" s="173" t="s">
        <v>96</v>
      </c>
      <c r="B1" s="173" t="s">
        <v>75</v>
      </c>
      <c r="C1" s="174" t="s">
        <v>97</v>
      </c>
      <c r="D1" s="173" t="s">
        <v>98</v>
      </c>
      <c r="E1" s="173" t="s">
        <v>91</v>
      </c>
      <c r="F1" s="173" t="s">
        <v>99</v>
      </c>
      <c r="G1" s="173" t="s">
        <v>100</v>
      </c>
      <c r="H1" s="230" t="s">
        <v>101</v>
      </c>
      <c r="I1" s="173" t="s">
        <v>102</v>
      </c>
      <c r="J1" s="173" t="s">
        <v>103</v>
      </c>
      <c r="K1" s="173" t="s">
        <v>11</v>
      </c>
      <c r="L1" s="230" t="s">
        <v>12</v>
      </c>
      <c r="M1" s="173" t="s">
        <v>104</v>
      </c>
      <c r="N1" s="173" t="s">
        <v>14</v>
      </c>
      <c r="O1" s="173" t="s">
        <v>15</v>
      </c>
      <c r="P1" s="175" t="s">
        <v>105</v>
      </c>
      <c r="Q1" s="175" t="s">
        <v>106</v>
      </c>
      <c r="R1" s="175" t="s">
        <v>17</v>
      </c>
      <c r="S1" s="175" t="s">
        <v>3</v>
      </c>
      <c r="T1" s="173" t="s">
        <v>4</v>
      </c>
      <c r="U1" s="173" t="s">
        <v>5</v>
      </c>
      <c r="V1" s="176" t="s">
        <v>176</v>
      </c>
      <c r="W1" s="177" t="s">
        <v>110</v>
      </c>
      <c r="X1" s="177" t="s">
        <v>110</v>
      </c>
      <c r="Y1" s="179" t="s">
        <v>177</v>
      </c>
      <c r="Z1" s="179" t="s">
        <v>123</v>
      </c>
      <c r="AA1" s="232" t="s">
        <v>178</v>
      </c>
      <c r="AB1" s="176" t="s">
        <v>108</v>
      </c>
      <c r="AC1" s="177" t="s">
        <v>109</v>
      </c>
      <c r="AD1" s="229" t="s">
        <v>111</v>
      </c>
      <c r="AE1" s="177" t="s">
        <v>112</v>
      </c>
      <c r="AF1" s="229" t="s">
        <v>113</v>
      </c>
      <c r="AG1" s="177" t="s">
        <v>114</v>
      </c>
      <c r="AH1" s="229" t="s">
        <v>115</v>
      </c>
      <c r="AI1" s="177" t="s">
        <v>116</v>
      </c>
      <c r="AJ1" s="229" t="s">
        <v>117</v>
      </c>
      <c r="AK1" s="177" t="s">
        <v>118</v>
      </c>
      <c r="AL1" s="229" t="s">
        <v>119</v>
      </c>
      <c r="AM1" s="177" t="s">
        <v>120</v>
      </c>
      <c r="AN1" s="177" t="s">
        <v>121</v>
      </c>
      <c r="AO1" s="177" t="s">
        <v>173</v>
      </c>
      <c r="AP1" s="229" t="s">
        <v>174</v>
      </c>
      <c r="AQ1" s="177" t="s">
        <v>179</v>
      </c>
      <c r="AR1" s="177" t="s">
        <v>180</v>
      </c>
      <c r="AS1" s="177" t="s">
        <v>175</v>
      </c>
      <c r="AT1" s="177" t="s">
        <v>122</v>
      </c>
      <c r="AU1" s="138" t="s">
        <v>124</v>
      </c>
      <c r="AV1" s="138"/>
      <c r="AW1" s="138"/>
      <c r="AX1" s="138"/>
      <c r="AY1" s="138"/>
      <c r="AZ1" s="138"/>
    </row>
    <row r="2" spans="1:52">
      <c r="A2" t="str">
        <f>IF(All_Tasks!A2="","",All_Tasks!A2)</f>
        <v/>
      </c>
      <c r="B2" t="str">
        <f>IF(All_Tasks!B2="","",All_Tasks!B2)</f>
        <v/>
      </c>
      <c r="C2" t="str">
        <f>IF(All_Tasks!C2="","",All_Tasks!C2)</f>
        <v/>
      </c>
      <c r="D2" t="str">
        <f>IF(All_Tasks!D2="","",All_Tasks!D2)</f>
        <v/>
      </c>
      <c r="E2" t="str">
        <f>IF(All_Tasks!V2&lt;&gt;"",All_Tasks!V2,IF(All_Tasks!E2&lt;&gt;"",All_Tasks!E2,""))</f>
        <v/>
      </c>
      <c r="F2" t="str">
        <f>IF(All_Tasks!F2="","",All_Tasks!F2)</f>
        <v/>
      </c>
      <c r="G2" t="str">
        <f>IF(All_Tasks!G2="","",All_Tasks!G2)</f>
        <v/>
      </c>
      <c r="H2" s="231" t="str">
        <f>IF(All_Tasks!H2="","",All_Tasks!H2)</f>
        <v/>
      </c>
      <c r="I2" t="str">
        <f>IF(All_Tasks!I2="","",All_Tasks!I2)</f>
        <v/>
      </c>
      <c r="J2" t="str">
        <f>IF(All_Tasks!J2="","",All_Tasks!J2)</f>
        <v/>
      </c>
      <c r="K2" t="str">
        <f>IF(All_Tasks!K2="","",All_Tasks!K2)</f>
        <v/>
      </c>
      <c r="L2" s="231" t="str">
        <f>IF(All_Tasks!L2="","",All_Tasks!L2)</f>
        <v/>
      </c>
      <c r="M2" t="str">
        <f>IF(All_Tasks!M2="","",All_Tasks!M2)</f>
        <v/>
      </c>
      <c r="N2" t="str">
        <f>IF(All_Tasks!N2="","",All_Tasks!N2)</f>
        <v/>
      </c>
      <c r="O2" t="str">
        <f>IF(All_Tasks!O2="","",All_Tasks!O2)</f>
        <v/>
      </c>
      <c r="P2" s="181">
        <f>IF(All_Tasks!P2="",0,All_Tasks!P2)</f>
        <v>0</v>
      </c>
      <c r="Q2" s="181">
        <f>IF(All_Tasks!Q2="",0,All_Tasks!Q2)</f>
        <v>0</v>
      </c>
      <c r="R2" s="181">
        <f>IF(All_Tasks!R2="",0,All_Tasks!R2)</f>
        <v>0</v>
      </c>
      <c r="S2" s="181" t="str">
        <f>IF(All_Tasks!S2="","",All_Tasks!S2)</f>
        <v/>
      </c>
      <c r="T2" t="str">
        <f>IF(All_Tasks!T2="","",All_Tasks!T2)</f>
        <v/>
      </c>
      <c r="U2" t="str">
        <f>IF(All_Tasks!U2="","",All_Tasks!U2)</f>
        <v/>
      </c>
      <c r="V2">
        <f>IF(A2="",0,IFERROR(MATCH(A2,Scope_Labor_Rates!$A$6:$A$46,0)+5,0))</f>
        <v>0</v>
      </c>
      <c r="W2" s="178">
        <f>IF(V2&gt;0,INDEX(Scope_Labor_Rates!$C$6:$C$46,V2-5),0)</f>
        <v>0</v>
      </c>
      <c r="X2" s="178">
        <f>IF(V2&gt;0,INDEX(Scope_Labor_Rates!$C$6:$C$46,V2-5),0)</f>
        <v>0</v>
      </c>
      <c r="Y2" s="180">
        <f>IF(V2&gt;0,INDEX(Scope_Labor_Rates!$S$6:$S$46,V2-5),0)</f>
        <v>0</v>
      </c>
      <c r="Z2" s="180">
        <f>IF(V2&gt;0,INDEX(Scope_Labor_Rates!$R$6:$R$46,V2-5),1)</f>
        <v>1</v>
      </c>
      <c r="AA2" s="231">
        <f t="shared" ref="AA2:AA65" si="0">IF(OR(L2&lt;&gt;"",UPPER(S2)="COMPLETED"),1,0)</f>
        <v>0</v>
      </c>
      <c r="AB2" t="str">
        <f t="shared" ref="AB2:AB65" si="1">IF(L2="","",L2-WEEKDAY(L2,3)+6)</f>
        <v/>
      </c>
      <c r="AC2" s="178" t="str">
        <f t="shared" ref="AC2:AC65" si="2">IF(AB2="","",IF(DAY(AB2)&lt;=23,TEXT(AB2,"MMM-yyyy"),TEXT(EOMONTH(AB2,0)+1,"MMM-yyyy")))</f>
        <v/>
      </c>
      <c r="AD2" s="181">
        <f t="shared" ref="AD2:AD65" si="3">P2*X2*AA2</f>
        <v>0</v>
      </c>
      <c r="AE2" s="178">
        <f>IF(V2&gt;0,P2*INDEX(Scope_Labor_Rates!$E$6:$E$46,V2-5),0)</f>
        <v>0</v>
      </c>
      <c r="AF2" s="181">
        <f>IF(V2&gt;0,AE2*INDEX(Scope_Labor_Rates!$D$6:$D$46,V2-5)*AA2,0)</f>
        <v>0</v>
      </c>
      <c r="AG2" s="178">
        <f>IF(V2&gt;0,P2*INDEX(Scope_Labor_Rates!$G$6:$G$46,V2-5),0)</f>
        <v>0</v>
      </c>
      <c r="AH2" s="181">
        <f>IF(V2&gt;0,AG2*INDEX(Scope_Labor_Rates!$F$6:$F$46,V2-5)*AA2,0)</f>
        <v>0</v>
      </c>
      <c r="AI2" s="178">
        <f>IF(V2&gt;0,P2*INDEX(Scope_Labor_Rates!$I$6:$I$46,V2-5),0)</f>
        <v>0</v>
      </c>
      <c r="AJ2" s="181">
        <f>IF(V2&gt;0,AI2*INDEX(Scope_Labor_Rates!$H$6:$H$46,V2-5)*AA2,0)</f>
        <v>0</v>
      </c>
      <c r="AK2" s="178">
        <f>IF(V2&gt;0,P2*INDEX(Scope_Labor_Rates!$K$6:$K$46,V2-5),0)</f>
        <v>0</v>
      </c>
      <c r="AL2" s="181">
        <f>IF(V2&gt;0,AK2*INDEX(Scope_Labor_Rates!$J$6:$J$46,V2-5)*AA2,0)</f>
        <v>0</v>
      </c>
      <c r="AM2" s="178">
        <f>IF(V2&gt;0,P2*INDEX(Scope_Labor_Rates!$M$6:$M$46,V2-5),0)</f>
        <v>0</v>
      </c>
      <c r="AN2" s="178">
        <f>IF(V2&gt;0,AM2*INDEX(Scope_Labor_Rates!$L$6:$L$46,V2-5)*AA2,0)</f>
        <v>0</v>
      </c>
      <c r="AO2" s="178">
        <f>IF(V2&gt;0,P2*INDEX(Scope_Labor_Rates!$O$6:$O$46,V2-5)*AA2,0)</f>
        <v>0</v>
      </c>
      <c r="AP2" s="181">
        <f>IF(V2&gt;0,P2*INDEX(Scope_Labor_Rates!$Q$6:$Q$46,V2-5)*AA2,0)</f>
        <v>0</v>
      </c>
      <c r="AQ2" s="178">
        <f t="shared" ref="AQ2:AQ65" si="4">AE2+AG2+AI2+AK2+AM2</f>
        <v>0</v>
      </c>
      <c r="AR2" s="178">
        <f t="shared" ref="AR2:AR65" si="5">AF2+AH2+AJ2+AL2+AN2</f>
        <v>0</v>
      </c>
      <c r="AS2" s="178">
        <f t="shared" ref="AS2:AS65" si="6">AO2+AP2</f>
        <v>0</v>
      </c>
      <c r="AT2" s="178">
        <f t="shared" ref="AT2:AT65" si="7">AD2+AR2+AS2</f>
        <v>0</v>
      </c>
      <c r="AU2">
        <f t="shared" ref="AU2:AU65" si="8">AT2*Z2</f>
        <v>0</v>
      </c>
    </row>
    <row r="3" spans="1:52">
      <c r="A3" t="str">
        <f>IF(All_Tasks!A3="","",All_Tasks!A3)</f>
        <v/>
      </c>
      <c r="B3" t="str">
        <f>IF(All_Tasks!B3="","",All_Tasks!B3)</f>
        <v/>
      </c>
      <c r="C3" t="str">
        <f>IF(All_Tasks!C3="","",All_Tasks!C3)</f>
        <v/>
      </c>
      <c r="D3" t="str">
        <f>IF(All_Tasks!D3="","",All_Tasks!D3)</f>
        <v/>
      </c>
      <c r="E3" t="str">
        <f>IF(All_Tasks!V3&lt;&gt;"",All_Tasks!V3,IF(All_Tasks!E3&lt;&gt;"",All_Tasks!E3,""))</f>
        <v/>
      </c>
      <c r="F3" t="str">
        <f>IF(All_Tasks!F3="","",All_Tasks!F3)</f>
        <v/>
      </c>
      <c r="G3" t="str">
        <f>IF(All_Tasks!G3="","",All_Tasks!G3)</f>
        <v/>
      </c>
      <c r="H3" s="231" t="str">
        <f>IF(All_Tasks!H3="","",All_Tasks!H3)</f>
        <v/>
      </c>
      <c r="I3" t="str">
        <f>IF(All_Tasks!I3="","",All_Tasks!I3)</f>
        <v/>
      </c>
      <c r="J3" t="str">
        <f>IF(All_Tasks!J3="","",All_Tasks!J3)</f>
        <v/>
      </c>
      <c r="K3" t="str">
        <f>IF(All_Tasks!K3="","",All_Tasks!K3)</f>
        <v/>
      </c>
      <c r="L3" s="231" t="str">
        <f>IF(All_Tasks!L3="","",All_Tasks!L3)</f>
        <v/>
      </c>
      <c r="M3" t="str">
        <f>IF(All_Tasks!M3="","",All_Tasks!M3)</f>
        <v/>
      </c>
      <c r="N3" t="str">
        <f>IF(All_Tasks!N3="","",All_Tasks!N3)</f>
        <v/>
      </c>
      <c r="O3" t="str">
        <f>IF(All_Tasks!O3="","",All_Tasks!O3)</f>
        <v/>
      </c>
      <c r="P3" s="181">
        <f>IF(All_Tasks!P3="",0,All_Tasks!P3)</f>
        <v>0</v>
      </c>
      <c r="Q3" s="181">
        <f>IF(All_Tasks!Q3="",0,All_Tasks!Q3)</f>
        <v>0</v>
      </c>
      <c r="R3" s="181">
        <f>IF(All_Tasks!R3="",0,All_Tasks!R3)</f>
        <v>0</v>
      </c>
      <c r="S3" s="181" t="str">
        <f>IF(All_Tasks!S3="","",All_Tasks!S3)</f>
        <v/>
      </c>
      <c r="T3" t="str">
        <f>IF(All_Tasks!T3="","",All_Tasks!T3)</f>
        <v/>
      </c>
      <c r="U3" t="str">
        <f>IF(All_Tasks!U3="","",All_Tasks!U3)</f>
        <v/>
      </c>
      <c r="V3">
        <f>IF(A3="",0,IFERROR(MATCH(A3,Scope_Labor_Rates!$A$6:$A$46,0)+5,0))</f>
        <v>0</v>
      </c>
      <c r="W3" s="178">
        <f>IF(V3&gt;0,INDEX(Scope_Labor_Rates!$C$6:$C$46,V3-5),0)</f>
        <v>0</v>
      </c>
      <c r="X3" s="178">
        <f>IF(V3&gt;0,INDEX(Scope_Labor_Rates!$C$6:$C$46,V3-5),0)</f>
        <v>0</v>
      </c>
      <c r="Y3" s="180">
        <f>IF(V3&gt;0,INDEX(Scope_Labor_Rates!$S$6:$S$46,V3-5),0)</f>
        <v>0</v>
      </c>
      <c r="Z3" s="180">
        <f>IF(V3&gt;0,INDEX(Scope_Labor_Rates!$R$6:$R$46,V3-5),1)</f>
        <v>1</v>
      </c>
      <c r="AA3" s="231">
        <f t="shared" si="0"/>
        <v>0</v>
      </c>
      <c r="AB3" t="str">
        <f t="shared" si="1"/>
        <v/>
      </c>
      <c r="AC3" s="178" t="str">
        <f t="shared" si="2"/>
        <v/>
      </c>
      <c r="AD3" s="181">
        <f t="shared" si="3"/>
        <v>0</v>
      </c>
      <c r="AE3" s="178">
        <f>IF(V3&gt;0,P3*INDEX(Scope_Labor_Rates!$E$6:$E$46,V3-5),0)</f>
        <v>0</v>
      </c>
      <c r="AF3" s="181">
        <f>IF(V3&gt;0,AE3*INDEX(Scope_Labor_Rates!$D$6:$D$46,V3-5)*AA3,0)</f>
        <v>0</v>
      </c>
      <c r="AG3" s="178">
        <f>IF(V3&gt;0,P3*INDEX(Scope_Labor_Rates!$G$6:$G$46,V3-5),0)</f>
        <v>0</v>
      </c>
      <c r="AH3" s="181">
        <f>IF(V3&gt;0,AG3*INDEX(Scope_Labor_Rates!$F$6:$F$46,V3-5)*AA3,0)</f>
        <v>0</v>
      </c>
      <c r="AI3" s="178">
        <f>IF(V3&gt;0,P3*INDEX(Scope_Labor_Rates!$I$6:$I$46,V3-5),0)</f>
        <v>0</v>
      </c>
      <c r="AJ3" s="181">
        <f>IF(V3&gt;0,AI3*INDEX(Scope_Labor_Rates!$H$6:$H$46,V3-5)*AA3,0)</f>
        <v>0</v>
      </c>
      <c r="AK3" s="178">
        <f>IF(V3&gt;0,P3*INDEX(Scope_Labor_Rates!$K$6:$K$46,V3-5),0)</f>
        <v>0</v>
      </c>
      <c r="AL3" s="181">
        <f>IF(V3&gt;0,AK3*INDEX(Scope_Labor_Rates!$J$6:$J$46,V3-5)*AA3,0)</f>
        <v>0</v>
      </c>
      <c r="AM3" s="178">
        <f>IF(V3&gt;0,P3*INDEX(Scope_Labor_Rates!$M$6:$M$46,V3-5),0)</f>
        <v>0</v>
      </c>
      <c r="AN3" s="178">
        <f>IF(V3&gt;0,AM3*INDEX(Scope_Labor_Rates!$L$6:$L$46,V3-5)*AA3,0)</f>
        <v>0</v>
      </c>
      <c r="AO3" s="178">
        <f>IF(V3&gt;0,P3*INDEX(Scope_Labor_Rates!$O$6:$O$46,V3-5)*AA3,0)</f>
        <v>0</v>
      </c>
      <c r="AP3" s="181">
        <f>IF(V3&gt;0,P3*INDEX(Scope_Labor_Rates!$Q$6:$Q$46,V3-5)*AA3,0)</f>
        <v>0</v>
      </c>
      <c r="AQ3" s="178">
        <f t="shared" si="4"/>
        <v>0</v>
      </c>
      <c r="AR3" s="178">
        <f t="shared" si="5"/>
        <v>0</v>
      </c>
      <c r="AS3" s="178">
        <f t="shared" si="6"/>
        <v>0</v>
      </c>
      <c r="AT3" s="178">
        <f t="shared" si="7"/>
        <v>0</v>
      </c>
      <c r="AU3">
        <f t="shared" si="8"/>
        <v>0</v>
      </c>
    </row>
    <row r="4" spans="1:52">
      <c r="A4" t="str">
        <f>IF(All_Tasks!A4="","",All_Tasks!A4)</f>
        <v/>
      </c>
      <c r="B4" t="str">
        <f>IF(All_Tasks!B4="","",All_Tasks!B4)</f>
        <v/>
      </c>
      <c r="C4" t="str">
        <f>IF(All_Tasks!C4="","",All_Tasks!C4)</f>
        <v/>
      </c>
      <c r="D4" t="str">
        <f>IF(All_Tasks!D4="","",All_Tasks!D4)</f>
        <v/>
      </c>
      <c r="E4" t="str">
        <f>IF(All_Tasks!V4&lt;&gt;"",All_Tasks!V4,IF(All_Tasks!E4&lt;&gt;"",All_Tasks!E4,""))</f>
        <v/>
      </c>
      <c r="F4" t="str">
        <f>IF(All_Tasks!F4="","",All_Tasks!F4)</f>
        <v/>
      </c>
      <c r="G4" t="str">
        <f>IF(All_Tasks!G4="","",All_Tasks!G4)</f>
        <v/>
      </c>
      <c r="H4" s="231" t="str">
        <f>IF(All_Tasks!H4="","",All_Tasks!H4)</f>
        <v/>
      </c>
      <c r="I4" t="str">
        <f>IF(All_Tasks!I4="","",All_Tasks!I4)</f>
        <v/>
      </c>
      <c r="J4" t="str">
        <f>IF(All_Tasks!J4="","",All_Tasks!J4)</f>
        <v/>
      </c>
      <c r="K4" t="str">
        <f>IF(All_Tasks!K4="","",All_Tasks!K4)</f>
        <v/>
      </c>
      <c r="L4" s="231" t="str">
        <f>IF(All_Tasks!L4="","",All_Tasks!L4)</f>
        <v/>
      </c>
      <c r="M4" t="str">
        <f>IF(All_Tasks!M4="","",All_Tasks!M4)</f>
        <v/>
      </c>
      <c r="N4" t="str">
        <f>IF(All_Tasks!N4="","",All_Tasks!N4)</f>
        <v/>
      </c>
      <c r="O4" t="str">
        <f>IF(All_Tasks!O4="","",All_Tasks!O4)</f>
        <v/>
      </c>
      <c r="P4" s="181">
        <f>IF(All_Tasks!P4="",0,All_Tasks!P4)</f>
        <v>0</v>
      </c>
      <c r="Q4" s="181">
        <f>IF(All_Tasks!Q4="",0,All_Tasks!Q4)</f>
        <v>0</v>
      </c>
      <c r="R4" s="181">
        <f>IF(All_Tasks!R4="",0,All_Tasks!R4)</f>
        <v>0</v>
      </c>
      <c r="S4" s="181" t="str">
        <f>IF(All_Tasks!S4="","",All_Tasks!S4)</f>
        <v/>
      </c>
      <c r="T4" t="str">
        <f>IF(All_Tasks!T4="","",All_Tasks!T4)</f>
        <v/>
      </c>
      <c r="U4" t="str">
        <f>IF(All_Tasks!U4="","",All_Tasks!U4)</f>
        <v/>
      </c>
      <c r="V4">
        <f>IF(A4="",0,IFERROR(MATCH(A4,Scope_Labor_Rates!$A$6:$A$46,0)+5,0))</f>
        <v>0</v>
      </c>
      <c r="W4" s="178">
        <f>IF(V4&gt;0,INDEX(Scope_Labor_Rates!$C$6:$C$46,V4-5),0)</f>
        <v>0</v>
      </c>
      <c r="X4" s="178">
        <f>IF(V4&gt;0,INDEX(Scope_Labor_Rates!$C$6:$C$46,V4-5),0)</f>
        <v>0</v>
      </c>
      <c r="Y4" s="180">
        <f>IF(V4&gt;0,INDEX(Scope_Labor_Rates!$S$6:$S$46,V4-5),0)</f>
        <v>0</v>
      </c>
      <c r="Z4" s="180">
        <f>IF(V4&gt;0,INDEX(Scope_Labor_Rates!$R$6:$R$46,V4-5),1)</f>
        <v>1</v>
      </c>
      <c r="AA4" s="231">
        <f t="shared" si="0"/>
        <v>0</v>
      </c>
      <c r="AB4" t="str">
        <f t="shared" si="1"/>
        <v/>
      </c>
      <c r="AC4" s="178" t="str">
        <f t="shared" si="2"/>
        <v/>
      </c>
      <c r="AD4" s="181">
        <f t="shared" si="3"/>
        <v>0</v>
      </c>
      <c r="AE4" s="178">
        <f>IF(V4&gt;0,P4*INDEX(Scope_Labor_Rates!$E$6:$E$46,V4-5),0)</f>
        <v>0</v>
      </c>
      <c r="AF4" s="181">
        <f>IF(V4&gt;0,AE4*INDEX(Scope_Labor_Rates!$D$6:$D$46,V4-5)*AA4,0)</f>
        <v>0</v>
      </c>
      <c r="AG4" s="178">
        <f>IF(V4&gt;0,P4*INDEX(Scope_Labor_Rates!$G$6:$G$46,V4-5),0)</f>
        <v>0</v>
      </c>
      <c r="AH4" s="181">
        <f>IF(V4&gt;0,AG4*INDEX(Scope_Labor_Rates!$F$6:$F$46,V4-5)*AA4,0)</f>
        <v>0</v>
      </c>
      <c r="AI4" s="178">
        <f>IF(V4&gt;0,P4*INDEX(Scope_Labor_Rates!$I$6:$I$46,V4-5),0)</f>
        <v>0</v>
      </c>
      <c r="AJ4" s="181">
        <f>IF(V4&gt;0,AI4*INDEX(Scope_Labor_Rates!$H$6:$H$46,V4-5)*AA4,0)</f>
        <v>0</v>
      </c>
      <c r="AK4" s="178">
        <f>IF(V4&gt;0,P4*INDEX(Scope_Labor_Rates!$K$6:$K$46,V4-5),0)</f>
        <v>0</v>
      </c>
      <c r="AL4" s="181">
        <f>IF(V4&gt;0,AK4*INDEX(Scope_Labor_Rates!$J$6:$J$46,V4-5)*AA4,0)</f>
        <v>0</v>
      </c>
      <c r="AM4" s="178">
        <f>IF(V4&gt;0,P4*INDEX(Scope_Labor_Rates!$M$6:$M$46,V4-5),0)</f>
        <v>0</v>
      </c>
      <c r="AN4" s="178">
        <f>IF(V4&gt;0,AM4*INDEX(Scope_Labor_Rates!$L$6:$L$46,V4-5)*AA4,0)</f>
        <v>0</v>
      </c>
      <c r="AO4" s="178">
        <f>IF(V4&gt;0,P4*INDEX(Scope_Labor_Rates!$O$6:$O$46,V4-5)*AA4,0)</f>
        <v>0</v>
      </c>
      <c r="AP4" s="181">
        <f>IF(V4&gt;0,P4*INDEX(Scope_Labor_Rates!$Q$6:$Q$46,V4-5)*AA4,0)</f>
        <v>0</v>
      </c>
      <c r="AQ4" s="178">
        <f t="shared" si="4"/>
        <v>0</v>
      </c>
      <c r="AR4" s="178">
        <f t="shared" si="5"/>
        <v>0</v>
      </c>
      <c r="AS4" s="178">
        <f t="shared" si="6"/>
        <v>0</v>
      </c>
      <c r="AT4" s="178">
        <f t="shared" si="7"/>
        <v>0</v>
      </c>
      <c r="AU4">
        <f t="shared" si="8"/>
        <v>0</v>
      </c>
    </row>
    <row r="5" spans="1:52">
      <c r="A5" t="str">
        <f>IF(All_Tasks!A5="","",All_Tasks!A5)</f>
        <v/>
      </c>
      <c r="B5" t="str">
        <f>IF(All_Tasks!B5="","",All_Tasks!B5)</f>
        <v/>
      </c>
      <c r="C5" t="str">
        <f>IF(All_Tasks!C5="","",All_Tasks!C5)</f>
        <v/>
      </c>
      <c r="D5" t="str">
        <f>IF(All_Tasks!D5="","",All_Tasks!D5)</f>
        <v/>
      </c>
      <c r="E5" t="str">
        <f>IF(All_Tasks!V5&lt;&gt;"",All_Tasks!V5,IF(All_Tasks!E5&lt;&gt;"",All_Tasks!E5,""))</f>
        <v/>
      </c>
      <c r="F5" t="str">
        <f>IF(All_Tasks!F5="","",All_Tasks!F5)</f>
        <v/>
      </c>
      <c r="G5" t="str">
        <f>IF(All_Tasks!G5="","",All_Tasks!G5)</f>
        <v/>
      </c>
      <c r="H5" s="231" t="str">
        <f>IF(All_Tasks!H5="","",All_Tasks!H5)</f>
        <v/>
      </c>
      <c r="I5" t="str">
        <f>IF(All_Tasks!I5="","",All_Tasks!I5)</f>
        <v/>
      </c>
      <c r="J5" t="str">
        <f>IF(All_Tasks!J5="","",All_Tasks!J5)</f>
        <v/>
      </c>
      <c r="K5" t="str">
        <f>IF(All_Tasks!K5="","",All_Tasks!K5)</f>
        <v/>
      </c>
      <c r="L5" s="231" t="str">
        <f>IF(All_Tasks!L5="","",All_Tasks!L5)</f>
        <v/>
      </c>
      <c r="M5" t="str">
        <f>IF(All_Tasks!M5="","",All_Tasks!M5)</f>
        <v/>
      </c>
      <c r="N5" t="str">
        <f>IF(All_Tasks!N5="","",All_Tasks!N5)</f>
        <v/>
      </c>
      <c r="O5" t="str">
        <f>IF(All_Tasks!O5="","",All_Tasks!O5)</f>
        <v/>
      </c>
      <c r="P5" s="181">
        <f>IF(All_Tasks!P5="",0,All_Tasks!P5)</f>
        <v>0</v>
      </c>
      <c r="Q5" s="181">
        <f>IF(All_Tasks!Q5="",0,All_Tasks!Q5)</f>
        <v>0</v>
      </c>
      <c r="R5" s="181">
        <f>IF(All_Tasks!R5="",0,All_Tasks!R5)</f>
        <v>0</v>
      </c>
      <c r="S5" s="181" t="str">
        <f>IF(All_Tasks!S5="","",All_Tasks!S5)</f>
        <v/>
      </c>
      <c r="T5" t="str">
        <f>IF(All_Tasks!T5="","",All_Tasks!T5)</f>
        <v/>
      </c>
      <c r="U5" t="str">
        <f>IF(All_Tasks!U5="","",All_Tasks!U5)</f>
        <v/>
      </c>
      <c r="V5">
        <f>IF(A5="",0,IFERROR(MATCH(A5,Scope_Labor_Rates!$A$6:$A$46,0)+5,0))</f>
        <v>0</v>
      </c>
      <c r="W5" s="178">
        <f>IF(V5&gt;0,INDEX(Scope_Labor_Rates!$C$6:$C$46,V5-5),0)</f>
        <v>0</v>
      </c>
      <c r="X5" s="178">
        <f>IF(V5&gt;0,INDEX(Scope_Labor_Rates!$C$6:$C$46,V5-5),0)</f>
        <v>0</v>
      </c>
      <c r="Y5" s="180">
        <f>IF(V5&gt;0,INDEX(Scope_Labor_Rates!$S$6:$S$46,V5-5),0)</f>
        <v>0</v>
      </c>
      <c r="Z5" s="180">
        <f>IF(V5&gt;0,INDEX(Scope_Labor_Rates!$R$6:$R$46,V5-5),1)</f>
        <v>1</v>
      </c>
      <c r="AA5" s="231">
        <f t="shared" si="0"/>
        <v>0</v>
      </c>
      <c r="AB5" t="str">
        <f t="shared" si="1"/>
        <v/>
      </c>
      <c r="AC5" s="178" t="str">
        <f t="shared" si="2"/>
        <v/>
      </c>
      <c r="AD5" s="181">
        <f t="shared" si="3"/>
        <v>0</v>
      </c>
      <c r="AE5" s="178">
        <f>IF(V5&gt;0,P5*INDEX(Scope_Labor_Rates!$E$6:$E$46,V5-5),0)</f>
        <v>0</v>
      </c>
      <c r="AF5" s="181">
        <f>IF(V5&gt;0,AE5*INDEX(Scope_Labor_Rates!$D$6:$D$46,V5-5)*AA5,0)</f>
        <v>0</v>
      </c>
      <c r="AG5" s="178">
        <f>IF(V5&gt;0,P5*INDEX(Scope_Labor_Rates!$G$6:$G$46,V5-5),0)</f>
        <v>0</v>
      </c>
      <c r="AH5" s="181">
        <f>IF(V5&gt;0,AG5*INDEX(Scope_Labor_Rates!$F$6:$F$46,V5-5)*AA5,0)</f>
        <v>0</v>
      </c>
      <c r="AI5" s="178">
        <f>IF(V5&gt;0,P5*INDEX(Scope_Labor_Rates!$I$6:$I$46,V5-5),0)</f>
        <v>0</v>
      </c>
      <c r="AJ5" s="181">
        <f>IF(V5&gt;0,AI5*INDEX(Scope_Labor_Rates!$H$6:$H$46,V5-5)*AA5,0)</f>
        <v>0</v>
      </c>
      <c r="AK5" s="178">
        <f>IF(V5&gt;0,P5*INDEX(Scope_Labor_Rates!$K$6:$K$46,V5-5),0)</f>
        <v>0</v>
      </c>
      <c r="AL5" s="181">
        <f>IF(V5&gt;0,AK5*INDEX(Scope_Labor_Rates!$J$6:$J$46,V5-5)*AA5,0)</f>
        <v>0</v>
      </c>
      <c r="AM5" s="178">
        <f>IF(V5&gt;0,P5*INDEX(Scope_Labor_Rates!$M$6:$M$46,V5-5),0)</f>
        <v>0</v>
      </c>
      <c r="AN5" s="178">
        <f>IF(V5&gt;0,AM5*INDEX(Scope_Labor_Rates!$L$6:$L$46,V5-5)*AA5,0)</f>
        <v>0</v>
      </c>
      <c r="AO5" s="178">
        <f>IF(V5&gt;0,P5*INDEX(Scope_Labor_Rates!$O$6:$O$46,V5-5)*AA5,0)</f>
        <v>0</v>
      </c>
      <c r="AP5" s="181">
        <f>IF(V5&gt;0,P5*INDEX(Scope_Labor_Rates!$Q$6:$Q$46,V5-5)*AA5,0)</f>
        <v>0</v>
      </c>
      <c r="AQ5" s="178">
        <f t="shared" si="4"/>
        <v>0</v>
      </c>
      <c r="AR5" s="178">
        <f t="shared" si="5"/>
        <v>0</v>
      </c>
      <c r="AS5" s="178">
        <f t="shared" si="6"/>
        <v>0</v>
      </c>
      <c r="AT5" s="178">
        <f t="shared" si="7"/>
        <v>0</v>
      </c>
      <c r="AU5">
        <f t="shared" si="8"/>
        <v>0</v>
      </c>
    </row>
    <row r="6" spans="1:52">
      <c r="A6" t="str">
        <f>IF(All_Tasks!A6="","",All_Tasks!A6)</f>
        <v/>
      </c>
      <c r="B6" t="str">
        <f>IF(All_Tasks!B6="","",All_Tasks!B6)</f>
        <v/>
      </c>
      <c r="C6" t="str">
        <f>IF(All_Tasks!C6="","",All_Tasks!C6)</f>
        <v/>
      </c>
      <c r="D6" t="str">
        <f>IF(All_Tasks!D6="","",All_Tasks!D6)</f>
        <v/>
      </c>
      <c r="E6" t="str">
        <f>IF(All_Tasks!V6&lt;&gt;"",All_Tasks!V6,IF(All_Tasks!E6&lt;&gt;"",All_Tasks!E6,""))</f>
        <v/>
      </c>
      <c r="F6" t="str">
        <f>IF(All_Tasks!F6="","",All_Tasks!F6)</f>
        <v/>
      </c>
      <c r="G6" t="str">
        <f>IF(All_Tasks!G6="","",All_Tasks!G6)</f>
        <v/>
      </c>
      <c r="H6" s="231" t="str">
        <f>IF(All_Tasks!H6="","",All_Tasks!H6)</f>
        <v/>
      </c>
      <c r="I6" t="str">
        <f>IF(All_Tasks!I6="","",All_Tasks!I6)</f>
        <v/>
      </c>
      <c r="J6" t="str">
        <f>IF(All_Tasks!J6="","",All_Tasks!J6)</f>
        <v/>
      </c>
      <c r="K6" t="str">
        <f>IF(All_Tasks!K6="","",All_Tasks!K6)</f>
        <v/>
      </c>
      <c r="L6" s="231" t="str">
        <f>IF(All_Tasks!L6="","",All_Tasks!L6)</f>
        <v/>
      </c>
      <c r="M6" t="str">
        <f>IF(All_Tasks!M6="","",All_Tasks!M6)</f>
        <v/>
      </c>
      <c r="N6" t="str">
        <f>IF(All_Tasks!N6="","",All_Tasks!N6)</f>
        <v/>
      </c>
      <c r="O6" t="str">
        <f>IF(All_Tasks!O6="","",All_Tasks!O6)</f>
        <v/>
      </c>
      <c r="P6" s="181">
        <f>IF(All_Tasks!P6="",0,All_Tasks!P6)</f>
        <v>0</v>
      </c>
      <c r="Q6" s="181">
        <f>IF(All_Tasks!Q6="",0,All_Tasks!Q6)</f>
        <v>0</v>
      </c>
      <c r="R6" s="181">
        <f>IF(All_Tasks!R6="",0,All_Tasks!R6)</f>
        <v>0</v>
      </c>
      <c r="S6" s="181" t="str">
        <f>IF(All_Tasks!S6="","",All_Tasks!S6)</f>
        <v/>
      </c>
      <c r="T6" t="str">
        <f>IF(All_Tasks!T6="","",All_Tasks!T6)</f>
        <v/>
      </c>
      <c r="U6" t="str">
        <f>IF(All_Tasks!U6="","",All_Tasks!U6)</f>
        <v/>
      </c>
      <c r="V6">
        <f>IF(A6="",0,IFERROR(MATCH(A6,Scope_Labor_Rates!$A$6:$A$46,0)+5,0))</f>
        <v>0</v>
      </c>
      <c r="W6" s="178">
        <f>IF(V6&gt;0,INDEX(Scope_Labor_Rates!$C$6:$C$46,V6-5),0)</f>
        <v>0</v>
      </c>
      <c r="X6" s="178">
        <f>IF(V6&gt;0,INDEX(Scope_Labor_Rates!$C$6:$C$46,V6-5),0)</f>
        <v>0</v>
      </c>
      <c r="Y6" s="180">
        <f>IF(V6&gt;0,INDEX(Scope_Labor_Rates!$S$6:$S$46,V6-5),0)</f>
        <v>0</v>
      </c>
      <c r="Z6" s="180">
        <f>IF(V6&gt;0,INDEX(Scope_Labor_Rates!$R$6:$R$46,V6-5),1)</f>
        <v>1</v>
      </c>
      <c r="AA6" s="231">
        <f t="shared" si="0"/>
        <v>0</v>
      </c>
      <c r="AB6" t="str">
        <f t="shared" si="1"/>
        <v/>
      </c>
      <c r="AC6" s="178" t="str">
        <f t="shared" si="2"/>
        <v/>
      </c>
      <c r="AD6" s="181">
        <f t="shared" si="3"/>
        <v>0</v>
      </c>
      <c r="AE6" s="178">
        <f>IF(V6&gt;0,P6*INDEX(Scope_Labor_Rates!$E$6:$E$46,V6-5),0)</f>
        <v>0</v>
      </c>
      <c r="AF6" s="181">
        <f>IF(V6&gt;0,AE6*INDEX(Scope_Labor_Rates!$D$6:$D$46,V6-5)*AA6,0)</f>
        <v>0</v>
      </c>
      <c r="AG6" s="178">
        <f>IF(V6&gt;0,P6*INDEX(Scope_Labor_Rates!$G$6:$G$46,V6-5),0)</f>
        <v>0</v>
      </c>
      <c r="AH6" s="181">
        <f>IF(V6&gt;0,AG6*INDEX(Scope_Labor_Rates!$F$6:$F$46,V6-5)*AA6,0)</f>
        <v>0</v>
      </c>
      <c r="AI6" s="178">
        <f>IF(V6&gt;0,P6*INDEX(Scope_Labor_Rates!$I$6:$I$46,V6-5),0)</f>
        <v>0</v>
      </c>
      <c r="AJ6" s="181">
        <f>IF(V6&gt;0,AI6*INDEX(Scope_Labor_Rates!$H$6:$H$46,V6-5)*AA6,0)</f>
        <v>0</v>
      </c>
      <c r="AK6" s="178">
        <f>IF(V6&gt;0,P6*INDEX(Scope_Labor_Rates!$K$6:$K$46,V6-5),0)</f>
        <v>0</v>
      </c>
      <c r="AL6" s="181">
        <f>IF(V6&gt;0,AK6*INDEX(Scope_Labor_Rates!$J$6:$J$46,V6-5)*AA6,0)</f>
        <v>0</v>
      </c>
      <c r="AM6" s="178">
        <f>IF(V6&gt;0,P6*INDEX(Scope_Labor_Rates!$M$6:$M$46,V6-5),0)</f>
        <v>0</v>
      </c>
      <c r="AN6" s="178">
        <f>IF(V6&gt;0,AM6*INDEX(Scope_Labor_Rates!$L$6:$L$46,V6-5)*AA6,0)</f>
        <v>0</v>
      </c>
      <c r="AO6" s="178">
        <f>IF(V6&gt;0,P6*INDEX(Scope_Labor_Rates!$O$6:$O$46,V6-5)*AA6,0)</f>
        <v>0</v>
      </c>
      <c r="AP6" s="181">
        <f>IF(V6&gt;0,P6*INDEX(Scope_Labor_Rates!$Q$6:$Q$46,V6-5)*AA6,0)</f>
        <v>0</v>
      </c>
      <c r="AQ6" s="178">
        <f t="shared" si="4"/>
        <v>0</v>
      </c>
      <c r="AR6" s="178">
        <f t="shared" si="5"/>
        <v>0</v>
      </c>
      <c r="AS6" s="178">
        <f t="shared" si="6"/>
        <v>0</v>
      </c>
      <c r="AT6" s="178">
        <f t="shared" si="7"/>
        <v>0</v>
      </c>
      <c r="AU6">
        <f t="shared" si="8"/>
        <v>0</v>
      </c>
    </row>
    <row r="7" spans="1:52">
      <c r="A7" t="str">
        <f>IF(All_Tasks!A7="","",All_Tasks!A7)</f>
        <v/>
      </c>
      <c r="B7" t="str">
        <f>IF(All_Tasks!B7="","",All_Tasks!B7)</f>
        <v/>
      </c>
      <c r="C7" t="str">
        <f>IF(All_Tasks!C7="","",All_Tasks!C7)</f>
        <v/>
      </c>
      <c r="D7" t="str">
        <f>IF(All_Tasks!D7="","",All_Tasks!D7)</f>
        <v/>
      </c>
      <c r="E7" t="str">
        <f>IF(All_Tasks!V7&lt;&gt;"",All_Tasks!V7,IF(All_Tasks!E7&lt;&gt;"",All_Tasks!E7,""))</f>
        <v/>
      </c>
      <c r="F7" t="str">
        <f>IF(All_Tasks!F7="","",All_Tasks!F7)</f>
        <v/>
      </c>
      <c r="G7" t="str">
        <f>IF(All_Tasks!G7="","",All_Tasks!G7)</f>
        <v/>
      </c>
      <c r="H7" s="231" t="str">
        <f>IF(All_Tasks!H7="","",All_Tasks!H7)</f>
        <v/>
      </c>
      <c r="I7" t="str">
        <f>IF(All_Tasks!I7="","",All_Tasks!I7)</f>
        <v/>
      </c>
      <c r="J7" t="str">
        <f>IF(All_Tasks!J7="","",All_Tasks!J7)</f>
        <v/>
      </c>
      <c r="K7" t="str">
        <f>IF(All_Tasks!K7="","",All_Tasks!K7)</f>
        <v/>
      </c>
      <c r="L7" s="231" t="str">
        <f>IF(All_Tasks!L7="","",All_Tasks!L7)</f>
        <v/>
      </c>
      <c r="M7" t="str">
        <f>IF(All_Tasks!M7="","",All_Tasks!M7)</f>
        <v/>
      </c>
      <c r="N7" t="str">
        <f>IF(All_Tasks!N7="","",All_Tasks!N7)</f>
        <v/>
      </c>
      <c r="O7" t="str">
        <f>IF(All_Tasks!O7="","",All_Tasks!O7)</f>
        <v/>
      </c>
      <c r="P7" s="181">
        <f>IF(All_Tasks!P7="",0,All_Tasks!P7)</f>
        <v>0</v>
      </c>
      <c r="Q7" s="181">
        <f>IF(All_Tasks!Q7="",0,All_Tasks!Q7)</f>
        <v>0</v>
      </c>
      <c r="R7" s="181">
        <f>IF(All_Tasks!R7="",0,All_Tasks!R7)</f>
        <v>0</v>
      </c>
      <c r="S7" s="181" t="str">
        <f>IF(All_Tasks!S7="","",All_Tasks!S7)</f>
        <v/>
      </c>
      <c r="T7" t="str">
        <f>IF(All_Tasks!T7="","",All_Tasks!T7)</f>
        <v/>
      </c>
      <c r="U7" t="str">
        <f>IF(All_Tasks!U7="","",All_Tasks!U7)</f>
        <v/>
      </c>
      <c r="V7">
        <f>IF(A7="",0,IFERROR(MATCH(A7,Scope_Labor_Rates!$A$6:$A$46,0)+5,0))</f>
        <v>0</v>
      </c>
      <c r="W7" s="178">
        <f>IF(V7&gt;0,INDEX(Scope_Labor_Rates!$C$6:$C$46,V7-5),0)</f>
        <v>0</v>
      </c>
      <c r="X7" s="178">
        <f>IF(V7&gt;0,INDEX(Scope_Labor_Rates!$C$6:$C$46,V7-5),0)</f>
        <v>0</v>
      </c>
      <c r="Y7" s="180">
        <f>IF(V7&gt;0,INDEX(Scope_Labor_Rates!$S$6:$S$46,V7-5),0)</f>
        <v>0</v>
      </c>
      <c r="Z7" s="180">
        <f>IF(V7&gt;0,INDEX(Scope_Labor_Rates!$R$6:$R$46,V7-5),1)</f>
        <v>1</v>
      </c>
      <c r="AA7" s="231">
        <f t="shared" si="0"/>
        <v>0</v>
      </c>
      <c r="AB7" t="str">
        <f t="shared" si="1"/>
        <v/>
      </c>
      <c r="AC7" s="178" t="str">
        <f t="shared" si="2"/>
        <v/>
      </c>
      <c r="AD7" s="181">
        <f t="shared" si="3"/>
        <v>0</v>
      </c>
      <c r="AE7" s="178">
        <f>IF(V7&gt;0,P7*INDEX(Scope_Labor_Rates!$E$6:$E$46,V7-5),0)</f>
        <v>0</v>
      </c>
      <c r="AF7" s="181">
        <f>IF(V7&gt;0,AE7*INDEX(Scope_Labor_Rates!$D$6:$D$46,V7-5)*AA7,0)</f>
        <v>0</v>
      </c>
      <c r="AG7" s="178">
        <f>IF(V7&gt;0,P7*INDEX(Scope_Labor_Rates!$G$6:$G$46,V7-5),0)</f>
        <v>0</v>
      </c>
      <c r="AH7" s="181">
        <f>IF(V7&gt;0,AG7*INDEX(Scope_Labor_Rates!$F$6:$F$46,V7-5)*AA7,0)</f>
        <v>0</v>
      </c>
      <c r="AI7" s="178">
        <f>IF(V7&gt;0,P7*INDEX(Scope_Labor_Rates!$I$6:$I$46,V7-5),0)</f>
        <v>0</v>
      </c>
      <c r="AJ7" s="181">
        <f>IF(V7&gt;0,AI7*INDEX(Scope_Labor_Rates!$H$6:$H$46,V7-5)*AA7,0)</f>
        <v>0</v>
      </c>
      <c r="AK7" s="178">
        <f>IF(V7&gt;0,P7*INDEX(Scope_Labor_Rates!$K$6:$K$46,V7-5),0)</f>
        <v>0</v>
      </c>
      <c r="AL7" s="181">
        <f>IF(V7&gt;0,AK7*INDEX(Scope_Labor_Rates!$J$6:$J$46,V7-5)*AA7,0)</f>
        <v>0</v>
      </c>
      <c r="AM7" s="178">
        <f>IF(V7&gt;0,P7*INDEX(Scope_Labor_Rates!$M$6:$M$46,V7-5),0)</f>
        <v>0</v>
      </c>
      <c r="AN7" s="178">
        <f>IF(V7&gt;0,AM7*INDEX(Scope_Labor_Rates!$L$6:$L$46,V7-5)*AA7,0)</f>
        <v>0</v>
      </c>
      <c r="AO7" s="178">
        <f>IF(V7&gt;0,P7*INDEX(Scope_Labor_Rates!$O$6:$O$46,V7-5)*AA7,0)</f>
        <v>0</v>
      </c>
      <c r="AP7" s="181">
        <f>IF(V7&gt;0,P7*INDEX(Scope_Labor_Rates!$Q$6:$Q$46,V7-5)*AA7,0)</f>
        <v>0</v>
      </c>
      <c r="AQ7" s="178">
        <f t="shared" si="4"/>
        <v>0</v>
      </c>
      <c r="AR7" s="178">
        <f t="shared" si="5"/>
        <v>0</v>
      </c>
      <c r="AS7" s="178">
        <f t="shared" si="6"/>
        <v>0</v>
      </c>
      <c r="AT7" s="178">
        <f t="shared" si="7"/>
        <v>0</v>
      </c>
      <c r="AU7">
        <f t="shared" si="8"/>
        <v>0</v>
      </c>
    </row>
    <row r="8" spans="1:52">
      <c r="A8" t="str">
        <f>IF(All_Tasks!A8="","",All_Tasks!A8)</f>
        <v/>
      </c>
      <c r="B8" t="str">
        <f>IF(All_Tasks!B8="","",All_Tasks!B8)</f>
        <v/>
      </c>
      <c r="C8" t="str">
        <f>IF(All_Tasks!C8="","",All_Tasks!C8)</f>
        <v/>
      </c>
      <c r="D8" t="str">
        <f>IF(All_Tasks!D8="","",All_Tasks!D8)</f>
        <v/>
      </c>
      <c r="E8" t="str">
        <f>IF(All_Tasks!V8&lt;&gt;"",All_Tasks!V8,IF(All_Tasks!E8&lt;&gt;"",All_Tasks!E8,""))</f>
        <v/>
      </c>
      <c r="F8" t="str">
        <f>IF(All_Tasks!F8="","",All_Tasks!F8)</f>
        <v/>
      </c>
      <c r="G8" t="str">
        <f>IF(All_Tasks!G8="","",All_Tasks!G8)</f>
        <v/>
      </c>
      <c r="H8" s="231" t="str">
        <f>IF(All_Tasks!H8="","",All_Tasks!H8)</f>
        <v/>
      </c>
      <c r="I8" t="str">
        <f>IF(All_Tasks!I8="","",All_Tasks!I8)</f>
        <v/>
      </c>
      <c r="J8" t="str">
        <f>IF(All_Tasks!J8="","",All_Tasks!J8)</f>
        <v/>
      </c>
      <c r="K8" t="str">
        <f>IF(All_Tasks!K8="","",All_Tasks!K8)</f>
        <v/>
      </c>
      <c r="L8" s="231" t="str">
        <f>IF(All_Tasks!L8="","",All_Tasks!L8)</f>
        <v/>
      </c>
      <c r="M8" t="str">
        <f>IF(All_Tasks!M8="","",All_Tasks!M8)</f>
        <v/>
      </c>
      <c r="N8" t="str">
        <f>IF(All_Tasks!N8="","",All_Tasks!N8)</f>
        <v/>
      </c>
      <c r="O8" t="str">
        <f>IF(All_Tasks!O8="","",All_Tasks!O8)</f>
        <v/>
      </c>
      <c r="P8" s="181">
        <f>IF(All_Tasks!P8="",0,All_Tasks!P8)</f>
        <v>0</v>
      </c>
      <c r="Q8" s="181">
        <f>IF(All_Tasks!Q8="",0,All_Tasks!Q8)</f>
        <v>0</v>
      </c>
      <c r="R8" s="181">
        <f>IF(All_Tasks!R8="",0,All_Tasks!R8)</f>
        <v>0</v>
      </c>
      <c r="S8" s="181" t="str">
        <f>IF(All_Tasks!S8="","",All_Tasks!S8)</f>
        <v/>
      </c>
      <c r="T8" t="str">
        <f>IF(All_Tasks!T8="","",All_Tasks!T8)</f>
        <v/>
      </c>
      <c r="U8" t="str">
        <f>IF(All_Tasks!U8="","",All_Tasks!U8)</f>
        <v/>
      </c>
      <c r="V8">
        <f>IF(A8="",0,IFERROR(MATCH(A8,Scope_Labor_Rates!$A$6:$A$46,0)+5,0))</f>
        <v>0</v>
      </c>
      <c r="W8" s="178">
        <f>IF(V8&gt;0,INDEX(Scope_Labor_Rates!$C$6:$C$46,V8-5),0)</f>
        <v>0</v>
      </c>
      <c r="X8" s="178">
        <f>IF(V8&gt;0,INDEX(Scope_Labor_Rates!$C$6:$C$46,V8-5),0)</f>
        <v>0</v>
      </c>
      <c r="Y8" s="180">
        <f>IF(V8&gt;0,INDEX(Scope_Labor_Rates!$S$6:$S$46,V8-5),0)</f>
        <v>0</v>
      </c>
      <c r="Z8" s="180">
        <f>IF(V8&gt;0,INDEX(Scope_Labor_Rates!$R$6:$R$46,V8-5),1)</f>
        <v>1</v>
      </c>
      <c r="AA8" s="231">
        <f t="shared" si="0"/>
        <v>0</v>
      </c>
      <c r="AB8" t="str">
        <f t="shared" si="1"/>
        <v/>
      </c>
      <c r="AC8" s="178" t="str">
        <f t="shared" si="2"/>
        <v/>
      </c>
      <c r="AD8" s="181">
        <f t="shared" si="3"/>
        <v>0</v>
      </c>
      <c r="AE8" s="178">
        <f>IF(V8&gt;0,P8*INDEX(Scope_Labor_Rates!$E$6:$E$46,V8-5),0)</f>
        <v>0</v>
      </c>
      <c r="AF8" s="181">
        <f>IF(V8&gt;0,AE8*INDEX(Scope_Labor_Rates!$D$6:$D$46,V8-5)*AA8,0)</f>
        <v>0</v>
      </c>
      <c r="AG8" s="178">
        <f>IF(V8&gt;0,P8*INDEX(Scope_Labor_Rates!$G$6:$G$46,V8-5),0)</f>
        <v>0</v>
      </c>
      <c r="AH8" s="181">
        <f>IF(V8&gt;0,AG8*INDEX(Scope_Labor_Rates!$F$6:$F$46,V8-5)*AA8,0)</f>
        <v>0</v>
      </c>
      <c r="AI8" s="178">
        <f>IF(V8&gt;0,P8*INDEX(Scope_Labor_Rates!$I$6:$I$46,V8-5),0)</f>
        <v>0</v>
      </c>
      <c r="AJ8" s="181">
        <f>IF(V8&gt;0,AI8*INDEX(Scope_Labor_Rates!$H$6:$H$46,V8-5)*AA8,0)</f>
        <v>0</v>
      </c>
      <c r="AK8" s="178">
        <f>IF(V8&gt;0,P8*INDEX(Scope_Labor_Rates!$K$6:$K$46,V8-5),0)</f>
        <v>0</v>
      </c>
      <c r="AL8" s="181">
        <f>IF(V8&gt;0,AK8*INDEX(Scope_Labor_Rates!$J$6:$J$46,V8-5)*AA8,0)</f>
        <v>0</v>
      </c>
      <c r="AM8" s="178">
        <f>IF(V8&gt;0,P8*INDEX(Scope_Labor_Rates!$M$6:$M$46,V8-5),0)</f>
        <v>0</v>
      </c>
      <c r="AN8" s="178">
        <f>IF(V8&gt;0,AM8*INDEX(Scope_Labor_Rates!$L$6:$L$46,V8-5)*AA8,0)</f>
        <v>0</v>
      </c>
      <c r="AO8" s="178">
        <f>IF(V8&gt;0,P8*INDEX(Scope_Labor_Rates!$O$6:$O$46,V8-5)*AA8,0)</f>
        <v>0</v>
      </c>
      <c r="AP8" s="181">
        <f>IF(V8&gt;0,P8*INDEX(Scope_Labor_Rates!$Q$6:$Q$46,V8-5)*AA8,0)</f>
        <v>0</v>
      </c>
      <c r="AQ8" s="178">
        <f t="shared" si="4"/>
        <v>0</v>
      </c>
      <c r="AR8" s="178">
        <f t="shared" si="5"/>
        <v>0</v>
      </c>
      <c r="AS8" s="178">
        <f t="shared" si="6"/>
        <v>0</v>
      </c>
      <c r="AT8" s="178">
        <f t="shared" si="7"/>
        <v>0</v>
      </c>
      <c r="AU8">
        <f t="shared" si="8"/>
        <v>0</v>
      </c>
    </row>
    <row r="9" spans="1:52">
      <c r="A9" t="str">
        <f>IF(All_Tasks!A9="","",All_Tasks!A9)</f>
        <v/>
      </c>
      <c r="B9" t="str">
        <f>IF(All_Tasks!B9="","",All_Tasks!B9)</f>
        <v/>
      </c>
      <c r="C9" t="str">
        <f>IF(All_Tasks!C9="","",All_Tasks!C9)</f>
        <v/>
      </c>
      <c r="D9" t="str">
        <f>IF(All_Tasks!D9="","",All_Tasks!D9)</f>
        <v/>
      </c>
      <c r="E9" t="str">
        <f>IF(All_Tasks!V9&lt;&gt;"",All_Tasks!V9,IF(All_Tasks!E9&lt;&gt;"",All_Tasks!E9,""))</f>
        <v/>
      </c>
      <c r="F9" t="str">
        <f>IF(All_Tasks!F9="","",All_Tasks!F9)</f>
        <v/>
      </c>
      <c r="G9" t="str">
        <f>IF(All_Tasks!G9="","",All_Tasks!G9)</f>
        <v/>
      </c>
      <c r="H9" s="231" t="str">
        <f>IF(All_Tasks!H9="","",All_Tasks!H9)</f>
        <v/>
      </c>
      <c r="I9" t="str">
        <f>IF(All_Tasks!I9="","",All_Tasks!I9)</f>
        <v/>
      </c>
      <c r="J9" t="str">
        <f>IF(All_Tasks!J9="","",All_Tasks!J9)</f>
        <v/>
      </c>
      <c r="K9" t="str">
        <f>IF(All_Tasks!K9="","",All_Tasks!K9)</f>
        <v/>
      </c>
      <c r="L9" s="231" t="str">
        <f>IF(All_Tasks!L9="","",All_Tasks!L9)</f>
        <v/>
      </c>
      <c r="M9" t="str">
        <f>IF(All_Tasks!M9="","",All_Tasks!M9)</f>
        <v/>
      </c>
      <c r="N9" t="str">
        <f>IF(All_Tasks!N9="","",All_Tasks!N9)</f>
        <v/>
      </c>
      <c r="O9" t="str">
        <f>IF(All_Tasks!O9="","",All_Tasks!O9)</f>
        <v/>
      </c>
      <c r="P9" s="181">
        <f>IF(All_Tasks!P9="",0,All_Tasks!P9)</f>
        <v>0</v>
      </c>
      <c r="Q9" s="181">
        <f>IF(All_Tasks!Q9="",0,All_Tasks!Q9)</f>
        <v>0</v>
      </c>
      <c r="R9" s="181">
        <f>IF(All_Tasks!R9="",0,All_Tasks!R9)</f>
        <v>0</v>
      </c>
      <c r="S9" s="181" t="str">
        <f>IF(All_Tasks!S9="","",All_Tasks!S9)</f>
        <v/>
      </c>
      <c r="T9" t="str">
        <f>IF(All_Tasks!T9="","",All_Tasks!T9)</f>
        <v/>
      </c>
      <c r="U9" t="str">
        <f>IF(All_Tasks!U9="","",All_Tasks!U9)</f>
        <v/>
      </c>
      <c r="V9">
        <f>IF(A9="",0,IFERROR(MATCH(A9,Scope_Labor_Rates!$A$6:$A$46,0)+5,0))</f>
        <v>0</v>
      </c>
      <c r="W9" s="178">
        <f>IF(V9&gt;0,INDEX(Scope_Labor_Rates!$C$6:$C$46,V9-5),0)</f>
        <v>0</v>
      </c>
      <c r="X9" s="178">
        <f>IF(V9&gt;0,INDEX(Scope_Labor_Rates!$C$6:$C$46,V9-5),0)</f>
        <v>0</v>
      </c>
      <c r="Y9" s="180">
        <f>IF(V9&gt;0,INDEX(Scope_Labor_Rates!$S$6:$S$46,V9-5),0)</f>
        <v>0</v>
      </c>
      <c r="Z9" s="180">
        <f>IF(V9&gt;0,INDEX(Scope_Labor_Rates!$R$6:$R$46,V9-5),1)</f>
        <v>1</v>
      </c>
      <c r="AA9" s="231">
        <f t="shared" si="0"/>
        <v>0</v>
      </c>
      <c r="AB9" t="str">
        <f t="shared" si="1"/>
        <v/>
      </c>
      <c r="AC9" s="178" t="str">
        <f t="shared" si="2"/>
        <v/>
      </c>
      <c r="AD9" s="181">
        <f t="shared" si="3"/>
        <v>0</v>
      </c>
      <c r="AE9" s="178">
        <f>IF(V9&gt;0,P9*INDEX(Scope_Labor_Rates!$E$6:$E$46,V9-5),0)</f>
        <v>0</v>
      </c>
      <c r="AF9" s="181">
        <f>IF(V9&gt;0,AE9*INDEX(Scope_Labor_Rates!$D$6:$D$46,V9-5)*AA9,0)</f>
        <v>0</v>
      </c>
      <c r="AG9" s="178">
        <f>IF(V9&gt;0,P9*INDEX(Scope_Labor_Rates!$G$6:$G$46,V9-5),0)</f>
        <v>0</v>
      </c>
      <c r="AH9" s="181">
        <f>IF(V9&gt;0,AG9*INDEX(Scope_Labor_Rates!$F$6:$F$46,V9-5)*AA9,0)</f>
        <v>0</v>
      </c>
      <c r="AI9" s="178">
        <f>IF(V9&gt;0,P9*INDEX(Scope_Labor_Rates!$I$6:$I$46,V9-5),0)</f>
        <v>0</v>
      </c>
      <c r="AJ9" s="181">
        <f>IF(V9&gt;0,AI9*INDEX(Scope_Labor_Rates!$H$6:$H$46,V9-5)*AA9,0)</f>
        <v>0</v>
      </c>
      <c r="AK9" s="178">
        <f>IF(V9&gt;0,P9*INDEX(Scope_Labor_Rates!$K$6:$K$46,V9-5),0)</f>
        <v>0</v>
      </c>
      <c r="AL9" s="181">
        <f>IF(V9&gt;0,AK9*INDEX(Scope_Labor_Rates!$J$6:$J$46,V9-5)*AA9,0)</f>
        <v>0</v>
      </c>
      <c r="AM9" s="178">
        <f>IF(V9&gt;0,P9*INDEX(Scope_Labor_Rates!$M$6:$M$46,V9-5),0)</f>
        <v>0</v>
      </c>
      <c r="AN9" s="178">
        <f>IF(V9&gt;0,AM9*INDEX(Scope_Labor_Rates!$L$6:$L$46,V9-5)*AA9,0)</f>
        <v>0</v>
      </c>
      <c r="AO9" s="178">
        <f>IF(V9&gt;0,P9*INDEX(Scope_Labor_Rates!$O$6:$O$46,V9-5)*AA9,0)</f>
        <v>0</v>
      </c>
      <c r="AP9" s="181">
        <f>IF(V9&gt;0,P9*INDEX(Scope_Labor_Rates!$Q$6:$Q$46,V9-5)*AA9,0)</f>
        <v>0</v>
      </c>
      <c r="AQ9" s="178">
        <f t="shared" si="4"/>
        <v>0</v>
      </c>
      <c r="AR9" s="178">
        <f t="shared" si="5"/>
        <v>0</v>
      </c>
      <c r="AS9" s="178">
        <f t="shared" si="6"/>
        <v>0</v>
      </c>
      <c r="AT9" s="178">
        <f t="shared" si="7"/>
        <v>0</v>
      </c>
      <c r="AU9">
        <f t="shared" si="8"/>
        <v>0</v>
      </c>
    </row>
    <row r="10" spans="1:52">
      <c r="A10" t="str">
        <f>IF(All_Tasks!A10="","",All_Tasks!A10)</f>
        <v/>
      </c>
      <c r="B10" t="str">
        <f>IF(All_Tasks!B10="","",All_Tasks!B10)</f>
        <v/>
      </c>
      <c r="C10" t="str">
        <f>IF(All_Tasks!C10="","",All_Tasks!C10)</f>
        <v/>
      </c>
      <c r="D10" t="str">
        <f>IF(All_Tasks!D10="","",All_Tasks!D10)</f>
        <v/>
      </c>
      <c r="E10" t="str">
        <f>IF(All_Tasks!V10&lt;&gt;"",All_Tasks!V10,IF(All_Tasks!E10&lt;&gt;"",All_Tasks!E10,""))</f>
        <v/>
      </c>
      <c r="F10" t="str">
        <f>IF(All_Tasks!F10="","",All_Tasks!F10)</f>
        <v/>
      </c>
      <c r="G10" t="str">
        <f>IF(All_Tasks!G10="","",All_Tasks!G10)</f>
        <v/>
      </c>
      <c r="H10" s="231" t="str">
        <f>IF(All_Tasks!H10="","",All_Tasks!H10)</f>
        <v/>
      </c>
      <c r="I10" t="str">
        <f>IF(All_Tasks!I10="","",All_Tasks!I10)</f>
        <v/>
      </c>
      <c r="J10" t="str">
        <f>IF(All_Tasks!J10="","",All_Tasks!J10)</f>
        <v/>
      </c>
      <c r="K10" t="str">
        <f>IF(All_Tasks!K10="","",All_Tasks!K10)</f>
        <v/>
      </c>
      <c r="L10" s="231" t="str">
        <f>IF(All_Tasks!L10="","",All_Tasks!L10)</f>
        <v/>
      </c>
      <c r="M10" t="str">
        <f>IF(All_Tasks!M10="","",All_Tasks!M10)</f>
        <v/>
      </c>
      <c r="N10" t="str">
        <f>IF(All_Tasks!N10="","",All_Tasks!N10)</f>
        <v/>
      </c>
      <c r="O10" t="str">
        <f>IF(All_Tasks!O10="","",All_Tasks!O10)</f>
        <v/>
      </c>
      <c r="P10" s="181">
        <f>IF(All_Tasks!P10="",0,All_Tasks!P10)</f>
        <v>0</v>
      </c>
      <c r="Q10" s="181">
        <f>IF(All_Tasks!Q10="",0,All_Tasks!Q10)</f>
        <v>0</v>
      </c>
      <c r="R10" s="181">
        <f>IF(All_Tasks!R10="",0,All_Tasks!R10)</f>
        <v>0</v>
      </c>
      <c r="S10" s="181" t="str">
        <f>IF(All_Tasks!S10="","",All_Tasks!S10)</f>
        <v/>
      </c>
      <c r="T10" t="str">
        <f>IF(All_Tasks!T10="","",All_Tasks!T10)</f>
        <v/>
      </c>
      <c r="U10" t="str">
        <f>IF(All_Tasks!U10="","",All_Tasks!U10)</f>
        <v/>
      </c>
      <c r="V10">
        <f>IF(A10="",0,IFERROR(MATCH(A10,Scope_Labor_Rates!$A$6:$A$46,0)+5,0))</f>
        <v>0</v>
      </c>
      <c r="W10" s="178">
        <f>IF(V10&gt;0,INDEX(Scope_Labor_Rates!$C$6:$C$46,V10-5),0)</f>
        <v>0</v>
      </c>
      <c r="X10" s="178">
        <f>IF(V10&gt;0,INDEX(Scope_Labor_Rates!$C$6:$C$46,V10-5),0)</f>
        <v>0</v>
      </c>
      <c r="Y10" s="180">
        <f>IF(V10&gt;0,INDEX(Scope_Labor_Rates!$S$6:$S$46,V10-5),0)</f>
        <v>0</v>
      </c>
      <c r="Z10" s="180">
        <f>IF(V10&gt;0,INDEX(Scope_Labor_Rates!$R$6:$R$46,V10-5),1)</f>
        <v>1</v>
      </c>
      <c r="AA10" s="231">
        <f t="shared" si="0"/>
        <v>0</v>
      </c>
      <c r="AB10" t="str">
        <f t="shared" si="1"/>
        <v/>
      </c>
      <c r="AC10" s="178" t="str">
        <f t="shared" si="2"/>
        <v/>
      </c>
      <c r="AD10" s="181">
        <f t="shared" si="3"/>
        <v>0</v>
      </c>
      <c r="AE10" s="178">
        <f>IF(V10&gt;0,P10*INDEX(Scope_Labor_Rates!$E$6:$E$46,V10-5),0)</f>
        <v>0</v>
      </c>
      <c r="AF10" s="181">
        <f>IF(V10&gt;0,AE10*INDEX(Scope_Labor_Rates!$D$6:$D$46,V10-5)*AA10,0)</f>
        <v>0</v>
      </c>
      <c r="AG10" s="178">
        <f>IF(V10&gt;0,P10*INDEX(Scope_Labor_Rates!$G$6:$G$46,V10-5),0)</f>
        <v>0</v>
      </c>
      <c r="AH10" s="181">
        <f>IF(V10&gt;0,AG10*INDEX(Scope_Labor_Rates!$F$6:$F$46,V10-5)*AA10,0)</f>
        <v>0</v>
      </c>
      <c r="AI10" s="178">
        <f>IF(V10&gt;0,P10*INDEX(Scope_Labor_Rates!$I$6:$I$46,V10-5),0)</f>
        <v>0</v>
      </c>
      <c r="AJ10" s="181">
        <f>IF(V10&gt;0,AI10*INDEX(Scope_Labor_Rates!$H$6:$H$46,V10-5)*AA10,0)</f>
        <v>0</v>
      </c>
      <c r="AK10" s="178">
        <f>IF(V10&gt;0,P10*INDEX(Scope_Labor_Rates!$K$6:$K$46,V10-5),0)</f>
        <v>0</v>
      </c>
      <c r="AL10" s="181">
        <f>IF(V10&gt;0,AK10*INDEX(Scope_Labor_Rates!$J$6:$J$46,V10-5)*AA10,0)</f>
        <v>0</v>
      </c>
      <c r="AM10" s="178">
        <f>IF(V10&gt;0,P10*INDEX(Scope_Labor_Rates!$M$6:$M$46,V10-5),0)</f>
        <v>0</v>
      </c>
      <c r="AN10" s="178">
        <f>IF(V10&gt;0,AM10*INDEX(Scope_Labor_Rates!$L$6:$L$46,V10-5)*AA10,0)</f>
        <v>0</v>
      </c>
      <c r="AO10" s="178">
        <f>IF(V10&gt;0,P10*INDEX(Scope_Labor_Rates!$O$6:$O$46,V10-5)*AA10,0)</f>
        <v>0</v>
      </c>
      <c r="AP10" s="181">
        <f>IF(V10&gt;0,P10*INDEX(Scope_Labor_Rates!$Q$6:$Q$46,V10-5)*AA10,0)</f>
        <v>0</v>
      </c>
      <c r="AQ10" s="178">
        <f t="shared" si="4"/>
        <v>0</v>
      </c>
      <c r="AR10" s="178">
        <f t="shared" si="5"/>
        <v>0</v>
      </c>
      <c r="AS10" s="178">
        <f t="shared" si="6"/>
        <v>0</v>
      </c>
      <c r="AT10" s="178">
        <f t="shared" si="7"/>
        <v>0</v>
      </c>
      <c r="AU10">
        <f t="shared" si="8"/>
        <v>0</v>
      </c>
    </row>
    <row r="11" spans="1:52">
      <c r="A11" t="str">
        <f>IF(All_Tasks!A11="","",All_Tasks!A11)</f>
        <v/>
      </c>
      <c r="B11" t="str">
        <f>IF(All_Tasks!B11="","",All_Tasks!B11)</f>
        <v/>
      </c>
      <c r="C11" t="str">
        <f>IF(All_Tasks!C11="","",All_Tasks!C11)</f>
        <v/>
      </c>
      <c r="D11" t="str">
        <f>IF(All_Tasks!D11="","",All_Tasks!D11)</f>
        <v/>
      </c>
      <c r="E11" t="str">
        <f>IF(All_Tasks!V11&lt;&gt;"",All_Tasks!V11,IF(All_Tasks!E11&lt;&gt;"",All_Tasks!E11,""))</f>
        <v/>
      </c>
      <c r="F11" t="str">
        <f>IF(All_Tasks!F11="","",All_Tasks!F11)</f>
        <v/>
      </c>
      <c r="G11" t="str">
        <f>IF(All_Tasks!G11="","",All_Tasks!G11)</f>
        <v/>
      </c>
      <c r="H11" s="231" t="str">
        <f>IF(All_Tasks!H11="","",All_Tasks!H11)</f>
        <v/>
      </c>
      <c r="I11" t="str">
        <f>IF(All_Tasks!I11="","",All_Tasks!I11)</f>
        <v/>
      </c>
      <c r="J11" t="str">
        <f>IF(All_Tasks!J11="","",All_Tasks!J11)</f>
        <v/>
      </c>
      <c r="K11" t="str">
        <f>IF(All_Tasks!K11="","",All_Tasks!K11)</f>
        <v/>
      </c>
      <c r="L11" s="231" t="str">
        <f>IF(All_Tasks!L11="","",All_Tasks!L11)</f>
        <v/>
      </c>
      <c r="M11" t="str">
        <f>IF(All_Tasks!M11="","",All_Tasks!M11)</f>
        <v/>
      </c>
      <c r="N11" t="str">
        <f>IF(All_Tasks!N11="","",All_Tasks!N11)</f>
        <v/>
      </c>
      <c r="O11" t="str">
        <f>IF(All_Tasks!O11="","",All_Tasks!O11)</f>
        <v/>
      </c>
      <c r="P11" s="181">
        <f>IF(All_Tasks!P11="",0,All_Tasks!P11)</f>
        <v>0</v>
      </c>
      <c r="Q11" s="181">
        <f>IF(All_Tasks!Q11="",0,All_Tasks!Q11)</f>
        <v>0</v>
      </c>
      <c r="R11" s="181">
        <f>IF(All_Tasks!R11="",0,All_Tasks!R11)</f>
        <v>0</v>
      </c>
      <c r="S11" s="181" t="str">
        <f>IF(All_Tasks!S11="","",All_Tasks!S11)</f>
        <v/>
      </c>
      <c r="T11" t="str">
        <f>IF(All_Tasks!T11="","",All_Tasks!T11)</f>
        <v/>
      </c>
      <c r="U11" t="str">
        <f>IF(All_Tasks!U11="","",All_Tasks!U11)</f>
        <v/>
      </c>
      <c r="V11">
        <f>IF(A11="",0,IFERROR(MATCH(A11,Scope_Labor_Rates!$A$6:$A$46,0)+5,0))</f>
        <v>0</v>
      </c>
      <c r="W11" s="178">
        <f>IF(V11&gt;0,INDEX(Scope_Labor_Rates!$C$6:$C$46,V11-5),0)</f>
        <v>0</v>
      </c>
      <c r="X11" s="178">
        <f>IF(V11&gt;0,INDEX(Scope_Labor_Rates!$C$6:$C$46,V11-5),0)</f>
        <v>0</v>
      </c>
      <c r="Y11" s="180">
        <f>IF(V11&gt;0,INDEX(Scope_Labor_Rates!$S$6:$S$46,V11-5),0)</f>
        <v>0</v>
      </c>
      <c r="Z11" s="180">
        <f>IF(V11&gt;0,INDEX(Scope_Labor_Rates!$R$6:$R$46,V11-5),1)</f>
        <v>1</v>
      </c>
      <c r="AA11" s="231">
        <f t="shared" si="0"/>
        <v>0</v>
      </c>
      <c r="AB11" t="str">
        <f t="shared" si="1"/>
        <v/>
      </c>
      <c r="AC11" s="178" t="str">
        <f t="shared" si="2"/>
        <v/>
      </c>
      <c r="AD11" s="181">
        <f t="shared" si="3"/>
        <v>0</v>
      </c>
      <c r="AE11" s="178">
        <f>IF(V11&gt;0,P11*INDEX(Scope_Labor_Rates!$E$6:$E$46,V11-5),0)</f>
        <v>0</v>
      </c>
      <c r="AF11" s="181">
        <f>IF(V11&gt;0,AE11*INDEX(Scope_Labor_Rates!$D$6:$D$46,V11-5)*AA11,0)</f>
        <v>0</v>
      </c>
      <c r="AG11" s="178">
        <f>IF(V11&gt;0,P11*INDEX(Scope_Labor_Rates!$G$6:$G$46,V11-5),0)</f>
        <v>0</v>
      </c>
      <c r="AH11" s="181">
        <f>IF(V11&gt;0,AG11*INDEX(Scope_Labor_Rates!$F$6:$F$46,V11-5)*AA11,0)</f>
        <v>0</v>
      </c>
      <c r="AI11" s="178">
        <f>IF(V11&gt;0,P11*INDEX(Scope_Labor_Rates!$I$6:$I$46,V11-5),0)</f>
        <v>0</v>
      </c>
      <c r="AJ11" s="181">
        <f>IF(V11&gt;0,AI11*INDEX(Scope_Labor_Rates!$H$6:$H$46,V11-5)*AA11,0)</f>
        <v>0</v>
      </c>
      <c r="AK11" s="178">
        <f>IF(V11&gt;0,P11*INDEX(Scope_Labor_Rates!$K$6:$K$46,V11-5),0)</f>
        <v>0</v>
      </c>
      <c r="AL11" s="181">
        <f>IF(V11&gt;0,AK11*INDEX(Scope_Labor_Rates!$J$6:$J$46,V11-5)*AA11,0)</f>
        <v>0</v>
      </c>
      <c r="AM11" s="178">
        <f>IF(V11&gt;0,P11*INDEX(Scope_Labor_Rates!$M$6:$M$46,V11-5),0)</f>
        <v>0</v>
      </c>
      <c r="AN11" s="178">
        <f>IF(V11&gt;0,AM11*INDEX(Scope_Labor_Rates!$L$6:$L$46,V11-5)*AA11,0)</f>
        <v>0</v>
      </c>
      <c r="AO11" s="178">
        <f>IF(V11&gt;0,P11*INDEX(Scope_Labor_Rates!$O$6:$O$46,V11-5)*AA11,0)</f>
        <v>0</v>
      </c>
      <c r="AP11" s="181">
        <f>IF(V11&gt;0,P11*INDEX(Scope_Labor_Rates!$Q$6:$Q$46,V11-5)*AA11,0)</f>
        <v>0</v>
      </c>
      <c r="AQ11" s="178">
        <f t="shared" si="4"/>
        <v>0</v>
      </c>
      <c r="AR11" s="178">
        <f t="shared" si="5"/>
        <v>0</v>
      </c>
      <c r="AS11" s="178">
        <f t="shared" si="6"/>
        <v>0</v>
      </c>
      <c r="AT11" s="178">
        <f t="shared" si="7"/>
        <v>0</v>
      </c>
      <c r="AU11">
        <f t="shared" si="8"/>
        <v>0</v>
      </c>
    </row>
    <row r="12" spans="1:52">
      <c r="A12" t="str">
        <f>IF(All_Tasks!A12="","",All_Tasks!A12)</f>
        <v/>
      </c>
      <c r="B12" t="str">
        <f>IF(All_Tasks!B12="","",All_Tasks!B12)</f>
        <v/>
      </c>
      <c r="C12" t="str">
        <f>IF(All_Tasks!C12="","",All_Tasks!C12)</f>
        <v/>
      </c>
      <c r="D12" t="str">
        <f>IF(All_Tasks!D12="","",All_Tasks!D12)</f>
        <v/>
      </c>
      <c r="E12" t="str">
        <f>IF(All_Tasks!V12&lt;&gt;"",All_Tasks!V12,IF(All_Tasks!E12&lt;&gt;"",All_Tasks!E12,""))</f>
        <v/>
      </c>
      <c r="F12" t="str">
        <f>IF(All_Tasks!F12="","",All_Tasks!F12)</f>
        <v/>
      </c>
      <c r="G12" t="str">
        <f>IF(All_Tasks!G12="","",All_Tasks!G12)</f>
        <v/>
      </c>
      <c r="H12" s="231" t="str">
        <f>IF(All_Tasks!H12="","",All_Tasks!H12)</f>
        <v/>
      </c>
      <c r="I12" t="str">
        <f>IF(All_Tasks!I12="","",All_Tasks!I12)</f>
        <v/>
      </c>
      <c r="J12" t="str">
        <f>IF(All_Tasks!J12="","",All_Tasks!J12)</f>
        <v/>
      </c>
      <c r="K12" t="str">
        <f>IF(All_Tasks!K12="","",All_Tasks!K12)</f>
        <v/>
      </c>
      <c r="L12" s="231" t="str">
        <f>IF(All_Tasks!L12="","",All_Tasks!L12)</f>
        <v/>
      </c>
      <c r="M12" t="str">
        <f>IF(All_Tasks!M12="","",All_Tasks!M12)</f>
        <v/>
      </c>
      <c r="N12" t="str">
        <f>IF(All_Tasks!N12="","",All_Tasks!N12)</f>
        <v/>
      </c>
      <c r="O12" t="str">
        <f>IF(All_Tasks!O12="","",All_Tasks!O12)</f>
        <v/>
      </c>
      <c r="P12" s="181">
        <f>IF(All_Tasks!P12="",0,All_Tasks!P12)</f>
        <v>0</v>
      </c>
      <c r="Q12" s="181">
        <f>IF(All_Tasks!Q12="",0,All_Tasks!Q12)</f>
        <v>0</v>
      </c>
      <c r="R12" s="181">
        <f>IF(All_Tasks!R12="",0,All_Tasks!R12)</f>
        <v>0</v>
      </c>
      <c r="S12" s="181" t="str">
        <f>IF(All_Tasks!S12="","",All_Tasks!S12)</f>
        <v/>
      </c>
      <c r="T12" t="str">
        <f>IF(All_Tasks!T12="","",All_Tasks!T12)</f>
        <v/>
      </c>
      <c r="U12" t="str">
        <f>IF(All_Tasks!U12="","",All_Tasks!U12)</f>
        <v/>
      </c>
      <c r="V12">
        <f>IF(A12="",0,IFERROR(MATCH(A12,Scope_Labor_Rates!$A$6:$A$46,0)+5,0))</f>
        <v>0</v>
      </c>
      <c r="W12" s="178">
        <f>IF(V12&gt;0,INDEX(Scope_Labor_Rates!$C$6:$C$46,V12-5),0)</f>
        <v>0</v>
      </c>
      <c r="X12" s="178">
        <f>IF(V12&gt;0,INDEX(Scope_Labor_Rates!$C$6:$C$46,V12-5),0)</f>
        <v>0</v>
      </c>
      <c r="Y12" s="180">
        <f>IF(V12&gt;0,INDEX(Scope_Labor_Rates!$S$6:$S$46,V12-5),0)</f>
        <v>0</v>
      </c>
      <c r="Z12" s="180">
        <f>IF(V12&gt;0,INDEX(Scope_Labor_Rates!$R$6:$R$46,V12-5),1)</f>
        <v>1</v>
      </c>
      <c r="AA12" s="231">
        <f t="shared" si="0"/>
        <v>0</v>
      </c>
      <c r="AB12" t="str">
        <f t="shared" si="1"/>
        <v/>
      </c>
      <c r="AC12" s="178" t="str">
        <f t="shared" si="2"/>
        <v/>
      </c>
      <c r="AD12" s="181">
        <f t="shared" si="3"/>
        <v>0</v>
      </c>
      <c r="AE12" s="178">
        <f>IF(V12&gt;0,P12*INDEX(Scope_Labor_Rates!$E$6:$E$46,V12-5),0)</f>
        <v>0</v>
      </c>
      <c r="AF12" s="181">
        <f>IF(V12&gt;0,AE12*INDEX(Scope_Labor_Rates!$D$6:$D$46,V12-5)*AA12,0)</f>
        <v>0</v>
      </c>
      <c r="AG12" s="178">
        <f>IF(V12&gt;0,P12*INDEX(Scope_Labor_Rates!$G$6:$G$46,V12-5),0)</f>
        <v>0</v>
      </c>
      <c r="AH12" s="181">
        <f>IF(V12&gt;0,AG12*INDEX(Scope_Labor_Rates!$F$6:$F$46,V12-5)*AA12,0)</f>
        <v>0</v>
      </c>
      <c r="AI12" s="178">
        <f>IF(V12&gt;0,P12*INDEX(Scope_Labor_Rates!$I$6:$I$46,V12-5),0)</f>
        <v>0</v>
      </c>
      <c r="AJ12" s="181">
        <f>IF(V12&gt;0,AI12*INDEX(Scope_Labor_Rates!$H$6:$H$46,V12-5)*AA12,0)</f>
        <v>0</v>
      </c>
      <c r="AK12" s="178">
        <f>IF(V12&gt;0,P12*INDEX(Scope_Labor_Rates!$K$6:$K$46,V12-5),0)</f>
        <v>0</v>
      </c>
      <c r="AL12" s="181">
        <f>IF(V12&gt;0,AK12*INDEX(Scope_Labor_Rates!$J$6:$J$46,V12-5)*AA12,0)</f>
        <v>0</v>
      </c>
      <c r="AM12" s="178">
        <f>IF(V12&gt;0,P12*INDEX(Scope_Labor_Rates!$M$6:$M$46,V12-5),0)</f>
        <v>0</v>
      </c>
      <c r="AN12" s="178">
        <f>IF(V12&gt;0,AM12*INDEX(Scope_Labor_Rates!$L$6:$L$46,V12-5)*AA12,0)</f>
        <v>0</v>
      </c>
      <c r="AO12" s="178">
        <f>IF(V12&gt;0,P12*INDEX(Scope_Labor_Rates!$O$6:$O$46,V12-5)*AA12,0)</f>
        <v>0</v>
      </c>
      <c r="AP12" s="181">
        <f>IF(V12&gt;0,P12*INDEX(Scope_Labor_Rates!$Q$6:$Q$46,V12-5)*AA12,0)</f>
        <v>0</v>
      </c>
      <c r="AQ12" s="178">
        <f t="shared" si="4"/>
        <v>0</v>
      </c>
      <c r="AR12" s="178">
        <f t="shared" si="5"/>
        <v>0</v>
      </c>
      <c r="AS12" s="178">
        <f t="shared" si="6"/>
        <v>0</v>
      </c>
      <c r="AT12" s="178">
        <f t="shared" si="7"/>
        <v>0</v>
      </c>
      <c r="AU12">
        <f t="shared" si="8"/>
        <v>0</v>
      </c>
    </row>
    <row r="13" spans="1:52">
      <c r="A13" t="str">
        <f>IF(All_Tasks!A13="","",All_Tasks!A13)</f>
        <v/>
      </c>
      <c r="B13" t="str">
        <f>IF(All_Tasks!B13="","",All_Tasks!B13)</f>
        <v/>
      </c>
      <c r="C13" t="str">
        <f>IF(All_Tasks!C13="","",All_Tasks!C13)</f>
        <v/>
      </c>
      <c r="D13" t="str">
        <f>IF(All_Tasks!D13="","",All_Tasks!D13)</f>
        <v/>
      </c>
      <c r="E13" t="str">
        <f>IF(All_Tasks!V13&lt;&gt;"",All_Tasks!V13,IF(All_Tasks!E13&lt;&gt;"",All_Tasks!E13,""))</f>
        <v/>
      </c>
      <c r="F13" t="str">
        <f>IF(All_Tasks!F13="","",All_Tasks!F13)</f>
        <v/>
      </c>
      <c r="G13" t="str">
        <f>IF(All_Tasks!G13="","",All_Tasks!G13)</f>
        <v/>
      </c>
      <c r="H13" s="231" t="str">
        <f>IF(All_Tasks!H13="","",All_Tasks!H13)</f>
        <v/>
      </c>
      <c r="I13" t="str">
        <f>IF(All_Tasks!I13="","",All_Tasks!I13)</f>
        <v/>
      </c>
      <c r="J13" t="str">
        <f>IF(All_Tasks!J13="","",All_Tasks!J13)</f>
        <v/>
      </c>
      <c r="K13" t="str">
        <f>IF(All_Tasks!K13="","",All_Tasks!K13)</f>
        <v/>
      </c>
      <c r="L13" s="231" t="str">
        <f>IF(All_Tasks!L13="","",All_Tasks!L13)</f>
        <v/>
      </c>
      <c r="M13" t="str">
        <f>IF(All_Tasks!M13="","",All_Tasks!M13)</f>
        <v/>
      </c>
      <c r="N13" t="str">
        <f>IF(All_Tasks!N13="","",All_Tasks!N13)</f>
        <v/>
      </c>
      <c r="O13" t="str">
        <f>IF(All_Tasks!O13="","",All_Tasks!O13)</f>
        <v/>
      </c>
      <c r="P13" s="181">
        <f>IF(All_Tasks!P13="",0,All_Tasks!P13)</f>
        <v>0</v>
      </c>
      <c r="Q13" s="181">
        <f>IF(All_Tasks!Q13="",0,All_Tasks!Q13)</f>
        <v>0</v>
      </c>
      <c r="R13" s="181">
        <f>IF(All_Tasks!R13="",0,All_Tasks!R13)</f>
        <v>0</v>
      </c>
      <c r="S13" s="181" t="str">
        <f>IF(All_Tasks!S13="","",All_Tasks!S13)</f>
        <v/>
      </c>
      <c r="T13" t="str">
        <f>IF(All_Tasks!T13="","",All_Tasks!T13)</f>
        <v/>
      </c>
      <c r="U13" t="str">
        <f>IF(All_Tasks!U13="","",All_Tasks!U13)</f>
        <v/>
      </c>
      <c r="V13">
        <f>IF(A13="",0,IFERROR(MATCH(A13,Scope_Labor_Rates!$A$6:$A$46,0)+5,0))</f>
        <v>0</v>
      </c>
      <c r="W13" s="178">
        <f>IF(V13&gt;0,INDEX(Scope_Labor_Rates!$C$6:$C$46,V13-5),0)</f>
        <v>0</v>
      </c>
      <c r="X13" s="178">
        <f>IF(V13&gt;0,INDEX(Scope_Labor_Rates!$C$6:$C$46,V13-5),0)</f>
        <v>0</v>
      </c>
      <c r="Y13" s="180">
        <f>IF(V13&gt;0,INDEX(Scope_Labor_Rates!$S$6:$S$46,V13-5),0)</f>
        <v>0</v>
      </c>
      <c r="Z13" s="180">
        <f>IF(V13&gt;0,INDEX(Scope_Labor_Rates!$R$6:$R$46,V13-5),1)</f>
        <v>1</v>
      </c>
      <c r="AA13" s="231">
        <f t="shared" si="0"/>
        <v>0</v>
      </c>
      <c r="AB13" t="str">
        <f t="shared" si="1"/>
        <v/>
      </c>
      <c r="AC13" s="178" t="str">
        <f t="shared" si="2"/>
        <v/>
      </c>
      <c r="AD13" s="181">
        <f t="shared" si="3"/>
        <v>0</v>
      </c>
      <c r="AE13" s="178">
        <f>IF(V13&gt;0,P13*INDEX(Scope_Labor_Rates!$E$6:$E$46,V13-5),0)</f>
        <v>0</v>
      </c>
      <c r="AF13" s="181">
        <f>IF(V13&gt;0,AE13*INDEX(Scope_Labor_Rates!$D$6:$D$46,V13-5)*AA13,0)</f>
        <v>0</v>
      </c>
      <c r="AG13" s="178">
        <f>IF(V13&gt;0,P13*INDEX(Scope_Labor_Rates!$G$6:$G$46,V13-5),0)</f>
        <v>0</v>
      </c>
      <c r="AH13" s="181">
        <f>IF(V13&gt;0,AG13*INDEX(Scope_Labor_Rates!$F$6:$F$46,V13-5)*AA13,0)</f>
        <v>0</v>
      </c>
      <c r="AI13" s="178">
        <f>IF(V13&gt;0,P13*INDEX(Scope_Labor_Rates!$I$6:$I$46,V13-5),0)</f>
        <v>0</v>
      </c>
      <c r="AJ13" s="181">
        <f>IF(V13&gt;0,AI13*INDEX(Scope_Labor_Rates!$H$6:$H$46,V13-5)*AA13,0)</f>
        <v>0</v>
      </c>
      <c r="AK13" s="178">
        <f>IF(V13&gt;0,P13*INDEX(Scope_Labor_Rates!$K$6:$K$46,V13-5),0)</f>
        <v>0</v>
      </c>
      <c r="AL13" s="181">
        <f>IF(V13&gt;0,AK13*INDEX(Scope_Labor_Rates!$J$6:$J$46,V13-5)*AA13,0)</f>
        <v>0</v>
      </c>
      <c r="AM13" s="178">
        <f>IF(V13&gt;0,P13*INDEX(Scope_Labor_Rates!$M$6:$M$46,V13-5),0)</f>
        <v>0</v>
      </c>
      <c r="AN13" s="178">
        <f>IF(V13&gt;0,AM13*INDEX(Scope_Labor_Rates!$L$6:$L$46,V13-5)*AA13,0)</f>
        <v>0</v>
      </c>
      <c r="AO13" s="178">
        <f>IF(V13&gt;0,P13*INDEX(Scope_Labor_Rates!$O$6:$O$46,V13-5)*AA13,0)</f>
        <v>0</v>
      </c>
      <c r="AP13" s="181">
        <f>IF(V13&gt;0,P13*INDEX(Scope_Labor_Rates!$Q$6:$Q$46,V13-5)*AA13,0)</f>
        <v>0</v>
      </c>
      <c r="AQ13" s="178">
        <f t="shared" si="4"/>
        <v>0</v>
      </c>
      <c r="AR13" s="178">
        <f t="shared" si="5"/>
        <v>0</v>
      </c>
      <c r="AS13" s="178">
        <f t="shared" si="6"/>
        <v>0</v>
      </c>
      <c r="AT13" s="178">
        <f t="shared" si="7"/>
        <v>0</v>
      </c>
      <c r="AU13">
        <f t="shared" si="8"/>
        <v>0</v>
      </c>
    </row>
    <row r="14" spans="1:52">
      <c r="A14" t="str">
        <f>IF(All_Tasks!A14="","",All_Tasks!A14)</f>
        <v/>
      </c>
      <c r="B14" t="str">
        <f>IF(All_Tasks!B14="","",All_Tasks!B14)</f>
        <v/>
      </c>
      <c r="C14" t="str">
        <f>IF(All_Tasks!C14="","",All_Tasks!C14)</f>
        <v/>
      </c>
      <c r="D14" t="str">
        <f>IF(All_Tasks!D14="","",All_Tasks!D14)</f>
        <v/>
      </c>
      <c r="E14" t="str">
        <f>IF(All_Tasks!V14&lt;&gt;"",All_Tasks!V14,IF(All_Tasks!E14&lt;&gt;"",All_Tasks!E14,""))</f>
        <v/>
      </c>
      <c r="F14" t="str">
        <f>IF(All_Tasks!F14="","",All_Tasks!F14)</f>
        <v/>
      </c>
      <c r="G14" t="str">
        <f>IF(All_Tasks!G14="","",All_Tasks!G14)</f>
        <v/>
      </c>
      <c r="H14" s="231" t="str">
        <f>IF(All_Tasks!H14="","",All_Tasks!H14)</f>
        <v/>
      </c>
      <c r="I14" t="str">
        <f>IF(All_Tasks!I14="","",All_Tasks!I14)</f>
        <v/>
      </c>
      <c r="J14" t="str">
        <f>IF(All_Tasks!J14="","",All_Tasks!J14)</f>
        <v/>
      </c>
      <c r="K14" t="str">
        <f>IF(All_Tasks!K14="","",All_Tasks!K14)</f>
        <v/>
      </c>
      <c r="L14" s="231" t="str">
        <f>IF(All_Tasks!L14="","",All_Tasks!L14)</f>
        <v/>
      </c>
      <c r="M14" t="str">
        <f>IF(All_Tasks!M14="","",All_Tasks!M14)</f>
        <v/>
      </c>
      <c r="N14" t="str">
        <f>IF(All_Tasks!N14="","",All_Tasks!N14)</f>
        <v/>
      </c>
      <c r="O14" t="str">
        <f>IF(All_Tasks!O14="","",All_Tasks!O14)</f>
        <v/>
      </c>
      <c r="P14" s="181">
        <f>IF(All_Tasks!P14="",0,All_Tasks!P14)</f>
        <v>0</v>
      </c>
      <c r="Q14" s="181">
        <f>IF(All_Tasks!Q14="",0,All_Tasks!Q14)</f>
        <v>0</v>
      </c>
      <c r="R14" s="181">
        <f>IF(All_Tasks!R14="",0,All_Tasks!R14)</f>
        <v>0</v>
      </c>
      <c r="S14" s="181" t="str">
        <f>IF(All_Tasks!S14="","",All_Tasks!S14)</f>
        <v/>
      </c>
      <c r="T14" t="str">
        <f>IF(All_Tasks!T14="","",All_Tasks!T14)</f>
        <v/>
      </c>
      <c r="U14" t="str">
        <f>IF(All_Tasks!U14="","",All_Tasks!U14)</f>
        <v/>
      </c>
      <c r="V14">
        <f>IF(A14="",0,IFERROR(MATCH(A14,Scope_Labor_Rates!$A$6:$A$46,0)+5,0))</f>
        <v>0</v>
      </c>
      <c r="W14" s="178">
        <f>IF(V14&gt;0,INDEX(Scope_Labor_Rates!$C$6:$C$46,V14-5),0)</f>
        <v>0</v>
      </c>
      <c r="X14" s="178">
        <f>IF(V14&gt;0,INDEX(Scope_Labor_Rates!$C$6:$C$46,V14-5),0)</f>
        <v>0</v>
      </c>
      <c r="Y14" s="180">
        <f>IF(V14&gt;0,INDEX(Scope_Labor_Rates!$S$6:$S$46,V14-5),0)</f>
        <v>0</v>
      </c>
      <c r="Z14" s="180">
        <f>IF(V14&gt;0,INDEX(Scope_Labor_Rates!$R$6:$R$46,V14-5),1)</f>
        <v>1</v>
      </c>
      <c r="AA14" s="231">
        <f t="shared" si="0"/>
        <v>0</v>
      </c>
      <c r="AB14" t="str">
        <f t="shared" si="1"/>
        <v/>
      </c>
      <c r="AC14" s="178" t="str">
        <f t="shared" si="2"/>
        <v/>
      </c>
      <c r="AD14" s="181">
        <f t="shared" si="3"/>
        <v>0</v>
      </c>
      <c r="AE14" s="178">
        <f>IF(V14&gt;0,P14*INDEX(Scope_Labor_Rates!$E$6:$E$46,V14-5),0)</f>
        <v>0</v>
      </c>
      <c r="AF14" s="181">
        <f>IF(V14&gt;0,AE14*INDEX(Scope_Labor_Rates!$D$6:$D$46,V14-5)*AA14,0)</f>
        <v>0</v>
      </c>
      <c r="AG14" s="178">
        <f>IF(V14&gt;0,P14*INDEX(Scope_Labor_Rates!$G$6:$G$46,V14-5),0)</f>
        <v>0</v>
      </c>
      <c r="AH14" s="181">
        <f>IF(V14&gt;0,AG14*INDEX(Scope_Labor_Rates!$F$6:$F$46,V14-5)*AA14,0)</f>
        <v>0</v>
      </c>
      <c r="AI14" s="178">
        <f>IF(V14&gt;0,P14*INDEX(Scope_Labor_Rates!$I$6:$I$46,V14-5),0)</f>
        <v>0</v>
      </c>
      <c r="AJ14" s="181">
        <f>IF(V14&gt;0,AI14*INDEX(Scope_Labor_Rates!$H$6:$H$46,V14-5)*AA14,0)</f>
        <v>0</v>
      </c>
      <c r="AK14" s="178">
        <f>IF(V14&gt;0,P14*INDEX(Scope_Labor_Rates!$K$6:$K$46,V14-5),0)</f>
        <v>0</v>
      </c>
      <c r="AL14" s="181">
        <f>IF(V14&gt;0,AK14*INDEX(Scope_Labor_Rates!$J$6:$J$46,V14-5)*AA14,0)</f>
        <v>0</v>
      </c>
      <c r="AM14" s="178">
        <f>IF(V14&gt;0,P14*INDEX(Scope_Labor_Rates!$M$6:$M$46,V14-5),0)</f>
        <v>0</v>
      </c>
      <c r="AN14" s="178">
        <f>IF(V14&gt;0,AM14*INDEX(Scope_Labor_Rates!$L$6:$L$46,V14-5)*AA14,0)</f>
        <v>0</v>
      </c>
      <c r="AO14" s="178">
        <f>IF(V14&gt;0,P14*INDEX(Scope_Labor_Rates!$O$6:$O$46,V14-5)*AA14,0)</f>
        <v>0</v>
      </c>
      <c r="AP14" s="181">
        <f>IF(V14&gt;0,P14*INDEX(Scope_Labor_Rates!$Q$6:$Q$46,V14-5)*AA14,0)</f>
        <v>0</v>
      </c>
      <c r="AQ14" s="178">
        <f t="shared" si="4"/>
        <v>0</v>
      </c>
      <c r="AR14" s="178">
        <f t="shared" si="5"/>
        <v>0</v>
      </c>
      <c r="AS14" s="178">
        <f t="shared" si="6"/>
        <v>0</v>
      </c>
      <c r="AT14" s="178">
        <f t="shared" si="7"/>
        <v>0</v>
      </c>
      <c r="AU14">
        <f t="shared" si="8"/>
        <v>0</v>
      </c>
    </row>
    <row r="15" spans="1:52">
      <c r="A15" t="str">
        <f>IF(All_Tasks!A15="","",All_Tasks!A15)</f>
        <v/>
      </c>
      <c r="B15" t="str">
        <f>IF(All_Tasks!B15="","",All_Tasks!B15)</f>
        <v/>
      </c>
      <c r="C15" t="str">
        <f>IF(All_Tasks!C15="","",All_Tasks!C15)</f>
        <v/>
      </c>
      <c r="D15" t="str">
        <f>IF(All_Tasks!D15="","",All_Tasks!D15)</f>
        <v/>
      </c>
      <c r="E15" t="str">
        <f>IF(All_Tasks!V15&lt;&gt;"",All_Tasks!V15,IF(All_Tasks!E15&lt;&gt;"",All_Tasks!E15,""))</f>
        <v/>
      </c>
      <c r="F15" t="str">
        <f>IF(All_Tasks!F15="","",All_Tasks!F15)</f>
        <v/>
      </c>
      <c r="G15" t="str">
        <f>IF(All_Tasks!G15="","",All_Tasks!G15)</f>
        <v/>
      </c>
      <c r="H15" s="231" t="str">
        <f>IF(All_Tasks!H15="","",All_Tasks!H15)</f>
        <v/>
      </c>
      <c r="I15" t="str">
        <f>IF(All_Tasks!I15="","",All_Tasks!I15)</f>
        <v/>
      </c>
      <c r="J15" t="str">
        <f>IF(All_Tasks!J15="","",All_Tasks!J15)</f>
        <v/>
      </c>
      <c r="K15" t="str">
        <f>IF(All_Tasks!K15="","",All_Tasks!K15)</f>
        <v/>
      </c>
      <c r="L15" s="231" t="str">
        <f>IF(All_Tasks!L15="","",All_Tasks!L15)</f>
        <v/>
      </c>
      <c r="M15" t="str">
        <f>IF(All_Tasks!M15="","",All_Tasks!M15)</f>
        <v/>
      </c>
      <c r="N15" t="str">
        <f>IF(All_Tasks!N15="","",All_Tasks!N15)</f>
        <v/>
      </c>
      <c r="O15" t="str">
        <f>IF(All_Tasks!O15="","",All_Tasks!O15)</f>
        <v/>
      </c>
      <c r="P15" s="181">
        <f>IF(All_Tasks!P15="",0,All_Tasks!P15)</f>
        <v>0</v>
      </c>
      <c r="Q15" s="181">
        <f>IF(All_Tasks!Q15="",0,All_Tasks!Q15)</f>
        <v>0</v>
      </c>
      <c r="R15" s="181">
        <f>IF(All_Tasks!R15="",0,All_Tasks!R15)</f>
        <v>0</v>
      </c>
      <c r="S15" s="181" t="str">
        <f>IF(All_Tasks!S15="","",All_Tasks!S15)</f>
        <v/>
      </c>
      <c r="T15" t="str">
        <f>IF(All_Tasks!T15="","",All_Tasks!T15)</f>
        <v/>
      </c>
      <c r="U15" t="str">
        <f>IF(All_Tasks!U15="","",All_Tasks!U15)</f>
        <v/>
      </c>
      <c r="V15">
        <f>IF(A15="",0,IFERROR(MATCH(A15,Scope_Labor_Rates!$A$6:$A$46,0)+5,0))</f>
        <v>0</v>
      </c>
      <c r="W15" s="178">
        <f>IF(V15&gt;0,INDEX(Scope_Labor_Rates!$C$6:$C$46,V15-5),0)</f>
        <v>0</v>
      </c>
      <c r="X15" s="178">
        <f>IF(V15&gt;0,INDEX(Scope_Labor_Rates!$C$6:$C$46,V15-5),0)</f>
        <v>0</v>
      </c>
      <c r="Y15" s="180">
        <f>IF(V15&gt;0,INDEX(Scope_Labor_Rates!$S$6:$S$46,V15-5),0)</f>
        <v>0</v>
      </c>
      <c r="Z15" s="180">
        <f>IF(V15&gt;0,INDEX(Scope_Labor_Rates!$R$6:$R$46,V15-5),1)</f>
        <v>1</v>
      </c>
      <c r="AA15" s="231">
        <f t="shared" si="0"/>
        <v>0</v>
      </c>
      <c r="AB15" t="str">
        <f t="shared" si="1"/>
        <v/>
      </c>
      <c r="AC15" s="178" t="str">
        <f t="shared" si="2"/>
        <v/>
      </c>
      <c r="AD15" s="181">
        <f t="shared" si="3"/>
        <v>0</v>
      </c>
      <c r="AE15" s="178">
        <f>IF(V15&gt;0,P15*INDEX(Scope_Labor_Rates!$E$6:$E$46,V15-5),0)</f>
        <v>0</v>
      </c>
      <c r="AF15" s="181">
        <f>IF(V15&gt;0,AE15*INDEX(Scope_Labor_Rates!$D$6:$D$46,V15-5)*AA15,0)</f>
        <v>0</v>
      </c>
      <c r="AG15" s="178">
        <f>IF(V15&gt;0,P15*INDEX(Scope_Labor_Rates!$G$6:$G$46,V15-5),0)</f>
        <v>0</v>
      </c>
      <c r="AH15" s="181">
        <f>IF(V15&gt;0,AG15*INDEX(Scope_Labor_Rates!$F$6:$F$46,V15-5)*AA15,0)</f>
        <v>0</v>
      </c>
      <c r="AI15" s="178">
        <f>IF(V15&gt;0,P15*INDEX(Scope_Labor_Rates!$I$6:$I$46,V15-5),0)</f>
        <v>0</v>
      </c>
      <c r="AJ15" s="181">
        <f>IF(V15&gt;0,AI15*INDEX(Scope_Labor_Rates!$H$6:$H$46,V15-5)*AA15,0)</f>
        <v>0</v>
      </c>
      <c r="AK15" s="178">
        <f>IF(V15&gt;0,P15*INDEX(Scope_Labor_Rates!$K$6:$K$46,V15-5),0)</f>
        <v>0</v>
      </c>
      <c r="AL15" s="181">
        <f>IF(V15&gt;0,AK15*INDEX(Scope_Labor_Rates!$J$6:$J$46,V15-5)*AA15,0)</f>
        <v>0</v>
      </c>
      <c r="AM15" s="178">
        <f>IF(V15&gt;0,P15*INDEX(Scope_Labor_Rates!$M$6:$M$46,V15-5),0)</f>
        <v>0</v>
      </c>
      <c r="AN15" s="178">
        <f>IF(V15&gt;0,AM15*INDEX(Scope_Labor_Rates!$L$6:$L$46,V15-5)*AA15,0)</f>
        <v>0</v>
      </c>
      <c r="AO15" s="178">
        <f>IF(V15&gt;0,P15*INDEX(Scope_Labor_Rates!$O$6:$O$46,V15-5)*AA15,0)</f>
        <v>0</v>
      </c>
      <c r="AP15" s="181">
        <f>IF(V15&gt;0,P15*INDEX(Scope_Labor_Rates!$Q$6:$Q$46,V15-5)*AA15,0)</f>
        <v>0</v>
      </c>
      <c r="AQ15" s="178">
        <f t="shared" si="4"/>
        <v>0</v>
      </c>
      <c r="AR15" s="178">
        <f t="shared" si="5"/>
        <v>0</v>
      </c>
      <c r="AS15" s="178">
        <f t="shared" si="6"/>
        <v>0</v>
      </c>
      <c r="AT15" s="178">
        <f t="shared" si="7"/>
        <v>0</v>
      </c>
      <c r="AU15">
        <f t="shared" si="8"/>
        <v>0</v>
      </c>
    </row>
    <row r="16" spans="1:52">
      <c r="A16" t="str">
        <f>IF(All_Tasks!A16="","",All_Tasks!A16)</f>
        <v/>
      </c>
      <c r="B16" t="str">
        <f>IF(All_Tasks!B16="","",All_Tasks!B16)</f>
        <v/>
      </c>
      <c r="C16" t="str">
        <f>IF(All_Tasks!C16="","",All_Tasks!C16)</f>
        <v/>
      </c>
      <c r="D16" t="str">
        <f>IF(All_Tasks!D16="","",All_Tasks!D16)</f>
        <v/>
      </c>
      <c r="E16" t="str">
        <f>IF(All_Tasks!V16&lt;&gt;"",All_Tasks!V16,IF(All_Tasks!E16&lt;&gt;"",All_Tasks!E16,""))</f>
        <v/>
      </c>
      <c r="F16" t="str">
        <f>IF(All_Tasks!F16="","",All_Tasks!F16)</f>
        <v/>
      </c>
      <c r="G16" t="str">
        <f>IF(All_Tasks!G16="","",All_Tasks!G16)</f>
        <v/>
      </c>
      <c r="H16" s="231" t="str">
        <f>IF(All_Tasks!H16="","",All_Tasks!H16)</f>
        <v/>
      </c>
      <c r="I16" t="str">
        <f>IF(All_Tasks!I16="","",All_Tasks!I16)</f>
        <v/>
      </c>
      <c r="J16" t="str">
        <f>IF(All_Tasks!J16="","",All_Tasks!J16)</f>
        <v/>
      </c>
      <c r="K16" t="str">
        <f>IF(All_Tasks!K16="","",All_Tasks!K16)</f>
        <v/>
      </c>
      <c r="L16" s="231" t="str">
        <f>IF(All_Tasks!L16="","",All_Tasks!L16)</f>
        <v/>
      </c>
      <c r="M16" t="str">
        <f>IF(All_Tasks!M16="","",All_Tasks!M16)</f>
        <v/>
      </c>
      <c r="N16" t="str">
        <f>IF(All_Tasks!N16="","",All_Tasks!N16)</f>
        <v/>
      </c>
      <c r="O16" t="str">
        <f>IF(All_Tasks!O16="","",All_Tasks!O16)</f>
        <v/>
      </c>
      <c r="P16" s="181">
        <f>IF(All_Tasks!P16="",0,All_Tasks!P16)</f>
        <v>0</v>
      </c>
      <c r="Q16" s="181">
        <f>IF(All_Tasks!Q16="",0,All_Tasks!Q16)</f>
        <v>0</v>
      </c>
      <c r="R16" s="181">
        <f>IF(All_Tasks!R16="",0,All_Tasks!R16)</f>
        <v>0</v>
      </c>
      <c r="S16" s="181" t="str">
        <f>IF(All_Tasks!S16="","",All_Tasks!S16)</f>
        <v/>
      </c>
      <c r="T16" t="str">
        <f>IF(All_Tasks!T16="","",All_Tasks!T16)</f>
        <v/>
      </c>
      <c r="U16" t="str">
        <f>IF(All_Tasks!U16="","",All_Tasks!U16)</f>
        <v/>
      </c>
      <c r="V16">
        <f>IF(A16="",0,IFERROR(MATCH(A16,Scope_Labor_Rates!$A$6:$A$46,0)+5,0))</f>
        <v>0</v>
      </c>
      <c r="W16" s="178">
        <f>IF(V16&gt;0,INDEX(Scope_Labor_Rates!$C$6:$C$46,V16-5),0)</f>
        <v>0</v>
      </c>
      <c r="X16" s="178">
        <f>IF(V16&gt;0,INDEX(Scope_Labor_Rates!$C$6:$C$46,V16-5),0)</f>
        <v>0</v>
      </c>
      <c r="Y16" s="180">
        <f>IF(V16&gt;0,INDEX(Scope_Labor_Rates!$S$6:$S$46,V16-5),0)</f>
        <v>0</v>
      </c>
      <c r="Z16" s="180">
        <f>IF(V16&gt;0,INDEX(Scope_Labor_Rates!$R$6:$R$46,V16-5),1)</f>
        <v>1</v>
      </c>
      <c r="AA16" s="231">
        <f t="shared" si="0"/>
        <v>0</v>
      </c>
      <c r="AB16" t="str">
        <f t="shared" si="1"/>
        <v/>
      </c>
      <c r="AC16" s="178" t="str">
        <f t="shared" si="2"/>
        <v/>
      </c>
      <c r="AD16" s="181">
        <f t="shared" si="3"/>
        <v>0</v>
      </c>
      <c r="AE16" s="178">
        <f>IF(V16&gt;0,P16*INDEX(Scope_Labor_Rates!$E$6:$E$46,V16-5),0)</f>
        <v>0</v>
      </c>
      <c r="AF16" s="181">
        <f>IF(V16&gt;0,AE16*INDEX(Scope_Labor_Rates!$D$6:$D$46,V16-5)*AA16,0)</f>
        <v>0</v>
      </c>
      <c r="AG16" s="178">
        <f>IF(V16&gt;0,P16*INDEX(Scope_Labor_Rates!$G$6:$G$46,V16-5),0)</f>
        <v>0</v>
      </c>
      <c r="AH16" s="181">
        <f>IF(V16&gt;0,AG16*INDEX(Scope_Labor_Rates!$F$6:$F$46,V16-5)*AA16,0)</f>
        <v>0</v>
      </c>
      <c r="AI16" s="178">
        <f>IF(V16&gt;0,P16*INDEX(Scope_Labor_Rates!$I$6:$I$46,V16-5),0)</f>
        <v>0</v>
      </c>
      <c r="AJ16" s="181">
        <f>IF(V16&gt;0,AI16*INDEX(Scope_Labor_Rates!$H$6:$H$46,V16-5)*AA16,0)</f>
        <v>0</v>
      </c>
      <c r="AK16" s="178">
        <f>IF(V16&gt;0,P16*INDEX(Scope_Labor_Rates!$K$6:$K$46,V16-5),0)</f>
        <v>0</v>
      </c>
      <c r="AL16" s="181">
        <f>IF(V16&gt;0,AK16*INDEX(Scope_Labor_Rates!$J$6:$J$46,V16-5)*AA16,0)</f>
        <v>0</v>
      </c>
      <c r="AM16" s="178">
        <f>IF(V16&gt;0,P16*INDEX(Scope_Labor_Rates!$M$6:$M$46,V16-5),0)</f>
        <v>0</v>
      </c>
      <c r="AN16" s="178">
        <f>IF(V16&gt;0,AM16*INDEX(Scope_Labor_Rates!$L$6:$L$46,V16-5)*AA16,0)</f>
        <v>0</v>
      </c>
      <c r="AO16" s="178">
        <f>IF(V16&gt;0,P16*INDEX(Scope_Labor_Rates!$O$6:$O$46,V16-5)*AA16,0)</f>
        <v>0</v>
      </c>
      <c r="AP16" s="181">
        <f>IF(V16&gt;0,P16*INDEX(Scope_Labor_Rates!$Q$6:$Q$46,V16-5)*AA16,0)</f>
        <v>0</v>
      </c>
      <c r="AQ16" s="178">
        <f t="shared" si="4"/>
        <v>0</v>
      </c>
      <c r="AR16" s="178">
        <f t="shared" si="5"/>
        <v>0</v>
      </c>
      <c r="AS16" s="178">
        <f t="shared" si="6"/>
        <v>0</v>
      </c>
      <c r="AT16" s="178">
        <f t="shared" si="7"/>
        <v>0</v>
      </c>
      <c r="AU16">
        <f t="shared" si="8"/>
        <v>0</v>
      </c>
    </row>
    <row r="17" spans="1:47">
      <c r="A17" t="str">
        <f>IF(All_Tasks!A17="","",All_Tasks!A17)</f>
        <v/>
      </c>
      <c r="B17" t="str">
        <f>IF(All_Tasks!B17="","",All_Tasks!B17)</f>
        <v/>
      </c>
      <c r="C17" t="str">
        <f>IF(All_Tasks!C17="","",All_Tasks!C17)</f>
        <v/>
      </c>
      <c r="D17" t="str">
        <f>IF(All_Tasks!D17="","",All_Tasks!D17)</f>
        <v/>
      </c>
      <c r="E17" t="str">
        <f>IF(All_Tasks!V17&lt;&gt;"",All_Tasks!V17,IF(All_Tasks!E17&lt;&gt;"",All_Tasks!E17,""))</f>
        <v/>
      </c>
      <c r="F17" t="str">
        <f>IF(All_Tasks!F17="","",All_Tasks!F17)</f>
        <v/>
      </c>
      <c r="G17" t="str">
        <f>IF(All_Tasks!G17="","",All_Tasks!G17)</f>
        <v/>
      </c>
      <c r="H17" s="231" t="str">
        <f>IF(All_Tasks!H17="","",All_Tasks!H17)</f>
        <v/>
      </c>
      <c r="I17" t="str">
        <f>IF(All_Tasks!I17="","",All_Tasks!I17)</f>
        <v/>
      </c>
      <c r="J17" t="str">
        <f>IF(All_Tasks!J17="","",All_Tasks!J17)</f>
        <v/>
      </c>
      <c r="K17" t="str">
        <f>IF(All_Tasks!K17="","",All_Tasks!K17)</f>
        <v/>
      </c>
      <c r="L17" s="231" t="str">
        <f>IF(All_Tasks!L17="","",All_Tasks!L17)</f>
        <v/>
      </c>
      <c r="M17" t="str">
        <f>IF(All_Tasks!M17="","",All_Tasks!M17)</f>
        <v/>
      </c>
      <c r="N17" t="str">
        <f>IF(All_Tasks!N17="","",All_Tasks!N17)</f>
        <v/>
      </c>
      <c r="O17" t="str">
        <f>IF(All_Tasks!O17="","",All_Tasks!O17)</f>
        <v/>
      </c>
      <c r="P17" s="181">
        <f>IF(All_Tasks!P17="",0,All_Tasks!P17)</f>
        <v>0</v>
      </c>
      <c r="Q17" s="181">
        <f>IF(All_Tasks!Q17="",0,All_Tasks!Q17)</f>
        <v>0</v>
      </c>
      <c r="R17" s="181">
        <f>IF(All_Tasks!R17="",0,All_Tasks!R17)</f>
        <v>0</v>
      </c>
      <c r="S17" s="181" t="str">
        <f>IF(All_Tasks!S17="","",All_Tasks!S17)</f>
        <v/>
      </c>
      <c r="T17" t="str">
        <f>IF(All_Tasks!T17="","",All_Tasks!T17)</f>
        <v/>
      </c>
      <c r="U17" t="str">
        <f>IF(All_Tasks!U17="","",All_Tasks!U17)</f>
        <v/>
      </c>
      <c r="V17">
        <f>IF(A17="",0,IFERROR(MATCH(A17,Scope_Labor_Rates!$A$6:$A$46,0)+5,0))</f>
        <v>0</v>
      </c>
      <c r="W17" s="178">
        <f>IF(V17&gt;0,INDEX(Scope_Labor_Rates!$C$6:$C$46,V17-5),0)</f>
        <v>0</v>
      </c>
      <c r="X17" s="178">
        <f>IF(V17&gt;0,INDEX(Scope_Labor_Rates!$C$6:$C$46,V17-5),0)</f>
        <v>0</v>
      </c>
      <c r="Y17" s="180">
        <f>IF(V17&gt;0,INDEX(Scope_Labor_Rates!$S$6:$S$46,V17-5),0)</f>
        <v>0</v>
      </c>
      <c r="Z17" s="180">
        <f>IF(V17&gt;0,INDEX(Scope_Labor_Rates!$R$6:$R$46,V17-5),1)</f>
        <v>1</v>
      </c>
      <c r="AA17" s="231">
        <f t="shared" si="0"/>
        <v>0</v>
      </c>
      <c r="AB17" t="str">
        <f t="shared" si="1"/>
        <v/>
      </c>
      <c r="AC17" s="178" t="str">
        <f t="shared" si="2"/>
        <v/>
      </c>
      <c r="AD17" s="181">
        <f t="shared" si="3"/>
        <v>0</v>
      </c>
      <c r="AE17" s="178">
        <f>IF(V17&gt;0,P17*INDEX(Scope_Labor_Rates!$E$6:$E$46,V17-5),0)</f>
        <v>0</v>
      </c>
      <c r="AF17" s="181">
        <f>IF(V17&gt;0,AE17*INDEX(Scope_Labor_Rates!$D$6:$D$46,V17-5)*AA17,0)</f>
        <v>0</v>
      </c>
      <c r="AG17" s="178">
        <f>IF(V17&gt;0,P17*INDEX(Scope_Labor_Rates!$G$6:$G$46,V17-5),0)</f>
        <v>0</v>
      </c>
      <c r="AH17" s="181">
        <f>IF(V17&gt;0,AG17*INDEX(Scope_Labor_Rates!$F$6:$F$46,V17-5)*AA17,0)</f>
        <v>0</v>
      </c>
      <c r="AI17" s="178">
        <f>IF(V17&gt;0,P17*INDEX(Scope_Labor_Rates!$I$6:$I$46,V17-5),0)</f>
        <v>0</v>
      </c>
      <c r="AJ17" s="181">
        <f>IF(V17&gt;0,AI17*INDEX(Scope_Labor_Rates!$H$6:$H$46,V17-5)*AA17,0)</f>
        <v>0</v>
      </c>
      <c r="AK17" s="178">
        <f>IF(V17&gt;0,P17*INDEX(Scope_Labor_Rates!$K$6:$K$46,V17-5),0)</f>
        <v>0</v>
      </c>
      <c r="AL17" s="181">
        <f>IF(V17&gt;0,AK17*INDEX(Scope_Labor_Rates!$J$6:$J$46,V17-5)*AA17,0)</f>
        <v>0</v>
      </c>
      <c r="AM17" s="178">
        <f>IF(V17&gt;0,P17*INDEX(Scope_Labor_Rates!$M$6:$M$46,V17-5),0)</f>
        <v>0</v>
      </c>
      <c r="AN17" s="178">
        <f>IF(V17&gt;0,AM17*INDEX(Scope_Labor_Rates!$L$6:$L$46,V17-5)*AA17,0)</f>
        <v>0</v>
      </c>
      <c r="AO17" s="178">
        <f>IF(V17&gt;0,P17*INDEX(Scope_Labor_Rates!$O$6:$O$46,V17-5)*AA17,0)</f>
        <v>0</v>
      </c>
      <c r="AP17" s="181">
        <f>IF(V17&gt;0,P17*INDEX(Scope_Labor_Rates!$Q$6:$Q$46,V17-5)*AA17,0)</f>
        <v>0</v>
      </c>
      <c r="AQ17" s="178">
        <f t="shared" si="4"/>
        <v>0</v>
      </c>
      <c r="AR17" s="178">
        <f t="shared" si="5"/>
        <v>0</v>
      </c>
      <c r="AS17" s="178">
        <f t="shared" si="6"/>
        <v>0</v>
      </c>
      <c r="AT17" s="178">
        <f t="shared" si="7"/>
        <v>0</v>
      </c>
      <c r="AU17">
        <f t="shared" si="8"/>
        <v>0</v>
      </c>
    </row>
    <row r="18" spans="1:47">
      <c r="A18" t="str">
        <f>IF(All_Tasks!A18="","",All_Tasks!A18)</f>
        <v/>
      </c>
      <c r="B18" t="str">
        <f>IF(All_Tasks!B18="","",All_Tasks!B18)</f>
        <v/>
      </c>
      <c r="C18" t="str">
        <f>IF(All_Tasks!C18="","",All_Tasks!C18)</f>
        <v/>
      </c>
      <c r="D18" t="str">
        <f>IF(All_Tasks!D18="","",All_Tasks!D18)</f>
        <v/>
      </c>
      <c r="E18" t="str">
        <f>IF(All_Tasks!V18&lt;&gt;"",All_Tasks!V18,IF(All_Tasks!E18&lt;&gt;"",All_Tasks!E18,""))</f>
        <v/>
      </c>
      <c r="F18" t="str">
        <f>IF(All_Tasks!F18="","",All_Tasks!F18)</f>
        <v/>
      </c>
      <c r="G18" t="str">
        <f>IF(All_Tasks!G18="","",All_Tasks!G18)</f>
        <v/>
      </c>
      <c r="H18" s="231" t="str">
        <f>IF(All_Tasks!H18="","",All_Tasks!H18)</f>
        <v/>
      </c>
      <c r="I18" t="str">
        <f>IF(All_Tasks!I18="","",All_Tasks!I18)</f>
        <v/>
      </c>
      <c r="J18" t="str">
        <f>IF(All_Tasks!J18="","",All_Tasks!J18)</f>
        <v/>
      </c>
      <c r="K18" t="str">
        <f>IF(All_Tasks!K18="","",All_Tasks!K18)</f>
        <v/>
      </c>
      <c r="L18" s="231" t="str">
        <f>IF(All_Tasks!L18="","",All_Tasks!L18)</f>
        <v/>
      </c>
      <c r="M18" t="str">
        <f>IF(All_Tasks!M18="","",All_Tasks!M18)</f>
        <v/>
      </c>
      <c r="N18" t="str">
        <f>IF(All_Tasks!N18="","",All_Tasks!N18)</f>
        <v/>
      </c>
      <c r="O18" t="str">
        <f>IF(All_Tasks!O18="","",All_Tasks!O18)</f>
        <v/>
      </c>
      <c r="P18" s="181">
        <f>IF(All_Tasks!P18="",0,All_Tasks!P18)</f>
        <v>0</v>
      </c>
      <c r="Q18" s="181">
        <f>IF(All_Tasks!Q18="",0,All_Tasks!Q18)</f>
        <v>0</v>
      </c>
      <c r="R18" s="181">
        <f>IF(All_Tasks!R18="",0,All_Tasks!R18)</f>
        <v>0</v>
      </c>
      <c r="S18" s="181" t="str">
        <f>IF(All_Tasks!S18="","",All_Tasks!S18)</f>
        <v/>
      </c>
      <c r="T18" t="str">
        <f>IF(All_Tasks!T18="","",All_Tasks!T18)</f>
        <v/>
      </c>
      <c r="U18" t="str">
        <f>IF(All_Tasks!U18="","",All_Tasks!U18)</f>
        <v/>
      </c>
      <c r="V18">
        <f>IF(A18="",0,IFERROR(MATCH(A18,Scope_Labor_Rates!$A$6:$A$46,0)+5,0))</f>
        <v>0</v>
      </c>
      <c r="W18" s="178">
        <f>IF(V18&gt;0,INDEX(Scope_Labor_Rates!$C$6:$C$46,V18-5),0)</f>
        <v>0</v>
      </c>
      <c r="X18" s="178">
        <f>IF(V18&gt;0,INDEX(Scope_Labor_Rates!$C$6:$C$46,V18-5),0)</f>
        <v>0</v>
      </c>
      <c r="Y18" s="180">
        <f>IF(V18&gt;0,INDEX(Scope_Labor_Rates!$S$6:$S$46,V18-5),0)</f>
        <v>0</v>
      </c>
      <c r="Z18" s="180">
        <f>IF(V18&gt;0,INDEX(Scope_Labor_Rates!$R$6:$R$46,V18-5),1)</f>
        <v>1</v>
      </c>
      <c r="AA18" s="231">
        <f t="shared" si="0"/>
        <v>0</v>
      </c>
      <c r="AB18" t="str">
        <f t="shared" si="1"/>
        <v/>
      </c>
      <c r="AC18" s="178" t="str">
        <f t="shared" si="2"/>
        <v/>
      </c>
      <c r="AD18" s="181">
        <f t="shared" si="3"/>
        <v>0</v>
      </c>
      <c r="AE18" s="178">
        <f>IF(V18&gt;0,P18*INDEX(Scope_Labor_Rates!$E$6:$E$46,V18-5),0)</f>
        <v>0</v>
      </c>
      <c r="AF18" s="181">
        <f>IF(V18&gt;0,AE18*INDEX(Scope_Labor_Rates!$D$6:$D$46,V18-5)*AA18,0)</f>
        <v>0</v>
      </c>
      <c r="AG18" s="178">
        <f>IF(V18&gt;0,P18*INDEX(Scope_Labor_Rates!$G$6:$G$46,V18-5),0)</f>
        <v>0</v>
      </c>
      <c r="AH18" s="181">
        <f>IF(V18&gt;0,AG18*INDEX(Scope_Labor_Rates!$F$6:$F$46,V18-5)*AA18,0)</f>
        <v>0</v>
      </c>
      <c r="AI18" s="178">
        <f>IF(V18&gt;0,P18*INDEX(Scope_Labor_Rates!$I$6:$I$46,V18-5),0)</f>
        <v>0</v>
      </c>
      <c r="AJ18" s="181">
        <f>IF(V18&gt;0,AI18*INDEX(Scope_Labor_Rates!$H$6:$H$46,V18-5)*AA18,0)</f>
        <v>0</v>
      </c>
      <c r="AK18" s="178">
        <f>IF(V18&gt;0,P18*INDEX(Scope_Labor_Rates!$K$6:$K$46,V18-5),0)</f>
        <v>0</v>
      </c>
      <c r="AL18" s="181">
        <f>IF(V18&gt;0,AK18*INDEX(Scope_Labor_Rates!$J$6:$J$46,V18-5)*AA18,0)</f>
        <v>0</v>
      </c>
      <c r="AM18" s="178">
        <f>IF(V18&gt;0,P18*INDEX(Scope_Labor_Rates!$M$6:$M$46,V18-5),0)</f>
        <v>0</v>
      </c>
      <c r="AN18" s="178">
        <f>IF(V18&gt;0,AM18*INDEX(Scope_Labor_Rates!$L$6:$L$46,V18-5)*AA18,0)</f>
        <v>0</v>
      </c>
      <c r="AO18" s="178">
        <f>IF(V18&gt;0,P18*INDEX(Scope_Labor_Rates!$O$6:$O$46,V18-5)*AA18,0)</f>
        <v>0</v>
      </c>
      <c r="AP18" s="181">
        <f>IF(V18&gt;0,P18*INDEX(Scope_Labor_Rates!$Q$6:$Q$46,V18-5)*AA18,0)</f>
        <v>0</v>
      </c>
      <c r="AQ18" s="178">
        <f t="shared" si="4"/>
        <v>0</v>
      </c>
      <c r="AR18" s="178">
        <f t="shared" si="5"/>
        <v>0</v>
      </c>
      <c r="AS18" s="178">
        <f t="shared" si="6"/>
        <v>0</v>
      </c>
      <c r="AT18" s="178">
        <f t="shared" si="7"/>
        <v>0</v>
      </c>
      <c r="AU18">
        <f t="shared" si="8"/>
        <v>0</v>
      </c>
    </row>
    <row r="19" spans="1:47">
      <c r="A19" t="str">
        <f>IF(All_Tasks!A19="","",All_Tasks!A19)</f>
        <v/>
      </c>
      <c r="B19" t="str">
        <f>IF(All_Tasks!B19="","",All_Tasks!B19)</f>
        <v/>
      </c>
      <c r="C19" t="str">
        <f>IF(All_Tasks!C19="","",All_Tasks!C19)</f>
        <v/>
      </c>
      <c r="D19" t="str">
        <f>IF(All_Tasks!D19="","",All_Tasks!D19)</f>
        <v/>
      </c>
      <c r="E19" t="str">
        <f>IF(All_Tasks!V19&lt;&gt;"",All_Tasks!V19,IF(All_Tasks!E19&lt;&gt;"",All_Tasks!E19,""))</f>
        <v/>
      </c>
      <c r="F19" t="str">
        <f>IF(All_Tasks!F19="","",All_Tasks!F19)</f>
        <v/>
      </c>
      <c r="G19" t="str">
        <f>IF(All_Tasks!G19="","",All_Tasks!G19)</f>
        <v/>
      </c>
      <c r="H19" s="231" t="str">
        <f>IF(All_Tasks!H19="","",All_Tasks!H19)</f>
        <v/>
      </c>
      <c r="I19" t="str">
        <f>IF(All_Tasks!I19="","",All_Tasks!I19)</f>
        <v/>
      </c>
      <c r="J19" t="str">
        <f>IF(All_Tasks!J19="","",All_Tasks!J19)</f>
        <v/>
      </c>
      <c r="K19" t="str">
        <f>IF(All_Tasks!K19="","",All_Tasks!K19)</f>
        <v/>
      </c>
      <c r="L19" s="231" t="str">
        <f>IF(All_Tasks!L19="","",All_Tasks!L19)</f>
        <v/>
      </c>
      <c r="M19" t="str">
        <f>IF(All_Tasks!M19="","",All_Tasks!M19)</f>
        <v/>
      </c>
      <c r="N19" t="str">
        <f>IF(All_Tasks!N19="","",All_Tasks!N19)</f>
        <v/>
      </c>
      <c r="O19" t="str">
        <f>IF(All_Tasks!O19="","",All_Tasks!O19)</f>
        <v/>
      </c>
      <c r="P19" s="181">
        <f>IF(All_Tasks!P19="",0,All_Tasks!P19)</f>
        <v>0</v>
      </c>
      <c r="Q19" s="181">
        <f>IF(All_Tasks!Q19="",0,All_Tasks!Q19)</f>
        <v>0</v>
      </c>
      <c r="R19" s="181">
        <f>IF(All_Tasks!R19="",0,All_Tasks!R19)</f>
        <v>0</v>
      </c>
      <c r="S19" s="181" t="str">
        <f>IF(All_Tasks!S19="","",All_Tasks!S19)</f>
        <v/>
      </c>
      <c r="T19" t="str">
        <f>IF(All_Tasks!T19="","",All_Tasks!T19)</f>
        <v/>
      </c>
      <c r="U19" t="str">
        <f>IF(All_Tasks!U19="","",All_Tasks!U19)</f>
        <v/>
      </c>
      <c r="V19">
        <f>IF(A19="",0,IFERROR(MATCH(A19,Scope_Labor_Rates!$A$6:$A$46,0)+5,0))</f>
        <v>0</v>
      </c>
      <c r="W19" s="178">
        <f>IF(V19&gt;0,INDEX(Scope_Labor_Rates!$C$6:$C$46,V19-5),0)</f>
        <v>0</v>
      </c>
      <c r="X19" s="178">
        <f>IF(V19&gt;0,INDEX(Scope_Labor_Rates!$C$6:$C$46,V19-5),0)</f>
        <v>0</v>
      </c>
      <c r="Y19" s="180">
        <f>IF(V19&gt;0,INDEX(Scope_Labor_Rates!$S$6:$S$46,V19-5),0)</f>
        <v>0</v>
      </c>
      <c r="Z19" s="180">
        <f>IF(V19&gt;0,INDEX(Scope_Labor_Rates!$R$6:$R$46,V19-5),1)</f>
        <v>1</v>
      </c>
      <c r="AA19" s="231">
        <f t="shared" si="0"/>
        <v>0</v>
      </c>
      <c r="AB19" t="str">
        <f t="shared" si="1"/>
        <v/>
      </c>
      <c r="AC19" s="178" t="str">
        <f t="shared" si="2"/>
        <v/>
      </c>
      <c r="AD19" s="181">
        <f t="shared" si="3"/>
        <v>0</v>
      </c>
      <c r="AE19" s="178">
        <f>IF(V19&gt;0,P19*INDEX(Scope_Labor_Rates!$E$6:$E$46,V19-5),0)</f>
        <v>0</v>
      </c>
      <c r="AF19" s="181">
        <f>IF(V19&gt;0,AE19*INDEX(Scope_Labor_Rates!$D$6:$D$46,V19-5)*AA19,0)</f>
        <v>0</v>
      </c>
      <c r="AG19" s="178">
        <f>IF(V19&gt;0,P19*INDEX(Scope_Labor_Rates!$G$6:$G$46,V19-5),0)</f>
        <v>0</v>
      </c>
      <c r="AH19" s="181">
        <f>IF(V19&gt;0,AG19*INDEX(Scope_Labor_Rates!$F$6:$F$46,V19-5)*AA19,0)</f>
        <v>0</v>
      </c>
      <c r="AI19" s="178">
        <f>IF(V19&gt;0,P19*INDEX(Scope_Labor_Rates!$I$6:$I$46,V19-5),0)</f>
        <v>0</v>
      </c>
      <c r="AJ19" s="181">
        <f>IF(V19&gt;0,AI19*INDEX(Scope_Labor_Rates!$H$6:$H$46,V19-5)*AA19,0)</f>
        <v>0</v>
      </c>
      <c r="AK19" s="178">
        <f>IF(V19&gt;0,P19*INDEX(Scope_Labor_Rates!$K$6:$K$46,V19-5),0)</f>
        <v>0</v>
      </c>
      <c r="AL19" s="181">
        <f>IF(V19&gt;0,AK19*INDEX(Scope_Labor_Rates!$J$6:$J$46,V19-5)*AA19,0)</f>
        <v>0</v>
      </c>
      <c r="AM19" s="178">
        <f>IF(V19&gt;0,P19*INDEX(Scope_Labor_Rates!$M$6:$M$46,V19-5),0)</f>
        <v>0</v>
      </c>
      <c r="AN19" s="178">
        <f>IF(V19&gt;0,AM19*INDEX(Scope_Labor_Rates!$L$6:$L$46,V19-5)*AA19,0)</f>
        <v>0</v>
      </c>
      <c r="AO19" s="178">
        <f>IF(V19&gt;0,P19*INDEX(Scope_Labor_Rates!$O$6:$O$46,V19-5)*AA19,0)</f>
        <v>0</v>
      </c>
      <c r="AP19" s="181">
        <f>IF(V19&gt;0,P19*INDEX(Scope_Labor_Rates!$Q$6:$Q$46,V19-5)*AA19,0)</f>
        <v>0</v>
      </c>
      <c r="AQ19" s="178">
        <f t="shared" si="4"/>
        <v>0</v>
      </c>
      <c r="AR19" s="178">
        <f t="shared" si="5"/>
        <v>0</v>
      </c>
      <c r="AS19" s="178">
        <f t="shared" si="6"/>
        <v>0</v>
      </c>
      <c r="AT19" s="178">
        <f t="shared" si="7"/>
        <v>0</v>
      </c>
      <c r="AU19">
        <f t="shared" si="8"/>
        <v>0</v>
      </c>
    </row>
    <row r="20" spans="1:47">
      <c r="A20" t="str">
        <f>IF(All_Tasks!A20="","",All_Tasks!A20)</f>
        <v/>
      </c>
      <c r="B20" t="str">
        <f>IF(All_Tasks!B20="","",All_Tasks!B20)</f>
        <v/>
      </c>
      <c r="C20" t="str">
        <f>IF(All_Tasks!C20="","",All_Tasks!C20)</f>
        <v/>
      </c>
      <c r="D20" t="str">
        <f>IF(All_Tasks!D20="","",All_Tasks!D20)</f>
        <v/>
      </c>
      <c r="E20" t="str">
        <f>IF(All_Tasks!V20&lt;&gt;"",All_Tasks!V20,IF(All_Tasks!E20&lt;&gt;"",All_Tasks!E20,""))</f>
        <v/>
      </c>
      <c r="F20" t="str">
        <f>IF(All_Tasks!F20="","",All_Tasks!F20)</f>
        <v/>
      </c>
      <c r="G20" t="str">
        <f>IF(All_Tasks!G20="","",All_Tasks!G20)</f>
        <v/>
      </c>
      <c r="H20" s="231" t="str">
        <f>IF(All_Tasks!H20="","",All_Tasks!H20)</f>
        <v/>
      </c>
      <c r="I20" t="str">
        <f>IF(All_Tasks!I20="","",All_Tasks!I20)</f>
        <v/>
      </c>
      <c r="J20" t="str">
        <f>IF(All_Tasks!J20="","",All_Tasks!J20)</f>
        <v/>
      </c>
      <c r="K20" t="str">
        <f>IF(All_Tasks!K20="","",All_Tasks!K20)</f>
        <v/>
      </c>
      <c r="L20" s="231" t="str">
        <f>IF(All_Tasks!L20="","",All_Tasks!L20)</f>
        <v/>
      </c>
      <c r="M20" t="str">
        <f>IF(All_Tasks!M20="","",All_Tasks!M20)</f>
        <v/>
      </c>
      <c r="N20" t="str">
        <f>IF(All_Tasks!N20="","",All_Tasks!N20)</f>
        <v/>
      </c>
      <c r="O20" t="str">
        <f>IF(All_Tasks!O20="","",All_Tasks!O20)</f>
        <v/>
      </c>
      <c r="P20" s="181">
        <f>IF(All_Tasks!P20="",0,All_Tasks!P20)</f>
        <v>0</v>
      </c>
      <c r="Q20" s="181">
        <f>IF(All_Tasks!Q20="",0,All_Tasks!Q20)</f>
        <v>0</v>
      </c>
      <c r="R20" s="181">
        <f>IF(All_Tasks!R20="",0,All_Tasks!R20)</f>
        <v>0</v>
      </c>
      <c r="S20" s="181" t="str">
        <f>IF(All_Tasks!S20="","",All_Tasks!S20)</f>
        <v/>
      </c>
      <c r="T20" t="str">
        <f>IF(All_Tasks!T20="","",All_Tasks!T20)</f>
        <v/>
      </c>
      <c r="U20" t="str">
        <f>IF(All_Tasks!U20="","",All_Tasks!U20)</f>
        <v/>
      </c>
      <c r="V20">
        <f>IF(A20="",0,IFERROR(MATCH(A20,Scope_Labor_Rates!$A$6:$A$46,0)+5,0))</f>
        <v>0</v>
      </c>
      <c r="W20" s="178">
        <f>IF(V20&gt;0,INDEX(Scope_Labor_Rates!$C$6:$C$46,V20-5),0)</f>
        <v>0</v>
      </c>
      <c r="X20" s="178">
        <f>IF(V20&gt;0,INDEX(Scope_Labor_Rates!$C$6:$C$46,V20-5),0)</f>
        <v>0</v>
      </c>
      <c r="Y20" s="180">
        <f>IF(V20&gt;0,INDEX(Scope_Labor_Rates!$S$6:$S$46,V20-5),0)</f>
        <v>0</v>
      </c>
      <c r="Z20" s="180">
        <f>IF(V20&gt;0,INDEX(Scope_Labor_Rates!$R$6:$R$46,V20-5),1)</f>
        <v>1</v>
      </c>
      <c r="AA20" s="231">
        <f t="shared" si="0"/>
        <v>0</v>
      </c>
      <c r="AB20" t="str">
        <f t="shared" si="1"/>
        <v/>
      </c>
      <c r="AC20" s="178" t="str">
        <f t="shared" si="2"/>
        <v/>
      </c>
      <c r="AD20" s="181">
        <f t="shared" si="3"/>
        <v>0</v>
      </c>
      <c r="AE20" s="178">
        <f>IF(V20&gt;0,P20*INDEX(Scope_Labor_Rates!$E$6:$E$46,V20-5),0)</f>
        <v>0</v>
      </c>
      <c r="AF20" s="181">
        <f>IF(V20&gt;0,AE20*INDEX(Scope_Labor_Rates!$D$6:$D$46,V20-5)*AA20,0)</f>
        <v>0</v>
      </c>
      <c r="AG20" s="178">
        <f>IF(V20&gt;0,P20*INDEX(Scope_Labor_Rates!$G$6:$G$46,V20-5),0)</f>
        <v>0</v>
      </c>
      <c r="AH20" s="181">
        <f>IF(V20&gt;0,AG20*INDEX(Scope_Labor_Rates!$F$6:$F$46,V20-5)*AA20,0)</f>
        <v>0</v>
      </c>
      <c r="AI20" s="178">
        <f>IF(V20&gt;0,P20*INDEX(Scope_Labor_Rates!$I$6:$I$46,V20-5),0)</f>
        <v>0</v>
      </c>
      <c r="AJ20" s="181">
        <f>IF(V20&gt;0,AI20*INDEX(Scope_Labor_Rates!$H$6:$H$46,V20-5)*AA20,0)</f>
        <v>0</v>
      </c>
      <c r="AK20" s="178">
        <f>IF(V20&gt;0,P20*INDEX(Scope_Labor_Rates!$K$6:$K$46,V20-5),0)</f>
        <v>0</v>
      </c>
      <c r="AL20" s="181">
        <f>IF(V20&gt;0,AK20*INDEX(Scope_Labor_Rates!$J$6:$J$46,V20-5)*AA20,0)</f>
        <v>0</v>
      </c>
      <c r="AM20" s="178">
        <f>IF(V20&gt;0,P20*INDEX(Scope_Labor_Rates!$M$6:$M$46,V20-5),0)</f>
        <v>0</v>
      </c>
      <c r="AN20" s="178">
        <f>IF(V20&gt;0,AM20*INDEX(Scope_Labor_Rates!$L$6:$L$46,V20-5)*AA20,0)</f>
        <v>0</v>
      </c>
      <c r="AO20" s="178">
        <f>IF(V20&gt;0,P20*INDEX(Scope_Labor_Rates!$O$6:$O$46,V20-5)*AA20,0)</f>
        <v>0</v>
      </c>
      <c r="AP20" s="181">
        <f>IF(V20&gt;0,P20*INDEX(Scope_Labor_Rates!$Q$6:$Q$46,V20-5)*AA20,0)</f>
        <v>0</v>
      </c>
      <c r="AQ20" s="178">
        <f t="shared" si="4"/>
        <v>0</v>
      </c>
      <c r="AR20" s="178">
        <f t="shared" si="5"/>
        <v>0</v>
      </c>
      <c r="AS20" s="178">
        <f t="shared" si="6"/>
        <v>0</v>
      </c>
      <c r="AT20" s="178">
        <f t="shared" si="7"/>
        <v>0</v>
      </c>
      <c r="AU20">
        <f t="shared" si="8"/>
        <v>0</v>
      </c>
    </row>
    <row r="21" spans="1:47">
      <c r="A21" t="str">
        <f>IF(All_Tasks!A21="","",All_Tasks!A21)</f>
        <v/>
      </c>
      <c r="B21" t="str">
        <f>IF(All_Tasks!B21="","",All_Tasks!B21)</f>
        <v/>
      </c>
      <c r="C21" t="str">
        <f>IF(All_Tasks!C21="","",All_Tasks!C21)</f>
        <v/>
      </c>
      <c r="D21" t="str">
        <f>IF(All_Tasks!D21="","",All_Tasks!D21)</f>
        <v/>
      </c>
      <c r="E21" t="str">
        <f>IF(All_Tasks!V21&lt;&gt;"",All_Tasks!V21,IF(All_Tasks!E21&lt;&gt;"",All_Tasks!E21,""))</f>
        <v/>
      </c>
      <c r="F21" t="str">
        <f>IF(All_Tasks!F21="","",All_Tasks!F21)</f>
        <v/>
      </c>
      <c r="G21" t="str">
        <f>IF(All_Tasks!G21="","",All_Tasks!G21)</f>
        <v/>
      </c>
      <c r="H21" s="231" t="str">
        <f>IF(All_Tasks!H21="","",All_Tasks!H21)</f>
        <v/>
      </c>
      <c r="I21" t="str">
        <f>IF(All_Tasks!I21="","",All_Tasks!I21)</f>
        <v/>
      </c>
      <c r="J21" t="str">
        <f>IF(All_Tasks!J21="","",All_Tasks!J21)</f>
        <v/>
      </c>
      <c r="K21" t="str">
        <f>IF(All_Tasks!K21="","",All_Tasks!K21)</f>
        <v/>
      </c>
      <c r="L21" s="231" t="str">
        <f>IF(All_Tasks!L21="","",All_Tasks!L21)</f>
        <v/>
      </c>
      <c r="M21" t="str">
        <f>IF(All_Tasks!M21="","",All_Tasks!M21)</f>
        <v/>
      </c>
      <c r="N21" t="str">
        <f>IF(All_Tasks!N21="","",All_Tasks!N21)</f>
        <v/>
      </c>
      <c r="O21" t="str">
        <f>IF(All_Tasks!O21="","",All_Tasks!O21)</f>
        <v/>
      </c>
      <c r="P21" s="181">
        <f>IF(All_Tasks!P21="",0,All_Tasks!P21)</f>
        <v>0</v>
      </c>
      <c r="Q21" s="181">
        <f>IF(All_Tasks!Q21="",0,All_Tasks!Q21)</f>
        <v>0</v>
      </c>
      <c r="R21" s="181">
        <f>IF(All_Tasks!R21="",0,All_Tasks!R21)</f>
        <v>0</v>
      </c>
      <c r="S21" s="181" t="str">
        <f>IF(All_Tasks!S21="","",All_Tasks!S21)</f>
        <v/>
      </c>
      <c r="T21" t="str">
        <f>IF(All_Tasks!T21="","",All_Tasks!T21)</f>
        <v/>
      </c>
      <c r="U21" t="str">
        <f>IF(All_Tasks!U21="","",All_Tasks!U21)</f>
        <v/>
      </c>
      <c r="V21">
        <f>IF(A21="",0,IFERROR(MATCH(A21,Scope_Labor_Rates!$A$6:$A$46,0)+5,0))</f>
        <v>0</v>
      </c>
      <c r="W21" s="178">
        <f>IF(V21&gt;0,INDEX(Scope_Labor_Rates!$C$6:$C$46,V21-5),0)</f>
        <v>0</v>
      </c>
      <c r="X21" s="178">
        <f>IF(V21&gt;0,INDEX(Scope_Labor_Rates!$C$6:$C$46,V21-5),0)</f>
        <v>0</v>
      </c>
      <c r="Y21" s="180">
        <f>IF(V21&gt;0,INDEX(Scope_Labor_Rates!$S$6:$S$46,V21-5),0)</f>
        <v>0</v>
      </c>
      <c r="Z21" s="180">
        <f>IF(V21&gt;0,INDEX(Scope_Labor_Rates!$R$6:$R$46,V21-5),1)</f>
        <v>1</v>
      </c>
      <c r="AA21" s="231">
        <f t="shared" si="0"/>
        <v>0</v>
      </c>
      <c r="AB21" t="str">
        <f t="shared" si="1"/>
        <v/>
      </c>
      <c r="AC21" s="178" t="str">
        <f t="shared" si="2"/>
        <v/>
      </c>
      <c r="AD21" s="181">
        <f t="shared" si="3"/>
        <v>0</v>
      </c>
      <c r="AE21" s="178">
        <f>IF(V21&gt;0,P21*INDEX(Scope_Labor_Rates!$E$6:$E$46,V21-5),0)</f>
        <v>0</v>
      </c>
      <c r="AF21" s="181">
        <f>IF(V21&gt;0,AE21*INDEX(Scope_Labor_Rates!$D$6:$D$46,V21-5)*AA21,0)</f>
        <v>0</v>
      </c>
      <c r="AG21" s="178">
        <f>IF(V21&gt;0,P21*INDEX(Scope_Labor_Rates!$G$6:$G$46,V21-5),0)</f>
        <v>0</v>
      </c>
      <c r="AH21" s="181">
        <f>IF(V21&gt;0,AG21*INDEX(Scope_Labor_Rates!$F$6:$F$46,V21-5)*AA21,0)</f>
        <v>0</v>
      </c>
      <c r="AI21" s="178">
        <f>IF(V21&gt;0,P21*INDEX(Scope_Labor_Rates!$I$6:$I$46,V21-5),0)</f>
        <v>0</v>
      </c>
      <c r="AJ21" s="181">
        <f>IF(V21&gt;0,AI21*INDEX(Scope_Labor_Rates!$H$6:$H$46,V21-5)*AA21,0)</f>
        <v>0</v>
      </c>
      <c r="AK21" s="178">
        <f>IF(V21&gt;0,P21*INDEX(Scope_Labor_Rates!$K$6:$K$46,V21-5),0)</f>
        <v>0</v>
      </c>
      <c r="AL21" s="181">
        <f>IF(V21&gt;0,AK21*INDEX(Scope_Labor_Rates!$J$6:$J$46,V21-5)*AA21,0)</f>
        <v>0</v>
      </c>
      <c r="AM21" s="178">
        <f>IF(V21&gt;0,P21*INDEX(Scope_Labor_Rates!$M$6:$M$46,V21-5),0)</f>
        <v>0</v>
      </c>
      <c r="AN21" s="178">
        <f>IF(V21&gt;0,AM21*INDEX(Scope_Labor_Rates!$L$6:$L$46,V21-5)*AA21,0)</f>
        <v>0</v>
      </c>
      <c r="AO21" s="178">
        <f>IF(V21&gt;0,P21*INDEX(Scope_Labor_Rates!$O$6:$O$46,V21-5)*AA21,0)</f>
        <v>0</v>
      </c>
      <c r="AP21" s="181">
        <f>IF(V21&gt;0,P21*INDEX(Scope_Labor_Rates!$Q$6:$Q$46,V21-5)*AA21,0)</f>
        <v>0</v>
      </c>
      <c r="AQ21" s="178">
        <f t="shared" si="4"/>
        <v>0</v>
      </c>
      <c r="AR21" s="178">
        <f t="shared" si="5"/>
        <v>0</v>
      </c>
      <c r="AS21" s="178">
        <f t="shared" si="6"/>
        <v>0</v>
      </c>
      <c r="AT21" s="178">
        <f t="shared" si="7"/>
        <v>0</v>
      </c>
      <c r="AU21">
        <f t="shared" si="8"/>
        <v>0</v>
      </c>
    </row>
    <row r="22" spans="1:47">
      <c r="A22" t="str">
        <f>IF(All_Tasks!A22="","",All_Tasks!A22)</f>
        <v/>
      </c>
      <c r="B22" t="str">
        <f>IF(All_Tasks!B22="","",All_Tasks!B22)</f>
        <v/>
      </c>
      <c r="C22" t="str">
        <f>IF(All_Tasks!C22="","",All_Tasks!C22)</f>
        <v/>
      </c>
      <c r="D22" t="str">
        <f>IF(All_Tasks!D22="","",All_Tasks!D22)</f>
        <v/>
      </c>
      <c r="E22" t="str">
        <f>IF(All_Tasks!V22&lt;&gt;"",All_Tasks!V22,IF(All_Tasks!E22&lt;&gt;"",All_Tasks!E22,""))</f>
        <v/>
      </c>
      <c r="F22" t="str">
        <f>IF(All_Tasks!F22="","",All_Tasks!F22)</f>
        <v/>
      </c>
      <c r="G22" t="str">
        <f>IF(All_Tasks!G22="","",All_Tasks!G22)</f>
        <v/>
      </c>
      <c r="H22" s="231" t="str">
        <f>IF(All_Tasks!H22="","",All_Tasks!H22)</f>
        <v/>
      </c>
      <c r="I22" t="str">
        <f>IF(All_Tasks!I22="","",All_Tasks!I22)</f>
        <v/>
      </c>
      <c r="J22" t="str">
        <f>IF(All_Tasks!J22="","",All_Tasks!J22)</f>
        <v/>
      </c>
      <c r="K22" t="str">
        <f>IF(All_Tasks!K22="","",All_Tasks!K22)</f>
        <v/>
      </c>
      <c r="L22" s="231" t="str">
        <f>IF(All_Tasks!L22="","",All_Tasks!L22)</f>
        <v/>
      </c>
      <c r="M22" t="str">
        <f>IF(All_Tasks!M22="","",All_Tasks!M22)</f>
        <v/>
      </c>
      <c r="N22" t="str">
        <f>IF(All_Tasks!N22="","",All_Tasks!N22)</f>
        <v/>
      </c>
      <c r="O22" t="str">
        <f>IF(All_Tasks!O22="","",All_Tasks!O22)</f>
        <v/>
      </c>
      <c r="P22" s="181">
        <f>IF(All_Tasks!P22="",0,All_Tasks!P22)</f>
        <v>0</v>
      </c>
      <c r="Q22" s="181">
        <f>IF(All_Tasks!Q22="",0,All_Tasks!Q22)</f>
        <v>0</v>
      </c>
      <c r="R22" s="181">
        <f>IF(All_Tasks!R22="",0,All_Tasks!R22)</f>
        <v>0</v>
      </c>
      <c r="S22" s="181" t="str">
        <f>IF(All_Tasks!S22="","",All_Tasks!S22)</f>
        <v/>
      </c>
      <c r="T22" t="str">
        <f>IF(All_Tasks!T22="","",All_Tasks!T22)</f>
        <v/>
      </c>
      <c r="U22" t="str">
        <f>IF(All_Tasks!U22="","",All_Tasks!U22)</f>
        <v/>
      </c>
      <c r="V22">
        <f>IF(A22="",0,IFERROR(MATCH(A22,Scope_Labor_Rates!$A$6:$A$46,0)+5,0))</f>
        <v>0</v>
      </c>
      <c r="W22" s="178">
        <f>IF(V22&gt;0,INDEX(Scope_Labor_Rates!$C$6:$C$46,V22-5),0)</f>
        <v>0</v>
      </c>
      <c r="X22" s="178">
        <f>IF(V22&gt;0,INDEX(Scope_Labor_Rates!$C$6:$C$46,V22-5),0)</f>
        <v>0</v>
      </c>
      <c r="Y22" s="180">
        <f>IF(V22&gt;0,INDEX(Scope_Labor_Rates!$S$6:$S$46,V22-5),0)</f>
        <v>0</v>
      </c>
      <c r="Z22" s="180">
        <f>IF(V22&gt;0,INDEX(Scope_Labor_Rates!$R$6:$R$46,V22-5),1)</f>
        <v>1</v>
      </c>
      <c r="AA22" s="231">
        <f t="shared" si="0"/>
        <v>0</v>
      </c>
      <c r="AB22" t="str">
        <f t="shared" si="1"/>
        <v/>
      </c>
      <c r="AC22" s="178" t="str">
        <f t="shared" si="2"/>
        <v/>
      </c>
      <c r="AD22" s="181">
        <f t="shared" si="3"/>
        <v>0</v>
      </c>
      <c r="AE22" s="178">
        <f>IF(V22&gt;0,P22*INDEX(Scope_Labor_Rates!$E$6:$E$46,V22-5),0)</f>
        <v>0</v>
      </c>
      <c r="AF22" s="181">
        <f>IF(V22&gt;0,AE22*INDEX(Scope_Labor_Rates!$D$6:$D$46,V22-5)*AA22,0)</f>
        <v>0</v>
      </c>
      <c r="AG22" s="178">
        <f>IF(V22&gt;0,P22*INDEX(Scope_Labor_Rates!$G$6:$G$46,V22-5),0)</f>
        <v>0</v>
      </c>
      <c r="AH22" s="181">
        <f>IF(V22&gt;0,AG22*INDEX(Scope_Labor_Rates!$F$6:$F$46,V22-5)*AA22,0)</f>
        <v>0</v>
      </c>
      <c r="AI22" s="178">
        <f>IF(V22&gt;0,P22*INDEX(Scope_Labor_Rates!$I$6:$I$46,V22-5),0)</f>
        <v>0</v>
      </c>
      <c r="AJ22" s="181">
        <f>IF(V22&gt;0,AI22*INDEX(Scope_Labor_Rates!$H$6:$H$46,V22-5)*AA22,0)</f>
        <v>0</v>
      </c>
      <c r="AK22" s="178">
        <f>IF(V22&gt;0,P22*INDEX(Scope_Labor_Rates!$K$6:$K$46,V22-5),0)</f>
        <v>0</v>
      </c>
      <c r="AL22" s="181">
        <f>IF(V22&gt;0,AK22*INDEX(Scope_Labor_Rates!$J$6:$J$46,V22-5)*AA22,0)</f>
        <v>0</v>
      </c>
      <c r="AM22" s="178">
        <f>IF(V22&gt;0,P22*INDEX(Scope_Labor_Rates!$M$6:$M$46,V22-5),0)</f>
        <v>0</v>
      </c>
      <c r="AN22" s="178">
        <f>IF(V22&gt;0,AM22*INDEX(Scope_Labor_Rates!$L$6:$L$46,V22-5)*AA22,0)</f>
        <v>0</v>
      </c>
      <c r="AO22" s="178">
        <f>IF(V22&gt;0,P22*INDEX(Scope_Labor_Rates!$O$6:$O$46,V22-5)*AA22,0)</f>
        <v>0</v>
      </c>
      <c r="AP22" s="181">
        <f>IF(V22&gt;0,P22*INDEX(Scope_Labor_Rates!$Q$6:$Q$46,V22-5)*AA22,0)</f>
        <v>0</v>
      </c>
      <c r="AQ22" s="178">
        <f t="shared" si="4"/>
        <v>0</v>
      </c>
      <c r="AR22" s="178">
        <f t="shared" si="5"/>
        <v>0</v>
      </c>
      <c r="AS22" s="178">
        <f t="shared" si="6"/>
        <v>0</v>
      </c>
      <c r="AT22" s="178">
        <f t="shared" si="7"/>
        <v>0</v>
      </c>
      <c r="AU22">
        <f t="shared" si="8"/>
        <v>0</v>
      </c>
    </row>
    <row r="23" spans="1:47">
      <c r="A23" t="str">
        <f>IF(All_Tasks!A23="","",All_Tasks!A23)</f>
        <v/>
      </c>
      <c r="B23" t="str">
        <f>IF(All_Tasks!B23="","",All_Tasks!B23)</f>
        <v/>
      </c>
      <c r="C23" t="str">
        <f>IF(All_Tasks!C23="","",All_Tasks!C23)</f>
        <v/>
      </c>
      <c r="D23" t="str">
        <f>IF(All_Tasks!D23="","",All_Tasks!D23)</f>
        <v/>
      </c>
      <c r="E23" t="str">
        <f>IF(All_Tasks!V23&lt;&gt;"",All_Tasks!V23,IF(All_Tasks!E23&lt;&gt;"",All_Tasks!E23,""))</f>
        <v/>
      </c>
      <c r="F23" t="str">
        <f>IF(All_Tasks!F23="","",All_Tasks!F23)</f>
        <v/>
      </c>
      <c r="G23" t="str">
        <f>IF(All_Tasks!G23="","",All_Tasks!G23)</f>
        <v/>
      </c>
      <c r="H23" s="231" t="str">
        <f>IF(All_Tasks!H23="","",All_Tasks!H23)</f>
        <v/>
      </c>
      <c r="I23" t="str">
        <f>IF(All_Tasks!I23="","",All_Tasks!I23)</f>
        <v/>
      </c>
      <c r="J23" t="str">
        <f>IF(All_Tasks!J23="","",All_Tasks!J23)</f>
        <v/>
      </c>
      <c r="K23" t="str">
        <f>IF(All_Tasks!K23="","",All_Tasks!K23)</f>
        <v/>
      </c>
      <c r="L23" s="231" t="str">
        <f>IF(All_Tasks!L23="","",All_Tasks!L23)</f>
        <v/>
      </c>
      <c r="M23" t="str">
        <f>IF(All_Tasks!M23="","",All_Tasks!M23)</f>
        <v/>
      </c>
      <c r="N23" t="str">
        <f>IF(All_Tasks!N23="","",All_Tasks!N23)</f>
        <v/>
      </c>
      <c r="O23" t="str">
        <f>IF(All_Tasks!O23="","",All_Tasks!O23)</f>
        <v/>
      </c>
      <c r="P23" s="181">
        <f>IF(All_Tasks!P23="",0,All_Tasks!P23)</f>
        <v>0</v>
      </c>
      <c r="Q23" s="181">
        <f>IF(All_Tasks!Q23="",0,All_Tasks!Q23)</f>
        <v>0</v>
      </c>
      <c r="R23" s="181">
        <f>IF(All_Tasks!R23="",0,All_Tasks!R23)</f>
        <v>0</v>
      </c>
      <c r="S23" s="181" t="str">
        <f>IF(All_Tasks!S23="","",All_Tasks!S23)</f>
        <v/>
      </c>
      <c r="T23" t="str">
        <f>IF(All_Tasks!T23="","",All_Tasks!T23)</f>
        <v/>
      </c>
      <c r="U23" t="str">
        <f>IF(All_Tasks!U23="","",All_Tasks!U23)</f>
        <v/>
      </c>
      <c r="V23">
        <f>IF(A23="",0,IFERROR(MATCH(A23,Scope_Labor_Rates!$A$6:$A$46,0)+5,0))</f>
        <v>0</v>
      </c>
      <c r="W23" s="178">
        <f>IF(V23&gt;0,INDEX(Scope_Labor_Rates!$C$6:$C$46,V23-5),0)</f>
        <v>0</v>
      </c>
      <c r="X23" s="178">
        <f>IF(V23&gt;0,INDEX(Scope_Labor_Rates!$C$6:$C$46,V23-5),0)</f>
        <v>0</v>
      </c>
      <c r="Y23" s="180">
        <f>IF(V23&gt;0,INDEX(Scope_Labor_Rates!$S$6:$S$46,V23-5),0)</f>
        <v>0</v>
      </c>
      <c r="Z23" s="180">
        <f>IF(V23&gt;0,INDEX(Scope_Labor_Rates!$R$6:$R$46,V23-5),1)</f>
        <v>1</v>
      </c>
      <c r="AA23" s="231">
        <f t="shared" si="0"/>
        <v>0</v>
      </c>
      <c r="AB23" t="str">
        <f t="shared" si="1"/>
        <v/>
      </c>
      <c r="AC23" s="178" t="str">
        <f t="shared" si="2"/>
        <v/>
      </c>
      <c r="AD23" s="181">
        <f t="shared" si="3"/>
        <v>0</v>
      </c>
      <c r="AE23" s="178">
        <f>IF(V23&gt;0,P23*INDEX(Scope_Labor_Rates!$E$6:$E$46,V23-5),0)</f>
        <v>0</v>
      </c>
      <c r="AF23" s="181">
        <f>IF(V23&gt;0,AE23*INDEX(Scope_Labor_Rates!$D$6:$D$46,V23-5)*AA23,0)</f>
        <v>0</v>
      </c>
      <c r="AG23" s="178">
        <f>IF(V23&gt;0,P23*INDEX(Scope_Labor_Rates!$G$6:$G$46,V23-5),0)</f>
        <v>0</v>
      </c>
      <c r="AH23" s="181">
        <f>IF(V23&gt;0,AG23*INDEX(Scope_Labor_Rates!$F$6:$F$46,V23-5)*AA23,0)</f>
        <v>0</v>
      </c>
      <c r="AI23" s="178">
        <f>IF(V23&gt;0,P23*INDEX(Scope_Labor_Rates!$I$6:$I$46,V23-5),0)</f>
        <v>0</v>
      </c>
      <c r="AJ23" s="181">
        <f>IF(V23&gt;0,AI23*INDEX(Scope_Labor_Rates!$H$6:$H$46,V23-5)*AA23,0)</f>
        <v>0</v>
      </c>
      <c r="AK23" s="178">
        <f>IF(V23&gt;0,P23*INDEX(Scope_Labor_Rates!$K$6:$K$46,V23-5),0)</f>
        <v>0</v>
      </c>
      <c r="AL23" s="181">
        <f>IF(V23&gt;0,AK23*INDEX(Scope_Labor_Rates!$J$6:$J$46,V23-5)*AA23,0)</f>
        <v>0</v>
      </c>
      <c r="AM23" s="178">
        <f>IF(V23&gt;0,P23*INDEX(Scope_Labor_Rates!$M$6:$M$46,V23-5),0)</f>
        <v>0</v>
      </c>
      <c r="AN23" s="178">
        <f>IF(V23&gt;0,AM23*INDEX(Scope_Labor_Rates!$L$6:$L$46,V23-5)*AA23,0)</f>
        <v>0</v>
      </c>
      <c r="AO23" s="178">
        <f>IF(V23&gt;0,P23*INDEX(Scope_Labor_Rates!$O$6:$O$46,V23-5)*AA23,0)</f>
        <v>0</v>
      </c>
      <c r="AP23" s="181">
        <f>IF(V23&gt;0,P23*INDEX(Scope_Labor_Rates!$Q$6:$Q$46,V23-5)*AA23,0)</f>
        <v>0</v>
      </c>
      <c r="AQ23" s="178">
        <f t="shared" si="4"/>
        <v>0</v>
      </c>
      <c r="AR23" s="178">
        <f t="shared" si="5"/>
        <v>0</v>
      </c>
      <c r="AS23" s="178">
        <f t="shared" si="6"/>
        <v>0</v>
      </c>
      <c r="AT23" s="178">
        <f t="shared" si="7"/>
        <v>0</v>
      </c>
      <c r="AU23">
        <f t="shared" si="8"/>
        <v>0</v>
      </c>
    </row>
    <row r="24" spans="1:47">
      <c r="A24" t="str">
        <f>IF(All_Tasks!A24="","",All_Tasks!A24)</f>
        <v/>
      </c>
      <c r="B24" t="str">
        <f>IF(All_Tasks!B24="","",All_Tasks!B24)</f>
        <v/>
      </c>
      <c r="C24" t="str">
        <f>IF(All_Tasks!C24="","",All_Tasks!C24)</f>
        <v/>
      </c>
      <c r="D24" t="str">
        <f>IF(All_Tasks!D24="","",All_Tasks!D24)</f>
        <v/>
      </c>
      <c r="E24" t="str">
        <f>IF(All_Tasks!V24&lt;&gt;"",All_Tasks!V24,IF(All_Tasks!E24&lt;&gt;"",All_Tasks!E24,""))</f>
        <v/>
      </c>
      <c r="F24" t="str">
        <f>IF(All_Tasks!F24="","",All_Tasks!F24)</f>
        <v/>
      </c>
      <c r="G24" t="str">
        <f>IF(All_Tasks!G24="","",All_Tasks!G24)</f>
        <v/>
      </c>
      <c r="H24" s="231" t="str">
        <f>IF(All_Tasks!H24="","",All_Tasks!H24)</f>
        <v/>
      </c>
      <c r="I24" t="str">
        <f>IF(All_Tasks!I24="","",All_Tasks!I24)</f>
        <v/>
      </c>
      <c r="J24" t="str">
        <f>IF(All_Tasks!J24="","",All_Tasks!J24)</f>
        <v/>
      </c>
      <c r="K24" t="str">
        <f>IF(All_Tasks!K24="","",All_Tasks!K24)</f>
        <v/>
      </c>
      <c r="L24" s="231" t="str">
        <f>IF(All_Tasks!L24="","",All_Tasks!L24)</f>
        <v/>
      </c>
      <c r="M24" t="str">
        <f>IF(All_Tasks!M24="","",All_Tasks!M24)</f>
        <v/>
      </c>
      <c r="N24" t="str">
        <f>IF(All_Tasks!N24="","",All_Tasks!N24)</f>
        <v/>
      </c>
      <c r="O24" t="str">
        <f>IF(All_Tasks!O24="","",All_Tasks!O24)</f>
        <v/>
      </c>
      <c r="P24" s="181">
        <f>IF(All_Tasks!P24="",0,All_Tasks!P24)</f>
        <v>0</v>
      </c>
      <c r="Q24" s="181">
        <f>IF(All_Tasks!Q24="",0,All_Tasks!Q24)</f>
        <v>0</v>
      </c>
      <c r="R24" s="181">
        <f>IF(All_Tasks!R24="",0,All_Tasks!R24)</f>
        <v>0</v>
      </c>
      <c r="S24" s="181" t="str">
        <f>IF(All_Tasks!S24="","",All_Tasks!S24)</f>
        <v/>
      </c>
      <c r="T24" t="str">
        <f>IF(All_Tasks!T24="","",All_Tasks!T24)</f>
        <v/>
      </c>
      <c r="U24" t="str">
        <f>IF(All_Tasks!U24="","",All_Tasks!U24)</f>
        <v/>
      </c>
      <c r="V24">
        <f>IF(A24="",0,IFERROR(MATCH(A24,Scope_Labor_Rates!$A$6:$A$46,0)+5,0))</f>
        <v>0</v>
      </c>
      <c r="W24" s="178">
        <f>IF(V24&gt;0,INDEX(Scope_Labor_Rates!$C$6:$C$46,V24-5),0)</f>
        <v>0</v>
      </c>
      <c r="X24" s="178">
        <f>IF(V24&gt;0,INDEX(Scope_Labor_Rates!$C$6:$C$46,V24-5),0)</f>
        <v>0</v>
      </c>
      <c r="Y24" s="180">
        <f>IF(V24&gt;0,INDEX(Scope_Labor_Rates!$S$6:$S$46,V24-5),0)</f>
        <v>0</v>
      </c>
      <c r="Z24" s="180">
        <f>IF(V24&gt;0,INDEX(Scope_Labor_Rates!$R$6:$R$46,V24-5),1)</f>
        <v>1</v>
      </c>
      <c r="AA24" s="231">
        <f t="shared" si="0"/>
        <v>0</v>
      </c>
      <c r="AB24" t="str">
        <f t="shared" si="1"/>
        <v/>
      </c>
      <c r="AC24" s="178" t="str">
        <f t="shared" si="2"/>
        <v/>
      </c>
      <c r="AD24" s="181">
        <f t="shared" si="3"/>
        <v>0</v>
      </c>
      <c r="AE24" s="178">
        <f>IF(V24&gt;0,P24*INDEX(Scope_Labor_Rates!$E$6:$E$46,V24-5),0)</f>
        <v>0</v>
      </c>
      <c r="AF24" s="181">
        <f>IF(V24&gt;0,AE24*INDEX(Scope_Labor_Rates!$D$6:$D$46,V24-5)*AA24,0)</f>
        <v>0</v>
      </c>
      <c r="AG24" s="178">
        <f>IF(V24&gt;0,P24*INDEX(Scope_Labor_Rates!$G$6:$G$46,V24-5),0)</f>
        <v>0</v>
      </c>
      <c r="AH24" s="181">
        <f>IF(V24&gt;0,AG24*INDEX(Scope_Labor_Rates!$F$6:$F$46,V24-5)*AA24,0)</f>
        <v>0</v>
      </c>
      <c r="AI24" s="178">
        <f>IF(V24&gt;0,P24*INDEX(Scope_Labor_Rates!$I$6:$I$46,V24-5),0)</f>
        <v>0</v>
      </c>
      <c r="AJ24" s="181">
        <f>IF(V24&gt;0,AI24*INDEX(Scope_Labor_Rates!$H$6:$H$46,V24-5)*AA24,0)</f>
        <v>0</v>
      </c>
      <c r="AK24" s="178">
        <f>IF(V24&gt;0,P24*INDEX(Scope_Labor_Rates!$K$6:$K$46,V24-5),0)</f>
        <v>0</v>
      </c>
      <c r="AL24" s="181">
        <f>IF(V24&gt;0,AK24*INDEX(Scope_Labor_Rates!$J$6:$J$46,V24-5)*AA24,0)</f>
        <v>0</v>
      </c>
      <c r="AM24" s="178">
        <f>IF(V24&gt;0,P24*INDEX(Scope_Labor_Rates!$M$6:$M$46,V24-5),0)</f>
        <v>0</v>
      </c>
      <c r="AN24" s="178">
        <f>IF(V24&gt;0,AM24*INDEX(Scope_Labor_Rates!$L$6:$L$46,V24-5)*AA24,0)</f>
        <v>0</v>
      </c>
      <c r="AO24" s="178">
        <f>IF(V24&gt;0,P24*INDEX(Scope_Labor_Rates!$O$6:$O$46,V24-5)*AA24,0)</f>
        <v>0</v>
      </c>
      <c r="AP24" s="181">
        <f>IF(V24&gt;0,P24*INDEX(Scope_Labor_Rates!$Q$6:$Q$46,V24-5)*AA24,0)</f>
        <v>0</v>
      </c>
      <c r="AQ24" s="178">
        <f t="shared" si="4"/>
        <v>0</v>
      </c>
      <c r="AR24" s="178">
        <f t="shared" si="5"/>
        <v>0</v>
      </c>
      <c r="AS24" s="178">
        <f t="shared" si="6"/>
        <v>0</v>
      </c>
      <c r="AT24" s="178">
        <f t="shared" si="7"/>
        <v>0</v>
      </c>
      <c r="AU24">
        <f t="shared" si="8"/>
        <v>0</v>
      </c>
    </row>
    <row r="25" spans="1:47">
      <c r="A25" t="str">
        <f>IF(All_Tasks!A25="","",All_Tasks!A25)</f>
        <v/>
      </c>
      <c r="B25" t="str">
        <f>IF(All_Tasks!B25="","",All_Tasks!B25)</f>
        <v/>
      </c>
      <c r="C25" t="str">
        <f>IF(All_Tasks!C25="","",All_Tasks!C25)</f>
        <v/>
      </c>
      <c r="D25" t="str">
        <f>IF(All_Tasks!D25="","",All_Tasks!D25)</f>
        <v/>
      </c>
      <c r="E25" t="str">
        <f>IF(All_Tasks!V25&lt;&gt;"",All_Tasks!V25,IF(All_Tasks!E25&lt;&gt;"",All_Tasks!E25,""))</f>
        <v/>
      </c>
      <c r="F25" t="str">
        <f>IF(All_Tasks!F25="","",All_Tasks!F25)</f>
        <v/>
      </c>
      <c r="G25" t="str">
        <f>IF(All_Tasks!G25="","",All_Tasks!G25)</f>
        <v/>
      </c>
      <c r="H25" s="231" t="str">
        <f>IF(All_Tasks!H25="","",All_Tasks!H25)</f>
        <v/>
      </c>
      <c r="I25" t="str">
        <f>IF(All_Tasks!I25="","",All_Tasks!I25)</f>
        <v/>
      </c>
      <c r="J25" t="str">
        <f>IF(All_Tasks!J25="","",All_Tasks!J25)</f>
        <v/>
      </c>
      <c r="K25" t="str">
        <f>IF(All_Tasks!K25="","",All_Tasks!K25)</f>
        <v/>
      </c>
      <c r="L25" s="231" t="str">
        <f>IF(All_Tasks!L25="","",All_Tasks!L25)</f>
        <v/>
      </c>
      <c r="M25" t="str">
        <f>IF(All_Tasks!M25="","",All_Tasks!M25)</f>
        <v/>
      </c>
      <c r="N25" t="str">
        <f>IF(All_Tasks!N25="","",All_Tasks!N25)</f>
        <v/>
      </c>
      <c r="O25" t="str">
        <f>IF(All_Tasks!O25="","",All_Tasks!O25)</f>
        <v/>
      </c>
      <c r="P25" s="181">
        <f>IF(All_Tasks!P25="",0,All_Tasks!P25)</f>
        <v>0</v>
      </c>
      <c r="Q25" s="181">
        <f>IF(All_Tasks!Q25="",0,All_Tasks!Q25)</f>
        <v>0</v>
      </c>
      <c r="R25" s="181">
        <f>IF(All_Tasks!R25="",0,All_Tasks!R25)</f>
        <v>0</v>
      </c>
      <c r="S25" s="181" t="str">
        <f>IF(All_Tasks!S25="","",All_Tasks!S25)</f>
        <v/>
      </c>
      <c r="T25" t="str">
        <f>IF(All_Tasks!T25="","",All_Tasks!T25)</f>
        <v/>
      </c>
      <c r="U25" t="str">
        <f>IF(All_Tasks!U25="","",All_Tasks!U25)</f>
        <v/>
      </c>
      <c r="V25">
        <f>IF(A25="",0,IFERROR(MATCH(A25,Scope_Labor_Rates!$A$6:$A$46,0)+5,0))</f>
        <v>0</v>
      </c>
      <c r="W25" s="178">
        <f>IF(V25&gt;0,INDEX(Scope_Labor_Rates!$C$6:$C$46,V25-5),0)</f>
        <v>0</v>
      </c>
      <c r="X25" s="178">
        <f>IF(V25&gt;0,INDEX(Scope_Labor_Rates!$C$6:$C$46,V25-5),0)</f>
        <v>0</v>
      </c>
      <c r="Y25" s="180">
        <f>IF(V25&gt;0,INDEX(Scope_Labor_Rates!$S$6:$S$46,V25-5),0)</f>
        <v>0</v>
      </c>
      <c r="Z25" s="180">
        <f>IF(V25&gt;0,INDEX(Scope_Labor_Rates!$R$6:$R$46,V25-5),1)</f>
        <v>1</v>
      </c>
      <c r="AA25" s="231">
        <f t="shared" si="0"/>
        <v>0</v>
      </c>
      <c r="AB25" t="str">
        <f t="shared" si="1"/>
        <v/>
      </c>
      <c r="AC25" s="178" t="str">
        <f t="shared" si="2"/>
        <v/>
      </c>
      <c r="AD25" s="181">
        <f t="shared" si="3"/>
        <v>0</v>
      </c>
      <c r="AE25" s="178">
        <f>IF(V25&gt;0,P25*INDEX(Scope_Labor_Rates!$E$6:$E$46,V25-5),0)</f>
        <v>0</v>
      </c>
      <c r="AF25" s="181">
        <f>IF(V25&gt;0,AE25*INDEX(Scope_Labor_Rates!$D$6:$D$46,V25-5)*AA25,0)</f>
        <v>0</v>
      </c>
      <c r="AG25" s="178">
        <f>IF(V25&gt;0,P25*INDEX(Scope_Labor_Rates!$G$6:$G$46,V25-5),0)</f>
        <v>0</v>
      </c>
      <c r="AH25" s="181">
        <f>IF(V25&gt;0,AG25*INDEX(Scope_Labor_Rates!$F$6:$F$46,V25-5)*AA25,0)</f>
        <v>0</v>
      </c>
      <c r="AI25" s="178">
        <f>IF(V25&gt;0,P25*INDEX(Scope_Labor_Rates!$I$6:$I$46,V25-5),0)</f>
        <v>0</v>
      </c>
      <c r="AJ25" s="181">
        <f>IF(V25&gt;0,AI25*INDEX(Scope_Labor_Rates!$H$6:$H$46,V25-5)*AA25,0)</f>
        <v>0</v>
      </c>
      <c r="AK25" s="178">
        <f>IF(V25&gt;0,P25*INDEX(Scope_Labor_Rates!$K$6:$K$46,V25-5),0)</f>
        <v>0</v>
      </c>
      <c r="AL25" s="181">
        <f>IF(V25&gt;0,AK25*INDEX(Scope_Labor_Rates!$J$6:$J$46,V25-5)*AA25,0)</f>
        <v>0</v>
      </c>
      <c r="AM25" s="178">
        <f>IF(V25&gt;0,P25*INDEX(Scope_Labor_Rates!$M$6:$M$46,V25-5),0)</f>
        <v>0</v>
      </c>
      <c r="AN25" s="178">
        <f>IF(V25&gt;0,AM25*INDEX(Scope_Labor_Rates!$L$6:$L$46,V25-5)*AA25,0)</f>
        <v>0</v>
      </c>
      <c r="AO25" s="178">
        <f>IF(V25&gt;0,P25*INDEX(Scope_Labor_Rates!$O$6:$O$46,V25-5)*AA25,0)</f>
        <v>0</v>
      </c>
      <c r="AP25" s="181">
        <f>IF(V25&gt;0,P25*INDEX(Scope_Labor_Rates!$Q$6:$Q$46,V25-5)*AA25,0)</f>
        <v>0</v>
      </c>
      <c r="AQ25" s="178">
        <f t="shared" si="4"/>
        <v>0</v>
      </c>
      <c r="AR25" s="178">
        <f t="shared" si="5"/>
        <v>0</v>
      </c>
      <c r="AS25" s="178">
        <f t="shared" si="6"/>
        <v>0</v>
      </c>
      <c r="AT25" s="178">
        <f t="shared" si="7"/>
        <v>0</v>
      </c>
      <c r="AU25">
        <f t="shared" si="8"/>
        <v>0</v>
      </c>
    </row>
    <row r="26" spans="1:47">
      <c r="A26" t="str">
        <f>IF(All_Tasks!A26="","",All_Tasks!A26)</f>
        <v/>
      </c>
      <c r="B26" t="str">
        <f>IF(All_Tasks!B26="","",All_Tasks!B26)</f>
        <v/>
      </c>
      <c r="C26" t="str">
        <f>IF(All_Tasks!C26="","",All_Tasks!C26)</f>
        <v/>
      </c>
      <c r="D26" t="str">
        <f>IF(All_Tasks!D26="","",All_Tasks!D26)</f>
        <v/>
      </c>
      <c r="E26" t="str">
        <f>IF(All_Tasks!V26&lt;&gt;"",All_Tasks!V26,IF(All_Tasks!E26&lt;&gt;"",All_Tasks!E26,""))</f>
        <v/>
      </c>
      <c r="F26" t="str">
        <f>IF(All_Tasks!F26="","",All_Tasks!F26)</f>
        <v/>
      </c>
      <c r="G26" t="str">
        <f>IF(All_Tasks!G26="","",All_Tasks!G26)</f>
        <v/>
      </c>
      <c r="H26" s="231" t="str">
        <f>IF(All_Tasks!H26="","",All_Tasks!H26)</f>
        <v/>
      </c>
      <c r="I26" t="str">
        <f>IF(All_Tasks!I26="","",All_Tasks!I26)</f>
        <v/>
      </c>
      <c r="J26" t="str">
        <f>IF(All_Tasks!J26="","",All_Tasks!J26)</f>
        <v/>
      </c>
      <c r="K26" t="str">
        <f>IF(All_Tasks!K26="","",All_Tasks!K26)</f>
        <v/>
      </c>
      <c r="L26" s="231" t="str">
        <f>IF(All_Tasks!L26="","",All_Tasks!L26)</f>
        <v/>
      </c>
      <c r="M26" t="str">
        <f>IF(All_Tasks!M26="","",All_Tasks!M26)</f>
        <v/>
      </c>
      <c r="N26" t="str">
        <f>IF(All_Tasks!N26="","",All_Tasks!N26)</f>
        <v/>
      </c>
      <c r="O26" t="str">
        <f>IF(All_Tasks!O26="","",All_Tasks!O26)</f>
        <v/>
      </c>
      <c r="P26" s="181">
        <f>IF(All_Tasks!P26="",0,All_Tasks!P26)</f>
        <v>0</v>
      </c>
      <c r="Q26" s="181">
        <f>IF(All_Tasks!Q26="",0,All_Tasks!Q26)</f>
        <v>0</v>
      </c>
      <c r="R26" s="181">
        <f>IF(All_Tasks!R26="",0,All_Tasks!R26)</f>
        <v>0</v>
      </c>
      <c r="S26" s="181" t="str">
        <f>IF(All_Tasks!S26="","",All_Tasks!S26)</f>
        <v/>
      </c>
      <c r="T26" t="str">
        <f>IF(All_Tasks!T26="","",All_Tasks!T26)</f>
        <v/>
      </c>
      <c r="U26" t="str">
        <f>IF(All_Tasks!U26="","",All_Tasks!U26)</f>
        <v/>
      </c>
      <c r="V26">
        <f>IF(A26="",0,IFERROR(MATCH(A26,Scope_Labor_Rates!$A$6:$A$46,0)+5,0))</f>
        <v>0</v>
      </c>
      <c r="W26" s="178">
        <f>IF(V26&gt;0,INDEX(Scope_Labor_Rates!$C$6:$C$46,V26-5),0)</f>
        <v>0</v>
      </c>
      <c r="X26" s="178">
        <f>IF(V26&gt;0,INDEX(Scope_Labor_Rates!$C$6:$C$46,V26-5),0)</f>
        <v>0</v>
      </c>
      <c r="Y26" s="180">
        <f>IF(V26&gt;0,INDEX(Scope_Labor_Rates!$S$6:$S$46,V26-5),0)</f>
        <v>0</v>
      </c>
      <c r="Z26" s="180">
        <f>IF(V26&gt;0,INDEX(Scope_Labor_Rates!$R$6:$R$46,V26-5),1)</f>
        <v>1</v>
      </c>
      <c r="AA26" s="231">
        <f t="shared" si="0"/>
        <v>0</v>
      </c>
      <c r="AB26" t="str">
        <f t="shared" si="1"/>
        <v/>
      </c>
      <c r="AC26" s="178" t="str">
        <f t="shared" si="2"/>
        <v/>
      </c>
      <c r="AD26" s="181">
        <f t="shared" si="3"/>
        <v>0</v>
      </c>
      <c r="AE26" s="178">
        <f>IF(V26&gt;0,P26*INDEX(Scope_Labor_Rates!$E$6:$E$46,V26-5),0)</f>
        <v>0</v>
      </c>
      <c r="AF26" s="181">
        <f>IF(V26&gt;0,AE26*INDEX(Scope_Labor_Rates!$D$6:$D$46,V26-5)*AA26,0)</f>
        <v>0</v>
      </c>
      <c r="AG26" s="178">
        <f>IF(V26&gt;0,P26*INDEX(Scope_Labor_Rates!$G$6:$G$46,V26-5),0)</f>
        <v>0</v>
      </c>
      <c r="AH26" s="181">
        <f>IF(V26&gt;0,AG26*INDEX(Scope_Labor_Rates!$F$6:$F$46,V26-5)*AA26,0)</f>
        <v>0</v>
      </c>
      <c r="AI26" s="178">
        <f>IF(V26&gt;0,P26*INDEX(Scope_Labor_Rates!$I$6:$I$46,V26-5),0)</f>
        <v>0</v>
      </c>
      <c r="AJ26" s="181">
        <f>IF(V26&gt;0,AI26*INDEX(Scope_Labor_Rates!$H$6:$H$46,V26-5)*AA26,0)</f>
        <v>0</v>
      </c>
      <c r="AK26" s="178">
        <f>IF(V26&gt;0,P26*INDEX(Scope_Labor_Rates!$K$6:$K$46,V26-5),0)</f>
        <v>0</v>
      </c>
      <c r="AL26" s="181">
        <f>IF(V26&gt;0,AK26*INDEX(Scope_Labor_Rates!$J$6:$J$46,V26-5)*AA26,0)</f>
        <v>0</v>
      </c>
      <c r="AM26" s="178">
        <f>IF(V26&gt;0,P26*INDEX(Scope_Labor_Rates!$M$6:$M$46,V26-5),0)</f>
        <v>0</v>
      </c>
      <c r="AN26" s="178">
        <f>IF(V26&gt;0,AM26*INDEX(Scope_Labor_Rates!$L$6:$L$46,V26-5)*AA26,0)</f>
        <v>0</v>
      </c>
      <c r="AO26" s="178">
        <f>IF(V26&gt;0,P26*INDEX(Scope_Labor_Rates!$O$6:$O$46,V26-5)*AA26,0)</f>
        <v>0</v>
      </c>
      <c r="AP26" s="181">
        <f>IF(V26&gt;0,P26*INDEX(Scope_Labor_Rates!$Q$6:$Q$46,V26-5)*AA26,0)</f>
        <v>0</v>
      </c>
      <c r="AQ26" s="178">
        <f t="shared" si="4"/>
        <v>0</v>
      </c>
      <c r="AR26" s="178">
        <f t="shared" si="5"/>
        <v>0</v>
      </c>
      <c r="AS26" s="178">
        <f t="shared" si="6"/>
        <v>0</v>
      </c>
      <c r="AT26" s="178">
        <f t="shared" si="7"/>
        <v>0</v>
      </c>
      <c r="AU26">
        <f t="shared" si="8"/>
        <v>0</v>
      </c>
    </row>
    <row r="27" spans="1:47">
      <c r="A27" t="str">
        <f>IF(All_Tasks!A27="","",All_Tasks!A27)</f>
        <v/>
      </c>
      <c r="B27" t="str">
        <f>IF(All_Tasks!B27="","",All_Tasks!B27)</f>
        <v/>
      </c>
      <c r="C27" t="str">
        <f>IF(All_Tasks!C27="","",All_Tasks!C27)</f>
        <v/>
      </c>
      <c r="D27" t="str">
        <f>IF(All_Tasks!D27="","",All_Tasks!D27)</f>
        <v/>
      </c>
      <c r="E27" t="str">
        <f>IF(All_Tasks!V27&lt;&gt;"",All_Tasks!V27,IF(All_Tasks!E27&lt;&gt;"",All_Tasks!E27,""))</f>
        <v/>
      </c>
      <c r="F27" t="str">
        <f>IF(All_Tasks!F27="","",All_Tasks!F27)</f>
        <v/>
      </c>
      <c r="G27" t="str">
        <f>IF(All_Tasks!G27="","",All_Tasks!G27)</f>
        <v/>
      </c>
      <c r="H27" s="231" t="str">
        <f>IF(All_Tasks!H27="","",All_Tasks!H27)</f>
        <v/>
      </c>
      <c r="I27" t="str">
        <f>IF(All_Tasks!I27="","",All_Tasks!I27)</f>
        <v/>
      </c>
      <c r="J27" t="str">
        <f>IF(All_Tasks!J27="","",All_Tasks!J27)</f>
        <v/>
      </c>
      <c r="K27" t="str">
        <f>IF(All_Tasks!K27="","",All_Tasks!K27)</f>
        <v/>
      </c>
      <c r="L27" s="231" t="str">
        <f>IF(All_Tasks!L27="","",All_Tasks!L27)</f>
        <v/>
      </c>
      <c r="M27" t="str">
        <f>IF(All_Tasks!M27="","",All_Tasks!M27)</f>
        <v/>
      </c>
      <c r="N27" t="str">
        <f>IF(All_Tasks!N27="","",All_Tasks!N27)</f>
        <v/>
      </c>
      <c r="O27" t="str">
        <f>IF(All_Tasks!O27="","",All_Tasks!O27)</f>
        <v/>
      </c>
      <c r="P27" s="181">
        <f>IF(All_Tasks!P27="",0,All_Tasks!P27)</f>
        <v>0</v>
      </c>
      <c r="Q27" s="181">
        <f>IF(All_Tasks!Q27="",0,All_Tasks!Q27)</f>
        <v>0</v>
      </c>
      <c r="R27" s="181">
        <f>IF(All_Tasks!R27="",0,All_Tasks!R27)</f>
        <v>0</v>
      </c>
      <c r="S27" s="181" t="str">
        <f>IF(All_Tasks!S27="","",All_Tasks!S27)</f>
        <v/>
      </c>
      <c r="T27" t="str">
        <f>IF(All_Tasks!T27="","",All_Tasks!T27)</f>
        <v/>
      </c>
      <c r="U27" t="str">
        <f>IF(All_Tasks!U27="","",All_Tasks!U27)</f>
        <v/>
      </c>
      <c r="V27">
        <f>IF(A27="",0,IFERROR(MATCH(A27,Scope_Labor_Rates!$A$6:$A$46,0)+5,0))</f>
        <v>0</v>
      </c>
      <c r="W27" s="178">
        <f>IF(V27&gt;0,INDEX(Scope_Labor_Rates!$C$6:$C$46,V27-5),0)</f>
        <v>0</v>
      </c>
      <c r="X27" s="178">
        <f>IF(V27&gt;0,INDEX(Scope_Labor_Rates!$C$6:$C$46,V27-5),0)</f>
        <v>0</v>
      </c>
      <c r="Y27" s="180">
        <f>IF(V27&gt;0,INDEX(Scope_Labor_Rates!$S$6:$S$46,V27-5),0)</f>
        <v>0</v>
      </c>
      <c r="Z27" s="180">
        <f>IF(V27&gt;0,INDEX(Scope_Labor_Rates!$R$6:$R$46,V27-5),1)</f>
        <v>1</v>
      </c>
      <c r="AA27" s="231">
        <f t="shared" si="0"/>
        <v>0</v>
      </c>
      <c r="AB27" t="str">
        <f t="shared" si="1"/>
        <v/>
      </c>
      <c r="AC27" s="178" t="str">
        <f t="shared" si="2"/>
        <v/>
      </c>
      <c r="AD27" s="181">
        <f t="shared" si="3"/>
        <v>0</v>
      </c>
      <c r="AE27" s="178">
        <f>IF(V27&gt;0,P27*INDEX(Scope_Labor_Rates!$E$6:$E$46,V27-5),0)</f>
        <v>0</v>
      </c>
      <c r="AF27" s="181">
        <f>IF(V27&gt;0,AE27*INDEX(Scope_Labor_Rates!$D$6:$D$46,V27-5)*AA27,0)</f>
        <v>0</v>
      </c>
      <c r="AG27" s="178">
        <f>IF(V27&gt;0,P27*INDEX(Scope_Labor_Rates!$G$6:$G$46,V27-5),0)</f>
        <v>0</v>
      </c>
      <c r="AH27" s="181">
        <f>IF(V27&gt;0,AG27*INDEX(Scope_Labor_Rates!$F$6:$F$46,V27-5)*AA27,0)</f>
        <v>0</v>
      </c>
      <c r="AI27" s="178">
        <f>IF(V27&gt;0,P27*INDEX(Scope_Labor_Rates!$I$6:$I$46,V27-5),0)</f>
        <v>0</v>
      </c>
      <c r="AJ27" s="181">
        <f>IF(V27&gt;0,AI27*INDEX(Scope_Labor_Rates!$H$6:$H$46,V27-5)*AA27,0)</f>
        <v>0</v>
      </c>
      <c r="AK27" s="178">
        <f>IF(V27&gt;0,P27*INDEX(Scope_Labor_Rates!$K$6:$K$46,V27-5),0)</f>
        <v>0</v>
      </c>
      <c r="AL27" s="181">
        <f>IF(V27&gt;0,AK27*INDEX(Scope_Labor_Rates!$J$6:$J$46,V27-5)*AA27,0)</f>
        <v>0</v>
      </c>
      <c r="AM27" s="178">
        <f>IF(V27&gt;0,P27*INDEX(Scope_Labor_Rates!$M$6:$M$46,V27-5),0)</f>
        <v>0</v>
      </c>
      <c r="AN27" s="178">
        <f>IF(V27&gt;0,AM27*INDEX(Scope_Labor_Rates!$L$6:$L$46,V27-5)*AA27,0)</f>
        <v>0</v>
      </c>
      <c r="AO27" s="178">
        <f>IF(V27&gt;0,P27*INDEX(Scope_Labor_Rates!$O$6:$O$46,V27-5)*AA27,0)</f>
        <v>0</v>
      </c>
      <c r="AP27" s="181">
        <f>IF(V27&gt;0,P27*INDEX(Scope_Labor_Rates!$Q$6:$Q$46,V27-5)*AA27,0)</f>
        <v>0</v>
      </c>
      <c r="AQ27" s="178">
        <f t="shared" si="4"/>
        <v>0</v>
      </c>
      <c r="AR27" s="178">
        <f t="shared" si="5"/>
        <v>0</v>
      </c>
      <c r="AS27" s="178">
        <f t="shared" si="6"/>
        <v>0</v>
      </c>
      <c r="AT27" s="178">
        <f t="shared" si="7"/>
        <v>0</v>
      </c>
      <c r="AU27">
        <f t="shared" si="8"/>
        <v>0</v>
      </c>
    </row>
    <row r="28" spans="1:47">
      <c r="A28" t="str">
        <f>IF(All_Tasks!A28="","",All_Tasks!A28)</f>
        <v/>
      </c>
      <c r="B28" t="str">
        <f>IF(All_Tasks!B28="","",All_Tasks!B28)</f>
        <v/>
      </c>
      <c r="C28" t="str">
        <f>IF(All_Tasks!C28="","",All_Tasks!C28)</f>
        <v/>
      </c>
      <c r="D28" t="str">
        <f>IF(All_Tasks!D28="","",All_Tasks!D28)</f>
        <v/>
      </c>
      <c r="E28" t="str">
        <f>IF(All_Tasks!V28&lt;&gt;"",All_Tasks!V28,IF(All_Tasks!E28&lt;&gt;"",All_Tasks!E28,""))</f>
        <v/>
      </c>
      <c r="F28" t="str">
        <f>IF(All_Tasks!F28="","",All_Tasks!F28)</f>
        <v/>
      </c>
      <c r="G28" t="str">
        <f>IF(All_Tasks!G28="","",All_Tasks!G28)</f>
        <v/>
      </c>
      <c r="H28" s="231" t="str">
        <f>IF(All_Tasks!H28="","",All_Tasks!H28)</f>
        <v/>
      </c>
      <c r="I28" t="str">
        <f>IF(All_Tasks!I28="","",All_Tasks!I28)</f>
        <v/>
      </c>
      <c r="J28" t="str">
        <f>IF(All_Tasks!J28="","",All_Tasks!J28)</f>
        <v/>
      </c>
      <c r="K28" t="str">
        <f>IF(All_Tasks!K28="","",All_Tasks!K28)</f>
        <v/>
      </c>
      <c r="L28" s="231" t="str">
        <f>IF(All_Tasks!L28="","",All_Tasks!L28)</f>
        <v/>
      </c>
      <c r="M28" t="str">
        <f>IF(All_Tasks!M28="","",All_Tasks!M28)</f>
        <v/>
      </c>
      <c r="N28" t="str">
        <f>IF(All_Tasks!N28="","",All_Tasks!N28)</f>
        <v/>
      </c>
      <c r="O28" t="str">
        <f>IF(All_Tasks!O28="","",All_Tasks!O28)</f>
        <v/>
      </c>
      <c r="P28" s="181">
        <f>IF(All_Tasks!P28="",0,All_Tasks!P28)</f>
        <v>0</v>
      </c>
      <c r="Q28" s="181">
        <f>IF(All_Tasks!Q28="",0,All_Tasks!Q28)</f>
        <v>0</v>
      </c>
      <c r="R28" s="181">
        <f>IF(All_Tasks!R28="",0,All_Tasks!R28)</f>
        <v>0</v>
      </c>
      <c r="S28" s="181" t="str">
        <f>IF(All_Tasks!S28="","",All_Tasks!S28)</f>
        <v/>
      </c>
      <c r="T28" t="str">
        <f>IF(All_Tasks!T28="","",All_Tasks!T28)</f>
        <v/>
      </c>
      <c r="U28" t="str">
        <f>IF(All_Tasks!U28="","",All_Tasks!U28)</f>
        <v/>
      </c>
      <c r="V28">
        <f>IF(A28="",0,IFERROR(MATCH(A28,Scope_Labor_Rates!$A$6:$A$46,0)+5,0))</f>
        <v>0</v>
      </c>
      <c r="W28" s="178">
        <f>IF(V28&gt;0,INDEX(Scope_Labor_Rates!$C$6:$C$46,V28-5),0)</f>
        <v>0</v>
      </c>
      <c r="X28" s="178">
        <f>IF(V28&gt;0,INDEX(Scope_Labor_Rates!$C$6:$C$46,V28-5),0)</f>
        <v>0</v>
      </c>
      <c r="Y28" s="180">
        <f>IF(V28&gt;0,INDEX(Scope_Labor_Rates!$S$6:$S$46,V28-5),0)</f>
        <v>0</v>
      </c>
      <c r="Z28" s="180">
        <f>IF(V28&gt;0,INDEX(Scope_Labor_Rates!$R$6:$R$46,V28-5),1)</f>
        <v>1</v>
      </c>
      <c r="AA28" s="231">
        <f t="shared" si="0"/>
        <v>0</v>
      </c>
      <c r="AB28" t="str">
        <f t="shared" si="1"/>
        <v/>
      </c>
      <c r="AC28" s="178" t="str">
        <f t="shared" si="2"/>
        <v/>
      </c>
      <c r="AD28" s="181">
        <f t="shared" si="3"/>
        <v>0</v>
      </c>
      <c r="AE28" s="178">
        <f>IF(V28&gt;0,P28*INDEX(Scope_Labor_Rates!$E$6:$E$46,V28-5),0)</f>
        <v>0</v>
      </c>
      <c r="AF28" s="181">
        <f>IF(V28&gt;0,AE28*INDEX(Scope_Labor_Rates!$D$6:$D$46,V28-5)*AA28,0)</f>
        <v>0</v>
      </c>
      <c r="AG28" s="178">
        <f>IF(V28&gt;0,P28*INDEX(Scope_Labor_Rates!$G$6:$G$46,V28-5),0)</f>
        <v>0</v>
      </c>
      <c r="AH28" s="181">
        <f>IF(V28&gt;0,AG28*INDEX(Scope_Labor_Rates!$F$6:$F$46,V28-5)*AA28,0)</f>
        <v>0</v>
      </c>
      <c r="AI28" s="178">
        <f>IF(V28&gt;0,P28*INDEX(Scope_Labor_Rates!$I$6:$I$46,V28-5),0)</f>
        <v>0</v>
      </c>
      <c r="AJ28" s="181">
        <f>IF(V28&gt;0,AI28*INDEX(Scope_Labor_Rates!$H$6:$H$46,V28-5)*AA28,0)</f>
        <v>0</v>
      </c>
      <c r="AK28" s="178">
        <f>IF(V28&gt;0,P28*INDEX(Scope_Labor_Rates!$K$6:$K$46,V28-5),0)</f>
        <v>0</v>
      </c>
      <c r="AL28" s="181">
        <f>IF(V28&gt;0,AK28*INDEX(Scope_Labor_Rates!$J$6:$J$46,V28-5)*AA28,0)</f>
        <v>0</v>
      </c>
      <c r="AM28" s="178">
        <f>IF(V28&gt;0,P28*INDEX(Scope_Labor_Rates!$M$6:$M$46,V28-5),0)</f>
        <v>0</v>
      </c>
      <c r="AN28" s="178">
        <f>IF(V28&gt;0,AM28*INDEX(Scope_Labor_Rates!$L$6:$L$46,V28-5)*AA28,0)</f>
        <v>0</v>
      </c>
      <c r="AO28" s="178">
        <f>IF(V28&gt;0,P28*INDEX(Scope_Labor_Rates!$O$6:$O$46,V28-5)*AA28,0)</f>
        <v>0</v>
      </c>
      <c r="AP28" s="181">
        <f>IF(V28&gt;0,P28*INDEX(Scope_Labor_Rates!$Q$6:$Q$46,V28-5)*AA28,0)</f>
        <v>0</v>
      </c>
      <c r="AQ28" s="178">
        <f t="shared" si="4"/>
        <v>0</v>
      </c>
      <c r="AR28" s="178">
        <f t="shared" si="5"/>
        <v>0</v>
      </c>
      <c r="AS28" s="178">
        <f t="shared" si="6"/>
        <v>0</v>
      </c>
      <c r="AT28" s="178">
        <f t="shared" si="7"/>
        <v>0</v>
      </c>
      <c r="AU28">
        <f t="shared" si="8"/>
        <v>0</v>
      </c>
    </row>
    <row r="29" spans="1:47">
      <c r="A29" t="str">
        <f>IF(All_Tasks!A29="","",All_Tasks!A29)</f>
        <v/>
      </c>
      <c r="B29" t="str">
        <f>IF(All_Tasks!B29="","",All_Tasks!B29)</f>
        <v/>
      </c>
      <c r="C29" t="str">
        <f>IF(All_Tasks!C29="","",All_Tasks!C29)</f>
        <v/>
      </c>
      <c r="D29" t="str">
        <f>IF(All_Tasks!D29="","",All_Tasks!D29)</f>
        <v/>
      </c>
      <c r="E29" t="str">
        <f>IF(All_Tasks!V29&lt;&gt;"",All_Tasks!V29,IF(All_Tasks!E29&lt;&gt;"",All_Tasks!E29,""))</f>
        <v/>
      </c>
      <c r="F29" t="str">
        <f>IF(All_Tasks!F29="","",All_Tasks!F29)</f>
        <v/>
      </c>
      <c r="G29" t="str">
        <f>IF(All_Tasks!G29="","",All_Tasks!G29)</f>
        <v/>
      </c>
      <c r="H29" s="231" t="str">
        <f>IF(All_Tasks!H29="","",All_Tasks!H29)</f>
        <v/>
      </c>
      <c r="I29" t="str">
        <f>IF(All_Tasks!I29="","",All_Tasks!I29)</f>
        <v/>
      </c>
      <c r="J29" t="str">
        <f>IF(All_Tasks!J29="","",All_Tasks!J29)</f>
        <v/>
      </c>
      <c r="K29" t="str">
        <f>IF(All_Tasks!K29="","",All_Tasks!K29)</f>
        <v/>
      </c>
      <c r="L29" s="231" t="str">
        <f>IF(All_Tasks!L29="","",All_Tasks!L29)</f>
        <v/>
      </c>
      <c r="M29" t="str">
        <f>IF(All_Tasks!M29="","",All_Tasks!M29)</f>
        <v/>
      </c>
      <c r="N29" t="str">
        <f>IF(All_Tasks!N29="","",All_Tasks!N29)</f>
        <v/>
      </c>
      <c r="O29" t="str">
        <f>IF(All_Tasks!O29="","",All_Tasks!O29)</f>
        <v/>
      </c>
      <c r="P29" s="181">
        <f>IF(All_Tasks!P29="",0,All_Tasks!P29)</f>
        <v>0</v>
      </c>
      <c r="Q29" s="181">
        <f>IF(All_Tasks!Q29="",0,All_Tasks!Q29)</f>
        <v>0</v>
      </c>
      <c r="R29" s="181">
        <f>IF(All_Tasks!R29="",0,All_Tasks!R29)</f>
        <v>0</v>
      </c>
      <c r="S29" s="181" t="str">
        <f>IF(All_Tasks!S29="","",All_Tasks!S29)</f>
        <v/>
      </c>
      <c r="T29" t="str">
        <f>IF(All_Tasks!T29="","",All_Tasks!T29)</f>
        <v/>
      </c>
      <c r="U29" t="str">
        <f>IF(All_Tasks!U29="","",All_Tasks!U29)</f>
        <v/>
      </c>
      <c r="V29">
        <f>IF(A29="",0,IFERROR(MATCH(A29,Scope_Labor_Rates!$A$6:$A$46,0)+5,0))</f>
        <v>0</v>
      </c>
      <c r="W29" s="178">
        <f>IF(V29&gt;0,INDEX(Scope_Labor_Rates!$C$6:$C$46,V29-5),0)</f>
        <v>0</v>
      </c>
      <c r="X29" s="178">
        <f>IF(V29&gt;0,INDEX(Scope_Labor_Rates!$C$6:$C$46,V29-5),0)</f>
        <v>0</v>
      </c>
      <c r="Y29" s="180">
        <f>IF(V29&gt;0,INDEX(Scope_Labor_Rates!$S$6:$S$46,V29-5),0)</f>
        <v>0</v>
      </c>
      <c r="Z29" s="180">
        <f>IF(V29&gt;0,INDEX(Scope_Labor_Rates!$R$6:$R$46,V29-5),1)</f>
        <v>1</v>
      </c>
      <c r="AA29" s="231">
        <f t="shared" si="0"/>
        <v>0</v>
      </c>
      <c r="AB29" t="str">
        <f t="shared" si="1"/>
        <v/>
      </c>
      <c r="AC29" s="178" t="str">
        <f t="shared" si="2"/>
        <v/>
      </c>
      <c r="AD29" s="181">
        <f t="shared" si="3"/>
        <v>0</v>
      </c>
      <c r="AE29" s="178">
        <f>IF(V29&gt;0,P29*INDEX(Scope_Labor_Rates!$E$6:$E$46,V29-5),0)</f>
        <v>0</v>
      </c>
      <c r="AF29" s="181">
        <f>IF(V29&gt;0,AE29*INDEX(Scope_Labor_Rates!$D$6:$D$46,V29-5)*AA29,0)</f>
        <v>0</v>
      </c>
      <c r="AG29" s="178">
        <f>IF(V29&gt;0,P29*INDEX(Scope_Labor_Rates!$G$6:$G$46,V29-5),0)</f>
        <v>0</v>
      </c>
      <c r="AH29" s="181">
        <f>IF(V29&gt;0,AG29*INDEX(Scope_Labor_Rates!$F$6:$F$46,V29-5)*AA29,0)</f>
        <v>0</v>
      </c>
      <c r="AI29" s="178">
        <f>IF(V29&gt;0,P29*INDEX(Scope_Labor_Rates!$I$6:$I$46,V29-5),0)</f>
        <v>0</v>
      </c>
      <c r="AJ29" s="181">
        <f>IF(V29&gt;0,AI29*INDEX(Scope_Labor_Rates!$H$6:$H$46,V29-5)*AA29,0)</f>
        <v>0</v>
      </c>
      <c r="AK29" s="178">
        <f>IF(V29&gt;0,P29*INDEX(Scope_Labor_Rates!$K$6:$K$46,V29-5),0)</f>
        <v>0</v>
      </c>
      <c r="AL29" s="181">
        <f>IF(V29&gt;0,AK29*INDEX(Scope_Labor_Rates!$J$6:$J$46,V29-5)*AA29,0)</f>
        <v>0</v>
      </c>
      <c r="AM29" s="178">
        <f>IF(V29&gt;0,P29*INDEX(Scope_Labor_Rates!$M$6:$M$46,V29-5),0)</f>
        <v>0</v>
      </c>
      <c r="AN29" s="178">
        <f>IF(V29&gt;0,AM29*INDEX(Scope_Labor_Rates!$L$6:$L$46,V29-5)*AA29,0)</f>
        <v>0</v>
      </c>
      <c r="AO29" s="178">
        <f>IF(V29&gt;0,P29*INDEX(Scope_Labor_Rates!$O$6:$O$46,V29-5)*AA29,0)</f>
        <v>0</v>
      </c>
      <c r="AP29" s="181">
        <f>IF(V29&gt;0,P29*INDEX(Scope_Labor_Rates!$Q$6:$Q$46,V29-5)*AA29,0)</f>
        <v>0</v>
      </c>
      <c r="AQ29" s="178">
        <f t="shared" si="4"/>
        <v>0</v>
      </c>
      <c r="AR29" s="178">
        <f t="shared" si="5"/>
        <v>0</v>
      </c>
      <c r="AS29" s="178">
        <f t="shared" si="6"/>
        <v>0</v>
      </c>
      <c r="AT29" s="178">
        <f t="shared" si="7"/>
        <v>0</v>
      </c>
      <c r="AU29">
        <f t="shared" si="8"/>
        <v>0</v>
      </c>
    </row>
    <row r="30" spans="1:47">
      <c r="A30" t="str">
        <f>IF(All_Tasks!A30="","",All_Tasks!A30)</f>
        <v/>
      </c>
      <c r="B30" t="str">
        <f>IF(All_Tasks!B30="","",All_Tasks!B30)</f>
        <v/>
      </c>
      <c r="C30" t="str">
        <f>IF(All_Tasks!C30="","",All_Tasks!C30)</f>
        <v/>
      </c>
      <c r="D30" t="str">
        <f>IF(All_Tasks!D30="","",All_Tasks!D30)</f>
        <v/>
      </c>
      <c r="E30" t="str">
        <f>IF(All_Tasks!V30&lt;&gt;"",All_Tasks!V30,IF(All_Tasks!E30&lt;&gt;"",All_Tasks!E30,""))</f>
        <v/>
      </c>
      <c r="F30" t="str">
        <f>IF(All_Tasks!F30="","",All_Tasks!F30)</f>
        <v/>
      </c>
      <c r="G30" t="str">
        <f>IF(All_Tasks!G30="","",All_Tasks!G30)</f>
        <v/>
      </c>
      <c r="H30" s="231" t="str">
        <f>IF(All_Tasks!H30="","",All_Tasks!H30)</f>
        <v/>
      </c>
      <c r="I30" t="str">
        <f>IF(All_Tasks!I30="","",All_Tasks!I30)</f>
        <v/>
      </c>
      <c r="J30" t="str">
        <f>IF(All_Tasks!J30="","",All_Tasks!J30)</f>
        <v/>
      </c>
      <c r="K30" t="str">
        <f>IF(All_Tasks!K30="","",All_Tasks!K30)</f>
        <v/>
      </c>
      <c r="L30" s="231" t="str">
        <f>IF(All_Tasks!L30="","",All_Tasks!L30)</f>
        <v/>
      </c>
      <c r="M30" t="str">
        <f>IF(All_Tasks!M30="","",All_Tasks!M30)</f>
        <v/>
      </c>
      <c r="N30" t="str">
        <f>IF(All_Tasks!N30="","",All_Tasks!N30)</f>
        <v/>
      </c>
      <c r="O30" t="str">
        <f>IF(All_Tasks!O30="","",All_Tasks!O30)</f>
        <v/>
      </c>
      <c r="P30" s="181">
        <f>IF(All_Tasks!P30="",0,All_Tasks!P30)</f>
        <v>0</v>
      </c>
      <c r="Q30" s="181">
        <f>IF(All_Tasks!Q30="",0,All_Tasks!Q30)</f>
        <v>0</v>
      </c>
      <c r="R30" s="181">
        <f>IF(All_Tasks!R30="",0,All_Tasks!R30)</f>
        <v>0</v>
      </c>
      <c r="S30" s="181" t="str">
        <f>IF(All_Tasks!S30="","",All_Tasks!S30)</f>
        <v/>
      </c>
      <c r="T30" t="str">
        <f>IF(All_Tasks!T30="","",All_Tasks!T30)</f>
        <v/>
      </c>
      <c r="U30" t="str">
        <f>IF(All_Tasks!U30="","",All_Tasks!U30)</f>
        <v/>
      </c>
      <c r="V30">
        <f>IF(A30="",0,IFERROR(MATCH(A30,Scope_Labor_Rates!$A$6:$A$46,0)+5,0))</f>
        <v>0</v>
      </c>
      <c r="W30" s="178">
        <f>IF(V30&gt;0,INDEX(Scope_Labor_Rates!$C$6:$C$46,V30-5),0)</f>
        <v>0</v>
      </c>
      <c r="X30" s="178">
        <f>IF(V30&gt;0,INDEX(Scope_Labor_Rates!$C$6:$C$46,V30-5),0)</f>
        <v>0</v>
      </c>
      <c r="Y30" s="180">
        <f>IF(V30&gt;0,INDEX(Scope_Labor_Rates!$S$6:$S$46,V30-5),0)</f>
        <v>0</v>
      </c>
      <c r="Z30" s="180">
        <f>IF(V30&gt;0,INDEX(Scope_Labor_Rates!$R$6:$R$46,V30-5),1)</f>
        <v>1</v>
      </c>
      <c r="AA30" s="231">
        <f t="shared" si="0"/>
        <v>0</v>
      </c>
      <c r="AB30" t="str">
        <f t="shared" si="1"/>
        <v/>
      </c>
      <c r="AC30" s="178" t="str">
        <f t="shared" si="2"/>
        <v/>
      </c>
      <c r="AD30" s="181">
        <f t="shared" si="3"/>
        <v>0</v>
      </c>
      <c r="AE30" s="178">
        <f>IF(V30&gt;0,P30*INDEX(Scope_Labor_Rates!$E$6:$E$46,V30-5),0)</f>
        <v>0</v>
      </c>
      <c r="AF30" s="181">
        <f>IF(V30&gt;0,AE30*INDEX(Scope_Labor_Rates!$D$6:$D$46,V30-5)*AA30,0)</f>
        <v>0</v>
      </c>
      <c r="AG30" s="178">
        <f>IF(V30&gt;0,P30*INDEX(Scope_Labor_Rates!$G$6:$G$46,V30-5),0)</f>
        <v>0</v>
      </c>
      <c r="AH30" s="181">
        <f>IF(V30&gt;0,AG30*INDEX(Scope_Labor_Rates!$F$6:$F$46,V30-5)*AA30,0)</f>
        <v>0</v>
      </c>
      <c r="AI30" s="178">
        <f>IF(V30&gt;0,P30*INDEX(Scope_Labor_Rates!$I$6:$I$46,V30-5),0)</f>
        <v>0</v>
      </c>
      <c r="AJ30" s="181">
        <f>IF(V30&gt;0,AI30*INDEX(Scope_Labor_Rates!$H$6:$H$46,V30-5)*AA30,0)</f>
        <v>0</v>
      </c>
      <c r="AK30" s="178">
        <f>IF(V30&gt;0,P30*INDEX(Scope_Labor_Rates!$K$6:$K$46,V30-5),0)</f>
        <v>0</v>
      </c>
      <c r="AL30" s="181">
        <f>IF(V30&gt;0,AK30*INDEX(Scope_Labor_Rates!$J$6:$J$46,V30-5)*AA30,0)</f>
        <v>0</v>
      </c>
      <c r="AM30" s="178">
        <f>IF(V30&gt;0,P30*INDEX(Scope_Labor_Rates!$M$6:$M$46,V30-5),0)</f>
        <v>0</v>
      </c>
      <c r="AN30" s="178">
        <f>IF(V30&gt;0,AM30*INDEX(Scope_Labor_Rates!$L$6:$L$46,V30-5)*AA30,0)</f>
        <v>0</v>
      </c>
      <c r="AO30" s="178">
        <f>IF(V30&gt;0,P30*INDEX(Scope_Labor_Rates!$O$6:$O$46,V30-5)*AA30,0)</f>
        <v>0</v>
      </c>
      <c r="AP30" s="181">
        <f>IF(V30&gt;0,P30*INDEX(Scope_Labor_Rates!$Q$6:$Q$46,V30-5)*AA30,0)</f>
        <v>0</v>
      </c>
      <c r="AQ30" s="178">
        <f t="shared" si="4"/>
        <v>0</v>
      </c>
      <c r="AR30" s="178">
        <f t="shared" si="5"/>
        <v>0</v>
      </c>
      <c r="AS30" s="178">
        <f t="shared" si="6"/>
        <v>0</v>
      </c>
      <c r="AT30" s="178">
        <f t="shared" si="7"/>
        <v>0</v>
      </c>
      <c r="AU30">
        <f t="shared" si="8"/>
        <v>0</v>
      </c>
    </row>
    <row r="31" spans="1:47">
      <c r="A31" t="str">
        <f>IF(All_Tasks!A31="","",All_Tasks!A31)</f>
        <v/>
      </c>
      <c r="B31" t="str">
        <f>IF(All_Tasks!B31="","",All_Tasks!B31)</f>
        <v/>
      </c>
      <c r="C31" t="str">
        <f>IF(All_Tasks!C31="","",All_Tasks!C31)</f>
        <v/>
      </c>
      <c r="D31" t="str">
        <f>IF(All_Tasks!D31="","",All_Tasks!D31)</f>
        <v/>
      </c>
      <c r="E31" t="str">
        <f>IF(All_Tasks!V31&lt;&gt;"",All_Tasks!V31,IF(All_Tasks!E31&lt;&gt;"",All_Tasks!E31,""))</f>
        <v/>
      </c>
      <c r="F31" t="str">
        <f>IF(All_Tasks!F31="","",All_Tasks!F31)</f>
        <v/>
      </c>
      <c r="G31" t="str">
        <f>IF(All_Tasks!G31="","",All_Tasks!G31)</f>
        <v/>
      </c>
      <c r="H31" s="231" t="str">
        <f>IF(All_Tasks!H31="","",All_Tasks!H31)</f>
        <v/>
      </c>
      <c r="I31" t="str">
        <f>IF(All_Tasks!I31="","",All_Tasks!I31)</f>
        <v/>
      </c>
      <c r="J31" t="str">
        <f>IF(All_Tasks!J31="","",All_Tasks!J31)</f>
        <v/>
      </c>
      <c r="K31" t="str">
        <f>IF(All_Tasks!K31="","",All_Tasks!K31)</f>
        <v/>
      </c>
      <c r="L31" s="231" t="str">
        <f>IF(All_Tasks!L31="","",All_Tasks!L31)</f>
        <v/>
      </c>
      <c r="M31" t="str">
        <f>IF(All_Tasks!M31="","",All_Tasks!M31)</f>
        <v/>
      </c>
      <c r="N31" t="str">
        <f>IF(All_Tasks!N31="","",All_Tasks!N31)</f>
        <v/>
      </c>
      <c r="O31" t="str">
        <f>IF(All_Tasks!O31="","",All_Tasks!O31)</f>
        <v/>
      </c>
      <c r="P31" s="181">
        <f>IF(All_Tasks!P31="",0,All_Tasks!P31)</f>
        <v>0</v>
      </c>
      <c r="Q31" s="181">
        <f>IF(All_Tasks!Q31="",0,All_Tasks!Q31)</f>
        <v>0</v>
      </c>
      <c r="R31" s="181">
        <f>IF(All_Tasks!R31="",0,All_Tasks!R31)</f>
        <v>0</v>
      </c>
      <c r="S31" s="181" t="str">
        <f>IF(All_Tasks!S31="","",All_Tasks!S31)</f>
        <v/>
      </c>
      <c r="T31" t="str">
        <f>IF(All_Tasks!T31="","",All_Tasks!T31)</f>
        <v/>
      </c>
      <c r="U31" t="str">
        <f>IF(All_Tasks!U31="","",All_Tasks!U31)</f>
        <v/>
      </c>
      <c r="V31">
        <f>IF(A31="",0,IFERROR(MATCH(A31,Scope_Labor_Rates!$A$6:$A$46,0)+5,0))</f>
        <v>0</v>
      </c>
      <c r="W31" s="178">
        <f>IF(V31&gt;0,INDEX(Scope_Labor_Rates!$C$6:$C$46,V31-5),0)</f>
        <v>0</v>
      </c>
      <c r="X31" s="178">
        <f>IF(V31&gt;0,INDEX(Scope_Labor_Rates!$C$6:$C$46,V31-5),0)</f>
        <v>0</v>
      </c>
      <c r="Y31" s="180">
        <f>IF(V31&gt;0,INDEX(Scope_Labor_Rates!$S$6:$S$46,V31-5),0)</f>
        <v>0</v>
      </c>
      <c r="Z31" s="180">
        <f>IF(V31&gt;0,INDEX(Scope_Labor_Rates!$R$6:$R$46,V31-5),1)</f>
        <v>1</v>
      </c>
      <c r="AA31" s="231">
        <f t="shared" si="0"/>
        <v>0</v>
      </c>
      <c r="AB31" t="str">
        <f t="shared" si="1"/>
        <v/>
      </c>
      <c r="AC31" s="178" t="str">
        <f t="shared" si="2"/>
        <v/>
      </c>
      <c r="AD31" s="181">
        <f t="shared" si="3"/>
        <v>0</v>
      </c>
      <c r="AE31" s="178">
        <f>IF(V31&gt;0,P31*INDEX(Scope_Labor_Rates!$E$6:$E$46,V31-5),0)</f>
        <v>0</v>
      </c>
      <c r="AF31" s="181">
        <f>IF(V31&gt;0,AE31*INDEX(Scope_Labor_Rates!$D$6:$D$46,V31-5)*AA31,0)</f>
        <v>0</v>
      </c>
      <c r="AG31" s="178">
        <f>IF(V31&gt;0,P31*INDEX(Scope_Labor_Rates!$G$6:$G$46,V31-5),0)</f>
        <v>0</v>
      </c>
      <c r="AH31" s="181">
        <f>IF(V31&gt;0,AG31*INDEX(Scope_Labor_Rates!$F$6:$F$46,V31-5)*AA31,0)</f>
        <v>0</v>
      </c>
      <c r="AI31" s="178">
        <f>IF(V31&gt;0,P31*INDEX(Scope_Labor_Rates!$I$6:$I$46,V31-5),0)</f>
        <v>0</v>
      </c>
      <c r="AJ31" s="181">
        <f>IF(V31&gt;0,AI31*INDEX(Scope_Labor_Rates!$H$6:$H$46,V31-5)*AA31,0)</f>
        <v>0</v>
      </c>
      <c r="AK31" s="178">
        <f>IF(V31&gt;0,P31*INDEX(Scope_Labor_Rates!$K$6:$K$46,V31-5),0)</f>
        <v>0</v>
      </c>
      <c r="AL31" s="181">
        <f>IF(V31&gt;0,AK31*INDEX(Scope_Labor_Rates!$J$6:$J$46,V31-5)*AA31,0)</f>
        <v>0</v>
      </c>
      <c r="AM31" s="178">
        <f>IF(V31&gt;0,P31*INDEX(Scope_Labor_Rates!$M$6:$M$46,V31-5),0)</f>
        <v>0</v>
      </c>
      <c r="AN31" s="178">
        <f>IF(V31&gt;0,AM31*INDEX(Scope_Labor_Rates!$L$6:$L$46,V31-5)*AA31,0)</f>
        <v>0</v>
      </c>
      <c r="AO31" s="178">
        <f>IF(V31&gt;0,P31*INDEX(Scope_Labor_Rates!$O$6:$O$46,V31-5)*AA31,0)</f>
        <v>0</v>
      </c>
      <c r="AP31" s="181">
        <f>IF(V31&gt;0,P31*INDEX(Scope_Labor_Rates!$Q$6:$Q$46,V31-5)*AA31,0)</f>
        <v>0</v>
      </c>
      <c r="AQ31" s="178">
        <f t="shared" si="4"/>
        <v>0</v>
      </c>
      <c r="AR31" s="178">
        <f t="shared" si="5"/>
        <v>0</v>
      </c>
      <c r="AS31" s="178">
        <f t="shared" si="6"/>
        <v>0</v>
      </c>
      <c r="AT31" s="178">
        <f t="shared" si="7"/>
        <v>0</v>
      </c>
      <c r="AU31">
        <f t="shared" si="8"/>
        <v>0</v>
      </c>
    </row>
    <row r="32" spans="1:47">
      <c r="A32" t="str">
        <f>IF(All_Tasks!A32="","",All_Tasks!A32)</f>
        <v/>
      </c>
      <c r="B32" t="str">
        <f>IF(All_Tasks!B32="","",All_Tasks!B32)</f>
        <v/>
      </c>
      <c r="C32" t="str">
        <f>IF(All_Tasks!C32="","",All_Tasks!C32)</f>
        <v/>
      </c>
      <c r="D32" t="str">
        <f>IF(All_Tasks!D32="","",All_Tasks!D32)</f>
        <v/>
      </c>
      <c r="E32" t="str">
        <f>IF(All_Tasks!V32&lt;&gt;"",All_Tasks!V32,IF(All_Tasks!E32&lt;&gt;"",All_Tasks!E32,""))</f>
        <v/>
      </c>
      <c r="F32" t="str">
        <f>IF(All_Tasks!F32="","",All_Tasks!F32)</f>
        <v/>
      </c>
      <c r="G32" t="str">
        <f>IF(All_Tasks!G32="","",All_Tasks!G32)</f>
        <v/>
      </c>
      <c r="H32" s="231" t="str">
        <f>IF(All_Tasks!H32="","",All_Tasks!H32)</f>
        <v/>
      </c>
      <c r="I32" t="str">
        <f>IF(All_Tasks!I32="","",All_Tasks!I32)</f>
        <v/>
      </c>
      <c r="J32" t="str">
        <f>IF(All_Tasks!J32="","",All_Tasks!J32)</f>
        <v/>
      </c>
      <c r="K32" t="str">
        <f>IF(All_Tasks!K32="","",All_Tasks!K32)</f>
        <v/>
      </c>
      <c r="L32" s="231" t="str">
        <f>IF(All_Tasks!L32="","",All_Tasks!L32)</f>
        <v/>
      </c>
      <c r="M32" t="str">
        <f>IF(All_Tasks!M32="","",All_Tasks!M32)</f>
        <v/>
      </c>
      <c r="N32" t="str">
        <f>IF(All_Tasks!N32="","",All_Tasks!N32)</f>
        <v/>
      </c>
      <c r="O32" t="str">
        <f>IF(All_Tasks!O32="","",All_Tasks!O32)</f>
        <v/>
      </c>
      <c r="P32" s="181">
        <f>IF(All_Tasks!P32="",0,All_Tasks!P32)</f>
        <v>0</v>
      </c>
      <c r="Q32" s="181">
        <f>IF(All_Tasks!Q32="",0,All_Tasks!Q32)</f>
        <v>0</v>
      </c>
      <c r="R32" s="181">
        <f>IF(All_Tasks!R32="",0,All_Tasks!R32)</f>
        <v>0</v>
      </c>
      <c r="S32" s="181" t="str">
        <f>IF(All_Tasks!S32="","",All_Tasks!S32)</f>
        <v/>
      </c>
      <c r="T32" t="str">
        <f>IF(All_Tasks!T32="","",All_Tasks!T32)</f>
        <v/>
      </c>
      <c r="U32" t="str">
        <f>IF(All_Tasks!U32="","",All_Tasks!U32)</f>
        <v/>
      </c>
      <c r="V32">
        <f>IF(A32="",0,IFERROR(MATCH(A32,Scope_Labor_Rates!$A$6:$A$46,0)+5,0))</f>
        <v>0</v>
      </c>
      <c r="W32" s="178">
        <f>IF(V32&gt;0,INDEX(Scope_Labor_Rates!$C$6:$C$46,V32-5),0)</f>
        <v>0</v>
      </c>
      <c r="X32" s="178">
        <f>IF(V32&gt;0,INDEX(Scope_Labor_Rates!$C$6:$C$46,V32-5),0)</f>
        <v>0</v>
      </c>
      <c r="Y32" s="180">
        <f>IF(V32&gt;0,INDEX(Scope_Labor_Rates!$S$6:$S$46,V32-5),0)</f>
        <v>0</v>
      </c>
      <c r="Z32" s="180">
        <f>IF(V32&gt;0,INDEX(Scope_Labor_Rates!$R$6:$R$46,V32-5),1)</f>
        <v>1</v>
      </c>
      <c r="AA32" s="231">
        <f t="shared" si="0"/>
        <v>0</v>
      </c>
      <c r="AB32" t="str">
        <f t="shared" si="1"/>
        <v/>
      </c>
      <c r="AC32" s="178" t="str">
        <f t="shared" si="2"/>
        <v/>
      </c>
      <c r="AD32" s="181">
        <f t="shared" si="3"/>
        <v>0</v>
      </c>
      <c r="AE32" s="178">
        <f>IF(V32&gt;0,P32*INDEX(Scope_Labor_Rates!$E$6:$E$46,V32-5),0)</f>
        <v>0</v>
      </c>
      <c r="AF32" s="181">
        <f>IF(V32&gt;0,AE32*INDEX(Scope_Labor_Rates!$D$6:$D$46,V32-5)*AA32,0)</f>
        <v>0</v>
      </c>
      <c r="AG32" s="178">
        <f>IF(V32&gt;0,P32*INDEX(Scope_Labor_Rates!$G$6:$G$46,V32-5),0)</f>
        <v>0</v>
      </c>
      <c r="AH32" s="181">
        <f>IF(V32&gt;0,AG32*INDEX(Scope_Labor_Rates!$F$6:$F$46,V32-5)*AA32,0)</f>
        <v>0</v>
      </c>
      <c r="AI32" s="178">
        <f>IF(V32&gt;0,P32*INDEX(Scope_Labor_Rates!$I$6:$I$46,V32-5),0)</f>
        <v>0</v>
      </c>
      <c r="AJ32" s="181">
        <f>IF(V32&gt;0,AI32*INDEX(Scope_Labor_Rates!$H$6:$H$46,V32-5)*AA32,0)</f>
        <v>0</v>
      </c>
      <c r="AK32" s="178">
        <f>IF(V32&gt;0,P32*INDEX(Scope_Labor_Rates!$K$6:$K$46,V32-5),0)</f>
        <v>0</v>
      </c>
      <c r="AL32" s="181">
        <f>IF(V32&gt;0,AK32*INDEX(Scope_Labor_Rates!$J$6:$J$46,V32-5)*AA32,0)</f>
        <v>0</v>
      </c>
      <c r="AM32" s="178">
        <f>IF(V32&gt;0,P32*INDEX(Scope_Labor_Rates!$M$6:$M$46,V32-5),0)</f>
        <v>0</v>
      </c>
      <c r="AN32" s="178">
        <f>IF(V32&gt;0,AM32*INDEX(Scope_Labor_Rates!$L$6:$L$46,V32-5)*AA32,0)</f>
        <v>0</v>
      </c>
      <c r="AO32" s="178">
        <f>IF(V32&gt;0,P32*INDEX(Scope_Labor_Rates!$O$6:$O$46,V32-5)*AA32,0)</f>
        <v>0</v>
      </c>
      <c r="AP32" s="181">
        <f>IF(V32&gt;0,P32*INDEX(Scope_Labor_Rates!$Q$6:$Q$46,V32-5)*AA32,0)</f>
        <v>0</v>
      </c>
      <c r="AQ32" s="178">
        <f t="shared" si="4"/>
        <v>0</v>
      </c>
      <c r="AR32" s="178">
        <f t="shared" si="5"/>
        <v>0</v>
      </c>
      <c r="AS32" s="178">
        <f t="shared" si="6"/>
        <v>0</v>
      </c>
      <c r="AT32" s="178">
        <f t="shared" si="7"/>
        <v>0</v>
      </c>
      <c r="AU32">
        <f t="shared" si="8"/>
        <v>0</v>
      </c>
    </row>
    <row r="33" spans="1:47">
      <c r="A33" t="str">
        <f>IF(All_Tasks!A33="","",All_Tasks!A33)</f>
        <v/>
      </c>
      <c r="B33" t="str">
        <f>IF(All_Tasks!B33="","",All_Tasks!B33)</f>
        <v/>
      </c>
      <c r="C33" t="str">
        <f>IF(All_Tasks!C33="","",All_Tasks!C33)</f>
        <v/>
      </c>
      <c r="D33" t="str">
        <f>IF(All_Tasks!D33="","",All_Tasks!D33)</f>
        <v/>
      </c>
      <c r="E33" t="str">
        <f>IF(All_Tasks!V33&lt;&gt;"",All_Tasks!V33,IF(All_Tasks!E33&lt;&gt;"",All_Tasks!E33,""))</f>
        <v/>
      </c>
      <c r="F33" t="str">
        <f>IF(All_Tasks!F33="","",All_Tasks!F33)</f>
        <v/>
      </c>
      <c r="G33" t="str">
        <f>IF(All_Tasks!G33="","",All_Tasks!G33)</f>
        <v/>
      </c>
      <c r="H33" s="231" t="str">
        <f>IF(All_Tasks!H33="","",All_Tasks!H33)</f>
        <v/>
      </c>
      <c r="I33" t="str">
        <f>IF(All_Tasks!I33="","",All_Tasks!I33)</f>
        <v/>
      </c>
      <c r="J33" t="str">
        <f>IF(All_Tasks!J33="","",All_Tasks!J33)</f>
        <v/>
      </c>
      <c r="K33" t="str">
        <f>IF(All_Tasks!K33="","",All_Tasks!K33)</f>
        <v/>
      </c>
      <c r="L33" s="231" t="str">
        <f>IF(All_Tasks!L33="","",All_Tasks!L33)</f>
        <v/>
      </c>
      <c r="M33" t="str">
        <f>IF(All_Tasks!M33="","",All_Tasks!M33)</f>
        <v/>
      </c>
      <c r="N33" t="str">
        <f>IF(All_Tasks!N33="","",All_Tasks!N33)</f>
        <v/>
      </c>
      <c r="O33" t="str">
        <f>IF(All_Tasks!O33="","",All_Tasks!O33)</f>
        <v/>
      </c>
      <c r="P33" s="181">
        <f>IF(All_Tasks!P33="",0,All_Tasks!P33)</f>
        <v>0</v>
      </c>
      <c r="Q33" s="181">
        <f>IF(All_Tasks!Q33="",0,All_Tasks!Q33)</f>
        <v>0</v>
      </c>
      <c r="R33" s="181">
        <f>IF(All_Tasks!R33="",0,All_Tasks!R33)</f>
        <v>0</v>
      </c>
      <c r="S33" s="181" t="str">
        <f>IF(All_Tasks!S33="","",All_Tasks!S33)</f>
        <v/>
      </c>
      <c r="T33" t="str">
        <f>IF(All_Tasks!T33="","",All_Tasks!T33)</f>
        <v/>
      </c>
      <c r="U33" t="str">
        <f>IF(All_Tasks!U33="","",All_Tasks!U33)</f>
        <v/>
      </c>
      <c r="V33">
        <f>IF(A33="",0,IFERROR(MATCH(A33,Scope_Labor_Rates!$A$6:$A$46,0)+5,0))</f>
        <v>0</v>
      </c>
      <c r="W33" s="178">
        <f>IF(V33&gt;0,INDEX(Scope_Labor_Rates!$C$6:$C$46,V33-5),0)</f>
        <v>0</v>
      </c>
      <c r="X33" s="178">
        <f>IF(V33&gt;0,INDEX(Scope_Labor_Rates!$C$6:$C$46,V33-5),0)</f>
        <v>0</v>
      </c>
      <c r="Y33" s="180">
        <f>IF(V33&gt;0,INDEX(Scope_Labor_Rates!$S$6:$S$46,V33-5),0)</f>
        <v>0</v>
      </c>
      <c r="Z33" s="180">
        <f>IF(V33&gt;0,INDEX(Scope_Labor_Rates!$R$6:$R$46,V33-5),1)</f>
        <v>1</v>
      </c>
      <c r="AA33" s="231">
        <f t="shared" si="0"/>
        <v>0</v>
      </c>
      <c r="AB33" t="str">
        <f t="shared" si="1"/>
        <v/>
      </c>
      <c r="AC33" s="178" t="str">
        <f t="shared" si="2"/>
        <v/>
      </c>
      <c r="AD33" s="181">
        <f t="shared" si="3"/>
        <v>0</v>
      </c>
      <c r="AE33" s="178">
        <f>IF(V33&gt;0,P33*INDEX(Scope_Labor_Rates!$E$6:$E$46,V33-5),0)</f>
        <v>0</v>
      </c>
      <c r="AF33" s="181">
        <f>IF(V33&gt;0,AE33*INDEX(Scope_Labor_Rates!$D$6:$D$46,V33-5)*AA33,0)</f>
        <v>0</v>
      </c>
      <c r="AG33" s="178">
        <f>IF(V33&gt;0,P33*INDEX(Scope_Labor_Rates!$G$6:$G$46,V33-5),0)</f>
        <v>0</v>
      </c>
      <c r="AH33" s="181">
        <f>IF(V33&gt;0,AG33*INDEX(Scope_Labor_Rates!$F$6:$F$46,V33-5)*AA33,0)</f>
        <v>0</v>
      </c>
      <c r="AI33" s="178">
        <f>IF(V33&gt;0,P33*INDEX(Scope_Labor_Rates!$I$6:$I$46,V33-5),0)</f>
        <v>0</v>
      </c>
      <c r="AJ33" s="181">
        <f>IF(V33&gt;0,AI33*INDEX(Scope_Labor_Rates!$H$6:$H$46,V33-5)*AA33,0)</f>
        <v>0</v>
      </c>
      <c r="AK33" s="178">
        <f>IF(V33&gt;0,P33*INDEX(Scope_Labor_Rates!$K$6:$K$46,V33-5),0)</f>
        <v>0</v>
      </c>
      <c r="AL33" s="181">
        <f>IF(V33&gt;0,AK33*INDEX(Scope_Labor_Rates!$J$6:$J$46,V33-5)*AA33,0)</f>
        <v>0</v>
      </c>
      <c r="AM33" s="178">
        <f>IF(V33&gt;0,P33*INDEX(Scope_Labor_Rates!$M$6:$M$46,V33-5),0)</f>
        <v>0</v>
      </c>
      <c r="AN33" s="178">
        <f>IF(V33&gt;0,AM33*INDEX(Scope_Labor_Rates!$L$6:$L$46,V33-5)*AA33,0)</f>
        <v>0</v>
      </c>
      <c r="AO33" s="178">
        <f>IF(V33&gt;0,P33*INDEX(Scope_Labor_Rates!$O$6:$O$46,V33-5)*AA33,0)</f>
        <v>0</v>
      </c>
      <c r="AP33" s="181">
        <f>IF(V33&gt;0,P33*INDEX(Scope_Labor_Rates!$Q$6:$Q$46,V33-5)*AA33,0)</f>
        <v>0</v>
      </c>
      <c r="AQ33" s="178">
        <f t="shared" si="4"/>
        <v>0</v>
      </c>
      <c r="AR33" s="178">
        <f t="shared" si="5"/>
        <v>0</v>
      </c>
      <c r="AS33" s="178">
        <f t="shared" si="6"/>
        <v>0</v>
      </c>
      <c r="AT33" s="178">
        <f t="shared" si="7"/>
        <v>0</v>
      </c>
      <c r="AU33">
        <f t="shared" si="8"/>
        <v>0</v>
      </c>
    </row>
    <row r="34" spans="1:47">
      <c r="A34" t="str">
        <f>IF(All_Tasks!A34="","",All_Tasks!A34)</f>
        <v/>
      </c>
      <c r="B34" t="str">
        <f>IF(All_Tasks!B34="","",All_Tasks!B34)</f>
        <v/>
      </c>
      <c r="C34" t="str">
        <f>IF(All_Tasks!C34="","",All_Tasks!C34)</f>
        <v/>
      </c>
      <c r="D34" t="str">
        <f>IF(All_Tasks!D34="","",All_Tasks!D34)</f>
        <v/>
      </c>
      <c r="E34" t="str">
        <f>IF(All_Tasks!V34&lt;&gt;"",All_Tasks!V34,IF(All_Tasks!E34&lt;&gt;"",All_Tasks!E34,""))</f>
        <v/>
      </c>
      <c r="F34" t="str">
        <f>IF(All_Tasks!F34="","",All_Tasks!F34)</f>
        <v/>
      </c>
      <c r="G34" t="str">
        <f>IF(All_Tasks!G34="","",All_Tasks!G34)</f>
        <v/>
      </c>
      <c r="H34" s="231" t="str">
        <f>IF(All_Tasks!H34="","",All_Tasks!H34)</f>
        <v/>
      </c>
      <c r="I34" t="str">
        <f>IF(All_Tasks!I34="","",All_Tasks!I34)</f>
        <v/>
      </c>
      <c r="J34" t="str">
        <f>IF(All_Tasks!J34="","",All_Tasks!J34)</f>
        <v/>
      </c>
      <c r="K34" t="str">
        <f>IF(All_Tasks!K34="","",All_Tasks!K34)</f>
        <v/>
      </c>
      <c r="L34" s="231" t="str">
        <f>IF(All_Tasks!L34="","",All_Tasks!L34)</f>
        <v/>
      </c>
      <c r="M34" t="str">
        <f>IF(All_Tasks!M34="","",All_Tasks!M34)</f>
        <v/>
      </c>
      <c r="N34" t="str">
        <f>IF(All_Tasks!N34="","",All_Tasks!N34)</f>
        <v/>
      </c>
      <c r="O34" t="str">
        <f>IF(All_Tasks!O34="","",All_Tasks!O34)</f>
        <v/>
      </c>
      <c r="P34" s="181">
        <f>IF(All_Tasks!P34="",0,All_Tasks!P34)</f>
        <v>0</v>
      </c>
      <c r="Q34" s="181">
        <f>IF(All_Tasks!Q34="",0,All_Tasks!Q34)</f>
        <v>0</v>
      </c>
      <c r="R34" s="181">
        <f>IF(All_Tasks!R34="",0,All_Tasks!R34)</f>
        <v>0</v>
      </c>
      <c r="S34" s="181" t="str">
        <f>IF(All_Tasks!S34="","",All_Tasks!S34)</f>
        <v/>
      </c>
      <c r="T34" t="str">
        <f>IF(All_Tasks!T34="","",All_Tasks!T34)</f>
        <v/>
      </c>
      <c r="U34" t="str">
        <f>IF(All_Tasks!U34="","",All_Tasks!U34)</f>
        <v/>
      </c>
      <c r="V34">
        <f>IF(A34="",0,IFERROR(MATCH(A34,Scope_Labor_Rates!$A$6:$A$46,0)+5,0))</f>
        <v>0</v>
      </c>
      <c r="W34" s="178">
        <f>IF(V34&gt;0,INDEX(Scope_Labor_Rates!$C$6:$C$46,V34-5),0)</f>
        <v>0</v>
      </c>
      <c r="X34" s="178">
        <f>IF(V34&gt;0,INDEX(Scope_Labor_Rates!$C$6:$C$46,V34-5),0)</f>
        <v>0</v>
      </c>
      <c r="Y34" s="180">
        <f>IF(V34&gt;0,INDEX(Scope_Labor_Rates!$S$6:$S$46,V34-5),0)</f>
        <v>0</v>
      </c>
      <c r="Z34" s="180">
        <f>IF(V34&gt;0,INDEX(Scope_Labor_Rates!$R$6:$R$46,V34-5),1)</f>
        <v>1</v>
      </c>
      <c r="AA34" s="231">
        <f t="shared" si="0"/>
        <v>0</v>
      </c>
      <c r="AB34" t="str">
        <f t="shared" si="1"/>
        <v/>
      </c>
      <c r="AC34" s="178" t="str">
        <f t="shared" si="2"/>
        <v/>
      </c>
      <c r="AD34" s="181">
        <f t="shared" si="3"/>
        <v>0</v>
      </c>
      <c r="AE34" s="178">
        <f>IF(V34&gt;0,P34*INDEX(Scope_Labor_Rates!$E$6:$E$46,V34-5),0)</f>
        <v>0</v>
      </c>
      <c r="AF34" s="181">
        <f>IF(V34&gt;0,AE34*INDEX(Scope_Labor_Rates!$D$6:$D$46,V34-5)*AA34,0)</f>
        <v>0</v>
      </c>
      <c r="AG34" s="178">
        <f>IF(V34&gt;0,P34*INDEX(Scope_Labor_Rates!$G$6:$G$46,V34-5),0)</f>
        <v>0</v>
      </c>
      <c r="AH34" s="181">
        <f>IF(V34&gt;0,AG34*INDEX(Scope_Labor_Rates!$F$6:$F$46,V34-5)*AA34,0)</f>
        <v>0</v>
      </c>
      <c r="AI34" s="178">
        <f>IF(V34&gt;0,P34*INDEX(Scope_Labor_Rates!$I$6:$I$46,V34-5),0)</f>
        <v>0</v>
      </c>
      <c r="AJ34" s="181">
        <f>IF(V34&gt;0,AI34*INDEX(Scope_Labor_Rates!$H$6:$H$46,V34-5)*AA34,0)</f>
        <v>0</v>
      </c>
      <c r="AK34" s="178">
        <f>IF(V34&gt;0,P34*INDEX(Scope_Labor_Rates!$K$6:$K$46,V34-5),0)</f>
        <v>0</v>
      </c>
      <c r="AL34" s="181">
        <f>IF(V34&gt;0,AK34*INDEX(Scope_Labor_Rates!$J$6:$J$46,V34-5)*AA34,0)</f>
        <v>0</v>
      </c>
      <c r="AM34" s="178">
        <f>IF(V34&gt;0,P34*INDEX(Scope_Labor_Rates!$M$6:$M$46,V34-5),0)</f>
        <v>0</v>
      </c>
      <c r="AN34" s="178">
        <f>IF(V34&gt;0,AM34*INDEX(Scope_Labor_Rates!$L$6:$L$46,V34-5)*AA34,0)</f>
        <v>0</v>
      </c>
      <c r="AO34" s="178">
        <f>IF(V34&gt;0,P34*INDEX(Scope_Labor_Rates!$O$6:$O$46,V34-5)*AA34,0)</f>
        <v>0</v>
      </c>
      <c r="AP34" s="181">
        <f>IF(V34&gt;0,P34*INDEX(Scope_Labor_Rates!$Q$6:$Q$46,V34-5)*AA34,0)</f>
        <v>0</v>
      </c>
      <c r="AQ34" s="178">
        <f t="shared" si="4"/>
        <v>0</v>
      </c>
      <c r="AR34" s="178">
        <f t="shared" si="5"/>
        <v>0</v>
      </c>
      <c r="AS34" s="178">
        <f t="shared" si="6"/>
        <v>0</v>
      </c>
      <c r="AT34" s="178">
        <f t="shared" si="7"/>
        <v>0</v>
      </c>
      <c r="AU34">
        <f t="shared" si="8"/>
        <v>0</v>
      </c>
    </row>
    <row r="35" spans="1:47">
      <c r="A35" t="str">
        <f>IF(All_Tasks!A35="","",All_Tasks!A35)</f>
        <v/>
      </c>
      <c r="B35" t="str">
        <f>IF(All_Tasks!B35="","",All_Tasks!B35)</f>
        <v/>
      </c>
      <c r="C35" t="str">
        <f>IF(All_Tasks!C35="","",All_Tasks!C35)</f>
        <v/>
      </c>
      <c r="D35" t="str">
        <f>IF(All_Tasks!D35="","",All_Tasks!D35)</f>
        <v/>
      </c>
      <c r="E35" t="str">
        <f>IF(All_Tasks!V35&lt;&gt;"",All_Tasks!V35,IF(All_Tasks!E35&lt;&gt;"",All_Tasks!E35,""))</f>
        <v/>
      </c>
      <c r="F35" t="str">
        <f>IF(All_Tasks!F35="","",All_Tasks!F35)</f>
        <v/>
      </c>
      <c r="G35" t="str">
        <f>IF(All_Tasks!G35="","",All_Tasks!G35)</f>
        <v/>
      </c>
      <c r="H35" s="231" t="str">
        <f>IF(All_Tasks!H35="","",All_Tasks!H35)</f>
        <v/>
      </c>
      <c r="I35" t="str">
        <f>IF(All_Tasks!I35="","",All_Tasks!I35)</f>
        <v/>
      </c>
      <c r="J35" t="str">
        <f>IF(All_Tasks!J35="","",All_Tasks!J35)</f>
        <v/>
      </c>
      <c r="K35" t="str">
        <f>IF(All_Tasks!K35="","",All_Tasks!K35)</f>
        <v/>
      </c>
      <c r="L35" s="231" t="str">
        <f>IF(All_Tasks!L35="","",All_Tasks!L35)</f>
        <v/>
      </c>
      <c r="M35" t="str">
        <f>IF(All_Tasks!M35="","",All_Tasks!M35)</f>
        <v/>
      </c>
      <c r="N35" t="str">
        <f>IF(All_Tasks!N35="","",All_Tasks!N35)</f>
        <v/>
      </c>
      <c r="O35" t="str">
        <f>IF(All_Tasks!O35="","",All_Tasks!O35)</f>
        <v/>
      </c>
      <c r="P35" s="181">
        <f>IF(All_Tasks!P35="",0,All_Tasks!P35)</f>
        <v>0</v>
      </c>
      <c r="Q35" s="181">
        <f>IF(All_Tasks!Q35="",0,All_Tasks!Q35)</f>
        <v>0</v>
      </c>
      <c r="R35" s="181">
        <f>IF(All_Tasks!R35="",0,All_Tasks!R35)</f>
        <v>0</v>
      </c>
      <c r="S35" s="181" t="str">
        <f>IF(All_Tasks!S35="","",All_Tasks!S35)</f>
        <v/>
      </c>
      <c r="T35" t="str">
        <f>IF(All_Tasks!T35="","",All_Tasks!T35)</f>
        <v/>
      </c>
      <c r="U35" t="str">
        <f>IF(All_Tasks!U35="","",All_Tasks!U35)</f>
        <v/>
      </c>
      <c r="V35">
        <f>IF(A35="",0,IFERROR(MATCH(A35,Scope_Labor_Rates!$A$6:$A$46,0)+5,0))</f>
        <v>0</v>
      </c>
      <c r="W35" s="178">
        <f>IF(V35&gt;0,INDEX(Scope_Labor_Rates!$C$6:$C$46,V35-5),0)</f>
        <v>0</v>
      </c>
      <c r="X35" s="178">
        <f>IF(V35&gt;0,INDEX(Scope_Labor_Rates!$C$6:$C$46,V35-5),0)</f>
        <v>0</v>
      </c>
      <c r="Y35" s="180">
        <f>IF(V35&gt;0,INDEX(Scope_Labor_Rates!$S$6:$S$46,V35-5),0)</f>
        <v>0</v>
      </c>
      <c r="Z35" s="180">
        <f>IF(V35&gt;0,INDEX(Scope_Labor_Rates!$R$6:$R$46,V35-5),1)</f>
        <v>1</v>
      </c>
      <c r="AA35" s="231">
        <f t="shared" si="0"/>
        <v>0</v>
      </c>
      <c r="AB35" t="str">
        <f t="shared" si="1"/>
        <v/>
      </c>
      <c r="AC35" s="178" t="str">
        <f t="shared" si="2"/>
        <v/>
      </c>
      <c r="AD35" s="181">
        <f t="shared" si="3"/>
        <v>0</v>
      </c>
      <c r="AE35" s="178">
        <f>IF(V35&gt;0,P35*INDEX(Scope_Labor_Rates!$E$6:$E$46,V35-5),0)</f>
        <v>0</v>
      </c>
      <c r="AF35" s="181">
        <f>IF(V35&gt;0,AE35*INDEX(Scope_Labor_Rates!$D$6:$D$46,V35-5)*AA35,0)</f>
        <v>0</v>
      </c>
      <c r="AG35" s="178">
        <f>IF(V35&gt;0,P35*INDEX(Scope_Labor_Rates!$G$6:$G$46,V35-5),0)</f>
        <v>0</v>
      </c>
      <c r="AH35" s="181">
        <f>IF(V35&gt;0,AG35*INDEX(Scope_Labor_Rates!$F$6:$F$46,V35-5)*AA35,0)</f>
        <v>0</v>
      </c>
      <c r="AI35" s="178">
        <f>IF(V35&gt;0,P35*INDEX(Scope_Labor_Rates!$I$6:$I$46,V35-5),0)</f>
        <v>0</v>
      </c>
      <c r="AJ35" s="181">
        <f>IF(V35&gt;0,AI35*INDEX(Scope_Labor_Rates!$H$6:$H$46,V35-5)*AA35,0)</f>
        <v>0</v>
      </c>
      <c r="AK35" s="178">
        <f>IF(V35&gt;0,P35*INDEX(Scope_Labor_Rates!$K$6:$K$46,V35-5),0)</f>
        <v>0</v>
      </c>
      <c r="AL35" s="181">
        <f>IF(V35&gt;0,AK35*INDEX(Scope_Labor_Rates!$J$6:$J$46,V35-5)*AA35,0)</f>
        <v>0</v>
      </c>
      <c r="AM35" s="178">
        <f>IF(V35&gt;0,P35*INDEX(Scope_Labor_Rates!$M$6:$M$46,V35-5),0)</f>
        <v>0</v>
      </c>
      <c r="AN35" s="178">
        <f>IF(V35&gt;0,AM35*INDEX(Scope_Labor_Rates!$L$6:$L$46,V35-5)*AA35,0)</f>
        <v>0</v>
      </c>
      <c r="AO35" s="178">
        <f>IF(V35&gt;0,P35*INDEX(Scope_Labor_Rates!$O$6:$O$46,V35-5)*AA35,0)</f>
        <v>0</v>
      </c>
      <c r="AP35" s="181">
        <f>IF(V35&gt;0,P35*INDEX(Scope_Labor_Rates!$Q$6:$Q$46,V35-5)*AA35,0)</f>
        <v>0</v>
      </c>
      <c r="AQ35" s="178">
        <f t="shared" si="4"/>
        <v>0</v>
      </c>
      <c r="AR35" s="178">
        <f t="shared" si="5"/>
        <v>0</v>
      </c>
      <c r="AS35" s="178">
        <f t="shared" si="6"/>
        <v>0</v>
      </c>
      <c r="AT35" s="178">
        <f t="shared" si="7"/>
        <v>0</v>
      </c>
      <c r="AU35">
        <f t="shared" si="8"/>
        <v>0</v>
      </c>
    </row>
    <row r="36" spans="1:47">
      <c r="A36" t="str">
        <f>IF(All_Tasks!A36="","",All_Tasks!A36)</f>
        <v/>
      </c>
      <c r="B36" t="str">
        <f>IF(All_Tasks!B36="","",All_Tasks!B36)</f>
        <v/>
      </c>
      <c r="C36" t="str">
        <f>IF(All_Tasks!C36="","",All_Tasks!C36)</f>
        <v/>
      </c>
      <c r="D36" t="str">
        <f>IF(All_Tasks!D36="","",All_Tasks!D36)</f>
        <v/>
      </c>
      <c r="E36" t="str">
        <f>IF(All_Tasks!V36&lt;&gt;"",All_Tasks!V36,IF(All_Tasks!E36&lt;&gt;"",All_Tasks!E36,""))</f>
        <v/>
      </c>
      <c r="F36" t="str">
        <f>IF(All_Tasks!F36="","",All_Tasks!F36)</f>
        <v/>
      </c>
      <c r="G36" t="str">
        <f>IF(All_Tasks!G36="","",All_Tasks!G36)</f>
        <v/>
      </c>
      <c r="H36" s="231" t="str">
        <f>IF(All_Tasks!H36="","",All_Tasks!H36)</f>
        <v/>
      </c>
      <c r="I36" t="str">
        <f>IF(All_Tasks!I36="","",All_Tasks!I36)</f>
        <v/>
      </c>
      <c r="J36" t="str">
        <f>IF(All_Tasks!J36="","",All_Tasks!J36)</f>
        <v/>
      </c>
      <c r="K36" t="str">
        <f>IF(All_Tasks!K36="","",All_Tasks!K36)</f>
        <v/>
      </c>
      <c r="L36" s="231" t="str">
        <f>IF(All_Tasks!L36="","",All_Tasks!L36)</f>
        <v/>
      </c>
      <c r="M36" t="str">
        <f>IF(All_Tasks!M36="","",All_Tasks!M36)</f>
        <v/>
      </c>
      <c r="N36" t="str">
        <f>IF(All_Tasks!N36="","",All_Tasks!N36)</f>
        <v/>
      </c>
      <c r="O36" t="str">
        <f>IF(All_Tasks!O36="","",All_Tasks!O36)</f>
        <v/>
      </c>
      <c r="P36" s="181">
        <f>IF(All_Tasks!P36="",0,All_Tasks!P36)</f>
        <v>0</v>
      </c>
      <c r="Q36" s="181">
        <f>IF(All_Tasks!Q36="",0,All_Tasks!Q36)</f>
        <v>0</v>
      </c>
      <c r="R36" s="181">
        <f>IF(All_Tasks!R36="",0,All_Tasks!R36)</f>
        <v>0</v>
      </c>
      <c r="S36" s="181" t="str">
        <f>IF(All_Tasks!S36="","",All_Tasks!S36)</f>
        <v/>
      </c>
      <c r="T36" t="str">
        <f>IF(All_Tasks!T36="","",All_Tasks!T36)</f>
        <v/>
      </c>
      <c r="U36" t="str">
        <f>IF(All_Tasks!U36="","",All_Tasks!U36)</f>
        <v/>
      </c>
      <c r="V36">
        <f>IF(A36="",0,IFERROR(MATCH(A36,Scope_Labor_Rates!$A$6:$A$46,0)+5,0))</f>
        <v>0</v>
      </c>
      <c r="W36" s="178">
        <f>IF(V36&gt;0,INDEX(Scope_Labor_Rates!$C$6:$C$46,V36-5),0)</f>
        <v>0</v>
      </c>
      <c r="X36" s="178">
        <f>IF(V36&gt;0,INDEX(Scope_Labor_Rates!$C$6:$C$46,V36-5),0)</f>
        <v>0</v>
      </c>
      <c r="Y36" s="180">
        <f>IF(V36&gt;0,INDEX(Scope_Labor_Rates!$S$6:$S$46,V36-5),0)</f>
        <v>0</v>
      </c>
      <c r="Z36" s="180">
        <f>IF(V36&gt;0,INDEX(Scope_Labor_Rates!$R$6:$R$46,V36-5),1)</f>
        <v>1</v>
      </c>
      <c r="AA36" s="231">
        <f t="shared" si="0"/>
        <v>0</v>
      </c>
      <c r="AB36" t="str">
        <f t="shared" si="1"/>
        <v/>
      </c>
      <c r="AC36" s="178" t="str">
        <f t="shared" si="2"/>
        <v/>
      </c>
      <c r="AD36" s="181">
        <f t="shared" si="3"/>
        <v>0</v>
      </c>
      <c r="AE36" s="178">
        <f>IF(V36&gt;0,P36*INDEX(Scope_Labor_Rates!$E$6:$E$46,V36-5),0)</f>
        <v>0</v>
      </c>
      <c r="AF36" s="181">
        <f>IF(V36&gt;0,AE36*INDEX(Scope_Labor_Rates!$D$6:$D$46,V36-5)*AA36,0)</f>
        <v>0</v>
      </c>
      <c r="AG36" s="178">
        <f>IF(V36&gt;0,P36*INDEX(Scope_Labor_Rates!$G$6:$G$46,V36-5),0)</f>
        <v>0</v>
      </c>
      <c r="AH36" s="181">
        <f>IF(V36&gt;0,AG36*INDEX(Scope_Labor_Rates!$F$6:$F$46,V36-5)*AA36,0)</f>
        <v>0</v>
      </c>
      <c r="AI36" s="178">
        <f>IF(V36&gt;0,P36*INDEX(Scope_Labor_Rates!$I$6:$I$46,V36-5),0)</f>
        <v>0</v>
      </c>
      <c r="AJ36" s="181">
        <f>IF(V36&gt;0,AI36*INDEX(Scope_Labor_Rates!$H$6:$H$46,V36-5)*AA36,0)</f>
        <v>0</v>
      </c>
      <c r="AK36" s="178">
        <f>IF(V36&gt;0,P36*INDEX(Scope_Labor_Rates!$K$6:$K$46,V36-5),0)</f>
        <v>0</v>
      </c>
      <c r="AL36" s="181">
        <f>IF(V36&gt;0,AK36*INDEX(Scope_Labor_Rates!$J$6:$J$46,V36-5)*AA36,0)</f>
        <v>0</v>
      </c>
      <c r="AM36" s="178">
        <f>IF(V36&gt;0,P36*INDEX(Scope_Labor_Rates!$M$6:$M$46,V36-5),0)</f>
        <v>0</v>
      </c>
      <c r="AN36" s="178">
        <f>IF(V36&gt;0,AM36*INDEX(Scope_Labor_Rates!$L$6:$L$46,V36-5)*AA36,0)</f>
        <v>0</v>
      </c>
      <c r="AO36" s="178">
        <f>IF(V36&gt;0,P36*INDEX(Scope_Labor_Rates!$O$6:$O$46,V36-5)*AA36,0)</f>
        <v>0</v>
      </c>
      <c r="AP36" s="181">
        <f>IF(V36&gt;0,P36*INDEX(Scope_Labor_Rates!$Q$6:$Q$46,V36-5)*AA36,0)</f>
        <v>0</v>
      </c>
      <c r="AQ36" s="178">
        <f t="shared" si="4"/>
        <v>0</v>
      </c>
      <c r="AR36" s="178">
        <f t="shared" si="5"/>
        <v>0</v>
      </c>
      <c r="AS36" s="178">
        <f t="shared" si="6"/>
        <v>0</v>
      </c>
      <c r="AT36" s="178">
        <f t="shared" si="7"/>
        <v>0</v>
      </c>
      <c r="AU36">
        <f t="shared" si="8"/>
        <v>0</v>
      </c>
    </row>
    <row r="37" spans="1:47">
      <c r="A37" t="str">
        <f>IF(All_Tasks!A37="","",All_Tasks!A37)</f>
        <v/>
      </c>
      <c r="B37" t="str">
        <f>IF(All_Tasks!B37="","",All_Tasks!B37)</f>
        <v/>
      </c>
      <c r="C37" t="str">
        <f>IF(All_Tasks!C37="","",All_Tasks!C37)</f>
        <v/>
      </c>
      <c r="D37" t="str">
        <f>IF(All_Tasks!D37="","",All_Tasks!D37)</f>
        <v/>
      </c>
      <c r="E37" t="str">
        <f>IF(All_Tasks!V37&lt;&gt;"",All_Tasks!V37,IF(All_Tasks!E37&lt;&gt;"",All_Tasks!E37,""))</f>
        <v/>
      </c>
      <c r="F37" t="str">
        <f>IF(All_Tasks!F37="","",All_Tasks!F37)</f>
        <v/>
      </c>
      <c r="G37" t="str">
        <f>IF(All_Tasks!G37="","",All_Tasks!G37)</f>
        <v/>
      </c>
      <c r="H37" s="231" t="str">
        <f>IF(All_Tasks!H37="","",All_Tasks!H37)</f>
        <v/>
      </c>
      <c r="I37" t="str">
        <f>IF(All_Tasks!I37="","",All_Tasks!I37)</f>
        <v/>
      </c>
      <c r="J37" t="str">
        <f>IF(All_Tasks!J37="","",All_Tasks!J37)</f>
        <v/>
      </c>
      <c r="K37" t="str">
        <f>IF(All_Tasks!K37="","",All_Tasks!K37)</f>
        <v/>
      </c>
      <c r="L37" s="231" t="str">
        <f>IF(All_Tasks!L37="","",All_Tasks!L37)</f>
        <v/>
      </c>
      <c r="M37" t="str">
        <f>IF(All_Tasks!M37="","",All_Tasks!M37)</f>
        <v/>
      </c>
      <c r="N37" t="str">
        <f>IF(All_Tasks!N37="","",All_Tasks!N37)</f>
        <v/>
      </c>
      <c r="O37" t="str">
        <f>IF(All_Tasks!O37="","",All_Tasks!O37)</f>
        <v/>
      </c>
      <c r="P37" s="181">
        <f>IF(All_Tasks!P37="",0,All_Tasks!P37)</f>
        <v>0</v>
      </c>
      <c r="Q37" s="181">
        <f>IF(All_Tasks!Q37="",0,All_Tasks!Q37)</f>
        <v>0</v>
      </c>
      <c r="R37" s="181">
        <f>IF(All_Tasks!R37="",0,All_Tasks!R37)</f>
        <v>0</v>
      </c>
      <c r="S37" s="181" t="str">
        <f>IF(All_Tasks!S37="","",All_Tasks!S37)</f>
        <v/>
      </c>
      <c r="T37" t="str">
        <f>IF(All_Tasks!T37="","",All_Tasks!T37)</f>
        <v/>
      </c>
      <c r="U37" t="str">
        <f>IF(All_Tasks!U37="","",All_Tasks!U37)</f>
        <v/>
      </c>
      <c r="V37">
        <f>IF(A37="",0,IFERROR(MATCH(A37,Scope_Labor_Rates!$A$6:$A$46,0)+5,0))</f>
        <v>0</v>
      </c>
      <c r="W37" s="178">
        <f>IF(V37&gt;0,INDEX(Scope_Labor_Rates!$C$6:$C$46,V37-5),0)</f>
        <v>0</v>
      </c>
      <c r="X37" s="178">
        <f>IF(V37&gt;0,INDEX(Scope_Labor_Rates!$C$6:$C$46,V37-5),0)</f>
        <v>0</v>
      </c>
      <c r="Y37" s="180">
        <f>IF(V37&gt;0,INDEX(Scope_Labor_Rates!$S$6:$S$46,V37-5),0)</f>
        <v>0</v>
      </c>
      <c r="Z37" s="180">
        <f>IF(V37&gt;0,INDEX(Scope_Labor_Rates!$R$6:$R$46,V37-5),1)</f>
        <v>1</v>
      </c>
      <c r="AA37" s="231">
        <f t="shared" si="0"/>
        <v>0</v>
      </c>
      <c r="AB37" t="str">
        <f t="shared" si="1"/>
        <v/>
      </c>
      <c r="AC37" s="178" t="str">
        <f t="shared" si="2"/>
        <v/>
      </c>
      <c r="AD37" s="181">
        <f t="shared" si="3"/>
        <v>0</v>
      </c>
      <c r="AE37" s="178">
        <f>IF(V37&gt;0,P37*INDEX(Scope_Labor_Rates!$E$6:$E$46,V37-5),0)</f>
        <v>0</v>
      </c>
      <c r="AF37" s="181">
        <f>IF(V37&gt;0,AE37*INDEX(Scope_Labor_Rates!$D$6:$D$46,V37-5)*AA37,0)</f>
        <v>0</v>
      </c>
      <c r="AG37" s="178">
        <f>IF(V37&gt;0,P37*INDEX(Scope_Labor_Rates!$G$6:$G$46,V37-5),0)</f>
        <v>0</v>
      </c>
      <c r="AH37" s="181">
        <f>IF(V37&gt;0,AG37*INDEX(Scope_Labor_Rates!$F$6:$F$46,V37-5)*AA37,0)</f>
        <v>0</v>
      </c>
      <c r="AI37" s="178">
        <f>IF(V37&gt;0,P37*INDEX(Scope_Labor_Rates!$I$6:$I$46,V37-5),0)</f>
        <v>0</v>
      </c>
      <c r="AJ37" s="181">
        <f>IF(V37&gt;0,AI37*INDEX(Scope_Labor_Rates!$H$6:$H$46,V37-5)*AA37,0)</f>
        <v>0</v>
      </c>
      <c r="AK37" s="178">
        <f>IF(V37&gt;0,P37*INDEX(Scope_Labor_Rates!$K$6:$K$46,V37-5),0)</f>
        <v>0</v>
      </c>
      <c r="AL37" s="181">
        <f>IF(V37&gt;0,AK37*INDEX(Scope_Labor_Rates!$J$6:$J$46,V37-5)*AA37,0)</f>
        <v>0</v>
      </c>
      <c r="AM37" s="178">
        <f>IF(V37&gt;0,P37*INDEX(Scope_Labor_Rates!$M$6:$M$46,V37-5),0)</f>
        <v>0</v>
      </c>
      <c r="AN37" s="178">
        <f>IF(V37&gt;0,AM37*INDEX(Scope_Labor_Rates!$L$6:$L$46,V37-5)*AA37,0)</f>
        <v>0</v>
      </c>
      <c r="AO37" s="178">
        <f>IF(V37&gt;0,P37*INDEX(Scope_Labor_Rates!$O$6:$O$46,V37-5)*AA37,0)</f>
        <v>0</v>
      </c>
      <c r="AP37" s="181">
        <f>IF(V37&gt;0,P37*INDEX(Scope_Labor_Rates!$Q$6:$Q$46,V37-5)*AA37,0)</f>
        <v>0</v>
      </c>
      <c r="AQ37" s="178">
        <f t="shared" si="4"/>
        <v>0</v>
      </c>
      <c r="AR37" s="178">
        <f t="shared" si="5"/>
        <v>0</v>
      </c>
      <c r="AS37" s="178">
        <f t="shared" si="6"/>
        <v>0</v>
      </c>
      <c r="AT37" s="178">
        <f t="shared" si="7"/>
        <v>0</v>
      </c>
      <c r="AU37">
        <f t="shared" si="8"/>
        <v>0</v>
      </c>
    </row>
    <row r="38" spans="1:47">
      <c r="A38" t="str">
        <f>IF(All_Tasks!A38="","",All_Tasks!A38)</f>
        <v/>
      </c>
      <c r="B38" t="str">
        <f>IF(All_Tasks!B38="","",All_Tasks!B38)</f>
        <v/>
      </c>
      <c r="C38" t="str">
        <f>IF(All_Tasks!C38="","",All_Tasks!C38)</f>
        <v/>
      </c>
      <c r="D38" t="str">
        <f>IF(All_Tasks!D38="","",All_Tasks!D38)</f>
        <v/>
      </c>
      <c r="E38" t="str">
        <f>IF(All_Tasks!V38&lt;&gt;"",All_Tasks!V38,IF(All_Tasks!E38&lt;&gt;"",All_Tasks!E38,""))</f>
        <v/>
      </c>
      <c r="F38" t="str">
        <f>IF(All_Tasks!F38="","",All_Tasks!F38)</f>
        <v/>
      </c>
      <c r="G38" t="str">
        <f>IF(All_Tasks!G38="","",All_Tasks!G38)</f>
        <v/>
      </c>
      <c r="H38" s="231" t="str">
        <f>IF(All_Tasks!H38="","",All_Tasks!H38)</f>
        <v/>
      </c>
      <c r="I38" t="str">
        <f>IF(All_Tasks!I38="","",All_Tasks!I38)</f>
        <v/>
      </c>
      <c r="J38" t="str">
        <f>IF(All_Tasks!J38="","",All_Tasks!J38)</f>
        <v/>
      </c>
      <c r="K38" t="str">
        <f>IF(All_Tasks!K38="","",All_Tasks!K38)</f>
        <v/>
      </c>
      <c r="L38" s="231" t="str">
        <f>IF(All_Tasks!L38="","",All_Tasks!L38)</f>
        <v/>
      </c>
      <c r="M38" t="str">
        <f>IF(All_Tasks!M38="","",All_Tasks!M38)</f>
        <v/>
      </c>
      <c r="N38" t="str">
        <f>IF(All_Tasks!N38="","",All_Tasks!N38)</f>
        <v/>
      </c>
      <c r="O38" t="str">
        <f>IF(All_Tasks!O38="","",All_Tasks!O38)</f>
        <v/>
      </c>
      <c r="P38" s="181">
        <f>IF(All_Tasks!P38="",0,All_Tasks!P38)</f>
        <v>0</v>
      </c>
      <c r="Q38" s="181">
        <f>IF(All_Tasks!Q38="",0,All_Tasks!Q38)</f>
        <v>0</v>
      </c>
      <c r="R38" s="181">
        <f>IF(All_Tasks!R38="",0,All_Tasks!R38)</f>
        <v>0</v>
      </c>
      <c r="S38" s="181" t="str">
        <f>IF(All_Tasks!S38="","",All_Tasks!S38)</f>
        <v/>
      </c>
      <c r="T38" t="str">
        <f>IF(All_Tasks!T38="","",All_Tasks!T38)</f>
        <v/>
      </c>
      <c r="U38" t="str">
        <f>IF(All_Tasks!U38="","",All_Tasks!U38)</f>
        <v/>
      </c>
      <c r="V38">
        <f>IF(A38="",0,IFERROR(MATCH(A38,Scope_Labor_Rates!$A$6:$A$46,0)+5,0))</f>
        <v>0</v>
      </c>
      <c r="W38" s="178">
        <f>IF(V38&gt;0,INDEX(Scope_Labor_Rates!$C$6:$C$46,V38-5),0)</f>
        <v>0</v>
      </c>
      <c r="X38" s="178">
        <f>IF(V38&gt;0,INDEX(Scope_Labor_Rates!$C$6:$C$46,V38-5),0)</f>
        <v>0</v>
      </c>
      <c r="Y38" s="180">
        <f>IF(V38&gt;0,INDEX(Scope_Labor_Rates!$S$6:$S$46,V38-5),0)</f>
        <v>0</v>
      </c>
      <c r="Z38" s="180">
        <f>IF(V38&gt;0,INDEX(Scope_Labor_Rates!$R$6:$R$46,V38-5),1)</f>
        <v>1</v>
      </c>
      <c r="AA38" s="231">
        <f t="shared" si="0"/>
        <v>0</v>
      </c>
      <c r="AB38" t="str">
        <f t="shared" si="1"/>
        <v/>
      </c>
      <c r="AC38" s="178" t="str">
        <f t="shared" si="2"/>
        <v/>
      </c>
      <c r="AD38" s="181">
        <f t="shared" si="3"/>
        <v>0</v>
      </c>
      <c r="AE38" s="178">
        <f>IF(V38&gt;0,P38*INDEX(Scope_Labor_Rates!$E$6:$E$46,V38-5),0)</f>
        <v>0</v>
      </c>
      <c r="AF38" s="181">
        <f>IF(V38&gt;0,AE38*INDEX(Scope_Labor_Rates!$D$6:$D$46,V38-5)*AA38,0)</f>
        <v>0</v>
      </c>
      <c r="AG38" s="178">
        <f>IF(V38&gt;0,P38*INDEX(Scope_Labor_Rates!$G$6:$G$46,V38-5),0)</f>
        <v>0</v>
      </c>
      <c r="AH38" s="181">
        <f>IF(V38&gt;0,AG38*INDEX(Scope_Labor_Rates!$F$6:$F$46,V38-5)*AA38,0)</f>
        <v>0</v>
      </c>
      <c r="AI38" s="178">
        <f>IF(V38&gt;0,P38*INDEX(Scope_Labor_Rates!$I$6:$I$46,V38-5),0)</f>
        <v>0</v>
      </c>
      <c r="AJ38" s="181">
        <f>IF(V38&gt;0,AI38*INDEX(Scope_Labor_Rates!$H$6:$H$46,V38-5)*AA38,0)</f>
        <v>0</v>
      </c>
      <c r="AK38" s="178">
        <f>IF(V38&gt;0,P38*INDEX(Scope_Labor_Rates!$K$6:$K$46,V38-5),0)</f>
        <v>0</v>
      </c>
      <c r="AL38" s="181">
        <f>IF(V38&gt;0,AK38*INDEX(Scope_Labor_Rates!$J$6:$J$46,V38-5)*AA38,0)</f>
        <v>0</v>
      </c>
      <c r="AM38" s="178">
        <f>IF(V38&gt;0,P38*INDEX(Scope_Labor_Rates!$M$6:$M$46,V38-5),0)</f>
        <v>0</v>
      </c>
      <c r="AN38" s="178">
        <f>IF(V38&gt;0,AM38*INDEX(Scope_Labor_Rates!$L$6:$L$46,V38-5)*AA38,0)</f>
        <v>0</v>
      </c>
      <c r="AO38" s="178">
        <f>IF(V38&gt;0,P38*INDEX(Scope_Labor_Rates!$O$6:$O$46,V38-5)*AA38,0)</f>
        <v>0</v>
      </c>
      <c r="AP38" s="181">
        <f>IF(V38&gt;0,P38*INDEX(Scope_Labor_Rates!$Q$6:$Q$46,V38-5)*AA38,0)</f>
        <v>0</v>
      </c>
      <c r="AQ38" s="178">
        <f t="shared" si="4"/>
        <v>0</v>
      </c>
      <c r="AR38" s="178">
        <f t="shared" si="5"/>
        <v>0</v>
      </c>
      <c r="AS38" s="178">
        <f t="shared" si="6"/>
        <v>0</v>
      </c>
      <c r="AT38" s="178">
        <f t="shared" si="7"/>
        <v>0</v>
      </c>
      <c r="AU38">
        <f t="shared" si="8"/>
        <v>0</v>
      </c>
    </row>
    <row r="39" spans="1:47">
      <c r="A39" t="str">
        <f>IF(All_Tasks!A39="","",All_Tasks!A39)</f>
        <v/>
      </c>
      <c r="B39" t="str">
        <f>IF(All_Tasks!B39="","",All_Tasks!B39)</f>
        <v/>
      </c>
      <c r="C39" t="str">
        <f>IF(All_Tasks!C39="","",All_Tasks!C39)</f>
        <v/>
      </c>
      <c r="D39" t="str">
        <f>IF(All_Tasks!D39="","",All_Tasks!D39)</f>
        <v/>
      </c>
      <c r="E39" t="str">
        <f>IF(All_Tasks!V39&lt;&gt;"",All_Tasks!V39,IF(All_Tasks!E39&lt;&gt;"",All_Tasks!E39,""))</f>
        <v/>
      </c>
      <c r="F39" t="str">
        <f>IF(All_Tasks!F39="","",All_Tasks!F39)</f>
        <v/>
      </c>
      <c r="G39" t="str">
        <f>IF(All_Tasks!G39="","",All_Tasks!G39)</f>
        <v/>
      </c>
      <c r="H39" s="231" t="str">
        <f>IF(All_Tasks!H39="","",All_Tasks!H39)</f>
        <v/>
      </c>
      <c r="I39" t="str">
        <f>IF(All_Tasks!I39="","",All_Tasks!I39)</f>
        <v/>
      </c>
      <c r="J39" t="str">
        <f>IF(All_Tasks!J39="","",All_Tasks!J39)</f>
        <v/>
      </c>
      <c r="K39" t="str">
        <f>IF(All_Tasks!K39="","",All_Tasks!K39)</f>
        <v/>
      </c>
      <c r="L39" s="231" t="str">
        <f>IF(All_Tasks!L39="","",All_Tasks!L39)</f>
        <v/>
      </c>
      <c r="M39" t="str">
        <f>IF(All_Tasks!M39="","",All_Tasks!M39)</f>
        <v/>
      </c>
      <c r="N39" t="str">
        <f>IF(All_Tasks!N39="","",All_Tasks!N39)</f>
        <v/>
      </c>
      <c r="O39" t="str">
        <f>IF(All_Tasks!O39="","",All_Tasks!O39)</f>
        <v/>
      </c>
      <c r="P39" s="181">
        <f>IF(All_Tasks!P39="",0,All_Tasks!P39)</f>
        <v>0</v>
      </c>
      <c r="Q39" s="181">
        <f>IF(All_Tasks!Q39="",0,All_Tasks!Q39)</f>
        <v>0</v>
      </c>
      <c r="R39" s="181">
        <f>IF(All_Tasks!R39="",0,All_Tasks!R39)</f>
        <v>0</v>
      </c>
      <c r="S39" s="181" t="str">
        <f>IF(All_Tasks!S39="","",All_Tasks!S39)</f>
        <v/>
      </c>
      <c r="T39" t="str">
        <f>IF(All_Tasks!T39="","",All_Tasks!T39)</f>
        <v/>
      </c>
      <c r="U39" t="str">
        <f>IF(All_Tasks!U39="","",All_Tasks!U39)</f>
        <v/>
      </c>
      <c r="V39">
        <f>IF(A39="",0,IFERROR(MATCH(A39,Scope_Labor_Rates!$A$6:$A$46,0)+5,0))</f>
        <v>0</v>
      </c>
      <c r="W39" s="178">
        <f>IF(V39&gt;0,INDEX(Scope_Labor_Rates!$C$6:$C$46,V39-5),0)</f>
        <v>0</v>
      </c>
      <c r="X39" s="178">
        <f>IF(V39&gt;0,INDEX(Scope_Labor_Rates!$C$6:$C$46,V39-5),0)</f>
        <v>0</v>
      </c>
      <c r="Y39" s="180">
        <f>IF(V39&gt;0,INDEX(Scope_Labor_Rates!$S$6:$S$46,V39-5),0)</f>
        <v>0</v>
      </c>
      <c r="Z39" s="180">
        <f>IF(V39&gt;0,INDEX(Scope_Labor_Rates!$R$6:$R$46,V39-5),1)</f>
        <v>1</v>
      </c>
      <c r="AA39" s="231">
        <f t="shared" si="0"/>
        <v>0</v>
      </c>
      <c r="AB39" t="str">
        <f t="shared" si="1"/>
        <v/>
      </c>
      <c r="AC39" s="178" t="str">
        <f t="shared" si="2"/>
        <v/>
      </c>
      <c r="AD39" s="181">
        <f t="shared" si="3"/>
        <v>0</v>
      </c>
      <c r="AE39" s="178">
        <f>IF(V39&gt;0,P39*INDEX(Scope_Labor_Rates!$E$6:$E$46,V39-5),0)</f>
        <v>0</v>
      </c>
      <c r="AF39" s="181">
        <f>IF(V39&gt;0,AE39*INDEX(Scope_Labor_Rates!$D$6:$D$46,V39-5)*AA39,0)</f>
        <v>0</v>
      </c>
      <c r="AG39" s="178">
        <f>IF(V39&gt;0,P39*INDEX(Scope_Labor_Rates!$G$6:$G$46,V39-5),0)</f>
        <v>0</v>
      </c>
      <c r="AH39" s="181">
        <f>IF(V39&gt;0,AG39*INDEX(Scope_Labor_Rates!$F$6:$F$46,V39-5)*AA39,0)</f>
        <v>0</v>
      </c>
      <c r="AI39" s="178">
        <f>IF(V39&gt;0,P39*INDEX(Scope_Labor_Rates!$I$6:$I$46,V39-5),0)</f>
        <v>0</v>
      </c>
      <c r="AJ39" s="181">
        <f>IF(V39&gt;0,AI39*INDEX(Scope_Labor_Rates!$H$6:$H$46,V39-5)*AA39,0)</f>
        <v>0</v>
      </c>
      <c r="AK39" s="178">
        <f>IF(V39&gt;0,P39*INDEX(Scope_Labor_Rates!$K$6:$K$46,V39-5),0)</f>
        <v>0</v>
      </c>
      <c r="AL39" s="181">
        <f>IF(V39&gt;0,AK39*INDEX(Scope_Labor_Rates!$J$6:$J$46,V39-5)*AA39,0)</f>
        <v>0</v>
      </c>
      <c r="AM39" s="178">
        <f>IF(V39&gt;0,P39*INDEX(Scope_Labor_Rates!$M$6:$M$46,V39-5),0)</f>
        <v>0</v>
      </c>
      <c r="AN39" s="178">
        <f>IF(V39&gt;0,AM39*INDEX(Scope_Labor_Rates!$L$6:$L$46,V39-5)*AA39,0)</f>
        <v>0</v>
      </c>
      <c r="AO39" s="178">
        <f>IF(V39&gt;0,P39*INDEX(Scope_Labor_Rates!$O$6:$O$46,V39-5)*AA39,0)</f>
        <v>0</v>
      </c>
      <c r="AP39" s="181">
        <f>IF(V39&gt;0,P39*INDEX(Scope_Labor_Rates!$Q$6:$Q$46,V39-5)*AA39,0)</f>
        <v>0</v>
      </c>
      <c r="AQ39" s="178">
        <f t="shared" si="4"/>
        <v>0</v>
      </c>
      <c r="AR39" s="178">
        <f t="shared" si="5"/>
        <v>0</v>
      </c>
      <c r="AS39" s="178">
        <f t="shared" si="6"/>
        <v>0</v>
      </c>
      <c r="AT39" s="178">
        <f t="shared" si="7"/>
        <v>0</v>
      </c>
      <c r="AU39">
        <f t="shared" si="8"/>
        <v>0</v>
      </c>
    </row>
    <row r="40" spans="1:47">
      <c r="A40" t="str">
        <f>IF(All_Tasks!A40="","",All_Tasks!A40)</f>
        <v/>
      </c>
      <c r="B40" t="str">
        <f>IF(All_Tasks!B40="","",All_Tasks!B40)</f>
        <v/>
      </c>
      <c r="C40" t="str">
        <f>IF(All_Tasks!C40="","",All_Tasks!C40)</f>
        <v/>
      </c>
      <c r="D40" t="str">
        <f>IF(All_Tasks!D40="","",All_Tasks!D40)</f>
        <v/>
      </c>
      <c r="E40" t="str">
        <f>IF(All_Tasks!V40&lt;&gt;"",All_Tasks!V40,IF(All_Tasks!E40&lt;&gt;"",All_Tasks!E40,""))</f>
        <v/>
      </c>
      <c r="F40" t="str">
        <f>IF(All_Tasks!F40="","",All_Tasks!F40)</f>
        <v/>
      </c>
      <c r="G40" t="str">
        <f>IF(All_Tasks!G40="","",All_Tasks!G40)</f>
        <v/>
      </c>
      <c r="H40" s="231" t="str">
        <f>IF(All_Tasks!H40="","",All_Tasks!H40)</f>
        <v/>
      </c>
      <c r="I40" t="str">
        <f>IF(All_Tasks!I40="","",All_Tasks!I40)</f>
        <v/>
      </c>
      <c r="J40" t="str">
        <f>IF(All_Tasks!J40="","",All_Tasks!J40)</f>
        <v/>
      </c>
      <c r="K40" t="str">
        <f>IF(All_Tasks!K40="","",All_Tasks!K40)</f>
        <v/>
      </c>
      <c r="L40" s="231" t="str">
        <f>IF(All_Tasks!L40="","",All_Tasks!L40)</f>
        <v/>
      </c>
      <c r="M40" t="str">
        <f>IF(All_Tasks!M40="","",All_Tasks!M40)</f>
        <v/>
      </c>
      <c r="N40" t="str">
        <f>IF(All_Tasks!N40="","",All_Tasks!N40)</f>
        <v/>
      </c>
      <c r="O40" t="str">
        <f>IF(All_Tasks!O40="","",All_Tasks!O40)</f>
        <v/>
      </c>
      <c r="P40" s="181">
        <f>IF(All_Tasks!P40="",0,All_Tasks!P40)</f>
        <v>0</v>
      </c>
      <c r="Q40" s="181">
        <f>IF(All_Tasks!Q40="",0,All_Tasks!Q40)</f>
        <v>0</v>
      </c>
      <c r="R40" s="181">
        <f>IF(All_Tasks!R40="",0,All_Tasks!R40)</f>
        <v>0</v>
      </c>
      <c r="S40" s="181" t="str">
        <f>IF(All_Tasks!S40="","",All_Tasks!S40)</f>
        <v/>
      </c>
      <c r="T40" t="str">
        <f>IF(All_Tasks!T40="","",All_Tasks!T40)</f>
        <v/>
      </c>
      <c r="U40" t="str">
        <f>IF(All_Tasks!U40="","",All_Tasks!U40)</f>
        <v/>
      </c>
      <c r="V40">
        <f>IF(A40="",0,IFERROR(MATCH(A40,Scope_Labor_Rates!$A$6:$A$46,0)+5,0))</f>
        <v>0</v>
      </c>
      <c r="W40" s="178">
        <f>IF(V40&gt;0,INDEX(Scope_Labor_Rates!$C$6:$C$46,V40-5),0)</f>
        <v>0</v>
      </c>
      <c r="X40" s="178">
        <f>IF(V40&gt;0,INDEX(Scope_Labor_Rates!$C$6:$C$46,V40-5),0)</f>
        <v>0</v>
      </c>
      <c r="Y40" s="180">
        <f>IF(V40&gt;0,INDEX(Scope_Labor_Rates!$S$6:$S$46,V40-5),0)</f>
        <v>0</v>
      </c>
      <c r="Z40" s="180">
        <f>IF(V40&gt;0,INDEX(Scope_Labor_Rates!$R$6:$R$46,V40-5),1)</f>
        <v>1</v>
      </c>
      <c r="AA40" s="231">
        <f t="shared" si="0"/>
        <v>0</v>
      </c>
      <c r="AB40" t="str">
        <f t="shared" si="1"/>
        <v/>
      </c>
      <c r="AC40" s="178" t="str">
        <f t="shared" si="2"/>
        <v/>
      </c>
      <c r="AD40" s="181">
        <f t="shared" si="3"/>
        <v>0</v>
      </c>
      <c r="AE40" s="178">
        <f>IF(V40&gt;0,P40*INDEX(Scope_Labor_Rates!$E$6:$E$46,V40-5),0)</f>
        <v>0</v>
      </c>
      <c r="AF40" s="181">
        <f>IF(V40&gt;0,AE40*INDEX(Scope_Labor_Rates!$D$6:$D$46,V40-5)*AA40,0)</f>
        <v>0</v>
      </c>
      <c r="AG40" s="178">
        <f>IF(V40&gt;0,P40*INDEX(Scope_Labor_Rates!$G$6:$G$46,V40-5),0)</f>
        <v>0</v>
      </c>
      <c r="AH40" s="181">
        <f>IF(V40&gt;0,AG40*INDEX(Scope_Labor_Rates!$F$6:$F$46,V40-5)*AA40,0)</f>
        <v>0</v>
      </c>
      <c r="AI40" s="178">
        <f>IF(V40&gt;0,P40*INDEX(Scope_Labor_Rates!$I$6:$I$46,V40-5),0)</f>
        <v>0</v>
      </c>
      <c r="AJ40" s="181">
        <f>IF(V40&gt;0,AI40*INDEX(Scope_Labor_Rates!$H$6:$H$46,V40-5)*AA40,0)</f>
        <v>0</v>
      </c>
      <c r="AK40" s="178">
        <f>IF(V40&gt;0,P40*INDEX(Scope_Labor_Rates!$K$6:$K$46,V40-5),0)</f>
        <v>0</v>
      </c>
      <c r="AL40" s="181">
        <f>IF(V40&gt;0,AK40*INDEX(Scope_Labor_Rates!$J$6:$J$46,V40-5)*AA40,0)</f>
        <v>0</v>
      </c>
      <c r="AM40" s="178">
        <f>IF(V40&gt;0,P40*INDEX(Scope_Labor_Rates!$M$6:$M$46,V40-5),0)</f>
        <v>0</v>
      </c>
      <c r="AN40" s="178">
        <f>IF(V40&gt;0,AM40*INDEX(Scope_Labor_Rates!$L$6:$L$46,V40-5)*AA40,0)</f>
        <v>0</v>
      </c>
      <c r="AO40" s="178">
        <f>IF(V40&gt;0,P40*INDEX(Scope_Labor_Rates!$O$6:$O$46,V40-5)*AA40,0)</f>
        <v>0</v>
      </c>
      <c r="AP40" s="181">
        <f>IF(V40&gt;0,P40*INDEX(Scope_Labor_Rates!$Q$6:$Q$46,V40-5)*AA40,0)</f>
        <v>0</v>
      </c>
      <c r="AQ40" s="178">
        <f t="shared" si="4"/>
        <v>0</v>
      </c>
      <c r="AR40" s="178">
        <f t="shared" si="5"/>
        <v>0</v>
      </c>
      <c r="AS40" s="178">
        <f t="shared" si="6"/>
        <v>0</v>
      </c>
      <c r="AT40" s="178">
        <f t="shared" si="7"/>
        <v>0</v>
      </c>
      <c r="AU40">
        <f t="shared" si="8"/>
        <v>0</v>
      </c>
    </row>
    <row r="41" spans="1:47">
      <c r="A41" t="str">
        <f>IF(All_Tasks!A41="","",All_Tasks!A41)</f>
        <v/>
      </c>
      <c r="B41" t="str">
        <f>IF(All_Tasks!B41="","",All_Tasks!B41)</f>
        <v/>
      </c>
      <c r="C41" t="str">
        <f>IF(All_Tasks!C41="","",All_Tasks!C41)</f>
        <v/>
      </c>
      <c r="D41" t="str">
        <f>IF(All_Tasks!D41="","",All_Tasks!D41)</f>
        <v/>
      </c>
      <c r="E41" t="str">
        <f>IF(All_Tasks!V41&lt;&gt;"",All_Tasks!V41,IF(All_Tasks!E41&lt;&gt;"",All_Tasks!E41,""))</f>
        <v/>
      </c>
      <c r="F41" t="str">
        <f>IF(All_Tasks!F41="","",All_Tasks!F41)</f>
        <v/>
      </c>
      <c r="G41" t="str">
        <f>IF(All_Tasks!G41="","",All_Tasks!G41)</f>
        <v/>
      </c>
      <c r="H41" s="231" t="str">
        <f>IF(All_Tasks!H41="","",All_Tasks!H41)</f>
        <v/>
      </c>
      <c r="I41" t="str">
        <f>IF(All_Tasks!I41="","",All_Tasks!I41)</f>
        <v/>
      </c>
      <c r="J41" t="str">
        <f>IF(All_Tasks!J41="","",All_Tasks!J41)</f>
        <v/>
      </c>
      <c r="K41" t="str">
        <f>IF(All_Tasks!K41="","",All_Tasks!K41)</f>
        <v/>
      </c>
      <c r="L41" s="231" t="str">
        <f>IF(All_Tasks!L41="","",All_Tasks!L41)</f>
        <v/>
      </c>
      <c r="M41" t="str">
        <f>IF(All_Tasks!M41="","",All_Tasks!M41)</f>
        <v/>
      </c>
      <c r="N41" t="str">
        <f>IF(All_Tasks!N41="","",All_Tasks!N41)</f>
        <v/>
      </c>
      <c r="O41" t="str">
        <f>IF(All_Tasks!O41="","",All_Tasks!O41)</f>
        <v/>
      </c>
      <c r="P41" s="181">
        <f>IF(All_Tasks!P41="",0,All_Tasks!P41)</f>
        <v>0</v>
      </c>
      <c r="Q41" s="181">
        <f>IF(All_Tasks!Q41="",0,All_Tasks!Q41)</f>
        <v>0</v>
      </c>
      <c r="R41" s="181">
        <f>IF(All_Tasks!R41="",0,All_Tasks!R41)</f>
        <v>0</v>
      </c>
      <c r="S41" s="181" t="str">
        <f>IF(All_Tasks!S41="","",All_Tasks!S41)</f>
        <v/>
      </c>
      <c r="T41" t="str">
        <f>IF(All_Tasks!T41="","",All_Tasks!T41)</f>
        <v/>
      </c>
      <c r="U41" t="str">
        <f>IF(All_Tasks!U41="","",All_Tasks!U41)</f>
        <v/>
      </c>
      <c r="V41">
        <f>IF(A41="",0,IFERROR(MATCH(A41,Scope_Labor_Rates!$A$6:$A$46,0)+5,0))</f>
        <v>0</v>
      </c>
      <c r="W41" s="178">
        <f>IF(V41&gt;0,INDEX(Scope_Labor_Rates!$C$6:$C$46,V41-5),0)</f>
        <v>0</v>
      </c>
      <c r="X41" s="178">
        <f>IF(V41&gt;0,INDEX(Scope_Labor_Rates!$C$6:$C$46,V41-5),0)</f>
        <v>0</v>
      </c>
      <c r="Y41" s="180">
        <f>IF(V41&gt;0,INDEX(Scope_Labor_Rates!$S$6:$S$46,V41-5),0)</f>
        <v>0</v>
      </c>
      <c r="Z41" s="180">
        <f>IF(V41&gt;0,INDEX(Scope_Labor_Rates!$R$6:$R$46,V41-5),1)</f>
        <v>1</v>
      </c>
      <c r="AA41" s="231">
        <f t="shared" si="0"/>
        <v>0</v>
      </c>
      <c r="AB41" t="str">
        <f t="shared" si="1"/>
        <v/>
      </c>
      <c r="AC41" s="178" t="str">
        <f t="shared" si="2"/>
        <v/>
      </c>
      <c r="AD41" s="181">
        <f t="shared" si="3"/>
        <v>0</v>
      </c>
      <c r="AE41" s="178">
        <f>IF(V41&gt;0,P41*INDEX(Scope_Labor_Rates!$E$6:$E$46,V41-5),0)</f>
        <v>0</v>
      </c>
      <c r="AF41" s="181">
        <f>IF(V41&gt;0,AE41*INDEX(Scope_Labor_Rates!$D$6:$D$46,V41-5)*AA41,0)</f>
        <v>0</v>
      </c>
      <c r="AG41" s="178">
        <f>IF(V41&gt;0,P41*INDEX(Scope_Labor_Rates!$G$6:$G$46,V41-5),0)</f>
        <v>0</v>
      </c>
      <c r="AH41" s="181">
        <f>IF(V41&gt;0,AG41*INDEX(Scope_Labor_Rates!$F$6:$F$46,V41-5)*AA41,0)</f>
        <v>0</v>
      </c>
      <c r="AI41" s="178">
        <f>IF(V41&gt;0,P41*INDEX(Scope_Labor_Rates!$I$6:$I$46,V41-5),0)</f>
        <v>0</v>
      </c>
      <c r="AJ41" s="181">
        <f>IF(V41&gt;0,AI41*INDEX(Scope_Labor_Rates!$H$6:$H$46,V41-5)*AA41,0)</f>
        <v>0</v>
      </c>
      <c r="AK41" s="178">
        <f>IF(V41&gt;0,P41*INDEX(Scope_Labor_Rates!$K$6:$K$46,V41-5),0)</f>
        <v>0</v>
      </c>
      <c r="AL41" s="181">
        <f>IF(V41&gt;0,AK41*INDEX(Scope_Labor_Rates!$J$6:$J$46,V41-5)*AA41,0)</f>
        <v>0</v>
      </c>
      <c r="AM41" s="178">
        <f>IF(V41&gt;0,P41*INDEX(Scope_Labor_Rates!$M$6:$M$46,V41-5),0)</f>
        <v>0</v>
      </c>
      <c r="AN41" s="178">
        <f>IF(V41&gt;0,AM41*INDEX(Scope_Labor_Rates!$L$6:$L$46,V41-5)*AA41,0)</f>
        <v>0</v>
      </c>
      <c r="AO41" s="178">
        <f>IF(V41&gt;0,P41*INDEX(Scope_Labor_Rates!$O$6:$O$46,V41-5)*AA41,0)</f>
        <v>0</v>
      </c>
      <c r="AP41" s="181">
        <f>IF(V41&gt;0,P41*INDEX(Scope_Labor_Rates!$Q$6:$Q$46,V41-5)*AA41,0)</f>
        <v>0</v>
      </c>
      <c r="AQ41" s="178">
        <f t="shared" si="4"/>
        <v>0</v>
      </c>
      <c r="AR41" s="178">
        <f t="shared" si="5"/>
        <v>0</v>
      </c>
      <c r="AS41" s="178">
        <f t="shared" si="6"/>
        <v>0</v>
      </c>
      <c r="AT41" s="178">
        <f t="shared" si="7"/>
        <v>0</v>
      </c>
      <c r="AU41">
        <f t="shared" si="8"/>
        <v>0</v>
      </c>
    </row>
    <row r="42" spans="1:47">
      <c r="A42" t="str">
        <f>IF(All_Tasks!A42="","",All_Tasks!A42)</f>
        <v/>
      </c>
      <c r="B42" t="str">
        <f>IF(All_Tasks!B42="","",All_Tasks!B42)</f>
        <v/>
      </c>
      <c r="C42" t="str">
        <f>IF(All_Tasks!C42="","",All_Tasks!C42)</f>
        <v/>
      </c>
      <c r="D42" t="str">
        <f>IF(All_Tasks!D42="","",All_Tasks!D42)</f>
        <v/>
      </c>
      <c r="E42" t="str">
        <f>IF(All_Tasks!V42&lt;&gt;"",All_Tasks!V42,IF(All_Tasks!E42&lt;&gt;"",All_Tasks!E42,""))</f>
        <v/>
      </c>
      <c r="F42" t="str">
        <f>IF(All_Tasks!F42="","",All_Tasks!F42)</f>
        <v/>
      </c>
      <c r="G42" t="str">
        <f>IF(All_Tasks!G42="","",All_Tasks!G42)</f>
        <v/>
      </c>
      <c r="H42" s="231" t="str">
        <f>IF(All_Tasks!H42="","",All_Tasks!H42)</f>
        <v/>
      </c>
      <c r="I42" t="str">
        <f>IF(All_Tasks!I42="","",All_Tasks!I42)</f>
        <v/>
      </c>
      <c r="J42" t="str">
        <f>IF(All_Tasks!J42="","",All_Tasks!J42)</f>
        <v/>
      </c>
      <c r="K42" t="str">
        <f>IF(All_Tasks!K42="","",All_Tasks!K42)</f>
        <v/>
      </c>
      <c r="L42" s="231" t="str">
        <f>IF(All_Tasks!L42="","",All_Tasks!L42)</f>
        <v/>
      </c>
      <c r="M42" t="str">
        <f>IF(All_Tasks!M42="","",All_Tasks!M42)</f>
        <v/>
      </c>
      <c r="N42" t="str">
        <f>IF(All_Tasks!N42="","",All_Tasks!N42)</f>
        <v/>
      </c>
      <c r="O42" t="str">
        <f>IF(All_Tasks!O42="","",All_Tasks!O42)</f>
        <v/>
      </c>
      <c r="P42" s="181">
        <f>IF(All_Tasks!P42="",0,All_Tasks!P42)</f>
        <v>0</v>
      </c>
      <c r="Q42" s="181">
        <f>IF(All_Tasks!Q42="",0,All_Tasks!Q42)</f>
        <v>0</v>
      </c>
      <c r="R42" s="181">
        <f>IF(All_Tasks!R42="",0,All_Tasks!R42)</f>
        <v>0</v>
      </c>
      <c r="S42" s="181" t="str">
        <f>IF(All_Tasks!S42="","",All_Tasks!S42)</f>
        <v/>
      </c>
      <c r="T42" t="str">
        <f>IF(All_Tasks!T42="","",All_Tasks!T42)</f>
        <v/>
      </c>
      <c r="U42" t="str">
        <f>IF(All_Tasks!U42="","",All_Tasks!U42)</f>
        <v/>
      </c>
      <c r="V42">
        <f>IF(A42="",0,IFERROR(MATCH(A42,Scope_Labor_Rates!$A$6:$A$46,0)+5,0))</f>
        <v>0</v>
      </c>
      <c r="W42" s="178">
        <f>IF(V42&gt;0,INDEX(Scope_Labor_Rates!$C$6:$C$46,V42-5),0)</f>
        <v>0</v>
      </c>
      <c r="X42" s="178">
        <f>IF(V42&gt;0,INDEX(Scope_Labor_Rates!$C$6:$C$46,V42-5),0)</f>
        <v>0</v>
      </c>
      <c r="Y42" s="180">
        <f>IF(V42&gt;0,INDEX(Scope_Labor_Rates!$S$6:$S$46,V42-5),0)</f>
        <v>0</v>
      </c>
      <c r="Z42" s="180">
        <f>IF(V42&gt;0,INDEX(Scope_Labor_Rates!$R$6:$R$46,V42-5),1)</f>
        <v>1</v>
      </c>
      <c r="AA42" s="231">
        <f t="shared" si="0"/>
        <v>0</v>
      </c>
      <c r="AB42" t="str">
        <f t="shared" si="1"/>
        <v/>
      </c>
      <c r="AC42" s="178" t="str">
        <f t="shared" si="2"/>
        <v/>
      </c>
      <c r="AD42" s="181">
        <f t="shared" si="3"/>
        <v>0</v>
      </c>
      <c r="AE42" s="178">
        <f>IF(V42&gt;0,P42*INDEX(Scope_Labor_Rates!$E$6:$E$46,V42-5),0)</f>
        <v>0</v>
      </c>
      <c r="AF42" s="181">
        <f>IF(V42&gt;0,AE42*INDEX(Scope_Labor_Rates!$D$6:$D$46,V42-5)*AA42,0)</f>
        <v>0</v>
      </c>
      <c r="AG42" s="178">
        <f>IF(V42&gt;0,P42*INDEX(Scope_Labor_Rates!$G$6:$G$46,V42-5),0)</f>
        <v>0</v>
      </c>
      <c r="AH42" s="181">
        <f>IF(V42&gt;0,AG42*INDEX(Scope_Labor_Rates!$F$6:$F$46,V42-5)*AA42,0)</f>
        <v>0</v>
      </c>
      <c r="AI42" s="178">
        <f>IF(V42&gt;0,P42*INDEX(Scope_Labor_Rates!$I$6:$I$46,V42-5),0)</f>
        <v>0</v>
      </c>
      <c r="AJ42" s="181">
        <f>IF(V42&gt;0,AI42*INDEX(Scope_Labor_Rates!$H$6:$H$46,V42-5)*AA42,0)</f>
        <v>0</v>
      </c>
      <c r="AK42" s="178">
        <f>IF(V42&gt;0,P42*INDEX(Scope_Labor_Rates!$K$6:$K$46,V42-5),0)</f>
        <v>0</v>
      </c>
      <c r="AL42" s="181">
        <f>IF(V42&gt;0,AK42*INDEX(Scope_Labor_Rates!$J$6:$J$46,V42-5)*AA42,0)</f>
        <v>0</v>
      </c>
      <c r="AM42" s="178">
        <f>IF(V42&gt;0,P42*INDEX(Scope_Labor_Rates!$M$6:$M$46,V42-5),0)</f>
        <v>0</v>
      </c>
      <c r="AN42" s="178">
        <f>IF(V42&gt;0,AM42*INDEX(Scope_Labor_Rates!$L$6:$L$46,V42-5)*AA42,0)</f>
        <v>0</v>
      </c>
      <c r="AO42" s="178">
        <f>IF(V42&gt;0,P42*INDEX(Scope_Labor_Rates!$O$6:$O$46,V42-5)*AA42,0)</f>
        <v>0</v>
      </c>
      <c r="AP42" s="181">
        <f>IF(V42&gt;0,P42*INDEX(Scope_Labor_Rates!$Q$6:$Q$46,V42-5)*AA42,0)</f>
        <v>0</v>
      </c>
      <c r="AQ42" s="178">
        <f t="shared" si="4"/>
        <v>0</v>
      </c>
      <c r="AR42" s="178">
        <f t="shared" si="5"/>
        <v>0</v>
      </c>
      <c r="AS42" s="178">
        <f t="shared" si="6"/>
        <v>0</v>
      </c>
      <c r="AT42" s="178">
        <f t="shared" si="7"/>
        <v>0</v>
      </c>
      <c r="AU42">
        <f t="shared" si="8"/>
        <v>0</v>
      </c>
    </row>
    <row r="43" spans="1:47">
      <c r="A43" t="str">
        <f>IF(All_Tasks!A43="","",All_Tasks!A43)</f>
        <v/>
      </c>
      <c r="B43" t="str">
        <f>IF(All_Tasks!B43="","",All_Tasks!B43)</f>
        <v/>
      </c>
      <c r="C43" t="str">
        <f>IF(All_Tasks!C43="","",All_Tasks!C43)</f>
        <v/>
      </c>
      <c r="D43" t="str">
        <f>IF(All_Tasks!D43="","",All_Tasks!D43)</f>
        <v/>
      </c>
      <c r="E43" t="str">
        <f>IF(All_Tasks!V43&lt;&gt;"",All_Tasks!V43,IF(All_Tasks!E43&lt;&gt;"",All_Tasks!E43,""))</f>
        <v/>
      </c>
      <c r="F43" t="str">
        <f>IF(All_Tasks!F43="","",All_Tasks!F43)</f>
        <v/>
      </c>
      <c r="G43" t="str">
        <f>IF(All_Tasks!G43="","",All_Tasks!G43)</f>
        <v/>
      </c>
      <c r="H43" s="231" t="str">
        <f>IF(All_Tasks!H43="","",All_Tasks!H43)</f>
        <v/>
      </c>
      <c r="I43" t="str">
        <f>IF(All_Tasks!I43="","",All_Tasks!I43)</f>
        <v/>
      </c>
      <c r="J43" t="str">
        <f>IF(All_Tasks!J43="","",All_Tasks!J43)</f>
        <v/>
      </c>
      <c r="K43" t="str">
        <f>IF(All_Tasks!K43="","",All_Tasks!K43)</f>
        <v/>
      </c>
      <c r="L43" s="231" t="str">
        <f>IF(All_Tasks!L43="","",All_Tasks!L43)</f>
        <v/>
      </c>
      <c r="M43" t="str">
        <f>IF(All_Tasks!M43="","",All_Tasks!M43)</f>
        <v/>
      </c>
      <c r="N43" t="str">
        <f>IF(All_Tasks!N43="","",All_Tasks!N43)</f>
        <v/>
      </c>
      <c r="O43" t="str">
        <f>IF(All_Tasks!O43="","",All_Tasks!O43)</f>
        <v/>
      </c>
      <c r="P43" s="181">
        <f>IF(All_Tasks!P43="",0,All_Tasks!P43)</f>
        <v>0</v>
      </c>
      <c r="Q43" s="181">
        <f>IF(All_Tasks!Q43="",0,All_Tasks!Q43)</f>
        <v>0</v>
      </c>
      <c r="R43" s="181">
        <f>IF(All_Tasks!R43="",0,All_Tasks!R43)</f>
        <v>0</v>
      </c>
      <c r="S43" s="181" t="str">
        <f>IF(All_Tasks!S43="","",All_Tasks!S43)</f>
        <v/>
      </c>
      <c r="T43" t="str">
        <f>IF(All_Tasks!T43="","",All_Tasks!T43)</f>
        <v/>
      </c>
      <c r="U43" t="str">
        <f>IF(All_Tasks!U43="","",All_Tasks!U43)</f>
        <v/>
      </c>
      <c r="V43">
        <f>IF(A43="",0,IFERROR(MATCH(A43,Scope_Labor_Rates!$A$6:$A$46,0)+5,0))</f>
        <v>0</v>
      </c>
      <c r="W43" s="178">
        <f>IF(V43&gt;0,INDEX(Scope_Labor_Rates!$C$6:$C$46,V43-5),0)</f>
        <v>0</v>
      </c>
      <c r="X43" s="178">
        <f>IF(V43&gt;0,INDEX(Scope_Labor_Rates!$C$6:$C$46,V43-5),0)</f>
        <v>0</v>
      </c>
      <c r="Y43" s="180">
        <f>IF(V43&gt;0,INDEX(Scope_Labor_Rates!$S$6:$S$46,V43-5),0)</f>
        <v>0</v>
      </c>
      <c r="Z43" s="180">
        <f>IF(V43&gt;0,INDEX(Scope_Labor_Rates!$R$6:$R$46,V43-5),1)</f>
        <v>1</v>
      </c>
      <c r="AA43" s="231">
        <f t="shared" si="0"/>
        <v>0</v>
      </c>
      <c r="AB43" t="str">
        <f t="shared" si="1"/>
        <v/>
      </c>
      <c r="AC43" s="178" t="str">
        <f t="shared" si="2"/>
        <v/>
      </c>
      <c r="AD43" s="181">
        <f t="shared" si="3"/>
        <v>0</v>
      </c>
      <c r="AE43" s="178">
        <f>IF(V43&gt;0,P43*INDEX(Scope_Labor_Rates!$E$6:$E$46,V43-5),0)</f>
        <v>0</v>
      </c>
      <c r="AF43" s="181">
        <f>IF(V43&gt;0,AE43*INDEX(Scope_Labor_Rates!$D$6:$D$46,V43-5)*AA43,0)</f>
        <v>0</v>
      </c>
      <c r="AG43" s="178">
        <f>IF(V43&gt;0,P43*INDEX(Scope_Labor_Rates!$G$6:$G$46,V43-5),0)</f>
        <v>0</v>
      </c>
      <c r="AH43" s="181">
        <f>IF(V43&gt;0,AG43*INDEX(Scope_Labor_Rates!$F$6:$F$46,V43-5)*AA43,0)</f>
        <v>0</v>
      </c>
      <c r="AI43" s="178">
        <f>IF(V43&gt;0,P43*INDEX(Scope_Labor_Rates!$I$6:$I$46,V43-5),0)</f>
        <v>0</v>
      </c>
      <c r="AJ43" s="181">
        <f>IF(V43&gt;0,AI43*INDEX(Scope_Labor_Rates!$H$6:$H$46,V43-5)*AA43,0)</f>
        <v>0</v>
      </c>
      <c r="AK43" s="178">
        <f>IF(V43&gt;0,P43*INDEX(Scope_Labor_Rates!$K$6:$K$46,V43-5),0)</f>
        <v>0</v>
      </c>
      <c r="AL43" s="181">
        <f>IF(V43&gt;0,AK43*INDEX(Scope_Labor_Rates!$J$6:$J$46,V43-5)*AA43,0)</f>
        <v>0</v>
      </c>
      <c r="AM43" s="178">
        <f>IF(V43&gt;0,P43*INDEX(Scope_Labor_Rates!$M$6:$M$46,V43-5),0)</f>
        <v>0</v>
      </c>
      <c r="AN43" s="178">
        <f>IF(V43&gt;0,AM43*INDEX(Scope_Labor_Rates!$L$6:$L$46,V43-5)*AA43,0)</f>
        <v>0</v>
      </c>
      <c r="AO43" s="178">
        <f>IF(V43&gt;0,P43*INDEX(Scope_Labor_Rates!$O$6:$O$46,V43-5)*AA43,0)</f>
        <v>0</v>
      </c>
      <c r="AP43" s="181">
        <f>IF(V43&gt;0,P43*INDEX(Scope_Labor_Rates!$Q$6:$Q$46,V43-5)*AA43,0)</f>
        <v>0</v>
      </c>
      <c r="AQ43" s="178">
        <f t="shared" si="4"/>
        <v>0</v>
      </c>
      <c r="AR43" s="178">
        <f t="shared" si="5"/>
        <v>0</v>
      </c>
      <c r="AS43" s="178">
        <f t="shared" si="6"/>
        <v>0</v>
      </c>
      <c r="AT43" s="178">
        <f t="shared" si="7"/>
        <v>0</v>
      </c>
      <c r="AU43">
        <f t="shared" si="8"/>
        <v>0</v>
      </c>
    </row>
    <row r="44" spans="1:47">
      <c r="A44" t="str">
        <f>IF(All_Tasks!A44="","",All_Tasks!A44)</f>
        <v/>
      </c>
      <c r="B44" t="str">
        <f>IF(All_Tasks!B44="","",All_Tasks!B44)</f>
        <v/>
      </c>
      <c r="C44" t="str">
        <f>IF(All_Tasks!C44="","",All_Tasks!C44)</f>
        <v/>
      </c>
      <c r="D44" t="str">
        <f>IF(All_Tasks!D44="","",All_Tasks!D44)</f>
        <v/>
      </c>
      <c r="E44" t="str">
        <f>IF(All_Tasks!V44&lt;&gt;"",All_Tasks!V44,IF(All_Tasks!E44&lt;&gt;"",All_Tasks!E44,""))</f>
        <v/>
      </c>
      <c r="F44" t="str">
        <f>IF(All_Tasks!F44="","",All_Tasks!F44)</f>
        <v/>
      </c>
      <c r="G44" t="str">
        <f>IF(All_Tasks!G44="","",All_Tasks!G44)</f>
        <v/>
      </c>
      <c r="H44" s="231" t="str">
        <f>IF(All_Tasks!H44="","",All_Tasks!H44)</f>
        <v/>
      </c>
      <c r="I44" t="str">
        <f>IF(All_Tasks!I44="","",All_Tasks!I44)</f>
        <v/>
      </c>
      <c r="J44" t="str">
        <f>IF(All_Tasks!J44="","",All_Tasks!J44)</f>
        <v/>
      </c>
      <c r="K44" t="str">
        <f>IF(All_Tasks!K44="","",All_Tasks!K44)</f>
        <v/>
      </c>
      <c r="L44" s="231" t="str">
        <f>IF(All_Tasks!L44="","",All_Tasks!L44)</f>
        <v/>
      </c>
      <c r="M44" t="str">
        <f>IF(All_Tasks!M44="","",All_Tasks!M44)</f>
        <v/>
      </c>
      <c r="N44" t="str">
        <f>IF(All_Tasks!N44="","",All_Tasks!N44)</f>
        <v/>
      </c>
      <c r="O44" t="str">
        <f>IF(All_Tasks!O44="","",All_Tasks!O44)</f>
        <v/>
      </c>
      <c r="P44" s="181">
        <f>IF(All_Tasks!P44="",0,All_Tasks!P44)</f>
        <v>0</v>
      </c>
      <c r="Q44" s="181">
        <f>IF(All_Tasks!Q44="",0,All_Tasks!Q44)</f>
        <v>0</v>
      </c>
      <c r="R44" s="181">
        <f>IF(All_Tasks!R44="",0,All_Tasks!R44)</f>
        <v>0</v>
      </c>
      <c r="S44" s="181" t="str">
        <f>IF(All_Tasks!S44="","",All_Tasks!S44)</f>
        <v/>
      </c>
      <c r="T44" t="str">
        <f>IF(All_Tasks!T44="","",All_Tasks!T44)</f>
        <v/>
      </c>
      <c r="U44" t="str">
        <f>IF(All_Tasks!U44="","",All_Tasks!U44)</f>
        <v/>
      </c>
      <c r="V44">
        <f>IF(A44="",0,IFERROR(MATCH(A44,Scope_Labor_Rates!$A$6:$A$46,0)+5,0))</f>
        <v>0</v>
      </c>
      <c r="W44" s="178">
        <f>IF(V44&gt;0,INDEX(Scope_Labor_Rates!$C$6:$C$46,V44-5),0)</f>
        <v>0</v>
      </c>
      <c r="X44" s="178">
        <f>IF(V44&gt;0,INDEX(Scope_Labor_Rates!$C$6:$C$46,V44-5),0)</f>
        <v>0</v>
      </c>
      <c r="Y44" s="180">
        <f>IF(V44&gt;0,INDEX(Scope_Labor_Rates!$S$6:$S$46,V44-5),0)</f>
        <v>0</v>
      </c>
      <c r="Z44" s="180">
        <f>IF(V44&gt;0,INDEX(Scope_Labor_Rates!$R$6:$R$46,V44-5),1)</f>
        <v>1</v>
      </c>
      <c r="AA44" s="231">
        <f t="shared" si="0"/>
        <v>0</v>
      </c>
      <c r="AB44" t="str">
        <f t="shared" si="1"/>
        <v/>
      </c>
      <c r="AC44" s="178" t="str">
        <f t="shared" si="2"/>
        <v/>
      </c>
      <c r="AD44" s="181">
        <f t="shared" si="3"/>
        <v>0</v>
      </c>
      <c r="AE44" s="178">
        <f>IF(V44&gt;0,P44*INDEX(Scope_Labor_Rates!$E$6:$E$46,V44-5),0)</f>
        <v>0</v>
      </c>
      <c r="AF44" s="181">
        <f>IF(V44&gt;0,AE44*INDEX(Scope_Labor_Rates!$D$6:$D$46,V44-5)*AA44,0)</f>
        <v>0</v>
      </c>
      <c r="AG44" s="178">
        <f>IF(V44&gt;0,P44*INDEX(Scope_Labor_Rates!$G$6:$G$46,V44-5),0)</f>
        <v>0</v>
      </c>
      <c r="AH44" s="181">
        <f>IF(V44&gt;0,AG44*INDEX(Scope_Labor_Rates!$F$6:$F$46,V44-5)*AA44,0)</f>
        <v>0</v>
      </c>
      <c r="AI44" s="178">
        <f>IF(V44&gt;0,P44*INDEX(Scope_Labor_Rates!$I$6:$I$46,V44-5),0)</f>
        <v>0</v>
      </c>
      <c r="AJ44" s="181">
        <f>IF(V44&gt;0,AI44*INDEX(Scope_Labor_Rates!$H$6:$H$46,V44-5)*AA44,0)</f>
        <v>0</v>
      </c>
      <c r="AK44" s="178">
        <f>IF(V44&gt;0,P44*INDEX(Scope_Labor_Rates!$K$6:$K$46,V44-5),0)</f>
        <v>0</v>
      </c>
      <c r="AL44" s="181">
        <f>IF(V44&gt;0,AK44*INDEX(Scope_Labor_Rates!$J$6:$J$46,V44-5)*AA44,0)</f>
        <v>0</v>
      </c>
      <c r="AM44" s="178">
        <f>IF(V44&gt;0,P44*INDEX(Scope_Labor_Rates!$M$6:$M$46,V44-5),0)</f>
        <v>0</v>
      </c>
      <c r="AN44" s="178">
        <f>IF(V44&gt;0,AM44*INDEX(Scope_Labor_Rates!$L$6:$L$46,V44-5)*AA44,0)</f>
        <v>0</v>
      </c>
      <c r="AO44" s="178">
        <f>IF(V44&gt;0,P44*INDEX(Scope_Labor_Rates!$O$6:$O$46,V44-5)*AA44,0)</f>
        <v>0</v>
      </c>
      <c r="AP44" s="181">
        <f>IF(V44&gt;0,P44*INDEX(Scope_Labor_Rates!$Q$6:$Q$46,V44-5)*AA44,0)</f>
        <v>0</v>
      </c>
      <c r="AQ44" s="178">
        <f t="shared" si="4"/>
        <v>0</v>
      </c>
      <c r="AR44" s="178">
        <f t="shared" si="5"/>
        <v>0</v>
      </c>
      <c r="AS44" s="178">
        <f t="shared" si="6"/>
        <v>0</v>
      </c>
      <c r="AT44" s="178">
        <f t="shared" si="7"/>
        <v>0</v>
      </c>
      <c r="AU44">
        <f t="shared" si="8"/>
        <v>0</v>
      </c>
    </row>
    <row r="45" spans="1:47">
      <c r="A45" t="str">
        <f>IF(All_Tasks!A45="","",All_Tasks!A45)</f>
        <v/>
      </c>
      <c r="B45" t="str">
        <f>IF(All_Tasks!B45="","",All_Tasks!B45)</f>
        <v/>
      </c>
      <c r="C45" t="str">
        <f>IF(All_Tasks!C45="","",All_Tasks!C45)</f>
        <v/>
      </c>
      <c r="D45" t="str">
        <f>IF(All_Tasks!D45="","",All_Tasks!D45)</f>
        <v/>
      </c>
      <c r="E45" t="str">
        <f>IF(All_Tasks!V45&lt;&gt;"",All_Tasks!V45,IF(All_Tasks!E45&lt;&gt;"",All_Tasks!E45,""))</f>
        <v/>
      </c>
      <c r="F45" t="str">
        <f>IF(All_Tasks!F45="","",All_Tasks!F45)</f>
        <v/>
      </c>
      <c r="G45" t="str">
        <f>IF(All_Tasks!G45="","",All_Tasks!G45)</f>
        <v/>
      </c>
      <c r="H45" s="231" t="str">
        <f>IF(All_Tasks!H45="","",All_Tasks!H45)</f>
        <v/>
      </c>
      <c r="I45" t="str">
        <f>IF(All_Tasks!I45="","",All_Tasks!I45)</f>
        <v/>
      </c>
      <c r="J45" t="str">
        <f>IF(All_Tasks!J45="","",All_Tasks!J45)</f>
        <v/>
      </c>
      <c r="K45" t="str">
        <f>IF(All_Tasks!K45="","",All_Tasks!K45)</f>
        <v/>
      </c>
      <c r="L45" s="231" t="str">
        <f>IF(All_Tasks!L45="","",All_Tasks!L45)</f>
        <v/>
      </c>
      <c r="M45" t="str">
        <f>IF(All_Tasks!M45="","",All_Tasks!M45)</f>
        <v/>
      </c>
      <c r="N45" t="str">
        <f>IF(All_Tasks!N45="","",All_Tasks!N45)</f>
        <v/>
      </c>
      <c r="O45" t="str">
        <f>IF(All_Tasks!O45="","",All_Tasks!O45)</f>
        <v/>
      </c>
      <c r="P45" s="181">
        <f>IF(All_Tasks!P45="",0,All_Tasks!P45)</f>
        <v>0</v>
      </c>
      <c r="Q45" s="181">
        <f>IF(All_Tasks!Q45="",0,All_Tasks!Q45)</f>
        <v>0</v>
      </c>
      <c r="R45" s="181">
        <f>IF(All_Tasks!R45="",0,All_Tasks!R45)</f>
        <v>0</v>
      </c>
      <c r="S45" s="181" t="str">
        <f>IF(All_Tasks!S45="","",All_Tasks!S45)</f>
        <v/>
      </c>
      <c r="T45" t="str">
        <f>IF(All_Tasks!T45="","",All_Tasks!T45)</f>
        <v/>
      </c>
      <c r="U45" t="str">
        <f>IF(All_Tasks!U45="","",All_Tasks!U45)</f>
        <v/>
      </c>
      <c r="V45">
        <f>IF(A45="",0,IFERROR(MATCH(A45,Scope_Labor_Rates!$A$6:$A$46,0)+5,0))</f>
        <v>0</v>
      </c>
      <c r="W45" s="178">
        <f>IF(V45&gt;0,INDEX(Scope_Labor_Rates!$C$6:$C$46,V45-5),0)</f>
        <v>0</v>
      </c>
      <c r="X45" s="178">
        <f>IF(V45&gt;0,INDEX(Scope_Labor_Rates!$C$6:$C$46,V45-5),0)</f>
        <v>0</v>
      </c>
      <c r="Y45" s="180">
        <f>IF(V45&gt;0,INDEX(Scope_Labor_Rates!$S$6:$S$46,V45-5),0)</f>
        <v>0</v>
      </c>
      <c r="Z45" s="180">
        <f>IF(V45&gt;0,INDEX(Scope_Labor_Rates!$R$6:$R$46,V45-5),1)</f>
        <v>1</v>
      </c>
      <c r="AA45" s="231">
        <f t="shared" si="0"/>
        <v>0</v>
      </c>
      <c r="AB45" t="str">
        <f t="shared" si="1"/>
        <v/>
      </c>
      <c r="AC45" s="178" t="str">
        <f t="shared" si="2"/>
        <v/>
      </c>
      <c r="AD45" s="181">
        <f t="shared" si="3"/>
        <v>0</v>
      </c>
      <c r="AE45" s="178">
        <f>IF(V45&gt;0,P45*INDEX(Scope_Labor_Rates!$E$6:$E$46,V45-5),0)</f>
        <v>0</v>
      </c>
      <c r="AF45" s="181">
        <f>IF(V45&gt;0,AE45*INDEX(Scope_Labor_Rates!$D$6:$D$46,V45-5)*AA45,0)</f>
        <v>0</v>
      </c>
      <c r="AG45" s="178">
        <f>IF(V45&gt;0,P45*INDEX(Scope_Labor_Rates!$G$6:$G$46,V45-5),0)</f>
        <v>0</v>
      </c>
      <c r="AH45" s="181">
        <f>IF(V45&gt;0,AG45*INDEX(Scope_Labor_Rates!$F$6:$F$46,V45-5)*AA45,0)</f>
        <v>0</v>
      </c>
      <c r="AI45" s="178">
        <f>IF(V45&gt;0,P45*INDEX(Scope_Labor_Rates!$I$6:$I$46,V45-5),0)</f>
        <v>0</v>
      </c>
      <c r="AJ45" s="181">
        <f>IF(V45&gt;0,AI45*INDEX(Scope_Labor_Rates!$H$6:$H$46,V45-5)*AA45,0)</f>
        <v>0</v>
      </c>
      <c r="AK45" s="178">
        <f>IF(V45&gt;0,P45*INDEX(Scope_Labor_Rates!$K$6:$K$46,V45-5),0)</f>
        <v>0</v>
      </c>
      <c r="AL45" s="181">
        <f>IF(V45&gt;0,AK45*INDEX(Scope_Labor_Rates!$J$6:$J$46,V45-5)*AA45,0)</f>
        <v>0</v>
      </c>
      <c r="AM45" s="178">
        <f>IF(V45&gt;0,P45*INDEX(Scope_Labor_Rates!$M$6:$M$46,V45-5),0)</f>
        <v>0</v>
      </c>
      <c r="AN45" s="178">
        <f>IF(V45&gt;0,AM45*INDEX(Scope_Labor_Rates!$L$6:$L$46,V45-5)*AA45,0)</f>
        <v>0</v>
      </c>
      <c r="AO45" s="178">
        <f>IF(V45&gt;0,P45*INDEX(Scope_Labor_Rates!$O$6:$O$46,V45-5)*AA45,0)</f>
        <v>0</v>
      </c>
      <c r="AP45" s="181">
        <f>IF(V45&gt;0,P45*INDEX(Scope_Labor_Rates!$Q$6:$Q$46,V45-5)*AA45,0)</f>
        <v>0</v>
      </c>
      <c r="AQ45" s="178">
        <f t="shared" si="4"/>
        <v>0</v>
      </c>
      <c r="AR45" s="178">
        <f t="shared" si="5"/>
        <v>0</v>
      </c>
      <c r="AS45" s="178">
        <f t="shared" si="6"/>
        <v>0</v>
      </c>
      <c r="AT45" s="178">
        <f t="shared" si="7"/>
        <v>0</v>
      </c>
      <c r="AU45">
        <f t="shared" si="8"/>
        <v>0</v>
      </c>
    </row>
    <row r="46" spans="1:47">
      <c r="A46" t="str">
        <f>IF(All_Tasks!A46="","",All_Tasks!A46)</f>
        <v/>
      </c>
      <c r="B46" t="str">
        <f>IF(All_Tasks!B46="","",All_Tasks!B46)</f>
        <v/>
      </c>
      <c r="C46" t="str">
        <f>IF(All_Tasks!C46="","",All_Tasks!C46)</f>
        <v/>
      </c>
      <c r="D46" t="str">
        <f>IF(All_Tasks!D46="","",All_Tasks!D46)</f>
        <v/>
      </c>
      <c r="E46" t="str">
        <f>IF(All_Tasks!V46&lt;&gt;"",All_Tasks!V46,IF(All_Tasks!E46&lt;&gt;"",All_Tasks!E46,""))</f>
        <v/>
      </c>
      <c r="F46" t="str">
        <f>IF(All_Tasks!F46="","",All_Tasks!F46)</f>
        <v/>
      </c>
      <c r="G46" t="str">
        <f>IF(All_Tasks!G46="","",All_Tasks!G46)</f>
        <v/>
      </c>
      <c r="H46" s="231" t="str">
        <f>IF(All_Tasks!H46="","",All_Tasks!H46)</f>
        <v/>
      </c>
      <c r="I46" t="str">
        <f>IF(All_Tasks!I46="","",All_Tasks!I46)</f>
        <v/>
      </c>
      <c r="J46" t="str">
        <f>IF(All_Tasks!J46="","",All_Tasks!J46)</f>
        <v/>
      </c>
      <c r="K46" t="str">
        <f>IF(All_Tasks!K46="","",All_Tasks!K46)</f>
        <v/>
      </c>
      <c r="L46" s="231" t="str">
        <f>IF(All_Tasks!L46="","",All_Tasks!L46)</f>
        <v/>
      </c>
      <c r="M46" t="str">
        <f>IF(All_Tasks!M46="","",All_Tasks!M46)</f>
        <v/>
      </c>
      <c r="N46" t="str">
        <f>IF(All_Tasks!N46="","",All_Tasks!N46)</f>
        <v/>
      </c>
      <c r="O46" t="str">
        <f>IF(All_Tasks!O46="","",All_Tasks!O46)</f>
        <v/>
      </c>
      <c r="P46" s="181">
        <f>IF(All_Tasks!P46="",0,All_Tasks!P46)</f>
        <v>0</v>
      </c>
      <c r="Q46" s="181">
        <f>IF(All_Tasks!Q46="",0,All_Tasks!Q46)</f>
        <v>0</v>
      </c>
      <c r="R46" s="181">
        <f>IF(All_Tasks!R46="",0,All_Tasks!R46)</f>
        <v>0</v>
      </c>
      <c r="S46" s="181" t="str">
        <f>IF(All_Tasks!S46="","",All_Tasks!S46)</f>
        <v/>
      </c>
      <c r="T46" t="str">
        <f>IF(All_Tasks!T46="","",All_Tasks!T46)</f>
        <v/>
      </c>
      <c r="U46" t="str">
        <f>IF(All_Tasks!U46="","",All_Tasks!U46)</f>
        <v/>
      </c>
      <c r="V46">
        <f>IF(A46="",0,IFERROR(MATCH(A46,Scope_Labor_Rates!$A$6:$A$46,0)+5,0))</f>
        <v>0</v>
      </c>
      <c r="W46" s="178">
        <f>IF(V46&gt;0,INDEX(Scope_Labor_Rates!$C$6:$C$46,V46-5),0)</f>
        <v>0</v>
      </c>
      <c r="X46" s="178">
        <f>IF(V46&gt;0,INDEX(Scope_Labor_Rates!$C$6:$C$46,V46-5),0)</f>
        <v>0</v>
      </c>
      <c r="Y46" s="180">
        <f>IF(V46&gt;0,INDEX(Scope_Labor_Rates!$S$6:$S$46,V46-5),0)</f>
        <v>0</v>
      </c>
      <c r="Z46" s="180">
        <f>IF(V46&gt;0,INDEX(Scope_Labor_Rates!$R$6:$R$46,V46-5),1)</f>
        <v>1</v>
      </c>
      <c r="AA46" s="231">
        <f t="shared" si="0"/>
        <v>0</v>
      </c>
      <c r="AB46" t="str">
        <f t="shared" si="1"/>
        <v/>
      </c>
      <c r="AC46" s="178" t="str">
        <f t="shared" si="2"/>
        <v/>
      </c>
      <c r="AD46" s="181">
        <f t="shared" si="3"/>
        <v>0</v>
      </c>
      <c r="AE46" s="178">
        <f>IF(V46&gt;0,P46*INDEX(Scope_Labor_Rates!$E$6:$E$46,V46-5),0)</f>
        <v>0</v>
      </c>
      <c r="AF46" s="181">
        <f>IF(V46&gt;0,AE46*INDEX(Scope_Labor_Rates!$D$6:$D$46,V46-5)*AA46,0)</f>
        <v>0</v>
      </c>
      <c r="AG46" s="178">
        <f>IF(V46&gt;0,P46*INDEX(Scope_Labor_Rates!$G$6:$G$46,V46-5),0)</f>
        <v>0</v>
      </c>
      <c r="AH46" s="181">
        <f>IF(V46&gt;0,AG46*INDEX(Scope_Labor_Rates!$F$6:$F$46,V46-5)*AA46,0)</f>
        <v>0</v>
      </c>
      <c r="AI46" s="178">
        <f>IF(V46&gt;0,P46*INDEX(Scope_Labor_Rates!$I$6:$I$46,V46-5),0)</f>
        <v>0</v>
      </c>
      <c r="AJ46" s="181">
        <f>IF(V46&gt;0,AI46*INDEX(Scope_Labor_Rates!$H$6:$H$46,V46-5)*AA46,0)</f>
        <v>0</v>
      </c>
      <c r="AK46" s="178">
        <f>IF(V46&gt;0,P46*INDEX(Scope_Labor_Rates!$K$6:$K$46,V46-5),0)</f>
        <v>0</v>
      </c>
      <c r="AL46" s="181">
        <f>IF(V46&gt;0,AK46*INDEX(Scope_Labor_Rates!$J$6:$J$46,V46-5)*AA46,0)</f>
        <v>0</v>
      </c>
      <c r="AM46" s="178">
        <f>IF(V46&gt;0,P46*INDEX(Scope_Labor_Rates!$M$6:$M$46,V46-5),0)</f>
        <v>0</v>
      </c>
      <c r="AN46" s="178">
        <f>IF(V46&gt;0,AM46*INDEX(Scope_Labor_Rates!$L$6:$L$46,V46-5)*AA46,0)</f>
        <v>0</v>
      </c>
      <c r="AO46" s="178">
        <f>IF(V46&gt;0,P46*INDEX(Scope_Labor_Rates!$O$6:$O$46,V46-5)*AA46,0)</f>
        <v>0</v>
      </c>
      <c r="AP46" s="181">
        <f>IF(V46&gt;0,P46*INDEX(Scope_Labor_Rates!$Q$6:$Q$46,V46-5)*AA46,0)</f>
        <v>0</v>
      </c>
      <c r="AQ46" s="178">
        <f t="shared" si="4"/>
        <v>0</v>
      </c>
      <c r="AR46" s="178">
        <f t="shared" si="5"/>
        <v>0</v>
      </c>
      <c r="AS46" s="178">
        <f t="shared" si="6"/>
        <v>0</v>
      </c>
      <c r="AT46" s="178">
        <f t="shared" si="7"/>
        <v>0</v>
      </c>
      <c r="AU46">
        <f t="shared" si="8"/>
        <v>0</v>
      </c>
    </row>
    <row r="47" spans="1:47">
      <c r="A47" t="str">
        <f>IF(All_Tasks!A47="","",All_Tasks!A47)</f>
        <v/>
      </c>
      <c r="B47" t="str">
        <f>IF(All_Tasks!B47="","",All_Tasks!B47)</f>
        <v/>
      </c>
      <c r="C47" t="str">
        <f>IF(All_Tasks!C47="","",All_Tasks!C47)</f>
        <v/>
      </c>
      <c r="D47" t="str">
        <f>IF(All_Tasks!D47="","",All_Tasks!D47)</f>
        <v/>
      </c>
      <c r="E47" t="str">
        <f>IF(All_Tasks!V47&lt;&gt;"",All_Tasks!V47,IF(All_Tasks!E47&lt;&gt;"",All_Tasks!E47,""))</f>
        <v/>
      </c>
      <c r="F47" t="str">
        <f>IF(All_Tasks!F47="","",All_Tasks!F47)</f>
        <v/>
      </c>
      <c r="G47" t="str">
        <f>IF(All_Tasks!G47="","",All_Tasks!G47)</f>
        <v/>
      </c>
      <c r="H47" s="231" t="str">
        <f>IF(All_Tasks!H47="","",All_Tasks!H47)</f>
        <v/>
      </c>
      <c r="I47" t="str">
        <f>IF(All_Tasks!I47="","",All_Tasks!I47)</f>
        <v/>
      </c>
      <c r="J47" t="str">
        <f>IF(All_Tasks!J47="","",All_Tasks!J47)</f>
        <v/>
      </c>
      <c r="K47" t="str">
        <f>IF(All_Tasks!K47="","",All_Tasks!K47)</f>
        <v/>
      </c>
      <c r="L47" s="231" t="str">
        <f>IF(All_Tasks!L47="","",All_Tasks!L47)</f>
        <v/>
      </c>
      <c r="M47" t="str">
        <f>IF(All_Tasks!M47="","",All_Tasks!M47)</f>
        <v/>
      </c>
      <c r="N47" t="str">
        <f>IF(All_Tasks!N47="","",All_Tasks!N47)</f>
        <v/>
      </c>
      <c r="O47" t="str">
        <f>IF(All_Tasks!O47="","",All_Tasks!O47)</f>
        <v/>
      </c>
      <c r="P47" s="181">
        <f>IF(All_Tasks!P47="",0,All_Tasks!P47)</f>
        <v>0</v>
      </c>
      <c r="Q47" s="181">
        <f>IF(All_Tasks!Q47="",0,All_Tasks!Q47)</f>
        <v>0</v>
      </c>
      <c r="R47" s="181">
        <f>IF(All_Tasks!R47="",0,All_Tasks!R47)</f>
        <v>0</v>
      </c>
      <c r="S47" s="181" t="str">
        <f>IF(All_Tasks!S47="","",All_Tasks!S47)</f>
        <v/>
      </c>
      <c r="T47" t="str">
        <f>IF(All_Tasks!T47="","",All_Tasks!T47)</f>
        <v/>
      </c>
      <c r="U47" t="str">
        <f>IF(All_Tasks!U47="","",All_Tasks!U47)</f>
        <v/>
      </c>
      <c r="V47">
        <f>IF(A47="",0,IFERROR(MATCH(A47,Scope_Labor_Rates!$A$6:$A$46,0)+5,0))</f>
        <v>0</v>
      </c>
      <c r="W47" s="178">
        <f>IF(V47&gt;0,INDEX(Scope_Labor_Rates!$C$6:$C$46,V47-5),0)</f>
        <v>0</v>
      </c>
      <c r="X47" s="178">
        <f>IF(V47&gt;0,INDEX(Scope_Labor_Rates!$C$6:$C$46,V47-5),0)</f>
        <v>0</v>
      </c>
      <c r="Y47" s="180">
        <f>IF(V47&gt;0,INDEX(Scope_Labor_Rates!$S$6:$S$46,V47-5),0)</f>
        <v>0</v>
      </c>
      <c r="Z47" s="180">
        <f>IF(V47&gt;0,INDEX(Scope_Labor_Rates!$R$6:$R$46,V47-5),1)</f>
        <v>1</v>
      </c>
      <c r="AA47" s="231">
        <f t="shared" si="0"/>
        <v>0</v>
      </c>
      <c r="AB47" t="str">
        <f t="shared" si="1"/>
        <v/>
      </c>
      <c r="AC47" s="178" t="str">
        <f t="shared" si="2"/>
        <v/>
      </c>
      <c r="AD47" s="181">
        <f t="shared" si="3"/>
        <v>0</v>
      </c>
      <c r="AE47" s="178">
        <f>IF(V47&gt;0,P47*INDEX(Scope_Labor_Rates!$E$6:$E$46,V47-5),0)</f>
        <v>0</v>
      </c>
      <c r="AF47" s="181">
        <f>IF(V47&gt;0,AE47*INDEX(Scope_Labor_Rates!$D$6:$D$46,V47-5)*AA47,0)</f>
        <v>0</v>
      </c>
      <c r="AG47" s="178">
        <f>IF(V47&gt;0,P47*INDEX(Scope_Labor_Rates!$G$6:$G$46,V47-5),0)</f>
        <v>0</v>
      </c>
      <c r="AH47" s="181">
        <f>IF(V47&gt;0,AG47*INDEX(Scope_Labor_Rates!$F$6:$F$46,V47-5)*AA47,0)</f>
        <v>0</v>
      </c>
      <c r="AI47" s="178">
        <f>IF(V47&gt;0,P47*INDEX(Scope_Labor_Rates!$I$6:$I$46,V47-5),0)</f>
        <v>0</v>
      </c>
      <c r="AJ47" s="181">
        <f>IF(V47&gt;0,AI47*INDEX(Scope_Labor_Rates!$H$6:$H$46,V47-5)*AA47,0)</f>
        <v>0</v>
      </c>
      <c r="AK47" s="178">
        <f>IF(V47&gt;0,P47*INDEX(Scope_Labor_Rates!$K$6:$K$46,V47-5),0)</f>
        <v>0</v>
      </c>
      <c r="AL47" s="181">
        <f>IF(V47&gt;0,AK47*INDEX(Scope_Labor_Rates!$J$6:$J$46,V47-5)*AA47,0)</f>
        <v>0</v>
      </c>
      <c r="AM47" s="178">
        <f>IF(V47&gt;0,P47*INDEX(Scope_Labor_Rates!$M$6:$M$46,V47-5),0)</f>
        <v>0</v>
      </c>
      <c r="AN47" s="178">
        <f>IF(V47&gt;0,AM47*INDEX(Scope_Labor_Rates!$L$6:$L$46,V47-5)*AA47,0)</f>
        <v>0</v>
      </c>
      <c r="AO47" s="178">
        <f>IF(V47&gt;0,P47*INDEX(Scope_Labor_Rates!$O$6:$O$46,V47-5)*AA47,0)</f>
        <v>0</v>
      </c>
      <c r="AP47" s="181">
        <f>IF(V47&gt;0,P47*INDEX(Scope_Labor_Rates!$Q$6:$Q$46,V47-5)*AA47,0)</f>
        <v>0</v>
      </c>
      <c r="AQ47" s="178">
        <f t="shared" si="4"/>
        <v>0</v>
      </c>
      <c r="AR47" s="178">
        <f t="shared" si="5"/>
        <v>0</v>
      </c>
      <c r="AS47" s="178">
        <f t="shared" si="6"/>
        <v>0</v>
      </c>
      <c r="AT47" s="178">
        <f t="shared" si="7"/>
        <v>0</v>
      </c>
      <c r="AU47">
        <f t="shared" si="8"/>
        <v>0</v>
      </c>
    </row>
    <row r="48" spans="1:47">
      <c r="A48" t="str">
        <f>IF(All_Tasks!A48="","",All_Tasks!A48)</f>
        <v/>
      </c>
      <c r="B48" t="str">
        <f>IF(All_Tasks!B48="","",All_Tasks!B48)</f>
        <v/>
      </c>
      <c r="C48" t="str">
        <f>IF(All_Tasks!C48="","",All_Tasks!C48)</f>
        <v/>
      </c>
      <c r="D48" t="str">
        <f>IF(All_Tasks!D48="","",All_Tasks!D48)</f>
        <v/>
      </c>
      <c r="E48" t="str">
        <f>IF(All_Tasks!V48&lt;&gt;"",All_Tasks!V48,IF(All_Tasks!E48&lt;&gt;"",All_Tasks!E48,""))</f>
        <v/>
      </c>
      <c r="F48" t="str">
        <f>IF(All_Tasks!F48="","",All_Tasks!F48)</f>
        <v/>
      </c>
      <c r="G48" t="str">
        <f>IF(All_Tasks!G48="","",All_Tasks!G48)</f>
        <v/>
      </c>
      <c r="H48" s="231" t="str">
        <f>IF(All_Tasks!H48="","",All_Tasks!H48)</f>
        <v/>
      </c>
      <c r="I48" t="str">
        <f>IF(All_Tasks!I48="","",All_Tasks!I48)</f>
        <v/>
      </c>
      <c r="J48" t="str">
        <f>IF(All_Tasks!J48="","",All_Tasks!J48)</f>
        <v/>
      </c>
      <c r="K48" t="str">
        <f>IF(All_Tasks!K48="","",All_Tasks!K48)</f>
        <v/>
      </c>
      <c r="L48" s="231" t="str">
        <f>IF(All_Tasks!L48="","",All_Tasks!L48)</f>
        <v/>
      </c>
      <c r="M48" t="str">
        <f>IF(All_Tasks!M48="","",All_Tasks!M48)</f>
        <v/>
      </c>
      <c r="N48" t="str">
        <f>IF(All_Tasks!N48="","",All_Tasks!N48)</f>
        <v/>
      </c>
      <c r="O48" t="str">
        <f>IF(All_Tasks!O48="","",All_Tasks!O48)</f>
        <v/>
      </c>
      <c r="P48" s="181">
        <f>IF(All_Tasks!P48="",0,All_Tasks!P48)</f>
        <v>0</v>
      </c>
      <c r="Q48" s="181">
        <f>IF(All_Tasks!Q48="",0,All_Tasks!Q48)</f>
        <v>0</v>
      </c>
      <c r="R48" s="181">
        <f>IF(All_Tasks!R48="",0,All_Tasks!R48)</f>
        <v>0</v>
      </c>
      <c r="S48" s="181" t="str">
        <f>IF(All_Tasks!S48="","",All_Tasks!S48)</f>
        <v/>
      </c>
      <c r="T48" t="str">
        <f>IF(All_Tasks!T48="","",All_Tasks!T48)</f>
        <v/>
      </c>
      <c r="U48" t="str">
        <f>IF(All_Tasks!U48="","",All_Tasks!U48)</f>
        <v/>
      </c>
      <c r="V48">
        <f>IF(A48="",0,IFERROR(MATCH(A48,Scope_Labor_Rates!$A$6:$A$46,0)+5,0))</f>
        <v>0</v>
      </c>
      <c r="W48" s="178">
        <f>IF(V48&gt;0,INDEX(Scope_Labor_Rates!$C$6:$C$46,V48-5),0)</f>
        <v>0</v>
      </c>
      <c r="X48" s="178">
        <f>IF(V48&gt;0,INDEX(Scope_Labor_Rates!$C$6:$C$46,V48-5),0)</f>
        <v>0</v>
      </c>
      <c r="Y48" s="180">
        <f>IF(V48&gt;0,INDEX(Scope_Labor_Rates!$S$6:$S$46,V48-5),0)</f>
        <v>0</v>
      </c>
      <c r="Z48" s="180">
        <f>IF(V48&gt;0,INDEX(Scope_Labor_Rates!$R$6:$R$46,V48-5),1)</f>
        <v>1</v>
      </c>
      <c r="AA48" s="231">
        <f t="shared" si="0"/>
        <v>0</v>
      </c>
      <c r="AB48" t="str">
        <f t="shared" si="1"/>
        <v/>
      </c>
      <c r="AC48" s="178" t="str">
        <f t="shared" si="2"/>
        <v/>
      </c>
      <c r="AD48" s="181">
        <f t="shared" si="3"/>
        <v>0</v>
      </c>
      <c r="AE48" s="178">
        <f>IF(V48&gt;0,P48*INDEX(Scope_Labor_Rates!$E$6:$E$46,V48-5),0)</f>
        <v>0</v>
      </c>
      <c r="AF48" s="181">
        <f>IF(V48&gt;0,AE48*INDEX(Scope_Labor_Rates!$D$6:$D$46,V48-5)*AA48,0)</f>
        <v>0</v>
      </c>
      <c r="AG48" s="178">
        <f>IF(V48&gt;0,P48*INDEX(Scope_Labor_Rates!$G$6:$G$46,V48-5),0)</f>
        <v>0</v>
      </c>
      <c r="AH48" s="181">
        <f>IF(V48&gt;0,AG48*INDEX(Scope_Labor_Rates!$F$6:$F$46,V48-5)*AA48,0)</f>
        <v>0</v>
      </c>
      <c r="AI48" s="178">
        <f>IF(V48&gt;0,P48*INDEX(Scope_Labor_Rates!$I$6:$I$46,V48-5),0)</f>
        <v>0</v>
      </c>
      <c r="AJ48" s="181">
        <f>IF(V48&gt;0,AI48*INDEX(Scope_Labor_Rates!$H$6:$H$46,V48-5)*AA48,0)</f>
        <v>0</v>
      </c>
      <c r="AK48" s="178">
        <f>IF(V48&gt;0,P48*INDEX(Scope_Labor_Rates!$K$6:$K$46,V48-5),0)</f>
        <v>0</v>
      </c>
      <c r="AL48" s="181">
        <f>IF(V48&gt;0,AK48*INDEX(Scope_Labor_Rates!$J$6:$J$46,V48-5)*AA48,0)</f>
        <v>0</v>
      </c>
      <c r="AM48" s="178">
        <f>IF(V48&gt;0,P48*INDEX(Scope_Labor_Rates!$M$6:$M$46,V48-5),0)</f>
        <v>0</v>
      </c>
      <c r="AN48" s="178">
        <f>IF(V48&gt;0,AM48*INDEX(Scope_Labor_Rates!$L$6:$L$46,V48-5)*AA48,0)</f>
        <v>0</v>
      </c>
      <c r="AO48" s="178">
        <f>IF(V48&gt;0,P48*INDEX(Scope_Labor_Rates!$O$6:$O$46,V48-5)*AA48,0)</f>
        <v>0</v>
      </c>
      <c r="AP48" s="181">
        <f>IF(V48&gt;0,P48*INDEX(Scope_Labor_Rates!$Q$6:$Q$46,V48-5)*AA48,0)</f>
        <v>0</v>
      </c>
      <c r="AQ48" s="178">
        <f t="shared" si="4"/>
        <v>0</v>
      </c>
      <c r="AR48" s="178">
        <f t="shared" si="5"/>
        <v>0</v>
      </c>
      <c r="AS48" s="178">
        <f t="shared" si="6"/>
        <v>0</v>
      </c>
      <c r="AT48" s="178">
        <f t="shared" si="7"/>
        <v>0</v>
      </c>
      <c r="AU48">
        <f t="shared" si="8"/>
        <v>0</v>
      </c>
    </row>
    <row r="49" spans="1:47">
      <c r="A49" t="str">
        <f>IF(All_Tasks!A49="","",All_Tasks!A49)</f>
        <v/>
      </c>
      <c r="B49" t="str">
        <f>IF(All_Tasks!B49="","",All_Tasks!B49)</f>
        <v/>
      </c>
      <c r="C49" t="str">
        <f>IF(All_Tasks!C49="","",All_Tasks!C49)</f>
        <v/>
      </c>
      <c r="D49" t="str">
        <f>IF(All_Tasks!D49="","",All_Tasks!D49)</f>
        <v/>
      </c>
      <c r="E49" t="str">
        <f>IF(All_Tasks!V49&lt;&gt;"",All_Tasks!V49,IF(All_Tasks!E49&lt;&gt;"",All_Tasks!E49,""))</f>
        <v/>
      </c>
      <c r="F49" t="str">
        <f>IF(All_Tasks!F49="","",All_Tasks!F49)</f>
        <v/>
      </c>
      <c r="G49" t="str">
        <f>IF(All_Tasks!G49="","",All_Tasks!G49)</f>
        <v/>
      </c>
      <c r="H49" s="231" t="str">
        <f>IF(All_Tasks!H49="","",All_Tasks!H49)</f>
        <v/>
      </c>
      <c r="I49" t="str">
        <f>IF(All_Tasks!I49="","",All_Tasks!I49)</f>
        <v/>
      </c>
      <c r="J49" t="str">
        <f>IF(All_Tasks!J49="","",All_Tasks!J49)</f>
        <v/>
      </c>
      <c r="K49" t="str">
        <f>IF(All_Tasks!K49="","",All_Tasks!K49)</f>
        <v/>
      </c>
      <c r="L49" s="231" t="str">
        <f>IF(All_Tasks!L49="","",All_Tasks!L49)</f>
        <v/>
      </c>
      <c r="M49" t="str">
        <f>IF(All_Tasks!M49="","",All_Tasks!M49)</f>
        <v/>
      </c>
      <c r="N49" t="str">
        <f>IF(All_Tasks!N49="","",All_Tasks!N49)</f>
        <v/>
      </c>
      <c r="O49" t="str">
        <f>IF(All_Tasks!O49="","",All_Tasks!O49)</f>
        <v/>
      </c>
      <c r="P49" s="181">
        <f>IF(All_Tasks!P49="",0,All_Tasks!P49)</f>
        <v>0</v>
      </c>
      <c r="Q49" s="181">
        <f>IF(All_Tasks!Q49="",0,All_Tasks!Q49)</f>
        <v>0</v>
      </c>
      <c r="R49" s="181">
        <f>IF(All_Tasks!R49="",0,All_Tasks!R49)</f>
        <v>0</v>
      </c>
      <c r="S49" s="181" t="str">
        <f>IF(All_Tasks!S49="","",All_Tasks!S49)</f>
        <v/>
      </c>
      <c r="T49" t="str">
        <f>IF(All_Tasks!T49="","",All_Tasks!T49)</f>
        <v/>
      </c>
      <c r="U49" t="str">
        <f>IF(All_Tasks!U49="","",All_Tasks!U49)</f>
        <v/>
      </c>
      <c r="V49">
        <f>IF(A49="",0,IFERROR(MATCH(A49,Scope_Labor_Rates!$A$6:$A$46,0)+5,0))</f>
        <v>0</v>
      </c>
      <c r="W49" s="178">
        <f>IF(V49&gt;0,INDEX(Scope_Labor_Rates!$C$6:$C$46,V49-5),0)</f>
        <v>0</v>
      </c>
      <c r="X49" s="178">
        <f>IF(V49&gt;0,INDEX(Scope_Labor_Rates!$C$6:$C$46,V49-5),0)</f>
        <v>0</v>
      </c>
      <c r="Y49" s="180">
        <f>IF(V49&gt;0,INDEX(Scope_Labor_Rates!$S$6:$S$46,V49-5),0)</f>
        <v>0</v>
      </c>
      <c r="Z49" s="180">
        <f>IF(V49&gt;0,INDEX(Scope_Labor_Rates!$R$6:$R$46,V49-5),1)</f>
        <v>1</v>
      </c>
      <c r="AA49" s="231">
        <f t="shared" si="0"/>
        <v>0</v>
      </c>
      <c r="AB49" t="str">
        <f t="shared" si="1"/>
        <v/>
      </c>
      <c r="AC49" s="178" t="str">
        <f t="shared" si="2"/>
        <v/>
      </c>
      <c r="AD49" s="181">
        <f t="shared" si="3"/>
        <v>0</v>
      </c>
      <c r="AE49" s="178">
        <f>IF(V49&gt;0,P49*INDEX(Scope_Labor_Rates!$E$6:$E$46,V49-5),0)</f>
        <v>0</v>
      </c>
      <c r="AF49" s="181">
        <f>IF(V49&gt;0,AE49*INDEX(Scope_Labor_Rates!$D$6:$D$46,V49-5)*AA49,0)</f>
        <v>0</v>
      </c>
      <c r="AG49" s="178">
        <f>IF(V49&gt;0,P49*INDEX(Scope_Labor_Rates!$G$6:$G$46,V49-5),0)</f>
        <v>0</v>
      </c>
      <c r="AH49" s="181">
        <f>IF(V49&gt;0,AG49*INDEX(Scope_Labor_Rates!$F$6:$F$46,V49-5)*AA49,0)</f>
        <v>0</v>
      </c>
      <c r="AI49" s="178">
        <f>IF(V49&gt;0,P49*INDEX(Scope_Labor_Rates!$I$6:$I$46,V49-5),0)</f>
        <v>0</v>
      </c>
      <c r="AJ49" s="181">
        <f>IF(V49&gt;0,AI49*INDEX(Scope_Labor_Rates!$H$6:$H$46,V49-5)*AA49,0)</f>
        <v>0</v>
      </c>
      <c r="AK49" s="178">
        <f>IF(V49&gt;0,P49*INDEX(Scope_Labor_Rates!$K$6:$K$46,V49-5),0)</f>
        <v>0</v>
      </c>
      <c r="AL49" s="181">
        <f>IF(V49&gt;0,AK49*INDEX(Scope_Labor_Rates!$J$6:$J$46,V49-5)*AA49,0)</f>
        <v>0</v>
      </c>
      <c r="AM49" s="178">
        <f>IF(V49&gt;0,P49*INDEX(Scope_Labor_Rates!$M$6:$M$46,V49-5),0)</f>
        <v>0</v>
      </c>
      <c r="AN49" s="178">
        <f>IF(V49&gt;0,AM49*INDEX(Scope_Labor_Rates!$L$6:$L$46,V49-5)*AA49,0)</f>
        <v>0</v>
      </c>
      <c r="AO49" s="178">
        <f>IF(V49&gt;0,P49*INDEX(Scope_Labor_Rates!$O$6:$O$46,V49-5)*AA49,0)</f>
        <v>0</v>
      </c>
      <c r="AP49" s="181">
        <f>IF(V49&gt;0,P49*INDEX(Scope_Labor_Rates!$Q$6:$Q$46,V49-5)*AA49,0)</f>
        <v>0</v>
      </c>
      <c r="AQ49" s="178">
        <f t="shared" si="4"/>
        <v>0</v>
      </c>
      <c r="AR49" s="178">
        <f t="shared" si="5"/>
        <v>0</v>
      </c>
      <c r="AS49" s="178">
        <f t="shared" si="6"/>
        <v>0</v>
      </c>
      <c r="AT49" s="178">
        <f t="shared" si="7"/>
        <v>0</v>
      </c>
      <c r="AU49">
        <f t="shared" si="8"/>
        <v>0</v>
      </c>
    </row>
    <row r="50" spans="1:47">
      <c r="A50" t="str">
        <f>IF(All_Tasks!A50="","",All_Tasks!A50)</f>
        <v/>
      </c>
      <c r="B50" t="str">
        <f>IF(All_Tasks!B50="","",All_Tasks!B50)</f>
        <v/>
      </c>
      <c r="C50" t="str">
        <f>IF(All_Tasks!C50="","",All_Tasks!C50)</f>
        <v/>
      </c>
      <c r="D50" t="str">
        <f>IF(All_Tasks!D50="","",All_Tasks!D50)</f>
        <v/>
      </c>
      <c r="E50" t="str">
        <f>IF(All_Tasks!V50&lt;&gt;"",All_Tasks!V50,IF(All_Tasks!E50&lt;&gt;"",All_Tasks!E50,""))</f>
        <v/>
      </c>
      <c r="F50" t="str">
        <f>IF(All_Tasks!F50="","",All_Tasks!F50)</f>
        <v/>
      </c>
      <c r="G50" t="str">
        <f>IF(All_Tasks!G50="","",All_Tasks!G50)</f>
        <v/>
      </c>
      <c r="H50" s="231" t="str">
        <f>IF(All_Tasks!H50="","",All_Tasks!H50)</f>
        <v/>
      </c>
      <c r="I50" t="str">
        <f>IF(All_Tasks!I50="","",All_Tasks!I50)</f>
        <v/>
      </c>
      <c r="J50" t="str">
        <f>IF(All_Tasks!J50="","",All_Tasks!J50)</f>
        <v/>
      </c>
      <c r="K50" t="str">
        <f>IF(All_Tasks!K50="","",All_Tasks!K50)</f>
        <v/>
      </c>
      <c r="L50" s="231" t="str">
        <f>IF(All_Tasks!L50="","",All_Tasks!L50)</f>
        <v/>
      </c>
      <c r="M50" t="str">
        <f>IF(All_Tasks!M50="","",All_Tasks!M50)</f>
        <v/>
      </c>
      <c r="N50" t="str">
        <f>IF(All_Tasks!N50="","",All_Tasks!N50)</f>
        <v/>
      </c>
      <c r="O50" t="str">
        <f>IF(All_Tasks!O50="","",All_Tasks!O50)</f>
        <v/>
      </c>
      <c r="P50" s="181">
        <f>IF(All_Tasks!P50="",0,All_Tasks!P50)</f>
        <v>0</v>
      </c>
      <c r="Q50" s="181">
        <f>IF(All_Tasks!Q50="",0,All_Tasks!Q50)</f>
        <v>0</v>
      </c>
      <c r="R50" s="181">
        <f>IF(All_Tasks!R50="",0,All_Tasks!R50)</f>
        <v>0</v>
      </c>
      <c r="S50" s="181" t="str">
        <f>IF(All_Tasks!S50="","",All_Tasks!S50)</f>
        <v/>
      </c>
      <c r="T50" t="str">
        <f>IF(All_Tasks!T50="","",All_Tasks!T50)</f>
        <v/>
      </c>
      <c r="U50" t="str">
        <f>IF(All_Tasks!U50="","",All_Tasks!U50)</f>
        <v/>
      </c>
      <c r="V50">
        <f>IF(A50="",0,IFERROR(MATCH(A50,Scope_Labor_Rates!$A$6:$A$46,0)+5,0))</f>
        <v>0</v>
      </c>
      <c r="W50" s="178">
        <f>IF(V50&gt;0,INDEX(Scope_Labor_Rates!$C$6:$C$46,V50-5),0)</f>
        <v>0</v>
      </c>
      <c r="X50" s="178">
        <f>IF(V50&gt;0,INDEX(Scope_Labor_Rates!$C$6:$C$46,V50-5),0)</f>
        <v>0</v>
      </c>
      <c r="Y50" s="180">
        <f>IF(V50&gt;0,INDEX(Scope_Labor_Rates!$S$6:$S$46,V50-5),0)</f>
        <v>0</v>
      </c>
      <c r="Z50" s="180">
        <f>IF(V50&gt;0,INDEX(Scope_Labor_Rates!$R$6:$R$46,V50-5),1)</f>
        <v>1</v>
      </c>
      <c r="AA50" s="231">
        <f t="shared" si="0"/>
        <v>0</v>
      </c>
      <c r="AB50" t="str">
        <f t="shared" si="1"/>
        <v/>
      </c>
      <c r="AC50" s="178" t="str">
        <f t="shared" si="2"/>
        <v/>
      </c>
      <c r="AD50" s="181">
        <f t="shared" si="3"/>
        <v>0</v>
      </c>
      <c r="AE50" s="178">
        <f>IF(V50&gt;0,P50*INDEX(Scope_Labor_Rates!$E$6:$E$46,V50-5),0)</f>
        <v>0</v>
      </c>
      <c r="AF50" s="181">
        <f>IF(V50&gt;0,AE50*INDEX(Scope_Labor_Rates!$D$6:$D$46,V50-5)*AA50,0)</f>
        <v>0</v>
      </c>
      <c r="AG50" s="178">
        <f>IF(V50&gt;0,P50*INDEX(Scope_Labor_Rates!$G$6:$G$46,V50-5),0)</f>
        <v>0</v>
      </c>
      <c r="AH50" s="181">
        <f>IF(V50&gt;0,AG50*INDEX(Scope_Labor_Rates!$F$6:$F$46,V50-5)*AA50,0)</f>
        <v>0</v>
      </c>
      <c r="AI50" s="178">
        <f>IF(V50&gt;0,P50*INDEX(Scope_Labor_Rates!$I$6:$I$46,V50-5),0)</f>
        <v>0</v>
      </c>
      <c r="AJ50" s="181">
        <f>IF(V50&gt;0,AI50*INDEX(Scope_Labor_Rates!$H$6:$H$46,V50-5)*AA50,0)</f>
        <v>0</v>
      </c>
      <c r="AK50" s="178">
        <f>IF(V50&gt;0,P50*INDEX(Scope_Labor_Rates!$K$6:$K$46,V50-5),0)</f>
        <v>0</v>
      </c>
      <c r="AL50" s="181">
        <f>IF(V50&gt;0,AK50*INDEX(Scope_Labor_Rates!$J$6:$J$46,V50-5)*AA50,0)</f>
        <v>0</v>
      </c>
      <c r="AM50" s="178">
        <f>IF(V50&gt;0,P50*INDEX(Scope_Labor_Rates!$M$6:$M$46,V50-5),0)</f>
        <v>0</v>
      </c>
      <c r="AN50" s="178">
        <f>IF(V50&gt;0,AM50*INDEX(Scope_Labor_Rates!$L$6:$L$46,V50-5)*AA50,0)</f>
        <v>0</v>
      </c>
      <c r="AO50" s="178">
        <f>IF(V50&gt;0,P50*INDEX(Scope_Labor_Rates!$O$6:$O$46,V50-5)*AA50,0)</f>
        <v>0</v>
      </c>
      <c r="AP50" s="181">
        <f>IF(V50&gt;0,P50*INDEX(Scope_Labor_Rates!$Q$6:$Q$46,V50-5)*AA50,0)</f>
        <v>0</v>
      </c>
      <c r="AQ50" s="178">
        <f t="shared" si="4"/>
        <v>0</v>
      </c>
      <c r="AR50" s="178">
        <f t="shared" si="5"/>
        <v>0</v>
      </c>
      <c r="AS50" s="178">
        <f t="shared" si="6"/>
        <v>0</v>
      </c>
      <c r="AT50" s="178">
        <f t="shared" si="7"/>
        <v>0</v>
      </c>
      <c r="AU50">
        <f t="shared" si="8"/>
        <v>0</v>
      </c>
    </row>
    <row r="51" spans="1:47">
      <c r="A51" t="str">
        <f>IF(All_Tasks!A51="","",All_Tasks!A51)</f>
        <v/>
      </c>
      <c r="B51" t="str">
        <f>IF(All_Tasks!B51="","",All_Tasks!B51)</f>
        <v/>
      </c>
      <c r="C51" t="str">
        <f>IF(All_Tasks!C51="","",All_Tasks!C51)</f>
        <v/>
      </c>
      <c r="D51" t="str">
        <f>IF(All_Tasks!D51="","",All_Tasks!D51)</f>
        <v/>
      </c>
      <c r="E51" t="str">
        <f>IF(All_Tasks!V51&lt;&gt;"",All_Tasks!V51,IF(All_Tasks!E51&lt;&gt;"",All_Tasks!E51,""))</f>
        <v/>
      </c>
      <c r="F51" t="str">
        <f>IF(All_Tasks!F51="","",All_Tasks!F51)</f>
        <v/>
      </c>
      <c r="G51" t="str">
        <f>IF(All_Tasks!G51="","",All_Tasks!G51)</f>
        <v/>
      </c>
      <c r="H51" s="231" t="str">
        <f>IF(All_Tasks!H51="","",All_Tasks!H51)</f>
        <v/>
      </c>
      <c r="I51" t="str">
        <f>IF(All_Tasks!I51="","",All_Tasks!I51)</f>
        <v/>
      </c>
      <c r="J51" t="str">
        <f>IF(All_Tasks!J51="","",All_Tasks!J51)</f>
        <v/>
      </c>
      <c r="K51" t="str">
        <f>IF(All_Tasks!K51="","",All_Tasks!K51)</f>
        <v/>
      </c>
      <c r="L51" s="231" t="str">
        <f>IF(All_Tasks!L51="","",All_Tasks!L51)</f>
        <v/>
      </c>
      <c r="M51" t="str">
        <f>IF(All_Tasks!M51="","",All_Tasks!M51)</f>
        <v/>
      </c>
      <c r="N51" t="str">
        <f>IF(All_Tasks!N51="","",All_Tasks!N51)</f>
        <v/>
      </c>
      <c r="O51" t="str">
        <f>IF(All_Tasks!O51="","",All_Tasks!O51)</f>
        <v/>
      </c>
      <c r="P51" s="181">
        <f>IF(All_Tasks!P51="",0,All_Tasks!P51)</f>
        <v>0</v>
      </c>
      <c r="Q51" s="181">
        <f>IF(All_Tasks!Q51="",0,All_Tasks!Q51)</f>
        <v>0</v>
      </c>
      <c r="R51" s="181">
        <f>IF(All_Tasks!R51="",0,All_Tasks!R51)</f>
        <v>0</v>
      </c>
      <c r="S51" s="181" t="str">
        <f>IF(All_Tasks!S51="","",All_Tasks!S51)</f>
        <v/>
      </c>
      <c r="T51" t="str">
        <f>IF(All_Tasks!T51="","",All_Tasks!T51)</f>
        <v/>
      </c>
      <c r="U51" t="str">
        <f>IF(All_Tasks!U51="","",All_Tasks!U51)</f>
        <v/>
      </c>
      <c r="V51">
        <f>IF(A51="",0,IFERROR(MATCH(A51,Scope_Labor_Rates!$A$6:$A$46,0)+5,0))</f>
        <v>0</v>
      </c>
      <c r="W51" s="178">
        <f>IF(V51&gt;0,INDEX(Scope_Labor_Rates!$C$6:$C$46,V51-5),0)</f>
        <v>0</v>
      </c>
      <c r="X51" s="178">
        <f>IF(V51&gt;0,INDEX(Scope_Labor_Rates!$C$6:$C$46,V51-5),0)</f>
        <v>0</v>
      </c>
      <c r="Y51" s="180">
        <f>IF(V51&gt;0,INDEX(Scope_Labor_Rates!$S$6:$S$46,V51-5),0)</f>
        <v>0</v>
      </c>
      <c r="Z51" s="180">
        <f>IF(V51&gt;0,INDEX(Scope_Labor_Rates!$R$6:$R$46,V51-5),1)</f>
        <v>1</v>
      </c>
      <c r="AA51" s="231">
        <f t="shared" si="0"/>
        <v>0</v>
      </c>
      <c r="AB51" t="str">
        <f t="shared" si="1"/>
        <v/>
      </c>
      <c r="AC51" s="178" t="str">
        <f t="shared" si="2"/>
        <v/>
      </c>
      <c r="AD51" s="181">
        <f t="shared" si="3"/>
        <v>0</v>
      </c>
      <c r="AE51" s="178">
        <f>IF(V51&gt;0,P51*INDEX(Scope_Labor_Rates!$E$6:$E$46,V51-5),0)</f>
        <v>0</v>
      </c>
      <c r="AF51" s="181">
        <f>IF(V51&gt;0,AE51*INDEX(Scope_Labor_Rates!$D$6:$D$46,V51-5)*AA51,0)</f>
        <v>0</v>
      </c>
      <c r="AG51" s="178">
        <f>IF(V51&gt;0,P51*INDEX(Scope_Labor_Rates!$G$6:$G$46,V51-5),0)</f>
        <v>0</v>
      </c>
      <c r="AH51" s="181">
        <f>IF(V51&gt;0,AG51*INDEX(Scope_Labor_Rates!$F$6:$F$46,V51-5)*AA51,0)</f>
        <v>0</v>
      </c>
      <c r="AI51" s="178">
        <f>IF(V51&gt;0,P51*INDEX(Scope_Labor_Rates!$I$6:$I$46,V51-5),0)</f>
        <v>0</v>
      </c>
      <c r="AJ51" s="181">
        <f>IF(V51&gt;0,AI51*INDEX(Scope_Labor_Rates!$H$6:$H$46,V51-5)*AA51,0)</f>
        <v>0</v>
      </c>
      <c r="AK51" s="178">
        <f>IF(V51&gt;0,P51*INDEX(Scope_Labor_Rates!$K$6:$K$46,V51-5),0)</f>
        <v>0</v>
      </c>
      <c r="AL51" s="181">
        <f>IF(V51&gt;0,AK51*INDEX(Scope_Labor_Rates!$J$6:$J$46,V51-5)*AA51,0)</f>
        <v>0</v>
      </c>
      <c r="AM51" s="178">
        <f>IF(V51&gt;0,P51*INDEX(Scope_Labor_Rates!$M$6:$M$46,V51-5),0)</f>
        <v>0</v>
      </c>
      <c r="AN51" s="178">
        <f>IF(V51&gt;0,AM51*INDEX(Scope_Labor_Rates!$L$6:$L$46,V51-5)*AA51,0)</f>
        <v>0</v>
      </c>
      <c r="AO51" s="178">
        <f>IF(V51&gt;0,P51*INDEX(Scope_Labor_Rates!$O$6:$O$46,V51-5)*AA51,0)</f>
        <v>0</v>
      </c>
      <c r="AP51" s="181">
        <f>IF(V51&gt;0,P51*INDEX(Scope_Labor_Rates!$Q$6:$Q$46,V51-5)*AA51,0)</f>
        <v>0</v>
      </c>
      <c r="AQ51" s="178">
        <f t="shared" si="4"/>
        <v>0</v>
      </c>
      <c r="AR51" s="178">
        <f t="shared" si="5"/>
        <v>0</v>
      </c>
      <c r="AS51" s="178">
        <f t="shared" si="6"/>
        <v>0</v>
      </c>
      <c r="AT51" s="178">
        <f t="shared" si="7"/>
        <v>0</v>
      </c>
      <c r="AU51">
        <f t="shared" si="8"/>
        <v>0</v>
      </c>
    </row>
    <row r="52" spans="1:47">
      <c r="A52" t="str">
        <f>IF(All_Tasks!A52="","",All_Tasks!A52)</f>
        <v/>
      </c>
      <c r="B52" t="str">
        <f>IF(All_Tasks!B52="","",All_Tasks!B52)</f>
        <v/>
      </c>
      <c r="C52" t="str">
        <f>IF(All_Tasks!C52="","",All_Tasks!C52)</f>
        <v/>
      </c>
      <c r="D52" t="str">
        <f>IF(All_Tasks!D52="","",All_Tasks!D52)</f>
        <v/>
      </c>
      <c r="E52" t="str">
        <f>IF(All_Tasks!V52&lt;&gt;"",All_Tasks!V52,IF(All_Tasks!E52&lt;&gt;"",All_Tasks!E52,""))</f>
        <v/>
      </c>
      <c r="F52" t="str">
        <f>IF(All_Tasks!F52="","",All_Tasks!F52)</f>
        <v/>
      </c>
      <c r="G52" t="str">
        <f>IF(All_Tasks!G52="","",All_Tasks!G52)</f>
        <v/>
      </c>
      <c r="H52" s="231" t="str">
        <f>IF(All_Tasks!H52="","",All_Tasks!H52)</f>
        <v/>
      </c>
      <c r="I52" t="str">
        <f>IF(All_Tasks!I52="","",All_Tasks!I52)</f>
        <v/>
      </c>
      <c r="J52" t="str">
        <f>IF(All_Tasks!J52="","",All_Tasks!J52)</f>
        <v/>
      </c>
      <c r="K52" t="str">
        <f>IF(All_Tasks!K52="","",All_Tasks!K52)</f>
        <v/>
      </c>
      <c r="L52" s="231" t="str">
        <f>IF(All_Tasks!L52="","",All_Tasks!L52)</f>
        <v/>
      </c>
      <c r="M52" t="str">
        <f>IF(All_Tasks!M52="","",All_Tasks!M52)</f>
        <v/>
      </c>
      <c r="N52" t="str">
        <f>IF(All_Tasks!N52="","",All_Tasks!N52)</f>
        <v/>
      </c>
      <c r="O52" t="str">
        <f>IF(All_Tasks!O52="","",All_Tasks!O52)</f>
        <v/>
      </c>
      <c r="P52" s="181">
        <f>IF(All_Tasks!P52="",0,All_Tasks!P52)</f>
        <v>0</v>
      </c>
      <c r="Q52" s="181">
        <f>IF(All_Tasks!Q52="",0,All_Tasks!Q52)</f>
        <v>0</v>
      </c>
      <c r="R52" s="181">
        <f>IF(All_Tasks!R52="",0,All_Tasks!R52)</f>
        <v>0</v>
      </c>
      <c r="S52" s="181" t="str">
        <f>IF(All_Tasks!S52="","",All_Tasks!S52)</f>
        <v/>
      </c>
      <c r="T52" t="str">
        <f>IF(All_Tasks!T52="","",All_Tasks!T52)</f>
        <v/>
      </c>
      <c r="U52" t="str">
        <f>IF(All_Tasks!U52="","",All_Tasks!U52)</f>
        <v/>
      </c>
      <c r="V52">
        <f>IF(A52="",0,IFERROR(MATCH(A52,Scope_Labor_Rates!$A$6:$A$46,0)+5,0))</f>
        <v>0</v>
      </c>
      <c r="W52" s="178">
        <f>IF(V52&gt;0,INDEX(Scope_Labor_Rates!$C$6:$C$46,V52-5),0)</f>
        <v>0</v>
      </c>
      <c r="X52" s="178">
        <f>IF(V52&gt;0,INDEX(Scope_Labor_Rates!$C$6:$C$46,V52-5),0)</f>
        <v>0</v>
      </c>
      <c r="Y52" s="180">
        <f>IF(V52&gt;0,INDEX(Scope_Labor_Rates!$S$6:$S$46,V52-5),0)</f>
        <v>0</v>
      </c>
      <c r="Z52" s="180">
        <f>IF(V52&gt;0,INDEX(Scope_Labor_Rates!$R$6:$R$46,V52-5),1)</f>
        <v>1</v>
      </c>
      <c r="AA52" s="231">
        <f t="shared" si="0"/>
        <v>0</v>
      </c>
      <c r="AB52" t="str">
        <f t="shared" si="1"/>
        <v/>
      </c>
      <c r="AC52" s="178" t="str">
        <f t="shared" si="2"/>
        <v/>
      </c>
      <c r="AD52" s="181">
        <f t="shared" si="3"/>
        <v>0</v>
      </c>
      <c r="AE52" s="178">
        <f>IF(V52&gt;0,P52*INDEX(Scope_Labor_Rates!$E$6:$E$46,V52-5),0)</f>
        <v>0</v>
      </c>
      <c r="AF52" s="181">
        <f>IF(V52&gt;0,AE52*INDEX(Scope_Labor_Rates!$D$6:$D$46,V52-5)*AA52,0)</f>
        <v>0</v>
      </c>
      <c r="AG52" s="178">
        <f>IF(V52&gt;0,P52*INDEX(Scope_Labor_Rates!$G$6:$G$46,V52-5),0)</f>
        <v>0</v>
      </c>
      <c r="AH52" s="181">
        <f>IF(V52&gt;0,AG52*INDEX(Scope_Labor_Rates!$F$6:$F$46,V52-5)*AA52,0)</f>
        <v>0</v>
      </c>
      <c r="AI52" s="178">
        <f>IF(V52&gt;0,P52*INDEX(Scope_Labor_Rates!$I$6:$I$46,V52-5),0)</f>
        <v>0</v>
      </c>
      <c r="AJ52" s="181">
        <f>IF(V52&gt;0,AI52*INDEX(Scope_Labor_Rates!$H$6:$H$46,V52-5)*AA52,0)</f>
        <v>0</v>
      </c>
      <c r="AK52" s="178">
        <f>IF(V52&gt;0,P52*INDEX(Scope_Labor_Rates!$K$6:$K$46,V52-5),0)</f>
        <v>0</v>
      </c>
      <c r="AL52" s="181">
        <f>IF(V52&gt;0,AK52*INDEX(Scope_Labor_Rates!$J$6:$J$46,V52-5)*AA52,0)</f>
        <v>0</v>
      </c>
      <c r="AM52" s="178">
        <f>IF(V52&gt;0,P52*INDEX(Scope_Labor_Rates!$M$6:$M$46,V52-5),0)</f>
        <v>0</v>
      </c>
      <c r="AN52" s="178">
        <f>IF(V52&gt;0,AM52*INDEX(Scope_Labor_Rates!$L$6:$L$46,V52-5)*AA52,0)</f>
        <v>0</v>
      </c>
      <c r="AO52" s="178">
        <f>IF(V52&gt;0,P52*INDEX(Scope_Labor_Rates!$O$6:$O$46,V52-5)*AA52,0)</f>
        <v>0</v>
      </c>
      <c r="AP52" s="181">
        <f>IF(V52&gt;0,P52*INDEX(Scope_Labor_Rates!$Q$6:$Q$46,V52-5)*AA52,0)</f>
        <v>0</v>
      </c>
      <c r="AQ52" s="178">
        <f t="shared" si="4"/>
        <v>0</v>
      </c>
      <c r="AR52" s="178">
        <f t="shared" si="5"/>
        <v>0</v>
      </c>
      <c r="AS52" s="178">
        <f t="shared" si="6"/>
        <v>0</v>
      </c>
      <c r="AT52" s="178">
        <f t="shared" si="7"/>
        <v>0</v>
      </c>
      <c r="AU52">
        <f t="shared" si="8"/>
        <v>0</v>
      </c>
    </row>
    <row r="53" spans="1:47">
      <c r="A53" t="str">
        <f>IF(All_Tasks!A53="","",All_Tasks!A53)</f>
        <v/>
      </c>
      <c r="B53" t="str">
        <f>IF(All_Tasks!B53="","",All_Tasks!B53)</f>
        <v/>
      </c>
      <c r="C53" t="str">
        <f>IF(All_Tasks!C53="","",All_Tasks!C53)</f>
        <v/>
      </c>
      <c r="D53" t="str">
        <f>IF(All_Tasks!D53="","",All_Tasks!D53)</f>
        <v/>
      </c>
      <c r="E53" t="str">
        <f>IF(All_Tasks!V53&lt;&gt;"",All_Tasks!V53,IF(All_Tasks!E53&lt;&gt;"",All_Tasks!E53,""))</f>
        <v/>
      </c>
      <c r="F53" t="str">
        <f>IF(All_Tasks!F53="","",All_Tasks!F53)</f>
        <v/>
      </c>
      <c r="G53" t="str">
        <f>IF(All_Tasks!G53="","",All_Tasks!G53)</f>
        <v/>
      </c>
      <c r="H53" s="231" t="str">
        <f>IF(All_Tasks!H53="","",All_Tasks!H53)</f>
        <v/>
      </c>
      <c r="I53" t="str">
        <f>IF(All_Tasks!I53="","",All_Tasks!I53)</f>
        <v/>
      </c>
      <c r="J53" t="str">
        <f>IF(All_Tasks!J53="","",All_Tasks!J53)</f>
        <v/>
      </c>
      <c r="K53" t="str">
        <f>IF(All_Tasks!K53="","",All_Tasks!K53)</f>
        <v/>
      </c>
      <c r="L53" s="231" t="str">
        <f>IF(All_Tasks!L53="","",All_Tasks!L53)</f>
        <v/>
      </c>
      <c r="M53" t="str">
        <f>IF(All_Tasks!M53="","",All_Tasks!M53)</f>
        <v/>
      </c>
      <c r="N53" t="str">
        <f>IF(All_Tasks!N53="","",All_Tasks!N53)</f>
        <v/>
      </c>
      <c r="O53" t="str">
        <f>IF(All_Tasks!O53="","",All_Tasks!O53)</f>
        <v/>
      </c>
      <c r="P53" s="181">
        <f>IF(All_Tasks!P53="",0,All_Tasks!P53)</f>
        <v>0</v>
      </c>
      <c r="Q53" s="181">
        <f>IF(All_Tasks!Q53="",0,All_Tasks!Q53)</f>
        <v>0</v>
      </c>
      <c r="R53" s="181">
        <f>IF(All_Tasks!R53="",0,All_Tasks!R53)</f>
        <v>0</v>
      </c>
      <c r="S53" s="181" t="str">
        <f>IF(All_Tasks!S53="","",All_Tasks!S53)</f>
        <v/>
      </c>
      <c r="T53" t="str">
        <f>IF(All_Tasks!T53="","",All_Tasks!T53)</f>
        <v/>
      </c>
      <c r="U53" t="str">
        <f>IF(All_Tasks!U53="","",All_Tasks!U53)</f>
        <v/>
      </c>
      <c r="V53">
        <f>IF(A53="",0,IFERROR(MATCH(A53,Scope_Labor_Rates!$A$6:$A$46,0)+5,0))</f>
        <v>0</v>
      </c>
      <c r="W53" s="178">
        <f>IF(V53&gt;0,INDEX(Scope_Labor_Rates!$C$6:$C$46,V53-5),0)</f>
        <v>0</v>
      </c>
      <c r="X53" s="178">
        <f>IF(V53&gt;0,INDEX(Scope_Labor_Rates!$C$6:$C$46,V53-5),0)</f>
        <v>0</v>
      </c>
      <c r="Y53" s="180">
        <f>IF(V53&gt;0,INDEX(Scope_Labor_Rates!$S$6:$S$46,V53-5),0)</f>
        <v>0</v>
      </c>
      <c r="Z53" s="180">
        <f>IF(V53&gt;0,INDEX(Scope_Labor_Rates!$R$6:$R$46,V53-5),1)</f>
        <v>1</v>
      </c>
      <c r="AA53" s="231">
        <f t="shared" si="0"/>
        <v>0</v>
      </c>
      <c r="AB53" t="str">
        <f t="shared" si="1"/>
        <v/>
      </c>
      <c r="AC53" s="178" t="str">
        <f t="shared" si="2"/>
        <v/>
      </c>
      <c r="AD53" s="181">
        <f t="shared" si="3"/>
        <v>0</v>
      </c>
      <c r="AE53" s="178">
        <f>IF(V53&gt;0,P53*INDEX(Scope_Labor_Rates!$E$6:$E$46,V53-5),0)</f>
        <v>0</v>
      </c>
      <c r="AF53" s="181">
        <f>IF(V53&gt;0,AE53*INDEX(Scope_Labor_Rates!$D$6:$D$46,V53-5)*AA53,0)</f>
        <v>0</v>
      </c>
      <c r="AG53" s="178">
        <f>IF(V53&gt;0,P53*INDEX(Scope_Labor_Rates!$G$6:$G$46,V53-5),0)</f>
        <v>0</v>
      </c>
      <c r="AH53" s="181">
        <f>IF(V53&gt;0,AG53*INDEX(Scope_Labor_Rates!$F$6:$F$46,V53-5)*AA53,0)</f>
        <v>0</v>
      </c>
      <c r="AI53" s="178">
        <f>IF(V53&gt;0,P53*INDEX(Scope_Labor_Rates!$I$6:$I$46,V53-5),0)</f>
        <v>0</v>
      </c>
      <c r="AJ53" s="181">
        <f>IF(V53&gt;0,AI53*INDEX(Scope_Labor_Rates!$H$6:$H$46,V53-5)*AA53,0)</f>
        <v>0</v>
      </c>
      <c r="AK53" s="178">
        <f>IF(V53&gt;0,P53*INDEX(Scope_Labor_Rates!$K$6:$K$46,V53-5),0)</f>
        <v>0</v>
      </c>
      <c r="AL53" s="181">
        <f>IF(V53&gt;0,AK53*INDEX(Scope_Labor_Rates!$J$6:$J$46,V53-5)*AA53,0)</f>
        <v>0</v>
      </c>
      <c r="AM53" s="178">
        <f>IF(V53&gt;0,P53*INDEX(Scope_Labor_Rates!$M$6:$M$46,V53-5),0)</f>
        <v>0</v>
      </c>
      <c r="AN53" s="178">
        <f>IF(V53&gt;0,AM53*INDEX(Scope_Labor_Rates!$L$6:$L$46,V53-5)*AA53,0)</f>
        <v>0</v>
      </c>
      <c r="AO53" s="178">
        <f>IF(V53&gt;0,P53*INDEX(Scope_Labor_Rates!$O$6:$O$46,V53-5)*AA53,0)</f>
        <v>0</v>
      </c>
      <c r="AP53" s="181">
        <f>IF(V53&gt;0,P53*INDEX(Scope_Labor_Rates!$Q$6:$Q$46,V53-5)*AA53,0)</f>
        <v>0</v>
      </c>
      <c r="AQ53" s="178">
        <f t="shared" si="4"/>
        <v>0</v>
      </c>
      <c r="AR53" s="178">
        <f t="shared" si="5"/>
        <v>0</v>
      </c>
      <c r="AS53" s="178">
        <f t="shared" si="6"/>
        <v>0</v>
      </c>
      <c r="AT53" s="178">
        <f t="shared" si="7"/>
        <v>0</v>
      </c>
      <c r="AU53">
        <f t="shared" si="8"/>
        <v>0</v>
      </c>
    </row>
    <row r="54" spans="1:47">
      <c r="A54" t="str">
        <f>IF(All_Tasks!A54="","",All_Tasks!A54)</f>
        <v/>
      </c>
      <c r="B54" t="str">
        <f>IF(All_Tasks!B54="","",All_Tasks!B54)</f>
        <v/>
      </c>
      <c r="C54" t="str">
        <f>IF(All_Tasks!C54="","",All_Tasks!C54)</f>
        <v/>
      </c>
      <c r="D54" t="str">
        <f>IF(All_Tasks!D54="","",All_Tasks!D54)</f>
        <v/>
      </c>
      <c r="E54" t="str">
        <f>IF(All_Tasks!V54&lt;&gt;"",All_Tasks!V54,IF(All_Tasks!E54&lt;&gt;"",All_Tasks!E54,""))</f>
        <v/>
      </c>
      <c r="F54" t="str">
        <f>IF(All_Tasks!F54="","",All_Tasks!F54)</f>
        <v/>
      </c>
      <c r="G54" t="str">
        <f>IF(All_Tasks!G54="","",All_Tasks!G54)</f>
        <v/>
      </c>
      <c r="H54" s="231" t="str">
        <f>IF(All_Tasks!H54="","",All_Tasks!H54)</f>
        <v/>
      </c>
      <c r="I54" t="str">
        <f>IF(All_Tasks!I54="","",All_Tasks!I54)</f>
        <v/>
      </c>
      <c r="J54" t="str">
        <f>IF(All_Tasks!J54="","",All_Tasks!J54)</f>
        <v/>
      </c>
      <c r="K54" t="str">
        <f>IF(All_Tasks!K54="","",All_Tasks!K54)</f>
        <v/>
      </c>
      <c r="L54" s="231" t="str">
        <f>IF(All_Tasks!L54="","",All_Tasks!L54)</f>
        <v/>
      </c>
      <c r="M54" t="str">
        <f>IF(All_Tasks!M54="","",All_Tasks!M54)</f>
        <v/>
      </c>
      <c r="N54" t="str">
        <f>IF(All_Tasks!N54="","",All_Tasks!N54)</f>
        <v/>
      </c>
      <c r="O54" t="str">
        <f>IF(All_Tasks!O54="","",All_Tasks!O54)</f>
        <v/>
      </c>
      <c r="P54" s="181">
        <f>IF(All_Tasks!P54="",0,All_Tasks!P54)</f>
        <v>0</v>
      </c>
      <c r="Q54" s="181">
        <f>IF(All_Tasks!Q54="",0,All_Tasks!Q54)</f>
        <v>0</v>
      </c>
      <c r="R54" s="181">
        <f>IF(All_Tasks!R54="",0,All_Tasks!R54)</f>
        <v>0</v>
      </c>
      <c r="S54" s="181" t="str">
        <f>IF(All_Tasks!S54="","",All_Tasks!S54)</f>
        <v/>
      </c>
      <c r="T54" t="str">
        <f>IF(All_Tasks!T54="","",All_Tasks!T54)</f>
        <v/>
      </c>
      <c r="U54" t="str">
        <f>IF(All_Tasks!U54="","",All_Tasks!U54)</f>
        <v/>
      </c>
      <c r="V54">
        <f>IF(A54="",0,IFERROR(MATCH(A54,Scope_Labor_Rates!$A$6:$A$46,0)+5,0))</f>
        <v>0</v>
      </c>
      <c r="W54" s="178">
        <f>IF(V54&gt;0,INDEX(Scope_Labor_Rates!$C$6:$C$46,V54-5),0)</f>
        <v>0</v>
      </c>
      <c r="X54" s="178">
        <f>IF(V54&gt;0,INDEX(Scope_Labor_Rates!$C$6:$C$46,V54-5),0)</f>
        <v>0</v>
      </c>
      <c r="Y54" s="180">
        <f>IF(V54&gt;0,INDEX(Scope_Labor_Rates!$S$6:$S$46,V54-5),0)</f>
        <v>0</v>
      </c>
      <c r="Z54" s="180">
        <f>IF(V54&gt;0,INDEX(Scope_Labor_Rates!$R$6:$R$46,V54-5),1)</f>
        <v>1</v>
      </c>
      <c r="AA54" s="231">
        <f t="shared" si="0"/>
        <v>0</v>
      </c>
      <c r="AB54" t="str">
        <f t="shared" si="1"/>
        <v/>
      </c>
      <c r="AC54" s="178" t="str">
        <f t="shared" si="2"/>
        <v/>
      </c>
      <c r="AD54" s="181">
        <f t="shared" si="3"/>
        <v>0</v>
      </c>
      <c r="AE54" s="178">
        <f>IF(V54&gt;0,P54*INDEX(Scope_Labor_Rates!$E$6:$E$46,V54-5),0)</f>
        <v>0</v>
      </c>
      <c r="AF54" s="181">
        <f>IF(V54&gt;0,AE54*INDEX(Scope_Labor_Rates!$D$6:$D$46,V54-5)*AA54,0)</f>
        <v>0</v>
      </c>
      <c r="AG54" s="178">
        <f>IF(V54&gt;0,P54*INDEX(Scope_Labor_Rates!$G$6:$G$46,V54-5),0)</f>
        <v>0</v>
      </c>
      <c r="AH54" s="181">
        <f>IF(V54&gt;0,AG54*INDEX(Scope_Labor_Rates!$F$6:$F$46,V54-5)*AA54,0)</f>
        <v>0</v>
      </c>
      <c r="AI54" s="178">
        <f>IF(V54&gt;0,P54*INDEX(Scope_Labor_Rates!$I$6:$I$46,V54-5),0)</f>
        <v>0</v>
      </c>
      <c r="AJ54" s="181">
        <f>IF(V54&gt;0,AI54*INDEX(Scope_Labor_Rates!$H$6:$H$46,V54-5)*AA54,0)</f>
        <v>0</v>
      </c>
      <c r="AK54" s="178">
        <f>IF(V54&gt;0,P54*INDEX(Scope_Labor_Rates!$K$6:$K$46,V54-5),0)</f>
        <v>0</v>
      </c>
      <c r="AL54" s="181">
        <f>IF(V54&gt;0,AK54*INDEX(Scope_Labor_Rates!$J$6:$J$46,V54-5)*AA54,0)</f>
        <v>0</v>
      </c>
      <c r="AM54" s="178">
        <f>IF(V54&gt;0,P54*INDEX(Scope_Labor_Rates!$M$6:$M$46,V54-5),0)</f>
        <v>0</v>
      </c>
      <c r="AN54" s="178">
        <f>IF(V54&gt;0,AM54*INDEX(Scope_Labor_Rates!$L$6:$L$46,V54-5)*AA54,0)</f>
        <v>0</v>
      </c>
      <c r="AO54" s="178">
        <f>IF(V54&gt;0,P54*INDEX(Scope_Labor_Rates!$O$6:$O$46,V54-5)*AA54,0)</f>
        <v>0</v>
      </c>
      <c r="AP54" s="181">
        <f>IF(V54&gt;0,P54*INDEX(Scope_Labor_Rates!$Q$6:$Q$46,V54-5)*AA54,0)</f>
        <v>0</v>
      </c>
      <c r="AQ54" s="178">
        <f t="shared" si="4"/>
        <v>0</v>
      </c>
      <c r="AR54" s="178">
        <f t="shared" si="5"/>
        <v>0</v>
      </c>
      <c r="AS54" s="178">
        <f t="shared" si="6"/>
        <v>0</v>
      </c>
      <c r="AT54" s="178">
        <f t="shared" si="7"/>
        <v>0</v>
      </c>
      <c r="AU54">
        <f t="shared" si="8"/>
        <v>0</v>
      </c>
    </row>
    <row r="55" spans="1:47">
      <c r="A55" t="str">
        <f>IF(All_Tasks!A55="","",All_Tasks!A55)</f>
        <v/>
      </c>
      <c r="B55" t="str">
        <f>IF(All_Tasks!B55="","",All_Tasks!B55)</f>
        <v/>
      </c>
      <c r="C55" t="str">
        <f>IF(All_Tasks!C55="","",All_Tasks!C55)</f>
        <v/>
      </c>
      <c r="D55" t="str">
        <f>IF(All_Tasks!D55="","",All_Tasks!D55)</f>
        <v/>
      </c>
      <c r="E55" t="str">
        <f>IF(All_Tasks!V55&lt;&gt;"",All_Tasks!V55,IF(All_Tasks!E55&lt;&gt;"",All_Tasks!E55,""))</f>
        <v/>
      </c>
      <c r="F55" t="str">
        <f>IF(All_Tasks!F55="","",All_Tasks!F55)</f>
        <v/>
      </c>
      <c r="G55" t="str">
        <f>IF(All_Tasks!G55="","",All_Tasks!G55)</f>
        <v/>
      </c>
      <c r="H55" s="231" t="str">
        <f>IF(All_Tasks!H55="","",All_Tasks!H55)</f>
        <v/>
      </c>
      <c r="I55" t="str">
        <f>IF(All_Tasks!I55="","",All_Tasks!I55)</f>
        <v/>
      </c>
      <c r="J55" t="str">
        <f>IF(All_Tasks!J55="","",All_Tasks!J55)</f>
        <v/>
      </c>
      <c r="K55" t="str">
        <f>IF(All_Tasks!K55="","",All_Tasks!K55)</f>
        <v/>
      </c>
      <c r="L55" s="231" t="str">
        <f>IF(All_Tasks!L55="","",All_Tasks!L55)</f>
        <v/>
      </c>
      <c r="M55" t="str">
        <f>IF(All_Tasks!M55="","",All_Tasks!M55)</f>
        <v/>
      </c>
      <c r="N55" t="str">
        <f>IF(All_Tasks!N55="","",All_Tasks!N55)</f>
        <v/>
      </c>
      <c r="O55" t="str">
        <f>IF(All_Tasks!O55="","",All_Tasks!O55)</f>
        <v/>
      </c>
      <c r="P55" s="181">
        <f>IF(All_Tasks!P55="",0,All_Tasks!P55)</f>
        <v>0</v>
      </c>
      <c r="Q55" s="181">
        <f>IF(All_Tasks!Q55="",0,All_Tasks!Q55)</f>
        <v>0</v>
      </c>
      <c r="R55" s="181">
        <f>IF(All_Tasks!R55="",0,All_Tasks!R55)</f>
        <v>0</v>
      </c>
      <c r="S55" s="181" t="str">
        <f>IF(All_Tasks!S55="","",All_Tasks!S55)</f>
        <v/>
      </c>
      <c r="T55" t="str">
        <f>IF(All_Tasks!T55="","",All_Tasks!T55)</f>
        <v/>
      </c>
      <c r="U55" t="str">
        <f>IF(All_Tasks!U55="","",All_Tasks!U55)</f>
        <v/>
      </c>
      <c r="V55">
        <f>IF(A55="",0,IFERROR(MATCH(A55,Scope_Labor_Rates!$A$6:$A$46,0)+5,0))</f>
        <v>0</v>
      </c>
      <c r="W55" s="178">
        <f>IF(V55&gt;0,INDEX(Scope_Labor_Rates!$C$6:$C$46,V55-5),0)</f>
        <v>0</v>
      </c>
      <c r="X55" s="178">
        <f>IF(V55&gt;0,INDEX(Scope_Labor_Rates!$C$6:$C$46,V55-5),0)</f>
        <v>0</v>
      </c>
      <c r="Y55" s="180">
        <f>IF(V55&gt;0,INDEX(Scope_Labor_Rates!$S$6:$S$46,V55-5),0)</f>
        <v>0</v>
      </c>
      <c r="Z55" s="180">
        <f>IF(V55&gt;0,INDEX(Scope_Labor_Rates!$R$6:$R$46,V55-5),1)</f>
        <v>1</v>
      </c>
      <c r="AA55" s="231">
        <f t="shared" si="0"/>
        <v>0</v>
      </c>
      <c r="AB55" t="str">
        <f t="shared" si="1"/>
        <v/>
      </c>
      <c r="AC55" s="178" t="str">
        <f t="shared" si="2"/>
        <v/>
      </c>
      <c r="AD55" s="181">
        <f t="shared" si="3"/>
        <v>0</v>
      </c>
      <c r="AE55" s="178">
        <f>IF(V55&gt;0,P55*INDEX(Scope_Labor_Rates!$E$6:$E$46,V55-5),0)</f>
        <v>0</v>
      </c>
      <c r="AF55" s="181">
        <f>IF(V55&gt;0,AE55*INDEX(Scope_Labor_Rates!$D$6:$D$46,V55-5)*AA55,0)</f>
        <v>0</v>
      </c>
      <c r="AG55" s="178">
        <f>IF(V55&gt;0,P55*INDEX(Scope_Labor_Rates!$G$6:$G$46,V55-5),0)</f>
        <v>0</v>
      </c>
      <c r="AH55" s="181">
        <f>IF(V55&gt;0,AG55*INDEX(Scope_Labor_Rates!$F$6:$F$46,V55-5)*AA55,0)</f>
        <v>0</v>
      </c>
      <c r="AI55" s="178">
        <f>IF(V55&gt;0,P55*INDEX(Scope_Labor_Rates!$I$6:$I$46,V55-5),0)</f>
        <v>0</v>
      </c>
      <c r="AJ55" s="181">
        <f>IF(V55&gt;0,AI55*INDEX(Scope_Labor_Rates!$H$6:$H$46,V55-5)*AA55,0)</f>
        <v>0</v>
      </c>
      <c r="AK55" s="178">
        <f>IF(V55&gt;0,P55*INDEX(Scope_Labor_Rates!$K$6:$K$46,V55-5),0)</f>
        <v>0</v>
      </c>
      <c r="AL55" s="181">
        <f>IF(V55&gt;0,AK55*INDEX(Scope_Labor_Rates!$J$6:$J$46,V55-5)*AA55,0)</f>
        <v>0</v>
      </c>
      <c r="AM55" s="178">
        <f>IF(V55&gt;0,P55*INDEX(Scope_Labor_Rates!$M$6:$M$46,V55-5),0)</f>
        <v>0</v>
      </c>
      <c r="AN55" s="178">
        <f>IF(V55&gt;0,AM55*INDEX(Scope_Labor_Rates!$L$6:$L$46,V55-5)*AA55,0)</f>
        <v>0</v>
      </c>
      <c r="AO55" s="178">
        <f>IF(V55&gt;0,P55*INDEX(Scope_Labor_Rates!$O$6:$O$46,V55-5)*AA55,0)</f>
        <v>0</v>
      </c>
      <c r="AP55" s="181">
        <f>IF(V55&gt;0,P55*INDEX(Scope_Labor_Rates!$Q$6:$Q$46,V55-5)*AA55,0)</f>
        <v>0</v>
      </c>
      <c r="AQ55" s="178">
        <f t="shared" si="4"/>
        <v>0</v>
      </c>
      <c r="AR55" s="178">
        <f t="shared" si="5"/>
        <v>0</v>
      </c>
      <c r="AS55" s="178">
        <f t="shared" si="6"/>
        <v>0</v>
      </c>
      <c r="AT55" s="178">
        <f t="shared" si="7"/>
        <v>0</v>
      </c>
      <c r="AU55">
        <f t="shared" si="8"/>
        <v>0</v>
      </c>
    </row>
    <row r="56" spans="1:47">
      <c r="A56" t="str">
        <f>IF(All_Tasks!A56="","",All_Tasks!A56)</f>
        <v/>
      </c>
      <c r="B56" t="str">
        <f>IF(All_Tasks!B56="","",All_Tasks!B56)</f>
        <v/>
      </c>
      <c r="C56" t="str">
        <f>IF(All_Tasks!C56="","",All_Tasks!C56)</f>
        <v/>
      </c>
      <c r="D56" t="str">
        <f>IF(All_Tasks!D56="","",All_Tasks!D56)</f>
        <v/>
      </c>
      <c r="E56" t="str">
        <f>IF(All_Tasks!V56&lt;&gt;"",All_Tasks!V56,IF(All_Tasks!E56&lt;&gt;"",All_Tasks!E56,""))</f>
        <v/>
      </c>
      <c r="F56" t="str">
        <f>IF(All_Tasks!F56="","",All_Tasks!F56)</f>
        <v/>
      </c>
      <c r="G56" t="str">
        <f>IF(All_Tasks!G56="","",All_Tasks!G56)</f>
        <v/>
      </c>
      <c r="H56" s="231" t="str">
        <f>IF(All_Tasks!H56="","",All_Tasks!H56)</f>
        <v/>
      </c>
      <c r="I56" t="str">
        <f>IF(All_Tasks!I56="","",All_Tasks!I56)</f>
        <v/>
      </c>
      <c r="J56" t="str">
        <f>IF(All_Tasks!J56="","",All_Tasks!J56)</f>
        <v/>
      </c>
      <c r="K56" t="str">
        <f>IF(All_Tasks!K56="","",All_Tasks!K56)</f>
        <v/>
      </c>
      <c r="L56" s="231" t="str">
        <f>IF(All_Tasks!L56="","",All_Tasks!L56)</f>
        <v/>
      </c>
      <c r="M56" t="str">
        <f>IF(All_Tasks!M56="","",All_Tasks!M56)</f>
        <v/>
      </c>
      <c r="N56" t="str">
        <f>IF(All_Tasks!N56="","",All_Tasks!N56)</f>
        <v/>
      </c>
      <c r="O56" t="str">
        <f>IF(All_Tasks!O56="","",All_Tasks!O56)</f>
        <v/>
      </c>
      <c r="P56" s="181">
        <f>IF(All_Tasks!P56="",0,All_Tasks!P56)</f>
        <v>0</v>
      </c>
      <c r="Q56" s="181">
        <f>IF(All_Tasks!Q56="",0,All_Tasks!Q56)</f>
        <v>0</v>
      </c>
      <c r="R56" s="181">
        <f>IF(All_Tasks!R56="",0,All_Tasks!R56)</f>
        <v>0</v>
      </c>
      <c r="S56" s="181" t="str">
        <f>IF(All_Tasks!S56="","",All_Tasks!S56)</f>
        <v/>
      </c>
      <c r="T56" t="str">
        <f>IF(All_Tasks!T56="","",All_Tasks!T56)</f>
        <v/>
      </c>
      <c r="U56" t="str">
        <f>IF(All_Tasks!U56="","",All_Tasks!U56)</f>
        <v/>
      </c>
      <c r="V56">
        <f>IF(A56="",0,IFERROR(MATCH(A56,Scope_Labor_Rates!$A$6:$A$46,0)+5,0))</f>
        <v>0</v>
      </c>
      <c r="W56" s="178">
        <f>IF(V56&gt;0,INDEX(Scope_Labor_Rates!$C$6:$C$46,V56-5),0)</f>
        <v>0</v>
      </c>
      <c r="X56" s="178">
        <f>IF(V56&gt;0,INDEX(Scope_Labor_Rates!$C$6:$C$46,V56-5),0)</f>
        <v>0</v>
      </c>
      <c r="Y56" s="180">
        <f>IF(V56&gt;0,INDEX(Scope_Labor_Rates!$S$6:$S$46,V56-5),0)</f>
        <v>0</v>
      </c>
      <c r="Z56" s="180">
        <f>IF(V56&gt;0,INDEX(Scope_Labor_Rates!$R$6:$R$46,V56-5),1)</f>
        <v>1</v>
      </c>
      <c r="AA56" s="231">
        <f t="shared" si="0"/>
        <v>0</v>
      </c>
      <c r="AB56" t="str">
        <f t="shared" si="1"/>
        <v/>
      </c>
      <c r="AC56" s="178" t="str">
        <f t="shared" si="2"/>
        <v/>
      </c>
      <c r="AD56" s="181">
        <f t="shared" si="3"/>
        <v>0</v>
      </c>
      <c r="AE56" s="178">
        <f>IF(V56&gt;0,P56*INDEX(Scope_Labor_Rates!$E$6:$E$46,V56-5),0)</f>
        <v>0</v>
      </c>
      <c r="AF56" s="181">
        <f>IF(V56&gt;0,AE56*INDEX(Scope_Labor_Rates!$D$6:$D$46,V56-5)*AA56,0)</f>
        <v>0</v>
      </c>
      <c r="AG56" s="178">
        <f>IF(V56&gt;0,P56*INDEX(Scope_Labor_Rates!$G$6:$G$46,V56-5),0)</f>
        <v>0</v>
      </c>
      <c r="AH56" s="181">
        <f>IF(V56&gt;0,AG56*INDEX(Scope_Labor_Rates!$F$6:$F$46,V56-5)*AA56,0)</f>
        <v>0</v>
      </c>
      <c r="AI56" s="178">
        <f>IF(V56&gt;0,P56*INDEX(Scope_Labor_Rates!$I$6:$I$46,V56-5),0)</f>
        <v>0</v>
      </c>
      <c r="AJ56" s="181">
        <f>IF(V56&gt;0,AI56*INDEX(Scope_Labor_Rates!$H$6:$H$46,V56-5)*AA56,0)</f>
        <v>0</v>
      </c>
      <c r="AK56" s="178">
        <f>IF(V56&gt;0,P56*INDEX(Scope_Labor_Rates!$K$6:$K$46,V56-5),0)</f>
        <v>0</v>
      </c>
      <c r="AL56" s="181">
        <f>IF(V56&gt;0,AK56*INDEX(Scope_Labor_Rates!$J$6:$J$46,V56-5)*AA56,0)</f>
        <v>0</v>
      </c>
      <c r="AM56" s="178">
        <f>IF(V56&gt;0,P56*INDEX(Scope_Labor_Rates!$M$6:$M$46,V56-5),0)</f>
        <v>0</v>
      </c>
      <c r="AN56" s="178">
        <f>IF(V56&gt;0,AM56*INDEX(Scope_Labor_Rates!$L$6:$L$46,V56-5)*AA56,0)</f>
        <v>0</v>
      </c>
      <c r="AO56" s="178">
        <f>IF(V56&gt;0,P56*INDEX(Scope_Labor_Rates!$O$6:$O$46,V56-5)*AA56,0)</f>
        <v>0</v>
      </c>
      <c r="AP56" s="181">
        <f>IF(V56&gt;0,P56*INDEX(Scope_Labor_Rates!$Q$6:$Q$46,V56-5)*AA56,0)</f>
        <v>0</v>
      </c>
      <c r="AQ56" s="178">
        <f t="shared" si="4"/>
        <v>0</v>
      </c>
      <c r="AR56" s="178">
        <f t="shared" si="5"/>
        <v>0</v>
      </c>
      <c r="AS56" s="178">
        <f t="shared" si="6"/>
        <v>0</v>
      </c>
      <c r="AT56" s="178">
        <f t="shared" si="7"/>
        <v>0</v>
      </c>
      <c r="AU56">
        <f t="shared" si="8"/>
        <v>0</v>
      </c>
    </row>
    <row r="57" spans="1:47">
      <c r="A57" t="str">
        <f>IF(All_Tasks!A57="","",All_Tasks!A57)</f>
        <v/>
      </c>
      <c r="B57" t="str">
        <f>IF(All_Tasks!B57="","",All_Tasks!B57)</f>
        <v/>
      </c>
      <c r="C57" t="str">
        <f>IF(All_Tasks!C57="","",All_Tasks!C57)</f>
        <v/>
      </c>
      <c r="D57" t="str">
        <f>IF(All_Tasks!D57="","",All_Tasks!D57)</f>
        <v/>
      </c>
      <c r="E57" t="str">
        <f>IF(All_Tasks!V57&lt;&gt;"",All_Tasks!V57,IF(All_Tasks!E57&lt;&gt;"",All_Tasks!E57,""))</f>
        <v/>
      </c>
      <c r="F57" t="str">
        <f>IF(All_Tasks!F57="","",All_Tasks!F57)</f>
        <v/>
      </c>
      <c r="G57" t="str">
        <f>IF(All_Tasks!G57="","",All_Tasks!G57)</f>
        <v/>
      </c>
      <c r="H57" s="231" t="str">
        <f>IF(All_Tasks!H57="","",All_Tasks!H57)</f>
        <v/>
      </c>
      <c r="I57" t="str">
        <f>IF(All_Tasks!I57="","",All_Tasks!I57)</f>
        <v/>
      </c>
      <c r="J57" t="str">
        <f>IF(All_Tasks!J57="","",All_Tasks!J57)</f>
        <v/>
      </c>
      <c r="K57" t="str">
        <f>IF(All_Tasks!K57="","",All_Tasks!K57)</f>
        <v/>
      </c>
      <c r="L57" s="231" t="str">
        <f>IF(All_Tasks!L57="","",All_Tasks!L57)</f>
        <v/>
      </c>
      <c r="M57" t="str">
        <f>IF(All_Tasks!M57="","",All_Tasks!M57)</f>
        <v/>
      </c>
      <c r="N57" t="str">
        <f>IF(All_Tasks!N57="","",All_Tasks!N57)</f>
        <v/>
      </c>
      <c r="O57" t="str">
        <f>IF(All_Tasks!O57="","",All_Tasks!O57)</f>
        <v/>
      </c>
      <c r="P57" s="181">
        <f>IF(All_Tasks!P57="",0,All_Tasks!P57)</f>
        <v>0</v>
      </c>
      <c r="Q57" s="181">
        <f>IF(All_Tasks!Q57="",0,All_Tasks!Q57)</f>
        <v>0</v>
      </c>
      <c r="R57" s="181">
        <f>IF(All_Tasks!R57="",0,All_Tasks!R57)</f>
        <v>0</v>
      </c>
      <c r="S57" s="181" t="str">
        <f>IF(All_Tasks!S57="","",All_Tasks!S57)</f>
        <v/>
      </c>
      <c r="T57" t="str">
        <f>IF(All_Tasks!T57="","",All_Tasks!T57)</f>
        <v/>
      </c>
      <c r="U57" t="str">
        <f>IF(All_Tasks!U57="","",All_Tasks!U57)</f>
        <v/>
      </c>
      <c r="V57">
        <f>IF(A57="",0,IFERROR(MATCH(A57,Scope_Labor_Rates!$A$6:$A$46,0)+5,0))</f>
        <v>0</v>
      </c>
      <c r="W57" s="178">
        <f>IF(V57&gt;0,INDEX(Scope_Labor_Rates!$C$6:$C$46,V57-5),0)</f>
        <v>0</v>
      </c>
      <c r="X57" s="178">
        <f>IF(V57&gt;0,INDEX(Scope_Labor_Rates!$C$6:$C$46,V57-5),0)</f>
        <v>0</v>
      </c>
      <c r="Y57" s="180">
        <f>IF(V57&gt;0,INDEX(Scope_Labor_Rates!$S$6:$S$46,V57-5),0)</f>
        <v>0</v>
      </c>
      <c r="Z57" s="180">
        <f>IF(V57&gt;0,INDEX(Scope_Labor_Rates!$R$6:$R$46,V57-5),1)</f>
        <v>1</v>
      </c>
      <c r="AA57" s="231">
        <f t="shared" si="0"/>
        <v>0</v>
      </c>
      <c r="AB57" t="str">
        <f t="shared" si="1"/>
        <v/>
      </c>
      <c r="AC57" s="178" t="str">
        <f t="shared" si="2"/>
        <v/>
      </c>
      <c r="AD57" s="181">
        <f t="shared" si="3"/>
        <v>0</v>
      </c>
      <c r="AE57" s="178">
        <f>IF(V57&gt;0,P57*INDEX(Scope_Labor_Rates!$E$6:$E$46,V57-5),0)</f>
        <v>0</v>
      </c>
      <c r="AF57" s="181">
        <f>IF(V57&gt;0,AE57*INDEX(Scope_Labor_Rates!$D$6:$D$46,V57-5)*AA57,0)</f>
        <v>0</v>
      </c>
      <c r="AG57" s="178">
        <f>IF(V57&gt;0,P57*INDEX(Scope_Labor_Rates!$G$6:$G$46,V57-5),0)</f>
        <v>0</v>
      </c>
      <c r="AH57" s="181">
        <f>IF(V57&gt;0,AG57*INDEX(Scope_Labor_Rates!$F$6:$F$46,V57-5)*AA57,0)</f>
        <v>0</v>
      </c>
      <c r="AI57" s="178">
        <f>IF(V57&gt;0,P57*INDEX(Scope_Labor_Rates!$I$6:$I$46,V57-5),0)</f>
        <v>0</v>
      </c>
      <c r="AJ57" s="181">
        <f>IF(V57&gt;0,AI57*INDEX(Scope_Labor_Rates!$H$6:$H$46,V57-5)*AA57,0)</f>
        <v>0</v>
      </c>
      <c r="AK57" s="178">
        <f>IF(V57&gt;0,P57*INDEX(Scope_Labor_Rates!$K$6:$K$46,V57-5),0)</f>
        <v>0</v>
      </c>
      <c r="AL57" s="181">
        <f>IF(V57&gt;0,AK57*INDEX(Scope_Labor_Rates!$J$6:$J$46,V57-5)*AA57,0)</f>
        <v>0</v>
      </c>
      <c r="AM57" s="178">
        <f>IF(V57&gt;0,P57*INDEX(Scope_Labor_Rates!$M$6:$M$46,V57-5),0)</f>
        <v>0</v>
      </c>
      <c r="AN57" s="178">
        <f>IF(V57&gt;0,AM57*INDEX(Scope_Labor_Rates!$L$6:$L$46,V57-5)*AA57,0)</f>
        <v>0</v>
      </c>
      <c r="AO57" s="178">
        <f>IF(V57&gt;0,P57*INDEX(Scope_Labor_Rates!$O$6:$O$46,V57-5)*AA57,0)</f>
        <v>0</v>
      </c>
      <c r="AP57" s="181">
        <f>IF(V57&gt;0,P57*INDEX(Scope_Labor_Rates!$Q$6:$Q$46,V57-5)*AA57,0)</f>
        <v>0</v>
      </c>
      <c r="AQ57" s="178">
        <f t="shared" si="4"/>
        <v>0</v>
      </c>
      <c r="AR57" s="178">
        <f t="shared" si="5"/>
        <v>0</v>
      </c>
      <c r="AS57" s="178">
        <f t="shared" si="6"/>
        <v>0</v>
      </c>
      <c r="AT57" s="178">
        <f t="shared" si="7"/>
        <v>0</v>
      </c>
      <c r="AU57">
        <f t="shared" si="8"/>
        <v>0</v>
      </c>
    </row>
    <row r="58" spans="1:47">
      <c r="A58" t="str">
        <f>IF(All_Tasks!A58="","",All_Tasks!A58)</f>
        <v/>
      </c>
      <c r="B58" t="str">
        <f>IF(All_Tasks!B58="","",All_Tasks!B58)</f>
        <v/>
      </c>
      <c r="C58" t="str">
        <f>IF(All_Tasks!C58="","",All_Tasks!C58)</f>
        <v/>
      </c>
      <c r="D58" t="str">
        <f>IF(All_Tasks!D58="","",All_Tasks!D58)</f>
        <v/>
      </c>
      <c r="E58" t="str">
        <f>IF(All_Tasks!V58&lt;&gt;"",All_Tasks!V58,IF(All_Tasks!E58&lt;&gt;"",All_Tasks!E58,""))</f>
        <v/>
      </c>
      <c r="F58" t="str">
        <f>IF(All_Tasks!F58="","",All_Tasks!F58)</f>
        <v/>
      </c>
      <c r="G58" t="str">
        <f>IF(All_Tasks!G58="","",All_Tasks!G58)</f>
        <v/>
      </c>
      <c r="H58" s="231" t="str">
        <f>IF(All_Tasks!H58="","",All_Tasks!H58)</f>
        <v/>
      </c>
      <c r="I58" t="str">
        <f>IF(All_Tasks!I58="","",All_Tasks!I58)</f>
        <v/>
      </c>
      <c r="J58" t="str">
        <f>IF(All_Tasks!J58="","",All_Tasks!J58)</f>
        <v/>
      </c>
      <c r="K58" t="str">
        <f>IF(All_Tasks!K58="","",All_Tasks!K58)</f>
        <v/>
      </c>
      <c r="L58" s="231" t="str">
        <f>IF(All_Tasks!L58="","",All_Tasks!L58)</f>
        <v/>
      </c>
      <c r="M58" t="str">
        <f>IF(All_Tasks!M58="","",All_Tasks!M58)</f>
        <v/>
      </c>
      <c r="N58" t="str">
        <f>IF(All_Tasks!N58="","",All_Tasks!N58)</f>
        <v/>
      </c>
      <c r="O58" t="str">
        <f>IF(All_Tasks!O58="","",All_Tasks!O58)</f>
        <v/>
      </c>
      <c r="P58" s="181">
        <f>IF(All_Tasks!P58="",0,All_Tasks!P58)</f>
        <v>0</v>
      </c>
      <c r="Q58" s="181">
        <f>IF(All_Tasks!Q58="",0,All_Tasks!Q58)</f>
        <v>0</v>
      </c>
      <c r="R58" s="181">
        <f>IF(All_Tasks!R58="",0,All_Tasks!R58)</f>
        <v>0</v>
      </c>
      <c r="S58" s="181" t="str">
        <f>IF(All_Tasks!S58="","",All_Tasks!S58)</f>
        <v/>
      </c>
      <c r="T58" t="str">
        <f>IF(All_Tasks!T58="","",All_Tasks!T58)</f>
        <v/>
      </c>
      <c r="U58" t="str">
        <f>IF(All_Tasks!U58="","",All_Tasks!U58)</f>
        <v/>
      </c>
      <c r="V58">
        <f>IF(A58="",0,IFERROR(MATCH(A58,Scope_Labor_Rates!$A$6:$A$46,0)+5,0))</f>
        <v>0</v>
      </c>
      <c r="W58" s="178">
        <f>IF(V58&gt;0,INDEX(Scope_Labor_Rates!$C$6:$C$46,V58-5),0)</f>
        <v>0</v>
      </c>
      <c r="X58" s="178">
        <f>IF(V58&gt;0,INDEX(Scope_Labor_Rates!$C$6:$C$46,V58-5),0)</f>
        <v>0</v>
      </c>
      <c r="Y58" s="180">
        <f>IF(V58&gt;0,INDEX(Scope_Labor_Rates!$S$6:$S$46,V58-5),0)</f>
        <v>0</v>
      </c>
      <c r="Z58" s="180">
        <f>IF(V58&gt;0,INDEX(Scope_Labor_Rates!$R$6:$R$46,V58-5),1)</f>
        <v>1</v>
      </c>
      <c r="AA58" s="231">
        <f t="shared" si="0"/>
        <v>0</v>
      </c>
      <c r="AB58" t="str">
        <f t="shared" si="1"/>
        <v/>
      </c>
      <c r="AC58" s="178" t="str">
        <f t="shared" si="2"/>
        <v/>
      </c>
      <c r="AD58" s="181">
        <f t="shared" si="3"/>
        <v>0</v>
      </c>
      <c r="AE58" s="178">
        <f>IF(V58&gt;0,P58*INDEX(Scope_Labor_Rates!$E$6:$E$46,V58-5),0)</f>
        <v>0</v>
      </c>
      <c r="AF58" s="181">
        <f>IF(V58&gt;0,AE58*INDEX(Scope_Labor_Rates!$D$6:$D$46,V58-5)*AA58,0)</f>
        <v>0</v>
      </c>
      <c r="AG58" s="178">
        <f>IF(V58&gt;0,P58*INDEX(Scope_Labor_Rates!$G$6:$G$46,V58-5),0)</f>
        <v>0</v>
      </c>
      <c r="AH58" s="181">
        <f>IF(V58&gt;0,AG58*INDEX(Scope_Labor_Rates!$F$6:$F$46,V58-5)*AA58,0)</f>
        <v>0</v>
      </c>
      <c r="AI58" s="178">
        <f>IF(V58&gt;0,P58*INDEX(Scope_Labor_Rates!$I$6:$I$46,V58-5),0)</f>
        <v>0</v>
      </c>
      <c r="AJ58" s="181">
        <f>IF(V58&gt;0,AI58*INDEX(Scope_Labor_Rates!$H$6:$H$46,V58-5)*AA58,0)</f>
        <v>0</v>
      </c>
      <c r="AK58" s="178">
        <f>IF(V58&gt;0,P58*INDEX(Scope_Labor_Rates!$K$6:$K$46,V58-5),0)</f>
        <v>0</v>
      </c>
      <c r="AL58" s="181">
        <f>IF(V58&gt;0,AK58*INDEX(Scope_Labor_Rates!$J$6:$J$46,V58-5)*AA58,0)</f>
        <v>0</v>
      </c>
      <c r="AM58" s="178">
        <f>IF(V58&gt;0,P58*INDEX(Scope_Labor_Rates!$M$6:$M$46,V58-5),0)</f>
        <v>0</v>
      </c>
      <c r="AN58" s="178">
        <f>IF(V58&gt;0,AM58*INDEX(Scope_Labor_Rates!$L$6:$L$46,V58-5)*AA58,0)</f>
        <v>0</v>
      </c>
      <c r="AO58" s="178">
        <f>IF(V58&gt;0,P58*INDEX(Scope_Labor_Rates!$O$6:$O$46,V58-5)*AA58,0)</f>
        <v>0</v>
      </c>
      <c r="AP58" s="181">
        <f>IF(V58&gt;0,P58*INDEX(Scope_Labor_Rates!$Q$6:$Q$46,V58-5)*AA58,0)</f>
        <v>0</v>
      </c>
      <c r="AQ58" s="178">
        <f t="shared" si="4"/>
        <v>0</v>
      </c>
      <c r="AR58" s="178">
        <f t="shared" si="5"/>
        <v>0</v>
      </c>
      <c r="AS58" s="178">
        <f t="shared" si="6"/>
        <v>0</v>
      </c>
      <c r="AT58" s="178">
        <f t="shared" si="7"/>
        <v>0</v>
      </c>
      <c r="AU58">
        <f t="shared" si="8"/>
        <v>0</v>
      </c>
    </row>
    <row r="59" spans="1:47">
      <c r="A59" t="str">
        <f>IF(All_Tasks!A59="","",All_Tasks!A59)</f>
        <v/>
      </c>
      <c r="B59" t="str">
        <f>IF(All_Tasks!B59="","",All_Tasks!B59)</f>
        <v/>
      </c>
      <c r="C59" t="str">
        <f>IF(All_Tasks!C59="","",All_Tasks!C59)</f>
        <v/>
      </c>
      <c r="D59" t="str">
        <f>IF(All_Tasks!D59="","",All_Tasks!D59)</f>
        <v/>
      </c>
      <c r="E59" t="str">
        <f>IF(All_Tasks!V59&lt;&gt;"",All_Tasks!V59,IF(All_Tasks!E59&lt;&gt;"",All_Tasks!E59,""))</f>
        <v/>
      </c>
      <c r="F59" t="str">
        <f>IF(All_Tasks!F59="","",All_Tasks!F59)</f>
        <v/>
      </c>
      <c r="G59" t="str">
        <f>IF(All_Tasks!G59="","",All_Tasks!G59)</f>
        <v/>
      </c>
      <c r="H59" s="231" t="str">
        <f>IF(All_Tasks!H59="","",All_Tasks!H59)</f>
        <v/>
      </c>
      <c r="I59" t="str">
        <f>IF(All_Tasks!I59="","",All_Tasks!I59)</f>
        <v/>
      </c>
      <c r="J59" t="str">
        <f>IF(All_Tasks!J59="","",All_Tasks!J59)</f>
        <v/>
      </c>
      <c r="K59" t="str">
        <f>IF(All_Tasks!K59="","",All_Tasks!K59)</f>
        <v/>
      </c>
      <c r="L59" s="231" t="str">
        <f>IF(All_Tasks!L59="","",All_Tasks!L59)</f>
        <v/>
      </c>
      <c r="M59" t="str">
        <f>IF(All_Tasks!M59="","",All_Tasks!M59)</f>
        <v/>
      </c>
      <c r="N59" t="str">
        <f>IF(All_Tasks!N59="","",All_Tasks!N59)</f>
        <v/>
      </c>
      <c r="O59" t="str">
        <f>IF(All_Tasks!O59="","",All_Tasks!O59)</f>
        <v/>
      </c>
      <c r="P59" s="181">
        <f>IF(All_Tasks!P59="",0,All_Tasks!P59)</f>
        <v>0</v>
      </c>
      <c r="Q59" s="181">
        <f>IF(All_Tasks!Q59="",0,All_Tasks!Q59)</f>
        <v>0</v>
      </c>
      <c r="R59" s="181">
        <f>IF(All_Tasks!R59="",0,All_Tasks!R59)</f>
        <v>0</v>
      </c>
      <c r="S59" s="181" t="str">
        <f>IF(All_Tasks!S59="","",All_Tasks!S59)</f>
        <v/>
      </c>
      <c r="T59" t="str">
        <f>IF(All_Tasks!T59="","",All_Tasks!T59)</f>
        <v/>
      </c>
      <c r="U59" t="str">
        <f>IF(All_Tasks!U59="","",All_Tasks!U59)</f>
        <v/>
      </c>
      <c r="V59">
        <f>IF(A59="",0,IFERROR(MATCH(A59,Scope_Labor_Rates!$A$6:$A$46,0)+5,0))</f>
        <v>0</v>
      </c>
      <c r="W59" s="178">
        <f>IF(V59&gt;0,INDEX(Scope_Labor_Rates!$C$6:$C$46,V59-5),0)</f>
        <v>0</v>
      </c>
      <c r="X59" s="178">
        <f>IF(V59&gt;0,INDEX(Scope_Labor_Rates!$C$6:$C$46,V59-5),0)</f>
        <v>0</v>
      </c>
      <c r="Y59" s="180">
        <f>IF(V59&gt;0,INDEX(Scope_Labor_Rates!$S$6:$S$46,V59-5),0)</f>
        <v>0</v>
      </c>
      <c r="Z59" s="180">
        <f>IF(V59&gt;0,INDEX(Scope_Labor_Rates!$R$6:$R$46,V59-5),1)</f>
        <v>1</v>
      </c>
      <c r="AA59" s="231">
        <f t="shared" si="0"/>
        <v>0</v>
      </c>
      <c r="AB59" t="str">
        <f t="shared" si="1"/>
        <v/>
      </c>
      <c r="AC59" s="178" t="str">
        <f t="shared" si="2"/>
        <v/>
      </c>
      <c r="AD59" s="181">
        <f t="shared" si="3"/>
        <v>0</v>
      </c>
      <c r="AE59" s="178">
        <f>IF(V59&gt;0,P59*INDEX(Scope_Labor_Rates!$E$6:$E$46,V59-5),0)</f>
        <v>0</v>
      </c>
      <c r="AF59" s="181">
        <f>IF(V59&gt;0,AE59*INDEX(Scope_Labor_Rates!$D$6:$D$46,V59-5)*AA59,0)</f>
        <v>0</v>
      </c>
      <c r="AG59" s="178">
        <f>IF(V59&gt;0,P59*INDEX(Scope_Labor_Rates!$G$6:$G$46,V59-5),0)</f>
        <v>0</v>
      </c>
      <c r="AH59" s="181">
        <f>IF(V59&gt;0,AG59*INDEX(Scope_Labor_Rates!$F$6:$F$46,V59-5)*AA59,0)</f>
        <v>0</v>
      </c>
      <c r="AI59" s="178">
        <f>IF(V59&gt;0,P59*INDEX(Scope_Labor_Rates!$I$6:$I$46,V59-5),0)</f>
        <v>0</v>
      </c>
      <c r="AJ59" s="181">
        <f>IF(V59&gt;0,AI59*INDEX(Scope_Labor_Rates!$H$6:$H$46,V59-5)*AA59,0)</f>
        <v>0</v>
      </c>
      <c r="AK59" s="178">
        <f>IF(V59&gt;0,P59*INDEX(Scope_Labor_Rates!$K$6:$K$46,V59-5),0)</f>
        <v>0</v>
      </c>
      <c r="AL59" s="181">
        <f>IF(V59&gt;0,AK59*INDEX(Scope_Labor_Rates!$J$6:$J$46,V59-5)*AA59,0)</f>
        <v>0</v>
      </c>
      <c r="AM59" s="178">
        <f>IF(V59&gt;0,P59*INDEX(Scope_Labor_Rates!$M$6:$M$46,V59-5),0)</f>
        <v>0</v>
      </c>
      <c r="AN59" s="178">
        <f>IF(V59&gt;0,AM59*INDEX(Scope_Labor_Rates!$L$6:$L$46,V59-5)*AA59,0)</f>
        <v>0</v>
      </c>
      <c r="AO59" s="178">
        <f>IF(V59&gt;0,P59*INDEX(Scope_Labor_Rates!$O$6:$O$46,V59-5)*AA59,0)</f>
        <v>0</v>
      </c>
      <c r="AP59" s="181">
        <f>IF(V59&gt;0,P59*INDEX(Scope_Labor_Rates!$Q$6:$Q$46,V59-5)*AA59,0)</f>
        <v>0</v>
      </c>
      <c r="AQ59" s="178">
        <f t="shared" si="4"/>
        <v>0</v>
      </c>
      <c r="AR59" s="178">
        <f t="shared" si="5"/>
        <v>0</v>
      </c>
      <c r="AS59" s="178">
        <f t="shared" si="6"/>
        <v>0</v>
      </c>
      <c r="AT59" s="178">
        <f t="shared" si="7"/>
        <v>0</v>
      </c>
      <c r="AU59">
        <f t="shared" si="8"/>
        <v>0</v>
      </c>
    </row>
    <row r="60" spans="1:47">
      <c r="A60" t="str">
        <f>IF(All_Tasks!A60="","",All_Tasks!A60)</f>
        <v/>
      </c>
      <c r="B60" t="str">
        <f>IF(All_Tasks!B60="","",All_Tasks!B60)</f>
        <v/>
      </c>
      <c r="C60" t="str">
        <f>IF(All_Tasks!C60="","",All_Tasks!C60)</f>
        <v/>
      </c>
      <c r="D60" t="str">
        <f>IF(All_Tasks!D60="","",All_Tasks!D60)</f>
        <v/>
      </c>
      <c r="E60" t="str">
        <f>IF(All_Tasks!V60&lt;&gt;"",All_Tasks!V60,IF(All_Tasks!E60&lt;&gt;"",All_Tasks!E60,""))</f>
        <v/>
      </c>
      <c r="F60" t="str">
        <f>IF(All_Tasks!F60="","",All_Tasks!F60)</f>
        <v/>
      </c>
      <c r="G60" t="str">
        <f>IF(All_Tasks!G60="","",All_Tasks!G60)</f>
        <v/>
      </c>
      <c r="H60" s="231" t="str">
        <f>IF(All_Tasks!H60="","",All_Tasks!H60)</f>
        <v/>
      </c>
      <c r="I60" t="str">
        <f>IF(All_Tasks!I60="","",All_Tasks!I60)</f>
        <v/>
      </c>
      <c r="J60" t="str">
        <f>IF(All_Tasks!J60="","",All_Tasks!J60)</f>
        <v/>
      </c>
      <c r="K60" t="str">
        <f>IF(All_Tasks!K60="","",All_Tasks!K60)</f>
        <v/>
      </c>
      <c r="L60" s="231" t="str">
        <f>IF(All_Tasks!L60="","",All_Tasks!L60)</f>
        <v/>
      </c>
      <c r="M60" t="str">
        <f>IF(All_Tasks!M60="","",All_Tasks!M60)</f>
        <v/>
      </c>
      <c r="N60" t="str">
        <f>IF(All_Tasks!N60="","",All_Tasks!N60)</f>
        <v/>
      </c>
      <c r="O60" t="str">
        <f>IF(All_Tasks!O60="","",All_Tasks!O60)</f>
        <v/>
      </c>
      <c r="P60" s="181">
        <f>IF(All_Tasks!P60="",0,All_Tasks!P60)</f>
        <v>0</v>
      </c>
      <c r="Q60" s="181">
        <f>IF(All_Tasks!Q60="",0,All_Tasks!Q60)</f>
        <v>0</v>
      </c>
      <c r="R60" s="181">
        <f>IF(All_Tasks!R60="",0,All_Tasks!R60)</f>
        <v>0</v>
      </c>
      <c r="S60" s="181" t="str">
        <f>IF(All_Tasks!S60="","",All_Tasks!S60)</f>
        <v/>
      </c>
      <c r="T60" t="str">
        <f>IF(All_Tasks!T60="","",All_Tasks!T60)</f>
        <v/>
      </c>
      <c r="U60" t="str">
        <f>IF(All_Tasks!U60="","",All_Tasks!U60)</f>
        <v/>
      </c>
      <c r="V60">
        <f>IF(A60="",0,IFERROR(MATCH(A60,Scope_Labor_Rates!$A$6:$A$46,0)+5,0))</f>
        <v>0</v>
      </c>
      <c r="W60" s="178">
        <f>IF(V60&gt;0,INDEX(Scope_Labor_Rates!$C$6:$C$46,V60-5),0)</f>
        <v>0</v>
      </c>
      <c r="X60" s="178">
        <f>IF(V60&gt;0,INDEX(Scope_Labor_Rates!$C$6:$C$46,V60-5),0)</f>
        <v>0</v>
      </c>
      <c r="Y60" s="180">
        <f>IF(V60&gt;0,INDEX(Scope_Labor_Rates!$S$6:$S$46,V60-5),0)</f>
        <v>0</v>
      </c>
      <c r="Z60" s="180">
        <f>IF(V60&gt;0,INDEX(Scope_Labor_Rates!$R$6:$R$46,V60-5),1)</f>
        <v>1</v>
      </c>
      <c r="AA60" s="231">
        <f t="shared" si="0"/>
        <v>0</v>
      </c>
      <c r="AB60" t="str">
        <f t="shared" si="1"/>
        <v/>
      </c>
      <c r="AC60" s="178" t="str">
        <f t="shared" si="2"/>
        <v/>
      </c>
      <c r="AD60" s="181">
        <f t="shared" si="3"/>
        <v>0</v>
      </c>
      <c r="AE60" s="178">
        <f>IF(V60&gt;0,P60*INDEX(Scope_Labor_Rates!$E$6:$E$46,V60-5),0)</f>
        <v>0</v>
      </c>
      <c r="AF60" s="181">
        <f>IF(V60&gt;0,AE60*INDEX(Scope_Labor_Rates!$D$6:$D$46,V60-5)*AA60,0)</f>
        <v>0</v>
      </c>
      <c r="AG60" s="178">
        <f>IF(V60&gt;0,P60*INDEX(Scope_Labor_Rates!$G$6:$G$46,V60-5),0)</f>
        <v>0</v>
      </c>
      <c r="AH60" s="181">
        <f>IF(V60&gt;0,AG60*INDEX(Scope_Labor_Rates!$F$6:$F$46,V60-5)*AA60,0)</f>
        <v>0</v>
      </c>
      <c r="AI60" s="178">
        <f>IF(V60&gt;0,P60*INDEX(Scope_Labor_Rates!$I$6:$I$46,V60-5),0)</f>
        <v>0</v>
      </c>
      <c r="AJ60" s="181">
        <f>IF(V60&gt;0,AI60*INDEX(Scope_Labor_Rates!$H$6:$H$46,V60-5)*AA60,0)</f>
        <v>0</v>
      </c>
      <c r="AK60" s="178">
        <f>IF(V60&gt;0,P60*INDEX(Scope_Labor_Rates!$K$6:$K$46,V60-5),0)</f>
        <v>0</v>
      </c>
      <c r="AL60" s="181">
        <f>IF(V60&gt;0,AK60*INDEX(Scope_Labor_Rates!$J$6:$J$46,V60-5)*AA60,0)</f>
        <v>0</v>
      </c>
      <c r="AM60" s="178">
        <f>IF(V60&gt;0,P60*INDEX(Scope_Labor_Rates!$M$6:$M$46,V60-5),0)</f>
        <v>0</v>
      </c>
      <c r="AN60" s="178">
        <f>IF(V60&gt;0,AM60*INDEX(Scope_Labor_Rates!$L$6:$L$46,V60-5)*AA60,0)</f>
        <v>0</v>
      </c>
      <c r="AO60" s="178">
        <f>IF(V60&gt;0,P60*INDEX(Scope_Labor_Rates!$O$6:$O$46,V60-5)*AA60,0)</f>
        <v>0</v>
      </c>
      <c r="AP60" s="181">
        <f>IF(V60&gt;0,P60*INDEX(Scope_Labor_Rates!$Q$6:$Q$46,V60-5)*AA60,0)</f>
        <v>0</v>
      </c>
      <c r="AQ60" s="178">
        <f t="shared" si="4"/>
        <v>0</v>
      </c>
      <c r="AR60" s="178">
        <f t="shared" si="5"/>
        <v>0</v>
      </c>
      <c r="AS60" s="178">
        <f t="shared" si="6"/>
        <v>0</v>
      </c>
      <c r="AT60" s="178">
        <f t="shared" si="7"/>
        <v>0</v>
      </c>
      <c r="AU60">
        <f t="shared" si="8"/>
        <v>0</v>
      </c>
    </row>
    <row r="61" spans="1:47">
      <c r="A61" t="str">
        <f>IF(All_Tasks!A61="","",All_Tasks!A61)</f>
        <v/>
      </c>
      <c r="B61" t="str">
        <f>IF(All_Tasks!B61="","",All_Tasks!B61)</f>
        <v/>
      </c>
      <c r="C61" t="str">
        <f>IF(All_Tasks!C61="","",All_Tasks!C61)</f>
        <v/>
      </c>
      <c r="D61" t="str">
        <f>IF(All_Tasks!D61="","",All_Tasks!D61)</f>
        <v/>
      </c>
      <c r="E61" t="str">
        <f>IF(All_Tasks!V61&lt;&gt;"",All_Tasks!V61,IF(All_Tasks!E61&lt;&gt;"",All_Tasks!E61,""))</f>
        <v/>
      </c>
      <c r="F61" t="str">
        <f>IF(All_Tasks!F61="","",All_Tasks!F61)</f>
        <v/>
      </c>
      <c r="G61" t="str">
        <f>IF(All_Tasks!G61="","",All_Tasks!G61)</f>
        <v/>
      </c>
      <c r="H61" s="231" t="str">
        <f>IF(All_Tasks!H61="","",All_Tasks!H61)</f>
        <v/>
      </c>
      <c r="I61" t="str">
        <f>IF(All_Tasks!I61="","",All_Tasks!I61)</f>
        <v/>
      </c>
      <c r="J61" t="str">
        <f>IF(All_Tasks!J61="","",All_Tasks!J61)</f>
        <v/>
      </c>
      <c r="K61" t="str">
        <f>IF(All_Tasks!K61="","",All_Tasks!K61)</f>
        <v/>
      </c>
      <c r="L61" s="231" t="str">
        <f>IF(All_Tasks!L61="","",All_Tasks!L61)</f>
        <v/>
      </c>
      <c r="M61" t="str">
        <f>IF(All_Tasks!M61="","",All_Tasks!M61)</f>
        <v/>
      </c>
      <c r="N61" t="str">
        <f>IF(All_Tasks!N61="","",All_Tasks!N61)</f>
        <v/>
      </c>
      <c r="O61" t="str">
        <f>IF(All_Tasks!O61="","",All_Tasks!O61)</f>
        <v/>
      </c>
      <c r="P61" s="181">
        <f>IF(All_Tasks!P61="",0,All_Tasks!P61)</f>
        <v>0</v>
      </c>
      <c r="Q61" s="181">
        <f>IF(All_Tasks!Q61="",0,All_Tasks!Q61)</f>
        <v>0</v>
      </c>
      <c r="R61" s="181">
        <f>IF(All_Tasks!R61="",0,All_Tasks!R61)</f>
        <v>0</v>
      </c>
      <c r="S61" s="181" t="str">
        <f>IF(All_Tasks!S61="","",All_Tasks!S61)</f>
        <v/>
      </c>
      <c r="T61" t="str">
        <f>IF(All_Tasks!T61="","",All_Tasks!T61)</f>
        <v/>
      </c>
      <c r="U61" t="str">
        <f>IF(All_Tasks!U61="","",All_Tasks!U61)</f>
        <v/>
      </c>
      <c r="V61">
        <f>IF(A61="",0,IFERROR(MATCH(A61,Scope_Labor_Rates!$A$6:$A$46,0)+5,0))</f>
        <v>0</v>
      </c>
      <c r="W61" s="178">
        <f>IF(V61&gt;0,INDEX(Scope_Labor_Rates!$C$6:$C$46,V61-5),0)</f>
        <v>0</v>
      </c>
      <c r="X61" s="178">
        <f>IF(V61&gt;0,INDEX(Scope_Labor_Rates!$C$6:$C$46,V61-5),0)</f>
        <v>0</v>
      </c>
      <c r="Y61" s="180">
        <f>IF(V61&gt;0,INDEX(Scope_Labor_Rates!$S$6:$S$46,V61-5),0)</f>
        <v>0</v>
      </c>
      <c r="Z61" s="180">
        <f>IF(V61&gt;0,INDEX(Scope_Labor_Rates!$R$6:$R$46,V61-5),1)</f>
        <v>1</v>
      </c>
      <c r="AA61" s="231">
        <f t="shared" si="0"/>
        <v>0</v>
      </c>
      <c r="AB61" t="str">
        <f t="shared" si="1"/>
        <v/>
      </c>
      <c r="AC61" s="178" t="str">
        <f t="shared" si="2"/>
        <v/>
      </c>
      <c r="AD61" s="181">
        <f t="shared" si="3"/>
        <v>0</v>
      </c>
      <c r="AE61" s="178">
        <f>IF(V61&gt;0,P61*INDEX(Scope_Labor_Rates!$E$6:$E$46,V61-5),0)</f>
        <v>0</v>
      </c>
      <c r="AF61" s="181">
        <f>IF(V61&gt;0,AE61*INDEX(Scope_Labor_Rates!$D$6:$D$46,V61-5)*AA61,0)</f>
        <v>0</v>
      </c>
      <c r="AG61" s="178">
        <f>IF(V61&gt;0,P61*INDEX(Scope_Labor_Rates!$G$6:$G$46,V61-5),0)</f>
        <v>0</v>
      </c>
      <c r="AH61" s="181">
        <f>IF(V61&gt;0,AG61*INDEX(Scope_Labor_Rates!$F$6:$F$46,V61-5)*AA61,0)</f>
        <v>0</v>
      </c>
      <c r="AI61" s="178">
        <f>IF(V61&gt;0,P61*INDEX(Scope_Labor_Rates!$I$6:$I$46,V61-5),0)</f>
        <v>0</v>
      </c>
      <c r="AJ61" s="181">
        <f>IF(V61&gt;0,AI61*INDEX(Scope_Labor_Rates!$H$6:$H$46,V61-5)*AA61,0)</f>
        <v>0</v>
      </c>
      <c r="AK61" s="178">
        <f>IF(V61&gt;0,P61*INDEX(Scope_Labor_Rates!$K$6:$K$46,V61-5),0)</f>
        <v>0</v>
      </c>
      <c r="AL61" s="181">
        <f>IF(V61&gt;0,AK61*INDEX(Scope_Labor_Rates!$J$6:$J$46,V61-5)*AA61,0)</f>
        <v>0</v>
      </c>
      <c r="AM61" s="178">
        <f>IF(V61&gt;0,P61*INDEX(Scope_Labor_Rates!$M$6:$M$46,V61-5),0)</f>
        <v>0</v>
      </c>
      <c r="AN61" s="178">
        <f>IF(V61&gt;0,AM61*INDEX(Scope_Labor_Rates!$L$6:$L$46,V61-5)*AA61,0)</f>
        <v>0</v>
      </c>
      <c r="AO61" s="178">
        <f>IF(V61&gt;0,P61*INDEX(Scope_Labor_Rates!$O$6:$O$46,V61-5)*AA61,0)</f>
        <v>0</v>
      </c>
      <c r="AP61" s="181">
        <f>IF(V61&gt;0,P61*INDEX(Scope_Labor_Rates!$Q$6:$Q$46,V61-5)*AA61,0)</f>
        <v>0</v>
      </c>
      <c r="AQ61" s="178">
        <f t="shared" si="4"/>
        <v>0</v>
      </c>
      <c r="AR61" s="178">
        <f t="shared" si="5"/>
        <v>0</v>
      </c>
      <c r="AS61" s="178">
        <f t="shared" si="6"/>
        <v>0</v>
      </c>
      <c r="AT61" s="178">
        <f t="shared" si="7"/>
        <v>0</v>
      </c>
      <c r="AU61">
        <f t="shared" si="8"/>
        <v>0</v>
      </c>
    </row>
    <row r="62" spans="1:47">
      <c r="A62" t="str">
        <f>IF(All_Tasks!A62="","",All_Tasks!A62)</f>
        <v/>
      </c>
      <c r="B62" t="str">
        <f>IF(All_Tasks!B62="","",All_Tasks!B62)</f>
        <v/>
      </c>
      <c r="C62" t="str">
        <f>IF(All_Tasks!C62="","",All_Tasks!C62)</f>
        <v/>
      </c>
      <c r="D62" t="str">
        <f>IF(All_Tasks!D62="","",All_Tasks!D62)</f>
        <v/>
      </c>
      <c r="E62" t="str">
        <f>IF(All_Tasks!V62&lt;&gt;"",All_Tasks!V62,IF(All_Tasks!E62&lt;&gt;"",All_Tasks!E62,""))</f>
        <v/>
      </c>
      <c r="F62" t="str">
        <f>IF(All_Tasks!F62="","",All_Tasks!F62)</f>
        <v/>
      </c>
      <c r="G62" t="str">
        <f>IF(All_Tasks!G62="","",All_Tasks!G62)</f>
        <v/>
      </c>
      <c r="H62" s="231" t="str">
        <f>IF(All_Tasks!H62="","",All_Tasks!H62)</f>
        <v/>
      </c>
      <c r="I62" t="str">
        <f>IF(All_Tasks!I62="","",All_Tasks!I62)</f>
        <v/>
      </c>
      <c r="J62" t="str">
        <f>IF(All_Tasks!J62="","",All_Tasks!J62)</f>
        <v/>
      </c>
      <c r="K62" t="str">
        <f>IF(All_Tasks!K62="","",All_Tasks!K62)</f>
        <v/>
      </c>
      <c r="L62" s="231" t="str">
        <f>IF(All_Tasks!L62="","",All_Tasks!L62)</f>
        <v/>
      </c>
      <c r="M62" t="str">
        <f>IF(All_Tasks!M62="","",All_Tasks!M62)</f>
        <v/>
      </c>
      <c r="N62" t="str">
        <f>IF(All_Tasks!N62="","",All_Tasks!N62)</f>
        <v/>
      </c>
      <c r="O62" t="str">
        <f>IF(All_Tasks!O62="","",All_Tasks!O62)</f>
        <v/>
      </c>
      <c r="P62" s="181">
        <f>IF(All_Tasks!P62="",0,All_Tasks!P62)</f>
        <v>0</v>
      </c>
      <c r="Q62" s="181">
        <f>IF(All_Tasks!Q62="",0,All_Tasks!Q62)</f>
        <v>0</v>
      </c>
      <c r="R62" s="181">
        <f>IF(All_Tasks!R62="",0,All_Tasks!R62)</f>
        <v>0</v>
      </c>
      <c r="S62" s="181" t="str">
        <f>IF(All_Tasks!S62="","",All_Tasks!S62)</f>
        <v/>
      </c>
      <c r="T62" t="str">
        <f>IF(All_Tasks!T62="","",All_Tasks!T62)</f>
        <v/>
      </c>
      <c r="U62" t="str">
        <f>IF(All_Tasks!U62="","",All_Tasks!U62)</f>
        <v/>
      </c>
      <c r="V62">
        <f>IF(A62="",0,IFERROR(MATCH(A62,Scope_Labor_Rates!$A$6:$A$46,0)+5,0))</f>
        <v>0</v>
      </c>
      <c r="W62" s="178">
        <f>IF(V62&gt;0,INDEX(Scope_Labor_Rates!$C$6:$C$46,V62-5),0)</f>
        <v>0</v>
      </c>
      <c r="X62" s="178">
        <f>IF(V62&gt;0,INDEX(Scope_Labor_Rates!$C$6:$C$46,V62-5),0)</f>
        <v>0</v>
      </c>
      <c r="Y62" s="180">
        <f>IF(V62&gt;0,INDEX(Scope_Labor_Rates!$S$6:$S$46,V62-5),0)</f>
        <v>0</v>
      </c>
      <c r="Z62" s="180">
        <f>IF(V62&gt;0,INDEX(Scope_Labor_Rates!$R$6:$R$46,V62-5),1)</f>
        <v>1</v>
      </c>
      <c r="AA62" s="231">
        <f t="shared" si="0"/>
        <v>0</v>
      </c>
      <c r="AB62" t="str">
        <f t="shared" si="1"/>
        <v/>
      </c>
      <c r="AC62" s="178" t="str">
        <f t="shared" si="2"/>
        <v/>
      </c>
      <c r="AD62" s="181">
        <f t="shared" si="3"/>
        <v>0</v>
      </c>
      <c r="AE62" s="178">
        <f>IF(V62&gt;0,P62*INDEX(Scope_Labor_Rates!$E$6:$E$46,V62-5),0)</f>
        <v>0</v>
      </c>
      <c r="AF62" s="181">
        <f>IF(V62&gt;0,AE62*INDEX(Scope_Labor_Rates!$D$6:$D$46,V62-5)*AA62,0)</f>
        <v>0</v>
      </c>
      <c r="AG62" s="178">
        <f>IF(V62&gt;0,P62*INDEX(Scope_Labor_Rates!$G$6:$G$46,V62-5),0)</f>
        <v>0</v>
      </c>
      <c r="AH62" s="181">
        <f>IF(V62&gt;0,AG62*INDEX(Scope_Labor_Rates!$F$6:$F$46,V62-5)*AA62,0)</f>
        <v>0</v>
      </c>
      <c r="AI62" s="178">
        <f>IF(V62&gt;0,P62*INDEX(Scope_Labor_Rates!$I$6:$I$46,V62-5),0)</f>
        <v>0</v>
      </c>
      <c r="AJ62" s="181">
        <f>IF(V62&gt;0,AI62*INDEX(Scope_Labor_Rates!$H$6:$H$46,V62-5)*AA62,0)</f>
        <v>0</v>
      </c>
      <c r="AK62" s="178">
        <f>IF(V62&gt;0,P62*INDEX(Scope_Labor_Rates!$K$6:$K$46,V62-5),0)</f>
        <v>0</v>
      </c>
      <c r="AL62" s="181">
        <f>IF(V62&gt;0,AK62*INDEX(Scope_Labor_Rates!$J$6:$J$46,V62-5)*AA62,0)</f>
        <v>0</v>
      </c>
      <c r="AM62" s="178">
        <f>IF(V62&gt;0,P62*INDEX(Scope_Labor_Rates!$M$6:$M$46,V62-5),0)</f>
        <v>0</v>
      </c>
      <c r="AN62" s="178">
        <f>IF(V62&gt;0,AM62*INDEX(Scope_Labor_Rates!$L$6:$L$46,V62-5)*AA62,0)</f>
        <v>0</v>
      </c>
      <c r="AO62" s="178">
        <f>IF(V62&gt;0,P62*INDEX(Scope_Labor_Rates!$O$6:$O$46,V62-5)*AA62,0)</f>
        <v>0</v>
      </c>
      <c r="AP62" s="181">
        <f>IF(V62&gt;0,P62*INDEX(Scope_Labor_Rates!$Q$6:$Q$46,V62-5)*AA62,0)</f>
        <v>0</v>
      </c>
      <c r="AQ62" s="178">
        <f t="shared" si="4"/>
        <v>0</v>
      </c>
      <c r="AR62" s="178">
        <f t="shared" si="5"/>
        <v>0</v>
      </c>
      <c r="AS62" s="178">
        <f t="shared" si="6"/>
        <v>0</v>
      </c>
      <c r="AT62" s="178">
        <f t="shared" si="7"/>
        <v>0</v>
      </c>
      <c r="AU62">
        <f t="shared" si="8"/>
        <v>0</v>
      </c>
    </row>
    <row r="63" spans="1:47">
      <c r="A63" t="str">
        <f>IF(All_Tasks!A63="","",All_Tasks!A63)</f>
        <v/>
      </c>
      <c r="B63" t="str">
        <f>IF(All_Tasks!B63="","",All_Tasks!B63)</f>
        <v/>
      </c>
      <c r="C63" t="str">
        <f>IF(All_Tasks!C63="","",All_Tasks!C63)</f>
        <v/>
      </c>
      <c r="D63" t="str">
        <f>IF(All_Tasks!D63="","",All_Tasks!D63)</f>
        <v/>
      </c>
      <c r="E63" t="str">
        <f>IF(All_Tasks!V63&lt;&gt;"",All_Tasks!V63,IF(All_Tasks!E63&lt;&gt;"",All_Tasks!E63,""))</f>
        <v/>
      </c>
      <c r="F63" t="str">
        <f>IF(All_Tasks!F63="","",All_Tasks!F63)</f>
        <v/>
      </c>
      <c r="G63" t="str">
        <f>IF(All_Tasks!G63="","",All_Tasks!G63)</f>
        <v/>
      </c>
      <c r="H63" s="231" t="str">
        <f>IF(All_Tasks!H63="","",All_Tasks!H63)</f>
        <v/>
      </c>
      <c r="I63" t="str">
        <f>IF(All_Tasks!I63="","",All_Tasks!I63)</f>
        <v/>
      </c>
      <c r="J63" t="str">
        <f>IF(All_Tasks!J63="","",All_Tasks!J63)</f>
        <v/>
      </c>
      <c r="K63" t="str">
        <f>IF(All_Tasks!K63="","",All_Tasks!K63)</f>
        <v/>
      </c>
      <c r="L63" s="231" t="str">
        <f>IF(All_Tasks!L63="","",All_Tasks!L63)</f>
        <v/>
      </c>
      <c r="M63" t="str">
        <f>IF(All_Tasks!M63="","",All_Tasks!M63)</f>
        <v/>
      </c>
      <c r="N63" t="str">
        <f>IF(All_Tasks!N63="","",All_Tasks!N63)</f>
        <v/>
      </c>
      <c r="O63" t="str">
        <f>IF(All_Tasks!O63="","",All_Tasks!O63)</f>
        <v/>
      </c>
      <c r="P63" s="181">
        <f>IF(All_Tasks!P63="",0,All_Tasks!P63)</f>
        <v>0</v>
      </c>
      <c r="Q63" s="181">
        <f>IF(All_Tasks!Q63="",0,All_Tasks!Q63)</f>
        <v>0</v>
      </c>
      <c r="R63" s="181">
        <f>IF(All_Tasks!R63="",0,All_Tasks!R63)</f>
        <v>0</v>
      </c>
      <c r="S63" s="181" t="str">
        <f>IF(All_Tasks!S63="","",All_Tasks!S63)</f>
        <v/>
      </c>
      <c r="T63" t="str">
        <f>IF(All_Tasks!T63="","",All_Tasks!T63)</f>
        <v/>
      </c>
      <c r="U63" t="str">
        <f>IF(All_Tasks!U63="","",All_Tasks!U63)</f>
        <v/>
      </c>
      <c r="V63">
        <f>IF(A63="",0,IFERROR(MATCH(A63,Scope_Labor_Rates!$A$6:$A$46,0)+5,0))</f>
        <v>0</v>
      </c>
      <c r="W63" s="178">
        <f>IF(V63&gt;0,INDEX(Scope_Labor_Rates!$C$6:$C$46,V63-5),0)</f>
        <v>0</v>
      </c>
      <c r="X63" s="178">
        <f>IF(V63&gt;0,INDEX(Scope_Labor_Rates!$C$6:$C$46,V63-5),0)</f>
        <v>0</v>
      </c>
      <c r="Y63" s="180">
        <f>IF(V63&gt;0,INDEX(Scope_Labor_Rates!$S$6:$S$46,V63-5),0)</f>
        <v>0</v>
      </c>
      <c r="Z63" s="180">
        <f>IF(V63&gt;0,INDEX(Scope_Labor_Rates!$R$6:$R$46,V63-5),1)</f>
        <v>1</v>
      </c>
      <c r="AA63" s="231">
        <f t="shared" si="0"/>
        <v>0</v>
      </c>
      <c r="AB63" t="str">
        <f t="shared" si="1"/>
        <v/>
      </c>
      <c r="AC63" s="178" t="str">
        <f t="shared" si="2"/>
        <v/>
      </c>
      <c r="AD63" s="181">
        <f t="shared" si="3"/>
        <v>0</v>
      </c>
      <c r="AE63" s="178">
        <f>IF(V63&gt;0,P63*INDEX(Scope_Labor_Rates!$E$6:$E$46,V63-5),0)</f>
        <v>0</v>
      </c>
      <c r="AF63" s="181">
        <f>IF(V63&gt;0,AE63*INDEX(Scope_Labor_Rates!$D$6:$D$46,V63-5)*AA63,0)</f>
        <v>0</v>
      </c>
      <c r="AG63" s="178">
        <f>IF(V63&gt;0,P63*INDEX(Scope_Labor_Rates!$G$6:$G$46,V63-5),0)</f>
        <v>0</v>
      </c>
      <c r="AH63" s="181">
        <f>IF(V63&gt;0,AG63*INDEX(Scope_Labor_Rates!$F$6:$F$46,V63-5)*AA63,0)</f>
        <v>0</v>
      </c>
      <c r="AI63" s="178">
        <f>IF(V63&gt;0,P63*INDEX(Scope_Labor_Rates!$I$6:$I$46,V63-5),0)</f>
        <v>0</v>
      </c>
      <c r="AJ63" s="181">
        <f>IF(V63&gt;0,AI63*INDEX(Scope_Labor_Rates!$H$6:$H$46,V63-5)*AA63,0)</f>
        <v>0</v>
      </c>
      <c r="AK63" s="178">
        <f>IF(V63&gt;0,P63*INDEX(Scope_Labor_Rates!$K$6:$K$46,V63-5),0)</f>
        <v>0</v>
      </c>
      <c r="AL63" s="181">
        <f>IF(V63&gt;0,AK63*INDEX(Scope_Labor_Rates!$J$6:$J$46,V63-5)*AA63,0)</f>
        <v>0</v>
      </c>
      <c r="AM63" s="178">
        <f>IF(V63&gt;0,P63*INDEX(Scope_Labor_Rates!$M$6:$M$46,V63-5),0)</f>
        <v>0</v>
      </c>
      <c r="AN63" s="178">
        <f>IF(V63&gt;0,AM63*INDEX(Scope_Labor_Rates!$L$6:$L$46,V63-5)*AA63,0)</f>
        <v>0</v>
      </c>
      <c r="AO63" s="178">
        <f>IF(V63&gt;0,P63*INDEX(Scope_Labor_Rates!$O$6:$O$46,V63-5)*AA63,0)</f>
        <v>0</v>
      </c>
      <c r="AP63" s="181">
        <f>IF(V63&gt;0,P63*INDEX(Scope_Labor_Rates!$Q$6:$Q$46,V63-5)*AA63,0)</f>
        <v>0</v>
      </c>
      <c r="AQ63" s="178">
        <f t="shared" si="4"/>
        <v>0</v>
      </c>
      <c r="AR63" s="178">
        <f t="shared" si="5"/>
        <v>0</v>
      </c>
      <c r="AS63" s="178">
        <f t="shared" si="6"/>
        <v>0</v>
      </c>
      <c r="AT63" s="178">
        <f t="shared" si="7"/>
        <v>0</v>
      </c>
      <c r="AU63">
        <f t="shared" si="8"/>
        <v>0</v>
      </c>
    </row>
    <row r="64" spans="1:47">
      <c r="A64" t="str">
        <f>IF(All_Tasks!A64="","",All_Tasks!A64)</f>
        <v/>
      </c>
      <c r="B64" t="str">
        <f>IF(All_Tasks!B64="","",All_Tasks!B64)</f>
        <v/>
      </c>
      <c r="C64" t="str">
        <f>IF(All_Tasks!C64="","",All_Tasks!C64)</f>
        <v/>
      </c>
      <c r="D64" t="str">
        <f>IF(All_Tasks!D64="","",All_Tasks!D64)</f>
        <v/>
      </c>
      <c r="E64" t="str">
        <f>IF(All_Tasks!V64&lt;&gt;"",All_Tasks!V64,IF(All_Tasks!E64&lt;&gt;"",All_Tasks!E64,""))</f>
        <v/>
      </c>
      <c r="F64" t="str">
        <f>IF(All_Tasks!F64="","",All_Tasks!F64)</f>
        <v/>
      </c>
      <c r="G64" t="str">
        <f>IF(All_Tasks!G64="","",All_Tasks!G64)</f>
        <v/>
      </c>
      <c r="H64" s="231" t="str">
        <f>IF(All_Tasks!H64="","",All_Tasks!H64)</f>
        <v/>
      </c>
      <c r="I64" t="str">
        <f>IF(All_Tasks!I64="","",All_Tasks!I64)</f>
        <v/>
      </c>
      <c r="J64" t="str">
        <f>IF(All_Tasks!J64="","",All_Tasks!J64)</f>
        <v/>
      </c>
      <c r="K64" t="str">
        <f>IF(All_Tasks!K64="","",All_Tasks!K64)</f>
        <v/>
      </c>
      <c r="L64" s="231" t="str">
        <f>IF(All_Tasks!L64="","",All_Tasks!L64)</f>
        <v/>
      </c>
      <c r="M64" t="str">
        <f>IF(All_Tasks!M64="","",All_Tasks!M64)</f>
        <v/>
      </c>
      <c r="N64" t="str">
        <f>IF(All_Tasks!N64="","",All_Tasks!N64)</f>
        <v/>
      </c>
      <c r="O64" t="str">
        <f>IF(All_Tasks!O64="","",All_Tasks!O64)</f>
        <v/>
      </c>
      <c r="P64" s="181">
        <f>IF(All_Tasks!P64="",0,All_Tasks!P64)</f>
        <v>0</v>
      </c>
      <c r="Q64" s="181">
        <f>IF(All_Tasks!Q64="",0,All_Tasks!Q64)</f>
        <v>0</v>
      </c>
      <c r="R64" s="181">
        <f>IF(All_Tasks!R64="",0,All_Tasks!R64)</f>
        <v>0</v>
      </c>
      <c r="S64" s="181" t="str">
        <f>IF(All_Tasks!S64="","",All_Tasks!S64)</f>
        <v/>
      </c>
      <c r="T64" t="str">
        <f>IF(All_Tasks!T64="","",All_Tasks!T64)</f>
        <v/>
      </c>
      <c r="U64" t="str">
        <f>IF(All_Tasks!U64="","",All_Tasks!U64)</f>
        <v/>
      </c>
      <c r="V64">
        <f>IF(A64="",0,IFERROR(MATCH(A64,Scope_Labor_Rates!$A$6:$A$46,0)+5,0))</f>
        <v>0</v>
      </c>
      <c r="W64" s="178">
        <f>IF(V64&gt;0,INDEX(Scope_Labor_Rates!$C$6:$C$46,V64-5),0)</f>
        <v>0</v>
      </c>
      <c r="X64" s="178">
        <f>IF(V64&gt;0,INDEX(Scope_Labor_Rates!$C$6:$C$46,V64-5),0)</f>
        <v>0</v>
      </c>
      <c r="Y64" s="180">
        <f>IF(V64&gt;0,INDEX(Scope_Labor_Rates!$S$6:$S$46,V64-5),0)</f>
        <v>0</v>
      </c>
      <c r="Z64" s="180">
        <f>IF(V64&gt;0,INDEX(Scope_Labor_Rates!$R$6:$R$46,V64-5),1)</f>
        <v>1</v>
      </c>
      <c r="AA64" s="231">
        <f t="shared" si="0"/>
        <v>0</v>
      </c>
      <c r="AB64" t="str">
        <f t="shared" si="1"/>
        <v/>
      </c>
      <c r="AC64" s="178" t="str">
        <f t="shared" si="2"/>
        <v/>
      </c>
      <c r="AD64" s="181">
        <f t="shared" si="3"/>
        <v>0</v>
      </c>
      <c r="AE64" s="178">
        <f>IF(V64&gt;0,P64*INDEX(Scope_Labor_Rates!$E$6:$E$46,V64-5),0)</f>
        <v>0</v>
      </c>
      <c r="AF64" s="181">
        <f>IF(V64&gt;0,AE64*INDEX(Scope_Labor_Rates!$D$6:$D$46,V64-5)*AA64,0)</f>
        <v>0</v>
      </c>
      <c r="AG64" s="178">
        <f>IF(V64&gt;0,P64*INDEX(Scope_Labor_Rates!$G$6:$G$46,V64-5),0)</f>
        <v>0</v>
      </c>
      <c r="AH64" s="181">
        <f>IF(V64&gt;0,AG64*INDEX(Scope_Labor_Rates!$F$6:$F$46,V64-5)*AA64,0)</f>
        <v>0</v>
      </c>
      <c r="AI64" s="178">
        <f>IF(V64&gt;0,P64*INDEX(Scope_Labor_Rates!$I$6:$I$46,V64-5),0)</f>
        <v>0</v>
      </c>
      <c r="AJ64" s="181">
        <f>IF(V64&gt;0,AI64*INDEX(Scope_Labor_Rates!$H$6:$H$46,V64-5)*AA64,0)</f>
        <v>0</v>
      </c>
      <c r="AK64" s="178">
        <f>IF(V64&gt;0,P64*INDEX(Scope_Labor_Rates!$K$6:$K$46,V64-5),0)</f>
        <v>0</v>
      </c>
      <c r="AL64" s="181">
        <f>IF(V64&gt;0,AK64*INDEX(Scope_Labor_Rates!$J$6:$J$46,V64-5)*AA64,0)</f>
        <v>0</v>
      </c>
      <c r="AM64" s="178">
        <f>IF(V64&gt;0,P64*INDEX(Scope_Labor_Rates!$M$6:$M$46,V64-5),0)</f>
        <v>0</v>
      </c>
      <c r="AN64" s="178">
        <f>IF(V64&gt;0,AM64*INDEX(Scope_Labor_Rates!$L$6:$L$46,V64-5)*AA64,0)</f>
        <v>0</v>
      </c>
      <c r="AO64" s="178">
        <f>IF(V64&gt;0,P64*INDEX(Scope_Labor_Rates!$O$6:$O$46,V64-5)*AA64,0)</f>
        <v>0</v>
      </c>
      <c r="AP64" s="181">
        <f>IF(V64&gt;0,P64*INDEX(Scope_Labor_Rates!$Q$6:$Q$46,V64-5)*AA64,0)</f>
        <v>0</v>
      </c>
      <c r="AQ64" s="178">
        <f t="shared" si="4"/>
        <v>0</v>
      </c>
      <c r="AR64" s="178">
        <f t="shared" si="5"/>
        <v>0</v>
      </c>
      <c r="AS64" s="178">
        <f t="shared" si="6"/>
        <v>0</v>
      </c>
      <c r="AT64" s="178">
        <f t="shared" si="7"/>
        <v>0</v>
      </c>
      <c r="AU64">
        <f t="shared" si="8"/>
        <v>0</v>
      </c>
    </row>
    <row r="65" spans="1:47">
      <c r="A65" t="str">
        <f>IF(All_Tasks!A65="","",All_Tasks!A65)</f>
        <v/>
      </c>
      <c r="B65" t="str">
        <f>IF(All_Tasks!B65="","",All_Tasks!B65)</f>
        <v/>
      </c>
      <c r="C65" t="str">
        <f>IF(All_Tasks!C65="","",All_Tasks!C65)</f>
        <v/>
      </c>
      <c r="D65" t="str">
        <f>IF(All_Tasks!D65="","",All_Tasks!D65)</f>
        <v/>
      </c>
      <c r="E65" t="str">
        <f>IF(All_Tasks!V65&lt;&gt;"",All_Tasks!V65,IF(All_Tasks!E65&lt;&gt;"",All_Tasks!E65,""))</f>
        <v/>
      </c>
      <c r="F65" t="str">
        <f>IF(All_Tasks!F65="","",All_Tasks!F65)</f>
        <v/>
      </c>
      <c r="G65" t="str">
        <f>IF(All_Tasks!G65="","",All_Tasks!G65)</f>
        <v/>
      </c>
      <c r="H65" s="231" t="str">
        <f>IF(All_Tasks!H65="","",All_Tasks!H65)</f>
        <v/>
      </c>
      <c r="I65" t="str">
        <f>IF(All_Tasks!I65="","",All_Tasks!I65)</f>
        <v/>
      </c>
      <c r="J65" t="str">
        <f>IF(All_Tasks!J65="","",All_Tasks!J65)</f>
        <v/>
      </c>
      <c r="K65" t="str">
        <f>IF(All_Tasks!K65="","",All_Tasks!K65)</f>
        <v/>
      </c>
      <c r="L65" s="231" t="str">
        <f>IF(All_Tasks!L65="","",All_Tasks!L65)</f>
        <v/>
      </c>
      <c r="M65" t="str">
        <f>IF(All_Tasks!M65="","",All_Tasks!M65)</f>
        <v/>
      </c>
      <c r="N65" t="str">
        <f>IF(All_Tasks!N65="","",All_Tasks!N65)</f>
        <v/>
      </c>
      <c r="O65" t="str">
        <f>IF(All_Tasks!O65="","",All_Tasks!O65)</f>
        <v/>
      </c>
      <c r="P65" s="181">
        <f>IF(All_Tasks!P65="",0,All_Tasks!P65)</f>
        <v>0</v>
      </c>
      <c r="Q65" s="181">
        <f>IF(All_Tasks!Q65="",0,All_Tasks!Q65)</f>
        <v>0</v>
      </c>
      <c r="R65" s="181">
        <f>IF(All_Tasks!R65="",0,All_Tasks!R65)</f>
        <v>0</v>
      </c>
      <c r="S65" s="181" t="str">
        <f>IF(All_Tasks!S65="","",All_Tasks!S65)</f>
        <v/>
      </c>
      <c r="T65" t="str">
        <f>IF(All_Tasks!T65="","",All_Tasks!T65)</f>
        <v/>
      </c>
      <c r="U65" t="str">
        <f>IF(All_Tasks!U65="","",All_Tasks!U65)</f>
        <v/>
      </c>
      <c r="V65">
        <f>IF(A65="",0,IFERROR(MATCH(A65,Scope_Labor_Rates!$A$6:$A$46,0)+5,0))</f>
        <v>0</v>
      </c>
      <c r="W65" s="178">
        <f>IF(V65&gt;0,INDEX(Scope_Labor_Rates!$C$6:$C$46,V65-5),0)</f>
        <v>0</v>
      </c>
      <c r="X65" s="178">
        <f>IF(V65&gt;0,INDEX(Scope_Labor_Rates!$C$6:$C$46,V65-5),0)</f>
        <v>0</v>
      </c>
      <c r="Y65" s="180">
        <f>IF(V65&gt;0,INDEX(Scope_Labor_Rates!$S$6:$S$46,V65-5),0)</f>
        <v>0</v>
      </c>
      <c r="Z65" s="180">
        <f>IF(V65&gt;0,INDEX(Scope_Labor_Rates!$R$6:$R$46,V65-5),1)</f>
        <v>1</v>
      </c>
      <c r="AA65" s="231">
        <f t="shared" si="0"/>
        <v>0</v>
      </c>
      <c r="AB65" t="str">
        <f t="shared" si="1"/>
        <v/>
      </c>
      <c r="AC65" s="178" t="str">
        <f t="shared" si="2"/>
        <v/>
      </c>
      <c r="AD65" s="181">
        <f t="shared" si="3"/>
        <v>0</v>
      </c>
      <c r="AE65" s="178">
        <f>IF(V65&gt;0,P65*INDEX(Scope_Labor_Rates!$E$6:$E$46,V65-5),0)</f>
        <v>0</v>
      </c>
      <c r="AF65" s="181">
        <f>IF(V65&gt;0,AE65*INDEX(Scope_Labor_Rates!$D$6:$D$46,V65-5)*AA65,0)</f>
        <v>0</v>
      </c>
      <c r="AG65" s="178">
        <f>IF(V65&gt;0,P65*INDEX(Scope_Labor_Rates!$G$6:$G$46,V65-5),0)</f>
        <v>0</v>
      </c>
      <c r="AH65" s="181">
        <f>IF(V65&gt;0,AG65*INDEX(Scope_Labor_Rates!$F$6:$F$46,V65-5)*AA65,0)</f>
        <v>0</v>
      </c>
      <c r="AI65" s="178">
        <f>IF(V65&gt;0,P65*INDEX(Scope_Labor_Rates!$I$6:$I$46,V65-5),0)</f>
        <v>0</v>
      </c>
      <c r="AJ65" s="181">
        <f>IF(V65&gt;0,AI65*INDEX(Scope_Labor_Rates!$H$6:$H$46,V65-5)*AA65,0)</f>
        <v>0</v>
      </c>
      <c r="AK65" s="178">
        <f>IF(V65&gt;0,P65*INDEX(Scope_Labor_Rates!$K$6:$K$46,V65-5),0)</f>
        <v>0</v>
      </c>
      <c r="AL65" s="181">
        <f>IF(V65&gt;0,AK65*INDEX(Scope_Labor_Rates!$J$6:$J$46,V65-5)*AA65,0)</f>
        <v>0</v>
      </c>
      <c r="AM65" s="178">
        <f>IF(V65&gt;0,P65*INDEX(Scope_Labor_Rates!$M$6:$M$46,V65-5),0)</f>
        <v>0</v>
      </c>
      <c r="AN65" s="178">
        <f>IF(V65&gt;0,AM65*INDEX(Scope_Labor_Rates!$L$6:$L$46,V65-5)*AA65,0)</f>
        <v>0</v>
      </c>
      <c r="AO65" s="178">
        <f>IF(V65&gt;0,P65*INDEX(Scope_Labor_Rates!$O$6:$O$46,V65-5)*AA65,0)</f>
        <v>0</v>
      </c>
      <c r="AP65" s="181">
        <f>IF(V65&gt;0,P65*INDEX(Scope_Labor_Rates!$Q$6:$Q$46,V65-5)*AA65,0)</f>
        <v>0</v>
      </c>
      <c r="AQ65" s="178">
        <f t="shared" si="4"/>
        <v>0</v>
      </c>
      <c r="AR65" s="178">
        <f t="shared" si="5"/>
        <v>0</v>
      </c>
      <c r="AS65" s="178">
        <f t="shared" si="6"/>
        <v>0</v>
      </c>
      <c r="AT65" s="178">
        <f t="shared" si="7"/>
        <v>0</v>
      </c>
      <c r="AU65">
        <f t="shared" si="8"/>
        <v>0</v>
      </c>
    </row>
    <row r="66" spans="1:47">
      <c r="A66" t="str">
        <f>IF(All_Tasks!A66="","",All_Tasks!A66)</f>
        <v/>
      </c>
      <c r="B66" t="str">
        <f>IF(All_Tasks!B66="","",All_Tasks!B66)</f>
        <v/>
      </c>
      <c r="C66" t="str">
        <f>IF(All_Tasks!C66="","",All_Tasks!C66)</f>
        <v/>
      </c>
      <c r="D66" t="str">
        <f>IF(All_Tasks!D66="","",All_Tasks!D66)</f>
        <v/>
      </c>
      <c r="E66" t="str">
        <f>IF(All_Tasks!V66&lt;&gt;"",All_Tasks!V66,IF(All_Tasks!E66&lt;&gt;"",All_Tasks!E66,""))</f>
        <v/>
      </c>
      <c r="F66" t="str">
        <f>IF(All_Tasks!F66="","",All_Tasks!F66)</f>
        <v/>
      </c>
      <c r="G66" t="str">
        <f>IF(All_Tasks!G66="","",All_Tasks!G66)</f>
        <v/>
      </c>
      <c r="H66" s="231" t="str">
        <f>IF(All_Tasks!H66="","",All_Tasks!H66)</f>
        <v/>
      </c>
      <c r="I66" t="str">
        <f>IF(All_Tasks!I66="","",All_Tasks!I66)</f>
        <v/>
      </c>
      <c r="J66" t="str">
        <f>IF(All_Tasks!J66="","",All_Tasks!J66)</f>
        <v/>
      </c>
      <c r="K66" t="str">
        <f>IF(All_Tasks!K66="","",All_Tasks!K66)</f>
        <v/>
      </c>
      <c r="L66" s="231" t="str">
        <f>IF(All_Tasks!L66="","",All_Tasks!L66)</f>
        <v/>
      </c>
      <c r="M66" t="str">
        <f>IF(All_Tasks!M66="","",All_Tasks!M66)</f>
        <v/>
      </c>
      <c r="N66" t="str">
        <f>IF(All_Tasks!N66="","",All_Tasks!N66)</f>
        <v/>
      </c>
      <c r="O66" t="str">
        <f>IF(All_Tasks!O66="","",All_Tasks!O66)</f>
        <v/>
      </c>
      <c r="P66" s="181">
        <f>IF(All_Tasks!P66="",0,All_Tasks!P66)</f>
        <v>0</v>
      </c>
      <c r="Q66" s="181">
        <f>IF(All_Tasks!Q66="",0,All_Tasks!Q66)</f>
        <v>0</v>
      </c>
      <c r="R66" s="181">
        <f>IF(All_Tasks!R66="",0,All_Tasks!R66)</f>
        <v>0</v>
      </c>
      <c r="S66" s="181" t="str">
        <f>IF(All_Tasks!S66="","",All_Tasks!S66)</f>
        <v/>
      </c>
      <c r="T66" t="str">
        <f>IF(All_Tasks!T66="","",All_Tasks!T66)</f>
        <v/>
      </c>
      <c r="U66" t="str">
        <f>IF(All_Tasks!U66="","",All_Tasks!U66)</f>
        <v/>
      </c>
      <c r="V66">
        <f>IF(A66="",0,IFERROR(MATCH(A66,Scope_Labor_Rates!$A$6:$A$46,0)+5,0))</f>
        <v>0</v>
      </c>
      <c r="W66" s="178">
        <f>IF(V66&gt;0,INDEX(Scope_Labor_Rates!$C$6:$C$46,V66-5),0)</f>
        <v>0</v>
      </c>
      <c r="X66" s="178">
        <f>IF(V66&gt;0,INDEX(Scope_Labor_Rates!$C$6:$C$46,V66-5),0)</f>
        <v>0</v>
      </c>
      <c r="Y66" s="180">
        <f>IF(V66&gt;0,INDEX(Scope_Labor_Rates!$S$6:$S$46,V66-5),0)</f>
        <v>0</v>
      </c>
      <c r="Z66" s="180">
        <f>IF(V66&gt;0,INDEX(Scope_Labor_Rates!$R$6:$R$46,V66-5),1)</f>
        <v>1</v>
      </c>
      <c r="AA66" s="231">
        <f t="shared" ref="AA66:AA129" si="9">IF(OR(L66&lt;&gt;"",UPPER(S66)="COMPLETED"),1,0)</f>
        <v>0</v>
      </c>
      <c r="AB66" t="str">
        <f t="shared" ref="AB66:AB129" si="10">IF(L66="","",L66-WEEKDAY(L66,3)+6)</f>
        <v/>
      </c>
      <c r="AC66" s="178" t="str">
        <f t="shared" ref="AC66:AC129" si="11">IF(AB66="","",IF(DAY(AB66)&lt;=23,TEXT(AB66,"MMM-yyyy"),TEXT(EOMONTH(AB66,0)+1,"MMM-yyyy")))</f>
        <v/>
      </c>
      <c r="AD66" s="181">
        <f t="shared" ref="AD66:AD129" si="12">P66*X66*AA66</f>
        <v>0</v>
      </c>
      <c r="AE66" s="178">
        <f>IF(V66&gt;0,P66*INDEX(Scope_Labor_Rates!$E$6:$E$46,V66-5),0)</f>
        <v>0</v>
      </c>
      <c r="AF66" s="181">
        <f>IF(V66&gt;0,AE66*INDEX(Scope_Labor_Rates!$D$6:$D$46,V66-5)*AA66,0)</f>
        <v>0</v>
      </c>
      <c r="AG66" s="178">
        <f>IF(V66&gt;0,P66*INDEX(Scope_Labor_Rates!$G$6:$G$46,V66-5),0)</f>
        <v>0</v>
      </c>
      <c r="AH66" s="181">
        <f>IF(V66&gt;0,AG66*INDEX(Scope_Labor_Rates!$F$6:$F$46,V66-5)*AA66,0)</f>
        <v>0</v>
      </c>
      <c r="AI66" s="178">
        <f>IF(V66&gt;0,P66*INDEX(Scope_Labor_Rates!$I$6:$I$46,V66-5),0)</f>
        <v>0</v>
      </c>
      <c r="AJ66" s="181">
        <f>IF(V66&gt;0,AI66*INDEX(Scope_Labor_Rates!$H$6:$H$46,V66-5)*AA66,0)</f>
        <v>0</v>
      </c>
      <c r="AK66" s="178">
        <f>IF(V66&gt;0,P66*INDEX(Scope_Labor_Rates!$K$6:$K$46,V66-5),0)</f>
        <v>0</v>
      </c>
      <c r="AL66" s="181">
        <f>IF(V66&gt;0,AK66*INDEX(Scope_Labor_Rates!$J$6:$J$46,V66-5)*AA66,0)</f>
        <v>0</v>
      </c>
      <c r="AM66" s="178">
        <f>IF(V66&gt;0,P66*INDEX(Scope_Labor_Rates!$M$6:$M$46,V66-5),0)</f>
        <v>0</v>
      </c>
      <c r="AN66" s="178">
        <f>IF(V66&gt;0,AM66*INDEX(Scope_Labor_Rates!$L$6:$L$46,V66-5)*AA66,0)</f>
        <v>0</v>
      </c>
      <c r="AO66" s="178">
        <f>IF(V66&gt;0,P66*INDEX(Scope_Labor_Rates!$O$6:$O$46,V66-5)*AA66,0)</f>
        <v>0</v>
      </c>
      <c r="AP66" s="181">
        <f>IF(V66&gt;0,P66*INDEX(Scope_Labor_Rates!$Q$6:$Q$46,V66-5)*AA66,0)</f>
        <v>0</v>
      </c>
      <c r="AQ66" s="178">
        <f t="shared" ref="AQ66:AQ129" si="13">AE66+AG66+AI66+AK66+AM66</f>
        <v>0</v>
      </c>
      <c r="AR66" s="178">
        <f t="shared" ref="AR66:AR129" si="14">AF66+AH66+AJ66+AL66+AN66</f>
        <v>0</v>
      </c>
      <c r="AS66" s="178">
        <f t="shared" ref="AS66:AS129" si="15">AO66+AP66</f>
        <v>0</v>
      </c>
      <c r="AT66" s="178">
        <f t="shared" ref="AT66:AT129" si="16">AD66+AR66+AS66</f>
        <v>0</v>
      </c>
      <c r="AU66">
        <f t="shared" ref="AU66:AU129" si="17">AT66*Z66</f>
        <v>0</v>
      </c>
    </row>
    <row r="67" spans="1:47">
      <c r="A67" t="str">
        <f>IF(All_Tasks!A67="","",All_Tasks!A67)</f>
        <v/>
      </c>
      <c r="B67" t="str">
        <f>IF(All_Tasks!B67="","",All_Tasks!B67)</f>
        <v/>
      </c>
      <c r="C67" t="str">
        <f>IF(All_Tasks!C67="","",All_Tasks!C67)</f>
        <v/>
      </c>
      <c r="D67" t="str">
        <f>IF(All_Tasks!D67="","",All_Tasks!D67)</f>
        <v/>
      </c>
      <c r="E67" t="str">
        <f>IF(All_Tasks!V67&lt;&gt;"",All_Tasks!V67,IF(All_Tasks!E67&lt;&gt;"",All_Tasks!E67,""))</f>
        <v/>
      </c>
      <c r="F67" t="str">
        <f>IF(All_Tasks!F67="","",All_Tasks!F67)</f>
        <v/>
      </c>
      <c r="G67" t="str">
        <f>IF(All_Tasks!G67="","",All_Tasks!G67)</f>
        <v/>
      </c>
      <c r="H67" s="231" t="str">
        <f>IF(All_Tasks!H67="","",All_Tasks!H67)</f>
        <v/>
      </c>
      <c r="I67" t="str">
        <f>IF(All_Tasks!I67="","",All_Tasks!I67)</f>
        <v/>
      </c>
      <c r="J67" t="str">
        <f>IF(All_Tasks!J67="","",All_Tasks!J67)</f>
        <v/>
      </c>
      <c r="K67" t="str">
        <f>IF(All_Tasks!K67="","",All_Tasks!K67)</f>
        <v/>
      </c>
      <c r="L67" s="231" t="str">
        <f>IF(All_Tasks!L67="","",All_Tasks!L67)</f>
        <v/>
      </c>
      <c r="M67" t="str">
        <f>IF(All_Tasks!M67="","",All_Tasks!M67)</f>
        <v/>
      </c>
      <c r="N67" t="str">
        <f>IF(All_Tasks!N67="","",All_Tasks!N67)</f>
        <v/>
      </c>
      <c r="O67" t="str">
        <f>IF(All_Tasks!O67="","",All_Tasks!O67)</f>
        <v/>
      </c>
      <c r="P67" s="181">
        <f>IF(All_Tasks!P67="",0,All_Tasks!P67)</f>
        <v>0</v>
      </c>
      <c r="Q67" s="181">
        <f>IF(All_Tasks!Q67="",0,All_Tasks!Q67)</f>
        <v>0</v>
      </c>
      <c r="R67" s="181">
        <f>IF(All_Tasks!R67="",0,All_Tasks!R67)</f>
        <v>0</v>
      </c>
      <c r="S67" s="181" t="str">
        <f>IF(All_Tasks!S67="","",All_Tasks!S67)</f>
        <v/>
      </c>
      <c r="T67" t="str">
        <f>IF(All_Tasks!T67="","",All_Tasks!T67)</f>
        <v/>
      </c>
      <c r="U67" t="str">
        <f>IF(All_Tasks!U67="","",All_Tasks!U67)</f>
        <v/>
      </c>
      <c r="V67">
        <f>IF(A67="",0,IFERROR(MATCH(A67,Scope_Labor_Rates!$A$6:$A$46,0)+5,0))</f>
        <v>0</v>
      </c>
      <c r="W67" s="178">
        <f>IF(V67&gt;0,INDEX(Scope_Labor_Rates!$C$6:$C$46,V67-5),0)</f>
        <v>0</v>
      </c>
      <c r="X67" s="178">
        <f>IF(V67&gt;0,INDEX(Scope_Labor_Rates!$C$6:$C$46,V67-5),0)</f>
        <v>0</v>
      </c>
      <c r="Y67" s="180">
        <f>IF(V67&gt;0,INDEX(Scope_Labor_Rates!$S$6:$S$46,V67-5),0)</f>
        <v>0</v>
      </c>
      <c r="Z67" s="180">
        <f>IF(V67&gt;0,INDEX(Scope_Labor_Rates!$R$6:$R$46,V67-5),1)</f>
        <v>1</v>
      </c>
      <c r="AA67" s="231">
        <f t="shared" si="9"/>
        <v>0</v>
      </c>
      <c r="AB67" t="str">
        <f t="shared" si="10"/>
        <v/>
      </c>
      <c r="AC67" s="178" t="str">
        <f t="shared" si="11"/>
        <v/>
      </c>
      <c r="AD67" s="181">
        <f t="shared" si="12"/>
        <v>0</v>
      </c>
      <c r="AE67" s="178">
        <f>IF(V67&gt;0,P67*INDEX(Scope_Labor_Rates!$E$6:$E$46,V67-5),0)</f>
        <v>0</v>
      </c>
      <c r="AF67" s="181">
        <f>IF(V67&gt;0,AE67*INDEX(Scope_Labor_Rates!$D$6:$D$46,V67-5)*AA67,0)</f>
        <v>0</v>
      </c>
      <c r="AG67" s="178">
        <f>IF(V67&gt;0,P67*INDEX(Scope_Labor_Rates!$G$6:$G$46,V67-5),0)</f>
        <v>0</v>
      </c>
      <c r="AH67" s="181">
        <f>IF(V67&gt;0,AG67*INDEX(Scope_Labor_Rates!$F$6:$F$46,V67-5)*AA67,0)</f>
        <v>0</v>
      </c>
      <c r="AI67" s="178">
        <f>IF(V67&gt;0,P67*INDEX(Scope_Labor_Rates!$I$6:$I$46,V67-5),0)</f>
        <v>0</v>
      </c>
      <c r="AJ67" s="181">
        <f>IF(V67&gt;0,AI67*INDEX(Scope_Labor_Rates!$H$6:$H$46,V67-5)*AA67,0)</f>
        <v>0</v>
      </c>
      <c r="AK67" s="178">
        <f>IF(V67&gt;0,P67*INDEX(Scope_Labor_Rates!$K$6:$K$46,V67-5),0)</f>
        <v>0</v>
      </c>
      <c r="AL67" s="181">
        <f>IF(V67&gt;0,AK67*INDEX(Scope_Labor_Rates!$J$6:$J$46,V67-5)*AA67,0)</f>
        <v>0</v>
      </c>
      <c r="AM67" s="178">
        <f>IF(V67&gt;0,P67*INDEX(Scope_Labor_Rates!$M$6:$M$46,V67-5),0)</f>
        <v>0</v>
      </c>
      <c r="AN67" s="178">
        <f>IF(V67&gt;0,AM67*INDEX(Scope_Labor_Rates!$L$6:$L$46,V67-5)*AA67,0)</f>
        <v>0</v>
      </c>
      <c r="AO67" s="178">
        <f>IF(V67&gt;0,P67*INDEX(Scope_Labor_Rates!$O$6:$O$46,V67-5)*AA67,0)</f>
        <v>0</v>
      </c>
      <c r="AP67" s="181">
        <f>IF(V67&gt;0,P67*INDEX(Scope_Labor_Rates!$Q$6:$Q$46,V67-5)*AA67,0)</f>
        <v>0</v>
      </c>
      <c r="AQ67" s="178">
        <f t="shared" si="13"/>
        <v>0</v>
      </c>
      <c r="AR67" s="178">
        <f t="shared" si="14"/>
        <v>0</v>
      </c>
      <c r="AS67" s="178">
        <f t="shared" si="15"/>
        <v>0</v>
      </c>
      <c r="AT67" s="178">
        <f t="shared" si="16"/>
        <v>0</v>
      </c>
      <c r="AU67">
        <f t="shared" si="17"/>
        <v>0</v>
      </c>
    </row>
    <row r="68" spans="1:47">
      <c r="A68" t="str">
        <f>IF(All_Tasks!A68="","",All_Tasks!A68)</f>
        <v/>
      </c>
      <c r="B68" t="str">
        <f>IF(All_Tasks!B68="","",All_Tasks!B68)</f>
        <v/>
      </c>
      <c r="C68" t="str">
        <f>IF(All_Tasks!C68="","",All_Tasks!C68)</f>
        <v/>
      </c>
      <c r="D68" t="str">
        <f>IF(All_Tasks!D68="","",All_Tasks!D68)</f>
        <v/>
      </c>
      <c r="E68" t="str">
        <f>IF(All_Tasks!V68&lt;&gt;"",All_Tasks!V68,IF(All_Tasks!E68&lt;&gt;"",All_Tasks!E68,""))</f>
        <v/>
      </c>
      <c r="F68" t="str">
        <f>IF(All_Tasks!F68="","",All_Tasks!F68)</f>
        <v/>
      </c>
      <c r="G68" t="str">
        <f>IF(All_Tasks!G68="","",All_Tasks!G68)</f>
        <v/>
      </c>
      <c r="H68" s="231" t="str">
        <f>IF(All_Tasks!H68="","",All_Tasks!H68)</f>
        <v/>
      </c>
      <c r="I68" t="str">
        <f>IF(All_Tasks!I68="","",All_Tasks!I68)</f>
        <v/>
      </c>
      <c r="J68" t="str">
        <f>IF(All_Tasks!J68="","",All_Tasks!J68)</f>
        <v/>
      </c>
      <c r="K68" t="str">
        <f>IF(All_Tasks!K68="","",All_Tasks!K68)</f>
        <v/>
      </c>
      <c r="L68" s="231" t="str">
        <f>IF(All_Tasks!L68="","",All_Tasks!L68)</f>
        <v/>
      </c>
      <c r="M68" t="str">
        <f>IF(All_Tasks!M68="","",All_Tasks!M68)</f>
        <v/>
      </c>
      <c r="N68" t="str">
        <f>IF(All_Tasks!N68="","",All_Tasks!N68)</f>
        <v/>
      </c>
      <c r="O68" t="str">
        <f>IF(All_Tasks!O68="","",All_Tasks!O68)</f>
        <v/>
      </c>
      <c r="P68" s="181">
        <f>IF(All_Tasks!P68="",0,All_Tasks!P68)</f>
        <v>0</v>
      </c>
      <c r="Q68" s="181">
        <f>IF(All_Tasks!Q68="",0,All_Tasks!Q68)</f>
        <v>0</v>
      </c>
      <c r="R68" s="181">
        <f>IF(All_Tasks!R68="",0,All_Tasks!R68)</f>
        <v>0</v>
      </c>
      <c r="S68" s="181" t="str">
        <f>IF(All_Tasks!S68="","",All_Tasks!S68)</f>
        <v/>
      </c>
      <c r="T68" t="str">
        <f>IF(All_Tasks!T68="","",All_Tasks!T68)</f>
        <v/>
      </c>
      <c r="U68" t="str">
        <f>IF(All_Tasks!U68="","",All_Tasks!U68)</f>
        <v/>
      </c>
      <c r="V68">
        <f>IF(A68="",0,IFERROR(MATCH(A68,Scope_Labor_Rates!$A$6:$A$46,0)+5,0))</f>
        <v>0</v>
      </c>
      <c r="W68" s="178">
        <f>IF(V68&gt;0,INDEX(Scope_Labor_Rates!$C$6:$C$46,V68-5),0)</f>
        <v>0</v>
      </c>
      <c r="X68" s="178">
        <f>IF(V68&gt;0,INDEX(Scope_Labor_Rates!$C$6:$C$46,V68-5),0)</f>
        <v>0</v>
      </c>
      <c r="Y68" s="180">
        <f>IF(V68&gt;0,INDEX(Scope_Labor_Rates!$S$6:$S$46,V68-5),0)</f>
        <v>0</v>
      </c>
      <c r="Z68" s="180">
        <f>IF(V68&gt;0,INDEX(Scope_Labor_Rates!$R$6:$R$46,V68-5),1)</f>
        <v>1</v>
      </c>
      <c r="AA68" s="231">
        <f t="shared" si="9"/>
        <v>0</v>
      </c>
      <c r="AB68" t="str">
        <f t="shared" si="10"/>
        <v/>
      </c>
      <c r="AC68" s="178" t="str">
        <f t="shared" si="11"/>
        <v/>
      </c>
      <c r="AD68" s="181">
        <f t="shared" si="12"/>
        <v>0</v>
      </c>
      <c r="AE68" s="178">
        <f>IF(V68&gt;0,P68*INDEX(Scope_Labor_Rates!$E$6:$E$46,V68-5),0)</f>
        <v>0</v>
      </c>
      <c r="AF68" s="181">
        <f>IF(V68&gt;0,AE68*INDEX(Scope_Labor_Rates!$D$6:$D$46,V68-5)*AA68,0)</f>
        <v>0</v>
      </c>
      <c r="AG68" s="178">
        <f>IF(V68&gt;0,P68*INDEX(Scope_Labor_Rates!$G$6:$G$46,V68-5),0)</f>
        <v>0</v>
      </c>
      <c r="AH68" s="181">
        <f>IF(V68&gt;0,AG68*INDEX(Scope_Labor_Rates!$F$6:$F$46,V68-5)*AA68,0)</f>
        <v>0</v>
      </c>
      <c r="AI68" s="178">
        <f>IF(V68&gt;0,P68*INDEX(Scope_Labor_Rates!$I$6:$I$46,V68-5),0)</f>
        <v>0</v>
      </c>
      <c r="AJ68" s="181">
        <f>IF(V68&gt;0,AI68*INDEX(Scope_Labor_Rates!$H$6:$H$46,V68-5)*AA68,0)</f>
        <v>0</v>
      </c>
      <c r="AK68" s="178">
        <f>IF(V68&gt;0,P68*INDEX(Scope_Labor_Rates!$K$6:$K$46,V68-5),0)</f>
        <v>0</v>
      </c>
      <c r="AL68" s="181">
        <f>IF(V68&gt;0,AK68*INDEX(Scope_Labor_Rates!$J$6:$J$46,V68-5)*AA68,0)</f>
        <v>0</v>
      </c>
      <c r="AM68" s="178">
        <f>IF(V68&gt;0,P68*INDEX(Scope_Labor_Rates!$M$6:$M$46,V68-5),0)</f>
        <v>0</v>
      </c>
      <c r="AN68" s="178">
        <f>IF(V68&gt;0,AM68*INDEX(Scope_Labor_Rates!$L$6:$L$46,V68-5)*AA68,0)</f>
        <v>0</v>
      </c>
      <c r="AO68" s="178">
        <f>IF(V68&gt;0,P68*INDEX(Scope_Labor_Rates!$O$6:$O$46,V68-5)*AA68,0)</f>
        <v>0</v>
      </c>
      <c r="AP68" s="181">
        <f>IF(V68&gt;0,P68*INDEX(Scope_Labor_Rates!$Q$6:$Q$46,V68-5)*AA68,0)</f>
        <v>0</v>
      </c>
      <c r="AQ68" s="178">
        <f t="shared" si="13"/>
        <v>0</v>
      </c>
      <c r="AR68" s="178">
        <f t="shared" si="14"/>
        <v>0</v>
      </c>
      <c r="AS68" s="178">
        <f t="shared" si="15"/>
        <v>0</v>
      </c>
      <c r="AT68" s="178">
        <f t="shared" si="16"/>
        <v>0</v>
      </c>
      <c r="AU68">
        <f t="shared" si="17"/>
        <v>0</v>
      </c>
    </row>
    <row r="69" spans="1:47">
      <c r="A69" t="str">
        <f>IF(All_Tasks!A69="","",All_Tasks!A69)</f>
        <v/>
      </c>
      <c r="B69" t="str">
        <f>IF(All_Tasks!B69="","",All_Tasks!B69)</f>
        <v/>
      </c>
      <c r="C69" t="str">
        <f>IF(All_Tasks!C69="","",All_Tasks!C69)</f>
        <v/>
      </c>
      <c r="D69" t="str">
        <f>IF(All_Tasks!D69="","",All_Tasks!D69)</f>
        <v/>
      </c>
      <c r="E69" t="str">
        <f>IF(All_Tasks!V69&lt;&gt;"",All_Tasks!V69,IF(All_Tasks!E69&lt;&gt;"",All_Tasks!E69,""))</f>
        <v/>
      </c>
      <c r="F69" t="str">
        <f>IF(All_Tasks!F69="","",All_Tasks!F69)</f>
        <v/>
      </c>
      <c r="G69" t="str">
        <f>IF(All_Tasks!G69="","",All_Tasks!G69)</f>
        <v/>
      </c>
      <c r="H69" s="231" t="str">
        <f>IF(All_Tasks!H69="","",All_Tasks!H69)</f>
        <v/>
      </c>
      <c r="I69" t="str">
        <f>IF(All_Tasks!I69="","",All_Tasks!I69)</f>
        <v/>
      </c>
      <c r="J69" t="str">
        <f>IF(All_Tasks!J69="","",All_Tasks!J69)</f>
        <v/>
      </c>
      <c r="K69" t="str">
        <f>IF(All_Tasks!K69="","",All_Tasks!K69)</f>
        <v/>
      </c>
      <c r="L69" s="231" t="str">
        <f>IF(All_Tasks!L69="","",All_Tasks!L69)</f>
        <v/>
      </c>
      <c r="M69" t="str">
        <f>IF(All_Tasks!M69="","",All_Tasks!M69)</f>
        <v/>
      </c>
      <c r="N69" t="str">
        <f>IF(All_Tasks!N69="","",All_Tasks!N69)</f>
        <v/>
      </c>
      <c r="O69" t="str">
        <f>IF(All_Tasks!O69="","",All_Tasks!O69)</f>
        <v/>
      </c>
      <c r="P69" s="181">
        <f>IF(All_Tasks!P69="",0,All_Tasks!P69)</f>
        <v>0</v>
      </c>
      <c r="Q69" s="181">
        <f>IF(All_Tasks!Q69="",0,All_Tasks!Q69)</f>
        <v>0</v>
      </c>
      <c r="R69" s="181">
        <f>IF(All_Tasks!R69="",0,All_Tasks!R69)</f>
        <v>0</v>
      </c>
      <c r="S69" s="181" t="str">
        <f>IF(All_Tasks!S69="","",All_Tasks!S69)</f>
        <v/>
      </c>
      <c r="T69" t="str">
        <f>IF(All_Tasks!T69="","",All_Tasks!T69)</f>
        <v/>
      </c>
      <c r="U69" t="str">
        <f>IF(All_Tasks!U69="","",All_Tasks!U69)</f>
        <v/>
      </c>
      <c r="V69">
        <f>IF(A69="",0,IFERROR(MATCH(A69,Scope_Labor_Rates!$A$6:$A$46,0)+5,0))</f>
        <v>0</v>
      </c>
      <c r="W69" s="178">
        <f>IF(V69&gt;0,INDEX(Scope_Labor_Rates!$C$6:$C$46,V69-5),0)</f>
        <v>0</v>
      </c>
      <c r="X69" s="178">
        <f>IF(V69&gt;0,INDEX(Scope_Labor_Rates!$C$6:$C$46,V69-5),0)</f>
        <v>0</v>
      </c>
      <c r="Y69" s="180">
        <f>IF(V69&gt;0,INDEX(Scope_Labor_Rates!$S$6:$S$46,V69-5),0)</f>
        <v>0</v>
      </c>
      <c r="Z69" s="180">
        <f>IF(V69&gt;0,INDEX(Scope_Labor_Rates!$R$6:$R$46,V69-5),1)</f>
        <v>1</v>
      </c>
      <c r="AA69" s="231">
        <f t="shared" si="9"/>
        <v>0</v>
      </c>
      <c r="AB69" t="str">
        <f t="shared" si="10"/>
        <v/>
      </c>
      <c r="AC69" s="178" t="str">
        <f t="shared" si="11"/>
        <v/>
      </c>
      <c r="AD69" s="181">
        <f t="shared" si="12"/>
        <v>0</v>
      </c>
      <c r="AE69" s="178">
        <f>IF(V69&gt;0,P69*INDEX(Scope_Labor_Rates!$E$6:$E$46,V69-5),0)</f>
        <v>0</v>
      </c>
      <c r="AF69" s="181">
        <f>IF(V69&gt;0,AE69*INDEX(Scope_Labor_Rates!$D$6:$D$46,V69-5)*AA69,0)</f>
        <v>0</v>
      </c>
      <c r="AG69" s="178">
        <f>IF(V69&gt;0,P69*INDEX(Scope_Labor_Rates!$G$6:$G$46,V69-5),0)</f>
        <v>0</v>
      </c>
      <c r="AH69" s="181">
        <f>IF(V69&gt;0,AG69*INDEX(Scope_Labor_Rates!$F$6:$F$46,V69-5)*AA69,0)</f>
        <v>0</v>
      </c>
      <c r="AI69" s="178">
        <f>IF(V69&gt;0,P69*INDEX(Scope_Labor_Rates!$I$6:$I$46,V69-5),0)</f>
        <v>0</v>
      </c>
      <c r="AJ69" s="181">
        <f>IF(V69&gt;0,AI69*INDEX(Scope_Labor_Rates!$H$6:$H$46,V69-5)*AA69,0)</f>
        <v>0</v>
      </c>
      <c r="AK69" s="178">
        <f>IF(V69&gt;0,P69*INDEX(Scope_Labor_Rates!$K$6:$K$46,V69-5),0)</f>
        <v>0</v>
      </c>
      <c r="AL69" s="181">
        <f>IF(V69&gt;0,AK69*INDEX(Scope_Labor_Rates!$J$6:$J$46,V69-5)*AA69,0)</f>
        <v>0</v>
      </c>
      <c r="AM69" s="178">
        <f>IF(V69&gt;0,P69*INDEX(Scope_Labor_Rates!$M$6:$M$46,V69-5),0)</f>
        <v>0</v>
      </c>
      <c r="AN69" s="178">
        <f>IF(V69&gt;0,AM69*INDEX(Scope_Labor_Rates!$L$6:$L$46,V69-5)*AA69,0)</f>
        <v>0</v>
      </c>
      <c r="AO69" s="178">
        <f>IF(V69&gt;0,P69*INDEX(Scope_Labor_Rates!$O$6:$O$46,V69-5)*AA69,0)</f>
        <v>0</v>
      </c>
      <c r="AP69" s="181">
        <f>IF(V69&gt;0,P69*INDEX(Scope_Labor_Rates!$Q$6:$Q$46,V69-5)*AA69,0)</f>
        <v>0</v>
      </c>
      <c r="AQ69" s="178">
        <f t="shared" si="13"/>
        <v>0</v>
      </c>
      <c r="AR69" s="178">
        <f t="shared" si="14"/>
        <v>0</v>
      </c>
      <c r="AS69" s="178">
        <f t="shared" si="15"/>
        <v>0</v>
      </c>
      <c r="AT69" s="178">
        <f t="shared" si="16"/>
        <v>0</v>
      </c>
      <c r="AU69">
        <f t="shared" si="17"/>
        <v>0</v>
      </c>
    </row>
    <row r="70" spans="1:47">
      <c r="A70" t="str">
        <f>IF(All_Tasks!A70="","",All_Tasks!A70)</f>
        <v/>
      </c>
      <c r="B70" t="str">
        <f>IF(All_Tasks!B70="","",All_Tasks!B70)</f>
        <v/>
      </c>
      <c r="C70" t="str">
        <f>IF(All_Tasks!C70="","",All_Tasks!C70)</f>
        <v/>
      </c>
      <c r="D70" t="str">
        <f>IF(All_Tasks!D70="","",All_Tasks!D70)</f>
        <v/>
      </c>
      <c r="E70" t="str">
        <f>IF(All_Tasks!V70&lt;&gt;"",All_Tasks!V70,IF(All_Tasks!E70&lt;&gt;"",All_Tasks!E70,""))</f>
        <v/>
      </c>
      <c r="F70" t="str">
        <f>IF(All_Tasks!F70="","",All_Tasks!F70)</f>
        <v/>
      </c>
      <c r="G70" t="str">
        <f>IF(All_Tasks!G70="","",All_Tasks!G70)</f>
        <v/>
      </c>
      <c r="H70" s="231" t="str">
        <f>IF(All_Tasks!H70="","",All_Tasks!H70)</f>
        <v/>
      </c>
      <c r="I70" t="str">
        <f>IF(All_Tasks!I70="","",All_Tasks!I70)</f>
        <v/>
      </c>
      <c r="J70" t="str">
        <f>IF(All_Tasks!J70="","",All_Tasks!J70)</f>
        <v/>
      </c>
      <c r="K70" t="str">
        <f>IF(All_Tasks!K70="","",All_Tasks!K70)</f>
        <v/>
      </c>
      <c r="L70" s="231" t="str">
        <f>IF(All_Tasks!L70="","",All_Tasks!L70)</f>
        <v/>
      </c>
      <c r="M70" t="str">
        <f>IF(All_Tasks!M70="","",All_Tasks!M70)</f>
        <v/>
      </c>
      <c r="N70" t="str">
        <f>IF(All_Tasks!N70="","",All_Tasks!N70)</f>
        <v/>
      </c>
      <c r="O70" t="str">
        <f>IF(All_Tasks!O70="","",All_Tasks!O70)</f>
        <v/>
      </c>
      <c r="P70" s="181">
        <f>IF(All_Tasks!P70="",0,All_Tasks!P70)</f>
        <v>0</v>
      </c>
      <c r="Q70" s="181">
        <f>IF(All_Tasks!Q70="",0,All_Tasks!Q70)</f>
        <v>0</v>
      </c>
      <c r="R70" s="181">
        <f>IF(All_Tasks!R70="",0,All_Tasks!R70)</f>
        <v>0</v>
      </c>
      <c r="S70" s="181" t="str">
        <f>IF(All_Tasks!S70="","",All_Tasks!S70)</f>
        <v/>
      </c>
      <c r="T70" t="str">
        <f>IF(All_Tasks!T70="","",All_Tasks!T70)</f>
        <v/>
      </c>
      <c r="U70" t="str">
        <f>IF(All_Tasks!U70="","",All_Tasks!U70)</f>
        <v/>
      </c>
      <c r="V70">
        <f>IF(A70="",0,IFERROR(MATCH(A70,Scope_Labor_Rates!$A$6:$A$46,0)+5,0))</f>
        <v>0</v>
      </c>
      <c r="W70" s="178">
        <f>IF(V70&gt;0,INDEX(Scope_Labor_Rates!$C$6:$C$46,V70-5),0)</f>
        <v>0</v>
      </c>
      <c r="X70" s="178">
        <f>IF(V70&gt;0,INDEX(Scope_Labor_Rates!$C$6:$C$46,V70-5),0)</f>
        <v>0</v>
      </c>
      <c r="Y70" s="180">
        <f>IF(V70&gt;0,INDEX(Scope_Labor_Rates!$S$6:$S$46,V70-5),0)</f>
        <v>0</v>
      </c>
      <c r="Z70" s="180">
        <f>IF(V70&gt;0,INDEX(Scope_Labor_Rates!$R$6:$R$46,V70-5),1)</f>
        <v>1</v>
      </c>
      <c r="AA70" s="231">
        <f t="shared" si="9"/>
        <v>0</v>
      </c>
      <c r="AB70" t="str">
        <f t="shared" si="10"/>
        <v/>
      </c>
      <c r="AC70" s="178" t="str">
        <f t="shared" si="11"/>
        <v/>
      </c>
      <c r="AD70" s="181">
        <f t="shared" si="12"/>
        <v>0</v>
      </c>
      <c r="AE70" s="178">
        <f>IF(V70&gt;0,P70*INDEX(Scope_Labor_Rates!$E$6:$E$46,V70-5),0)</f>
        <v>0</v>
      </c>
      <c r="AF70" s="181">
        <f>IF(V70&gt;0,AE70*INDEX(Scope_Labor_Rates!$D$6:$D$46,V70-5)*AA70,0)</f>
        <v>0</v>
      </c>
      <c r="AG70" s="178">
        <f>IF(V70&gt;0,P70*INDEX(Scope_Labor_Rates!$G$6:$G$46,V70-5),0)</f>
        <v>0</v>
      </c>
      <c r="AH70" s="181">
        <f>IF(V70&gt;0,AG70*INDEX(Scope_Labor_Rates!$F$6:$F$46,V70-5)*AA70,0)</f>
        <v>0</v>
      </c>
      <c r="AI70" s="178">
        <f>IF(V70&gt;0,P70*INDEX(Scope_Labor_Rates!$I$6:$I$46,V70-5),0)</f>
        <v>0</v>
      </c>
      <c r="AJ70" s="181">
        <f>IF(V70&gt;0,AI70*INDEX(Scope_Labor_Rates!$H$6:$H$46,V70-5)*AA70,0)</f>
        <v>0</v>
      </c>
      <c r="AK70" s="178">
        <f>IF(V70&gt;0,P70*INDEX(Scope_Labor_Rates!$K$6:$K$46,V70-5),0)</f>
        <v>0</v>
      </c>
      <c r="AL70" s="181">
        <f>IF(V70&gt;0,AK70*INDEX(Scope_Labor_Rates!$J$6:$J$46,V70-5)*AA70,0)</f>
        <v>0</v>
      </c>
      <c r="AM70" s="178">
        <f>IF(V70&gt;0,P70*INDEX(Scope_Labor_Rates!$M$6:$M$46,V70-5),0)</f>
        <v>0</v>
      </c>
      <c r="AN70" s="178">
        <f>IF(V70&gt;0,AM70*INDEX(Scope_Labor_Rates!$L$6:$L$46,V70-5)*AA70,0)</f>
        <v>0</v>
      </c>
      <c r="AO70" s="178">
        <f>IF(V70&gt;0,P70*INDEX(Scope_Labor_Rates!$O$6:$O$46,V70-5)*AA70,0)</f>
        <v>0</v>
      </c>
      <c r="AP70" s="181">
        <f>IF(V70&gt;0,P70*INDEX(Scope_Labor_Rates!$Q$6:$Q$46,V70-5)*AA70,0)</f>
        <v>0</v>
      </c>
      <c r="AQ70" s="178">
        <f t="shared" si="13"/>
        <v>0</v>
      </c>
      <c r="AR70" s="178">
        <f t="shared" si="14"/>
        <v>0</v>
      </c>
      <c r="AS70" s="178">
        <f t="shared" si="15"/>
        <v>0</v>
      </c>
      <c r="AT70" s="178">
        <f t="shared" si="16"/>
        <v>0</v>
      </c>
      <c r="AU70">
        <f t="shared" si="17"/>
        <v>0</v>
      </c>
    </row>
    <row r="71" spans="1:47">
      <c r="A71" t="str">
        <f>IF(All_Tasks!A71="","",All_Tasks!A71)</f>
        <v/>
      </c>
      <c r="B71" t="str">
        <f>IF(All_Tasks!B71="","",All_Tasks!B71)</f>
        <v/>
      </c>
      <c r="C71" t="str">
        <f>IF(All_Tasks!C71="","",All_Tasks!C71)</f>
        <v/>
      </c>
      <c r="D71" t="str">
        <f>IF(All_Tasks!D71="","",All_Tasks!D71)</f>
        <v/>
      </c>
      <c r="E71" t="str">
        <f>IF(All_Tasks!V71&lt;&gt;"",All_Tasks!V71,IF(All_Tasks!E71&lt;&gt;"",All_Tasks!E71,""))</f>
        <v/>
      </c>
      <c r="F71" t="str">
        <f>IF(All_Tasks!F71="","",All_Tasks!F71)</f>
        <v/>
      </c>
      <c r="G71" t="str">
        <f>IF(All_Tasks!G71="","",All_Tasks!G71)</f>
        <v/>
      </c>
      <c r="H71" s="231" t="str">
        <f>IF(All_Tasks!H71="","",All_Tasks!H71)</f>
        <v/>
      </c>
      <c r="I71" t="str">
        <f>IF(All_Tasks!I71="","",All_Tasks!I71)</f>
        <v/>
      </c>
      <c r="J71" t="str">
        <f>IF(All_Tasks!J71="","",All_Tasks!J71)</f>
        <v/>
      </c>
      <c r="K71" t="str">
        <f>IF(All_Tasks!K71="","",All_Tasks!K71)</f>
        <v/>
      </c>
      <c r="L71" s="231" t="str">
        <f>IF(All_Tasks!L71="","",All_Tasks!L71)</f>
        <v/>
      </c>
      <c r="M71" t="str">
        <f>IF(All_Tasks!M71="","",All_Tasks!M71)</f>
        <v/>
      </c>
      <c r="N71" t="str">
        <f>IF(All_Tasks!N71="","",All_Tasks!N71)</f>
        <v/>
      </c>
      <c r="O71" t="str">
        <f>IF(All_Tasks!O71="","",All_Tasks!O71)</f>
        <v/>
      </c>
      <c r="P71" s="181">
        <f>IF(All_Tasks!P71="",0,All_Tasks!P71)</f>
        <v>0</v>
      </c>
      <c r="Q71" s="181">
        <f>IF(All_Tasks!Q71="",0,All_Tasks!Q71)</f>
        <v>0</v>
      </c>
      <c r="R71" s="181">
        <f>IF(All_Tasks!R71="",0,All_Tasks!R71)</f>
        <v>0</v>
      </c>
      <c r="S71" s="181" t="str">
        <f>IF(All_Tasks!S71="","",All_Tasks!S71)</f>
        <v/>
      </c>
      <c r="T71" t="str">
        <f>IF(All_Tasks!T71="","",All_Tasks!T71)</f>
        <v/>
      </c>
      <c r="U71" t="str">
        <f>IF(All_Tasks!U71="","",All_Tasks!U71)</f>
        <v/>
      </c>
      <c r="V71">
        <f>IF(A71="",0,IFERROR(MATCH(A71,Scope_Labor_Rates!$A$6:$A$46,0)+5,0))</f>
        <v>0</v>
      </c>
      <c r="W71" s="178">
        <f>IF(V71&gt;0,INDEX(Scope_Labor_Rates!$C$6:$C$46,V71-5),0)</f>
        <v>0</v>
      </c>
      <c r="X71" s="178">
        <f>IF(V71&gt;0,INDEX(Scope_Labor_Rates!$C$6:$C$46,V71-5),0)</f>
        <v>0</v>
      </c>
      <c r="Y71" s="180">
        <f>IF(V71&gt;0,INDEX(Scope_Labor_Rates!$S$6:$S$46,V71-5),0)</f>
        <v>0</v>
      </c>
      <c r="Z71" s="180">
        <f>IF(V71&gt;0,INDEX(Scope_Labor_Rates!$R$6:$R$46,V71-5),1)</f>
        <v>1</v>
      </c>
      <c r="AA71" s="231">
        <f t="shared" si="9"/>
        <v>0</v>
      </c>
      <c r="AB71" t="str">
        <f t="shared" si="10"/>
        <v/>
      </c>
      <c r="AC71" s="178" t="str">
        <f t="shared" si="11"/>
        <v/>
      </c>
      <c r="AD71" s="181">
        <f t="shared" si="12"/>
        <v>0</v>
      </c>
      <c r="AE71" s="178">
        <f>IF(V71&gt;0,P71*INDEX(Scope_Labor_Rates!$E$6:$E$46,V71-5),0)</f>
        <v>0</v>
      </c>
      <c r="AF71" s="181">
        <f>IF(V71&gt;0,AE71*INDEX(Scope_Labor_Rates!$D$6:$D$46,V71-5)*AA71,0)</f>
        <v>0</v>
      </c>
      <c r="AG71" s="178">
        <f>IF(V71&gt;0,P71*INDEX(Scope_Labor_Rates!$G$6:$G$46,V71-5),0)</f>
        <v>0</v>
      </c>
      <c r="AH71" s="181">
        <f>IF(V71&gt;0,AG71*INDEX(Scope_Labor_Rates!$F$6:$F$46,V71-5)*AA71,0)</f>
        <v>0</v>
      </c>
      <c r="AI71" s="178">
        <f>IF(V71&gt;0,P71*INDEX(Scope_Labor_Rates!$I$6:$I$46,V71-5),0)</f>
        <v>0</v>
      </c>
      <c r="AJ71" s="181">
        <f>IF(V71&gt;0,AI71*INDEX(Scope_Labor_Rates!$H$6:$H$46,V71-5)*AA71,0)</f>
        <v>0</v>
      </c>
      <c r="AK71" s="178">
        <f>IF(V71&gt;0,P71*INDEX(Scope_Labor_Rates!$K$6:$K$46,V71-5),0)</f>
        <v>0</v>
      </c>
      <c r="AL71" s="181">
        <f>IF(V71&gt;0,AK71*INDEX(Scope_Labor_Rates!$J$6:$J$46,V71-5)*AA71,0)</f>
        <v>0</v>
      </c>
      <c r="AM71" s="178">
        <f>IF(V71&gt;0,P71*INDEX(Scope_Labor_Rates!$M$6:$M$46,V71-5),0)</f>
        <v>0</v>
      </c>
      <c r="AN71" s="178">
        <f>IF(V71&gt;0,AM71*INDEX(Scope_Labor_Rates!$L$6:$L$46,V71-5)*AA71,0)</f>
        <v>0</v>
      </c>
      <c r="AO71" s="178">
        <f>IF(V71&gt;0,P71*INDEX(Scope_Labor_Rates!$O$6:$O$46,V71-5)*AA71,0)</f>
        <v>0</v>
      </c>
      <c r="AP71" s="181">
        <f>IF(V71&gt;0,P71*INDEX(Scope_Labor_Rates!$Q$6:$Q$46,V71-5)*AA71,0)</f>
        <v>0</v>
      </c>
      <c r="AQ71" s="178">
        <f t="shared" si="13"/>
        <v>0</v>
      </c>
      <c r="AR71" s="178">
        <f t="shared" si="14"/>
        <v>0</v>
      </c>
      <c r="AS71" s="178">
        <f t="shared" si="15"/>
        <v>0</v>
      </c>
      <c r="AT71" s="178">
        <f t="shared" si="16"/>
        <v>0</v>
      </c>
      <c r="AU71">
        <f t="shared" si="17"/>
        <v>0</v>
      </c>
    </row>
    <row r="72" spans="1:47">
      <c r="A72" t="str">
        <f>IF(All_Tasks!A72="","",All_Tasks!A72)</f>
        <v/>
      </c>
      <c r="B72" t="str">
        <f>IF(All_Tasks!B72="","",All_Tasks!B72)</f>
        <v/>
      </c>
      <c r="C72" t="str">
        <f>IF(All_Tasks!C72="","",All_Tasks!C72)</f>
        <v/>
      </c>
      <c r="D72" t="str">
        <f>IF(All_Tasks!D72="","",All_Tasks!D72)</f>
        <v/>
      </c>
      <c r="E72" t="str">
        <f>IF(All_Tasks!V72&lt;&gt;"",All_Tasks!V72,IF(All_Tasks!E72&lt;&gt;"",All_Tasks!E72,""))</f>
        <v/>
      </c>
      <c r="F72" t="str">
        <f>IF(All_Tasks!F72="","",All_Tasks!F72)</f>
        <v/>
      </c>
      <c r="G72" t="str">
        <f>IF(All_Tasks!G72="","",All_Tasks!G72)</f>
        <v/>
      </c>
      <c r="H72" s="231" t="str">
        <f>IF(All_Tasks!H72="","",All_Tasks!H72)</f>
        <v/>
      </c>
      <c r="I72" t="str">
        <f>IF(All_Tasks!I72="","",All_Tasks!I72)</f>
        <v/>
      </c>
      <c r="J72" t="str">
        <f>IF(All_Tasks!J72="","",All_Tasks!J72)</f>
        <v/>
      </c>
      <c r="K72" t="str">
        <f>IF(All_Tasks!K72="","",All_Tasks!K72)</f>
        <v/>
      </c>
      <c r="L72" s="231" t="str">
        <f>IF(All_Tasks!L72="","",All_Tasks!L72)</f>
        <v/>
      </c>
      <c r="M72" t="str">
        <f>IF(All_Tasks!M72="","",All_Tasks!M72)</f>
        <v/>
      </c>
      <c r="N72" t="str">
        <f>IF(All_Tasks!N72="","",All_Tasks!N72)</f>
        <v/>
      </c>
      <c r="O72" t="str">
        <f>IF(All_Tasks!O72="","",All_Tasks!O72)</f>
        <v/>
      </c>
      <c r="P72" s="181">
        <f>IF(All_Tasks!P72="",0,All_Tasks!P72)</f>
        <v>0</v>
      </c>
      <c r="Q72" s="181">
        <f>IF(All_Tasks!Q72="",0,All_Tasks!Q72)</f>
        <v>0</v>
      </c>
      <c r="R72" s="181">
        <f>IF(All_Tasks!R72="",0,All_Tasks!R72)</f>
        <v>0</v>
      </c>
      <c r="S72" s="181" t="str">
        <f>IF(All_Tasks!S72="","",All_Tasks!S72)</f>
        <v/>
      </c>
      <c r="T72" t="str">
        <f>IF(All_Tasks!T72="","",All_Tasks!T72)</f>
        <v/>
      </c>
      <c r="U72" t="str">
        <f>IF(All_Tasks!U72="","",All_Tasks!U72)</f>
        <v/>
      </c>
      <c r="V72">
        <f>IF(A72="",0,IFERROR(MATCH(A72,Scope_Labor_Rates!$A$6:$A$46,0)+5,0))</f>
        <v>0</v>
      </c>
      <c r="W72" s="178">
        <f>IF(V72&gt;0,INDEX(Scope_Labor_Rates!$C$6:$C$46,V72-5),0)</f>
        <v>0</v>
      </c>
      <c r="X72" s="178">
        <f>IF(V72&gt;0,INDEX(Scope_Labor_Rates!$C$6:$C$46,V72-5),0)</f>
        <v>0</v>
      </c>
      <c r="Y72" s="180">
        <f>IF(V72&gt;0,INDEX(Scope_Labor_Rates!$S$6:$S$46,V72-5),0)</f>
        <v>0</v>
      </c>
      <c r="Z72" s="180">
        <f>IF(V72&gt;0,INDEX(Scope_Labor_Rates!$R$6:$R$46,V72-5),1)</f>
        <v>1</v>
      </c>
      <c r="AA72" s="231">
        <f t="shared" si="9"/>
        <v>0</v>
      </c>
      <c r="AB72" t="str">
        <f t="shared" si="10"/>
        <v/>
      </c>
      <c r="AC72" s="178" t="str">
        <f t="shared" si="11"/>
        <v/>
      </c>
      <c r="AD72" s="181">
        <f t="shared" si="12"/>
        <v>0</v>
      </c>
      <c r="AE72" s="178">
        <f>IF(V72&gt;0,P72*INDEX(Scope_Labor_Rates!$E$6:$E$46,V72-5),0)</f>
        <v>0</v>
      </c>
      <c r="AF72" s="181">
        <f>IF(V72&gt;0,AE72*INDEX(Scope_Labor_Rates!$D$6:$D$46,V72-5)*AA72,0)</f>
        <v>0</v>
      </c>
      <c r="AG72" s="178">
        <f>IF(V72&gt;0,P72*INDEX(Scope_Labor_Rates!$G$6:$G$46,V72-5),0)</f>
        <v>0</v>
      </c>
      <c r="AH72" s="181">
        <f>IF(V72&gt;0,AG72*INDEX(Scope_Labor_Rates!$F$6:$F$46,V72-5)*AA72,0)</f>
        <v>0</v>
      </c>
      <c r="AI72" s="178">
        <f>IF(V72&gt;0,P72*INDEX(Scope_Labor_Rates!$I$6:$I$46,V72-5),0)</f>
        <v>0</v>
      </c>
      <c r="AJ72" s="181">
        <f>IF(V72&gt;0,AI72*INDEX(Scope_Labor_Rates!$H$6:$H$46,V72-5)*AA72,0)</f>
        <v>0</v>
      </c>
      <c r="AK72" s="178">
        <f>IF(V72&gt;0,P72*INDEX(Scope_Labor_Rates!$K$6:$K$46,V72-5),0)</f>
        <v>0</v>
      </c>
      <c r="AL72" s="181">
        <f>IF(V72&gt;0,AK72*INDEX(Scope_Labor_Rates!$J$6:$J$46,V72-5)*AA72,0)</f>
        <v>0</v>
      </c>
      <c r="AM72" s="178">
        <f>IF(V72&gt;0,P72*INDEX(Scope_Labor_Rates!$M$6:$M$46,V72-5),0)</f>
        <v>0</v>
      </c>
      <c r="AN72" s="178">
        <f>IF(V72&gt;0,AM72*INDEX(Scope_Labor_Rates!$L$6:$L$46,V72-5)*AA72,0)</f>
        <v>0</v>
      </c>
      <c r="AO72" s="178">
        <f>IF(V72&gt;0,P72*INDEX(Scope_Labor_Rates!$O$6:$O$46,V72-5)*AA72,0)</f>
        <v>0</v>
      </c>
      <c r="AP72" s="181">
        <f>IF(V72&gt;0,P72*INDEX(Scope_Labor_Rates!$Q$6:$Q$46,V72-5)*AA72,0)</f>
        <v>0</v>
      </c>
      <c r="AQ72" s="178">
        <f t="shared" si="13"/>
        <v>0</v>
      </c>
      <c r="AR72" s="178">
        <f t="shared" si="14"/>
        <v>0</v>
      </c>
      <c r="AS72" s="178">
        <f t="shared" si="15"/>
        <v>0</v>
      </c>
      <c r="AT72" s="178">
        <f t="shared" si="16"/>
        <v>0</v>
      </c>
      <c r="AU72">
        <f t="shared" si="17"/>
        <v>0</v>
      </c>
    </row>
    <row r="73" spans="1:47">
      <c r="A73" t="str">
        <f>IF(All_Tasks!A73="","",All_Tasks!A73)</f>
        <v/>
      </c>
      <c r="B73" t="str">
        <f>IF(All_Tasks!B73="","",All_Tasks!B73)</f>
        <v/>
      </c>
      <c r="C73" t="str">
        <f>IF(All_Tasks!C73="","",All_Tasks!C73)</f>
        <v/>
      </c>
      <c r="D73" t="str">
        <f>IF(All_Tasks!D73="","",All_Tasks!D73)</f>
        <v/>
      </c>
      <c r="E73" t="str">
        <f>IF(All_Tasks!V73&lt;&gt;"",All_Tasks!V73,IF(All_Tasks!E73&lt;&gt;"",All_Tasks!E73,""))</f>
        <v/>
      </c>
      <c r="F73" t="str">
        <f>IF(All_Tasks!F73="","",All_Tasks!F73)</f>
        <v/>
      </c>
      <c r="G73" t="str">
        <f>IF(All_Tasks!G73="","",All_Tasks!G73)</f>
        <v/>
      </c>
      <c r="H73" s="231" t="str">
        <f>IF(All_Tasks!H73="","",All_Tasks!H73)</f>
        <v/>
      </c>
      <c r="I73" t="str">
        <f>IF(All_Tasks!I73="","",All_Tasks!I73)</f>
        <v/>
      </c>
      <c r="J73" t="str">
        <f>IF(All_Tasks!J73="","",All_Tasks!J73)</f>
        <v/>
      </c>
      <c r="K73" t="str">
        <f>IF(All_Tasks!K73="","",All_Tasks!K73)</f>
        <v/>
      </c>
      <c r="L73" s="231" t="str">
        <f>IF(All_Tasks!L73="","",All_Tasks!L73)</f>
        <v/>
      </c>
      <c r="M73" t="str">
        <f>IF(All_Tasks!M73="","",All_Tasks!M73)</f>
        <v/>
      </c>
      <c r="N73" t="str">
        <f>IF(All_Tasks!N73="","",All_Tasks!N73)</f>
        <v/>
      </c>
      <c r="O73" t="str">
        <f>IF(All_Tasks!O73="","",All_Tasks!O73)</f>
        <v/>
      </c>
      <c r="P73" s="181">
        <f>IF(All_Tasks!P73="",0,All_Tasks!P73)</f>
        <v>0</v>
      </c>
      <c r="Q73" s="181">
        <f>IF(All_Tasks!Q73="",0,All_Tasks!Q73)</f>
        <v>0</v>
      </c>
      <c r="R73" s="181">
        <f>IF(All_Tasks!R73="",0,All_Tasks!R73)</f>
        <v>0</v>
      </c>
      <c r="S73" s="181" t="str">
        <f>IF(All_Tasks!S73="","",All_Tasks!S73)</f>
        <v/>
      </c>
      <c r="T73" t="str">
        <f>IF(All_Tasks!T73="","",All_Tasks!T73)</f>
        <v/>
      </c>
      <c r="U73" t="str">
        <f>IF(All_Tasks!U73="","",All_Tasks!U73)</f>
        <v/>
      </c>
      <c r="V73">
        <f>IF(A73="",0,IFERROR(MATCH(A73,Scope_Labor_Rates!$A$6:$A$46,0)+5,0))</f>
        <v>0</v>
      </c>
      <c r="W73" s="178">
        <f>IF(V73&gt;0,INDEX(Scope_Labor_Rates!$C$6:$C$46,V73-5),0)</f>
        <v>0</v>
      </c>
      <c r="X73" s="178">
        <f>IF(V73&gt;0,INDEX(Scope_Labor_Rates!$C$6:$C$46,V73-5),0)</f>
        <v>0</v>
      </c>
      <c r="Y73" s="180">
        <f>IF(V73&gt;0,INDEX(Scope_Labor_Rates!$S$6:$S$46,V73-5),0)</f>
        <v>0</v>
      </c>
      <c r="Z73" s="180">
        <f>IF(V73&gt;0,INDEX(Scope_Labor_Rates!$R$6:$R$46,V73-5),1)</f>
        <v>1</v>
      </c>
      <c r="AA73" s="231">
        <f t="shared" si="9"/>
        <v>0</v>
      </c>
      <c r="AB73" t="str">
        <f t="shared" si="10"/>
        <v/>
      </c>
      <c r="AC73" s="178" t="str">
        <f t="shared" si="11"/>
        <v/>
      </c>
      <c r="AD73" s="181">
        <f t="shared" si="12"/>
        <v>0</v>
      </c>
      <c r="AE73" s="178">
        <f>IF(V73&gt;0,P73*INDEX(Scope_Labor_Rates!$E$6:$E$46,V73-5),0)</f>
        <v>0</v>
      </c>
      <c r="AF73" s="181">
        <f>IF(V73&gt;0,AE73*INDEX(Scope_Labor_Rates!$D$6:$D$46,V73-5)*AA73,0)</f>
        <v>0</v>
      </c>
      <c r="AG73" s="178">
        <f>IF(V73&gt;0,P73*INDEX(Scope_Labor_Rates!$G$6:$G$46,V73-5),0)</f>
        <v>0</v>
      </c>
      <c r="AH73" s="181">
        <f>IF(V73&gt;0,AG73*INDEX(Scope_Labor_Rates!$F$6:$F$46,V73-5)*AA73,0)</f>
        <v>0</v>
      </c>
      <c r="AI73" s="178">
        <f>IF(V73&gt;0,P73*INDEX(Scope_Labor_Rates!$I$6:$I$46,V73-5),0)</f>
        <v>0</v>
      </c>
      <c r="AJ73" s="181">
        <f>IF(V73&gt;0,AI73*INDEX(Scope_Labor_Rates!$H$6:$H$46,V73-5)*AA73,0)</f>
        <v>0</v>
      </c>
      <c r="AK73" s="178">
        <f>IF(V73&gt;0,P73*INDEX(Scope_Labor_Rates!$K$6:$K$46,V73-5),0)</f>
        <v>0</v>
      </c>
      <c r="AL73" s="181">
        <f>IF(V73&gt;0,AK73*INDEX(Scope_Labor_Rates!$J$6:$J$46,V73-5)*AA73,0)</f>
        <v>0</v>
      </c>
      <c r="AM73" s="178">
        <f>IF(V73&gt;0,P73*INDEX(Scope_Labor_Rates!$M$6:$M$46,V73-5),0)</f>
        <v>0</v>
      </c>
      <c r="AN73" s="178">
        <f>IF(V73&gt;0,AM73*INDEX(Scope_Labor_Rates!$L$6:$L$46,V73-5)*AA73,0)</f>
        <v>0</v>
      </c>
      <c r="AO73" s="178">
        <f>IF(V73&gt;0,P73*INDEX(Scope_Labor_Rates!$O$6:$O$46,V73-5)*AA73,0)</f>
        <v>0</v>
      </c>
      <c r="AP73" s="181">
        <f>IF(V73&gt;0,P73*INDEX(Scope_Labor_Rates!$Q$6:$Q$46,V73-5)*AA73,0)</f>
        <v>0</v>
      </c>
      <c r="AQ73" s="178">
        <f t="shared" si="13"/>
        <v>0</v>
      </c>
      <c r="AR73" s="178">
        <f t="shared" si="14"/>
        <v>0</v>
      </c>
      <c r="AS73" s="178">
        <f t="shared" si="15"/>
        <v>0</v>
      </c>
      <c r="AT73" s="178">
        <f t="shared" si="16"/>
        <v>0</v>
      </c>
      <c r="AU73">
        <f t="shared" si="17"/>
        <v>0</v>
      </c>
    </row>
    <row r="74" spans="1:47">
      <c r="A74" t="str">
        <f>IF(All_Tasks!A74="","",All_Tasks!A74)</f>
        <v/>
      </c>
      <c r="B74" t="str">
        <f>IF(All_Tasks!B74="","",All_Tasks!B74)</f>
        <v/>
      </c>
      <c r="C74" t="str">
        <f>IF(All_Tasks!C74="","",All_Tasks!C74)</f>
        <v/>
      </c>
      <c r="D74" t="str">
        <f>IF(All_Tasks!D74="","",All_Tasks!D74)</f>
        <v/>
      </c>
      <c r="E74" t="str">
        <f>IF(All_Tasks!V74&lt;&gt;"",All_Tasks!V74,IF(All_Tasks!E74&lt;&gt;"",All_Tasks!E74,""))</f>
        <v/>
      </c>
      <c r="F74" t="str">
        <f>IF(All_Tasks!F74="","",All_Tasks!F74)</f>
        <v/>
      </c>
      <c r="G74" t="str">
        <f>IF(All_Tasks!G74="","",All_Tasks!G74)</f>
        <v/>
      </c>
      <c r="H74" s="231" t="str">
        <f>IF(All_Tasks!H74="","",All_Tasks!H74)</f>
        <v/>
      </c>
      <c r="I74" t="str">
        <f>IF(All_Tasks!I74="","",All_Tasks!I74)</f>
        <v/>
      </c>
      <c r="J74" t="str">
        <f>IF(All_Tasks!J74="","",All_Tasks!J74)</f>
        <v/>
      </c>
      <c r="K74" t="str">
        <f>IF(All_Tasks!K74="","",All_Tasks!K74)</f>
        <v/>
      </c>
      <c r="L74" s="231" t="str">
        <f>IF(All_Tasks!L74="","",All_Tasks!L74)</f>
        <v/>
      </c>
      <c r="M74" t="str">
        <f>IF(All_Tasks!M74="","",All_Tasks!M74)</f>
        <v/>
      </c>
      <c r="N74" t="str">
        <f>IF(All_Tasks!N74="","",All_Tasks!N74)</f>
        <v/>
      </c>
      <c r="O74" t="str">
        <f>IF(All_Tasks!O74="","",All_Tasks!O74)</f>
        <v/>
      </c>
      <c r="P74" s="181">
        <f>IF(All_Tasks!P74="",0,All_Tasks!P74)</f>
        <v>0</v>
      </c>
      <c r="Q74" s="181">
        <f>IF(All_Tasks!Q74="",0,All_Tasks!Q74)</f>
        <v>0</v>
      </c>
      <c r="R74" s="181">
        <f>IF(All_Tasks!R74="",0,All_Tasks!R74)</f>
        <v>0</v>
      </c>
      <c r="S74" s="181" t="str">
        <f>IF(All_Tasks!S74="","",All_Tasks!S74)</f>
        <v/>
      </c>
      <c r="T74" t="str">
        <f>IF(All_Tasks!T74="","",All_Tasks!T74)</f>
        <v/>
      </c>
      <c r="U74" t="str">
        <f>IF(All_Tasks!U74="","",All_Tasks!U74)</f>
        <v/>
      </c>
      <c r="V74">
        <f>IF(A74="",0,IFERROR(MATCH(A74,Scope_Labor_Rates!$A$6:$A$46,0)+5,0))</f>
        <v>0</v>
      </c>
      <c r="W74" s="178">
        <f>IF(V74&gt;0,INDEX(Scope_Labor_Rates!$C$6:$C$46,V74-5),0)</f>
        <v>0</v>
      </c>
      <c r="X74" s="178">
        <f>IF(V74&gt;0,INDEX(Scope_Labor_Rates!$C$6:$C$46,V74-5),0)</f>
        <v>0</v>
      </c>
      <c r="Y74" s="180">
        <f>IF(V74&gt;0,INDEX(Scope_Labor_Rates!$S$6:$S$46,V74-5),0)</f>
        <v>0</v>
      </c>
      <c r="Z74" s="180">
        <f>IF(V74&gt;0,INDEX(Scope_Labor_Rates!$R$6:$R$46,V74-5),1)</f>
        <v>1</v>
      </c>
      <c r="AA74" s="231">
        <f t="shared" si="9"/>
        <v>0</v>
      </c>
      <c r="AB74" t="str">
        <f t="shared" si="10"/>
        <v/>
      </c>
      <c r="AC74" s="178" t="str">
        <f t="shared" si="11"/>
        <v/>
      </c>
      <c r="AD74" s="181">
        <f t="shared" si="12"/>
        <v>0</v>
      </c>
      <c r="AE74" s="178">
        <f>IF(V74&gt;0,P74*INDEX(Scope_Labor_Rates!$E$6:$E$46,V74-5),0)</f>
        <v>0</v>
      </c>
      <c r="AF74" s="181">
        <f>IF(V74&gt;0,AE74*INDEX(Scope_Labor_Rates!$D$6:$D$46,V74-5)*AA74,0)</f>
        <v>0</v>
      </c>
      <c r="AG74" s="178">
        <f>IF(V74&gt;0,P74*INDEX(Scope_Labor_Rates!$G$6:$G$46,V74-5),0)</f>
        <v>0</v>
      </c>
      <c r="AH74" s="181">
        <f>IF(V74&gt;0,AG74*INDEX(Scope_Labor_Rates!$F$6:$F$46,V74-5)*AA74,0)</f>
        <v>0</v>
      </c>
      <c r="AI74" s="178">
        <f>IF(V74&gt;0,P74*INDEX(Scope_Labor_Rates!$I$6:$I$46,V74-5),0)</f>
        <v>0</v>
      </c>
      <c r="AJ74" s="181">
        <f>IF(V74&gt;0,AI74*INDEX(Scope_Labor_Rates!$H$6:$H$46,V74-5)*AA74,0)</f>
        <v>0</v>
      </c>
      <c r="AK74" s="178">
        <f>IF(V74&gt;0,P74*INDEX(Scope_Labor_Rates!$K$6:$K$46,V74-5),0)</f>
        <v>0</v>
      </c>
      <c r="AL74" s="181">
        <f>IF(V74&gt;0,AK74*INDEX(Scope_Labor_Rates!$J$6:$J$46,V74-5)*AA74,0)</f>
        <v>0</v>
      </c>
      <c r="AM74" s="178">
        <f>IF(V74&gt;0,P74*INDEX(Scope_Labor_Rates!$M$6:$M$46,V74-5),0)</f>
        <v>0</v>
      </c>
      <c r="AN74" s="178">
        <f>IF(V74&gt;0,AM74*INDEX(Scope_Labor_Rates!$L$6:$L$46,V74-5)*AA74,0)</f>
        <v>0</v>
      </c>
      <c r="AO74" s="178">
        <f>IF(V74&gt;0,P74*INDEX(Scope_Labor_Rates!$O$6:$O$46,V74-5)*AA74,0)</f>
        <v>0</v>
      </c>
      <c r="AP74" s="181">
        <f>IF(V74&gt;0,P74*INDEX(Scope_Labor_Rates!$Q$6:$Q$46,V74-5)*AA74,0)</f>
        <v>0</v>
      </c>
      <c r="AQ74" s="178">
        <f t="shared" si="13"/>
        <v>0</v>
      </c>
      <c r="AR74" s="178">
        <f t="shared" si="14"/>
        <v>0</v>
      </c>
      <c r="AS74" s="178">
        <f t="shared" si="15"/>
        <v>0</v>
      </c>
      <c r="AT74" s="178">
        <f t="shared" si="16"/>
        <v>0</v>
      </c>
      <c r="AU74">
        <f t="shared" si="17"/>
        <v>0</v>
      </c>
    </row>
    <row r="75" spans="1:47">
      <c r="A75" t="str">
        <f>IF(All_Tasks!A75="","",All_Tasks!A75)</f>
        <v/>
      </c>
      <c r="B75" t="str">
        <f>IF(All_Tasks!B75="","",All_Tasks!B75)</f>
        <v/>
      </c>
      <c r="C75" t="str">
        <f>IF(All_Tasks!C75="","",All_Tasks!C75)</f>
        <v/>
      </c>
      <c r="D75" t="str">
        <f>IF(All_Tasks!D75="","",All_Tasks!D75)</f>
        <v/>
      </c>
      <c r="E75" t="str">
        <f>IF(All_Tasks!V75&lt;&gt;"",All_Tasks!V75,IF(All_Tasks!E75&lt;&gt;"",All_Tasks!E75,""))</f>
        <v/>
      </c>
      <c r="F75" t="str">
        <f>IF(All_Tasks!F75="","",All_Tasks!F75)</f>
        <v/>
      </c>
      <c r="G75" t="str">
        <f>IF(All_Tasks!G75="","",All_Tasks!G75)</f>
        <v/>
      </c>
      <c r="H75" s="231" t="str">
        <f>IF(All_Tasks!H75="","",All_Tasks!H75)</f>
        <v/>
      </c>
      <c r="I75" t="str">
        <f>IF(All_Tasks!I75="","",All_Tasks!I75)</f>
        <v/>
      </c>
      <c r="J75" t="str">
        <f>IF(All_Tasks!J75="","",All_Tasks!J75)</f>
        <v/>
      </c>
      <c r="K75" t="str">
        <f>IF(All_Tasks!K75="","",All_Tasks!K75)</f>
        <v/>
      </c>
      <c r="L75" s="231" t="str">
        <f>IF(All_Tasks!L75="","",All_Tasks!L75)</f>
        <v/>
      </c>
      <c r="M75" t="str">
        <f>IF(All_Tasks!M75="","",All_Tasks!M75)</f>
        <v/>
      </c>
      <c r="N75" t="str">
        <f>IF(All_Tasks!N75="","",All_Tasks!N75)</f>
        <v/>
      </c>
      <c r="O75" t="str">
        <f>IF(All_Tasks!O75="","",All_Tasks!O75)</f>
        <v/>
      </c>
      <c r="P75" s="181">
        <f>IF(All_Tasks!P75="",0,All_Tasks!P75)</f>
        <v>0</v>
      </c>
      <c r="Q75" s="181">
        <f>IF(All_Tasks!Q75="",0,All_Tasks!Q75)</f>
        <v>0</v>
      </c>
      <c r="R75" s="181">
        <f>IF(All_Tasks!R75="",0,All_Tasks!R75)</f>
        <v>0</v>
      </c>
      <c r="S75" s="181" t="str">
        <f>IF(All_Tasks!S75="","",All_Tasks!S75)</f>
        <v/>
      </c>
      <c r="T75" t="str">
        <f>IF(All_Tasks!T75="","",All_Tasks!T75)</f>
        <v/>
      </c>
      <c r="U75" t="str">
        <f>IF(All_Tasks!U75="","",All_Tasks!U75)</f>
        <v/>
      </c>
      <c r="V75">
        <f>IF(A75="",0,IFERROR(MATCH(A75,Scope_Labor_Rates!$A$6:$A$46,0)+5,0))</f>
        <v>0</v>
      </c>
      <c r="W75" s="178">
        <f>IF(V75&gt;0,INDEX(Scope_Labor_Rates!$C$6:$C$46,V75-5),0)</f>
        <v>0</v>
      </c>
      <c r="X75" s="178">
        <f>IF(V75&gt;0,INDEX(Scope_Labor_Rates!$C$6:$C$46,V75-5),0)</f>
        <v>0</v>
      </c>
      <c r="Y75" s="180">
        <f>IF(V75&gt;0,INDEX(Scope_Labor_Rates!$S$6:$S$46,V75-5),0)</f>
        <v>0</v>
      </c>
      <c r="Z75" s="180">
        <f>IF(V75&gt;0,INDEX(Scope_Labor_Rates!$R$6:$R$46,V75-5),1)</f>
        <v>1</v>
      </c>
      <c r="AA75" s="231">
        <f t="shared" si="9"/>
        <v>0</v>
      </c>
      <c r="AB75" t="str">
        <f t="shared" si="10"/>
        <v/>
      </c>
      <c r="AC75" s="178" t="str">
        <f t="shared" si="11"/>
        <v/>
      </c>
      <c r="AD75" s="181">
        <f t="shared" si="12"/>
        <v>0</v>
      </c>
      <c r="AE75" s="178">
        <f>IF(V75&gt;0,P75*INDEX(Scope_Labor_Rates!$E$6:$E$46,V75-5),0)</f>
        <v>0</v>
      </c>
      <c r="AF75" s="181">
        <f>IF(V75&gt;0,AE75*INDEX(Scope_Labor_Rates!$D$6:$D$46,V75-5)*AA75,0)</f>
        <v>0</v>
      </c>
      <c r="AG75" s="178">
        <f>IF(V75&gt;0,P75*INDEX(Scope_Labor_Rates!$G$6:$G$46,V75-5),0)</f>
        <v>0</v>
      </c>
      <c r="AH75" s="181">
        <f>IF(V75&gt;0,AG75*INDEX(Scope_Labor_Rates!$F$6:$F$46,V75-5)*AA75,0)</f>
        <v>0</v>
      </c>
      <c r="AI75" s="178">
        <f>IF(V75&gt;0,P75*INDEX(Scope_Labor_Rates!$I$6:$I$46,V75-5),0)</f>
        <v>0</v>
      </c>
      <c r="AJ75" s="181">
        <f>IF(V75&gt;0,AI75*INDEX(Scope_Labor_Rates!$H$6:$H$46,V75-5)*AA75,0)</f>
        <v>0</v>
      </c>
      <c r="AK75" s="178">
        <f>IF(V75&gt;0,P75*INDEX(Scope_Labor_Rates!$K$6:$K$46,V75-5),0)</f>
        <v>0</v>
      </c>
      <c r="AL75" s="181">
        <f>IF(V75&gt;0,AK75*INDEX(Scope_Labor_Rates!$J$6:$J$46,V75-5)*AA75,0)</f>
        <v>0</v>
      </c>
      <c r="AM75" s="178">
        <f>IF(V75&gt;0,P75*INDEX(Scope_Labor_Rates!$M$6:$M$46,V75-5),0)</f>
        <v>0</v>
      </c>
      <c r="AN75" s="178">
        <f>IF(V75&gt;0,AM75*INDEX(Scope_Labor_Rates!$L$6:$L$46,V75-5)*AA75,0)</f>
        <v>0</v>
      </c>
      <c r="AO75" s="178">
        <f>IF(V75&gt;0,P75*INDEX(Scope_Labor_Rates!$O$6:$O$46,V75-5)*AA75,0)</f>
        <v>0</v>
      </c>
      <c r="AP75" s="181">
        <f>IF(V75&gt;0,P75*INDEX(Scope_Labor_Rates!$Q$6:$Q$46,V75-5)*AA75,0)</f>
        <v>0</v>
      </c>
      <c r="AQ75" s="178">
        <f t="shared" si="13"/>
        <v>0</v>
      </c>
      <c r="AR75" s="178">
        <f t="shared" si="14"/>
        <v>0</v>
      </c>
      <c r="AS75" s="178">
        <f t="shared" si="15"/>
        <v>0</v>
      </c>
      <c r="AT75" s="178">
        <f t="shared" si="16"/>
        <v>0</v>
      </c>
      <c r="AU75">
        <f t="shared" si="17"/>
        <v>0</v>
      </c>
    </row>
    <row r="76" spans="1:47">
      <c r="A76" t="str">
        <f>IF(All_Tasks!A76="","",All_Tasks!A76)</f>
        <v/>
      </c>
      <c r="B76" t="str">
        <f>IF(All_Tasks!B76="","",All_Tasks!B76)</f>
        <v/>
      </c>
      <c r="C76" t="str">
        <f>IF(All_Tasks!C76="","",All_Tasks!C76)</f>
        <v/>
      </c>
      <c r="D76" t="str">
        <f>IF(All_Tasks!D76="","",All_Tasks!D76)</f>
        <v/>
      </c>
      <c r="E76" t="str">
        <f>IF(All_Tasks!V76&lt;&gt;"",All_Tasks!V76,IF(All_Tasks!E76&lt;&gt;"",All_Tasks!E76,""))</f>
        <v/>
      </c>
      <c r="F76" t="str">
        <f>IF(All_Tasks!F76="","",All_Tasks!F76)</f>
        <v/>
      </c>
      <c r="G76" t="str">
        <f>IF(All_Tasks!G76="","",All_Tasks!G76)</f>
        <v/>
      </c>
      <c r="H76" s="231" t="str">
        <f>IF(All_Tasks!H76="","",All_Tasks!H76)</f>
        <v/>
      </c>
      <c r="I76" t="str">
        <f>IF(All_Tasks!I76="","",All_Tasks!I76)</f>
        <v/>
      </c>
      <c r="J76" t="str">
        <f>IF(All_Tasks!J76="","",All_Tasks!J76)</f>
        <v/>
      </c>
      <c r="K76" t="str">
        <f>IF(All_Tasks!K76="","",All_Tasks!K76)</f>
        <v/>
      </c>
      <c r="L76" s="231" t="str">
        <f>IF(All_Tasks!L76="","",All_Tasks!L76)</f>
        <v/>
      </c>
      <c r="M76" t="str">
        <f>IF(All_Tasks!M76="","",All_Tasks!M76)</f>
        <v/>
      </c>
      <c r="N76" t="str">
        <f>IF(All_Tasks!N76="","",All_Tasks!N76)</f>
        <v/>
      </c>
      <c r="O76" t="str">
        <f>IF(All_Tasks!O76="","",All_Tasks!O76)</f>
        <v/>
      </c>
      <c r="P76" s="181">
        <f>IF(All_Tasks!P76="",0,All_Tasks!P76)</f>
        <v>0</v>
      </c>
      <c r="Q76" s="181">
        <f>IF(All_Tasks!Q76="",0,All_Tasks!Q76)</f>
        <v>0</v>
      </c>
      <c r="R76" s="181">
        <f>IF(All_Tasks!R76="",0,All_Tasks!R76)</f>
        <v>0</v>
      </c>
      <c r="S76" s="181" t="str">
        <f>IF(All_Tasks!S76="","",All_Tasks!S76)</f>
        <v/>
      </c>
      <c r="T76" t="str">
        <f>IF(All_Tasks!T76="","",All_Tasks!T76)</f>
        <v/>
      </c>
      <c r="U76" t="str">
        <f>IF(All_Tasks!U76="","",All_Tasks!U76)</f>
        <v/>
      </c>
      <c r="V76">
        <f>IF(A76="",0,IFERROR(MATCH(A76,Scope_Labor_Rates!$A$6:$A$46,0)+5,0))</f>
        <v>0</v>
      </c>
      <c r="W76" s="178">
        <f>IF(V76&gt;0,INDEX(Scope_Labor_Rates!$C$6:$C$46,V76-5),0)</f>
        <v>0</v>
      </c>
      <c r="X76" s="178">
        <f>IF(V76&gt;0,INDEX(Scope_Labor_Rates!$C$6:$C$46,V76-5),0)</f>
        <v>0</v>
      </c>
      <c r="Y76" s="180">
        <f>IF(V76&gt;0,INDEX(Scope_Labor_Rates!$S$6:$S$46,V76-5),0)</f>
        <v>0</v>
      </c>
      <c r="Z76" s="180">
        <f>IF(V76&gt;0,INDEX(Scope_Labor_Rates!$R$6:$R$46,V76-5),1)</f>
        <v>1</v>
      </c>
      <c r="AA76" s="231">
        <f t="shared" si="9"/>
        <v>0</v>
      </c>
      <c r="AB76" t="str">
        <f t="shared" si="10"/>
        <v/>
      </c>
      <c r="AC76" s="178" t="str">
        <f t="shared" si="11"/>
        <v/>
      </c>
      <c r="AD76" s="181">
        <f t="shared" si="12"/>
        <v>0</v>
      </c>
      <c r="AE76" s="178">
        <f>IF(V76&gt;0,P76*INDEX(Scope_Labor_Rates!$E$6:$E$46,V76-5),0)</f>
        <v>0</v>
      </c>
      <c r="AF76" s="181">
        <f>IF(V76&gt;0,AE76*INDEX(Scope_Labor_Rates!$D$6:$D$46,V76-5)*AA76,0)</f>
        <v>0</v>
      </c>
      <c r="AG76" s="178">
        <f>IF(V76&gt;0,P76*INDEX(Scope_Labor_Rates!$G$6:$G$46,V76-5),0)</f>
        <v>0</v>
      </c>
      <c r="AH76" s="181">
        <f>IF(V76&gt;0,AG76*INDEX(Scope_Labor_Rates!$F$6:$F$46,V76-5)*AA76,0)</f>
        <v>0</v>
      </c>
      <c r="AI76" s="178">
        <f>IF(V76&gt;0,P76*INDEX(Scope_Labor_Rates!$I$6:$I$46,V76-5),0)</f>
        <v>0</v>
      </c>
      <c r="AJ76" s="181">
        <f>IF(V76&gt;0,AI76*INDEX(Scope_Labor_Rates!$H$6:$H$46,V76-5)*AA76,0)</f>
        <v>0</v>
      </c>
      <c r="AK76" s="178">
        <f>IF(V76&gt;0,P76*INDEX(Scope_Labor_Rates!$K$6:$K$46,V76-5),0)</f>
        <v>0</v>
      </c>
      <c r="AL76" s="181">
        <f>IF(V76&gt;0,AK76*INDEX(Scope_Labor_Rates!$J$6:$J$46,V76-5)*AA76,0)</f>
        <v>0</v>
      </c>
      <c r="AM76" s="178">
        <f>IF(V76&gt;0,P76*INDEX(Scope_Labor_Rates!$M$6:$M$46,V76-5),0)</f>
        <v>0</v>
      </c>
      <c r="AN76" s="178">
        <f>IF(V76&gt;0,AM76*INDEX(Scope_Labor_Rates!$L$6:$L$46,V76-5)*AA76,0)</f>
        <v>0</v>
      </c>
      <c r="AO76" s="178">
        <f>IF(V76&gt;0,P76*INDEX(Scope_Labor_Rates!$O$6:$O$46,V76-5)*AA76,0)</f>
        <v>0</v>
      </c>
      <c r="AP76" s="181">
        <f>IF(V76&gt;0,P76*INDEX(Scope_Labor_Rates!$Q$6:$Q$46,V76-5)*AA76,0)</f>
        <v>0</v>
      </c>
      <c r="AQ76" s="178">
        <f t="shared" si="13"/>
        <v>0</v>
      </c>
      <c r="AR76" s="178">
        <f t="shared" si="14"/>
        <v>0</v>
      </c>
      <c r="AS76" s="178">
        <f t="shared" si="15"/>
        <v>0</v>
      </c>
      <c r="AT76" s="178">
        <f t="shared" si="16"/>
        <v>0</v>
      </c>
      <c r="AU76">
        <f t="shared" si="17"/>
        <v>0</v>
      </c>
    </row>
    <row r="77" spans="1:47">
      <c r="A77" t="str">
        <f>IF(All_Tasks!A77="","",All_Tasks!A77)</f>
        <v/>
      </c>
      <c r="B77" t="str">
        <f>IF(All_Tasks!B77="","",All_Tasks!B77)</f>
        <v/>
      </c>
      <c r="C77" t="str">
        <f>IF(All_Tasks!C77="","",All_Tasks!C77)</f>
        <v/>
      </c>
      <c r="D77" t="str">
        <f>IF(All_Tasks!D77="","",All_Tasks!D77)</f>
        <v/>
      </c>
      <c r="E77" t="str">
        <f>IF(All_Tasks!V77&lt;&gt;"",All_Tasks!V77,IF(All_Tasks!E77&lt;&gt;"",All_Tasks!E77,""))</f>
        <v/>
      </c>
      <c r="F77" t="str">
        <f>IF(All_Tasks!F77="","",All_Tasks!F77)</f>
        <v/>
      </c>
      <c r="G77" t="str">
        <f>IF(All_Tasks!G77="","",All_Tasks!G77)</f>
        <v/>
      </c>
      <c r="H77" s="231" t="str">
        <f>IF(All_Tasks!H77="","",All_Tasks!H77)</f>
        <v/>
      </c>
      <c r="I77" t="str">
        <f>IF(All_Tasks!I77="","",All_Tasks!I77)</f>
        <v/>
      </c>
      <c r="J77" t="str">
        <f>IF(All_Tasks!J77="","",All_Tasks!J77)</f>
        <v/>
      </c>
      <c r="K77" t="str">
        <f>IF(All_Tasks!K77="","",All_Tasks!K77)</f>
        <v/>
      </c>
      <c r="L77" s="231" t="str">
        <f>IF(All_Tasks!L77="","",All_Tasks!L77)</f>
        <v/>
      </c>
      <c r="M77" t="str">
        <f>IF(All_Tasks!M77="","",All_Tasks!M77)</f>
        <v/>
      </c>
      <c r="N77" t="str">
        <f>IF(All_Tasks!N77="","",All_Tasks!N77)</f>
        <v/>
      </c>
      <c r="O77" t="str">
        <f>IF(All_Tasks!O77="","",All_Tasks!O77)</f>
        <v/>
      </c>
      <c r="P77" s="181">
        <f>IF(All_Tasks!P77="",0,All_Tasks!P77)</f>
        <v>0</v>
      </c>
      <c r="Q77" s="181">
        <f>IF(All_Tasks!Q77="",0,All_Tasks!Q77)</f>
        <v>0</v>
      </c>
      <c r="R77" s="181">
        <f>IF(All_Tasks!R77="",0,All_Tasks!R77)</f>
        <v>0</v>
      </c>
      <c r="S77" s="181" t="str">
        <f>IF(All_Tasks!S77="","",All_Tasks!S77)</f>
        <v/>
      </c>
      <c r="T77" t="str">
        <f>IF(All_Tasks!T77="","",All_Tasks!T77)</f>
        <v/>
      </c>
      <c r="U77" t="str">
        <f>IF(All_Tasks!U77="","",All_Tasks!U77)</f>
        <v/>
      </c>
      <c r="V77">
        <f>IF(A77="",0,IFERROR(MATCH(A77,Scope_Labor_Rates!$A$6:$A$46,0)+5,0))</f>
        <v>0</v>
      </c>
      <c r="W77" s="178">
        <f>IF(V77&gt;0,INDEX(Scope_Labor_Rates!$C$6:$C$46,V77-5),0)</f>
        <v>0</v>
      </c>
      <c r="X77" s="178">
        <f>IF(V77&gt;0,INDEX(Scope_Labor_Rates!$C$6:$C$46,V77-5),0)</f>
        <v>0</v>
      </c>
      <c r="Y77" s="180">
        <f>IF(V77&gt;0,INDEX(Scope_Labor_Rates!$S$6:$S$46,V77-5),0)</f>
        <v>0</v>
      </c>
      <c r="Z77" s="180">
        <f>IF(V77&gt;0,INDEX(Scope_Labor_Rates!$R$6:$R$46,V77-5),1)</f>
        <v>1</v>
      </c>
      <c r="AA77" s="231">
        <f t="shared" si="9"/>
        <v>0</v>
      </c>
      <c r="AB77" t="str">
        <f t="shared" si="10"/>
        <v/>
      </c>
      <c r="AC77" s="178" t="str">
        <f t="shared" si="11"/>
        <v/>
      </c>
      <c r="AD77" s="181">
        <f t="shared" si="12"/>
        <v>0</v>
      </c>
      <c r="AE77" s="178">
        <f>IF(V77&gt;0,P77*INDEX(Scope_Labor_Rates!$E$6:$E$46,V77-5),0)</f>
        <v>0</v>
      </c>
      <c r="AF77" s="181">
        <f>IF(V77&gt;0,AE77*INDEX(Scope_Labor_Rates!$D$6:$D$46,V77-5)*AA77,0)</f>
        <v>0</v>
      </c>
      <c r="AG77" s="178">
        <f>IF(V77&gt;0,P77*INDEX(Scope_Labor_Rates!$G$6:$G$46,V77-5),0)</f>
        <v>0</v>
      </c>
      <c r="AH77" s="181">
        <f>IF(V77&gt;0,AG77*INDEX(Scope_Labor_Rates!$F$6:$F$46,V77-5)*AA77,0)</f>
        <v>0</v>
      </c>
      <c r="AI77" s="178">
        <f>IF(V77&gt;0,P77*INDEX(Scope_Labor_Rates!$I$6:$I$46,V77-5),0)</f>
        <v>0</v>
      </c>
      <c r="AJ77" s="181">
        <f>IF(V77&gt;0,AI77*INDEX(Scope_Labor_Rates!$H$6:$H$46,V77-5)*AA77,0)</f>
        <v>0</v>
      </c>
      <c r="AK77" s="178">
        <f>IF(V77&gt;0,P77*INDEX(Scope_Labor_Rates!$K$6:$K$46,V77-5),0)</f>
        <v>0</v>
      </c>
      <c r="AL77" s="181">
        <f>IF(V77&gt;0,AK77*INDEX(Scope_Labor_Rates!$J$6:$J$46,V77-5)*AA77,0)</f>
        <v>0</v>
      </c>
      <c r="AM77" s="178">
        <f>IF(V77&gt;0,P77*INDEX(Scope_Labor_Rates!$M$6:$M$46,V77-5),0)</f>
        <v>0</v>
      </c>
      <c r="AN77" s="178">
        <f>IF(V77&gt;0,AM77*INDEX(Scope_Labor_Rates!$L$6:$L$46,V77-5)*AA77,0)</f>
        <v>0</v>
      </c>
      <c r="AO77" s="178">
        <f>IF(V77&gt;0,P77*INDEX(Scope_Labor_Rates!$O$6:$O$46,V77-5)*AA77,0)</f>
        <v>0</v>
      </c>
      <c r="AP77" s="181">
        <f>IF(V77&gt;0,P77*INDEX(Scope_Labor_Rates!$Q$6:$Q$46,V77-5)*AA77,0)</f>
        <v>0</v>
      </c>
      <c r="AQ77" s="178">
        <f t="shared" si="13"/>
        <v>0</v>
      </c>
      <c r="AR77" s="178">
        <f t="shared" si="14"/>
        <v>0</v>
      </c>
      <c r="AS77" s="178">
        <f t="shared" si="15"/>
        <v>0</v>
      </c>
      <c r="AT77" s="178">
        <f t="shared" si="16"/>
        <v>0</v>
      </c>
      <c r="AU77">
        <f t="shared" si="17"/>
        <v>0</v>
      </c>
    </row>
    <row r="78" spans="1:47">
      <c r="A78" t="str">
        <f>IF(All_Tasks!A78="","",All_Tasks!A78)</f>
        <v/>
      </c>
      <c r="B78" t="str">
        <f>IF(All_Tasks!B78="","",All_Tasks!B78)</f>
        <v/>
      </c>
      <c r="C78" t="str">
        <f>IF(All_Tasks!C78="","",All_Tasks!C78)</f>
        <v/>
      </c>
      <c r="D78" t="str">
        <f>IF(All_Tasks!D78="","",All_Tasks!D78)</f>
        <v/>
      </c>
      <c r="E78" t="str">
        <f>IF(All_Tasks!V78&lt;&gt;"",All_Tasks!V78,IF(All_Tasks!E78&lt;&gt;"",All_Tasks!E78,""))</f>
        <v/>
      </c>
      <c r="F78" t="str">
        <f>IF(All_Tasks!F78="","",All_Tasks!F78)</f>
        <v/>
      </c>
      <c r="G78" t="str">
        <f>IF(All_Tasks!G78="","",All_Tasks!G78)</f>
        <v/>
      </c>
      <c r="H78" s="231" t="str">
        <f>IF(All_Tasks!H78="","",All_Tasks!H78)</f>
        <v/>
      </c>
      <c r="I78" t="str">
        <f>IF(All_Tasks!I78="","",All_Tasks!I78)</f>
        <v/>
      </c>
      <c r="J78" t="str">
        <f>IF(All_Tasks!J78="","",All_Tasks!J78)</f>
        <v/>
      </c>
      <c r="K78" t="str">
        <f>IF(All_Tasks!K78="","",All_Tasks!K78)</f>
        <v/>
      </c>
      <c r="L78" s="231" t="str">
        <f>IF(All_Tasks!L78="","",All_Tasks!L78)</f>
        <v/>
      </c>
      <c r="M78" t="str">
        <f>IF(All_Tasks!M78="","",All_Tasks!M78)</f>
        <v/>
      </c>
      <c r="N78" t="str">
        <f>IF(All_Tasks!N78="","",All_Tasks!N78)</f>
        <v/>
      </c>
      <c r="O78" t="str">
        <f>IF(All_Tasks!O78="","",All_Tasks!O78)</f>
        <v/>
      </c>
      <c r="P78" s="181">
        <f>IF(All_Tasks!P78="",0,All_Tasks!P78)</f>
        <v>0</v>
      </c>
      <c r="Q78" s="181">
        <f>IF(All_Tasks!Q78="",0,All_Tasks!Q78)</f>
        <v>0</v>
      </c>
      <c r="R78" s="181">
        <f>IF(All_Tasks!R78="",0,All_Tasks!R78)</f>
        <v>0</v>
      </c>
      <c r="S78" s="181" t="str">
        <f>IF(All_Tasks!S78="","",All_Tasks!S78)</f>
        <v/>
      </c>
      <c r="T78" t="str">
        <f>IF(All_Tasks!T78="","",All_Tasks!T78)</f>
        <v/>
      </c>
      <c r="U78" t="str">
        <f>IF(All_Tasks!U78="","",All_Tasks!U78)</f>
        <v/>
      </c>
      <c r="V78">
        <f>IF(A78="",0,IFERROR(MATCH(A78,Scope_Labor_Rates!$A$6:$A$46,0)+5,0))</f>
        <v>0</v>
      </c>
      <c r="W78" s="178">
        <f>IF(V78&gt;0,INDEX(Scope_Labor_Rates!$C$6:$C$46,V78-5),0)</f>
        <v>0</v>
      </c>
      <c r="X78" s="178">
        <f>IF(V78&gt;0,INDEX(Scope_Labor_Rates!$C$6:$C$46,V78-5),0)</f>
        <v>0</v>
      </c>
      <c r="Y78" s="180">
        <f>IF(V78&gt;0,INDEX(Scope_Labor_Rates!$S$6:$S$46,V78-5),0)</f>
        <v>0</v>
      </c>
      <c r="Z78" s="180">
        <f>IF(V78&gt;0,INDEX(Scope_Labor_Rates!$R$6:$R$46,V78-5),1)</f>
        <v>1</v>
      </c>
      <c r="AA78" s="231">
        <f t="shared" si="9"/>
        <v>0</v>
      </c>
      <c r="AB78" t="str">
        <f t="shared" si="10"/>
        <v/>
      </c>
      <c r="AC78" s="178" t="str">
        <f t="shared" si="11"/>
        <v/>
      </c>
      <c r="AD78" s="181">
        <f t="shared" si="12"/>
        <v>0</v>
      </c>
      <c r="AE78" s="178">
        <f>IF(V78&gt;0,P78*INDEX(Scope_Labor_Rates!$E$6:$E$46,V78-5),0)</f>
        <v>0</v>
      </c>
      <c r="AF78" s="181">
        <f>IF(V78&gt;0,AE78*INDEX(Scope_Labor_Rates!$D$6:$D$46,V78-5)*AA78,0)</f>
        <v>0</v>
      </c>
      <c r="AG78" s="178">
        <f>IF(V78&gt;0,P78*INDEX(Scope_Labor_Rates!$G$6:$G$46,V78-5),0)</f>
        <v>0</v>
      </c>
      <c r="AH78" s="181">
        <f>IF(V78&gt;0,AG78*INDEX(Scope_Labor_Rates!$F$6:$F$46,V78-5)*AA78,0)</f>
        <v>0</v>
      </c>
      <c r="AI78" s="178">
        <f>IF(V78&gt;0,P78*INDEX(Scope_Labor_Rates!$I$6:$I$46,V78-5),0)</f>
        <v>0</v>
      </c>
      <c r="AJ78" s="181">
        <f>IF(V78&gt;0,AI78*INDEX(Scope_Labor_Rates!$H$6:$H$46,V78-5)*AA78,0)</f>
        <v>0</v>
      </c>
      <c r="AK78" s="178">
        <f>IF(V78&gt;0,P78*INDEX(Scope_Labor_Rates!$K$6:$K$46,V78-5),0)</f>
        <v>0</v>
      </c>
      <c r="AL78" s="181">
        <f>IF(V78&gt;0,AK78*INDEX(Scope_Labor_Rates!$J$6:$J$46,V78-5)*AA78,0)</f>
        <v>0</v>
      </c>
      <c r="AM78" s="178">
        <f>IF(V78&gt;0,P78*INDEX(Scope_Labor_Rates!$M$6:$M$46,V78-5),0)</f>
        <v>0</v>
      </c>
      <c r="AN78" s="178">
        <f>IF(V78&gt;0,AM78*INDEX(Scope_Labor_Rates!$L$6:$L$46,V78-5)*AA78,0)</f>
        <v>0</v>
      </c>
      <c r="AO78" s="178">
        <f>IF(V78&gt;0,P78*INDEX(Scope_Labor_Rates!$O$6:$O$46,V78-5)*AA78,0)</f>
        <v>0</v>
      </c>
      <c r="AP78" s="181">
        <f>IF(V78&gt;0,P78*INDEX(Scope_Labor_Rates!$Q$6:$Q$46,V78-5)*AA78,0)</f>
        <v>0</v>
      </c>
      <c r="AQ78" s="178">
        <f t="shared" si="13"/>
        <v>0</v>
      </c>
      <c r="AR78" s="178">
        <f t="shared" si="14"/>
        <v>0</v>
      </c>
      <c r="AS78" s="178">
        <f t="shared" si="15"/>
        <v>0</v>
      </c>
      <c r="AT78" s="178">
        <f t="shared" si="16"/>
        <v>0</v>
      </c>
      <c r="AU78">
        <f t="shared" si="17"/>
        <v>0</v>
      </c>
    </row>
    <row r="79" spans="1:47">
      <c r="A79" t="str">
        <f>IF(All_Tasks!A79="","",All_Tasks!A79)</f>
        <v/>
      </c>
      <c r="B79" t="str">
        <f>IF(All_Tasks!B79="","",All_Tasks!B79)</f>
        <v/>
      </c>
      <c r="C79" t="str">
        <f>IF(All_Tasks!C79="","",All_Tasks!C79)</f>
        <v/>
      </c>
      <c r="D79" t="str">
        <f>IF(All_Tasks!D79="","",All_Tasks!D79)</f>
        <v/>
      </c>
      <c r="E79" t="str">
        <f>IF(All_Tasks!V79&lt;&gt;"",All_Tasks!V79,IF(All_Tasks!E79&lt;&gt;"",All_Tasks!E79,""))</f>
        <v/>
      </c>
      <c r="F79" t="str">
        <f>IF(All_Tasks!F79="","",All_Tasks!F79)</f>
        <v/>
      </c>
      <c r="G79" t="str">
        <f>IF(All_Tasks!G79="","",All_Tasks!G79)</f>
        <v/>
      </c>
      <c r="H79" s="231" t="str">
        <f>IF(All_Tasks!H79="","",All_Tasks!H79)</f>
        <v/>
      </c>
      <c r="I79" t="str">
        <f>IF(All_Tasks!I79="","",All_Tasks!I79)</f>
        <v/>
      </c>
      <c r="J79" t="str">
        <f>IF(All_Tasks!J79="","",All_Tasks!J79)</f>
        <v/>
      </c>
      <c r="K79" t="str">
        <f>IF(All_Tasks!K79="","",All_Tasks!K79)</f>
        <v/>
      </c>
      <c r="L79" s="231" t="str">
        <f>IF(All_Tasks!L79="","",All_Tasks!L79)</f>
        <v/>
      </c>
      <c r="M79" t="str">
        <f>IF(All_Tasks!M79="","",All_Tasks!M79)</f>
        <v/>
      </c>
      <c r="N79" t="str">
        <f>IF(All_Tasks!N79="","",All_Tasks!N79)</f>
        <v/>
      </c>
      <c r="O79" t="str">
        <f>IF(All_Tasks!O79="","",All_Tasks!O79)</f>
        <v/>
      </c>
      <c r="P79" s="181">
        <f>IF(All_Tasks!P79="",0,All_Tasks!P79)</f>
        <v>0</v>
      </c>
      <c r="Q79" s="181">
        <f>IF(All_Tasks!Q79="",0,All_Tasks!Q79)</f>
        <v>0</v>
      </c>
      <c r="R79" s="181">
        <f>IF(All_Tasks!R79="",0,All_Tasks!R79)</f>
        <v>0</v>
      </c>
      <c r="S79" s="181" t="str">
        <f>IF(All_Tasks!S79="","",All_Tasks!S79)</f>
        <v/>
      </c>
      <c r="T79" t="str">
        <f>IF(All_Tasks!T79="","",All_Tasks!T79)</f>
        <v/>
      </c>
      <c r="U79" t="str">
        <f>IF(All_Tasks!U79="","",All_Tasks!U79)</f>
        <v/>
      </c>
      <c r="V79">
        <f>IF(A79="",0,IFERROR(MATCH(A79,Scope_Labor_Rates!$A$6:$A$46,0)+5,0))</f>
        <v>0</v>
      </c>
      <c r="W79" s="178">
        <f>IF(V79&gt;0,INDEX(Scope_Labor_Rates!$C$6:$C$46,V79-5),0)</f>
        <v>0</v>
      </c>
      <c r="X79" s="178">
        <f>IF(V79&gt;0,INDEX(Scope_Labor_Rates!$C$6:$C$46,V79-5),0)</f>
        <v>0</v>
      </c>
      <c r="Y79" s="180">
        <f>IF(V79&gt;0,INDEX(Scope_Labor_Rates!$S$6:$S$46,V79-5),0)</f>
        <v>0</v>
      </c>
      <c r="Z79" s="180">
        <f>IF(V79&gt;0,INDEX(Scope_Labor_Rates!$R$6:$R$46,V79-5),1)</f>
        <v>1</v>
      </c>
      <c r="AA79" s="231">
        <f t="shared" si="9"/>
        <v>0</v>
      </c>
      <c r="AB79" t="str">
        <f t="shared" si="10"/>
        <v/>
      </c>
      <c r="AC79" s="178" t="str">
        <f t="shared" si="11"/>
        <v/>
      </c>
      <c r="AD79" s="181">
        <f t="shared" si="12"/>
        <v>0</v>
      </c>
      <c r="AE79" s="178">
        <f>IF(V79&gt;0,P79*INDEX(Scope_Labor_Rates!$E$6:$E$46,V79-5),0)</f>
        <v>0</v>
      </c>
      <c r="AF79" s="181">
        <f>IF(V79&gt;0,AE79*INDEX(Scope_Labor_Rates!$D$6:$D$46,V79-5)*AA79,0)</f>
        <v>0</v>
      </c>
      <c r="AG79" s="178">
        <f>IF(V79&gt;0,P79*INDEX(Scope_Labor_Rates!$G$6:$G$46,V79-5),0)</f>
        <v>0</v>
      </c>
      <c r="AH79" s="181">
        <f>IF(V79&gt;0,AG79*INDEX(Scope_Labor_Rates!$F$6:$F$46,V79-5)*AA79,0)</f>
        <v>0</v>
      </c>
      <c r="AI79" s="178">
        <f>IF(V79&gt;0,P79*INDEX(Scope_Labor_Rates!$I$6:$I$46,V79-5),0)</f>
        <v>0</v>
      </c>
      <c r="AJ79" s="181">
        <f>IF(V79&gt;0,AI79*INDEX(Scope_Labor_Rates!$H$6:$H$46,V79-5)*AA79,0)</f>
        <v>0</v>
      </c>
      <c r="AK79" s="178">
        <f>IF(V79&gt;0,P79*INDEX(Scope_Labor_Rates!$K$6:$K$46,V79-5),0)</f>
        <v>0</v>
      </c>
      <c r="AL79" s="181">
        <f>IF(V79&gt;0,AK79*INDEX(Scope_Labor_Rates!$J$6:$J$46,V79-5)*AA79,0)</f>
        <v>0</v>
      </c>
      <c r="AM79" s="178">
        <f>IF(V79&gt;0,P79*INDEX(Scope_Labor_Rates!$M$6:$M$46,V79-5),0)</f>
        <v>0</v>
      </c>
      <c r="AN79" s="178">
        <f>IF(V79&gt;0,AM79*INDEX(Scope_Labor_Rates!$L$6:$L$46,V79-5)*AA79,0)</f>
        <v>0</v>
      </c>
      <c r="AO79" s="178">
        <f>IF(V79&gt;0,P79*INDEX(Scope_Labor_Rates!$O$6:$O$46,V79-5)*AA79,0)</f>
        <v>0</v>
      </c>
      <c r="AP79" s="181">
        <f>IF(V79&gt;0,P79*INDEX(Scope_Labor_Rates!$Q$6:$Q$46,V79-5)*AA79,0)</f>
        <v>0</v>
      </c>
      <c r="AQ79" s="178">
        <f t="shared" si="13"/>
        <v>0</v>
      </c>
      <c r="AR79" s="178">
        <f t="shared" si="14"/>
        <v>0</v>
      </c>
      <c r="AS79" s="178">
        <f t="shared" si="15"/>
        <v>0</v>
      </c>
      <c r="AT79" s="178">
        <f t="shared" si="16"/>
        <v>0</v>
      </c>
      <c r="AU79">
        <f t="shared" si="17"/>
        <v>0</v>
      </c>
    </row>
    <row r="80" spans="1:47">
      <c r="A80" t="str">
        <f>IF(All_Tasks!A80="","",All_Tasks!A80)</f>
        <v/>
      </c>
      <c r="B80" t="str">
        <f>IF(All_Tasks!B80="","",All_Tasks!B80)</f>
        <v/>
      </c>
      <c r="C80" t="str">
        <f>IF(All_Tasks!C80="","",All_Tasks!C80)</f>
        <v/>
      </c>
      <c r="D80" t="str">
        <f>IF(All_Tasks!D80="","",All_Tasks!D80)</f>
        <v/>
      </c>
      <c r="E80" t="str">
        <f>IF(All_Tasks!V80&lt;&gt;"",All_Tasks!V80,IF(All_Tasks!E80&lt;&gt;"",All_Tasks!E80,""))</f>
        <v/>
      </c>
      <c r="F80" t="str">
        <f>IF(All_Tasks!F80="","",All_Tasks!F80)</f>
        <v/>
      </c>
      <c r="G80" t="str">
        <f>IF(All_Tasks!G80="","",All_Tasks!G80)</f>
        <v/>
      </c>
      <c r="H80" s="231" t="str">
        <f>IF(All_Tasks!H80="","",All_Tasks!H80)</f>
        <v/>
      </c>
      <c r="I80" t="str">
        <f>IF(All_Tasks!I80="","",All_Tasks!I80)</f>
        <v/>
      </c>
      <c r="J80" t="str">
        <f>IF(All_Tasks!J80="","",All_Tasks!J80)</f>
        <v/>
      </c>
      <c r="K80" t="str">
        <f>IF(All_Tasks!K80="","",All_Tasks!K80)</f>
        <v/>
      </c>
      <c r="L80" s="231" t="str">
        <f>IF(All_Tasks!L80="","",All_Tasks!L80)</f>
        <v/>
      </c>
      <c r="M80" t="str">
        <f>IF(All_Tasks!M80="","",All_Tasks!M80)</f>
        <v/>
      </c>
      <c r="N80" t="str">
        <f>IF(All_Tasks!N80="","",All_Tasks!N80)</f>
        <v/>
      </c>
      <c r="O80" t="str">
        <f>IF(All_Tasks!O80="","",All_Tasks!O80)</f>
        <v/>
      </c>
      <c r="P80" s="181">
        <f>IF(All_Tasks!P80="",0,All_Tasks!P80)</f>
        <v>0</v>
      </c>
      <c r="Q80" s="181">
        <f>IF(All_Tasks!Q80="",0,All_Tasks!Q80)</f>
        <v>0</v>
      </c>
      <c r="R80" s="181">
        <f>IF(All_Tasks!R80="",0,All_Tasks!R80)</f>
        <v>0</v>
      </c>
      <c r="S80" s="181" t="str">
        <f>IF(All_Tasks!S80="","",All_Tasks!S80)</f>
        <v/>
      </c>
      <c r="T80" t="str">
        <f>IF(All_Tasks!T80="","",All_Tasks!T80)</f>
        <v/>
      </c>
      <c r="U80" t="str">
        <f>IF(All_Tasks!U80="","",All_Tasks!U80)</f>
        <v/>
      </c>
      <c r="V80">
        <f>IF(A80="",0,IFERROR(MATCH(A80,Scope_Labor_Rates!$A$6:$A$46,0)+5,0))</f>
        <v>0</v>
      </c>
      <c r="W80" s="178">
        <f>IF(V80&gt;0,INDEX(Scope_Labor_Rates!$C$6:$C$46,V80-5),0)</f>
        <v>0</v>
      </c>
      <c r="X80" s="178">
        <f>IF(V80&gt;0,INDEX(Scope_Labor_Rates!$C$6:$C$46,V80-5),0)</f>
        <v>0</v>
      </c>
      <c r="Y80" s="180">
        <f>IF(V80&gt;0,INDEX(Scope_Labor_Rates!$S$6:$S$46,V80-5),0)</f>
        <v>0</v>
      </c>
      <c r="Z80" s="180">
        <f>IF(V80&gt;0,INDEX(Scope_Labor_Rates!$R$6:$R$46,V80-5),1)</f>
        <v>1</v>
      </c>
      <c r="AA80" s="231">
        <f t="shared" si="9"/>
        <v>0</v>
      </c>
      <c r="AB80" t="str">
        <f t="shared" si="10"/>
        <v/>
      </c>
      <c r="AC80" s="178" t="str">
        <f t="shared" si="11"/>
        <v/>
      </c>
      <c r="AD80" s="181">
        <f t="shared" si="12"/>
        <v>0</v>
      </c>
      <c r="AE80" s="178">
        <f>IF(V80&gt;0,P80*INDEX(Scope_Labor_Rates!$E$6:$E$46,V80-5),0)</f>
        <v>0</v>
      </c>
      <c r="AF80" s="181">
        <f>IF(V80&gt;0,AE80*INDEX(Scope_Labor_Rates!$D$6:$D$46,V80-5)*AA80,0)</f>
        <v>0</v>
      </c>
      <c r="AG80" s="178">
        <f>IF(V80&gt;0,P80*INDEX(Scope_Labor_Rates!$G$6:$G$46,V80-5),0)</f>
        <v>0</v>
      </c>
      <c r="AH80" s="181">
        <f>IF(V80&gt;0,AG80*INDEX(Scope_Labor_Rates!$F$6:$F$46,V80-5)*AA80,0)</f>
        <v>0</v>
      </c>
      <c r="AI80" s="178">
        <f>IF(V80&gt;0,P80*INDEX(Scope_Labor_Rates!$I$6:$I$46,V80-5),0)</f>
        <v>0</v>
      </c>
      <c r="AJ80" s="181">
        <f>IF(V80&gt;0,AI80*INDEX(Scope_Labor_Rates!$H$6:$H$46,V80-5)*AA80,0)</f>
        <v>0</v>
      </c>
      <c r="AK80" s="178">
        <f>IF(V80&gt;0,P80*INDEX(Scope_Labor_Rates!$K$6:$K$46,V80-5),0)</f>
        <v>0</v>
      </c>
      <c r="AL80" s="181">
        <f>IF(V80&gt;0,AK80*INDEX(Scope_Labor_Rates!$J$6:$J$46,V80-5)*AA80,0)</f>
        <v>0</v>
      </c>
      <c r="AM80" s="178">
        <f>IF(V80&gt;0,P80*INDEX(Scope_Labor_Rates!$M$6:$M$46,V80-5),0)</f>
        <v>0</v>
      </c>
      <c r="AN80" s="178">
        <f>IF(V80&gt;0,AM80*INDEX(Scope_Labor_Rates!$L$6:$L$46,V80-5)*AA80,0)</f>
        <v>0</v>
      </c>
      <c r="AO80" s="178">
        <f>IF(V80&gt;0,P80*INDEX(Scope_Labor_Rates!$O$6:$O$46,V80-5)*AA80,0)</f>
        <v>0</v>
      </c>
      <c r="AP80" s="181">
        <f>IF(V80&gt;0,P80*INDEX(Scope_Labor_Rates!$Q$6:$Q$46,V80-5)*AA80,0)</f>
        <v>0</v>
      </c>
      <c r="AQ80" s="178">
        <f t="shared" si="13"/>
        <v>0</v>
      </c>
      <c r="AR80" s="178">
        <f t="shared" si="14"/>
        <v>0</v>
      </c>
      <c r="AS80" s="178">
        <f t="shared" si="15"/>
        <v>0</v>
      </c>
      <c r="AT80" s="178">
        <f t="shared" si="16"/>
        <v>0</v>
      </c>
      <c r="AU80">
        <f t="shared" si="17"/>
        <v>0</v>
      </c>
    </row>
    <row r="81" spans="1:47">
      <c r="A81" t="str">
        <f>IF(All_Tasks!A81="","",All_Tasks!A81)</f>
        <v/>
      </c>
      <c r="B81" t="str">
        <f>IF(All_Tasks!B81="","",All_Tasks!B81)</f>
        <v/>
      </c>
      <c r="C81" t="str">
        <f>IF(All_Tasks!C81="","",All_Tasks!C81)</f>
        <v/>
      </c>
      <c r="D81" t="str">
        <f>IF(All_Tasks!D81="","",All_Tasks!D81)</f>
        <v/>
      </c>
      <c r="E81" t="str">
        <f>IF(All_Tasks!V81&lt;&gt;"",All_Tasks!V81,IF(All_Tasks!E81&lt;&gt;"",All_Tasks!E81,""))</f>
        <v/>
      </c>
      <c r="F81" t="str">
        <f>IF(All_Tasks!F81="","",All_Tasks!F81)</f>
        <v/>
      </c>
      <c r="G81" t="str">
        <f>IF(All_Tasks!G81="","",All_Tasks!G81)</f>
        <v/>
      </c>
      <c r="H81" s="231" t="str">
        <f>IF(All_Tasks!H81="","",All_Tasks!H81)</f>
        <v/>
      </c>
      <c r="I81" t="str">
        <f>IF(All_Tasks!I81="","",All_Tasks!I81)</f>
        <v/>
      </c>
      <c r="J81" t="str">
        <f>IF(All_Tasks!J81="","",All_Tasks!J81)</f>
        <v/>
      </c>
      <c r="K81" t="str">
        <f>IF(All_Tasks!K81="","",All_Tasks!K81)</f>
        <v/>
      </c>
      <c r="L81" s="231" t="str">
        <f>IF(All_Tasks!L81="","",All_Tasks!L81)</f>
        <v/>
      </c>
      <c r="M81" t="str">
        <f>IF(All_Tasks!M81="","",All_Tasks!M81)</f>
        <v/>
      </c>
      <c r="N81" t="str">
        <f>IF(All_Tasks!N81="","",All_Tasks!N81)</f>
        <v/>
      </c>
      <c r="O81" t="str">
        <f>IF(All_Tasks!O81="","",All_Tasks!O81)</f>
        <v/>
      </c>
      <c r="P81" s="181">
        <f>IF(All_Tasks!P81="",0,All_Tasks!P81)</f>
        <v>0</v>
      </c>
      <c r="Q81" s="181">
        <f>IF(All_Tasks!Q81="",0,All_Tasks!Q81)</f>
        <v>0</v>
      </c>
      <c r="R81" s="181">
        <f>IF(All_Tasks!R81="",0,All_Tasks!R81)</f>
        <v>0</v>
      </c>
      <c r="S81" s="181" t="str">
        <f>IF(All_Tasks!S81="","",All_Tasks!S81)</f>
        <v/>
      </c>
      <c r="T81" t="str">
        <f>IF(All_Tasks!T81="","",All_Tasks!T81)</f>
        <v/>
      </c>
      <c r="U81" t="str">
        <f>IF(All_Tasks!U81="","",All_Tasks!U81)</f>
        <v/>
      </c>
      <c r="V81">
        <f>IF(A81="",0,IFERROR(MATCH(A81,Scope_Labor_Rates!$A$6:$A$46,0)+5,0))</f>
        <v>0</v>
      </c>
      <c r="W81" s="178">
        <f>IF(V81&gt;0,INDEX(Scope_Labor_Rates!$C$6:$C$46,V81-5),0)</f>
        <v>0</v>
      </c>
      <c r="X81" s="178">
        <f>IF(V81&gt;0,INDEX(Scope_Labor_Rates!$C$6:$C$46,V81-5),0)</f>
        <v>0</v>
      </c>
      <c r="Y81" s="180">
        <f>IF(V81&gt;0,INDEX(Scope_Labor_Rates!$S$6:$S$46,V81-5),0)</f>
        <v>0</v>
      </c>
      <c r="Z81" s="180">
        <f>IF(V81&gt;0,INDEX(Scope_Labor_Rates!$R$6:$R$46,V81-5),1)</f>
        <v>1</v>
      </c>
      <c r="AA81" s="231">
        <f t="shared" si="9"/>
        <v>0</v>
      </c>
      <c r="AB81" t="str">
        <f t="shared" si="10"/>
        <v/>
      </c>
      <c r="AC81" s="178" t="str">
        <f t="shared" si="11"/>
        <v/>
      </c>
      <c r="AD81" s="181">
        <f t="shared" si="12"/>
        <v>0</v>
      </c>
      <c r="AE81" s="178">
        <f>IF(V81&gt;0,P81*INDEX(Scope_Labor_Rates!$E$6:$E$46,V81-5),0)</f>
        <v>0</v>
      </c>
      <c r="AF81" s="181">
        <f>IF(V81&gt;0,AE81*INDEX(Scope_Labor_Rates!$D$6:$D$46,V81-5)*AA81,0)</f>
        <v>0</v>
      </c>
      <c r="AG81" s="178">
        <f>IF(V81&gt;0,P81*INDEX(Scope_Labor_Rates!$G$6:$G$46,V81-5),0)</f>
        <v>0</v>
      </c>
      <c r="AH81" s="181">
        <f>IF(V81&gt;0,AG81*INDEX(Scope_Labor_Rates!$F$6:$F$46,V81-5)*AA81,0)</f>
        <v>0</v>
      </c>
      <c r="AI81" s="178">
        <f>IF(V81&gt;0,P81*INDEX(Scope_Labor_Rates!$I$6:$I$46,V81-5),0)</f>
        <v>0</v>
      </c>
      <c r="AJ81" s="181">
        <f>IF(V81&gt;0,AI81*INDEX(Scope_Labor_Rates!$H$6:$H$46,V81-5)*AA81,0)</f>
        <v>0</v>
      </c>
      <c r="AK81" s="178">
        <f>IF(V81&gt;0,P81*INDEX(Scope_Labor_Rates!$K$6:$K$46,V81-5),0)</f>
        <v>0</v>
      </c>
      <c r="AL81" s="181">
        <f>IF(V81&gt;0,AK81*INDEX(Scope_Labor_Rates!$J$6:$J$46,V81-5)*AA81,0)</f>
        <v>0</v>
      </c>
      <c r="AM81" s="178">
        <f>IF(V81&gt;0,P81*INDEX(Scope_Labor_Rates!$M$6:$M$46,V81-5),0)</f>
        <v>0</v>
      </c>
      <c r="AN81" s="178">
        <f>IF(V81&gt;0,AM81*INDEX(Scope_Labor_Rates!$L$6:$L$46,V81-5)*AA81,0)</f>
        <v>0</v>
      </c>
      <c r="AO81" s="178">
        <f>IF(V81&gt;0,P81*INDEX(Scope_Labor_Rates!$O$6:$O$46,V81-5)*AA81,0)</f>
        <v>0</v>
      </c>
      <c r="AP81" s="181">
        <f>IF(V81&gt;0,P81*INDEX(Scope_Labor_Rates!$Q$6:$Q$46,V81-5)*AA81,0)</f>
        <v>0</v>
      </c>
      <c r="AQ81" s="178">
        <f t="shared" si="13"/>
        <v>0</v>
      </c>
      <c r="AR81" s="178">
        <f t="shared" si="14"/>
        <v>0</v>
      </c>
      <c r="AS81" s="178">
        <f t="shared" si="15"/>
        <v>0</v>
      </c>
      <c r="AT81" s="178">
        <f t="shared" si="16"/>
        <v>0</v>
      </c>
      <c r="AU81">
        <f t="shared" si="17"/>
        <v>0</v>
      </c>
    </row>
    <row r="82" spans="1:47">
      <c r="A82" t="str">
        <f>IF(All_Tasks!A82="","",All_Tasks!A82)</f>
        <v/>
      </c>
      <c r="B82" t="str">
        <f>IF(All_Tasks!B82="","",All_Tasks!B82)</f>
        <v/>
      </c>
      <c r="C82" t="str">
        <f>IF(All_Tasks!C82="","",All_Tasks!C82)</f>
        <v/>
      </c>
      <c r="D82" t="str">
        <f>IF(All_Tasks!D82="","",All_Tasks!D82)</f>
        <v/>
      </c>
      <c r="E82" t="str">
        <f>IF(All_Tasks!V82&lt;&gt;"",All_Tasks!V82,IF(All_Tasks!E82&lt;&gt;"",All_Tasks!E82,""))</f>
        <v/>
      </c>
      <c r="F82" t="str">
        <f>IF(All_Tasks!F82="","",All_Tasks!F82)</f>
        <v/>
      </c>
      <c r="G82" t="str">
        <f>IF(All_Tasks!G82="","",All_Tasks!G82)</f>
        <v/>
      </c>
      <c r="H82" s="231" t="str">
        <f>IF(All_Tasks!H82="","",All_Tasks!H82)</f>
        <v/>
      </c>
      <c r="I82" t="str">
        <f>IF(All_Tasks!I82="","",All_Tasks!I82)</f>
        <v/>
      </c>
      <c r="J82" t="str">
        <f>IF(All_Tasks!J82="","",All_Tasks!J82)</f>
        <v/>
      </c>
      <c r="K82" t="str">
        <f>IF(All_Tasks!K82="","",All_Tasks!K82)</f>
        <v/>
      </c>
      <c r="L82" s="231" t="str">
        <f>IF(All_Tasks!L82="","",All_Tasks!L82)</f>
        <v/>
      </c>
      <c r="M82" t="str">
        <f>IF(All_Tasks!M82="","",All_Tasks!M82)</f>
        <v/>
      </c>
      <c r="N82" t="str">
        <f>IF(All_Tasks!N82="","",All_Tasks!N82)</f>
        <v/>
      </c>
      <c r="O82" t="str">
        <f>IF(All_Tasks!O82="","",All_Tasks!O82)</f>
        <v/>
      </c>
      <c r="P82" s="181">
        <f>IF(All_Tasks!P82="",0,All_Tasks!P82)</f>
        <v>0</v>
      </c>
      <c r="Q82" s="181">
        <f>IF(All_Tasks!Q82="",0,All_Tasks!Q82)</f>
        <v>0</v>
      </c>
      <c r="R82" s="181">
        <f>IF(All_Tasks!R82="",0,All_Tasks!R82)</f>
        <v>0</v>
      </c>
      <c r="S82" s="181" t="str">
        <f>IF(All_Tasks!S82="","",All_Tasks!S82)</f>
        <v/>
      </c>
      <c r="T82" t="str">
        <f>IF(All_Tasks!T82="","",All_Tasks!T82)</f>
        <v/>
      </c>
      <c r="U82" t="str">
        <f>IF(All_Tasks!U82="","",All_Tasks!U82)</f>
        <v/>
      </c>
      <c r="V82">
        <f>IF(A82="",0,IFERROR(MATCH(A82,Scope_Labor_Rates!$A$6:$A$46,0)+5,0))</f>
        <v>0</v>
      </c>
      <c r="W82" s="178">
        <f>IF(V82&gt;0,INDEX(Scope_Labor_Rates!$C$6:$C$46,V82-5),0)</f>
        <v>0</v>
      </c>
      <c r="X82" s="178">
        <f>IF(V82&gt;0,INDEX(Scope_Labor_Rates!$C$6:$C$46,V82-5),0)</f>
        <v>0</v>
      </c>
      <c r="Y82" s="180">
        <f>IF(V82&gt;0,INDEX(Scope_Labor_Rates!$S$6:$S$46,V82-5),0)</f>
        <v>0</v>
      </c>
      <c r="Z82" s="180">
        <f>IF(V82&gt;0,INDEX(Scope_Labor_Rates!$R$6:$R$46,V82-5),1)</f>
        <v>1</v>
      </c>
      <c r="AA82" s="231">
        <f t="shared" si="9"/>
        <v>0</v>
      </c>
      <c r="AB82" t="str">
        <f t="shared" si="10"/>
        <v/>
      </c>
      <c r="AC82" s="178" t="str">
        <f t="shared" si="11"/>
        <v/>
      </c>
      <c r="AD82" s="181">
        <f t="shared" si="12"/>
        <v>0</v>
      </c>
      <c r="AE82" s="178">
        <f>IF(V82&gt;0,P82*INDEX(Scope_Labor_Rates!$E$6:$E$46,V82-5),0)</f>
        <v>0</v>
      </c>
      <c r="AF82" s="181">
        <f>IF(V82&gt;0,AE82*INDEX(Scope_Labor_Rates!$D$6:$D$46,V82-5)*AA82,0)</f>
        <v>0</v>
      </c>
      <c r="AG82" s="178">
        <f>IF(V82&gt;0,P82*INDEX(Scope_Labor_Rates!$G$6:$G$46,V82-5),0)</f>
        <v>0</v>
      </c>
      <c r="AH82" s="181">
        <f>IF(V82&gt;0,AG82*INDEX(Scope_Labor_Rates!$F$6:$F$46,V82-5)*AA82,0)</f>
        <v>0</v>
      </c>
      <c r="AI82" s="178">
        <f>IF(V82&gt;0,P82*INDEX(Scope_Labor_Rates!$I$6:$I$46,V82-5),0)</f>
        <v>0</v>
      </c>
      <c r="AJ82" s="181">
        <f>IF(V82&gt;0,AI82*INDEX(Scope_Labor_Rates!$H$6:$H$46,V82-5)*AA82,0)</f>
        <v>0</v>
      </c>
      <c r="AK82" s="178">
        <f>IF(V82&gt;0,P82*INDEX(Scope_Labor_Rates!$K$6:$K$46,V82-5),0)</f>
        <v>0</v>
      </c>
      <c r="AL82" s="181">
        <f>IF(V82&gt;0,AK82*INDEX(Scope_Labor_Rates!$J$6:$J$46,V82-5)*AA82,0)</f>
        <v>0</v>
      </c>
      <c r="AM82" s="178">
        <f>IF(V82&gt;0,P82*INDEX(Scope_Labor_Rates!$M$6:$M$46,V82-5),0)</f>
        <v>0</v>
      </c>
      <c r="AN82" s="178">
        <f>IF(V82&gt;0,AM82*INDEX(Scope_Labor_Rates!$L$6:$L$46,V82-5)*AA82,0)</f>
        <v>0</v>
      </c>
      <c r="AO82" s="178">
        <f>IF(V82&gt;0,P82*INDEX(Scope_Labor_Rates!$O$6:$O$46,V82-5)*AA82,0)</f>
        <v>0</v>
      </c>
      <c r="AP82" s="181">
        <f>IF(V82&gt;0,P82*INDEX(Scope_Labor_Rates!$Q$6:$Q$46,V82-5)*AA82,0)</f>
        <v>0</v>
      </c>
      <c r="AQ82" s="178">
        <f t="shared" si="13"/>
        <v>0</v>
      </c>
      <c r="AR82" s="178">
        <f t="shared" si="14"/>
        <v>0</v>
      </c>
      <c r="AS82" s="178">
        <f t="shared" si="15"/>
        <v>0</v>
      </c>
      <c r="AT82" s="178">
        <f t="shared" si="16"/>
        <v>0</v>
      </c>
      <c r="AU82">
        <f t="shared" si="17"/>
        <v>0</v>
      </c>
    </row>
    <row r="83" spans="1:47">
      <c r="A83" t="str">
        <f>IF(All_Tasks!A83="","",All_Tasks!A83)</f>
        <v/>
      </c>
      <c r="B83" t="str">
        <f>IF(All_Tasks!B83="","",All_Tasks!B83)</f>
        <v/>
      </c>
      <c r="C83" t="str">
        <f>IF(All_Tasks!C83="","",All_Tasks!C83)</f>
        <v/>
      </c>
      <c r="D83" t="str">
        <f>IF(All_Tasks!D83="","",All_Tasks!D83)</f>
        <v/>
      </c>
      <c r="E83" t="str">
        <f>IF(All_Tasks!V83&lt;&gt;"",All_Tasks!V83,IF(All_Tasks!E83&lt;&gt;"",All_Tasks!E83,""))</f>
        <v/>
      </c>
      <c r="F83" t="str">
        <f>IF(All_Tasks!F83="","",All_Tasks!F83)</f>
        <v/>
      </c>
      <c r="G83" t="str">
        <f>IF(All_Tasks!G83="","",All_Tasks!G83)</f>
        <v/>
      </c>
      <c r="H83" s="231" t="str">
        <f>IF(All_Tasks!H83="","",All_Tasks!H83)</f>
        <v/>
      </c>
      <c r="I83" t="str">
        <f>IF(All_Tasks!I83="","",All_Tasks!I83)</f>
        <v/>
      </c>
      <c r="J83" t="str">
        <f>IF(All_Tasks!J83="","",All_Tasks!J83)</f>
        <v/>
      </c>
      <c r="K83" t="str">
        <f>IF(All_Tasks!K83="","",All_Tasks!K83)</f>
        <v/>
      </c>
      <c r="L83" s="231" t="str">
        <f>IF(All_Tasks!L83="","",All_Tasks!L83)</f>
        <v/>
      </c>
      <c r="M83" t="str">
        <f>IF(All_Tasks!M83="","",All_Tasks!M83)</f>
        <v/>
      </c>
      <c r="N83" t="str">
        <f>IF(All_Tasks!N83="","",All_Tasks!N83)</f>
        <v/>
      </c>
      <c r="O83" t="str">
        <f>IF(All_Tasks!O83="","",All_Tasks!O83)</f>
        <v/>
      </c>
      <c r="P83" s="181">
        <f>IF(All_Tasks!P83="",0,All_Tasks!P83)</f>
        <v>0</v>
      </c>
      <c r="Q83" s="181">
        <f>IF(All_Tasks!Q83="",0,All_Tasks!Q83)</f>
        <v>0</v>
      </c>
      <c r="R83" s="181">
        <f>IF(All_Tasks!R83="",0,All_Tasks!R83)</f>
        <v>0</v>
      </c>
      <c r="S83" s="181" t="str">
        <f>IF(All_Tasks!S83="","",All_Tasks!S83)</f>
        <v/>
      </c>
      <c r="T83" t="str">
        <f>IF(All_Tasks!T83="","",All_Tasks!T83)</f>
        <v/>
      </c>
      <c r="U83" t="str">
        <f>IF(All_Tasks!U83="","",All_Tasks!U83)</f>
        <v/>
      </c>
      <c r="V83">
        <f>IF(A83="",0,IFERROR(MATCH(A83,Scope_Labor_Rates!$A$6:$A$46,0)+5,0))</f>
        <v>0</v>
      </c>
      <c r="W83" s="178">
        <f>IF(V83&gt;0,INDEX(Scope_Labor_Rates!$C$6:$C$46,V83-5),0)</f>
        <v>0</v>
      </c>
      <c r="X83" s="178">
        <f>IF(V83&gt;0,INDEX(Scope_Labor_Rates!$C$6:$C$46,V83-5),0)</f>
        <v>0</v>
      </c>
      <c r="Y83" s="180">
        <f>IF(V83&gt;0,INDEX(Scope_Labor_Rates!$S$6:$S$46,V83-5),0)</f>
        <v>0</v>
      </c>
      <c r="Z83" s="180">
        <f>IF(V83&gt;0,INDEX(Scope_Labor_Rates!$R$6:$R$46,V83-5),1)</f>
        <v>1</v>
      </c>
      <c r="AA83" s="231">
        <f t="shared" si="9"/>
        <v>0</v>
      </c>
      <c r="AB83" t="str">
        <f t="shared" si="10"/>
        <v/>
      </c>
      <c r="AC83" s="178" t="str">
        <f t="shared" si="11"/>
        <v/>
      </c>
      <c r="AD83" s="181">
        <f t="shared" si="12"/>
        <v>0</v>
      </c>
      <c r="AE83" s="178">
        <f>IF(V83&gt;0,P83*INDEX(Scope_Labor_Rates!$E$6:$E$46,V83-5),0)</f>
        <v>0</v>
      </c>
      <c r="AF83" s="181">
        <f>IF(V83&gt;0,AE83*INDEX(Scope_Labor_Rates!$D$6:$D$46,V83-5)*AA83,0)</f>
        <v>0</v>
      </c>
      <c r="AG83" s="178">
        <f>IF(V83&gt;0,P83*INDEX(Scope_Labor_Rates!$G$6:$G$46,V83-5),0)</f>
        <v>0</v>
      </c>
      <c r="AH83" s="181">
        <f>IF(V83&gt;0,AG83*INDEX(Scope_Labor_Rates!$F$6:$F$46,V83-5)*AA83,0)</f>
        <v>0</v>
      </c>
      <c r="AI83" s="178">
        <f>IF(V83&gt;0,P83*INDEX(Scope_Labor_Rates!$I$6:$I$46,V83-5),0)</f>
        <v>0</v>
      </c>
      <c r="AJ83" s="181">
        <f>IF(V83&gt;0,AI83*INDEX(Scope_Labor_Rates!$H$6:$H$46,V83-5)*AA83,0)</f>
        <v>0</v>
      </c>
      <c r="AK83" s="178">
        <f>IF(V83&gt;0,P83*INDEX(Scope_Labor_Rates!$K$6:$K$46,V83-5),0)</f>
        <v>0</v>
      </c>
      <c r="AL83" s="181">
        <f>IF(V83&gt;0,AK83*INDEX(Scope_Labor_Rates!$J$6:$J$46,V83-5)*AA83,0)</f>
        <v>0</v>
      </c>
      <c r="AM83" s="178">
        <f>IF(V83&gt;0,P83*INDEX(Scope_Labor_Rates!$M$6:$M$46,V83-5),0)</f>
        <v>0</v>
      </c>
      <c r="AN83" s="178">
        <f>IF(V83&gt;0,AM83*INDEX(Scope_Labor_Rates!$L$6:$L$46,V83-5)*AA83,0)</f>
        <v>0</v>
      </c>
      <c r="AO83" s="178">
        <f>IF(V83&gt;0,P83*INDEX(Scope_Labor_Rates!$O$6:$O$46,V83-5)*AA83,0)</f>
        <v>0</v>
      </c>
      <c r="AP83" s="181">
        <f>IF(V83&gt;0,P83*INDEX(Scope_Labor_Rates!$Q$6:$Q$46,V83-5)*AA83,0)</f>
        <v>0</v>
      </c>
      <c r="AQ83" s="178">
        <f t="shared" si="13"/>
        <v>0</v>
      </c>
      <c r="AR83" s="178">
        <f t="shared" si="14"/>
        <v>0</v>
      </c>
      <c r="AS83" s="178">
        <f t="shared" si="15"/>
        <v>0</v>
      </c>
      <c r="AT83" s="178">
        <f t="shared" si="16"/>
        <v>0</v>
      </c>
      <c r="AU83">
        <f t="shared" si="17"/>
        <v>0</v>
      </c>
    </row>
    <row r="84" spans="1:47">
      <c r="A84" t="str">
        <f>IF(All_Tasks!A84="","",All_Tasks!A84)</f>
        <v/>
      </c>
      <c r="B84" t="str">
        <f>IF(All_Tasks!B84="","",All_Tasks!B84)</f>
        <v/>
      </c>
      <c r="C84" t="str">
        <f>IF(All_Tasks!C84="","",All_Tasks!C84)</f>
        <v/>
      </c>
      <c r="D84" t="str">
        <f>IF(All_Tasks!D84="","",All_Tasks!D84)</f>
        <v/>
      </c>
      <c r="E84" t="str">
        <f>IF(All_Tasks!V84&lt;&gt;"",All_Tasks!V84,IF(All_Tasks!E84&lt;&gt;"",All_Tasks!E84,""))</f>
        <v/>
      </c>
      <c r="F84" t="str">
        <f>IF(All_Tasks!F84="","",All_Tasks!F84)</f>
        <v/>
      </c>
      <c r="G84" t="str">
        <f>IF(All_Tasks!G84="","",All_Tasks!G84)</f>
        <v/>
      </c>
      <c r="H84" s="231" t="str">
        <f>IF(All_Tasks!H84="","",All_Tasks!H84)</f>
        <v/>
      </c>
      <c r="I84" t="str">
        <f>IF(All_Tasks!I84="","",All_Tasks!I84)</f>
        <v/>
      </c>
      <c r="J84" t="str">
        <f>IF(All_Tasks!J84="","",All_Tasks!J84)</f>
        <v/>
      </c>
      <c r="K84" t="str">
        <f>IF(All_Tasks!K84="","",All_Tasks!K84)</f>
        <v/>
      </c>
      <c r="L84" s="231" t="str">
        <f>IF(All_Tasks!L84="","",All_Tasks!L84)</f>
        <v/>
      </c>
      <c r="M84" t="str">
        <f>IF(All_Tasks!M84="","",All_Tasks!M84)</f>
        <v/>
      </c>
      <c r="N84" t="str">
        <f>IF(All_Tasks!N84="","",All_Tasks!N84)</f>
        <v/>
      </c>
      <c r="O84" t="str">
        <f>IF(All_Tasks!O84="","",All_Tasks!O84)</f>
        <v/>
      </c>
      <c r="P84" s="181">
        <f>IF(All_Tasks!P84="",0,All_Tasks!P84)</f>
        <v>0</v>
      </c>
      <c r="Q84" s="181">
        <f>IF(All_Tasks!Q84="",0,All_Tasks!Q84)</f>
        <v>0</v>
      </c>
      <c r="R84" s="181">
        <f>IF(All_Tasks!R84="",0,All_Tasks!R84)</f>
        <v>0</v>
      </c>
      <c r="S84" s="181" t="str">
        <f>IF(All_Tasks!S84="","",All_Tasks!S84)</f>
        <v/>
      </c>
      <c r="T84" t="str">
        <f>IF(All_Tasks!T84="","",All_Tasks!T84)</f>
        <v/>
      </c>
      <c r="U84" t="str">
        <f>IF(All_Tasks!U84="","",All_Tasks!U84)</f>
        <v/>
      </c>
      <c r="V84">
        <f>IF(A84="",0,IFERROR(MATCH(A84,Scope_Labor_Rates!$A$6:$A$46,0)+5,0))</f>
        <v>0</v>
      </c>
      <c r="W84" s="178">
        <f>IF(V84&gt;0,INDEX(Scope_Labor_Rates!$C$6:$C$46,V84-5),0)</f>
        <v>0</v>
      </c>
      <c r="X84" s="178">
        <f>IF(V84&gt;0,INDEX(Scope_Labor_Rates!$C$6:$C$46,V84-5),0)</f>
        <v>0</v>
      </c>
      <c r="Y84" s="180">
        <f>IF(V84&gt;0,INDEX(Scope_Labor_Rates!$S$6:$S$46,V84-5),0)</f>
        <v>0</v>
      </c>
      <c r="Z84" s="180">
        <f>IF(V84&gt;0,INDEX(Scope_Labor_Rates!$R$6:$R$46,V84-5),1)</f>
        <v>1</v>
      </c>
      <c r="AA84" s="231">
        <f t="shared" si="9"/>
        <v>0</v>
      </c>
      <c r="AB84" t="str">
        <f t="shared" si="10"/>
        <v/>
      </c>
      <c r="AC84" s="178" t="str">
        <f t="shared" si="11"/>
        <v/>
      </c>
      <c r="AD84" s="181">
        <f t="shared" si="12"/>
        <v>0</v>
      </c>
      <c r="AE84" s="178">
        <f>IF(V84&gt;0,P84*INDEX(Scope_Labor_Rates!$E$6:$E$46,V84-5),0)</f>
        <v>0</v>
      </c>
      <c r="AF84" s="181">
        <f>IF(V84&gt;0,AE84*INDEX(Scope_Labor_Rates!$D$6:$D$46,V84-5)*AA84,0)</f>
        <v>0</v>
      </c>
      <c r="AG84" s="178">
        <f>IF(V84&gt;0,P84*INDEX(Scope_Labor_Rates!$G$6:$G$46,V84-5),0)</f>
        <v>0</v>
      </c>
      <c r="AH84" s="181">
        <f>IF(V84&gt;0,AG84*INDEX(Scope_Labor_Rates!$F$6:$F$46,V84-5)*AA84,0)</f>
        <v>0</v>
      </c>
      <c r="AI84" s="178">
        <f>IF(V84&gt;0,P84*INDEX(Scope_Labor_Rates!$I$6:$I$46,V84-5),0)</f>
        <v>0</v>
      </c>
      <c r="AJ84" s="181">
        <f>IF(V84&gt;0,AI84*INDEX(Scope_Labor_Rates!$H$6:$H$46,V84-5)*AA84,0)</f>
        <v>0</v>
      </c>
      <c r="AK84" s="178">
        <f>IF(V84&gt;0,P84*INDEX(Scope_Labor_Rates!$K$6:$K$46,V84-5),0)</f>
        <v>0</v>
      </c>
      <c r="AL84" s="181">
        <f>IF(V84&gt;0,AK84*INDEX(Scope_Labor_Rates!$J$6:$J$46,V84-5)*AA84,0)</f>
        <v>0</v>
      </c>
      <c r="AM84" s="178">
        <f>IF(V84&gt;0,P84*INDEX(Scope_Labor_Rates!$M$6:$M$46,V84-5),0)</f>
        <v>0</v>
      </c>
      <c r="AN84" s="178">
        <f>IF(V84&gt;0,AM84*INDEX(Scope_Labor_Rates!$L$6:$L$46,V84-5)*AA84,0)</f>
        <v>0</v>
      </c>
      <c r="AO84" s="178">
        <f>IF(V84&gt;0,P84*INDEX(Scope_Labor_Rates!$O$6:$O$46,V84-5)*AA84,0)</f>
        <v>0</v>
      </c>
      <c r="AP84" s="181">
        <f>IF(V84&gt;0,P84*INDEX(Scope_Labor_Rates!$Q$6:$Q$46,V84-5)*AA84,0)</f>
        <v>0</v>
      </c>
      <c r="AQ84" s="178">
        <f t="shared" si="13"/>
        <v>0</v>
      </c>
      <c r="AR84" s="178">
        <f t="shared" si="14"/>
        <v>0</v>
      </c>
      <c r="AS84" s="178">
        <f t="shared" si="15"/>
        <v>0</v>
      </c>
      <c r="AT84" s="178">
        <f t="shared" si="16"/>
        <v>0</v>
      </c>
      <c r="AU84">
        <f t="shared" si="17"/>
        <v>0</v>
      </c>
    </row>
    <row r="85" spans="1:47">
      <c r="A85" t="str">
        <f>IF(All_Tasks!A85="","",All_Tasks!A85)</f>
        <v/>
      </c>
      <c r="B85" t="str">
        <f>IF(All_Tasks!B85="","",All_Tasks!B85)</f>
        <v/>
      </c>
      <c r="C85" t="str">
        <f>IF(All_Tasks!C85="","",All_Tasks!C85)</f>
        <v/>
      </c>
      <c r="D85" t="str">
        <f>IF(All_Tasks!D85="","",All_Tasks!D85)</f>
        <v/>
      </c>
      <c r="E85" t="str">
        <f>IF(All_Tasks!V85&lt;&gt;"",All_Tasks!V85,IF(All_Tasks!E85&lt;&gt;"",All_Tasks!E85,""))</f>
        <v/>
      </c>
      <c r="F85" t="str">
        <f>IF(All_Tasks!F85="","",All_Tasks!F85)</f>
        <v/>
      </c>
      <c r="G85" t="str">
        <f>IF(All_Tasks!G85="","",All_Tasks!G85)</f>
        <v/>
      </c>
      <c r="H85" s="231" t="str">
        <f>IF(All_Tasks!H85="","",All_Tasks!H85)</f>
        <v/>
      </c>
      <c r="I85" t="str">
        <f>IF(All_Tasks!I85="","",All_Tasks!I85)</f>
        <v/>
      </c>
      <c r="J85" t="str">
        <f>IF(All_Tasks!J85="","",All_Tasks!J85)</f>
        <v/>
      </c>
      <c r="K85" t="str">
        <f>IF(All_Tasks!K85="","",All_Tasks!K85)</f>
        <v/>
      </c>
      <c r="L85" s="231" t="str">
        <f>IF(All_Tasks!L85="","",All_Tasks!L85)</f>
        <v/>
      </c>
      <c r="M85" t="str">
        <f>IF(All_Tasks!M85="","",All_Tasks!M85)</f>
        <v/>
      </c>
      <c r="N85" t="str">
        <f>IF(All_Tasks!N85="","",All_Tasks!N85)</f>
        <v/>
      </c>
      <c r="O85" t="str">
        <f>IF(All_Tasks!O85="","",All_Tasks!O85)</f>
        <v/>
      </c>
      <c r="P85" s="181">
        <f>IF(All_Tasks!P85="",0,All_Tasks!P85)</f>
        <v>0</v>
      </c>
      <c r="Q85" s="181">
        <f>IF(All_Tasks!Q85="",0,All_Tasks!Q85)</f>
        <v>0</v>
      </c>
      <c r="R85" s="181">
        <f>IF(All_Tasks!R85="",0,All_Tasks!R85)</f>
        <v>0</v>
      </c>
      <c r="S85" s="181" t="str">
        <f>IF(All_Tasks!S85="","",All_Tasks!S85)</f>
        <v/>
      </c>
      <c r="T85" t="str">
        <f>IF(All_Tasks!T85="","",All_Tasks!T85)</f>
        <v/>
      </c>
      <c r="U85" t="str">
        <f>IF(All_Tasks!U85="","",All_Tasks!U85)</f>
        <v/>
      </c>
      <c r="V85">
        <f>IF(A85="",0,IFERROR(MATCH(A85,Scope_Labor_Rates!$A$6:$A$46,0)+5,0))</f>
        <v>0</v>
      </c>
      <c r="W85" s="178">
        <f>IF(V85&gt;0,INDEX(Scope_Labor_Rates!$C$6:$C$46,V85-5),0)</f>
        <v>0</v>
      </c>
      <c r="X85" s="178">
        <f>IF(V85&gt;0,INDEX(Scope_Labor_Rates!$C$6:$C$46,V85-5),0)</f>
        <v>0</v>
      </c>
      <c r="Y85" s="180">
        <f>IF(V85&gt;0,INDEX(Scope_Labor_Rates!$S$6:$S$46,V85-5),0)</f>
        <v>0</v>
      </c>
      <c r="Z85" s="180">
        <f>IF(V85&gt;0,INDEX(Scope_Labor_Rates!$R$6:$R$46,V85-5),1)</f>
        <v>1</v>
      </c>
      <c r="AA85" s="231">
        <f t="shared" si="9"/>
        <v>0</v>
      </c>
      <c r="AB85" t="str">
        <f t="shared" si="10"/>
        <v/>
      </c>
      <c r="AC85" s="178" t="str">
        <f t="shared" si="11"/>
        <v/>
      </c>
      <c r="AD85" s="181">
        <f t="shared" si="12"/>
        <v>0</v>
      </c>
      <c r="AE85" s="178">
        <f>IF(V85&gt;0,P85*INDEX(Scope_Labor_Rates!$E$6:$E$46,V85-5),0)</f>
        <v>0</v>
      </c>
      <c r="AF85" s="181">
        <f>IF(V85&gt;0,AE85*INDEX(Scope_Labor_Rates!$D$6:$D$46,V85-5)*AA85,0)</f>
        <v>0</v>
      </c>
      <c r="AG85" s="178">
        <f>IF(V85&gt;0,P85*INDEX(Scope_Labor_Rates!$G$6:$G$46,V85-5),0)</f>
        <v>0</v>
      </c>
      <c r="AH85" s="181">
        <f>IF(V85&gt;0,AG85*INDEX(Scope_Labor_Rates!$F$6:$F$46,V85-5)*AA85,0)</f>
        <v>0</v>
      </c>
      <c r="AI85" s="178">
        <f>IF(V85&gt;0,P85*INDEX(Scope_Labor_Rates!$I$6:$I$46,V85-5),0)</f>
        <v>0</v>
      </c>
      <c r="AJ85" s="181">
        <f>IF(V85&gt;0,AI85*INDEX(Scope_Labor_Rates!$H$6:$H$46,V85-5)*AA85,0)</f>
        <v>0</v>
      </c>
      <c r="AK85" s="178">
        <f>IF(V85&gt;0,P85*INDEX(Scope_Labor_Rates!$K$6:$K$46,V85-5),0)</f>
        <v>0</v>
      </c>
      <c r="AL85" s="181">
        <f>IF(V85&gt;0,AK85*INDEX(Scope_Labor_Rates!$J$6:$J$46,V85-5)*AA85,0)</f>
        <v>0</v>
      </c>
      <c r="AM85" s="178">
        <f>IF(V85&gt;0,P85*INDEX(Scope_Labor_Rates!$M$6:$M$46,V85-5),0)</f>
        <v>0</v>
      </c>
      <c r="AN85" s="178">
        <f>IF(V85&gt;0,AM85*INDEX(Scope_Labor_Rates!$L$6:$L$46,V85-5)*AA85,0)</f>
        <v>0</v>
      </c>
      <c r="AO85" s="178">
        <f>IF(V85&gt;0,P85*INDEX(Scope_Labor_Rates!$O$6:$O$46,V85-5)*AA85,0)</f>
        <v>0</v>
      </c>
      <c r="AP85" s="181">
        <f>IF(V85&gt;0,P85*INDEX(Scope_Labor_Rates!$Q$6:$Q$46,V85-5)*AA85,0)</f>
        <v>0</v>
      </c>
      <c r="AQ85" s="178">
        <f t="shared" si="13"/>
        <v>0</v>
      </c>
      <c r="AR85" s="178">
        <f t="shared" si="14"/>
        <v>0</v>
      </c>
      <c r="AS85" s="178">
        <f t="shared" si="15"/>
        <v>0</v>
      </c>
      <c r="AT85" s="178">
        <f t="shared" si="16"/>
        <v>0</v>
      </c>
      <c r="AU85">
        <f t="shared" si="17"/>
        <v>0</v>
      </c>
    </row>
    <row r="86" spans="1:47">
      <c r="A86" t="str">
        <f>IF(All_Tasks!A86="","",All_Tasks!A86)</f>
        <v/>
      </c>
      <c r="B86" t="str">
        <f>IF(All_Tasks!B86="","",All_Tasks!B86)</f>
        <v/>
      </c>
      <c r="C86" t="str">
        <f>IF(All_Tasks!C86="","",All_Tasks!C86)</f>
        <v/>
      </c>
      <c r="D86" t="str">
        <f>IF(All_Tasks!D86="","",All_Tasks!D86)</f>
        <v/>
      </c>
      <c r="E86" t="str">
        <f>IF(All_Tasks!V86&lt;&gt;"",All_Tasks!V86,IF(All_Tasks!E86&lt;&gt;"",All_Tasks!E86,""))</f>
        <v/>
      </c>
      <c r="F86" t="str">
        <f>IF(All_Tasks!F86="","",All_Tasks!F86)</f>
        <v/>
      </c>
      <c r="G86" t="str">
        <f>IF(All_Tasks!G86="","",All_Tasks!G86)</f>
        <v/>
      </c>
      <c r="H86" s="231" t="str">
        <f>IF(All_Tasks!H86="","",All_Tasks!H86)</f>
        <v/>
      </c>
      <c r="I86" t="str">
        <f>IF(All_Tasks!I86="","",All_Tasks!I86)</f>
        <v/>
      </c>
      <c r="J86" t="str">
        <f>IF(All_Tasks!J86="","",All_Tasks!J86)</f>
        <v/>
      </c>
      <c r="K86" t="str">
        <f>IF(All_Tasks!K86="","",All_Tasks!K86)</f>
        <v/>
      </c>
      <c r="L86" s="231" t="str">
        <f>IF(All_Tasks!L86="","",All_Tasks!L86)</f>
        <v/>
      </c>
      <c r="M86" t="str">
        <f>IF(All_Tasks!M86="","",All_Tasks!M86)</f>
        <v/>
      </c>
      <c r="N86" t="str">
        <f>IF(All_Tasks!N86="","",All_Tasks!N86)</f>
        <v/>
      </c>
      <c r="O86" t="str">
        <f>IF(All_Tasks!O86="","",All_Tasks!O86)</f>
        <v/>
      </c>
      <c r="P86" s="181">
        <f>IF(All_Tasks!P86="",0,All_Tasks!P86)</f>
        <v>0</v>
      </c>
      <c r="Q86" s="181">
        <f>IF(All_Tasks!Q86="",0,All_Tasks!Q86)</f>
        <v>0</v>
      </c>
      <c r="R86" s="181">
        <f>IF(All_Tasks!R86="",0,All_Tasks!R86)</f>
        <v>0</v>
      </c>
      <c r="S86" s="181" t="str">
        <f>IF(All_Tasks!S86="","",All_Tasks!S86)</f>
        <v/>
      </c>
      <c r="T86" t="str">
        <f>IF(All_Tasks!T86="","",All_Tasks!T86)</f>
        <v/>
      </c>
      <c r="U86" t="str">
        <f>IF(All_Tasks!U86="","",All_Tasks!U86)</f>
        <v/>
      </c>
      <c r="V86">
        <f>IF(A86="",0,IFERROR(MATCH(A86,Scope_Labor_Rates!$A$6:$A$46,0)+5,0))</f>
        <v>0</v>
      </c>
      <c r="W86" s="178">
        <f>IF(V86&gt;0,INDEX(Scope_Labor_Rates!$C$6:$C$46,V86-5),0)</f>
        <v>0</v>
      </c>
      <c r="X86" s="178">
        <f>IF(V86&gt;0,INDEX(Scope_Labor_Rates!$C$6:$C$46,V86-5),0)</f>
        <v>0</v>
      </c>
      <c r="Y86" s="180">
        <f>IF(V86&gt;0,INDEX(Scope_Labor_Rates!$S$6:$S$46,V86-5),0)</f>
        <v>0</v>
      </c>
      <c r="Z86" s="180">
        <f>IF(V86&gt;0,INDEX(Scope_Labor_Rates!$R$6:$R$46,V86-5),1)</f>
        <v>1</v>
      </c>
      <c r="AA86" s="231">
        <f t="shared" si="9"/>
        <v>0</v>
      </c>
      <c r="AB86" t="str">
        <f t="shared" si="10"/>
        <v/>
      </c>
      <c r="AC86" s="178" t="str">
        <f t="shared" si="11"/>
        <v/>
      </c>
      <c r="AD86" s="181">
        <f t="shared" si="12"/>
        <v>0</v>
      </c>
      <c r="AE86" s="178">
        <f>IF(V86&gt;0,P86*INDEX(Scope_Labor_Rates!$E$6:$E$46,V86-5),0)</f>
        <v>0</v>
      </c>
      <c r="AF86" s="181">
        <f>IF(V86&gt;0,AE86*INDEX(Scope_Labor_Rates!$D$6:$D$46,V86-5)*AA86,0)</f>
        <v>0</v>
      </c>
      <c r="AG86" s="178">
        <f>IF(V86&gt;0,P86*INDEX(Scope_Labor_Rates!$G$6:$G$46,V86-5),0)</f>
        <v>0</v>
      </c>
      <c r="AH86" s="181">
        <f>IF(V86&gt;0,AG86*INDEX(Scope_Labor_Rates!$F$6:$F$46,V86-5)*AA86,0)</f>
        <v>0</v>
      </c>
      <c r="AI86" s="178">
        <f>IF(V86&gt;0,P86*INDEX(Scope_Labor_Rates!$I$6:$I$46,V86-5),0)</f>
        <v>0</v>
      </c>
      <c r="AJ86" s="181">
        <f>IF(V86&gt;0,AI86*INDEX(Scope_Labor_Rates!$H$6:$H$46,V86-5)*AA86,0)</f>
        <v>0</v>
      </c>
      <c r="AK86" s="178">
        <f>IF(V86&gt;0,P86*INDEX(Scope_Labor_Rates!$K$6:$K$46,V86-5),0)</f>
        <v>0</v>
      </c>
      <c r="AL86" s="181">
        <f>IF(V86&gt;0,AK86*INDEX(Scope_Labor_Rates!$J$6:$J$46,V86-5)*AA86,0)</f>
        <v>0</v>
      </c>
      <c r="AM86" s="178">
        <f>IF(V86&gt;0,P86*INDEX(Scope_Labor_Rates!$M$6:$M$46,V86-5),0)</f>
        <v>0</v>
      </c>
      <c r="AN86" s="178">
        <f>IF(V86&gt;0,AM86*INDEX(Scope_Labor_Rates!$L$6:$L$46,V86-5)*AA86,0)</f>
        <v>0</v>
      </c>
      <c r="AO86" s="178">
        <f>IF(V86&gt;0,P86*INDEX(Scope_Labor_Rates!$O$6:$O$46,V86-5)*AA86,0)</f>
        <v>0</v>
      </c>
      <c r="AP86" s="181">
        <f>IF(V86&gt;0,P86*INDEX(Scope_Labor_Rates!$Q$6:$Q$46,V86-5)*AA86,0)</f>
        <v>0</v>
      </c>
      <c r="AQ86" s="178">
        <f t="shared" si="13"/>
        <v>0</v>
      </c>
      <c r="AR86" s="178">
        <f t="shared" si="14"/>
        <v>0</v>
      </c>
      <c r="AS86" s="178">
        <f t="shared" si="15"/>
        <v>0</v>
      </c>
      <c r="AT86" s="178">
        <f t="shared" si="16"/>
        <v>0</v>
      </c>
      <c r="AU86">
        <f t="shared" si="17"/>
        <v>0</v>
      </c>
    </row>
    <row r="87" spans="1:47">
      <c r="A87" t="str">
        <f>IF(All_Tasks!A87="","",All_Tasks!A87)</f>
        <v/>
      </c>
      <c r="B87" t="str">
        <f>IF(All_Tasks!B87="","",All_Tasks!B87)</f>
        <v/>
      </c>
      <c r="C87" t="str">
        <f>IF(All_Tasks!C87="","",All_Tasks!C87)</f>
        <v/>
      </c>
      <c r="D87" t="str">
        <f>IF(All_Tasks!D87="","",All_Tasks!D87)</f>
        <v/>
      </c>
      <c r="E87" t="str">
        <f>IF(All_Tasks!V87&lt;&gt;"",All_Tasks!V87,IF(All_Tasks!E87&lt;&gt;"",All_Tasks!E87,""))</f>
        <v/>
      </c>
      <c r="F87" t="str">
        <f>IF(All_Tasks!F87="","",All_Tasks!F87)</f>
        <v/>
      </c>
      <c r="G87" t="str">
        <f>IF(All_Tasks!G87="","",All_Tasks!G87)</f>
        <v/>
      </c>
      <c r="H87" s="231" t="str">
        <f>IF(All_Tasks!H87="","",All_Tasks!H87)</f>
        <v/>
      </c>
      <c r="I87" t="str">
        <f>IF(All_Tasks!I87="","",All_Tasks!I87)</f>
        <v/>
      </c>
      <c r="J87" t="str">
        <f>IF(All_Tasks!J87="","",All_Tasks!J87)</f>
        <v/>
      </c>
      <c r="K87" t="str">
        <f>IF(All_Tasks!K87="","",All_Tasks!K87)</f>
        <v/>
      </c>
      <c r="L87" s="231" t="str">
        <f>IF(All_Tasks!L87="","",All_Tasks!L87)</f>
        <v/>
      </c>
      <c r="M87" t="str">
        <f>IF(All_Tasks!M87="","",All_Tasks!M87)</f>
        <v/>
      </c>
      <c r="N87" t="str">
        <f>IF(All_Tasks!N87="","",All_Tasks!N87)</f>
        <v/>
      </c>
      <c r="O87" t="str">
        <f>IF(All_Tasks!O87="","",All_Tasks!O87)</f>
        <v/>
      </c>
      <c r="P87" s="181">
        <f>IF(All_Tasks!P87="",0,All_Tasks!P87)</f>
        <v>0</v>
      </c>
      <c r="Q87" s="181">
        <f>IF(All_Tasks!Q87="",0,All_Tasks!Q87)</f>
        <v>0</v>
      </c>
      <c r="R87" s="181">
        <f>IF(All_Tasks!R87="",0,All_Tasks!R87)</f>
        <v>0</v>
      </c>
      <c r="S87" s="181" t="str">
        <f>IF(All_Tasks!S87="","",All_Tasks!S87)</f>
        <v/>
      </c>
      <c r="T87" t="str">
        <f>IF(All_Tasks!T87="","",All_Tasks!T87)</f>
        <v/>
      </c>
      <c r="U87" t="str">
        <f>IF(All_Tasks!U87="","",All_Tasks!U87)</f>
        <v/>
      </c>
      <c r="V87">
        <f>IF(A87="",0,IFERROR(MATCH(A87,Scope_Labor_Rates!$A$6:$A$46,0)+5,0))</f>
        <v>0</v>
      </c>
      <c r="W87" s="178">
        <f>IF(V87&gt;0,INDEX(Scope_Labor_Rates!$C$6:$C$46,V87-5),0)</f>
        <v>0</v>
      </c>
      <c r="X87" s="178">
        <f>IF(V87&gt;0,INDEX(Scope_Labor_Rates!$C$6:$C$46,V87-5),0)</f>
        <v>0</v>
      </c>
      <c r="Y87" s="180">
        <f>IF(V87&gt;0,INDEX(Scope_Labor_Rates!$S$6:$S$46,V87-5),0)</f>
        <v>0</v>
      </c>
      <c r="Z87" s="180">
        <f>IF(V87&gt;0,INDEX(Scope_Labor_Rates!$R$6:$R$46,V87-5),1)</f>
        <v>1</v>
      </c>
      <c r="AA87" s="231">
        <f t="shared" si="9"/>
        <v>0</v>
      </c>
      <c r="AB87" t="str">
        <f t="shared" si="10"/>
        <v/>
      </c>
      <c r="AC87" s="178" t="str">
        <f t="shared" si="11"/>
        <v/>
      </c>
      <c r="AD87" s="181">
        <f t="shared" si="12"/>
        <v>0</v>
      </c>
      <c r="AE87" s="178">
        <f>IF(V87&gt;0,P87*INDEX(Scope_Labor_Rates!$E$6:$E$46,V87-5),0)</f>
        <v>0</v>
      </c>
      <c r="AF87" s="181">
        <f>IF(V87&gt;0,AE87*INDEX(Scope_Labor_Rates!$D$6:$D$46,V87-5)*AA87,0)</f>
        <v>0</v>
      </c>
      <c r="AG87" s="178">
        <f>IF(V87&gt;0,P87*INDEX(Scope_Labor_Rates!$G$6:$G$46,V87-5),0)</f>
        <v>0</v>
      </c>
      <c r="AH87" s="181">
        <f>IF(V87&gt;0,AG87*INDEX(Scope_Labor_Rates!$F$6:$F$46,V87-5)*AA87,0)</f>
        <v>0</v>
      </c>
      <c r="AI87" s="178">
        <f>IF(V87&gt;0,P87*INDEX(Scope_Labor_Rates!$I$6:$I$46,V87-5),0)</f>
        <v>0</v>
      </c>
      <c r="AJ87" s="181">
        <f>IF(V87&gt;0,AI87*INDEX(Scope_Labor_Rates!$H$6:$H$46,V87-5)*AA87,0)</f>
        <v>0</v>
      </c>
      <c r="AK87" s="178">
        <f>IF(V87&gt;0,P87*INDEX(Scope_Labor_Rates!$K$6:$K$46,V87-5),0)</f>
        <v>0</v>
      </c>
      <c r="AL87" s="181">
        <f>IF(V87&gt;0,AK87*INDEX(Scope_Labor_Rates!$J$6:$J$46,V87-5)*AA87,0)</f>
        <v>0</v>
      </c>
      <c r="AM87" s="178">
        <f>IF(V87&gt;0,P87*INDEX(Scope_Labor_Rates!$M$6:$M$46,V87-5),0)</f>
        <v>0</v>
      </c>
      <c r="AN87" s="178">
        <f>IF(V87&gt;0,AM87*INDEX(Scope_Labor_Rates!$L$6:$L$46,V87-5)*AA87,0)</f>
        <v>0</v>
      </c>
      <c r="AO87" s="178">
        <f>IF(V87&gt;0,P87*INDEX(Scope_Labor_Rates!$O$6:$O$46,V87-5)*AA87,0)</f>
        <v>0</v>
      </c>
      <c r="AP87" s="181">
        <f>IF(V87&gt;0,P87*INDEX(Scope_Labor_Rates!$Q$6:$Q$46,V87-5)*AA87,0)</f>
        <v>0</v>
      </c>
      <c r="AQ87" s="178">
        <f t="shared" si="13"/>
        <v>0</v>
      </c>
      <c r="AR87" s="178">
        <f t="shared" si="14"/>
        <v>0</v>
      </c>
      <c r="AS87" s="178">
        <f t="shared" si="15"/>
        <v>0</v>
      </c>
      <c r="AT87" s="178">
        <f t="shared" si="16"/>
        <v>0</v>
      </c>
      <c r="AU87">
        <f t="shared" si="17"/>
        <v>0</v>
      </c>
    </row>
    <row r="88" spans="1:47">
      <c r="A88" t="str">
        <f>IF(All_Tasks!A88="","",All_Tasks!A88)</f>
        <v/>
      </c>
      <c r="B88" t="str">
        <f>IF(All_Tasks!B88="","",All_Tasks!B88)</f>
        <v/>
      </c>
      <c r="C88" t="str">
        <f>IF(All_Tasks!C88="","",All_Tasks!C88)</f>
        <v/>
      </c>
      <c r="D88" t="str">
        <f>IF(All_Tasks!D88="","",All_Tasks!D88)</f>
        <v/>
      </c>
      <c r="E88" t="str">
        <f>IF(All_Tasks!V88&lt;&gt;"",All_Tasks!V88,IF(All_Tasks!E88&lt;&gt;"",All_Tasks!E88,""))</f>
        <v/>
      </c>
      <c r="F88" t="str">
        <f>IF(All_Tasks!F88="","",All_Tasks!F88)</f>
        <v/>
      </c>
      <c r="G88" t="str">
        <f>IF(All_Tasks!G88="","",All_Tasks!G88)</f>
        <v/>
      </c>
      <c r="H88" s="231" t="str">
        <f>IF(All_Tasks!H88="","",All_Tasks!H88)</f>
        <v/>
      </c>
      <c r="I88" t="str">
        <f>IF(All_Tasks!I88="","",All_Tasks!I88)</f>
        <v/>
      </c>
      <c r="J88" t="str">
        <f>IF(All_Tasks!J88="","",All_Tasks!J88)</f>
        <v/>
      </c>
      <c r="K88" t="str">
        <f>IF(All_Tasks!K88="","",All_Tasks!K88)</f>
        <v/>
      </c>
      <c r="L88" s="231" t="str">
        <f>IF(All_Tasks!L88="","",All_Tasks!L88)</f>
        <v/>
      </c>
      <c r="M88" t="str">
        <f>IF(All_Tasks!M88="","",All_Tasks!M88)</f>
        <v/>
      </c>
      <c r="N88" t="str">
        <f>IF(All_Tasks!N88="","",All_Tasks!N88)</f>
        <v/>
      </c>
      <c r="O88" t="str">
        <f>IF(All_Tasks!O88="","",All_Tasks!O88)</f>
        <v/>
      </c>
      <c r="P88" s="181">
        <f>IF(All_Tasks!P88="",0,All_Tasks!P88)</f>
        <v>0</v>
      </c>
      <c r="Q88" s="181">
        <f>IF(All_Tasks!Q88="",0,All_Tasks!Q88)</f>
        <v>0</v>
      </c>
      <c r="R88" s="181">
        <f>IF(All_Tasks!R88="",0,All_Tasks!R88)</f>
        <v>0</v>
      </c>
      <c r="S88" s="181" t="str">
        <f>IF(All_Tasks!S88="","",All_Tasks!S88)</f>
        <v/>
      </c>
      <c r="T88" t="str">
        <f>IF(All_Tasks!T88="","",All_Tasks!T88)</f>
        <v/>
      </c>
      <c r="U88" t="str">
        <f>IF(All_Tasks!U88="","",All_Tasks!U88)</f>
        <v/>
      </c>
      <c r="V88">
        <f>IF(A88="",0,IFERROR(MATCH(A88,Scope_Labor_Rates!$A$6:$A$46,0)+5,0))</f>
        <v>0</v>
      </c>
      <c r="W88" s="178">
        <f>IF(V88&gt;0,INDEX(Scope_Labor_Rates!$C$6:$C$46,V88-5),0)</f>
        <v>0</v>
      </c>
      <c r="X88" s="178">
        <f>IF(V88&gt;0,INDEX(Scope_Labor_Rates!$C$6:$C$46,V88-5),0)</f>
        <v>0</v>
      </c>
      <c r="Y88" s="180">
        <f>IF(V88&gt;0,INDEX(Scope_Labor_Rates!$S$6:$S$46,V88-5),0)</f>
        <v>0</v>
      </c>
      <c r="Z88" s="180">
        <f>IF(V88&gt;0,INDEX(Scope_Labor_Rates!$R$6:$R$46,V88-5),1)</f>
        <v>1</v>
      </c>
      <c r="AA88" s="231">
        <f t="shared" si="9"/>
        <v>0</v>
      </c>
      <c r="AB88" t="str">
        <f t="shared" si="10"/>
        <v/>
      </c>
      <c r="AC88" s="178" t="str">
        <f t="shared" si="11"/>
        <v/>
      </c>
      <c r="AD88" s="181">
        <f t="shared" si="12"/>
        <v>0</v>
      </c>
      <c r="AE88" s="178">
        <f>IF(V88&gt;0,P88*INDEX(Scope_Labor_Rates!$E$6:$E$46,V88-5),0)</f>
        <v>0</v>
      </c>
      <c r="AF88" s="181">
        <f>IF(V88&gt;0,AE88*INDEX(Scope_Labor_Rates!$D$6:$D$46,V88-5)*AA88,0)</f>
        <v>0</v>
      </c>
      <c r="AG88" s="178">
        <f>IF(V88&gt;0,P88*INDEX(Scope_Labor_Rates!$G$6:$G$46,V88-5),0)</f>
        <v>0</v>
      </c>
      <c r="AH88" s="181">
        <f>IF(V88&gt;0,AG88*INDEX(Scope_Labor_Rates!$F$6:$F$46,V88-5)*AA88,0)</f>
        <v>0</v>
      </c>
      <c r="AI88" s="178">
        <f>IF(V88&gt;0,P88*INDEX(Scope_Labor_Rates!$I$6:$I$46,V88-5),0)</f>
        <v>0</v>
      </c>
      <c r="AJ88" s="181">
        <f>IF(V88&gt;0,AI88*INDEX(Scope_Labor_Rates!$H$6:$H$46,V88-5)*AA88,0)</f>
        <v>0</v>
      </c>
      <c r="AK88" s="178">
        <f>IF(V88&gt;0,P88*INDEX(Scope_Labor_Rates!$K$6:$K$46,V88-5),0)</f>
        <v>0</v>
      </c>
      <c r="AL88" s="181">
        <f>IF(V88&gt;0,AK88*INDEX(Scope_Labor_Rates!$J$6:$J$46,V88-5)*AA88,0)</f>
        <v>0</v>
      </c>
      <c r="AM88" s="178">
        <f>IF(V88&gt;0,P88*INDEX(Scope_Labor_Rates!$M$6:$M$46,V88-5),0)</f>
        <v>0</v>
      </c>
      <c r="AN88" s="178">
        <f>IF(V88&gt;0,AM88*INDEX(Scope_Labor_Rates!$L$6:$L$46,V88-5)*AA88,0)</f>
        <v>0</v>
      </c>
      <c r="AO88" s="178">
        <f>IF(V88&gt;0,P88*INDEX(Scope_Labor_Rates!$O$6:$O$46,V88-5)*AA88,0)</f>
        <v>0</v>
      </c>
      <c r="AP88" s="181">
        <f>IF(V88&gt;0,P88*INDEX(Scope_Labor_Rates!$Q$6:$Q$46,V88-5)*AA88,0)</f>
        <v>0</v>
      </c>
      <c r="AQ88" s="178">
        <f t="shared" si="13"/>
        <v>0</v>
      </c>
      <c r="AR88" s="178">
        <f t="shared" si="14"/>
        <v>0</v>
      </c>
      <c r="AS88" s="178">
        <f t="shared" si="15"/>
        <v>0</v>
      </c>
      <c r="AT88" s="178">
        <f t="shared" si="16"/>
        <v>0</v>
      </c>
      <c r="AU88">
        <f t="shared" si="17"/>
        <v>0</v>
      </c>
    </row>
    <row r="89" spans="1:47">
      <c r="A89" t="str">
        <f>IF(All_Tasks!A89="","",All_Tasks!A89)</f>
        <v/>
      </c>
      <c r="B89" t="str">
        <f>IF(All_Tasks!B89="","",All_Tasks!B89)</f>
        <v/>
      </c>
      <c r="C89" t="str">
        <f>IF(All_Tasks!C89="","",All_Tasks!C89)</f>
        <v/>
      </c>
      <c r="D89" t="str">
        <f>IF(All_Tasks!D89="","",All_Tasks!D89)</f>
        <v/>
      </c>
      <c r="E89" t="str">
        <f>IF(All_Tasks!V89&lt;&gt;"",All_Tasks!V89,IF(All_Tasks!E89&lt;&gt;"",All_Tasks!E89,""))</f>
        <v/>
      </c>
      <c r="F89" t="str">
        <f>IF(All_Tasks!F89="","",All_Tasks!F89)</f>
        <v/>
      </c>
      <c r="G89" t="str">
        <f>IF(All_Tasks!G89="","",All_Tasks!G89)</f>
        <v/>
      </c>
      <c r="H89" s="231" t="str">
        <f>IF(All_Tasks!H89="","",All_Tasks!H89)</f>
        <v/>
      </c>
      <c r="I89" t="str">
        <f>IF(All_Tasks!I89="","",All_Tasks!I89)</f>
        <v/>
      </c>
      <c r="J89" t="str">
        <f>IF(All_Tasks!J89="","",All_Tasks!J89)</f>
        <v/>
      </c>
      <c r="K89" t="str">
        <f>IF(All_Tasks!K89="","",All_Tasks!K89)</f>
        <v/>
      </c>
      <c r="L89" s="231" t="str">
        <f>IF(All_Tasks!L89="","",All_Tasks!L89)</f>
        <v/>
      </c>
      <c r="M89" t="str">
        <f>IF(All_Tasks!M89="","",All_Tasks!M89)</f>
        <v/>
      </c>
      <c r="N89" t="str">
        <f>IF(All_Tasks!N89="","",All_Tasks!N89)</f>
        <v/>
      </c>
      <c r="O89" t="str">
        <f>IF(All_Tasks!O89="","",All_Tasks!O89)</f>
        <v/>
      </c>
      <c r="P89" s="181">
        <f>IF(All_Tasks!P89="",0,All_Tasks!P89)</f>
        <v>0</v>
      </c>
      <c r="Q89" s="181">
        <f>IF(All_Tasks!Q89="",0,All_Tasks!Q89)</f>
        <v>0</v>
      </c>
      <c r="R89" s="181">
        <f>IF(All_Tasks!R89="",0,All_Tasks!R89)</f>
        <v>0</v>
      </c>
      <c r="S89" s="181" t="str">
        <f>IF(All_Tasks!S89="","",All_Tasks!S89)</f>
        <v/>
      </c>
      <c r="T89" t="str">
        <f>IF(All_Tasks!T89="","",All_Tasks!T89)</f>
        <v/>
      </c>
      <c r="U89" t="str">
        <f>IF(All_Tasks!U89="","",All_Tasks!U89)</f>
        <v/>
      </c>
      <c r="V89">
        <f>IF(A89="",0,IFERROR(MATCH(A89,Scope_Labor_Rates!$A$6:$A$46,0)+5,0))</f>
        <v>0</v>
      </c>
      <c r="W89" s="178">
        <f>IF(V89&gt;0,INDEX(Scope_Labor_Rates!$C$6:$C$46,V89-5),0)</f>
        <v>0</v>
      </c>
      <c r="X89" s="178">
        <f>IF(V89&gt;0,INDEX(Scope_Labor_Rates!$C$6:$C$46,V89-5),0)</f>
        <v>0</v>
      </c>
      <c r="Y89" s="180">
        <f>IF(V89&gt;0,INDEX(Scope_Labor_Rates!$S$6:$S$46,V89-5),0)</f>
        <v>0</v>
      </c>
      <c r="Z89" s="180">
        <f>IF(V89&gt;0,INDEX(Scope_Labor_Rates!$R$6:$R$46,V89-5),1)</f>
        <v>1</v>
      </c>
      <c r="AA89" s="231">
        <f t="shared" si="9"/>
        <v>0</v>
      </c>
      <c r="AB89" t="str">
        <f t="shared" si="10"/>
        <v/>
      </c>
      <c r="AC89" s="178" t="str">
        <f t="shared" si="11"/>
        <v/>
      </c>
      <c r="AD89" s="181">
        <f t="shared" si="12"/>
        <v>0</v>
      </c>
      <c r="AE89" s="178">
        <f>IF(V89&gt;0,P89*INDEX(Scope_Labor_Rates!$E$6:$E$46,V89-5),0)</f>
        <v>0</v>
      </c>
      <c r="AF89" s="181">
        <f>IF(V89&gt;0,AE89*INDEX(Scope_Labor_Rates!$D$6:$D$46,V89-5)*AA89,0)</f>
        <v>0</v>
      </c>
      <c r="AG89" s="178">
        <f>IF(V89&gt;0,P89*INDEX(Scope_Labor_Rates!$G$6:$G$46,V89-5),0)</f>
        <v>0</v>
      </c>
      <c r="AH89" s="181">
        <f>IF(V89&gt;0,AG89*INDEX(Scope_Labor_Rates!$F$6:$F$46,V89-5)*AA89,0)</f>
        <v>0</v>
      </c>
      <c r="AI89" s="178">
        <f>IF(V89&gt;0,P89*INDEX(Scope_Labor_Rates!$I$6:$I$46,V89-5),0)</f>
        <v>0</v>
      </c>
      <c r="AJ89" s="181">
        <f>IF(V89&gt;0,AI89*INDEX(Scope_Labor_Rates!$H$6:$H$46,V89-5)*AA89,0)</f>
        <v>0</v>
      </c>
      <c r="AK89" s="178">
        <f>IF(V89&gt;0,P89*INDEX(Scope_Labor_Rates!$K$6:$K$46,V89-5),0)</f>
        <v>0</v>
      </c>
      <c r="AL89" s="181">
        <f>IF(V89&gt;0,AK89*INDEX(Scope_Labor_Rates!$J$6:$J$46,V89-5)*AA89,0)</f>
        <v>0</v>
      </c>
      <c r="AM89" s="178">
        <f>IF(V89&gt;0,P89*INDEX(Scope_Labor_Rates!$M$6:$M$46,V89-5),0)</f>
        <v>0</v>
      </c>
      <c r="AN89" s="178">
        <f>IF(V89&gt;0,AM89*INDEX(Scope_Labor_Rates!$L$6:$L$46,V89-5)*AA89,0)</f>
        <v>0</v>
      </c>
      <c r="AO89" s="178">
        <f>IF(V89&gt;0,P89*INDEX(Scope_Labor_Rates!$O$6:$O$46,V89-5)*AA89,0)</f>
        <v>0</v>
      </c>
      <c r="AP89" s="181">
        <f>IF(V89&gt;0,P89*INDEX(Scope_Labor_Rates!$Q$6:$Q$46,V89-5)*AA89,0)</f>
        <v>0</v>
      </c>
      <c r="AQ89" s="178">
        <f t="shared" si="13"/>
        <v>0</v>
      </c>
      <c r="AR89" s="178">
        <f t="shared" si="14"/>
        <v>0</v>
      </c>
      <c r="AS89" s="178">
        <f t="shared" si="15"/>
        <v>0</v>
      </c>
      <c r="AT89" s="178">
        <f t="shared" si="16"/>
        <v>0</v>
      </c>
      <c r="AU89">
        <f t="shared" si="17"/>
        <v>0</v>
      </c>
    </row>
    <row r="90" spans="1:47">
      <c r="A90" t="str">
        <f>IF(All_Tasks!A90="","",All_Tasks!A90)</f>
        <v/>
      </c>
      <c r="B90" t="str">
        <f>IF(All_Tasks!B90="","",All_Tasks!B90)</f>
        <v/>
      </c>
      <c r="C90" t="str">
        <f>IF(All_Tasks!C90="","",All_Tasks!C90)</f>
        <v/>
      </c>
      <c r="D90" t="str">
        <f>IF(All_Tasks!D90="","",All_Tasks!D90)</f>
        <v/>
      </c>
      <c r="E90" t="str">
        <f>IF(All_Tasks!V90&lt;&gt;"",All_Tasks!V90,IF(All_Tasks!E90&lt;&gt;"",All_Tasks!E90,""))</f>
        <v/>
      </c>
      <c r="F90" t="str">
        <f>IF(All_Tasks!F90="","",All_Tasks!F90)</f>
        <v/>
      </c>
      <c r="G90" t="str">
        <f>IF(All_Tasks!G90="","",All_Tasks!G90)</f>
        <v/>
      </c>
      <c r="H90" s="231" t="str">
        <f>IF(All_Tasks!H90="","",All_Tasks!H90)</f>
        <v/>
      </c>
      <c r="I90" t="str">
        <f>IF(All_Tasks!I90="","",All_Tasks!I90)</f>
        <v/>
      </c>
      <c r="J90" t="str">
        <f>IF(All_Tasks!J90="","",All_Tasks!J90)</f>
        <v/>
      </c>
      <c r="K90" t="str">
        <f>IF(All_Tasks!K90="","",All_Tasks!K90)</f>
        <v/>
      </c>
      <c r="L90" s="231" t="str">
        <f>IF(All_Tasks!L90="","",All_Tasks!L90)</f>
        <v/>
      </c>
      <c r="M90" t="str">
        <f>IF(All_Tasks!M90="","",All_Tasks!M90)</f>
        <v/>
      </c>
      <c r="N90" t="str">
        <f>IF(All_Tasks!N90="","",All_Tasks!N90)</f>
        <v/>
      </c>
      <c r="O90" t="str">
        <f>IF(All_Tasks!O90="","",All_Tasks!O90)</f>
        <v/>
      </c>
      <c r="P90" s="181">
        <f>IF(All_Tasks!P90="",0,All_Tasks!P90)</f>
        <v>0</v>
      </c>
      <c r="Q90" s="181">
        <f>IF(All_Tasks!Q90="",0,All_Tasks!Q90)</f>
        <v>0</v>
      </c>
      <c r="R90" s="181">
        <f>IF(All_Tasks!R90="",0,All_Tasks!R90)</f>
        <v>0</v>
      </c>
      <c r="S90" s="181" t="str">
        <f>IF(All_Tasks!S90="","",All_Tasks!S90)</f>
        <v/>
      </c>
      <c r="T90" t="str">
        <f>IF(All_Tasks!T90="","",All_Tasks!T90)</f>
        <v/>
      </c>
      <c r="U90" t="str">
        <f>IF(All_Tasks!U90="","",All_Tasks!U90)</f>
        <v/>
      </c>
      <c r="V90">
        <f>IF(A90="",0,IFERROR(MATCH(A90,Scope_Labor_Rates!$A$6:$A$46,0)+5,0))</f>
        <v>0</v>
      </c>
      <c r="W90" s="178">
        <f>IF(V90&gt;0,INDEX(Scope_Labor_Rates!$C$6:$C$46,V90-5),0)</f>
        <v>0</v>
      </c>
      <c r="X90" s="178">
        <f>IF(V90&gt;0,INDEX(Scope_Labor_Rates!$C$6:$C$46,V90-5),0)</f>
        <v>0</v>
      </c>
      <c r="Y90" s="180">
        <f>IF(V90&gt;0,INDEX(Scope_Labor_Rates!$S$6:$S$46,V90-5),0)</f>
        <v>0</v>
      </c>
      <c r="Z90" s="180">
        <f>IF(V90&gt;0,INDEX(Scope_Labor_Rates!$R$6:$R$46,V90-5),1)</f>
        <v>1</v>
      </c>
      <c r="AA90" s="231">
        <f t="shared" si="9"/>
        <v>0</v>
      </c>
      <c r="AB90" t="str">
        <f t="shared" si="10"/>
        <v/>
      </c>
      <c r="AC90" s="178" t="str">
        <f t="shared" si="11"/>
        <v/>
      </c>
      <c r="AD90" s="181">
        <f t="shared" si="12"/>
        <v>0</v>
      </c>
      <c r="AE90" s="178">
        <f>IF(V90&gt;0,P90*INDEX(Scope_Labor_Rates!$E$6:$E$46,V90-5),0)</f>
        <v>0</v>
      </c>
      <c r="AF90" s="181">
        <f>IF(V90&gt;0,AE90*INDEX(Scope_Labor_Rates!$D$6:$D$46,V90-5)*AA90,0)</f>
        <v>0</v>
      </c>
      <c r="AG90" s="178">
        <f>IF(V90&gt;0,P90*INDEX(Scope_Labor_Rates!$G$6:$G$46,V90-5),0)</f>
        <v>0</v>
      </c>
      <c r="AH90" s="181">
        <f>IF(V90&gt;0,AG90*INDEX(Scope_Labor_Rates!$F$6:$F$46,V90-5)*AA90,0)</f>
        <v>0</v>
      </c>
      <c r="AI90" s="178">
        <f>IF(V90&gt;0,P90*INDEX(Scope_Labor_Rates!$I$6:$I$46,V90-5),0)</f>
        <v>0</v>
      </c>
      <c r="AJ90" s="181">
        <f>IF(V90&gt;0,AI90*INDEX(Scope_Labor_Rates!$H$6:$H$46,V90-5)*AA90,0)</f>
        <v>0</v>
      </c>
      <c r="AK90" s="178">
        <f>IF(V90&gt;0,P90*INDEX(Scope_Labor_Rates!$K$6:$K$46,V90-5),0)</f>
        <v>0</v>
      </c>
      <c r="AL90" s="181">
        <f>IF(V90&gt;0,AK90*INDEX(Scope_Labor_Rates!$J$6:$J$46,V90-5)*AA90,0)</f>
        <v>0</v>
      </c>
      <c r="AM90" s="178">
        <f>IF(V90&gt;0,P90*INDEX(Scope_Labor_Rates!$M$6:$M$46,V90-5),0)</f>
        <v>0</v>
      </c>
      <c r="AN90" s="178">
        <f>IF(V90&gt;0,AM90*INDEX(Scope_Labor_Rates!$L$6:$L$46,V90-5)*AA90,0)</f>
        <v>0</v>
      </c>
      <c r="AO90" s="178">
        <f>IF(V90&gt;0,P90*INDEX(Scope_Labor_Rates!$O$6:$O$46,V90-5)*AA90,0)</f>
        <v>0</v>
      </c>
      <c r="AP90" s="181">
        <f>IF(V90&gt;0,P90*INDEX(Scope_Labor_Rates!$Q$6:$Q$46,V90-5)*AA90,0)</f>
        <v>0</v>
      </c>
      <c r="AQ90" s="178">
        <f t="shared" si="13"/>
        <v>0</v>
      </c>
      <c r="AR90" s="178">
        <f t="shared" si="14"/>
        <v>0</v>
      </c>
      <c r="AS90" s="178">
        <f t="shared" si="15"/>
        <v>0</v>
      </c>
      <c r="AT90" s="178">
        <f t="shared" si="16"/>
        <v>0</v>
      </c>
      <c r="AU90">
        <f t="shared" si="17"/>
        <v>0</v>
      </c>
    </row>
    <row r="91" spans="1:47">
      <c r="A91" t="str">
        <f>IF(All_Tasks!A91="","",All_Tasks!A91)</f>
        <v/>
      </c>
      <c r="B91" t="str">
        <f>IF(All_Tasks!B91="","",All_Tasks!B91)</f>
        <v/>
      </c>
      <c r="C91" t="str">
        <f>IF(All_Tasks!C91="","",All_Tasks!C91)</f>
        <v/>
      </c>
      <c r="D91" t="str">
        <f>IF(All_Tasks!D91="","",All_Tasks!D91)</f>
        <v/>
      </c>
      <c r="E91" t="str">
        <f>IF(All_Tasks!V91&lt;&gt;"",All_Tasks!V91,IF(All_Tasks!E91&lt;&gt;"",All_Tasks!E91,""))</f>
        <v/>
      </c>
      <c r="F91" t="str">
        <f>IF(All_Tasks!F91="","",All_Tasks!F91)</f>
        <v/>
      </c>
      <c r="G91" t="str">
        <f>IF(All_Tasks!G91="","",All_Tasks!G91)</f>
        <v/>
      </c>
      <c r="H91" s="231" t="str">
        <f>IF(All_Tasks!H91="","",All_Tasks!H91)</f>
        <v/>
      </c>
      <c r="I91" t="str">
        <f>IF(All_Tasks!I91="","",All_Tasks!I91)</f>
        <v/>
      </c>
      <c r="J91" t="str">
        <f>IF(All_Tasks!J91="","",All_Tasks!J91)</f>
        <v/>
      </c>
      <c r="K91" t="str">
        <f>IF(All_Tasks!K91="","",All_Tasks!K91)</f>
        <v/>
      </c>
      <c r="L91" s="231" t="str">
        <f>IF(All_Tasks!L91="","",All_Tasks!L91)</f>
        <v/>
      </c>
      <c r="M91" t="str">
        <f>IF(All_Tasks!M91="","",All_Tasks!M91)</f>
        <v/>
      </c>
      <c r="N91" t="str">
        <f>IF(All_Tasks!N91="","",All_Tasks!N91)</f>
        <v/>
      </c>
      <c r="O91" t="str">
        <f>IF(All_Tasks!O91="","",All_Tasks!O91)</f>
        <v/>
      </c>
      <c r="P91" s="181">
        <f>IF(All_Tasks!P91="",0,All_Tasks!P91)</f>
        <v>0</v>
      </c>
      <c r="Q91" s="181">
        <f>IF(All_Tasks!Q91="",0,All_Tasks!Q91)</f>
        <v>0</v>
      </c>
      <c r="R91" s="181">
        <f>IF(All_Tasks!R91="",0,All_Tasks!R91)</f>
        <v>0</v>
      </c>
      <c r="S91" s="181" t="str">
        <f>IF(All_Tasks!S91="","",All_Tasks!S91)</f>
        <v/>
      </c>
      <c r="T91" t="str">
        <f>IF(All_Tasks!T91="","",All_Tasks!T91)</f>
        <v/>
      </c>
      <c r="U91" t="str">
        <f>IF(All_Tasks!U91="","",All_Tasks!U91)</f>
        <v/>
      </c>
      <c r="V91">
        <f>IF(A91="",0,IFERROR(MATCH(A91,Scope_Labor_Rates!$A$6:$A$46,0)+5,0))</f>
        <v>0</v>
      </c>
      <c r="W91" s="178">
        <f>IF(V91&gt;0,INDEX(Scope_Labor_Rates!$C$6:$C$46,V91-5),0)</f>
        <v>0</v>
      </c>
      <c r="X91" s="178">
        <f>IF(V91&gt;0,INDEX(Scope_Labor_Rates!$C$6:$C$46,V91-5),0)</f>
        <v>0</v>
      </c>
      <c r="Y91" s="180">
        <f>IF(V91&gt;0,INDEX(Scope_Labor_Rates!$S$6:$S$46,V91-5),0)</f>
        <v>0</v>
      </c>
      <c r="Z91" s="180">
        <f>IF(V91&gt;0,INDEX(Scope_Labor_Rates!$R$6:$R$46,V91-5),1)</f>
        <v>1</v>
      </c>
      <c r="AA91" s="231">
        <f t="shared" si="9"/>
        <v>0</v>
      </c>
      <c r="AB91" t="str">
        <f t="shared" si="10"/>
        <v/>
      </c>
      <c r="AC91" s="178" t="str">
        <f t="shared" si="11"/>
        <v/>
      </c>
      <c r="AD91" s="181">
        <f t="shared" si="12"/>
        <v>0</v>
      </c>
      <c r="AE91" s="178">
        <f>IF(V91&gt;0,P91*INDEX(Scope_Labor_Rates!$E$6:$E$46,V91-5),0)</f>
        <v>0</v>
      </c>
      <c r="AF91" s="181">
        <f>IF(V91&gt;0,AE91*INDEX(Scope_Labor_Rates!$D$6:$D$46,V91-5)*AA91,0)</f>
        <v>0</v>
      </c>
      <c r="AG91" s="178">
        <f>IF(V91&gt;0,P91*INDEX(Scope_Labor_Rates!$G$6:$G$46,V91-5),0)</f>
        <v>0</v>
      </c>
      <c r="AH91" s="181">
        <f>IF(V91&gt;0,AG91*INDEX(Scope_Labor_Rates!$F$6:$F$46,V91-5)*AA91,0)</f>
        <v>0</v>
      </c>
      <c r="AI91" s="178">
        <f>IF(V91&gt;0,P91*INDEX(Scope_Labor_Rates!$I$6:$I$46,V91-5),0)</f>
        <v>0</v>
      </c>
      <c r="AJ91" s="181">
        <f>IF(V91&gt;0,AI91*INDEX(Scope_Labor_Rates!$H$6:$H$46,V91-5)*AA91,0)</f>
        <v>0</v>
      </c>
      <c r="AK91" s="178">
        <f>IF(V91&gt;0,P91*INDEX(Scope_Labor_Rates!$K$6:$K$46,V91-5),0)</f>
        <v>0</v>
      </c>
      <c r="AL91" s="181">
        <f>IF(V91&gt;0,AK91*INDEX(Scope_Labor_Rates!$J$6:$J$46,V91-5)*AA91,0)</f>
        <v>0</v>
      </c>
      <c r="AM91" s="178">
        <f>IF(V91&gt;0,P91*INDEX(Scope_Labor_Rates!$M$6:$M$46,V91-5),0)</f>
        <v>0</v>
      </c>
      <c r="AN91" s="178">
        <f>IF(V91&gt;0,AM91*INDEX(Scope_Labor_Rates!$L$6:$L$46,V91-5)*AA91,0)</f>
        <v>0</v>
      </c>
      <c r="AO91" s="178">
        <f>IF(V91&gt;0,P91*INDEX(Scope_Labor_Rates!$O$6:$O$46,V91-5)*AA91,0)</f>
        <v>0</v>
      </c>
      <c r="AP91" s="181">
        <f>IF(V91&gt;0,P91*INDEX(Scope_Labor_Rates!$Q$6:$Q$46,V91-5)*AA91,0)</f>
        <v>0</v>
      </c>
      <c r="AQ91" s="178">
        <f t="shared" si="13"/>
        <v>0</v>
      </c>
      <c r="AR91" s="178">
        <f t="shared" si="14"/>
        <v>0</v>
      </c>
      <c r="AS91" s="178">
        <f t="shared" si="15"/>
        <v>0</v>
      </c>
      <c r="AT91" s="178">
        <f t="shared" si="16"/>
        <v>0</v>
      </c>
      <c r="AU91">
        <f t="shared" si="17"/>
        <v>0</v>
      </c>
    </row>
    <row r="92" spans="1:47">
      <c r="A92" t="str">
        <f>IF(All_Tasks!A92="","",All_Tasks!A92)</f>
        <v/>
      </c>
      <c r="B92" t="str">
        <f>IF(All_Tasks!B92="","",All_Tasks!B92)</f>
        <v/>
      </c>
      <c r="C92" t="str">
        <f>IF(All_Tasks!C92="","",All_Tasks!C92)</f>
        <v/>
      </c>
      <c r="D92" t="str">
        <f>IF(All_Tasks!D92="","",All_Tasks!D92)</f>
        <v/>
      </c>
      <c r="E92" t="str">
        <f>IF(All_Tasks!V92&lt;&gt;"",All_Tasks!V92,IF(All_Tasks!E92&lt;&gt;"",All_Tasks!E92,""))</f>
        <v/>
      </c>
      <c r="F92" t="str">
        <f>IF(All_Tasks!F92="","",All_Tasks!F92)</f>
        <v/>
      </c>
      <c r="G92" t="str">
        <f>IF(All_Tasks!G92="","",All_Tasks!G92)</f>
        <v/>
      </c>
      <c r="H92" s="231" t="str">
        <f>IF(All_Tasks!H92="","",All_Tasks!H92)</f>
        <v/>
      </c>
      <c r="I92" t="str">
        <f>IF(All_Tasks!I92="","",All_Tasks!I92)</f>
        <v/>
      </c>
      <c r="J92" t="str">
        <f>IF(All_Tasks!J92="","",All_Tasks!J92)</f>
        <v/>
      </c>
      <c r="K92" t="str">
        <f>IF(All_Tasks!K92="","",All_Tasks!K92)</f>
        <v/>
      </c>
      <c r="L92" s="231" t="str">
        <f>IF(All_Tasks!L92="","",All_Tasks!L92)</f>
        <v/>
      </c>
      <c r="M92" t="str">
        <f>IF(All_Tasks!M92="","",All_Tasks!M92)</f>
        <v/>
      </c>
      <c r="N92" t="str">
        <f>IF(All_Tasks!N92="","",All_Tasks!N92)</f>
        <v/>
      </c>
      <c r="O92" t="str">
        <f>IF(All_Tasks!O92="","",All_Tasks!O92)</f>
        <v/>
      </c>
      <c r="P92" s="181">
        <f>IF(All_Tasks!P92="",0,All_Tasks!P92)</f>
        <v>0</v>
      </c>
      <c r="Q92" s="181">
        <f>IF(All_Tasks!Q92="",0,All_Tasks!Q92)</f>
        <v>0</v>
      </c>
      <c r="R92" s="181">
        <f>IF(All_Tasks!R92="",0,All_Tasks!R92)</f>
        <v>0</v>
      </c>
      <c r="S92" s="181" t="str">
        <f>IF(All_Tasks!S92="","",All_Tasks!S92)</f>
        <v/>
      </c>
      <c r="T92" t="str">
        <f>IF(All_Tasks!T92="","",All_Tasks!T92)</f>
        <v/>
      </c>
      <c r="U92" t="str">
        <f>IF(All_Tasks!U92="","",All_Tasks!U92)</f>
        <v/>
      </c>
      <c r="V92">
        <f>IF(A92="",0,IFERROR(MATCH(A92,Scope_Labor_Rates!$A$6:$A$46,0)+5,0))</f>
        <v>0</v>
      </c>
      <c r="W92" s="178">
        <f>IF(V92&gt;0,INDEX(Scope_Labor_Rates!$C$6:$C$46,V92-5),0)</f>
        <v>0</v>
      </c>
      <c r="X92" s="178">
        <f>IF(V92&gt;0,INDEX(Scope_Labor_Rates!$C$6:$C$46,V92-5),0)</f>
        <v>0</v>
      </c>
      <c r="Y92" s="180">
        <f>IF(V92&gt;0,INDEX(Scope_Labor_Rates!$S$6:$S$46,V92-5),0)</f>
        <v>0</v>
      </c>
      <c r="Z92" s="180">
        <f>IF(V92&gt;0,INDEX(Scope_Labor_Rates!$R$6:$R$46,V92-5),1)</f>
        <v>1</v>
      </c>
      <c r="AA92" s="231">
        <f t="shared" si="9"/>
        <v>0</v>
      </c>
      <c r="AB92" t="str">
        <f t="shared" si="10"/>
        <v/>
      </c>
      <c r="AC92" s="178" t="str">
        <f t="shared" si="11"/>
        <v/>
      </c>
      <c r="AD92" s="181">
        <f t="shared" si="12"/>
        <v>0</v>
      </c>
      <c r="AE92" s="178">
        <f>IF(V92&gt;0,P92*INDEX(Scope_Labor_Rates!$E$6:$E$46,V92-5),0)</f>
        <v>0</v>
      </c>
      <c r="AF92" s="181">
        <f>IF(V92&gt;0,AE92*INDEX(Scope_Labor_Rates!$D$6:$D$46,V92-5)*AA92,0)</f>
        <v>0</v>
      </c>
      <c r="AG92" s="178">
        <f>IF(V92&gt;0,P92*INDEX(Scope_Labor_Rates!$G$6:$G$46,V92-5),0)</f>
        <v>0</v>
      </c>
      <c r="AH92" s="181">
        <f>IF(V92&gt;0,AG92*INDEX(Scope_Labor_Rates!$F$6:$F$46,V92-5)*AA92,0)</f>
        <v>0</v>
      </c>
      <c r="AI92" s="178">
        <f>IF(V92&gt;0,P92*INDEX(Scope_Labor_Rates!$I$6:$I$46,V92-5),0)</f>
        <v>0</v>
      </c>
      <c r="AJ92" s="181">
        <f>IF(V92&gt;0,AI92*INDEX(Scope_Labor_Rates!$H$6:$H$46,V92-5)*AA92,0)</f>
        <v>0</v>
      </c>
      <c r="AK92" s="178">
        <f>IF(V92&gt;0,P92*INDEX(Scope_Labor_Rates!$K$6:$K$46,V92-5),0)</f>
        <v>0</v>
      </c>
      <c r="AL92" s="181">
        <f>IF(V92&gt;0,AK92*INDEX(Scope_Labor_Rates!$J$6:$J$46,V92-5)*AA92,0)</f>
        <v>0</v>
      </c>
      <c r="AM92" s="178">
        <f>IF(V92&gt;0,P92*INDEX(Scope_Labor_Rates!$M$6:$M$46,V92-5),0)</f>
        <v>0</v>
      </c>
      <c r="AN92" s="178">
        <f>IF(V92&gt;0,AM92*INDEX(Scope_Labor_Rates!$L$6:$L$46,V92-5)*AA92,0)</f>
        <v>0</v>
      </c>
      <c r="AO92" s="178">
        <f>IF(V92&gt;0,P92*INDEX(Scope_Labor_Rates!$O$6:$O$46,V92-5)*AA92,0)</f>
        <v>0</v>
      </c>
      <c r="AP92" s="181">
        <f>IF(V92&gt;0,P92*INDEX(Scope_Labor_Rates!$Q$6:$Q$46,V92-5)*AA92,0)</f>
        <v>0</v>
      </c>
      <c r="AQ92" s="178">
        <f t="shared" si="13"/>
        <v>0</v>
      </c>
      <c r="AR92" s="178">
        <f t="shared" si="14"/>
        <v>0</v>
      </c>
      <c r="AS92" s="178">
        <f t="shared" si="15"/>
        <v>0</v>
      </c>
      <c r="AT92" s="178">
        <f t="shared" si="16"/>
        <v>0</v>
      </c>
      <c r="AU92">
        <f t="shared" si="17"/>
        <v>0</v>
      </c>
    </row>
    <row r="93" spans="1:47">
      <c r="A93" t="str">
        <f>IF(All_Tasks!A93="","",All_Tasks!A93)</f>
        <v/>
      </c>
      <c r="B93" t="str">
        <f>IF(All_Tasks!B93="","",All_Tasks!B93)</f>
        <v/>
      </c>
      <c r="C93" t="str">
        <f>IF(All_Tasks!C93="","",All_Tasks!C93)</f>
        <v/>
      </c>
      <c r="D93" t="str">
        <f>IF(All_Tasks!D93="","",All_Tasks!D93)</f>
        <v/>
      </c>
      <c r="E93" t="str">
        <f>IF(All_Tasks!V93&lt;&gt;"",All_Tasks!V93,IF(All_Tasks!E93&lt;&gt;"",All_Tasks!E93,""))</f>
        <v/>
      </c>
      <c r="F93" t="str">
        <f>IF(All_Tasks!F93="","",All_Tasks!F93)</f>
        <v/>
      </c>
      <c r="G93" t="str">
        <f>IF(All_Tasks!G93="","",All_Tasks!G93)</f>
        <v/>
      </c>
      <c r="H93" s="231" t="str">
        <f>IF(All_Tasks!H93="","",All_Tasks!H93)</f>
        <v/>
      </c>
      <c r="I93" t="str">
        <f>IF(All_Tasks!I93="","",All_Tasks!I93)</f>
        <v/>
      </c>
      <c r="J93" t="str">
        <f>IF(All_Tasks!J93="","",All_Tasks!J93)</f>
        <v/>
      </c>
      <c r="K93" t="str">
        <f>IF(All_Tasks!K93="","",All_Tasks!K93)</f>
        <v/>
      </c>
      <c r="L93" s="231" t="str">
        <f>IF(All_Tasks!L93="","",All_Tasks!L93)</f>
        <v/>
      </c>
      <c r="M93" t="str">
        <f>IF(All_Tasks!M93="","",All_Tasks!M93)</f>
        <v/>
      </c>
      <c r="N93" t="str">
        <f>IF(All_Tasks!N93="","",All_Tasks!N93)</f>
        <v/>
      </c>
      <c r="O93" t="str">
        <f>IF(All_Tasks!O93="","",All_Tasks!O93)</f>
        <v/>
      </c>
      <c r="P93" s="181">
        <f>IF(All_Tasks!P93="",0,All_Tasks!P93)</f>
        <v>0</v>
      </c>
      <c r="Q93" s="181">
        <f>IF(All_Tasks!Q93="",0,All_Tasks!Q93)</f>
        <v>0</v>
      </c>
      <c r="R93" s="181">
        <f>IF(All_Tasks!R93="",0,All_Tasks!R93)</f>
        <v>0</v>
      </c>
      <c r="S93" s="181" t="str">
        <f>IF(All_Tasks!S93="","",All_Tasks!S93)</f>
        <v/>
      </c>
      <c r="T93" t="str">
        <f>IF(All_Tasks!T93="","",All_Tasks!T93)</f>
        <v/>
      </c>
      <c r="U93" t="str">
        <f>IF(All_Tasks!U93="","",All_Tasks!U93)</f>
        <v/>
      </c>
      <c r="V93">
        <f>IF(A93="",0,IFERROR(MATCH(A93,Scope_Labor_Rates!$A$6:$A$46,0)+5,0))</f>
        <v>0</v>
      </c>
      <c r="W93" s="178">
        <f>IF(V93&gt;0,INDEX(Scope_Labor_Rates!$C$6:$C$46,V93-5),0)</f>
        <v>0</v>
      </c>
      <c r="X93" s="178">
        <f>IF(V93&gt;0,INDEX(Scope_Labor_Rates!$C$6:$C$46,V93-5),0)</f>
        <v>0</v>
      </c>
      <c r="Y93" s="180">
        <f>IF(V93&gt;0,INDEX(Scope_Labor_Rates!$S$6:$S$46,V93-5),0)</f>
        <v>0</v>
      </c>
      <c r="Z93" s="180">
        <f>IF(V93&gt;0,INDEX(Scope_Labor_Rates!$R$6:$R$46,V93-5),1)</f>
        <v>1</v>
      </c>
      <c r="AA93" s="231">
        <f t="shared" si="9"/>
        <v>0</v>
      </c>
      <c r="AB93" t="str">
        <f t="shared" si="10"/>
        <v/>
      </c>
      <c r="AC93" s="178" t="str">
        <f t="shared" si="11"/>
        <v/>
      </c>
      <c r="AD93" s="181">
        <f t="shared" si="12"/>
        <v>0</v>
      </c>
      <c r="AE93" s="178">
        <f>IF(V93&gt;0,P93*INDEX(Scope_Labor_Rates!$E$6:$E$46,V93-5),0)</f>
        <v>0</v>
      </c>
      <c r="AF93" s="181">
        <f>IF(V93&gt;0,AE93*INDEX(Scope_Labor_Rates!$D$6:$D$46,V93-5)*AA93,0)</f>
        <v>0</v>
      </c>
      <c r="AG93" s="178">
        <f>IF(V93&gt;0,P93*INDEX(Scope_Labor_Rates!$G$6:$G$46,V93-5),0)</f>
        <v>0</v>
      </c>
      <c r="AH93" s="181">
        <f>IF(V93&gt;0,AG93*INDEX(Scope_Labor_Rates!$F$6:$F$46,V93-5)*AA93,0)</f>
        <v>0</v>
      </c>
      <c r="AI93" s="178">
        <f>IF(V93&gt;0,P93*INDEX(Scope_Labor_Rates!$I$6:$I$46,V93-5),0)</f>
        <v>0</v>
      </c>
      <c r="AJ93" s="181">
        <f>IF(V93&gt;0,AI93*INDEX(Scope_Labor_Rates!$H$6:$H$46,V93-5)*AA93,0)</f>
        <v>0</v>
      </c>
      <c r="AK93" s="178">
        <f>IF(V93&gt;0,P93*INDEX(Scope_Labor_Rates!$K$6:$K$46,V93-5),0)</f>
        <v>0</v>
      </c>
      <c r="AL93" s="181">
        <f>IF(V93&gt;0,AK93*INDEX(Scope_Labor_Rates!$J$6:$J$46,V93-5)*AA93,0)</f>
        <v>0</v>
      </c>
      <c r="AM93" s="178">
        <f>IF(V93&gt;0,P93*INDEX(Scope_Labor_Rates!$M$6:$M$46,V93-5),0)</f>
        <v>0</v>
      </c>
      <c r="AN93" s="178">
        <f>IF(V93&gt;0,AM93*INDEX(Scope_Labor_Rates!$L$6:$L$46,V93-5)*AA93,0)</f>
        <v>0</v>
      </c>
      <c r="AO93" s="178">
        <f>IF(V93&gt;0,P93*INDEX(Scope_Labor_Rates!$O$6:$O$46,V93-5)*AA93,0)</f>
        <v>0</v>
      </c>
      <c r="AP93" s="181">
        <f>IF(V93&gt;0,P93*INDEX(Scope_Labor_Rates!$Q$6:$Q$46,V93-5)*AA93,0)</f>
        <v>0</v>
      </c>
      <c r="AQ93" s="178">
        <f t="shared" si="13"/>
        <v>0</v>
      </c>
      <c r="AR93" s="178">
        <f t="shared" si="14"/>
        <v>0</v>
      </c>
      <c r="AS93" s="178">
        <f t="shared" si="15"/>
        <v>0</v>
      </c>
      <c r="AT93" s="178">
        <f t="shared" si="16"/>
        <v>0</v>
      </c>
      <c r="AU93">
        <f t="shared" si="17"/>
        <v>0</v>
      </c>
    </row>
    <row r="94" spans="1:47">
      <c r="A94" t="str">
        <f>IF(All_Tasks!A94="","",All_Tasks!A94)</f>
        <v/>
      </c>
      <c r="B94" t="str">
        <f>IF(All_Tasks!B94="","",All_Tasks!B94)</f>
        <v/>
      </c>
      <c r="C94" t="str">
        <f>IF(All_Tasks!C94="","",All_Tasks!C94)</f>
        <v/>
      </c>
      <c r="D94" t="str">
        <f>IF(All_Tasks!D94="","",All_Tasks!D94)</f>
        <v/>
      </c>
      <c r="E94" t="str">
        <f>IF(All_Tasks!V94&lt;&gt;"",All_Tasks!V94,IF(All_Tasks!E94&lt;&gt;"",All_Tasks!E94,""))</f>
        <v/>
      </c>
      <c r="F94" t="str">
        <f>IF(All_Tasks!F94="","",All_Tasks!F94)</f>
        <v/>
      </c>
      <c r="G94" t="str">
        <f>IF(All_Tasks!G94="","",All_Tasks!G94)</f>
        <v/>
      </c>
      <c r="H94" s="231" t="str">
        <f>IF(All_Tasks!H94="","",All_Tasks!H94)</f>
        <v/>
      </c>
      <c r="I94" t="str">
        <f>IF(All_Tasks!I94="","",All_Tasks!I94)</f>
        <v/>
      </c>
      <c r="J94" t="str">
        <f>IF(All_Tasks!J94="","",All_Tasks!J94)</f>
        <v/>
      </c>
      <c r="K94" t="str">
        <f>IF(All_Tasks!K94="","",All_Tasks!K94)</f>
        <v/>
      </c>
      <c r="L94" s="231" t="str">
        <f>IF(All_Tasks!L94="","",All_Tasks!L94)</f>
        <v/>
      </c>
      <c r="M94" t="str">
        <f>IF(All_Tasks!M94="","",All_Tasks!M94)</f>
        <v/>
      </c>
      <c r="N94" t="str">
        <f>IF(All_Tasks!N94="","",All_Tasks!N94)</f>
        <v/>
      </c>
      <c r="O94" t="str">
        <f>IF(All_Tasks!O94="","",All_Tasks!O94)</f>
        <v/>
      </c>
      <c r="P94" s="181">
        <f>IF(All_Tasks!P94="",0,All_Tasks!P94)</f>
        <v>0</v>
      </c>
      <c r="Q94" s="181">
        <f>IF(All_Tasks!Q94="",0,All_Tasks!Q94)</f>
        <v>0</v>
      </c>
      <c r="R94" s="181">
        <f>IF(All_Tasks!R94="",0,All_Tasks!R94)</f>
        <v>0</v>
      </c>
      <c r="S94" s="181" t="str">
        <f>IF(All_Tasks!S94="","",All_Tasks!S94)</f>
        <v/>
      </c>
      <c r="T94" t="str">
        <f>IF(All_Tasks!T94="","",All_Tasks!T94)</f>
        <v/>
      </c>
      <c r="U94" t="str">
        <f>IF(All_Tasks!U94="","",All_Tasks!U94)</f>
        <v/>
      </c>
      <c r="V94">
        <f>IF(A94="",0,IFERROR(MATCH(A94,Scope_Labor_Rates!$A$6:$A$46,0)+5,0))</f>
        <v>0</v>
      </c>
      <c r="W94" s="178">
        <f>IF(V94&gt;0,INDEX(Scope_Labor_Rates!$C$6:$C$46,V94-5),0)</f>
        <v>0</v>
      </c>
      <c r="X94" s="178">
        <f>IF(V94&gt;0,INDEX(Scope_Labor_Rates!$C$6:$C$46,V94-5),0)</f>
        <v>0</v>
      </c>
      <c r="Y94" s="180">
        <f>IF(V94&gt;0,INDEX(Scope_Labor_Rates!$S$6:$S$46,V94-5),0)</f>
        <v>0</v>
      </c>
      <c r="Z94" s="180">
        <f>IF(V94&gt;0,INDEX(Scope_Labor_Rates!$R$6:$R$46,V94-5),1)</f>
        <v>1</v>
      </c>
      <c r="AA94" s="231">
        <f t="shared" si="9"/>
        <v>0</v>
      </c>
      <c r="AB94" t="str">
        <f t="shared" si="10"/>
        <v/>
      </c>
      <c r="AC94" s="178" t="str">
        <f t="shared" si="11"/>
        <v/>
      </c>
      <c r="AD94" s="181">
        <f t="shared" si="12"/>
        <v>0</v>
      </c>
      <c r="AE94" s="178">
        <f>IF(V94&gt;0,P94*INDEX(Scope_Labor_Rates!$E$6:$E$46,V94-5),0)</f>
        <v>0</v>
      </c>
      <c r="AF94" s="181">
        <f>IF(V94&gt;0,AE94*INDEX(Scope_Labor_Rates!$D$6:$D$46,V94-5)*AA94,0)</f>
        <v>0</v>
      </c>
      <c r="AG94" s="178">
        <f>IF(V94&gt;0,P94*INDEX(Scope_Labor_Rates!$G$6:$G$46,V94-5),0)</f>
        <v>0</v>
      </c>
      <c r="AH94" s="181">
        <f>IF(V94&gt;0,AG94*INDEX(Scope_Labor_Rates!$F$6:$F$46,V94-5)*AA94,0)</f>
        <v>0</v>
      </c>
      <c r="AI94" s="178">
        <f>IF(V94&gt;0,P94*INDEX(Scope_Labor_Rates!$I$6:$I$46,V94-5),0)</f>
        <v>0</v>
      </c>
      <c r="AJ94" s="181">
        <f>IF(V94&gt;0,AI94*INDEX(Scope_Labor_Rates!$H$6:$H$46,V94-5)*AA94,0)</f>
        <v>0</v>
      </c>
      <c r="AK94" s="178">
        <f>IF(V94&gt;0,P94*INDEX(Scope_Labor_Rates!$K$6:$K$46,V94-5),0)</f>
        <v>0</v>
      </c>
      <c r="AL94" s="181">
        <f>IF(V94&gt;0,AK94*INDEX(Scope_Labor_Rates!$J$6:$J$46,V94-5)*AA94,0)</f>
        <v>0</v>
      </c>
      <c r="AM94" s="178">
        <f>IF(V94&gt;0,P94*INDEX(Scope_Labor_Rates!$M$6:$M$46,V94-5),0)</f>
        <v>0</v>
      </c>
      <c r="AN94" s="178">
        <f>IF(V94&gt;0,AM94*INDEX(Scope_Labor_Rates!$L$6:$L$46,V94-5)*AA94,0)</f>
        <v>0</v>
      </c>
      <c r="AO94" s="178">
        <f>IF(V94&gt;0,P94*INDEX(Scope_Labor_Rates!$O$6:$O$46,V94-5)*AA94,0)</f>
        <v>0</v>
      </c>
      <c r="AP94" s="181">
        <f>IF(V94&gt;0,P94*INDEX(Scope_Labor_Rates!$Q$6:$Q$46,V94-5)*AA94,0)</f>
        <v>0</v>
      </c>
      <c r="AQ94" s="178">
        <f t="shared" si="13"/>
        <v>0</v>
      </c>
      <c r="AR94" s="178">
        <f t="shared" si="14"/>
        <v>0</v>
      </c>
      <c r="AS94" s="178">
        <f t="shared" si="15"/>
        <v>0</v>
      </c>
      <c r="AT94" s="178">
        <f t="shared" si="16"/>
        <v>0</v>
      </c>
      <c r="AU94">
        <f t="shared" si="17"/>
        <v>0</v>
      </c>
    </row>
    <row r="95" spans="1:47">
      <c r="A95" t="str">
        <f>IF(All_Tasks!A95="","",All_Tasks!A95)</f>
        <v/>
      </c>
      <c r="B95" t="str">
        <f>IF(All_Tasks!B95="","",All_Tasks!B95)</f>
        <v/>
      </c>
      <c r="C95" t="str">
        <f>IF(All_Tasks!C95="","",All_Tasks!C95)</f>
        <v/>
      </c>
      <c r="D95" t="str">
        <f>IF(All_Tasks!D95="","",All_Tasks!D95)</f>
        <v/>
      </c>
      <c r="E95" t="str">
        <f>IF(All_Tasks!V95&lt;&gt;"",All_Tasks!V95,IF(All_Tasks!E95&lt;&gt;"",All_Tasks!E95,""))</f>
        <v/>
      </c>
      <c r="F95" t="str">
        <f>IF(All_Tasks!F95="","",All_Tasks!F95)</f>
        <v/>
      </c>
      <c r="G95" t="str">
        <f>IF(All_Tasks!G95="","",All_Tasks!G95)</f>
        <v/>
      </c>
      <c r="H95" s="231" t="str">
        <f>IF(All_Tasks!H95="","",All_Tasks!H95)</f>
        <v/>
      </c>
      <c r="I95" t="str">
        <f>IF(All_Tasks!I95="","",All_Tasks!I95)</f>
        <v/>
      </c>
      <c r="J95" t="str">
        <f>IF(All_Tasks!J95="","",All_Tasks!J95)</f>
        <v/>
      </c>
      <c r="K95" t="str">
        <f>IF(All_Tasks!K95="","",All_Tasks!K95)</f>
        <v/>
      </c>
      <c r="L95" s="231" t="str">
        <f>IF(All_Tasks!L95="","",All_Tasks!L95)</f>
        <v/>
      </c>
      <c r="M95" t="str">
        <f>IF(All_Tasks!M95="","",All_Tasks!M95)</f>
        <v/>
      </c>
      <c r="N95" t="str">
        <f>IF(All_Tasks!N95="","",All_Tasks!N95)</f>
        <v/>
      </c>
      <c r="O95" t="str">
        <f>IF(All_Tasks!O95="","",All_Tasks!O95)</f>
        <v/>
      </c>
      <c r="P95" s="181">
        <f>IF(All_Tasks!P95="",0,All_Tasks!P95)</f>
        <v>0</v>
      </c>
      <c r="Q95" s="181">
        <f>IF(All_Tasks!Q95="",0,All_Tasks!Q95)</f>
        <v>0</v>
      </c>
      <c r="R95" s="181">
        <f>IF(All_Tasks!R95="",0,All_Tasks!R95)</f>
        <v>0</v>
      </c>
      <c r="S95" s="181" t="str">
        <f>IF(All_Tasks!S95="","",All_Tasks!S95)</f>
        <v/>
      </c>
      <c r="T95" t="str">
        <f>IF(All_Tasks!T95="","",All_Tasks!T95)</f>
        <v/>
      </c>
      <c r="U95" t="str">
        <f>IF(All_Tasks!U95="","",All_Tasks!U95)</f>
        <v/>
      </c>
      <c r="V95">
        <f>IF(A95="",0,IFERROR(MATCH(A95,Scope_Labor_Rates!$A$6:$A$46,0)+5,0))</f>
        <v>0</v>
      </c>
      <c r="W95" s="178">
        <f>IF(V95&gt;0,INDEX(Scope_Labor_Rates!$C$6:$C$46,V95-5),0)</f>
        <v>0</v>
      </c>
      <c r="X95" s="178">
        <f>IF(V95&gt;0,INDEX(Scope_Labor_Rates!$C$6:$C$46,V95-5),0)</f>
        <v>0</v>
      </c>
      <c r="Y95" s="180">
        <f>IF(V95&gt;0,INDEX(Scope_Labor_Rates!$S$6:$S$46,V95-5),0)</f>
        <v>0</v>
      </c>
      <c r="Z95" s="180">
        <f>IF(V95&gt;0,INDEX(Scope_Labor_Rates!$R$6:$R$46,V95-5),1)</f>
        <v>1</v>
      </c>
      <c r="AA95" s="231">
        <f t="shared" si="9"/>
        <v>0</v>
      </c>
      <c r="AB95" t="str">
        <f t="shared" si="10"/>
        <v/>
      </c>
      <c r="AC95" s="178" t="str">
        <f t="shared" si="11"/>
        <v/>
      </c>
      <c r="AD95" s="181">
        <f t="shared" si="12"/>
        <v>0</v>
      </c>
      <c r="AE95" s="178">
        <f>IF(V95&gt;0,P95*INDEX(Scope_Labor_Rates!$E$6:$E$46,V95-5),0)</f>
        <v>0</v>
      </c>
      <c r="AF95" s="181">
        <f>IF(V95&gt;0,AE95*INDEX(Scope_Labor_Rates!$D$6:$D$46,V95-5)*AA95,0)</f>
        <v>0</v>
      </c>
      <c r="AG95" s="178">
        <f>IF(V95&gt;0,P95*INDEX(Scope_Labor_Rates!$G$6:$G$46,V95-5),0)</f>
        <v>0</v>
      </c>
      <c r="AH95" s="181">
        <f>IF(V95&gt;0,AG95*INDEX(Scope_Labor_Rates!$F$6:$F$46,V95-5)*AA95,0)</f>
        <v>0</v>
      </c>
      <c r="AI95" s="178">
        <f>IF(V95&gt;0,P95*INDEX(Scope_Labor_Rates!$I$6:$I$46,V95-5),0)</f>
        <v>0</v>
      </c>
      <c r="AJ95" s="181">
        <f>IF(V95&gt;0,AI95*INDEX(Scope_Labor_Rates!$H$6:$H$46,V95-5)*AA95,0)</f>
        <v>0</v>
      </c>
      <c r="AK95" s="178">
        <f>IF(V95&gt;0,P95*INDEX(Scope_Labor_Rates!$K$6:$K$46,V95-5),0)</f>
        <v>0</v>
      </c>
      <c r="AL95" s="181">
        <f>IF(V95&gt;0,AK95*INDEX(Scope_Labor_Rates!$J$6:$J$46,V95-5)*AA95,0)</f>
        <v>0</v>
      </c>
      <c r="AM95" s="178">
        <f>IF(V95&gt;0,P95*INDEX(Scope_Labor_Rates!$M$6:$M$46,V95-5),0)</f>
        <v>0</v>
      </c>
      <c r="AN95" s="178">
        <f>IF(V95&gt;0,AM95*INDEX(Scope_Labor_Rates!$L$6:$L$46,V95-5)*AA95,0)</f>
        <v>0</v>
      </c>
      <c r="AO95" s="178">
        <f>IF(V95&gt;0,P95*INDEX(Scope_Labor_Rates!$O$6:$O$46,V95-5)*AA95,0)</f>
        <v>0</v>
      </c>
      <c r="AP95" s="181">
        <f>IF(V95&gt;0,P95*INDEX(Scope_Labor_Rates!$Q$6:$Q$46,V95-5)*AA95,0)</f>
        <v>0</v>
      </c>
      <c r="AQ95" s="178">
        <f t="shared" si="13"/>
        <v>0</v>
      </c>
      <c r="AR95" s="178">
        <f t="shared" si="14"/>
        <v>0</v>
      </c>
      <c r="AS95" s="178">
        <f t="shared" si="15"/>
        <v>0</v>
      </c>
      <c r="AT95" s="178">
        <f t="shared" si="16"/>
        <v>0</v>
      </c>
      <c r="AU95">
        <f t="shared" si="17"/>
        <v>0</v>
      </c>
    </row>
    <row r="96" spans="1:47">
      <c r="A96" t="str">
        <f>IF(All_Tasks!A96="","",All_Tasks!A96)</f>
        <v/>
      </c>
      <c r="B96" t="str">
        <f>IF(All_Tasks!B96="","",All_Tasks!B96)</f>
        <v/>
      </c>
      <c r="C96" t="str">
        <f>IF(All_Tasks!C96="","",All_Tasks!C96)</f>
        <v/>
      </c>
      <c r="D96" t="str">
        <f>IF(All_Tasks!D96="","",All_Tasks!D96)</f>
        <v/>
      </c>
      <c r="E96" t="str">
        <f>IF(All_Tasks!V96&lt;&gt;"",All_Tasks!V96,IF(All_Tasks!E96&lt;&gt;"",All_Tasks!E96,""))</f>
        <v/>
      </c>
      <c r="F96" t="str">
        <f>IF(All_Tasks!F96="","",All_Tasks!F96)</f>
        <v/>
      </c>
      <c r="G96" t="str">
        <f>IF(All_Tasks!G96="","",All_Tasks!G96)</f>
        <v/>
      </c>
      <c r="H96" s="231" t="str">
        <f>IF(All_Tasks!H96="","",All_Tasks!H96)</f>
        <v/>
      </c>
      <c r="I96" t="str">
        <f>IF(All_Tasks!I96="","",All_Tasks!I96)</f>
        <v/>
      </c>
      <c r="J96" t="str">
        <f>IF(All_Tasks!J96="","",All_Tasks!J96)</f>
        <v/>
      </c>
      <c r="K96" t="str">
        <f>IF(All_Tasks!K96="","",All_Tasks!K96)</f>
        <v/>
      </c>
      <c r="L96" s="231" t="str">
        <f>IF(All_Tasks!L96="","",All_Tasks!L96)</f>
        <v/>
      </c>
      <c r="M96" t="str">
        <f>IF(All_Tasks!M96="","",All_Tasks!M96)</f>
        <v/>
      </c>
      <c r="N96" t="str">
        <f>IF(All_Tasks!N96="","",All_Tasks!N96)</f>
        <v/>
      </c>
      <c r="O96" t="str">
        <f>IF(All_Tasks!O96="","",All_Tasks!O96)</f>
        <v/>
      </c>
      <c r="P96" s="181">
        <f>IF(All_Tasks!P96="",0,All_Tasks!P96)</f>
        <v>0</v>
      </c>
      <c r="Q96" s="181">
        <f>IF(All_Tasks!Q96="",0,All_Tasks!Q96)</f>
        <v>0</v>
      </c>
      <c r="R96" s="181">
        <f>IF(All_Tasks!R96="",0,All_Tasks!R96)</f>
        <v>0</v>
      </c>
      <c r="S96" s="181" t="str">
        <f>IF(All_Tasks!S96="","",All_Tasks!S96)</f>
        <v/>
      </c>
      <c r="T96" t="str">
        <f>IF(All_Tasks!T96="","",All_Tasks!T96)</f>
        <v/>
      </c>
      <c r="U96" t="str">
        <f>IF(All_Tasks!U96="","",All_Tasks!U96)</f>
        <v/>
      </c>
      <c r="V96">
        <f>IF(A96="",0,IFERROR(MATCH(A96,Scope_Labor_Rates!$A$6:$A$46,0)+5,0))</f>
        <v>0</v>
      </c>
      <c r="W96" s="178">
        <f>IF(V96&gt;0,INDEX(Scope_Labor_Rates!$C$6:$C$46,V96-5),0)</f>
        <v>0</v>
      </c>
      <c r="X96" s="178">
        <f>IF(V96&gt;0,INDEX(Scope_Labor_Rates!$C$6:$C$46,V96-5),0)</f>
        <v>0</v>
      </c>
      <c r="Y96" s="180">
        <f>IF(V96&gt;0,INDEX(Scope_Labor_Rates!$S$6:$S$46,V96-5),0)</f>
        <v>0</v>
      </c>
      <c r="Z96" s="180">
        <f>IF(V96&gt;0,INDEX(Scope_Labor_Rates!$R$6:$R$46,V96-5),1)</f>
        <v>1</v>
      </c>
      <c r="AA96" s="231">
        <f t="shared" si="9"/>
        <v>0</v>
      </c>
      <c r="AB96" t="str">
        <f t="shared" si="10"/>
        <v/>
      </c>
      <c r="AC96" s="178" t="str">
        <f t="shared" si="11"/>
        <v/>
      </c>
      <c r="AD96" s="181">
        <f t="shared" si="12"/>
        <v>0</v>
      </c>
      <c r="AE96" s="178">
        <f>IF(V96&gt;0,P96*INDEX(Scope_Labor_Rates!$E$6:$E$46,V96-5),0)</f>
        <v>0</v>
      </c>
      <c r="AF96" s="181">
        <f>IF(V96&gt;0,AE96*INDEX(Scope_Labor_Rates!$D$6:$D$46,V96-5)*AA96,0)</f>
        <v>0</v>
      </c>
      <c r="AG96" s="178">
        <f>IF(V96&gt;0,P96*INDEX(Scope_Labor_Rates!$G$6:$G$46,V96-5),0)</f>
        <v>0</v>
      </c>
      <c r="AH96" s="181">
        <f>IF(V96&gt;0,AG96*INDEX(Scope_Labor_Rates!$F$6:$F$46,V96-5)*AA96,0)</f>
        <v>0</v>
      </c>
      <c r="AI96" s="178">
        <f>IF(V96&gt;0,P96*INDEX(Scope_Labor_Rates!$I$6:$I$46,V96-5),0)</f>
        <v>0</v>
      </c>
      <c r="AJ96" s="181">
        <f>IF(V96&gt;0,AI96*INDEX(Scope_Labor_Rates!$H$6:$H$46,V96-5)*AA96,0)</f>
        <v>0</v>
      </c>
      <c r="AK96" s="178">
        <f>IF(V96&gt;0,P96*INDEX(Scope_Labor_Rates!$K$6:$K$46,V96-5),0)</f>
        <v>0</v>
      </c>
      <c r="AL96" s="181">
        <f>IF(V96&gt;0,AK96*INDEX(Scope_Labor_Rates!$J$6:$J$46,V96-5)*AA96,0)</f>
        <v>0</v>
      </c>
      <c r="AM96" s="178">
        <f>IF(V96&gt;0,P96*INDEX(Scope_Labor_Rates!$M$6:$M$46,V96-5),0)</f>
        <v>0</v>
      </c>
      <c r="AN96" s="178">
        <f>IF(V96&gt;0,AM96*INDEX(Scope_Labor_Rates!$L$6:$L$46,V96-5)*AA96,0)</f>
        <v>0</v>
      </c>
      <c r="AO96" s="178">
        <f>IF(V96&gt;0,P96*INDEX(Scope_Labor_Rates!$O$6:$O$46,V96-5)*AA96,0)</f>
        <v>0</v>
      </c>
      <c r="AP96" s="181">
        <f>IF(V96&gt;0,P96*INDEX(Scope_Labor_Rates!$Q$6:$Q$46,V96-5)*AA96,0)</f>
        <v>0</v>
      </c>
      <c r="AQ96" s="178">
        <f t="shared" si="13"/>
        <v>0</v>
      </c>
      <c r="AR96" s="178">
        <f t="shared" si="14"/>
        <v>0</v>
      </c>
      <c r="AS96" s="178">
        <f t="shared" si="15"/>
        <v>0</v>
      </c>
      <c r="AT96" s="178">
        <f t="shared" si="16"/>
        <v>0</v>
      </c>
      <c r="AU96">
        <f t="shared" si="17"/>
        <v>0</v>
      </c>
    </row>
    <row r="97" spans="1:47">
      <c r="A97" t="str">
        <f>IF(All_Tasks!A97="","",All_Tasks!A97)</f>
        <v/>
      </c>
      <c r="B97" t="str">
        <f>IF(All_Tasks!B97="","",All_Tasks!B97)</f>
        <v/>
      </c>
      <c r="C97" t="str">
        <f>IF(All_Tasks!C97="","",All_Tasks!C97)</f>
        <v/>
      </c>
      <c r="D97" t="str">
        <f>IF(All_Tasks!D97="","",All_Tasks!D97)</f>
        <v/>
      </c>
      <c r="E97" t="str">
        <f>IF(All_Tasks!V97&lt;&gt;"",All_Tasks!V97,IF(All_Tasks!E97&lt;&gt;"",All_Tasks!E97,""))</f>
        <v/>
      </c>
      <c r="F97" t="str">
        <f>IF(All_Tasks!F97="","",All_Tasks!F97)</f>
        <v/>
      </c>
      <c r="G97" t="str">
        <f>IF(All_Tasks!G97="","",All_Tasks!G97)</f>
        <v/>
      </c>
      <c r="H97" s="231" t="str">
        <f>IF(All_Tasks!H97="","",All_Tasks!H97)</f>
        <v/>
      </c>
      <c r="I97" t="str">
        <f>IF(All_Tasks!I97="","",All_Tasks!I97)</f>
        <v/>
      </c>
      <c r="J97" t="str">
        <f>IF(All_Tasks!J97="","",All_Tasks!J97)</f>
        <v/>
      </c>
      <c r="K97" t="str">
        <f>IF(All_Tasks!K97="","",All_Tasks!K97)</f>
        <v/>
      </c>
      <c r="L97" s="231" t="str">
        <f>IF(All_Tasks!L97="","",All_Tasks!L97)</f>
        <v/>
      </c>
      <c r="M97" t="str">
        <f>IF(All_Tasks!M97="","",All_Tasks!M97)</f>
        <v/>
      </c>
      <c r="N97" t="str">
        <f>IF(All_Tasks!N97="","",All_Tasks!N97)</f>
        <v/>
      </c>
      <c r="O97" t="str">
        <f>IF(All_Tasks!O97="","",All_Tasks!O97)</f>
        <v/>
      </c>
      <c r="P97" s="181">
        <f>IF(All_Tasks!P97="",0,All_Tasks!P97)</f>
        <v>0</v>
      </c>
      <c r="Q97" s="181">
        <f>IF(All_Tasks!Q97="",0,All_Tasks!Q97)</f>
        <v>0</v>
      </c>
      <c r="R97" s="181">
        <f>IF(All_Tasks!R97="",0,All_Tasks!R97)</f>
        <v>0</v>
      </c>
      <c r="S97" s="181" t="str">
        <f>IF(All_Tasks!S97="","",All_Tasks!S97)</f>
        <v/>
      </c>
      <c r="T97" t="str">
        <f>IF(All_Tasks!T97="","",All_Tasks!T97)</f>
        <v/>
      </c>
      <c r="U97" t="str">
        <f>IF(All_Tasks!U97="","",All_Tasks!U97)</f>
        <v/>
      </c>
      <c r="V97">
        <f>IF(A97="",0,IFERROR(MATCH(A97,Scope_Labor_Rates!$A$6:$A$46,0)+5,0))</f>
        <v>0</v>
      </c>
      <c r="W97" s="178">
        <f>IF(V97&gt;0,INDEX(Scope_Labor_Rates!$C$6:$C$46,V97-5),0)</f>
        <v>0</v>
      </c>
      <c r="X97" s="178">
        <f>IF(V97&gt;0,INDEX(Scope_Labor_Rates!$C$6:$C$46,V97-5),0)</f>
        <v>0</v>
      </c>
      <c r="Y97" s="180">
        <f>IF(V97&gt;0,INDEX(Scope_Labor_Rates!$S$6:$S$46,V97-5),0)</f>
        <v>0</v>
      </c>
      <c r="Z97" s="180">
        <f>IF(V97&gt;0,INDEX(Scope_Labor_Rates!$R$6:$R$46,V97-5),1)</f>
        <v>1</v>
      </c>
      <c r="AA97" s="231">
        <f t="shared" si="9"/>
        <v>0</v>
      </c>
      <c r="AB97" t="str">
        <f t="shared" si="10"/>
        <v/>
      </c>
      <c r="AC97" s="178" t="str">
        <f t="shared" si="11"/>
        <v/>
      </c>
      <c r="AD97" s="181">
        <f t="shared" si="12"/>
        <v>0</v>
      </c>
      <c r="AE97" s="178">
        <f>IF(V97&gt;0,P97*INDEX(Scope_Labor_Rates!$E$6:$E$46,V97-5),0)</f>
        <v>0</v>
      </c>
      <c r="AF97" s="181">
        <f>IF(V97&gt;0,AE97*INDEX(Scope_Labor_Rates!$D$6:$D$46,V97-5)*AA97,0)</f>
        <v>0</v>
      </c>
      <c r="AG97" s="178">
        <f>IF(V97&gt;0,P97*INDEX(Scope_Labor_Rates!$G$6:$G$46,V97-5),0)</f>
        <v>0</v>
      </c>
      <c r="AH97" s="181">
        <f>IF(V97&gt;0,AG97*INDEX(Scope_Labor_Rates!$F$6:$F$46,V97-5)*AA97,0)</f>
        <v>0</v>
      </c>
      <c r="AI97" s="178">
        <f>IF(V97&gt;0,P97*INDEX(Scope_Labor_Rates!$I$6:$I$46,V97-5),0)</f>
        <v>0</v>
      </c>
      <c r="AJ97" s="181">
        <f>IF(V97&gt;0,AI97*INDEX(Scope_Labor_Rates!$H$6:$H$46,V97-5)*AA97,0)</f>
        <v>0</v>
      </c>
      <c r="AK97" s="178">
        <f>IF(V97&gt;0,P97*INDEX(Scope_Labor_Rates!$K$6:$K$46,V97-5),0)</f>
        <v>0</v>
      </c>
      <c r="AL97" s="181">
        <f>IF(V97&gt;0,AK97*INDEX(Scope_Labor_Rates!$J$6:$J$46,V97-5)*AA97,0)</f>
        <v>0</v>
      </c>
      <c r="AM97" s="178">
        <f>IF(V97&gt;0,P97*INDEX(Scope_Labor_Rates!$M$6:$M$46,V97-5),0)</f>
        <v>0</v>
      </c>
      <c r="AN97" s="178">
        <f>IF(V97&gt;0,AM97*INDEX(Scope_Labor_Rates!$L$6:$L$46,V97-5)*AA97,0)</f>
        <v>0</v>
      </c>
      <c r="AO97" s="178">
        <f>IF(V97&gt;0,P97*INDEX(Scope_Labor_Rates!$O$6:$O$46,V97-5)*AA97,0)</f>
        <v>0</v>
      </c>
      <c r="AP97" s="181">
        <f>IF(V97&gt;0,P97*INDEX(Scope_Labor_Rates!$Q$6:$Q$46,V97-5)*AA97,0)</f>
        <v>0</v>
      </c>
      <c r="AQ97" s="178">
        <f t="shared" si="13"/>
        <v>0</v>
      </c>
      <c r="AR97" s="178">
        <f t="shared" si="14"/>
        <v>0</v>
      </c>
      <c r="AS97" s="178">
        <f t="shared" si="15"/>
        <v>0</v>
      </c>
      <c r="AT97" s="178">
        <f t="shared" si="16"/>
        <v>0</v>
      </c>
      <c r="AU97">
        <f t="shared" si="17"/>
        <v>0</v>
      </c>
    </row>
    <row r="98" spans="1:47">
      <c r="A98" t="str">
        <f>IF(All_Tasks!A98="","",All_Tasks!A98)</f>
        <v/>
      </c>
      <c r="B98" t="str">
        <f>IF(All_Tasks!B98="","",All_Tasks!B98)</f>
        <v/>
      </c>
      <c r="C98" t="str">
        <f>IF(All_Tasks!C98="","",All_Tasks!C98)</f>
        <v/>
      </c>
      <c r="D98" t="str">
        <f>IF(All_Tasks!D98="","",All_Tasks!D98)</f>
        <v/>
      </c>
      <c r="E98" t="str">
        <f>IF(All_Tasks!V98&lt;&gt;"",All_Tasks!V98,IF(All_Tasks!E98&lt;&gt;"",All_Tasks!E98,""))</f>
        <v/>
      </c>
      <c r="F98" t="str">
        <f>IF(All_Tasks!F98="","",All_Tasks!F98)</f>
        <v/>
      </c>
      <c r="G98" t="str">
        <f>IF(All_Tasks!G98="","",All_Tasks!G98)</f>
        <v/>
      </c>
      <c r="H98" s="231" t="str">
        <f>IF(All_Tasks!H98="","",All_Tasks!H98)</f>
        <v/>
      </c>
      <c r="I98" t="str">
        <f>IF(All_Tasks!I98="","",All_Tasks!I98)</f>
        <v/>
      </c>
      <c r="J98" t="str">
        <f>IF(All_Tasks!J98="","",All_Tasks!J98)</f>
        <v/>
      </c>
      <c r="K98" t="str">
        <f>IF(All_Tasks!K98="","",All_Tasks!K98)</f>
        <v/>
      </c>
      <c r="L98" s="231" t="str">
        <f>IF(All_Tasks!L98="","",All_Tasks!L98)</f>
        <v/>
      </c>
      <c r="M98" t="str">
        <f>IF(All_Tasks!M98="","",All_Tasks!M98)</f>
        <v/>
      </c>
      <c r="N98" t="str">
        <f>IF(All_Tasks!N98="","",All_Tasks!N98)</f>
        <v/>
      </c>
      <c r="O98" t="str">
        <f>IF(All_Tasks!O98="","",All_Tasks!O98)</f>
        <v/>
      </c>
      <c r="P98" s="181">
        <f>IF(All_Tasks!P98="",0,All_Tasks!P98)</f>
        <v>0</v>
      </c>
      <c r="Q98" s="181">
        <f>IF(All_Tasks!Q98="",0,All_Tasks!Q98)</f>
        <v>0</v>
      </c>
      <c r="R98" s="181">
        <f>IF(All_Tasks!R98="",0,All_Tasks!R98)</f>
        <v>0</v>
      </c>
      <c r="S98" s="181" t="str">
        <f>IF(All_Tasks!S98="","",All_Tasks!S98)</f>
        <v/>
      </c>
      <c r="T98" t="str">
        <f>IF(All_Tasks!T98="","",All_Tasks!T98)</f>
        <v/>
      </c>
      <c r="U98" t="str">
        <f>IF(All_Tasks!U98="","",All_Tasks!U98)</f>
        <v/>
      </c>
      <c r="V98">
        <f>IF(A98="",0,IFERROR(MATCH(A98,Scope_Labor_Rates!$A$6:$A$46,0)+5,0))</f>
        <v>0</v>
      </c>
      <c r="W98" s="178">
        <f>IF(V98&gt;0,INDEX(Scope_Labor_Rates!$C$6:$C$46,V98-5),0)</f>
        <v>0</v>
      </c>
      <c r="X98" s="178">
        <f>IF(V98&gt;0,INDEX(Scope_Labor_Rates!$C$6:$C$46,V98-5),0)</f>
        <v>0</v>
      </c>
      <c r="Y98" s="180">
        <f>IF(V98&gt;0,INDEX(Scope_Labor_Rates!$S$6:$S$46,V98-5),0)</f>
        <v>0</v>
      </c>
      <c r="Z98" s="180">
        <f>IF(V98&gt;0,INDEX(Scope_Labor_Rates!$R$6:$R$46,V98-5),1)</f>
        <v>1</v>
      </c>
      <c r="AA98" s="231">
        <f t="shared" si="9"/>
        <v>0</v>
      </c>
      <c r="AB98" t="str">
        <f t="shared" si="10"/>
        <v/>
      </c>
      <c r="AC98" s="178" t="str">
        <f t="shared" si="11"/>
        <v/>
      </c>
      <c r="AD98" s="181">
        <f t="shared" si="12"/>
        <v>0</v>
      </c>
      <c r="AE98" s="178">
        <f>IF(V98&gt;0,P98*INDEX(Scope_Labor_Rates!$E$6:$E$46,V98-5),0)</f>
        <v>0</v>
      </c>
      <c r="AF98" s="181">
        <f>IF(V98&gt;0,AE98*INDEX(Scope_Labor_Rates!$D$6:$D$46,V98-5)*AA98,0)</f>
        <v>0</v>
      </c>
      <c r="AG98" s="178">
        <f>IF(V98&gt;0,P98*INDEX(Scope_Labor_Rates!$G$6:$G$46,V98-5),0)</f>
        <v>0</v>
      </c>
      <c r="AH98" s="181">
        <f>IF(V98&gt;0,AG98*INDEX(Scope_Labor_Rates!$F$6:$F$46,V98-5)*AA98,0)</f>
        <v>0</v>
      </c>
      <c r="AI98" s="178">
        <f>IF(V98&gt;0,P98*INDEX(Scope_Labor_Rates!$I$6:$I$46,V98-5),0)</f>
        <v>0</v>
      </c>
      <c r="AJ98" s="181">
        <f>IF(V98&gt;0,AI98*INDEX(Scope_Labor_Rates!$H$6:$H$46,V98-5)*AA98,0)</f>
        <v>0</v>
      </c>
      <c r="AK98" s="178">
        <f>IF(V98&gt;0,P98*INDEX(Scope_Labor_Rates!$K$6:$K$46,V98-5),0)</f>
        <v>0</v>
      </c>
      <c r="AL98" s="181">
        <f>IF(V98&gt;0,AK98*INDEX(Scope_Labor_Rates!$J$6:$J$46,V98-5)*AA98,0)</f>
        <v>0</v>
      </c>
      <c r="AM98" s="178">
        <f>IF(V98&gt;0,P98*INDEX(Scope_Labor_Rates!$M$6:$M$46,V98-5),0)</f>
        <v>0</v>
      </c>
      <c r="AN98" s="178">
        <f>IF(V98&gt;0,AM98*INDEX(Scope_Labor_Rates!$L$6:$L$46,V98-5)*AA98,0)</f>
        <v>0</v>
      </c>
      <c r="AO98" s="178">
        <f>IF(V98&gt;0,P98*INDEX(Scope_Labor_Rates!$O$6:$O$46,V98-5)*AA98,0)</f>
        <v>0</v>
      </c>
      <c r="AP98" s="181">
        <f>IF(V98&gt;0,P98*INDEX(Scope_Labor_Rates!$Q$6:$Q$46,V98-5)*AA98,0)</f>
        <v>0</v>
      </c>
      <c r="AQ98" s="178">
        <f t="shared" si="13"/>
        <v>0</v>
      </c>
      <c r="AR98" s="178">
        <f t="shared" si="14"/>
        <v>0</v>
      </c>
      <c r="AS98" s="178">
        <f t="shared" si="15"/>
        <v>0</v>
      </c>
      <c r="AT98" s="178">
        <f t="shared" si="16"/>
        <v>0</v>
      </c>
      <c r="AU98">
        <f t="shared" si="17"/>
        <v>0</v>
      </c>
    </row>
    <row r="99" spans="1:47">
      <c r="A99" t="str">
        <f>IF(All_Tasks!A99="","",All_Tasks!A99)</f>
        <v/>
      </c>
      <c r="B99" t="str">
        <f>IF(All_Tasks!B99="","",All_Tasks!B99)</f>
        <v/>
      </c>
      <c r="C99" t="str">
        <f>IF(All_Tasks!C99="","",All_Tasks!C99)</f>
        <v/>
      </c>
      <c r="D99" t="str">
        <f>IF(All_Tasks!D99="","",All_Tasks!D99)</f>
        <v/>
      </c>
      <c r="E99" t="str">
        <f>IF(All_Tasks!V99&lt;&gt;"",All_Tasks!V99,IF(All_Tasks!E99&lt;&gt;"",All_Tasks!E99,""))</f>
        <v/>
      </c>
      <c r="F99" t="str">
        <f>IF(All_Tasks!F99="","",All_Tasks!F99)</f>
        <v/>
      </c>
      <c r="G99" t="str">
        <f>IF(All_Tasks!G99="","",All_Tasks!G99)</f>
        <v/>
      </c>
      <c r="H99" s="231" t="str">
        <f>IF(All_Tasks!H99="","",All_Tasks!H99)</f>
        <v/>
      </c>
      <c r="I99" t="str">
        <f>IF(All_Tasks!I99="","",All_Tasks!I99)</f>
        <v/>
      </c>
      <c r="J99" t="str">
        <f>IF(All_Tasks!J99="","",All_Tasks!J99)</f>
        <v/>
      </c>
      <c r="K99" t="str">
        <f>IF(All_Tasks!K99="","",All_Tasks!K99)</f>
        <v/>
      </c>
      <c r="L99" s="231" t="str">
        <f>IF(All_Tasks!L99="","",All_Tasks!L99)</f>
        <v/>
      </c>
      <c r="M99" t="str">
        <f>IF(All_Tasks!M99="","",All_Tasks!M99)</f>
        <v/>
      </c>
      <c r="N99" t="str">
        <f>IF(All_Tasks!N99="","",All_Tasks!N99)</f>
        <v/>
      </c>
      <c r="O99" t="str">
        <f>IF(All_Tasks!O99="","",All_Tasks!O99)</f>
        <v/>
      </c>
      <c r="P99" s="181">
        <f>IF(All_Tasks!P99="",0,All_Tasks!P99)</f>
        <v>0</v>
      </c>
      <c r="Q99" s="181">
        <f>IF(All_Tasks!Q99="",0,All_Tasks!Q99)</f>
        <v>0</v>
      </c>
      <c r="R99" s="181">
        <f>IF(All_Tasks!R99="",0,All_Tasks!R99)</f>
        <v>0</v>
      </c>
      <c r="S99" s="181" t="str">
        <f>IF(All_Tasks!S99="","",All_Tasks!S99)</f>
        <v/>
      </c>
      <c r="T99" t="str">
        <f>IF(All_Tasks!T99="","",All_Tasks!T99)</f>
        <v/>
      </c>
      <c r="U99" t="str">
        <f>IF(All_Tasks!U99="","",All_Tasks!U99)</f>
        <v/>
      </c>
      <c r="V99">
        <f>IF(A99="",0,IFERROR(MATCH(A99,Scope_Labor_Rates!$A$6:$A$46,0)+5,0))</f>
        <v>0</v>
      </c>
      <c r="W99" s="178">
        <f>IF(V99&gt;0,INDEX(Scope_Labor_Rates!$C$6:$C$46,V99-5),0)</f>
        <v>0</v>
      </c>
      <c r="X99" s="178">
        <f>IF(V99&gt;0,INDEX(Scope_Labor_Rates!$C$6:$C$46,V99-5),0)</f>
        <v>0</v>
      </c>
      <c r="Y99" s="180">
        <f>IF(V99&gt;0,INDEX(Scope_Labor_Rates!$S$6:$S$46,V99-5),0)</f>
        <v>0</v>
      </c>
      <c r="Z99" s="180">
        <f>IF(V99&gt;0,INDEX(Scope_Labor_Rates!$R$6:$R$46,V99-5),1)</f>
        <v>1</v>
      </c>
      <c r="AA99" s="231">
        <f t="shared" si="9"/>
        <v>0</v>
      </c>
      <c r="AB99" t="str">
        <f t="shared" si="10"/>
        <v/>
      </c>
      <c r="AC99" s="178" t="str">
        <f t="shared" si="11"/>
        <v/>
      </c>
      <c r="AD99" s="181">
        <f t="shared" si="12"/>
        <v>0</v>
      </c>
      <c r="AE99" s="178">
        <f>IF(V99&gt;0,P99*INDEX(Scope_Labor_Rates!$E$6:$E$46,V99-5),0)</f>
        <v>0</v>
      </c>
      <c r="AF99" s="181">
        <f>IF(V99&gt;0,AE99*INDEX(Scope_Labor_Rates!$D$6:$D$46,V99-5)*AA99,0)</f>
        <v>0</v>
      </c>
      <c r="AG99" s="178">
        <f>IF(V99&gt;0,P99*INDEX(Scope_Labor_Rates!$G$6:$G$46,V99-5),0)</f>
        <v>0</v>
      </c>
      <c r="AH99" s="181">
        <f>IF(V99&gt;0,AG99*INDEX(Scope_Labor_Rates!$F$6:$F$46,V99-5)*AA99,0)</f>
        <v>0</v>
      </c>
      <c r="AI99" s="178">
        <f>IF(V99&gt;0,P99*INDEX(Scope_Labor_Rates!$I$6:$I$46,V99-5),0)</f>
        <v>0</v>
      </c>
      <c r="AJ99" s="181">
        <f>IF(V99&gt;0,AI99*INDEX(Scope_Labor_Rates!$H$6:$H$46,V99-5)*AA99,0)</f>
        <v>0</v>
      </c>
      <c r="AK99" s="178">
        <f>IF(V99&gt;0,P99*INDEX(Scope_Labor_Rates!$K$6:$K$46,V99-5),0)</f>
        <v>0</v>
      </c>
      <c r="AL99" s="181">
        <f>IF(V99&gt;0,AK99*INDEX(Scope_Labor_Rates!$J$6:$J$46,V99-5)*AA99,0)</f>
        <v>0</v>
      </c>
      <c r="AM99" s="178">
        <f>IF(V99&gt;0,P99*INDEX(Scope_Labor_Rates!$M$6:$M$46,V99-5),0)</f>
        <v>0</v>
      </c>
      <c r="AN99" s="178">
        <f>IF(V99&gt;0,AM99*INDEX(Scope_Labor_Rates!$L$6:$L$46,V99-5)*AA99,0)</f>
        <v>0</v>
      </c>
      <c r="AO99" s="178">
        <f>IF(V99&gt;0,P99*INDEX(Scope_Labor_Rates!$O$6:$O$46,V99-5)*AA99,0)</f>
        <v>0</v>
      </c>
      <c r="AP99" s="181">
        <f>IF(V99&gt;0,P99*INDEX(Scope_Labor_Rates!$Q$6:$Q$46,V99-5)*AA99,0)</f>
        <v>0</v>
      </c>
      <c r="AQ99" s="178">
        <f t="shared" si="13"/>
        <v>0</v>
      </c>
      <c r="AR99" s="178">
        <f t="shared" si="14"/>
        <v>0</v>
      </c>
      <c r="AS99" s="178">
        <f t="shared" si="15"/>
        <v>0</v>
      </c>
      <c r="AT99" s="178">
        <f t="shared" si="16"/>
        <v>0</v>
      </c>
      <c r="AU99">
        <f t="shared" si="17"/>
        <v>0</v>
      </c>
    </row>
    <row r="100" spans="1:47">
      <c r="A100" t="str">
        <f>IF(All_Tasks!A100="","",All_Tasks!A100)</f>
        <v/>
      </c>
      <c r="B100" t="str">
        <f>IF(All_Tasks!B100="","",All_Tasks!B100)</f>
        <v/>
      </c>
      <c r="C100" t="str">
        <f>IF(All_Tasks!C100="","",All_Tasks!C100)</f>
        <v/>
      </c>
      <c r="D100" t="str">
        <f>IF(All_Tasks!D100="","",All_Tasks!D100)</f>
        <v/>
      </c>
      <c r="E100" t="str">
        <f>IF(All_Tasks!V100&lt;&gt;"",All_Tasks!V100,IF(All_Tasks!E100&lt;&gt;"",All_Tasks!E100,""))</f>
        <v/>
      </c>
      <c r="F100" t="str">
        <f>IF(All_Tasks!F100="","",All_Tasks!F100)</f>
        <v/>
      </c>
      <c r="G100" t="str">
        <f>IF(All_Tasks!G100="","",All_Tasks!G100)</f>
        <v/>
      </c>
      <c r="H100" s="231" t="str">
        <f>IF(All_Tasks!H100="","",All_Tasks!H100)</f>
        <v/>
      </c>
      <c r="I100" t="str">
        <f>IF(All_Tasks!I100="","",All_Tasks!I100)</f>
        <v/>
      </c>
      <c r="J100" t="str">
        <f>IF(All_Tasks!J100="","",All_Tasks!J100)</f>
        <v/>
      </c>
      <c r="K100" t="str">
        <f>IF(All_Tasks!K100="","",All_Tasks!K100)</f>
        <v/>
      </c>
      <c r="L100" s="231" t="str">
        <f>IF(All_Tasks!L100="","",All_Tasks!L100)</f>
        <v/>
      </c>
      <c r="M100" t="str">
        <f>IF(All_Tasks!M100="","",All_Tasks!M100)</f>
        <v/>
      </c>
      <c r="N100" t="str">
        <f>IF(All_Tasks!N100="","",All_Tasks!N100)</f>
        <v/>
      </c>
      <c r="O100" t="str">
        <f>IF(All_Tasks!O100="","",All_Tasks!O100)</f>
        <v/>
      </c>
      <c r="P100" s="181">
        <f>IF(All_Tasks!P100="",0,All_Tasks!P100)</f>
        <v>0</v>
      </c>
      <c r="Q100" s="181">
        <f>IF(All_Tasks!Q100="",0,All_Tasks!Q100)</f>
        <v>0</v>
      </c>
      <c r="R100" s="181">
        <f>IF(All_Tasks!R100="",0,All_Tasks!R100)</f>
        <v>0</v>
      </c>
      <c r="S100" s="181" t="str">
        <f>IF(All_Tasks!S100="","",All_Tasks!S100)</f>
        <v/>
      </c>
      <c r="T100" t="str">
        <f>IF(All_Tasks!T100="","",All_Tasks!T100)</f>
        <v/>
      </c>
      <c r="U100" t="str">
        <f>IF(All_Tasks!U100="","",All_Tasks!U100)</f>
        <v/>
      </c>
      <c r="V100">
        <f>IF(A100="",0,IFERROR(MATCH(A100,Scope_Labor_Rates!$A$6:$A$46,0)+5,0))</f>
        <v>0</v>
      </c>
      <c r="W100" s="178">
        <f>IF(V100&gt;0,INDEX(Scope_Labor_Rates!$C$6:$C$46,V100-5),0)</f>
        <v>0</v>
      </c>
      <c r="X100" s="178">
        <f>IF(V100&gt;0,INDEX(Scope_Labor_Rates!$C$6:$C$46,V100-5),0)</f>
        <v>0</v>
      </c>
      <c r="Y100" s="180">
        <f>IF(V100&gt;0,INDEX(Scope_Labor_Rates!$S$6:$S$46,V100-5),0)</f>
        <v>0</v>
      </c>
      <c r="Z100" s="180">
        <f>IF(V100&gt;0,INDEX(Scope_Labor_Rates!$R$6:$R$46,V100-5),1)</f>
        <v>1</v>
      </c>
      <c r="AA100" s="231">
        <f t="shared" si="9"/>
        <v>0</v>
      </c>
      <c r="AB100" t="str">
        <f t="shared" si="10"/>
        <v/>
      </c>
      <c r="AC100" s="178" t="str">
        <f t="shared" si="11"/>
        <v/>
      </c>
      <c r="AD100" s="181">
        <f t="shared" si="12"/>
        <v>0</v>
      </c>
      <c r="AE100" s="178">
        <f>IF(V100&gt;0,P100*INDEX(Scope_Labor_Rates!$E$6:$E$46,V100-5),0)</f>
        <v>0</v>
      </c>
      <c r="AF100" s="181">
        <f>IF(V100&gt;0,AE100*INDEX(Scope_Labor_Rates!$D$6:$D$46,V100-5)*AA100,0)</f>
        <v>0</v>
      </c>
      <c r="AG100" s="178">
        <f>IF(V100&gt;0,P100*INDEX(Scope_Labor_Rates!$G$6:$G$46,V100-5),0)</f>
        <v>0</v>
      </c>
      <c r="AH100" s="181">
        <f>IF(V100&gt;0,AG100*INDEX(Scope_Labor_Rates!$F$6:$F$46,V100-5)*AA100,0)</f>
        <v>0</v>
      </c>
      <c r="AI100" s="178">
        <f>IF(V100&gt;0,P100*INDEX(Scope_Labor_Rates!$I$6:$I$46,V100-5),0)</f>
        <v>0</v>
      </c>
      <c r="AJ100" s="181">
        <f>IF(V100&gt;0,AI100*INDEX(Scope_Labor_Rates!$H$6:$H$46,V100-5)*AA100,0)</f>
        <v>0</v>
      </c>
      <c r="AK100" s="178">
        <f>IF(V100&gt;0,P100*INDEX(Scope_Labor_Rates!$K$6:$K$46,V100-5),0)</f>
        <v>0</v>
      </c>
      <c r="AL100" s="181">
        <f>IF(V100&gt;0,AK100*INDEX(Scope_Labor_Rates!$J$6:$J$46,V100-5)*AA100,0)</f>
        <v>0</v>
      </c>
      <c r="AM100" s="178">
        <f>IF(V100&gt;0,P100*INDEX(Scope_Labor_Rates!$M$6:$M$46,V100-5),0)</f>
        <v>0</v>
      </c>
      <c r="AN100" s="178">
        <f>IF(V100&gt;0,AM100*INDEX(Scope_Labor_Rates!$L$6:$L$46,V100-5)*AA100,0)</f>
        <v>0</v>
      </c>
      <c r="AO100" s="178">
        <f>IF(V100&gt;0,P100*INDEX(Scope_Labor_Rates!$O$6:$O$46,V100-5)*AA100,0)</f>
        <v>0</v>
      </c>
      <c r="AP100" s="181">
        <f>IF(V100&gt;0,P100*INDEX(Scope_Labor_Rates!$Q$6:$Q$46,V100-5)*AA100,0)</f>
        <v>0</v>
      </c>
      <c r="AQ100" s="178">
        <f t="shared" si="13"/>
        <v>0</v>
      </c>
      <c r="AR100" s="178">
        <f t="shared" si="14"/>
        <v>0</v>
      </c>
      <c r="AS100" s="178">
        <f t="shared" si="15"/>
        <v>0</v>
      </c>
      <c r="AT100" s="178">
        <f t="shared" si="16"/>
        <v>0</v>
      </c>
      <c r="AU100">
        <f t="shared" si="17"/>
        <v>0</v>
      </c>
    </row>
    <row r="101" spans="1:47">
      <c r="A101" t="str">
        <f>IF(All_Tasks!A101="","",All_Tasks!A101)</f>
        <v/>
      </c>
      <c r="B101" t="str">
        <f>IF(All_Tasks!B101="","",All_Tasks!B101)</f>
        <v/>
      </c>
      <c r="C101" t="str">
        <f>IF(All_Tasks!C101="","",All_Tasks!C101)</f>
        <v/>
      </c>
      <c r="D101" t="str">
        <f>IF(All_Tasks!D101="","",All_Tasks!D101)</f>
        <v/>
      </c>
      <c r="E101" t="str">
        <f>IF(All_Tasks!V101&lt;&gt;"",All_Tasks!V101,IF(All_Tasks!E101&lt;&gt;"",All_Tasks!E101,""))</f>
        <v/>
      </c>
      <c r="F101" t="str">
        <f>IF(All_Tasks!F101="","",All_Tasks!F101)</f>
        <v/>
      </c>
      <c r="G101" t="str">
        <f>IF(All_Tasks!G101="","",All_Tasks!G101)</f>
        <v/>
      </c>
      <c r="H101" s="231" t="str">
        <f>IF(All_Tasks!H101="","",All_Tasks!H101)</f>
        <v/>
      </c>
      <c r="I101" t="str">
        <f>IF(All_Tasks!I101="","",All_Tasks!I101)</f>
        <v/>
      </c>
      <c r="J101" t="str">
        <f>IF(All_Tasks!J101="","",All_Tasks!J101)</f>
        <v/>
      </c>
      <c r="K101" t="str">
        <f>IF(All_Tasks!K101="","",All_Tasks!K101)</f>
        <v/>
      </c>
      <c r="L101" s="231" t="str">
        <f>IF(All_Tasks!L101="","",All_Tasks!L101)</f>
        <v/>
      </c>
      <c r="M101" t="str">
        <f>IF(All_Tasks!M101="","",All_Tasks!M101)</f>
        <v/>
      </c>
      <c r="N101" t="str">
        <f>IF(All_Tasks!N101="","",All_Tasks!N101)</f>
        <v/>
      </c>
      <c r="O101" t="str">
        <f>IF(All_Tasks!O101="","",All_Tasks!O101)</f>
        <v/>
      </c>
      <c r="P101" s="181">
        <f>IF(All_Tasks!P101="",0,All_Tasks!P101)</f>
        <v>0</v>
      </c>
      <c r="Q101" s="181">
        <f>IF(All_Tasks!Q101="",0,All_Tasks!Q101)</f>
        <v>0</v>
      </c>
      <c r="R101" s="181">
        <f>IF(All_Tasks!R101="",0,All_Tasks!R101)</f>
        <v>0</v>
      </c>
      <c r="S101" s="181" t="str">
        <f>IF(All_Tasks!S101="","",All_Tasks!S101)</f>
        <v/>
      </c>
      <c r="T101" t="str">
        <f>IF(All_Tasks!T101="","",All_Tasks!T101)</f>
        <v/>
      </c>
      <c r="U101" t="str">
        <f>IF(All_Tasks!U101="","",All_Tasks!U101)</f>
        <v/>
      </c>
      <c r="V101">
        <f>IF(A101="",0,IFERROR(MATCH(A101,Scope_Labor_Rates!$A$6:$A$46,0)+5,0))</f>
        <v>0</v>
      </c>
      <c r="W101" s="178">
        <f>IF(V101&gt;0,INDEX(Scope_Labor_Rates!$C$6:$C$46,V101-5),0)</f>
        <v>0</v>
      </c>
      <c r="X101" s="178">
        <f>IF(V101&gt;0,INDEX(Scope_Labor_Rates!$C$6:$C$46,V101-5),0)</f>
        <v>0</v>
      </c>
      <c r="Y101" s="180">
        <f>IF(V101&gt;0,INDEX(Scope_Labor_Rates!$S$6:$S$46,V101-5),0)</f>
        <v>0</v>
      </c>
      <c r="Z101" s="180">
        <f>IF(V101&gt;0,INDEX(Scope_Labor_Rates!$R$6:$R$46,V101-5),1)</f>
        <v>1</v>
      </c>
      <c r="AA101" s="231">
        <f t="shared" si="9"/>
        <v>0</v>
      </c>
      <c r="AB101" t="str">
        <f t="shared" si="10"/>
        <v/>
      </c>
      <c r="AC101" s="178" t="str">
        <f t="shared" si="11"/>
        <v/>
      </c>
      <c r="AD101" s="181">
        <f t="shared" si="12"/>
        <v>0</v>
      </c>
      <c r="AE101" s="178">
        <f>IF(V101&gt;0,P101*INDEX(Scope_Labor_Rates!$E$6:$E$46,V101-5),0)</f>
        <v>0</v>
      </c>
      <c r="AF101" s="181">
        <f>IF(V101&gt;0,AE101*INDEX(Scope_Labor_Rates!$D$6:$D$46,V101-5)*AA101,0)</f>
        <v>0</v>
      </c>
      <c r="AG101" s="178">
        <f>IF(V101&gt;0,P101*INDEX(Scope_Labor_Rates!$G$6:$G$46,V101-5),0)</f>
        <v>0</v>
      </c>
      <c r="AH101" s="181">
        <f>IF(V101&gt;0,AG101*INDEX(Scope_Labor_Rates!$F$6:$F$46,V101-5)*AA101,0)</f>
        <v>0</v>
      </c>
      <c r="AI101" s="178">
        <f>IF(V101&gt;0,P101*INDEX(Scope_Labor_Rates!$I$6:$I$46,V101-5),0)</f>
        <v>0</v>
      </c>
      <c r="AJ101" s="181">
        <f>IF(V101&gt;0,AI101*INDEX(Scope_Labor_Rates!$H$6:$H$46,V101-5)*AA101,0)</f>
        <v>0</v>
      </c>
      <c r="AK101" s="178">
        <f>IF(V101&gt;0,P101*INDEX(Scope_Labor_Rates!$K$6:$K$46,V101-5),0)</f>
        <v>0</v>
      </c>
      <c r="AL101" s="181">
        <f>IF(V101&gt;0,AK101*INDEX(Scope_Labor_Rates!$J$6:$J$46,V101-5)*AA101,0)</f>
        <v>0</v>
      </c>
      <c r="AM101" s="178">
        <f>IF(V101&gt;0,P101*INDEX(Scope_Labor_Rates!$M$6:$M$46,V101-5),0)</f>
        <v>0</v>
      </c>
      <c r="AN101" s="178">
        <f>IF(V101&gt;0,AM101*INDEX(Scope_Labor_Rates!$L$6:$L$46,V101-5)*AA101,0)</f>
        <v>0</v>
      </c>
      <c r="AO101" s="178">
        <f>IF(V101&gt;0,P101*INDEX(Scope_Labor_Rates!$O$6:$O$46,V101-5)*AA101,0)</f>
        <v>0</v>
      </c>
      <c r="AP101" s="181">
        <f>IF(V101&gt;0,P101*INDEX(Scope_Labor_Rates!$Q$6:$Q$46,V101-5)*AA101,0)</f>
        <v>0</v>
      </c>
      <c r="AQ101" s="178">
        <f t="shared" si="13"/>
        <v>0</v>
      </c>
      <c r="AR101" s="178">
        <f t="shared" si="14"/>
        <v>0</v>
      </c>
      <c r="AS101" s="178">
        <f t="shared" si="15"/>
        <v>0</v>
      </c>
      <c r="AT101" s="178">
        <f t="shared" si="16"/>
        <v>0</v>
      </c>
      <c r="AU101">
        <f t="shared" si="17"/>
        <v>0</v>
      </c>
    </row>
    <row r="102" spans="1:47">
      <c r="A102" t="str">
        <f>IF(All_Tasks!A102="","",All_Tasks!A102)</f>
        <v/>
      </c>
      <c r="B102" t="str">
        <f>IF(All_Tasks!B102="","",All_Tasks!B102)</f>
        <v/>
      </c>
      <c r="C102" t="str">
        <f>IF(All_Tasks!C102="","",All_Tasks!C102)</f>
        <v/>
      </c>
      <c r="D102" t="str">
        <f>IF(All_Tasks!D102="","",All_Tasks!D102)</f>
        <v/>
      </c>
      <c r="E102" t="str">
        <f>IF(All_Tasks!V102&lt;&gt;"",All_Tasks!V102,IF(All_Tasks!E102&lt;&gt;"",All_Tasks!E102,""))</f>
        <v/>
      </c>
      <c r="F102" t="str">
        <f>IF(All_Tasks!F102="","",All_Tasks!F102)</f>
        <v/>
      </c>
      <c r="G102" t="str">
        <f>IF(All_Tasks!G102="","",All_Tasks!G102)</f>
        <v/>
      </c>
      <c r="H102" s="231" t="str">
        <f>IF(All_Tasks!H102="","",All_Tasks!H102)</f>
        <v/>
      </c>
      <c r="I102" t="str">
        <f>IF(All_Tasks!I102="","",All_Tasks!I102)</f>
        <v/>
      </c>
      <c r="J102" t="str">
        <f>IF(All_Tasks!J102="","",All_Tasks!J102)</f>
        <v/>
      </c>
      <c r="K102" t="str">
        <f>IF(All_Tasks!K102="","",All_Tasks!K102)</f>
        <v/>
      </c>
      <c r="L102" s="231" t="str">
        <f>IF(All_Tasks!L102="","",All_Tasks!L102)</f>
        <v/>
      </c>
      <c r="M102" t="str">
        <f>IF(All_Tasks!M102="","",All_Tasks!M102)</f>
        <v/>
      </c>
      <c r="N102" t="str">
        <f>IF(All_Tasks!N102="","",All_Tasks!N102)</f>
        <v/>
      </c>
      <c r="O102" t="str">
        <f>IF(All_Tasks!O102="","",All_Tasks!O102)</f>
        <v/>
      </c>
      <c r="P102" s="181">
        <f>IF(All_Tasks!P102="",0,All_Tasks!P102)</f>
        <v>0</v>
      </c>
      <c r="Q102" s="181">
        <f>IF(All_Tasks!Q102="",0,All_Tasks!Q102)</f>
        <v>0</v>
      </c>
      <c r="R102" s="181">
        <f>IF(All_Tasks!R102="",0,All_Tasks!R102)</f>
        <v>0</v>
      </c>
      <c r="S102" s="181" t="str">
        <f>IF(All_Tasks!S102="","",All_Tasks!S102)</f>
        <v/>
      </c>
      <c r="T102" t="str">
        <f>IF(All_Tasks!T102="","",All_Tasks!T102)</f>
        <v/>
      </c>
      <c r="U102" t="str">
        <f>IF(All_Tasks!U102="","",All_Tasks!U102)</f>
        <v/>
      </c>
      <c r="V102">
        <f>IF(A102="",0,IFERROR(MATCH(A102,Scope_Labor_Rates!$A$6:$A$46,0)+5,0))</f>
        <v>0</v>
      </c>
      <c r="W102" s="178">
        <f>IF(V102&gt;0,INDEX(Scope_Labor_Rates!$C$6:$C$46,V102-5),0)</f>
        <v>0</v>
      </c>
      <c r="X102" s="178">
        <f>IF(V102&gt;0,INDEX(Scope_Labor_Rates!$C$6:$C$46,V102-5),0)</f>
        <v>0</v>
      </c>
      <c r="Y102" s="180">
        <f>IF(V102&gt;0,INDEX(Scope_Labor_Rates!$S$6:$S$46,V102-5),0)</f>
        <v>0</v>
      </c>
      <c r="Z102" s="180">
        <f>IF(V102&gt;0,INDEX(Scope_Labor_Rates!$R$6:$R$46,V102-5),1)</f>
        <v>1</v>
      </c>
      <c r="AA102" s="231">
        <f t="shared" si="9"/>
        <v>0</v>
      </c>
      <c r="AB102" t="str">
        <f t="shared" si="10"/>
        <v/>
      </c>
      <c r="AC102" s="178" t="str">
        <f t="shared" si="11"/>
        <v/>
      </c>
      <c r="AD102" s="181">
        <f t="shared" si="12"/>
        <v>0</v>
      </c>
      <c r="AE102" s="178">
        <f>IF(V102&gt;0,P102*INDEX(Scope_Labor_Rates!$E$6:$E$46,V102-5),0)</f>
        <v>0</v>
      </c>
      <c r="AF102" s="181">
        <f>IF(V102&gt;0,AE102*INDEX(Scope_Labor_Rates!$D$6:$D$46,V102-5)*AA102,0)</f>
        <v>0</v>
      </c>
      <c r="AG102" s="178">
        <f>IF(V102&gt;0,P102*INDEX(Scope_Labor_Rates!$G$6:$G$46,V102-5),0)</f>
        <v>0</v>
      </c>
      <c r="AH102" s="181">
        <f>IF(V102&gt;0,AG102*INDEX(Scope_Labor_Rates!$F$6:$F$46,V102-5)*AA102,0)</f>
        <v>0</v>
      </c>
      <c r="AI102" s="178">
        <f>IF(V102&gt;0,P102*INDEX(Scope_Labor_Rates!$I$6:$I$46,V102-5),0)</f>
        <v>0</v>
      </c>
      <c r="AJ102" s="181">
        <f>IF(V102&gt;0,AI102*INDEX(Scope_Labor_Rates!$H$6:$H$46,V102-5)*AA102,0)</f>
        <v>0</v>
      </c>
      <c r="AK102" s="178">
        <f>IF(V102&gt;0,P102*INDEX(Scope_Labor_Rates!$K$6:$K$46,V102-5),0)</f>
        <v>0</v>
      </c>
      <c r="AL102" s="181">
        <f>IF(V102&gt;0,AK102*INDEX(Scope_Labor_Rates!$J$6:$J$46,V102-5)*AA102,0)</f>
        <v>0</v>
      </c>
      <c r="AM102" s="178">
        <f>IF(V102&gt;0,P102*INDEX(Scope_Labor_Rates!$M$6:$M$46,V102-5),0)</f>
        <v>0</v>
      </c>
      <c r="AN102" s="178">
        <f>IF(V102&gt;0,AM102*INDEX(Scope_Labor_Rates!$L$6:$L$46,V102-5)*AA102,0)</f>
        <v>0</v>
      </c>
      <c r="AO102" s="178">
        <f>IF(V102&gt;0,P102*INDEX(Scope_Labor_Rates!$O$6:$O$46,V102-5)*AA102,0)</f>
        <v>0</v>
      </c>
      <c r="AP102" s="181">
        <f>IF(V102&gt;0,P102*INDEX(Scope_Labor_Rates!$Q$6:$Q$46,V102-5)*AA102,0)</f>
        <v>0</v>
      </c>
      <c r="AQ102" s="178">
        <f t="shared" si="13"/>
        <v>0</v>
      </c>
      <c r="AR102" s="178">
        <f t="shared" si="14"/>
        <v>0</v>
      </c>
      <c r="AS102" s="178">
        <f t="shared" si="15"/>
        <v>0</v>
      </c>
      <c r="AT102" s="178">
        <f t="shared" si="16"/>
        <v>0</v>
      </c>
      <c r="AU102">
        <f t="shared" si="17"/>
        <v>0</v>
      </c>
    </row>
    <row r="103" spans="1:47">
      <c r="A103" t="str">
        <f>IF(All_Tasks!A103="","",All_Tasks!A103)</f>
        <v/>
      </c>
      <c r="B103" t="str">
        <f>IF(All_Tasks!B103="","",All_Tasks!B103)</f>
        <v/>
      </c>
      <c r="C103" t="str">
        <f>IF(All_Tasks!C103="","",All_Tasks!C103)</f>
        <v/>
      </c>
      <c r="D103" t="str">
        <f>IF(All_Tasks!D103="","",All_Tasks!D103)</f>
        <v/>
      </c>
      <c r="E103" t="str">
        <f>IF(All_Tasks!V103&lt;&gt;"",All_Tasks!V103,IF(All_Tasks!E103&lt;&gt;"",All_Tasks!E103,""))</f>
        <v/>
      </c>
      <c r="F103" t="str">
        <f>IF(All_Tasks!F103="","",All_Tasks!F103)</f>
        <v/>
      </c>
      <c r="G103" t="str">
        <f>IF(All_Tasks!G103="","",All_Tasks!G103)</f>
        <v/>
      </c>
      <c r="H103" s="231" t="str">
        <f>IF(All_Tasks!H103="","",All_Tasks!H103)</f>
        <v/>
      </c>
      <c r="I103" t="str">
        <f>IF(All_Tasks!I103="","",All_Tasks!I103)</f>
        <v/>
      </c>
      <c r="J103" t="str">
        <f>IF(All_Tasks!J103="","",All_Tasks!J103)</f>
        <v/>
      </c>
      <c r="K103" t="str">
        <f>IF(All_Tasks!K103="","",All_Tasks!K103)</f>
        <v/>
      </c>
      <c r="L103" s="231" t="str">
        <f>IF(All_Tasks!L103="","",All_Tasks!L103)</f>
        <v/>
      </c>
      <c r="M103" t="str">
        <f>IF(All_Tasks!M103="","",All_Tasks!M103)</f>
        <v/>
      </c>
      <c r="N103" t="str">
        <f>IF(All_Tasks!N103="","",All_Tasks!N103)</f>
        <v/>
      </c>
      <c r="O103" t="str">
        <f>IF(All_Tasks!O103="","",All_Tasks!O103)</f>
        <v/>
      </c>
      <c r="P103" s="181">
        <f>IF(All_Tasks!P103="",0,All_Tasks!P103)</f>
        <v>0</v>
      </c>
      <c r="Q103" s="181">
        <f>IF(All_Tasks!Q103="",0,All_Tasks!Q103)</f>
        <v>0</v>
      </c>
      <c r="R103" s="181">
        <f>IF(All_Tasks!R103="",0,All_Tasks!R103)</f>
        <v>0</v>
      </c>
      <c r="S103" s="181" t="str">
        <f>IF(All_Tasks!S103="","",All_Tasks!S103)</f>
        <v/>
      </c>
      <c r="T103" t="str">
        <f>IF(All_Tasks!T103="","",All_Tasks!T103)</f>
        <v/>
      </c>
      <c r="U103" t="str">
        <f>IF(All_Tasks!U103="","",All_Tasks!U103)</f>
        <v/>
      </c>
      <c r="V103">
        <f>IF(A103="",0,IFERROR(MATCH(A103,Scope_Labor_Rates!$A$6:$A$46,0)+5,0))</f>
        <v>0</v>
      </c>
      <c r="W103" s="178">
        <f>IF(V103&gt;0,INDEX(Scope_Labor_Rates!$C$6:$C$46,V103-5),0)</f>
        <v>0</v>
      </c>
      <c r="X103" s="178">
        <f>IF(V103&gt;0,INDEX(Scope_Labor_Rates!$C$6:$C$46,V103-5),0)</f>
        <v>0</v>
      </c>
      <c r="Y103" s="180">
        <f>IF(V103&gt;0,INDEX(Scope_Labor_Rates!$S$6:$S$46,V103-5),0)</f>
        <v>0</v>
      </c>
      <c r="Z103" s="180">
        <f>IF(V103&gt;0,INDEX(Scope_Labor_Rates!$R$6:$R$46,V103-5),1)</f>
        <v>1</v>
      </c>
      <c r="AA103" s="231">
        <f t="shared" si="9"/>
        <v>0</v>
      </c>
      <c r="AB103" t="str">
        <f t="shared" si="10"/>
        <v/>
      </c>
      <c r="AC103" s="178" t="str">
        <f t="shared" si="11"/>
        <v/>
      </c>
      <c r="AD103" s="181">
        <f t="shared" si="12"/>
        <v>0</v>
      </c>
      <c r="AE103" s="178">
        <f>IF(V103&gt;0,P103*INDEX(Scope_Labor_Rates!$E$6:$E$46,V103-5),0)</f>
        <v>0</v>
      </c>
      <c r="AF103" s="181">
        <f>IF(V103&gt;0,AE103*INDEX(Scope_Labor_Rates!$D$6:$D$46,V103-5)*AA103,0)</f>
        <v>0</v>
      </c>
      <c r="AG103" s="178">
        <f>IF(V103&gt;0,P103*INDEX(Scope_Labor_Rates!$G$6:$G$46,V103-5),0)</f>
        <v>0</v>
      </c>
      <c r="AH103" s="181">
        <f>IF(V103&gt;0,AG103*INDEX(Scope_Labor_Rates!$F$6:$F$46,V103-5)*AA103,0)</f>
        <v>0</v>
      </c>
      <c r="AI103" s="178">
        <f>IF(V103&gt;0,P103*INDEX(Scope_Labor_Rates!$I$6:$I$46,V103-5),0)</f>
        <v>0</v>
      </c>
      <c r="AJ103" s="181">
        <f>IF(V103&gt;0,AI103*INDEX(Scope_Labor_Rates!$H$6:$H$46,V103-5)*AA103,0)</f>
        <v>0</v>
      </c>
      <c r="AK103" s="178">
        <f>IF(V103&gt;0,P103*INDEX(Scope_Labor_Rates!$K$6:$K$46,V103-5),0)</f>
        <v>0</v>
      </c>
      <c r="AL103" s="181">
        <f>IF(V103&gt;0,AK103*INDEX(Scope_Labor_Rates!$J$6:$J$46,V103-5)*AA103,0)</f>
        <v>0</v>
      </c>
      <c r="AM103" s="178">
        <f>IF(V103&gt;0,P103*INDEX(Scope_Labor_Rates!$M$6:$M$46,V103-5),0)</f>
        <v>0</v>
      </c>
      <c r="AN103" s="178">
        <f>IF(V103&gt;0,AM103*INDEX(Scope_Labor_Rates!$L$6:$L$46,V103-5)*AA103,0)</f>
        <v>0</v>
      </c>
      <c r="AO103" s="178">
        <f>IF(V103&gt;0,P103*INDEX(Scope_Labor_Rates!$O$6:$O$46,V103-5)*AA103,0)</f>
        <v>0</v>
      </c>
      <c r="AP103" s="181">
        <f>IF(V103&gt;0,P103*INDEX(Scope_Labor_Rates!$Q$6:$Q$46,V103-5)*AA103,0)</f>
        <v>0</v>
      </c>
      <c r="AQ103" s="178">
        <f t="shared" si="13"/>
        <v>0</v>
      </c>
      <c r="AR103" s="178">
        <f t="shared" si="14"/>
        <v>0</v>
      </c>
      <c r="AS103" s="178">
        <f t="shared" si="15"/>
        <v>0</v>
      </c>
      <c r="AT103" s="178">
        <f t="shared" si="16"/>
        <v>0</v>
      </c>
      <c r="AU103">
        <f t="shared" si="17"/>
        <v>0</v>
      </c>
    </row>
    <row r="104" spans="1:47">
      <c r="A104" t="str">
        <f>IF(All_Tasks!A104="","",All_Tasks!A104)</f>
        <v/>
      </c>
      <c r="B104" t="str">
        <f>IF(All_Tasks!B104="","",All_Tasks!B104)</f>
        <v/>
      </c>
      <c r="C104" t="str">
        <f>IF(All_Tasks!C104="","",All_Tasks!C104)</f>
        <v/>
      </c>
      <c r="D104" t="str">
        <f>IF(All_Tasks!D104="","",All_Tasks!D104)</f>
        <v/>
      </c>
      <c r="E104" t="str">
        <f>IF(All_Tasks!V104&lt;&gt;"",All_Tasks!V104,IF(All_Tasks!E104&lt;&gt;"",All_Tasks!E104,""))</f>
        <v/>
      </c>
      <c r="F104" t="str">
        <f>IF(All_Tasks!F104="","",All_Tasks!F104)</f>
        <v/>
      </c>
      <c r="G104" t="str">
        <f>IF(All_Tasks!G104="","",All_Tasks!G104)</f>
        <v/>
      </c>
      <c r="H104" s="231" t="str">
        <f>IF(All_Tasks!H104="","",All_Tasks!H104)</f>
        <v/>
      </c>
      <c r="I104" t="str">
        <f>IF(All_Tasks!I104="","",All_Tasks!I104)</f>
        <v/>
      </c>
      <c r="J104" t="str">
        <f>IF(All_Tasks!J104="","",All_Tasks!J104)</f>
        <v/>
      </c>
      <c r="K104" t="str">
        <f>IF(All_Tasks!K104="","",All_Tasks!K104)</f>
        <v/>
      </c>
      <c r="L104" s="231" t="str">
        <f>IF(All_Tasks!L104="","",All_Tasks!L104)</f>
        <v/>
      </c>
      <c r="M104" t="str">
        <f>IF(All_Tasks!M104="","",All_Tasks!M104)</f>
        <v/>
      </c>
      <c r="N104" t="str">
        <f>IF(All_Tasks!N104="","",All_Tasks!N104)</f>
        <v/>
      </c>
      <c r="O104" t="str">
        <f>IF(All_Tasks!O104="","",All_Tasks!O104)</f>
        <v/>
      </c>
      <c r="P104" s="181">
        <f>IF(All_Tasks!P104="",0,All_Tasks!P104)</f>
        <v>0</v>
      </c>
      <c r="Q104" s="181">
        <f>IF(All_Tasks!Q104="",0,All_Tasks!Q104)</f>
        <v>0</v>
      </c>
      <c r="R104" s="181">
        <f>IF(All_Tasks!R104="",0,All_Tasks!R104)</f>
        <v>0</v>
      </c>
      <c r="S104" s="181" t="str">
        <f>IF(All_Tasks!S104="","",All_Tasks!S104)</f>
        <v/>
      </c>
      <c r="T104" t="str">
        <f>IF(All_Tasks!T104="","",All_Tasks!T104)</f>
        <v/>
      </c>
      <c r="U104" t="str">
        <f>IF(All_Tasks!U104="","",All_Tasks!U104)</f>
        <v/>
      </c>
      <c r="V104">
        <f>IF(A104="",0,IFERROR(MATCH(A104,Scope_Labor_Rates!$A$6:$A$46,0)+5,0))</f>
        <v>0</v>
      </c>
      <c r="W104" s="178">
        <f>IF(V104&gt;0,INDEX(Scope_Labor_Rates!$C$6:$C$46,V104-5),0)</f>
        <v>0</v>
      </c>
      <c r="X104" s="178">
        <f>IF(V104&gt;0,INDEX(Scope_Labor_Rates!$C$6:$C$46,V104-5),0)</f>
        <v>0</v>
      </c>
      <c r="Y104" s="180">
        <f>IF(V104&gt;0,INDEX(Scope_Labor_Rates!$S$6:$S$46,V104-5),0)</f>
        <v>0</v>
      </c>
      <c r="Z104" s="180">
        <f>IF(V104&gt;0,INDEX(Scope_Labor_Rates!$R$6:$R$46,V104-5),1)</f>
        <v>1</v>
      </c>
      <c r="AA104" s="231">
        <f t="shared" si="9"/>
        <v>0</v>
      </c>
      <c r="AB104" t="str">
        <f t="shared" si="10"/>
        <v/>
      </c>
      <c r="AC104" s="178" t="str">
        <f t="shared" si="11"/>
        <v/>
      </c>
      <c r="AD104" s="181">
        <f t="shared" si="12"/>
        <v>0</v>
      </c>
      <c r="AE104" s="178">
        <f>IF(V104&gt;0,P104*INDEX(Scope_Labor_Rates!$E$6:$E$46,V104-5),0)</f>
        <v>0</v>
      </c>
      <c r="AF104" s="181">
        <f>IF(V104&gt;0,AE104*INDEX(Scope_Labor_Rates!$D$6:$D$46,V104-5)*AA104,0)</f>
        <v>0</v>
      </c>
      <c r="AG104" s="178">
        <f>IF(V104&gt;0,P104*INDEX(Scope_Labor_Rates!$G$6:$G$46,V104-5),0)</f>
        <v>0</v>
      </c>
      <c r="AH104" s="181">
        <f>IF(V104&gt;0,AG104*INDEX(Scope_Labor_Rates!$F$6:$F$46,V104-5)*AA104,0)</f>
        <v>0</v>
      </c>
      <c r="AI104" s="178">
        <f>IF(V104&gt;0,P104*INDEX(Scope_Labor_Rates!$I$6:$I$46,V104-5),0)</f>
        <v>0</v>
      </c>
      <c r="AJ104" s="181">
        <f>IF(V104&gt;0,AI104*INDEX(Scope_Labor_Rates!$H$6:$H$46,V104-5)*AA104,0)</f>
        <v>0</v>
      </c>
      <c r="AK104" s="178">
        <f>IF(V104&gt;0,P104*INDEX(Scope_Labor_Rates!$K$6:$K$46,V104-5),0)</f>
        <v>0</v>
      </c>
      <c r="AL104" s="181">
        <f>IF(V104&gt;0,AK104*INDEX(Scope_Labor_Rates!$J$6:$J$46,V104-5)*AA104,0)</f>
        <v>0</v>
      </c>
      <c r="AM104" s="178">
        <f>IF(V104&gt;0,P104*INDEX(Scope_Labor_Rates!$M$6:$M$46,V104-5),0)</f>
        <v>0</v>
      </c>
      <c r="AN104" s="178">
        <f>IF(V104&gt;0,AM104*INDEX(Scope_Labor_Rates!$L$6:$L$46,V104-5)*AA104,0)</f>
        <v>0</v>
      </c>
      <c r="AO104" s="178">
        <f>IF(V104&gt;0,P104*INDEX(Scope_Labor_Rates!$O$6:$O$46,V104-5)*AA104,0)</f>
        <v>0</v>
      </c>
      <c r="AP104" s="181">
        <f>IF(V104&gt;0,P104*INDEX(Scope_Labor_Rates!$Q$6:$Q$46,V104-5)*AA104,0)</f>
        <v>0</v>
      </c>
      <c r="AQ104" s="178">
        <f t="shared" si="13"/>
        <v>0</v>
      </c>
      <c r="AR104" s="178">
        <f t="shared" si="14"/>
        <v>0</v>
      </c>
      <c r="AS104" s="178">
        <f t="shared" si="15"/>
        <v>0</v>
      </c>
      <c r="AT104" s="178">
        <f t="shared" si="16"/>
        <v>0</v>
      </c>
      <c r="AU104">
        <f t="shared" si="17"/>
        <v>0</v>
      </c>
    </row>
    <row r="105" spans="1:47">
      <c r="A105" t="str">
        <f>IF(All_Tasks!A105="","",All_Tasks!A105)</f>
        <v/>
      </c>
      <c r="B105" t="str">
        <f>IF(All_Tasks!B105="","",All_Tasks!B105)</f>
        <v/>
      </c>
      <c r="C105" t="str">
        <f>IF(All_Tasks!C105="","",All_Tasks!C105)</f>
        <v/>
      </c>
      <c r="D105" t="str">
        <f>IF(All_Tasks!D105="","",All_Tasks!D105)</f>
        <v/>
      </c>
      <c r="E105" t="str">
        <f>IF(All_Tasks!V105&lt;&gt;"",All_Tasks!V105,IF(All_Tasks!E105&lt;&gt;"",All_Tasks!E105,""))</f>
        <v/>
      </c>
      <c r="F105" t="str">
        <f>IF(All_Tasks!F105="","",All_Tasks!F105)</f>
        <v/>
      </c>
      <c r="G105" t="str">
        <f>IF(All_Tasks!G105="","",All_Tasks!G105)</f>
        <v/>
      </c>
      <c r="H105" s="231" t="str">
        <f>IF(All_Tasks!H105="","",All_Tasks!H105)</f>
        <v/>
      </c>
      <c r="I105" t="str">
        <f>IF(All_Tasks!I105="","",All_Tasks!I105)</f>
        <v/>
      </c>
      <c r="J105" t="str">
        <f>IF(All_Tasks!J105="","",All_Tasks!J105)</f>
        <v/>
      </c>
      <c r="K105" t="str">
        <f>IF(All_Tasks!K105="","",All_Tasks!K105)</f>
        <v/>
      </c>
      <c r="L105" s="231" t="str">
        <f>IF(All_Tasks!L105="","",All_Tasks!L105)</f>
        <v/>
      </c>
      <c r="M105" t="str">
        <f>IF(All_Tasks!M105="","",All_Tasks!M105)</f>
        <v/>
      </c>
      <c r="N105" t="str">
        <f>IF(All_Tasks!N105="","",All_Tasks!N105)</f>
        <v/>
      </c>
      <c r="O105" t="str">
        <f>IF(All_Tasks!O105="","",All_Tasks!O105)</f>
        <v/>
      </c>
      <c r="P105" s="181">
        <f>IF(All_Tasks!P105="",0,All_Tasks!P105)</f>
        <v>0</v>
      </c>
      <c r="Q105" s="181">
        <f>IF(All_Tasks!Q105="",0,All_Tasks!Q105)</f>
        <v>0</v>
      </c>
      <c r="R105" s="181">
        <f>IF(All_Tasks!R105="",0,All_Tasks!R105)</f>
        <v>0</v>
      </c>
      <c r="S105" s="181" t="str">
        <f>IF(All_Tasks!S105="","",All_Tasks!S105)</f>
        <v/>
      </c>
      <c r="T105" t="str">
        <f>IF(All_Tasks!T105="","",All_Tasks!T105)</f>
        <v/>
      </c>
      <c r="U105" t="str">
        <f>IF(All_Tasks!U105="","",All_Tasks!U105)</f>
        <v/>
      </c>
      <c r="V105">
        <f>IF(A105="",0,IFERROR(MATCH(A105,Scope_Labor_Rates!$A$6:$A$46,0)+5,0))</f>
        <v>0</v>
      </c>
      <c r="W105" s="178">
        <f>IF(V105&gt;0,INDEX(Scope_Labor_Rates!$C$6:$C$46,V105-5),0)</f>
        <v>0</v>
      </c>
      <c r="X105" s="178">
        <f>IF(V105&gt;0,INDEX(Scope_Labor_Rates!$C$6:$C$46,V105-5),0)</f>
        <v>0</v>
      </c>
      <c r="Y105" s="180">
        <f>IF(V105&gt;0,INDEX(Scope_Labor_Rates!$S$6:$S$46,V105-5),0)</f>
        <v>0</v>
      </c>
      <c r="Z105" s="180">
        <f>IF(V105&gt;0,INDEX(Scope_Labor_Rates!$R$6:$R$46,V105-5),1)</f>
        <v>1</v>
      </c>
      <c r="AA105" s="231">
        <f t="shared" si="9"/>
        <v>0</v>
      </c>
      <c r="AB105" t="str">
        <f t="shared" si="10"/>
        <v/>
      </c>
      <c r="AC105" s="178" t="str">
        <f t="shared" si="11"/>
        <v/>
      </c>
      <c r="AD105" s="181">
        <f t="shared" si="12"/>
        <v>0</v>
      </c>
      <c r="AE105" s="178">
        <f>IF(V105&gt;0,P105*INDEX(Scope_Labor_Rates!$E$6:$E$46,V105-5),0)</f>
        <v>0</v>
      </c>
      <c r="AF105" s="181">
        <f>IF(V105&gt;0,AE105*INDEX(Scope_Labor_Rates!$D$6:$D$46,V105-5)*AA105,0)</f>
        <v>0</v>
      </c>
      <c r="AG105" s="178">
        <f>IF(V105&gt;0,P105*INDEX(Scope_Labor_Rates!$G$6:$G$46,V105-5),0)</f>
        <v>0</v>
      </c>
      <c r="AH105" s="181">
        <f>IF(V105&gt;0,AG105*INDEX(Scope_Labor_Rates!$F$6:$F$46,V105-5)*AA105,0)</f>
        <v>0</v>
      </c>
      <c r="AI105" s="178">
        <f>IF(V105&gt;0,P105*INDEX(Scope_Labor_Rates!$I$6:$I$46,V105-5),0)</f>
        <v>0</v>
      </c>
      <c r="AJ105" s="181">
        <f>IF(V105&gt;0,AI105*INDEX(Scope_Labor_Rates!$H$6:$H$46,V105-5)*AA105,0)</f>
        <v>0</v>
      </c>
      <c r="AK105" s="178">
        <f>IF(V105&gt;0,P105*INDEX(Scope_Labor_Rates!$K$6:$K$46,V105-5),0)</f>
        <v>0</v>
      </c>
      <c r="AL105" s="181">
        <f>IF(V105&gt;0,AK105*INDEX(Scope_Labor_Rates!$J$6:$J$46,V105-5)*AA105,0)</f>
        <v>0</v>
      </c>
      <c r="AM105" s="178">
        <f>IF(V105&gt;0,P105*INDEX(Scope_Labor_Rates!$M$6:$M$46,V105-5),0)</f>
        <v>0</v>
      </c>
      <c r="AN105" s="178">
        <f>IF(V105&gt;0,AM105*INDEX(Scope_Labor_Rates!$L$6:$L$46,V105-5)*AA105,0)</f>
        <v>0</v>
      </c>
      <c r="AO105" s="178">
        <f>IF(V105&gt;0,P105*INDEX(Scope_Labor_Rates!$O$6:$O$46,V105-5)*AA105,0)</f>
        <v>0</v>
      </c>
      <c r="AP105" s="181">
        <f>IF(V105&gt;0,P105*INDEX(Scope_Labor_Rates!$Q$6:$Q$46,V105-5)*AA105,0)</f>
        <v>0</v>
      </c>
      <c r="AQ105" s="178">
        <f t="shared" si="13"/>
        <v>0</v>
      </c>
      <c r="AR105" s="178">
        <f t="shared" si="14"/>
        <v>0</v>
      </c>
      <c r="AS105" s="178">
        <f t="shared" si="15"/>
        <v>0</v>
      </c>
      <c r="AT105" s="178">
        <f t="shared" si="16"/>
        <v>0</v>
      </c>
      <c r="AU105">
        <f t="shared" si="17"/>
        <v>0</v>
      </c>
    </row>
    <row r="106" spans="1:47">
      <c r="A106" t="str">
        <f>IF(All_Tasks!A106="","",All_Tasks!A106)</f>
        <v/>
      </c>
      <c r="B106" t="str">
        <f>IF(All_Tasks!B106="","",All_Tasks!B106)</f>
        <v/>
      </c>
      <c r="C106" t="str">
        <f>IF(All_Tasks!C106="","",All_Tasks!C106)</f>
        <v/>
      </c>
      <c r="D106" t="str">
        <f>IF(All_Tasks!D106="","",All_Tasks!D106)</f>
        <v/>
      </c>
      <c r="E106" t="str">
        <f>IF(All_Tasks!V106&lt;&gt;"",All_Tasks!V106,IF(All_Tasks!E106&lt;&gt;"",All_Tasks!E106,""))</f>
        <v/>
      </c>
      <c r="F106" t="str">
        <f>IF(All_Tasks!F106="","",All_Tasks!F106)</f>
        <v/>
      </c>
      <c r="G106" t="str">
        <f>IF(All_Tasks!G106="","",All_Tasks!G106)</f>
        <v/>
      </c>
      <c r="H106" s="231" t="str">
        <f>IF(All_Tasks!H106="","",All_Tasks!H106)</f>
        <v/>
      </c>
      <c r="I106" t="str">
        <f>IF(All_Tasks!I106="","",All_Tasks!I106)</f>
        <v/>
      </c>
      <c r="J106" t="str">
        <f>IF(All_Tasks!J106="","",All_Tasks!J106)</f>
        <v/>
      </c>
      <c r="K106" t="str">
        <f>IF(All_Tasks!K106="","",All_Tasks!K106)</f>
        <v/>
      </c>
      <c r="L106" s="231" t="str">
        <f>IF(All_Tasks!L106="","",All_Tasks!L106)</f>
        <v/>
      </c>
      <c r="M106" t="str">
        <f>IF(All_Tasks!M106="","",All_Tasks!M106)</f>
        <v/>
      </c>
      <c r="N106" t="str">
        <f>IF(All_Tasks!N106="","",All_Tasks!N106)</f>
        <v/>
      </c>
      <c r="O106" t="str">
        <f>IF(All_Tasks!O106="","",All_Tasks!O106)</f>
        <v/>
      </c>
      <c r="P106" s="181">
        <f>IF(All_Tasks!P106="",0,All_Tasks!P106)</f>
        <v>0</v>
      </c>
      <c r="Q106" s="181">
        <f>IF(All_Tasks!Q106="",0,All_Tasks!Q106)</f>
        <v>0</v>
      </c>
      <c r="R106" s="181">
        <f>IF(All_Tasks!R106="",0,All_Tasks!R106)</f>
        <v>0</v>
      </c>
      <c r="S106" s="181" t="str">
        <f>IF(All_Tasks!S106="","",All_Tasks!S106)</f>
        <v/>
      </c>
      <c r="T106" t="str">
        <f>IF(All_Tasks!T106="","",All_Tasks!T106)</f>
        <v/>
      </c>
      <c r="U106" t="str">
        <f>IF(All_Tasks!U106="","",All_Tasks!U106)</f>
        <v/>
      </c>
      <c r="V106">
        <f>IF(A106="",0,IFERROR(MATCH(A106,Scope_Labor_Rates!$A$6:$A$46,0)+5,0))</f>
        <v>0</v>
      </c>
      <c r="W106" s="178">
        <f>IF(V106&gt;0,INDEX(Scope_Labor_Rates!$C$6:$C$46,V106-5),0)</f>
        <v>0</v>
      </c>
      <c r="X106" s="178">
        <f>IF(V106&gt;0,INDEX(Scope_Labor_Rates!$C$6:$C$46,V106-5),0)</f>
        <v>0</v>
      </c>
      <c r="Y106" s="180">
        <f>IF(V106&gt;0,INDEX(Scope_Labor_Rates!$S$6:$S$46,V106-5),0)</f>
        <v>0</v>
      </c>
      <c r="Z106" s="180">
        <f>IF(V106&gt;0,INDEX(Scope_Labor_Rates!$R$6:$R$46,V106-5),1)</f>
        <v>1</v>
      </c>
      <c r="AA106" s="231">
        <f t="shared" si="9"/>
        <v>0</v>
      </c>
      <c r="AB106" t="str">
        <f t="shared" si="10"/>
        <v/>
      </c>
      <c r="AC106" s="178" t="str">
        <f t="shared" si="11"/>
        <v/>
      </c>
      <c r="AD106" s="181">
        <f t="shared" si="12"/>
        <v>0</v>
      </c>
      <c r="AE106" s="178">
        <f>IF(V106&gt;0,P106*INDEX(Scope_Labor_Rates!$E$6:$E$46,V106-5),0)</f>
        <v>0</v>
      </c>
      <c r="AF106" s="181">
        <f>IF(V106&gt;0,AE106*INDEX(Scope_Labor_Rates!$D$6:$D$46,V106-5)*AA106,0)</f>
        <v>0</v>
      </c>
      <c r="AG106" s="178">
        <f>IF(V106&gt;0,P106*INDEX(Scope_Labor_Rates!$G$6:$G$46,V106-5),0)</f>
        <v>0</v>
      </c>
      <c r="AH106" s="181">
        <f>IF(V106&gt;0,AG106*INDEX(Scope_Labor_Rates!$F$6:$F$46,V106-5)*AA106,0)</f>
        <v>0</v>
      </c>
      <c r="AI106" s="178">
        <f>IF(V106&gt;0,P106*INDEX(Scope_Labor_Rates!$I$6:$I$46,V106-5),0)</f>
        <v>0</v>
      </c>
      <c r="AJ106" s="181">
        <f>IF(V106&gt;0,AI106*INDEX(Scope_Labor_Rates!$H$6:$H$46,V106-5)*AA106,0)</f>
        <v>0</v>
      </c>
      <c r="AK106" s="178">
        <f>IF(V106&gt;0,P106*INDEX(Scope_Labor_Rates!$K$6:$K$46,V106-5),0)</f>
        <v>0</v>
      </c>
      <c r="AL106" s="181">
        <f>IF(V106&gt;0,AK106*INDEX(Scope_Labor_Rates!$J$6:$J$46,V106-5)*AA106,0)</f>
        <v>0</v>
      </c>
      <c r="AM106" s="178">
        <f>IF(V106&gt;0,P106*INDEX(Scope_Labor_Rates!$M$6:$M$46,V106-5),0)</f>
        <v>0</v>
      </c>
      <c r="AN106" s="178">
        <f>IF(V106&gt;0,AM106*INDEX(Scope_Labor_Rates!$L$6:$L$46,V106-5)*AA106,0)</f>
        <v>0</v>
      </c>
      <c r="AO106" s="178">
        <f>IF(V106&gt;0,P106*INDEX(Scope_Labor_Rates!$O$6:$O$46,V106-5)*AA106,0)</f>
        <v>0</v>
      </c>
      <c r="AP106" s="181">
        <f>IF(V106&gt;0,P106*INDEX(Scope_Labor_Rates!$Q$6:$Q$46,V106-5)*AA106,0)</f>
        <v>0</v>
      </c>
      <c r="AQ106" s="178">
        <f t="shared" si="13"/>
        <v>0</v>
      </c>
      <c r="AR106" s="178">
        <f t="shared" si="14"/>
        <v>0</v>
      </c>
      <c r="AS106" s="178">
        <f t="shared" si="15"/>
        <v>0</v>
      </c>
      <c r="AT106" s="178">
        <f t="shared" si="16"/>
        <v>0</v>
      </c>
      <c r="AU106">
        <f t="shared" si="17"/>
        <v>0</v>
      </c>
    </row>
    <row r="107" spans="1:47">
      <c r="A107" t="str">
        <f>IF(All_Tasks!A107="","",All_Tasks!A107)</f>
        <v/>
      </c>
      <c r="B107" t="str">
        <f>IF(All_Tasks!B107="","",All_Tasks!B107)</f>
        <v/>
      </c>
      <c r="C107" t="str">
        <f>IF(All_Tasks!C107="","",All_Tasks!C107)</f>
        <v/>
      </c>
      <c r="D107" t="str">
        <f>IF(All_Tasks!D107="","",All_Tasks!D107)</f>
        <v/>
      </c>
      <c r="E107" t="str">
        <f>IF(All_Tasks!V107&lt;&gt;"",All_Tasks!V107,IF(All_Tasks!E107&lt;&gt;"",All_Tasks!E107,""))</f>
        <v/>
      </c>
      <c r="F107" t="str">
        <f>IF(All_Tasks!F107="","",All_Tasks!F107)</f>
        <v/>
      </c>
      <c r="G107" t="str">
        <f>IF(All_Tasks!G107="","",All_Tasks!G107)</f>
        <v/>
      </c>
      <c r="H107" s="231" t="str">
        <f>IF(All_Tasks!H107="","",All_Tasks!H107)</f>
        <v/>
      </c>
      <c r="I107" t="str">
        <f>IF(All_Tasks!I107="","",All_Tasks!I107)</f>
        <v/>
      </c>
      <c r="J107" t="str">
        <f>IF(All_Tasks!J107="","",All_Tasks!J107)</f>
        <v/>
      </c>
      <c r="K107" t="str">
        <f>IF(All_Tasks!K107="","",All_Tasks!K107)</f>
        <v/>
      </c>
      <c r="L107" s="231" t="str">
        <f>IF(All_Tasks!L107="","",All_Tasks!L107)</f>
        <v/>
      </c>
      <c r="M107" t="str">
        <f>IF(All_Tasks!M107="","",All_Tasks!M107)</f>
        <v/>
      </c>
      <c r="N107" t="str">
        <f>IF(All_Tasks!N107="","",All_Tasks!N107)</f>
        <v/>
      </c>
      <c r="O107" t="str">
        <f>IF(All_Tasks!O107="","",All_Tasks!O107)</f>
        <v/>
      </c>
      <c r="P107" s="181">
        <f>IF(All_Tasks!P107="",0,All_Tasks!P107)</f>
        <v>0</v>
      </c>
      <c r="Q107" s="181">
        <f>IF(All_Tasks!Q107="",0,All_Tasks!Q107)</f>
        <v>0</v>
      </c>
      <c r="R107" s="181">
        <f>IF(All_Tasks!R107="",0,All_Tasks!R107)</f>
        <v>0</v>
      </c>
      <c r="S107" s="181" t="str">
        <f>IF(All_Tasks!S107="","",All_Tasks!S107)</f>
        <v/>
      </c>
      <c r="T107" t="str">
        <f>IF(All_Tasks!T107="","",All_Tasks!T107)</f>
        <v/>
      </c>
      <c r="U107" t="str">
        <f>IF(All_Tasks!U107="","",All_Tasks!U107)</f>
        <v/>
      </c>
      <c r="V107">
        <f>IF(A107="",0,IFERROR(MATCH(A107,Scope_Labor_Rates!$A$6:$A$46,0)+5,0))</f>
        <v>0</v>
      </c>
      <c r="W107" s="178">
        <f>IF(V107&gt;0,INDEX(Scope_Labor_Rates!$C$6:$C$46,V107-5),0)</f>
        <v>0</v>
      </c>
      <c r="X107" s="178">
        <f>IF(V107&gt;0,INDEX(Scope_Labor_Rates!$C$6:$C$46,V107-5),0)</f>
        <v>0</v>
      </c>
      <c r="Y107" s="180">
        <f>IF(V107&gt;0,INDEX(Scope_Labor_Rates!$S$6:$S$46,V107-5),0)</f>
        <v>0</v>
      </c>
      <c r="Z107" s="180">
        <f>IF(V107&gt;0,INDEX(Scope_Labor_Rates!$R$6:$R$46,V107-5),1)</f>
        <v>1</v>
      </c>
      <c r="AA107" s="231">
        <f t="shared" si="9"/>
        <v>0</v>
      </c>
      <c r="AB107" t="str">
        <f t="shared" si="10"/>
        <v/>
      </c>
      <c r="AC107" s="178" t="str">
        <f t="shared" si="11"/>
        <v/>
      </c>
      <c r="AD107" s="181">
        <f t="shared" si="12"/>
        <v>0</v>
      </c>
      <c r="AE107" s="178">
        <f>IF(V107&gt;0,P107*INDEX(Scope_Labor_Rates!$E$6:$E$46,V107-5),0)</f>
        <v>0</v>
      </c>
      <c r="AF107" s="181">
        <f>IF(V107&gt;0,AE107*INDEX(Scope_Labor_Rates!$D$6:$D$46,V107-5)*AA107,0)</f>
        <v>0</v>
      </c>
      <c r="AG107" s="178">
        <f>IF(V107&gt;0,P107*INDEX(Scope_Labor_Rates!$G$6:$G$46,V107-5),0)</f>
        <v>0</v>
      </c>
      <c r="AH107" s="181">
        <f>IF(V107&gt;0,AG107*INDEX(Scope_Labor_Rates!$F$6:$F$46,V107-5)*AA107,0)</f>
        <v>0</v>
      </c>
      <c r="AI107" s="178">
        <f>IF(V107&gt;0,P107*INDEX(Scope_Labor_Rates!$I$6:$I$46,V107-5),0)</f>
        <v>0</v>
      </c>
      <c r="AJ107" s="181">
        <f>IF(V107&gt;0,AI107*INDEX(Scope_Labor_Rates!$H$6:$H$46,V107-5)*AA107,0)</f>
        <v>0</v>
      </c>
      <c r="AK107" s="178">
        <f>IF(V107&gt;0,P107*INDEX(Scope_Labor_Rates!$K$6:$K$46,V107-5),0)</f>
        <v>0</v>
      </c>
      <c r="AL107" s="181">
        <f>IF(V107&gt;0,AK107*INDEX(Scope_Labor_Rates!$J$6:$J$46,V107-5)*AA107,0)</f>
        <v>0</v>
      </c>
      <c r="AM107" s="178">
        <f>IF(V107&gt;0,P107*INDEX(Scope_Labor_Rates!$M$6:$M$46,V107-5),0)</f>
        <v>0</v>
      </c>
      <c r="AN107" s="178">
        <f>IF(V107&gt;0,AM107*INDEX(Scope_Labor_Rates!$L$6:$L$46,V107-5)*AA107,0)</f>
        <v>0</v>
      </c>
      <c r="AO107" s="178">
        <f>IF(V107&gt;0,P107*INDEX(Scope_Labor_Rates!$O$6:$O$46,V107-5)*AA107,0)</f>
        <v>0</v>
      </c>
      <c r="AP107" s="181">
        <f>IF(V107&gt;0,P107*INDEX(Scope_Labor_Rates!$Q$6:$Q$46,V107-5)*AA107,0)</f>
        <v>0</v>
      </c>
      <c r="AQ107" s="178">
        <f t="shared" si="13"/>
        <v>0</v>
      </c>
      <c r="AR107" s="178">
        <f t="shared" si="14"/>
        <v>0</v>
      </c>
      <c r="AS107" s="178">
        <f t="shared" si="15"/>
        <v>0</v>
      </c>
      <c r="AT107" s="178">
        <f t="shared" si="16"/>
        <v>0</v>
      </c>
      <c r="AU107">
        <f t="shared" si="17"/>
        <v>0</v>
      </c>
    </row>
    <row r="108" spans="1:47">
      <c r="A108" t="str">
        <f>IF(All_Tasks!A108="","",All_Tasks!A108)</f>
        <v/>
      </c>
      <c r="B108" t="str">
        <f>IF(All_Tasks!B108="","",All_Tasks!B108)</f>
        <v/>
      </c>
      <c r="C108" t="str">
        <f>IF(All_Tasks!C108="","",All_Tasks!C108)</f>
        <v/>
      </c>
      <c r="D108" t="str">
        <f>IF(All_Tasks!D108="","",All_Tasks!D108)</f>
        <v/>
      </c>
      <c r="E108" t="str">
        <f>IF(All_Tasks!V108&lt;&gt;"",All_Tasks!V108,IF(All_Tasks!E108&lt;&gt;"",All_Tasks!E108,""))</f>
        <v/>
      </c>
      <c r="F108" t="str">
        <f>IF(All_Tasks!F108="","",All_Tasks!F108)</f>
        <v/>
      </c>
      <c r="G108" t="str">
        <f>IF(All_Tasks!G108="","",All_Tasks!G108)</f>
        <v/>
      </c>
      <c r="H108" s="231" t="str">
        <f>IF(All_Tasks!H108="","",All_Tasks!H108)</f>
        <v/>
      </c>
      <c r="I108" t="str">
        <f>IF(All_Tasks!I108="","",All_Tasks!I108)</f>
        <v/>
      </c>
      <c r="J108" t="str">
        <f>IF(All_Tasks!J108="","",All_Tasks!J108)</f>
        <v/>
      </c>
      <c r="K108" t="str">
        <f>IF(All_Tasks!K108="","",All_Tasks!K108)</f>
        <v/>
      </c>
      <c r="L108" s="231" t="str">
        <f>IF(All_Tasks!L108="","",All_Tasks!L108)</f>
        <v/>
      </c>
      <c r="M108" t="str">
        <f>IF(All_Tasks!M108="","",All_Tasks!M108)</f>
        <v/>
      </c>
      <c r="N108" t="str">
        <f>IF(All_Tasks!N108="","",All_Tasks!N108)</f>
        <v/>
      </c>
      <c r="O108" t="str">
        <f>IF(All_Tasks!O108="","",All_Tasks!O108)</f>
        <v/>
      </c>
      <c r="P108" s="181">
        <f>IF(All_Tasks!P108="",0,All_Tasks!P108)</f>
        <v>0</v>
      </c>
      <c r="Q108" s="181">
        <f>IF(All_Tasks!Q108="",0,All_Tasks!Q108)</f>
        <v>0</v>
      </c>
      <c r="R108" s="181">
        <f>IF(All_Tasks!R108="",0,All_Tasks!R108)</f>
        <v>0</v>
      </c>
      <c r="S108" s="181" t="str">
        <f>IF(All_Tasks!S108="","",All_Tasks!S108)</f>
        <v/>
      </c>
      <c r="T108" t="str">
        <f>IF(All_Tasks!T108="","",All_Tasks!T108)</f>
        <v/>
      </c>
      <c r="U108" t="str">
        <f>IF(All_Tasks!U108="","",All_Tasks!U108)</f>
        <v/>
      </c>
      <c r="V108">
        <f>IF(A108="",0,IFERROR(MATCH(A108,Scope_Labor_Rates!$A$6:$A$46,0)+5,0))</f>
        <v>0</v>
      </c>
      <c r="W108" s="178">
        <f>IF(V108&gt;0,INDEX(Scope_Labor_Rates!$C$6:$C$46,V108-5),0)</f>
        <v>0</v>
      </c>
      <c r="X108" s="178">
        <f>IF(V108&gt;0,INDEX(Scope_Labor_Rates!$C$6:$C$46,V108-5),0)</f>
        <v>0</v>
      </c>
      <c r="Y108" s="180">
        <f>IF(V108&gt;0,INDEX(Scope_Labor_Rates!$S$6:$S$46,V108-5),0)</f>
        <v>0</v>
      </c>
      <c r="Z108" s="180">
        <f>IF(V108&gt;0,INDEX(Scope_Labor_Rates!$R$6:$R$46,V108-5),1)</f>
        <v>1</v>
      </c>
      <c r="AA108" s="231">
        <f t="shared" si="9"/>
        <v>0</v>
      </c>
      <c r="AB108" t="str">
        <f t="shared" si="10"/>
        <v/>
      </c>
      <c r="AC108" s="178" t="str">
        <f t="shared" si="11"/>
        <v/>
      </c>
      <c r="AD108" s="181">
        <f t="shared" si="12"/>
        <v>0</v>
      </c>
      <c r="AE108" s="178">
        <f>IF(V108&gt;0,P108*INDEX(Scope_Labor_Rates!$E$6:$E$46,V108-5),0)</f>
        <v>0</v>
      </c>
      <c r="AF108" s="181">
        <f>IF(V108&gt;0,AE108*INDEX(Scope_Labor_Rates!$D$6:$D$46,V108-5)*AA108,0)</f>
        <v>0</v>
      </c>
      <c r="AG108" s="178">
        <f>IF(V108&gt;0,P108*INDEX(Scope_Labor_Rates!$G$6:$G$46,V108-5),0)</f>
        <v>0</v>
      </c>
      <c r="AH108" s="181">
        <f>IF(V108&gt;0,AG108*INDEX(Scope_Labor_Rates!$F$6:$F$46,V108-5)*AA108,0)</f>
        <v>0</v>
      </c>
      <c r="AI108" s="178">
        <f>IF(V108&gt;0,P108*INDEX(Scope_Labor_Rates!$I$6:$I$46,V108-5),0)</f>
        <v>0</v>
      </c>
      <c r="AJ108" s="181">
        <f>IF(V108&gt;0,AI108*INDEX(Scope_Labor_Rates!$H$6:$H$46,V108-5)*AA108,0)</f>
        <v>0</v>
      </c>
      <c r="AK108" s="178">
        <f>IF(V108&gt;0,P108*INDEX(Scope_Labor_Rates!$K$6:$K$46,V108-5),0)</f>
        <v>0</v>
      </c>
      <c r="AL108" s="181">
        <f>IF(V108&gt;0,AK108*INDEX(Scope_Labor_Rates!$J$6:$J$46,V108-5)*AA108,0)</f>
        <v>0</v>
      </c>
      <c r="AM108" s="178">
        <f>IF(V108&gt;0,P108*INDEX(Scope_Labor_Rates!$M$6:$M$46,V108-5),0)</f>
        <v>0</v>
      </c>
      <c r="AN108" s="178">
        <f>IF(V108&gt;0,AM108*INDEX(Scope_Labor_Rates!$L$6:$L$46,V108-5)*AA108,0)</f>
        <v>0</v>
      </c>
      <c r="AO108" s="178">
        <f>IF(V108&gt;0,P108*INDEX(Scope_Labor_Rates!$O$6:$O$46,V108-5)*AA108,0)</f>
        <v>0</v>
      </c>
      <c r="AP108" s="181">
        <f>IF(V108&gt;0,P108*INDEX(Scope_Labor_Rates!$Q$6:$Q$46,V108-5)*AA108,0)</f>
        <v>0</v>
      </c>
      <c r="AQ108" s="178">
        <f t="shared" si="13"/>
        <v>0</v>
      </c>
      <c r="AR108" s="178">
        <f t="shared" si="14"/>
        <v>0</v>
      </c>
      <c r="AS108" s="178">
        <f t="shared" si="15"/>
        <v>0</v>
      </c>
      <c r="AT108" s="178">
        <f t="shared" si="16"/>
        <v>0</v>
      </c>
      <c r="AU108">
        <f t="shared" si="17"/>
        <v>0</v>
      </c>
    </row>
    <row r="109" spans="1:47">
      <c r="A109" t="str">
        <f>IF(All_Tasks!A109="","",All_Tasks!A109)</f>
        <v/>
      </c>
      <c r="B109" t="str">
        <f>IF(All_Tasks!B109="","",All_Tasks!B109)</f>
        <v/>
      </c>
      <c r="C109" t="str">
        <f>IF(All_Tasks!C109="","",All_Tasks!C109)</f>
        <v/>
      </c>
      <c r="D109" t="str">
        <f>IF(All_Tasks!D109="","",All_Tasks!D109)</f>
        <v/>
      </c>
      <c r="E109" t="str">
        <f>IF(All_Tasks!V109&lt;&gt;"",All_Tasks!V109,IF(All_Tasks!E109&lt;&gt;"",All_Tasks!E109,""))</f>
        <v/>
      </c>
      <c r="F109" t="str">
        <f>IF(All_Tasks!F109="","",All_Tasks!F109)</f>
        <v/>
      </c>
      <c r="G109" t="str">
        <f>IF(All_Tasks!G109="","",All_Tasks!G109)</f>
        <v/>
      </c>
      <c r="H109" s="231" t="str">
        <f>IF(All_Tasks!H109="","",All_Tasks!H109)</f>
        <v/>
      </c>
      <c r="I109" t="str">
        <f>IF(All_Tasks!I109="","",All_Tasks!I109)</f>
        <v/>
      </c>
      <c r="J109" t="str">
        <f>IF(All_Tasks!J109="","",All_Tasks!J109)</f>
        <v/>
      </c>
      <c r="K109" t="str">
        <f>IF(All_Tasks!K109="","",All_Tasks!K109)</f>
        <v/>
      </c>
      <c r="L109" s="231" t="str">
        <f>IF(All_Tasks!L109="","",All_Tasks!L109)</f>
        <v/>
      </c>
      <c r="M109" t="str">
        <f>IF(All_Tasks!M109="","",All_Tasks!M109)</f>
        <v/>
      </c>
      <c r="N109" t="str">
        <f>IF(All_Tasks!N109="","",All_Tasks!N109)</f>
        <v/>
      </c>
      <c r="O109" t="str">
        <f>IF(All_Tasks!O109="","",All_Tasks!O109)</f>
        <v/>
      </c>
      <c r="P109" s="181">
        <f>IF(All_Tasks!P109="",0,All_Tasks!P109)</f>
        <v>0</v>
      </c>
      <c r="Q109" s="181">
        <f>IF(All_Tasks!Q109="",0,All_Tasks!Q109)</f>
        <v>0</v>
      </c>
      <c r="R109" s="181">
        <f>IF(All_Tasks!R109="",0,All_Tasks!R109)</f>
        <v>0</v>
      </c>
      <c r="S109" s="181" t="str">
        <f>IF(All_Tasks!S109="","",All_Tasks!S109)</f>
        <v/>
      </c>
      <c r="T109" t="str">
        <f>IF(All_Tasks!T109="","",All_Tasks!T109)</f>
        <v/>
      </c>
      <c r="U109" t="str">
        <f>IF(All_Tasks!U109="","",All_Tasks!U109)</f>
        <v/>
      </c>
      <c r="V109">
        <f>IF(A109="",0,IFERROR(MATCH(A109,Scope_Labor_Rates!$A$6:$A$46,0)+5,0))</f>
        <v>0</v>
      </c>
      <c r="W109" s="178">
        <f>IF(V109&gt;0,INDEX(Scope_Labor_Rates!$C$6:$C$46,V109-5),0)</f>
        <v>0</v>
      </c>
      <c r="X109" s="178">
        <f>IF(V109&gt;0,INDEX(Scope_Labor_Rates!$C$6:$C$46,V109-5),0)</f>
        <v>0</v>
      </c>
      <c r="Y109" s="180">
        <f>IF(V109&gt;0,INDEX(Scope_Labor_Rates!$S$6:$S$46,V109-5),0)</f>
        <v>0</v>
      </c>
      <c r="Z109" s="180">
        <f>IF(V109&gt;0,INDEX(Scope_Labor_Rates!$R$6:$R$46,V109-5),1)</f>
        <v>1</v>
      </c>
      <c r="AA109" s="231">
        <f t="shared" si="9"/>
        <v>0</v>
      </c>
      <c r="AB109" t="str">
        <f t="shared" si="10"/>
        <v/>
      </c>
      <c r="AC109" s="178" t="str">
        <f t="shared" si="11"/>
        <v/>
      </c>
      <c r="AD109" s="181">
        <f t="shared" si="12"/>
        <v>0</v>
      </c>
      <c r="AE109" s="178">
        <f>IF(V109&gt;0,P109*INDEX(Scope_Labor_Rates!$E$6:$E$46,V109-5),0)</f>
        <v>0</v>
      </c>
      <c r="AF109" s="181">
        <f>IF(V109&gt;0,AE109*INDEX(Scope_Labor_Rates!$D$6:$D$46,V109-5)*AA109,0)</f>
        <v>0</v>
      </c>
      <c r="AG109" s="178">
        <f>IF(V109&gt;0,P109*INDEX(Scope_Labor_Rates!$G$6:$G$46,V109-5),0)</f>
        <v>0</v>
      </c>
      <c r="AH109" s="181">
        <f>IF(V109&gt;0,AG109*INDEX(Scope_Labor_Rates!$F$6:$F$46,V109-5)*AA109,0)</f>
        <v>0</v>
      </c>
      <c r="AI109" s="178">
        <f>IF(V109&gt;0,P109*INDEX(Scope_Labor_Rates!$I$6:$I$46,V109-5),0)</f>
        <v>0</v>
      </c>
      <c r="AJ109" s="181">
        <f>IF(V109&gt;0,AI109*INDEX(Scope_Labor_Rates!$H$6:$H$46,V109-5)*AA109,0)</f>
        <v>0</v>
      </c>
      <c r="AK109" s="178">
        <f>IF(V109&gt;0,P109*INDEX(Scope_Labor_Rates!$K$6:$K$46,V109-5),0)</f>
        <v>0</v>
      </c>
      <c r="AL109" s="181">
        <f>IF(V109&gt;0,AK109*INDEX(Scope_Labor_Rates!$J$6:$J$46,V109-5)*AA109,0)</f>
        <v>0</v>
      </c>
      <c r="AM109" s="178">
        <f>IF(V109&gt;0,P109*INDEX(Scope_Labor_Rates!$M$6:$M$46,V109-5),0)</f>
        <v>0</v>
      </c>
      <c r="AN109" s="178">
        <f>IF(V109&gt;0,AM109*INDEX(Scope_Labor_Rates!$L$6:$L$46,V109-5)*AA109,0)</f>
        <v>0</v>
      </c>
      <c r="AO109" s="178">
        <f>IF(V109&gt;0,P109*INDEX(Scope_Labor_Rates!$O$6:$O$46,V109-5)*AA109,0)</f>
        <v>0</v>
      </c>
      <c r="AP109" s="181">
        <f>IF(V109&gt;0,P109*INDEX(Scope_Labor_Rates!$Q$6:$Q$46,V109-5)*AA109,0)</f>
        <v>0</v>
      </c>
      <c r="AQ109" s="178">
        <f t="shared" si="13"/>
        <v>0</v>
      </c>
      <c r="AR109" s="178">
        <f t="shared" si="14"/>
        <v>0</v>
      </c>
      <c r="AS109" s="178">
        <f t="shared" si="15"/>
        <v>0</v>
      </c>
      <c r="AT109" s="178">
        <f t="shared" si="16"/>
        <v>0</v>
      </c>
      <c r="AU109">
        <f t="shared" si="17"/>
        <v>0</v>
      </c>
    </row>
    <row r="110" spans="1:47">
      <c r="A110" t="str">
        <f>IF(All_Tasks!A110="","",All_Tasks!A110)</f>
        <v/>
      </c>
      <c r="B110" t="str">
        <f>IF(All_Tasks!B110="","",All_Tasks!B110)</f>
        <v/>
      </c>
      <c r="C110" t="str">
        <f>IF(All_Tasks!C110="","",All_Tasks!C110)</f>
        <v/>
      </c>
      <c r="D110" t="str">
        <f>IF(All_Tasks!D110="","",All_Tasks!D110)</f>
        <v/>
      </c>
      <c r="E110" t="str">
        <f>IF(All_Tasks!V110&lt;&gt;"",All_Tasks!V110,IF(All_Tasks!E110&lt;&gt;"",All_Tasks!E110,""))</f>
        <v/>
      </c>
      <c r="F110" t="str">
        <f>IF(All_Tasks!F110="","",All_Tasks!F110)</f>
        <v/>
      </c>
      <c r="G110" t="str">
        <f>IF(All_Tasks!G110="","",All_Tasks!G110)</f>
        <v/>
      </c>
      <c r="H110" s="231" t="str">
        <f>IF(All_Tasks!H110="","",All_Tasks!H110)</f>
        <v/>
      </c>
      <c r="I110" t="str">
        <f>IF(All_Tasks!I110="","",All_Tasks!I110)</f>
        <v/>
      </c>
      <c r="J110" t="str">
        <f>IF(All_Tasks!J110="","",All_Tasks!J110)</f>
        <v/>
      </c>
      <c r="K110" t="str">
        <f>IF(All_Tasks!K110="","",All_Tasks!K110)</f>
        <v/>
      </c>
      <c r="L110" s="231" t="str">
        <f>IF(All_Tasks!L110="","",All_Tasks!L110)</f>
        <v/>
      </c>
      <c r="M110" t="str">
        <f>IF(All_Tasks!M110="","",All_Tasks!M110)</f>
        <v/>
      </c>
      <c r="N110" t="str">
        <f>IF(All_Tasks!N110="","",All_Tasks!N110)</f>
        <v/>
      </c>
      <c r="O110" t="str">
        <f>IF(All_Tasks!O110="","",All_Tasks!O110)</f>
        <v/>
      </c>
      <c r="P110" s="181">
        <f>IF(All_Tasks!P110="",0,All_Tasks!P110)</f>
        <v>0</v>
      </c>
      <c r="Q110" s="181">
        <f>IF(All_Tasks!Q110="",0,All_Tasks!Q110)</f>
        <v>0</v>
      </c>
      <c r="R110" s="181">
        <f>IF(All_Tasks!R110="",0,All_Tasks!R110)</f>
        <v>0</v>
      </c>
      <c r="S110" s="181" t="str">
        <f>IF(All_Tasks!S110="","",All_Tasks!S110)</f>
        <v/>
      </c>
      <c r="T110" t="str">
        <f>IF(All_Tasks!T110="","",All_Tasks!T110)</f>
        <v/>
      </c>
      <c r="U110" t="str">
        <f>IF(All_Tasks!U110="","",All_Tasks!U110)</f>
        <v/>
      </c>
      <c r="V110">
        <f>IF(A110="",0,IFERROR(MATCH(A110,Scope_Labor_Rates!$A$6:$A$46,0)+5,0))</f>
        <v>0</v>
      </c>
      <c r="W110" s="178">
        <f>IF(V110&gt;0,INDEX(Scope_Labor_Rates!$C$6:$C$46,V110-5),0)</f>
        <v>0</v>
      </c>
      <c r="X110" s="178">
        <f>IF(V110&gt;0,INDEX(Scope_Labor_Rates!$C$6:$C$46,V110-5),0)</f>
        <v>0</v>
      </c>
      <c r="Y110" s="180">
        <f>IF(V110&gt;0,INDEX(Scope_Labor_Rates!$S$6:$S$46,V110-5),0)</f>
        <v>0</v>
      </c>
      <c r="Z110" s="180">
        <f>IF(V110&gt;0,INDEX(Scope_Labor_Rates!$R$6:$R$46,V110-5),1)</f>
        <v>1</v>
      </c>
      <c r="AA110" s="231">
        <f t="shared" si="9"/>
        <v>0</v>
      </c>
      <c r="AB110" t="str">
        <f t="shared" si="10"/>
        <v/>
      </c>
      <c r="AC110" s="178" t="str">
        <f t="shared" si="11"/>
        <v/>
      </c>
      <c r="AD110" s="181">
        <f t="shared" si="12"/>
        <v>0</v>
      </c>
      <c r="AE110" s="178">
        <f>IF(V110&gt;0,P110*INDEX(Scope_Labor_Rates!$E$6:$E$46,V110-5),0)</f>
        <v>0</v>
      </c>
      <c r="AF110" s="181">
        <f>IF(V110&gt;0,AE110*INDEX(Scope_Labor_Rates!$D$6:$D$46,V110-5)*AA110,0)</f>
        <v>0</v>
      </c>
      <c r="AG110" s="178">
        <f>IF(V110&gt;0,P110*INDEX(Scope_Labor_Rates!$G$6:$G$46,V110-5),0)</f>
        <v>0</v>
      </c>
      <c r="AH110" s="181">
        <f>IF(V110&gt;0,AG110*INDEX(Scope_Labor_Rates!$F$6:$F$46,V110-5)*AA110,0)</f>
        <v>0</v>
      </c>
      <c r="AI110" s="178">
        <f>IF(V110&gt;0,P110*INDEX(Scope_Labor_Rates!$I$6:$I$46,V110-5),0)</f>
        <v>0</v>
      </c>
      <c r="AJ110" s="181">
        <f>IF(V110&gt;0,AI110*INDEX(Scope_Labor_Rates!$H$6:$H$46,V110-5)*AA110,0)</f>
        <v>0</v>
      </c>
      <c r="AK110" s="178">
        <f>IF(V110&gt;0,P110*INDEX(Scope_Labor_Rates!$K$6:$K$46,V110-5),0)</f>
        <v>0</v>
      </c>
      <c r="AL110" s="181">
        <f>IF(V110&gt;0,AK110*INDEX(Scope_Labor_Rates!$J$6:$J$46,V110-5)*AA110,0)</f>
        <v>0</v>
      </c>
      <c r="AM110" s="178">
        <f>IF(V110&gt;0,P110*INDEX(Scope_Labor_Rates!$M$6:$M$46,V110-5),0)</f>
        <v>0</v>
      </c>
      <c r="AN110" s="178">
        <f>IF(V110&gt;0,AM110*INDEX(Scope_Labor_Rates!$L$6:$L$46,V110-5)*AA110,0)</f>
        <v>0</v>
      </c>
      <c r="AO110" s="178">
        <f>IF(V110&gt;0,P110*INDEX(Scope_Labor_Rates!$O$6:$O$46,V110-5)*AA110,0)</f>
        <v>0</v>
      </c>
      <c r="AP110" s="181">
        <f>IF(V110&gt;0,P110*INDEX(Scope_Labor_Rates!$Q$6:$Q$46,V110-5)*AA110,0)</f>
        <v>0</v>
      </c>
      <c r="AQ110" s="178">
        <f t="shared" si="13"/>
        <v>0</v>
      </c>
      <c r="AR110" s="178">
        <f t="shared" si="14"/>
        <v>0</v>
      </c>
      <c r="AS110" s="178">
        <f t="shared" si="15"/>
        <v>0</v>
      </c>
      <c r="AT110" s="178">
        <f t="shared" si="16"/>
        <v>0</v>
      </c>
      <c r="AU110">
        <f t="shared" si="17"/>
        <v>0</v>
      </c>
    </row>
    <row r="111" spans="1:47">
      <c r="A111" t="str">
        <f>IF(All_Tasks!A111="","",All_Tasks!A111)</f>
        <v/>
      </c>
      <c r="B111" t="str">
        <f>IF(All_Tasks!B111="","",All_Tasks!B111)</f>
        <v/>
      </c>
      <c r="C111" t="str">
        <f>IF(All_Tasks!C111="","",All_Tasks!C111)</f>
        <v/>
      </c>
      <c r="D111" t="str">
        <f>IF(All_Tasks!D111="","",All_Tasks!D111)</f>
        <v/>
      </c>
      <c r="E111" t="str">
        <f>IF(All_Tasks!V111&lt;&gt;"",All_Tasks!V111,IF(All_Tasks!E111&lt;&gt;"",All_Tasks!E111,""))</f>
        <v/>
      </c>
      <c r="F111" t="str">
        <f>IF(All_Tasks!F111="","",All_Tasks!F111)</f>
        <v/>
      </c>
      <c r="G111" t="str">
        <f>IF(All_Tasks!G111="","",All_Tasks!G111)</f>
        <v/>
      </c>
      <c r="H111" s="231" t="str">
        <f>IF(All_Tasks!H111="","",All_Tasks!H111)</f>
        <v/>
      </c>
      <c r="I111" t="str">
        <f>IF(All_Tasks!I111="","",All_Tasks!I111)</f>
        <v/>
      </c>
      <c r="J111" t="str">
        <f>IF(All_Tasks!J111="","",All_Tasks!J111)</f>
        <v/>
      </c>
      <c r="K111" t="str">
        <f>IF(All_Tasks!K111="","",All_Tasks!K111)</f>
        <v/>
      </c>
      <c r="L111" s="231" t="str">
        <f>IF(All_Tasks!L111="","",All_Tasks!L111)</f>
        <v/>
      </c>
      <c r="M111" t="str">
        <f>IF(All_Tasks!M111="","",All_Tasks!M111)</f>
        <v/>
      </c>
      <c r="N111" t="str">
        <f>IF(All_Tasks!N111="","",All_Tasks!N111)</f>
        <v/>
      </c>
      <c r="O111" t="str">
        <f>IF(All_Tasks!O111="","",All_Tasks!O111)</f>
        <v/>
      </c>
      <c r="P111" s="181">
        <f>IF(All_Tasks!P111="",0,All_Tasks!P111)</f>
        <v>0</v>
      </c>
      <c r="Q111" s="181">
        <f>IF(All_Tasks!Q111="",0,All_Tasks!Q111)</f>
        <v>0</v>
      </c>
      <c r="R111" s="181">
        <f>IF(All_Tasks!R111="",0,All_Tasks!R111)</f>
        <v>0</v>
      </c>
      <c r="S111" s="181" t="str">
        <f>IF(All_Tasks!S111="","",All_Tasks!S111)</f>
        <v/>
      </c>
      <c r="T111" t="str">
        <f>IF(All_Tasks!T111="","",All_Tasks!T111)</f>
        <v/>
      </c>
      <c r="U111" t="str">
        <f>IF(All_Tasks!U111="","",All_Tasks!U111)</f>
        <v/>
      </c>
      <c r="V111">
        <f>IF(A111="",0,IFERROR(MATCH(A111,Scope_Labor_Rates!$A$6:$A$46,0)+5,0))</f>
        <v>0</v>
      </c>
      <c r="W111" s="178">
        <f>IF(V111&gt;0,INDEX(Scope_Labor_Rates!$C$6:$C$46,V111-5),0)</f>
        <v>0</v>
      </c>
      <c r="X111" s="178">
        <f>IF(V111&gt;0,INDEX(Scope_Labor_Rates!$C$6:$C$46,V111-5),0)</f>
        <v>0</v>
      </c>
      <c r="Y111" s="180">
        <f>IF(V111&gt;0,INDEX(Scope_Labor_Rates!$S$6:$S$46,V111-5),0)</f>
        <v>0</v>
      </c>
      <c r="Z111" s="180">
        <f>IF(V111&gt;0,INDEX(Scope_Labor_Rates!$R$6:$R$46,V111-5),1)</f>
        <v>1</v>
      </c>
      <c r="AA111" s="231">
        <f t="shared" si="9"/>
        <v>0</v>
      </c>
      <c r="AB111" t="str">
        <f t="shared" si="10"/>
        <v/>
      </c>
      <c r="AC111" s="178" t="str">
        <f t="shared" si="11"/>
        <v/>
      </c>
      <c r="AD111" s="181">
        <f t="shared" si="12"/>
        <v>0</v>
      </c>
      <c r="AE111" s="178">
        <f>IF(V111&gt;0,P111*INDEX(Scope_Labor_Rates!$E$6:$E$46,V111-5),0)</f>
        <v>0</v>
      </c>
      <c r="AF111" s="181">
        <f>IF(V111&gt;0,AE111*INDEX(Scope_Labor_Rates!$D$6:$D$46,V111-5)*AA111,0)</f>
        <v>0</v>
      </c>
      <c r="AG111" s="178">
        <f>IF(V111&gt;0,P111*INDEX(Scope_Labor_Rates!$G$6:$G$46,V111-5),0)</f>
        <v>0</v>
      </c>
      <c r="AH111" s="181">
        <f>IF(V111&gt;0,AG111*INDEX(Scope_Labor_Rates!$F$6:$F$46,V111-5)*AA111,0)</f>
        <v>0</v>
      </c>
      <c r="AI111" s="178">
        <f>IF(V111&gt;0,P111*INDEX(Scope_Labor_Rates!$I$6:$I$46,V111-5),0)</f>
        <v>0</v>
      </c>
      <c r="AJ111" s="181">
        <f>IF(V111&gt;0,AI111*INDEX(Scope_Labor_Rates!$H$6:$H$46,V111-5)*AA111,0)</f>
        <v>0</v>
      </c>
      <c r="AK111" s="178">
        <f>IF(V111&gt;0,P111*INDEX(Scope_Labor_Rates!$K$6:$K$46,V111-5),0)</f>
        <v>0</v>
      </c>
      <c r="AL111" s="181">
        <f>IF(V111&gt;0,AK111*INDEX(Scope_Labor_Rates!$J$6:$J$46,V111-5)*AA111,0)</f>
        <v>0</v>
      </c>
      <c r="AM111" s="178">
        <f>IF(V111&gt;0,P111*INDEX(Scope_Labor_Rates!$M$6:$M$46,V111-5),0)</f>
        <v>0</v>
      </c>
      <c r="AN111" s="178">
        <f>IF(V111&gt;0,AM111*INDEX(Scope_Labor_Rates!$L$6:$L$46,V111-5)*AA111,0)</f>
        <v>0</v>
      </c>
      <c r="AO111" s="178">
        <f>IF(V111&gt;0,P111*INDEX(Scope_Labor_Rates!$O$6:$O$46,V111-5)*AA111,0)</f>
        <v>0</v>
      </c>
      <c r="AP111" s="181">
        <f>IF(V111&gt;0,P111*INDEX(Scope_Labor_Rates!$Q$6:$Q$46,V111-5)*AA111,0)</f>
        <v>0</v>
      </c>
      <c r="AQ111" s="178">
        <f t="shared" si="13"/>
        <v>0</v>
      </c>
      <c r="AR111" s="178">
        <f t="shared" si="14"/>
        <v>0</v>
      </c>
      <c r="AS111" s="178">
        <f t="shared" si="15"/>
        <v>0</v>
      </c>
      <c r="AT111" s="178">
        <f t="shared" si="16"/>
        <v>0</v>
      </c>
      <c r="AU111">
        <f t="shared" si="17"/>
        <v>0</v>
      </c>
    </row>
    <row r="112" spans="1:47">
      <c r="A112" t="str">
        <f>IF(All_Tasks!A112="","",All_Tasks!A112)</f>
        <v/>
      </c>
      <c r="B112" t="str">
        <f>IF(All_Tasks!B112="","",All_Tasks!B112)</f>
        <v/>
      </c>
      <c r="C112" t="str">
        <f>IF(All_Tasks!C112="","",All_Tasks!C112)</f>
        <v/>
      </c>
      <c r="D112" t="str">
        <f>IF(All_Tasks!D112="","",All_Tasks!D112)</f>
        <v/>
      </c>
      <c r="E112" t="str">
        <f>IF(All_Tasks!V112&lt;&gt;"",All_Tasks!V112,IF(All_Tasks!E112&lt;&gt;"",All_Tasks!E112,""))</f>
        <v/>
      </c>
      <c r="F112" t="str">
        <f>IF(All_Tasks!F112="","",All_Tasks!F112)</f>
        <v/>
      </c>
      <c r="G112" t="str">
        <f>IF(All_Tasks!G112="","",All_Tasks!G112)</f>
        <v/>
      </c>
      <c r="H112" s="231" t="str">
        <f>IF(All_Tasks!H112="","",All_Tasks!H112)</f>
        <v/>
      </c>
      <c r="I112" t="str">
        <f>IF(All_Tasks!I112="","",All_Tasks!I112)</f>
        <v/>
      </c>
      <c r="J112" t="str">
        <f>IF(All_Tasks!J112="","",All_Tasks!J112)</f>
        <v/>
      </c>
      <c r="K112" t="str">
        <f>IF(All_Tasks!K112="","",All_Tasks!K112)</f>
        <v/>
      </c>
      <c r="L112" s="231" t="str">
        <f>IF(All_Tasks!L112="","",All_Tasks!L112)</f>
        <v/>
      </c>
      <c r="M112" t="str">
        <f>IF(All_Tasks!M112="","",All_Tasks!M112)</f>
        <v/>
      </c>
      <c r="N112" t="str">
        <f>IF(All_Tasks!N112="","",All_Tasks!N112)</f>
        <v/>
      </c>
      <c r="O112" t="str">
        <f>IF(All_Tasks!O112="","",All_Tasks!O112)</f>
        <v/>
      </c>
      <c r="P112" s="181">
        <f>IF(All_Tasks!P112="",0,All_Tasks!P112)</f>
        <v>0</v>
      </c>
      <c r="Q112" s="181">
        <f>IF(All_Tasks!Q112="",0,All_Tasks!Q112)</f>
        <v>0</v>
      </c>
      <c r="R112" s="181">
        <f>IF(All_Tasks!R112="",0,All_Tasks!R112)</f>
        <v>0</v>
      </c>
      <c r="S112" s="181" t="str">
        <f>IF(All_Tasks!S112="","",All_Tasks!S112)</f>
        <v/>
      </c>
      <c r="T112" t="str">
        <f>IF(All_Tasks!T112="","",All_Tasks!T112)</f>
        <v/>
      </c>
      <c r="U112" t="str">
        <f>IF(All_Tasks!U112="","",All_Tasks!U112)</f>
        <v/>
      </c>
      <c r="V112">
        <f>IF(A112="",0,IFERROR(MATCH(A112,Scope_Labor_Rates!$A$6:$A$46,0)+5,0))</f>
        <v>0</v>
      </c>
      <c r="W112" s="178">
        <f>IF(V112&gt;0,INDEX(Scope_Labor_Rates!$C$6:$C$46,V112-5),0)</f>
        <v>0</v>
      </c>
      <c r="X112" s="178">
        <f>IF(V112&gt;0,INDEX(Scope_Labor_Rates!$C$6:$C$46,V112-5),0)</f>
        <v>0</v>
      </c>
      <c r="Y112" s="180">
        <f>IF(V112&gt;0,INDEX(Scope_Labor_Rates!$S$6:$S$46,V112-5),0)</f>
        <v>0</v>
      </c>
      <c r="Z112" s="180">
        <f>IF(V112&gt;0,INDEX(Scope_Labor_Rates!$R$6:$R$46,V112-5),1)</f>
        <v>1</v>
      </c>
      <c r="AA112" s="231">
        <f t="shared" si="9"/>
        <v>0</v>
      </c>
      <c r="AB112" t="str">
        <f t="shared" si="10"/>
        <v/>
      </c>
      <c r="AC112" s="178" t="str">
        <f t="shared" si="11"/>
        <v/>
      </c>
      <c r="AD112" s="181">
        <f t="shared" si="12"/>
        <v>0</v>
      </c>
      <c r="AE112" s="178">
        <f>IF(V112&gt;0,P112*INDEX(Scope_Labor_Rates!$E$6:$E$46,V112-5),0)</f>
        <v>0</v>
      </c>
      <c r="AF112" s="181">
        <f>IF(V112&gt;0,AE112*INDEX(Scope_Labor_Rates!$D$6:$D$46,V112-5)*AA112,0)</f>
        <v>0</v>
      </c>
      <c r="AG112" s="178">
        <f>IF(V112&gt;0,P112*INDEX(Scope_Labor_Rates!$G$6:$G$46,V112-5),0)</f>
        <v>0</v>
      </c>
      <c r="AH112" s="181">
        <f>IF(V112&gt;0,AG112*INDEX(Scope_Labor_Rates!$F$6:$F$46,V112-5)*AA112,0)</f>
        <v>0</v>
      </c>
      <c r="AI112" s="178">
        <f>IF(V112&gt;0,P112*INDEX(Scope_Labor_Rates!$I$6:$I$46,V112-5),0)</f>
        <v>0</v>
      </c>
      <c r="AJ112" s="181">
        <f>IF(V112&gt;0,AI112*INDEX(Scope_Labor_Rates!$H$6:$H$46,V112-5)*AA112,0)</f>
        <v>0</v>
      </c>
      <c r="AK112" s="178">
        <f>IF(V112&gt;0,P112*INDEX(Scope_Labor_Rates!$K$6:$K$46,V112-5),0)</f>
        <v>0</v>
      </c>
      <c r="AL112" s="181">
        <f>IF(V112&gt;0,AK112*INDEX(Scope_Labor_Rates!$J$6:$J$46,V112-5)*AA112,0)</f>
        <v>0</v>
      </c>
      <c r="AM112" s="178">
        <f>IF(V112&gt;0,P112*INDEX(Scope_Labor_Rates!$M$6:$M$46,V112-5),0)</f>
        <v>0</v>
      </c>
      <c r="AN112" s="178">
        <f>IF(V112&gt;0,AM112*INDEX(Scope_Labor_Rates!$L$6:$L$46,V112-5)*AA112,0)</f>
        <v>0</v>
      </c>
      <c r="AO112" s="178">
        <f>IF(V112&gt;0,P112*INDEX(Scope_Labor_Rates!$O$6:$O$46,V112-5)*AA112,0)</f>
        <v>0</v>
      </c>
      <c r="AP112" s="181">
        <f>IF(V112&gt;0,P112*INDEX(Scope_Labor_Rates!$Q$6:$Q$46,V112-5)*AA112,0)</f>
        <v>0</v>
      </c>
      <c r="AQ112" s="178">
        <f t="shared" si="13"/>
        <v>0</v>
      </c>
      <c r="AR112" s="178">
        <f t="shared" si="14"/>
        <v>0</v>
      </c>
      <c r="AS112" s="178">
        <f t="shared" si="15"/>
        <v>0</v>
      </c>
      <c r="AT112" s="178">
        <f t="shared" si="16"/>
        <v>0</v>
      </c>
      <c r="AU112">
        <f t="shared" si="17"/>
        <v>0</v>
      </c>
    </row>
    <row r="113" spans="1:47">
      <c r="A113" t="str">
        <f>IF(All_Tasks!A113="","",All_Tasks!A113)</f>
        <v/>
      </c>
      <c r="B113" t="str">
        <f>IF(All_Tasks!B113="","",All_Tasks!B113)</f>
        <v/>
      </c>
      <c r="C113" t="str">
        <f>IF(All_Tasks!C113="","",All_Tasks!C113)</f>
        <v/>
      </c>
      <c r="D113" t="str">
        <f>IF(All_Tasks!D113="","",All_Tasks!D113)</f>
        <v/>
      </c>
      <c r="E113" t="str">
        <f>IF(All_Tasks!V113&lt;&gt;"",All_Tasks!V113,IF(All_Tasks!E113&lt;&gt;"",All_Tasks!E113,""))</f>
        <v/>
      </c>
      <c r="F113" t="str">
        <f>IF(All_Tasks!F113="","",All_Tasks!F113)</f>
        <v/>
      </c>
      <c r="G113" t="str">
        <f>IF(All_Tasks!G113="","",All_Tasks!G113)</f>
        <v/>
      </c>
      <c r="H113" s="231" t="str">
        <f>IF(All_Tasks!H113="","",All_Tasks!H113)</f>
        <v/>
      </c>
      <c r="I113" t="str">
        <f>IF(All_Tasks!I113="","",All_Tasks!I113)</f>
        <v/>
      </c>
      <c r="J113" t="str">
        <f>IF(All_Tasks!J113="","",All_Tasks!J113)</f>
        <v/>
      </c>
      <c r="K113" t="str">
        <f>IF(All_Tasks!K113="","",All_Tasks!K113)</f>
        <v/>
      </c>
      <c r="L113" s="231" t="str">
        <f>IF(All_Tasks!L113="","",All_Tasks!L113)</f>
        <v/>
      </c>
      <c r="M113" t="str">
        <f>IF(All_Tasks!M113="","",All_Tasks!M113)</f>
        <v/>
      </c>
      <c r="N113" t="str">
        <f>IF(All_Tasks!N113="","",All_Tasks!N113)</f>
        <v/>
      </c>
      <c r="O113" t="str">
        <f>IF(All_Tasks!O113="","",All_Tasks!O113)</f>
        <v/>
      </c>
      <c r="P113" s="181">
        <f>IF(All_Tasks!P113="",0,All_Tasks!P113)</f>
        <v>0</v>
      </c>
      <c r="Q113" s="181">
        <f>IF(All_Tasks!Q113="",0,All_Tasks!Q113)</f>
        <v>0</v>
      </c>
      <c r="R113" s="181">
        <f>IF(All_Tasks!R113="",0,All_Tasks!R113)</f>
        <v>0</v>
      </c>
      <c r="S113" s="181" t="str">
        <f>IF(All_Tasks!S113="","",All_Tasks!S113)</f>
        <v/>
      </c>
      <c r="T113" t="str">
        <f>IF(All_Tasks!T113="","",All_Tasks!T113)</f>
        <v/>
      </c>
      <c r="U113" t="str">
        <f>IF(All_Tasks!U113="","",All_Tasks!U113)</f>
        <v/>
      </c>
      <c r="V113">
        <f>IF(A113="",0,IFERROR(MATCH(A113,Scope_Labor_Rates!$A$6:$A$46,0)+5,0))</f>
        <v>0</v>
      </c>
      <c r="W113" s="178">
        <f>IF(V113&gt;0,INDEX(Scope_Labor_Rates!$C$6:$C$46,V113-5),0)</f>
        <v>0</v>
      </c>
      <c r="X113" s="178">
        <f>IF(V113&gt;0,INDEX(Scope_Labor_Rates!$C$6:$C$46,V113-5),0)</f>
        <v>0</v>
      </c>
      <c r="Y113" s="180">
        <f>IF(V113&gt;0,INDEX(Scope_Labor_Rates!$S$6:$S$46,V113-5),0)</f>
        <v>0</v>
      </c>
      <c r="Z113" s="180">
        <f>IF(V113&gt;0,INDEX(Scope_Labor_Rates!$R$6:$R$46,V113-5),1)</f>
        <v>1</v>
      </c>
      <c r="AA113" s="231">
        <f t="shared" si="9"/>
        <v>0</v>
      </c>
      <c r="AB113" t="str">
        <f t="shared" si="10"/>
        <v/>
      </c>
      <c r="AC113" s="178" t="str">
        <f t="shared" si="11"/>
        <v/>
      </c>
      <c r="AD113" s="181">
        <f t="shared" si="12"/>
        <v>0</v>
      </c>
      <c r="AE113" s="178">
        <f>IF(V113&gt;0,P113*INDEX(Scope_Labor_Rates!$E$6:$E$46,V113-5),0)</f>
        <v>0</v>
      </c>
      <c r="AF113" s="181">
        <f>IF(V113&gt;0,AE113*INDEX(Scope_Labor_Rates!$D$6:$D$46,V113-5)*AA113,0)</f>
        <v>0</v>
      </c>
      <c r="AG113" s="178">
        <f>IF(V113&gt;0,P113*INDEX(Scope_Labor_Rates!$G$6:$G$46,V113-5),0)</f>
        <v>0</v>
      </c>
      <c r="AH113" s="181">
        <f>IF(V113&gt;0,AG113*INDEX(Scope_Labor_Rates!$F$6:$F$46,V113-5)*AA113,0)</f>
        <v>0</v>
      </c>
      <c r="AI113" s="178">
        <f>IF(V113&gt;0,P113*INDEX(Scope_Labor_Rates!$I$6:$I$46,V113-5),0)</f>
        <v>0</v>
      </c>
      <c r="AJ113" s="181">
        <f>IF(V113&gt;0,AI113*INDEX(Scope_Labor_Rates!$H$6:$H$46,V113-5)*AA113,0)</f>
        <v>0</v>
      </c>
      <c r="AK113" s="178">
        <f>IF(V113&gt;0,P113*INDEX(Scope_Labor_Rates!$K$6:$K$46,V113-5),0)</f>
        <v>0</v>
      </c>
      <c r="AL113" s="181">
        <f>IF(V113&gt;0,AK113*INDEX(Scope_Labor_Rates!$J$6:$J$46,V113-5)*AA113,0)</f>
        <v>0</v>
      </c>
      <c r="AM113" s="178">
        <f>IF(V113&gt;0,P113*INDEX(Scope_Labor_Rates!$M$6:$M$46,V113-5),0)</f>
        <v>0</v>
      </c>
      <c r="AN113" s="178">
        <f>IF(V113&gt;0,AM113*INDEX(Scope_Labor_Rates!$L$6:$L$46,V113-5)*AA113,0)</f>
        <v>0</v>
      </c>
      <c r="AO113" s="178">
        <f>IF(V113&gt;0,P113*INDEX(Scope_Labor_Rates!$O$6:$O$46,V113-5)*AA113,0)</f>
        <v>0</v>
      </c>
      <c r="AP113" s="181">
        <f>IF(V113&gt;0,P113*INDEX(Scope_Labor_Rates!$Q$6:$Q$46,V113-5)*AA113,0)</f>
        <v>0</v>
      </c>
      <c r="AQ113" s="178">
        <f t="shared" si="13"/>
        <v>0</v>
      </c>
      <c r="AR113" s="178">
        <f t="shared" si="14"/>
        <v>0</v>
      </c>
      <c r="AS113" s="178">
        <f t="shared" si="15"/>
        <v>0</v>
      </c>
      <c r="AT113" s="178">
        <f t="shared" si="16"/>
        <v>0</v>
      </c>
      <c r="AU113">
        <f t="shared" si="17"/>
        <v>0</v>
      </c>
    </row>
    <row r="114" spans="1:47">
      <c r="A114" t="str">
        <f>IF(All_Tasks!A114="","",All_Tasks!A114)</f>
        <v/>
      </c>
      <c r="B114" t="str">
        <f>IF(All_Tasks!B114="","",All_Tasks!B114)</f>
        <v/>
      </c>
      <c r="C114" t="str">
        <f>IF(All_Tasks!C114="","",All_Tasks!C114)</f>
        <v/>
      </c>
      <c r="D114" t="str">
        <f>IF(All_Tasks!D114="","",All_Tasks!D114)</f>
        <v/>
      </c>
      <c r="E114" t="str">
        <f>IF(All_Tasks!V114&lt;&gt;"",All_Tasks!V114,IF(All_Tasks!E114&lt;&gt;"",All_Tasks!E114,""))</f>
        <v/>
      </c>
      <c r="F114" t="str">
        <f>IF(All_Tasks!F114="","",All_Tasks!F114)</f>
        <v/>
      </c>
      <c r="G114" t="str">
        <f>IF(All_Tasks!G114="","",All_Tasks!G114)</f>
        <v/>
      </c>
      <c r="H114" s="231" t="str">
        <f>IF(All_Tasks!H114="","",All_Tasks!H114)</f>
        <v/>
      </c>
      <c r="I114" t="str">
        <f>IF(All_Tasks!I114="","",All_Tasks!I114)</f>
        <v/>
      </c>
      <c r="J114" t="str">
        <f>IF(All_Tasks!J114="","",All_Tasks!J114)</f>
        <v/>
      </c>
      <c r="K114" t="str">
        <f>IF(All_Tasks!K114="","",All_Tasks!K114)</f>
        <v/>
      </c>
      <c r="L114" s="231" t="str">
        <f>IF(All_Tasks!L114="","",All_Tasks!L114)</f>
        <v/>
      </c>
      <c r="M114" t="str">
        <f>IF(All_Tasks!M114="","",All_Tasks!M114)</f>
        <v/>
      </c>
      <c r="N114" t="str">
        <f>IF(All_Tasks!N114="","",All_Tasks!N114)</f>
        <v/>
      </c>
      <c r="O114" t="str">
        <f>IF(All_Tasks!O114="","",All_Tasks!O114)</f>
        <v/>
      </c>
      <c r="P114" s="181">
        <f>IF(All_Tasks!P114="",0,All_Tasks!P114)</f>
        <v>0</v>
      </c>
      <c r="Q114" s="181">
        <f>IF(All_Tasks!Q114="",0,All_Tasks!Q114)</f>
        <v>0</v>
      </c>
      <c r="R114" s="181">
        <f>IF(All_Tasks!R114="",0,All_Tasks!R114)</f>
        <v>0</v>
      </c>
      <c r="S114" s="181" t="str">
        <f>IF(All_Tasks!S114="","",All_Tasks!S114)</f>
        <v/>
      </c>
      <c r="T114" t="str">
        <f>IF(All_Tasks!T114="","",All_Tasks!T114)</f>
        <v/>
      </c>
      <c r="U114" t="str">
        <f>IF(All_Tasks!U114="","",All_Tasks!U114)</f>
        <v/>
      </c>
      <c r="V114">
        <f>IF(A114="",0,IFERROR(MATCH(A114,Scope_Labor_Rates!$A$6:$A$46,0)+5,0))</f>
        <v>0</v>
      </c>
      <c r="W114" s="178">
        <f>IF(V114&gt;0,INDEX(Scope_Labor_Rates!$C$6:$C$46,V114-5),0)</f>
        <v>0</v>
      </c>
      <c r="X114" s="178">
        <f>IF(V114&gt;0,INDEX(Scope_Labor_Rates!$C$6:$C$46,V114-5),0)</f>
        <v>0</v>
      </c>
      <c r="Y114" s="180">
        <f>IF(V114&gt;0,INDEX(Scope_Labor_Rates!$S$6:$S$46,V114-5),0)</f>
        <v>0</v>
      </c>
      <c r="Z114" s="180">
        <f>IF(V114&gt;0,INDEX(Scope_Labor_Rates!$R$6:$R$46,V114-5),1)</f>
        <v>1</v>
      </c>
      <c r="AA114" s="231">
        <f t="shared" si="9"/>
        <v>0</v>
      </c>
      <c r="AB114" t="str">
        <f t="shared" si="10"/>
        <v/>
      </c>
      <c r="AC114" s="178" t="str">
        <f t="shared" si="11"/>
        <v/>
      </c>
      <c r="AD114" s="181">
        <f t="shared" si="12"/>
        <v>0</v>
      </c>
      <c r="AE114" s="178">
        <f>IF(V114&gt;0,P114*INDEX(Scope_Labor_Rates!$E$6:$E$46,V114-5),0)</f>
        <v>0</v>
      </c>
      <c r="AF114" s="181">
        <f>IF(V114&gt;0,AE114*INDEX(Scope_Labor_Rates!$D$6:$D$46,V114-5)*AA114,0)</f>
        <v>0</v>
      </c>
      <c r="AG114" s="178">
        <f>IF(V114&gt;0,P114*INDEX(Scope_Labor_Rates!$G$6:$G$46,V114-5),0)</f>
        <v>0</v>
      </c>
      <c r="AH114" s="181">
        <f>IF(V114&gt;0,AG114*INDEX(Scope_Labor_Rates!$F$6:$F$46,V114-5)*AA114,0)</f>
        <v>0</v>
      </c>
      <c r="AI114" s="178">
        <f>IF(V114&gt;0,P114*INDEX(Scope_Labor_Rates!$I$6:$I$46,V114-5),0)</f>
        <v>0</v>
      </c>
      <c r="AJ114" s="181">
        <f>IF(V114&gt;0,AI114*INDEX(Scope_Labor_Rates!$H$6:$H$46,V114-5)*AA114,0)</f>
        <v>0</v>
      </c>
      <c r="AK114" s="178">
        <f>IF(V114&gt;0,P114*INDEX(Scope_Labor_Rates!$K$6:$K$46,V114-5),0)</f>
        <v>0</v>
      </c>
      <c r="AL114" s="181">
        <f>IF(V114&gt;0,AK114*INDEX(Scope_Labor_Rates!$J$6:$J$46,V114-5)*AA114,0)</f>
        <v>0</v>
      </c>
      <c r="AM114" s="178">
        <f>IF(V114&gt;0,P114*INDEX(Scope_Labor_Rates!$M$6:$M$46,V114-5),0)</f>
        <v>0</v>
      </c>
      <c r="AN114" s="178">
        <f>IF(V114&gt;0,AM114*INDEX(Scope_Labor_Rates!$L$6:$L$46,V114-5)*AA114,0)</f>
        <v>0</v>
      </c>
      <c r="AO114" s="178">
        <f>IF(V114&gt;0,P114*INDEX(Scope_Labor_Rates!$O$6:$O$46,V114-5)*AA114,0)</f>
        <v>0</v>
      </c>
      <c r="AP114" s="181">
        <f>IF(V114&gt;0,P114*INDEX(Scope_Labor_Rates!$Q$6:$Q$46,V114-5)*AA114,0)</f>
        <v>0</v>
      </c>
      <c r="AQ114" s="178">
        <f t="shared" si="13"/>
        <v>0</v>
      </c>
      <c r="AR114" s="178">
        <f t="shared" si="14"/>
        <v>0</v>
      </c>
      <c r="AS114" s="178">
        <f t="shared" si="15"/>
        <v>0</v>
      </c>
      <c r="AT114" s="178">
        <f t="shared" si="16"/>
        <v>0</v>
      </c>
      <c r="AU114">
        <f t="shared" si="17"/>
        <v>0</v>
      </c>
    </row>
    <row r="115" spans="1:47">
      <c r="A115" t="str">
        <f>IF(All_Tasks!A115="","",All_Tasks!A115)</f>
        <v/>
      </c>
      <c r="B115" t="str">
        <f>IF(All_Tasks!B115="","",All_Tasks!B115)</f>
        <v/>
      </c>
      <c r="C115" t="str">
        <f>IF(All_Tasks!C115="","",All_Tasks!C115)</f>
        <v/>
      </c>
      <c r="D115" t="str">
        <f>IF(All_Tasks!D115="","",All_Tasks!D115)</f>
        <v/>
      </c>
      <c r="E115" t="str">
        <f>IF(All_Tasks!V115&lt;&gt;"",All_Tasks!V115,IF(All_Tasks!E115&lt;&gt;"",All_Tasks!E115,""))</f>
        <v/>
      </c>
      <c r="F115" t="str">
        <f>IF(All_Tasks!F115="","",All_Tasks!F115)</f>
        <v/>
      </c>
      <c r="G115" t="str">
        <f>IF(All_Tasks!G115="","",All_Tasks!G115)</f>
        <v/>
      </c>
      <c r="H115" s="231" t="str">
        <f>IF(All_Tasks!H115="","",All_Tasks!H115)</f>
        <v/>
      </c>
      <c r="I115" t="str">
        <f>IF(All_Tasks!I115="","",All_Tasks!I115)</f>
        <v/>
      </c>
      <c r="J115" t="str">
        <f>IF(All_Tasks!J115="","",All_Tasks!J115)</f>
        <v/>
      </c>
      <c r="K115" t="str">
        <f>IF(All_Tasks!K115="","",All_Tasks!K115)</f>
        <v/>
      </c>
      <c r="L115" s="231" t="str">
        <f>IF(All_Tasks!L115="","",All_Tasks!L115)</f>
        <v/>
      </c>
      <c r="M115" t="str">
        <f>IF(All_Tasks!M115="","",All_Tasks!M115)</f>
        <v/>
      </c>
      <c r="N115" t="str">
        <f>IF(All_Tasks!N115="","",All_Tasks!N115)</f>
        <v/>
      </c>
      <c r="O115" t="str">
        <f>IF(All_Tasks!O115="","",All_Tasks!O115)</f>
        <v/>
      </c>
      <c r="P115" s="181">
        <f>IF(All_Tasks!P115="",0,All_Tasks!P115)</f>
        <v>0</v>
      </c>
      <c r="Q115" s="181">
        <f>IF(All_Tasks!Q115="",0,All_Tasks!Q115)</f>
        <v>0</v>
      </c>
      <c r="R115" s="181">
        <f>IF(All_Tasks!R115="",0,All_Tasks!R115)</f>
        <v>0</v>
      </c>
      <c r="S115" s="181" t="str">
        <f>IF(All_Tasks!S115="","",All_Tasks!S115)</f>
        <v/>
      </c>
      <c r="T115" t="str">
        <f>IF(All_Tasks!T115="","",All_Tasks!T115)</f>
        <v/>
      </c>
      <c r="U115" t="str">
        <f>IF(All_Tasks!U115="","",All_Tasks!U115)</f>
        <v/>
      </c>
      <c r="V115">
        <f>IF(A115="",0,IFERROR(MATCH(A115,Scope_Labor_Rates!$A$6:$A$46,0)+5,0))</f>
        <v>0</v>
      </c>
      <c r="W115" s="178">
        <f>IF(V115&gt;0,INDEX(Scope_Labor_Rates!$C$6:$C$46,V115-5),0)</f>
        <v>0</v>
      </c>
      <c r="X115" s="178">
        <f>IF(V115&gt;0,INDEX(Scope_Labor_Rates!$C$6:$C$46,V115-5),0)</f>
        <v>0</v>
      </c>
      <c r="Y115" s="180">
        <f>IF(V115&gt;0,INDEX(Scope_Labor_Rates!$S$6:$S$46,V115-5),0)</f>
        <v>0</v>
      </c>
      <c r="Z115" s="180">
        <f>IF(V115&gt;0,INDEX(Scope_Labor_Rates!$R$6:$R$46,V115-5),1)</f>
        <v>1</v>
      </c>
      <c r="AA115" s="231">
        <f t="shared" si="9"/>
        <v>0</v>
      </c>
      <c r="AB115" t="str">
        <f t="shared" si="10"/>
        <v/>
      </c>
      <c r="AC115" s="178" t="str">
        <f t="shared" si="11"/>
        <v/>
      </c>
      <c r="AD115" s="181">
        <f t="shared" si="12"/>
        <v>0</v>
      </c>
      <c r="AE115" s="178">
        <f>IF(V115&gt;0,P115*INDEX(Scope_Labor_Rates!$E$6:$E$46,V115-5),0)</f>
        <v>0</v>
      </c>
      <c r="AF115" s="181">
        <f>IF(V115&gt;0,AE115*INDEX(Scope_Labor_Rates!$D$6:$D$46,V115-5)*AA115,0)</f>
        <v>0</v>
      </c>
      <c r="AG115" s="178">
        <f>IF(V115&gt;0,P115*INDEX(Scope_Labor_Rates!$G$6:$G$46,V115-5),0)</f>
        <v>0</v>
      </c>
      <c r="AH115" s="181">
        <f>IF(V115&gt;0,AG115*INDEX(Scope_Labor_Rates!$F$6:$F$46,V115-5)*AA115,0)</f>
        <v>0</v>
      </c>
      <c r="AI115" s="178">
        <f>IF(V115&gt;0,P115*INDEX(Scope_Labor_Rates!$I$6:$I$46,V115-5),0)</f>
        <v>0</v>
      </c>
      <c r="AJ115" s="181">
        <f>IF(V115&gt;0,AI115*INDEX(Scope_Labor_Rates!$H$6:$H$46,V115-5)*AA115,0)</f>
        <v>0</v>
      </c>
      <c r="AK115" s="178">
        <f>IF(V115&gt;0,P115*INDEX(Scope_Labor_Rates!$K$6:$K$46,V115-5),0)</f>
        <v>0</v>
      </c>
      <c r="AL115" s="181">
        <f>IF(V115&gt;0,AK115*INDEX(Scope_Labor_Rates!$J$6:$J$46,V115-5)*AA115,0)</f>
        <v>0</v>
      </c>
      <c r="AM115" s="178">
        <f>IF(V115&gt;0,P115*INDEX(Scope_Labor_Rates!$M$6:$M$46,V115-5),0)</f>
        <v>0</v>
      </c>
      <c r="AN115" s="178">
        <f>IF(V115&gt;0,AM115*INDEX(Scope_Labor_Rates!$L$6:$L$46,V115-5)*AA115,0)</f>
        <v>0</v>
      </c>
      <c r="AO115" s="178">
        <f>IF(V115&gt;0,P115*INDEX(Scope_Labor_Rates!$O$6:$O$46,V115-5)*AA115,0)</f>
        <v>0</v>
      </c>
      <c r="AP115" s="181">
        <f>IF(V115&gt;0,P115*INDEX(Scope_Labor_Rates!$Q$6:$Q$46,V115-5)*AA115,0)</f>
        <v>0</v>
      </c>
      <c r="AQ115" s="178">
        <f t="shared" si="13"/>
        <v>0</v>
      </c>
      <c r="AR115" s="178">
        <f t="shared" si="14"/>
        <v>0</v>
      </c>
      <c r="AS115" s="178">
        <f t="shared" si="15"/>
        <v>0</v>
      </c>
      <c r="AT115" s="178">
        <f t="shared" si="16"/>
        <v>0</v>
      </c>
      <c r="AU115">
        <f t="shared" si="17"/>
        <v>0</v>
      </c>
    </row>
    <row r="116" spans="1:47">
      <c r="A116" t="str">
        <f>IF(All_Tasks!A116="","",All_Tasks!A116)</f>
        <v/>
      </c>
      <c r="B116" t="str">
        <f>IF(All_Tasks!B116="","",All_Tasks!B116)</f>
        <v/>
      </c>
      <c r="C116" t="str">
        <f>IF(All_Tasks!C116="","",All_Tasks!C116)</f>
        <v/>
      </c>
      <c r="D116" t="str">
        <f>IF(All_Tasks!D116="","",All_Tasks!D116)</f>
        <v/>
      </c>
      <c r="E116" t="str">
        <f>IF(All_Tasks!V116&lt;&gt;"",All_Tasks!V116,IF(All_Tasks!E116&lt;&gt;"",All_Tasks!E116,""))</f>
        <v/>
      </c>
      <c r="F116" t="str">
        <f>IF(All_Tasks!F116="","",All_Tasks!F116)</f>
        <v/>
      </c>
      <c r="G116" t="str">
        <f>IF(All_Tasks!G116="","",All_Tasks!G116)</f>
        <v/>
      </c>
      <c r="H116" s="231" t="str">
        <f>IF(All_Tasks!H116="","",All_Tasks!H116)</f>
        <v/>
      </c>
      <c r="I116" t="str">
        <f>IF(All_Tasks!I116="","",All_Tasks!I116)</f>
        <v/>
      </c>
      <c r="J116" t="str">
        <f>IF(All_Tasks!J116="","",All_Tasks!J116)</f>
        <v/>
      </c>
      <c r="K116" t="str">
        <f>IF(All_Tasks!K116="","",All_Tasks!K116)</f>
        <v/>
      </c>
      <c r="L116" s="231" t="str">
        <f>IF(All_Tasks!L116="","",All_Tasks!L116)</f>
        <v/>
      </c>
      <c r="M116" t="str">
        <f>IF(All_Tasks!M116="","",All_Tasks!M116)</f>
        <v/>
      </c>
      <c r="N116" t="str">
        <f>IF(All_Tasks!N116="","",All_Tasks!N116)</f>
        <v/>
      </c>
      <c r="O116" t="str">
        <f>IF(All_Tasks!O116="","",All_Tasks!O116)</f>
        <v/>
      </c>
      <c r="P116" s="181">
        <f>IF(All_Tasks!P116="",0,All_Tasks!P116)</f>
        <v>0</v>
      </c>
      <c r="Q116" s="181">
        <f>IF(All_Tasks!Q116="",0,All_Tasks!Q116)</f>
        <v>0</v>
      </c>
      <c r="R116" s="181">
        <f>IF(All_Tasks!R116="",0,All_Tasks!R116)</f>
        <v>0</v>
      </c>
      <c r="S116" s="181" t="str">
        <f>IF(All_Tasks!S116="","",All_Tasks!S116)</f>
        <v/>
      </c>
      <c r="T116" t="str">
        <f>IF(All_Tasks!T116="","",All_Tasks!T116)</f>
        <v/>
      </c>
      <c r="U116" t="str">
        <f>IF(All_Tasks!U116="","",All_Tasks!U116)</f>
        <v/>
      </c>
      <c r="V116">
        <f>IF(A116="",0,IFERROR(MATCH(A116,Scope_Labor_Rates!$A$6:$A$46,0)+5,0))</f>
        <v>0</v>
      </c>
      <c r="W116" s="178">
        <f>IF(V116&gt;0,INDEX(Scope_Labor_Rates!$C$6:$C$46,V116-5),0)</f>
        <v>0</v>
      </c>
      <c r="X116" s="178">
        <f>IF(V116&gt;0,INDEX(Scope_Labor_Rates!$C$6:$C$46,V116-5),0)</f>
        <v>0</v>
      </c>
      <c r="Y116" s="180">
        <f>IF(V116&gt;0,INDEX(Scope_Labor_Rates!$S$6:$S$46,V116-5),0)</f>
        <v>0</v>
      </c>
      <c r="Z116" s="180">
        <f>IF(V116&gt;0,INDEX(Scope_Labor_Rates!$R$6:$R$46,V116-5),1)</f>
        <v>1</v>
      </c>
      <c r="AA116" s="231">
        <f t="shared" si="9"/>
        <v>0</v>
      </c>
      <c r="AB116" t="str">
        <f t="shared" si="10"/>
        <v/>
      </c>
      <c r="AC116" s="178" t="str">
        <f t="shared" si="11"/>
        <v/>
      </c>
      <c r="AD116" s="181">
        <f t="shared" si="12"/>
        <v>0</v>
      </c>
      <c r="AE116" s="178">
        <f>IF(V116&gt;0,P116*INDEX(Scope_Labor_Rates!$E$6:$E$46,V116-5),0)</f>
        <v>0</v>
      </c>
      <c r="AF116" s="181">
        <f>IF(V116&gt;0,AE116*INDEX(Scope_Labor_Rates!$D$6:$D$46,V116-5)*AA116,0)</f>
        <v>0</v>
      </c>
      <c r="AG116" s="178">
        <f>IF(V116&gt;0,P116*INDEX(Scope_Labor_Rates!$G$6:$G$46,V116-5),0)</f>
        <v>0</v>
      </c>
      <c r="AH116" s="181">
        <f>IF(V116&gt;0,AG116*INDEX(Scope_Labor_Rates!$F$6:$F$46,V116-5)*AA116,0)</f>
        <v>0</v>
      </c>
      <c r="AI116" s="178">
        <f>IF(V116&gt;0,P116*INDEX(Scope_Labor_Rates!$I$6:$I$46,V116-5),0)</f>
        <v>0</v>
      </c>
      <c r="AJ116" s="181">
        <f>IF(V116&gt;0,AI116*INDEX(Scope_Labor_Rates!$H$6:$H$46,V116-5)*AA116,0)</f>
        <v>0</v>
      </c>
      <c r="AK116" s="178">
        <f>IF(V116&gt;0,P116*INDEX(Scope_Labor_Rates!$K$6:$K$46,V116-5),0)</f>
        <v>0</v>
      </c>
      <c r="AL116" s="181">
        <f>IF(V116&gt;0,AK116*INDEX(Scope_Labor_Rates!$J$6:$J$46,V116-5)*AA116,0)</f>
        <v>0</v>
      </c>
      <c r="AM116" s="178">
        <f>IF(V116&gt;0,P116*INDEX(Scope_Labor_Rates!$M$6:$M$46,V116-5),0)</f>
        <v>0</v>
      </c>
      <c r="AN116" s="178">
        <f>IF(V116&gt;0,AM116*INDEX(Scope_Labor_Rates!$L$6:$L$46,V116-5)*AA116,0)</f>
        <v>0</v>
      </c>
      <c r="AO116" s="178">
        <f>IF(V116&gt;0,P116*INDEX(Scope_Labor_Rates!$O$6:$O$46,V116-5)*AA116,0)</f>
        <v>0</v>
      </c>
      <c r="AP116" s="181">
        <f>IF(V116&gt;0,P116*INDEX(Scope_Labor_Rates!$Q$6:$Q$46,V116-5)*AA116,0)</f>
        <v>0</v>
      </c>
      <c r="AQ116" s="178">
        <f t="shared" si="13"/>
        <v>0</v>
      </c>
      <c r="AR116" s="178">
        <f t="shared" si="14"/>
        <v>0</v>
      </c>
      <c r="AS116" s="178">
        <f t="shared" si="15"/>
        <v>0</v>
      </c>
      <c r="AT116" s="178">
        <f t="shared" si="16"/>
        <v>0</v>
      </c>
      <c r="AU116">
        <f t="shared" si="17"/>
        <v>0</v>
      </c>
    </row>
    <row r="117" spans="1:47">
      <c r="A117" t="str">
        <f>IF(All_Tasks!A117="","",All_Tasks!A117)</f>
        <v/>
      </c>
      <c r="B117" t="str">
        <f>IF(All_Tasks!B117="","",All_Tasks!B117)</f>
        <v/>
      </c>
      <c r="C117" t="str">
        <f>IF(All_Tasks!C117="","",All_Tasks!C117)</f>
        <v/>
      </c>
      <c r="D117" t="str">
        <f>IF(All_Tasks!D117="","",All_Tasks!D117)</f>
        <v/>
      </c>
      <c r="E117" t="str">
        <f>IF(All_Tasks!V117&lt;&gt;"",All_Tasks!V117,IF(All_Tasks!E117&lt;&gt;"",All_Tasks!E117,""))</f>
        <v/>
      </c>
      <c r="F117" t="str">
        <f>IF(All_Tasks!F117="","",All_Tasks!F117)</f>
        <v/>
      </c>
      <c r="G117" t="str">
        <f>IF(All_Tasks!G117="","",All_Tasks!G117)</f>
        <v/>
      </c>
      <c r="H117" s="231" t="str">
        <f>IF(All_Tasks!H117="","",All_Tasks!H117)</f>
        <v/>
      </c>
      <c r="I117" t="str">
        <f>IF(All_Tasks!I117="","",All_Tasks!I117)</f>
        <v/>
      </c>
      <c r="J117" t="str">
        <f>IF(All_Tasks!J117="","",All_Tasks!J117)</f>
        <v/>
      </c>
      <c r="K117" t="str">
        <f>IF(All_Tasks!K117="","",All_Tasks!K117)</f>
        <v/>
      </c>
      <c r="L117" s="231" t="str">
        <f>IF(All_Tasks!L117="","",All_Tasks!L117)</f>
        <v/>
      </c>
      <c r="M117" t="str">
        <f>IF(All_Tasks!M117="","",All_Tasks!M117)</f>
        <v/>
      </c>
      <c r="N117" t="str">
        <f>IF(All_Tasks!N117="","",All_Tasks!N117)</f>
        <v/>
      </c>
      <c r="O117" t="str">
        <f>IF(All_Tasks!O117="","",All_Tasks!O117)</f>
        <v/>
      </c>
      <c r="P117" s="181">
        <f>IF(All_Tasks!P117="",0,All_Tasks!P117)</f>
        <v>0</v>
      </c>
      <c r="Q117" s="181">
        <f>IF(All_Tasks!Q117="",0,All_Tasks!Q117)</f>
        <v>0</v>
      </c>
      <c r="R117" s="181">
        <f>IF(All_Tasks!R117="",0,All_Tasks!R117)</f>
        <v>0</v>
      </c>
      <c r="S117" s="181" t="str">
        <f>IF(All_Tasks!S117="","",All_Tasks!S117)</f>
        <v/>
      </c>
      <c r="T117" t="str">
        <f>IF(All_Tasks!T117="","",All_Tasks!T117)</f>
        <v/>
      </c>
      <c r="U117" t="str">
        <f>IF(All_Tasks!U117="","",All_Tasks!U117)</f>
        <v/>
      </c>
      <c r="V117">
        <f>IF(A117="",0,IFERROR(MATCH(A117,Scope_Labor_Rates!$A$6:$A$46,0)+5,0))</f>
        <v>0</v>
      </c>
      <c r="W117" s="178">
        <f>IF(V117&gt;0,INDEX(Scope_Labor_Rates!$C$6:$C$46,V117-5),0)</f>
        <v>0</v>
      </c>
      <c r="X117" s="178">
        <f>IF(V117&gt;0,INDEX(Scope_Labor_Rates!$C$6:$C$46,V117-5),0)</f>
        <v>0</v>
      </c>
      <c r="Y117" s="180">
        <f>IF(V117&gt;0,INDEX(Scope_Labor_Rates!$S$6:$S$46,V117-5),0)</f>
        <v>0</v>
      </c>
      <c r="Z117" s="180">
        <f>IF(V117&gt;0,INDEX(Scope_Labor_Rates!$R$6:$R$46,V117-5),1)</f>
        <v>1</v>
      </c>
      <c r="AA117" s="231">
        <f t="shared" si="9"/>
        <v>0</v>
      </c>
      <c r="AB117" t="str">
        <f t="shared" si="10"/>
        <v/>
      </c>
      <c r="AC117" s="178" t="str">
        <f t="shared" si="11"/>
        <v/>
      </c>
      <c r="AD117" s="181">
        <f t="shared" si="12"/>
        <v>0</v>
      </c>
      <c r="AE117" s="178">
        <f>IF(V117&gt;0,P117*INDEX(Scope_Labor_Rates!$E$6:$E$46,V117-5),0)</f>
        <v>0</v>
      </c>
      <c r="AF117" s="181">
        <f>IF(V117&gt;0,AE117*INDEX(Scope_Labor_Rates!$D$6:$D$46,V117-5)*AA117,0)</f>
        <v>0</v>
      </c>
      <c r="AG117" s="178">
        <f>IF(V117&gt;0,P117*INDEX(Scope_Labor_Rates!$G$6:$G$46,V117-5),0)</f>
        <v>0</v>
      </c>
      <c r="AH117" s="181">
        <f>IF(V117&gt;0,AG117*INDEX(Scope_Labor_Rates!$F$6:$F$46,V117-5)*AA117,0)</f>
        <v>0</v>
      </c>
      <c r="AI117" s="178">
        <f>IF(V117&gt;0,P117*INDEX(Scope_Labor_Rates!$I$6:$I$46,V117-5),0)</f>
        <v>0</v>
      </c>
      <c r="AJ117" s="181">
        <f>IF(V117&gt;0,AI117*INDEX(Scope_Labor_Rates!$H$6:$H$46,V117-5)*AA117,0)</f>
        <v>0</v>
      </c>
      <c r="AK117" s="178">
        <f>IF(V117&gt;0,P117*INDEX(Scope_Labor_Rates!$K$6:$K$46,V117-5),0)</f>
        <v>0</v>
      </c>
      <c r="AL117" s="181">
        <f>IF(V117&gt;0,AK117*INDEX(Scope_Labor_Rates!$J$6:$J$46,V117-5)*AA117,0)</f>
        <v>0</v>
      </c>
      <c r="AM117" s="178">
        <f>IF(V117&gt;0,P117*INDEX(Scope_Labor_Rates!$M$6:$M$46,V117-5),0)</f>
        <v>0</v>
      </c>
      <c r="AN117" s="178">
        <f>IF(V117&gt;0,AM117*INDEX(Scope_Labor_Rates!$L$6:$L$46,V117-5)*AA117,0)</f>
        <v>0</v>
      </c>
      <c r="AO117" s="178">
        <f>IF(V117&gt;0,P117*INDEX(Scope_Labor_Rates!$O$6:$O$46,V117-5)*AA117,0)</f>
        <v>0</v>
      </c>
      <c r="AP117" s="181">
        <f>IF(V117&gt;0,P117*INDEX(Scope_Labor_Rates!$Q$6:$Q$46,V117-5)*AA117,0)</f>
        <v>0</v>
      </c>
      <c r="AQ117" s="178">
        <f t="shared" si="13"/>
        <v>0</v>
      </c>
      <c r="AR117" s="178">
        <f t="shared" si="14"/>
        <v>0</v>
      </c>
      <c r="AS117" s="178">
        <f t="shared" si="15"/>
        <v>0</v>
      </c>
      <c r="AT117" s="178">
        <f t="shared" si="16"/>
        <v>0</v>
      </c>
      <c r="AU117">
        <f t="shared" si="17"/>
        <v>0</v>
      </c>
    </row>
    <row r="118" spans="1:47">
      <c r="A118" t="str">
        <f>IF(All_Tasks!A118="","",All_Tasks!A118)</f>
        <v/>
      </c>
      <c r="B118" t="str">
        <f>IF(All_Tasks!B118="","",All_Tasks!B118)</f>
        <v/>
      </c>
      <c r="C118" t="str">
        <f>IF(All_Tasks!C118="","",All_Tasks!C118)</f>
        <v/>
      </c>
      <c r="D118" t="str">
        <f>IF(All_Tasks!D118="","",All_Tasks!D118)</f>
        <v/>
      </c>
      <c r="E118" t="str">
        <f>IF(All_Tasks!V118&lt;&gt;"",All_Tasks!V118,IF(All_Tasks!E118&lt;&gt;"",All_Tasks!E118,""))</f>
        <v/>
      </c>
      <c r="F118" t="str">
        <f>IF(All_Tasks!F118="","",All_Tasks!F118)</f>
        <v/>
      </c>
      <c r="G118" t="str">
        <f>IF(All_Tasks!G118="","",All_Tasks!G118)</f>
        <v/>
      </c>
      <c r="H118" s="231" t="str">
        <f>IF(All_Tasks!H118="","",All_Tasks!H118)</f>
        <v/>
      </c>
      <c r="I118" t="str">
        <f>IF(All_Tasks!I118="","",All_Tasks!I118)</f>
        <v/>
      </c>
      <c r="J118" t="str">
        <f>IF(All_Tasks!J118="","",All_Tasks!J118)</f>
        <v/>
      </c>
      <c r="K118" t="str">
        <f>IF(All_Tasks!K118="","",All_Tasks!K118)</f>
        <v/>
      </c>
      <c r="L118" s="231" t="str">
        <f>IF(All_Tasks!L118="","",All_Tasks!L118)</f>
        <v/>
      </c>
      <c r="M118" t="str">
        <f>IF(All_Tasks!M118="","",All_Tasks!M118)</f>
        <v/>
      </c>
      <c r="N118" t="str">
        <f>IF(All_Tasks!N118="","",All_Tasks!N118)</f>
        <v/>
      </c>
      <c r="O118" t="str">
        <f>IF(All_Tasks!O118="","",All_Tasks!O118)</f>
        <v/>
      </c>
      <c r="P118" s="181">
        <f>IF(All_Tasks!P118="",0,All_Tasks!P118)</f>
        <v>0</v>
      </c>
      <c r="Q118" s="181">
        <f>IF(All_Tasks!Q118="",0,All_Tasks!Q118)</f>
        <v>0</v>
      </c>
      <c r="R118" s="181">
        <f>IF(All_Tasks!R118="",0,All_Tasks!R118)</f>
        <v>0</v>
      </c>
      <c r="S118" s="181" t="str">
        <f>IF(All_Tasks!S118="","",All_Tasks!S118)</f>
        <v/>
      </c>
      <c r="T118" t="str">
        <f>IF(All_Tasks!T118="","",All_Tasks!T118)</f>
        <v/>
      </c>
      <c r="U118" t="str">
        <f>IF(All_Tasks!U118="","",All_Tasks!U118)</f>
        <v/>
      </c>
      <c r="V118">
        <f>IF(A118="",0,IFERROR(MATCH(A118,Scope_Labor_Rates!$A$6:$A$46,0)+5,0))</f>
        <v>0</v>
      </c>
      <c r="W118" s="178">
        <f>IF(V118&gt;0,INDEX(Scope_Labor_Rates!$C$6:$C$46,V118-5),0)</f>
        <v>0</v>
      </c>
      <c r="X118" s="178">
        <f>IF(V118&gt;0,INDEX(Scope_Labor_Rates!$C$6:$C$46,V118-5),0)</f>
        <v>0</v>
      </c>
      <c r="Y118" s="180">
        <f>IF(V118&gt;0,INDEX(Scope_Labor_Rates!$S$6:$S$46,V118-5),0)</f>
        <v>0</v>
      </c>
      <c r="Z118" s="180">
        <f>IF(V118&gt;0,INDEX(Scope_Labor_Rates!$R$6:$R$46,V118-5),1)</f>
        <v>1</v>
      </c>
      <c r="AA118" s="231">
        <f t="shared" si="9"/>
        <v>0</v>
      </c>
      <c r="AB118" t="str">
        <f t="shared" si="10"/>
        <v/>
      </c>
      <c r="AC118" s="178" t="str">
        <f t="shared" si="11"/>
        <v/>
      </c>
      <c r="AD118" s="181">
        <f t="shared" si="12"/>
        <v>0</v>
      </c>
      <c r="AE118" s="178">
        <f>IF(V118&gt;0,P118*INDEX(Scope_Labor_Rates!$E$6:$E$46,V118-5),0)</f>
        <v>0</v>
      </c>
      <c r="AF118" s="181">
        <f>IF(V118&gt;0,AE118*INDEX(Scope_Labor_Rates!$D$6:$D$46,V118-5)*AA118,0)</f>
        <v>0</v>
      </c>
      <c r="AG118" s="178">
        <f>IF(V118&gt;0,P118*INDEX(Scope_Labor_Rates!$G$6:$G$46,V118-5),0)</f>
        <v>0</v>
      </c>
      <c r="AH118" s="181">
        <f>IF(V118&gt;0,AG118*INDEX(Scope_Labor_Rates!$F$6:$F$46,V118-5)*AA118,0)</f>
        <v>0</v>
      </c>
      <c r="AI118" s="178">
        <f>IF(V118&gt;0,P118*INDEX(Scope_Labor_Rates!$I$6:$I$46,V118-5),0)</f>
        <v>0</v>
      </c>
      <c r="AJ118" s="181">
        <f>IF(V118&gt;0,AI118*INDEX(Scope_Labor_Rates!$H$6:$H$46,V118-5)*AA118,0)</f>
        <v>0</v>
      </c>
      <c r="AK118" s="178">
        <f>IF(V118&gt;0,P118*INDEX(Scope_Labor_Rates!$K$6:$K$46,V118-5),0)</f>
        <v>0</v>
      </c>
      <c r="AL118" s="181">
        <f>IF(V118&gt;0,AK118*INDEX(Scope_Labor_Rates!$J$6:$J$46,V118-5)*AA118,0)</f>
        <v>0</v>
      </c>
      <c r="AM118" s="178">
        <f>IF(V118&gt;0,P118*INDEX(Scope_Labor_Rates!$M$6:$M$46,V118-5),0)</f>
        <v>0</v>
      </c>
      <c r="AN118" s="178">
        <f>IF(V118&gt;0,AM118*INDEX(Scope_Labor_Rates!$L$6:$L$46,V118-5)*AA118,0)</f>
        <v>0</v>
      </c>
      <c r="AO118" s="178">
        <f>IF(V118&gt;0,P118*INDEX(Scope_Labor_Rates!$O$6:$O$46,V118-5)*AA118,0)</f>
        <v>0</v>
      </c>
      <c r="AP118" s="181">
        <f>IF(V118&gt;0,P118*INDEX(Scope_Labor_Rates!$Q$6:$Q$46,V118-5)*AA118,0)</f>
        <v>0</v>
      </c>
      <c r="AQ118" s="178">
        <f t="shared" si="13"/>
        <v>0</v>
      </c>
      <c r="AR118" s="178">
        <f t="shared" si="14"/>
        <v>0</v>
      </c>
      <c r="AS118" s="178">
        <f t="shared" si="15"/>
        <v>0</v>
      </c>
      <c r="AT118" s="178">
        <f t="shared" si="16"/>
        <v>0</v>
      </c>
      <c r="AU118">
        <f t="shared" si="17"/>
        <v>0</v>
      </c>
    </row>
    <row r="119" spans="1:47">
      <c r="A119" t="str">
        <f>IF(All_Tasks!A119="","",All_Tasks!A119)</f>
        <v/>
      </c>
      <c r="B119" t="str">
        <f>IF(All_Tasks!B119="","",All_Tasks!B119)</f>
        <v/>
      </c>
      <c r="C119" t="str">
        <f>IF(All_Tasks!C119="","",All_Tasks!C119)</f>
        <v/>
      </c>
      <c r="D119" t="str">
        <f>IF(All_Tasks!D119="","",All_Tasks!D119)</f>
        <v/>
      </c>
      <c r="E119" t="str">
        <f>IF(All_Tasks!V119&lt;&gt;"",All_Tasks!V119,IF(All_Tasks!E119&lt;&gt;"",All_Tasks!E119,""))</f>
        <v/>
      </c>
      <c r="F119" t="str">
        <f>IF(All_Tasks!F119="","",All_Tasks!F119)</f>
        <v/>
      </c>
      <c r="G119" t="str">
        <f>IF(All_Tasks!G119="","",All_Tasks!G119)</f>
        <v/>
      </c>
      <c r="H119" s="231" t="str">
        <f>IF(All_Tasks!H119="","",All_Tasks!H119)</f>
        <v/>
      </c>
      <c r="I119" t="str">
        <f>IF(All_Tasks!I119="","",All_Tasks!I119)</f>
        <v/>
      </c>
      <c r="J119" t="str">
        <f>IF(All_Tasks!J119="","",All_Tasks!J119)</f>
        <v/>
      </c>
      <c r="K119" t="str">
        <f>IF(All_Tasks!K119="","",All_Tasks!K119)</f>
        <v/>
      </c>
      <c r="L119" s="231" t="str">
        <f>IF(All_Tasks!L119="","",All_Tasks!L119)</f>
        <v/>
      </c>
      <c r="M119" t="str">
        <f>IF(All_Tasks!M119="","",All_Tasks!M119)</f>
        <v/>
      </c>
      <c r="N119" t="str">
        <f>IF(All_Tasks!N119="","",All_Tasks!N119)</f>
        <v/>
      </c>
      <c r="O119" t="str">
        <f>IF(All_Tasks!O119="","",All_Tasks!O119)</f>
        <v/>
      </c>
      <c r="P119" s="181">
        <f>IF(All_Tasks!P119="",0,All_Tasks!P119)</f>
        <v>0</v>
      </c>
      <c r="Q119" s="181">
        <f>IF(All_Tasks!Q119="",0,All_Tasks!Q119)</f>
        <v>0</v>
      </c>
      <c r="R119" s="181">
        <f>IF(All_Tasks!R119="",0,All_Tasks!R119)</f>
        <v>0</v>
      </c>
      <c r="S119" s="181" t="str">
        <f>IF(All_Tasks!S119="","",All_Tasks!S119)</f>
        <v/>
      </c>
      <c r="T119" t="str">
        <f>IF(All_Tasks!T119="","",All_Tasks!T119)</f>
        <v/>
      </c>
      <c r="U119" t="str">
        <f>IF(All_Tasks!U119="","",All_Tasks!U119)</f>
        <v/>
      </c>
      <c r="V119">
        <f>IF(A119="",0,IFERROR(MATCH(A119,Scope_Labor_Rates!$A$6:$A$46,0)+5,0))</f>
        <v>0</v>
      </c>
      <c r="W119" s="178">
        <f>IF(V119&gt;0,INDEX(Scope_Labor_Rates!$C$6:$C$46,V119-5),0)</f>
        <v>0</v>
      </c>
      <c r="X119" s="178">
        <f>IF(V119&gt;0,INDEX(Scope_Labor_Rates!$C$6:$C$46,V119-5),0)</f>
        <v>0</v>
      </c>
      <c r="Y119" s="180">
        <f>IF(V119&gt;0,INDEX(Scope_Labor_Rates!$S$6:$S$46,V119-5),0)</f>
        <v>0</v>
      </c>
      <c r="Z119" s="180">
        <f>IF(V119&gt;0,INDEX(Scope_Labor_Rates!$R$6:$R$46,V119-5),1)</f>
        <v>1</v>
      </c>
      <c r="AA119" s="231">
        <f t="shared" si="9"/>
        <v>0</v>
      </c>
      <c r="AB119" t="str">
        <f t="shared" si="10"/>
        <v/>
      </c>
      <c r="AC119" s="178" t="str">
        <f t="shared" si="11"/>
        <v/>
      </c>
      <c r="AD119" s="181">
        <f t="shared" si="12"/>
        <v>0</v>
      </c>
      <c r="AE119" s="178">
        <f>IF(V119&gt;0,P119*INDEX(Scope_Labor_Rates!$E$6:$E$46,V119-5),0)</f>
        <v>0</v>
      </c>
      <c r="AF119" s="181">
        <f>IF(V119&gt;0,AE119*INDEX(Scope_Labor_Rates!$D$6:$D$46,V119-5)*AA119,0)</f>
        <v>0</v>
      </c>
      <c r="AG119" s="178">
        <f>IF(V119&gt;0,P119*INDEX(Scope_Labor_Rates!$G$6:$G$46,V119-5),0)</f>
        <v>0</v>
      </c>
      <c r="AH119" s="181">
        <f>IF(V119&gt;0,AG119*INDEX(Scope_Labor_Rates!$F$6:$F$46,V119-5)*AA119,0)</f>
        <v>0</v>
      </c>
      <c r="AI119" s="178">
        <f>IF(V119&gt;0,P119*INDEX(Scope_Labor_Rates!$I$6:$I$46,V119-5),0)</f>
        <v>0</v>
      </c>
      <c r="AJ119" s="181">
        <f>IF(V119&gt;0,AI119*INDEX(Scope_Labor_Rates!$H$6:$H$46,V119-5)*AA119,0)</f>
        <v>0</v>
      </c>
      <c r="AK119" s="178">
        <f>IF(V119&gt;0,P119*INDEX(Scope_Labor_Rates!$K$6:$K$46,V119-5),0)</f>
        <v>0</v>
      </c>
      <c r="AL119" s="181">
        <f>IF(V119&gt;0,AK119*INDEX(Scope_Labor_Rates!$J$6:$J$46,V119-5)*AA119,0)</f>
        <v>0</v>
      </c>
      <c r="AM119" s="178">
        <f>IF(V119&gt;0,P119*INDEX(Scope_Labor_Rates!$M$6:$M$46,V119-5),0)</f>
        <v>0</v>
      </c>
      <c r="AN119" s="178">
        <f>IF(V119&gt;0,AM119*INDEX(Scope_Labor_Rates!$L$6:$L$46,V119-5)*AA119,0)</f>
        <v>0</v>
      </c>
      <c r="AO119" s="178">
        <f>IF(V119&gt;0,P119*INDEX(Scope_Labor_Rates!$O$6:$O$46,V119-5)*AA119,0)</f>
        <v>0</v>
      </c>
      <c r="AP119" s="181">
        <f>IF(V119&gt;0,P119*INDEX(Scope_Labor_Rates!$Q$6:$Q$46,V119-5)*AA119,0)</f>
        <v>0</v>
      </c>
      <c r="AQ119" s="178">
        <f t="shared" si="13"/>
        <v>0</v>
      </c>
      <c r="AR119" s="178">
        <f t="shared" si="14"/>
        <v>0</v>
      </c>
      <c r="AS119" s="178">
        <f t="shared" si="15"/>
        <v>0</v>
      </c>
      <c r="AT119" s="178">
        <f t="shared" si="16"/>
        <v>0</v>
      </c>
      <c r="AU119">
        <f t="shared" si="17"/>
        <v>0</v>
      </c>
    </row>
    <row r="120" spans="1:47">
      <c r="A120" t="str">
        <f>IF(All_Tasks!A120="","",All_Tasks!A120)</f>
        <v/>
      </c>
      <c r="B120" t="str">
        <f>IF(All_Tasks!B120="","",All_Tasks!B120)</f>
        <v/>
      </c>
      <c r="C120" t="str">
        <f>IF(All_Tasks!C120="","",All_Tasks!C120)</f>
        <v/>
      </c>
      <c r="D120" t="str">
        <f>IF(All_Tasks!D120="","",All_Tasks!D120)</f>
        <v/>
      </c>
      <c r="E120" t="str">
        <f>IF(All_Tasks!V120&lt;&gt;"",All_Tasks!V120,IF(All_Tasks!E120&lt;&gt;"",All_Tasks!E120,""))</f>
        <v/>
      </c>
      <c r="F120" t="str">
        <f>IF(All_Tasks!F120="","",All_Tasks!F120)</f>
        <v/>
      </c>
      <c r="G120" t="str">
        <f>IF(All_Tasks!G120="","",All_Tasks!G120)</f>
        <v/>
      </c>
      <c r="H120" s="231" t="str">
        <f>IF(All_Tasks!H120="","",All_Tasks!H120)</f>
        <v/>
      </c>
      <c r="I120" t="str">
        <f>IF(All_Tasks!I120="","",All_Tasks!I120)</f>
        <v/>
      </c>
      <c r="J120" t="str">
        <f>IF(All_Tasks!J120="","",All_Tasks!J120)</f>
        <v/>
      </c>
      <c r="K120" t="str">
        <f>IF(All_Tasks!K120="","",All_Tasks!K120)</f>
        <v/>
      </c>
      <c r="L120" s="231" t="str">
        <f>IF(All_Tasks!L120="","",All_Tasks!L120)</f>
        <v/>
      </c>
      <c r="M120" t="str">
        <f>IF(All_Tasks!M120="","",All_Tasks!M120)</f>
        <v/>
      </c>
      <c r="N120" t="str">
        <f>IF(All_Tasks!N120="","",All_Tasks!N120)</f>
        <v/>
      </c>
      <c r="O120" t="str">
        <f>IF(All_Tasks!O120="","",All_Tasks!O120)</f>
        <v/>
      </c>
      <c r="P120" s="181">
        <f>IF(All_Tasks!P120="",0,All_Tasks!P120)</f>
        <v>0</v>
      </c>
      <c r="Q120" s="181">
        <f>IF(All_Tasks!Q120="",0,All_Tasks!Q120)</f>
        <v>0</v>
      </c>
      <c r="R120" s="181">
        <f>IF(All_Tasks!R120="",0,All_Tasks!R120)</f>
        <v>0</v>
      </c>
      <c r="S120" s="181" t="str">
        <f>IF(All_Tasks!S120="","",All_Tasks!S120)</f>
        <v/>
      </c>
      <c r="T120" t="str">
        <f>IF(All_Tasks!T120="","",All_Tasks!T120)</f>
        <v/>
      </c>
      <c r="U120" t="str">
        <f>IF(All_Tasks!U120="","",All_Tasks!U120)</f>
        <v/>
      </c>
      <c r="V120">
        <f>IF(A120="",0,IFERROR(MATCH(A120,Scope_Labor_Rates!$A$6:$A$46,0)+5,0))</f>
        <v>0</v>
      </c>
      <c r="W120" s="178">
        <f>IF(V120&gt;0,INDEX(Scope_Labor_Rates!$C$6:$C$46,V120-5),0)</f>
        <v>0</v>
      </c>
      <c r="X120" s="178">
        <f>IF(V120&gt;0,INDEX(Scope_Labor_Rates!$C$6:$C$46,V120-5),0)</f>
        <v>0</v>
      </c>
      <c r="Y120" s="180">
        <f>IF(V120&gt;0,INDEX(Scope_Labor_Rates!$S$6:$S$46,V120-5),0)</f>
        <v>0</v>
      </c>
      <c r="Z120" s="180">
        <f>IF(V120&gt;0,INDEX(Scope_Labor_Rates!$R$6:$R$46,V120-5),1)</f>
        <v>1</v>
      </c>
      <c r="AA120" s="231">
        <f t="shared" si="9"/>
        <v>0</v>
      </c>
      <c r="AB120" t="str">
        <f t="shared" si="10"/>
        <v/>
      </c>
      <c r="AC120" s="178" t="str">
        <f t="shared" si="11"/>
        <v/>
      </c>
      <c r="AD120" s="181">
        <f t="shared" si="12"/>
        <v>0</v>
      </c>
      <c r="AE120" s="178">
        <f>IF(V120&gt;0,P120*INDEX(Scope_Labor_Rates!$E$6:$E$46,V120-5),0)</f>
        <v>0</v>
      </c>
      <c r="AF120" s="181">
        <f>IF(V120&gt;0,AE120*INDEX(Scope_Labor_Rates!$D$6:$D$46,V120-5)*AA120,0)</f>
        <v>0</v>
      </c>
      <c r="AG120" s="178">
        <f>IF(V120&gt;0,P120*INDEX(Scope_Labor_Rates!$G$6:$G$46,V120-5),0)</f>
        <v>0</v>
      </c>
      <c r="AH120" s="181">
        <f>IF(V120&gt;0,AG120*INDEX(Scope_Labor_Rates!$F$6:$F$46,V120-5)*AA120,0)</f>
        <v>0</v>
      </c>
      <c r="AI120" s="178">
        <f>IF(V120&gt;0,P120*INDEX(Scope_Labor_Rates!$I$6:$I$46,V120-5),0)</f>
        <v>0</v>
      </c>
      <c r="AJ120" s="181">
        <f>IF(V120&gt;0,AI120*INDEX(Scope_Labor_Rates!$H$6:$H$46,V120-5)*AA120,0)</f>
        <v>0</v>
      </c>
      <c r="AK120" s="178">
        <f>IF(V120&gt;0,P120*INDEX(Scope_Labor_Rates!$K$6:$K$46,V120-5),0)</f>
        <v>0</v>
      </c>
      <c r="AL120" s="181">
        <f>IF(V120&gt;0,AK120*INDEX(Scope_Labor_Rates!$J$6:$J$46,V120-5)*AA120,0)</f>
        <v>0</v>
      </c>
      <c r="AM120" s="178">
        <f>IF(V120&gt;0,P120*INDEX(Scope_Labor_Rates!$M$6:$M$46,V120-5),0)</f>
        <v>0</v>
      </c>
      <c r="AN120" s="178">
        <f>IF(V120&gt;0,AM120*INDEX(Scope_Labor_Rates!$L$6:$L$46,V120-5)*AA120,0)</f>
        <v>0</v>
      </c>
      <c r="AO120" s="178">
        <f>IF(V120&gt;0,P120*INDEX(Scope_Labor_Rates!$O$6:$O$46,V120-5)*AA120,0)</f>
        <v>0</v>
      </c>
      <c r="AP120" s="181">
        <f>IF(V120&gt;0,P120*INDEX(Scope_Labor_Rates!$Q$6:$Q$46,V120-5)*AA120,0)</f>
        <v>0</v>
      </c>
      <c r="AQ120" s="178">
        <f t="shared" si="13"/>
        <v>0</v>
      </c>
      <c r="AR120" s="178">
        <f t="shared" si="14"/>
        <v>0</v>
      </c>
      <c r="AS120" s="178">
        <f t="shared" si="15"/>
        <v>0</v>
      </c>
      <c r="AT120" s="178">
        <f t="shared" si="16"/>
        <v>0</v>
      </c>
      <c r="AU120">
        <f t="shared" si="17"/>
        <v>0</v>
      </c>
    </row>
    <row r="121" spans="1:47">
      <c r="A121" t="str">
        <f>IF(All_Tasks!A121="","",All_Tasks!A121)</f>
        <v/>
      </c>
      <c r="B121" t="str">
        <f>IF(All_Tasks!B121="","",All_Tasks!B121)</f>
        <v/>
      </c>
      <c r="C121" t="str">
        <f>IF(All_Tasks!C121="","",All_Tasks!C121)</f>
        <v/>
      </c>
      <c r="D121" t="str">
        <f>IF(All_Tasks!D121="","",All_Tasks!D121)</f>
        <v/>
      </c>
      <c r="E121" t="str">
        <f>IF(All_Tasks!V121&lt;&gt;"",All_Tasks!V121,IF(All_Tasks!E121&lt;&gt;"",All_Tasks!E121,""))</f>
        <v/>
      </c>
      <c r="F121" t="str">
        <f>IF(All_Tasks!F121="","",All_Tasks!F121)</f>
        <v/>
      </c>
      <c r="G121" t="str">
        <f>IF(All_Tasks!G121="","",All_Tasks!G121)</f>
        <v/>
      </c>
      <c r="H121" s="231" t="str">
        <f>IF(All_Tasks!H121="","",All_Tasks!H121)</f>
        <v/>
      </c>
      <c r="I121" t="str">
        <f>IF(All_Tasks!I121="","",All_Tasks!I121)</f>
        <v/>
      </c>
      <c r="J121" t="str">
        <f>IF(All_Tasks!J121="","",All_Tasks!J121)</f>
        <v/>
      </c>
      <c r="K121" t="str">
        <f>IF(All_Tasks!K121="","",All_Tasks!K121)</f>
        <v/>
      </c>
      <c r="L121" s="231" t="str">
        <f>IF(All_Tasks!L121="","",All_Tasks!L121)</f>
        <v/>
      </c>
      <c r="M121" t="str">
        <f>IF(All_Tasks!M121="","",All_Tasks!M121)</f>
        <v/>
      </c>
      <c r="N121" t="str">
        <f>IF(All_Tasks!N121="","",All_Tasks!N121)</f>
        <v/>
      </c>
      <c r="O121" t="str">
        <f>IF(All_Tasks!O121="","",All_Tasks!O121)</f>
        <v/>
      </c>
      <c r="P121" s="181">
        <f>IF(All_Tasks!P121="",0,All_Tasks!P121)</f>
        <v>0</v>
      </c>
      <c r="Q121" s="181">
        <f>IF(All_Tasks!Q121="",0,All_Tasks!Q121)</f>
        <v>0</v>
      </c>
      <c r="R121" s="181">
        <f>IF(All_Tasks!R121="",0,All_Tasks!R121)</f>
        <v>0</v>
      </c>
      <c r="S121" s="181" t="str">
        <f>IF(All_Tasks!S121="","",All_Tasks!S121)</f>
        <v/>
      </c>
      <c r="T121" t="str">
        <f>IF(All_Tasks!T121="","",All_Tasks!T121)</f>
        <v/>
      </c>
      <c r="U121" t="str">
        <f>IF(All_Tasks!U121="","",All_Tasks!U121)</f>
        <v/>
      </c>
      <c r="V121">
        <f>IF(A121="",0,IFERROR(MATCH(A121,Scope_Labor_Rates!$A$6:$A$46,0)+5,0))</f>
        <v>0</v>
      </c>
      <c r="W121" s="178">
        <f>IF(V121&gt;0,INDEX(Scope_Labor_Rates!$C$6:$C$46,V121-5),0)</f>
        <v>0</v>
      </c>
      <c r="X121" s="178">
        <f>IF(V121&gt;0,INDEX(Scope_Labor_Rates!$C$6:$C$46,V121-5),0)</f>
        <v>0</v>
      </c>
      <c r="Y121" s="180">
        <f>IF(V121&gt;0,INDEX(Scope_Labor_Rates!$S$6:$S$46,V121-5),0)</f>
        <v>0</v>
      </c>
      <c r="Z121" s="180">
        <f>IF(V121&gt;0,INDEX(Scope_Labor_Rates!$R$6:$R$46,V121-5),1)</f>
        <v>1</v>
      </c>
      <c r="AA121" s="231">
        <f t="shared" si="9"/>
        <v>0</v>
      </c>
      <c r="AB121" t="str">
        <f t="shared" si="10"/>
        <v/>
      </c>
      <c r="AC121" s="178" t="str">
        <f t="shared" si="11"/>
        <v/>
      </c>
      <c r="AD121" s="181">
        <f t="shared" si="12"/>
        <v>0</v>
      </c>
      <c r="AE121" s="178">
        <f>IF(V121&gt;0,P121*INDEX(Scope_Labor_Rates!$E$6:$E$46,V121-5),0)</f>
        <v>0</v>
      </c>
      <c r="AF121" s="181">
        <f>IF(V121&gt;0,AE121*INDEX(Scope_Labor_Rates!$D$6:$D$46,V121-5)*AA121,0)</f>
        <v>0</v>
      </c>
      <c r="AG121" s="178">
        <f>IF(V121&gt;0,P121*INDEX(Scope_Labor_Rates!$G$6:$G$46,V121-5),0)</f>
        <v>0</v>
      </c>
      <c r="AH121" s="181">
        <f>IF(V121&gt;0,AG121*INDEX(Scope_Labor_Rates!$F$6:$F$46,V121-5)*AA121,0)</f>
        <v>0</v>
      </c>
      <c r="AI121" s="178">
        <f>IF(V121&gt;0,P121*INDEX(Scope_Labor_Rates!$I$6:$I$46,V121-5),0)</f>
        <v>0</v>
      </c>
      <c r="AJ121" s="181">
        <f>IF(V121&gt;0,AI121*INDEX(Scope_Labor_Rates!$H$6:$H$46,V121-5)*AA121,0)</f>
        <v>0</v>
      </c>
      <c r="AK121" s="178">
        <f>IF(V121&gt;0,P121*INDEX(Scope_Labor_Rates!$K$6:$K$46,V121-5),0)</f>
        <v>0</v>
      </c>
      <c r="AL121" s="181">
        <f>IF(V121&gt;0,AK121*INDEX(Scope_Labor_Rates!$J$6:$J$46,V121-5)*AA121,0)</f>
        <v>0</v>
      </c>
      <c r="AM121" s="178">
        <f>IF(V121&gt;0,P121*INDEX(Scope_Labor_Rates!$M$6:$M$46,V121-5),0)</f>
        <v>0</v>
      </c>
      <c r="AN121" s="178">
        <f>IF(V121&gt;0,AM121*INDEX(Scope_Labor_Rates!$L$6:$L$46,V121-5)*AA121,0)</f>
        <v>0</v>
      </c>
      <c r="AO121" s="178">
        <f>IF(V121&gt;0,P121*INDEX(Scope_Labor_Rates!$O$6:$O$46,V121-5)*AA121,0)</f>
        <v>0</v>
      </c>
      <c r="AP121" s="181">
        <f>IF(V121&gt;0,P121*INDEX(Scope_Labor_Rates!$Q$6:$Q$46,V121-5)*AA121,0)</f>
        <v>0</v>
      </c>
      <c r="AQ121" s="178">
        <f t="shared" si="13"/>
        <v>0</v>
      </c>
      <c r="AR121" s="178">
        <f t="shared" si="14"/>
        <v>0</v>
      </c>
      <c r="AS121" s="178">
        <f t="shared" si="15"/>
        <v>0</v>
      </c>
      <c r="AT121" s="178">
        <f t="shared" si="16"/>
        <v>0</v>
      </c>
      <c r="AU121">
        <f t="shared" si="17"/>
        <v>0</v>
      </c>
    </row>
    <row r="122" spans="1:47">
      <c r="A122" t="str">
        <f>IF(All_Tasks!A122="","",All_Tasks!A122)</f>
        <v/>
      </c>
      <c r="B122" t="str">
        <f>IF(All_Tasks!B122="","",All_Tasks!B122)</f>
        <v/>
      </c>
      <c r="C122" t="str">
        <f>IF(All_Tasks!C122="","",All_Tasks!C122)</f>
        <v/>
      </c>
      <c r="D122" t="str">
        <f>IF(All_Tasks!D122="","",All_Tasks!D122)</f>
        <v/>
      </c>
      <c r="E122" t="str">
        <f>IF(All_Tasks!V122&lt;&gt;"",All_Tasks!V122,IF(All_Tasks!E122&lt;&gt;"",All_Tasks!E122,""))</f>
        <v/>
      </c>
      <c r="F122" t="str">
        <f>IF(All_Tasks!F122="","",All_Tasks!F122)</f>
        <v/>
      </c>
      <c r="G122" t="str">
        <f>IF(All_Tasks!G122="","",All_Tasks!G122)</f>
        <v/>
      </c>
      <c r="H122" s="231" t="str">
        <f>IF(All_Tasks!H122="","",All_Tasks!H122)</f>
        <v/>
      </c>
      <c r="I122" t="str">
        <f>IF(All_Tasks!I122="","",All_Tasks!I122)</f>
        <v/>
      </c>
      <c r="J122" t="str">
        <f>IF(All_Tasks!J122="","",All_Tasks!J122)</f>
        <v/>
      </c>
      <c r="K122" t="str">
        <f>IF(All_Tasks!K122="","",All_Tasks!K122)</f>
        <v/>
      </c>
      <c r="L122" s="231" t="str">
        <f>IF(All_Tasks!L122="","",All_Tasks!L122)</f>
        <v/>
      </c>
      <c r="M122" t="str">
        <f>IF(All_Tasks!M122="","",All_Tasks!M122)</f>
        <v/>
      </c>
      <c r="N122" t="str">
        <f>IF(All_Tasks!N122="","",All_Tasks!N122)</f>
        <v/>
      </c>
      <c r="O122" t="str">
        <f>IF(All_Tasks!O122="","",All_Tasks!O122)</f>
        <v/>
      </c>
      <c r="P122" s="181">
        <f>IF(All_Tasks!P122="",0,All_Tasks!P122)</f>
        <v>0</v>
      </c>
      <c r="Q122" s="181">
        <f>IF(All_Tasks!Q122="",0,All_Tasks!Q122)</f>
        <v>0</v>
      </c>
      <c r="R122" s="181">
        <f>IF(All_Tasks!R122="",0,All_Tasks!R122)</f>
        <v>0</v>
      </c>
      <c r="S122" s="181" t="str">
        <f>IF(All_Tasks!S122="","",All_Tasks!S122)</f>
        <v/>
      </c>
      <c r="T122" t="str">
        <f>IF(All_Tasks!T122="","",All_Tasks!T122)</f>
        <v/>
      </c>
      <c r="U122" t="str">
        <f>IF(All_Tasks!U122="","",All_Tasks!U122)</f>
        <v/>
      </c>
      <c r="V122">
        <f>IF(A122="",0,IFERROR(MATCH(A122,Scope_Labor_Rates!$A$6:$A$46,0)+5,0))</f>
        <v>0</v>
      </c>
      <c r="W122" s="178">
        <f>IF(V122&gt;0,INDEX(Scope_Labor_Rates!$C$6:$C$46,V122-5),0)</f>
        <v>0</v>
      </c>
      <c r="X122" s="178">
        <f>IF(V122&gt;0,INDEX(Scope_Labor_Rates!$C$6:$C$46,V122-5),0)</f>
        <v>0</v>
      </c>
      <c r="Y122" s="180">
        <f>IF(V122&gt;0,INDEX(Scope_Labor_Rates!$S$6:$S$46,V122-5),0)</f>
        <v>0</v>
      </c>
      <c r="Z122" s="180">
        <f>IF(V122&gt;0,INDEX(Scope_Labor_Rates!$R$6:$R$46,V122-5),1)</f>
        <v>1</v>
      </c>
      <c r="AA122" s="231">
        <f t="shared" si="9"/>
        <v>0</v>
      </c>
      <c r="AB122" t="str">
        <f t="shared" si="10"/>
        <v/>
      </c>
      <c r="AC122" s="178" t="str">
        <f t="shared" si="11"/>
        <v/>
      </c>
      <c r="AD122" s="181">
        <f t="shared" si="12"/>
        <v>0</v>
      </c>
      <c r="AE122" s="178">
        <f>IF(V122&gt;0,P122*INDEX(Scope_Labor_Rates!$E$6:$E$46,V122-5),0)</f>
        <v>0</v>
      </c>
      <c r="AF122" s="181">
        <f>IF(V122&gt;0,AE122*INDEX(Scope_Labor_Rates!$D$6:$D$46,V122-5)*AA122,0)</f>
        <v>0</v>
      </c>
      <c r="AG122" s="178">
        <f>IF(V122&gt;0,P122*INDEX(Scope_Labor_Rates!$G$6:$G$46,V122-5),0)</f>
        <v>0</v>
      </c>
      <c r="AH122" s="181">
        <f>IF(V122&gt;0,AG122*INDEX(Scope_Labor_Rates!$F$6:$F$46,V122-5)*AA122,0)</f>
        <v>0</v>
      </c>
      <c r="AI122" s="178">
        <f>IF(V122&gt;0,P122*INDEX(Scope_Labor_Rates!$I$6:$I$46,V122-5),0)</f>
        <v>0</v>
      </c>
      <c r="AJ122" s="181">
        <f>IF(V122&gt;0,AI122*INDEX(Scope_Labor_Rates!$H$6:$H$46,V122-5)*AA122,0)</f>
        <v>0</v>
      </c>
      <c r="AK122" s="178">
        <f>IF(V122&gt;0,P122*INDEX(Scope_Labor_Rates!$K$6:$K$46,V122-5),0)</f>
        <v>0</v>
      </c>
      <c r="AL122" s="181">
        <f>IF(V122&gt;0,AK122*INDEX(Scope_Labor_Rates!$J$6:$J$46,V122-5)*AA122,0)</f>
        <v>0</v>
      </c>
      <c r="AM122" s="178">
        <f>IF(V122&gt;0,P122*INDEX(Scope_Labor_Rates!$M$6:$M$46,V122-5),0)</f>
        <v>0</v>
      </c>
      <c r="AN122" s="178">
        <f>IF(V122&gt;0,AM122*INDEX(Scope_Labor_Rates!$L$6:$L$46,V122-5)*AA122,0)</f>
        <v>0</v>
      </c>
      <c r="AO122" s="178">
        <f>IF(V122&gt;0,P122*INDEX(Scope_Labor_Rates!$O$6:$O$46,V122-5)*AA122,0)</f>
        <v>0</v>
      </c>
      <c r="AP122" s="181">
        <f>IF(V122&gt;0,P122*INDEX(Scope_Labor_Rates!$Q$6:$Q$46,V122-5)*AA122,0)</f>
        <v>0</v>
      </c>
      <c r="AQ122" s="178">
        <f t="shared" si="13"/>
        <v>0</v>
      </c>
      <c r="AR122" s="178">
        <f t="shared" si="14"/>
        <v>0</v>
      </c>
      <c r="AS122" s="178">
        <f t="shared" si="15"/>
        <v>0</v>
      </c>
      <c r="AT122" s="178">
        <f t="shared" si="16"/>
        <v>0</v>
      </c>
      <c r="AU122">
        <f t="shared" si="17"/>
        <v>0</v>
      </c>
    </row>
    <row r="123" spans="1:47">
      <c r="A123" t="str">
        <f>IF(All_Tasks!A123="","",All_Tasks!A123)</f>
        <v/>
      </c>
      <c r="B123" t="str">
        <f>IF(All_Tasks!B123="","",All_Tasks!B123)</f>
        <v/>
      </c>
      <c r="C123" t="str">
        <f>IF(All_Tasks!C123="","",All_Tasks!C123)</f>
        <v/>
      </c>
      <c r="D123" t="str">
        <f>IF(All_Tasks!D123="","",All_Tasks!D123)</f>
        <v/>
      </c>
      <c r="E123" t="str">
        <f>IF(All_Tasks!V123&lt;&gt;"",All_Tasks!V123,IF(All_Tasks!E123&lt;&gt;"",All_Tasks!E123,""))</f>
        <v/>
      </c>
      <c r="F123" t="str">
        <f>IF(All_Tasks!F123="","",All_Tasks!F123)</f>
        <v/>
      </c>
      <c r="G123" t="str">
        <f>IF(All_Tasks!G123="","",All_Tasks!G123)</f>
        <v/>
      </c>
      <c r="H123" s="231" t="str">
        <f>IF(All_Tasks!H123="","",All_Tasks!H123)</f>
        <v/>
      </c>
      <c r="I123" t="str">
        <f>IF(All_Tasks!I123="","",All_Tasks!I123)</f>
        <v/>
      </c>
      <c r="J123" t="str">
        <f>IF(All_Tasks!J123="","",All_Tasks!J123)</f>
        <v/>
      </c>
      <c r="K123" t="str">
        <f>IF(All_Tasks!K123="","",All_Tasks!K123)</f>
        <v/>
      </c>
      <c r="L123" s="231" t="str">
        <f>IF(All_Tasks!L123="","",All_Tasks!L123)</f>
        <v/>
      </c>
      <c r="M123" t="str">
        <f>IF(All_Tasks!M123="","",All_Tasks!M123)</f>
        <v/>
      </c>
      <c r="N123" t="str">
        <f>IF(All_Tasks!N123="","",All_Tasks!N123)</f>
        <v/>
      </c>
      <c r="O123" t="str">
        <f>IF(All_Tasks!O123="","",All_Tasks!O123)</f>
        <v/>
      </c>
      <c r="P123" s="181">
        <f>IF(All_Tasks!P123="",0,All_Tasks!P123)</f>
        <v>0</v>
      </c>
      <c r="Q123" s="181">
        <f>IF(All_Tasks!Q123="",0,All_Tasks!Q123)</f>
        <v>0</v>
      </c>
      <c r="R123" s="181">
        <f>IF(All_Tasks!R123="",0,All_Tasks!R123)</f>
        <v>0</v>
      </c>
      <c r="S123" s="181" t="str">
        <f>IF(All_Tasks!S123="","",All_Tasks!S123)</f>
        <v/>
      </c>
      <c r="T123" t="str">
        <f>IF(All_Tasks!T123="","",All_Tasks!T123)</f>
        <v/>
      </c>
      <c r="U123" t="str">
        <f>IF(All_Tasks!U123="","",All_Tasks!U123)</f>
        <v/>
      </c>
      <c r="V123">
        <f>IF(A123="",0,IFERROR(MATCH(A123,Scope_Labor_Rates!$A$6:$A$46,0)+5,0))</f>
        <v>0</v>
      </c>
      <c r="W123" s="178">
        <f>IF(V123&gt;0,INDEX(Scope_Labor_Rates!$C$6:$C$46,V123-5),0)</f>
        <v>0</v>
      </c>
      <c r="X123" s="178">
        <f>IF(V123&gt;0,INDEX(Scope_Labor_Rates!$C$6:$C$46,V123-5),0)</f>
        <v>0</v>
      </c>
      <c r="Y123" s="180">
        <f>IF(V123&gt;0,INDEX(Scope_Labor_Rates!$S$6:$S$46,V123-5),0)</f>
        <v>0</v>
      </c>
      <c r="Z123" s="180">
        <f>IF(V123&gt;0,INDEX(Scope_Labor_Rates!$R$6:$R$46,V123-5),1)</f>
        <v>1</v>
      </c>
      <c r="AA123" s="231">
        <f t="shared" si="9"/>
        <v>0</v>
      </c>
      <c r="AB123" t="str">
        <f t="shared" si="10"/>
        <v/>
      </c>
      <c r="AC123" s="178" t="str">
        <f t="shared" si="11"/>
        <v/>
      </c>
      <c r="AD123" s="181">
        <f t="shared" si="12"/>
        <v>0</v>
      </c>
      <c r="AE123" s="178">
        <f>IF(V123&gt;0,P123*INDEX(Scope_Labor_Rates!$E$6:$E$46,V123-5),0)</f>
        <v>0</v>
      </c>
      <c r="AF123" s="181">
        <f>IF(V123&gt;0,AE123*INDEX(Scope_Labor_Rates!$D$6:$D$46,V123-5)*AA123,0)</f>
        <v>0</v>
      </c>
      <c r="AG123" s="178">
        <f>IF(V123&gt;0,P123*INDEX(Scope_Labor_Rates!$G$6:$G$46,V123-5),0)</f>
        <v>0</v>
      </c>
      <c r="AH123" s="181">
        <f>IF(V123&gt;0,AG123*INDEX(Scope_Labor_Rates!$F$6:$F$46,V123-5)*AA123,0)</f>
        <v>0</v>
      </c>
      <c r="AI123" s="178">
        <f>IF(V123&gt;0,P123*INDEX(Scope_Labor_Rates!$I$6:$I$46,V123-5),0)</f>
        <v>0</v>
      </c>
      <c r="AJ123" s="181">
        <f>IF(V123&gt;0,AI123*INDEX(Scope_Labor_Rates!$H$6:$H$46,V123-5)*AA123,0)</f>
        <v>0</v>
      </c>
      <c r="AK123" s="178">
        <f>IF(V123&gt;0,P123*INDEX(Scope_Labor_Rates!$K$6:$K$46,V123-5),0)</f>
        <v>0</v>
      </c>
      <c r="AL123" s="181">
        <f>IF(V123&gt;0,AK123*INDEX(Scope_Labor_Rates!$J$6:$J$46,V123-5)*AA123,0)</f>
        <v>0</v>
      </c>
      <c r="AM123" s="178">
        <f>IF(V123&gt;0,P123*INDEX(Scope_Labor_Rates!$M$6:$M$46,V123-5),0)</f>
        <v>0</v>
      </c>
      <c r="AN123" s="178">
        <f>IF(V123&gt;0,AM123*INDEX(Scope_Labor_Rates!$L$6:$L$46,V123-5)*AA123,0)</f>
        <v>0</v>
      </c>
      <c r="AO123" s="178">
        <f>IF(V123&gt;0,P123*INDEX(Scope_Labor_Rates!$O$6:$O$46,V123-5)*AA123,0)</f>
        <v>0</v>
      </c>
      <c r="AP123" s="181">
        <f>IF(V123&gt;0,P123*INDEX(Scope_Labor_Rates!$Q$6:$Q$46,V123-5)*AA123,0)</f>
        <v>0</v>
      </c>
      <c r="AQ123" s="178">
        <f t="shared" si="13"/>
        <v>0</v>
      </c>
      <c r="AR123" s="178">
        <f t="shared" si="14"/>
        <v>0</v>
      </c>
      <c r="AS123" s="178">
        <f t="shared" si="15"/>
        <v>0</v>
      </c>
      <c r="AT123" s="178">
        <f t="shared" si="16"/>
        <v>0</v>
      </c>
      <c r="AU123">
        <f t="shared" si="17"/>
        <v>0</v>
      </c>
    </row>
    <row r="124" spans="1:47">
      <c r="A124" t="str">
        <f>IF(All_Tasks!A124="","",All_Tasks!A124)</f>
        <v/>
      </c>
      <c r="B124" t="str">
        <f>IF(All_Tasks!B124="","",All_Tasks!B124)</f>
        <v/>
      </c>
      <c r="C124" t="str">
        <f>IF(All_Tasks!C124="","",All_Tasks!C124)</f>
        <v/>
      </c>
      <c r="D124" t="str">
        <f>IF(All_Tasks!D124="","",All_Tasks!D124)</f>
        <v/>
      </c>
      <c r="E124" t="str">
        <f>IF(All_Tasks!V124&lt;&gt;"",All_Tasks!V124,IF(All_Tasks!E124&lt;&gt;"",All_Tasks!E124,""))</f>
        <v/>
      </c>
      <c r="F124" t="str">
        <f>IF(All_Tasks!F124="","",All_Tasks!F124)</f>
        <v/>
      </c>
      <c r="G124" t="str">
        <f>IF(All_Tasks!G124="","",All_Tasks!G124)</f>
        <v/>
      </c>
      <c r="H124" s="231" t="str">
        <f>IF(All_Tasks!H124="","",All_Tasks!H124)</f>
        <v/>
      </c>
      <c r="I124" t="str">
        <f>IF(All_Tasks!I124="","",All_Tasks!I124)</f>
        <v/>
      </c>
      <c r="J124" t="str">
        <f>IF(All_Tasks!J124="","",All_Tasks!J124)</f>
        <v/>
      </c>
      <c r="K124" t="str">
        <f>IF(All_Tasks!K124="","",All_Tasks!K124)</f>
        <v/>
      </c>
      <c r="L124" s="231" t="str">
        <f>IF(All_Tasks!L124="","",All_Tasks!L124)</f>
        <v/>
      </c>
      <c r="M124" t="str">
        <f>IF(All_Tasks!M124="","",All_Tasks!M124)</f>
        <v/>
      </c>
      <c r="N124" t="str">
        <f>IF(All_Tasks!N124="","",All_Tasks!N124)</f>
        <v/>
      </c>
      <c r="O124" t="str">
        <f>IF(All_Tasks!O124="","",All_Tasks!O124)</f>
        <v/>
      </c>
      <c r="P124" s="181">
        <f>IF(All_Tasks!P124="",0,All_Tasks!P124)</f>
        <v>0</v>
      </c>
      <c r="Q124" s="181">
        <f>IF(All_Tasks!Q124="",0,All_Tasks!Q124)</f>
        <v>0</v>
      </c>
      <c r="R124" s="181">
        <f>IF(All_Tasks!R124="",0,All_Tasks!R124)</f>
        <v>0</v>
      </c>
      <c r="S124" s="181" t="str">
        <f>IF(All_Tasks!S124="","",All_Tasks!S124)</f>
        <v/>
      </c>
      <c r="T124" t="str">
        <f>IF(All_Tasks!T124="","",All_Tasks!T124)</f>
        <v/>
      </c>
      <c r="U124" t="str">
        <f>IF(All_Tasks!U124="","",All_Tasks!U124)</f>
        <v/>
      </c>
      <c r="V124">
        <f>IF(A124="",0,IFERROR(MATCH(A124,Scope_Labor_Rates!$A$6:$A$46,0)+5,0))</f>
        <v>0</v>
      </c>
      <c r="W124" s="178">
        <f>IF(V124&gt;0,INDEX(Scope_Labor_Rates!$C$6:$C$46,V124-5),0)</f>
        <v>0</v>
      </c>
      <c r="X124" s="178">
        <f>IF(V124&gt;0,INDEX(Scope_Labor_Rates!$C$6:$C$46,V124-5),0)</f>
        <v>0</v>
      </c>
      <c r="Y124" s="180">
        <f>IF(V124&gt;0,INDEX(Scope_Labor_Rates!$S$6:$S$46,V124-5),0)</f>
        <v>0</v>
      </c>
      <c r="Z124" s="180">
        <f>IF(V124&gt;0,INDEX(Scope_Labor_Rates!$R$6:$R$46,V124-5),1)</f>
        <v>1</v>
      </c>
      <c r="AA124" s="231">
        <f t="shared" si="9"/>
        <v>0</v>
      </c>
      <c r="AB124" t="str">
        <f t="shared" si="10"/>
        <v/>
      </c>
      <c r="AC124" s="178" t="str">
        <f t="shared" si="11"/>
        <v/>
      </c>
      <c r="AD124" s="181">
        <f t="shared" si="12"/>
        <v>0</v>
      </c>
      <c r="AE124" s="178">
        <f>IF(V124&gt;0,P124*INDEX(Scope_Labor_Rates!$E$6:$E$46,V124-5),0)</f>
        <v>0</v>
      </c>
      <c r="AF124" s="181">
        <f>IF(V124&gt;0,AE124*INDEX(Scope_Labor_Rates!$D$6:$D$46,V124-5)*AA124,0)</f>
        <v>0</v>
      </c>
      <c r="AG124" s="178">
        <f>IF(V124&gt;0,P124*INDEX(Scope_Labor_Rates!$G$6:$G$46,V124-5),0)</f>
        <v>0</v>
      </c>
      <c r="AH124" s="181">
        <f>IF(V124&gt;0,AG124*INDEX(Scope_Labor_Rates!$F$6:$F$46,V124-5)*AA124,0)</f>
        <v>0</v>
      </c>
      <c r="AI124" s="178">
        <f>IF(V124&gt;0,P124*INDEX(Scope_Labor_Rates!$I$6:$I$46,V124-5),0)</f>
        <v>0</v>
      </c>
      <c r="AJ124" s="181">
        <f>IF(V124&gt;0,AI124*INDEX(Scope_Labor_Rates!$H$6:$H$46,V124-5)*AA124,0)</f>
        <v>0</v>
      </c>
      <c r="AK124" s="178">
        <f>IF(V124&gt;0,P124*INDEX(Scope_Labor_Rates!$K$6:$K$46,V124-5),0)</f>
        <v>0</v>
      </c>
      <c r="AL124" s="181">
        <f>IF(V124&gt;0,AK124*INDEX(Scope_Labor_Rates!$J$6:$J$46,V124-5)*AA124,0)</f>
        <v>0</v>
      </c>
      <c r="AM124" s="178">
        <f>IF(V124&gt;0,P124*INDEX(Scope_Labor_Rates!$M$6:$M$46,V124-5),0)</f>
        <v>0</v>
      </c>
      <c r="AN124" s="178">
        <f>IF(V124&gt;0,AM124*INDEX(Scope_Labor_Rates!$L$6:$L$46,V124-5)*AA124,0)</f>
        <v>0</v>
      </c>
      <c r="AO124" s="178">
        <f>IF(V124&gt;0,P124*INDEX(Scope_Labor_Rates!$O$6:$O$46,V124-5)*AA124,0)</f>
        <v>0</v>
      </c>
      <c r="AP124" s="181">
        <f>IF(V124&gt;0,P124*INDEX(Scope_Labor_Rates!$Q$6:$Q$46,V124-5)*AA124,0)</f>
        <v>0</v>
      </c>
      <c r="AQ124" s="178">
        <f t="shared" si="13"/>
        <v>0</v>
      </c>
      <c r="AR124" s="178">
        <f t="shared" si="14"/>
        <v>0</v>
      </c>
      <c r="AS124" s="178">
        <f t="shared" si="15"/>
        <v>0</v>
      </c>
      <c r="AT124" s="178">
        <f t="shared" si="16"/>
        <v>0</v>
      </c>
      <c r="AU124">
        <f t="shared" si="17"/>
        <v>0</v>
      </c>
    </row>
    <row r="125" spans="1:47">
      <c r="A125" t="str">
        <f>IF(All_Tasks!A125="","",All_Tasks!A125)</f>
        <v/>
      </c>
      <c r="B125" t="str">
        <f>IF(All_Tasks!B125="","",All_Tasks!B125)</f>
        <v/>
      </c>
      <c r="C125" t="str">
        <f>IF(All_Tasks!C125="","",All_Tasks!C125)</f>
        <v/>
      </c>
      <c r="D125" t="str">
        <f>IF(All_Tasks!D125="","",All_Tasks!D125)</f>
        <v/>
      </c>
      <c r="E125" t="str">
        <f>IF(All_Tasks!V125&lt;&gt;"",All_Tasks!V125,IF(All_Tasks!E125&lt;&gt;"",All_Tasks!E125,""))</f>
        <v/>
      </c>
      <c r="F125" t="str">
        <f>IF(All_Tasks!F125="","",All_Tasks!F125)</f>
        <v/>
      </c>
      <c r="G125" t="str">
        <f>IF(All_Tasks!G125="","",All_Tasks!G125)</f>
        <v/>
      </c>
      <c r="H125" s="231" t="str">
        <f>IF(All_Tasks!H125="","",All_Tasks!H125)</f>
        <v/>
      </c>
      <c r="I125" t="str">
        <f>IF(All_Tasks!I125="","",All_Tasks!I125)</f>
        <v/>
      </c>
      <c r="J125" t="str">
        <f>IF(All_Tasks!J125="","",All_Tasks!J125)</f>
        <v/>
      </c>
      <c r="K125" t="str">
        <f>IF(All_Tasks!K125="","",All_Tasks!K125)</f>
        <v/>
      </c>
      <c r="L125" s="231" t="str">
        <f>IF(All_Tasks!L125="","",All_Tasks!L125)</f>
        <v/>
      </c>
      <c r="M125" t="str">
        <f>IF(All_Tasks!M125="","",All_Tasks!M125)</f>
        <v/>
      </c>
      <c r="N125" t="str">
        <f>IF(All_Tasks!N125="","",All_Tasks!N125)</f>
        <v/>
      </c>
      <c r="O125" t="str">
        <f>IF(All_Tasks!O125="","",All_Tasks!O125)</f>
        <v/>
      </c>
      <c r="P125" s="181">
        <f>IF(All_Tasks!P125="",0,All_Tasks!P125)</f>
        <v>0</v>
      </c>
      <c r="Q125" s="181">
        <f>IF(All_Tasks!Q125="",0,All_Tasks!Q125)</f>
        <v>0</v>
      </c>
      <c r="R125" s="181">
        <f>IF(All_Tasks!R125="",0,All_Tasks!R125)</f>
        <v>0</v>
      </c>
      <c r="S125" s="181" t="str">
        <f>IF(All_Tasks!S125="","",All_Tasks!S125)</f>
        <v/>
      </c>
      <c r="T125" t="str">
        <f>IF(All_Tasks!T125="","",All_Tasks!T125)</f>
        <v/>
      </c>
      <c r="U125" t="str">
        <f>IF(All_Tasks!U125="","",All_Tasks!U125)</f>
        <v/>
      </c>
      <c r="V125">
        <f>IF(A125="",0,IFERROR(MATCH(A125,Scope_Labor_Rates!$A$6:$A$46,0)+5,0))</f>
        <v>0</v>
      </c>
      <c r="W125" s="178">
        <f>IF(V125&gt;0,INDEX(Scope_Labor_Rates!$C$6:$C$46,V125-5),0)</f>
        <v>0</v>
      </c>
      <c r="X125" s="178">
        <f>IF(V125&gt;0,INDEX(Scope_Labor_Rates!$C$6:$C$46,V125-5),0)</f>
        <v>0</v>
      </c>
      <c r="Y125" s="180">
        <f>IF(V125&gt;0,INDEX(Scope_Labor_Rates!$S$6:$S$46,V125-5),0)</f>
        <v>0</v>
      </c>
      <c r="Z125" s="180">
        <f>IF(V125&gt;0,INDEX(Scope_Labor_Rates!$R$6:$R$46,V125-5),1)</f>
        <v>1</v>
      </c>
      <c r="AA125" s="231">
        <f t="shared" si="9"/>
        <v>0</v>
      </c>
      <c r="AB125" t="str">
        <f t="shared" si="10"/>
        <v/>
      </c>
      <c r="AC125" s="178" t="str">
        <f t="shared" si="11"/>
        <v/>
      </c>
      <c r="AD125" s="181">
        <f t="shared" si="12"/>
        <v>0</v>
      </c>
      <c r="AE125" s="178">
        <f>IF(V125&gt;0,P125*INDEX(Scope_Labor_Rates!$E$6:$E$46,V125-5),0)</f>
        <v>0</v>
      </c>
      <c r="AF125" s="181">
        <f>IF(V125&gt;0,AE125*INDEX(Scope_Labor_Rates!$D$6:$D$46,V125-5)*AA125,0)</f>
        <v>0</v>
      </c>
      <c r="AG125" s="178">
        <f>IF(V125&gt;0,P125*INDEX(Scope_Labor_Rates!$G$6:$G$46,V125-5),0)</f>
        <v>0</v>
      </c>
      <c r="AH125" s="181">
        <f>IF(V125&gt;0,AG125*INDEX(Scope_Labor_Rates!$F$6:$F$46,V125-5)*AA125,0)</f>
        <v>0</v>
      </c>
      <c r="AI125" s="178">
        <f>IF(V125&gt;0,P125*INDEX(Scope_Labor_Rates!$I$6:$I$46,V125-5),0)</f>
        <v>0</v>
      </c>
      <c r="AJ125" s="181">
        <f>IF(V125&gt;0,AI125*INDEX(Scope_Labor_Rates!$H$6:$H$46,V125-5)*AA125,0)</f>
        <v>0</v>
      </c>
      <c r="AK125" s="178">
        <f>IF(V125&gt;0,P125*INDEX(Scope_Labor_Rates!$K$6:$K$46,V125-5),0)</f>
        <v>0</v>
      </c>
      <c r="AL125" s="181">
        <f>IF(V125&gt;0,AK125*INDEX(Scope_Labor_Rates!$J$6:$J$46,V125-5)*AA125,0)</f>
        <v>0</v>
      </c>
      <c r="AM125" s="178">
        <f>IF(V125&gt;0,P125*INDEX(Scope_Labor_Rates!$M$6:$M$46,V125-5),0)</f>
        <v>0</v>
      </c>
      <c r="AN125" s="178">
        <f>IF(V125&gt;0,AM125*INDEX(Scope_Labor_Rates!$L$6:$L$46,V125-5)*AA125,0)</f>
        <v>0</v>
      </c>
      <c r="AO125" s="178">
        <f>IF(V125&gt;0,P125*INDEX(Scope_Labor_Rates!$O$6:$O$46,V125-5)*AA125,0)</f>
        <v>0</v>
      </c>
      <c r="AP125" s="181">
        <f>IF(V125&gt;0,P125*INDEX(Scope_Labor_Rates!$Q$6:$Q$46,V125-5)*AA125,0)</f>
        <v>0</v>
      </c>
      <c r="AQ125" s="178">
        <f t="shared" si="13"/>
        <v>0</v>
      </c>
      <c r="AR125" s="178">
        <f t="shared" si="14"/>
        <v>0</v>
      </c>
      <c r="AS125" s="178">
        <f t="shared" si="15"/>
        <v>0</v>
      </c>
      <c r="AT125" s="178">
        <f t="shared" si="16"/>
        <v>0</v>
      </c>
      <c r="AU125">
        <f t="shared" si="17"/>
        <v>0</v>
      </c>
    </row>
    <row r="126" spans="1:47">
      <c r="A126" t="str">
        <f>IF(All_Tasks!A126="","",All_Tasks!A126)</f>
        <v/>
      </c>
      <c r="B126" t="str">
        <f>IF(All_Tasks!B126="","",All_Tasks!B126)</f>
        <v/>
      </c>
      <c r="C126" t="str">
        <f>IF(All_Tasks!C126="","",All_Tasks!C126)</f>
        <v/>
      </c>
      <c r="D126" t="str">
        <f>IF(All_Tasks!D126="","",All_Tasks!D126)</f>
        <v/>
      </c>
      <c r="E126" t="str">
        <f>IF(All_Tasks!V126&lt;&gt;"",All_Tasks!V126,IF(All_Tasks!E126&lt;&gt;"",All_Tasks!E126,""))</f>
        <v/>
      </c>
      <c r="F126" t="str">
        <f>IF(All_Tasks!F126="","",All_Tasks!F126)</f>
        <v/>
      </c>
      <c r="G126" t="str">
        <f>IF(All_Tasks!G126="","",All_Tasks!G126)</f>
        <v/>
      </c>
      <c r="H126" s="231" t="str">
        <f>IF(All_Tasks!H126="","",All_Tasks!H126)</f>
        <v/>
      </c>
      <c r="I126" t="str">
        <f>IF(All_Tasks!I126="","",All_Tasks!I126)</f>
        <v/>
      </c>
      <c r="J126" t="str">
        <f>IF(All_Tasks!J126="","",All_Tasks!J126)</f>
        <v/>
      </c>
      <c r="K126" t="str">
        <f>IF(All_Tasks!K126="","",All_Tasks!K126)</f>
        <v/>
      </c>
      <c r="L126" s="231" t="str">
        <f>IF(All_Tasks!L126="","",All_Tasks!L126)</f>
        <v/>
      </c>
      <c r="M126" t="str">
        <f>IF(All_Tasks!M126="","",All_Tasks!M126)</f>
        <v/>
      </c>
      <c r="N126" t="str">
        <f>IF(All_Tasks!N126="","",All_Tasks!N126)</f>
        <v/>
      </c>
      <c r="O126" t="str">
        <f>IF(All_Tasks!O126="","",All_Tasks!O126)</f>
        <v/>
      </c>
      <c r="P126" s="181">
        <f>IF(All_Tasks!P126="",0,All_Tasks!P126)</f>
        <v>0</v>
      </c>
      <c r="Q126" s="181">
        <f>IF(All_Tasks!Q126="",0,All_Tasks!Q126)</f>
        <v>0</v>
      </c>
      <c r="R126" s="181">
        <f>IF(All_Tasks!R126="",0,All_Tasks!R126)</f>
        <v>0</v>
      </c>
      <c r="S126" s="181" t="str">
        <f>IF(All_Tasks!S126="","",All_Tasks!S126)</f>
        <v/>
      </c>
      <c r="T126" t="str">
        <f>IF(All_Tasks!T126="","",All_Tasks!T126)</f>
        <v/>
      </c>
      <c r="U126" t="str">
        <f>IF(All_Tasks!U126="","",All_Tasks!U126)</f>
        <v/>
      </c>
      <c r="V126">
        <f>IF(A126="",0,IFERROR(MATCH(A126,Scope_Labor_Rates!$A$6:$A$46,0)+5,0))</f>
        <v>0</v>
      </c>
      <c r="W126" s="178">
        <f>IF(V126&gt;0,INDEX(Scope_Labor_Rates!$C$6:$C$46,V126-5),0)</f>
        <v>0</v>
      </c>
      <c r="X126" s="178">
        <f>IF(V126&gt;0,INDEX(Scope_Labor_Rates!$C$6:$C$46,V126-5),0)</f>
        <v>0</v>
      </c>
      <c r="Y126" s="180">
        <f>IF(V126&gt;0,INDEX(Scope_Labor_Rates!$S$6:$S$46,V126-5),0)</f>
        <v>0</v>
      </c>
      <c r="Z126" s="180">
        <f>IF(V126&gt;0,INDEX(Scope_Labor_Rates!$R$6:$R$46,V126-5),1)</f>
        <v>1</v>
      </c>
      <c r="AA126" s="231">
        <f t="shared" si="9"/>
        <v>0</v>
      </c>
      <c r="AB126" t="str">
        <f t="shared" si="10"/>
        <v/>
      </c>
      <c r="AC126" s="178" t="str">
        <f t="shared" si="11"/>
        <v/>
      </c>
      <c r="AD126" s="181">
        <f t="shared" si="12"/>
        <v>0</v>
      </c>
      <c r="AE126" s="178">
        <f>IF(V126&gt;0,P126*INDEX(Scope_Labor_Rates!$E$6:$E$46,V126-5),0)</f>
        <v>0</v>
      </c>
      <c r="AF126" s="181">
        <f>IF(V126&gt;0,AE126*INDEX(Scope_Labor_Rates!$D$6:$D$46,V126-5)*AA126,0)</f>
        <v>0</v>
      </c>
      <c r="AG126" s="178">
        <f>IF(V126&gt;0,P126*INDEX(Scope_Labor_Rates!$G$6:$G$46,V126-5),0)</f>
        <v>0</v>
      </c>
      <c r="AH126" s="181">
        <f>IF(V126&gt;0,AG126*INDEX(Scope_Labor_Rates!$F$6:$F$46,V126-5)*AA126,0)</f>
        <v>0</v>
      </c>
      <c r="AI126" s="178">
        <f>IF(V126&gt;0,P126*INDEX(Scope_Labor_Rates!$I$6:$I$46,V126-5),0)</f>
        <v>0</v>
      </c>
      <c r="AJ126" s="181">
        <f>IF(V126&gt;0,AI126*INDEX(Scope_Labor_Rates!$H$6:$H$46,V126-5)*AA126,0)</f>
        <v>0</v>
      </c>
      <c r="AK126" s="178">
        <f>IF(V126&gt;0,P126*INDEX(Scope_Labor_Rates!$K$6:$K$46,V126-5),0)</f>
        <v>0</v>
      </c>
      <c r="AL126" s="181">
        <f>IF(V126&gt;0,AK126*INDEX(Scope_Labor_Rates!$J$6:$J$46,V126-5)*AA126,0)</f>
        <v>0</v>
      </c>
      <c r="AM126" s="178">
        <f>IF(V126&gt;0,P126*INDEX(Scope_Labor_Rates!$M$6:$M$46,V126-5),0)</f>
        <v>0</v>
      </c>
      <c r="AN126" s="178">
        <f>IF(V126&gt;0,AM126*INDEX(Scope_Labor_Rates!$L$6:$L$46,V126-5)*AA126,0)</f>
        <v>0</v>
      </c>
      <c r="AO126" s="178">
        <f>IF(V126&gt;0,P126*INDEX(Scope_Labor_Rates!$O$6:$O$46,V126-5)*AA126,0)</f>
        <v>0</v>
      </c>
      <c r="AP126" s="181">
        <f>IF(V126&gt;0,P126*INDEX(Scope_Labor_Rates!$Q$6:$Q$46,V126-5)*AA126,0)</f>
        <v>0</v>
      </c>
      <c r="AQ126" s="178">
        <f t="shared" si="13"/>
        <v>0</v>
      </c>
      <c r="AR126" s="178">
        <f t="shared" si="14"/>
        <v>0</v>
      </c>
      <c r="AS126" s="178">
        <f t="shared" si="15"/>
        <v>0</v>
      </c>
      <c r="AT126" s="178">
        <f t="shared" si="16"/>
        <v>0</v>
      </c>
      <c r="AU126">
        <f t="shared" si="17"/>
        <v>0</v>
      </c>
    </row>
    <row r="127" spans="1:47">
      <c r="A127" t="str">
        <f>IF(All_Tasks!A127="","",All_Tasks!A127)</f>
        <v/>
      </c>
      <c r="B127" t="str">
        <f>IF(All_Tasks!B127="","",All_Tasks!B127)</f>
        <v/>
      </c>
      <c r="C127" t="str">
        <f>IF(All_Tasks!C127="","",All_Tasks!C127)</f>
        <v/>
      </c>
      <c r="D127" t="str">
        <f>IF(All_Tasks!D127="","",All_Tasks!D127)</f>
        <v/>
      </c>
      <c r="E127" t="str">
        <f>IF(All_Tasks!V127&lt;&gt;"",All_Tasks!V127,IF(All_Tasks!E127&lt;&gt;"",All_Tasks!E127,""))</f>
        <v/>
      </c>
      <c r="F127" t="str">
        <f>IF(All_Tasks!F127="","",All_Tasks!F127)</f>
        <v/>
      </c>
      <c r="G127" t="str">
        <f>IF(All_Tasks!G127="","",All_Tasks!G127)</f>
        <v/>
      </c>
      <c r="H127" s="231" t="str">
        <f>IF(All_Tasks!H127="","",All_Tasks!H127)</f>
        <v/>
      </c>
      <c r="I127" t="str">
        <f>IF(All_Tasks!I127="","",All_Tasks!I127)</f>
        <v/>
      </c>
      <c r="J127" t="str">
        <f>IF(All_Tasks!J127="","",All_Tasks!J127)</f>
        <v/>
      </c>
      <c r="K127" t="str">
        <f>IF(All_Tasks!K127="","",All_Tasks!K127)</f>
        <v/>
      </c>
      <c r="L127" s="231" t="str">
        <f>IF(All_Tasks!L127="","",All_Tasks!L127)</f>
        <v/>
      </c>
      <c r="M127" t="str">
        <f>IF(All_Tasks!M127="","",All_Tasks!M127)</f>
        <v/>
      </c>
      <c r="N127" t="str">
        <f>IF(All_Tasks!N127="","",All_Tasks!N127)</f>
        <v/>
      </c>
      <c r="O127" t="str">
        <f>IF(All_Tasks!O127="","",All_Tasks!O127)</f>
        <v/>
      </c>
      <c r="P127" s="181">
        <f>IF(All_Tasks!P127="",0,All_Tasks!P127)</f>
        <v>0</v>
      </c>
      <c r="Q127" s="181">
        <f>IF(All_Tasks!Q127="",0,All_Tasks!Q127)</f>
        <v>0</v>
      </c>
      <c r="R127" s="181">
        <f>IF(All_Tasks!R127="",0,All_Tasks!R127)</f>
        <v>0</v>
      </c>
      <c r="S127" s="181" t="str">
        <f>IF(All_Tasks!S127="","",All_Tasks!S127)</f>
        <v/>
      </c>
      <c r="T127" t="str">
        <f>IF(All_Tasks!T127="","",All_Tasks!T127)</f>
        <v/>
      </c>
      <c r="U127" t="str">
        <f>IF(All_Tasks!U127="","",All_Tasks!U127)</f>
        <v/>
      </c>
      <c r="V127">
        <f>IF(A127="",0,IFERROR(MATCH(A127,Scope_Labor_Rates!$A$6:$A$46,0)+5,0))</f>
        <v>0</v>
      </c>
      <c r="W127" s="178">
        <f>IF(V127&gt;0,INDEX(Scope_Labor_Rates!$C$6:$C$46,V127-5),0)</f>
        <v>0</v>
      </c>
      <c r="X127" s="178">
        <f>IF(V127&gt;0,INDEX(Scope_Labor_Rates!$C$6:$C$46,V127-5),0)</f>
        <v>0</v>
      </c>
      <c r="Y127" s="180">
        <f>IF(V127&gt;0,INDEX(Scope_Labor_Rates!$S$6:$S$46,V127-5),0)</f>
        <v>0</v>
      </c>
      <c r="Z127" s="180">
        <f>IF(V127&gt;0,INDEX(Scope_Labor_Rates!$R$6:$R$46,V127-5),1)</f>
        <v>1</v>
      </c>
      <c r="AA127" s="231">
        <f t="shared" si="9"/>
        <v>0</v>
      </c>
      <c r="AB127" t="str">
        <f t="shared" si="10"/>
        <v/>
      </c>
      <c r="AC127" s="178" t="str">
        <f t="shared" si="11"/>
        <v/>
      </c>
      <c r="AD127" s="181">
        <f t="shared" si="12"/>
        <v>0</v>
      </c>
      <c r="AE127" s="178">
        <f>IF(V127&gt;0,P127*INDEX(Scope_Labor_Rates!$E$6:$E$46,V127-5),0)</f>
        <v>0</v>
      </c>
      <c r="AF127" s="181">
        <f>IF(V127&gt;0,AE127*INDEX(Scope_Labor_Rates!$D$6:$D$46,V127-5)*AA127,0)</f>
        <v>0</v>
      </c>
      <c r="AG127" s="178">
        <f>IF(V127&gt;0,P127*INDEX(Scope_Labor_Rates!$G$6:$G$46,V127-5),0)</f>
        <v>0</v>
      </c>
      <c r="AH127" s="181">
        <f>IF(V127&gt;0,AG127*INDEX(Scope_Labor_Rates!$F$6:$F$46,V127-5)*AA127,0)</f>
        <v>0</v>
      </c>
      <c r="AI127" s="178">
        <f>IF(V127&gt;0,P127*INDEX(Scope_Labor_Rates!$I$6:$I$46,V127-5),0)</f>
        <v>0</v>
      </c>
      <c r="AJ127" s="181">
        <f>IF(V127&gt;0,AI127*INDEX(Scope_Labor_Rates!$H$6:$H$46,V127-5)*AA127,0)</f>
        <v>0</v>
      </c>
      <c r="AK127" s="178">
        <f>IF(V127&gt;0,P127*INDEX(Scope_Labor_Rates!$K$6:$K$46,V127-5),0)</f>
        <v>0</v>
      </c>
      <c r="AL127" s="181">
        <f>IF(V127&gt;0,AK127*INDEX(Scope_Labor_Rates!$J$6:$J$46,V127-5)*AA127,0)</f>
        <v>0</v>
      </c>
      <c r="AM127" s="178">
        <f>IF(V127&gt;0,P127*INDEX(Scope_Labor_Rates!$M$6:$M$46,V127-5),0)</f>
        <v>0</v>
      </c>
      <c r="AN127" s="178">
        <f>IF(V127&gt;0,AM127*INDEX(Scope_Labor_Rates!$L$6:$L$46,V127-5)*AA127,0)</f>
        <v>0</v>
      </c>
      <c r="AO127" s="178">
        <f>IF(V127&gt;0,P127*INDEX(Scope_Labor_Rates!$O$6:$O$46,V127-5)*AA127,0)</f>
        <v>0</v>
      </c>
      <c r="AP127" s="181">
        <f>IF(V127&gt;0,P127*INDEX(Scope_Labor_Rates!$Q$6:$Q$46,V127-5)*AA127,0)</f>
        <v>0</v>
      </c>
      <c r="AQ127" s="178">
        <f t="shared" si="13"/>
        <v>0</v>
      </c>
      <c r="AR127" s="178">
        <f t="shared" si="14"/>
        <v>0</v>
      </c>
      <c r="AS127" s="178">
        <f t="shared" si="15"/>
        <v>0</v>
      </c>
      <c r="AT127" s="178">
        <f t="shared" si="16"/>
        <v>0</v>
      </c>
      <c r="AU127">
        <f t="shared" si="17"/>
        <v>0</v>
      </c>
    </row>
    <row r="128" spans="1:47">
      <c r="A128" t="str">
        <f>IF(All_Tasks!A128="","",All_Tasks!A128)</f>
        <v/>
      </c>
      <c r="B128" t="str">
        <f>IF(All_Tasks!B128="","",All_Tasks!B128)</f>
        <v/>
      </c>
      <c r="C128" t="str">
        <f>IF(All_Tasks!C128="","",All_Tasks!C128)</f>
        <v/>
      </c>
      <c r="D128" t="str">
        <f>IF(All_Tasks!D128="","",All_Tasks!D128)</f>
        <v/>
      </c>
      <c r="E128" t="str">
        <f>IF(All_Tasks!V128&lt;&gt;"",All_Tasks!V128,IF(All_Tasks!E128&lt;&gt;"",All_Tasks!E128,""))</f>
        <v/>
      </c>
      <c r="F128" t="str">
        <f>IF(All_Tasks!F128="","",All_Tasks!F128)</f>
        <v/>
      </c>
      <c r="G128" t="str">
        <f>IF(All_Tasks!G128="","",All_Tasks!G128)</f>
        <v/>
      </c>
      <c r="H128" s="231" t="str">
        <f>IF(All_Tasks!H128="","",All_Tasks!H128)</f>
        <v/>
      </c>
      <c r="I128" t="str">
        <f>IF(All_Tasks!I128="","",All_Tasks!I128)</f>
        <v/>
      </c>
      <c r="J128" t="str">
        <f>IF(All_Tasks!J128="","",All_Tasks!J128)</f>
        <v/>
      </c>
      <c r="K128" t="str">
        <f>IF(All_Tasks!K128="","",All_Tasks!K128)</f>
        <v/>
      </c>
      <c r="L128" s="231" t="str">
        <f>IF(All_Tasks!L128="","",All_Tasks!L128)</f>
        <v/>
      </c>
      <c r="M128" t="str">
        <f>IF(All_Tasks!M128="","",All_Tasks!M128)</f>
        <v/>
      </c>
      <c r="N128" t="str">
        <f>IF(All_Tasks!N128="","",All_Tasks!N128)</f>
        <v/>
      </c>
      <c r="O128" t="str">
        <f>IF(All_Tasks!O128="","",All_Tasks!O128)</f>
        <v/>
      </c>
      <c r="P128" s="181">
        <f>IF(All_Tasks!P128="",0,All_Tasks!P128)</f>
        <v>0</v>
      </c>
      <c r="Q128" s="181">
        <f>IF(All_Tasks!Q128="",0,All_Tasks!Q128)</f>
        <v>0</v>
      </c>
      <c r="R128" s="181">
        <f>IF(All_Tasks!R128="",0,All_Tasks!R128)</f>
        <v>0</v>
      </c>
      <c r="S128" s="181" t="str">
        <f>IF(All_Tasks!S128="","",All_Tasks!S128)</f>
        <v/>
      </c>
      <c r="T128" t="str">
        <f>IF(All_Tasks!T128="","",All_Tasks!T128)</f>
        <v/>
      </c>
      <c r="U128" t="str">
        <f>IF(All_Tasks!U128="","",All_Tasks!U128)</f>
        <v/>
      </c>
      <c r="V128">
        <f>IF(A128="",0,IFERROR(MATCH(A128,Scope_Labor_Rates!$A$6:$A$46,0)+5,0))</f>
        <v>0</v>
      </c>
      <c r="W128" s="178">
        <f>IF(V128&gt;0,INDEX(Scope_Labor_Rates!$C$6:$C$46,V128-5),0)</f>
        <v>0</v>
      </c>
      <c r="X128" s="178">
        <f>IF(V128&gt;0,INDEX(Scope_Labor_Rates!$C$6:$C$46,V128-5),0)</f>
        <v>0</v>
      </c>
      <c r="Y128" s="180">
        <f>IF(V128&gt;0,INDEX(Scope_Labor_Rates!$S$6:$S$46,V128-5),0)</f>
        <v>0</v>
      </c>
      <c r="Z128" s="180">
        <f>IF(V128&gt;0,INDEX(Scope_Labor_Rates!$R$6:$R$46,V128-5),1)</f>
        <v>1</v>
      </c>
      <c r="AA128" s="231">
        <f t="shared" si="9"/>
        <v>0</v>
      </c>
      <c r="AB128" t="str">
        <f t="shared" si="10"/>
        <v/>
      </c>
      <c r="AC128" s="178" t="str">
        <f t="shared" si="11"/>
        <v/>
      </c>
      <c r="AD128" s="181">
        <f t="shared" si="12"/>
        <v>0</v>
      </c>
      <c r="AE128" s="178">
        <f>IF(V128&gt;0,P128*INDEX(Scope_Labor_Rates!$E$6:$E$46,V128-5),0)</f>
        <v>0</v>
      </c>
      <c r="AF128" s="181">
        <f>IF(V128&gt;0,AE128*INDEX(Scope_Labor_Rates!$D$6:$D$46,V128-5)*AA128,0)</f>
        <v>0</v>
      </c>
      <c r="AG128" s="178">
        <f>IF(V128&gt;0,P128*INDEX(Scope_Labor_Rates!$G$6:$G$46,V128-5),0)</f>
        <v>0</v>
      </c>
      <c r="AH128" s="181">
        <f>IF(V128&gt;0,AG128*INDEX(Scope_Labor_Rates!$F$6:$F$46,V128-5)*AA128,0)</f>
        <v>0</v>
      </c>
      <c r="AI128" s="178">
        <f>IF(V128&gt;0,P128*INDEX(Scope_Labor_Rates!$I$6:$I$46,V128-5),0)</f>
        <v>0</v>
      </c>
      <c r="AJ128" s="181">
        <f>IF(V128&gt;0,AI128*INDEX(Scope_Labor_Rates!$H$6:$H$46,V128-5)*AA128,0)</f>
        <v>0</v>
      </c>
      <c r="AK128" s="178">
        <f>IF(V128&gt;0,P128*INDEX(Scope_Labor_Rates!$K$6:$K$46,V128-5),0)</f>
        <v>0</v>
      </c>
      <c r="AL128" s="181">
        <f>IF(V128&gt;0,AK128*INDEX(Scope_Labor_Rates!$J$6:$J$46,V128-5)*AA128,0)</f>
        <v>0</v>
      </c>
      <c r="AM128" s="178">
        <f>IF(V128&gt;0,P128*INDEX(Scope_Labor_Rates!$M$6:$M$46,V128-5),0)</f>
        <v>0</v>
      </c>
      <c r="AN128" s="178">
        <f>IF(V128&gt;0,AM128*INDEX(Scope_Labor_Rates!$L$6:$L$46,V128-5)*AA128,0)</f>
        <v>0</v>
      </c>
      <c r="AO128" s="178">
        <f>IF(V128&gt;0,P128*INDEX(Scope_Labor_Rates!$O$6:$O$46,V128-5)*AA128,0)</f>
        <v>0</v>
      </c>
      <c r="AP128" s="181">
        <f>IF(V128&gt;0,P128*INDEX(Scope_Labor_Rates!$Q$6:$Q$46,V128-5)*AA128,0)</f>
        <v>0</v>
      </c>
      <c r="AQ128" s="178">
        <f t="shared" si="13"/>
        <v>0</v>
      </c>
      <c r="AR128" s="178">
        <f t="shared" si="14"/>
        <v>0</v>
      </c>
      <c r="AS128" s="178">
        <f t="shared" si="15"/>
        <v>0</v>
      </c>
      <c r="AT128" s="178">
        <f t="shared" si="16"/>
        <v>0</v>
      </c>
      <c r="AU128">
        <f t="shared" si="17"/>
        <v>0</v>
      </c>
    </row>
    <row r="129" spans="1:47">
      <c r="A129" t="str">
        <f>IF(All_Tasks!A129="","",All_Tasks!A129)</f>
        <v/>
      </c>
      <c r="B129" t="str">
        <f>IF(All_Tasks!B129="","",All_Tasks!B129)</f>
        <v/>
      </c>
      <c r="C129" t="str">
        <f>IF(All_Tasks!C129="","",All_Tasks!C129)</f>
        <v/>
      </c>
      <c r="D129" t="str">
        <f>IF(All_Tasks!D129="","",All_Tasks!D129)</f>
        <v/>
      </c>
      <c r="E129" t="str">
        <f>IF(All_Tasks!V129&lt;&gt;"",All_Tasks!V129,IF(All_Tasks!E129&lt;&gt;"",All_Tasks!E129,""))</f>
        <v/>
      </c>
      <c r="F129" t="str">
        <f>IF(All_Tasks!F129="","",All_Tasks!F129)</f>
        <v/>
      </c>
      <c r="G129" t="str">
        <f>IF(All_Tasks!G129="","",All_Tasks!G129)</f>
        <v/>
      </c>
      <c r="H129" s="231" t="str">
        <f>IF(All_Tasks!H129="","",All_Tasks!H129)</f>
        <v/>
      </c>
      <c r="I129" t="str">
        <f>IF(All_Tasks!I129="","",All_Tasks!I129)</f>
        <v/>
      </c>
      <c r="J129" t="str">
        <f>IF(All_Tasks!J129="","",All_Tasks!J129)</f>
        <v/>
      </c>
      <c r="K129" t="str">
        <f>IF(All_Tasks!K129="","",All_Tasks!K129)</f>
        <v/>
      </c>
      <c r="L129" s="231" t="str">
        <f>IF(All_Tasks!L129="","",All_Tasks!L129)</f>
        <v/>
      </c>
      <c r="M129" t="str">
        <f>IF(All_Tasks!M129="","",All_Tasks!M129)</f>
        <v/>
      </c>
      <c r="N129" t="str">
        <f>IF(All_Tasks!N129="","",All_Tasks!N129)</f>
        <v/>
      </c>
      <c r="O129" t="str">
        <f>IF(All_Tasks!O129="","",All_Tasks!O129)</f>
        <v/>
      </c>
      <c r="P129" s="181">
        <f>IF(All_Tasks!P129="",0,All_Tasks!P129)</f>
        <v>0</v>
      </c>
      <c r="Q129" s="181">
        <f>IF(All_Tasks!Q129="",0,All_Tasks!Q129)</f>
        <v>0</v>
      </c>
      <c r="R129" s="181">
        <f>IF(All_Tasks!R129="",0,All_Tasks!R129)</f>
        <v>0</v>
      </c>
      <c r="S129" s="181" t="str">
        <f>IF(All_Tasks!S129="","",All_Tasks!S129)</f>
        <v/>
      </c>
      <c r="T129" t="str">
        <f>IF(All_Tasks!T129="","",All_Tasks!T129)</f>
        <v/>
      </c>
      <c r="U129" t="str">
        <f>IF(All_Tasks!U129="","",All_Tasks!U129)</f>
        <v/>
      </c>
      <c r="V129">
        <f>IF(A129="",0,IFERROR(MATCH(A129,Scope_Labor_Rates!$A$6:$A$46,0)+5,0))</f>
        <v>0</v>
      </c>
      <c r="W129" s="178">
        <f>IF(V129&gt;0,INDEX(Scope_Labor_Rates!$C$6:$C$46,V129-5),0)</f>
        <v>0</v>
      </c>
      <c r="X129" s="178">
        <f>IF(V129&gt;0,INDEX(Scope_Labor_Rates!$C$6:$C$46,V129-5),0)</f>
        <v>0</v>
      </c>
      <c r="Y129" s="180">
        <f>IF(V129&gt;0,INDEX(Scope_Labor_Rates!$S$6:$S$46,V129-5),0)</f>
        <v>0</v>
      </c>
      <c r="Z129" s="180">
        <f>IF(V129&gt;0,INDEX(Scope_Labor_Rates!$R$6:$R$46,V129-5),1)</f>
        <v>1</v>
      </c>
      <c r="AA129" s="231">
        <f t="shared" si="9"/>
        <v>0</v>
      </c>
      <c r="AB129" t="str">
        <f t="shared" si="10"/>
        <v/>
      </c>
      <c r="AC129" s="178" t="str">
        <f t="shared" si="11"/>
        <v/>
      </c>
      <c r="AD129" s="181">
        <f t="shared" si="12"/>
        <v>0</v>
      </c>
      <c r="AE129" s="178">
        <f>IF(V129&gt;0,P129*INDEX(Scope_Labor_Rates!$E$6:$E$46,V129-5),0)</f>
        <v>0</v>
      </c>
      <c r="AF129" s="181">
        <f>IF(V129&gt;0,AE129*INDEX(Scope_Labor_Rates!$D$6:$D$46,V129-5)*AA129,0)</f>
        <v>0</v>
      </c>
      <c r="AG129" s="178">
        <f>IF(V129&gt;0,P129*INDEX(Scope_Labor_Rates!$G$6:$G$46,V129-5),0)</f>
        <v>0</v>
      </c>
      <c r="AH129" s="181">
        <f>IF(V129&gt;0,AG129*INDEX(Scope_Labor_Rates!$F$6:$F$46,V129-5)*AA129,0)</f>
        <v>0</v>
      </c>
      <c r="AI129" s="178">
        <f>IF(V129&gt;0,P129*INDEX(Scope_Labor_Rates!$I$6:$I$46,V129-5),0)</f>
        <v>0</v>
      </c>
      <c r="AJ129" s="181">
        <f>IF(V129&gt;0,AI129*INDEX(Scope_Labor_Rates!$H$6:$H$46,V129-5)*AA129,0)</f>
        <v>0</v>
      </c>
      <c r="AK129" s="178">
        <f>IF(V129&gt;0,P129*INDEX(Scope_Labor_Rates!$K$6:$K$46,V129-5),0)</f>
        <v>0</v>
      </c>
      <c r="AL129" s="181">
        <f>IF(V129&gt;0,AK129*INDEX(Scope_Labor_Rates!$J$6:$J$46,V129-5)*AA129,0)</f>
        <v>0</v>
      </c>
      <c r="AM129" s="178">
        <f>IF(V129&gt;0,P129*INDEX(Scope_Labor_Rates!$M$6:$M$46,V129-5),0)</f>
        <v>0</v>
      </c>
      <c r="AN129" s="178">
        <f>IF(V129&gt;0,AM129*INDEX(Scope_Labor_Rates!$L$6:$L$46,V129-5)*AA129,0)</f>
        <v>0</v>
      </c>
      <c r="AO129" s="178">
        <f>IF(V129&gt;0,P129*INDEX(Scope_Labor_Rates!$O$6:$O$46,V129-5)*AA129,0)</f>
        <v>0</v>
      </c>
      <c r="AP129" s="181">
        <f>IF(V129&gt;0,P129*INDEX(Scope_Labor_Rates!$Q$6:$Q$46,V129-5)*AA129,0)</f>
        <v>0</v>
      </c>
      <c r="AQ129" s="178">
        <f t="shared" si="13"/>
        <v>0</v>
      </c>
      <c r="AR129" s="178">
        <f t="shared" si="14"/>
        <v>0</v>
      </c>
      <c r="AS129" s="178">
        <f t="shared" si="15"/>
        <v>0</v>
      </c>
      <c r="AT129" s="178">
        <f t="shared" si="16"/>
        <v>0</v>
      </c>
      <c r="AU129">
        <f t="shared" si="17"/>
        <v>0</v>
      </c>
    </row>
    <row r="130" spans="1:47">
      <c r="A130" t="str">
        <f>IF(All_Tasks!A130="","",All_Tasks!A130)</f>
        <v/>
      </c>
      <c r="B130" t="str">
        <f>IF(All_Tasks!B130="","",All_Tasks!B130)</f>
        <v/>
      </c>
      <c r="C130" t="str">
        <f>IF(All_Tasks!C130="","",All_Tasks!C130)</f>
        <v/>
      </c>
      <c r="D130" t="str">
        <f>IF(All_Tasks!D130="","",All_Tasks!D130)</f>
        <v/>
      </c>
      <c r="E130" t="str">
        <f>IF(All_Tasks!V130&lt;&gt;"",All_Tasks!V130,IF(All_Tasks!E130&lt;&gt;"",All_Tasks!E130,""))</f>
        <v/>
      </c>
      <c r="F130" t="str">
        <f>IF(All_Tasks!F130="","",All_Tasks!F130)</f>
        <v/>
      </c>
      <c r="G130" t="str">
        <f>IF(All_Tasks!G130="","",All_Tasks!G130)</f>
        <v/>
      </c>
      <c r="H130" s="231" t="str">
        <f>IF(All_Tasks!H130="","",All_Tasks!H130)</f>
        <v/>
      </c>
      <c r="I130" t="str">
        <f>IF(All_Tasks!I130="","",All_Tasks!I130)</f>
        <v/>
      </c>
      <c r="J130" t="str">
        <f>IF(All_Tasks!J130="","",All_Tasks!J130)</f>
        <v/>
      </c>
      <c r="K130" t="str">
        <f>IF(All_Tasks!K130="","",All_Tasks!K130)</f>
        <v/>
      </c>
      <c r="L130" s="231" t="str">
        <f>IF(All_Tasks!L130="","",All_Tasks!L130)</f>
        <v/>
      </c>
      <c r="M130" t="str">
        <f>IF(All_Tasks!M130="","",All_Tasks!M130)</f>
        <v/>
      </c>
      <c r="N130" t="str">
        <f>IF(All_Tasks!N130="","",All_Tasks!N130)</f>
        <v/>
      </c>
      <c r="O130" t="str">
        <f>IF(All_Tasks!O130="","",All_Tasks!O130)</f>
        <v/>
      </c>
      <c r="P130" s="181">
        <f>IF(All_Tasks!P130="",0,All_Tasks!P130)</f>
        <v>0</v>
      </c>
      <c r="Q130" s="181">
        <f>IF(All_Tasks!Q130="",0,All_Tasks!Q130)</f>
        <v>0</v>
      </c>
      <c r="R130" s="181">
        <f>IF(All_Tasks!R130="",0,All_Tasks!R130)</f>
        <v>0</v>
      </c>
      <c r="S130" s="181" t="str">
        <f>IF(All_Tasks!S130="","",All_Tasks!S130)</f>
        <v/>
      </c>
      <c r="T130" t="str">
        <f>IF(All_Tasks!T130="","",All_Tasks!T130)</f>
        <v/>
      </c>
      <c r="U130" t="str">
        <f>IF(All_Tasks!U130="","",All_Tasks!U130)</f>
        <v/>
      </c>
      <c r="V130">
        <f>IF(A130="",0,IFERROR(MATCH(A130,Scope_Labor_Rates!$A$6:$A$46,0)+5,0))</f>
        <v>0</v>
      </c>
      <c r="W130" s="178">
        <f>IF(V130&gt;0,INDEX(Scope_Labor_Rates!$C$6:$C$46,V130-5),0)</f>
        <v>0</v>
      </c>
      <c r="X130" s="178">
        <f>IF(V130&gt;0,INDEX(Scope_Labor_Rates!$C$6:$C$46,V130-5),0)</f>
        <v>0</v>
      </c>
      <c r="Y130" s="180">
        <f>IF(V130&gt;0,INDEX(Scope_Labor_Rates!$S$6:$S$46,V130-5),0)</f>
        <v>0</v>
      </c>
      <c r="Z130" s="180">
        <f>IF(V130&gt;0,INDEX(Scope_Labor_Rates!$R$6:$R$46,V130-5),1)</f>
        <v>1</v>
      </c>
      <c r="AA130" s="231">
        <f t="shared" ref="AA130:AA193" si="18">IF(OR(L130&lt;&gt;"",UPPER(S130)="COMPLETED"),1,0)</f>
        <v>0</v>
      </c>
      <c r="AB130" t="str">
        <f t="shared" ref="AB130:AB193" si="19">IF(L130="","",L130-WEEKDAY(L130,3)+6)</f>
        <v/>
      </c>
      <c r="AC130" s="178" t="str">
        <f t="shared" ref="AC130:AC193" si="20">IF(AB130="","",IF(DAY(AB130)&lt;=23,TEXT(AB130,"MMM-yyyy"),TEXT(EOMONTH(AB130,0)+1,"MMM-yyyy")))</f>
        <v/>
      </c>
      <c r="AD130" s="181">
        <f t="shared" ref="AD130:AD193" si="21">P130*X130*AA130</f>
        <v>0</v>
      </c>
      <c r="AE130" s="178">
        <f>IF(V130&gt;0,P130*INDEX(Scope_Labor_Rates!$E$6:$E$46,V130-5),0)</f>
        <v>0</v>
      </c>
      <c r="AF130" s="181">
        <f>IF(V130&gt;0,AE130*INDEX(Scope_Labor_Rates!$D$6:$D$46,V130-5)*AA130,0)</f>
        <v>0</v>
      </c>
      <c r="AG130" s="178">
        <f>IF(V130&gt;0,P130*INDEX(Scope_Labor_Rates!$G$6:$G$46,V130-5),0)</f>
        <v>0</v>
      </c>
      <c r="AH130" s="181">
        <f>IF(V130&gt;0,AG130*INDEX(Scope_Labor_Rates!$F$6:$F$46,V130-5)*AA130,0)</f>
        <v>0</v>
      </c>
      <c r="AI130" s="178">
        <f>IF(V130&gt;0,P130*INDEX(Scope_Labor_Rates!$I$6:$I$46,V130-5),0)</f>
        <v>0</v>
      </c>
      <c r="AJ130" s="181">
        <f>IF(V130&gt;0,AI130*INDEX(Scope_Labor_Rates!$H$6:$H$46,V130-5)*AA130,0)</f>
        <v>0</v>
      </c>
      <c r="AK130" s="178">
        <f>IF(V130&gt;0,P130*INDEX(Scope_Labor_Rates!$K$6:$K$46,V130-5),0)</f>
        <v>0</v>
      </c>
      <c r="AL130" s="181">
        <f>IF(V130&gt;0,AK130*INDEX(Scope_Labor_Rates!$J$6:$J$46,V130-5)*AA130,0)</f>
        <v>0</v>
      </c>
      <c r="AM130" s="178">
        <f>IF(V130&gt;0,P130*INDEX(Scope_Labor_Rates!$M$6:$M$46,V130-5),0)</f>
        <v>0</v>
      </c>
      <c r="AN130" s="178">
        <f>IF(V130&gt;0,AM130*INDEX(Scope_Labor_Rates!$L$6:$L$46,V130-5)*AA130,0)</f>
        <v>0</v>
      </c>
      <c r="AO130" s="178">
        <f>IF(V130&gt;0,P130*INDEX(Scope_Labor_Rates!$O$6:$O$46,V130-5)*AA130,0)</f>
        <v>0</v>
      </c>
      <c r="AP130" s="181">
        <f>IF(V130&gt;0,P130*INDEX(Scope_Labor_Rates!$Q$6:$Q$46,V130-5)*AA130,0)</f>
        <v>0</v>
      </c>
      <c r="AQ130" s="178">
        <f t="shared" ref="AQ130:AQ193" si="22">AE130+AG130+AI130+AK130+AM130</f>
        <v>0</v>
      </c>
      <c r="AR130" s="178">
        <f t="shared" ref="AR130:AR193" si="23">AF130+AH130+AJ130+AL130+AN130</f>
        <v>0</v>
      </c>
      <c r="AS130" s="178">
        <f t="shared" ref="AS130:AS193" si="24">AO130+AP130</f>
        <v>0</v>
      </c>
      <c r="AT130" s="178">
        <f t="shared" ref="AT130:AT193" si="25">AD130+AR130+AS130</f>
        <v>0</v>
      </c>
      <c r="AU130">
        <f t="shared" ref="AU130:AU193" si="26">AT130*Z130</f>
        <v>0</v>
      </c>
    </row>
    <row r="131" spans="1:47">
      <c r="A131" t="str">
        <f>IF(All_Tasks!A131="","",All_Tasks!A131)</f>
        <v/>
      </c>
      <c r="B131" t="str">
        <f>IF(All_Tasks!B131="","",All_Tasks!B131)</f>
        <v/>
      </c>
      <c r="C131" t="str">
        <f>IF(All_Tasks!C131="","",All_Tasks!C131)</f>
        <v/>
      </c>
      <c r="D131" t="str">
        <f>IF(All_Tasks!D131="","",All_Tasks!D131)</f>
        <v/>
      </c>
      <c r="E131" t="str">
        <f>IF(All_Tasks!V131&lt;&gt;"",All_Tasks!V131,IF(All_Tasks!E131&lt;&gt;"",All_Tasks!E131,""))</f>
        <v/>
      </c>
      <c r="F131" t="str">
        <f>IF(All_Tasks!F131="","",All_Tasks!F131)</f>
        <v/>
      </c>
      <c r="G131" t="str">
        <f>IF(All_Tasks!G131="","",All_Tasks!G131)</f>
        <v/>
      </c>
      <c r="H131" s="231" t="str">
        <f>IF(All_Tasks!H131="","",All_Tasks!H131)</f>
        <v/>
      </c>
      <c r="I131" t="str">
        <f>IF(All_Tasks!I131="","",All_Tasks!I131)</f>
        <v/>
      </c>
      <c r="J131" t="str">
        <f>IF(All_Tasks!J131="","",All_Tasks!J131)</f>
        <v/>
      </c>
      <c r="K131" t="str">
        <f>IF(All_Tasks!K131="","",All_Tasks!K131)</f>
        <v/>
      </c>
      <c r="L131" s="231" t="str">
        <f>IF(All_Tasks!L131="","",All_Tasks!L131)</f>
        <v/>
      </c>
      <c r="M131" t="str">
        <f>IF(All_Tasks!M131="","",All_Tasks!M131)</f>
        <v/>
      </c>
      <c r="N131" t="str">
        <f>IF(All_Tasks!N131="","",All_Tasks!N131)</f>
        <v/>
      </c>
      <c r="O131" t="str">
        <f>IF(All_Tasks!O131="","",All_Tasks!O131)</f>
        <v/>
      </c>
      <c r="P131" s="181">
        <f>IF(All_Tasks!P131="",0,All_Tasks!P131)</f>
        <v>0</v>
      </c>
      <c r="Q131" s="181">
        <f>IF(All_Tasks!Q131="",0,All_Tasks!Q131)</f>
        <v>0</v>
      </c>
      <c r="R131" s="181">
        <f>IF(All_Tasks!R131="",0,All_Tasks!R131)</f>
        <v>0</v>
      </c>
      <c r="S131" s="181" t="str">
        <f>IF(All_Tasks!S131="","",All_Tasks!S131)</f>
        <v/>
      </c>
      <c r="T131" t="str">
        <f>IF(All_Tasks!T131="","",All_Tasks!T131)</f>
        <v/>
      </c>
      <c r="U131" t="str">
        <f>IF(All_Tasks!U131="","",All_Tasks!U131)</f>
        <v/>
      </c>
      <c r="V131">
        <f>IF(A131="",0,IFERROR(MATCH(A131,Scope_Labor_Rates!$A$6:$A$46,0)+5,0))</f>
        <v>0</v>
      </c>
      <c r="W131" s="178">
        <f>IF(V131&gt;0,INDEX(Scope_Labor_Rates!$C$6:$C$46,V131-5),0)</f>
        <v>0</v>
      </c>
      <c r="X131" s="178">
        <f>IF(V131&gt;0,INDEX(Scope_Labor_Rates!$C$6:$C$46,V131-5),0)</f>
        <v>0</v>
      </c>
      <c r="Y131" s="180">
        <f>IF(V131&gt;0,INDEX(Scope_Labor_Rates!$S$6:$S$46,V131-5),0)</f>
        <v>0</v>
      </c>
      <c r="Z131" s="180">
        <f>IF(V131&gt;0,INDEX(Scope_Labor_Rates!$R$6:$R$46,V131-5),1)</f>
        <v>1</v>
      </c>
      <c r="AA131" s="231">
        <f t="shared" si="18"/>
        <v>0</v>
      </c>
      <c r="AB131" t="str">
        <f t="shared" si="19"/>
        <v/>
      </c>
      <c r="AC131" s="178" t="str">
        <f t="shared" si="20"/>
        <v/>
      </c>
      <c r="AD131" s="181">
        <f t="shared" si="21"/>
        <v>0</v>
      </c>
      <c r="AE131" s="178">
        <f>IF(V131&gt;0,P131*INDEX(Scope_Labor_Rates!$E$6:$E$46,V131-5),0)</f>
        <v>0</v>
      </c>
      <c r="AF131" s="181">
        <f>IF(V131&gt;0,AE131*INDEX(Scope_Labor_Rates!$D$6:$D$46,V131-5)*AA131,0)</f>
        <v>0</v>
      </c>
      <c r="AG131" s="178">
        <f>IF(V131&gt;0,P131*INDEX(Scope_Labor_Rates!$G$6:$G$46,V131-5),0)</f>
        <v>0</v>
      </c>
      <c r="AH131" s="181">
        <f>IF(V131&gt;0,AG131*INDEX(Scope_Labor_Rates!$F$6:$F$46,V131-5)*AA131,0)</f>
        <v>0</v>
      </c>
      <c r="AI131" s="178">
        <f>IF(V131&gt;0,P131*INDEX(Scope_Labor_Rates!$I$6:$I$46,V131-5),0)</f>
        <v>0</v>
      </c>
      <c r="AJ131" s="181">
        <f>IF(V131&gt;0,AI131*INDEX(Scope_Labor_Rates!$H$6:$H$46,V131-5)*AA131,0)</f>
        <v>0</v>
      </c>
      <c r="AK131" s="178">
        <f>IF(V131&gt;0,P131*INDEX(Scope_Labor_Rates!$K$6:$K$46,V131-5),0)</f>
        <v>0</v>
      </c>
      <c r="AL131" s="181">
        <f>IF(V131&gt;0,AK131*INDEX(Scope_Labor_Rates!$J$6:$J$46,V131-5)*AA131,0)</f>
        <v>0</v>
      </c>
      <c r="AM131" s="178">
        <f>IF(V131&gt;0,P131*INDEX(Scope_Labor_Rates!$M$6:$M$46,V131-5),0)</f>
        <v>0</v>
      </c>
      <c r="AN131" s="178">
        <f>IF(V131&gt;0,AM131*INDEX(Scope_Labor_Rates!$L$6:$L$46,V131-5)*AA131,0)</f>
        <v>0</v>
      </c>
      <c r="AO131" s="178">
        <f>IF(V131&gt;0,P131*INDEX(Scope_Labor_Rates!$O$6:$O$46,V131-5)*AA131,0)</f>
        <v>0</v>
      </c>
      <c r="AP131" s="181">
        <f>IF(V131&gt;0,P131*INDEX(Scope_Labor_Rates!$Q$6:$Q$46,V131-5)*AA131,0)</f>
        <v>0</v>
      </c>
      <c r="AQ131" s="178">
        <f t="shared" si="22"/>
        <v>0</v>
      </c>
      <c r="AR131" s="178">
        <f t="shared" si="23"/>
        <v>0</v>
      </c>
      <c r="AS131" s="178">
        <f t="shared" si="24"/>
        <v>0</v>
      </c>
      <c r="AT131" s="178">
        <f t="shared" si="25"/>
        <v>0</v>
      </c>
      <c r="AU131">
        <f t="shared" si="26"/>
        <v>0</v>
      </c>
    </row>
    <row r="132" spans="1:47">
      <c r="A132" t="str">
        <f>IF(All_Tasks!A132="","",All_Tasks!A132)</f>
        <v/>
      </c>
      <c r="B132" t="str">
        <f>IF(All_Tasks!B132="","",All_Tasks!B132)</f>
        <v/>
      </c>
      <c r="C132" t="str">
        <f>IF(All_Tasks!C132="","",All_Tasks!C132)</f>
        <v/>
      </c>
      <c r="D132" t="str">
        <f>IF(All_Tasks!D132="","",All_Tasks!D132)</f>
        <v/>
      </c>
      <c r="E132" t="str">
        <f>IF(All_Tasks!V132&lt;&gt;"",All_Tasks!V132,IF(All_Tasks!E132&lt;&gt;"",All_Tasks!E132,""))</f>
        <v/>
      </c>
      <c r="F132" t="str">
        <f>IF(All_Tasks!F132="","",All_Tasks!F132)</f>
        <v/>
      </c>
      <c r="G132" t="str">
        <f>IF(All_Tasks!G132="","",All_Tasks!G132)</f>
        <v/>
      </c>
      <c r="H132" s="231" t="str">
        <f>IF(All_Tasks!H132="","",All_Tasks!H132)</f>
        <v/>
      </c>
      <c r="I132" t="str">
        <f>IF(All_Tasks!I132="","",All_Tasks!I132)</f>
        <v/>
      </c>
      <c r="J132" t="str">
        <f>IF(All_Tasks!J132="","",All_Tasks!J132)</f>
        <v/>
      </c>
      <c r="K132" t="str">
        <f>IF(All_Tasks!K132="","",All_Tasks!K132)</f>
        <v/>
      </c>
      <c r="L132" s="231" t="str">
        <f>IF(All_Tasks!L132="","",All_Tasks!L132)</f>
        <v/>
      </c>
      <c r="M132" t="str">
        <f>IF(All_Tasks!M132="","",All_Tasks!M132)</f>
        <v/>
      </c>
      <c r="N132" t="str">
        <f>IF(All_Tasks!N132="","",All_Tasks!N132)</f>
        <v/>
      </c>
      <c r="O132" t="str">
        <f>IF(All_Tasks!O132="","",All_Tasks!O132)</f>
        <v/>
      </c>
      <c r="P132" s="181">
        <f>IF(All_Tasks!P132="",0,All_Tasks!P132)</f>
        <v>0</v>
      </c>
      <c r="Q132" s="181">
        <f>IF(All_Tasks!Q132="",0,All_Tasks!Q132)</f>
        <v>0</v>
      </c>
      <c r="R132" s="181">
        <f>IF(All_Tasks!R132="",0,All_Tasks!R132)</f>
        <v>0</v>
      </c>
      <c r="S132" s="181" t="str">
        <f>IF(All_Tasks!S132="","",All_Tasks!S132)</f>
        <v/>
      </c>
      <c r="T132" t="str">
        <f>IF(All_Tasks!T132="","",All_Tasks!T132)</f>
        <v/>
      </c>
      <c r="U132" t="str">
        <f>IF(All_Tasks!U132="","",All_Tasks!U132)</f>
        <v/>
      </c>
      <c r="V132">
        <f>IF(A132="",0,IFERROR(MATCH(A132,Scope_Labor_Rates!$A$6:$A$46,0)+5,0))</f>
        <v>0</v>
      </c>
      <c r="W132" s="178">
        <f>IF(V132&gt;0,INDEX(Scope_Labor_Rates!$C$6:$C$46,V132-5),0)</f>
        <v>0</v>
      </c>
      <c r="X132" s="178">
        <f>IF(V132&gt;0,INDEX(Scope_Labor_Rates!$C$6:$C$46,V132-5),0)</f>
        <v>0</v>
      </c>
      <c r="Y132" s="180">
        <f>IF(V132&gt;0,INDEX(Scope_Labor_Rates!$S$6:$S$46,V132-5),0)</f>
        <v>0</v>
      </c>
      <c r="Z132" s="180">
        <f>IF(V132&gt;0,INDEX(Scope_Labor_Rates!$R$6:$R$46,V132-5),1)</f>
        <v>1</v>
      </c>
      <c r="AA132" s="231">
        <f t="shared" si="18"/>
        <v>0</v>
      </c>
      <c r="AB132" t="str">
        <f t="shared" si="19"/>
        <v/>
      </c>
      <c r="AC132" s="178" t="str">
        <f t="shared" si="20"/>
        <v/>
      </c>
      <c r="AD132" s="181">
        <f t="shared" si="21"/>
        <v>0</v>
      </c>
      <c r="AE132" s="178">
        <f>IF(V132&gt;0,P132*INDEX(Scope_Labor_Rates!$E$6:$E$46,V132-5),0)</f>
        <v>0</v>
      </c>
      <c r="AF132" s="181">
        <f>IF(V132&gt;0,AE132*INDEX(Scope_Labor_Rates!$D$6:$D$46,V132-5)*AA132,0)</f>
        <v>0</v>
      </c>
      <c r="AG132" s="178">
        <f>IF(V132&gt;0,P132*INDEX(Scope_Labor_Rates!$G$6:$G$46,V132-5),0)</f>
        <v>0</v>
      </c>
      <c r="AH132" s="181">
        <f>IF(V132&gt;0,AG132*INDEX(Scope_Labor_Rates!$F$6:$F$46,V132-5)*AA132,0)</f>
        <v>0</v>
      </c>
      <c r="AI132" s="178">
        <f>IF(V132&gt;0,P132*INDEX(Scope_Labor_Rates!$I$6:$I$46,V132-5),0)</f>
        <v>0</v>
      </c>
      <c r="AJ132" s="181">
        <f>IF(V132&gt;0,AI132*INDEX(Scope_Labor_Rates!$H$6:$H$46,V132-5)*AA132,0)</f>
        <v>0</v>
      </c>
      <c r="AK132" s="178">
        <f>IF(V132&gt;0,P132*INDEX(Scope_Labor_Rates!$K$6:$K$46,V132-5),0)</f>
        <v>0</v>
      </c>
      <c r="AL132" s="181">
        <f>IF(V132&gt;0,AK132*INDEX(Scope_Labor_Rates!$J$6:$J$46,V132-5)*AA132,0)</f>
        <v>0</v>
      </c>
      <c r="AM132" s="178">
        <f>IF(V132&gt;0,P132*INDEX(Scope_Labor_Rates!$M$6:$M$46,V132-5),0)</f>
        <v>0</v>
      </c>
      <c r="AN132" s="178">
        <f>IF(V132&gt;0,AM132*INDEX(Scope_Labor_Rates!$L$6:$L$46,V132-5)*AA132,0)</f>
        <v>0</v>
      </c>
      <c r="AO132" s="178">
        <f>IF(V132&gt;0,P132*INDEX(Scope_Labor_Rates!$O$6:$O$46,V132-5)*AA132,0)</f>
        <v>0</v>
      </c>
      <c r="AP132" s="181">
        <f>IF(V132&gt;0,P132*INDEX(Scope_Labor_Rates!$Q$6:$Q$46,V132-5)*AA132,0)</f>
        <v>0</v>
      </c>
      <c r="AQ132" s="178">
        <f t="shared" si="22"/>
        <v>0</v>
      </c>
      <c r="AR132" s="178">
        <f t="shared" si="23"/>
        <v>0</v>
      </c>
      <c r="AS132" s="178">
        <f t="shared" si="24"/>
        <v>0</v>
      </c>
      <c r="AT132" s="178">
        <f t="shared" si="25"/>
        <v>0</v>
      </c>
      <c r="AU132">
        <f t="shared" si="26"/>
        <v>0</v>
      </c>
    </row>
    <row r="133" spans="1:47">
      <c r="A133" t="str">
        <f>IF(All_Tasks!A133="","",All_Tasks!A133)</f>
        <v/>
      </c>
      <c r="B133" t="str">
        <f>IF(All_Tasks!B133="","",All_Tasks!B133)</f>
        <v/>
      </c>
      <c r="C133" t="str">
        <f>IF(All_Tasks!C133="","",All_Tasks!C133)</f>
        <v/>
      </c>
      <c r="D133" t="str">
        <f>IF(All_Tasks!D133="","",All_Tasks!D133)</f>
        <v/>
      </c>
      <c r="E133" t="str">
        <f>IF(All_Tasks!V133&lt;&gt;"",All_Tasks!V133,IF(All_Tasks!E133&lt;&gt;"",All_Tasks!E133,""))</f>
        <v/>
      </c>
      <c r="F133" t="str">
        <f>IF(All_Tasks!F133="","",All_Tasks!F133)</f>
        <v/>
      </c>
      <c r="G133" t="str">
        <f>IF(All_Tasks!G133="","",All_Tasks!G133)</f>
        <v/>
      </c>
      <c r="H133" s="231" t="str">
        <f>IF(All_Tasks!H133="","",All_Tasks!H133)</f>
        <v/>
      </c>
      <c r="I133" t="str">
        <f>IF(All_Tasks!I133="","",All_Tasks!I133)</f>
        <v/>
      </c>
      <c r="J133" t="str">
        <f>IF(All_Tasks!J133="","",All_Tasks!J133)</f>
        <v/>
      </c>
      <c r="K133" t="str">
        <f>IF(All_Tasks!K133="","",All_Tasks!K133)</f>
        <v/>
      </c>
      <c r="L133" s="231" t="str">
        <f>IF(All_Tasks!L133="","",All_Tasks!L133)</f>
        <v/>
      </c>
      <c r="M133" t="str">
        <f>IF(All_Tasks!M133="","",All_Tasks!M133)</f>
        <v/>
      </c>
      <c r="N133" t="str">
        <f>IF(All_Tasks!N133="","",All_Tasks!N133)</f>
        <v/>
      </c>
      <c r="O133" t="str">
        <f>IF(All_Tasks!O133="","",All_Tasks!O133)</f>
        <v/>
      </c>
      <c r="P133" s="181">
        <f>IF(All_Tasks!P133="",0,All_Tasks!P133)</f>
        <v>0</v>
      </c>
      <c r="Q133" s="181">
        <f>IF(All_Tasks!Q133="",0,All_Tasks!Q133)</f>
        <v>0</v>
      </c>
      <c r="R133" s="181">
        <f>IF(All_Tasks!R133="",0,All_Tasks!R133)</f>
        <v>0</v>
      </c>
      <c r="S133" s="181" t="str">
        <f>IF(All_Tasks!S133="","",All_Tasks!S133)</f>
        <v/>
      </c>
      <c r="T133" t="str">
        <f>IF(All_Tasks!T133="","",All_Tasks!T133)</f>
        <v/>
      </c>
      <c r="U133" t="str">
        <f>IF(All_Tasks!U133="","",All_Tasks!U133)</f>
        <v/>
      </c>
      <c r="V133">
        <f>IF(A133="",0,IFERROR(MATCH(A133,Scope_Labor_Rates!$A$6:$A$46,0)+5,0))</f>
        <v>0</v>
      </c>
      <c r="W133" s="178">
        <f>IF(V133&gt;0,INDEX(Scope_Labor_Rates!$C$6:$C$46,V133-5),0)</f>
        <v>0</v>
      </c>
      <c r="X133" s="178">
        <f>IF(V133&gt;0,INDEX(Scope_Labor_Rates!$C$6:$C$46,V133-5),0)</f>
        <v>0</v>
      </c>
      <c r="Y133" s="180">
        <f>IF(V133&gt;0,INDEX(Scope_Labor_Rates!$S$6:$S$46,V133-5),0)</f>
        <v>0</v>
      </c>
      <c r="Z133" s="180">
        <f>IF(V133&gt;0,INDEX(Scope_Labor_Rates!$R$6:$R$46,V133-5),1)</f>
        <v>1</v>
      </c>
      <c r="AA133" s="231">
        <f t="shared" si="18"/>
        <v>0</v>
      </c>
      <c r="AB133" t="str">
        <f t="shared" si="19"/>
        <v/>
      </c>
      <c r="AC133" s="178" t="str">
        <f t="shared" si="20"/>
        <v/>
      </c>
      <c r="AD133" s="181">
        <f t="shared" si="21"/>
        <v>0</v>
      </c>
      <c r="AE133" s="178">
        <f>IF(V133&gt;0,P133*INDEX(Scope_Labor_Rates!$E$6:$E$46,V133-5),0)</f>
        <v>0</v>
      </c>
      <c r="AF133" s="181">
        <f>IF(V133&gt;0,AE133*INDEX(Scope_Labor_Rates!$D$6:$D$46,V133-5)*AA133,0)</f>
        <v>0</v>
      </c>
      <c r="AG133" s="178">
        <f>IF(V133&gt;0,P133*INDEX(Scope_Labor_Rates!$G$6:$G$46,V133-5),0)</f>
        <v>0</v>
      </c>
      <c r="AH133" s="181">
        <f>IF(V133&gt;0,AG133*INDEX(Scope_Labor_Rates!$F$6:$F$46,V133-5)*AA133,0)</f>
        <v>0</v>
      </c>
      <c r="AI133" s="178">
        <f>IF(V133&gt;0,P133*INDEX(Scope_Labor_Rates!$I$6:$I$46,V133-5),0)</f>
        <v>0</v>
      </c>
      <c r="AJ133" s="181">
        <f>IF(V133&gt;0,AI133*INDEX(Scope_Labor_Rates!$H$6:$H$46,V133-5)*AA133,0)</f>
        <v>0</v>
      </c>
      <c r="AK133" s="178">
        <f>IF(V133&gt;0,P133*INDEX(Scope_Labor_Rates!$K$6:$K$46,V133-5),0)</f>
        <v>0</v>
      </c>
      <c r="AL133" s="181">
        <f>IF(V133&gt;0,AK133*INDEX(Scope_Labor_Rates!$J$6:$J$46,V133-5)*AA133,0)</f>
        <v>0</v>
      </c>
      <c r="AM133" s="178">
        <f>IF(V133&gt;0,P133*INDEX(Scope_Labor_Rates!$M$6:$M$46,V133-5),0)</f>
        <v>0</v>
      </c>
      <c r="AN133" s="178">
        <f>IF(V133&gt;0,AM133*INDEX(Scope_Labor_Rates!$L$6:$L$46,V133-5)*AA133,0)</f>
        <v>0</v>
      </c>
      <c r="AO133" s="178">
        <f>IF(V133&gt;0,P133*INDEX(Scope_Labor_Rates!$O$6:$O$46,V133-5)*AA133,0)</f>
        <v>0</v>
      </c>
      <c r="AP133" s="181">
        <f>IF(V133&gt;0,P133*INDEX(Scope_Labor_Rates!$Q$6:$Q$46,V133-5)*AA133,0)</f>
        <v>0</v>
      </c>
      <c r="AQ133" s="178">
        <f t="shared" si="22"/>
        <v>0</v>
      </c>
      <c r="AR133" s="178">
        <f t="shared" si="23"/>
        <v>0</v>
      </c>
      <c r="AS133" s="178">
        <f t="shared" si="24"/>
        <v>0</v>
      </c>
      <c r="AT133" s="178">
        <f t="shared" si="25"/>
        <v>0</v>
      </c>
      <c r="AU133">
        <f t="shared" si="26"/>
        <v>0</v>
      </c>
    </row>
    <row r="134" spans="1:47">
      <c r="A134" t="str">
        <f>IF(All_Tasks!A134="","",All_Tasks!A134)</f>
        <v/>
      </c>
      <c r="B134" t="str">
        <f>IF(All_Tasks!B134="","",All_Tasks!B134)</f>
        <v/>
      </c>
      <c r="C134" t="str">
        <f>IF(All_Tasks!C134="","",All_Tasks!C134)</f>
        <v/>
      </c>
      <c r="D134" t="str">
        <f>IF(All_Tasks!D134="","",All_Tasks!D134)</f>
        <v/>
      </c>
      <c r="E134" t="str">
        <f>IF(All_Tasks!V134&lt;&gt;"",All_Tasks!V134,IF(All_Tasks!E134&lt;&gt;"",All_Tasks!E134,""))</f>
        <v/>
      </c>
      <c r="F134" t="str">
        <f>IF(All_Tasks!F134="","",All_Tasks!F134)</f>
        <v/>
      </c>
      <c r="G134" t="str">
        <f>IF(All_Tasks!G134="","",All_Tasks!G134)</f>
        <v/>
      </c>
      <c r="H134" s="231" t="str">
        <f>IF(All_Tasks!H134="","",All_Tasks!H134)</f>
        <v/>
      </c>
      <c r="I134" t="str">
        <f>IF(All_Tasks!I134="","",All_Tasks!I134)</f>
        <v/>
      </c>
      <c r="J134" t="str">
        <f>IF(All_Tasks!J134="","",All_Tasks!J134)</f>
        <v/>
      </c>
      <c r="K134" t="str">
        <f>IF(All_Tasks!K134="","",All_Tasks!K134)</f>
        <v/>
      </c>
      <c r="L134" s="231" t="str">
        <f>IF(All_Tasks!L134="","",All_Tasks!L134)</f>
        <v/>
      </c>
      <c r="M134" t="str">
        <f>IF(All_Tasks!M134="","",All_Tasks!M134)</f>
        <v/>
      </c>
      <c r="N134" t="str">
        <f>IF(All_Tasks!N134="","",All_Tasks!N134)</f>
        <v/>
      </c>
      <c r="O134" t="str">
        <f>IF(All_Tasks!O134="","",All_Tasks!O134)</f>
        <v/>
      </c>
      <c r="P134" s="181">
        <f>IF(All_Tasks!P134="",0,All_Tasks!P134)</f>
        <v>0</v>
      </c>
      <c r="Q134" s="181">
        <f>IF(All_Tasks!Q134="",0,All_Tasks!Q134)</f>
        <v>0</v>
      </c>
      <c r="R134" s="181">
        <f>IF(All_Tasks!R134="",0,All_Tasks!R134)</f>
        <v>0</v>
      </c>
      <c r="S134" s="181" t="str">
        <f>IF(All_Tasks!S134="","",All_Tasks!S134)</f>
        <v/>
      </c>
      <c r="T134" t="str">
        <f>IF(All_Tasks!T134="","",All_Tasks!T134)</f>
        <v/>
      </c>
      <c r="U134" t="str">
        <f>IF(All_Tasks!U134="","",All_Tasks!U134)</f>
        <v/>
      </c>
      <c r="V134">
        <f>IF(A134="",0,IFERROR(MATCH(A134,Scope_Labor_Rates!$A$6:$A$46,0)+5,0))</f>
        <v>0</v>
      </c>
      <c r="W134" s="178">
        <f>IF(V134&gt;0,INDEX(Scope_Labor_Rates!$C$6:$C$46,V134-5),0)</f>
        <v>0</v>
      </c>
      <c r="X134" s="178">
        <f>IF(V134&gt;0,INDEX(Scope_Labor_Rates!$C$6:$C$46,V134-5),0)</f>
        <v>0</v>
      </c>
      <c r="Y134" s="180">
        <f>IF(V134&gt;0,INDEX(Scope_Labor_Rates!$S$6:$S$46,V134-5),0)</f>
        <v>0</v>
      </c>
      <c r="Z134" s="180">
        <f>IF(V134&gt;0,INDEX(Scope_Labor_Rates!$R$6:$R$46,V134-5),1)</f>
        <v>1</v>
      </c>
      <c r="AA134" s="231">
        <f t="shared" si="18"/>
        <v>0</v>
      </c>
      <c r="AB134" t="str">
        <f t="shared" si="19"/>
        <v/>
      </c>
      <c r="AC134" s="178" t="str">
        <f t="shared" si="20"/>
        <v/>
      </c>
      <c r="AD134" s="181">
        <f t="shared" si="21"/>
        <v>0</v>
      </c>
      <c r="AE134" s="178">
        <f>IF(V134&gt;0,P134*INDEX(Scope_Labor_Rates!$E$6:$E$46,V134-5),0)</f>
        <v>0</v>
      </c>
      <c r="AF134" s="181">
        <f>IF(V134&gt;0,AE134*INDEX(Scope_Labor_Rates!$D$6:$D$46,V134-5)*AA134,0)</f>
        <v>0</v>
      </c>
      <c r="AG134" s="178">
        <f>IF(V134&gt;0,P134*INDEX(Scope_Labor_Rates!$G$6:$G$46,V134-5),0)</f>
        <v>0</v>
      </c>
      <c r="AH134" s="181">
        <f>IF(V134&gt;0,AG134*INDEX(Scope_Labor_Rates!$F$6:$F$46,V134-5)*AA134,0)</f>
        <v>0</v>
      </c>
      <c r="AI134" s="178">
        <f>IF(V134&gt;0,P134*INDEX(Scope_Labor_Rates!$I$6:$I$46,V134-5),0)</f>
        <v>0</v>
      </c>
      <c r="AJ134" s="181">
        <f>IF(V134&gt;0,AI134*INDEX(Scope_Labor_Rates!$H$6:$H$46,V134-5)*AA134,0)</f>
        <v>0</v>
      </c>
      <c r="AK134" s="178">
        <f>IF(V134&gt;0,P134*INDEX(Scope_Labor_Rates!$K$6:$K$46,V134-5),0)</f>
        <v>0</v>
      </c>
      <c r="AL134" s="181">
        <f>IF(V134&gt;0,AK134*INDEX(Scope_Labor_Rates!$J$6:$J$46,V134-5)*AA134,0)</f>
        <v>0</v>
      </c>
      <c r="AM134" s="178">
        <f>IF(V134&gt;0,P134*INDEX(Scope_Labor_Rates!$M$6:$M$46,V134-5),0)</f>
        <v>0</v>
      </c>
      <c r="AN134" s="178">
        <f>IF(V134&gt;0,AM134*INDEX(Scope_Labor_Rates!$L$6:$L$46,V134-5)*AA134,0)</f>
        <v>0</v>
      </c>
      <c r="AO134" s="178">
        <f>IF(V134&gt;0,P134*INDEX(Scope_Labor_Rates!$O$6:$O$46,V134-5)*AA134,0)</f>
        <v>0</v>
      </c>
      <c r="AP134" s="181">
        <f>IF(V134&gt;0,P134*INDEX(Scope_Labor_Rates!$Q$6:$Q$46,V134-5)*AA134,0)</f>
        <v>0</v>
      </c>
      <c r="AQ134" s="178">
        <f t="shared" si="22"/>
        <v>0</v>
      </c>
      <c r="AR134" s="178">
        <f t="shared" si="23"/>
        <v>0</v>
      </c>
      <c r="AS134" s="178">
        <f t="shared" si="24"/>
        <v>0</v>
      </c>
      <c r="AT134" s="178">
        <f t="shared" si="25"/>
        <v>0</v>
      </c>
      <c r="AU134">
        <f t="shared" si="26"/>
        <v>0</v>
      </c>
    </row>
    <row r="135" spans="1:47">
      <c r="A135" t="str">
        <f>IF(All_Tasks!A135="","",All_Tasks!A135)</f>
        <v/>
      </c>
      <c r="B135" t="str">
        <f>IF(All_Tasks!B135="","",All_Tasks!B135)</f>
        <v/>
      </c>
      <c r="C135" t="str">
        <f>IF(All_Tasks!C135="","",All_Tasks!C135)</f>
        <v/>
      </c>
      <c r="D135" t="str">
        <f>IF(All_Tasks!D135="","",All_Tasks!D135)</f>
        <v/>
      </c>
      <c r="E135" t="str">
        <f>IF(All_Tasks!V135&lt;&gt;"",All_Tasks!V135,IF(All_Tasks!E135&lt;&gt;"",All_Tasks!E135,""))</f>
        <v/>
      </c>
      <c r="F135" t="str">
        <f>IF(All_Tasks!F135="","",All_Tasks!F135)</f>
        <v/>
      </c>
      <c r="G135" t="str">
        <f>IF(All_Tasks!G135="","",All_Tasks!G135)</f>
        <v/>
      </c>
      <c r="H135" s="231" t="str">
        <f>IF(All_Tasks!H135="","",All_Tasks!H135)</f>
        <v/>
      </c>
      <c r="I135" t="str">
        <f>IF(All_Tasks!I135="","",All_Tasks!I135)</f>
        <v/>
      </c>
      <c r="J135" t="str">
        <f>IF(All_Tasks!J135="","",All_Tasks!J135)</f>
        <v/>
      </c>
      <c r="K135" t="str">
        <f>IF(All_Tasks!K135="","",All_Tasks!K135)</f>
        <v/>
      </c>
      <c r="L135" s="231" t="str">
        <f>IF(All_Tasks!L135="","",All_Tasks!L135)</f>
        <v/>
      </c>
      <c r="M135" t="str">
        <f>IF(All_Tasks!M135="","",All_Tasks!M135)</f>
        <v/>
      </c>
      <c r="N135" t="str">
        <f>IF(All_Tasks!N135="","",All_Tasks!N135)</f>
        <v/>
      </c>
      <c r="O135" t="str">
        <f>IF(All_Tasks!O135="","",All_Tasks!O135)</f>
        <v/>
      </c>
      <c r="P135" s="181">
        <f>IF(All_Tasks!P135="",0,All_Tasks!P135)</f>
        <v>0</v>
      </c>
      <c r="Q135" s="181">
        <f>IF(All_Tasks!Q135="",0,All_Tasks!Q135)</f>
        <v>0</v>
      </c>
      <c r="R135" s="181">
        <f>IF(All_Tasks!R135="",0,All_Tasks!R135)</f>
        <v>0</v>
      </c>
      <c r="S135" s="181" t="str">
        <f>IF(All_Tasks!S135="","",All_Tasks!S135)</f>
        <v/>
      </c>
      <c r="T135" t="str">
        <f>IF(All_Tasks!T135="","",All_Tasks!T135)</f>
        <v/>
      </c>
      <c r="U135" t="str">
        <f>IF(All_Tasks!U135="","",All_Tasks!U135)</f>
        <v/>
      </c>
      <c r="V135">
        <f>IF(A135="",0,IFERROR(MATCH(A135,Scope_Labor_Rates!$A$6:$A$46,0)+5,0))</f>
        <v>0</v>
      </c>
      <c r="W135" s="178">
        <f>IF(V135&gt;0,INDEX(Scope_Labor_Rates!$C$6:$C$46,V135-5),0)</f>
        <v>0</v>
      </c>
      <c r="X135" s="178">
        <f>IF(V135&gt;0,INDEX(Scope_Labor_Rates!$C$6:$C$46,V135-5),0)</f>
        <v>0</v>
      </c>
      <c r="Y135" s="180">
        <f>IF(V135&gt;0,INDEX(Scope_Labor_Rates!$S$6:$S$46,V135-5),0)</f>
        <v>0</v>
      </c>
      <c r="Z135" s="180">
        <f>IF(V135&gt;0,INDEX(Scope_Labor_Rates!$R$6:$R$46,V135-5),1)</f>
        <v>1</v>
      </c>
      <c r="AA135" s="231">
        <f t="shared" si="18"/>
        <v>0</v>
      </c>
      <c r="AB135" t="str">
        <f t="shared" si="19"/>
        <v/>
      </c>
      <c r="AC135" s="178" t="str">
        <f t="shared" si="20"/>
        <v/>
      </c>
      <c r="AD135" s="181">
        <f t="shared" si="21"/>
        <v>0</v>
      </c>
      <c r="AE135" s="178">
        <f>IF(V135&gt;0,P135*INDEX(Scope_Labor_Rates!$E$6:$E$46,V135-5),0)</f>
        <v>0</v>
      </c>
      <c r="AF135" s="181">
        <f>IF(V135&gt;0,AE135*INDEX(Scope_Labor_Rates!$D$6:$D$46,V135-5)*AA135,0)</f>
        <v>0</v>
      </c>
      <c r="AG135" s="178">
        <f>IF(V135&gt;0,P135*INDEX(Scope_Labor_Rates!$G$6:$G$46,V135-5),0)</f>
        <v>0</v>
      </c>
      <c r="AH135" s="181">
        <f>IF(V135&gt;0,AG135*INDEX(Scope_Labor_Rates!$F$6:$F$46,V135-5)*AA135,0)</f>
        <v>0</v>
      </c>
      <c r="AI135" s="178">
        <f>IF(V135&gt;0,P135*INDEX(Scope_Labor_Rates!$I$6:$I$46,V135-5),0)</f>
        <v>0</v>
      </c>
      <c r="AJ135" s="181">
        <f>IF(V135&gt;0,AI135*INDEX(Scope_Labor_Rates!$H$6:$H$46,V135-5)*AA135,0)</f>
        <v>0</v>
      </c>
      <c r="AK135" s="178">
        <f>IF(V135&gt;0,P135*INDEX(Scope_Labor_Rates!$K$6:$K$46,V135-5),0)</f>
        <v>0</v>
      </c>
      <c r="AL135" s="181">
        <f>IF(V135&gt;0,AK135*INDEX(Scope_Labor_Rates!$J$6:$J$46,V135-5)*AA135,0)</f>
        <v>0</v>
      </c>
      <c r="AM135" s="178">
        <f>IF(V135&gt;0,P135*INDEX(Scope_Labor_Rates!$M$6:$M$46,V135-5),0)</f>
        <v>0</v>
      </c>
      <c r="AN135" s="178">
        <f>IF(V135&gt;0,AM135*INDEX(Scope_Labor_Rates!$L$6:$L$46,V135-5)*AA135,0)</f>
        <v>0</v>
      </c>
      <c r="AO135" s="178">
        <f>IF(V135&gt;0,P135*INDEX(Scope_Labor_Rates!$O$6:$O$46,V135-5)*AA135,0)</f>
        <v>0</v>
      </c>
      <c r="AP135" s="181">
        <f>IF(V135&gt;0,P135*INDEX(Scope_Labor_Rates!$Q$6:$Q$46,V135-5)*AA135,0)</f>
        <v>0</v>
      </c>
      <c r="AQ135" s="178">
        <f t="shared" si="22"/>
        <v>0</v>
      </c>
      <c r="AR135" s="178">
        <f t="shared" si="23"/>
        <v>0</v>
      </c>
      <c r="AS135" s="178">
        <f t="shared" si="24"/>
        <v>0</v>
      </c>
      <c r="AT135" s="178">
        <f t="shared" si="25"/>
        <v>0</v>
      </c>
      <c r="AU135">
        <f t="shared" si="26"/>
        <v>0</v>
      </c>
    </row>
    <row r="136" spans="1:47">
      <c r="A136" t="str">
        <f>IF(All_Tasks!A136="","",All_Tasks!A136)</f>
        <v/>
      </c>
      <c r="B136" t="str">
        <f>IF(All_Tasks!B136="","",All_Tasks!B136)</f>
        <v/>
      </c>
      <c r="C136" t="str">
        <f>IF(All_Tasks!C136="","",All_Tasks!C136)</f>
        <v/>
      </c>
      <c r="D136" t="str">
        <f>IF(All_Tasks!D136="","",All_Tasks!D136)</f>
        <v/>
      </c>
      <c r="E136" t="str">
        <f>IF(All_Tasks!V136&lt;&gt;"",All_Tasks!V136,IF(All_Tasks!E136&lt;&gt;"",All_Tasks!E136,""))</f>
        <v/>
      </c>
      <c r="F136" t="str">
        <f>IF(All_Tasks!F136="","",All_Tasks!F136)</f>
        <v/>
      </c>
      <c r="G136" t="str">
        <f>IF(All_Tasks!G136="","",All_Tasks!G136)</f>
        <v/>
      </c>
      <c r="H136" s="231" t="str">
        <f>IF(All_Tasks!H136="","",All_Tasks!H136)</f>
        <v/>
      </c>
      <c r="I136" t="str">
        <f>IF(All_Tasks!I136="","",All_Tasks!I136)</f>
        <v/>
      </c>
      <c r="J136" t="str">
        <f>IF(All_Tasks!J136="","",All_Tasks!J136)</f>
        <v/>
      </c>
      <c r="K136" t="str">
        <f>IF(All_Tasks!K136="","",All_Tasks!K136)</f>
        <v/>
      </c>
      <c r="L136" s="231" t="str">
        <f>IF(All_Tasks!L136="","",All_Tasks!L136)</f>
        <v/>
      </c>
      <c r="M136" t="str">
        <f>IF(All_Tasks!M136="","",All_Tasks!M136)</f>
        <v/>
      </c>
      <c r="N136" t="str">
        <f>IF(All_Tasks!N136="","",All_Tasks!N136)</f>
        <v/>
      </c>
      <c r="O136" t="str">
        <f>IF(All_Tasks!O136="","",All_Tasks!O136)</f>
        <v/>
      </c>
      <c r="P136" s="181">
        <f>IF(All_Tasks!P136="",0,All_Tasks!P136)</f>
        <v>0</v>
      </c>
      <c r="Q136" s="181">
        <f>IF(All_Tasks!Q136="",0,All_Tasks!Q136)</f>
        <v>0</v>
      </c>
      <c r="R136" s="181">
        <f>IF(All_Tasks!R136="",0,All_Tasks!R136)</f>
        <v>0</v>
      </c>
      <c r="S136" s="181" t="str">
        <f>IF(All_Tasks!S136="","",All_Tasks!S136)</f>
        <v/>
      </c>
      <c r="T136" t="str">
        <f>IF(All_Tasks!T136="","",All_Tasks!T136)</f>
        <v/>
      </c>
      <c r="U136" t="str">
        <f>IF(All_Tasks!U136="","",All_Tasks!U136)</f>
        <v/>
      </c>
      <c r="V136">
        <f>IF(A136="",0,IFERROR(MATCH(A136,Scope_Labor_Rates!$A$6:$A$46,0)+5,0))</f>
        <v>0</v>
      </c>
      <c r="W136" s="178">
        <f>IF(V136&gt;0,INDEX(Scope_Labor_Rates!$C$6:$C$46,V136-5),0)</f>
        <v>0</v>
      </c>
      <c r="X136" s="178">
        <f>IF(V136&gt;0,INDEX(Scope_Labor_Rates!$C$6:$C$46,V136-5),0)</f>
        <v>0</v>
      </c>
      <c r="Y136" s="180">
        <f>IF(V136&gt;0,INDEX(Scope_Labor_Rates!$S$6:$S$46,V136-5),0)</f>
        <v>0</v>
      </c>
      <c r="Z136" s="180">
        <f>IF(V136&gt;0,INDEX(Scope_Labor_Rates!$R$6:$R$46,V136-5),1)</f>
        <v>1</v>
      </c>
      <c r="AA136" s="231">
        <f t="shared" si="18"/>
        <v>0</v>
      </c>
      <c r="AB136" t="str">
        <f t="shared" si="19"/>
        <v/>
      </c>
      <c r="AC136" s="178" t="str">
        <f t="shared" si="20"/>
        <v/>
      </c>
      <c r="AD136" s="181">
        <f t="shared" si="21"/>
        <v>0</v>
      </c>
      <c r="AE136" s="178">
        <f>IF(V136&gt;0,P136*INDEX(Scope_Labor_Rates!$E$6:$E$46,V136-5),0)</f>
        <v>0</v>
      </c>
      <c r="AF136" s="181">
        <f>IF(V136&gt;0,AE136*INDEX(Scope_Labor_Rates!$D$6:$D$46,V136-5)*AA136,0)</f>
        <v>0</v>
      </c>
      <c r="AG136" s="178">
        <f>IF(V136&gt;0,P136*INDEX(Scope_Labor_Rates!$G$6:$G$46,V136-5),0)</f>
        <v>0</v>
      </c>
      <c r="AH136" s="181">
        <f>IF(V136&gt;0,AG136*INDEX(Scope_Labor_Rates!$F$6:$F$46,V136-5)*AA136,0)</f>
        <v>0</v>
      </c>
      <c r="AI136" s="178">
        <f>IF(V136&gt;0,P136*INDEX(Scope_Labor_Rates!$I$6:$I$46,V136-5),0)</f>
        <v>0</v>
      </c>
      <c r="AJ136" s="181">
        <f>IF(V136&gt;0,AI136*INDEX(Scope_Labor_Rates!$H$6:$H$46,V136-5)*AA136,0)</f>
        <v>0</v>
      </c>
      <c r="AK136" s="178">
        <f>IF(V136&gt;0,P136*INDEX(Scope_Labor_Rates!$K$6:$K$46,V136-5),0)</f>
        <v>0</v>
      </c>
      <c r="AL136" s="181">
        <f>IF(V136&gt;0,AK136*INDEX(Scope_Labor_Rates!$J$6:$J$46,V136-5)*AA136,0)</f>
        <v>0</v>
      </c>
      <c r="AM136" s="178">
        <f>IF(V136&gt;0,P136*INDEX(Scope_Labor_Rates!$M$6:$M$46,V136-5),0)</f>
        <v>0</v>
      </c>
      <c r="AN136" s="178">
        <f>IF(V136&gt;0,AM136*INDEX(Scope_Labor_Rates!$L$6:$L$46,V136-5)*AA136,0)</f>
        <v>0</v>
      </c>
      <c r="AO136" s="178">
        <f>IF(V136&gt;0,P136*INDEX(Scope_Labor_Rates!$O$6:$O$46,V136-5)*AA136,0)</f>
        <v>0</v>
      </c>
      <c r="AP136" s="181">
        <f>IF(V136&gt;0,P136*INDEX(Scope_Labor_Rates!$Q$6:$Q$46,V136-5)*AA136,0)</f>
        <v>0</v>
      </c>
      <c r="AQ136" s="178">
        <f t="shared" si="22"/>
        <v>0</v>
      </c>
      <c r="AR136" s="178">
        <f t="shared" si="23"/>
        <v>0</v>
      </c>
      <c r="AS136" s="178">
        <f t="shared" si="24"/>
        <v>0</v>
      </c>
      <c r="AT136" s="178">
        <f t="shared" si="25"/>
        <v>0</v>
      </c>
      <c r="AU136">
        <f t="shared" si="26"/>
        <v>0</v>
      </c>
    </row>
    <row r="137" spans="1:47">
      <c r="A137" t="str">
        <f>IF(All_Tasks!A137="","",All_Tasks!A137)</f>
        <v/>
      </c>
      <c r="B137" t="str">
        <f>IF(All_Tasks!B137="","",All_Tasks!B137)</f>
        <v/>
      </c>
      <c r="C137" t="str">
        <f>IF(All_Tasks!C137="","",All_Tasks!C137)</f>
        <v/>
      </c>
      <c r="D137" t="str">
        <f>IF(All_Tasks!D137="","",All_Tasks!D137)</f>
        <v/>
      </c>
      <c r="E137" t="str">
        <f>IF(All_Tasks!V137&lt;&gt;"",All_Tasks!V137,IF(All_Tasks!E137&lt;&gt;"",All_Tasks!E137,""))</f>
        <v/>
      </c>
      <c r="F137" t="str">
        <f>IF(All_Tasks!F137="","",All_Tasks!F137)</f>
        <v/>
      </c>
      <c r="G137" t="str">
        <f>IF(All_Tasks!G137="","",All_Tasks!G137)</f>
        <v/>
      </c>
      <c r="H137" s="231" t="str">
        <f>IF(All_Tasks!H137="","",All_Tasks!H137)</f>
        <v/>
      </c>
      <c r="I137" t="str">
        <f>IF(All_Tasks!I137="","",All_Tasks!I137)</f>
        <v/>
      </c>
      <c r="J137" t="str">
        <f>IF(All_Tasks!J137="","",All_Tasks!J137)</f>
        <v/>
      </c>
      <c r="K137" t="str">
        <f>IF(All_Tasks!K137="","",All_Tasks!K137)</f>
        <v/>
      </c>
      <c r="L137" s="231" t="str">
        <f>IF(All_Tasks!L137="","",All_Tasks!L137)</f>
        <v/>
      </c>
      <c r="M137" t="str">
        <f>IF(All_Tasks!M137="","",All_Tasks!M137)</f>
        <v/>
      </c>
      <c r="N137" t="str">
        <f>IF(All_Tasks!N137="","",All_Tasks!N137)</f>
        <v/>
      </c>
      <c r="O137" t="str">
        <f>IF(All_Tasks!O137="","",All_Tasks!O137)</f>
        <v/>
      </c>
      <c r="P137" s="181">
        <f>IF(All_Tasks!P137="",0,All_Tasks!P137)</f>
        <v>0</v>
      </c>
      <c r="Q137" s="181">
        <f>IF(All_Tasks!Q137="",0,All_Tasks!Q137)</f>
        <v>0</v>
      </c>
      <c r="R137" s="181">
        <f>IF(All_Tasks!R137="",0,All_Tasks!R137)</f>
        <v>0</v>
      </c>
      <c r="S137" s="181" t="str">
        <f>IF(All_Tasks!S137="","",All_Tasks!S137)</f>
        <v/>
      </c>
      <c r="T137" t="str">
        <f>IF(All_Tasks!T137="","",All_Tasks!T137)</f>
        <v/>
      </c>
      <c r="U137" t="str">
        <f>IF(All_Tasks!U137="","",All_Tasks!U137)</f>
        <v/>
      </c>
      <c r="V137">
        <f>IF(A137="",0,IFERROR(MATCH(A137,Scope_Labor_Rates!$A$6:$A$46,0)+5,0))</f>
        <v>0</v>
      </c>
      <c r="W137" s="178">
        <f>IF(V137&gt;0,INDEX(Scope_Labor_Rates!$C$6:$C$46,V137-5),0)</f>
        <v>0</v>
      </c>
      <c r="X137" s="178">
        <f>IF(V137&gt;0,INDEX(Scope_Labor_Rates!$C$6:$C$46,V137-5),0)</f>
        <v>0</v>
      </c>
      <c r="Y137" s="180">
        <f>IF(V137&gt;0,INDEX(Scope_Labor_Rates!$S$6:$S$46,V137-5),0)</f>
        <v>0</v>
      </c>
      <c r="Z137" s="180">
        <f>IF(V137&gt;0,INDEX(Scope_Labor_Rates!$R$6:$R$46,V137-5),1)</f>
        <v>1</v>
      </c>
      <c r="AA137" s="231">
        <f t="shared" si="18"/>
        <v>0</v>
      </c>
      <c r="AB137" t="str">
        <f t="shared" si="19"/>
        <v/>
      </c>
      <c r="AC137" s="178" t="str">
        <f t="shared" si="20"/>
        <v/>
      </c>
      <c r="AD137" s="181">
        <f t="shared" si="21"/>
        <v>0</v>
      </c>
      <c r="AE137" s="178">
        <f>IF(V137&gt;0,P137*INDEX(Scope_Labor_Rates!$E$6:$E$46,V137-5),0)</f>
        <v>0</v>
      </c>
      <c r="AF137" s="181">
        <f>IF(V137&gt;0,AE137*INDEX(Scope_Labor_Rates!$D$6:$D$46,V137-5)*AA137,0)</f>
        <v>0</v>
      </c>
      <c r="AG137" s="178">
        <f>IF(V137&gt;0,P137*INDEX(Scope_Labor_Rates!$G$6:$G$46,V137-5),0)</f>
        <v>0</v>
      </c>
      <c r="AH137" s="181">
        <f>IF(V137&gt;0,AG137*INDEX(Scope_Labor_Rates!$F$6:$F$46,V137-5)*AA137,0)</f>
        <v>0</v>
      </c>
      <c r="AI137" s="178">
        <f>IF(V137&gt;0,P137*INDEX(Scope_Labor_Rates!$I$6:$I$46,V137-5),0)</f>
        <v>0</v>
      </c>
      <c r="AJ137" s="181">
        <f>IF(V137&gt;0,AI137*INDEX(Scope_Labor_Rates!$H$6:$H$46,V137-5)*AA137,0)</f>
        <v>0</v>
      </c>
      <c r="AK137" s="178">
        <f>IF(V137&gt;0,P137*INDEX(Scope_Labor_Rates!$K$6:$K$46,V137-5),0)</f>
        <v>0</v>
      </c>
      <c r="AL137" s="181">
        <f>IF(V137&gt;0,AK137*INDEX(Scope_Labor_Rates!$J$6:$J$46,V137-5)*AA137,0)</f>
        <v>0</v>
      </c>
      <c r="AM137" s="178">
        <f>IF(V137&gt;0,P137*INDEX(Scope_Labor_Rates!$M$6:$M$46,V137-5),0)</f>
        <v>0</v>
      </c>
      <c r="AN137" s="178">
        <f>IF(V137&gt;0,AM137*INDEX(Scope_Labor_Rates!$L$6:$L$46,V137-5)*AA137,0)</f>
        <v>0</v>
      </c>
      <c r="AO137" s="178">
        <f>IF(V137&gt;0,P137*INDEX(Scope_Labor_Rates!$O$6:$O$46,V137-5)*AA137,0)</f>
        <v>0</v>
      </c>
      <c r="AP137" s="181">
        <f>IF(V137&gt;0,P137*INDEX(Scope_Labor_Rates!$Q$6:$Q$46,V137-5)*AA137,0)</f>
        <v>0</v>
      </c>
      <c r="AQ137" s="178">
        <f t="shared" si="22"/>
        <v>0</v>
      </c>
      <c r="AR137" s="178">
        <f t="shared" si="23"/>
        <v>0</v>
      </c>
      <c r="AS137" s="178">
        <f t="shared" si="24"/>
        <v>0</v>
      </c>
      <c r="AT137" s="178">
        <f t="shared" si="25"/>
        <v>0</v>
      </c>
      <c r="AU137">
        <f t="shared" si="26"/>
        <v>0</v>
      </c>
    </row>
    <row r="138" spans="1:47">
      <c r="A138" t="str">
        <f>IF(All_Tasks!A138="","",All_Tasks!A138)</f>
        <v/>
      </c>
      <c r="B138" t="str">
        <f>IF(All_Tasks!B138="","",All_Tasks!B138)</f>
        <v/>
      </c>
      <c r="C138" t="str">
        <f>IF(All_Tasks!C138="","",All_Tasks!C138)</f>
        <v/>
      </c>
      <c r="D138" t="str">
        <f>IF(All_Tasks!D138="","",All_Tasks!D138)</f>
        <v/>
      </c>
      <c r="E138" t="str">
        <f>IF(All_Tasks!V138&lt;&gt;"",All_Tasks!V138,IF(All_Tasks!E138&lt;&gt;"",All_Tasks!E138,""))</f>
        <v/>
      </c>
      <c r="F138" t="str">
        <f>IF(All_Tasks!F138="","",All_Tasks!F138)</f>
        <v/>
      </c>
      <c r="G138" t="str">
        <f>IF(All_Tasks!G138="","",All_Tasks!G138)</f>
        <v/>
      </c>
      <c r="H138" s="231" t="str">
        <f>IF(All_Tasks!H138="","",All_Tasks!H138)</f>
        <v/>
      </c>
      <c r="I138" t="str">
        <f>IF(All_Tasks!I138="","",All_Tasks!I138)</f>
        <v/>
      </c>
      <c r="J138" t="str">
        <f>IF(All_Tasks!J138="","",All_Tasks!J138)</f>
        <v/>
      </c>
      <c r="K138" t="str">
        <f>IF(All_Tasks!K138="","",All_Tasks!K138)</f>
        <v/>
      </c>
      <c r="L138" s="231" t="str">
        <f>IF(All_Tasks!L138="","",All_Tasks!L138)</f>
        <v/>
      </c>
      <c r="M138" t="str">
        <f>IF(All_Tasks!M138="","",All_Tasks!M138)</f>
        <v/>
      </c>
      <c r="N138" t="str">
        <f>IF(All_Tasks!N138="","",All_Tasks!N138)</f>
        <v/>
      </c>
      <c r="O138" t="str">
        <f>IF(All_Tasks!O138="","",All_Tasks!O138)</f>
        <v/>
      </c>
      <c r="P138" s="181">
        <f>IF(All_Tasks!P138="",0,All_Tasks!P138)</f>
        <v>0</v>
      </c>
      <c r="Q138" s="181">
        <f>IF(All_Tasks!Q138="",0,All_Tasks!Q138)</f>
        <v>0</v>
      </c>
      <c r="R138" s="181">
        <f>IF(All_Tasks!R138="",0,All_Tasks!R138)</f>
        <v>0</v>
      </c>
      <c r="S138" s="181" t="str">
        <f>IF(All_Tasks!S138="","",All_Tasks!S138)</f>
        <v/>
      </c>
      <c r="T138" t="str">
        <f>IF(All_Tasks!T138="","",All_Tasks!T138)</f>
        <v/>
      </c>
      <c r="U138" t="str">
        <f>IF(All_Tasks!U138="","",All_Tasks!U138)</f>
        <v/>
      </c>
      <c r="V138">
        <f>IF(A138="",0,IFERROR(MATCH(A138,Scope_Labor_Rates!$A$6:$A$46,0)+5,0))</f>
        <v>0</v>
      </c>
      <c r="W138" s="178">
        <f>IF(V138&gt;0,INDEX(Scope_Labor_Rates!$C$6:$C$46,V138-5),0)</f>
        <v>0</v>
      </c>
      <c r="X138" s="178">
        <f>IF(V138&gt;0,INDEX(Scope_Labor_Rates!$C$6:$C$46,V138-5),0)</f>
        <v>0</v>
      </c>
      <c r="Y138" s="180">
        <f>IF(V138&gt;0,INDEX(Scope_Labor_Rates!$S$6:$S$46,V138-5),0)</f>
        <v>0</v>
      </c>
      <c r="Z138" s="180">
        <f>IF(V138&gt;0,INDEX(Scope_Labor_Rates!$R$6:$R$46,V138-5),1)</f>
        <v>1</v>
      </c>
      <c r="AA138" s="231">
        <f t="shared" si="18"/>
        <v>0</v>
      </c>
      <c r="AB138" t="str">
        <f t="shared" si="19"/>
        <v/>
      </c>
      <c r="AC138" s="178" t="str">
        <f t="shared" si="20"/>
        <v/>
      </c>
      <c r="AD138" s="181">
        <f t="shared" si="21"/>
        <v>0</v>
      </c>
      <c r="AE138" s="178">
        <f>IF(V138&gt;0,P138*INDEX(Scope_Labor_Rates!$E$6:$E$46,V138-5),0)</f>
        <v>0</v>
      </c>
      <c r="AF138" s="181">
        <f>IF(V138&gt;0,AE138*INDEX(Scope_Labor_Rates!$D$6:$D$46,V138-5)*AA138,0)</f>
        <v>0</v>
      </c>
      <c r="AG138" s="178">
        <f>IF(V138&gt;0,P138*INDEX(Scope_Labor_Rates!$G$6:$G$46,V138-5),0)</f>
        <v>0</v>
      </c>
      <c r="AH138" s="181">
        <f>IF(V138&gt;0,AG138*INDEX(Scope_Labor_Rates!$F$6:$F$46,V138-5)*AA138,0)</f>
        <v>0</v>
      </c>
      <c r="AI138" s="178">
        <f>IF(V138&gt;0,P138*INDEX(Scope_Labor_Rates!$I$6:$I$46,V138-5),0)</f>
        <v>0</v>
      </c>
      <c r="AJ138" s="181">
        <f>IF(V138&gt;0,AI138*INDEX(Scope_Labor_Rates!$H$6:$H$46,V138-5)*AA138,0)</f>
        <v>0</v>
      </c>
      <c r="AK138" s="178">
        <f>IF(V138&gt;0,P138*INDEX(Scope_Labor_Rates!$K$6:$K$46,V138-5),0)</f>
        <v>0</v>
      </c>
      <c r="AL138" s="181">
        <f>IF(V138&gt;0,AK138*INDEX(Scope_Labor_Rates!$J$6:$J$46,V138-5)*AA138,0)</f>
        <v>0</v>
      </c>
      <c r="AM138" s="178">
        <f>IF(V138&gt;0,P138*INDEX(Scope_Labor_Rates!$M$6:$M$46,V138-5),0)</f>
        <v>0</v>
      </c>
      <c r="AN138" s="178">
        <f>IF(V138&gt;0,AM138*INDEX(Scope_Labor_Rates!$L$6:$L$46,V138-5)*AA138,0)</f>
        <v>0</v>
      </c>
      <c r="AO138" s="178">
        <f>IF(V138&gt;0,P138*INDEX(Scope_Labor_Rates!$O$6:$O$46,V138-5)*AA138,0)</f>
        <v>0</v>
      </c>
      <c r="AP138" s="181">
        <f>IF(V138&gt;0,P138*INDEX(Scope_Labor_Rates!$Q$6:$Q$46,V138-5)*AA138,0)</f>
        <v>0</v>
      </c>
      <c r="AQ138" s="178">
        <f t="shared" si="22"/>
        <v>0</v>
      </c>
      <c r="AR138" s="178">
        <f t="shared" si="23"/>
        <v>0</v>
      </c>
      <c r="AS138" s="178">
        <f t="shared" si="24"/>
        <v>0</v>
      </c>
      <c r="AT138" s="178">
        <f t="shared" si="25"/>
        <v>0</v>
      </c>
      <c r="AU138">
        <f t="shared" si="26"/>
        <v>0</v>
      </c>
    </row>
    <row r="139" spans="1:47">
      <c r="A139" t="str">
        <f>IF(All_Tasks!A139="","",All_Tasks!A139)</f>
        <v/>
      </c>
      <c r="B139" t="str">
        <f>IF(All_Tasks!B139="","",All_Tasks!B139)</f>
        <v/>
      </c>
      <c r="C139" t="str">
        <f>IF(All_Tasks!C139="","",All_Tasks!C139)</f>
        <v/>
      </c>
      <c r="D139" t="str">
        <f>IF(All_Tasks!D139="","",All_Tasks!D139)</f>
        <v/>
      </c>
      <c r="E139" t="str">
        <f>IF(All_Tasks!V139&lt;&gt;"",All_Tasks!V139,IF(All_Tasks!E139&lt;&gt;"",All_Tasks!E139,""))</f>
        <v/>
      </c>
      <c r="F139" t="str">
        <f>IF(All_Tasks!F139="","",All_Tasks!F139)</f>
        <v/>
      </c>
      <c r="G139" t="str">
        <f>IF(All_Tasks!G139="","",All_Tasks!G139)</f>
        <v/>
      </c>
      <c r="H139" s="231" t="str">
        <f>IF(All_Tasks!H139="","",All_Tasks!H139)</f>
        <v/>
      </c>
      <c r="I139" t="str">
        <f>IF(All_Tasks!I139="","",All_Tasks!I139)</f>
        <v/>
      </c>
      <c r="J139" t="str">
        <f>IF(All_Tasks!J139="","",All_Tasks!J139)</f>
        <v/>
      </c>
      <c r="K139" t="str">
        <f>IF(All_Tasks!K139="","",All_Tasks!K139)</f>
        <v/>
      </c>
      <c r="L139" s="231" t="str">
        <f>IF(All_Tasks!L139="","",All_Tasks!L139)</f>
        <v/>
      </c>
      <c r="M139" t="str">
        <f>IF(All_Tasks!M139="","",All_Tasks!M139)</f>
        <v/>
      </c>
      <c r="N139" t="str">
        <f>IF(All_Tasks!N139="","",All_Tasks!N139)</f>
        <v/>
      </c>
      <c r="O139" t="str">
        <f>IF(All_Tasks!O139="","",All_Tasks!O139)</f>
        <v/>
      </c>
      <c r="P139" s="181">
        <f>IF(All_Tasks!P139="",0,All_Tasks!P139)</f>
        <v>0</v>
      </c>
      <c r="Q139" s="181">
        <f>IF(All_Tasks!Q139="",0,All_Tasks!Q139)</f>
        <v>0</v>
      </c>
      <c r="R139" s="181">
        <f>IF(All_Tasks!R139="",0,All_Tasks!R139)</f>
        <v>0</v>
      </c>
      <c r="S139" s="181" t="str">
        <f>IF(All_Tasks!S139="","",All_Tasks!S139)</f>
        <v/>
      </c>
      <c r="T139" t="str">
        <f>IF(All_Tasks!T139="","",All_Tasks!T139)</f>
        <v/>
      </c>
      <c r="U139" t="str">
        <f>IF(All_Tasks!U139="","",All_Tasks!U139)</f>
        <v/>
      </c>
      <c r="V139">
        <f>IF(A139="",0,IFERROR(MATCH(A139,Scope_Labor_Rates!$A$6:$A$46,0)+5,0))</f>
        <v>0</v>
      </c>
      <c r="W139" s="178">
        <f>IF(V139&gt;0,INDEX(Scope_Labor_Rates!$C$6:$C$46,V139-5),0)</f>
        <v>0</v>
      </c>
      <c r="X139" s="178">
        <f>IF(V139&gt;0,INDEX(Scope_Labor_Rates!$C$6:$C$46,V139-5),0)</f>
        <v>0</v>
      </c>
      <c r="Y139" s="180">
        <f>IF(V139&gt;0,INDEX(Scope_Labor_Rates!$S$6:$S$46,V139-5),0)</f>
        <v>0</v>
      </c>
      <c r="Z139" s="180">
        <f>IF(V139&gt;0,INDEX(Scope_Labor_Rates!$R$6:$R$46,V139-5),1)</f>
        <v>1</v>
      </c>
      <c r="AA139" s="231">
        <f t="shared" si="18"/>
        <v>0</v>
      </c>
      <c r="AB139" t="str">
        <f t="shared" si="19"/>
        <v/>
      </c>
      <c r="AC139" s="178" t="str">
        <f t="shared" si="20"/>
        <v/>
      </c>
      <c r="AD139" s="181">
        <f t="shared" si="21"/>
        <v>0</v>
      </c>
      <c r="AE139" s="178">
        <f>IF(V139&gt;0,P139*INDEX(Scope_Labor_Rates!$E$6:$E$46,V139-5),0)</f>
        <v>0</v>
      </c>
      <c r="AF139" s="181">
        <f>IF(V139&gt;0,AE139*INDEX(Scope_Labor_Rates!$D$6:$D$46,V139-5)*AA139,0)</f>
        <v>0</v>
      </c>
      <c r="AG139" s="178">
        <f>IF(V139&gt;0,P139*INDEX(Scope_Labor_Rates!$G$6:$G$46,V139-5),0)</f>
        <v>0</v>
      </c>
      <c r="AH139" s="181">
        <f>IF(V139&gt;0,AG139*INDEX(Scope_Labor_Rates!$F$6:$F$46,V139-5)*AA139,0)</f>
        <v>0</v>
      </c>
      <c r="AI139" s="178">
        <f>IF(V139&gt;0,P139*INDEX(Scope_Labor_Rates!$I$6:$I$46,V139-5),0)</f>
        <v>0</v>
      </c>
      <c r="AJ139" s="181">
        <f>IF(V139&gt;0,AI139*INDEX(Scope_Labor_Rates!$H$6:$H$46,V139-5)*AA139,0)</f>
        <v>0</v>
      </c>
      <c r="AK139" s="178">
        <f>IF(V139&gt;0,P139*INDEX(Scope_Labor_Rates!$K$6:$K$46,V139-5),0)</f>
        <v>0</v>
      </c>
      <c r="AL139" s="181">
        <f>IF(V139&gt;0,AK139*INDEX(Scope_Labor_Rates!$J$6:$J$46,V139-5)*AA139,0)</f>
        <v>0</v>
      </c>
      <c r="AM139" s="178">
        <f>IF(V139&gt;0,P139*INDEX(Scope_Labor_Rates!$M$6:$M$46,V139-5),0)</f>
        <v>0</v>
      </c>
      <c r="AN139" s="178">
        <f>IF(V139&gt;0,AM139*INDEX(Scope_Labor_Rates!$L$6:$L$46,V139-5)*AA139,0)</f>
        <v>0</v>
      </c>
      <c r="AO139" s="178">
        <f>IF(V139&gt;0,P139*INDEX(Scope_Labor_Rates!$O$6:$O$46,V139-5)*AA139,0)</f>
        <v>0</v>
      </c>
      <c r="AP139" s="181">
        <f>IF(V139&gt;0,P139*INDEX(Scope_Labor_Rates!$Q$6:$Q$46,V139-5)*AA139,0)</f>
        <v>0</v>
      </c>
      <c r="AQ139" s="178">
        <f t="shared" si="22"/>
        <v>0</v>
      </c>
      <c r="AR139" s="178">
        <f t="shared" si="23"/>
        <v>0</v>
      </c>
      <c r="AS139" s="178">
        <f t="shared" si="24"/>
        <v>0</v>
      </c>
      <c r="AT139" s="178">
        <f t="shared" si="25"/>
        <v>0</v>
      </c>
      <c r="AU139">
        <f t="shared" si="26"/>
        <v>0</v>
      </c>
    </row>
    <row r="140" spans="1:47">
      <c r="A140" t="str">
        <f>IF(All_Tasks!A140="","",All_Tasks!A140)</f>
        <v/>
      </c>
      <c r="B140" t="str">
        <f>IF(All_Tasks!B140="","",All_Tasks!B140)</f>
        <v/>
      </c>
      <c r="C140" t="str">
        <f>IF(All_Tasks!C140="","",All_Tasks!C140)</f>
        <v/>
      </c>
      <c r="D140" t="str">
        <f>IF(All_Tasks!D140="","",All_Tasks!D140)</f>
        <v/>
      </c>
      <c r="E140" t="str">
        <f>IF(All_Tasks!V140&lt;&gt;"",All_Tasks!V140,IF(All_Tasks!E140&lt;&gt;"",All_Tasks!E140,""))</f>
        <v/>
      </c>
      <c r="F140" t="str">
        <f>IF(All_Tasks!F140="","",All_Tasks!F140)</f>
        <v/>
      </c>
      <c r="G140" t="str">
        <f>IF(All_Tasks!G140="","",All_Tasks!G140)</f>
        <v/>
      </c>
      <c r="H140" s="231" t="str">
        <f>IF(All_Tasks!H140="","",All_Tasks!H140)</f>
        <v/>
      </c>
      <c r="I140" t="str">
        <f>IF(All_Tasks!I140="","",All_Tasks!I140)</f>
        <v/>
      </c>
      <c r="J140" t="str">
        <f>IF(All_Tasks!J140="","",All_Tasks!J140)</f>
        <v/>
      </c>
      <c r="K140" t="str">
        <f>IF(All_Tasks!K140="","",All_Tasks!K140)</f>
        <v/>
      </c>
      <c r="L140" s="231" t="str">
        <f>IF(All_Tasks!L140="","",All_Tasks!L140)</f>
        <v/>
      </c>
      <c r="M140" t="str">
        <f>IF(All_Tasks!M140="","",All_Tasks!M140)</f>
        <v/>
      </c>
      <c r="N140" t="str">
        <f>IF(All_Tasks!N140="","",All_Tasks!N140)</f>
        <v/>
      </c>
      <c r="O140" t="str">
        <f>IF(All_Tasks!O140="","",All_Tasks!O140)</f>
        <v/>
      </c>
      <c r="P140" s="181">
        <f>IF(All_Tasks!P140="",0,All_Tasks!P140)</f>
        <v>0</v>
      </c>
      <c r="Q140" s="181">
        <f>IF(All_Tasks!Q140="",0,All_Tasks!Q140)</f>
        <v>0</v>
      </c>
      <c r="R140" s="181">
        <f>IF(All_Tasks!R140="",0,All_Tasks!R140)</f>
        <v>0</v>
      </c>
      <c r="S140" s="181" t="str">
        <f>IF(All_Tasks!S140="","",All_Tasks!S140)</f>
        <v/>
      </c>
      <c r="T140" t="str">
        <f>IF(All_Tasks!T140="","",All_Tasks!T140)</f>
        <v/>
      </c>
      <c r="U140" t="str">
        <f>IF(All_Tasks!U140="","",All_Tasks!U140)</f>
        <v/>
      </c>
      <c r="V140">
        <f>IF(A140="",0,IFERROR(MATCH(A140,Scope_Labor_Rates!$A$6:$A$46,0)+5,0))</f>
        <v>0</v>
      </c>
      <c r="W140" s="178">
        <f>IF(V140&gt;0,INDEX(Scope_Labor_Rates!$C$6:$C$46,V140-5),0)</f>
        <v>0</v>
      </c>
      <c r="X140" s="178">
        <f>IF(V140&gt;0,INDEX(Scope_Labor_Rates!$C$6:$C$46,V140-5),0)</f>
        <v>0</v>
      </c>
      <c r="Y140" s="180">
        <f>IF(V140&gt;0,INDEX(Scope_Labor_Rates!$S$6:$S$46,V140-5),0)</f>
        <v>0</v>
      </c>
      <c r="Z140" s="180">
        <f>IF(V140&gt;0,INDEX(Scope_Labor_Rates!$R$6:$R$46,V140-5),1)</f>
        <v>1</v>
      </c>
      <c r="AA140" s="231">
        <f t="shared" si="18"/>
        <v>0</v>
      </c>
      <c r="AB140" t="str">
        <f t="shared" si="19"/>
        <v/>
      </c>
      <c r="AC140" s="178" t="str">
        <f t="shared" si="20"/>
        <v/>
      </c>
      <c r="AD140" s="181">
        <f t="shared" si="21"/>
        <v>0</v>
      </c>
      <c r="AE140" s="178">
        <f>IF(V140&gt;0,P140*INDEX(Scope_Labor_Rates!$E$6:$E$46,V140-5),0)</f>
        <v>0</v>
      </c>
      <c r="AF140" s="181">
        <f>IF(V140&gt;0,AE140*INDEX(Scope_Labor_Rates!$D$6:$D$46,V140-5)*AA140,0)</f>
        <v>0</v>
      </c>
      <c r="AG140" s="178">
        <f>IF(V140&gt;0,P140*INDEX(Scope_Labor_Rates!$G$6:$G$46,V140-5),0)</f>
        <v>0</v>
      </c>
      <c r="AH140" s="181">
        <f>IF(V140&gt;0,AG140*INDEX(Scope_Labor_Rates!$F$6:$F$46,V140-5)*AA140,0)</f>
        <v>0</v>
      </c>
      <c r="AI140" s="178">
        <f>IF(V140&gt;0,P140*INDEX(Scope_Labor_Rates!$I$6:$I$46,V140-5),0)</f>
        <v>0</v>
      </c>
      <c r="AJ140" s="181">
        <f>IF(V140&gt;0,AI140*INDEX(Scope_Labor_Rates!$H$6:$H$46,V140-5)*AA140,0)</f>
        <v>0</v>
      </c>
      <c r="AK140" s="178">
        <f>IF(V140&gt;0,P140*INDEX(Scope_Labor_Rates!$K$6:$K$46,V140-5),0)</f>
        <v>0</v>
      </c>
      <c r="AL140" s="181">
        <f>IF(V140&gt;0,AK140*INDEX(Scope_Labor_Rates!$J$6:$J$46,V140-5)*AA140,0)</f>
        <v>0</v>
      </c>
      <c r="AM140" s="178">
        <f>IF(V140&gt;0,P140*INDEX(Scope_Labor_Rates!$M$6:$M$46,V140-5),0)</f>
        <v>0</v>
      </c>
      <c r="AN140" s="178">
        <f>IF(V140&gt;0,AM140*INDEX(Scope_Labor_Rates!$L$6:$L$46,V140-5)*AA140,0)</f>
        <v>0</v>
      </c>
      <c r="AO140" s="178">
        <f>IF(V140&gt;0,P140*INDEX(Scope_Labor_Rates!$O$6:$O$46,V140-5)*AA140,0)</f>
        <v>0</v>
      </c>
      <c r="AP140" s="181">
        <f>IF(V140&gt;0,P140*INDEX(Scope_Labor_Rates!$Q$6:$Q$46,V140-5)*AA140,0)</f>
        <v>0</v>
      </c>
      <c r="AQ140" s="178">
        <f t="shared" si="22"/>
        <v>0</v>
      </c>
      <c r="AR140" s="178">
        <f t="shared" si="23"/>
        <v>0</v>
      </c>
      <c r="AS140" s="178">
        <f t="shared" si="24"/>
        <v>0</v>
      </c>
      <c r="AT140" s="178">
        <f t="shared" si="25"/>
        <v>0</v>
      </c>
      <c r="AU140">
        <f t="shared" si="26"/>
        <v>0</v>
      </c>
    </row>
    <row r="141" spans="1:47">
      <c r="A141" t="str">
        <f>IF(All_Tasks!A141="","",All_Tasks!A141)</f>
        <v/>
      </c>
      <c r="B141" t="str">
        <f>IF(All_Tasks!B141="","",All_Tasks!B141)</f>
        <v/>
      </c>
      <c r="C141" t="str">
        <f>IF(All_Tasks!C141="","",All_Tasks!C141)</f>
        <v/>
      </c>
      <c r="D141" t="str">
        <f>IF(All_Tasks!D141="","",All_Tasks!D141)</f>
        <v/>
      </c>
      <c r="E141" t="str">
        <f>IF(All_Tasks!V141&lt;&gt;"",All_Tasks!V141,IF(All_Tasks!E141&lt;&gt;"",All_Tasks!E141,""))</f>
        <v/>
      </c>
      <c r="F141" t="str">
        <f>IF(All_Tasks!F141="","",All_Tasks!F141)</f>
        <v/>
      </c>
      <c r="G141" t="str">
        <f>IF(All_Tasks!G141="","",All_Tasks!G141)</f>
        <v/>
      </c>
      <c r="H141" s="231" t="str">
        <f>IF(All_Tasks!H141="","",All_Tasks!H141)</f>
        <v/>
      </c>
      <c r="I141" t="str">
        <f>IF(All_Tasks!I141="","",All_Tasks!I141)</f>
        <v/>
      </c>
      <c r="J141" t="str">
        <f>IF(All_Tasks!J141="","",All_Tasks!J141)</f>
        <v/>
      </c>
      <c r="K141" t="str">
        <f>IF(All_Tasks!K141="","",All_Tasks!K141)</f>
        <v/>
      </c>
      <c r="L141" s="231" t="str">
        <f>IF(All_Tasks!L141="","",All_Tasks!L141)</f>
        <v/>
      </c>
      <c r="M141" t="str">
        <f>IF(All_Tasks!M141="","",All_Tasks!M141)</f>
        <v/>
      </c>
      <c r="N141" t="str">
        <f>IF(All_Tasks!N141="","",All_Tasks!N141)</f>
        <v/>
      </c>
      <c r="O141" t="str">
        <f>IF(All_Tasks!O141="","",All_Tasks!O141)</f>
        <v/>
      </c>
      <c r="P141" s="181">
        <f>IF(All_Tasks!P141="",0,All_Tasks!P141)</f>
        <v>0</v>
      </c>
      <c r="Q141" s="181">
        <f>IF(All_Tasks!Q141="",0,All_Tasks!Q141)</f>
        <v>0</v>
      </c>
      <c r="R141" s="181">
        <f>IF(All_Tasks!R141="",0,All_Tasks!R141)</f>
        <v>0</v>
      </c>
      <c r="S141" s="181" t="str">
        <f>IF(All_Tasks!S141="","",All_Tasks!S141)</f>
        <v/>
      </c>
      <c r="T141" t="str">
        <f>IF(All_Tasks!T141="","",All_Tasks!T141)</f>
        <v/>
      </c>
      <c r="U141" t="str">
        <f>IF(All_Tasks!U141="","",All_Tasks!U141)</f>
        <v/>
      </c>
      <c r="V141">
        <f>IF(A141="",0,IFERROR(MATCH(A141,Scope_Labor_Rates!$A$6:$A$46,0)+5,0))</f>
        <v>0</v>
      </c>
      <c r="W141" s="178">
        <f>IF(V141&gt;0,INDEX(Scope_Labor_Rates!$C$6:$C$46,V141-5),0)</f>
        <v>0</v>
      </c>
      <c r="X141" s="178">
        <f>IF(V141&gt;0,INDEX(Scope_Labor_Rates!$C$6:$C$46,V141-5),0)</f>
        <v>0</v>
      </c>
      <c r="Y141" s="180">
        <f>IF(V141&gt;0,INDEX(Scope_Labor_Rates!$S$6:$S$46,V141-5),0)</f>
        <v>0</v>
      </c>
      <c r="Z141" s="180">
        <f>IF(V141&gt;0,INDEX(Scope_Labor_Rates!$R$6:$R$46,V141-5),1)</f>
        <v>1</v>
      </c>
      <c r="AA141" s="231">
        <f t="shared" si="18"/>
        <v>0</v>
      </c>
      <c r="AB141" t="str">
        <f t="shared" si="19"/>
        <v/>
      </c>
      <c r="AC141" s="178" t="str">
        <f t="shared" si="20"/>
        <v/>
      </c>
      <c r="AD141" s="181">
        <f t="shared" si="21"/>
        <v>0</v>
      </c>
      <c r="AE141" s="178">
        <f>IF(V141&gt;0,P141*INDEX(Scope_Labor_Rates!$E$6:$E$46,V141-5),0)</f>
        <v>0</v>
      </c>
      <c r="AF141" s="181">
        <f>IF(V141&gt;0,AE141*INDEX(Scope_Labor_Rates!$D$6:$D$46,V141-5)*AA141,0)</f>
        <v>0</v>
      </c>
      <c r="AG141" s="178">
        <f>IF(V141&gt;0,P141*INDEX(Scope_Labor_Rates!$G$6:$G$46,V141-5),0)</f>
        <v>0</v>
      </c>
      <c r="AH141" s="181">
        <f>IF(V141&gt;0,AG141*INDEX(Scope_Labor_Rates!$F$6:$F$46,V141-5)*AA141,0)</f>
        <v>0</v>
      </c>
      <c r="AI141" s="178">
        <f>IF(V141&gt;0,P141*INDEX(Scope_Labor_Rates!$I$6:$I$46,V141-5),0)</f>
        <v>0</v>
      </c>
      <c r="AJ141" s="181">
        <f>IF(V141&gt;0,AI141*INDEX(Scope_Labor_Rates!$H$6:$H$46,V141-5)*AA141,0)</f>
        <v>0</v>
      </c>
      <c r="AK141" s="178">
        <f>IF(V141&gt;0,P141*INDEX(Scope_Labor_Rates!$K$6:$K$46,V141-5),0)</f>
        <v>0</v>
      </c>
      <c r="AL141" s="181">
        <f>IF(V141&gt;0,AK141*INDEX(Scope_Labor_Rates!$J$6:$J$46,V141-5)*AA141,0)</f>
        <v>0</v>
      </c>
      <c r="AM141" s="178">
        <f>IF(V141&gt;0,P141*INDEX(Scope_Labor_Rates!$M$6:$M$46,V141-5),0)</f>
        <v>0</v>
      </c>
      <c r="AN141" s="178">
        <f>IF(V141&gt;0,AM141*INDEX(Scope_Labor_Rates!$L$6:$L$46,V141-5)*AA141,0)</f>
        <v>0</v>
      </c>
      <c r="AO141" s="178">
        <f>IF(V141&gt;0,P141*INDEX(Scope_Labor_Rates!$O$6:$O$46,V141-5)*AA141,0)</f>
        <v>0</v>
      </c>
      <c r="AP141" s="181">
        <f>IF(V141&gt;0,P141*INDEX(Scope_Labor_Rates!$Q$6:$Q$46,V141-5)*AA141,0)</f>
        <v>0</v>
      </c>
      <c r="AQ141" s="178">
        <f t="shared" si="22"/>
        <v>0</v>
      </c>
      <c r="AR141" s="178">
        <f t="shared" si="23"/>
        <v>0</v>
      </c>
      <c r="AS141" s="178">
        <f t="shared" si="24"/>
        <v>0</v>
      </c>
      <c r="AT141" s="178">
        <f t="shared" si="25"/>
        <v>0</v>
      </c>
      <c r="AU141">
        <f t="shared" si="26"/>
        <v>0</v>
      </c>
    </row>
    <row r="142" spans="1:47">
      <c r="A142" t="str">
        <f>IF(All_Tasks!A142="","",All_Tasks!A142)</f>
        <v/>
      </c>
      <c r="B142" t="str">
        <f>IF(All_Tasks!B142="","",All_Tasks!B142)</f>
        <v/>
      </c>
      <c r="C142" t="str">
        <f>IF(All_Tasks!C142="","",All_Tasks!C142)</f>
        <v/>
      </c>
      <c r="D142" t="str">
        <f>IF(All_Tasks!D142="","",All_Tasks!D142)</f>
        <v/>
      </c>
      <c r="E142" t="str">
        <f>IF(All_Tasks!V142&lt;&gt;"",All_Tasks!V142,IF(All_Tasks!E142&lt;&gt;"",All_Tasks!E142,""))</f>
        <v/>
      </c>
      <c r="F142" t="str">
        <f>IF(All_Tasks!F142="","",All_Tasks!F142)</f>
        <v/>
      </c>
      <c r="G142" t="str">
        <f>IF(All_Tasks!G142="","",All_Tasks!G142)</f>
        <v/>
      </c>
      <c r="H142" s="231" t="str">
        <f>IF(All_Tasks!H142="","",All_Tasks!H142)</f>
        <v/>
      </c>
      <c r="I142" t="str">
        <f>IF(All_Tasks!I142="","",All_Tasks!I142)</f>
        <v/>
      </c>
      <c r="J142" t="str">
        <f>IF(All_Tasks!J142="","",All_Tasks!J142)</f>
        <v/>
      </c>
      <c r="K142" t="str">
        <f>IF(All_Tasks!K142="","",All_Tasks!K142)</f>
        <v/>
      </c>
      <c r="L142" s="231" t="str">
        <f>IF(All_Tasks!L142="","",All_Tasks!L142)</f>
        <v/>
      </c>
      <c r="M142" t="str">
        <f>IF(All_Tasks!M142="","",All_Tasks!M142)</f>
        <v/>
      </c>
      <c r="N142" t="str">
        <f>IF(All_Tasks!N142="","",All_Tasks!N142)</f>
        <v/>
      </c>
      <c r="O142" t="str">
        <f>IF(All_Tasks!O142="","",All_Tasks!O142)</f>
        <v/>
      </c>
      <c r="P142" s="181">
        <f>IF(All_Tasks!P142="",0,All_Tasks!P142)</f>
        <v>0</v>
      </c>
      <c r="Q142" s="181">
        <f>IF(All_Tasks!Q142="",0,All_Tasks!Q142)</f>
        <v>0</v>
      </c>
      <c r="R142" s="181">
        <f>IF(All_Tasks!R142="",0,All_Tasks!R142)</f>
        <v>0</v>
      </c>
      <c r="S142" s="181" t="str">
        <f>IF(All_Tasks!S142="","",All_Tasks!S142)</f>
        <v/>
      </c>
      <c r="T142" t="str">
        <f>IF(All_Tasks!T142="","",All_Tasks!T142)</f>
        <v/>
      </c>
      <c r="U142" t="str">
        <f>IF(All_Tasks!U142="","",All_Tasks!U142)</f>
        <v/>
      </c>
      <c r="V142">
        <f>IF(A142="",0,IFERROR(MATCH(A142,Scope_Labor_Rates!$A$6:$A$46,0)+5,0))</f>
        <v>0</v>
      </c>
      <c r="W142" s="178">
        <f>IF(V142&gt;0,INDEX(Scope_Labor_Rates!$C$6:$C$46,V142-5),0)</f>
        <v>0</v>
      </c>
      <c r="X142" s="178">
        <f>IF(V142&gt;0,INDEX(Scope_Labor_Rates!$C$6:$C$46,V142-5),0)</f>
        <v>0</v>
      </c>
      <c r="Y142" s="180">
        <f>IF(V142&gt;0,INDEX(Scope_Labor_Rates!$S$6:$S$46,V142-5),0)</f>
        <v>0</v>
      </c>
      <c r="Z142" s="180">
        <f>IF(V142&gt;0,INDEX(Scope_Labor_Rates!$R$6:$R$46,V142-5),1)</f>
        <v>1</v>
      </c>
      <c r="AA142" s="231">
        <f t="shared" si="18"/>
        <v>0</v>
      </c>
      <c r="AB142" t="str">
        <f t="shared" si="19"/>
        <v/>
      </c>
      <c r="AC142" s="178" t="str">
        <f t="shared" si="20"/>
        <v/>
      </c>
      <c r="AD142" s="181">
        <f t="shared" si="21"/>
        <v>0</v>
      </c>
      <c r="AE142" s="178">
        <f>IF(V142&gt;0,P142*INDEX(Scope_Labor_Rates!$E$6:$E$46,V142-5),0)</f>
        <v>0</v>
      </c>
      <c r="AF142" s="181">
        <f>IF(V142&gt;0,AE142*INDEX(Scope_Labor_Rates!$D$6:$D$46,V142-5)*AA142,0)</f>
        <v>0</v>
      </c>
      <c r="AG142" s="178">
        <f>IF(V142&gt;0,P142*INDEX(Scope_Labor_Rates!$G$6:$G$46,V142-5),0)</f>
        <v>0</v>
      </c>
      <c r="AH142" s="181">
        <f>IF(V142&gt;0,AG142*INDEX(Scope_Labor_Rates!$F$6:$F$46,V142-5)*AA142,0)</f>
        <v>0</v>
      </c>
      <c r="AI142" s="178">
        <f>IF(V142&gt;0,P142*INDEX(Scope_Labor_Rates!$I$6:$I$46,V142-5),0)</f>
        <v>0</v>
      </c>
      <c r="AJ142" s="181">
        <f>IF(V142&gt;0,AI142*INDEX(Scope_Labor_Rates!$H$6:$H$46,V142-5)*AA142,0)</f>
        <v>0</v>
      </c>
      <c r="AK142" s="178">
        <f>IF(V142&gt;0,P142*INDEX(Scope_Labor_Rates!$K$6:$K$46,V142-5),0)</f>
        <v>0</v>
      </c>
      <c r="AL142" s="181">
        <f>IF(V142&gt;0,AK142*INDEX(Scope_Labor_Rates!$J$6:$J$46,V142-5)*AA142,0)</f>
        <v>0</v>
      </c>
      <c r="AM142" s="178">
        <f>IF(V142&gt;0,P142*INDEX(Scope_Labor_Rates!$M$6:$M$46,V142-5),0)</f>
        <v>0</v>
      </c>
      <c r="AN142" s="178">
        <f>IF(V142&gt;0,AM142*INDEX(Scope_Labor_Rates!$L$6:$L$46,V142-5)*AA142,0)</f>
        <v>0</v>
      </c>
      <c r="AO142" s="178">
        <f>IF(V142&gt;0,P142*INDEX(Scope_Labor_Rates!$O$6:$O$46,V142-5)*AA142,0)</f>
        <v>0</v>
      </c>
      <c r="AP142" s="181">
        <f>IF(V142&gt;0,P142*INDEX(Scope_Labor_Rates!$Q$6:$Q$46,V142-5)*AA142,0)</f>
        <v>0</v>
      </c>
      <c r="AQ142" s="178">
        <f t="shared" si="22"/>
        <v>0</v>
      </c>
      <c r="AR142" s="178">
        <f t="shared" si="23"/>
        <v>0</v>
      </c>
      <c r="AS142" s="178">
        <f t="shared" si="24"/>
        <v>0</v>
      </c>
      <c r="AT142" s="178">
        <f t="shared" si="25"/>
        <v>0</v>
      </c>
      <c r="AU142">
        <f t="shared" si="26"/>
        <v>0</v>
      </c>
    </row>
    <row r="143" spans="1:47">
      <c r="A143" t="str">
        <f>IF(All_Tasks!A143="","",All_Tasks!A143)</f>
        <v/>
      </c>
      <c r="B143" t="str">
        <f>IF(All_Tasks!B143="","",All_Tasks!B143)</f>
        <v/>
      </c>
      <c r="C143" t="str">
        <f>IF(All_Tasks!C143="","",All_Tasks!C143)</f>
        <v/>
      </c>
      <c r="D143" t="str">
        <f>IF(All_Tasks!D143="","",All_Tasks!D143)</f>
        <v/>
      </c>
      <c r="E143" t="str">
        <f>IF(All_Tasks!V143&lt;&gt;"",All_Tasks!V143,IF(All_Tasks!E143&lt;&gt;"",All_Tasks!E143,""))</f>
        <v/>
      </c>
      <c r="F143" t="str">
        <f>IF(All_Tasks!F143="","",All_Tasks!F143)</f>
        <v/>
      </c>
      <c r="G143" t="str">
        <f>IF(All_Tasks!G143="","",All_Tasks!G143)</f>
        <v/>
      </c>
      <c r="H143" s="231" t="str">
        <f>IF(All_Tasks!H143="","",All_Tasks!H143)</f>
        <v/>
      </c>
      <c r="I143" t="str">
        <f>IF(All_Tasks!I143="","",All_Tasks!I143)</f>
        <v/>
      </c>
      <c r="J143" t="str">
        <f>IF(All_Tasks!J143="","",All_Tasks!J143)</f>
        <v/>
      </c>
      <c r="K143" t="str">
        <f>IF(All_Tasks!K143="","",All_Tasks!K143)</f>
        <v/>
      </c>
      <c r="L143" s="231" t="str">
        <f>IF(All_Tasks!L143="","",All_Tasks!L143)</f>
        <v/>
      </c>
      <c r="M143" t="str">
        <f>IF(All_Tasks!M143="","",All_Tasks!M143)</f>
        <v/>
      </c>
      <c r="N143" t="str">
        <f>IF(All_Tasks!N143="","",All_Tasks!N143)</f>
        <v/>
      </c>
      <c r="O143" t="str">
        <f>IF(All_Tasks!O143="","",All_Tasks!O143)</f>
        <v/>
      </c>
      <c r="P143" s="181">
        <f>IF(All_Tasks!P143="",0,All_Tasks!P143)</f>
        <v>0</v>
      </c>
      <c r="Q143" s="181">
        <f>IF(All_Tasks!Q143="",0,All_Tasks!Q143)</f>
        <v>0</v>
      </c>
      <c r="R143" s="181">
        <f>IF(All_Tasks!R143="",0,All_Tasks!R143)</f>
        <v>0</v>
      </c>
      <c r="S143" s="181" t="str">
        <f>IF(All_Tasks!S143="","",All_Tasks!S143)</f>
        <v/>
      </c>
      <c r="T143" t="str">
        <f>IF(All_Tasks!T143="","",All_Tasks!T143)</f>
        <v/>
      </c>
      <c r="U143" t="str">
        <f>IF(All_Tasks!U143="","",All_Tasks!U143)</f>
        <v/>
      </c>
      <c r="V143">
        <f>IF(A143="",0,IFERROR(MATCH(A143,Scope_Labor_Rates!$A$6:$A$46,0)+5,0))</f>
        <v>0</v>
      </c>
      <c r="W143" s="178">
        <f>IF(V143&gt;0,INDEX(Scope_Labor_Rates!$C$6:$C$46,V143-5),0)</f>
        <v>0</v>
      </c>
      <c r="X143" s="178">
        <f>IF(V143&gt;0,INDEX(Scope_Labor_Rates!$C$6:$C$46,V143-5),0)</f>
        <v>0</v>
      </c>
      <c r="Y143" s="180">
        <f>IF(V143&gt;0,INDEX(Scope_Labor_Rates!$S$6:$S$46,V143-5),0)</f>
        <v>0</v>
      </c>
      <c r="Z143" s="180">
        <f>IF(V143&gt;0,INDEX(Scope_Labor_Rates!$R$6:$R$46,V143-5),1)</f>
        <v>1</v>
      </c>
      <c r="AA143" s="231">
        <f t="shared" si="18"/>
        <v>0</v>
      </c>
      <c r="AB143" t="str">
        <f t="shared" si="19"/>
        <v/>
      </c>
      <c r="AC143" s="178" t="str">
        <f t="shared" si="20"/>
        <v/>
      </c>
      <c r="AD143" s="181">
        <f t="shared" si="21"/>
        <v>0</v>
      </c>
      <c r="AE143" s="178">
        <f>IF(V143&gt;0,P143*INDEX(Scope_Labor_Rates!$E$6:$E$46,V143-5),0)</f>
        <v>0</v>
      </c>
      <c r="AF143" s="181">
        <f>IF(V143&gt;0,AE143*INDEX(Scope_Labor_Rates!$D$6:$D$46,V143-5)*AA143,0)</f>
        <v>0</v>
      </c>
      <c r="AG143" s="178">
        <f>IF(V143&gt;0,P143*INDEX(Scope_Labor_Rates!$G$6:$G$46,V143-5),0)</f>
        <v>0</v>
      </c>
      <c r="AH143" s="181">
        <f>IF(V143&gt;0,AG143*INDEX(Scope_Labor_Rates!$F$6:$F$46,V143-5)*AA143,0)</f>
        <v>0</v>
      </c>
      <c r="AI143" s="178">
        <f>IF(V143&gt;0,P143*INDEX(Scope_Labor_Rates!$I$6:$I$46,V143-5),0)</f>
        <v>0</v>
      </c>
      <c r="AJ143" s="181">
        <f>IF(V143&gt;0,AI143*INDEX(Scope_Labor_Rates!$H$6:$H$46,V143-5)*AA143,0)</f>
        <v>0</v>
      </c>
      <c r="AK143" s="178">
        <f>IF(V143&gt;0,P143*INDEX(Scope_Labor_Rates!$K$6:$K$46,V143-5),0)</f>
        <v>0</v>
      </c>
      <c r="AL143" s="181">
        <f>IF(V143&gt;0,AK143*INDEX(Scope_Labor_Rates!$J$6:$J$46,V143-5)*AA143,0)</f>
        <v>0</v>
      </c>
      <c r="AM143" s="178">
        <f>IF(V143&gt;0,P143*INDEX(Scope_Labor_Rates!$M$6:$M$46,V143-5),0)</f>
        <v>0</v>
      </c>
      <c r="AN143" s="178">
        <f>IF(V143&gt;0,AM143*INDEX(Scope_Labor_Rates!$L$6:$L$46,V143-5)*AA143,0)</f>
        <v>0</v>
      </c>
      <c r="AO143" s="178">
        <f>IF(V143&gt;0,P143*INDEX(Scope_Labor_Rates!$O$6:$O$46,V143-5)*AA143,0)</f>
        <v>0</v>
      </c>
      <c r="AP143" s="181">
        <f>IF(V143&gt;0,P143*INDEX(Scope_Labor_Rates!$Q$6:$Q$46,V143-5)*AA143,0)</f>
        <v>0</v>
      </c>
      <c r="AQ143" s="178">
        <f t="shared" si="22"/>
        <v>0</v>
      </c>
      <c r="AR143" s="178">
        <f t="shared" si="23"/>
        <v>0</v>
      </c>
      <c r="AS143" s="178">
        <f t="shared" si="24"/>
        <v>0</v>
      </c>
      <c r="AT143" s="178">
        <f t="shared" si="25"/>
        <v>0</v>
      </c>
      <c r="AU143">
        <f t="shared" si="26"/>
        <v>0</v>
      </c>
    </row>
    <row r="144" spans="1:47">
      <c r="A144" t="str">
        <f>IF(All_Tasks!A144="","",All_Tasks!A144)</f>
        <v/>
      </c>
      <c r="B144" t="str">
        <f>IF(All_Tasks!B144="","",All_Tasks!B144)</f>
        <v/>
      </c>
      <c r="C144" t="str">
        <f>IF(All_Tasks!C144="","",All_Tasks!C144)</f>
        <v/>
      </c>
      <c r="D144" t="str">
        <f>IF(All_Tasks!D144="","",All_Tasks!D144)</f>
        <v/>
      </c>
      <c r="E144" t="str">
        <f>IF(All_Tasks!V144&lt;&gt;"",All_Tasks!V144,IF(All_Tasks!E144&lt;&gt;"",All_Tasks!E144,""))</f>
        <v/>
      </c>
      <c r="F144" t="str">
        <f>IF(All_Tasks!F144="","",All_Tasks!F144)</f>
        <v/>
      </c>
      <c r="G144" t="str">
        <f>IF(All_Tasks!G144="","",All_Tasks!G144)</f>
        <v/>
      </c>
      <c r="H144" s="231" t="str">
        <f>IF(All_Tasks!H144="","",All_Tasks!H144)</f>
        <v/>
      </c>
      <c r="I144" t="str">
        <f>IF(All_Tasks!I144="","",All_Tasks!I144)</f>
        <v/>
      </c>
      <c r="J144" t="str">
        <f>IF(All_Tasks!J144="","",All_Tasks!J144)</f>
        <v/>
      </c>
      <c r="K144" t="str">
        <f>IF(All_Tasks!K144="","",All_Tasks!K144)</f>
        <v/>
      </c>
      <c r="L144" s="231" t="str">
        <f>IF(All_Tasks!L144="","",All_Tasks!L144)</f>
        <v/>
      </c>
      <c r="M144" t="str">
        <f>IF(All_Tasks!M144="","",All_Tasks!M144)</f>
        <v/>
      </c>
      <c r="N144" t="str">
        <f>IF(All_Tasks!N144="","",All_Tasks!N144)</f>
        <v/>
      </c>
      <c r="O144" t="str">
        <f>IF(All_Tasks!O144="","",All_Tasks!O144)</f>
        <v/>
      </c>
      <c r="P144" s="181">
        <f>IF(All_Tasks!P144="",0,All_Tasks!P144)</f>
        <v>0</v>
      </c>
      <c r="Q144" s="181">
        <f>IF(All_Tasks!Q144="",0,All_Tasks!Q144)</f>
        <v>0</v>
      </c>
      <c r="R144" s="181">
        <f>IF(All_Tasks!R144="",0,All_Tasks!R144)</f>
        <v>0</v>
      </c>
      <c r="S144" s="181" t="str">
        <f>IF(All_Tasks!S144="","",All_Tasks!S144)</f>
        <v/>
      </c>
      <c r="T144" t="str">
        <f>IF(All_Tasks!T144="","",All_Tasks!T144)</f>
        <v/>
      </c>
      <c r="U144" t="str">
        <f>IF(All_Tasks!U144="","",All_Tasks!U144)</f>
        <v/>
      </c>
      <c r="V144">
        <f>IF(A144="",0,IFERROR(MATCH(A144,Scope_Labor_Rates!$A$6:$A$46,0)+5,0))</f>
        <v>0</v>
      </c>
      <c r="W144" s="178">
        <f>IF(V144&gt;0,INDEX(Scope_Labor_Rates!$C$6:$C$46,V144-5),0)</f>
        <v>0</v>
      </c>
      <c r="X144" s="178">
        <f>IF(V144&gt;0,INDEX(Scope_Labor_Rates!$C$6:$C$46,V144-5),0)</f>
        <v>0</v>
      </c>
      <c r="Y144" s="180">
        <f>IF(V144&gt;0,INDEX(Scope_Labor_Rates!$S$6:$S$46,V144-5),0)</f>
        <v>0</v>
      </c>
      <c r="Z144" s="180">
        <f>IF(V144&gt;0,INDEX(Scope_Labor_Rates!$R$6:$R$46,V144-5),1)</f>
        <v>1</v>
      </c>
      <c r="AA144" s="231">
        <f t="shared" si="18"/>
        <v>0</v>
      </c>
      <c r="AB144" t="str">
        <f t="shared" si="19"/>
        <v/>
      </c>
      <c r="AC144" s="178" t="str">
        <f t="shared" si="20"/>
        <v/>
      </c>
      <c r="AD144" s="181">
        <f t="shared" si="21"/>
        <v>0</v>
      </c>
      <c r="AE144" s="178">
        <f>IF(V144&gt;0,P144*INDEX(Scope_Labor_Rates!$E$6:$E$46,V144-5),0)</f>
        <v>0</v>
      </c>
      <c r="AF144" s="181">
        <f>IF(V144&gt;0,AE144*INDEX(Scope_Labor_Rates!$D$6:$D$46,V144-5)*AA144,0)</f>
        <v>0</v>
      </c>
      <c r="AG144" s="178">
        <f>IF(V144&gt;0,P144*INDEX(Scope_Labor_Rates!$G$6:$G$46,V144-5),0)</f>
        <v>0</v>
      </c>
      <c r="AH144" s="181">
        <f>IF(V144&gt;0,AG144*INDEX(Scope_Labor_Rates!$F$6:$F$46,V144-5)*AA144,0)</f>
        <v>0</v>
      </c>
      <c r="AI144" s="178">
        <f>IF(V144&gt;0,P144*INDEX(Scope_Labor_Rates!$I$6:$I$46,V144-5),0)</f>
        <v>0</v>
      </c>
      <c r="AJ144" s="181">
        <f>IF(V144&gt;0,AI144*INDEX(Scope_Labor_Rates!$H$6:$H$46,V144-5)*AA144,0)</f>
        <v>0</v>
      </c>
      <c r="AK144" s="178">
        <f>IF(V144&gt;0,P144*INDEX(Scope_Labor_Rates!$K$6:$K$46,V144-5),0)</f>
        <v>0</v>
      </c>
      <c r="AL144" s="181">
        <f>IF(V144&gt;0,AK144*INDEX(Scope_Labor_Rates!$J$6:$J$46,V144-5)*AA144,0)</f>
        <v>0</v>
      </c>
      <c r="AM144" s="178">
        <f>IF(V144&gt;0,P144*INDEX(Scope_Labor_Rates!$M$6:$M$46,V144-5),0)</f>
        <v>0</v>
      </c>
      <c r="AN144" s="178">
        <f>IF(V144&gt;0,AM144*INDEX(Scope_Labor_Rates!$L$6:$L$46,V144-5)*AA144,0)</f>
        <v>0</v>
      </c>
      <c r="AO144" s="178">
        <f>IF(V144&gt;0,P144*INDEX(Scope_Labor_Rates!$O$6:$O$46,V144-5)*AA144,0)</f>
        <v>0</v>
      </c>
      <c r="AP144" s="181">
        <f>IF(V144&gt;0,P144*INDEX(Scope_Labor_Rates!$Q$6:$Q$46,V144-5)*AA144,0)</f>
        <v>0</v>
      </c>
      <c r="AQ144" s="178">
        <f t="shared" si="22"/>
        <v>0</v>
      </c>
      <c r="AR144" s="178">
        <f t="shared" si="23"/>
        <v>0</v>
      </c>
      <c r="AS144" s="178">
        <f t="shared" si="24"/>
        <v>0</v>
      </c>
      <c r="AT144" s="178">
        <f t="shared" si="25"/>
        <v>0</v>
      </c>
      <c r="AU144">
        <f t="shared" si="26"/>
        <v>0</v>
      </c>
    </row>
    <row r="145" spans="1:47">
      <c r="A145" t="str">
        <f>IF(All_Tasks!A145="","",All_Tasks!A145)</f>
        <v/>
      </c>
      <c r="B145" t="str">
        <f>IF(All_Tasks!B145="","",All_Tasks!B145)</f>
        <v/>
      </c>
      <c r="C145" t="str">
        <f>IF(All_Tasks!C145="","",All_Tasks!C145)</f>
        <v/>
      </c>
      <c r="D145" t="str">
        <f>IF(All_Tasks!D145="","",All_Tasks!D145)</f>
        <v/>
      </c>
      <c r="E145" t="str">
        <f>IF(All_Tasks!V145&lt;&gt;"",All_Tasks!V145,IF(All_Tasks!E145&lt;&gt;"",All_Tasks!E145,""))</f>
        <v/>
      </c>
      <c r="F145" t="str">
        <f>IF(All_Tasks!F145="","",All_Tasks!F145)</f>
        <v/>
      </c>
      <c r="G145" t="str">
        <f>IF(All_Tasks!G145="","",All_Tasks!G145)</f>
        <v/>
      </c>
      <c r="H145" s="231" t="str">
        <f>IF(All_Tasks!H145="","",All_Tasks!H145)</f>
        <v/>
      </c>
      <c r="I145" t="str">
        <f>IF(All_Tasks!I145="","",All_Tasks!I145)</f>
        <v/>
      </c>
      <c r="J145" t="str">
        <f>IF(All_Tasks!J145="","",All_Tasks!J145)</f>
        <v/>
      </c>
      <c r="K145" t="str">
        <f>IF(All_Tasks!K145="","",All_Tasks!K145)</f>
        <v/>
      </c>
      <c r="L145" s="231" t="str">
        <f>IF(All_Tasks!L145="","",All_Tasks!L145)</f>
        <v/>
      </c>
      <c r="M145" t="str">
        <f>IF(All_Tasks!M145="","",All_Tasks!M145)</f>
        <v/>
      </c>
      <c r="N145" t="str">
        <f>IF(All_Tasks!N145="","",All_Tasks!N145)</f>
        <v/>
      </c>
      <c r="O145" t="str">
        <f>IF(All_Tasks!O145="","",All_Tasks!O145)</f>
        <v/>
      </c>
      <c r="P145" s="181">
        <f>IF(All_Tasks!P145="",0,All_Tasks!P145)</f>
        <v>0</v>
      </c>
      <c r="Q145" s="181">
        <f>IF(All_Tasks!Q145="",0,All_Tasks!Q145)</f>
        <v>0</v>
      </c>
      <c r="R145" s="181">
        <f>IF(All_Tasks!R145="",0,All_Tasks!R145)</f>
        <v>0</v>
      </c>
      <c r="S145" s="181" t="str">
        <f>IF(All_Tasks!S145="","",All_Tasks!S145)</f>
        <v/>
      </c>
      <c r="T145" t="str">
        <f>IF(All_Tasks!T145="","",All_Tasks!T145)</f>
        <v/>
      </c>
      <c r="U145" t="str">
        <f>IF(All_Tasks!U145="","",All_Tasks!U145)</f>
        <v/>
      </c>
      <c r="V145">
        <f>IF(A145="",0,IFERROR(MATCH(A145,Scope_Labor_Rates!$A$6:$A$46,0)+5,0))</f>
        <v>0</v>
      </c>
      <c r="W145" s="178">
        <f>IF(V145&gt;0,INDEX(Scope_Labor_Rates!$C$6:$C$46,V145-5),0)</f>
        <v>0</v>
      </c>
      <c r="X145" s="178">
        <f>IF(V145&gt;0,INDEX(Scope_Labor_Rates!$C$6:$C$46,V145-5),0)</f>
        <v>0</v>
      </c>
      <c r="Y145" s="180">
        <f>IF(V145&gt;0,INDEX(Scope_Labor_Rates!$S$6:$S$46,V145-5),0)</f>
        <v>0</v>
      </c>
      <c r="Z145" s="180">
        <f>IF(V145&gt;0,INDEX(Scope_Labor_Rates!$R$6:$R$46,V145-5),1)</f>
        <v>1</v>
      </c>
      <c r="AA145" s="231">
        <f t="shared" si="18"/>
        <v>0</v>
      </c>
      <c r="AB145" t="str">
        <f t="shared" si="19"/>
        <v/>
      </c>
      <c r="AC145" s="178" t="str">
        <f t="shared" si="20"/>
        <v/>
      </c>
      <c r="AD145" s="181">
        <f t="shared" si="21"/>
        <v>0</v>
      </c>
      <c r="AE145" s="178">
        <f>IF(V145&gt;0,P145*INDEX(Scope_Labor_Rates!$E$6:$E$46,V145-5),0)</f>
        <v>0</v>
      </c>
      <c r="AF145" s="181">
        <f>IF(V145&gt;0,AE145*INDEX(Scope_Labor_Rates!$D$6:$D$46,V145-5)*AA145,0)</f>
        <v>0</v>
      </c>
      <c r="AG145" s="178">
        <f>IF(V145&gt;0,P145*INDEX(Scope_Labor_Rates!$G$6:$G$46,V145-5),0)</f>
        <v>0</v>
      </c>
      <c r="AH145" s="181">
        <f>IF(V145&gt;0,AG145*INDEX(Scope_Labor_Rates!$F$6:$F$46,V145-5)*AA145,0)</f>
        <v>0</v>
      </c>
      <c r="AI145" s="178">
        <f>IF(V145&gt;0,P145*INDEX(Scope_Labor_Rates!$I$6:$I$46,V145-5),0)</f>
        <v>0</v>
      </c>
      <c r="AJ145" s="181">
        <f>IF(V145&gt;0,AI145*INDEX(Scope_Labor_Rates!$H$6:$H$46,V145-5)*AA145,0)</f>
        <v>0</v>
      </c>
      <c r="AK145" s="178">
        <f>IF(V145&gt;0,P145*INDEX(Scope_Labor_Rates!$K$6:$K$46,V145-5),0)</f>
        <v>0</v>
      </c>
      <c r="AL145" s="181">
        <f>IF(V145&gt;0,AK145*INDEX(Scope_Labor_Rates!$J$6:$J$46,V145-5)*AA145,0)</f>
        <v>0</v>
      </c>
      <c r="AM145" s="178">
        <f>IF(V145&gt;0,P145*INDEX(Scope_Labor_Rates!$M$6:$M$46,V145-5),0)</f>
        <v>0</v>
      </c>
      <c r="AN145" s="178">
        <f>IF(V145&gt;0,AM145*INDEX(Scope_Labor_Rates!$L$6:$L$46,V145-5)*AA145,0)</f>
        <v>0</v>
      </c>
      <c r="AO145" s="178">
        <f>IF(V145&gt;0,P145*INDEX(Scope_Labor_Rates!$O$6:$O$46,V145-5)*AA145,0)</f>
        <v>0</v>
      </c>
      <c r="AP145" s="181">
        <f>IF(V145&gt;0,P145*INDEX(Scope_Labor_Rates!$Q$6:$Q$46,V145-5)*AA145,0)</f>
        <v>0</v>
      </c>
      <c r="AQ145" s="178">
        <f t="shared" si="22"/>
        <v>0</v>
      </c>
      <c r="AR145" s="178">
        <f t="shared" si="23"/>
        <v>0</v>
      </c>
      <c r="AS145" s="178">
        <f t="shared" si="24"/>
        <v>0</v>
      </c>
      <c r="AT145" s="178">
        <f t="shared" si="25"/>
        <v>0</v>
      </c>
      <c r="AU145">
        <f t="shared" si="26"/>
        <v>0</v>
      </c>
    </row>
    <row r="146" spans="1:47">
      <c r="A146" t="str">
        <f>IF(All_Tasks!A146="","",All_Tasks!A146)</f>
        <v/>
      </c>
      <c r="B146" t="str">
        <f>IF(All_Tasks!B146="","",All_Tasks!B146)</f>
        <v/>
      </c>
      <c r="C146" t="str">
        <f>IF(All_Tasks!C146="","",All_Tasks!C146)</f>
        <v/>
      </c>
      <c r="D146" t="str">
        <f>IF(All_Tasks!D146="","",All_Tasks!D146)</f>
        <v/>
      </c>
      <c r="E146" t="str">
        <f>IF(All_Tasks!V146&lt;&gt;"",All_Tasks!V146,IF(All_Tasks!E146&lt;&gt;"",All_Tasks!E146,""))</f>
        <v/>
      </c>
      <c r="F146" t="str">
        <f>IF(All_Tasks!F146="","",All_Tasks!F146)</f>
        <v/>
      </c>
      <c r="G146" t="str">
        <f>IF(All_Tasks!G146="","",All_Tasks!G146)</f>
        <v/>
      </c>
      <c r="H146" s="231" t="str">
        <f>IF(All_Tasks!H146="","",All_Tasks!H146)</f>
        <v/>
      </c>
      <c r="I146" t="str">
        <f>IF(All_Tasks!I146="","",All_Tasks!I146)</f>
        <v/>
      </c>
      <c r="J146" t="str">
        <f>IF(All_Tasks!J146="","",All_Tasks!J146)</f>
        <v/>
      </c>
      <c r="K146" t="str">
        <f>IF(All_Tasks!K146="","",All_Tasks!K146)</f>
        <v/>
      </c>
      <c r="L146" s="231" t="str">
        <f>IF(All_Tasks!L146="","",All_Tasks!L146)</f>
        <v/>
      </c>
      <c r="M146" t="str">
        <f>IF(All_Tasks!M146="","",All_Tasks!M146)</f>
        <v/>
      </c>
      <c r="N146" t="str">
        <f>IF(All_Tasks!N146="","",All_Tasks!N146)</f>
        <v/>
      </c>
      <c r="O146" t="str">
        <f>IF(All_Tasks!O146="","",All_Tasks!O146)</f>
        <v/>
      </c>
      <c r="P146" s="181">
        <f>IF(All_Tasks!P146="",0,All_Tasks!P146)</f>
        <v>0</v>
      </c>
      <c r="Q146" s="181">
        <f>IF(All_Tasks!Q146="",0,All_Tasks!Q146)</f>
        <v>0</v>
      </c>
      <c r="R146" s="181">
        <f>IF(All_Tasks!R146="",0,All_Tasks!R146)</f>
        <v>0</v>
      </c>
      <c r="S146" s="181" t="str">
        <f>IF(All_Tasks!S146="","",All_Tasks!S146)</f>
        <v/>
      </c>
      <c r="T146" t="str">
        <f>IF(All_Tasks!T146="","",All_Tasks!T146)</f>
        <v/>
      </c>
      <c r="U146" t="str">
        <f>IF(All_Tasks!U146="","",All_Tasks!U146)</f>
        <v/>
      </c>
      <c r="V146">
        <f>IF(A146="",0,IFERROR(MATCH(A146,Scope_Labor_Rates!$A$6:$A$46,0)+5,0))</f>
        <v>0</v>
      </c>
      <c r="W146" s="178">
        <f>IF(V146&gt;0,INDEX(Scope_Labor_Rates!$C$6:$C$46,V146-5),0)</f>
        <v>0</v>
      </c>
      <c r="X146" s="178">
        <f>IF(V146&gt;0,INDEX(Scope_Labor_Rates!$C$6:$C$46,V146-5),0)</f>
        <v>0</v>
      </c>
      <c r="Y146" s="180">
        <f>IF(V146&gt;0,INDEX(Scope_Labor_Rates!$S$6:$S$46,V146-5),0)</f>
        <v>0</v>
      </c>
      <c r="Z146" s="180">
        <f>IF(V146&gt;0,INDEX(Scope_Labor_Rates!$R$6:$R$46,V146-5),1)</f>
        <v>1</v>
      </c>
      <c r="AA146" s="231">
        <f t="shared" si="18"/>
        <v>0</v>
      </c>
      <c r="AB146" t="str">
        <f t="shared" si="19"/>
        <v/>
      </c>
      <c r="AC146" s="178" t="str">
        <f t="shared" si="20"/>
        <v/>
      </c>
      <c r="AD146" s="181">
        <f t="shared" si="21"/>
        <v>0</v>
      </c>
      <c r="AE146" s="178">
        <f>IF(V146&gt;0,P146*INDEX(Scope_Labor_Rates!$E$6:$E$46,V146-5),0)</f>
        <v>0</v>
      </c>
      <c r="AF146" s="181">
        <f>IF(V146&gt;0,AE146*INDEX(Scope_Labor_Rates!$D$6:$D$46,V146-5)*AA146,0)</f>
        <v>0</v>
      </c>
      <c r="AG146" s="178">
        <f>IF(V146&gt;0,P146*INDEX(Scope_Labor_Rates!$G$6:$G$46,V146-5),0)</f>
        <v>0</v>
      </c>
      <c r="AH146" s="181">
        <f>IF(V146&gt;0,AG146*INDEX(Scope_Labor_Rates!$F$6:$F$46,V146-5)*AA146,0)</f>
        <v>0</v>
      </c>
      <c r="AI146" s="178">
        <f>IF(V146&gt;0,P146*INDEX(Scope_Labor_Rates!$I$6:$I$46,V146-5),0)</f>
        <v>0</v>
      </c>
      <c r="AJ146" s="181">
        <f>IF(V146&gt;0,AI146*INDEX(Scope_Labor_Rates!$H$6:$H$46,V146-5)*AA146,0)</f>
        <v>0</v>
      </c>
      <c r="AK146" s="178">
        <f>IF(V146&gt;0,P146*INDEX(Scope_Labor_Rates!$K$6:$K$46,V146-5),0)</f>
        <v>0</v>
      </c>
      <c r="AL146" s="181">
        <f>IF(V146&gt;0,AK146*INDEX(Scope_Labor_Rates!$J$6:$J$46,V146-5)*AA146,0)</f>
        <v>0</v>
      </c>
      <c r="AM146" s="178">
        <f>IF(V146&gt;0,P146*INDEX(Scope_Labor_Rates!$M$6:$M$46,V146-5),0)</f>
        <v>0</v>
      </c>
      <c r="AN146" s="178">
        <f>IF(V146&gt;0,AM146*INDEX(Scope_Labor_Rates!$L$6:$L$46,V146-5)*AA146,0)</f>
        <v>0</v>
      </c>
      <c r="AO146" s="178">
        <f>IF(V146&gt;0,P146*INDEX(Scope_Labor_Rates!$O$6:$O$46,V146-5)*AA146,0)</f>
        <v>0</v>
      </c>
      <c r="AP146" s="181">
        <f>IF(V146&gt;0,P146*INDEX(Scope_Labor_Rates!$Q$6:$Q$46,V146-5)*AA146,0)</f>
        <v>0</v>
      </c>
      <c r="AQ146" s="178">
        <f t="shared" si="22"/>
        <v>0</v>
      </c>
      <c r="AR146" s="178">
        <f t="shared" si="23"/>
        <v>0</v>
      </c>
      <c r="AS146" s="178">
        <f t="shared" si="24"/>
        <v>0</v>
      </c>
      <c r="AT146" s="178">
        <f t="shared" si="25"/>
        <v>0</v>
      </c>
      <c r="AU146">
        <f t="shared" si="26"/>
        <v>0</v>
      </c>
    </row>
    <row r="147" spans="1:47">
      <c r="A147" t="str">
        <f>IF(All_Tasks!A147="","",All_Tasks!A147)</f>
        <v/>
      </c>
      <c r="B147" t="str">
        <f>IF(All_Tasks!B147="","",All_Tasks!B147)</f>
        <v/>
      </c>
      <c r="C147" t="str">
        <f>IF(All_Tasks!C147="","",All_Tasks!C147)</f>
        <v/>
      </c>
      <c r="D147" t="str">
        <f>IF(All_Tasks!D147="","",All_Tasks!D147)</f>
        <v/>
      </c>
      <c r="E147" t="str">
        <f>IF(All_Tasks!V147&lt;&gt;"",All_Tasks!V147,IF(All_Tasks!E147&lt;&gt;"",All_Tasks!E147,""))</f>
        <v/>
      </c>
      <c r="F147" t="str">
        <f>IF(All_Tasks!F147="","",All_Tasks!F147)</f>
        <v/>
      </c>
      <c r="G147" t="str">
        <f>IF(All_Tasks!G147="","",All_Tasks!G147)</f>
        <v/>
      </c>
      <c r="H147" s="231" t="str">
        <f>IF(All_Tasks!H147="","",All_Tasks!H147)</f>
        <v/>
      </c>
      <c r="I147" t="str">
        <f>IF(All_Tasks!I147="","",All_Tasks!I147)</f>
        <v/>
      </c>
      <c r="J147" t="str">
        <f>IF(All_Tasks!J147="","",All_Tasks!J147)</f>
        <v/>
      </c>
      <c r="K147" t="str">
        <f>IF(All_Tasks!K147="","",All_Tasks!K147)</f>
        <v/>
      </c>
      <c r="L147" s="231" t="str">
        <f>IF(All_Tasks!L147="","",All_Tasks!L147)</f>
        <v/>
      </c>
      <c r="M147" t="str">
        <f>IF(All_Tasks!M147="","",All_Tasks!M147)</f>
        <v/>
      </c>
      <c r="N147" t="str">
        <f>IF(All_Tasks!N147="","",All_Tasks!N147)</f>
        <v/>
      </c>
      <c r="O147" t="str">
        <f>IF(All_Tasks!O147="","",All_Tasks!O147)</f>
        <v/>
      </c>
      <c r="P147" s="181">
        <f>IF(All_Tasks!P147="",0,All_Tasks!P147)</f>
        <v>0</v>
      </c>
      <c r="Q147" s="181">
        <f>IF(All_Tasks!Q147="",0,All_Tasks!Q147)</f>
        <v>0</v>
      </c>
      <c r="R147" s="181">
        <f>IF(All_Tasks!R147="",0,All_Tasks!R147)</f>
        <v>0</v>
      </c>
      <c r="S147" s="181" t="str">
        <f>IF(All_Tasks!S147="","",All_Tasks!S147)</f>
        <v/>
      </c>
      <c r="T147" t="str">
        <f>IF(All_Tasks!T147="","",All_Tasks!T147)</f>
        <v/>
      </c>
      <c r="U147" t="str">
        <f>IF(All_Tasks!U147="","",All_Tasks!U147)</f>
        <v/>
      </c>
      <c r="V147">
        <f>IF(A147="",0,IFERROR(MATCH(A147,Scope_Labor_Rates!$A$6:$A$46,0)+5,0))</f>
        <v>0</v>
      </c>
      <c r="W147" s="178">
        <f>IF(V147&gt;0,INDEX(Scope_Labor_Rates!$C$6:$C$46,V147-5),0)</f>
        <v>0</v>
      </c>
      <c r="X147" s="178">
        <f>IF(V147&gt;0,INDEX(Scope_Labor_Rates!$C$6:$C$46,V147-5),0)</f>
        <v>0</v>
      </c>
      <c r="Y147" s="180">
        <f>IF(V147&gt;0,INDEX(Scope_Labor_Rates!$S$6:$S$46,V147-5),0)</f>
        <v>0</v>
      </c>
      <c r="Z147" s="180">
        <f>IF(V147&gt;0,INDEX(Scope_Labor_Rates!$R$6:$R$46,V147-5),1)</f>
        <v>1</v>
      </c>
      <c r="AA147" s="231">
        <f t="shared" si="18"/>
        <v>0</v>
      </c>
      <c r="AB147" t="str">
        <f t="shared" si="19"/>
        <v/>
      </c>
      <c r="AC147" s="178" t="str">
        <f t="shared" si="20"/>
        <v/>
      </c>
      <c r="AD147" s="181">
        <f t="shared" si="21"/>
        <v>0</v>
      </c>
      <c r="AE147" s="178">
        <f>IF(V147&gt;0,P147*INDEX(Scope_Labor_Rates!$E$6:$E$46,V147-5),0)</f>
        <v>0</v>
      </c>
      <c r="AF147" s="181">
        <f>IF(V147&gt;0,AE147*INDEX(Scope_Labor_Rates!$D$6:$D$46,V147-5)*AA147,0)</f>
        <v>0</v>
      </c>
      <c r="AG147" s="178">
        <f>IF(V147&gt;0,P147*INDEX(Scope_Labor_Rates!$G$6:$G$46,V147-5),0)</f>
        <v>0</v>
      </c>
      <c r="AH147" s="181">
        <f>IF(V147&gt;0,AG147*INDEX(Scope_Labor_Rates!$F$6:$F$46,V147-5)*AA147,0)</f>
        <v>0</v>
      </c>
      <c r="AI147" s="178">
        <f>IF(V147&gt;0,P147*INDEX(Scope_Labor_Rates!$I$6:$I$46,V147-5),0)</f>
        <v>0</v>
      </c>
      <c r="AJ147" s="181">
        <f>IF(V147&gt;0,AI147*INDEX(Scope_Labor_Rates!$H$6:$H$46,V147-5)*AA147,0)</f>
        <v>0</v>
      </c>
      <c r="AK147" s="178">
        <f>IF(V147&gt;0,P147*INDEX(Scope_Labor_Rates!$K$6:$K$46,V147-5),0)</f>
        <v>0</v>
      </c>
      <c r="AL147" s="181">
        <f>IF(V147&gt;0,AK147*INDEX(Scope_Labor_Rates!$J$6:$J$46,V147-5)*AA147,0)</f>
        <v>0</v>
      </c>
      <c r="AM147" s="178">
        <f>IF(V147&gt;0,P147*INDEX(Scope_Labor_Rates!$M$6:$M$46,V147-5),0)</f>
        <v>0</v>
      </c>
      <c r="AN147" s="178">
        <f>IF(V147&gt;0,AM147*INDEX(Scope_Labor_Rates!$L$6:$L$46,V147-5)*AA147,0)</f>
        <v>0</v>
      </c>
      <c r="AO147" s="178">
        <f>IF(V147&gt;0,P147*INDEX(Scope_Labor_Rates!$O$6:$O$46,V147-5)*AA147,0)</f>
        <v>0</v>
      </c>
      <c r="AP147" s="181">
        <f>IF(V147&gt;0,P147*INDEX(Scope_Labor_Rates!$Q$6:$Q$46,V147-5)*AA147,0)</f>
        <v>0</v>
      </c>
      <c r="AQ147" s="178">
        <f t="shared" si="22"/>
        <v>0</v>
      </c>
      <c r="AR147" s="178">
        <f t="shared" si="23"/>
        <v>0</v>
      </c>
      <c r="AS147" s="178">
        <f t="shared" si="24"/>
        <v>0</v>
      </c>
      <c r="AT147" s="178">
        <f t="shared" si="25"/>
        <v>0</v>
      </c>
      <c r="AU147">
        <f t="shared" si="26"/>
        <v>0</v>
      </c>
    </row>
    <row r="148" spans="1:47">
      <c r="A148" t="str">
        <f>IF(All_Tasks!A148="","",All_Tasks!A148)</f>
        <v/>
      </c>
      <c r="B148" t="str">
        <f>IF(All_Tasks!B148="","",All_Tasks!B148)</f>
        <v/>
      </c>
      <c r="C148" t="str">
        <f>IF(All_Tasks!C148="","",All_Tasks!C148)</f>
        <v/>
      </c>
      <c r="D148" t="str">
        <f>IF(All_Tasks!D148="","",All_Tasks!D148)</f>
        <v/>
      </c>
      <c r="E148" t="str">
        <f>IF(All_Tasks!V148&lt;&gt;"",All_Tasks!V148,IF(All_Tasks!E148&lt;&gt;"",All_Tasks!E148,""))</f>
        <v/>
      </c>
      <c r="F148" t="str">
        <f>IF(All_Tasks!F148="","",All_Tasks!F148)</f>
        <v/>
      </c>
      <c r="G148" t="str">
        <f>IF(All_Tasks!G148="","",All_Tasks!G148)</f>
        <v/>
      </c>
      <c r="H148" s="231" t="str">
        <f>IF(All_Tasks!H148="","",All_Tasks!H148)</f>
        <v/>
      </c>
      <c r="I148" t="str">
        <f>IF(All_Tasks!I148="","",All_Tasks!I148)</f>
        <v/>
      </c>
      <c r="J148" t="str">
        <f>IF(All_Tasks!J148="","",All_Tasks!J148)</f>
        <v/>
      </c>
      <c r="K148" t="str">
        <f>IF(All_Tasks!K148="","",All_Tasks!K148)</f>
        <v/>
      </c>
      <c r="L148" s="231" t="str">
        <f>IF(All_Tasks!L148="","",All_Tasks!L148)</f>
        <v/>
      </c>
      <c r="M148" t="str">
        <f>IF(All_Tasks!M148="","",All_Tasks!M148)</f>
        <v/>
      </c>
      <c r="N148" t="str">
        <f>IF(All_Tasks!N148="","",All_Tasks!N148)</f>
        <v/>
      </c>
      <c r="O148" t="str">
        <f>IF(All_Tasks!O148="","",All_Tasks!O148)</f>
        <v/>
      </c>
      <c r="P148" s="181">
        <f>IF(All_Tasks!P148="",0,All_Tasks!P148)</f>
        <v>0</v>
      </c>
      <c r="Q148" s="181">
        <f>IF(All_Tasks!Q148="",0,All_Tasks!Q148)</f>
        <v>0</v>
      </c>
      <c r="R148" s="181">
        <f>IF(All_Tasks!R148="",0,All_Tasks!R148)</f>
        <v>0</v>
      </c>
      <c r="S148" s="181" t="str">
        <f>IF(All_Tasks!S148="","",All_Tasks!S148)</f>
        <v/>
      </c>
      <c r="T148" t="str">
        <f>IF(All_Tasks!T148="","",All_Tasks!T148)</f>
        <v/>
      </c>
      <c r="U148" t="str">
        <f>IF(All_Tasks!U148="","",All_Tasks!U148)</f>
        <v/>
      </c>
      <c r="V148">
        <f>IF(A148="",0,IFERROR(MATCH(A148,Scope_Labor_Rates!$A$6:$A$46,0)+5,0))</f>
        <v>0</v>
      </c>
      <c r="W148" s="178">
        <f>IF(V148&gt;0,INDEX(Scope_Labor_Rates!$C$6:$C$46,V148-5),0)</f>
        <v>0</v>
      </c>
      <c r="X148" s="178">
        <f>IF(V148&gt;0,INDEX(Scope_Labor_Rates!$C$6:$C$46,V148-5),0)</f>
        <v>0</v>
      </c>
      <c r="Y148" s="180">
        <f>IF(V148&gt;0,INDEX(Scope_Labor_Rates!$S$6:$S$46,V148-5),0)</f>
        <v>0</v>
      </c>
      <c r="Z148" s="180">
        <f>IF(V148&gt;0,INDEX(Scope_Labor_Rates!$R$6:$R$46,V148-5),1)</f>
        <v>1</v>
      </c>
      <c r="AA148" s="231">
        <f t="shared" si="18"/>
        <v>0</v>
      </c>
      <c r="AB148" t="str">
        <f t="shared" si="19"/>
        <v/>
      </c>
      <c r="AC148" s="178" t="str">
        <f t="shared" si="20"/>
        <v/>
      </c>
      <c r="AD148" s="181">
        <f t="shared" si="21"/>
        <v>0</v>
      </c>
      <c r="AE148" s="178">
        <f>IF(V148&gt;0,P148*INDEX(Scope_Labor_Rates!$E$6:$E$46,V148-5),0)</f>
        <v>0</v>
      </c>
      <c r="AF148" s="181">
        <f>IF(V148&gt;0,AE148*INDEX(Scope_Labor_Rates!$D$6:$D$46,V148-5)*AA148,0)</f>
        <v>0</v>
      </c>
      <c r="AG148" s="178">
        <f>IF(V148&gt;0,P148*INDEX(Scope_Labor_Rates!$G$6:$G$46,V148-5),0)</f>
        <v>0</v>
      </c>
      <c r="AH148" s="181">
        <f>IF(V148&gt;0,AG148*INDEX(Scope_Labor_Rates!$F$6:$F$46,V148-5)*AA148,0)</f>
        <v>0</v>
      </c>
      <c r="AI148" s="178">
        <f>IF(V148&gt;0,P148*INDEX(Scope_Labor_Rates!$I$6:$I$46,V148-5),0)</f>
        <v>0</v>
      </c>
      <c r="AJ148" s="181">
        <f>IF(V148&gt;0,AI148*INDEX(Scope_Labor_Rates!$H$6:$H$46,V148-5)*AA148,0)</f>
        <v>0</v>
      </c>
      <c r="AK148" s="178">
        <f>IF(V148&gt;0,P148*INDEX(Scope_Labor_Rates!$K$6:$K$46,V148-5),0)</f>
        <v>0</v>
      </c>
      <c r="AL148" s="181">
        <f>IF(V148&gt;0,AK148*INDEX(Scope_Labor_Rates!$J$6:$J$46,V148-5)*AA148,0)</f>
        <v>0</v>
      </c>
      <c r="AM148" s="178">
        <f>IF(V148&gt;0,P148*INDEX(Scope_Labor_Rates!$M$6:$M$46,V148-5),0)</f>
        <v>0</v>
      </c>
      <c r="AN148" s="178">
        <f>IF(V148&gt;0,AM148*INDEX(Scope_Labor_Rates!$L$6:$L$46,V148-5)*AA148,0)</f>
        <v>0</v>
      </c>
      <c r="AO148" s="178">
        <f>IF(V148&gt;0,P148*INDEX(Scope_Labor_Rates!$O$6:$O$46,V148-5)*AA148,0)</f>
        <v>0</v>
      </c>
      <c r="AP148" s="181">
        <f>IF(V148&gt;0,P148*INDEX(Scope_Labor_Rates!$Q$6:$Q$46,V148-5)*AA148,0)</f>
        <v>0</v>
      </c>
      <c r="AQ148" s="178">
        <f t="shared" si="22"/>
        <v>0</v>
      </c>
      <c r="AR148" s="178">
        <f t="shared" si="23"/>
        <v>0</v>
      </c>
      <c r="AS148" s="178">
        <f t="shared" si="24"/>
        <v>0</v>
      </c>
      <c r="AT148" s="178">
        <f t="shared" si="25"/>
        <v>0</v>
      </c>
      <c r="AU148">
        <f t="shared" si="26"/>
        <v>0</v>
      </c>
    </row>
    <row r="149" spans="1:47">
      <c r="A149" t="str">
        <f>IF(All_Tasks!A149="","",All_Tasks!A149)</f>
        <v/>
      </c>
      <c r="B149" t="str">
        <f>IF(All_Tasks!B149="","",All_Tasks!B149)</f>
        <v/>
      </c>
      <c r="C149" t="str">
        <f>IF(All_Tasks!C149="","",All_Tasks!C149)</f>
        <v/>
      </c>
      <c r="D149" t="str">
        <f>IF(All_Tasks!D149="","",All_Tasks!D149)</f>
        <v/>
      </c>
      <c r="E149" t="str">
        <f>IF(All_Tasks!V149&lt;&gt;"",All_Tasks!V149,IF(All_Tasks!E149&lt;&gt;"",All_Tasks!E149,""))</f>
        <v/>
      </c>
      <c r="F149" t="str">
        <f>IF(All_Tasks!F149="","",All_Tasks!F149)</f>
        <v/>
      </c>
      <c r="G149" t="str">
        <f>IF(All_Tasks!G149="","",All_Tasks!G149)</f>
        <v/>
      </c>
      <c r="H149" s="231" t="str">
        <f>IF(All_Tasks!H149="","",All_Tasks!H149)</f>
        <v/>
      </c>
      <c r="I149" t="str">
        <f>IF(All_Tasks!I149="","",All_Tasks!I149)</f>
        <v/>
      </c>
      <c r="J149" t="str">
        <f>IF(All_Tasks!J149="","",All_Tasks!J149)</f>
        <v/>
      </c>
      <c r="K149" t="str">
        <f>IF(All_Tasks!K149="","",All_Tasks!K149)</f>
        <v/>
      </c>
      <c r="L149" s="231" t="str">
        <f>IF(All_Tasks!L149="","",All_Tasks!L149)</f>
        <v/>
      </c>
      <c r="M149" t="str">
        <f>IF(All_Tasks!M149="","",All_Tasks!M149)</f>
        <v/>
      </c>
      <c r="N149" t="str">
        <f>IF(All_Tasks!N149="","",All_Tasks!N149)</f>
        <v/>
      </c>
      <c r="O149" t="str">
        <f>IF(All_Tasks!O149="","",All_Tasks!O149)</f>
        <v/>
      </c>
      <c r="P149" s="181">
        <f>IF(All_Tasks!P149="",0,All_Tasks!P149)</f>
        <v>0</v>
      </c>
      <c r="Q149" s="181">
        <f>IF(All_Tasks!Q149="",0,All_Tasks!Q149)</f>
        <v>0</v>
      </c>
      <c r="R149" s="181">
        <f>IF(All_Tasks!R149="",0,All_Tasks!R149)</f>
        <v>0</v>
      </c>
      <c r="S149" s="181" t="str">
        <f>IF(All_Tasks!S149="","",All_Tasks!S149)</f>
        <v/>
      </c>
      <c r="T149" t="str">
        <f>IF(All_Tasks!T149="","",All_Tasks!T149)</f>
        <v/>
      </c>
      <c r="U149" t="str">
        <f>IF(All_Tasks!U149="","",All_Tasks!U149)</f>
        <v/>
      </c>
      <c r="V149">
        <f>IF(A149="",0,IFERROR(MATCH(A149,Scope_Labor_Rates!$A$6:$A$46,0)+5,0))</f>
        <v>0</v>
      </c>
      <c r="W149" s="178">
        <f>IF(V149&gt;0,INDEX(Scope_Labor_Rates!$C$6:$C$46,V149-5),0)</f>
        <v>0</v>
      </c>
      <c r="X149" s="178">
        <f>IF(V149&gt;0,INDEX(Scope_Labor_Rates!$C$6:$C$46,V149-5),0)</f>
        <v>0</v>
      </c>
      <c r="Y149" s="180">
        <f>IF(V149&gt;0,INDEX(Scope_Labor_Rates!$S$6:$S$46,V149-5),0)</f>
        <v>0</v>
      </c>
      <c r="Z149" s="180">
        <f>IF(V149&gt;0,INDEX(Scope_Labor_Rates!$R$6:$R$46,V149-5),1)</f>
        <v>1</v>
      </c>
      <c r="AA149" s="231">
        <f t="shared" si="18"/>
        <v>0</v>
      </c>
      <c r="AB149" t="str">
        <f t="shared" si="19"/>
        <v/>
      </c>
      <c r="AC149" s="178" t="str">
        <f t="shared" si="20"/>
        <v/>
      </c>
      <c r="AD149" s="181">
        <f t="shared" si="21"/>
        <v>0</v>
      </c>
      <c r="AE149" s="178">
        <f>IF(V149&gt;0,P149*INDEX(Scope_Labor_Rates!$E$6:$E$46,V149-5),0)</f>
        <v>0</v>
      </c>
      <c r="AF149" s="181">
        <f>IF(V149&gt;0,AE149*INDEX(Scope_Labor_Rates!$D$6:$D$46,V149-5)*AA149,0)</f>
        <v>0</v>
      </c>
      <c r="AG149" s="178">
        <f>IF(V149&gt;0,P149*INDEX(Scope_Labor_Rates!$G$6:$G$46,V149-5),0)</f>
        <v>0</v>
      </c>
      <c r="AH149" s="181">
        <f>IF(V149&gt;0,AG149*INDEX(Scope_Labor_Rates!$F$6:$F$46,V149-5)*AA149,0)</f>
        <v>0</v>
      </c>
      <c r="AI149" s="178">
        <f>IF(V149&gt;0,P149*INDEX(Scope_Labor_Rates!$I$6:$I$46,V149-5),0)</f>
        <v>0</v>
      </c>
      <c r="AJ149" s="181">
        <f>IF(V149&gt;0,AI149*INDEX(Scope_Labor_Rates!$H$6:$H$46,V149-5)*AA149,0)</f>
        <v>0</v>
      </c>
      <c r="AK149" s="178">
        <f>IF(V149&gt;0,P149*INDEX(Scope_Labor_Rates!$K$6:$K$46,V149-5),0)</f>
        <v>0</v>
      </c>
      <c r="AL149" s="181">
        <f>IF(V149&gt;0,AK149*INDEX(Scope_Labor_Rates!$J$6:$J$46,V149-5)*AA149,0)</f>
        <v>0</v>
      </c>
      <c r="AM149" s="178">
        <f>IF(V149&gt;0,P149*INDEX(Scope_Labor_Rates!$M$6:$M$46,V149-5),0)</f>
        <v>0</v>
      </c>
      <c r="AN149" s="178">
        <f>IF(V149&gt;0,AM149*INDEX(Scope_Labor_Rates!$L$6:$L$46,V149-5)*AA149,0)</f>
        <v>0</v>
      </c>
      <c r="AO149" s="178">
        <f>IF(V149&gt;0,P149*INDEX(Scope_Labor_Rates!$O$6:$O$46,V149-5)*AA149,0)</f>
        <v>0</v>
      </c>
      <c r="AP149" s="181">
        <f>IF(V149&gt;0,P149*INDEX(Scope_Labor_Rates!$Q$6:$Q$46,V149-5)*AA149,0)</f>
        <v>0</v>
      </c>
      <c r="AQ149" s="178">
        <f t="shared" si="22"/>
        <v>0</v>
      </c>
      <c r="AR149" s="178">
        <f t="shared" si="23"/>
        <v>0</v>
      </c>
      <c r="AS149" s="178">
        <f t="shared" si="24"/>
        <v>0</v>
      </c>
      <c r="AT149" s="178">
        <f t="shared" si="25"/>
        <v>0</v>
      </c>
      <c r="AU149">
        <f t="shared" si="26"/>
        <v>0</v>
      </c>
    </row>
    <row r="150" spans="1:47">
      <c r="A150" t="str">
        <f>IF(All_Tasks!A150="","",All_Tasks!A150)</f>
        <v/>
      </c>
      <c r="B150" t="str">
        <f>IF(All_Tasks!B150="","",All_Tasks!B150)</f>
        <v/>
      </c>
      <c r="C150" t="str">
        <f>IF(All_Tasks!C150="","",All_Tasks!C150)</f>
        <v/>
      </c>
      <c r="D150" t="str">
        <f>IF(All_Tasks!D150="","",All_Tasks!D150)</f>
        <v/>
      </c>
      <c r="E150" t="str">
        <f>IF(All_Tasks!V150&lt;&gt;"",All_Tasks!V150,IF(All_Tasks!E150&lt;&gt;"",All_Tasks!E150,""))</f>
        <v/>
      </c>
      <c r="F150" t="str">
        <f>IF(All_Tasks!F150="","",All_Tasks!F150)</f>
        <v/>
      </c>
      <c r="G150" t="str">
        <f>IF(All_Tasks!G150="","",All_Tasks!G150)</f>
        <v/>
      </c>
      <c r="H150" s="231" t="str">
        <f>IF(All_Tasks!H150="","",All_Tasks!H150)</f>
        <v/>
      </c>
      <c r="I150" t="str">
        <f>IF(All_Tasks!I150="","",All_Tasks!I150)</f>
        <v/>
      </c>
      <c r="J150" t="str">
        <f>IF(All_Tasks!J150="","",All_Tasks!J150)</f>
        <v/>
      </c>
      <c r="K150" t="str">
        <f>IF(All_Tasks!K150="","",All_Tasks!K150)</f>
        <v/>
      </c>
      <c r="L150" s="231" t="str">
        <f>IF(All_Tasks!L150="","",All_Tasks!L150)</f>
        <v/>
      </c>
      <c r="M150" t="str">
        <f>IF(All_Tasks!M150="","",All_Tasks!M150)</f>
        <v/>
      </c>
      <c r="N150" t="str">
        <f>IF(All_Tasks!N150="","",All_Tasks!N150)</f>
        <v/>
      </c>
      <c r="O150" t="str">
        <f>IF(All_Tasks!O150="","",All_Tasks!O150)</f>
        <v/>
      </c>
      <c r="P150" s="181">
        <f>IF(All_Tasks!P150="",0,All_Tasks!P150)</f>
        <v>0</v>
      </c>
      <c r="Q150" s="181">
        <f>IF(All_Tasks!Q150="",0,All_Tasks!Q150)</f>
        <v>0</v>
      </c>
      <c r="R150" s="181">
        <f>IF(All_Tasks!R150="",0,All_Tasks!R150)</f>
        <v>0</v>
      </c>
      <c r="S150" s="181" t="str">
        <f>IF(All_Tasks!S150="","",All_Tasks!S150)</f>
        <v/>
      </c>
      <c r="T150" t="str">
        <f>IF(All_Tasks!T150="","",All_Tasks!T150)</f>
        <v/>
      </c>
      <c r="U150" t="str">
        <f>IF(All_Tasks!U150="","",All_Tasks!U150)</f>
        <v/>
      </c>
      <c r="V150">
        <f>IF(A150="",0,IFERROR(MATCH(A150,Scope_Labor_Rates!$A$6:$A$46,0)+5,0))</f>
        <v>0</v>
      </c>
      <c r="W150" s="178">
        <f>IF(V150&gt;0,INDEX(Scope_Labor_Rates!$C$6:$C$46,V150-5),0)</f>
        <v>0</v>
      </c>
      <c r="X150" s="178">
        <f>IF(V150&gt;0,INDEX(Scope_Labor_Rates!$C$6:$C$46,V150-5),0)</f>
        <v>0</v>
      </c>
      <c r="Y150" s="180">
        <f>IF(V150&gt;0,INDEX(Scope_Labor_Rates!$S$6:$S$46,V150-5),0)</f>
        <v>0</v>
      </c>
      <c r="Z150" s="180">
        <f>IF(V150&gt;0,INDEX(Scope_Labor_Rates!$R$6:$R$46,V150-5),1)</f>
        <v>1</v>
      </c>
      <c r="AA150" s="231">
        <f t="shared" si="18"/>
        <v>0</v>
      </c>
      <c r="AB150" t="str">
        <f t="shared" si="19"/>
        <v/>
      </c>
      <c r="AC150" s="178" t="str">
        <f t="shared" si="20"/>
        <v/>
      </c>
      <c r="AD150" s="181">
        <f t="shared" si="21"/>
        <v>0</v>
      </c>
      <c r="AE150" s="178">
        <f>IF(V150&gt;0,P150*INDEX(Scope_Labor_Rates!$E$6:$E$46,V150-5),0)</f>
        <v>0</v>
      </c>
      <c r="AF150" s="181">
        <f>IF(V150&gt;0,AE150*INDEX(Scope_Labor_Rates!$D$6:$D$46,V150-5)*AA150,0)</f>
        <v>0</v>
      </c>
      <c r="AG150" s="178">
        <f>IF(V150&gt;0,P150*INDEX(Scope_Labor_Rates!$G$6:$G$46,V150-5),0)</f>
        <v>0</v>
      </c>
      <c r="AH150" s="181">
        <f>IF(V150&gt;0,AG150*INDEX(Scope_Labor_Rates!$F$6:$F$46,V150-5)*AA150,0)</f>
        <v>0</v>
      </c>
      <c r="AI150" s="178">
        <f>IF(V150&gt;0,P150*INDEX(Scope_Labor_Rates!$I$6:$I$46,V150-5),0)</f>
        <v>0</v>
      </c>
      <c r="AJ150" s="181">
        <f>IF(V150&gt;0,AI150*INDEX(Scope_Labor_Rates!$H$6:$H$46,V150-5)*AA150,0)</f>
        <v>0</v>
      </c>
      <c r="AK150" s="178">
        <f>IF(V150&gt;0,P150*INDEX(Scope_Labor_Rates!$K$6:$K$46,V150-5),0)</f>
        <v>0</v>
      </c>
      <c r="AL150" s="181">
        <f>IF(V150&gt;0,AK150*INDEX(Scope_Labor_Rates!$J$6:$J$46,V150-5)*AA150,0)</f>
        <v>0</v>
      </c>
      <c r="AM150" s="178">
        <f>IF(V150&gt;0,P150*INDEX(Scope_Labor_Rates!$M$6:$M$46,V150-5),0)</f>
        <v>0</v>
      </c>
      <c r="AN150" s="178">
        <f>IF(V150&gt;0,AM150*INDEX(Scope_Labor_Rates!$L$6:$L$46,V150-5)*AA150,0)</f>
        <v>0</v>
      </c>
      <c r="AO150" s="178">
        <f>IF(V150&gt;0,P150*INDEX(Scope_Labor_Rates!$O$6:$O$46,V150-5)*AA150,0)</f>
        <v>0</v>
      </c>
      <c r="AP150" s="181">
        <f>IF(V150&gt;0,P150*INDEX(Scope_Labor_Rates!$Q$6:$Q$46,V150-5)*AA150,0)</f>
        <v>0</v>
      </c>
      <c r="AQ150" s="178">
        <f t="shared" si="22"/>
        <v>0</v>
      </c>
      <c r="AR150" s="178">
        <f t="shared" si="23"/>
        <v>0</v>
      </c>
      <c r="AS150" s="178">
        <f t="shared" si="24"/>
        <v>0</v>
      </c>
      <c r="AT150" s="178">
        <f t="shared" si="25"/>
        <v>0</v>
      </c>
      <c r="AU150">
        <f t="shared" si="26"/>
        <v>0</v>
      </c>
    </row>
    <row r="151" spans="1:47">
      <c r="A151" t="str">
        <f>IF(All_Tasks!A151="","",All_Tasks!A151)</f>
        <v/>
      </c>
      <c r="B151" t="str">
        <f>IF(All_Tasks!B151="","",All_Tasks!B151)</f>
        <v/>
      </c>
      <c r="C151" t="str">
        <f>IF(All_Tasks!C151="","",All_Tasks!C151)</f>
        <v/>
      </c>
      <c r="D151" t="str">
        <f>IF(All_Tasks!D151="","",All_Tasks!D151)</f>
        <v/>
      </c>
      <c r="E151" t="str">
        <f>IF(All_Tasks!V151&lt;&gt;"",All_Tasks!V151,IF(All_Tasks!E151&lt;&gt;"",All_Tasks!E151,""))</f>
        <v/>
      </c>
      <c r="F151" t="str">
        <f>IF(All_Tasks!F151="","",All_Tasks!F151)</f>
        <v/>
      </c>
      <c r="G151" t="str">
        <f>IF(All_Tasks!G151="","",All_Tasks!G151)</f>
        <v/>
      </c>
      <c r="H151" s="231" t="str">
        <f>IF(All_Tasks!H151="","",All_Tasks!H151)</f>
        <v/>
      </c>
      <c r="I151" t="str">
        <f>IF(All_Tasks!I151="","",All_Tasks!I151)</f>
        <v/>
      </c>
      <c r="J151" t="str">
        <f>IF(All_Tasks!J151="","",All_Tasks!J151)</f>
        <v/>
      </c>
      <c r="K151" t="str">
        <f>IF(All_Tasks!K151="","",All_Tasks!K151)</f>
        <v/>
      </c>
      <c r="L151" s="231" t="str">
        <f>IF(All_Tasks!L151="","",All_Tasks!L151)</f>
        <v/>
      </c>
      <c r="M151" t="str">
        <f>IF(All_Tasks!M151="","",All_Tasks!M151)</f>
        <v/>
      </c>
      <c r="N151" t="str">
        <f>IF(All_Tasks!N151="","",All_Tasks!N151)</f>
        <v/>
      </c>
      <c r="O151" t="str">
        <f>IF(All_Tasks!O151="","",All_Tasks!O151)</f>
        <v/>
      </c>
      <c r="P151" s="181">
        <f>IF(All_Tasks!P151="",0,All_Tasks!P151)</f>
        <v>0</v>
      </c>
      <c r="Q151" s="181">
        <f>IF(All_Tasks!Q151="",0,All_Tasks!Q151)</f>
        <v>0</v>
      </c>
      <c r="R151" s="181">
        <f>IF(All_Tasks!R151="",0,All_Tasks!R151)</f>
        <v>0</v>
      </c>
      <c r="S151" s="181" t="str">
        <f>IF(All_Tasks!S151="","",All_Tasks!S151)</f>
        <v/>
      </c>
      <c r="T151" t="str">
        <f>IF(All_Tasks!T151="","",All_Tasks!T151)</f>
        <v/>
      </c>
      <c r="U151" t="str">
        <f>IF(All_Tasks!U151="","",All_Tasks!U151)</f>
        <v/>
      </c>
      <c r="V151">
        <f>IF(A151="",0,IFERROR(MATCH(A151,Scope_Labor_Rates!$A$6:$A$46,0)+5,0))</f>
        <v>0</v>
      </c>
      <c r="W151" s="178">
        <f>IF(V151&gt;0,INDEX(Scope_Labor_Rates!$C$6:$C$46,V151-5),0)</f>
        <v>0</v>
      </c>
      <c r="X151" s="178">
        <f>IF(V151&gt;0,INDEX(Scope_Labor_Rates!$C$6:$C$46,V151-5),0)</f>
        <v>0</v>
      </c>
      <c r="Y151" s="180">
        <f>IF(V151&gt;0,INDEX(Scope_Labor_Rates!$S$6:$S$46,V151-5),0)</f>
        <v>0</v>
      </c>
      <c r="Z151" s="180">
        <f>IF(V151&gt;0,INDEX(Scope_Labor_Rates!$R$6:$R$46,V151-5),1)</f>
        <v>1</v>
      </c>
      <c r="AA151" s="231">
        <f t="shared" si="18"/>
        <v>0</v>
      </c>
      <c r="AB151" t="str">
        <f t="shared" si="19"/>
        <v/>
      </c>
      <c r="AC151" s="178" t="str">
        <f t="shared" si="20"/>
        <v/>
      </c>
      <c r="AD151" s="181">
        <f t="shared" si="21"/>
        <v>0</v>
      </c>
      <c r="AE151" s="178">
        <f>IF(V151&gt;0,P151*INDEX(Scope_Labor_Rates!$E$6:$E$46,V151-5),0)</f>
        <v>0</v>
      </c>
      <c r="AF151" s="181">
        <f>IF(V151&gt;0,AE151*INDEX(Scope_Labor_Rates!$D$6:$D$46,V151-5)*AA151,0)</f>
        <v>0</v>
      </c>
      <c r="AG151" s="178">
        <f>IF(V151&gt;0,P151*INDEX(Scope_Labor_Rates!$G$6:$G$46,V151-5),0)</f>
        <v>0</v>
      </c>
      <c r="AH151" s="181">
        <f>IF(V151&gt;0,AG151*INDEX(Scope_Labor_Rates!$F$6:$F$46,V151-5)*AA151,0)</f>
        <v>0</v>
      </c>
      <c r="AI151" s="178">
        <f>IF(V151&gt;0,P151*INDEX(Scope_Labor_Rates!$I$6:$I$46,V151-5),0)</f>
        <v>0</v>
      </c>
      <c r="AJ151" s="181">
        <f>IF(V151&gt;0,AI151*INDEX(Scope_Labor_Rates!$H$6:$H$46,V151-5)*AA151,0)</f>
        <v>0</v>
      </c>
      <c r="AK151" s="178">
        <f>IF(V151&gt;0,P151*INDEX(Scope_Labor_Rates!$K$6:$K$46,V151-5),0)</f>
        <v>0</v>
      </c>
      <c r="AL151" s="181">
        <f>IF(V151&gt;0,AK151*INDEX(Scope_Labor_Rates!$J$6:$J$46,V151-5)*AA151,0)</f>
        <v>0</v>
      </c>
      <c r="AM151" s="178">
        <f>IF(V151&gt;0,P151*INDEX(Scope_Labor_Rates!$M$6:$M$46,V151-5),0)</f>
        <v>0</v>
      </c>
      <c r="AN151" s="178">
        <f>IF(V151&gt;0,AM151*INDEX(Scope_Labor_Rates!$L$6:$L$46,V151-5)*AA151,0)</f>
        <v>0</v>
      </c>
      <c r="AO151" s="178">
        <f>IF(V151&gt;0,P151*INDEX(Scope_Labor_Rates!$O$6:$O$46,V151-5)*AA151,0)</f>
        <v>0</v>
      </c>
      <c r="AP151" s="181">
        <f>IF(V151&gt;0,P151*INDEX(Scope_Labor_Rates!$Q$6:$Q$46,V151-5)*AA151,0)</f>
        <v>0</v>
      </c>
      <c r="AQ151" s="178">
        <f t="shared" si="22"/>
        <v>0</v>
      </c>
      <c r="AR151" s="178">
        <f t="shared" si="23"/>
        <v>0</v>
      </c>
      <c r="AS151" s="178">
        <f t="shared" si="24"/>
        <v>0</v>
      </c>
      <c r="AT151" s="178">
        <f t="shared" si="25"/>
        <v>0</v>
      </c>
      <c r="AU151">
        <f t="shared" si="26"/>
        <v>0</v>
      </c>
    </row>
    <row r="152" spans="1:47">
      <c r="A152" t="str">
        <f>IF(All_Tasks!A152="","",All_Tasks!A152)</f>
        <v/>
      </c>
      <c r="B152" t="str">
        <f>IF(All_Tasks!B152="","",All_Tasks!B152)</f>
        <v/>
      </c>
      <c r="C152" t="str">
        <f>IF(All_Tasks!C152="","",All_Tasks!C152)</f>
        <v/>
      </c>
      <c r="D152" t="str">
        <f>IF(All_Tasks!D152="","",All_Tasks!D152)</f>
        <v/>
      </c>
      <c r="E152" t="str">
        <f>IF(All_Tasks!V152&lt;&gt;"",All_Tasks!V152,IF(All_Tasks!E152&lt;&gt;"",All_Tasks!E152,""))</f>
        <v/>
      </c>
      <c r="F152" t="str">
        <f>IF(All_Tasks!F152="","",All_Tasks!F152)</f>
        <v/>
      </c>
      <c r="G152" t="str">
        <f>IF(All_Tasks!G152="","",All_Tasks!G152)</f>
        <v/>
      </c>
      <c r="H152" s="231" t="str">
        <f>IF(All_Tasks!H152="","",All_Tasks!H152)</f>
        <v/>
      </c>
      <c r="I152" t="str">
        <f>IF(All_Tasks!I152="","",All_Tasks!I152)</f>
        <v/>
      </c>
      <c r="J152" t="str">
        <f>IF(All_Tasks!J152="","",All_Tasks!J152)</f>
        <v/>
      </c>
      <c r="K152" t="str">
        <f>IF(All_Tasks!K152="","",All_Tasks!K152)</f>
        <v/>
      </c>
      <c r="L152" s="231" t="str">
        <f>IF(All_Tasks!L152="","",All_Tasks!L152)</f>
        <v/>
      </c>
      <c r="M152" t="str">
        <f>IF(All_Tasks!M152="","",All_Tasks!M152)</f>
        <v/>
      </c>
      <c r="N152" t="str">
        <f>IF(All_Tasks!N152="","",All_Tasks!N152)</f>
        <v/>
      </c>
      <c r="O152" t="str">
        <f>IF(All_Tasks!O152="","",All_Tasks!O152)</f>
        <v/>
      </c>
      <c r="P152" s="181">
        <f>IF(All_Tasks!P152="",0,All_Tasks!P152)</f>
        <v>0</v>
      </c>
      <c r="Q152" s="181">
        <f>IF(All_Tasks!Q152="",0,All_Tasks!Q152)</f>
        <v>0</v>
      </c>
      <c r="R152" s="181">
        <f>IF(All_Tasks!R152="",0,All_Tasks!R152)</f>
        <v>0</v>
      </c>
      <c r="S152" s="181" t="str">
        <f>IF(All_Tasks!S152="","",All_Tasks!S152)</f>
        <v/>
      </c>
      <c r="T152" t="str">
        <f>IF(All_Tasks!T152="","",All_Tasks!T152)</f>
        <v/>
      </c>
      <c r="U152" t="str">
        <f>IF(All_Tasks!U152="","",All_Tasks!U152)</f>
        <v/>
      </c>
      <c r="V152">
        <f>IF(A152="",0,IFERROR(MATCH(A152,Scope_Labor_Rates!$A$6:$A$46,0)+5,0))</f>
        <v>0</v>
      </c>
      <c r="W152" s="178">
        <f>IF(V152&gt;0,INDEX(Scope_Labor_Rates!$C$6:$C$46,V152-5),0)</f>
        <v>0</v>
      </c>
      <c r="X152" s="178">
        <f>IF(V152&gt;0,INDEX(Scope_Labor_Rates!$C$6:$C$46,V152-5),0)</f>
        <v>0</v>
      </c>
      <c r="Y152" s="180">
        <f>IF(V152&gt;0,INDEX(Scope_Labor_Rates!$S$6:$S$46,V152-5),0)</f>
        <v>0</v>
      </c>
      <c r="Z152" s="180">
        <f>IF(V152&gt;0,INDEX(Scope_Labor_Rates!$R$6:$R$46,V152-5),1)</f>
        <v>1</v>
      </c>
      <c r="AA152" s="231">
        <f t="shared" si="18"/>
        <v>0</v>
      </c>
      <c r="AB152" t="str">
        <f t="shared" si="19"/>
        <v/>
      </c>
      <c r="AC152" s="178" t="str">
        <f t="shared" si="20"/>
        <v/>
      </c>
      <c r="AD152" s="181">
        <f t="shared" si="21"/>
        <v>0</v>
      </c>
      <c r="AE152" s="178">
        <f>IF(V152&gt;0,P152*INDEX(Scope_Labor_Rates!$E$6:$E$46,V152-5),0)</f>
        <v>0</v>
      </c>
      <c r="AF152" s="181">
        <f>IF(V152&gt;0,AE152*INDEX(Scope_Labor_Rates!$D$6:$D$46,V152-5)*AA152,0)</f>
        <v>0</v>
      </c>
      <c r="AG152" s="178">
        <f>IF(V152&gt;0,P152*INDEX(Scope_Labor_Rates!$G$6:$G$46,V152-5),0)</f>
        <v>0</v>
      </c>
      <c r="AH152" s="181">
        <f>IF(V152&gt;0,AG152*INDEX(Scope_Labor_Rates!$F$6:$F$46,V152-5)*AA152,0)</f>
        <v>0</v>
      </c>
      <c r="AI152" s="178">
        <f>IF(V152&gt;0,P152*INDEX(Scope_Labor_Rates!$I$6:$I$46,V152-5),0)</f>
        <v>0</v>
      </c>
      <c r="AJ152" s="181">
        <f>IF(V152&gt;0,AI152*INDEX(Scope_Labor_Rates!$H$6:$H$46,V152-5)*AA152,0)</f>
        <v>0</v>
      </c>
      <c r="AK152" s="178">
        <f>IF(V152&gt;0,P152*INDEX(Scope_Labor_Rates!$K$6:$K$46,V152-5),0)</f>
        <v>0</v>
      </c>
      <c r="AL152" s="181">
        <f>IF(V152&gt;0,AK152*INDEX(Scope_Labor_Rates!$J$6:$J$46,V152-5)*AA152,0)</f>
        <v>0</v>
      </c>
      <c r="AM152" s="178">
        <f>IF(V152&gt;0,P152*INDEX(Scope_Labor_Rates!$M$6:$M$46,V152-5),0)</f>
        <v>0</v>
      </c>
      <c r="AN152" s="178">
        <f>IF(V152&gt;0,AM152*INDEX(Scope_Labor_Rates!$L$6:$L$46,V152-5)*AA152,0)</f>
        <v>0</v>
      </c>
      <c r="AO152" s="178">
        <f>IF(V152&gt;0,P152*INDEX(Scope_Labor_Rates!$O$6:$O$46,V152-5)*AA152,0)</f>
        <v>0</v>
      </c>
      <c r="AP152" s="181">
        <f>IF(V152&gt;0,P152*INDEX(Scope_Labor_Rates!$Q$6:$Q$46,V152-5)*AA152,0)</f>
        <v>0</v>
      </c>
      <c r="AQ152" s="178">
        <f t="shared" si="22"/>
        <v>0</v>
      </c>
      <c r="AR152" s="178">
        <f t="shared" si="23"/>
        <v>0</v>
      </c>
      <c r="AS152" s="178">
        <f t="shared" si="24"/>
        <v>0</v>
      </c>
      <c r="AT152" s="178">
        <f t="shared" si="25"/>
        <v>0</v>
      </c>
      <c r="AU152">
        <f t="shared" si="26"/>
        <v>0</v>
      </c>
    </row>
    <row r="153" spans="1:47">
      <c r="A153" t="str">
        <f>IF(All_Tasks!A153="","",All_Tasks!A153)</f>
        <v/>
      </c>
      <c r="B153" t="str">
        <f>IF(All_Tasks!B153="","",All_Tasks!B153)</f>
        <v/>
      </c>
      <c r="C153" t="str">
        <f>IF(All_Tasks!C153="","",All_Tasks!C153)</f>
        <v/>
      </c>
      <c r="D153" t="str">
        <f>IF(All_Tasks!D153="","",All_Tasks!D153)</f>
        <v/>
      </c>
      <c r="E153" t="str">
        <f>IF(All_Tasks!V153&lt;&gt;"",All_Tasks!V153,IF(All_Tasks!E153&lt;&gt;"",All_Tasks!E153,""))</f>
        <v/>
      </c>
      <c r="F153" t="str">
        <f>IF(All_Tasks!F153="","",All_Tasks!F153)</f>
        <v/>
      </c>
      <c r="G153" t="str">
        <f>IF(All_Tasks!G153="","",All_Tasks!G153)</f>
        <v/>
      </c>
      <c r="H153" s="231" t="str">
        <f>IF(All_Tasks!H153="","",All_Tasks!H153)</f>
        <v/>
      </c>
      <c r="I153" t="str">
        <f>IF(All_Tasks!I153="","",All_Tasks!I153)</f>
        <v/>
      </c>
      <c r="J153" t="str">
        <f>IF(All_Tasks!J153="","",All_Tasks!J153)</f>
        <v/>
      </c>
      <c r="K153" t="str">
        <f>IF(All_Tasks!K153="","",All_Tasks!K153)</f>
        <v/>
      </c>
      <c r="L153" s="231" t="str">
        <f>IF(All_Tasks!L153="","",All_Tasks!L153)</f>
        <v/>
      </c>
      <c r="M153" t="str">
        <f>IF(All_Tasks!M153="","",All_Tasks!M153)</f>
        <v/>
      </c>
      <c r="N153" t="str">
        <f>IF(All_Tasks!N153="","",All_Tasks!N153)</f>
        <v/>
      </c>
      <c r="O153" t="str">
        <f>IF(All_Tasks!O153="","",All_Tasks!O153)</f>
        <v/>
      </c>
      <c r="P153" s="181">
        <f>IF(All_Tasks!P153="",0,All_Tasks!P153)</f>
        <v>0</v>
      </c>
      <c r="Q153" s="181">
        <f>IF(All_Tasks!Q153="",0,All_Tasks!Q153)</f>
        <v>0</v>
      </c>
      <c r="R153" s="181">
        <f>IF(All_Tasks!R153="",0,All_Tasks!R153)</f>
        <v>0</v>
      </c>
      <c r="S153" s="181" t="str">
        <f>IF(All_Tasks!S153="","",All_Tasks!S153)</f>
        <v/>
      </c>
      <c r="T153" t="str">
        <f>IF(All_Tasks!T153="","",All_Tasks!T153)</f>
        <v/>
      </c>
      <c r="U153" t="str">
        <f>IF(All_Tasks!U153="","",All_Tasks!U153)</f>
        <v/>
      </c>
      <c r="V153">
        <f>IF(A153="",0,IFERROR(MATCH(A153,Scope_Labor_Rates!$A$6:$A$46,0)+5,0))</f>
        <v>0</v>
      </c>
      <c r="W153" s="178">
        <f>IF(V153&gt;0,INDEX(Scope_Labor_Rates!$C$6:$C$46,V153-5),0)</f>
        <v>0</v>
      </c>
      <c r="X153" s="178">
        <f>IF(V153&gt;0,INDEX(Scope_Labor_Rates!$C$6:$C$46,V153-5),0)</f>
        <v>0</v>
      </c>
      <c r="Y153" s="180">
        <f>IF(V153&gt;0,INDEX(Scope_Labor_Rates!$S$6:$S$46,V153-5),0)</f>
        <v>0</v>
      </c>
      <c r="Z153" s="180">
        <f>IF(V153&gt;0,INDEX(Scope_Labor_Rates!$R$6:$R$46,V153-5),1)</f>
        <v>1</v>
      </c>
      <c r="AA153" s="231">
        <f t="shared" si="18"/>
        <v>0</v>
      </c>
      <c r="AB153" t="str">
        <f t="shared" si="19"/>
        <v/>
      </c>
      <c r="AC153" s="178" t="str">
        <f t="shared" si="20"/>
        <v/>
      </c>
      <c r="AD153" s="181">
        <f t="shared" si="21"/>
        <v>0</v>
      </c>
      <c r="AE153" s="178">
        <f>IF(V153&gt;0,P153*INDEX(Scope_Labor_Rates!$E$6:$E$46,V153-5),0)</f>
        <v>0</v>
      </c>
      <c r="AF153" s="181">
        <f>IF(V153&gt;0,AE153*INDEX(Scope_Labor_Rates!$D$6:$D$46,V153-5)*AA153,0)</f>
        <v>0</v>
      </c>
      <c r="AG153" s="178">
        <f>IF(V153&gt;0,P153*INDEX(Scope_Labor_Rates!$G$6:$G$46,V153-5),0)</f>
        <v>0</v>
      </c>
      <c r="AH153" s="181">
        <f>IF(V153&gt;0,AG153*INDEX(Scope_Labor_Rates!$F$6:$F$46,V153-5)*AA153,0)</f>
        <v>0</v>
      </c>
      <c r="AI153" s="178">
        <f>IF(V153&gt;0,P153*INDEX(Scope_Labor_Rates!$I$6:$I$46,V153-5),0)</f>
        <v>0</v>
      </c>
      <c r="AJ153" s="181">
        <f>IF(V153&gt;0,AI153*INDEX(Scope_Labor_Rates!$H$6:$H$46,V153-5)*AA153,0)</f>
        <v>0</v>
      </c>
      <c r="AK153" s="178">
        <f>IF(V153&gt;0,P153*INDEX(Scope_Labor_Rates!$K$6:$K$46,V153-5),0)</f>
        <v>0</v>
      </c>
      <c r="AL153" s="181">
        <f>IF(V153&gt;0,AK153*INDEX(Scope_Labor_Rates!$J$6:$J$46,V153-5)*AA153,0)</f>
        <v>0</v>
      </c>
      <c r="AM153" s="178">
        <f>IF(V153&gt;0,P153*INDEX(Scope_Labor_Rates!$M$6:$M$46,V153-5),0)</f>
        <v>0</v>
      </c>
      <c r="AN153" s="178">
        <f>IF(V153&gt;0,AM153*INDEX(Scope_Labor_Rates!$L$6:$L$46,V153-5)*AA153,0)</f>
        <v>0</v>
      </c>
      <c r="AO153" s="178">
        <f>IF(V153&gt;0,P153*INDEX(Scope_Labor_Rates!$O$6:$O$46,V153-5)*AA153,0)</f>
        <v>0</v>
      </c>
      <c r="AP153" s="181">
        <f>IF(V153&gt;0,P153*INDEX(Scope_Labor_Rates!$Q$6:$Q$46,V153-5)*AA153,0)</f>
        <v>0</v>
      </c>
      <c r="AQ153" s="178">
        <f t="shared" si="22"/>
        <v>0</v>
      </c>
      <c r="AR153" s="178">
        <f t="shared" si="23"/>
        <v>0</v>
      </c>
      <c r="AS153" s="178">
        <f t="shared" si="24"/>
        <v>0</v>
      </c>
      <c r="AT153" s="178">
        <f t="shared" si="25"/>
        <v>0</v>
      </c>
      <c r="AU153">
        <f t="shared" si="26"/>
        <v>0</v>
      </c>
    </row>
    <row r="154" spans="1:47">
      <c r="A154" t="str">
        <f>IF(All_Tasks!A154="","",All_Tasks!A154)</f>
        <v/>
      </c>
      <c r="B154" t="str">
        <f>IF(All_Tasks!B154="","",All_Tasks!B154)</f>
        <v/>
      </c>
      <c r="C154" t="str">
        <f>IF(All_Tasks!C154="","",All_Tasks!C154)</f>
        <v/>
      </c>
      <c r="D154" t="str">
        <f>IF(All_Tasks!D154="","",All_Tasks!D154)</f>
        <v/>
      </c>
      <c r="E154" t="str">
        <f>IF(All_Tasks!V154&lt;&gt;"",All_Tasks!V154,IF(All_Tasks!E154&lt;&gt;"",All_Tasks!E154,""))</f>
        <v/>
      </c>
      <c r="F154" t="str">
        <f>IF(All_Tasks!F154="","",All_Tasks!F154)</f>
        <v/>
      </c>
      <c r="G154" t="str">
        <f>IF(All_Tasks!G154="","",All_Tasks!G154)</f>
        <v/>
      </c>
      <c r="H154" s="231" t="str">
        <f>IF(All_Tasks!H154="","",All_Tasks!H154)</f>
        <v/>
      </c>
      <c r="I154" t="str">
        <f>IF(All_Tasks!I154="","",All_Tasks!I154)</f>
        <v/>
      </c>
      <c r="J154" t="str">
        <f>IF(All_Tasks!J154="","",All_Tasks!J154)</f>
        <v/>
      </c>
      <c r="K154" t="str">
        <f>IF(All_Tasks!K154="","",All_Tasks!K154)</f>
        <v/>
      </c>
      <c r="L154" s="231" t="str">
        <f>IF(All_Tasks!L154="","",All_Tasks!L154)</f>
        <v/>
      </c>
      <c r="M154" t="str">
        <f>IF(All_Tasks!M154="","",All_Tasks!M154)</f>
        <v/>
      </c>
      <c r="N154" t="str">
        <f>IF(All_Tasks!N154="","",All_Tasks!N154)</f>
        <v/>
      </c>
      <c r="O154" t="str">
        <f>IF(All_Tasks!O154="","",All_Tasks!O154)</f>
        <v/>
      </c>
      <c r="P154" s="181">
        <f>IF(All_Tasks!P154="",0,All_Tasks!P154)</f>
        <v>0</v>
      </c>
      <c r="Q154" s="181">
        <f>IF(All_Tasks!Q154="",0,All_Tasks!Q154)</f>
        <v>0</v>
      </c>
      <c r="R154" s="181">
        <f>IF(All_Tasks!R154="",0,All_Tasks!R154)</f>
        <v>0</v>
      </c>
      <c r="S154" s="181" t="str">
        <f>IF(All_Tasks!S154="","",All_Tasks!S154)</f>
        <v/>
      </c>
      <c r="T154" t="str">
        <f>IF(All_Tasks!T154="","",All_Tasks!T154)</f>
        <v/>
      </c>
      <c r="U154" t="str">
        <f>IF(All_Tasks!U154="","",All_Tasks!U154)</f>
        <v/>
      </c>
      <c r="V154">
        <f>IF(A154="",0,IFERROR(MATCH(A154,Scope_Labor_Rates!$A$6:$A$46,0)+5,0))</f>
        <v>0</v>
      </c>
      <c r="W154" s="178">
        <f>IF(V154&gt;0,INDEX(Scope_Labor_Rates!$C$6:$C$46,V154-5),0)</f>
        <v>0</v>
      </c>
      <c r="X154" s="178">
        <f>IF(V154&gt;0,INDEX(Scope_Labor_Rates!$C$6:$C$46,V154-5),0)</f>
        <v>0</v>
      </c>
      <c r="Y154" s="180">
        <f>IF(V154&gt;0,INDEX(Scope_Labor_Rates!$S$6:$S$46,V154-5),0)</f>
        <v>0</v>
      </c>
      <c r="Z154" s="180">
        <f>IF(V154&gt;0,INDEX(Scope_Labor_Rates!$R$6:$R$46,V154-5),1)</f>
        <v>1</v>
      </c>
      <c r="AA154" s="231">
        <f t="shared" si="18"/>
        <v>0</v>
      </c>
      <c r="AB154" t="str">
        <f t="shared" si="19"/>
        <v/>
      </c>
      <c r="AC154" s="178" t="str">
        <f t="shared" si="20"/>
        <v/>
      </c>
      <c r="AD154" s="181">
        <f t="shared" si="21"/>
        <v>0</v>
      </c>
      <c r="AE154" s="178">
        <f>IF(V154&gt;0,P154*INDEX(Scope_Labor_Rates!$E$6:$E$46,V154-5),0)</f>
        <v>0</v>
      </c>
      <c r="AF154" s="181">
        <f>IF(V154&gt;0,AE154*INDEX(Scope_Labor_Rates!$D$6:$D$46,V154-5)*AA154,0)</f>
        <v>0</v>
      </c>
      <c r="AG154" s="178">
        <f>IF(V154&gt;0,P154*INDEX(Scope_Labor_Rates!$G$6:$G$46,V154-5),0)</f>
        <v>0</v>
      </c>
      <c r="AH154" s="181">
        <f>IF(V154&gt;0,AG154*INDEX(Scope_Labor_Rates!$F$6:$F$46,V154-5)*AA154,0)</f>
        <v>0</v>
      </c>
      <c r="AI154" s="178">
        <f>IF(V154&gt;0,P154*INDEX(Scope_Labor_Rates!$I$6:$I$46,V154-5),0)</f>
        <v>0</v>
      </c>
      <c r="AJ154" s="181">
        <f>IF(V154&gt;0,AI154*INDEX(Scope_Labor_Rates!$H$6:$H$46,V154-5)*AA154,0)</f>
        <v>0</v>
      </c>
      <c r="AK154" s="178">
        <f>IF(V154&gt;0,P154*INDEX(Scope_Labor_Rates!$K$6:$K$46,V154-5),0)</f>
        <v>0</v>
      </c>
      <c r="AL154" s="181">
        <f>IF(V154&gt;0,AK154*INDEX(Scope_Labor_Rates!$J$6:$J$46,V154-5)*AA154,0)</f>
        <v>0</v>
      </c>
      <c r="AM154" s="178">
        <f>IF(V154&gt;0,P154*INDEX(Scope_Labor_Rates!$M$6:$M$46,V154-5),0)</f>
        <v>0</v>
      </c>
      <c r="AN154" s="178">
        <f>IF(V154&gt;0,AM154*INDEX(Scope_Labor_Rates!$L$6:$L$46,V154-5)*AA154,0)</f>
        <v>0</v>
      </c>
      <c r="AO154" s="178">
        <f>IF(V154&gt;0,P154*INDEX(Scope_Labor_Rates!$O$6:$O$46,V154-5)*AA154,0)</f>
        <v>0</v>
      </c>
      <c r="AP154" s="181">
        <f>IF(V154&gt;0,P154*INDEX(Scope_Labor_Rates!$Q$6:$Q$46,V154-5)*AA154,0)</f>
        <v>0</v>
      </c>
      <c r="AQ154" s="178">
        <f t="shared" si="22"/>
        <v>0</v>
      </c>
      <c r="AR154" s="178">
        <f t="shared" si="23"/>
        <v>0</v>
      </c>
      <c r="AS154" s="178">
        <f t="shared" si="24"/>
        <v>0</v>
      </c>
      <c r="AT154" s="178">
        <f t="shared" si="25"/>
        <v>0</v>
      </c>
      <c r="AU154">
        <f t="shared" si="26"/>
        <v>0</v>
      </c>
    </row>
    <row r="155" spans="1:47">
      <c r="A155" t="str">
        <f>IF(All_Tasks!A155="","",All_Tasks!A155)</f>
        <v/>
      </c>
      <c r="B155" t="str">
        <f>IF(All_Tasks!B155="","",All_Tasks!B155)</f>
        <v/>
      </c>
      <c r="C155" t="str">
        <f>IF(All_Tasks!C155="","",All_Tasks!C155)</f>
        <v/>
      </c>
      <c r="D155" t="str">
        <f>IF(All_Tasks!D155="","",All_Tasks!D155)</f>
        <v/>
      </c>
      <c r="E155" t="str">
        <f>IF(All_Tasks!V155&lt;&gt;"",All_Tasks!V155,IF(All_Tasks!E155&lt;&gt;"",All_Tasks!E155,""))</f>
        <v/>
      </c>
      <c r="F155" t="str">
        <f>IF(All_Tasks!F155="","",All_Tasks!F155)</f>
        <v/>
      </c>
      <c r="G155" t="str">
        <f>IF(All_Tasks!G155="","",All_Tasks!G155)</f>
        <v/>
      </c>
      <c r="H155" s="231" t="str">
        <f>IF(All_Tasks!H155="","",All_Tasks!H155)</f>
        <v/>
      </c>
      <c r="I155" t="str">
        <f>IF(All_Tasks!I155="","",All_Tasks!I155)</f>
        <v/>
      </c>
      <c r="J155" t="str">
        <f>IF(All_Tasks!J155="","",All_Tasks!J155)</f>
        <v/>
      </c>
      <c r="K155" t="str">
        <f>IF(All_Tasks!K155="","",All_Tasks!K155)</f>
        <v/>
      </c>
      <c r="L155" s="231" t="str">
        <f>IF(All_Tasks!L155="","",All_Tasks!L155)</f>
        <v/>
      </c>
      <c r="M155" t="str">
        <f>IF(All_Tasks!M155="","",All_Tasks!M155)</f>
        <v/>
      </c>
      <c r="N155" t="str">
        <f>IF(All_Tasks!N155="","",All_Tasks!N155)</f>
        <v/>
      </c>
      <c r="O155" t="str">
        <f>IF(All_Tasks!O155="","",All_Tasks!O155)</f>
        <v/>
      </c>
      <c r="P155" s="181">
        <f>IF(All_Tasks!P155="",0,All_Tasks!P155)</f>
        <v>0</v>
      </c>
      <c r="Q155" s="181">
        <f>IF(All_Tasks!Q155="",0,All_Tasks!Q155)</f>
        <v>0</v>
      </c>
      <c r="R155" s="181">
        <f>IF(All_Tasks!R155="",0,All_Tasks!R155)</f>
        <v>0</v>
      </c>
      <c r="S155" s="181" t="str">
        <f>IF(All_Tasks!S155="","",All_Tasks!S155)</f>
        <v/>
      </c>
      <c r="T155" t="str">
        <f>IF(All_Tasks!T155="","",All_Tasks!T155)</f>
        <v/>
      </c>
      <c r="U155" t="str">
        <f>IF(All_Tasks!U155="","",All_Tasks!U155)</f>
        <v/>
      </c>
      <c r="V155">
        <f>IF(A155="",0,IFERROR(MATCH(A155,Scope_Labor_Rates!$A$6:$A$46,0)+5,0))</f>
        <v>0</v>
      </c>
      <c r="W155" s="178">
        <f>IF(V155&gt;0,INDEX(Scope_Labor_Rates!$C$6:$C$46,V155-5),0)</f>
        <v>0</v>
      </c>
      <c r="X155" s="178">
        <f>IF(V155&gt;0,INDEX(Scope_Labor_Rates!$C$6:$C$46,V155-5),0)</f>
        <v>0</v>
      </c>
      <c r="Y155" s="180">
        <f>IF(V155&gt;0,INDEX(Scope_Labor_Rates!$S$6:$S$46,V155-5),0)</f>
        <v>0</v>
      </c>
      <c r="Z155" s="180">
        <f>IF(V155&gt;0,INDEX(Scope_Labor_Rates!$R$6:$R$46,V155-5),1)</f>
        <v>1</v>
      </c>
      <c r="AA155" s="231">
        <f t="shared" si="18"/>
        <v>0</v>
      </c>
      <c r="AB155" t="str">
        <f t="shared" si="19"/>
        <v/>
      </c>
      <c r="AC155" s="178" t="str">
        <f t="shared" si="20"/>
        <v/>
      </c>
      <c r="AD155" s="181">
        <f t="shared" si="21"/>
        <v>0</v>
      </c>
      <c r="AE155" s="178">
        <f>IF(V155&gt;0,P155*INDEX(Scope_Labor_Rates!$E$6:$E$46,V155-5),0)</f>
        <v>0</v>
      </c>
      <c r="AF155" s="181">
        <f>IF(V155&gt;0,AE155*INDEX(Scope_Labor_Rates!$D$6:$D$46,V155-5)*AA155,0)</f>
        <v>0</v>
      </c>
      <c r="AG155" s="178">
        <f>IF(V155&gt;0,P155*INDEX(Scope_Labor_Rates!$G$6:$G$46,V155-5),0)</f>
        <v>0</v>
      </c>
      <c r="AH155" s="181">
        <f>IF(V155&gt;0,AG155*INDEX(Scope_Labor_Rates!$F$6:$F$46,V155-5)*AA155,0)</f>
        <v>0</v>
      </c>
      <c r="AI155" s="178">
        <f>IF(V155&gt;0,P155*INDEX(Scope_Labor_Rates!$I$6:$I$46,V155-5),0)</f>
        <v>0</v>
      </c>
      <c r="AJ155" s="181">
        <f>IF(V155&gt;0,AI155*INDEX(Scope_Labor_Rates!$H$6:$H$46,V155-5)*AA155,0)</f>
        <v>0</v>
      </c>
      <c r="AK155" s="178">
        <f>IF(V155&gt;0,P155*INDEX(Scope_Labor_Rates!$K$6:$K$46,V155-5),0)</f>
        <v>0</v>
      </c>
      <c r="AL155" s="181">
        <f>IF(V155&gt;0,AK155*INDEX(Scope_Labor_Rates!$J$6:$J$46,V155-5)*AA155,0)</f>
        <v>0</v>
      </c>
      <c r="AM155" s="178">
        <f>IF(V155&gt;0,P155*INDEX(Scope_Labor_Rates!$M$6:$M$46,V155-5),0)</f>
        <v>0</v>
      </c>
      <c r="AN155" s="178">
        <f>IF(V155&gt;0,AM155*INDEX(Scope_Labor_Rates!$L$6:$L$46,V155-5)*AA155,0)</f>
        <v>0</v>
      </c>
      <c r="AO155" s="178">
        <f>IF(V155&gt;0,P155*INDEX(Scope_Labor_Rates!$O$6:$O$46,V155-5)*AA155,0)</f>
        <v>0</v>
      </c>
      <c r="AP155" s="181">
        <f>IF(V155&gt;0,P155*INDEX(Scope_Labor_Rates!$Q$6:$Q$46,V155-5)*AA155,0)</f>
        <v>0</v>
      </c>
      <c r="AQ155" s="178">
        <f t="shared" si="22"/>
        <v>0</v>
      </c>
      <c r="AR155" s="178">
        <f t="shared" si="23"/>
        <v>0</v>
      </c>
      <c r="AS155" s="178">
        <f t="shared" si="24"/>
        <v>0</v>
      </c>
      <c r="AT155" s="178">
        <f t="shared" si="25"/>
        <v>0</v>
      </c>
      <c r="AU155">
        <f t="shared" si="26"/>
        <v>0</v>
      </c>
    </row>
    <row r="156" spans="1:47">
      <c r="A156" t="str">
        <f>IF(All_Tasks!A156="","",All_Tasks!A156)</f>
        <v/>
      </c>
      <c r="B156" t="str">
        <f>IF(All_Tasks!B156="","",All_Tasks!B156)</f>
        <v/>
      </c>
      <c r="C156" t="str">
        <f>IF(All_Tasks!C156="","",All_Tasks!C156)</f>
        <v/>
      </c>
      <c r="D156" t="str">
        <f>IF(All_Tasks!D156="","",All_Tasks!D156)</f>
        <v/>
      </c>
      <c r="E156" t="str">
        <f>IF(All_Tasks!V156&lt;&gt;"",All_Tasks!V156,IF(All_Tasks!E156&lt;&gt;"",All_Tasks!E156,""))</f>
        <v/>
      </c>
      <c r="F156" t="str">
        <f>IF(All_Tasks!F156="","",All_Tasks!F156)</f>
        <v/>
      </c>
      <c r="G156" t="str">
        <f>IF(All_Tasks!G156="","",All_Tasks!G156)</f>
        <v/>
      </c>
      <c r="H156" s="231" t="str">
        <f>IF(All_Tasks!H156="","",All_Tasks!H156)</f>
        <v/>
      </c>
      <c r="I156" t="str">
        <f>IF(All_Tasks!I156="","",All_Tasks!I156)</f>
        <v/>
      </c>
      <c r="J156" t="str">
        <f>IF(All_Tasks!J156="","",All_Tasks!J156)</f>
        <v/>
      </c>
      <c r="K156" t="str">
        <f>IF(All_Tasks!K156="","",All_Tasks!K156)</f>
        <v/>
      </c>
      <c r="L156" s="231" t="str">
        <f>IF(All_Tasks!L156="","",All_Tasks!L156)</f>
        <v/>
      </c>
      <c r="M156" t="str">
        <f>IF(All_Tasks!M156="","",All_Tasks!M156)</f>
        <v/>
      </c>
      <c r="N156" t="str">
        <f>IF(All_Tasks!N156="","",All_Tasks!N156)</f>
        <v/>
      </c>
      <c r="O156" t="str">
        <f>IF(All_Tasks!O156="","",All_Tasks!O156)</f>
        <v/>
      </c>
      <c r="P156" s="181">
        <f>IF(All_Tasks!P156="",0,All_Tasks!P156)</f>
        <v>0</v>
      </c>
      <c r="Q156" s="181">
        <f>IF(All_Tasks!Q156="",0,All_Tasks!Q156)</f>
        <v>0</v>
      </c>
      <c r="R156" s="181">
        <f>IF(All_Tasks!R156="",0,All_Tasks!R156)</f>
        <v>0</v>
      </c>
      <c r="S156" s="181" t="str">
        <f>IF(All_Tasks!S156="","",All_Tasks!S156)</f>
        <v/>
      </c>
      <c r="T156" t="str">
        <f>IF(All_Tasks!T156="","",All_Tasks!T156)</f>
        <v/>
      </c>
      <c r="U156" t="str">
        <f>IF(All_Tasks!U156="","",All_Tasks!U156)</f>
        <v/>
      </c>
      <c r="V156">
        <f>IF(A156="",0,IFERROR(MATCH(A156,Scope_Labor_Rates!$A$6:$A$46,0)+5,0))</f>
        <v>0</v>
      </c>
      <c r="W156" s="178">
        <f>IF(V156&gt;0,INDEX(Scope_Labor_Rates!$C$6:$C$46,V156-5),0)</f>
        <v>0</v>
      </c>
      <c r="X156" s="178">
        <f>IF(V156&gt;0,INDEX(Scope_Labor_Rates!$C$6:$C$46,V156-5),0)</f>
        <v>0</v>
      </c>
      <c r="Y156" s="180">
        <f>IF(V156&gt;0,INDEX(Scope_Labor_Rates!$S$6:$S$46,V156-5),0)</f>
        <v>0</v>
      </c>
      <c r="Z156" s="180">
        <f>IF(V156&gt;0,INDEX(Scope_Labor_Rates!$R$6:$R$46,V156-5),1)</f>
        <v>1</v>
      </c>
      <c r="AA156" s="231">
        <f t="shared" si="18"/>
        <v>0</v>
      </c>
      <c r="AB156" t="str">
        <f t="shared" si="19"/>
        <v/>
      </c>
      <c r="AC156" s="178" t="str">
        <f t="shared" si="20"/>
        <v/>
      </c>
      <c r="AD156" s="181">
        <f t="shared" si="21"/>
        <v>0</v>
      </c>
      <c r="AE156" s="178">
        <f>IF(V156&gt;0,P156*INDEX(Scope_Labor_Rates!$E$6:$E$46,V156-5),0)</f>
        <v>0</v>
      </c>
      <c r="AF156" s="181">
        <f>IF(V156&gt;0,AE156*INDEX(Scope_Labor_Rates!$D$6:$D$46,V156-5)*AA156,0)</f>
        <v>0</v>
      </c>
      <c r="AG156" s="178">
        <f>IF(V156&gt;0,P156*INDEX(Scope_Labor_Rates!$G$6:$G$46,V156-5),0)</f>
        <v>0</v>
      </c>
      <c r="AH156" s="181">
        <f>IF(V156&gt;0,AG156*INDEX(Scope_Labor_Rates!$F$6:$F$46,V156-5)*AA156,0)</f>
        <v>0</v>
      </c>
      <c r="AI156" s="178">
        <f>IF(V156&gt;0,P156*INDEX(Scope_Labor_Rates!$I$6:$I$46,V156-5),0)</f>
        <v>0</v>
      </c>
      <c r="AJ156" s="181">
        <f>IF(V156&gt;0,AI156*INDEX(Scope_Labor_Rates!$H$6:$H$46,V156-5)*AA156,0)</f>
        <v>0</v>
      </c>
      <c r="AK156" s="178">
        <f>IF(V156&gt;0,P156*INDEX(Scope_Labor_Rates!$K$6:$K$46,V156-5),0)</f>
        <v>0</v>
      </c>
      <c r="AL156" s="181">
        <f>IF(V156&gt;0,AK156*INDEX(Scope_Labor_Rates!$J$6:$J$46,V156-5)*AA156,0)</f>
        <v>0</v>
      </c>
      <c r="AM156" s="178">
        <f>IF(V156&gt;0,P156*INDEX(Scope_Labor_Rates!$M$6:$M$46,V156-5),0)</f>
        <v>0</v>
      </c>
      <c r="AN156" s="178">
        <f>IF(V156&gt;0,AM156*INDEX(Scope_Labor_Rates!$L$6:$L$46,V156-5)*AA156,0)</f>
        <v>0</v>
      </c>
      <c r="AO156" s="178">
        <f>IF(V156&gt;0,P156*INDEX(Scope_Labor_Rates!$O$6:$O$46,V156-5)*AA156,0)</f>
        <v>0</v>
      </c>
      <c r="AP156" s="181">
        <f>IF(V156&gt;0,P156*INDEX(Scope_Labor_Rates!$Q$6:$Q$46,V156-5)*AA156,0)</f>
        <v>0</v>
      </c>
      <c r="AQ156" s="178">
        <f t="shared" si="22"/>
        <v>0</v>
      </c>
      <c r="AR156" s="178">
        <f t="shared" si="23"/>
        <v>0</v>
      </c>
      <c r="AS156" s="178">
        <f t="shared" si="24"/>
        <v>0</v>
      </c>
      <c r="AT156" s="178">
        <f t="shared" si="25"/>
        <v>0</v>
      </c>
      <c r="AU156">
        <f t="shared" si="26"/>
        <v>0</v>
      </c>
    </row>
    <row r="157" spans="1:47">
      <c r="A157" t="str">
        <f>IF(All_Tasks!A157="","",All_Tasks!A157)</f>
        <v/>
      </c>
      <c r="B157" t="str">
        <f>IF(All_Tasks!B157="","",All_Tasks!B157)</f>
        <v/>
      </c>
      <c r="C157" t="str">
        <f>IF(All_Tasks!C157="","",All_Tasks!C157)</f>
        <v/>
      </c>
      <c r="D157" t="str">
        <f>IF(All_Tasks!D157="","",All_Tasks!D157)</f>
        <v/>
      </c>
      <c r="E157" t="str">
        <f>IF(All_Tasks!V157&lt;&gt;"",All_Tasks!V157,IF(All_Tasks!E157&lt;&gt;"",All_Tasks!E157,""))</f>
        <v/>
      </c>
      <c r="F157" t="str">
        <f>IF(All_Tasks!F157="","",All_Tasks!F157)</f>
        <v/>
      </c>
      <c r="G157" t="str">
        <f>IF(All_Tasks!G157="","",All_Tasks!G157)</f>
        <v/>
      </c>
      <c r="H157" s="231" t="str">
        <f>IF(All_Tasks!H157="","",All_Tasks!H157)</f>
        <v/>
      </c>
      <c r="I157" t="str">
        <f>IF(All_Tasks!I157="","",All_Tasks!I157)</f>
        <v/>
      </c>
      <c r="J157" t="str">
        <f>IF(All_Tasks!J157="","",All_Tasks!J157)</f>
        <v/>
      </c>
      <c r="K157" t="str">
        <f>IF(All_Tasks!K157="","",All_Tasks!K157)</f>
        <v/>
      </c>
      <c r="L157" s="231" t="str">
        <f>IF(All_Tasks!L157="","",All_Tasks!L157)</f>
        <v/>
      </c>
      <c r="M157" t="str">
        <f>IF(All_Tasks!M157="","",All_Tasks!M157)</f>
        <v/>
      </c>
      <c r="N157" t="str">
        <f>IF(All_Tasks!N157="","",All_Tasks!N157)</f>
        <v/>
      </c>
      <c r="O157" t="str">
        <f>IF(All_Tasks!O157="","",All_Tasks!O157)</f>
        <v/>
      </c>
      <c r="P157" s="181">
        <f>IF(All_Tasks!P157="",0,All_Tasks!P157)</f>
        <v>0</v>
      </c>
      <c r="Q157" s="181">
        <f>IF(All_Tasks!Q157="",0,All_Tasks!Q157)</f>
        <v>0</v>
      </c>
      <c r="R157" s="181">
        <f>IF(All_Tasks!R157="",0,All_Tasks!R157)</f>
        <v>0</v>
      </c>
      <c r="S157" s="181" t="str">
        <f>IF(All_Tasks!S157="","",All_Tasks!S157)</f>
        <v/>
      </c>
      <c r="T157" t="str">
        <f>IF(All_Tasks!T157="","",All_Tasks!T157)</f>
        <v/>
      </c>
      <c r="U157" t="str">
        <f>IF(All_Tasks!U157="","",All_Tasks!U157)</f>
        <v/>
      </c>
      <c r="V157">
        <f>IF(A157="",0,IFERROR(MATCH(A157,Scope_Labor_Rates!$A$6:$A$46,0)+5,0))</f>
        <v>0</v>
      </c>
      <c r="W157" s="178">
        <f>IF(V157&gt;0,INDEX(Scope_Labor_Rates!$C$6:$C$46,V157-5),0)</f>
        <v>0</v>
      </c>
      <c r="X157" s="178">
        <f>IF(V157&gt;0,INDEX(Scope_Labor_Rates!$C$6:$C$46,V157-5),0)</f>
        <v>0</v>
      </c>
      <c r="Y157" s="180">
        <f>IF(V157&gt;0,INDEX(Scope_Labor_Rates!$S$6:$S$46,V157-5),0)</f>
        <v>0</v>
      </c>
      <c r="Z157" s="180">
        <f>IF(V157&gt;0,INDEX(Scope_Labor_Rates!$R$6:$R$46,V157-5),1)</f>
        <v>1</v>
      </c>
      <c r="AA157" s="231">
        <f t="shared" si="18"/>
        <v>0</v>
      </c>
      <c r="AB157" t="str">
        <f t="shared" si="19"/>
        <v/>
      </c>
      <c r="AC157" s="178" t="str">
        <f t="shared" si="20"/>
        <v/>
      </c>
      <c r="AD157" s="181">
        <f t="shared" si="21"/>
        <v>0</v>
      </c>
      <c r="AE157" s="178">
        <f>IF(V157&gt;0,P157*INDEX(Scope_Labor_Rates!$E$6:$E$46,V157-5),0)</f>
        <v>0</v>
      </c>
      <c r="AF157" s="181">
        <f>IF(V157&gt;0,AE157*INDEX(Scope_Labor_Rates!$D$6:$D$46,V157-5)*AA157,0)</f>
        <v>0</v>
      </c>
      <c r="AG157" s="178">
        <f>IF(V157&gt;0,P157*INDEX(Scope_Labor_Rates!$G$6:$G$46,V157-5),0)</f>
        <v>0</v>
      </c>
      <c r="AH157" s="181">
        <f>IF(V157&gt;0,AG157*INDEX(Scope_Labor_Rates!$F$6:$F$46,V157-5)*AA157,0)</f>
        <v>0</v>
      </c>
      <c r="AI157" s="178">
        <f>IF(V157&gt;0,P157*INDEX(Scope_Labor_Rates!$I$6:$I$46,V157-5),0)</f>
        <v>0</v>
      </c>
      <c r="AJ157" s="181">
        <f>IF(V157&gt;0,AI157*INDEX(Scope_Labor_Rates!$H$6:$H$46,V157-5)*AA157,0)</f>
        <v>0</v>
      </c>
      <c r="AK157" s="178">
        <f>IF(V157&gt;0,P157*INDEX(Scope_Labor_Rates!$K$6:$K$46,V157-5),0)</f>
        <v>0</v>
      </c>
      <c r="AL157" s="181">
        <f>IF(V157&gt;0,AK157*INDEX(Scope_Labor_Rates!$J$6:$J$46,V157-5)*AA157,0)</f>
        <v>0</v>
      </c>
      <c r="AM157" s="178">
        <f>IF(V157&gt;0,P157*INDEX(Scope_Labor_Rates!$M$6:$M$46,V157-5),0)</f>
        <v>0</v>
      </c>
      <c r="AN157" s="178">
        <f>IF(V157&gt;0,AM157*INDEX(Scope_Labor_Rates!$L$6:$L$46,V157-5)*AA157,0)</f>
        <v>0</v>
      </c>
      <c r="AO157" s="178">
        <f>IF(V157&gt;0,P157*INDEX(Scope_Labor_Rates!$O$6:$O$46,V157-5)*AA157,0)</f>
        <v>0</v>
      </c>
      <c r="AP157" s="181">
        <f>IF(V157&gt;0,P157*INDEX(Scope_Labor_Rates!$Q$6:$Q$46,V157-5)*AA157,0)</f>
        <v>0</v>
      </c>
      <c r="AQ157" s="178">
        <f t="shared" si="22"/>
        <v>0</v>
      </c>
      <c r="AR157" s="178">
        <f t="shared" si="23"/>
        <v>0</v>
      </c>
      <c r="AS157" s="178">
        <f t="shared" si="24"/>
        <v>0</v>
      </c>
      <c r="AT157" s="178">
        <f t="shared" si="25"/>
        <v>0</v>
      </c>
      <c r="AU157">
        <f t="shared" si="26"/>
        <v>0</v>
      </c>
    </row>
    <row r="158" spans="1:47">
      <c r="A158" t="str">
        <f>IF(All_Tasks!A158="","",All_Tasks!A158)</f>
        <v/>
      </c>
      <c r="B158" t="str">
        <f>IF(All_Tasks!B158="","",All_Tasks!B158)</f>
        <v/>
      </c>
      <c r="C158" t="str">
        <f>IF(All_Tasks!C158="","",All_Tasks!C158)</f>
        <v/>
      </c>
      <c r="D158" t="str">
        <f>IF(All_Tasks!D158="","",All_Tasks!D158)</f>
        <v/>
      </c>
      <c r="E158" t="str">
        <f>IF(All_Tasks!V158&lt;&gt;"",All_Tasks!V158,IF(All_Tasks!E158&lt;&gt;"",All_Tasks!E158,""))</f>
        <v/>
      </c>
      <c r="F158" t="str">
        <f>IF(All_Tasks!F158="","",All_Tasks!F158)</f>
        <v/>
      </c>
      <c r="G158" t="str">
        <f>IF(All_Tasks!G158="","",All_Tasks!G158)</f>
        <v/>
      </c>
      <c r="H158" s="231" t="str">
        <f>IF(All_Tasks!H158="","",All_Tasks!H158)</f>
        <v/>
      </c>
      <c r="I158" t="str">
        <f>IF(All_Tasks!I158="","",All_Tasks!I158)</f>
        <v/>
      </c>
      <c r="J158" t="str">
        <f>IF(All_Tasks!J158="","",All_Tasks!J158)</f>
        <v/>
      </c>
      <c r="K158" t="str">
        <f>IF(All_Tasks!K158="","",All_Tasks!K158)</f>
        <v/>
      </c>
      <c r="L158" s="231" t="str">
        <f>IF(All_Tasks!L158="","",All_Tasks!L158)</f>
        <v/>
      </c>
      <c r="M158" t="str">
        <f>IF(All_Tasks!M158="","",All_Tasks!M158)</f>
        <v/>
      </c>
      <c r="N158" t="str">
        <f>IF(All_Tasks!N158="","",All_Tasks!N158)</f>
        <v/>
      </c>
      <c r="O158" t="str">
        <f>IF(All_Tasks!O158="","",All_Tasks!O158)</f>
        <v/>
      </c>
      <c r="P158" s="181">
        <f>IF(All_Tasks!P158="",0,All_Tasks!P158)</f>
        <v>0</v>
      </c>
      <c r="Q158" s="181">
        <f>IF(All_Tasks!Q158="",0,All_Tasks!Q158)</f>
        <v>0</v>
      </c>
      <c r="R158" s="181">
        <f>IF(All_Tasks!R158="",0,All_Tasks!R158)</f>
        <v>0</v>
      </c>
      <c r="S158" s="181" t="str">
        <f>IF(All_Tasks!S158="","",All_Tasks!S158)</f>
        <v/>
      </c>
      <c r="T158" t="str">
        <f>IF(All_Tasks!T158="","",All_Tasks!T158)</f>
        <v/>
      </c>
      <c r="U158" t="str">
        <f>IF(All_Tasks!U158="","",All_Tasks!U158)</f>
        <v/>
      </c>
      <c r="V158">
        <f>IF(A158="",0,IFERROR(MATCH(A158,Scope_Labor_Rates!$A$6:$A$46,0)+5,0))</f>
        <v>0</v>
      </c>
      <c r="W158" s="178">
        <f>IF(V158&gt;0,INDEX(Scope_Labor_Rates!$C$6:$C$46,V158-5),0)</f>
        <v>0</v>
      </c>
      <c r="X158" s="178">
        <f>IF(V158&gt;0,INDEX(Scope_Labor_Rates!$C$6:$C$46,V158-5),0)</f>
        <v>0</v>
      </c>
      <c r="Y158" s="180">
        <f>IF(V158&gt;0,INDEX(Scope_Labor_Rates!$S$6:$S$46,V158-5),0)</f>
        <v>0</v>
      </c>
      <c r="Z158" s="180">
        <f>IF(V158&gt;0,INDEX(Scope_Labor_Rates!$R$6:$R$46,V158-5),1)</f>
        <v>1</v>
      </c>
      <c r="AA158" s="231">
        <f t="shared" si="18"/>
        <v>0</v>
      </c>
      <c r="AB158" t="str">
        <f t="shared" si="19"/>
        <v/>
      </c>
      <c r="AC158" s="178" t="str">
        <f t="shared" si="20"/>
        <v/>
      </c>
      <c r="AD158" s="181">
        <f t="shared" si="21"/>
        <v>0</v>
      </c>
      <c r="AE158" s="178">
        <f>IF(V158&gt;0,P158*INDEX(Scope_Labor_Rates!$E$6:$E$46,V158-5),0)</f>
        <v>0</v>
      </c>
      <c r="AF158" s="181">
        <f>IF(V158&gt;0,AE158*INDEX(Scope_Labor_Rates!$D$6:$D$46,V158-5)*AA158,0)</f>
        <v>0</v>
      </c>
      <c r="AG158" s="178">
        <f>IF(V158&gt;0,P158*INDEX(Scope_Labor_Rates!$G$6:$G$46,V158-5),0)</f>
        <v>0</v>
      </c>
      <c r="AH158" s="181">
        <f>IF(V158&gt;0,AG158*INDEX(Scope_Labor_Rates!$F$6:$F$46,V158-5)*AA158,0)</f>
        <v>0</v>
      </c>
      <c r="AI158" s="178">
        <f>IF(V158&gt;0,P158*INDEX(Scope_Labor_Rates!$I$6:$I$46,V158-5),0)</f>
        <v>0</v>
      </c>
      <c r="AJ158" s="181">
        <f>IF(V158&gt;0,AI158*INDEX(Scope_Labor_Rates!$H$6:$H$46,V158-5)*AA158,0)</f>
        <v>0</v>
      </c>
      <c r="AK158" s="178">
        <f>IF(V158&gt;0,P158*INDEX(Scope_Labor_Rates!$K$6:$K$46,V158-5),0)</f>
        <v>0</v>
      </c>
      <c r="AL158" s="181">
        <f>IF(V158&gt;0,AK158*INDEX(Scope_Labor_Rates!$J$6:$J$46,V158-5)*AA158,0)</f>
        <v>0</v>
      </c>
      <c r="AM158" s="178">
        <f>IF(V158&gt;0,P158*INDEX(Scope_Labor_Rates!$M$6:$M$46,V158-5),0)</f>
        <v>0</v>
      </c>
      <c r="AN158" s="178">
        <f>IF(V158&gt;0,AM158*INDEX(Scope_Labor_Rates!$L$6:$L$46,V158-5)*AA158,0)</f>
        <v>0</v>
      </c>
      <c r="AO158" s="178">
        <f>IF(V158&gt;0,P158*INDEX(Scope_Labor_Rates!$O$6:$O$46,V158-5)*AA158,0)</f>
        <v>0</v>
      </c>
      <c r="AP158" s="181">
        <f>IF(V158&gt;0,P158*INDEX(Scope_Labor_Rates!$Q$6:$Q$46,V158-5)*AA158,0)</f>
        <v>0</v>
      </c>
      <c r="AQ158" s="178">
        <f t="shared" si="22"/>
        <v>0</v>
      </c>
      <c r="AR158" s="178">
        <f t="shared" si="23"/>
        <v>0</v>
      </c>
      <c r="AS158" s="178">
        <f t="shared" si="24"/>
        <v>0</v>
      </c>
      <c r="AT158" s="178">
        <f t="shared" si="25"/>
        <v>0</v>
      </c>
      <c r="AU158">
        <f t="shared" si="26"/>
        <v>0</v>
      </c>
    </row>
    <row r="159" spans="1:47">
      <c r="A159" t="str">
        <f>IF(All_Tasks!A159="","",All_Tasks!A159)</f>
        <v/>
      </c>
      <c r="B159" t="str">
        <f>IF(All_Tasks!B159="","",All_Tasks!B159)</f>
        <v/>
      </c>
      <c r="C159" t="str">
        <f>IF(All_Tasks!C159="","",All_Tasks!C159)</f>
        <v/>
      </c>
      <c r="D159" t="str">
        <f>IF(All_Tasks!D159="","",All_Tasks!D159)</f>
        <v/>
      </c>
      <c r="E159" t="str">
        <f>IF(All_Tasks!V159&lt;&gt;"",All_Tasks!V159,IF(All_Tasks!E159&lt;&gt;"",All_Tasks!E159,""))</f>
        <v/>
      </c>
      <c r="F159" t="str">
        <f>IF(All_Tasks!F159="","",All_Tasks!F159)</f>
        <v/>
      </c>
      <c r="G159" t="str">
        <f>IF(All_Tasks!G159="","",All_Tasks!G159)</f>
        <v/>
      </c>
      <c r="H159" s="231" t="str">
        <f>IF(All_Tasks!H159="","",All_Tasks!H159)</f>
        <v/>
      </c>
      <c r="I159" t="str">
        <f>IF(All_Tasks!I159="","",All_Tasks!I159)</f>
        <v/>
      </c>
      <c r="J159" t="str">
        <f>IF(All_Tasks!J159="","",All_Tasks!J159)</f>
        <v/>
      </c>
      <c r="K159" t="str">
        <f>IF(All_Tasks!K159="","",All_Tasks!K159)</f>
        <v/>
      </c>
      <c r="L159" s="231" t="str">
        <f>IF(All_Tasks!L159="","",All_Tasks!L159)</f>
        <v/>
      </c>
      <c r="M159" t="str">
        <f>IF(All_Tasks!M159="","",All_Tasks!M159)</f>
        <v/>
      </c>
      <c r="N159" t="str">
        <f>IF(All_Tasks!N159="","",All_Tasks!N159)</f>
        <v/>
      </c>
      <c r="O159" t="str">
        <f>IF(All_Tasks!O159="","",All_Tasks!O159)</f>
        <v/>
      </c>
      <c r="P159" s="181">
        <f>IF(All_Tasks!P159="",0,All_Tasks!P159)</f>
        <v>0</v>
      </c>
      <c r="Q159" s="181">
        <f>IF(All_Tasks!Q159="",0,All_Tasks!Q159)</f>
        <v>0</v>
      </c>
      <c r="R159" s="181">
        <f>IF(All_Tasks!R159="",0,All_Tasks!R159)</f>
        <v>0</v>
      </c>
      <c r="S159" s="181" t="str">
        <f>IF(All_Tasks!S159="","",All_Tasks!S159)</f>
        <v/>
      </c>
      <c r="T159" t="str">
        <f>IF(All_Tasks!T159="","",All_Tasks!T159)</f>
        <v/>
      </c>
      <c r="U159" t="str">
        <f>IF(All_Tasks!U159="","",All_Tasks!U159)</f>
        <v/>
      </c>
      <c r="V159">
        <f>IF(A159="",0,IFERROR(MATCH(A159,Scope_Labor_Rates!$A$6:$A$46,0)+5,0))</f>
        <v>0</v>
      </c>
      <c r="W159" s="178">
        <f>IF(V159&gt;0,INDEX(Scope_Labor_Rates!$C$6:$C$46,V159-5),0)</f>
        <v>0</v>
      </c>
      <c r="X159" s="178">
        <f>IF(V159&gt;0,INDEX(Scope_Labor_Rates!$C$6:$C$46,V159-5),0)</f>
        <v>0</v>
      </c>
      <c r="Y159" s="180">
        <f>IF(V159&gt;0,INDEX(Scope_Labor_Rates!$S$6:$S$46,V159-5),0)</f>
        <v>0</v>
      </c>
      <c r="Z159" s="180">
        <f>IF(V159&gt;0,INDEX(Scope_Labor_Rates!$R$6:$R$46,V159-5),1)</f>
        <v>1</v>
      </c>
      <c r="AA159" s="231">
        <f t="shared" si="18"/>
        <v>0</v>
      </c>
      <c r="AB159" t="str">
        <f t="shared" si="19"/>
        <v/>
      </c>
      <c r="AC159" s="178" t="str">
        <f t="shared" si="20"/>
        <v/>
      </c>
      <c r="AD159" s="181">
        <f t="shared" si="21"/>
        <v>0</v>
      </c>
      <c r="AE159" s="178">
        <f>IF(V159&gt;0,P159*INDEX(Scope_Labor_Rates!$E$6:$E$46,V159-5),0)</f>
        <v>0</v>
      </c>
      <c r="AF159" s="181">
        <f>IF(V159&gt;0,AE159*INDEX(Scope_Labor_Rates!$D$6:$D$46,V159-5)*AA159,0)</f>
        <v>0</v>
      </c>
      <c r="AG159" s="178">
        <f>IF(V159&gt;0,P159*INDEX(Scope_Labor_Rates!$G$6:$G$46,V159-5),0)</f>
        <v>0</v>
      </c>
      <c r="AH159" s="181">
        <f>IF(V159&gt;0,AG159*INDEX(Scope_Labor_Rates!$F$6:$F$46,V159-5)*AA159,0)</f>
        <v>0</v>
      </c>
      <c r="AI159" s="178">
        <f>IF(V159&gt;0,P159*INDEX(Scope_Labor_Rates!$I$6:$I$46,V159-5),0)</f>
        <v>0</v>
      </c>
      <c r="AJ159" s="181">
        <f>IF(V159&gt;0,AI159*INDEX(Scope_Labor_Rates!$H$6:$H$46,V159-5)*AA159,0)</f>
        <v>0</v>
      </c>
      <c r="AK159" s="178">
        <f>IF(V159&gt;0,P159*INDEX(Scope_Labor_Rates!$K$6:$K$46,V159-5),0)</f>
        <v>0</v>
      </c>
      <c r="AL159" s="181">
        <f>IF(V159&gt;0,AK159*INDEX(Scope_Labor_Rates!$J$6:$J$46,V159-5)*AA159,0)</f>
        <v>0</v>
      </c>
      <c r="AM159" s="178">
        <f>IF(V159&gt;0,P159*INDEX(Scope_Labor_Rates!$M$6:$M$46,V159-5),0)</f>
        <v>0</v>
      </c>
      <c r="AN159" s="178">
        <f>IF(V159&gt;0,AM159*INDEX(Scope_Labor_Rates!$L$6:$L$46,V159-5)*AA159,0)</f>
        <v>0</v>
      </c>
      <c r="AO159" s="178">
        <f>IF(V159&gt;0,P159*INDEX(Scope_Labor_Rates!$O$6:$O$46,V159-5)*AA159,0)</f>
        <v>0</v>
      </c>
      <c r="AP159" s="181">
        <f>IF(V159&gt;0,P159*INDEX(Scope_Labor_Rates!$Q$6:$Q$46,V159-5)*AA159,0)</f>
        <v>0</v>
      </c>
      <c r="AQ159" s="178">
        <f t="shared" si="22"/>
        <v>0</v>
      </c>
      <c r="AR159" s="178">
        <f t="shared" si="23"/>
        <v>0</v>
      </c>
      <c r="AS159" s="178">
        <f t="shared" si="24"/>
        <v>0</v>
      </c>
      <c r="AT159" s="178">
        <f t="shared" si="25"/>
        <v>0</v>
      </c>
      <c r="AU159">
        <f t="shared" si="26"/>
        <v>0</v>
      </c>
    </row>
    <row r="160" spans="1:47">
      <c r="A160" t="str">
        <f>IF(All_Tasks!A160="","",All_Tasks!A160)</f>
        <v/>
      </c>
      <c r="B160" t="str">
        <f>IF(All_Tasks!B160="","",All_Tasks!B160)</f>
        <v/>
      </c>
      <c r="C160" t="str">
        <f>IF(All_Tasks!C160="","",All_Tasks!C160)</f>
        <v/>
      </c>
      <c r="D160" t="str">
        <f>IF(All_Tasks!D160="","",All_Tasks!D160)</f>
        <v/>
      </c>
      <c r="E160" t="str">
        <f>IF(All_Tasks!V160&lt;&gt;"",All_Tasks!V160,IF(All_Tasks!E160&lt;&gt;"",All_Tasks!E160,""))</f>
        <v/>
      </c>
      <c r="F160" t="str">
        <f>IF(All_Tasks!F160="","",All_Tasks!F160)</f>
        <v/>
      </c>
      <c r="G160" t="str">
        <f>IF(All_Tasks!G160="","",All_Tasks!G160)</f>
        <v/>
      </c>
      <c r="H160" s="231" t="str">
        <f>IF(All_Tasks!H160="","",All_Tasks!H160)</f>
        <v/>
      </c>
      <c r="I160" t="str">
        <f>IF(All_Tasks!I160="","",All_Tasks!I160)</f>
        <v/>
      </c>
      <c r="J160" t="str">
        <f>IF(All_Tasks!J160="","",All_Tasks!J160)</f>
        <v/>
      </c>
      <c r="K160" t="str">
        <f>IF(All_Tasks!K160="","",All_Tasks!K160)</f>
        <v/>
      </c>
      <c r="L160" s="231" t="str">
        <f>IF(All_Tasks!L160="","",All_Tasks!L160)</f>
        <v/>
      </c>
      <c r="M160" t="str">
        <f>IF(All_Tasks!M160="","",All_Tasks!M160)</f>
        <v/>
      </c>
      <c r="N160" t="str">
        <f>IF(All_Tasks!N160="","",All_Tasks!N160)</f>
        <v/>
      </c>
      <c r="O160" t="str">
        <f>IF(All_Tasks!O160="","",All_Tasks!O160)</f>
        <v/>
      </c>
      <c r="P160" s="181">
        <f>IF(All_Tasks!P160="",0,All_Tasks!P160)</f>
        <v>0</v>
      </c>
      <c r="Q160" s="181">
        <f>IF(All_Tasks!Q160="",0,All_Tasks!Q160)</f>
        <v>0</v>
      </c>
      <c r="R160" s="181">
        <f>IF(All_Tasks!R160="",0,All_Tasks!R160)</f>
        <v>0</v>
      </c>
      <c r="S160" s="181" t="str">
        <f>IF(All_Tasks!S160="","",All_Tasks!S160)</f>
        <v/>
      </c>
      <c r="T160" t="str">
        <f>IF(All_Tasks!T160="","",All_Tasks!T160)</f>
        <v/>
      </c>
      <c r="U160" t="str">
        <f>IF(All_Tasks!U160="","",All_Tasks!U160)</f>
        <v/>
      </c>
      <c r="V160">
        <f>IF(A160="",0,IFERROR(MATCH(A160,Scope_Labor_Rates!$A$6:$A$46,0)+5,0))</f>
        <v>0</v>
      </c>
      <c r="W160" s="178">
        <f>IF(V160&gt;0,INDEX(Scope_Labor_Rates!$C$6:$C$46,V160-5),0)</f>
        <v>0</v>
      </c>
      <c r="X160" s="178">
        <f>IF(V160&gt;0,INDEX(Scope_Labor_Rates!$C$6:$C$46,V160-5),0)</f>
        <v>0</v>
      </c>
      <c r="Y160" s="180">
        <f>IF(V160&gt;0,INDEX(Scope_Labor_Rates!$S$6:$S$46,V160-5),0)</f>
        <v>0</v>
      </c>
      <c r="Z160" s="180">
        <f>IF(V160&gt;0,INDEX(Scope_Labor_Rates!$R$6:$R$46,V160-5),1)</f>
        <v>1</v>
      </c>
      <c r="AA160" s="231">
        <f t="shared" si="18"/>
        <v>0</v>
      </c>
      <c r="AB160" t="str">
        <f t="shared" si="19"/>
        <v/>
      </c>
      <c r="AC160" s="178" t="str">
        <f t="shared" si="20"/>
        <v/>
      </c>
      <c r="AD160" s="181">
        <f t="shared" si="21"/>
        <v>0</v>
      </c>
      <c r="AE160" s="178">
        <f>IF(V160&gt;0,P160*INDEX(Scope_Labor_Rates!$E$6:$E$46,V160-5),0)</f>
        <v>0</v>
      </c>
      <c r="AF160" s="181">
        <f>IF(V160&gt;0,AE160*INDEX(Scope_Labor_Rates!$D$6:$D$46,V160-5)*AA160,0)</f>
        <v>0</v>
      </c>
      <c r="AG160" s="178">
        <f>IF(V160&gt;0,P160*INDEX(Scope_Labor_Rates!$G$6:$G$46,V160-5),0)</f>
        <v>0</v>
      </c>
      <c r="AH160" s="181">
        <f>IF(V160&gt;0,AG160*INDEX(Scope_Labor_Rates!$F$6:$F$46,V160-5)*AA160,0)</f>
        <v>0</v>
      </c>
      <c r="AI160" s="178">
        <f>IF(V160&gt;0,P160*INDEX(Scope_Labor_Rates!$I$6:$I$46,V160-5),0)</f>
        <v>0</v>
      </c>
      <c r="AJ160" s="181">
        <f>IF(V160&gt;0,AI160*INDEX(Scope_Labor_Rates!$H$6:$H$46,V160-5)*AA160,0)</f>
        <v>0</v>
      </c>
      <c r="AK160" s="178">
        <f>IF(V160&gt;0,P160*INDEX(Scope_Labor_Rates!$K$6:$K$46,V160-5),0)</f>
        <v>0</v>
      </c>
      <c r="AL160" s="181">
        <f>IF(V160&gt;0,AK160*INDEX(Scope_Labor_Rates!$J$6:$J$46,V160-5)*AA160,0)</f>
        <v>0</v>
      </c>
      <c r="AM160" s="178">
        <f>IF(V160&gt;0,P160*INDEX(Scope_Labor_Rates!$M$6:$M$46,V160-5),0)</f>
        <v>0</v>
      </c>
      <c r="AN160" s="178">
        <f>IF(V160&gt;0,AM160*INDEX(Scope_Labor_Rates!$L$6:$L$46,V160-5)*AA160,0)</f>
        <v>0</v>
      </c>
      <c r="AO160" s="178">
        <f>IF(V160&gt;0,P160*INDEX(Scope_Labor_Rates!$O$6:$O$46,V160-5)*AA160,0)</f>
        <v>0</v>
      </c>
      <c r="AP160" s="181">
        <f>IF(V160&gt;0,P160*INDEX(Scope_Labor_Rates!$Q$6:$Q$46,V160-5)*AA160,0)</f>
        <v>0</v>
      </c>
      <c r="AQ160" s="178">
        <f t="shared" si="22"/>
        <v>0</v>
      </c>
      <c r="AR160" s="178">
        <f t="shared" si="23"/>
        <v>0</v>
      </c>
      <c r="AS160" s="178">
        <f t="shared" si="24"/>
        <v>0</v>
      </c>
      <c r="AT160" s="178">
        <f t="shared" si="25"/>
        <v>0</v>
      </c>
      <c r="AU160">
        <f t="shared" si="26"/>
        <v>0</v>
      </c>
    </row>
    <row r="161" spans="1:47">
      <c r="A161" t="str">
        <f>IF(All_Tasks!A161="","",All_Tasks!A161)</f>
        <v/>
      </c>
      <c r="B161" t="str">
        <f>IF(All_Tasks!B161="","",All_Tasks!B161)</f>
        <v/>
      </c>
      <c r="C161" t="str">
        <f>IF(All_Tasks!C161="","",All_Tasks!C161)</f>
        <v/>
      </c>
      <c r="D161" t="str">
        <f>IF(All_Tasks!D161="","",All_Tasks!D161)</f>
        <v/>
      </c>
      <c r="E161" t="str">
        <f>IF(All_Tasks!V161&lt;&gt;"",All_Tasks!V161,IF(All_Tasks!E161&lt;&gt;"",All_Tasks!E161,""))</f>
        <v/>
      </c>
      <c r="F161" t="str">
        <f>IF(All_Tasks!F161="","",All_Tasks!F161)</f>
        <v/>
      </c>
      <c r="G161" t="str">
        <f>IF(All_Tasks!G161="","",All_Tasks!G161)</f>
        <v/>
      </c>
      <c r="H161" s="231" t="str">
        <f>IF(All_Tasks!H161="","",All_Tasks!H161)</f>
        <v/>
      </c>
      <c r="I161" t="str">
        <f>IF(All_Tasks!I161="","",All_Tasks!I161)</f>
        <v/>
      </c>
      <c r="J161" t="str">
        <f>IF(All_Tasks!J161="","",All_Tasks!J161)</f>
        <v/>
      </c>
      <c r="K161" t="str">
        <f>IF(All_Tasks!K161="","",All_Tasks!K161)</f>
        <v/>
      </c>
      <c r="L161" s="231" t="str">
        <f>IF(All_Tasks!L161="","",All_Tasks!L161)</f>
        <v/>
      </c>
      <c r="M161" t="str">
        <f>IF(All_Tasks!M161="","",All_Tasks!M161)</f>
        <v/>
      </c>
      <c r="N161" t="str">
        <f>IF(All_Tasks!N161="","",All_Tasks!N161)</f>
        <v/>
      </c>
      <c r="O161" t="str">
        <f>IF(All_Tasks!O161="","",All_Tasks!O161)</f>
        <v/>
      </c>
      <c r="P161" s="181">
        <f>IF(All_Tasks!P161="",0,All_Tasks!P161)</f>
        <v>0</v>
      </c>
      <c r="Q161" s="181">
        <f>IF(All_Tasks!Q161="",0,All_Tasks!Q161)</f>
        <v>0</v>
      </c>
      <c r="R161" s="181">
        <f>IF(All_Tasks!R161="",0,All_Tasks!R161)</f>
        <v>0</v>
      </c>
      <c r="S161" s="181" t="str">
        <f>IF(All_Tasks!S161="","",All_Tasks!S161)</f>
        <v/>
      </c>
      <c r="T161" t="str">
        <f>IF(All_Tasks!T161="","",All_Tasks!T161)</f>
        <v/>
      </c>
      <c r="U161" t="str">
        <f>IF(All_Tasks!U161="","",All_Tasks!U161)</f>
        <v/>
      </c>
      <c r="V161">
        <f>IF(A161="",0,IFERROR(MATCH(A161,Scope_Labor_Rates!$A$6:$A$46,0)+5,0))</f>
        <v>0</v>
      </c>
      <c r="W161" s="178">
        <f>IF(V161&gt;0,INDEX(Scope_Labor_Rates!$C$6:$C$46,V161-5),0)</f>
        <v>0</v>
      </c>
      <c r="X161" s="178">
        <f>IF(V161&gt;0,INDEX(Scope_Labor_Rates!$C$6:$C$46,V161-5),0)</f>
        <v>0</v>
      </c>
      <c r="Y161" s="180">
        <f>IF(V161&gt;0,INDEX(Scope_Labor_Rates!$S$6:$S$46,V161-5),0)</f>
        <v>0</v>
      </c>
      <c r="Z161" s="180">
        <f>IF(V161&gt;0,INDEX(Scope_Labor_Rates!$R$6:$R$46,V161-5),1)</f>
        <v>1</v>
      </c>
      <c r="AA161" s="231">
        <f t="shared" si="18"/>
        <v>0</v>
      </c>
      <c r="AB161" t="str">
        <f t="shared" si="19"/>
        <v/>
      </c>
      <c r="AC161" s="178" t="str">
        <f t="shared" si="20"/>
        <v/>
      </c>
      <c r="AD161" s="181">
        <f t="shared" si="21"/>
        <v>0</v>
      </c>
      <c r="AE161" s="178">
        <f>IF(V161&gt;0,P161*INDEX(Scope_Labor_Rates!$E$6:$E$46,V161-5),0)</f>
        <v>0</v>
      </c>
      <c r="AF161" s="181">
        <f>IF(V161&gt;0,AE161*INDEX(Scope_Labor_Rates!$D$6:$D$46,V161-5)*AA161,0)</f>
        <v>0</v>
      </c>
      <c r="AG161" s="178">
        <f>IF(V161&gt;0,P161*INDEX(Scope_Labor_Rates!$G$6:$G$46,V161-5),0)</f>
        <v>0</v>
      </c>
      <c r="AH161" s="181">
        <f>IF(V161&gt;0,AG161*INDEX(Scope_Labor_Rates!$F$6:$F$46,V161-5)*AA161,0)</f>
        <v>0</v>
      </c>
      <c r="AI161" s="178">
        <f>IF(V161&gt;0,P161*INDEX(Scope_Labor_Rates!$I$6:$I$46,V161-5),0)</f>
        <v>0</v>
      </c>
      <c r="AJ161" s="181">
        <f>IF(V161&gt;0,AI161*INDEX(Scope_Labor_Rates!$H$6:$H$46,V161-5)*AA161,0)</f>
        <v>0</v>
      </c>
      <c r="AK161" s="178">
        <f>IF(V161&gt;0,P161*INDEX(Scope_Labor_Rates!$K$6:$K$46,V161-5),0)</f>
        <v>0</v>
      </c>
      <c r="AL161" s="181">
        <f>IF(V161&gt;0,AK161*INDEX(Scope_Labor_Rates!$J$6:$J$46,V161-5)*AA161,0)</f>
        <v>0</v>
      </c>
      <c r="AM161" s="178">
        <f>IF(V161&gt;0,P161*INDEX(Scope_Labor_Rates!$M$6:$M$46,V161-5),0)</f>
        <v>0</v>
      </c>
      <c r="AN161" s="178">
        <f>IF(V161&gt;0,AM161*INDEX(Scope_Labor_Rates!$L$6:$L$46,V161-5)*AA161,0)</f>
        <v>0</v>
      </c>
      <c r="AO161" s="178">
        <f>IF(V161&gt;0,P161*INDEX(Scope_Labor_Rates!$O$6:$O$46,V161-5)*AA161,0)</f>
        <v>0</v>
      </c>
      <c r="AP161" s="181">
        <f>IF(V161&gt;0,P161*INDEX(Scope_Labor_Rates!$Q$6:$Q$46,V161-5)*AA161,0)</f>
        <v>0</v>
      </c>
      <c r="AQ161" s="178">
        <f t="shared" si="22"/>
        <v>0</v>
      </c>
      <c r="AR161" s="178">
        <f t="shared" si="23"/>
        <v>0</v>
      </c>
      <c r="AS161" s="178">
        <f t="shared" si="24"/>
        <v>0</v>
      </c>
      <c r="AT161" s="178">
        <f t="shared" si="25"/>
        <v>0</v>
      </c>
      <c r="AU161">
        <f t="shared" si="26"/>
        <v>0</v>
      </c>
    </row>
    <row r="162" spans="1:47">
      <c r="A162" t="str">
        <f>IF(All_Tasks!A162="","",All_Tasks!A162)</f>
        <v/>
      </c>
      <c r="B162" t="str">
        <f>IF(All_Tasks!B162="","",All_Tasks!B162)</f>
        <v/>
      </c>
      <c r="C162" t="str">
        <f>IF(All_Tasks!C162="","",All_Tasks!C162)</f>
        <v/>
      </c>
      <c r="D162" t="str">
        <f>IF(All_Tasks!D162="","",All_Tasks!D162)</f>
        <v/>
      </c>
      <c r="E162" t="str">
        <f>IF(All_Tasks!V162&lt;&gt;"",All_Tasks!V162,IF(All_Tasks!E162&lt;&gt;"",All_Tasks!E162,""))</f>
        <v/>
      </c>
      <c r="F162" t="str">
        <f>IF(All_Tasks!F162="","",All_Tasks!F162)</f>
        <v/>
      </c>
      <c r="G162" t="str">
        <f>IF(All_Tasks!G162="","",All_Tasks!G162)</f>
        <v/>
      </c>
      <c r="H162" s="231" t="str">
        <f>IF(All_Tasks!H162="","",All_Tasks!H162)</f>
        <v/>
      </c>
      <c r="I162" t="str">
        <f>IF(All_Tasks!I162="","",All_Tasks!I162)</f>
        <v/>
      </c>
      <c r="J162" t="str">
        <f>IF(All_Tasks!J162="","",All_Tasks!J162)</f>
        <v/>
      </c>
      <c r="K162" t="str">
        <f>IF(All_Tasks!K162="","",All_Tasks!K162)</f>
        <v/>
      </c>
      <c r="L162" s="231" t="str">
        <f>IF(All_Tasks!L162="","",All_Tasks!L162)</f>
        <v/>
      </c>
      <c r="M162" t="str">
        <f>IF(All_Tasks!M162="","",All_Tasks!M162)</f>
        <v/>
      </c>
      <c r="N162" t="str">
        <f>IF(All_Tasks!N162="","",All_Tasks!N162)</f>
        <v/>
      </c>
      <c r="O162" t="str">
        <f>IF(All_Tasks!O162="","",All_Tasks!O162)</f>
        <v/>
      </c>
      <c r="P162" s="181">
        <f>IF(All_Tasks!P162="",0,All_Tasks!P162)</f>
        <v>0</v>
      </c>
      <c r="Q162" s="181">
        <f>IF(All_Tasks!Q162="",0,All_Tasks!Q162)</f>
        <v>0</v>
      </c>
      <c r="R162" s="181">
        <f>IF(All_Tasks!R162="",0,All_Tasks!R162)</f>
        <v>0</v>
      </c>
      <c r="S162" s="181" t="str">
        <f>IF(All_Tasks!S162="","",All_Tasks!S162)</f>
        <v/>
      </c>
      <c r="T162" t="str">
        <f>IF(All_Tasks!T162="","",All_Tasks!T162)</f>
        <v/>
      </c>
      <c r="U162" t="str">
        <f>IF(All_Tasks!U162="","",All_Tasks!U162)</f>
        <v/>
      </c>
      <c r="V162">
        <f>IF(A162="",0,IFERROR(MATCH(A162,Scope_Labor_Rates!$A$6:$A$46,0)+5,0))</f>
        <v>0</v>
      </c>
      <c r="W162" s="178">
        <f>IF(V162&gt;0,INDEX(Scope_Labor_Rates!$C$6:$C$46,V162-5),0)</f>
        <v>0</v>
      </c>
      <c r="X162" s="178">
        <f>IF(V162&gt;0,INDEX(Scope_Labor_Rates!$C$6:$C$46,V162-5),0)</f>
        <v>0</v>
      </c>
      <c r="Y162" s="180">
        <f>IF(V162&gt;0,INDEX(Scope_Labor_Rates!$S$6:$S$46,V162-5),0)</f>
        <v>0</v>
      </c>
      <c r="Z162" s="180">
        <f>IF(V162&gt;0,INDEX(Scope_Labor_Rates!$R$6:$R$46,V162-5),1)</f>
        <v>1</v>
      </c>
      <c r="AA162" s="231">
        <f t="shared" si="18"/>
        <v>0</v>
      </c>
      <c r="AB162" t="str">
        <f t="shared" si="19"/>
        <v/>
      </c>
      <c r="AC162" s="178" t="str">
        <f t="shared" si="20"/>
        <v/>
      </c>
      <c r="AD162" s="181">
        <f t="shared" si="21"/>
        <v>0</v>
      </c>
      <c r="AE162" s="178">
        <f>IF(V162&gt;0,P162*INDEX(Scope_Labor_Rates!$E$6:$E$46,V162-5),0)</f>
        <v>0</v>
      </c>
      <c r="AF162" s="181">
        <f>IF(V162&gt;0,AE162*INDEX(Scope_Labor_Rates!$D$6:$D$46,V162-5)*AA162,0)</f>
        <v>0</v>
      </c>
      <c r="AG162" s="178">
        <f>IF(V162&gt;0,P162*INDEX(Scope_Labor_Rates!$G$6:$G$46,V162-5),0)</f>
        <v>0</v>
      </c>
      <c r="AH162" s="181">
        <f>IF(V162&gt;0,AG162*INDEX(Scope_Labor_Rates!$F$6:$F$46,V162-5)*AA162,0)</f>
        <v>0</v>
      </c>
      <c r="AI162" s="178">
        <f>IF(V162&gt;0,P162*INDEX(Scope_Labor_Rates!$I$6:$I$46,V162-5),0)</f>
        <v>0</v>
      </c>
      <c r="AJ162" s="181">
        <f>IF(V162&gt;0,AI162*INDEX(Scope_Labor_Rates!$H$6:$H$46,V162-5)*AA162,0)</f>
        <v>0</v>
      </c>
      <c r="AK162" s="178">
        <f>IF(V162&gt;0,P162*INDEX(Scope_Labor_Rates!$K$6:$K$46,V162-5),0)</f>
        <v>0</v>
      </c>
      <c r="AL162" s="181">
        <f>IF(V162&gt;0,AK162*INDEX(Scope_Labor_Rates!$J$6:$J$46,V162-5)*AA162,0)</f>
        <v>0</v>
      </c>
      <c r="AM162" s="178">
        <f>IF(V162&gt;0,P162*INDEX(Scope_Labor_Rates!$M$6:$M$46,V162-5),0)</f>
        <v>0</v>
      </c>
      <c r="AN162" s="178">
        <f>IF(V162&gt;0,AM162*INDEX(Scope_Labor_Rates!$L$6:$L$46,V162-5)*AA162,0)</f>
        <v>0</v>
      </c>
      <c r="AO162" s="178">
        <f>IF(V162&gt;0,P162*INDEX(Scope_Labor_Rates!$O$6:$O$46,V162-5)*AA162,0)</f>
        <v>0</v>
      </c>
      <c r="AP162" s="181">
        <f>IF(V162&gt;0,P162*INDEX(Scope_Labor_Rates!$Q$6:$Q$46,V162-5)*AA162,0)</f>
        <v>0</v>
      </c>
      <c r="AQ162" s="178">
        <f t="shared" si="22"/>
        <v>0</v>
      </c>
      <c r="AR162" s="178">
        <f t="shared" si="23"/>
        <v>0</v>
      </c>
      <c r="AS162" s="178">
        <f t="shared" si="24"/>
        <v>0</v>
      </c>
      <c r="AT162" s="178">
        <f t="shared" si="25"/>
        <v>0</v>
      </c>
      <c r="AU162">
        <f t="shared" si="26"/>
        <v>0</v>
      </c>
    </row>
    <row r="163" spans="1:47">
      <c r="A163" t="str">
        <f>IF(All_Tasks!A163="","",All_Tasks!A163)</f>
        <v/>
      </c>
      <c r="B163" t="str">
        <f>IF(All_Tasks!B163="","",All_Tasks!B163)</f>
        <v/>
      </c>
      <c r="C163" t="str">
        <f>IF(All_Tasks!C163="","",All_Tasks!C163)</f>
        <v/>
      </c>
      <c r="D163" t="str">
        <f>IF(All_Tasks!D163="","",All_Tasks!D163)</f>
        <v/>
      </c>
      <c r="E163" t="str">
        <f>IF(All_Tasks!V163&lt;&gt;"",All_Tasks!V163,IF(All_Tasks!E163&lt;&gt;"",All_Tasks!E163,""))</f>
        <v/>
      </c>
      <c r="F163" t="str">
        <f>IF(All_Tasks!F163="","",All_Tasks!F163)</f>
        <v/>
      </c>
      <c r="G163" t="str">
        <f>IF(All_Tasks!G163="","",All_Tasks!G163)</f>
        <v/>
      </c>
      <c r="H163" s="231" t="str">
        <f>IF(All_Tasks!H163="","",All_Tasks!H163)</f>
        <v/>
      </c>
      <c r="I163" t="str">
        <f>IF(All_Tasks!I163="","",All_Tasks!I163)</f>
        <v/>
      </c>
      <c r="J163" t="str">
        <f>IF(All_Tasks!J163="","",All_Tasks!J163)</f>
        <v/>
      </c>
      <c r="K163" t="str">
        <f>IF(All_Tasks!K163="","",All_Tasks!K163)</f>
        <v/>
      </c>
      <c r="L163" s="231" t="str">
        <f>IF(All_Tasks!L163="","",All_Tasks!L163)</f>
        <v/>
      </c>
      <c r="M163" t="str">
        <f>IF(All_Tasks!M163="","",All_Tasks!M163)</f>
        <v/>
      </c>
      <c r="N163" t="str">
        <f>IF(All_Tasks!N163="","",All_Tasks!N163)</f>
        <v/>
      </c>
      <c r="O163" t="str">
        <f>IF(All_Tasks!O163="","",All_Tasks!O163)</f>
        <v/>
      </c>
      <c r="P163" s="181">
        <f>IF(All_Tasks!P163="",0,All_Tasks!P163)</f>
        <v>0</v>
      </c>
      <c r="Q163" s="181">
        <f>IF(All_Tasks!Q163="",0,All_Tasks!Q163)</f>
        <v>0</v>
      </c>
      <c r="R163" s="181">
        <f>IF(All_Tasks!R163="",0,All_Tasks!R163)</f>
        <v>0</v>
      </c>
      <c r="S163" s="181" t="str">
        <f>IF(All_Tasks!S163="","",All_Tasks!S163)</f>
        <v/>
      </c>
      <c r="T163" t="str">
        <f>IF(All_Tasks!T163="","",All_Tasks!T163)</f>
        <v/>
      </c>
      <c r="U163" t="str">
        <f>IF(All_Tasks!U163="","",All_Tasks!U163)</f>
        <v/>
      </c>
      <c r="V163">
        <f>IF(A163="",0,IFERROR(MATCH(A163,Scope_Labor_Rates!$A$6:$A$46,0)+5,0))</f>
        <v>0</v>
      </c>
      <c r="W163" s="178">
        <f>IF(V163&gt;0,INDEX(Scope_Labor_Rates!$C$6:$C$46,V163-5),0)</f>
        <v>0</v>
      </c>
      <c r="X163" s="178">
        <f>IF(V163&gt;0,INDEX(Scope_Labor_Rates!$C$6:$C$46,V163-5),0)</f>
        <v>0</v>
      </c>
      <c r="Y163" s="180">
        <f>IF(V163&gt;0,INDEX(Scope_Labor_Rates!$S$6:$S$46,V163-5),0)</f>
        <v>0</v>
      </c>
      <c r="Z163" s="180">
        <f>IF(V163&gt;0,INDEX(Scope_Labor_Rates!$R$6:$R$46,V163-5),1)</f>
        <v>1</v>
      </c>
      <c r="AA163" s="231">
        <f t="shared" si="18"/>
        <v>0</v>
      </c>
      <c r="AB163" t="str">
        <f t="shared" si="19"/>
        <v/>
      </c>
      <c r="AC163" s="178" t="str">
        <f t="shared" si="20"/>
        <v/>
      </c>
      <c r="AD163" s="181">
        <f t="shared" si="21"/>
        <v>0</v>
      </c>
      <c r="AE163" s="178">
        <f>IF(V163&gt;0,P163*INDEX(Scope_Labor_Rates!$E$6:$E$46,V163-5),0)</f>
        <v>0</v>
      </c>
      <c r="AF163" s="181">
        <f>IF(V163&gt;0,AE163*INDEX(Scope_Labor_Rates!$D$6:$D$46,V163-5)*AA163,0)</f>
        <v>0</v>
      </c>
      <c r="AG163" s="178">
        <f>IF(V163&gt;0,P163*INDEX(Scope_Labor_Rates!$G$6:$G$46,V163-5),0)</f>
        <v>0</v>
      </c>
      <c r="AH163" s="181">
        <f>IF(V163&gt;0,AG163*INDEX(Scope_Labor_Rates!$F$6:$F$46,V163-5)*AA163,0)</f>
        <v>0</v>
      </c>
      <c r="AI163" s="178">
        <f>IF(V163&gt;0,P163*INDEX(Scope_Labor_Rates!$I$6:$I$46,V163-5),0)</f>
        <v>0</v>
      </c>
      <c r="AJ163" s="181">
        <f>IF(V163&gt;0,AI163*INDEX(Scope_Labor_Rates!$H$6:$H$46,V163-5)*AA163,0)</f>
        <v>0</v>
      </c>
      <c r="AK163" s="178">
        <f>IF(V163&gt;0,P163*INDEX(Scope_Labor_Rates!$K$6:$K$46,V163-5),0)</f>
        <v>0</v>
      </c>
      <c r="AL163" s="181">
        <f>IF(V163&gt;0,AK163*INDEX(Scope_Labor_Rates!$J$6:$J$46,V163-5)*AA163,0)</f>
        <v>0</v>
      </c>
      <c r="AM163" s="178">
        <f>IF(V163&gt;0,P163*INDEX(Scope_Labor_Rates!$M$6:$M$46,V163-5),0)</f>
        <v>0</v>
      </c>
      <c r="AN163" s="178">
        <f>IF(V163&gt;0,AM163*INDEX(Scope_Labor_Rates!$L$6:$L$46,V163-5)*AA163,0)</f>
        <v>0</v>
      </c>
      <c r="AO163" s="178">
        <f>IF(V163&gt;0,P163*INDEX(Scope_Labor_Rates!$O$6:$O$46,V163-5)*AA163,0)</f>
        <v>0</v>
      </c>
      <c r="AP163" s="181">
        <f>IF(V163&gt;0,P163*INDEX(Scope_Labor_Rates!$Q$6:$Q$46,V163-5)*AA163,0)</f>
        <v>0</v>
      </c>
      <c r="AQ163" s="178">
        <f t="shared" si="22"/>
        <v>0</v>
      </c>
      <c r="AR163" s="178">
        <f t="shared" si="23"/>
        <v>0</v>
      </c>
      <c r="AS163" s="178">
        <f t="shared" si="24"/>
        <v>0</v>
      </c>
      <c r="AT163" s="178">
        <f t="shared" si="25"/>
        <v>0</v>
      </c>
      <c r="AU163">
        <f t="shared" si="26"/>
        <v>0</v>
      </c>
    </row>
    <row r="164" spans="1:47">
      <c r="A164" t="str">
        <f>IF(All_Tasks!A164="","",All_Tasks!A164)</f>
        <v/>
      </c>
      <c r="B164" t="str">
        <f>IF(All_Tasks!B164="","",All_Tasks!B164)</f>
        <v/>
      </c>
      <c r="C164" t="str">
        <f>IF(All_Tasks!C164="","",All_Tasks!C164)</f>
        <v/>
      </c>
      <c r="D164" t="str">
        <f>IF(All_Tasks!D164="","",All_Tasks!D164)</f>
        <v/>
      </c>
      <c r="E164" t="str">
        <f>IF(All_Tasks!V164&lt;&gt;"",All_Tasks!V164,IF(All_Tasks!E164&lt;&gt;"",All_Tasks!E164,""))</f>
        <v/>
      </c>
      <c r="F164" t="str">
        <f>IF(All_Tasks!F164="","",All_Tasks!F164)</f>
        <v/>
      </c>
      <c r="G164" t="str">
        <f>IF(All_Tasks!G164="","",All_Tasks!G164)</f>
        <v/>
      </c>
      <c r="H164" s="231" t="str">
        <f>IF(All_Tasks!H164="","",All_Tasks!H164)</f>
        <v/>
      </c>
      <c r="I164" t="str">
        <f>IF(All_Tasks!I164="","",All_Tasks!I164)</f>
        <v/>
      </c>
      <c r="J164" t="str">
        <f>IF(All_Tasks!J164="","",All_Tasks!J164)</f>
        <v/>
      </c>
      <c r="K164" t="str">
        <f>IF(All_Tasks!K164="","",All_Tasks!K164)</f>
        <v/>
      </c>
      <c r="L164" s="231" t="str">
        <f>IF(All_Tasks!L164="","",All_Tasks!L164)</f>
        <v/>
      </c>
      <c r="M164" t="str">
        <f>IF(All_Tasks!M164="","",All_Tasks!M164)</f>
        <v/>
      </c>
      <c r="N164" t="str">
        <f>IF(All_Tasks!N164="","",All_Tasks!N164)</f>
        <v/>
      </c>
      <c r="O164" t="str">
        <f>IF(All_Tasks!O164="","",All_Tasks!O164)</f>
        <v/>
      </c>
      <c r="P164" s="181">
        <f>IF(All_Tasks!P164="",0,All_Tasks!P164)</f>
        <v>0</v>
      </c>
      <c r="Q164" s="181">
        <f>IF(All_Tasks!Q164="",0,All_Tasks!Q164)</f>
        <v>0</v>
      </c>
      <c r="R164" s="181">
        <f>IF(All_Tasks!R164="",0,All_Tasks!R164)</f>
        <v>0</v>
      </c>
      <c r="S164" s="181" t="str">
        <f>IF(All_Tasks!S164="","",All_Tasks!S164)</f>
        <v/>
      </c>
      <c r="T164" t="str">
        <f>IF(All_Tasks!T164="","",All_Tasks!T164)</f>
        <v/>
      </c>
      <c r="U164" t="str">
        <f>IF(All_Tasks!U164="","",All_Tasks!U164)</f>
        <v/>
      </c>
      <c r="V164">
        <f>IF(A164="",0,IFERROR(MATCH(A164,Scope_Labor_Rates!$A$6:$A$46,0)+5,0))</f>
        <v>0</v>
      </c>
      <c r="W164" s="178">
        <f>IF(V164&gt;0,INDEX(Scope_Labor_Rates!$C$6:$C$46,V164-5),0)</f>
        <v>0</v>
      </c>
      <c r="X164" s="178">
        <f>IF(V164&gt;0,INDEX(Scope_Labor_Rates!$C$6:$C$46,V164-5),0)</f>
        <v>0</v>
      </c>
      <c r="Y164" s="180">
        <f>IF(V164&gt;0,INDEX(Scope_Labor_Rates!$S$6:$S$46,V164-5),0)</f>
        <v>0</v>
      </c>
      <c r="Z164" s="180">
        <f>IF(V164&gt;0,INDEX(Scope_Labor_Rates!$R$6:$R$46,V164-5),1)</f>
        <v>1</v>
      </c>
      <c r="AA164" s="231">
        <f t="shared" si="18"/>
        <v>0</v>
      </c>
      <c r="AB164" t="str">
        <f t="shared" si="19"/>
        <v/>
      </c>
      <c r="AC164" s="178" t="str">
        <f t="shared" si="20"/>
        <v/>
      </c>
      <c r="AD164" s="181">
        <f t="shared" si="21"/>
        <v>0</v>
      </c>
      <c r="AE164" s="178">
        <f>IF(V164&gt;0,P164*INDEX(Scope_Labor_Rates!$E$6:$E$46,V164-5),0)</f>
        <v>0</v>
      </c>
      <c r="AF164" s="181">
        <f>IF(V164&gt;0,AE164*INDEX(Scope_Labor_Rates!$D$6:$D$46,V164-5)*AA164,0)</f>
        <v>0</v>
      </c>
      <c r="AG164" s="178">
        <f>IF(V164&gt;0,P164*INDEX(Scope_Labor_Rates!$G$6:$G$46,V164-5),0)</f>
        <v>0</v>
      </c>
      <c r="AH164" s="181">
        <f>IF(V164&gt;0,AG164*INDEX(Scope_Labor_Rates!$F$6:$F$46,V164-5)*AA164,0)</f>
        <v>0</v>
      </c>
      <c r="AI164" s="178">
        <f>IF(V164&gt;0,P164*INDEX(Scope_Labor_Rates!$I$6:$I$46,V164-5),0)</f>
        <v>0</v>
      </c>
      <c r="AJ164" s="181">
        <f>IF(V164&gt;0,AI164*INDEX(Scope_Labor_Rates!$H$6:$H$46,V164-5)*AA164,0)</f>
        <v>0</v>
      </c>
      <c r="AK164" s="178">
        <f>IF(V164&gt;0,P164*INDEX(Scope_Labor_Rates!$K$6:$K$46,V164-5),0)</f>
        <v>0</v>
      </c>
      <c r="AL164" s="181">
        <f>IF(V164&gt;0,AK164*INDEX(Scope_Labor_Rates!$J$6:$J$46,V164-5)*AA164,0)</f>
        <v>0</v>
      </c>
      <c r="AM164" s="178">
        <f>IF(V164&gt;0,P164*INDEX(Scope_Labor_Rates!$M$6:$M$46,V164-5),0)</f>
        <v>0</v>
      </c>
      <c r="AN164" s="178">
        <f>IF(V164&gt;0,AM164*INDEX(Scope_Labor_Rates!$L$6:$L$46,V164-5)*AA164,0)</f>
        <v>0</v>
      </c>
      <c r="AO164" s="178">
        <f>IF(V164&gt;0,P164*INDEX(Scope_Labor_Rates!$O$6:$O$46,V164-5)*AA164,0)</f>
        <v>0</v>
      </c>
      <c r="AP164" s="181">
        <f>IF(V164&gt;0,P164*INDEX(Scope_Labor_Rates!$Q$6:$Q$46,V164-5)*AA164,0)</f>
        <v>0</v>
      </c>
      <c r="AQ164" s="178">
        <f t="shared" si="22"/>
        <v>0</v>
      </c>
      <c r="AR164" s="178">
        <f t="shared" si="23"/>
        <v>0</v>
      </c>
      <c r="AS164" s="178">
        <f t="shared" si="24"/>
        <v>0</v>
      </c>
      <c r="AT164" s="178">
        <f t="shared" si="25"/>
        <v>0</v>
      </c>
      <c r="AU164">
        <f t="shared" si="26"/>
        <v>0</v>
      </c>
    </row>
    <row r="165" spans="1:47">
      <c r="A165" t="str">
        <f>IF(All_Tasks!A165="","",All_Tasks!A165)</f>
        <v/>
      </c>
      <c r="B165" t="str">
        <f>IF(All_Tasks!B165="","",All_Tasks!B165)</f>
        <v/>
      </c>
      <c r="C165" t="str">
        <f>IF(All_Tasks!C165="","",All_Tasks!C165)</f>
        <v/>
      </c>
      <c r="D165" t="str">
        <f>IF(All_Tasks!D165="","",All_Tasks!D165)</f>
        <v/>
      </c>
      <c r="E165" t="str">
        <f>IF(All_Tasks!V165&lt;&gt;"",All_Tasks!V165,IF(All_Tasks!E165&lt;&gt;"",All_Tasks!E165,""))</f>
        <v/>
      </c>
      <c r="F165" t="str">
        <f>IF(All_Tasks!F165="","",All_Tasks!F165)</f>
        <v/>
      </c>
      <c r="G165" t="str">
        <f>IF(All_Tasks!G165="","",All_Tasks!G165)</f>
        <v/>
      </c>
      <c r="H165" s="231" t="str">
        <f>IF(All_Tasks!H165="","",All_Tasks!H165)</f>
        <v/>
      </c>
      <c r="I165" t="str">
        <f>IF(All_Tasks!I165="","",All_Tasks!I165)</f>
        <v/>
      </c>
      <c r="J165" t="str">
        <f>IF(All_Tasks!J165="","",All_Tasks!J165)</f>
        <v/>
      </c>
      <c r="K165" t="str">
        <f>IF(All_Tasks!K165="","",All_Tasks!K165)</f>
        <v/>
      </c>
      <c r="L165" s="231" t="str">
        <f>IF(All_Tasks!L165="","",All_Tasks!L165)</f>
        <v/>
      </c>
      <c r="M165" t="str">
        <f>IF(All_Tasks!M165="","",All_Tasks!M165)</f>
        <v/>
      </c>
      <c r="N165" t="str">
        <f>IF(All_Tasks!N165="","",All_Tasks!N165)</f>
        <v/>
      </c>
      <c r="O165" t="str">
        <f>IF(All_Tasks!O165="","",All_Tasks!O165)</f>
        <v/>
      </c>
      <c r="P165" s="181">
        <f>IF(All_Tasks!P165="",0,All_Tasks!P165)</f>
        <v>0</v>
      </c>
      <c r="Q165" s="181">
        <f>IF(All_Tasks!Q165="",0,All_Tasks!Q165)</f>
        <v>0</v>
      </c>
      <c r="R165" s="181">
        <f>IF(All_Tasks!R165="",0,All_Tasks!R165)</f>
        <v>0</v>
      </c>
      <c r="S165" s="181" t="str">
        <f>IF(All_Tasks!S165="","",All_Tasks!S165)</f>
        <v/>
      </c>
      <c r="T165" t="str">
        <f>IF(All_Tasks!T165="","",All_Tasks!T165)</f>
        <v/>
      </c>
      <c r="U165" t="str">
        <f>IF(All_Tasks!U165="","",All_Tasks!U165)</f>
        <v/>
      </c>
      <c r="V165">
        <f>IF(A165="",0,IFERROR(MATCH(A165,Scope_Labor_Rates!$A$6:$A$46,0)+5,0))</f>
        <v>0</v>
      </c>
      <c r="W165" s="178">
        <f>IF(V165&gt;0,INDEX(Scope_Labor_Rates!$C$6:$C$46,V165-5),0)</f>
        <v>0</v>
      </c>
      <c r="X165" s="178">
        <f>IF(V165&gt;0,INDEX(Scope_Labor_Rates!$C$6:$C$46,V165-5),0)</f>
        <v>0</v>
      </c>
      <c r="Y165" s="180">
        <f>IF(V165&gt;0,INDEX(Scope_Labor_Rates!$S$6:$S$46,V165-5),0)</f>
        <v>0</v>
      </c>
      <c r="Z165" s="180">
        <f>IF(V165&gt;0,INDEX(Scope_Labor_Rates!$R$6:$R$46,V165-5),1)</f>
        <v>1</v>
      </c>
      <c r="AA165" s="231">
        <f t="shared" si="18"/>
        <v>0</v>
      </c>
      <c r="AB165" t="str">
        <f t="shared" si="19"/>
        <v/>
      </c>
      <c r="AC165" s="178" t="str">
        <f t="shared" si="20"/>
        <v/>
      </c>
      <c r="AD165" s="181">
        <f t="shared" si="21"/>
        <v>0</v>
      </c>
      <c r="AE165" s="178">
        <f>IF(V165&gt;0,P165*INDEX(Scope_Labor_Rates!$E$6:$E$46,V165-5),0)</f>
        <v>0</v>
      </c>
      <c r="AF165" s="181">
        <f>IF(V165&gt;0,AE165*INDEX(Scope_Labor_Rates!$D$6:$D$46,V165-5)*AA165,0)</f>
        <v>0</v>
      </c>
      <c r="AG165" s="178">
        <f>IF(V165&gt;0,P165*INDEX(Scope_Labor_Rates!$G$6:$G$46,V165-5),0)</f>
        <v>0</v>
      </c>
      <c r="AH165" s="181">
        <f>IF(V165&gt;0,AG165*INDEX(Scope_Labor_Rates!$F$6:$F$46,V165-5)*AA165,0)</f>
        <v>0</v>
      </c>
      <c r="AI165" s="178">
        <f>IF(V165&gt;0,P165*INDEX(Scope_Labor_Rates!$I$6:$I$46,V165-5),0)</f>
        <v>0</v>
      </c>
      <c r="AJ165" s="181">
        <f>IF(V165&gt;0,AI165*INDEX(Scope_Labor_Rates!$H$6:$H$46,V165-5)*AA165,0)</f>
        <v>0</v>
      </c>
      <c r="AK165" s="178">
        <f>IF(V165&gt;0,P165*INDEX(Scope_Labor_Rates!$K$6:$K$46,V165-5),0)</f>
        <v>0</v>
      </c>
      <c r="AL165" s="181">
        <f>IF(V165&gt;0,AK165*INDEX(Scope_Labor_Rates!$J$6:$J$46,V165-5)*AA165,0)</f>
        <v>0</v>
      </c>
      <c r="AM165" s="178">
        <f>IF(V165&gt;0,P165*INDEX(Scope_Labor_Rates!$M$6:$M$46,V165-5),0)</f>
        <v>0</v>
      </c>
      <c r="AN165" s="178">
        <f>IF(V165&gt;0,AM165*INDEX(Scope_Labor_Rates!$L$6:$L$46,V165-5)*AA165,0)</f>
        <v>0</v>
      </c>
      <c r="AO165" s="178">
        <f>IF(V165&gt;0,P165*INDEX(Scope_Labor_Rates!$O$6:$O$46,V165-5)*AA165,0)</f>
        <v>0</v>
      </c>
      <c r="AP165" s="181">
        <f>IF(V165&gt;0,P165*INDEX(Scope_Labor_Rates!$Q$6:$Q$46,V165-5)*AA165,0)</f>
        <v>0</v>
      </c>
      <c r="AQ165" s="178">
        <f t="shared" si="22"/>
        <v>0</v>
      </c>
      <c r="AR165" s="178">
        <f t="shared" si="23"/>
        <v>0</v>
      </c>
      <c r="AS165" s="178">
        <f t="shared" si="24"/>
        <v>0</v>
      </c>
      <c r="AT165" s="178">
        <f t="shared" si="25"/>
        <v>0</v>
      </c>
      <c r="AU165">
        <f t="shared" si="26"/>
        <v>0</v>
      </c>
    </row>
    <row r="166" spans="1:47">
      <c r="A166" t="str">
        <f>IF(All_Tasks!A166="","",All_Tasks!A166)</f>
        <v/>
      </c>
      <c r="B166" t="str">
        <f>IF(All_Tasks!B166="","",All_Tasks!B166)</f>
        <v/>
      </c>
      <c r="C166" t="str">
        <f>IF(All_Tasks!C166="","",All_Tasks!C166)</f>
        <v/>
      </c>
      <c r="D166" t="str">
        <f>IF(All_Tasks!D166="","",All_Tasks!D166)</f>
        <v/>
      </c>
      <c r="E166" t="str">
        <f>IF(All_Tasks!V166&lt;&gt;"",All_Tasks!V166,IF(All_Tasks!E166&lt;&gt;"",All_Tasks!E166,""))</f>
        <v/>
      </c>
      <c r="F166" t="str">
        <f>IF(All_Tasks!F166="","",All_Tasks!F166)</f>
        <v/>
      </c>
      <c r="G166" t="str">
        <f>IF(All_Tasks!G166="","",All_Tasks!G166)</f>
        <v/>
      </c>
      <c r="H166" s="231" t="str">
        <f>IF(All_Tasks!H166="","",All_Tasks!H166)</f>
        <v/>
      </c>
      <c r="I166" t="str">
        <f>IF(All_Tasks!I166="","",All_Tasks!I166)</f>
        <v/>
      </c>
      <c r="J166" t="str">
        <f>IF(All_Tasks!J166="","",All_Tasks!J166)</f>
        <v/>
      </c>
      <c r="K166" t="str">
        <f>IF(All_Tasks!K166="","",All_Tasks!K166)</f>
        <v/>
      </c>
      <c r="L166" s="231" t="str">
        <f>IF(All_Tasks!L166="","",All_Tasks!L166)</f>
        <v/>
      </c>
      <c r="M166" t="str">
        <f>IF(All_Tasks!M166="","",All_Tasks!M166)</f>
        <v/>
      </c>
      <c r="N166" t="str">
        <f>IF(All_Tasks!N166="","",All_Tasks!N166)</f>
        <v/>
      </c>
      <c r="O166" t="str">
        <f>IF(All_Tasks!O166="","",All_Tasks!O166)</f>
        <v/>
      </c>
      <c r="P166" s="181">
        <f>IF(All_Tasks!P166="",0,All_Tasks!P166)</f>
        <v>0</v>
      </c>
      <c r="Q166" s="181">
        <f>IF(All_Tasks!Q166="",0,All_Tasks!Q166)</f>
        <v>0</v>
      </c>
      <c r="R166" s="181">
        <f>IF(All_Tasks!R166="",0,All_Tasks!R166)</f>
        <v>0</v>
      </c>
      <c r="S166" s="181" t="str">
        <f>IF(All_Tasks!S166="","",All_Tasks!S166)</f>
        <v/>
      </c>
      <c r="T166" t="str">
        <f>IF(All_Tasks!T166="","",All_Tasks!T166)</f>
        <v/>
      </c>
      <c r="U166" t="str">
        <f>IF(All_Tasks!U166="","",All_Tasks!U166)</f>
        <v/>
      </c>
      <c r="V166">
        <f>IF(A166="",0,IFERROR(MATCH(A166,Scope_Labor_Rates!$A$6:$A$46,0)+5,0))</f>
        <v>0</v>
      </c>
      <c r="W166" s="178">
        <f>IF(V166&gt;0,INDEX(Scope_Labor_Rates!$C$6:$C$46,V166-5),0)</f>
        <v>0</v>
      </c>
      <c r="X166" s="178">
        <f>IF(V166&gt;0,INDEX(Scope_Labor_Rates!$C$6:$C$46,V166-5),0)</f>
        <v>0</v>
      </c>
      <c r="Y166" s="180">
        <f>IF(V166&gt;0,INDEX(Scope_Labor_Rates!$S$6:$S$46,V166-5),0)</f>
        <v>0</v>
      </c>
      <c r="Z166" s="180">
        <f>IF(V166&gt;0,INDEX(Scope_Labor_Rates!$R$6:$R$46,V166-5),1)</f>
        <v>1</v>
      </c>
      <c r="AA166" s="231">
        <f t="shared" si="18"/>
        <v>0</v>
      </c>
      <c r="AB166" t="str">
        <f t="shared" si="19"/>
        <v/>
      </c>
      <c r="AC166" s="178" t="str">
        <f t="shared" si="20"/>
        <v/>
      </c>
      <c r="AD166" s="181">
        <f t="shared" si="21"/>
        <v>0</v>
      </c>
      <c r="AE166" s="178">
        <f>IF(V166&gt;0,P166*INDEX(Scope_Labor_Rates!$E$6:$E$46,V166-5),0)</f>
        <v>0</v>
      </c>
      <c r="AF166" s="181">
        <f>IF(V166&gt;0,AE166*INDEX(Scope_Labor_Rates!$D$6:$D$46,V166-5)*AA166,0)</f>
        <v>0</v>
      </c>
      <c r="AG166" s="178">
        <f>IF(V166&gt;0,P166*INDEX(Scope_Labor_Rates!$G$6:$G$46,V166-5),0)</f>
        <v>0</v>
      </c>
      <c r="AH166" s="181">
        <f>IF(V166&gt;0,AG166*INDEX(Scope_Labor_Rates!$F$6:$F$46,V166-5)*AA166,0)</f>
        <v>0</v>
      </c>
      <c r="AI166" s="178">
        <f>IF(V166&gt;0,P166*INDEX(Scope_Labor_Rates!$I$6:$I$46,V166-5),0)</f>
        <v>0</v>
      </c>
      <c r="AJ166" s="181">
        <f>IF(V166&gt;0,AI166*INDEX(Scope_Labor_Rates!$H$6:$H$46,V166-5)*AA166,0)</f>
        <v>0</v>
      </c>
      <c r="AK166" s="178">
        <f>IF(V166&gt;0,P166*INDEX(Scope_Labor_Rates!$K$6:$K$46,V166-5),0)</f>
        <v>0</v>
      </c>
      <c r="AL166" s="181">
        <f>IF(V166&gt;0,AK166*INDEX(Scope_Labor_Rates!$J$6:$J$46,V166-5)*AA166,0)</f>
        <v>0</v>
      </c>
      <c r="AM166" s="178">
        <f>IF(V166&gt;0,P166*INDEX(Scope_Labor_Rates!$M$6:$M$46,V166-5),0)</f>
        <v>0</v>
      </c>
      <c r="AN166" s="178">
        <f>IF(V166&gt;0,AM166*INDEX(Scope_Labor_Rates!$L$6:$L$46,V166-5)*AA166,0)</f>
        <v>0</v>
      </c>
      <c r="AO166" s="178">
        <f>IF(V166&gt;0,P166*INDEX(Scope_Labor_Rates!$O$6:$O$46,V166-5)*AA166,0)</f>
        <v>0</v>
      </c>
      <c r="AP166" s="181">
        <f>IF(V166&gt;0,P166*INDEX(Scope_Labor_Rates!$Q$6:$Q$46,V166-5)*AA166,0)</f>
        <v>0</v>
      </c>
      <c r="AQ166" s="178">
        <f t="shared" si="22"/>
        <v>0</v>
      </c>
      <c r="AR166" s="178">
        <f t="shared" si="23"/>
        <v>0</v>
      </c>
      <c r="AS166" s="178">
        <f t="shared" si="24"/>
        <v>0</v>
      </c>
      <c r="AT166" s="178">
        <f t="shared" si="25"/>
        <v>0</v>
      </c>
      <c r="AU166">
        <f t="shared" si="26"/>
        <v>0</v>
      </c>
    </row>
    <row r="167" spans="1:47">
      <c r="A167" t="str">
        <f>IF(All_Tasks!A167="","",All_Tasks!A167)</f>
        <v/>
      </c>
      <c r="B167" t="str">
        <f>IF(All_Tasks!B167="","",All_Tasks!B167)</f>
        <v/>
      </c>
      <c r="C167" t="str">
        <f>IF(All_Tasks!C167="","",All_Tasks!C167)</f>
        <v/>
      </c>
      <c r="D167" t="str">
        <f>IF(All_Tasks!D167="","",All_Tasks!D167)</f>
        <v/>
      </c>
      <c r="E167" t="str">
        <f>IF(All_Tasks!V167&lt;&gt;"",All_Tasks!V167,IF(All_Tasks!E167&lt;&gt;"",All_Tasks!E167,""))</f>
        <v/>
      </c>
      <c r="F167" t="str">
        <f>IF(All_Tasks!F167="","",All_Tasks!F167)</f>
        <v/>
      </c>
      <c r="G167" t="str">
        <f>IF(All_Tasks!G167="","",All_Tasks!G167)</f>
        <v/>
      </c>
      <c r="H167" s="231" t="str">
        <f>IF(All_Tasks!H167="","",All_Tasks!H167)</f>
        <v/>
      </c>
      <c r="I167" t="str">
        <f>IF(All_Tasks!I167="","",All_Tasks!I167)</f>
        <v/>
      </c>
      <c r="J167" t="str">
        <f>IF(All_Tasks!J167="","",All_Tasks!J167)</f>
        <v/>
      </c>
      <c r="K167" t="str">
        <f>IF(All_Tasks!K167="","",All_Tasks!K167)</f>
        <v/>
      </c>
      <c r="L167" s="231" t="str">
        <f>IF(All_Tasks!L167="","",All_Tasks!L167)</f>
        <v/>
      </c>
      <c r="M167" t="str">
        <f>IF(All_Tasks!M167="","",All_Tasks!M167)</f>
        <v/>
      </c>
      <c r="N167" t="str">
        <f>IF(All_Tasks!N167="","",All_Tasks!N167)</f>
        <v/>
      </c>
      <c r="O167" t="str">
        <f>IF(All_Tasks!O167="","",All_Tasks!O167)</f>
        <v/>
      </c>
      <c r="P167" s="181">
        <f>IF(All_Tasks!P167="",0,All_Tasks!P167)</f>
        <v>0</v>
      </c>
      <c r="Q167" s="181">
        <f>IF(All_Tasks!Q167="",0,All_Tasks!Q167)</f>
        <v>0</v>
      </c>
      <c r="R167" s="181">
        <f>IF(All_Tasks!R167="",0,All_Tasks!R167)</f>
        <v>0</v>
      </c>
      <c r="S167" s="181" t="str">
        <f>IF(All_Tasks!S167="","",All_Tasks!S167)</f>
        <v/>
      </c>
      <c r="T167" t="str">
        <f>IF(All_Tasks!T167="","",All_Tasks!T167)</f>
        <v/>
      </c>
      <c r="U167" t="str">
        <f>IF(All_Tasks!U167="","",All_Tasks!U167)</f>
        <v/>
      </c>
      <c r="V167">
        <f>IF(A167="",0,IFERROR(MATCH(A167,Scope_Labor_Rates!$A$6:$A$46,0)+5,0))</f>
        <v>0</v>
      </c>
      <c r="W167" s="178">
        <f>IF(V167&gt;0,INDEX(Scope_Labor_Rates!$C$6:$C$46,V167-5),0)</f>
        <v>0</v>
      </c>
      <c r="X167" s="178">
        <f>IF(V167&gt;0,INDEX(Scope_Labor_Rates!$C$6:$C$46,V167-5),0)</f>
        <v>0</v>
      </c>
      <c r="Y167" s="180">
        <f>IF(V167&gt;0,INDEX(Scope_Labor_Rates!$S$6:$S$46,V167-5),0)</f>
        <v>0</v>
      </c>
      <c r="Z167" s="180">
        <f>IF(V167&gt;0,INDEX(Scope_Labor_Rates!$R$6:$R$46,V167-5),1)</f>
        <v>1</v>
      </c>
      <c r="AA167" s="231">
        <f t="shared" si="18"/>
        <v>0</v>
      </c>
      <c r="AB167" t="str">
        <f t="shared" si="19"/>
        <v/>
      </c>
      <c r="AC167" s="178" t="str">
        <f t="shared" si="20"/>
        <v/>
      </c>
      <c r="AD167" s="181">
        <f t="shared" si="21"/>
        <v>0</v>
      </c>
      <c r="AE167" s="178">
        <f>IF(V167&gt;0,P167*INDEX(Scope_Labor_Rates!$E$6:$E$46,V167-5),0)</f>
        <v>0</v>
      </c>
      <c r="AF167" s="181">
        <f>IF(V167&gt;0,AE167*INDEX(Scope_Labor_Rates!$D$6:$D$46,V167-5)*AA167,0)</f>
        <v>0</v>
      </c>
      <c r="AG167" s="178">
        <f>IF(V167&gt;0,P167*INDEX(Scope_Labor_Rates!$G$6:$G$46,V167-5),0)</f>
        <v>0</v>
      </c>
      <c r="AH167" s="181">
        <f>IF(V167&gt;0,AG167*INDEX(Scope_Labor_Rates!$F$6:$F$46,V167-5)*AA167,0)</f>
        <v>0</v>
      </c>
      <c r="AI167" s="178">
        <f>IF(V167&gt;0,P167*INDEX(Scope_Labor_Rates!$I$6:$I$46,V167-5),0)</f>
        <v>0</v>
      </c>
      <c r="AJ167" s="181">
        <f>IF(V167&gt;0,AI167*INDEX(Scope_Labor_Rates!$H$6:$H$46,V167-5)*AA167,0)</f>
        <v>0</v>
      </c>
      <c r="AK167" s="178">
        <f>IF(V167&gt;0,P167*INDEX(Scope_Labor_Rates!$K$6:$K$46,V167-5),0)</f>
        <v>0</v>
      </c>
      <c r="AL167" s="181">
        <f>IF(V167&gt;0,AK167*INDEX(Scope_Labor_Rates!$J$6:$J$46,V167-5)*AA167,0)</f>
        <v>0</v>
      </c>
      <c r="AM167" s="178">
        <f>IF(V167&gt;0,P167*INDEX(Scope_Labor_Rates!$M$6:$M$46,V167-5),0)</f>
        <v>0</v>
      </c>
      <c r="AN167" s="178">
        <f>IF(V167&gt;0,AM167*INDEX(Scope_Labor_Rates!$L$6:$L$46,V167-5)*AA167,0)</f>
        <v>0</v>
      </c>
      <c r="AO167" s="178">
        <f>IF(V167&gt;0,P167*INDEX(Scope_Labor_Rates!$O$6:$O$46,V167-5)*AA167,0)</f>
        <v>0</v>
      </c>
      <c r="AP167" s="181">
        <f>IF(V167&gt;0,P167*INDEX(Scope_Labor_Rates!$Q$6:$Q$46,V167-5)*AA167,0)</f>
        <v>0</v>
      </c>
      <c r="AQ167" s="178">
        <f t="shared" si="22"/>
        <v>0</v>
      </c>
      <c r="AR167" s="178">
        <f t="shared" si="23"/>
        <v>0</v>
      </c>
      <c r="AS167" s="178">
        <f t="shared" si="24"/>
        <v>0</v>
      </c>
      <c r="AT167" s="178">
        <f t="shared" si="25"/>
        <v>0</v>
      </c>
      <c r="AU167">
        <f t="shared" si="26"/>
        <v>0</v>
      </c>
    </row>
    <row r="168" spans="1:47">
      <c r="A168" t="str">
        <f>IF(All_Tasks!A168="","",All_Tasks!A168)</f>
        <v/>
      </c>
      <c r="B168" t="str">
        <f>IF(All_Tasks!B168="","",All_Tasks!B168)</f>
        <v/>
      </c>
      <c r="C168" t="str">
        <f>IF(All_Tasks!C168="","",All_Tasks!C168)</f>
        <v/>
      </c>
      <c r="D168" t="str">
        <f>IF(All_Tasks!D168="","",All_Tasks!D168)</f>
        <v/>
      </c>
      <c r="E168" t="str">
        <f>IF(All_Tasks!V168&lt;&gt;"",All_Tasks!V168,IF(All_Tasks!E168&lt;&gt;"",All_Tasks!E168,""))</f>
        <v/>
      </c>
      <c r="F168" t="str">
        <f>IF(All_Tasks!F168="","",All_Tasks!F168)</f>
        <v/>
      </c>
      <c r="G168" t="str">
        <f>IF(All_Tasks!G168="","",All_Tasks!G168)</f>
        <v/>
      </c>
      <c r="H168" s="231" t="str">
        <f>IF(All_Tasks!H168="","",All_Tasks!H168)</f>
        <v/>
      </c>
      <c r="I168" t="str">
        <f>IF(All_Tasks!I168="","",All_Tasks!I168)</f>
        <v/>
      </c>
      <c r="J168" t="str">
        <f>IF(All_Tasks!J168="","",All_Tasks!J168)</f>
        <v/>
      </c>
      <c r="K168" t="str">
        <f>IF(All_Tasks!K168="","",All_Tasks!K168)</f>
        <v/>
      </c>
      <c r="L168" s="231" t="str">
        <f>IF(All_Tasks!L168="","",All_Tasks!L168)</f>
        <v/>
      </c>
      <c r="M168" t="str">
        <f>IF(All_Tasks!M168="","",All_Tasks!M168)</f>
        <v/>
      </c>
      <c r="N168" t="str">
        <f>IF(All_Tasks!N168="","",All_Tasks!N168)</f>
        <v/>
      </c>
      <c r="O168" t="str">
        <f>IF(All_Tasks!O168="","",All_Tasks!O168)</f>
        <v/>
      </c>
      <c r="P168" s="181">
        <f>IF(All_Tasks!P168="",0,All_Tasks!P168)</f>
        <v>0</v>
      </c>
      <c r="Q168" s="181">
        <f>IF(All_Tasks!Q168="",0,All_Tasks!Q168)</f>
        <v>0</v>
      </c>
      <c r="R168" s="181">
        <f>IF(All_Tasks!R168="",0,All_Tasks!R168)</f>
        <v>0</v>
      </c>
      <c r="S168" s="181" t="str">
        <f>IF(All_Tasks!S168="","",All_Tasks!S168)</f>
        <v/>
      </c>
      <c r="T168" t="str">
        <f>IF(All_Tasks!T168="","",All_Tasks!T168)</f>
        <v/>
      </c>
      <c r="U168" t="str">
        <f>IF(All_Tasks!U168="","",All_Tasks!U168)</f>
        <v/>
      </c>
      <c r="V168">
        <f>IF(A168="",0,IFERROR(MATCH(A168,Scope_Labor_Rates!$A$6:$A$46,0)+5,0))</f>
        <v>0</v>
      </c>
      <c r="W168" s="178">
        <f>IF(V168&gt;0,INDEX(Scope_Labor_Rates!$C$6:$C$46,V168-5),0)</f>
        <v>0</v>
      </c>
      <c r="X168" s="178">
        <f>IF(V168&gt;0,INDEX(Scope_Labor_Rates!$C$6:$C$46,V168-5),0)</f>
        <v>0</v>
      </c>
      <c r="Y168" s="180">
        <f>IF(V168&gt;0,INDEX(Scope_Labor_Rates!$S$6:$S$46,V168-5),0)</f>
        <v>0</v>
      </c>
      <c r="Z168" s="180">
        <f>IF(V168&gt;0,INDEX(Scope_Labor_Rates!$R$6:$R$46,V168-5),1)</f>
        <v>1</v>
      </c>
      <c r="AA168" s="231">
        <f t="shared" si="18"/>
        <v>0</v>
      </c>
      <c r="AB168" t="str">
        <f t="shared" si="19"/>
        <v/>
      </c>
      <c r="AC168" s="178" t="str">
        <f t="shared" si="20"/>
        <v/>
      </c>
      <c r="AD168" s="181">
        <f t="shared" si="21"/>
        <v>0</v>
      </c>
      <c r="AE168" s="178">
        <f>IF(V168&gt;0,P168*INDEX(Scope_Labor_Rates!$E$6:$E$46,V168-5),0)</f>
        <v>0</v>
      </c>
      <c r="AF168" s="181">
        <f>IF(V168&gt;0,AE168*INDEX(Scope_Labor_Rates!$D$6:$D$46,V168-5)*AA168,0)</f>
        <v>0</v>
      </c>
      <c r="AG168" s="178">
        <f>IF(V168&gt;0,P168*INDEX(Scope_Labor_Rates!$G$6:$G$46,V168-5),0)</f>
        <v>0</v>
      </c>
      <c r="AH168" s="181">
        <f>IF(V168&gt;0,AG168*INDEX(Scope_Labor_Rates!$F$6:$F$46,V168-5)*AA168,0)</f>
        <v>0</v>
      </c>
      <c r="AI168" s="178">
        <f>IF(V168&gt;0,P168*INDEX(Scope_Labor_Rates!$I$6:$I$46,V168-5),0)</f>
        <v>0</v>
      </c>
      <c r="AJ168" s="181">
        <f>IF(V168&gt;0,AI168*INDEX(Scope_Labor_Rates!$H$6:$H$46,V168-5)*AA168,0)</f>
        <v>0</v>
      </c>
      <c r="AK168" s="178">
        <f>IF(V168&gt;0,P168*INDEX(Scope_Labor_Rates!$K$6:$K$46,V168-5),0)</f>
        <v>0</v>
      </c>
      <c r="AL168" s="181">
        <f>IF(V168&gt;0,AK168*INDEX(Scope_Labor_Rates!$J$6:$J$46,V168-5)*AA168,0)</f>
        <v>0</v>
      </c>
      <c r="AM168" s="178">
        <f>IF(V168&gt;0,P168*INDEX(Scope_Labor_Rates!$M$6:$M$46,V168-5),0)</f>
        <v>0</v>
      </c>
      <c r="AN168" s="178">
        <f>IF(V168&gt;0,AM168*INDEX(Scope_Labor_Rates!$L$6:$L$46,V168-5)*AA168,0)</f>
        <v>0</v>
      </c>
      <c r="AO168" s="178">
        <f>IF(V168&gt;0,P168*INDEX(Scope_Labor_Rates!$O$6:$O$46,V168-5)*AA168,0)</f>
        <v>0</v>
      </c>
      <c r="AP168" s="181">
        <f>IF(V168&gt;0,P168*INDEX(Scope_Labor_Rates!$Q$6:$Q$46,V168-5)*AA168,0)</f>
        <v>0</v>
      </c>
      <c r="AQ168" s="178">
        <f t="shared" si="22"/>
        <v>0</v>
      </c>
      <c r="AR168" s="178">
        <f t="shared" si="23"/>
        <v>0</v>
      </c>
      <c r="AS168" s="178">
        <f t="shared" si="24"/>
        <v>0</v>
      </c>
      <c r="AT168" s="178">
        <f t="shared" si="25"/>
        <v>0</v>
      </c>
      <c r="AU168">
        <f t="shared" si="26"/>
        <v>0</v>
      </c>
    </row>
    <row r="169" spans="1:47">
      <c r="A169" t="str">
        <f>IF(All_Tasks!A169="","",All_Tasks!A169)</f>
        <v/>
      </c>
      <c r="B169" t="str">
        <f>IF(All_Tasks!B169="","",All_Tasks!B169)</f>
        <v/>
      </c>
      <c r="C169" t="str">
        <f>IF(All_Tasks!C169="","",All_Tasks!C169)</f>
        <v/>
      </c>
      <c r="D169" t="str">
        <f>IF(All_Tasks!D169="","",All_Tasks!D169)</f>
        <v/>
      </c>
      <c r="E169" t="str">
        <f>IF(All_Tasks!V169&lt;&gt;"",All_Tasks!V169,IF(All_Tasks!E169&lt;&gt;"",All_Tasks!E169,""))</f>
        <v/>
      </c>
      <c r="F169" t="str">
        <f>IF(All_Tasks!F169="","",All_Tasks!F169)</f>
        <v/>
      </c>
      <c r="G169" t="str">
        <f>IF(All_Tasks!G169="","",All_Tasks!G169)</f>
        <v/>
      </c>
      <c r="H169" s="231" t="str">
        <f>IF(All_Tasks!H169="","",All_Tasks!H169)</f>
        <v/>
      </c>
      <c r="I169" t="str">
        <f>IF(All_Tasks!I169="","",All_Tasks!I169)</f>
        <v/>
      </c>
      <c r="J169" t="str">
        <f>IF(All_Tasks!J169="","",All_Tasks!J169)</f>
        <v/>
      </c>
      <c r="K169" t="str">
        <f>IF(All_Tasks!K169="","",All_Tasks!K169)</f>
        <v/>
      </c>
      <c r="L169" s="231" t="str">
        <f>IF(All_Tasks!L169="","",All_Tasks!L169)</f>
        <v/>
      </c>
      <c r="M169" t="str">
        <f>IF(All_Tasks!M169="","",All_Tasks!M169)</f>
        <v/>
      </c>
      <c r="N169" t="str">
        <f>IF(All_Tasks!N169="","",All_Tasks!N169)</f>
        <v/>
      </c>
      <c r="O169" t="str">
        <f>IF(All_Tasks!O169="","",All_Tasks!O169)</f>
        <v/>
      </c>
      <c r="P169" s="181">
        <f>IF(All_Tasks!P169="",0,All_Tasks!P169)</f>
        <v>0</v>
      </c>
      <c r="Q169" s="181">
        <f>IF(All_Tasks!Q169="",0,All_Tasks!Q169)</f>
        <v>0</v>
      </c>
      <c r="R169" s="181">
        <f>IF(All_Tasks!R169="",0,All_Tasks!R169)</f>
        <v>0</v>
      </c>
      <c r="S169" s="181" t="str">
        <f>IF(All_Tasks!S169="","",All_Tasks!S169)</f>
        <v/>
      </c>
      <c r="T169" t="str">
        <f>IF(All_Tasks!T169="","",All_Tasks!T169)</f>
        <v/>
      </c>
      <c r="U169" t="str">
        <f>IF(All_Tasks!U169="","",All_Tasks!U169)</f>
        <v/>
      </c>
      <c r="V169">
        <f>IF(A169="",0,IFERROR(MATCH(A169,Scope_Labor_Rates!$A$6:$A$46,0)+5,0))</f>
        <v>0</v>
      </c>
      <c r="W169" s="178">
        <f>IF(V169&gt;0,INDEX(Scope_Labor_Rates!$C$6:$C$46,V169-5),0)</f>
        <v>0</v>
      </c>
      <c r="X169" s="178">
        <f>IF(V169&gt;0,INDEX(Scope_Labor_Rates!$C$6:$C$46,V169-5),0)</f>
        <v>0</v>
      </c>
      <c r="Y169" s="180">
        <f>IF(V169&gt;0,INDEX(Scope_Labor_Rates!$S$6:$S$46,V169-5),0)</f>
        <v>0</v>
      </c>
      <c r="Z169" s="180">
        <f>IF(V169&gt;0,INDEX(Scope_Labor_Rates!$R$6:$R$46,V169-5),1)</f>
        <v>1</v>
      </c>
      <c r="AA169" s="231">
        <f t="shared" si="18"/>
        <v>0</v>
      </c>
      <c r="AB169" t="str">
        <f t="shared" si="19"/>
        <v/>
      </c>
      <c r="AC169" s="178" t="str">
        <f t="shared" si="20"/>
        <v/>
      </c>
      <c r="AD169" s="181">
        <f t="shared" si="21"/>
        <v>0</v>
      </c>
      <c r="AE169" s="178">
        <f>IF(V169&gt;0,P169*INDEX(Scope_Labor_Rates!$E$6:$E$46,V169-5),0)</f>
        <v>0</v>
      </c>
      <c r="AF169" s="181">
        <f>IF(V169&gt;0,AE169*INDEX(Scope_Labor_Rates!$D$6:$D$46,V169-5)*AA169,0)</f>
        <v>0</v>
      </c>
      <c r="AG169" s="178">
        <f>IF(V169&gt;0,P169*INDEX(Scope_Labor_Rates!$G$6:$G$46,V169-5),0)</f>
        <v>0</v>
      </c>
      <c r="AH169" s="181">
        <f>IF(V169&gt;0,AG169*INDEX(Scope_Labor_Rates!$F$6:$F$46,V169-5)*AA169,0)</f>
        <v>0</v>
      </c>
      <c r="AI169" s="178">
        <f>IF(V169&gt;0,P169*INDEX(Scope_Labor_Rates!$I$6:$I$46,V169-5),0)</f>
        <v>0</v>
      </c>
      <c r="AJ169" s="181">
        <f>IF(V169&gt;0,AI169*INDEX(Scope_Labor_Rates!$H$6:$H$46,V169-5)*AA169,0)</f>
        <v>0</v>
      </c>
      <c r="AK169" s="178">
        <f>IF(V169&gt;0,P169*INDEX(Scope_Labor_Rates!$K$6:$K$46,V169-5),0)</f>
        <v>0</v>
      </c>
      <c r="AL169" s="181">
        <f>IF(V169&gt;0,AK169*INDEX(Scope_Labor_Rates!$J$6:$J$46,V169-5)*AA169,0)</f>
        <v>0</v>
      </c>
      <c r="AM169" s="178">
        <f>IF(V169&gt;0,P169*INDEX(Scope_Labor_Rates!$M$6:$M$46,V169-5),0)</f>
        <v>0</v>
      </c>
      <c r="AN169" s="178">
        <f>IF(V169&gt;0,AM169*INDEX(Scope_Labor_Rates!$L$6:$L$46,V169-5)*AA169,0)</f>
        <v>0</v>
      </c>
      <c r="AO169" s="178">
        <f>IF(V169&gt;0,P169*INDEX(Scope_Labor_Rates!$O$6:$O$46,V169-5)*AA169,0)</f>
        <v>0</v>
      </c>
      <c r="AP169" s="181">
        <f>IF(V169&gt;0,P169*INDEX(Scope_Labor_Rates!$Q$6:$Q$46,V169-5)*AA169,0)</f>
        <v>0</v>
      </c>
      <c r="AQ169" s="178">
        <f t="shared" si="22"/>
        <v>0</v>
      </c>
      <c r="AR169" s="178">
        <f t="shared" si="23"/>
        <v>0</v>
      </c>
      <c r="AS169" s="178">
        <f t="shared" si="24"/>
        <v>0</v>
      </c>
      <c r="AT169" s="178">
        <f t="shared" si="25"/>
        <v>0</v>
      </c>
      <c r="AU169">
        <f t="shared" si="26"/>
        <v>0</v>
      </c>
    </row>
    <row r="170" spans="1:47">
      <c r="A170" t="str">
        <f>IF(All_Tasks!A170="","",All_Tasks!A170)</f>
        <v/>
      </c>
      <c r="B170" t="str">
        <f>IF(All_Tasks!B170="","",All_Tasks!B170)</f>
        <v/>
      </c>
      <c r="C170" t="str">
        <f>IF(All_Tasks!C170="","",All_Tasks!C170)</f>
        <v/>
      </c>
      <c r="D170" t="str">
        <f>IF(All_Tasks!D170="","",All_Tasks!D170)</f>
        <v/>
      </c>
      <c r="E170" t="str">
        <f>IF(All_Tasks!V170&lt;&gt;"",All_Tasks!V170,IF(All_Tasks!E170&lt;&gt;"",All_Tasks!E170,""))</f>
        <v/>
      </c>
      <c r="F170" t="str">
        <f>IF(All_Tasks!F170="","",All_Tasks!F170)</f>
        <v/>
      </c>
      <c r="G170" t="str">
        <f>IF(All_Tasks!G170="","",All_Tasks!G170)</f>
        <v/>
      </c>
      <c r="H170" s="231" t="str">
        <f>IF(All_Tasks!H170="","",All_Tasks!H170)</f>
        <v/>
      </c>
      <c r="I170" t="str">
        <f>IF(All_Tasks!I170="","",All_Tasks!I170)</f>
        <v/>
      </c>
      <c r="J170" t="str">
        <f>IF(All_Tasks!J170="","",All_Tasks!J170)</f>
        <v/>
      </c>
      <c r="K170" t="str">
        <f>IF(All_Tasks!K170="","",All_Tasks!K170)</f>
        <v/>
      </c>
      <c r="L170" s="231" t="str">
        <f>IF(All_Tasks!L170="","",All_Tasks!L170)</f>
        <v/>
      </c>
      <c r="M170" t="str">
        <f>IF(All_Tasks!M170="","",All_Tasks!M170)</f>
        <v/>
      </c>
      <c r="N170" t="str">
        <f>IF(All_Tasks!N170="","",All_Tasks!N170)</f>
        <v/>
      </c>
      <c r="O170" t="str">
        <f>IF(All_Tasks!O170="","",All_Tasks!O170)</f>
        <v/>
      </c>
      <c r="P170" s="181">
        <f>IF(All_Tasks!P170="",0,All_Tasks!P170)</f>
        <v>0</v>
      </c>
      <c r="Q170" s="181">
        <f>IF(All_Tasks!Q170="",0,All_Tasks!Q170)</f>
        <v>0</v>
      </c>
      <c r="R170" s="181">
        <f>IF(All_Tasks!R170="",0,All_Tasks!R170)</f>
        <v>0</v>
      </c>
      <c r="S170" s="181" t="str">
        <f>IF(All_Tasks!S170="","",All_Tasks!S170)</f>
        <v/>
      </c>
      <c r="T170" t="str">
        <f>IF(All_Tasks!T170="","",All_Tasks!T170)</f>
        <v/>
      </c>
      <c r="U170" t="str">
        <f>IF(All_Tasks!U170="","",All_Tasks!U170)</f>
        <v/>
      </c>
      <c r="V170">
        <f>IF(A170="",0,IFERROR(MATCH(A170,Scope_Labor_Rates!$A$6:$A$46,0)+5,0))</f>
        <v>0</v>
      </c>
      <c r="W170" s="178">
        <f>IF(V170&gt;0,INDEX(Scope_Labor_Rates!$C$6:$C$46,V170-5),0)</f>
        <v>0</v>
      </c>
      <c r="X170" s="178">
        <f>IF(V170&gt;0,INDEX(Scope_Labor_Rates!$C$6:$C$46,V170-5),0)</f>
        <v>0</v>
      </c>
      <c r="Y170" s="180">
        <f>IF(V170&gt;0,INDEX(Scope_Labor_Rates!$S$6:$S$46,V170-5),0)</f>
        <v>0</v>
      </c>
      <c r="Z170" s="180">
        <f>IF(V170&gt;0,INDEX(Scope_Labor_Rates!$R$6:$R$46,V170-5),1)</f>
        <v>1</v>
      </c>
      <c r="AA170" s="231">
        <f t="shared" si="18"/>
        <v>0</v>
      </c>
      <c r="AB170" t="str">
        <f t="shared" si="19"/>
        <v/>
      </c>
      <c r="AC170" s="178" t="str">
        <f t="shared" si="20"/>
        <v/>
      </c>
      <c r="AD170" s="181">
        <f t="shared" si="21"/>
        <v>0</v>
      </c>
      <c r="AE170" s="178">
        <f>IF(V170&gt;0,P170*INDEX(Scope_Labor_Rates!$E$6:$E$46,V170-5),0)</f>
        <v>0</v>
      </c>
      <c r="AF170" s="181">
        <f>IF(V170&gt;0,AE170*INDEX(Scope_Labor_Rates!$D$6:$D$46,V170-5)*AA170,0)</f>
        <v>0</v>
      </c>
      <c r="AG170" s="178">
        <f>IF(V170&gt;0,P170*INDEX(Scope_Labor_Rates!$G$6:$G$46,V170-5),0)</f>
        <v>0</v>
      </c>
      <c r="AH170" s="181">
        <f>IF(V170&gt;0,AG170*INDEX(Scope_Labor_Rates!$F$6:$F$46,V170-5)*AA170,0)</f>
        <v>0</v>
      </c>
      <c r="AI170" s="178">
        <f>IF(V170&gt;0,P170*INDEX(Scope_Labor_Rates!$I$6:$I$46,V170-5),0)</f>
        <v>0</v>
      </c>
      <c r="AJ170" s="181">
        <f>IF(V170&gt;0,AI170*INDEX(Scope_Labor_Rates!$H$6:$H$46,V170-5)*AA170,0)</f>
        <v>0</v>
      </c>
      <c r="AK170" s="178">
        <f>IF(V170&gt;0,P170*INDEX(Scope_Labor_Rates!$K$6:$K$46,V170-5),0)</f>
        <v>0</v>
      </c>
      <c r="AL170" s="181">
        <f>IF(V170&gt;0,AK170*INDEX(Scope_Labor_Rates!$J$6:$J$46,V170-5)*AA170,0)</f>
        <v>0</v>
      </c>
      <c r="AM170" s="178">
        <f>IF(V170&gt;0,P170*INDEX(Scope_Labor_Rates!$M$6:$M$46,V170-5),0)</f>
        <v>0</v>
      </c>
      <c r="AN170" s="178">
        <f>IF(V170&gt;0,AM170*INDEX(Scope_Labor_Rates!$L$6:$L$46,V170-5)*AA170,0)</f>
        <v>0</v>
      </c>
      <c r="AO170" s="178">
        <f>IF(V170&gt;0,P170*INDEX(Scope_Labor_Rates!$O$6:$O$46,V170-5)*AA170,0)</f>
        <v>0</v>
      </c>
      <c r="AP170" s="181">
        <f>IF(V170&gt;0,P170*INDEX(Scope_Labor_Rates!$Q$6:$Q$46,V170-5)*AA170,0)</f>
        <v>0</v>
      </c>
      <c r="AQ170" s="178">
        <f t="shared" si="22"/>
        <v>0</v>
      </c>
      <c r="AR170" s="178">
        <f t="shared" si="23"/>
        <v>0</v>
      </c>
      <c r="AS170" s="178">
        <f t="shared" si="24"/>
        <v>0</v>
      </c>
      <c r="AT170" s="178">
        <f t="shared" si="25"/>
        <v>0</v>
      </c>
      <c r="AU170">
        <f t="shared" si="26"/>
        <v>0</v>
      </c>
    </row>
    <row r="171" spans="1:47">
      <c r="A171" t="str">
        <f>IF(All_Tasks!A171="","",All_Tasks!A171)</f>
        <v/>
      </c>
      <c r="B171" t="str">
        <f>IF(All_Tasks!B171="","",All_Tasks!B171)</f>
        <v/>
      </c>
      <c r="C171" t="str">
        <f>IF(All_Tasks!C171="","",All_Tasks!C171)</f>
        <v/>
      </c>
      <c r="D171" t="str">
        <f>IF(All_Tasks!D171="","",All_Tasks!D171)</f>
        <v/>
      </c>
      <c r="E171" t="str">
        <f>IF(All_Tasks!V171&lt;&gt;"",All_Tasks!V171,IF(All_Tasks!E171&lt;&gt;"",All_Tasks!E171,""))</f>
        <v/>
      </c>
      <c r="F171" t="str">
        <f>IF(All_Tasks!F171="","",All_Tasks!F171)</f>
        <v/>
      </c>
      <c r="G171" t="str">
        <f>IF(All_Tasks!G171="","",All_Tasks!G171)</f>
        <v/>
      </c>
      <c r="H171" s="231" t="str">
        <f>IF(All_Tasks!H171="","",All_Tasks!H171)</f>
        <v/>
      </c>
      <c r="I171" t="str">
        <f>IF(All_Tasks!I171="","",All_Tasks!I171)</f>
        <v/>
      </c>
      <c r="J171" t="str">
        <f>IF(All_Tasks!J171="","",All_Tasks!J171)</f>
        <v/>
      </c>
      <c r="K171" t="str">
        <f>IF(All_Tasks!K171="","",All_Tasks!K171)</f>
        <v/>
      </c>
      <c r="L171" s="231" t="str">
        <f>IF(All_Tasks!L171="","",All_Tasks!L171)</f>
        <v/>
      </c>
      <c r="M171" t="str">
        <f>IF(All_Tasks!M171="","",All_Tasks!M171)</f>
        <v/>
      </c>
      <c r="N171" t="str">
        <f>IF(All_Tasks!N171="","",All_Tasks!N171)</f>
        <v/>
      </c>
      <c r="O171" t="str">
        <f>IF(All_Tasks!O171="","",All_Tasks!O171)</f>
        <v/>
      </c>
      <c r="P171" s="181">
        <f>IF(All_Tasks!P171="",0,All_Tasks!P171)</f>
        <v>0</v>
      </c>
      <c r="Q171" s="181">
        <f>IF(All_Tasks!Q171="",0,All_Tasks!Q171)</f>
        <v>0</v>
      </c>
      <c r="R171" s="181">
        <f>IF(All_Tasks!R171="",0,All_Tasks!R171)</f>
        <v>0</v>
      </c>
      <c r="S171" s="181" t="str">
        <f>IF(All_Tasks!S171="","",All_Tasks!S171)</f>
        <v/>
      </c>
      <c r="T171" t="str">
        <f>IF(All_Tasks!T171="","",All_Tasks!T171)</f>
        <v/>
      </c>
      <c r="U171" t="str">
        <f>IF(All_Tasks!U171="","",All_Tasks!U171)</f>
        <v/>
      </c>
      <c r="V171">
        <f>IF(A171="",0,IFERROR(MATCH(A171,Scope_Labor_Rates!$A$6:$A$46,0)+5,0))</f>
        <v>0</v>
      </c>
      <c r="W171" s="178">
        <f>IF(V171&gt;0,INDEX(Scope_Labor_Rates!$C$6:$C$46,V171-5),0)</f>
        <v>0</v>
      </c>
      <c r="X171" s="178">
        <f>IF(V171&gt;0,INDEX(Scope_Labor_Rates!$C$6:$C$46,V171-5),0)</f>
        <v>0</v>
      </c>
      <c r="Y171" s="180">
        <f>IF(V171&gt;0,INDEX(Scope_Labor_Rates!$S$6:$S$46,V171-5),0)</f>
        <v>0</v>
      </c>
      <c r="Z171" s="180">
        <f>IF(V171&gt;0,INDEX(Scope_Labor_Rates!$R$6:$R$46,V171-5),1)</f>
        <v>1</v>
      </c>
      <c r="AA171" s="231">
        <f t="shared" si="18"/>
        <v>0</v>
      </c>
      <c r="AB171" t="str">
        <f t="shared" si="19"/>
        <v/>
      </c>
      <c r="AC171" s="178" t="str">
        <f t="shared" si="20"/>
        <v/>
      </c>
      <c r="AD171" s="181">
        <f t="shared" si="21"/>
        <v>0</v>
      </c>
      <c r="AE171" s="178">
        <f>IF(V171&gt;0,P171*INDEX(Scope_Labor_Rates!$E$6:$E$46,V171-5),0)</f>
        <v>0</v>
      </c>
      <c r="AF171" s="181">
        <f>IF(V171&gt;0,AE171*INDEX(Scope_Labor_Rates!$D$6:$D$46,V171-5)*AA171,0)</f>
        <v>0</v>
      </c>
      <c r="AG171" s="178">
        <f>IF(V171&gt;0,P171*INDEX(Scope_Labor_Rates!$G$6:$G$46,V171-5),0)</f>
        <v>0</v>
      </c>
      <c r="AH171" s="181">
        <f>IF(V171&gt;0,AG171*INDEX(Scope_Labor_Rates!$F$6:$F$46,V171-5)*AA171,0)</f>
        <v>0</v>
      </c>
      <c r="AI171" s="178">
        <f>IF(V171&gt;0,P171*INDEX(Scope_Labor_Rates!$I$6:$I$46,V171-5),0)</f>
        <v>0</v>
      </c>
      <c r="AJ171" s="181">
        <f>IF(V171&gt;0,AI171*INDEX(Scope_Labor_Rates!$H$6:$H$46,V171-5)*AA171,0)</f>
        <v>0</v>
      </c>
      <c r="AK171" s="178">
        <f>IF(V171&gt;0,P171*INDEX(Scope_Labor_Rates!$K$6:$K$46,V171-5),0)</f>
        <v>0</v>
      </c>
      <c r="AL171" s="181">
        <f>IF(V171&gt;0,AK171*INDEX(Scope_Labor_Rates!$J$6:$J$46,V171-5)*AA171,0)</f>
        <v>0</v>
      </c>
      <c r="AM171" s="178">
        <f>IF(V171&gt;0,P171*INDEX(Scope_Labor_Rates!$M$6:$M$46,V171-5),0)</f>
        <v>0</v>
      </c>
      <c r="AN171" s="178">
        <f>IF(V171&gt;0,AM171*INDEX(Scope_Labor_Rates!$L$6:$L$46,V171-5)*AA171,0)</f>
        <v>0</v>
      </c>
      <c r="AO171" s="178">
        <f>IF(V171&gt;0,P171*INDEX(Scope_Labor_Rates!$O$6:$O$46,V171-5)*AA171,0)</f>
        <v>0</v>
      </c>
      <c r="AP171" s="181">
        <f>IF(V171&gt;0,P171*INDEX(Scope_Labor_Rates!$Q$6:$Q$46,V171-5)*AA171,0)</f>
        <v>0</v>
      </c>
      <c r="AQ171" s="178">
        <f t="shared" si="22"/>
        <v>0</v>
      </c>
      <c r="AR171" s="178">
        <f t="shared" si="23"/>
        <v>0</v>
      </c>
      <c r="AS171" s="178">
        <f t="shared" si="24"/>
        <v>0</v>
      </c>
      <c r="AT171" s="178">
        <f t="shared" si="25"/>
        <v>0</v>
      </c>
      <c r="AU171">
        <f t="shared" si="26"/>
        <v>0</v>
      </c>
    </row>
    <row r="172" spans="1:47">
      <c r="A172" t="str">
        <f>IF(All_Tasks!A172="","",All_Tasks!A172)</f>
        <v/>
      </c>
      <c r="B172" t="str">
        <f>IF(All_Tasks!B172="","",All_Tasks!B172)</f>
        <v/>
      </c>
      <c r="C172" t="str">
        <f>IF(All_Tasks!C172="","",All_Tasks!C172)</f>
        <v/>
      </c>
      <c r="D172" t="str">
        <f>IF(All_Tasks!D172="","",All_Tasks!D172)</f>
        <v/>
      </c>
      <c r="E172" t="str">
        <f>IF(All_Tasks!V172&lt;&gt;"",All_Tasks!V172,IF(All_Tasks!E172&lt;&gt;"",All_Tasks!E172,""))</f>
        <v/>
      </c>
      <c r="F172" t="str">
        <f>IF(All_Tasks!F172="","",All_Tasks!F172)</f>
        <v/>
      </c>
      <c r="G172" t="str">
        <f>IF(All_Tasks!G172="","",All_Tasks!G172)</f>
        <v/>
      </c>
      <c r="H172" s="231" t="str">
        <f>IF(All_Tasks!H172="","",All_Tasks!H172)</f>
        <v/>
      </c>
      <c r="I172" t="str">
        <f>IF(All_Tasks!I172="","",All_Tasks!I172)</f>
        <v/>
      </c>
      <c r="J172" t="str">
        <f>IF(All_Tasks!J172="","",All_Tasks!J172)</f>
        <v/>
      </c>
      <c r="K172" t="str">
        <f>IF(All_Tasks!K172="","",All_Tasks!K172)</f>
        <v/>
      </c>
      <c r="L172" s="231" t="str">
        <f>IF(All_Tasks!L172="","",All_Tasks!L172)</f>
        <v/>
      </c>
      <c r="M172" t="str">
        <f>IF(All_Tasks!M172="","",All_Tasks!M172)</f>
        <v/>
      </c>
      <c r="N172" t="str">
        <f>IF(All_Tasks!N172="","",All_Tasks!N172)</f>
        <v/>
      </c>
      <c r="O172" t="str">
        <f>IF(All_Tasks!O172="","",All_Tasks!O172)</f>
        <v/>
      </c>
      <c r="P172" s="181">
        <f>IF(All_Tasks!P172="",0,All_Tasks!P172)</f>
        <v>0</v>
      </c>
      <c r="Q172" s="181">
        <f>IF(All_Tasks!Q172="",0,All_Tasks!Q172)</f>
        <v>0</v>
      </c>
      <c r="R172" s="181">
        <f>IF(All_Tasks!R172="",0,All_Tasks!R172)</f>
        <v>0</v>
      </c>
      <c r="S172" s="181" t="str">
        <f>IF(All_Tasks!S172="","",All_Tasks!S172)</f>
        <v/>
      </c>
      <c r="T172" t="str">
        <f>IF(All_Tasks!T172="","",All_Tasks!T172)</f>
        <v/>
      </c>
      <c r="U172" t="str">
        <f>IF(All_Tasks!U172="","",All_Tasks!U172)</f>
        <v/>
      </c>
      <c r="V172">
        <f>IF(A172="",0,IFERROR(MATCH(A172,Scope_Labor_Rates!$A$6:$A$46,0)+5,0))</f>
        <v>0</v>
      </c>
      <c r="W172" s="178">
        <f>IF(V172&gt;0,INDEX(Scope_Labor_Rates!$C$6:$C$46,V172-5),0)</f>
        <v>0</v>
      </c>
      <c r="X172" s="178">
        <f>IF(V172&gt;0,INDEX(Scope_Labor_Rates!$C$6:$C$46,V172-5),0)</f>
        <v>0</v>
      </c>
      <c r="Y172" s="180">
        <f>IF(V172&gt;0,INDEX(Scope_Labor_Rates!$S$6:$S$46,V172-5),0)</f>
        <v>0</v>
      </c>
      <c r="Z172" s="180">
        <f>IF(V172&gt;0,INDEX(Scope_Labor_Rates!$R$6:$R$46,V172-5),1)</f>
        <v>1</v>
      </c>
      <c r="AA172" s="231">
        <f t="shared" si="18"/>
        <v>0</v>
      </c>
      <c r="AB172" t="str">
        <f t="shared" si="19"/>
        <v/>
      </c>
      <c r="AC172" s="178" t="str">
        <f t="shared" si="20"/>
        <v/>
      </c>
      <c r="AD172" s="181">
        <f t="shared" si="21"/>
        <v>0</v>
      </c>
      <c r="AE172" s="178">
        <f>IF(V172&gt;0,P172*INDEX(Scope_Labor_Rates!$E$6:$E$46,V172-5),0)</f>
        <v>0</v>
      </c>
      <c r="AF172" s="181">
        <f>IF(V172&gt;0,AE172*INDEX(Scope_Labor_Rates!$D$6:$D$46,V172-5)*AA172,0)</f>
        <v>0</v>
      </c>
      <c r="AG172" s="178">
        <f>IF(V172&gt;0,P172*INDEX(Scope_Labor_Rates!$G$6:$G$46,V172-5),0)</f>
        <v>0</v>
      </c>
      <c r="AH172" s="181">
        <f>IF(V172&gt;0,AG172*INDEX(Scope_Labor_Rates!$F$6:$F$46,V172-5)*AA172,0)</f>
        <v>0</v>
      </c>
      <c r="AI172" s="178">
        <f>IF(V172&gt;0,P172*INDEX(Scope_Labor_Rates!$I$6:$I$46,V172-5),0)</f>
        <v>0</v>
      </c>
      <c r="AJ172" s="181">
        <f>IF(V172&gt;0,AI172*INDEX(Scope_Labor_Rates!$H$6:$H$46,V172-5)*AA172,0)</f>
        <v>0</v>
      </c>
      <c r="AK172" s="178">
        <f>IF(V172&gt;0,P172*INDEX(Scope_Labor_Rates!$K$6:$K$46,V172-5),0)</f>
        <v>0</v>
      </c>
      <c r="AL172" s="181">
        <f>IF(V172&gt;0,AK172*INDEX(Scope_Labor_Rates!$J$6:$J$46,V172-5)*AA172,0)</f>
        <v>0</v>
      </c>
      <c r="AM172" s="178">
        <f>IF(V172&gt;0,P172*INDEX(Scope_Labor_Rates!$M$6:$M$46,V172-5),0)</f>
        <v>0</v>
      </c>
      <c r="AN172" s="178">
        <f>IF(V172&gt;0,AM172*INDEX(Scope_Labor_Rates!$L$6:$L$46,V172-5)*AA172,0)</f>
        <v>0</v>
      </c>
      <c r="AO172" s="178">
        <f>IF(V172&gt;0,P172*INDEX(Scope_Labor_Rates!$O$6:$O$46,V172-5)*AA172,0)</f>
        <v>0</v>
      </c>
      <c r="AP172" s="181">
        <f>IF(V172&gt;0,P172*INDEX(Scope_Labor_Rates!$Q$6:$Q$46,V172-5)*AA172,0)</f>
        <v>0</v>
      </c>
      <c r="AQ172" s="178">
        <f t="shared" si="22"/>
        <v>0</v>
      </c>
      <c r="AR172" s="178">
        <f t="shared" si="23"/>
        <v>0</v>
      </c>
      <c r="AS172" s="178">
        <f t="shared" si="24"/>
        <v>0</v>
      </c>
      <c r="AT172" s="178">
        <f t="shared" si="25"/>
        <v>0</v>
      </c>
      <c r="AU172">
        <f t="shared" si="26"/>
        <v>0</v>
      </c>
    </row>
    <row r="173" spans="1:47">
      <c r="A173" t="str">
        <f>IF(All_Tasks!A173="","",All_Tasks!A173)</f>
        <v/>
      </c>
      <c r="B173" t="str">
        <f>IF(All_Tasks!B173="","",All_Tasks!B173)</f>
        <v/>
      </c>
      <c r="C173" t="str">
        <f>IF(All_Tasks!C173="","",All_Tasks!C173)</f>
        <v/>
      </c>
      <c r="D173" t="str">
        <f>IF(All_Tasks!D173="","",All_Tasks!D173)</f>
        <v/>
      </c>
      <c r="E173" t="str">
        <f>IF(All_Tasks!V173&lt;&gt;"",All_Tasks!V173,IF(All_Tasks!E173&lt;&gt;"",All_Tasks!E173,""))</f>
        <v/>
      </c>
      <c r="F173" t="str">
        <f>IF(All_Tasks!F173="","",All_Tasks!F173)</f>
        <v/>
      </c>
      <c r="G173" t="str">
        <f>IF(All_Tasks!G173="","",All_Tasks!G173)</f>
        <v/>
      </c>
      <c r="H173" s="231" t="str">
        <f>IF(All_Tasks!H173="","",All_Tasks!H173)</f>
        <v/>
      </c>
      <c r="I173" t="str">
        <f>IF(All_Tasks!I173="","",All_Tasks!I173)</f>
        <v/>
      </c>
      <c r="J173" t="str">
        <f>IF(All_Tasks!J173="","",All_Tasks!J173)</f>
        <v/>
      </c>
      <c r="K173" t="str">
        <f>IF(All_Tasks!K173="","",All_Tasks!K173)</f>
        <v/>
      </c>
      <c r="L173" s="231" t="str">
        <f>IF(All_Tasks!L173="","",All_Tasks!L173)</f>
        <v/>
      </c>
      <c r="M173" t="str">
        <f>IF(All_Tasks!M173="","",All_Tasks!M173)</f>
        <v/>
      </c>
      <c r="N173" t="str">
        <f>IF(All_Tasks!N173="","",All_Tasks!N173)</f>
        <v/>
      </c>
      <c r="O173" t="str">
        <f>IF(All_Tasks!O173="","",All_Tasks!O173)</f>
        <v/>
      </c>
      <c r="P173" s="181">
        <f>IF(All_Tasks!P173="",0,All_Tasks!P173)</f>
        <v>0</v>
      </c>
      <c r="Q173" s="181">
        <f>IF(All_Tasks!Q173="",0,All_Tasks!Q173)</f>
        <v>0</v>
      </c>
      <c r="R173" s="181">
        <f>IF(All_Tasks!R173="",0,All_Tasks!R173)</f>
        <v>0</v>
      </c>
      <c r="S173" s="181" t="str">
        <f>IF(All_Tasks!S173="","",All_Tasks!S173)</f>
        <v/>
      </c>
      <c r="T173" t="str">
        <f>IF(All_Tasks!T173="","",All_Tasks!T173)</f>
        <v/>
      </c>
      <c r="U173" t="str">
        <f>IF(All_Tasks!U173="","",All_Tasks!U173)</f>
        <v/>
      </c>
      <c r="V173">
        <f>IF(A173="",0,IFERROR(MATCH(A173,Scope_Labor_Rates!$A$6:$A$46,0)+5,0))</f>
        <v>0</v>
      </c>
      <c r="W173" s="178">
        <f>IF(V173&gt;0,INDEX(Scope_Labor_Rates!$C$6:$C$46,V173-5),0)</f>
        <v>0</v>
      </c>
      <c r="X173" s="178">
        <f>IF(V173&gt;0,INDEX(Scope_Labor_Rates!$C$6:$C$46,V173-5),0)</f>
        <v>0</v>
      </c>
      <c r="Y173" s="180">
        <f>IF(V173&gt;0,INDEX(Scope_Labor_Rates!$S$6:$S$46,V173-5),0)</f>
        <v>0</v>
      </c>
      <c r="Z173" s="180">
        <f>IF(V173&gt;0,INDEX(Scope_Labor_Rates!$R$6:$R$46,V173-5),1)</f>
        <v>1</v>
      </c>
      <c r="AA173" s="231">
        <f t="shared" si="18"/>
        <v>0</v>
      </c>
      <c r="AB173" t="str">
        <f t="shared" si="19"/>
        <v/>
      </c>
      <c r="AC173" s="178" t="str">
        <f t="shared" si="20"/>
        <v/>
      </c>
      <c r="AD173" s="181">
        <f t="shared" si="21"/>
        <v>0</v>
      </c>
      <c r="AE173" s="178">
        <f>IF(V173&gt;0,P173*INDEX(Scope_Labor_Rates!$E$6:$E$46,V173-5),0)</f>
        <v>0</v>
      </c>
      <c r="AF173" s="181">
        <f>IF(V173&gt;0,AE173*INDEX(Scope_Labor_Rates!$D$6:$D$46,V173-5)*AA173,0)</f>
        <v>0</v>
      </c>
      <c r="AG173" s="178">
        <f>IF(V173&gt;0,P173*INDEX(Scope_Labor_Rates!$G$6:$G$46,V173-5),0)</f>
        <v>0</v>
      </c>
      <c r="AH173" s="181">
        <f>IF(V173&gt;0,AG173*INDEX(Scope_Labor_Rates!$F$6:$F$46,V173-5)*AA173,0)</f>
        <v>0</v>
      </c>
      <c r="AI173" s="178">
        <f>IF(V173&gt;0,P173*INDEX(Scope_Labor_Rates!$I$6:$I$46,V173-5),0)</f>
        <v>0</v>
      </c>
      <c r="AJ173" s="181">
        <f>IF(V173&gt;0,AI173*INDEX(Scope_Labor_Rates!$H$6:$H$46,V173-5)*AA173,0)</f>
        <v>0</v>
      </c>
      <c r="AK173" s="178">
        <f>IF(V173&gt;0,P173*INDEX(Scope_Labor_Rates!$K$6:$K$46,V173-5),0)</f>
        <v>0</v>
      </c>
      <c r="AL173" s="181">
        <f>IF(V173&gt;0,AK173*INDEX(Scope_Labor_Rates!$J$6:$J$46,V173-5)*AA173,0)</f>
        <v>0</v>
      </c>
      <c r="AM173" s="178">
        <f>IF(V173&gt;0,P173*INDEX(Scope_Labor_Rates!$M$6:$M$46,V173-5),0)</f>
        <v>0</v>
      </c>
      <c r="AN173" s="178">
        <f>IF(V173&gt;0,AM173*INDEX(Scope_Labor_Rates!$L$6:$L$46,V173-5)*AA173,0)</f>
        <v>0</v>
      </c>
      <c r="AO173" s="178">
        <f>IF(V173&gt;0,P173*INDEX(Scope_Labor_Rates!$O$6:$O$46,V173-5)*AA173,0)</f>
        <v>0</v>
      </c>
      <c r="AP173" s="181">
        <f>IF(V173&gt;0,P173*INDEX(Scope_Labor_Rates!$Q$6:$Q$46,V173-5)*AA173,0)</f>
        <v>0</v>
      </c>
      <c r="AQ173" s="178">
        <f t="shared" si="22"/>
        <v>0</v>
      </c>
      <c r="AR173" s="178">
        <f t="shared" si="23"/>
        <v>0</v>
      </c>
      <c r="AS173" s="178">
        <f t="shared" si="24"/>
        <v>0</v>
      </c>
      <c r="AT173" s="178">
        <f t="shared" si="25"/>
        <v>0</v>
      </c>
      <c r="AU173">
        <f t="shared" si="26"/>
        <v>0</v>
      </c>
    </row>
    <row r="174" spans="1:47">
      <c r="A174" t="str">
        <f>IF(All_Tasks!A174="","",All_Tasks!A174)</f>
        <v/>
      </c>
      <c r="B174" t="str">
        <f>IF(All_Tasks!B174="","",All_Tasks!B174)</f>
        <v/>
      </c>
      <c r="C174" t="str">
        <f>IF(All_Tasks!C174="","",All_Tasks!C174)</f>
        <v/>
      </c>
      <c r="D174" t="str">
        <f>IF(All_Tasks!D174="","",All_Tasks!D174)</f>
        <v/>
      </c>
      <c r="E174" t="str">
        <f>IF(All_Tasks!V174&lt;&gt;"",All_Tasks!V174,IF(All_Tasks!E174&lt;&gt;"",All_Tasks!E174,""))</f>
        <v/>
      </c>
      <c r="F174" t="str">
        <f>IF(All_Tasks!F174="","",All_Tasks!F174)</f>
        <v/>
      </c>
      <c r="G174" t="str">
        <f>IF(All_Tasks!G174="","",All_Tasks!G174)</f>
        <v/>
      </c>
      <c r="H174" s="231" t="str">
        <f>IF(All_Tasks!H174="","",All_Tasks!H174)</f>
        <v/>
      </c>
      <c r="I174" t="str">
        <f>IF(All_Tasks!I174="","",All_Tasks!I174)</f>
        <v/>
      </c>
      <c r="J174" t="str">
        <f>IF(All_Tasks!J174="","",All_Tasks!J174)</f>
        <v/>
      </c>
      <c r="K174" t="str">
        <f>IF(All_Tasks!K174="","",All_Tasks!K174)</f>
        <v/>
      </c>
      <c r="L174" s="231" t="str">
        <f>IF(All_Tasks!L174="","",All_Tasks!L174)</f>
        <v/>
      </c>
      <c r="M174" t="str">
        <f>IF(All_Tasks!M174="","",All_Tasks!M174)</f>
        <v/>
      </c>
      <c r="N174" t="str">
        <f>IF(All_Tasks!N174="","",All_Tasks!N174)</f>
        <v/>
      </c>
      <c r="O174" t="str">
        <f>IF(All_Tasks!O174="","",All_Tasks!O174)</f>
        <v/>
      </c>
      <c r="P174" s="181">
        <f>IF(All_Tasks!P174="",0,All_Tasks!P174)</f>
        <v>0</v>
      </c>
      <c r="Q174" s="181">
        <f>IF(All_Tasks!Q174="",0,All_Tasks!Q174)</f>
        <v>0</v>
      </c>
      <c r="R174" s="181">
        <f>IF(All_Tasks!R174="",0,All_Tasks!R174)</f>
        <v>0</v>
      </c>
      <c r="S174" s="181" t="str">
        <f>IF(All_Tasks!S174="","",All_Tasks!S174)</f>
        <v/>
      </c>
      <c r="T174" t="str">
        <f>IF(All_Tasks!T174="","",All_Tasks!T174)</f>
        <v/>
      </c>
      <c r="U174" t="str">
        <f>IF(All_Tasks!U174="","",All_Tasks!U174)</f>
        <v/>
      </c>
      <c r="V174">
        <f>IF(A174="",0,IFERROR(MATCH(A174,Scope_Labor_Rates!$A$6:$A$46,0)+5,0))</f>
        <v>0</v>
      </c>
      <c r="W174" s="178">
        <f>IF(V174&gt;0,INDEX(Scope_Labor_Rates!$C$6:$C$46,V174-5),0)</f>
        <v>0</v>
      </c>
      <c r="X174" s="178">
        <f>IF(V174&gt;0,INDEX(Scope_Labor_Rates!$C$6:$C$46,V174-5),0)</f>
        <v>0</v>
      </c>
      <c r="Y174" s="180">
        <f>IF(V174&gt;0,INDEX(Scope_Labor_Rates!$S$6:$S$46,V174-5),0)</f>
        <v>0</v>
      </c>
      <c r="Z174" s="180">
        <f>IF(V174&gt;0,INDEX(Scope_Labor_Rates!$R$6:$R$46,V174-5),1)</f>
        <v>1</v>
      </c>
      <c r="AA174" s="231">
        <f t="shared" si="18"/>
        <v>0</v>
      </c>
      <c r="AB174" t="str">
        <f t="shared" si="19"/>
        <v/>
      </c>
      <c r="AC174" s="178" t="str">
        <f t="shared" si="20"/>
        <v/>
      </c>
      <c r="AD174" s="181">
        <f t="shared" si="21"/>
        <v>0</v>
      </c>
      <c r="AE174" s="178">
        <f>IF(V174&gt;0,P174*INDEX(Scope_Labor_Rates!$E$6:$E$46,V174-5),0)</f>
        <v>0</v>
      </c>
      <c r="AF174" s="181">
        <f>IF(V174&gt;0,AE174*INDEX(Scope_Labor_Rates!$D$6:$D$46,V174-5)*AA174,0)</f>
        <v>0</v>
      </c>
      <c r="AG174" s="178">
        <f>IF(V174&gt;0,P174*INDEX(Scope_Labor_Rates!$G$6:$G$46,V174-5),0)</f>
        <v>0</v>
      </c>
      <c r="AH174" s="181">
        <f>IF(V174&gt;0,AG174*INDEX(Scope_Labor_Rates!$F$6:$F$46,V174-5)*AA174,0)</f>
        <v>0</v>
      </c>
      <c r="AI174" s="178">
        <f>IF(V174&gt;0,P174*INDEX(Scope_Labor_Rates!$I$6:$I$46,V174-5),0)</f>
        <v>0</v>
      </c>
      <c r="AJ174" s="181">
        <f>IF(V174&gt;0,AI174*INDEX(Scope_Labor_Rates!$H$6:$H$46,V174-5)*AA174,0)</f>
        <v>0</v>
      </c>
      <c r="AK174" s="178">
        <f>IF(V174&gt;0,P174*INDEX(Scope_Labor_Rates!$K$6:$K$46,V174-5),0)</f>
        <v>0</v>
      </c>
      <c r="AL174" s="181">
        <f>IF(V174&gt;0,AK174*INDEX(Scope_Labor_Rates!$J$6:$J$46,V174-5)*AA174,0)</f>
        <v>0</v>
      </c>
      <c r="AM174" s="178">
        <f>IF(V174&gt;0,P174*INDEX(Scope_Labor_Rates!$M$6:$M$46,V174-5),0)</f>
        <v>0</v>
      </c>
      <c r="AN174" s="178">
        <f>IF(V174&gt;0,AM174*INDEX(Scope_Labor_Rates!$L$6:$L$46,V174-5)*AA174,0)</f>
        <v>0</v>
      </c>
      <c r="AO174" s="178">
        <f>IF(V174&gt;0,P174*INDEX(Scope_Labor_Rates!$O$6:$O$46,V174-5)*AA174,0)</f>
        <v>0</v>
      </c>
      <c r="AP174" s="181">
        <f>IF(V174&gt;0,P174*INDEX(Scope_Labor_Rates!$Q$6:$Q$46,V174-5)*AA174,0)</f>
        <v>0</v>
      </c>
      <c r="AQ174" s="178">
        <f t="shared" si="22"/>
        <v>0</v>
      </c>
      <c r="AR174" s="178">
        <f t="shared" si="23"/>
        <v>0</v>
      </c>
      <c r="AS174" s="178">
        <f t="shared" si="24"/>
        <v>0</v>
      </c>
      <c r="AT174" s="178">
        <f t="shared" si="25"/>
        <v>0</v>
      </c>
      <c r="AU174">
        <f t="shared" si="26"/>
        <v>0</v>
      </c>
    </row>
    <row r="175" spans="1:47">
      <c r="A175" t="str">
        <f>IF(All_Tasks!A175="","",All_Tasks!A175)</f>
        <v/>
      </c>
      <c r="B175" t="str">
        <f>IF(All_Tasks!B175="","",All_Tasks!B175)</f>
        <v/>
      </c>
      <c r="C175" t="str">
        <f>IF(All_Tasks!C175="","",All_Tasks!C175)</f>
        <v/>
      </c>
      <c r="D175" t="str">
        <f>IF(All_Tasks!D175="","",All_Tasks!D175)</f>
        <v/>
      </c>
      <c r="E175" t="str">
        <f>IF(All_Tasks!V175&lt;&gt;"",All_Tasks!V175,IF(All_Tasks!E175&lt;&gt;"",All_Tasks!E175,""))</f>
        <v/>
      </c>
      <c r="F175" t="str">
        <f>IF(All_Tasks!F175="","",All_Tasks!F175)</f>
        <v/>
      </c>
      <c r="G175" t="str">
        <f>IF(All_Tasks!G175="","",All_Tasks!G175)</f>
        <v/>
      </c>
      <c r="H175" s="231" t="str">
        <f>IF(All_Tasks!H175="","",All_Tasks!H175)</f>
        <v/>
      </c>
      <c r="I175" t="str">
        <f>IF(All_Tasks!I175="","",All_Tasks!I175)</f>
        <v/>
      </c>
      <c r="J175" t="str">
        <f>IF(All_Tasks!J175="","",All_Tasks!J175)</f>
        <v/>
      </c>
      <c r="K175" t="str">
        <f>IF(All_Tasks!K175="","",All_Tasks!K175)</f>
        <v/>
      </c>
      <c r="L175" s="231" t="str">
        <f>IF(All_Tasks!L175="","",All_Tasks!L175)</f>
        <v/>
      </c>
      <c r="M175" t="str">
        <f>IF(All_Tasks!M175="","",All_Tasks!M175)</f>
        <v/>
      </c>
      <c r="N175" t="str">
        <f>IF(All_Tasks!N175="","",All_Tasks!N175)</f>
        <v/>
      </c>
      <c r="O175" t="str">
        <f>IF(All_Tasks!O175="","",All_Tasks!O175)</f>
        <v/>
      </c>
      <c r="P175" s="181">
        <f>IF(All_Tasks!P175="",0,All_Tasks!P175)</f>
        <v>0</v>
      </c>
      <c r="Q175" s="181">
        <f>IF(All_Tasks!Q175="",0,All_Tasks!Q175)</f>
        <v>0</v>
      </c>
      <c r="R175" s="181">
        <f>IF(All_Tasks!R175="",0,All_Tasks!R175)</f>
        <v>0</v>
      </c>
      <c r="S175" s="181" t="str">
        <f>IF(All_Tasks!S175="","",All_Tasks!S175)</f>
        <v/>
      </c>
      <c r="T175" t="str">
        <f>IF(All_Tasks!T175="","",All_Tasks!T175)</f>
        <v/>
      </c>
      <c r="U175" t="str">
        <f>IF(All_Tasks!U175="","",All_Tasks!U175)</f>
        <v/>
      </c>
      <c r="V175">
        <f>IF(A175="",0,IFERROR(MATCH(A175,Scope_Labor_Rates!$A$6:$A$46,0)+5,0))</f>
        <v>0</v>
      </c>
      <c r="W175" s="178">
        <f>IF(V175&gt;0,INDEX(Scope_Labor_Rates!$C$6:$C$46,V175-5),0)</f>
        <v>0</v>
      </c>
      <c r="X175" s="178">
        <f>IF(V175&gt;0,INDEX(Scope_Labor_Rates!$C$6:$C$46,V175-5),0)</f>
        <v>0</v>
      </c>
      <c r="Y175" s="180">
        <f>IF(V175&gt;0,INDEX(Scope_Labor_Rates!$S$6:$S$46,V175-5),0)</f>
        <v>0</v>
      </c>
      <c r="Z175" s="180">
        <f>IF(V175&gt;0,INDEX(Scope_Labor_Rates!$R$6:$R$46,V175-5),1)</f>
        <v>1</v>
      </c>
      <c r="AA175" s="231">
        <f t="shared" si="18"/>
        <v>0</v>
      </c>
      <c r="AB175" t="str">
        <f t="shared" si="19"/>
        <v/>
      </c>
      <c r="AC175" s="178" t="str">
        <f t="shared" si="20"/>
        <v/>
      </c>
      <c r="AD175" s="181">
        <f t="shared" si="21"/>
        <v>0</v>
      </c>
      <c r="AE175" s="178">
        <f>IF(V175&gt;0,P175*INDEX(Scope_Labor_Rates!$E$6:$E$46,V175-5),0)</f>
        <v>0</v>
      </c>
      <c r="AF175" s="181">
        <f>IF(V175&gt;0,AE175*INDEX(Scope_Labor_Rates!$D$6:$D$46,V175-5)*AA175,0)</f>
        <v>0</v>
      </c>
      <c r="AG175" s="178">
        <f>IF(V175&gt;0,P175*INDEX(Scope_Labor_Rates!$G$6:$G$46,V175-5),0)</f>
        <v>0</v>
      </c>
      <c r="AH175" s="181">
        <f>IF(V175&gt;0,AG175*INDEX(Scope_Labor_Rates!$F$6:$F$46,V175-5)*AA175,0)</f>
        <v>0</v>
      </c>
      <c r="AI175" s="178">
        <f>IF(V175&gt;0,P175*INDEX(Scope_Labor_Rates!$I$6:$I$46,V175-5),0)</f>
        <v>0</v>
      </c>
      <c r="AJ175" s="181">
        <f>IF(V175&gt;0,AI175*INDEX(Scope_Labor_Rates!$H$6:$H$46,V175-5)*AA175,0)</f>
        <v>0</v>
      </c>
      <c r="AK175" s="178">
        <f>IF(V175&gt;0,P175*INDEX(Scope_Labor_Rates!$K$6:$K$46,V175-5),0)</f>
        <v>0</v>
      </c>
      <c r="AL175" s="181">
        <f>IF(V175&gt;0,AK175*INDEX(Scope_Labor_Rates!$J$6:$J$46,V175-5)*AA175,0)</f>
        <v>0</v>
      </c>
      <c r="AM175" s="178">
        <f>IF(V175&gt;0,P175*INDEX(Scope_Labor_Rates!$M$6:$M$46,V175-5),0)</f>
        <v>0</v>
      </c>
      <c r="AN175" s="178">
        <f>IF(V175&gt;0,AM175*INDEX(Scope_Labor_Rates!$L$6:$L$46,V175-5)*AA175,0)</f>
        <v>0</v>
      </c>
      <c r="AO175" s="178">
        <f>IF(V175&gt;0,P175*INDEX(Scope_Labor_Rates!$O$6:$O$46,V175-5)*AA175,0)</f>
        <v>0</v>
      </c>
      <c r="AP175" s="181">
        <f>IF(V175&gt;0,P175*INDEX(Scope_Labor_Rates!$Q$6:$Q$46,V175-5)*AA175,0)</f>
        <v>0</v>
      </c>
      <c r="AQ175" s="178">
        <f t="shared" si="22"/>
        <v>0</v>
      </c>
      <c r="AR175" s="178">
        <f t="shared" si="23"/>
        <v>0</v>
      </c>
      <c r="AS175" s="178">
        <f t="shared" si="24"/>
        <v>0</v>
      </c>
      <c r="AT175" s="178">
        <f t="shared" si="25"/>
        <v>0</v>
      </c>
      <c r="AU175">
        <f t="shared" si="26"/>
        <v>0</v>
      </c>
    </row>
    <row r="176" spans="1:47">
      <c r="A176" t="str">
        <f>IF(All_Tasks!A176="","",All_Tasks!A176)</f>
        <v/>
      </c>
      <c r="B176" t="str">
        <f>IF(All_Tasks!B176="","",All_Tasks!B176)</f>
        <v/>
      </c>
      <c r="C176" t="str">
        <f>IF(All_Tasks!C176="","",All_Tasks!C176)</f>
        <v/>
      </c>
      <c r="D176" t="str">
        <f>IF(All_Tasks!D176="","",All_Tasks!D176)</f>
        <v/>
      </c>
      <c r="E176" t="str">
        <f>IF(All_Tasks!V176&lt;&gt;"",All_Tasks!V176,IF(All_Tasks!E176&lt;&gt;"",All_Tasks!E176,""))</f>
        <v/>
      </c>
      <c r="F176" t="str">
        <f>IF(All_Tasks!F176="","",All_Tasks!F176)</f>
        <v/>
      </c>
      <c r="G176" t="str">
        <f>IF(All_Tasks!G176="","",All_Tasks!G176)</f>
        <v/>
      </c>
      <c r="H176" s="231" t="str">
        <f>IF(All_Tasks!H176="","",All_Tasks!H176)</f>
        <v/>
      </c>
      <c r="I176" t="str">
        <f>IF(All_Tasks!I176="","",All_Tasks!I176)</f>
        <v/>
      </c>
      <c r="J176" t="str">
        <f>IF(All_Tasks!J176="","",All_Tasks!J176)</f>
        <v/>
      </c>
      <c r="K176" t="str">
        <f>IF(All_Tasks!K176="","",All_Tasks!K176)</f>
        <v/>
      </c>
      <c r="L176" s="231" t="str">
        <f>IF(All_Tasks!L176="","",All_Tasks!L176)</f>
        <v/>
      </c>
      <c r="M176" t="str">
        <f>IF(All_Tasks!M176="","",All_Tasks!M176)</f>
        <v/>
      </c>
      <c r="N176" t="str">
        <f>IF(All_Tasks!N176="","",All_Tasks!N176)</f>
        <v/>
      </c>
      <c r="O176" t="str">
        <f>IF(All_Tasks!O176="","",All_Tasks!O176)</f>
        <v/>
      </c>
      <c r="P176" s="181">
        <f>IF(All_Tasks!P176="",0,All_Tasks!P176)</f>
        <v>0</v>
      </c>
      <c r="Q176" s="181">
        <f>IF(All_Tasks!Q176="",0,All_Tasks!Q176)</f>
        <v>0</v>
      </c>
      <c r="R176" s="181">
        <f>IF(All_Tasks!R176="",0,All_Tasks!R176)</f>
        <v>0</v>
      </c>
      <c r="S176" s="181" t="str">
        <f>IF(All_Tasks!S176="","",All_Tasks!S176)</f>
        <v/>
      </c>
      <c r="T176" t="str">
        <f>IF(All_Tasks!T176="","",All_Tasks!T176)</f>
        <v/>
      </c>
      <c r="U176" t="str">
        <f>IF(All_Tasks!U176="","",All_Tasks!U176)</f>
        <v/>
      </c>
      <c r="V176">
        <f>IF(A176="",0,IFERROR(MATCH(A176,Scope_Labor_Rates!$A$6:$A$46,0)+5,0))</f>
        <v>0</v>
      </c>
      <c r="W176" s="178">
        <f>IF(V176&gt;0,INDEX(Scope_Labor_Rates!$C$6:$C$46,V176-5),0)</f>
        <v>0</v>
      </c>
      <c r="X176" s="178">
        <f>IF(V176&gt;0,INDEX(Scope_Labor_Rates!$C$6:$C$46,V176-5),0)</f>
        <v>0</v>
      </c>
      <c r="Y176" s="180">
        <f>IF(V176&gt;0,INDEX(Scope_Labor_Rates!$S$6:$S$46,V176-5),0)</f>
        <v>0</v>
      </c>
      <c r="Z176" s="180">
        <f>IF(V176&gt;0,INDEX(Scope_Labor_Rates!$R$6:$R$46,V176-5),1)</f>
        <v>1</v>
      </c>
      <c r="AA176" s="231">
        <f t="shared" si="18"/>
        <v>0</v>
      </c>
      <c r="AB176" t="str">
        <f t="shared" si="19"/>
        <v/>
      </c>
      <c r="AC176" s="178" t="str">
        <f t="shared" si="20"/>
        <v/>
      </c>
      <c r="AD176" s="181">
        <f t="shared" si="21"/>
        <v>0</v>
      </c>
      <c r="AE176" s="178">
        <f>IF(V176&gt;0,P176*INDEX(Scope_Labor_Rates!$E$6:$E$46,V176-5),0)</f>
        <v>0</v>
      </c>
      <c r="AF176" s="181">
        <f>IF(V176&gt;0,AE176*INDEX(Scope_Labor_Rates!$D$6:$D$46,V176-5)*AA176,0)</f>
        <v>0</v>
      </c>
      <c r="AG176" s="178">
        <f>IF(V176&gt;0,P176*INDEX(Scope_Labor_Rates!$G$6:$G$46,V176-5),0)</f>
        <v>0</v>
      </c>
      <c r="AH176" s="181">
        <f>IF(V176&gt;0,AG176*INDEX(Scope_Labor_Rates!$F$6:$F$46,V176-5)*AA176,0)</f>
        <v>0</v>
      </c>
      <c r="AI176" s="178">
        <f>IF(V176&gt;0,P176*INDEX(Scope_Labor_Rates!$I$6:$I$46,V176-5),0)</f>
        <v>0</v>
      </c>
      <c r="AJ176" s="181">
        <f>IF(V176&gt;0,AI176*INDEX(Scope_Labor_Rates!$H$6:$H$46,V176-5)*AA176,0)</f>
        <v>0</v>
      </c>
      <c r="AK176" s="178">
        <f>IF(V176&gt;0,P176*INDEX(Scope_Labor_Rates!$K$6:$K$46,V176-5),0)</f>
        <v>0</v>
      </c>
      <c r="AL176" s="181">
        <f>IF(V176&gt;0,AK176*INDEX(Scope_Labor_Rates!$J$6:$J$46,V176-5)*AA176,0)</f>
        <v>0</v>
      </c>
      <c r="AM176" s="178">
        <f>IF(V176&gt;0,P176*INDEX(Scope_Labor_Rates!$M$6:$M$46,V176-5),0)</f>
        <v>0</v>
      </c>
      <c r="AN176" s="178">
        <f>IF(V176&gt;0,AM176*INDEX(Scope_Labor_Rates!$L$6:$L$46,V176-5)*AA176,0)</f>
        <v>0</v>
      </c>
      <c r="AO176" s="178">
        <f>IF(V176&gt;0,P176*INDEX(Scope_Labor_Rates!$O$6:$O$46,V176-5)*AA176,0)</f>
        <v>0</v>
      </c>
      <c r="AP176" s="181">
        <f>IF(V176&gt;0,P176*INDEX(Scope_Labor_Rates!$Q$6:$Q$46,V176-5)*AA176,0)</f>
        <v>0</v>
      </c>
      <c r="AQ176" s="178">
        <f t="shared" si="22"/>
        <v>0</v>
      </c>
      <c r="AR176" s="178">
        <f t="shared" si="23"/>
        <v>0</v>
      </c>
      <c r="AS176" s="178">
        <f t="shared" si="24"/>
        <v>0</v>
      </c>
      <c r="AT176" s="178">
        <f t="shared" si="25"/>
        <v>0</v>
      </c>
      <c r="AU176">
        <f t="shared" si="26"/>
        <v>0</v>
      </c>
    </row>
    <row r="177" spans="1:47">
      <c r="A177" t="str">
        <f>IF(All_Tasks!A177="","",All_Tasks!A177)</f>
        <v/>
      </c>
      <c r="B177" t="str">
        <f>IF(All_Tasks!B177="","",All_Tasks!B177)</f>
        <v/>
      </c>
      <c r="C177" t="str">
        <f>IF(All_Tasks!C177="","",All_Tasks!C177)</f>
        <v/>
      </c>
      <c r="D177" t="str">
        <f>IF(All_Tasks!D177="","",All_Tasks!D177)</f>
        <v/>
      </c>
      <c r="E177" t="str">
        <f>IF(All_Tasks!V177&lt;&gt;"",All_Tasks!V177,IF(All_Tasks!E177&lt;&gt;"",All_Tasks!E177,""))</f>
        <v/>
      </c>
      <c r="F177" t="str">
        <f>IF(All_Tasks!F177="","",All_Tasks!F177)</f>
        <v/>
      </c>
      <c r="G177" t="str">
        <f>IF(All_Tasks!G177="","",All_Tasks!G177)</f>
        <v/>
      </c>
      <c r="H177" s="231" t="str">
        <f>IF(All_Tasks!H177="","",All_Tasks!H177)</f>
        <v/>
      </c>
      <c r="I177" t="str">
        <f>IF(All_Tasks!I177="","",All_Tasks!I177)</f>
        <v/>
      </c>
      <c r="J177" t="str">
        <f>IF(All_Tasks!J177="","",All_Tasks!J177)</f>
        <v/>
      </c>
      <c r="K177" t="str">
        <f>IF(All_Tasks!K177="","",All_Tasks!K177)</f>
        <v/>
      </c>
      <c r="L177" s="231" t="str">
        <f>IF(All_Tasks!L177="","",All_Tasks!L177)</f>
        <v/>
      </c>
      <c r="M177" t="str">
        <f>IF(All_Tasks!M177="","",All_Tasks!M177)</f>
        <v/>
      </c>
      <c r="N177" t="str">
        <f>IF(All_Tasks!N177="","",All_Tasks!N177)</f>
        <v/>
      </c>
      <c r="O177" t="str">
        <f>IF(All_Tasks!O177="","",All_Tasks!O177)</f>
        <v/>
      </c>
      <c r="P177" s="181">
        <f>IF(All_Tasks!P177="",0,All_Tasks!P177)</f>
        <v>0</v>
      </c>
      <c r="Q177" s="181">
        <f>IF(All_Tasks!Q177="",0,All_Tasks!Q177)</f>
        <v>0</v>
      </c>
      <c r="R177" s="181">
        <f>IF(All_Tasks!R177="",0,All_Tasks!R177)</f>
        <v>0</v>
      </c>
      <c r="S177" s="181" t="str">
        <f>IF(All_Tasks!S177="","",All_Tasks!S177)</f>
        <v/>
      </c>
      <c r="T177" t="str">
        <f>IF(All_Tasks!T177="","",All_Tasks!T177)</f>
        <v/>
      </c>
      <c r="U177" t="str">
        <f>IF(All_Tasks!U177="","",All_Tasks!U177)</f>
        <v/>
      </c>
      <c r="V177">
        <f>IF(A177="",0,IFERROR(MATCH(A177,Scope_Labor_Rates!$A$6:$A$46,0)+5,0))</f>
        <v>0</v>
      </c>
      <c r="W177" s="178">
        <f>IF(V177&gt;0,INDEX(Scope_Labor_Rates!$C$6:$C$46,V177-5),0)</f>
        <v>0</v>
      </c>
      <c r="X177" s="178">
        <f>IF(V177&gt;0,INDEX(Scope_Labor_Rates!$C$6:$C$46,V177-5),0)</f>
        <v>0</v>
      </c>
      <c r="Y177" s="180">
        <f>IF(V177&gt;0,INDEX(Scope_Labor_Rates!$S$6:$S$46,V177-5),0)</f>
        <v>0</v>
      </c>
      <c r="Z177" s="180">
        <f>IF(V177&gt;0,INDEX(Scope_Labor_Rates!$R$6:$R$46,V177-5),1)</f>
        <v>1</v>
      </c>
      <c r="AA177" s="231">
        <f t="shared" si="18"/>
        <v>0</v>
      </c>
      <c r="AB177" t="str">
        <f t="shared" si="19"/>
        <v/>
      </c>
      <c r="AC177" s="178" t="str">
        <f t="shared" si="20"/>
        <v/>
      </c>
      <c r="AD177" s="181">
        <f t="shared" si="21"/>
        <v>0</v>
      </c>
      <c r="AE177" s="178">
        <f>IF(V177&gt;0,P177*INDEX(Scope_Labor_Rates!$E$6:$E$46,V177-5),0)</f>
        <v>0</v>
      </c>
      <c r="AF177" s="181">
        <f>IF(V177&gt;0,AE177*INDEX(Scope_Labor_Rates!$D$6:$D$46,V177-5)*AA177,0)</f>
        <v>0</v>
      </c>
      <c r="AG177" s="178">
        <f>IF(V177&gt;0,P177*INDEX(Scope_Labor_Rates!$G$6:$G$46,V177-5),0)</f>
        <v>0</v>
      </c>
      <c r="AH177" s="181">
        <f>IF(V177&gt;0,AG177*INDEX(Scope_Labor_Rates!$F$6:$F$46,V177-5)*AA177,0)</f>
        <v>0</v>
      </c>
      <c r="AI177" s="178">
        <f>IF(V177&gt;0,P177*INDEX(Scope_Labor_Rates!$I$6:$I$46,V177-5),0)</f>
        <v>0</v>
      </c>
      <c r="AJ177" s="181">
        <f>IF(V177&gt;0,AI177*INDEX(Scope_Labor_Rates!$H$6:$H$46,V177-5)*AA177,0)</f>
        <v>0</v>
      </c>
      <c r="AK177" s="178">
        <f>IF(V177&gt;0,P177*INDEX(Scope_Labor_Rates!$K$6:$K$46,V177-5),0)</f>
        <v>0</v>
      </c>
      <c r="AL177" s="181">
        <f>IF(V177&gt;0,AK177*INDEX(Scope_Labor_Rates!$J$6:$J$46,V177-5)*AA177,0)</f>
        <v>0</v>
      </c>
      <c r="AM177" s="178">
        <f>IF(V177&gt;0,P177*INDEX(Scope_Labor_Rates!$M$6:$M$46,V177-5),0)</f>
        <v>0</v>
      </c>
      <c r="AN177" s="178">
        <f>IF(V177&gt;0,AM177*INDEX(Scope_Labor_Rates!$L$6:$L$46,V177-5)*AA177,0)</f>
        <v>0</v>
      </c>
      <c r="AO177" s="178">
        <f>IF(V177&gt;0,P177*INDEX(Scope_Labor_Rates!$O$6:$O$46,V177-5)*AA177,0)</f>
        <v>0</v>
      </c>
      <c r="AP177" s="181">
        <f>IF(V177&gt;0,P177*INDEX(Scope_Labor_Rates!$Q$6:$Q$46,V177-5)*AA177,0)</f>
        <v>0</v>
      </c>
      <c r="AQ177" s="178">
        <f t="shared" si="22"/>
        <v>0</v>
      </c>
      <c r="AR177" s="178">
        <f t="shared" si="23"/>
        <v>0</v>
      </c>
      <c r="AS177" s="178">
        <f t="shared" si="24"/>
        <v>0</v>
      </c>
      <c r="AT177" s="178">
        <f t="shared" si="25"/>
        <v>0</v>
      </c>
      <c r="AU177">
        <f t="shared" si="26"/>
        <v>0</v>
      </c>
    </row>
    <row r="178" spans="1:47">
      <c r="A178" t="str">
        <f>IF(All_Tasks!A178="","",All_Tasks!A178)</f>
        <v/>
      </c>
      <c r="B178" t="str">
        <f>IF(All_Tasks!B178="","",All_Tasks!B178)</f>
        <v/>
      </c>
      <c r="C178" t="str">
        <f>IF(All_Tasks!C178="","",All_Tasks!C178)</f>
        <v/>
      </c>
      <c r="D178" t="str">
        <f>IF(All_Tasks!D178="","",All_Tasks!D178)</f>
        <v/>
      </c>
      <c r="E178" t="str">
        <f>IF(All_Tasks!V178&lt;&gt;"",All_Tasks!V178,IF(All_Tasks!E178&lt;&gt;"",All_Tasks!E178,""))</f>
        <v/>
      </c>
      <c r="F178" t="str">
        <f>IF(All_Tasks!F178="","",All_Tasks!F178)</f>
        <v/>
      </c>
      <c r="G178" t="str">
        <f>IF(All_Tasks!G178="","",All_Tasks!G178)</f>
        <v/>
      </c>
      <c r="H178" s="231" t="str">
        <f>IF(All_Tasks!H178="","",All_Tasks!H178)</f>
        <v/>
      </c>
      <c r="I178" t="str">
        <f>IF(All_Tasks!I178="","",All_Tasks!I178)</f>
        <v/>
      </c>
      <c r="J178" t="str">
        <f>IF(All_Tasks!J178="","",All_Tasks!J178)</f>
        <v/>
      </c>
      <c r="K178" t="str">
        <f>IF(All_Tasks!K178="","",All_Tasks!K178)</f>
        <v/>
      </c>
      <c r="L178" s="231" t="str">
        <f>IF(All_Tasks!L178="","",All_Tasks!L178)</f>
        <v/>
      </c>
      <c r="M178" t="str">
        <f>IF(All_Tasks!M178="","",All_Tasks!M178)</f>
        <v/>
      </c>
      <c r="N178" t="str">
        <f>IF(All_Tasks!N178="","",All_Tasks!N178)</f>
        <v/>
      </c>
      <c r="O178" t="str">
        <f>IF(All_Tasks!O178="","",All_Tasks!O178)</f>
        <v/>
      </c>
      <c r="P178" s="181">
        <f>IF(All_Tasks!P178="",0,All_Tasks!P178)</f>
        <v>0</v>
      </c>
      <c r="Q178" s="181">
        <f>IF(All_Tasks!Q178="",0,All_Tasks!Q178)</f>
        <v>0</v>
      </c>
      <c r="R178" s="181">
        <f>IF(All_Tasks!R178="",0,All_Tasks!R178)</f>
        <v>0</v>
      </c>
      <c r="S178" s="181" t="str">
        <f>IF(All_Tasks!S178="","",All_Tasks!S178)</f>
        <v/>
      </c>
      <c r="T178" t="str">
        <f>IF(All_Tasks!T178="","",All_Tasks!T178)</f>
        <v/>
      </c>
      <c r="U178" t="str">
        <f>IF(All_Tasks!U178="","",All_Tasks!U178)</f>
        <v/>
      </c>
      <c r="V178">
        <f>IF(A178="",0,IFERROR(MATCH(A178,Scope_Labor_Rates!$A$6:$A$46,0)+5,0))</f>
        <v>0</v>
      </c>
      <c r="W178" s="178">
        <f>IF(V178&gt;0,INDEX(Scope_Labor_Rates!$C$6:$C$46,V178-5),0)</f>
        <v>0</v>
      </c>
      <c r="X178" s="178">
        <f>IF(V178&gt;0,INDEX(Scope_Labor_Rates!$C$6:$C$46,V178-5),0)</f>
        <v>0</v>
      </c>
      <c r="Y178" s="180">
        <f>IF(V178&gt;0,INDEX(Scope_Labor_Rates!$S$6:$S$46,V178-5),0)</f>
        <v>0</v>
      </c>
      <c r="Z178" s="180">
        <f>IF(V178&gt;0,INDEX(Scope_Labor_Rates!$R$6:$R$46,V178-5),1)</f>
        <v>1</v>
      </c>
      <c r="AA178" s="231">
        <f t="shared" si="18"/>
        <v>0</v>
      </c>
      <c r="AB178" t="str">
        <f t="shared" si="19"/>
        <v/>
      </c>
      <c r="AC178" s="178" t="str">
        <f t="shared" si="20"/>
        <v/>
      </c>
      <c r="AD178" s="181">
        <f t="shared" si="21"/>
        <v>0</v>
      </c>
      <c r="AE178" s="178">
        <f>IF(V178&gt;0,P178*INDEX(Scope_Labor_Rates!$E$6:$E$46,V178-5),0)</f>
        <v>0</v>
      </c>
      <c r="AF178" s="181">
        <f>IF(V178&gt;0,AE178*INDEX(Scope_Labor_Rates!$D$6:$D$46,V178-5)*AA178,0)</f>
        <v>0</v>
      </c>
      <c r="AG178" s="178">
        <f>IF(V178&gt;0,P178*INDEX(Scope_Labor_Rates!$G$6:$G$46,V178-5),0)</f>
        <v>0</v>
      </c>
      <c r="AH178" s="181">
        <f>IF(V178&gt;0,AG178*INDEX(Scope_Labor_Rates!$F$6:$F$46,V178-5)*AA178,0)</f>
        <v>0</v>
      </c>
      <c r="AI178" s="178">
        <f>IF(V178&gt;0,P178*INDEX(Scope_Labor_Rates!$I$6:$I$46,V178-5),0)</f>
        <v>0</v>
      </c>
      <c r="AJ178" s="181">
        <f>IF(V178&gt;0,AI178*INDEX(Scope_Labor_Rates!$H$6:$H$46,V178-5)*AA178,0)</f>
        <v>0</v>
      </c>
      <c r="AK178" s="178">
        <f>IF(V178&gt;0,P178*INDEX(Scope_Labor_Rates!$K$6:$K$46,V178-5),0)</f>
        <v>0</v>
      </c>
      <c r="AL178" s="181">
        <f>IF(V178&gt;0,AK178*INDEX(Scope_Labor_Rates!$J$6:$J$46,V178-5)*AA178,0)</f>
        <v>0</v>
      </c>
      <c r="AM178" s="178">
        <f>IF(V178&gt;0,P178*INDEX(Scope_Labor_Rates!$M$6:$M$46,V178-5),0)</f>
        <v>0</v>
      </c>
      <c r="AN178" s="178">
        <f>IF(V178&gt;0,AM178*INDEX(Scope_Labor_Rates!$L$6:$L$46,V178-5)*AA178,0)</f>
        <v>0</v>
      </c>
      <c r="AO178" s="178">
        <f>IF(V178&gt;0,P178*INDEX(Scope_Labor_Rates!$O$6:$O$46,V178-5)*AA178,0)</f>
        <v>0</v>
      </c>
      <c r="AP178" s="181">
        <f>IF(V178&gt;0,P178*INDEX(Scope_Labor_Rates!$Q$6:$Q$46,V178-5)*AA178,0)</f>
        <v>0</v>
      </c>
      <c r="AQ178" s="178">
        <f t="shared" si="22"/>
        <v>0</v>
      </c>
      <c r="AR178" s="178">
        <f t="shared" si="23"/>
        <v>0</v>
      </c>
      <c r="AS178" s="178">
        <f t="shared" si="24"/>
        <v>0</v>
      </c>
      <c r="AT178" s="178">
        <f t="shared" si="25"/>
        <v>0</v>
      </c>
      <c r="AU178">
        <f t="shared" si="26"/>
        <v>0</v>
      </c>
    </row>
    <row r="179" spans="1:47">
      <c r="A179" t="str">
        <f>IF(All_Tasks!A179="","",All_Tasks!A179)</f>
        <v/>
      </c>
      <c r="B179" t="str">
        <f>IF(All_Tasks!B179="","",All_Tasks!B179)</f>
        <v/>
      </c>
      <c r="C179" t="str">
        <f>IF(All_Tasks!C179="","",All_Tasks!C179)</f>
        <v/>
      </c>
      <c r="D179" t="str">
        <f>IF(All_Tasks!D179="","",All_Tasks!D179)</f>
        <v/>
      </c>
      <c r="E179" t="str">
        <f>IF(All_Tasks!V179&lt;&gt;"",All_Tasks!V179,IF(All_Tasks!E179&lt;&gt;"",All_Tasks!E179,""))</f>
        <v/>
      </c>
      <c r="F179" t="str">
        <f>IF(All_Tasks!F179="","",All_Tasks!F179)</f>
        <v/>
      </c>
      <c r="G179" t="str">
        <f>IF(All_Tasks!G179="","",All_Tasks!G179)</f>
        <v/>
      </c>
      <c r="H179" s="231" t="str">
        <f>IF(All_Tasks!H179="","",All_Tasks!H179)</f>
        <v/>
      </c>
      <c r="I179" t="str">
        <f>IF(All_Tasks!I179="","",All_Tasks!I179)</f>
        <v/>
      </c>
      <c r="J179" t="str">
        <f>IF(All_Tasks!J179="","",All_Tasks!J179)</f>
        <v/>
      </c>
      <c r="K179" t="str">
        <f>IF(All_Tasks!K179="","",All_Tasks!K179)</f>
        <v/>
      </c>
      <c r="L179" s="231" t="str">
        <f>IF(All_Tasks!L179="","",All_Tasks!L179)</f>
        <v/>
      </c>
      <c r="M179" t="str">
        <f>IF(All_Tasks!M179="","",All_Tasks!M179)</f>
        <v/>
      </c>
      <c r="N179" t="str">
        <f>IF(All_Tasks!N179="","",All_Tasks!N179)</f>
        <v/>
      </c>
      <c r="O179" t="str">
        <f>IF(All_Tasks!O179="","",All_Tasks!O179)</f>
        <v/>
      </c>
      <c r="P179" s="181">
        <f>IF(All_Tasks!P179="",0,All_Tasks!P179)</f>
        <v>0</v>
      </c>
      <c r="Q179" s="181">
        <f>IF(All_Tasks!Q179="",0,All_Tasks!Q179)</f>
        <v>0</v>
      </c>
      <c r="R179" s="181">
        <f>IF(All_Tasks!R179="",0,All_Tasks!R179)</f>
        <v>0</v>
      </c>
      <c r="S179" s="181" t="str">
        <f>IF(All_Tasks!S179="","",All_Tasks!S179)</f>
        <v/>
      </c>
      <c r="T179" t="str">
        <f>IF(All_Tasks!T179="","",All_Tasks!T179)</f>
        <v/>
      </c>
      <c r="U179" t="str">
        <f>IF(All_Tasks!U179="","",All_Tasks!U179)</f>
        <v/>
      </c>
      <c r="V179">
        <f>IF(A179="",0,IFERROR(MATCH(A179,Scope_Labor_Rates!$A$6:$A$46,0)+5,0))</f>
        <v>0</v>
      </c>
      <c r="W179" s="178">
        <f>IF(V179&gt;0,INDEX(Scope_Labor_Rates!$C$6:$C$46,V179-5),0)</f>
        <v>0</v>
      </c>
      <c r="X179" s="178">
        <f>IF(V179&gt;0,INDEX(Scope_Labor_Rates!$C$6:$C$46,V179-5),0)</f>
        <v>0</v>
      </c>
      <c r="Y179" s="180">
        <f>IF(V179&gt;0,INDEX(Scope_Labor_Rates!$S$6:$S$46,V179-5),0)</f>
        <v>0</v>
      </c>
      <c r="Z179" s="180">
        <f>IF(V179&gt;0,INDEX(Scope_Labor_Rates!$R$6:$R$46,V179-5),1)</f>
        <v>1</v>
      </c>
      <c r="AA179" s="231">
        <f t="shared" si="18"/>
        <v>0</v>
      </c>
      <c r="AB179" t="str">
        <f t="shared" si="19"/>
        <v/>
      </c>
      <c r="AC179" s="178" t="str">
        <f t="shared" si="20"/>
        <v/>
      </c>
      <c r="AD179" s="181">
        <f t="shared" si="21"/>
        <v>0</v>
      </c>
      <c r="AE179" s="178">
        <f>IF(V179&gt;0,P179*INDEX(Scope_Labor_Rates!$E$6:$E$46,V179-5),0)</f>
        <v>0</v>
      </c>
      <c r="AF179" s="181">
        <f>IF(V179&gt;0,AE179*INDEX(Scope_Labor_Rates!$D$6:$D$46,V179-5)*AA179,0)</f>
        <v>0</v>
      </c>
      <c r="AG179" s="178">
        <f>IF(V179&gt;0,P179*INDEX(Scope_Labor_Rates!$G$6:$G$46,V179-5),0)</f>
        <v>0</v>
      </c>
      <c r="AH179" s="181">
        <f>IF(V179&gt;0,AG179*INDEX(Scope_Labor_Rates!$F$6:$F$46,V179-5)*AA179,0)</f>
        <v>0</v>
      </c>
      <c r="AI179" s="178">
        <f>IF(V179&gt;0,P179*INDEX(Scope_Labor_Rates!$I$6:$I$46,V179-5),0)</f>
        <v>0</v>
      </c>
      <c r="AJ179" s="181">
        <f>IF(V179&gt;0,AI179*INDEX(Scope_Labor_Rates!$H$6:$H$46,V179-5)*AA179,0)</f>
        <v>0</v>
      </c>
      <c r="AK179" s="178">
        <f>IF(V179&gt;0,P179*INDEX(Scope_Labor_Rates!$K$6:$K$46,V179-5),0)</f>
        <v>0</v>
      </c>
      <c r="AL179" s="181">
        <f>IF(V179&gt;0,AK179*INDEX(Scope_Labor_Rates!$J$6:$J$46,V179-5)*AA179,0)</f>
        <v>0</v>
      </c>
      <c r="AM179" s="178">
        <f>IF(V179&gt;0,P179*INDEX(Scope_Labor_Rates!$M$6:$M$46,V179-5),0)</f>
        <v>0</v>
      </c>
      <c r="AN179" s="178">
        <f>IF(V179&gt;0,AM179*INDEX(Scope_Labor_Rates!$L$6:$L$46,V179-5)*AA179,0)</f>
        <v>0</v>
      </c>
      <c r="AO179" s="178">
        <f>IF(V179&gt;0,P179*INDEX(Scope_Labor_Rates!$O$6:$O$46,V179-5)*AA179,0)</f>
        <v>0</v>
      </c>
      <c r="AP179" s="181">
        <f>IF(V179&gt;0,P179*INDEX(Scope_Labor_Rates!$Q$6:$Q$46,V179-5)*AA179,0)</f>
        <v>0</v>
      </c>
      <c r="AQ179" s="178">
        <f t="shared" si="22"/>
        <v>0</v>
      </c>
      <c r="AR179" s="178">
        <f t="shared" si="23"/>
        <v>0</v>
      </c>
      <c r="AS179" s="178">
        <f t="shared" si="24"/>
        <v>0</v>
      </c>
      <c r="AT179" s="178">
        <f t="shared" si="25"/>
        <v>0</v>
      </c>
      <c r="AU179">
        <f t="shared" si="26"/>
        <v>0</v>
      </c>
    </row>
    <row r="180" spans="1:47">
      <c r="A180" t="str">
        <f>IF(All_Tasks!A180="","",All_Tasks!A180)</f>
        <v/>
      </c>
      <c r="B180" t="str">
        <f>IF(All_Tasks!B180="","",All_Tasks!B180)</f>
        <v/>
      </c>
      <c r="C180" t="str">
        <f>IF(All_Tasks!C180="","",All_Tasks!C180)</f>
        <v/>
      </c>
      <c r="D180" t="str">
        <f>IF(All_Tasks!D180="","",All_Tasks!D180)</f>
        <v/>
      </c>
      <c r="E180" t="str">
        <f>IF(All_Tasks!V180&lt;&gt;"",All_Tasks!V180,IF(All_Tasks!E180&lt;&gt;"",All_Tasks!E180,""))</f>
        <v/>
      </c>
      <c r="F180" t="str">
        <f>IF(All_Tasks!F180="","",All_Tasks!F180)</f>
        <v/>
      </c>
      <c r="G180" t="str">
        <f>IF(All_Tasks!G180="","",All_Tasks!G180)</f>
        <v/>
      </c>
      <c r="H180" s="231" t="str">
        <f>IF(All_Tasks!H180="","",All_Tasks!H180)</f>
        <v/>
      </c>
      <c r="I180" t="str">
        <f>IF(All_Tasks!I180="","",All_Tasks!I180)</f>
        <v/>
      </c>
      <c r="J180" t="str">
        <f>IF(All_Tasks!J180="","",All_Tasks!J180)</f>
        <v/>
      </c>
      <c r="K180" t="str">
        <f>IF(All_Tasks!K180="","",All_Tasks!K180)</f>
        <v/>
      </c>
      <c r="L180" s="231" t="str">
        <f>IF(All_Tasks!L180="","",All_Tasks!L180)</f>
        <v/>
      </c>
      <c r="M180" t="str">
        <f>IF(All_Tasks!M180="","",All_Tasks!M180)</f>
        <v/>
      </c>
      <c r="N180" t="str">
        <f>IF(All_Tasks!N180="","",All_Tasks!N180)</f>
        <v/>
      </c>
      <c r="O180" t="str">
        <f>IF(All_Tasks!O180="","",All_Tasks!O180)</f>
        <v/>
      </c>
      <c r="P180" s="181">
        <f>IF(All_Tasks!P180="",0,All_Tasks!P180)</f>
        <v>0</v>
      </c>
      <c r="Q180" s="181">
        <f>IF(All_Tasks!Q180="",0,All_Tasks!Q180)</f>
        <v>0</v>
      </c>
      <c r="R180" s="181">
        <f>IF(All_Tasks!R180="",0,All_Tasks!R180)</f>
        <v>0</v>
      </c>
      <c r="S180" s="181" t="str">
        <f>IF(All_Tasks!S180="","",All_Tasks!S180)</f>
        <v/>
      </c>
      <c r="T180" t="str">
        <f>IF(All_Tasks!T180="","",All_Tasks!T180)</f>
        <v/>
      </c>
      <c r="U180" t="str">
        <f>IF(All_Tasks!U180="","",All_Tasks!U180)</f>
        <v/>
      </c>
      <c r="V180">
        <f>IF(A180="",0,IFERROR(MATCH(A180,Scope_Labor_Rates!$A$6:$A$46,0)+5,0))</f>
        <v>0</v>
      </c>
      <c r="W180" s="178">
        <f>IF(V180&gt;0,INDEX(Scope_Labor_Rates!$C$6:$C$46,V180-5),0)</f>
        <v>0</v>
      </c>
      <c r="X180" s="178">
        <f>IF(V180&gt;0,INDEX(Scope_Labor_Rates!$C$6:$C$46,V180-5),0)</f>
        <v>0</v>
      </c>
      <c r="Y180" s="180">
        <f>IF(V180&gt;0,INDEX(Scope_Labor_Rates!$S$6:$S$46,V180-5),0)</f>
        <v>0</v>
      </c>
      <c r="Z180" s="180">
        <f>IF(V180&gt;0,INDEX(Scope_Labor_Rates!$R$6:$R$46,V180-5),1)</f>
        <v>1</v>
      </c>
      <c r="AA180" s="231">
        <f t="shared" si="18"/>
        <v>0</v>
      </c>
      <c r="AB180" t="str">
        <f t="shared" si="19"/>
        <v/>
      </c>
      <c r="AC180" s="178" t="str">
        <f t="shared" si="20"/>
        <v/>
      </c>
      <c r="AD180" s="181">
        <f t="shared" si="21"/>
        <v>0</v>
      </c>
      <c r="AE180" s="178">
        <f>IF(V180&gt;0,P180*INDEX(Scope_Labor_Rates!$E$6:$E$46,V180-5),0)</f>
        <v>0</v>
      </c>
      <c r="AF180" s="181">
        <f>IF(V180&gt;0,AE180*INDEX(Scope_Labor_Rates!$D$6:$D$46,V180-5)*AA180,0)</f>
        <v>0</v>
      </c>
      <c r="AG180" s="178">
        <f>IF(V180&gt;0,P180*INDEX(Scope_Labor_Rates!$G$6:$G$46,V180-5),0)</f>
        <v>0</v>
      </c>
      <c r="AH180" s="181">
        <f>IF(V180&gt;0,AG180*INDEX(Scope_Labor_Rates!$F$6:$F$46,V180-5)*AA180,0)</f>
        <v>0</v>
      </c>
      <c r="AI180" s="178">
        <f>IF(V180&gt;0,P180*INDEX(Scope_Labor_Rates!$I$6:$I$46,V180-5),0)</f>
        <v>0</v>
      </c>
      <c r="AJ180" s="181">
        <f>IF(V180&gt;0,AI180*INDEX(Scope_Labor_Rates!$H$6:$H$46,V180-5)*AA180,0)</f>
        <v>0</v>
      </c>
      <c r="AK180" s="178">
        <f>IF(V180&gt;0,P180*INDEX(Scope_Labor_Rates!$K$6:$K$46,V180-5),0)</f>
        <v>0</v>
      </c>
      <c r="AL180" s="181">
        <f>IF(V180&gt;0,AK180*INDEX(Scope_Labor_Rates!$J$6:$J$46,V180-5)*AA180,0)</f>
        <v>0</v>
      </c>
      <c r="AM180" s="178">
        <f>IF(V180&gt;0,P180*INDEX(Scope_Labor_Rates!$M$6:$M$46,V180-5),0)</f>
        <v>0</v>
      </c>
      <c r="AN180" s="178">
        <f>IF(V180&gt;0,AM180*INDEX(Scope_Labor_Rates!$L$6:$L$46,V180-5)*AA180,0)</f>
        <v>0</v>
      </c>
      <c r="AO180" s="178">
        <f>IF(V180&gt;0,P180*INDEX(Scope_Labor_Rates!$O$6:$O$46,V180-5)*AA180,0)</f>
        <v>0</v>
      </c>
      <c r="AP180" s="181">
        <f>IF(V180&gt;0,P180*INDEX(Scope_Labor_Rates!$Q$6:$Q$46,V180-5)*AA180,0)</f>
        <v>0</v>
      </c>
      <c r="AQ180" s="178">
        <f t="shared" si="22"/>
        <v>0</v>
      </c>
      <c r="AR180" s="178">
        <f t="shared" si="23"/>
        <v>0</v>
      </c>
      <c r="AS180" s="178">
        <f t="shared" si="24"/>
        <v>0</v>
      </c>
      <c r="AT180" s="178">
        <f t="shared" si="25"/>
        <v>0</v>
      </c>
      <c r="AU180">
        <f t="shared" si="26"/>
        <v>0</v>
      </c>
    </row>
    <row r="181" spans="1:47">
      <c r="A181" t="str">
        <f>IF(All_Tasks!A181="","",All_Tasks!A181)</f>
        <v/>
      </c>
      <c r="B181" t="str">
        <f>IF(All_Tasks!B181="","",All_Tasks!B181)</f>
        <v/>
      </c>
      <c r="C181" t="str">
        <f>IF(All_Tasks!C181="","",All_Tasks!C181)</f>
        <v/>
      </c>
      <c r="D181" t="str">
        <f>IF(All_Tasks!D181="","",All_Tasks!D181)</f>
        <v/>
      </c>
      <c r="E181" t="str">
        <f>IF(All_Tasks!V181&lt;&gt;"",All_Tasks!V181,IF(All_Tasks!E181&lt;&gt;"",All_Tasks!E181,""))</f>
        <v/>
      </c>
      <c r="F181" t="str">
        <f>IF(All_Tasks!F181="","",All_Tasks!F181)</f>
        <v/>
      </c>
      <c r="G181" t="str">
        <f>IF(All_Tasks!G181="","",All_Tasks!G181)</f>
        <v/>
      </c>
      <c r="H181" s="231" t="str">
        <f>IF(All_Tasks!H181="","",All_Tasks!H181)</f>
        <v/>
      </c>
      <c r="I181" t="str">
        <f>IF(All_Tasks!I181="","",All_Tasks!I181)</f>
        <v/>
      </c>
      <c r="J181" t="str">
        <f>IF(All_Tasks!J181="","",All_Tasks!J181)</f>
        <v/>
      </c>
      <c r="K181" t="str">
        <f>IF(All_Tasks!K181="","",All_Tasks!K181)</f>
        <v/>
      </c>
      <c r="L181" s="231" t="str">
        <f>IF(All_Tasks!L181="","",All_Tasks!L181)</f>
        <v/>
      </c>
      <c r="M181" t="str">
        <f>IF(All_Tasks!M181="","",All_Tasks!M181)</f>
        <v/>
      </c>
      <c r="N181" t="str">
        <f>IF(All_Tasks!N181="","",All_Tasks!N181)</f>
        <v/>
      </c>
      <c r="O181" t="str">
        <f>IF(All_Tasks!O181="","",All_Tasks!O181)</f>
        <v/>
      </c>
      <c r="P181" s="181">
        <f>IF(All_Tasks!P181="",0,All_Tasks!P181)</f>
        <v>0</v>
      </c>
      <c r="Q181" s="181">
        <f>IF(All_Tasks!Q181="",0,All_Tasks!Q181)</f>
        <v>0</v>
      </c>
      <c r="R181" s="181">
        <f>IF(All_Tasks!R181="",0,All_Tasks!R181)</f>
        <v>0</v>
      </c>
      <c r="S181" s="181" t="str">
        <f>IF(All_Tasks!S181="","",All_Tasks!S181)</f>
        <v/>
      </c>
      <c r="T181" t="str">
        <f>IF(All_Tasks!T181="","",All_Tasks!T181)</f>
        <v/>
      </c>
      <c r="U181" t="str">
        <f>IF(All_Tasks!U181="","",All_Tasks!U181)</f>
        <v/>
      </c>
      <c r="V181">
        <f>IF(A181="",0,IFERROR(MATCH(A181,Scope_Labor_Rates!$A$6:$A$46,0)+5,0))</f>
        <v>0</v>
      </c>
      <c r="W181" s="178">
        <f>IF(V181&gt;0,INDEX(Scope_Labor_Rates!$C$6:$C$46,V181-5),0)</f>
        <v>0</v>
      </c>
      <c r="X181" s="178">
        <f>IF(V181&gt;0,INDEX(Scope_Labor_Rates!$C$6:$C$46,V181-5),0)</f>
        <v>0</v>
      </c>
      <c r="Y181" s="180">
        <f>IF(V181&gt;0,INDEX(Scope_Labor_Rates!$S$6:$S$46,V181-5),0)</f>
        <v>0</v>
      </c>
      <c r="Z181" s="180">
        <f>IF(V181&gt;0,INDEX(Scope_Labor_Rates!$R$6:$R$46,V181-5),1)</f>
        <v>1</v>
      </c>
      <c r="AA181" s="231">
        <f t="shared" si="18"/>
        <v>0</v>
      </c>
      <c r="AB181" t="str">
        <f t="shared" si="19"/>
        <v/>
      </c>
      <c r="AC181" s="178" t="str">
        <f t="shared" si="20"/>
        <v/>
      </c>
      <c r="AD181" s="181">
        <f t="shared" si="21"/>
        <v>0</v>
      </c>
      <c r="AE181" s="178">
        <f>IF(V181&gt;0,P181*INDEX(Scope_Labor_Rates!$E$6:$E$46,V181-5),0)</f>
        <v>0</v>
      </c>
      <c r="AF181" s="181">
        <f>IF(V181&gt;0,AE181*INDEX(Scope_Labor_Rates!$D$6:$D$46,V181-5)*AA181,0)</f>
        <v>0</v>
      </c>
      <c r="AG181" s="178">
        <f>IF(V181&gt;0,P181*INDEX(Scope_Labor_Rates!$G$6:$G$46,V181-5),0)</f>
        <v>0</v>
      </c>
      <c r="AH181" s="181">
        <f>IF(V181&gt;0,AG181*INDEX(Scope_Labor_Rates!$F$6:$F$46,V181-5)*AA181,0)</f>
        <v>0</v>
      </c>
      <c r="AI181" s="178">
        <f>IF(V181&gt;0,P181*INDEX(Scope_Labor_Rates!$I$6:$I$46,V181-5),0)</f>
        <v>0</v>
      </c>
      <c r="AJ181" s="181">
        <f>IF(V181&gt;0,AI181*INDEX(Scope_Labor_Rates!$H$6:$H$46,V181-5)*AA181,0)</f>
        <v>0</v>
      </c>
      <c r="AK181" s="178">
        <f>IF(V181&gt;0,P181*INDEX(Scope_Labor_Rates!$K$6:$K$46,V181-5),0)</f>
        <v>0</v>
      </c>
      <c r="AL181" s="181">
        <f>IF(V181&gt;0,AK181*INDEX(Scope_Labor_Rates!$J$6:$J$46,V181-5)*AA181,0)</f>
        <v>0</v>
      </c>
      <c r="AM181" s="178">
        <f>IF(V181&gt;0,P181*INDEX(Scope_Labor_Rates!$M$6:$M$46,V181-5),0)</f>
        <v>0</v>
      </c>
      <c r="AN181" s="178">
        <f>IF(V181&gt;0,AM181*INDEX(Scope_Labor_Rates!$L$6:$L$46,V181-5)*AA181,0)</f>
        <v>0</v>
      </c>
      <c r="AO181" s="178">
        <f>IF(V181&gt;0,P181*INDEX(Scope_Labor_Rates!$O$6:$O$46,V181-5)*AA181,0)</f>
        <v>0</v>
      </c>
      <c r="AP181" s="181">
        <f>IF(V181&gt;0,P181*INDEX(Scope_Labor_Rates!$Q$6:$Q$46,V181-5)*AA181,0)</f>
        <v>0</v>
      </c>
      <c r="AQ181" s="178">
        <f t="shared" si="22"/>
        <v>0</v>
      </c>
      <c r="AR181" s="178">
        <f t="shared" si="23"/>
        <v>0</v>
      </c>
      <c r="AS181" s="178">
        <f t="shared" si="24"/>
        <v>0</v>
      </c>
      <c r="AT181" s="178">
        <f t="shared" si="25"/>
        <v>0</v>
      </c>
      <c r="AU181">
        <f t="shared" si="26"/>
        <v>0</v>
      </c>
    </row>
    <row r="182" spans="1:47">
      <c r="A182" t="str">
        <f>IF(All_Tasks!A182="","",All_Tasks!A182)</f>
        <v/>
      </c>
      <c r="B182" t="str">
        <f>IF(All_Tasks!B182="","",All_Tasks!B182)</f>
        <v/>
      </c>
      <c r="C182" t="str">
        <f>IF(All_Tasks!C182="","",All_Tasks!C182)</f>
        <v/>
      </c>
      <c r="D182" t="str">
        <f>IF(All_Tasks!D182="","",All_Tasks!D182)</f>
        <v/>
      </c>
      <c r="E182" t="str">
        <f>IF(All_Tasks!V182&lt;&gt;"",All_Tasks!V182,IF(All_Tasks!E182&lt;&gt;"",All_Tasks!E182,""))</f>
        <v/>
      </c>
      <c r="F182" t="str">
        <f>IF(All_Tasks!F182="","",All_Tasks!F182)</f>
        <v/>
      </c>
      <c r="G182" t="str">
        <f>IF(All_Tasks!G182="","",All_Tasks!G182)</f>
        <v/>
      </c>
      <c r="H182" s="231" t="str">
        <f>IF(All_Tasks!H182="","",All_Tasks!H182)</f>
        <v/>
      </c>
      <c r="I182" t="str">
        <f>IF(All_Tasks!I182="","",All_Tasks!I182)</f>
        <v/>
      </c>
      <c r="J182" t="str">
        <f>IF(All_Tasks!J182="","",All_Tasks!J182)</f>
        <v/>
      </c>
      <c r="K182" t="str">
        <f>IF(All_Tasks!K182="","",All_Tasks!K182)</f>
        <v/>
      </c>
      <c r="L182" s="231" t="str">
        <f>IF(All_Tasks!L182="","",All_Tasks!L182)</f>
        <v/>
      </c>
      <c r="M182" t="str">
        <f>IF(All_Tasks!M182="","",All_Tasks!M182)</f>
        <v/>
      </c>
      <c r="N182" t="str">
        <f>IF(All_Tasks!N182="","",All_Tasks!N182)</f>
        <v/>
      </c>
      <c r="O182" t="str">
        <f>IF(All_Tasks!O182="","",All_Tasks!O182)</f>
        <v/>
      </c>
      <c r="P182" s="181">
        <f>IF(All_Tasks!P182="",0,All_Tasks!P182)</f>
        <v>0</v>
      </c>
      <c r="Q182" s="181">
        <f>IF(All_Tasks!Q182="",0,All_Tasks!Q182)</f>
        <v>0</v>
      </c>
      <c r="R182" s="181">
        <f>IF(All_Tasks!R182="",0,All_Tasks!R182)</f>
        <v>0</v>
      </c>
      <c r="S182" s="181" t="str">
        <f>IF(All_Tasks!S182="","",All_Tasks!S182)</f>
        <v/>
      </c>
      <c r="T182" t="str">
        <f>IF(All_Tasks!T182="","",All_Tasks!T182)</f>
        <v/>
      </c>
      <c r="U182" t="str">
        <f>IF(All_Tasks!U182="","",All_Tasks!U182)</f>
        <v/>
      </c>
      <c r="V182">
        <f>IF(A182="",0,IFERROR(MATCH(A182,Scope_Labor_Rates!$A$6:$A$46,0)+5,0))</f>
        <v>0</v>
      </c>
      <c r="W182" s="178">
        <f>IF(V182&gt;0,INDEX(Scope_Labor_Rates!$C$6:$C$46,V182-5),0)</f>
        <v>0</v>
      </c>
      <c r="X182" s="178">
        <f>IF(V182&gt;0,INDEX(Scope_Labor_Rates!$C$6:$C$46,V182-5),0)</f>
        <v>0</v>
      </c>
      <c r="Y182" s="180">
        <f>IF(V182&gt;0,INDEX(Scope_Labor_Rates!$S$6:$S$46,V182-5),0)</f>
        <v>0</v>
      </c>
      <c r="Z182" s="180">
        <f>IF(V182&gt;0,INDEX(Scope_Labor_Rates!$R$6:$R$46,V182-5),1)</f>
        <v>1</v>
      </c>
      <c r="AA182" s="231">
        <f t="shared" si="18"/>
        <v>0</v>
      </c>
      <c r="AB182" t="str">
        <f t="shared" si="19"/>
        <v/>
      </c>
      <c r="AC182" s="178" t="str">
        <f t="shared" si="20"/>
        <v/>
      </c>
      <c r="AD182" s="181">
        <f t="shared" si="21"/>
        <v>0</v>
      </c>
      <c r="AE182" s="178">
        <f>IF(V182&gt;0,P182*INDEX(Scope_Labor_Rates!$E$6:$E$46,V182-5),0)</f>
        <v>0</v>
      </c>
      <c r="AF182" s="181">
        <f>IF(V182&gt;0,AE182*INDEX(Scope_Labor_Rates!$D$6:$D$46,V182-5)*AA182,0)</f>
        <v>0</v>
      </c>
      <c r="AG182" s="178">
        <f>IF(V182&gt;0,P182*INDEX(Scope_Labor_Rates!$G$6:$G$46,V182-5),0)</f>
        <v>0</v>
      </c>
      <c r="AH182" s="181">
        <f>IF(V182&gt;0,AG182*INDEX(Scope_Labor_Rates!$F$6:$F$46,V182-5)*AA182,0)</f>
        <v>0</v>
      </c>
      <c r="AI182" s="178">
        <f>IF(V182&gt;0,P182*INDEX(Scope_Labor_Rates!$I$6:$I$46,V182-5),0)</f>
        <v>0</v>
      </c>
      <c r="AJ182" s="181">
        <f>IF(V182&gt;0,AI182*INDEX(Scope_Labor_Rates!$H$6:$H$46,V182-5)*AA182,0)</f>
        <v>0</v>
      </c>
      <c r="AK182" s="178">
        <f>IF(V182&gt;0,P182*INDEX(Scope_Labor_Rates!$K$6:$K$46,V182-5),0)</f>
        <v>0</v>
      </c>
      <c r="AL182" s="181">
        <f>IF(V182&gt;0,AK182*INDEX(Scope_Labor_Rates!$J$6:$J$46,V182-5)*AA182,0)</f>
        <v>0</v>
      </c>
      <c r="AM182" s="178">
        <f>IF(V182&gt;0,P182*INDEX(Scope_Labor_Rates!$M$6:$M$46,V182-5),0)</f>
        <v>0</v>
      </c>
      <c r="AN182" s="178">
        <f>IF(V182&gt;0,AM182*INDEX(Scope_Labor_Rates!$L$6:$L$46,V182-5)*AA182,0)</f>
        <v>0</v>
      </c>
      <c r="AO182" s="178">
        <f>IF(V182&gt;0,P182*INDEX(Scope_Labor_Rates!$O$6:$O$46,V182-5)*AA182,0)</f>
        <v>0</v>
      </c>
      <c r="AP182" s="181">
        <f>IF(V182&gt;0,P182*INDEX(Scope_Labor_Rates!$Q$6:$Q$46,V182-5)*AA182,0)</f>
        <v>0</v>
      </c>
      <c r="AQ182" s="178">
        <f t="shared" si="22"/>
        <v>0</v>
      </c>
      <c r="AR182" s="178">
        <f t="shared" si="23"/>
        <v>0</v>
      </c>
      <c r="AS182" s="178">
        <f t="shared" si="24"/>
        <v>0</v>
      </c>
      <c r="AT182" s="178">
        <f t="shared" si="25"/>
        <v>0</v>
      </c>
      <c r="AU182">
        <f t="shared" si="26"/>
        <v>0</v>
      </c>
    </row>
    <row r="183" spans="1:47">
      <c r="A183" t="str">
        <f>IF(All_Tasks!A183="","",All_Tasks!A183)</f>
        <v/>
      </c>
      <c r="B183" t="str">
        <f>IF(All_Tasks!B183="","",All_Tasks!B183)</f>
        <v/>
      </c>
      <c r="C183" t="str">
        <f>IF(All_Tasks!C183="","",All_Tasks!C183)</f>
        <v/>
      </c>
      <c r="D183" t="str">
        <f>IF(All_Tasks!D183="","",All_Tasks!D183)</f>
        <v/>
      </c>
      <c r="E183" t="str">
        <f>IF(All_Tasks!V183&lt;&gt;"",All_Tasks!V183,IF(All_Tasks!E183&lt;&gt;"",All_Tasks!E183,""))</f>
        <v/>
      </c>
      <c r="F183" t="str">
        <f>IF(All_Tasks!F183="","",All_Tasks!F183)</f>
        <v/>
      </c>
      <c r="G183" t="str">
        <f>IF(All_Tasks!G183="","",All_Tasks!G183)</f>
        <v/>
      </c>
      <c r="H183" s="231" t="str">
        <f>IF(All_Tasks!H183="","",All_Tasks!H183)</f>
        <v/>
      </c>
      <c r="I183" t="str">
        <f>IF(All_Tasks!I183="","",All_Tasks!I183)</f>
        <v/>
      </c>
      <c r="J183" t="str">
        <f>IF(All_Tasks!J183="","",All_Tasks!J183)</f>
        <v/>
      </c>
      <c r="K183" t="str">
        <f>IF(All_Tasks!K183="","",All_Tasks!K183)</f>
        <v/>
      </c>
      <c r="L183" s="231" t="str">
        <f>IF(All_Tasks!L183="","",All_Tasks!L183)</f>
        <v/>
      </c>
      <c r="M183" t="str">
        <f>IF(All_Tasks!M183="","",All_Tasks!M183)</f>
        <v/>
      </c>
      <c r="N183" t="str">
        <f>IF(All_Tasks!N183="","",All_Tasks!N183)</f>
        <v/>
      </c>
      <c r="O183" t="str">
        <f>IF(All_Tasks!O183="","",All_Tasks!O183)</f>
        <v/>
      </c>
      <c r="P183" s="181">
        <f>IF(All_Tasks!P183="",0,All_Tasks!P183)</f>
        <v>0</v>
      </c>
      <c r="Q183" s="181">
        <f>IF(All_Tasks!Q183="",0,All_Tasks!Q183)</f>
        <v>0</v>
      </c>
      <c r="R183" s="181">
        <f>IF(All_Tasks!R183="",0,All_Tasks!R183)</f>
        <v>0</v>
      </c>
      <c r="S183" s="181" t="str">
        <f>IF(All_Tasks!S183="","",All_Tasks!S183)</f>
        <v/>
      </c>
      <c r="T183" t="str">
        <f>IF(All_Tasks!T183="","",All_Tasks!T183)</f>
        <v/>
      </c>
      <c r="U183" t="str">
        <f>IF(All_Tasks!U183="","",All_Tasks!U183)</f>
        <v/>
      </c>
      <c r="V183">
        <f>IF(A183="",0,IFERROR(MATCH(A183,Scope_Labor_Rates!$A$6:$A$46,0)+5,0))</f>
        <v>0</v>
      </c>
      <c r="W183" s="178">
        <f>IF(V183&gt;0,INDEX(Scope_Labor_Rates!$C$6:$C$46,V183-5),0)</f>
        <v>0</v>
      </c>
      <c r="X183" s="178">
        <f>IF(V183&gt;0,INDEX(Scope_Labor_Rates!$C$6:$C$46,V183-5),0)</f>
        <v>0</v>
      </c>
      <c r="Y183" s="180">
        <f>IF(V183&gt;0,INDEX(Scope_Labor_Rates!$S$6:$S$46,V183-5),0)</f>
        <v>0</v>
      </c>
      <c r="Z183" s="180">
        <f>IF(V183&gt;0,INDEX(Scope_Labor_Rates!$R$6:$R$46,V183-5),1)</f>
        <v>1</v>
      </c>
      <c r="AA183" s="231">
        <f t="shared" si="18"/>
        <v>0</v>
      </c>
      <c r="AB183" t="str">
        <f t="shared" si="19"/>
        <v/>
      </c>
      <c r="AC183" s="178" t="str">
        <f t="shared" si="20"/>
        <v/>
      </c>
      <c r="AD183" s="181">
        <f t="shared" si="21"/>
        <v>0</v>
      </c>
      <c r="AE183" s="178">
        <f>IF(V183&gt;0,P183*INDEX(Scope_Labor_Rates!$E$6:$E$46,V183-5),0)</f>
        <v>0</v>
      </c>
      <c r="AF183" s="181">
        <f>IF(V183&gt;0,AE183*INDEX(Scope_Labor_Rates!$D$6:$D$46,V183-5)*AA183,0)</f>
        <v>0</v>
      </c>
      <c r="AG183" s="178">
        <f>IF(V183&gt;0,P183*INDEX(Scope_Labor_Rates!$G$6:$G$46,V183-5),0)</f>
        <v>0</v>
      </c>
      <c r="AH183" s="181">
        <f>IF(V183&gt;0,AG183*INDEX(Scope_Labor_Rates!$F$6:$F$46,V183-5)*AA183,0)</f>
        <v>0</v>
      </c>
      <c r="AI183" s="178">
        <f>IF(V183&gt;0,P183*INDEX(Scope_Labor_Rates!$I$6:$I$46,V183-5),0)</f>
        <v>0</v>
      </c>
      <c r="AJ183" s="181">
        <f>IF(V183&gt;0,AI183*INDEX(Scope_Labor_Rates!$H$6:$H$46,V183-5)*AA183,0)</f>
        <v>0</v>
      </c>
      <c r="AK183" s="178">
        <f>IF(V183&gt;0,P183*INDEX(Scope_Labor_Rates!$K$6:$K$46,V183-5),0)</f>
        <v>0</v>
      </c>
      <c r="AL183" s="181">
        <f>IF(V183&gt;0,AK183*INDEX(Scope_Labor_Rates!$J$6:$J$46,V183-5)*AA183,0)</f>
        <v>0</v>
      </c>
      <c r="AM183" s="178">
        <f>IF(V183&gt;0,P183*INDEX(Scope_Labor_Rates!$M$6:$M$46,V183-5),0)</f>
        <v>0</v>
      </c>
      <c r="AN183" s="178">
        <f>IF(V183&gt;0,AM183*INDEX(Scope_Labor_Rates!$L$6:$L$46,V183-5)*AA183,0)</f>
        <v>0</v>
      </c>
      <c r="AO183" s="178">
        <f>IF(V183&gt;0,P183*INDEX(Scope_Labor_Rates!$O$6:$O$46,V183-5)*AA183,0)</f>
        <v>0</v>
      </c>
      <c r="AP183" s="181">
        <f>IF(V183&gt;0,P183*INDEX(Scope_Labor_Rates!$Q$6:$Q$46,V183-5)*AA183,0)</f>
        <v>0</v>
      </c>
      <c r="AQ183" s="178">
        <f t="shared" si="22"/>
        <v>0</v>
      </c>
      <c r="AR183" s="178">
        <f t="shared" si="23"/>
        <v>0</v>
      </c>
      <c r="AS183" s="178">
        <f t="shared" si="24"/>
        <v>0</v>
      </c>
      <c r="AT183" s="178">
        <f t="shared" si="25"/>
        <v>0</v>
      </c>
      <c r="AU183">
        <f t="shared" si="26"/>
        <v>0</v>
      </c>
    </row>
    <row r="184" spans="1:47">
      <c r="A184" t="str">
        <f>IF(All_Tasks!A184="","",All_Tasks!A184)</f>
        <v/>
      </c>
      <c r="B184" t="str">
        <f>IF(All_Tasks!B184="","",All_Tasks!B184)</f>
        <v/>
      </c>
      <c r="C184" t="str">
        <f>IF(All_Tasks!C184="","",All_Tasks!C184)</f>
        <v/>
      </c>
      <c r="D184" t="str">
        <f>IF(All_Tasks!D184="","",All_Tasks!D184)</f>
        <v/>
      </c>
      <c r="E184" t="str">
        <f>IF(All_Tasks!V184&lt;&gt;"",All_Tasks!V184,IF(All_Tasks!E184&lt;&gt;"",All_Tasks!E184,""))</f>
        <v/>
      </c>
      <c r="F184" t="str">
        <f>IF(All_Tasks!F184="","",All_Tasks!F184)</f>
        <v/>
      </c>
      <c r="G184" t="str">
        <f>IF(All_Tasks!G184="","",All_Tasks!G184)</f>
        <v/>
      </c>
      <c r="H184" s="231" t="str">
        <f>IF(All_Tasks!H184="","",All_Tasks!H184)</f>
        <v/>
      </c>
      <c r="I184" t="str">
        <f>IF(All_Tasks!I184="","",All_Tasks!I184)</f>
        <v/>
      </c>
      <c r="J184" t="str">
        <f>IF(All_Tasks!J184="","",All_Tasks!J184)</f>
        <v/>
      </c>
      <c r="K184" t="str">
        <f>IF(All_Tasks!K184="","",All_Tasks!K184)</f>
        <v/>
      </c>
      <c r="L184" s="231" t="str">
        <f>IF(All_Tasks!L184="","",All_Tasks!L184)</f>
        <v/>
      </c>
      <c r="M184" t="str">
        <f>IF(All_Tasks!M184="","",All_Tasks!M184)</f>
        <v/>
      </c>
      <c r="N184" t="str">
        <f>IF(All_Tasks!N184="","",All_Tasks!N184)</f>
        <v/>
      </c>
      <c r="O184" t="str">
        <f>IF(All_Tasks!O184="","",All_Tasks!O184)</f>
        <v/>
      </c>
      <c r="P184" s="181">
        <f>IF(All_Tasks!P184="",0,All_Tasks!P184)</f>
        <v>0</v>
      </c>
      <c r="Q184" s="181">
        <f>IF(All_Tasks!Q184="",0,All_Tasks!Q184)</f>
        <v>0</v>
      </c>
      <c r="R184" s="181">
        <f>IF(All_Tasks!R184="",0,All_Tasks!R184)</f>
        <v>0</v>
      </c>
      <c r="S184" s="181" t="str">
        <f>IF(All_Tasks!S184="","",All_Tasks!S184)</f>
        <v/>
      </c>
      <c r="T184" t="str">
        <f>IF(All_Tasks!T184="","",All_Tasks!T184)</f>
        <v/>
      </c>
      <c r="U184" t="str">
        <f>IF(All_Tasks!U184="","",All_Tasks!U184)</f>
        <v/>
      </c>
      <c r="V184">
        <f>IF(A184="",0,IFERROR(MATCH(A184,Scope_Labor_Rates!$A$6:$A$46,0)+5,0))</f>
        <v>0</v>
      </c>
      <c r="W184" s="178">
        <f>IF(V184&gt;0,INDEX(Scope_Labor_Rates!$C$6:$C$46,V184-5),0)</f>
        <v>0</v>
      </c>
      <c r="X184" s="178">
        <f>IF(V184&gt;0,INDEX(Scope_Labor_Rates!$C$6:$C$46,V184-5),0)</f>
        <v>0</v>
      </c>
      <c r="Y184" s="180">
        <f>IF(V184&gt;0,INDEX(Scope_Labor_Rates!$S$6:$S$46,V184-5),0)</f>
        <v>0</v>
      </c>
      <c r="Z184" s="180">
        <f>IF(V184&gt;0,INDEX(Scope_Labor_Rates!$R$6:$R$46,V184-5),1)</f>
        <v>1</v>
      </c>
      <c r="AA184" s="231">
        <f t="shared" si="18"/>
        <v>0</v>
      </c>
      <c r="AB184" t="str">
        <f t="shared" si="19"/>
        <v/>
      </c>
      <c r="AC184" s="178" t="str">
        <f t="shared" si="20"/>
        <v/>
      </c>
      <c r="AD184" s="181">
        <f t="shared" si="21"/>
        <v>0</v>
      </c>
      <c r="AE184" s="178">
        <f>IF(V184&gt;0,P184*INDEX(Scope_Labor_Rates!$E$6:$E$46,V184-5),0)</f>
        <v>0</v>
      </c>
      <c r="AF184" s="181">
        <f>IF(V184&gt;0,AE184*INDEX(Scope_Labor_Rates!$D$6:$D$46,V184-5)*AA184,0)</f>
        <v>0</v>
      </c>
      <c r="AG184" s="178">
        <f>IF(V184&gt;0,P184*INDEX(Scope_Labor_Rates!$G$6:$G$46,V184-5),0)</f>
        <v>0</v>
      </c>
      <c r="AH184" s="181">
        <f>IF(V184&gt;0,AG184*INDEX(Scope_Labor_Rates!$F$6:$F$46,V184-5)*AA184,0)</f>
        <v>0</v>
      </c>
      <c r="AI184" s="178">
        <f>IF(V184&gt;0,P184*INDEX(Scope_Labor_Rates!$I$6:$I$46,V184-5),0)</f>
        <v>0</v>
      </c>
      <c r="AJ184" s="181">
        <f>IF(V184&gt;0,AI184*INDEX(Scope_Labor_Rates!$H$6:$H$46,V184-5)*AA184,0)</f>
        <v>0</v>
      </c>
      <c r="AK184" s="178">
        <f>IF(V184&gt;0,P184*INDEX(Scope_Labor_Rates!$K$6:$K$46,V184-5),0)</f>
        <v>0</v>
      </c>
      <c r="AL184" s="181">
        <f>IF(V184&gt;0,AK184*INDEX(Scope_Labor_Rates!$J$6:$J$46,V184-5)*AA184,0)</f>
        <v>0</v>
      </c>
      <c r="AM184" s="178">
        <f>IF(V184&gt;0,P184*INDEX(Scope_Labor_Rates!$M$6:$M$46,V184-5),0)</f>
        <v>0</v>
      </c>
      <c r="AN184" s="178">
        <f>IF(V184&gt;0,AM184*INDEX(Scope_Labor_Rates!$L$6:$L$46,V184-5)*AA184,0)</f>
        <v>0</v>
      </c>
      <c r="AO184" s="178">
        <f>IF(V184&gt;0,P184*INDEX(Scope_Labor_Rates!$O$6:$O$46,V184-5)*AA184,0)</f>
        <v>0</v>
      </c>
      <c r="AP184" s="181">
        <f>IF(V184&gt;0,P184*INDEX(Scope_Labor_Rates!$Q$6:$Q$46,V184-5)*AA184,0)</f>
        <v>0</v>
      </c>
      <c r="AQ184" s="178">
        <f t="shared" si="22"/>
        <v>0</v>
      </c>
      <c r="AR184" s="178">
        <f t="shared" si="23"/>
        <v>0</v>
      </c>
      <c r="AS184" s="178">
        <f t="shared" si="24"/>
        <v>0</v>
      </c>
      <c r="AT184" s="178">
        <f t="shared" si="25"/>
        <v>0</v>
      </c>
      <c r="AU184">
        <f t="shared" si="26"/>
        <v>0</v>
      </c>
    </row>
    <row r="185" spans="1:47">
      <c r="A185" t="str">
        <f>IF(All_Tasks!A185="","",All_Tasks!A185)</f>
        <v/>
      </c>
      <c r="B185" t="str">
        <f>IF(All_Tasks!B185="","",All_Tasks!B185)</f>
        <v/>
      </c>
      <c r="C185" t="str">
        <f>IF(All_Tasks!C185="","",All_Tasks!C185)</f>
        <v/>
      </c>
      <c r="D185" t="str">
        <f>IF(All_Tasks!D185="","",All_Tasks!D185)</f>
        <v/>
      </c>
      <c r="E185" t="str">
        <f>IF(All_Tasks!V185&lt;&gt;"",All_Tasks!V185,IF(All_Tasks!E185&lt;&gt;"",All_Tasks!E185,""))</f>
        <v/>
      </c>
      <c r="F185" t="str">
        <f>IF(All_Tasks!F185="","",All_Tasks!F185)</f>
        <v/>
      </c>
      <c r="G185" t="str">
        <f>IF(All_Tasks!G185="","",All_Tasks!G185)</f>
        <v/>
      </c>
      <c r="H185" s="231" t="str">
        <f>IF(All_Tasks!H185="","",All_Tasks!H185)</f>
        <v/>
      </c>
      <c r="I185" t="str">
        <f>IF(All_Tasks!I185="","",All_Tasks!I185)</f>
        <v/>
      </c>
      <c r="J185" t="str">
        <f>IF(All_Tasks!J185="","",All_Tasks!J185)</f>
        <v/>
      </c>
      <c r="K185" t="str">
        <f>IF(All_Tasks!K185="","",All_Tasks!K185)</f>
        <v/>
      </c>
      <c r="L185" s="231" t="str">
        <f>IF(All_Tasks!L185="","",All_Tasks!L185)</f>
        <v/>
      </c>
      <c r="M185" t="str">
        <f>IF(All_Tasks!M185="","",All_Tasks!M185)</f>
        <v/>
      </c>
      <c r="N185" t="str">
        <f>IF(All_Tasks!N185="","",All_Tasks!N185)</f>
        <v/>
      </c>
      <c r="O185" t="str">
        <f>IF(All_Tasks!O185="","",All_Tasks!O185)</f>
        <v/>
      </c>
      <c r="P185" s="181">
        <f>IF(All_Tasks!P185="",0,All_Tasks!P185)</f>
        <v>0</v>
      </c>
      <c r="Q185" s="181">
        <f>IF(All_Tasks!Q185="",0,All_Tasks!Q185)</f>
        <v>0</v>
      </c>
      <c r="R185" s="181">
        <f>IF(All_Tasks!R185="",0,All_Tasks!R185)</f>
        <v>0</v>
      </c>
      <c r="S185" s="181" t="str">
        <f>IF(All_Tasks!S185="","",All_Tasks!S185)</f>
        <v/>
      </c>
      <c r="T185" t="str">
        <f>IF(All_Tasks!T185="","",All_Tasks!T185)</f>
        <v/>
      </c>
      <c r="U185" t="str">
        <f>IF(All_Tasks!U185="","",All_Tasks!U185)</f>
        <v/>
      </c>
      <c r="V185">
        <f>IF(A185="",0,IFERROR(MATCH(A185,Scope_Labor_Rates!$A$6:$A$46,0)+5,0))</f>
        <v>0</v>
      </c>
      <c r="W185" s="178">
        <f>IF(V185&gt;0,INDEX(Scope_Labor_Rates!$C$6:$C$46,V185-5),0)</f>
        <v>0</v>
      </c>
      <c r="X185" s="178">
        <f>IF(V185&gt;0,INDEX(Scope_Labor_Rates!$C$6:$C$46,V185-5),0)</f>
        <v>0</v>
      </c>
      <c r="Y185" s="180">
        <f>IF(V185&gt;0,INDEX(Scope_Labor_Rates!$S$6:$S$46,V185-5),0)</f>
        <v>0</v>
      </c>
      <c r="Z185" s="180">
        <f>IF(V185&gt;0,INDEX(Scope_Labor_Rates!$R$6:$R$46,V185-5),1)</f>
        <v>1</v>
      </c>
      <c r="AA185" s="231">
        <f t="shared" si="18"/>
        <v>0</v>
      </c>
      <c r="AB185" t="str">
        <f t="shared" si="19"/>
        <v/>
      </c>
      <c r="AC185" s="178" t="str">
        <f t="shared" si="20"/>
        <v/>
      </c>
      <c r="AD185" s="181">
        <f t="shared" si="21"/>
        <v>0</v>
      </c>
      <c r="AE185" s="178">
        <f>IF(V185&gt;0,P185*INDEX(Scope_Labor_Rates!$E$6:$E$46,V185-5),0)</f>
        <v>0</v>
      </c>
      <c r="AF185" s="181">
        <f>IF(V185&gt;0,AE185*INDEX(Scope_Labor_Rates!$D$6:$D$46,V185-5)*AA185,0)</f>
        <v>0</v>
      </c>
      <c r="AG185" s="178">
        <f>IF(V185&gt;0,P185*INDEX(Scope_Labor_Rates!$G$6:$G$46,V185-5),0)</f>
        <v>0</v>
      </c>
      <c r="AH185" s="181">
        <f>IF(V185&gt;0,AG185*INDEX(Scope_Labor_Rates!$F$6:$F$46,V185-5)*AA185,0)</f>
        <v>0</v>
      </c>
      <c r="AI185" s="178">
        <f>IF(V185&gt;0,P185*INDEX(Scope_Labor_Rates!$I$6:$I$46,V185-5),0)</f>
        <v>0</v>
      </c>
      <c r="AJ185" s="181">
        <f>IF(V185&gt;0,AI185*INDEX(Scope_Labor_Rates!$H$6:$H$46,V185-5)*AA185,0)</f>
        <v>0</v>
      </c>
      <c r="AK185" s="178">
        <f>IF(V185&gt;0,P185*INDEX(Scope_Labor_Rates!$K$6:$K$46,V185-5),0)</f>
        <v>0</v>
      </c>
      <c r="AL185" s="181">
        <f>IF(V185&gt;0,AK185*INDEX(Scope_Labor_Rates!$J$6:$J$46,V185-5)*AA185,0)</f>
        <v>0</v>
      </c>
      <c r="AM185" s="178">
        <f>IF(V185&gt;0,P185*INDEX(Scope_Labor_Rates!$M$6:$M$46,V185-5),0)</f>
        <v>0</v>
      </c>
      <c r="AN185" s="178">
        <f>IF(V185&gt;0,AM185*INDEX(Scope_Labor_Rates!$L$6:$L$46,V185-5)*AA185,0)</f>
        <v>0</v>
      </c>
      <c r="AO185" s="178">
        <f>IF(V185&gt;0,P185*INDEX(Scope_Labor_Rates!$O$6:$O$46,V185-5)*AA185,0)</f>
        <v>0</v>
      </c>
      <c r="AP185" s="181">
        <f>IF(V185&gt;0,P185*INDEX(Scope_Labor_Rates!$Q$6:$Q$46,V185-5)*AA185,0)</f>
        <v>0</v>
      </c>
      <c r="AQ185" s="178">
        <f t="shared" si="22"/>
        <v>0</v>
      </c>
      <c r="AR185" s="178">
        <f t="shared" si="23"/>
        <v>0</v>
      </c>
      <c r="AS185" s="178">
        <f t="shared" si="24"/>
        <v>0</v>
      </c>
      <c r="AT185" s="178">
        <f t="shared" si="25"/>
        <v>0</v>
      </c>
      <c r="AU185">
        <f t="shared" si="26"/>
        <v>0</v>
      </c>
    </row>
    <row r="186" spans="1:47">
      <c r="A186" t="str">
        <f>IF(All_Tasks!A186="","",All_Tasks!A186)</f>
        <v/>
      </c>
      <c r="B186" t="str">
        <f>IF(All_Tasks!B186="","",All_Tasks!B186)</f>
        <v/>
      </c>
      <c r="C186" t="str">
        <f>IF(All_Tasks!C186="","",All_Tasks!C186)</f>
        <v/>
      </c>
      <c r="D186" t="str">
        <f>IF(All_Tasks!D186="","",All_Tasks!D186)</f>
        <v/>
      </c>
      <c r="E186" t="str">
        <f>IF(All_Tasks!V186&lt;&gt;"",All_Tasks!V186,IF(All_Tasks!E186&lt;&gt;"",All_Tasks!E186,""))</f>
        <v/>
      </c>
      <c r="F186" t="str">
        <f>IF(All_Tasks!F186="","",All_Tasks!F186)</f>
        <v/>
      </c>
      <c r="G186" t="str">
        <f>IF(All_Tasks!G186="","",All_Tasks!G186)</f>
        <v/>
      </c>
      <c r="H186" s="231" t="str">
        <f>IF(All_Tasks!H186="","",All_Tasks!H186)</f>
        <v/>
      </c>
      <c r="I186" t="str">
        <f>IF(All_Tasks!I186="","",All_Tasks!I186)</f>
        <v/>
      </c>
      <c r="J186" t="str">
        <f>IF(All_Tasks!J186="","",All_Tasks!J186)</f>
        <v/>
      </c>
      <c r="K186" t="str">
        <f>IF(All_Tasks!K186="","",All_Tasks!K186)</f>
        <v/>
      </c>
      <c r="L186" s="231" t="str">
        <f>IF(All_Tasks!L186="","",All_Tasks!L186)</f>
        <v/>
      </c>
      <c r="M186" t="str">
        <f>IF(All_Tasks!M186="","",All_Tasks!M186)</f>
        <v/>
      </c>
      <c r="N186" t="str">
        <f>IF(All_Tasks!N186="","",All_Tasks!N186)</f>
        <v/>
      </c>
      <c r="O186" t="str">
        <f>IF(All_Tasks!O186="","",All_Tasks!O186)</f>
        <v/>
      </c>
      <c r="P186" s="181">
        <f>IF(All_Tasks!P186="",0,All_Tasks!P186)</f>
        <v>0</v>
      </c>
      <c r="Q186" s="181">
        <f>IF(All_Tasks!Q186="",0,All_Tasks!Q186)</f>
        <v>0</v>
      </c>
      <c r="R186" s="181">
        <f>IF(All_Tasks!R186="",0,All_Tasks!R186)</f>
        <v>0</v>
      </c>
      <c r="S186" s="181" t="str">
        <f>IF(All_Tasks!S186="","",All_Tasks!S186)</f>
        <v/>
      </c>
      <c r="T186" t="str">
        <f>IF(All_Tasks!T186="","",All_Tasks!T186)</f>
        <v/>
      </c>
      <c r="U186" t="str">
        <f>IF(All_Tasks!U186="","",All_Tasks!U186)</f>
        <v/>
      </c>
      <c r="V186">
        <f>IF(A186="",0,IFERROR(MATCH(A186,Scope_Labor_Rates!$A$6:$A$46,0)+5,0))</f>
        <v>0</v>
      </c>
      <c r="W186" s="178">
        <f>IF(V186&gt;0,INDEX(Scope_Labor_Rates!$C$6:$C$46,V186-5),0)</f>
        <v>0</v>
      </c>
      <c r="X186" s="178">
        <f>IF(V186&gt;0,INDEX(Scope_Labor_Rates!$C$6:$C$46,V186-5),0)</f>
        <v>0</v>
      </c>
      <c r="Y186" s="180">
        <f>IF(V186&gt;0,INDEX(Scope_Labor_Rates!$S$6:$S$46,V186-5),0)</f>
        <v>0</v>
      </c>
      <c r="Z186" s="180">
        <f>IF(V186&gt;0,INDEX(Scope_Labor_Rates!$R$6:$R$46,V186-5),1)</f>
        <v>1</v>
      </c>
      <c r="AA186" s="231">
        <f t="shared" si="18"/>
        <v>0</v>
      </c>
      <c r="AB186" t="str">
        <f t="shared" si="19"/>
        <v/>
      </c>
      <c r="AC186" s="178" t="str">
        <f t="shared" si="20"/>
        <v/>
      </c>
      <c r="AD186" s="181">
        <f t="shared" si="21"/>
        <v>0</v>
      </c>
      <c r="AE186" s="178">
        <f>IF(V186&gt;0,P186*INDEX(Scope_Labor_Rates!$E$6:$E$46,V186-5),0)</f>
        <v>0</v>
      </c>
      <c r="AF186" s="181">
        <f>IF(V186&gt;0,AE186*INDEX(Scope_Labor_Rates!$D$6:$D$46,V186-5)*AA186,0)</f>
        <v>0</v>
      </c>
      <c r="AG186" s="178">
        <f>IF(V186&gt;0,P186*INDEX(Scope_Labor_Rates!$G$6:$G$46,V186-5),0)</f>
        <v>0</v>
      </c>
      <c r="AH186" s="181">
        <f>IF(V186&gt;0,AG186*INDEX(Scope_Labor_Rates!$F$6:$F$46,V186-5)*AA186,0)</f>
        <v>0</v>
      </c>
      <c r="AI186" s="178">
        <f>IF(V186&gt;0,P186*INDEX(Scope_Labor_Rates!$I$6:$I$46,V186-5),0)</f>
        <v>0</v>
      </c>
      <c r="AJ186" s="181">
        <f>IF(V186&gt;0,AI186*INDEX(Scope_Labor_Rates!$H$6:$H$46,V186-5)*AA186,0)</f>
        <v>0</v>
      </c>
      <c r="AK186" s="178">
        <f>IF(V186&gt;0,P186*INDEX(Scope_Labor_Rates!$K$6:$K$46,V186-5),0)</f>
        <v>0</v>
      </c>
      <c r="AL186" s="181">
        <f>IF(V186&gt;0,AK186*INDEX(Scope_Labor_Rates!$J$6:$J$46,V186-5)*AA186,0)</f>
        <v>0</v>
      </c>
      <c r="AM186" s="178">
        <f>IF(V186&gt;0,P186*INDEX(Scope_Labor_Rates!$M$6:$M$46,V186-5),0)</f>
        <v>0</v>
      </c>
      <c r="AN186" s="178">
        <f>IF(V186&gt;0,AM186*INDEX(Scope_Labor_Rates!$L$6:$L$46,V186-5)*AA186,0)</f>
        <v>0</v>
      </c>
      <c r="AO186" s="178">
        <f>IF(V186&gt;0,P186*INDEX(Scope_Labor_Rates!$O$6:$O$46,V186-5)*AA186,0)</f>
        <v>0</v>
      </c>
      <c r="AP186" s="181">
        <f>IF(V186&gt;0,P186*INDEX(Scope_Labor_Rates!$Q$6:$Q$46,V186-5)*AA186,0)</f>
        <v>0</v>
      </c>
      <c r="AQ186" s="178">
        <f t="shared" si="22"/>
        <v>0</v>
      </c>
      <c r="AR186" s="178">
        <f t="shared" si="23"/>
        <v>0</v>
      </c>
      <c r="AS186" s="178">
        <f t="shared" si="24"/>
        <v>0</v>
      </c>
      <c r="AT186" s="178">
        <f t="shared" si="25"/>
        <v>0</v>
      </c>
      <c r="AU186">
        <f t="shared" si="26"/>
        <v>0</v>
      </c>
    </row>
    <row r="187" spans="1:47">
      <c r="A187" t="str">
        <f>IF(All_Tasks!A187="","",All_Tasks!A187)</f>
        <v/>
      </c>
      <c r="B187" t="str">
        <f>IF(All_Tasks!B187="","",All_Tasks!B187)</f>
        <v/>
      </c>
      <c r="C187" t="str">
        <f>IF(All_Tasks!C187="","",All_Tasks!C187)</f>
        <v/>
      </c>
      <c r="D187" t="str">
        <f>IF(All_Tasks!D187="","",All_Tasks!D187)</f>
        <v/>
      </c>
      <c r="E187" t="str">
        <f>IF(All_Tasks!V187&lt;&gt;"",All_Tasks!V187,IF(All_Tasks!E187&lt;&gt;"",All_Tasks!E187,""))</f>
        <v/>
      </c>
      <c r="F187" t="str">
        <f>IF(All_Tasks!F187="","",All_Tasks!F187)</f>
        <v/>
      </c>
      <c r="G187" t="str">
        <f>IF(All_Tasks!G187="","",All_Tasks!G187)</f>
        <v/>
      </c>
      <c r="H187" s="231" t="str">
        <f>IF(All_Tasks!H187="","",All_Tasks!H187)</f>
        <v/>
      </c>
      <c r="I187" t="str">
        <f>IF(All_Tasks!I187="","",All_Tasks!I187)</f>
        <v/>
      </c>
      <c r="J187" t="str">
        <f>IF(All_Tasks!J187="","",All_Tasks!J187)</f>
        <v/>
      </c>
      <c r="K187" t="str">
        <f>IF(All_Tasks!K187="","",All_Tasks!K187)</f>
        <v/>
      </c>
      <c r="L187" s="231" t="str">
        <f>IF(All_Tasks!L187="","",All_Tasks!L187)</f>
        <v/>
      </c>
      <c r="M187" t="str">
        <f>IF(All_Tasks!M187="","",All_Tasks!M187)</f>
        <v/>
      </c>
      <c r="N187" t="str">
        <f>IF(All_Tasks!N187="","",All_Tasks!N187)</f>
        <v/>
      </c>
      <c r="O187" t="str">
        <f>IF(All_Tasks!O187="","",All_Tasks!O187)</f>
        <v/>
      </c>
      <c r="P187" s="181">
        <f>IF(All_Tasks!P187="",0,All_Tasks!P187)</f>
        <v>0</v>
      </c>
      <c r="Q187" s="181">
        <f>IF(All_Tasks!Q187="",0,All_Tasks!Q187)</f>
        <v>0</v>
      </c>
      <c r="R187" s="181">
        <f>IF(All_Tasks!R187="",0,All_Tasks!R187)</f>
        <v>0</v>
      </c>
      <c r="S187" s="181" t="str">
        <f>IF(All_Tasks!S187="","",All_Tasks!S187)</f>
        <v/>
      </c>
      <c r="T187" t="str">
        <f>IF(All_Tasks!T187="","",All_Tasks!T187)</f>
        <v/>
      </c>
      <c r="U187" t="str">
        <f>IF(All_Tasks!U187="","",All_Tasks!U187)</f>
        <v/>
      </c>
      <c r="V187">
        <f>IF(A187="",0,IFERROR(MATCH(A187,Scope_Labor_Rates!$A$6:$A$46,0)+5,0))</f>
        <v>0</v>
      </c>
      <c r="W187" s="178">
        <f>IF(V187&gt;0,INDEX(Scope_Labor_Rates!$C$6:$C$46,V187-5),0)</f>
        <v>0</v>
      </c>
      <c r="X187" s="178">
        <f>IF(V187&gt;0,INDEX(Scope_Labor_Rates!$C$6:$C$46,V187-5),0)</f>
        <v>0</v>
      </c>
      <c r="Y187" s="180">
        <f>IF(V187&gt;0,INDEX(Scope_Labor_Rates!$S$6:$S$46,V187-5),0)</f>
        <v>0</v>
      </c>
      <c r="Z187" s="180">
        <f>IF(V187&gt;0,INDEX(Scope_Labor_Rates!$R$6:$R$46,V187-5),1)</f>
        <v>1</v>
      </c>
      <c r="AA187" s="231">
        <f t="shared" si="18"/>
        <v>0</v>
      </c>
      <c r="AB187" t="str">
        <f t="shared" si="19"/>
        <v/>
      </c>
      <c r="AC187" s="178" t="str">
        <f t="shared" si="20"/>
        <v/>
      </c>
      <c r="AD187" s="181">
        <f t="shared" si="21"/>
        <v>0</v>
      </c>
      <c r="AE187" s="178">
        <f>IF(V187&gt;0,P187*INDEX(Scope_Labor_Rates!$E$6:$E$46,V187-5),0)</f>
        <v>0</v>
      </c>
      <c r="AF187" s="181">
        <f>IF(V187&gt;0,AE187*INDEX(Scope_Labor_Rates!$D$6:$D$46,V187-5)*AA187,0)</f>
        <v>0</v>
      </c>
      <c r="AG187" s="178">
        <f>IF(V187&gt;0,P187*INDEX(Scope_Labor_Rates!$G$6:$G$46,V187-5),0)</f>
        <v>0</v>
      </c>
      <c r="AH187" s="181">
        <f>IF(V187&gt;0,AG187*INDEX(Scope_Labor_Rates!$F$6:$F$46,V187-5)*AA187,0)</f>
        <v>0</v>
      </c>
      <c r="AI187" s="178">
        <f>IF(V187&gt;0,P187*INDEX(Scope_Labor_Rates!$I$6:$I$46,V187-5),0)</f>
        <v>0</v>
      </c>
      <c r="AJ187" s="181">
        <f>IF(V187&gt;0,AI187*INDEX(Scope_Labor_Rates!$H$6:$H$46,V187-5)*AA187,0)</f>
        <v>0</v>
      </c>
      <c r="AK187" s="178">
        <f>IF(V187&gt;0,P187*INDEX(Scope_Labor_Rates!$K$6:$K$46,V187-5),0)</f>
        <v>0</v>
      </c>
      <c r="AL187" s="181">
        <f>IF(V187&gt;0,AK187*INDEX(Scope_Labor_Rates!$J$6:$J$46,V187-5)*AA187,0)</f>
        <v>0</v>
      </c>
      <c r="AM187" s="178">
        <f>IF(V187&gt;0,P187*INDEX(Scope_Labor_Rates!$M$6:$M$46,V187-5),0)</f>
        <v>0</v>
      </c>
      <c r="AN187" s="178">
        <f>IF(V187&gt;0,AM187*INDEX(Scope_Labor_Rates!$L$6:$L$46,V187-5)*AA187,0)</f>
        <v>0</v>
      </c>
      <c r="AO187" s="178">
        <f>IF(V187&gt;0,P187*INDEX(Scope_Labor_Rates!$O$6:$O$46,V187-5)*AA187,0)</f>
        <v>0</v>
      </c>
      <c r="AP187" s="181">
        <f>IF(V187&gt;0,P187*INDEX(Scope_Labor_Rates!$Q$6:$Q$46,V187-5)*AA187,0)</f>
        <v>0</v>
      </c>
      <c r="AQ187" s="178">
        <f t="shared" si="22"/>
        <v>0</v>
      </c>
      <c r="AR187" s="178">
        <f t="shared" si="23"/>
        <v>0</v>
      </c>
      <c r="AS187" s="178">
        <f t="shared" si="24"/>
        <v>0</v>
      </c>
      <c r="AT187" s="178">
        <f t="shared" si="25"/>
        <v>0</v>
      </c>
      <c r="AU187">
        <f t="shared" si="26"/>
        <v>0</v>
      </c>
    </row>
    <row r="188" spans="1:47">
      <c r="A188" t="str">
        <f>IF(All_Tasks!A188="","",All_Tasks!A188)</f>
        <v/>
      </c>
      <c r="B188" t="str">
        <f>IF(All_Tasks!B188="","",All_Tasks!B188)</f>
        <v/>
      </c>
      <c r="C188" t="str">
        <f>IF(All_Tasks!C188="","",All_Tasks!C188)</f>
        <v/>
      </c>
      <c r="D188" t="str">
        <f>IF(All_Tasks!D188="","",All_Tasks!D188)</f>
        <v/>
      </c>
      <c r="E188" t="str">
        <f>IF(All_Tasks!V188&lt;&gt;"",All_Tasks!V188,IF(All_Tasks!E188&lt;&gt;"",All_Tasks!E188,""))</f>
        <v/>
      </c>
      <c r="F188" t="str">
        <f>IF(All_Tasks!F188="","",All_Tasks!F188)</f>
        <v/>
      </c>
      <c r="G188" t="str">
        <f>IF(All_Tasks!G188="","",All_Tasks!G188)</f>
        <v/>
      </c>
      <c r="H188" s="231" t="str">
        <f>IF(All_Tasks!H188="","",All_Tasks!H188)</f>
        <v/>
      </c>
      <c r="I188" t="str">
        <f>IF(All_Tasks!I188="","",All_Tasks!I188)</f>
        <v/>
      </c>
      <c r="J188" t="str">
        <f>IF(All_Tasks!J188="","",All_Tasks!J188)</f>
        <v/>
      </c>
      <c r="K188" t="str">
        <f>IF(All_Tasks!K188="","",All_Tasks!K188)</f>
        <v/>
      </c>
      <c r="L188" s="231" t="str">
        <f>IF(All_Tasks!L188="","",All_Tasks!L188)</f>
        <v/>
      </c>
      <c r="M188" t="str">
        <f>IF(All_Tasks!M188="","",All_Tasks!M188)</f>
        <v/>
      </c>
      <c r="N188" t="str">
        <f>IF(All_Tasks!N188="","",All_Tasks!N188)</f>
        <v/>
      </c>
      <c r="O188" t="str">
        <f>IF(All_Tasks!O188="","",All_Tasks!O188)</f>
        <v/>
      </c>
      <c r="P188" s="181">
        <f>IF(All_Tasks!P188="",0,All_Tasks!P188)</f>
        <v>0</v>
      </c>
      <c r="Q188" s="181">
        <f>IF(All_Tasks!Q188="",0,All_Tasks!Q188)</f>
        <v>0</v>
      </c>
      <c r="R188" s="181">
        <f>IF(All_Tasks!R188="",0,All_Tasks!R188)</f>
        <v>0</v>
      </c>
      <c r="S188" s="181" t="str">
        <f>IF(All_Tasks!S188="","",All_Tasks!S188)</f>
        <v/>
      </c>
      <c r="T188" t="str">
        <f>IF(All_Tasks!T188="","",All_Tasks!T188)</f>
        <v/>
      </c>
      <c r="U188" t="str">
        <f>IF(All_Tasks!U188="","",All_Tasks!U188)</f>
        <v/>
      </c>
      <c r="V188">
        <f>IF(A188="",0,IFERROR(MATCH(A188,Scope_Labor_Rates!$A$6:$A$46,0)+5,0))</f>
        <v>0</v>
      </c>
      <c r="W188" s="178">
        <f>IF(V188&gt;0,INDEX(Scope_Labor_Rates!$C$6:$C$46,V188-5),0)</f>
        <v>0</v>
      </c>
      <c r="X188" s="178">
        <f>IF(V188&gt;0,INDEX(Scope_Labor_Rates!$C$6:$C$46,V188-5),0)</f>
        <v>0</v>
      </c>
      <c r="Y188" s="180">
        <f>IF(V188&gt;0,INDEX(Scope_Labor_Rates!$S$6:$S$46,V188-5),0)</f>
        <v>0</v>
      </c>
      <c r="Z188" s="180">
        <f>IF(V188&gt;0,INDEX(Scope_Labor_Rates!$R$6:$R$46,V188-5),1)</f>
        <v>1</v>
      </c>
      <c r="AA188" s="231">
        <f t="shared" si="18"/>
        <v>0</v>
      </c>
      <c r="AB188" t="str">
        <f t="shared" si="19"/>
        <v/>
      </c>
      <c r="AC188" s="178" t="str">
        <f t="shared" si="20"/>
        <v/>
      </c>
      <c r="AD188" s="181">
        <f t="shared" si="21"/>
        <v>0</v>
      </c>
      <c r="AE188" s="178">
        <f>IF(V188&gt;0,P188*INDEX(Scope_Labor_Rates!$E$6:$E$46,V188-5),0)</f>
        <v>0</v>
      </c>
      <c r="AF188" s="181">
        <f>IF(V188&gt;0,AE188*INDEX(Scope_Labor_Rates!$D$6:$D$46,V188-5)*AA188,0)</f>
        <v>0</v>
      </c>
      <c r="AG188" s="178">
        <f>IF(V188&gt;0,P188*INDEX(Scope_Labor_Rates!$G$6:$G$46,V188-5),0)</f>
        <v>0</v>
      </c>
      <c r="AH188" s="181">
        <f>IF(V188&gt;0,AG188*INDEX(Scope_Labor_Rates!$F$6:$F$46,V188-5)*AA188,0)</f>
        <v>0</v>
      </c>
      <c r="AI188" s="178">
        <f>IF(V188&gt;0,P188*INDEX(Scope_Labor_Rates!$I$6:$I$46,V188-5),0)</f>
        <v>0</v>
      </c>
      <c r="AJ188" s="181">
        <f>IF(V188&gt;0,AI188*INDEX(Scope_Labor_Rates!$H$6:$H$46,V188-5)*AA188,0)</f>
        <v>0</v>
      </c>
      <c r="AK188" s="178">
        <f>IF(V188&gt;0,P188*INDEX(Scope_Labor_Rates!$K$6:$K$46,V188-5),0)</f>
        <v>0</v>
      </c>
      <c r="AL188" s="181">
        <f>IF(V188&gt;0,AK188*INDEX(Scope_Labor_Rates!$J$6:$J$46,V188-5)*AA188,0)</f>
        <v>0</v>
      </c>
      <c r="AM188" s="178">
        <f>IF(V188&gt;0,P188*INDEX(Scope_Labor_Rates!$M$6:$M$46,V188-5),0)</f>
        <v>0</v>
      </c>
      <c r="AN188" s="178">
        <f>IF(V188&gt;0,AM188*INDEX(Scope_Labor_Rates!$L$6:$L$46,V188-5)*AA188,0)</f>
        <v>0</v>
      </c>
      <c r="AO188" s="178">
        <f>IF(V188&gt;0,P188*INDEX(Scope_Labor_Rates!$O$6:$O$46,V188-5)*AA188,0)</f>
        <v>0</v>
      </c>
      <c r="AP188" s="181">
        <f>IF(V188&gt;0,P188*INDEX(Scope_Labor_Rates!$Q$6:$Q$46,V188-5)*AA188,0)</f>
        <v>0</v>
      </c>
      <c r="AQ188" s="178">
        <f t="shared" si="22"/>
        <v>0</v>
      </c>
      <c r="AR188" s="178">
        <f t="shared" si="23"/>
        <v>0</v>
      </c>
      <c r="AS188" s="178">
        <f t="shared" si="24"/>
        <v>0</v>
      </c>
      <c r="AT188" s="178">
        <f t="shared" si="25"/>
        <v>0</v>
      </c>
      <c r="AU188">
        <f t="shared" si="26"/>
        <v>0</v>
      </c>
    </row>
    <row r="189" spans="1:47">
      <c r="A189" t="str">
        <f>IF(All_Tasks!A189="","",All_Tasks!A189)</f>
        <v/>
      </c>
      <c r="B189" t="str">
        <f>IF(All_Tasks!B189="","",All_Tasks!B189)</f>
        <v/>
      </c>
      <c r="C189" t="str">
        <f>IF(All_Tasks!C189="","",All_Tasks!C189)</f>
        <v/>
      </c>
      <c r="D189" t="str">
        <f>IF(All_Tasks!D189="","",All_Tasks!D189)</f>
        <v/>
      </c>
      <c r="E189" t="str">
        <f>IF(All_Tasks!V189&lt;&gt;"",All_Tasks!V189,IF(All_Tasks!E189&lt;&gt;"",All_Tasks!E189,""))</f>
        <v/>
      </c>
      <c r="F189" t="str">
        <f>IF(All_Tasks!F189="","",All_Tasks!F189)</f>
        <v/>
      </c>
      <c r="G189" t="str">
        <f>IF(All_Tasks!G189="","",All_Tasks!G189)</f>
        <v/>
      </c>
      <c r="H189" s="231" t="str">
        <f>IF(All_Tasks!H189="","",All_Tasks!H189)</f>
        <v/>
      </c>
      <c r="I189" t="str">
        <f>IF(All_Tasks!I189="","",All_Tasks!I189)</f>
        <v/>
      </c>
      <c r="J189" t="str">
        <f>IF(All_Tasks!J189="","",All_Tasks!J189)</f>
        <v/>
      </c>
      <c r="K189" t="str">
        <f>IF(All_Tasks!K189="","",All_Tasks!K189)</f>
        <v/>
      </c>
      <c r="L189" s="231" t="str">
        <f>IF(All_Tasks!L189="","",All_Tasks!L189)</f>
        <v/>
      </c>
      <c r="M189" t="str">
        <f>IF(All_Tasks!M189="","",All_Tasks!M189)</f>
        <v/>
      </c>
      <c r="N189" t="str">
        <f>IF(All_Tasks!N189="","",All_Tasks!N189)</f>
        <v/>
      </c>
      <c r="O189" t="str">
        <f>IF(All_Tasks!O189="","",All_Tasks!O189)</f>
        <v/>
      </c>
      <c r="P189" s="181">
        <f>IF(All_Tasks!P189="",0,All_Tasks!P189)</f>
        <v>0</v>
      </c>
      <c r="Q189" s="181">
        <f>IF(All_Tasks!Q189="",0,All_Tasks!Q189)</f>
        <v>0</v>
      </c>
      <c r="R189" s="181">
        <f>IF(All_Tasks!R189="",0,All_Tasks!R189)</f>
        <v>0</v>
      </c>
      <c r="S189" s="181" t="str">
        <f>IF(All_Tasks!S189="","",All_Tasks!S189)</f>
        <v/>
      </c>
      <c r="T189" t="str">
        <f>IF(All_Tasks!T189="","",All_Tasks!T189)</f>
        <v/>
      </c>
      <c r="U189" t="str">
        <f>IF(All_Tasks!U189="","",All_Tasks!U189)</f>
        <v/>
      </c>
      <c r="V189">
        <f>IF(A189="",0,IFERROR(MATCH(A189,Scope_Labor_Rates!$A$6:$A$46,0)+5,0))</f>
        <v>0</v>
      </c>
      <c r="W189" s="178">
        <f>IF(V189&gt;0,INDEX(Scope_Labor_Rates!$C$6:$C$46,V189-5),0)</f>
        <v>0</v>
      </c>
      <c r="X189" s="178">
        <f>IF(V189&gt;0,INDEX(Scope_Labor_Rates!$C$6:$C$46,V189-5),0)</f>
        <v>0</v>
      </c>
      <c r="Y189" s="180">
        <f>IF(V189&gt;0,INDEX(Scope_Labor_Rates!$S$6:$S$46,V189-5),0)</f>
        <v>0</v>
      </c>
      <c r="Z189" s="180">
        <f>IF(V189&gt;0,INDEX(Scope_Labor_Rates!$R$6:$R$46,V189-5),1)</f>
        <v>1</v>
      </c>
      <c r="AA189" s="231">
        <f t="shared" si="18"/>
        <v>0</v>
      </c>
      <c r="AB189" t="str">
        <f t="shared" si="19"/>
        <v/>
      </c>
      <c r="AC189" s="178" t="str">
        <f t="shared" si="20"/>
        <v/>
      </c>
      <c r="AD189" s="181">
        <f t="shared" si="21"/>
        <v>0</v>
      </c>
      <c r="AE189" s="178">
        <f>IF(V189&gt;0,P189*INDEX(Scope_Labor_Rates!$E$6:$E$46,V189-5),0)</f>
        <v>0</v>
      </c>
      <c r="AF189" s="181">
        <f>IF(V189&gt;0,AE189*INDEX(Scope_Labor_Rates!$D$6:$D$46,V189-5)*AA189,0)</f>
        <v>0</v>
      </c>
      <c r="AG189" s="178">
        <f>IF(V189&gt;0,P189*INDEX(Scope_Labor_Rates!$G$6:$G$46,V189-5),0)</f>
        <v>0</v>
      </c>
      <c r="AH189" s="181">
        <f>IF(V189&gt;0,AG189*INDEX(Scope_Labor_Rates!$F$6:$F$46,V189-5)*AA189,0)</f>
        <v>0</v>
      </c>
      <c r="AI189" s="178">
        <f>IF(V189&gt;0,P189*INDEX(Scope_Labor_Rates!$I$6:$I$46,V189-5),0)</f>
        <v>0</v>
      </c>
      <c r="AJ189" s="181">
        <f>IF(V189&gt;0,AI189*INDEX(Scope_Labor_Rates!$H$6:$H$46,V189-5)*AA189,0)</f>
        <v>0</v>
      </c>
      <c r="AK189" s="178">
        <f>IF(V189&gt;0,P189*INDEX(Scope_Labor_Rates!$K$6:$K$46,V189-5),0)</f>
        <v>0</v>
      </c>
      <c r="AL189" s="181">
        <f>IF(V189&gt;0,AK189*INDEX(Scope_Labor_Rates!$J$6:$J$46,V189-5)*AA189,0)</f>
        <v>0</v>
      </c>
      <c r="AM189" s="178">
        <f>IF(V189&gt;0,P189*INDEX(Scope_Labor_Rates!$M$6:$M$46,V189-5),0)</f>
        <v>0</v>
      </c>
      <c r="AN189" s="178">
        <f>IF(V189&gt;0,AM189*INDEX(Scope_Labor_Rates!$L$6:$L$46,V189-5)*AA189,0)</f>
        <v>0</v>
      </c>
      <c r="AO189" s="178">
        <f>IF(V189&gt;0,P189*INDEX(Scope_Labor_Rates!$O$6:$O$46,V189-5)*AA189,0)</f>
        <v>0</v>
      </c>
      <c r="AP189" s="181">
        <f>IF(V189&gt;0,P189*INDEX(Scope_Labor_Rates!$Q$6:$Q$46,V189-5)*AA189,0)</f>
        <v>0</v>
      </c>
      <c r="AQ189" s="178">
        <f t="shared" si="22"/>
        <v>0</v>
      </c>
      <c r="AR189" s="178">
        <f t="shared" si="23"/>
        <v>0</v>
      </c>
      <c r="AS189" s="178">
        <f t="shared" si="24"/>
        <v>0</v>
      </c>
      <c r="AT189" s="178">
        <f t="shared" si="25"/>
        <v>0</v>
      </c>
      <c r="AU189">
        <f t="shared" si="26"/>
        <v>0</v>
      </c>
    </row>
    <row r="190" spans="1:47">
      <c r="A190" t="str">
        <f>IF(All_Tasks!A190="","",All_Tasks!A190)</f>
        <v/>
      </c>
      <c r="B190" t="str">
        <f>IF(All_Tasks!B190="","",All_Tasks!B190)</f>
        <v/>
      </c>
      <c r="C190" t="str">
        <f>IF(All_Tasks!C190="","",All_Tasks!C190)</f>
        <v/>
      </c>
      <c r="D190" t="str">
        <f>IF(All_Tasks!D190="","",All_Tasks!D190)</f>
        <v/>
      </c>
      <c r="E190" t="str">
        <f>IF(All_Tasks!V190&lt;&gt;"",All_Tasks!V190,IF(All_Tasks!E190&lt;&gt;"",All_Tasks!E190,""))</f>
        <v/>
      </c>
      <c r="F190" t="str">
        <f>IF(All_Tasks!F190="","",All_Tasks!F190)</f>
        <v/>
      </c>
      <c r="G190" t="str">
        <f>IF(All_Tasks!G190="","",All_Tasks!G190)</f>
        <v/>
      </c>
      <c r="H190" s="231" t="str">
        <f>IF(All_Tasks!H190="","",All_Tasks!H190)</f>
        <v/>
      </c>
      <c r="I190" t="str">
        <f>IF(All_Tasks!I190="","",All_Tasks!I190)</f>
        <v/>
      </c>
      <c r="J190" t="str">
        <f>IF(All_Tasks!J190="","",All_Tasks!J190)</f>
        <v/>
      </c>
      <c r="K190" t="str">
        <f>IF(All_Tasks!K190="","",All_Tasks!K190)</f>
        <v/>
      </c>
      <c r="L190" s="231" t="str">
        <f>IF(All_Tasks!L190="","",All_Tasks!L190)</f>
        <v/>
      </c>
      <c r="M190" t="str">
        <f>IF(All_Tasks!M190="","",All_Tasks!M190)</f>
        <v/>
      </c>
      <c r="N190" t="str">
        <f>IF(All_Tasks!N190="","",All_Tasks!N190)</f>
        <v/>
      </c>
      <c r="O190" t="str">
        <f>IF(All_Tasks!O190="","",All_Tasks!O190)</f>
        <v/>
      </c>
      <c r="P190" s="181">
        <f>IF(All_Tasks!P190="",0,All_Tasks!P190)</f>
        <v>0</v>
      </c>
      <c r="Q190" s="181">
        <f>IF(All_Tasks!Q190="",0,All_Tasks!Q190)</f>
        <v>0</v>
      </c>
      <c r="R190" s="181">
        <f>IF(All_Tasks!R190="",0,All_Tasks!R190)</f>
        <v>0</v>
      </c>
      <c r="S190" s="181" t="str">
        <f>IF(All_Tasks!S190="","",All_Tasks!S190)</f>
        <v/>
      </c>
      <c r="T190" t="str">
        <f>IF(All_Tasks!T190="","",All_Tasks!T190)</f>
        <v/>
      </c>
      <c r="U190" t="str">
        <f>IF(All_Tasks!U190="","",All_Tasks!U190)</f>
        <v/>
      </c>
      <c r="V190">
        <f>IF(A190="",0,IFERROR(MATCH(A190,Scope_Labor_Rates!$A$6:$A$46,0)+5,0))</f>
        <v>0</v>
      </c>
      <c r="W190" s="178">
        <f>IF(V190&gt;0,INDEX(Scope_Labor_Rates!$C$6:$C$46,V190-5),0)</f>
        <v>0</v>
      </c>
      <c r="X190" s="178">
        <f>IF(V190&gt;0,INDEX(Scope_Labor_Rates!$C$6:$C$46,V190-5),0)</f>
        <v>0</v>
      </c>
      <c r="Y190" s="180">
        <f>IF(V190&gt;0,INDEX(Scope_Labor_Rates!$S$6:$S$46,V190-5),0)</f>
        <v>0</v>
      </c>
      <c r="Z190" s="180">
        <f>IF(V190&gt;0,INDEX(Scope_Labor_Rates!$R$6:$R$46,V190-5),1)</f>
        <v>1</v>
      </c>
      <c r="AA190" s="231">
        <f t="shared" si="18"/>
        <v>0</v>
      </c>
      <c r="AB190" t="str">
        <f t="shared" si="19"/>
        <v/>
      </c>
      <c r="AC190" s="178" t="str">
        <f t="shared" si="20"/>
        <v/>
      </c>
      <c r="AD190" s="181">
        <f t="shared" si="21"/>
        <v>0</v>
      </c>
      <c r="AE190" s="178">
        <f>IF(V190&gt;0,P190*INDEX(Scope_Labor_Rates!$E$6:$E$46,V190-5),0)</f>
        <v>0</v>
      </c>
      <c r="AF190" s="181">
        <f>IF(V190&gt;0,AE190*INDEX(Scope_Labor_Rates!$D$6:$D$46,V190-5)*AA190,0)</f>
        <v>0</v>
      </c>
      <c r="AG190" s="178">
        <f>IF(V190&gt;0,P190*INDEX(Scope_Labor_Rates!$G$6:$G$46,V190-5),0)</f>
        <v>0</v>
      </c>
      <c r="AH190" s="181">
        <f>IF(V190&gt;0,AG190*INDEX(Scope_Labor_Rates!$F$6:$F$46,V190-5)*AA190,0)</f>
        <v>0</v>
      </c>
      <c r="AI190" s="178">
        <f>IF(V190&gt;0,P190*INDEX(Scope_Labor_Rates!$I$6:$I$46,V190-5),0)</f>
        <v>0</v>
      </c>
      <c r="AJ190" s="181">
        <f>IF(V190&gt;0,AI190*INDEX(Scope_Labor_Rates!$H$6:$H$46,V190-5)*AA190,0)</f>
        <v>0</v>
      </c>
      <c r="AK190" s="178">
        <f>IF(V190&gt;0,P190*INDEX(Scope_Labor_Rates!$K$6:$K$46,V190-5),0)</f>
        <v>0</v>
      </c>
      <c r="AL190" s="181">
        <f>IF(V190&gt;0,AK190*INDEX(Scope_Labor_Rates!$J$6:$J$46,V190-5)*AA190,0)</f>
        <v>0</v>
      </c>
      <c r="AM190" s="178">
        <f>IF(V190&gt;0,P190*INDEX(Scope_Labor_Rates!$M$6:$M$46,V190-5),0)</f>
        <v>0</v>
      </c>
      <c r="AN190" s="178">
        <f>IF(V190&gt;0,AM190*INDEX(Scope_Labor_Rates!$L$6:$L$46,V190-5)*AA190,0)</f>
        <v>0</v>
      </c>
      <c r="AO190" s="178">
        <f>IF(V190&gt;0,P190*INDEX(Scope_Labor_Rates!$O$6:$O$46,V190-5)*AA190,0)</f>
        <v>0</v>
      </c>
      <c r="AP190" s="181">
        <f>IF(V190&gt;0,P190*INDEX(Scope_Labor_Rates!$Q$6:$Q$46,V190-5)*AA190,0)</f>
        <v>0</v>
      </c>
      <c r="AQ190" s="178">
        <f t="shared" si="22"/>
        <v>0</v>
      </c>
      <c r="AR190" s="178">
        <f t="shared" si="23"/>
        <v>0</v>
      </c>
      <c r="AS190" s="178">
        <f t="shared" si="24"/>
        <v>0</v>
      </c>
      <c r="AT190" s="178">
        <f t="shared" si="25"/>
        <v>0</v>
      </c>
      <c r="AU190">
        <f t="shared" si="26"/>
        <v>0</v>
      </c>
    </row>
    <row r="191" spans="1:47">
      <c r="A191" t="str">
        <f>IF(All_Tasks!A191="","",All_Tasks!A191)</f>
        <v/>
      </c>
      <c r="B191" t="str">
        <f>IF(All_Tasks!B191="","",All_Tasks!B191)</f>
        <v/>
      </c>
      <c r="C191" t="str">
        <f>IF(All_Tasks!C191="","",All_Tasks!C191)</f>
        <v/>
      </c>
      <c r="D191" t="str">
        <f>IF(All_Tasks!D191="","",All_Tasks!D191)</f>
        <v/>
      </c>
      <c r="E191" t="str">
        <f>IF(All_Tasks!V191&lt;&gt;"",All_Tasks!V191,IF(All_Tasks!E191&lt;&gt;"",All_Tasks!E191,""))</f>
        <v/>
      </c>
      <c r="F191" t="str">
        <f>IF(All_Tasks!F191="","",All_Tasks!F191)</f>
        <v/>
      </c>
      <c r="G191" t="str">
        <f>IF(All_Tasks!G191="","",All_Tasks!G191)</f>
        <v/>
      </c>
      <c r="H191" s="231" t="str">
        <f>IF(All_Tasks!H191="","",All_Tasks!H191)</f>
        <v/>
      </c>
      <c r="I191" t="str">
        <f>IF(All_Tasks!I191="","",All_Tasks!I191)</f>
        <v/>
      </c>
      <c r="J191" t="str">
        <f>IF(All_Tasks!J191="","",All_Tasks!J191)</f>
        <v/>
      </c>
      <c r="K191" t="str">
        <f>IF(All_Tasks!K191="","",All_Tasks!K191)</f>
        <v/>
      </c>
      <c r="L191" s="231" t="str">
        <f>IF(All_Tasks!L191="","",All_Tasks!L191)</f>
        <v/>
      </c>
      <c r="M191" t="str">
        <f>IF(All_Tasks!M191="","",All_Tasks!M191)</f>
        <v/>
      </c>
      <c r="N191" t="str">
        <f>IF(All_Tasks!N191="","",All_Tasks!N191)</f>
        <v/>
      </c>
      <c r="O191" t="str">
        <f>IF(All_Tasks!O191="","",All_Tasks!O191)</f>
        <v/>
      </c>
      <c r="P191" s="181">
        <f>IF(All_Tasks!P191="",0,All_Tasks!P191)</f>
        <v>0</v>
      </c>
      <c r="Q191" s="181">
        <f>IF(All_Tasks!Q191="",0,All_Tasks!Q191)</f>
        <v>0</v>
      </c>
      <c r="R191" s="181">
        <f>IF(All_Tasks!R191="",0,All_Tasks!R191)</f>
        <v>0</v>
      </c>
      <c r="S191" s="181" t="str">
        <f>IF(All_Tasks!S191="","",All_Tasks!S191)</f>
        <v/>
      </c>
      <c r="T191" t="str">
        <f>IF(All_Tasks!T191="","",All_Tasks!T191)</f>
        <v/>
      </c>
      <c r="U191" t="str">
        <f>IF(All_Tasks!U191="","",All_Tasks!U191)</f>
        <v/>
      </c>
      <c r="V191">
        <f>IF(A191="",0,IFERROR(MATCH(A191,Scope_Labor_Rates!$A$6:$A$46,0)+5,0))</f>
        <v>0</v>
      </c>
      <c r="W191" s="178">
        <f>IF(V191&gt;0,INDEX(Scope_Labor_Rates!$C$6:$C$46,V191-5),0)</f>
        <v>0</v>
      </c>
      <c r="X191" s="178">
        <f>IF(V191&gt;0,INDEX(Scope_Labor_Rates!$C$6:$C$46,V191-5),0)</f>
        <v>0</v>
      </c>
      <c r="Y191" s="180">
        <f>IF(V191&gt;0,INDEX(Scope_Labor_Rates!$S$6:$S$46,V191-5),0)</f>
        <v>0</v>
      </c>
      <c r="Z191" s="180">
        <f>IF(V191&gt;0,INDEX(Scope_Labor_Rates!$R$6:$R$46,V191-5),1)</f>
        <v>1</v>
      </c>
      <c r="AA191" s="231">
        <f t="shared" si="18"/>
        <v>0</v>
      </c>
      <c r="AB191" t="str">
        <f t="shared" si="19"/>
        <v/>
      </c>
      <c r="AC191" s="178" t="str">
        <f t="shared" si="20"/>
        <v/>
      </c>
      <c r="AD191" s="181">
        <f t="shared" si="21"/>
        <v>0</v>
      </c>
      <c r="AE191" s="178">
        <f>IF(V191&gt;0,P191*INDEX(Scope_Labor_Rates!$E$6:$E$46,V191-5),0)</f>
        <v>0</v>
      </c>
      <c r="AF191" s="181">
        <f>IF(V191&gt;0,AE191*INDEX(Scope_Labor_Rates!$D$6:$D$46,V191-5)*AA191,0)</f>
        <v>0</v>
      </c>
      <c r="AG191" s="178">
        <f>IF(V191&gt;0,P191*INDEX(Scope_Labor_Rates!$G$6:$G$46,V191-5),0)</f>
        <v>0</v>
      </c>
      <c r="AH191" s="181">
        <f>IF(V191&gt;0,AG191*INDEX(Scope_Labor_Rates!$F$6:$F$46,V191-5)*AA191,0)</f>
        <v>0</v>
      </c>
      <c r="AI191" s="178">
        <f>IF(V191&gt;0,P191*INDEX(Scope_Labor_Rates!$I$6:$I$46,V191-5),0)</f>
        <v>0</v>
      </c>
      <c r="AJ191" s="181">
        <f>IF(V191&gt;0,AI191*INDEX(Scope_Labor_Rates!$H$6:$H$46,V191-5)*AA191,0)</f>
        <v>0</v>
      </c>
      <c r="AK191" s="178">
        <f>IF(V191&gt;0,P191*INDEX(Scope_Labor_Rates!$K$6:$K$46,V191-5),0)</f>
        <v>0</v>
      </c>
      <c r="AL191" s="181">
        <f>IF(V191&gt;0,AK191*INDEX(Scope_Labor_Rates!$J$6:$J$46,V191-5)*AA191,0)</f>
        <v>0</v>
      </c>
      <c r="AM191" s="178">
        <f>IF(V191&gt;0,P191*INDEX(Scope_Labor_Rates!$M$6:$M$46,V191-5),0)</f>
        <v>0</v>
      </c>
      <c r="AN191" s="178">
        <f>IF(V191&gt;0,AM191*INDEX(Scope_Labor_Rates!$L$6:$L$46,V191-5)*AA191,0)</f>
        <v>0</v>
      </c>
      <c r="AO191" s="178">
        <f>IF(V191&gt;0,P191*INDEX(Scope_Labor_Rates!$O$6:$O$46,V191-5)*AA191,0)</f>
        <v>0</v>
      </c>
      <c r="AP191" s="181">
        <f>IF(V191&gt;0,P191*INDEX(Scope_Labor_Rates!$Q$6:$Q$46,V191-5)*AA191,0)</f>
        <v>0</v>
      </c>
      <c r="AQ191" s="178">
        <f t="shared" si="22"/>
        <v>0</v>
      </c>
      <c r="AR191" s="178">
        <f t="shared" si="23"/>
        <v>0</v>
      </c>
      <c r="AS191" s="178">
        <f t="shared" si="24"/>
        <v>0</v>
      </c>
      <c r="AT191" s="178">
        <f t="shared" si="25"/>
        <v>0</v>
      </c>
      <c r="AU191">
        <f t="shared" si="26"/>
        <v>0</v>
      </c>
    </row>
    <row r="192" spans="1:47">
      <c r="A192" t="str">
        <f>IF(All_Tasks!A192="","",All_Tasks!A192)</f>
        <v/>
      </c>
      <c r="B192" t="str">
        <f>IF(All_Tasks!B192="","",All_Tasks!B192)</f>
        <v/>
      </c>
      <c r="C192" t="str">
        <f>IF(All_Tasks!C192="","",All_Tasks!C192)</f>
        <v/>
      </c>
      <c r="D192" t="str">
        <f>IF(All_Tasks!D192="","",All_Tasks!D192)</f>
        <v/>
      </c>
      <c r="E192" t="str">
        <f>IF(All_Tasks!V192&lt;&gt;"",All_Tasks!V192,IF(All_Tasks!E192&lt;&gt;"",All_Tasks!E192,""))</f>
        <v/>
      </c>
      <c r="F192" t="str">
        <f>IF(All_Tasks!F192="","",All_Tasks!F192)</f>
        <v/>
      </c>
      <c r="G192" t="str">
        <f>IF(All_Tasks!G192="","",All_Tasks!G192)</f>
        <v/>
      </c>
      <c r="H192" s="231" t="str">
        <f>IF(All_Tasks!H192="","",All_Tasks!H192)</f>
        <v/>
      </c>
      <c r="I192" t="str">
        <f>IF(All_Tasks!I192="","",All_Tasks!I192)</f>
        <v/>
      </c>
      <c r="J192" t="str">
        <f>IF(All_Tasks!J192="","",All_Tasks!J192)</f>
        <v/>
      </c>
      <c r="K192" t="str">
        <f>IF(All_Tasks!K192="","",All_Tasks!K192)</f>
        <v/>
      </c>
      <c r="L192" s="231" t="str">
        <f>IF(All_Tasks!L192="","",All_Tasks!L192)</f>
        <v/>
      </c>
      <c r="M192" t="str">
        <f>IF(All_Tasks!M192="","",All_Tasks!M192)</f>
        <v/>
      </c>
      <c r="N192" t="str">
        <f>IF(All_Tasks!N192="","",All_Tasks!N192)</f>
        <v/>
      </c>
      <c r="O192" t="str">
        <f>IF(All_Tasks!O192="","",All_Tasks!O192)</f>
        <v/>
      </c>
      <c r="P192" s="181">
        <f>IF(All_Tasks!P192="",0,All_Tasks!P192)</f>
        <v>0</v>
      </c>
      <c r="Q192" s="181">
        <f>IF(All_Tasks!Q192="",0,All_Tasks!Q192)</f>
        <v>0</v>
      </c>
      <c r="R192" s="181">
        <f>IF(All_Tasks!R192="",0,All_Tasks!R192)</f>
        <v>0</v>
      </c>
      <c r="S192" s="181" t="str">
        <f>IF(All_Tasks!S192="","",All_Tasks!S192)</f>
        <v/>
      </c>
      <c r="T192" t="str">
        <f>IF(All_Tasks!T192="","",All_Tasks!T192)</f>
        <v/>
      </c>
      <c r="U192" t="str">
        <f>IF(All_Tasks!U192="","",All_Tasks!U192)</f>
        <v/>
      </c>
      <c r="V192">
        <f>IF(A192="",0,IFERROR(MATCH(A192,Scope_Labor_Rates!$A$6:$A$46,0)+5,0))</f>
        <v>0</v>
      </c>
      <c r="W192" s="178">
        <f>IF(V192&gt;0,INDEX(Scope_Labor_Rates!$C$6:$C$46,V192-5),0)</f>
        <v>0</v>
      </c>
      <c r="X192" s="178">
        <f>IF(V192&gt;0,INDEX(Scope_Labor_Rates!$C$6:$C$46,V192-5),0)</f>
        <v>0</v>
      </c>
      <c r="Y192" s="180">
        <f>IF(V192&gt;0,INDEX(Scope_Labor_Rates!$S$6:$S$46,V192-5),0)</f>
        <v>0</v>
      </c>
      <c r="Z192" s="180">
        <f>IF(V192&gt;0,INDEX(Scope_Labor_Rates!$R$6:$R$46,V192-5),1)</f>
        <v>1</v>
      </c>
      <c r="AA192" s="231">
        <f t="shared" si="18"/>
        <v>0</v>
      </c>
      <c r="AB192" t="str">
        <f t="shared" si="19"/>
        <v/>
      </c>
      <c r="AC192" s="178" t="str">
        <f t="shared" si="20"/>
        <v/>
      </c>
      <c r="AD192" s="181">
        <f t="shared" si="21"/>
        <v>0</v>
      </c>
      <c r="AE192" s="178">
        <f>IF(V192&gt;0,P192*INDEX(Scope_Labor_Rates!$E$6:$E$46,V192-5),0)</f>
        <v>0</v>
      </c>
      <c r="AF192" s="181">
        <f>IF(V192&gt;0,AE192*INDEX(Scope_Labor_Rates!$D$6:$D$46,V192-5)*AA192,0)</f>
        <v>0</v>
      </c>
      <c r="AG192" s="178">
        <f>IF(V192&gt;0,P192*INDEX(Scope_Labor_Rates!$G$6:$G$46,V192-5),0)</f>
        <v>0</v>
      </c>
      <c r="AH192" s="181">
        <f>IF(V192&gt;0,AG192*INDEX(Scope_Labor_Rates!$F$6:$F$46,V192-5)*AA192,0)</f>
        <v>0</v>
      </c>
      <c r="AI192" s="178">
        <f>IF(V192&gt;0,P192*INDEX(Scope_Labor_Rates!$I$6:$I$46,V192-5),0)</f>
        <v>0</v>
      </c>
      <c r="AJ192" s="181">
        <f>IF(V192&gt;0,AI192*INDEX(Scope_Labor_Rates!$H$6:$H$46,V192-5)*AA192,0)</f>
        <v>0</v>
      </c>
      <c r="AK192" s="178">
        <f>IF(V192&gt;0,P192*INDEX(Scope_Labor_Rates!$K$6:$K$46,V192-5),0)</f>
        <v>0</v>
      </c>
      <c r="AL192" s="181">
        <f>IF(V192&gt;0,AK192*INDEX(Scope_Labor_Rates!$J$6:$J$46,V192-5)*AA192,0)</f>
        <v>0</v>
      </c>
      <c r="AM192" s="178">
        <f>IF(V192&gt;0,P192*INDEX(Scope_Labor_Rates!$M$6:$M$46,V192-5),0)</f>
        <v>0</v>
      </c>
      <c r="AN192" s="178">
        <f>IF(V192&gt;0,AM192*INDEX(Scope_Labor_Rates!$L$6:$L$46,V192-5)*AA192,0)</f>
        <v>0</v>
      </c>
      <c r="AO192" s="178">
        <f>IF(V192&gt;0,P192*INDEX(Scope_Labor_Rates!$O$6:$O$46,V192-5)*AA192,0)</f>
        <v>0</v>
      </c>
      <c r="AP192" s="181">
        <f>IF(V192&gt;0,P192*INDEX(Scope_Labor_Rates!$Q$6:$Q$46,V192-5)*AA192,0)</f>
        <v>0</v>
      </c>
      <c r="AQ192" s="178">
        <f t="shared" si="22"/>
        <v>0</v>
      </c>
      <c r="AR192" s="178">
        <f t="shared" si="23"/>
        <v>0</v>
      </c>
      <c r="AS192" s="178">
        <f t="shared" si="24"/>
        <v>0</v>
      </c>
      <c r="AT192" s="178">
        <f t="shared" si="25"/>
        <v>0</v>
      </c>
      <c r="AU192">
        <f t="shared" si="26"/>
        <v>0</v>
      </c>
    </row>
    <row r="193" spans="1:47">
      <c r="A193" t="str">
        <f>IF(All_Tasks!A193="","",All_Tasks!A193)</f>
        <v/>
      </c>
      <c r="B193" t="str">
        <f>IF(All_Tasks!B193="","",All_Tasks!B193)</f>
        <v/>
      </c>
      <c r="C193" t="str">
        <f>IF(All_Tasks!C193="","",All_Tasks!C193)</f>
        <v/>
      </c>
      <c r="D193" t="str">
        <f>IF(All_Tasks!D193="","",All_Tasks!D193)</f>
        <v/>
      </c>
      <c r="E193" t="str">
        <f>IF(All_Tasks!V193&lt;&gt;"",All_Tasks!V193,IF(All_Tasks!E193&lt;&gt;"",All_Tasks!E193,""))</f>
        <v/>
      </c>
      <c r="F193" t="str">
        <f>IF(All_Tasks!F193="","",All_Tasks!F193)</f>
        <v/>
      </c>
      <c r="G193" t="str">
        <f>IF(All_Tasks!G193="","",All_Tasks!G193)</f>
        <v/>
      </c>
      <c r="H193" s="231" t="str">
        <f>IF(All_Tasks!H193="","",All_Tasks!H193)</f>
        <v/>
      </c>
      <c r="I193" t="str">
        <f>IF(All_Tasks!I193="","",All_Tasks!I193)</f>
        <v/>
      </c>
      <c r="J193" t="str">
        <f>IF(All_Tasks!J193="","",All_Tasks!J193)</f>
        <v/>
      </c>
      <c r="K193" t="str">
        <f>IF(All_Tasks!K193="","",All_Tasks!K193)</f>
        <v/>
      </c>
      <c r="L193" s="231" t="str">
        <f>IF(All_Tasks!L193="","",All_Tasks!L193)</f>
        <v/>
      </c>
      <c r="M193" t="str">
        <f>IF(All_Tasks!M193="","",All_Tasks!M193)</f>
        <v/>
      </c>
      <c r="N193" t="str">
        <f>IF(All_Tasks!N193="","",All_Tasks!N193)</f>
        <v/>
      </c>
      <c r="O193" t="str">
        <f>IF(All_Tasks!O193="","",All_Tasks!O193)</f>
        <v/>
      </c>
      <c r="P193" s="181">
        <f>IF(All_Tasks!P193="",0,All_Tasks!P193)</f>
        <v>0</v>
      </c>
      <c r="Q193" s="181">
        <f>IF(All_Tasks!Q193="",0,All_Tasks!Q193)</f>
        <v>0</v>
      </c>
      <c r="R193" s="181">
        <f>IF(All_Tasks!R193="",0,All_Tasks!R193)</f>
        <v>0</v>
      </c>
      <c r="S193" s="181" t="str">
        <f>IF(All_Tasks!S193="","",All_Tasks!S193)</f>
        <v/>
      </c>
      <c r="T193" t="str">
        <f>IF(All_Tasks!T193="","",All_Tasks!T193)</f>
        <v/>
      </c>
      <c r="U193" t="str">
        <f>IF(All_Tasks!U193="","",All_Tasks!U193)</f>
        <v/>
      </c>
      <c r="V193">
        <f>IF(A193="",0,IFERROR(MATCH(A193,Scope_Labor_Rates!$A$6:$A$46,0)+5,0))</f>
        <v>0</v>
      </c>
      <c r="W193" s="178">
        <f>IF(V193&gt;0,INDEX(Scope_Labor_Rates!$C$6:$C$46,V193-5),0)</f>
        <v>0</v>
      </c>
      <c r="X193" s="178">
        <f>IF(V193&gt;0,INDEX(Scope_Labor_Rates!$C$6:$C$46,V193-5),0)</f>
        <v>0</v>
      </c>
      <c r="Y193" s="180">
        <f>IF(V193&gt;0,INDEX(Scope_Labor_Rates!$S$6:$S$46,V193-5),0)</f>
        <v>0</v>
      </c>
      <c r="Z193" s="180">
        <f>IF(V193&gt;0,INDEX(Scope_Labor_Rates!$R$6:$R$46,V193-5),1)</f>
        <v>1</v>
      </c>
      <c r="AA193" s="231">
        <f t="shared" si="18"/>
        <v>0</v>
      </c>
      <c r="AB193" t="str">
        <f t="shared" si="19"/>
        <v/>
      </c>
      <c r="AC193" s="178" t="str">
        <f t="shared" si="20"/>
        <v/>
      </c>
      <c r="AD193" s="181">
        <f t="shared" si="21"/>
        <v>0</v>
      </c>
      <c r="AE193" s="178">
        <f>IF(V193&gt;0,P193*INDEX(Scope_Labor_Rates!$E$6:$E$46,V193-5),0)</f>
        <v>0</v>
      </c>
      <c r="AF193" s="181">
        <f>IF(V193&gt;0,AE193*INDEX(Scope_Labor_Rates!$D$6:$D$46,V193-5)*AA193,0)</f>
        <v>0</v>
      </c>
      <c r="AG193" s="178">
        <f>IF(V193&gt;0,P193*INDEX(Scope_Labor_Rates!$G$6:$G$46,V193-5),0)</f>
        <v>0</v>
      </c>
      <c r="AH193" s="181">
        <f>IF(V193&gt;0,AG193*INDEX(Scope_Labor_Rates!$F$6:$F$46,V193-5)*AA193,0)</f>
        <v>0</v>
      </c>
      <c r="AI193" s="178">
        <f>IF(V193&gt;0,P193*INDEX(Scope_Labor_Rates!$I$6:$I$46,V193-5),0)</f>
        <v>0</v>
      </c>
      <c r="AJ193" s="181">
        <f>IF(V193&gt;0,AI193*INDEX(Scope_Labor_Rates!$H$6:$H$46,V193-5)*AA193,0)</f>
        <v>0</v>
      </c>
      <c r="AK193" s="178">
        <f>IF(V193&gt;0,P193*INDEX(Scope_Labor_Rates!$K$6:$K$46,V193-5),0)</f>
        <v>0</v>
      </c>
      <c r="AL193" s="181">
        <f>IF(V193&gt;0,AK193*INDEX(Scope_Labor_Rates!$J$6:$J$46,V193-5)*AA193,0)</f>
        <v>0</v>
      </c>
      <c r="AM193" s="178">
        <f>IF(V193&gt;0,P193*INDEX(Scope_Labor_Rates!$M$6:$M$46,V193-5),0)</f>
        <v>0</v>
      </c>
      <c r="AN193" s="178">
        <f>IF(V193&gt;0,AM193*INDEX(Scope_Labor_Rates!$L$6:$L$46,V193-5)*AA193,0)</f>
        <v>0</v>
      </c>
      <c r="AO193" s="178">
        <f>IF(V193&gt;0,P193*INDEX(Scope_Labor_Rates!$O$6:$O$46,V193-5)*AA193,0)</f>
        <v>0</v>
      </c>
      <c r="AP193" s="181">
        <f>IF(V193&gt;0,P193*INDEX(Scope_Labor_Rates!$Q$6:$Q$46,V193-5)*AA193,0)</f>
        <v>0</v>
      </c>
      <c r="AQ193" s="178">
        <f t="shared" si="22"/>
        <v>0</v>
      </c>
      <c r="AR193" s="178">
        <f t="shared" si="23"/>
        <v>0</v>
      </c>
      <c r="AS193" s="178">
        <f t="shared" si="24"/>
        <v>0</v>
      </c>
      <c r="AT193" s="178">
        <f t="shared" si="25"/>
        <v>0</v>
      </c>
      <c r="AU193">
        <f t="shared" si="26"/>
        <v>0</v>
      </c>
    </row>
    <row r="194" spans="1:47">
      <c r="A194" t="str">
        <f>IF(All_Tasks!A194="","",All_Tasks!A194)</f>
        <v/>
      </c>
      <c r="B194" t="str">
        <f>IF(All_Tasks!B194="","",All_Tasks!B194)</f>
        <v/>
      </c>
      <c r="C194" t="str">
        <f>IF(All_Tasks!C194="","",All_Tasks!C194)</f>
        <v/>
      </c>
      <c r="D194" t="str">
        <f>IF(All_Tasks!D194="","",All_Tasks!D194)</f>
        <v/>
      </c>
      <c r="E194" t="str">
        <f>IF(All_Tasks!V194&lt;&gt;"",All_Tasks!V194,IF(All_Tasks!E194&lt;&gt;"",All_Tasks!E194,""))</f>
        <v/>
      </c>
      <c r="F194" t="str">
        <f>IF(All_Tasks!F194="","",All_Tasks!F194)</f>
        <v/>
      </c>
      <c r="G194" t="str">
        <f>IF(All_Tasks!G194="","",All_Tasks!G194)</f>
        <v/>
      </c>
      <c r="H194" s="231" t="str">
        <f>IF(All_Tasks!H194="","",All_Tasks!H194)</f>
        <v/>
      </c>
      <c r="I194" t="str">
        <f>IF(All_Tasks!I194="","",All_Tasks!I194)</f>
        <v/>
      </c>
      <c r="J194" t="str">
        <f>IF(All_Tasks!J194="","",All_Tasks!J194)</f>
        <v/>
      </c>
      <c r="K194" t="str">
        <f>IF(All_Tasks!K194="","",All_Tasks!K194)</f>
        <v/>
      </c>
      <c r="L194" s="231" t="str">
        <f>IF(All_Tasks!L194="","",All_Tasks!L194)</f>
        <v/>
      </c>
      <c r="M194" t="str">
        <f>IF(All_Tasks!M194="","",All_Tasks!M194)</f>
        <v/>
      </c>
      <c r="N194" t="str">
        <f>IF(All_Tasks!N194="","",All_Tasks!N194)</f>
        <v/>
      </c>
      <c r="O194" t="str">
        <f>IF(All_Tasks!O194="","",All_Tasks!O194)</f>
        <v/>
      </c>
      <c r="P194" s="181">
        <f>IF(All_Tasks!P194="",0,All_Tasks!P194)</f>
        <v>0</v>
      </c>
      <c r="Q194" s="181">
        <f>IF(All_Tasks!Q194="",0,All_Tasks!Q194)</f>
        <v>0</v>
      </c>
      <c r="R194" s="181">
        <f>IF(All_Tasks!R194="",0,All_Tasks!R194)</f>
        <v>0</v>
      </c>
      <c r="S194" s="181" t="str">
        <f>IF(All_Tasks!S194="","",All_Tasks!S194)</f>
        <v/>
      </c>
      <c r="T194" t="str">
        <f>IF(All_Tasks!T194="","",All_Tasks!T194)</f>
        <v/>
      </c>
      <c r="U194" t="str">
        <f>IF(All_Tasks!U194="","",All_Tasks!U194)</f>
        <v/>
      </c>
      <c r="V194">
        <f>IF(A194="",0,IFERROR(MATCH(A194,Scope_Labor_Rates!$A$6:$A$46,0)+5,0))</f>
        <v>0</v>
      </c>
      <c r="W194" s="178">
        <f>IF(V194&gt;0,INDEX(Scope_Labor_Rates!$C$6:$C$46,V194-5),0)</f>
        <v>0</v>
      </c>
      <c r="X194" s="178">
        <f>IF(V194&gt;0,INDEX(Scope_Labor_Rates!$C$6:$C$46,V194-5),0)</f>
        <v>0</v>
      </c>
      <c r="Y194" s="180">
        <f>IF(V194&gt;0,INDEX(Scope_Labor_Rates!$S$6:$S$46,V194-5),0)</f>
        <v>0</v>
      </c>
      <c r="Z194" s="180">
        <f>IF(V194&gt;0,INDEX(Scope_Labor_Rates!$R$6:$R$46,V194-5),1)</f>
        <v>1</v>
      </c>
      <c r="AA194" s="231">
        <f t="shared" ref="AA194:AA257" si="27">IF(OR(L194&lt;&gt;"",UPPER(S194)="COMPLETED"),1,0)</f>
        <v>0</v>
      </c>
      <c r="AB194" t="str">
        <f t="shared" ref="AB194:AB257" si="28">IF(L194="","",L194-WEEKDAY(L194,3)+6)</f>
        <v/>
      </c>
      <c r="AC194" s="178" t="str">
        <f t="shared" ref="AC194:AC257" si="29">IF(AB194="","",IF(DAY(AB194)&lt;=23,TEXT(AB194,"MMM-yyyy"),TEXT(EOMONTH(AB194,0)+1,"MMM-yyyy")))</f>
        <v/>
      </c>
      <c r="AD194" s="181">
        <f t="shared" ref="AD194:AD257" si="30">P194*X194*AA194</f>
        <v>0</v>
      </c>
      <c r="AE194" s="178">
        <f>IF(V194&gt;0,P194*INDEX(Scope_Labor_Rates!$E$6:$E$46,V194-5),0)</f>
        <v>0</v>
      </c>
      <c r="AF194" s="181">
        <f>IF(V194&gt;0,AE194*INDEX(Scope_Labor_Rates!$D$6:$D$46,V194-5)*AA194,0)</f>
        <v>0</v>
      </c>
      <c r="AG194" s="178">
        <f>IF(V194&gt;0,P194*INDEX(Scope_Labor_Rates!$G$6:$G$46,V194-5),0)</f>
        <v>0</v>
      </c>
      <c r="AH194" s="181">
        <f>IF(V194&gt;0,AG194*INDEX(Scope_Labor_Rates!$F$6:$F$46,V194-5)*AA194,0)</f>
        <v>0</v>
      </c>
      <c r="AI194" s="178">
        <f>IF(V194&gt;0,P194*INDEX(Scope_Labor_Rates!$I$6:$I$46,V194-5),0)</f>
        <v>0</v>
      </c>
      <c r="AJ194" s="181">
        <f>IF(V194&gt;0,AI194*INDEX(Scope_Labor_Rates!$H$6:$H$46,V194-5)*AA194,0)</f>
        <v>0</v>
      </c>
      <c r="AK194" s="178">
        <f>IF(V194&gt;0,P194*INDEX(Scope_Labor_Rates!$K$6:$K$46,V194-5),0)</f>
        <v>0</v>
      </c>
      <c r="AL194" s="181">
        <f>IF(V194&gt;0,AK194*INDEX(Scope_Labor_Rates!$J$6:$J$46,V194-5)*AA194,0)</f>
        <v>0</v>
      </c>
      <c r="AM194" s="178">
        <f>IF(V194&gt;0,P194*INDEX(Scope_Labor_Rates!$M$6:$M$46,V194-5),0)</f>
        <v>0</v>
      </c>
      <c r="AN194" s="178">
        <f>IF(V194&gt;0,AM194*INDEX(Scope_Labor_Rates!$L$6:$L$46,V194-5)*AA194,0)</f>
        <v>0</v>
      </c>
      <c r="AO194" s="178">
        <f>IF(V194&gt;0,P194*INDEX(Scope_Labor_Rates!$O$6:$O$46,V194-5)*AA194,0)</f>
        <v>0</v>
      </c>
      <c r="AP194" s="181">
        <f>IF(V194&gt;0,P194*INDEX(Scope_Labor_Rates!$Q$6:$Q$46,V194-5)*AA194,0)</f>
        <v>0</v>
      </c>
      <c r="AQ194" s="178">
        <f t="shared" ref="AQ194:AQ257" si="31">AE194+AG194+AI194+AK194+AM194</f>
        <v>0</v>
      </c>
      <c r="AR194" s="178">
        <f t="shared" ref="AR194:AR257" si="32">AF194+AH194+AJ194+AL194+AN194</f>
        <v>0</v>
      </c>
      <c r="AS194" s="178">
        <f t="shared" ref="AS194:AS257" si="33">AO194+AP194</f>
        <v>0</v>
      </c>
      <c r="AT194" s="178">
        <f t="shared" ref="AT194:AT257" si="34">AD194+AR194+AS194</f>
        <v>0</v>
      </c>
      <c r="AU194">
        <f t="shared" ref="AU194:AU257" si="35">AT194*Z194</f>
        <v>0</v>
      </c>
    </row>
    <row r="195" spans="1:47">
      <c r="A195" t="str">
        <f>IF(All_Tasks!A195="","",All_Tasks!A195)</f>
        <v/>
      </c>
      <c r="B195" t="str">
        <f>IF(All_Tasks!B195="","",All_Tasks!B195)</f>
        <v/>
      </c>
      <c r="C195" t="str">
        <f>IF(All_Tasks!C195="","",All_Tasks!C195)</f>
        <v/>
      </c>
      <c r="D195" t="str">
        <f>IF(All_Tasks!D195="","",All_Tasks!D195)</f>
        <v/>
      </c>
      <c r="E195" t="str">
        <f>IF(All_Tasks!V195&lt;&gt;"",All_Tasks!V195,IF(All_Tasks!E195&lt;&gt;"",All_Tasks!E195,""))</f>
        <v/>
      </c>
      <c r="F195" t="str">
        <f>IF(All_Tasks!F195="","",All_Tasks!F195)</f>
        <v/>
      </c>
      <c r="G195" t="str">
        <f>IF(All_Tasks!G195="","",All_Tasks!G195)</f>
        <v/>
      </c>
      <c r="H195" s="231" t="str">
        <f>IF(All_Tasks!H195="","",All_Tasks!H195)</f>
        <v/>
      </c>
      <c r="I195" t="str">
        <f>IF(All_Tasks!I195="","",All_Tasks!I195)</f>
        <v/>
      </c>
      <c r="J195" t="str">
        <f>IF(All_Tasks!J195="","",All_Tasks!J195)</f>
        <v/>
      </c>
      <c r="K195" t="str">
        <f>IF(All_Tasks!K195="","",All_Tasks!K195)</f>
        <v/>
      </c>
      <c r="L195" s="231" t="str">
        <f>IF(All_Tasks!L195="","",All_Tasks!L195)</f>
        <v/>
      </c>
      <c r="M195" t="str">
        <f>IF(All_Tasks!M195="","",All_Tasks!M195)</f>
        <v/>
      </c>
      <c r="N195" t="str">
        <f>IF(All_Tasks!N195="","",All_Tasks!N195)</f>
        <v/>
      </c>
      <c r="O195" t="str">
        <f>IF(All_Tasks!O195="","",All_Tasks!O195)</f>
        <v/>
      </c>
      <c r="P195" s="181">
        <f>IF(All_Tasks!P195="",0,All_Tasks!P195)</f>
        <v>0</v>
      </c>
      <c r="Q195" s="181">
        <f>IF(All_Tasks!Q195="",0,All_Tasks!Q195)</f>
        <v>0</v>
      </c>
      <c r="R195" s="181">
        <f>IF(All_Tasks!R195="",0,All_Tasks!R195)</f>
        <v>0</v>
      </c>
      <c r="S195" s="181" t="str">
        <f>IF(All_Tasks!S195="","",All_Tasks!S195)</f>
        <v/>
      </c>
      <c r="T195" t="str">
        <f>IF(All_Tasks!T195="","",All_Tasks!T195)</f>
        <v/>
      </c>
      <c r="U195" t="str">
        <f>IF(All_Tasks!U195="","",All_Tasks!U195)</f>
        <v/>
      </c>
      <c r="V195">
        <f>IF(A195="",0,IFERROR(MATCH(A195,Scope_Labor_Rates!$A$6:$A$46,0)+5,0))</f>
        <v>0</v>
      </c>
      <c r="W195" s="178">
        <f>IF(V195&gt;0,INDEX(Scope_Labor_Rates!$C$6:$C$46,V195-5),0)</f>
        <v>0</v>
      </c>
      <c r="X195" s="178">
        <f>IF(V195&gt;0,INDEX(Scope_Labor_Rates!$C$6:$C$46,V195-5),0)</f>
        <v>0</v>
      </c>
      <c r="Y195" s="180">
        <f>IF(V195&gt;0,INDEX(Scope_Labor_Rates!$S$6:$S$46,V195-5),0)</f>
        <v>0</v>
      </c>
      <c r="Z195" s="180">
        <f>IF(V195&gt;0,INDEX(Scope_Labor_Rates!$R$6:$R$46,V195-5),1)</f>
        <v>1</v>
      </c>
      <c r="AA195" s="231">
        <f t="shared" si="27"/>
        <v>0</v>
      </c>
      <c r="AB195" t="str">
        <f t="shared" si="28"/>
        <v/>
      </c>
      <c r="AC195" s="178" t="str">
        <f t="shared" si="29"/>
        <v/>
      </c>
      <c r="AD195" s="181">
        <f t="shared" si="30"/>
        <v>0</v>
      </c>
      <c r="AE195" s="178">
        <f>IF(V195&gt;0,P195*INDEX(Scope_Labor_Rates!$E$6:$E$46,V195-5),0)</f>
        <v>0</v>
      </c>
      <c r="AF195" s="181">
        <f>IF(V195&gt;0,AE195*INDEX(Scope_Labor_Rates!$D$6:$D$46,V195-5)*AA195,0)</f>
        <v>0</v>
      </c>
      <c r="AG195" s="178">
        <f>IF(V195&gt;0,P195*INDEX(Scope_Labor_Rates!$G$6:$G$46,V195-5),0)</f>
        <v>0</v>
      </c>
      <c r="AH195" s="181">
        <f>IF(V195&gt;0,AG195*INDEX(Scope_Labor_Rates!$F$6:$F$46,V195-5)*AA195,0)</f>
        <v>0</v>
      </c>
      <c r="AI195" s="178">
        <f>IF(V195&gt;0,P195*INDEX(Scope_Labor_Rates!$I$6:$I$46,V195-5),0)</f>
        <v>0</v>
      </c>
      <c r="AJ195" s="181">
        <f>IF(V195&gt;0,AI195*INDEX(Scope_Labor_Rates!$H$6:$H$46,V195-5)*AA195,0)</f>
        <v>0</v>
      </c>
      <c r="AK195" s="178">
        <f>IF(V195&gt;0,P195*INDEX(Scope_Labor_Rates!$K$6:$K$46,V195-5),0)</f>
        <v>0</v>
      </c>
      <c r="AL195" s="181">
        <f>IF(V195&gt;0,AK195*INDEX(Scope_Labor_Rates!$J$6:$J$46,V195-5)*AA195,0)</f>
        <v>0</v>
      </c>
      <c r="AM195" s="178">
        <f>IF(V195&gt;0,P195*INDEX(Scope_Labor_Rates!$M$6:$M$46,V195-5),0)</f>
        <v>0</v>
      </c>
      <c r="AN195" s="178">
        <f>IF(V195&gt;0,AM195*INDEX(Scope_Labor_Rates!$L$6:$L$46,V195-5)*AA195,0)</f>
        <v>0</v>
      </c>
      <c r="AO195" s="178">
        <f>IF(V195&gt;0,P195*INDEX(Scope_Labor_Rates!$O$6:$O$46,V195-5)*AA195,0)</f>
        <v>0</v>
      </c>
      <c r="AP195" s="181">
        <f>IF(V195&gt;0,P195*INDEX(Scope_Labor_Rates!$Q$6:$Q$46,V195-5)*AA195,0)</f>
        <v>0</v>
      </c>
      <c r="AQ195" s="178">
        <f t="shared" si="31"/>
        <v>0</v>
      </c>
      <c r="AR195" s="178">
        <f t="shared" si="32"/>
        <v>0</v>
      </c>
      <c r="AS195" s="178">
        <f t="shared" si="33"/>
        <v>0</v>
      </c>
      <c r="AT195" s="178">
        <f t="shared" si="34"/>
        <v>0</v>
      </c>
      <c r="AU195">
        <f t="shared" si="35"/>
        <v>0</v>
      </c>
    </row>
    <row r="196" spans="1:47">
      <c r="A196" t="str">
        <f>IF(All_Tasks!A196="","",All_Tasks!A196)</f>
        <v/>
      </c>
      <c r="B196" t="str">
        <f>IF(All_Tasks!B196="","",All_Tasks!B196)</f>
        <v/>
      </c>
      <c r="C196" t="str">
        <f>IF(All_Tasks!C196="","",All_Tasks!C196)</f>
        <v/>
      </c>
      <c r="D196" t="str">
        <f>IF(All_Tasks!D196="","",All_Tasks!D196)</f>
        <v/>
      </c>
      <c r="E196" t="str">
        <f>IF(All_Tasks!V196&lt;&gt;"",All_Tasks!V196,IF(All_Tasks!E196&lt;&gt;"",All_Tasks!E196,""))</f>
        <v/>
      </c>
      <c r="F196" t="str">
        <f>IF(All_Tasks!F196="","",All_Tasks!F196)</f>
        <v/>
      </c>
      <c r="G196" t="str">
        <f>IF(All_Tasks!G196="","",All_Tasks!G196)</f>
        <v/>
      </c>
      <c r="H196" s="231" t="str">
        <f>IF(All_Tasks!H196="","",All_Tasks!H196)</f>
        <v/>
      </c>
      <c r="I196" t="str">
        <f>IF(All_Tasks!I196="","",All_Tasks!I196)</f>
        <v/>
      </c>
      <c r="J196" t="str">
        <f>IF(All_Tasks!J196="","",All_Tasks!J196)</f>
        <v/>
      </c>
      <c r="K196" t="str">
        <f>IF(All_Tasks!K196="","",All_Tasks!K196)</f>
        <v/>
      </c>
      <c r="L196" s="231" t="str">
        <f>IF(All_Tasks!L196="","",All_Tasks!L196)</f>
        <v/>
      </c>
      <c r="M196" t="str">
        <f>IF(All_Tasks!M196="","",All_Tasks!M196)</f>
        <v/>
      </c>
      <c r="N196" t="str">
        <f>IF(All_Tasks!N196="","",All_Tasks!N196)</f>
        <v/>
      </c>
      <c r="O196" t="str">
        <f>IF(All_Tasks!O196="","",All_Tasks!O196)</f>
        <v/>
      </c>
      <c r="P196" s="181">
        <f>IF(All_Tasks!P196="",0,All_Tasks!P196)</f>
        <v>0</v>
      </c>
      <c r="Q196" s="181">
        <f>IF(All_Tasks!Q196="",0,All_Tasks!Q196)</f>
        <v>0</v>
      </c>
      <c r="R196" s="181">
        <f>IF(All_Tasks!R196="",0,All_Tasks!R196)</f>
        <v>0</v>
      </c>
      <c r="S196" s="181" t="str">
        <f>IF(All_Tasks!S196="","",All_Tasks!S196)</f>
        <v/>
      </c>
      <c r="T196" t="str">
        <f>IF(All_Tasks!T196="","",All_Tasks!T196)</f>
        <v/>
      </c>
      <c r="U196" t="str">
        <f>IF(All_Tasks!U196="","",All_Tasks!U196)</f>
        <v/>
      </c>
      <c r="V196">
        <f>IF(A196="",0,IFERROR(MATCH(A196,Scope_Labor_Rates!$A$6:$A$46,0)+5,0))</f>
        <v>0</v>
      </c>
      <c r="W196" s="178">
        <f>IF(V196&gt;0,INDEX(Scope_Labor_Rates!$C$6:$C$46,V196-5),0)</f>
        <v>0</v>
      </c>
      <c r="X196" s="178">
        <f>IF(V196&gt;0,INDEX(Scope_Labor_Rates!$C$6:$C$46,V196-5),0)</f>
        <v>0</v>
      </c>
      <c r="Y196" s="180">
        <f>IF(V196&gt;0,INDEX(Scope_Labor_Rates!$S$6:$S$46,V196-5),0)</f>
        <v>0</v>
      </c>
      <c r="Z196" s="180">
        <f>IF(V196&gt;0,INDEX(Scope_Labor_Rates!$R$6:$R$46,V196-5),1)</f>
        <v>1</v>
      </c>
      <c r="AA196" s="231">
        <f t="shared" si="27"/>
        <v>0</v>
      </c>
      <c r="AB196" t="str">
        <f t="shared" si="28"/>
        <v/>
      </c>
      <c r="AC196" s="178" t="str">
        <f t="shared" si="29"/>
        <v/>
      </c>
      <c r="AD196" s="181">
        <f t="shared" si="30"/>
        <v>0</v>
      </c>
      <c r="AE196" s="178">
        <f>IF(V196&gt;0,P196*INDEX(Scope_Labor_Rates!$E$6:$E$46,V196-5),0)</f>
        <v>0</v>
      </c>
      <c r="AF196" s="181">
        <f>IF(V196&gt;0,AE196*INDEX(Scope_Labor_Rates!$D$6:$D$46,V196-5)*AA196,0)</f>
        <v>0</v>
      </c>
      <c r="AG196" s="178">
        <f>IF(V196&gt;0,P196*INDEX(Scope_Labor_Rates!$G$6:$G$46,V196-5),0)</f>
        <v>0</v>
      </c>
      <c r="AH196" s="181">
        <f>IF(V196&gt;0,AG196*INDEX(Scope_Labor_Rates!$F$6:$F$46,V196-5)*AA196,0)</f>
        <v>0</v>
      </c>
      <c r="AI196" s="178">
        <f>IF(V196&gt;0,P196*INDEX(Scope_Labor_Rates!$I$6:$I$46,V196-5),0)</f>
        <v>0</v>
      </c>
      <c r="AJ196" s="181">
        <f>IF(V196&gt;0,AI196*INDEX(Scope_Labor_Rates!$H$6:$H$46,V196-5)*AA196,0)</f>
        <v>0</v>
      </c>
      <c r="AK196" s="178">
        <f>IF(V196&gt;0,P196*INDEX(Scope_Labor_Rates!$K$6:$K$46,V196-5),0)</f>
        <v>0</v>
      </c>
      <c r="AL196" s="181">
        <f>IF(V196&gt;0,AK196*INDEX(Scope_Labor_Rates!$J$6:$J$46,V196-5)*AA196,0)</f>
        <v>0</v>
      </c>
      <c r="AM196" s="178">
        <f>IF(V196&gt;0,P196*INDEX(Scope_Labor_Rates!$M$6:$M$46,V196-5),0)</f>
        <v>0</v>
      </c>
      <c r="AN196" s="178">
        <f>IF(V196&gt;0,AM196*INDEX(Scope_Labor_Rates!$L$6:$L$46,V196-5)*AA196,0)</f>
        <v>0</v>
      </c>
      <c r="AO196" s="178">
        <f>IF(V196&gt;0,P196*INDEX(Scope_Labor_Rates!$O$6:$O$46,V196-5)*AA196,0)</f>
        <v>0</v>
      </c>
      <c r="AP196" s="181">
        <f>IF(V196&gt;0,P196*INDEX(Scope_Labor_Rates!$Q$6:$Q$46,V196-5)*AA196,0)</f>
        <v>0</v>
      </c>
      <c r="AQ196" s="178">
        <f t="shared" si="31"/>
        <v>0</v>
      </c>
      <c r="AR196" s="178">
        <f t="shared" si="32"/>
        <v>0</v>
      </c>
      <c r="AS196" s="178">
        <f t="shared" si="33"/>
        <v>0</v>
      </c>
      <c r="AT196" s="178">
        <f t="shared" si="34"/>
        <v>0</v>
      </c>
      <c r="AU196">
        <f t="shared" si="35"/>
        <v>0</v>
      </c>
    </row>
    <row r="197" spans="1:47">
      <c r="A197" t="str">
        <f>IF(All_Tasks!A197="","",All_Tasks!A197)</f>
        <v/>
      </c>
      <c r="B197" t="str">
        <f>IF(All_Tasks!B197="","",All_Tasks!B197)</f>
        <v/>
      </c>
      <c r="C197" t="str">
        <f>IF(All_Tasks!C197="","",All_Tasks!C197)</f>
        <v/>
      </c>
      <c r="D197" t="str">
        <f>IF(All_Tasks!D197="","",All_Tasks!D197)</f>
        <v/>
      </c>
      <c r="E197" t="str">
        <f>IF(All_Tasks!V197&lt;&gt;"",All_Tasks!V197,IF(All_Tasks!E197&lt;&gt;"",All_Tasks!E197,""))</f>
        <v/>
      </c>
      <c r="F197" t="str">
        <f>IF(All_Tasks!F197="","",All_Tasks!F197)</f>
        <v/>
      </c>
      <c r="G197" t="str">
        <f>IF(All_Tasks!G197="","",All_Tasks!G197)</f>
        <v/>
      </c>
      <c r="H197" s="231" t="str">
        <f>IF(All_Tasks!H197="","",All_Tasks!H197)</f>
        <v/>
      </c>
      <c r="I197" t="str">
        <f>IF(All_Tasks!I197="","",All_Tasks!I197)</f>
        <v/>
      </c>
      <c r="J197" t="str">
        <f>IF(All_Tasks!J197="","",All_Tasks!J197)</f>
        <v/>
      </c>
      <c r="K197" t="str">
        <f>IF(All_Tasks!K197="","",All_Tasks!K197)</f>
        <v/>
      </c>
      <c r="L197" s="231" t="str">
        <f>IF(All_Tasks!L197="","",All_Tasks!L197)</f>
        <v/>
      </c>
      <c r="M197" t="str">
        <f>IF(All_Tasks!M197="","",All_Tasks!M197)</f>
        <v/>
      </c>
      <c r="N197" t="str">
        <f>IF(All_Tasks!N197="","",All_Tasks!N197)</f>
        <v/>
      </c>
      <c r="O197" t="str">
        <f>IF(All_Tasks!O197="","",All_Tasks!O197)</f>
        <v/>
      </c>
      <c r="P197" s="181">
        <f>IF(All_Tasks!P197="",0,All_Tasks!P197)</f>
        <v>0</v>
      </c>
      <c r="Q197" s="181">
        <f>IF(All_Tasks!Q197="",0,All_Tasks!Q197)</f>
        <v>0</v>
      </c>
      <c r="R197" s="181">
        <f>IF(All_Tasks!R197="",0,All_Tasks!R197)</f>
        <v>0</v>
      </c>
      <c r="S197" s="181" t="str">
        <f>IF(All_Tasks!S197="","",All_Tasks!S197)</f>
        <v/>
      </c>
      <c r="T197" t="str">
        <f>IF(All_Tasks!T197="","",All_Tasks!T197)</f>
        <v/>
      </c>
      <c r="U197" t="str">
        <f>IF(All_Tasks!U197="","",All_Tasks!U197)</f>
        <v/>
      </c>
      <c r="V197">
        <f>IF(A197="",0,IFERROR(MATCH(A197,Scope_Labor_Rates!$A$6:$A$46,0)+5,0))</f>
        <v>0</v>
      </c>
      <c r="W197" s="178">
        <f>IF(V197&gt;0,INDEX(Scope_Labor_Rates!$C$6:$C$46,V197-5),0)</f>
        <v>0</v>
      </c>
      <c r="X197" s="178">
        <f>IF(V197&gt;0,INDEX(Scope_Labor_Rates!$C$6:$C$46,V197-5),0)</f>
        <v>0</v>
      </c>
      <c r="Y197" s="180">
        <f>IF(V197&gt;0,INDEX(Scope_Labor_Rates!$S$6:$S$46,V197-5),0)</f>
        <v>0</v>
      </c>
      <c r="Z197" s="180">
        <f>IF(V197&gt;0,INDEX(Scope_Labor_Rates!$R$6:$R$46,V197-5),1)</f>
        <v>1</v>
      </c>
      <c r="AA197" s="231">
        <f t="shared" si="27"/>
        <v>0</v>
      </c>
      <c r="AB197" t="str">
        <f t="shared" si="28"/>
        <v/>
      </c>
      <c r="AC197" s="178" t="str">
        <f t="shared" si="29"/>
        <v/>
      </c>
      <c r="AD197" s="181">
        <f t="shared" si="30"/>
        <v>0</v>
      </c>
      <c r="AE197" s="178">
        <f>IF(V197&gt;0,P197*INDEX(Scope_Labor_Rates!$E$6:$E$46,V197-5),0)</f>
        <v>0</v>
      </c>
      <c r="AF197" s="181">
        <f>IF(V197&gt;0,AE197*INDEX(Scope_Labor_Rates!$D$6:$D$46,V197-5)*AA197,0)</f>
        <v>0</v>
      </c>
      <c r="AG197" s="178">
        <f>IF(V197&gt;0,P197*INDEX(Scope_Labor_Rates!$G$6:$G$46,V197-5),0)</f>
        <v>0</v>
      </c>
      <c r="AH197" s="181">
        <f>IF(V197&gt;0,AG197*INDEX(Scope_Labor_Rates!$F$6:$F$46,V197-5)*AA197,0)</f>
        <v>0</v>
      </c>
      <c r="AI197" s="178">
        <f>IF(V197&gt;0,P197*INDEX(Scope_Labor_Rates!$I$6:$I$46,V197-5),0)</f>
        <v>0</v>
      </c>
      <c r="AJ197" s="181">
        <f>IF(V197&gt;0,AI197*INDEX(Scope_Labor_Rates!$H$6:$H$46,V197-5)*AA197,0)</f>
        <v>0</v>
      </c>
      <c r="AK197" s="178">
        <f>IF(V197&gt;0,P197*INDEX(Scope_Labor_Rates!$K$6:$K$46,V197-5),0)</f>
        <v>0</v>
      </c>
      <c r="AL197" s="181">
        <f>IF(V197&gt;0,AK197*INDEX(Scope_Labor_Rates!$J$6:$J$46,V197-5)*AA197,0)</f>
        <v>0</v>
      </c>
      <c r="AM197" s="178">
        <f>IF(V197&gt;0,P197*INDEX(Scope_Labor_Rates!$M$6:$M$46,V197-5),0)</f>
        <v>0</v>
      </c>
      <c r="AN197" s="178">
        <f>IF(V197&gt;0,AM197*INDEX(Scope_Labor_Rates!$L$6:$L$46,V197-5)*AA197,0)</f>
        <v>0</v>
      </c>
      <c r="AO197" s="178">
        <f>IF(V197&gt;0,P197*INDEX(Scope_Labor_Rates!$O$6:$O$46,V197-5)*AA197,0)</f>
        <v>0</v>
      </c>
      <c r="AP197" s="181">
        <f>IF(V197&gt;0,P197*INDEX(Scope_Labor_Rates!$Q$6:$Q$46,V197-5)*AA197,0)</f>
        <v>0</v>
      </c>
      <c r="AQ197" s="178">
        <f t="shared" si="31"/>
        <v>0</v>
      </c>
      <c r="AR197" s="178">
        <f t="shared" si="32"/>
        <v>0</v>
      </c>
      <c r="AS197" s="178">
        <f t="shared" si="33"/>
        <v>0</v>
      </c>
      <c r="AT197" s="178">
        <f t="shared" si="34"/>
        <v>0</v>
      </c>
      <c r="AU197">
        <f t="shared" si="35"/>
        <v>0</v>
      </c>
    </row>
    <row r="198" spans="1:47">
      <c r="A198" t="str">
        <f>IF(All_Tasks!A198="","",All_Tasks!A198)</f>
        <v/>
      </c>
      <c r="B198" t="str">
        <f>IF(All_Tasks!B198="","",All_Tasks!B198)</f>
        <v/>
      </c>
      <c r="C198" t="str">
        <f>IF(All_Tasks!C198="","",All_Tasks!C198)</f>
        <v/>
      </c>
      <c r="D198" t="str">
        <f>IF(All_Tasks!D198="","",All_Tasks!D198)</f>
        <v/>
      </c>
      <c r="E198" t="str">
        <f>IF(All_Tasks!V198&lt;&gt;"",All_Tasks!V198,IF(All_Tasks!E198&lt;&gt;"",All_Tasks!E198,""))</f>
        <v/>
      </c>
      <c r="F198" t="str">
        <f>IF(All_Tasks!F198="","",All_Tasks!F198)</f>
        <v/>
      </c>
      <c r="G198" t="str">
        <f>IF(All_Tasks!G198="","",All_Tasks!G198)</f>
        <v/>
      </c>
      <c r="H198" s="231" t="str">
        <f>IF(All_Tasks!H198="","",All_Tasks!H198)</f>
        <v/>
      </c>
      <c r="I198" t="str">
        <f>IF(All_Tasks!I198="","",All_Tasks!I198)</f>
        <v/>
      </c>
      <c r="J198" t="str">
        <f>IF(All_Tasks!J198="","",All_Tasks!J198)</f>
        <v/>
      </c>
      <c r="K198" t="str">
        <f>IF(All_Tasks!K198="","",All_Tasks!K198)</f>
        <v/>
      </c>
      <c r="L198" s="231" t="str">
        <f>IF(All_Tasks!L198="","",All_Tasks!L198)</f>
        <v/>
      </c>
      <c r="M198" t="str">
        <f>IF(All_Tasks!M198="","",All_Tasks!M198)</f>
        <v/>
      </c>
      <c r="N198" t="str">
        <f>IF(All_Tasks!N198="","",All_Tasks!N198)</f>
        <v/>
      </c>
      <c r="O198" t="str">
        <f>IF(All_Tasks!O198="","",All_Tasks!O198)</f>
        <v/>
      </c>
      <c r="P198" s="181">
        <f>IF(All_Tasks!P198="",0,All_Tasks!P198)</f>
        <v>0</v>
      </c>
      <c r="Q198" s="181">
        <f>IF(All_Tasks!Q198="",0,All_Tasks!Q198)</f>
        <v>0</v>
      </c>
      <c r="R198" s="181">
        <f>IF(All_Tasks!R198="",0,All_Tasks!R198)</f>
        <v>0</v>
      </c>
      <c r="S198" s="181" t="str">
        <f>IF(All_Tasks!S198="","",All_Tasks!S198)</f>
        <v/>
      </c>
      <c r="T198" t="str">
        <f>IF(All_Tasks!T198="","",All_Tasks!T198)</f>
        <v/>
      </c>
      <c r="U198" t="str">
        <f>IF(All_Tasks!U198="","",All_Tasks!U198)</f>
        <v/>
      </c>
      <c r="V198">
        <f>IF(A198="",0,IFERROR(MATCH(A198,Scope_Labor_Rates!$A$6:$A$46,0)+5,0))</f>
        <v>0</v>
      </c>
      <c r="W198" s="178">
        <f>IF(V198&gt;0,INDEX(Scope_Labor_Rates!$C$6:$C$46,V198-5),0)</f>
        <v>0</v>
      </c>
      <c r="X198" s="178">
        <f>IF(V198&gt;0,INDEX(Scope_Labor_Rates!$C$6:$C$46,V198-5),0)</f>
        <v>0</v>
      </c>
      <c r="Y198" s="180">
        <f>IF(V198&gt;0,INDEX(Scope_Labor_Rates!$S$6:$S$46,V198-5),0)</f>
        <v>0</v>
      </c>
      <c r="Z198" s="180">
        <f>IF(V198&gt;0,INDEX(Scope_Labor_Rates!$R$6:$R$46,V198-5),1)</f>
        <v>1</v>
      </c>
      <c r="AA198" s="231">
        <f t="shared" si="27"/>
        <v>0</v>
      </c>
      <c r="AB198" t="str">
        <f t="shared" si="28"/>
        <v/>
      </c>
      <c r="AC198" s="178" t="str">
        <f t="shared" si="29"/>
        <v/>
      </c>
      <c r="AD198" s="181">
        <f t="shared" si="30"/>
        <v>0</v>
      </c>
      <c r="AE198" s="178">
        <f>IF(V198&gt;0,P198*INDEX(Scope_Labor_Rates!$E$6:$E$46,V198-5),0)</f>
        <v>0</v>
      </c>
      <c r="AF198" s="181">
        <f>IF(V198&gt;0,AE198*INDEX(Scope_Labor_Rates!$D$6:$D$46,V198-5)*AA198,0)</f>
        <v>0</v>
      </c>
      <c r="AG198" s="178">
        <f>IF(V198&gt;0,P198*INDEX(Scope_Labor_Rates!$G$6:$G$46,V198-5),0)</f>
        <v>0</v>
      </c>
      <c r="AH198" s="181">
        <f>IF(V198&gt;0,AG198*INDEX(Scope_Labor_Rates!$F$6:$F$46,V198-5)*AA198,0)</f>
        <v>0</v>
      </c>
      <c r="AI198" s="178">
        <f>IF(V198&gt;0,P198*INDEX(Scope_Labor_Rates!$I$6:$I$46,V198-5),0)</f>
        <v>0</v>
      </c>
      <c r="AJ198" s="181">
        <f>IF(V198&gt;0,AI198*INDEX(Scope_Labor_Rates!$H$6:$H$46,V198-5)*AA198,0)</f>
        <v>0</v>
      </c>
      <c r="AK198" s="178">
        <f>IF(V198&gt;0,P198*INDEX(Scope_Labor_Rates!$K$6:$K$46,V198-5),0)</f>
        <v>0</v>
      </c>
      <c r="AL198" s="181">
        <f>IF(V198&gt;0,AK198*INDEX(Scope_Labor_Rates!$J$6:$J$46,V198-5)*AA198,0)</f>
        <v>0</v>
      </c>
      <c r="AM198" s="178">
        <f>IF(V198&gt;0,P198*INDEX(Scope_Labor_Rates!$M$6:$M$46,V198-5),0)</f>
        <v>0</v>
      </c>
      <c r="AN198" s="178">
        <f>IF(V198&gt;0,AM198*INDEX(Scope_Labor_Rates!$L$6:$L$46,V198-5)*AA198,0)</f>
        <v>0</v>
      </c>
      <c r="AO198" s="178">
        <f>IF(V198&gt;0,P198*INDEX(Scope_Labor_Rates!$O$6:$O$46,V198-5)*AA198,0)</f>
        <v>0</v>
      </c>
      <c r="AP198" s="181">
        <f>IF(V198&gt;0,P198*INDEX(Scope_Labor_Rates!$Q$6:$Q$46,V198-5)*AA198,0)</f>
        <v>0</v>
      </c>
      <c r="AQ198" s="178">
        <f t="shared" si="31"/>
        <v>0</v>
      </c>
      <c r="AR198" s="178">
        <f t="shared" si="32"/>
        <v>0</v>
      </c>
      <c r="AS198" s="178">
        <f t="shared" si="33"/>
        <v>0</v>
      </c>
      <c r="AT198" s="178">
        <f t="shared" si="34"/>
        <v>0</v>
      </c>
      <c r="AU198">
        <f t="shared" si="35"/>
        <v>0</v>
      </c>
    </row>
    <row r="199" spans="1:47">
      <c r="A199" t="str">
        <f>IF(All_Tasks!A199="","",All_Tasks!A199)</f>
        <v/>
      </c>
      <c r="B199" t="str">
        <f>IF(All_Tasks!B199="","",All_Tasks!B199)</f>
        <v/>
      </c>
      <c r="C199" t="str">
        <f>IF(All_Tasks!C199="","",All_Tasks!C199)</f>
        <v/>
      </c>
      <c r="D199" t="str">
        <f>IF(All_Tasks!D199="","",All_Tasks!D199)</f>
        <v/>
      </c>
      <c r="E199" t="str">
        <f>IF(All_Tasks!V199&lt;&gt;"",All_Tasks!V199,IF(All_Tasks!E199&lt;&gt;"",All_Tasks!E199,""))</f>
        <v/>
      </c>
      <c r="F199" t="str">
        <f>IF(All_Tasks!F199="","",All_Tasks!F199)</f>
        <v/>
      </c>
      <c r="G199" t="str">
        <f>IF(All_Tasks!G199="","",All_Tasks!G199)</f>
        <v/>
      </c>
      <c r="H199" s="231" t="str">
        <f>IF(All_Tasks!H199="","",All_Tasks!H199)</f>
        <v/>
      </c>
      <c r="I199" t="str">
        <f>IF(All_Tasks!I199="","",All_Tasks!I199)</f>
        <v/>
      </c>
      <c r="J199" t="str">
        <f>IF(All_Tasks!J199="","",All_Tasks!J199)</f>
        <v/>
      </c>
      <c r="K199" t="str">
        <f>IF(All_Tasks!K199="","",All_Tasks!K199)</f>
        <v/>
      </c>
      <c r="L199" s="231" t="str">
        <f>IF(All_Tasks!L199="","",All_Tasks!L199)</f>
        <v/>
      </c>
      <c r="M199" t="str">
        <f>IF(All_Tasks!M199="","",All_Tasks!M199)</f>
        <v/>
      </c>
      <c r="N199" t="str">
        <f>IF(All_Tasks!N199="","",All_Tasks!N199)</f>
        <v/>
      </c>
      <c r="O199" t="str">
        <f>IF(All_Tasks!O199="","",All_Tasks!O199)</f>
        <v/>
      </c>
      <c r="P199" s="181">
        <f>IF(All_Tasks!P199="",0,All_Tasks!P199)</f>
        <v>0</v>
      </c>
      <c r="Q199" s="181">
        <f>IF(All_Tasks!Q199="",0,All_Tasks!Q199)</f>
        <v>0</v>
      </c>
      <c r="R199" s="181">
        <f>IF(All_Tasks!R199="",0,All_Tasks!R199)</f>
        <v>0</v>
      </c>
      <c r="S199" s="181" t="str">
        <f>IF(All_Tasks!S199="","",All_Tasks!S199)</f>
        <v/>
      </c>
      <c r="T199" t="str">
        <f>IF(All_Tasks!T199="","",All_Tasks!T199)</f>
        <v/>
      </c>
      <c r="U199" t="str">
        <f>IF(All_Tasks!U199="","",All_Tasks!U199)</f>
        <v/>
      </c>
      <c r="V199">
        <f>IF(A199="",0,IFERROR(MATCH(A199,Scope_Labor_Rates!$A$6:$A$46,0)+5,0))</f>
        <v>0</v>
      </c>
      <c r="W199" s="178">
        <f>IF(V199&gt;0,INDEX(Scope_Labor_Rates!$C$6:$C$46,V199-5),0)</f>
        <v>0</v>
      </c>
      <c r="X199" s="178">
        <f>IF(V199&gt;0,INDEX(Scope_Labor_Rates!$C$6:$C$46,V199-5),0)</f>
        <v>0</v>
      </c>
      <c r="Y199" s="180">
        <f>IF(V199&gt;0,INDEX(Scope_Labor_Rates!$S$6:$S$46,V199-5),0)</f>
        <v>0</v>
      </c>
      <c r="Z199" s="180">
        <f>IF(V199&gt;0,INDEX(Scope_Labor_Rates!$R$6:$R$46,V199-5),1)</f>
        <v>1</v>
      </c>
      <c r="AA199" s="231">
        <f t="shared" si="27"/>
        <v>0</v>
      </c>
      <c r="AB199" t="str">
        <f t="shared" si="28"/>
        <v/>
      </c>
      <c r="AC199" s="178" t="str">
        <f t="shared" si="29"/>
        <v/>
      </c>
      <c r="AD199" s="181">
        <f t="shared" si="30"/>
        <v>0</v>
      </c>
      <c r="AE199" s="178">
        <f>IF(V199&gt;0,P199*INDEX(Scope_Labor_Rates!$E$6:$E$46,V199-5),0)</f>
        <v>0</v>
      </c>
      <c r="AF199" s="181">
        <f>IF(V199&gt;0,AE199*INDEX(Scope_Labor_Rates!$D$6:$D$46,V199-5)*AA199,0)</f>
        <v>0</v>
      </c>
      <c r="AG199" s="178">
        <f>IF(V199&gt;0,P199*INDEX(Scope_Labor_Rates!$G$6:$G$46,V199-5),0)</f>
        <v>0</v>
      </c>
      <c r="AH199" s="181">
        <f>IF(V199&gt;0,AG199*INDEX(Scope_Labor_Rates!$F$6:$F$46,V199-5)*AA199,0)</f>
        <v>0</v>
      </c>
      <c r="AI199" s="178">
        <f>IF(V199&gt;0,P199*INDEX(Scope_Labor_Rates!$I$6:$I$46,V199-5),0)</f>
        <v>0</v>
      </c>
      <c r="AJ199" s="181">
        <f>IF(V199&gt;0,AI199*INDEX(Scope_Labor_Rates!$H$6:$H$46,V199-5)*AA199,0)</f>
        <v>0</v>
      </c>
      <c r="AK199" s="178">
        <f>IF(V199&gt;0,P199*INDEX(Scope_Labor_Rates!$K$6:$K$46,V199-5),0)</f>
        <v>0</v>
      </c>
      <c r="AL199" s="181">
        <f>IF(V199&gt;0,AK199*INDEX(Scope_Labor_Rates!$J$6:$J$46,V199-5)*AA199,0)</f>
        <v>0</v>
      </c>
      <c r="AM199" s="178">
        <f>IF(V199&gt;0,P199*INDEX(Scope_Labor_Rates!$M$6:$M$46,V199-5),0)</f>
        <v>0</v>
      </c>
      <c r="AN199" s="178">
        <f>IF(V199&gt;0,AM199*INDEX(Scope_Labor_Rates!$L$6:$L$46,V199-5)*AA199,0)</f>
        <v>0</v>
      </c>
      <c r="AO199" s="178">
        <f>IF(V199&gt;0,P199*INDEX(Scope_Labor_Rates!$O$6:$O$46,V199-5)*AA199,0)</f>
        <v>0</v>
      </c>
      <c r="AP199" s="181">
        <f>IF(V199&gt;0,P199*INDEX(Scope_Labor_Rates!$Q$6:$Q$46,V199-5)*AA199,0)</f>
        <v>0</v>
      </c>
      <c r="AQ199" s="178">
        <f t="shared" si="31"/>
        <v>0</v>
      </c>
      <c r="AR199" s="178">
        <f t="shared" si="32"/>
        <v>0</v>
      </c>
      <c r="AS199" s="178">
        <f t="shared" si="33"/>
        <v>0</v>
      </c>
      <c r="AT199" s="178">
        <f t="shared" si="34"/>
        <v>0</v>
      </c>
      <c r="AU199">
        <f t="shared" si="35"/>
        <v>0</v>
      </c>
    </row>
    <row r="200" spans="1:47">
      <c r="A200" t="str">
        <f>IF(All_Tasks!A200="","",All_Tasks!A200)</f>
        <v/>
      </c>
      <c r="B200" t="str">
        <f>IF(All_Tasks!B200="","",All_Tasks!B200)</f>
        <v/>
      </c>
      <c r="C200" t="str">
        <f>IF(All_Tasks!C200="","",All_Tasks!C200)</f>
        <v/>
      </c>
      <c r="D200" t="str">
        <f>IF(All_Tasks!D200="","",All_Tasks!D200)</f>
        <v/>
      </c>
      <c r="E200" t="str">
        <f>IF(All_Tasks!V200&lt;&gt;"",All_Tasks!V200,IF(All_Tasks!E200&lt;&gt;"",All_Tasks!E200,""))</f>
        <v/>
      </c>
      <c r="F200" t="str">
        <f>IF(All_Tasks!F200="","",All_Tasks!F200)</f>
        <v/>
      </c>
      <c r="G200" t="str">
        <f>IF(All_Tasks!G200="","",All_Tasks!G200)</f>
        <v/>
      </c>
      <c r="H200" s="231" t="str">
        <f>IF(All_Tasks!H200="","",All_Tasks!H200)</f>
        <v/>
      </c>
      <c r="I200" t="str">
        <f>IF(All_Tasks!I200="","",All_Tasks!I200)</f>
        <v/>
      </c>
      <c r="J200" t="str">
        <f>IF(All_Tasks!J200="","",All_Tasks!J200)</f>
        <v/>
      </c>
      <c r="K200" t="str">
        <f>IF(All_Tasks!K200="","",All_Tasks!K200)</f>
        <v/>
      </c>
      <c r="L200" s="231" t="str">
        <f>IF(All_Tasks!L200="","",All_Tasks!L200)</f>
        <v/>
      </c>
      <c r="M200" t="str">
        <f>IF(All_Tasks!M200="","",All_Tasks!M200)</f>
        <v/>
      </c>
      <c r="N200" t="str">
        <f>IF(All_Tasks!N200="","",All_Tasks!N200)</f>
        <v/>
      </c>
      <c r="O200" t="str">
        <f>IF(All_Tasks!O200="","",All_Tasks!O200)</f>
        <v/>
      </c>
      <c r="P200" s="181">
        <f>IF(All_Tasks!P200="",0,All_Tasks!P200)</f>
        <v>0</v>
      </c>
      <c r="Q200" s="181">
        <f>IF(All_Tasks!Q200="",0,All_Tasks!Q200)</f>
        <v>0</v>
      </c>
      <c r="R200" s="181">
        <f>IF(All_Tasks!R200="",0,All_Tasks!R200)</f>
        <v>0</v>
      </c>
      <c r="S200" s="181" t="str">
        <f>IF(All_Tasks!S200="","",All_Tasks!S200)</f>
        <v/>
      </c>
      <c r="T200" t="str">
        <f>IF(All_Tasks!T200="","",All_Tasks!T200)</f>
        <v/>
      </c>
      <c r="U200" t="str">
        <f>IF(All_Tasks!U200="","",All_Tasks!U200)</f>
        <v/>
      </c>
      <c r="V200">
        <f>IF(A200="",0,IFERROR(MATCH(A200,Scope_Labor_Rates!$A$6:$A$46,0)+5,0))</f>
        <v>0</v>
      </c>
      <c r="W200" s="178">
        <f>IF(V200&gt;0,INDEX(Scope_Labor_Rates!$C$6:$C$46,V200-5),0)</f>
        <v>0</v>
      </c>
      <c r="X200" s="178">
        <f>IF(V200&gt;0,INDEX(Scope_Labor_Rates!$C$6:$C$46,V200-5),0)</f>
        <v>0</v>
      </c>
      <c r="Y200" s="180">
        <f>IF(V200&gt;0,INDEX(Scope_Labor_Rates!$S$6:$S$46,V200-5),0)</f>
        <v>0</v>
      </c>
      <c r="Z200" s="180">
        <f>IF(V200&gt;0,INDEX(Scope_Labor_Rates!$R$6:$R$46,V200-5),1)</f>
        <v>1</v>
      </c>
      <c r="AA200" s="231">
        <f t="shared" si="27"/>
        <v>0</v>
      </c>
      <c r="AB200" t="str">
        <f t="shared" si="28"/>
        <v/>
      </c>
      <c r="AC200" s="178" t="str">
        <f t="shared" si="29"/>
        <v/>
      </c>
      <c r="AD200" s="181">
        <f t="shared" si="30"/>
        <v>0</v>
      </c>
      <c r="AE200" s="178">
        <f>IF(V200&gt;0,P200*INDEX(Scope_Labor_Rates!$E$6:$E$46,V200-5),0)</f>
        <v>0</v>
      </c>
      <c r="AF200" s="181">
        <f>IF(V200&gt;0,AE200*INDEX(Scope_Labor_Rates!$D$6:$D$46,V200-5)*AA200,0)</f>
        <v>0</v>
      </c>
      <c r="AG200" s="178">
        <f>IF(V200&gt;0,P200*INDEX(Scope_Labor_Rates!$G$6:$G$46,V200-5),0)</f>
        <v>0</v>
      </c>
      <c r="AH200" s="181">
        <f>IF(V200&gt;0,AG200*INDEX(Scope_Labor_Rates!$F$6:$F$46,V200-5)*AA200,0)</f>
        <v>0</v>
      </c>
      <c r="AI200" s="178">
        <f>IF(V200&gt;0,P200*INDEX(Scope_Labor_Rates!$I$6:$I$46,V200-5),0)</f>
        <v>0</v>
      </c>
      <c r="AJ200" s="181">
        <f>IF(V200&gt;0,AI200*INDEX(Scope_Labor_Rates!$H$6:$H$46,V200-5)*AA200,0)</f>
        <v>0</v>
      </c>
      <c r="AK200" s="178">
        <f>IF(V200&gt;0,P200*INDEX(Scope_Labor_Rates!$K$6:$K$46,V200-5),0)</f>
        <v>0</v>
      </c>
      <c r="AL200" s="181">
        <f>IF(V200&gt;0,AK200*INDEX(Scope_Labor_Rates!$J$6:$J$46,V200-5)*AA200,0)</f>
        <v>0</v>
      </c>
      <c r="AM200" s="178">
        <f>IF(V200&gt;0,P200*INDEX(Scope_Labor_Rates!$M$6:$M$46,V200-5),0)</f>
        <v>0</v>
      </c>
      <c r="AN200" s="178">
        <f>IF(V200&gt;0,AM200*INDEX(Scope_Labor_Rates!$L$6:$L$46,V200-5)*AA200,0)</f>
        <v>0</v>
      </c>
      <c r="AO200" s="178">
        <f>IF(V200&gt;0,P200*INDEX(Scope_Labor_Rates!$O$6:$O$46,V200-5)*AA200,0)</f>
        <v>0</v>
      </c>
      <c r="AP200" s="181">
        <f>IF(V200&gt;0,P200*INDEX(Scope_Labor_Rates!$Q$6:$Q$46,V200-5)*AA200,0)</f>
        <v>0</v>
      </c>
      <c r="AQ200" s="178">
        <f t="shared" si="31"/>
        <v>0</v>
      </c>
      <c r="AR200" s="178">
        <f t="shared" si="32"/>
        <v>0</v>
      </c>
      <c r="AS200" s="178">
        <f t="shared" si="33"/>
        <v>0</v>
      </c>
      <c r="AT200" s="178">
        <f t="shared" si="34"/>
        <v>0</v>
      </c>
      <c r="AU200">
        <f t="shared" si="35"/>
        <v>0</v>
      </c>
    </row>
    <row r="201" spans="1:47">
      <c r="A201" t="str">
        <f>IF(All_Tasks!A201="","",All_Tasks!A201)</f>
        <v/>
      </c>
      <c r="B201" t="str">
        <f>IF(All_Tasks!B201="","",All_Tasks!B201)</f>
        <v/>
      </c>
      <c r="C201" t="str">
        <f>IF(All_Tasks!C201="","",All_Tasks!C201)</f>
        <v/>
      </c>
      <c r="D201" t="str">
        <f>IF(All_Tasks!D201="","",All_Tasks!D201)</f>
        <v/>
      </c>
      <c r="E201" t="str">
        <f>IF(All_Tasks!V201&lt;&gt;"",All_Tasks!V201,IF(All_Tasks!E201&lt;&gt;"",All_Tasks!E201,""))</f>
        <v/>
      </c>
      <c r="F201" t="str">
        <f>IF(All_Tasks!F201="","",All_Tasks!F201)</f>
        <v/>
      </c>
      <c r="G201" t="str">
        <f>IF(All_Tasks!G201="","",All_Tasks!G201)</f>
        <v/>
      </c>
      <c r="H201" s="231" t="str">
        <f>IF(All_Tasks!H201="","",All_Tasks!H201)</f>
        <v/>
      </c>
      <c r="I201" t="str">
        <f>IF(All_Tasks!I201="","",All_Tasks!I201)</f>
        <v/>
      </c>
      <c r="J201" t="str">
        <f>IF(All_Tasks!J201="","",All_Tasks!J201)</f>
        <v/>
      </c>
      <c r="K201" t="str">
        <f>IF(All_Tasks!K201="","",All_Tasks!K201)</f>
        <v/>
      </c>
      <c r="L201" s="231" t="str">
        <f>IF(All_Tasks!L201="","",All_Tasks!L201)</f>
        <v/>
      </c>
      <c r="M201" t="str">
        <f>IF(All_Tasks!M201="","",All_Tasks!M201)</f>
        <v/>
      </c>
      <c r="N201" t="str">
        <f>IF(All_Tasks!N201="","",All_Tasks!N201)</f>
        <v/>
      </c>
      <c r="O201" t="str">
        <f>IF(All_Tasks!O201="","",All_Tasks!O201)</f>
        <v/>
      </c>
      <c r="P201" s="181">
        <f>IF(All_Tasks!P201="",0,All_Tasks!P201)</f>
        <v>0</v>
      </c>
      <c r="Q201" s="181">
        <f>IF(All_Tasks!Q201="",0,All_Tasks!Q201)</f>
        <v>0</v>
      </c>
      <c r="R201" s="181">
        <f>IF(All_Tasks!R201="",0,All_Tasks!R201)</f>
        <v>0</v>
      </c>
      <c r="S201" s="181" t="str">
        <f>IF(All_Tasks!S201="","",All_Tasks!S201)</f>
        <v/>
      </c>
      <c r="T201" t="str">
        <f>IF(All_Tasks!T201="","",All_Tasks!T201)</f>
        <v/>
      </c>
      <c r="U201" t="str">
        <f>IF(All_Tasks!U201="","",All_Tasks!U201)</f>
        <v/>
      </c>
      <c r="V201">
        <f>IF(A201="",0,IFERROR(MATCH(A201,Scope_Labor_Rates!$A$6:$A$46,0)+5,0))</f>
        <v>0</v>
      </c>
      <c r="W201" s="178">
        <f>IF(V201&gt;0,INDEX(Scope_Labor_Rates!$C$6:$C$46,V201-5),0)</f>
        <v>0</v>
      </c>
      <c r="X201" s="178">
        <f>IF(V201&gt;0,INDEX(Scope_Labor_Rates!$C$6:$C$46,V201-5),0)</f>
        <v>0</v>
      </c>
      <c r="Y201" s="180">
        <f>IF(V201&gt;0,INDEX(Scope_Labor_Rates!$S$6:$S$46,V201-5),0)</f>
        <v>0</v>
      </c>
      <c r="Z201" s="180">
        <f>IF(V201&gt;0,INDEX(Scope_Labor_Rates!$R$6:$R$46,V201-5),1)</f>
        <v>1</v>
      </c>
      <c r="AA201" s="231">
        <f t="shared" si="27"/>
        <v>0</v>
      </c>
      <c r="AB201" t="str">
        <f t="shared" si="28"/>
        <v/>
      </c>
      <c r="AC201" s="178" t="str">
        <f t="shared" si="29"/>
        <v/>
      </c>
      <c r="AD201" s="181">
        <f t="shared" si="30"/>
        <v>0</v>
      </c>
      <c r="AE201" s="178">
        <f>IF(V201&gt;0,P201*INDEX(Scope_Labor_Rates!$E$6:$E$46,V201-5),0)</f>
        <v>0</v>
      </c>
      <c r="AF201" s="181">
        <f>IF(V201&gt;0,AE201*INDEX(Scope_Labor_Rates!$D$6:$D$46,V201-5)*AA201,0)</f>
        <v>0</v>
      </c>
      <c r="AG201" s="178">
        <f>IF(V201&gt;0,P201*INDEX(Scope_Labor_Rates!$G$6:$G$46,V201-5),0)</f>
        <v>0</v>
      </c>
      <c r="AH201" s="181">
        <f>IF(V201&gt;0,AG201*INDEX(Scope_Labor_Rates!$F$6:$F$46,V201-5)*AA201,0)</f>
        <v>0</v>
      </c>
      <c r="AI201" s="178">
        <f>IF(V201&gt;0,P201*INDEX(Scope_Labor_Rates!$I$6:$I$46,V201-5),0)</f>
        <v>0</v>
      </c>
      <c r="AJ201" s="181">
        <f>IF(V201&gt;0,AI201*INDEX(Scope_Labor_Rates!$H$6:$H$46,V201-5)*AA201,0)</f>
        <v>0</v>
      </c>
      <c r="AK201" s="178">
        <f>IF(V201&gt;0,P201*INDEX(Scope_Labor_Rates!$K$6:$K$46,V201-5),0)</f>
        <v>0</v>
      </c>
      <c r="AL201" s="181">
        <f>IF(V201&gt;0,AK201*INDEX(Scope_Labor_Rates!$J$6:$J$46,V201-5)*AA201,0)</f>
        <v>0</v>
      </c>
      <c r="AM201" s="178">
        <f>IF(V201&gt;0,P201*INDEX(Scope_Labor_Rates!$M$6:$M$46,V201-5),0)</f>
        <v>0</v>
      </c>
      <c r="AN201" s="178">
        <f>IF(V201&gt;0,AM201*INDEX(Scope_Labor_Rates!$L$6:$L$46,V201-5)*AA201,0)</f>
        <v>0</v>
      </c>
      <c r="AO201" s="178">
        <f>IF(V201&gt;0,P201*INDEX(Scope_Labor_Rates!$O$6:$O$46,V201-5)*AA201,0)</f>
        <v>0</v>
      </c>
      <c r="AP201" s="181">
        <f>IF(V201&gt;0,P201*INDEX(Scope_Labor_Rates!$Q$6:$Q$46,V201-5)*AA201,0)</f>
        <v>0</v>
      </c>
      <c r="AQ201" s="178">
        <f t="shared" si="31"/>
        <v>0</v>
      </c>
      <c r="AR201" s="178">
        <f t="shared" si="32"/>
        <v>0</v>
      </c>
      <c r="AS201" s="178">
        <f t="shared" si="33"/>
        <v>0</v>
      </c>
      <c r="AT201" s="178">
        <f t="shared" si="34"/>
        <v>0</v>
      </c>
      <c r="AU201">
        <f t="shared" si="35"/>
        <v>0</v>
      </c>
    </row>
    <row r="202" spans="1:47">
      <c r="A202" t="str">
        <f>IF(All_Tasks!A202="","",All_Tasks!A202)</f>
        <v/>
      </c>
      <c r="B202" t="str">
        <f>IF(All_Tasks!B202="","",All_Tasks!B202)</f>
        <v/>
      </c>
      <c r="C202" t="str">
        <f>IF(All_Tasks!C202="","",All_Tasks!C202)</f>
        <v/>
      </c>
      <c r="D202" t="str">
        <f>IF(All_Tasks!D202="","",All_Tasks!D202)</f>
        <v/>
      </c>
      <c r="E202" t="str">
        <f>IF(All_Tasks!V202&lt;&gt;"",All_Tasks!V202,IF(All_Tasks!E202&lt;&gt;"",All_Tasks!E202,""))</f>
        <v/>
      </c>
      <c r="F202" t="str">
        <f>IF(All_Tasks!F202="","",All_Tasks!F202)</f>
        <v/>
      </c>
      <c r="G202" t="str">
        <f>IF(All_Tasks!G202="","",All_Tasks!G202)</f>
        <v/>
      </c>
      <c r="H202" s="231" t="str">
        <f>IF(All_Tasks!H202="","",All_Tasks!H202)</f>
        <v/>
      </c>
      <c r="I202" t="str">
        <f>IF(All_Tasks!I202="","",All_Tasks!I202)</f>
        <v/>
      </c>
      <c r="J202" t="str">
        <f>IF(All_Tasks!J202="","",All_Tasks!J202)</f>
        <v/>
      </c>
      <c r="K202" t="str">
        <f>IF(All_Tasks!K202="","",All_Tasks!K202)</f>
        <v/>
      </c>
      <c r="L202" s="231" t="str">
        <f>IF(All_Tasks!L202="","",All_Tasks!L202)</f>
        <v/>
      </c>
      <c r="M202" t="str">
        <f>IF(All_Tasks!M202="","",All_Tasks!M202)</f>
        <v/>
      </c>
      <c r="N202" t="str">
        <f>IF(All_Tasks!N202="","",All_Tasks!N202)</f>
        <v/>
      </c>
      <c r="O202" t="str">
        <f>IF(All_Tasks!O202="","",All_Tasks!O202)</f>
        <v/>
      </c>
      <c r="P202" s="181">
        <f>IF(All_Tasks!P202="",0,All_Tasks!P202)</f>
        <v>0</v>
      </c>
      <c r="Q202" s="181">
        <f>IF(All_Tasks!Q202="",0,All_Tasks!Q202)</f>
        <v>0</v>
      </c>
      <c r="R202" s="181">
        <f>IF(All_Tasks!R202="",0,All_Tasks!R202)</f>
        <v>0</v>
      </c>
      <c r="S202" s="181" t="str">
        <f>IF(All_Tasks!S202="","",All_Tasks!S202)</f>
        <v/>
      </c>
      <c r="T202" t="str">
        <f>IF(All_Tasks!T202="","",All_Tasks!T202)</f>
        <v/>
      </c>
      <c r="U202" t="str">
        <f>IF(All_Tasks!U202="","",All_Tasks!U202)</f>
        <v/>
      </c>
      <c r="V202">
        <f>IF(A202="",0,IFERROR(MATCH(A202,Scope_Labor_Rates!$A$6:$A$46,0)+5,0))</f>
        <v>0</v>
      </c>
      <c r="W202" s="178">
        <f>IF(V202&gt;0,INDEX(Scope_Labor_Rates!$C$6:$C$46,V202-5),0)</f>
        <v>0</v>
      </c>
      <c r="X202" s="178">
        <f>IF(V202&gt;0,INDEX(Scope_Labor_Rates!$C$6:$C$46,V202-5),0)</f>
        <v>0</v>
      </c>
      <c r="Y202" s="180">
        <f>IF(V202&gt;0,INDEX(Scope_Labor_Rates!$S$6:$S$46,V202-5),0)</f>
        <v>0</v>
      </c>
      <c r="Z202" s="180">
        <f>IF(V202&gt;0,INDEX(Scope_Labor_Rates!$R$6:$R$46,V202-5),1)</f>
        <v>1</v>
      </c>
      <c r="AA202" s="231">
        <f t="shared" si="27"/>
        <v>0</v>
      </c>
      <c r="AB202" t="str">
        <f t="shared" si="28"/>
        <v/>
      </c>
      <c r="AC202" s="178" t="str">
        <f t="shared" si="29"/>
        <v/>
      </c>
      <c r="AD202" s="181">
        <f t="shared" si="30"/>
        <v>0</v>
      </c>
      <c r="AE202" s="178">
        <f>IF(V202&gt;0,P202*INDEX(Scope_Labor_Rates!$E$6:$E$46,V202-5),0)</f>
        <v>0</v>
      </c>
      <c r="AF202" s="181">
        <f>IF(V202&gt;0,AE202*INDEX(Scope_Labor_Rates!$D$6:$D$46,V202-5)*AA202,0)</f>
        <v>0</v>
      </c>
      <c r="AG202" s="178">
        <f>IF(V202&gt;0,P202*INDEX(Scope_Labor_Rates!$G$6:$G$46,V202-5),0)</f>
        <v>0</v>
      </c>
      <c r="AH202" s="181">
        <f>IF(V202&gt;0,AG202*INDEX(Scope_Labor_Rates!$F$6:$F$46,V202-5)*AA202,0)</f>
        <v>0</v>
      </c>
      <c r="AI202" s="178">
        <f>IF(V202&gt;0,P202*INDEX(Scope_Labor_Rates!$I$6:$I$46,V202-5),0)</f>
        <v>0</v>
      </c>
      <c r="AJ202" s="181">
        <f>IF(V202&gt;0,AI202*INDEX(Scope_Labor_Rates!$H$6:$H$46,V202-5)*AA202,0)</f>
        <v>0</v>
      </c>
      <c r="AK202" s="178">
        <f>IF(V202&gt;0,P202*INDEX(Scope_Labor_Rates!$K$6:$K$46,V202-5),0)</f>
        <v>0</v>
      </c>
      <c r="AL202" s="181">
        <f>IF(V202&gt;0,AK202*INDEX(Scope_Labor_Rates!$J$6:$J$46,V202-5)*AA202,0)</f>
        <v>0</v>
      </c>
      <c r="AM202" s="178">
        <f>IF(V202&gt;0,P202*INDEX(Scope_Labor_Rates!$M$6:$M$46,V202-5),0)</f>
        <v>0</v>
      </c>
      <c r="AN202" s="178">
        <f>IF(V202&gt;0,AM202*INDEX(Scope_Labor_Rates!$L$6:$L$46,V202-5)*AA202,0)</f>
        <v>0</v>
      </c>
      <c r="AO202" s="178">
        <f>IF(V202&gt;0,P202*INDEX(Scope_Labor_Rates!$O$6:$O$46,V202-5)*AA202,0)</f>
        <v>0</v>
      </c>
      <c r="AP202" s="181">
        <f>IF(V202&gt;0,P202*INDEX(Scope_Labor_Rates!$Q$6:$Q$46,V202-5)*AA202,0)</f>
        <v>0</v>
      </c>
      <c r="AQ202" s="178">
        <f t="shared" si="31"/>
        <v>0</v>
      </c>
      <c r="AR202" s="178">
        <f t="shared" si="32"/>
        <v>0</v>
      </c>
      <c r="AS202" s="178">
        <f t="shared" si="33"/>
        <v>0</v>
      </c>
      <c r="AT202" s="178">
        <f t="shared" si="34"/>
        <v>0</v>
      </c>
      <c r="AU202">
        <f t="shared" si="35"/>
        <v>0</v>
      </c>
    </row>
    <row r="203" spans="1:47">
      <c r="A203" t="str">
        <f>IF(All_Tasks!A203="","",All_Tasks!A203)</f>
        <v/>
      </c>
      <c r="B203" t="str">
        <f>IF(All_Tasks!B203="","",All_Tasks!B203)</f>
        <v/>
      </c>
      <c r="C203" t="str">
        <f>IF(All_Tasks!C203="","",All_Tasks!C203)</f>
        <v/>
      </c>
      <c r="D203" t="str">
        <f>IF(All_Tasks!D203="","",All_Tasks!D203)</f>
        <v/>
      </c>
      <c r="E203" t="str">
        <f>IF(All_Tasks!V203&lt;&gt;"",All_Tasks!V203,IF(All_Tasks!E203&lt;&gt;"",All_Tasks!E203,""))</f>
        <v/>
      </c>
      <c r="F203" t="str">
        <f>IF(All_Tasks!F203="","",All_Tasks!F203)</f>
        <v/>
      </c>
      <c r="G203" t="str">
        <f>IF(All_Tasks!G203="","",All_Tasks!G203)</f>
        <v/>
      </c>
      <c r="H203" s="231" t="str">
        <f>IF(All_Tasks!H203="","",All_Tasks!H203)</f>
        <v/>
      </c>
      <c r="I203" t="str">
        <f>IF(All_Tasks!I203="","",All_Tasks!I203)</f>
        <v/>
      </c>
      <c r="J203" t="str">
        <f>IF(All_Tasks!J203="","",All_Tasks!J203)</f>
        <v/>
      </c>
      <c r="K203" t="str">
        <f>IF(All_Tasks!K203="","",All_Tasks!K203)</f>
        <v/>
      </c>
      <c r="L203" s="231" t="str">
        <f>IF(All_Tasks!L203="","",All_Tasks!L203)</f>
        <v/>
      </c>
      <c r="M203" t="str">
        <f>IF(All_Tasks!M203="","",All_Tasks!M203)</f>
        <v/>
      </c>
      <c r="N203" t="str">
        <f>IF(All_Tasks!N203="","",All_Tasks!N203)</f>
        <v/>
      </c>
      <c r="O203" t="str">
        <f>IF(All_Tasks!O203="","",All_Tasks!O203)</f>
        <v/>
      </c>
      <c r="P203" s="181">
        <f>IF(All_Tasks!P203="",0,All_Tasks!P203)</f>
        <v>0</v>
      </c>
      <c r="Q203" s="181">
        <f>IF(All_Tasks!Q203="",0,All_Tasks!Q203)</f>
        <v>0</v>
      </c>
      <c r="R203" s="181">
        <f>IF(All_Tasks!R203="",0,All_Tasks!R203)</f>
        <v>0</v>
      </c>
      <c r="S203" s="181" t="str">
        <f>IF(All_Tasks!S203="","",All_Tasks!S203)</f>
        <v/>
      </c>
      <c r="T203" t="str">
        <f>IF(All_Tasks!T203="","",All_Tasks!T203)</f>
        <v/>
      </c>
      <c r="U203" t="str">
        <f>IF(All_Tasks!U203="","",All_Tasks!U203)</f>
        <v/>
      </c>
      <c r="V203">
        <f>IF(A203="",0,IFERROR(MATCH(A203,Scope_Labor_Rates!$A$6:$A$46,0)+5,0))</f>
        <v>0</v>
      </c>
      <c r="W203" s="178">
        <f>IF(V203&gt;0,INDEX(Scope_Labor_Rates!$C$6:$C$46,V203-5),0)</f>
        <v>0</v>
      </c>
      <c r="X203" s="178">
        <f>IF(V203&gt;0,INDEX(Scope_Labor_Rates!$C$6:$C$46,V203-5),0)</f>
        <v>0</v>
      </c>
      <c r="Y203" s="180">
        <f>IF(V203&gt;0,INDEX(Scope_Labor_Rates!$S$6:$S$46,V203-5),0)</f>
        <v>0</v>
      </c>
      <c r="Z203" s="180">
        <f>IF(V203&gt;0,INDEX(Scope_Labor_Rates!$R$6:$R$46,V203-5),1)</f>
        <v>1</v>
      </c>
      <c r="AA203" s="231">
        <f t="shared" si="27"/>
        <v>0</v>
      </c>
      <c r="AB203" t="str">
        <f t="shared" si="28"/>
        <v/>
      </c>
      <c r="AC203" s="178" t="str">
        <f t="shared" si="29"/>
        <v/>
      </c>
      <c r="AD203" s="181">
        <f t="shared" si="30"/>
        <v>0</v>
      </c>
      <c r="AE203" s="178">
        <f>IF(V203&gt;0,P203*INDEX(Scope_Labor_Rates!$E$6:$E$46,V203-5),0)</f>
        <v>0</v>
      </c>
      <c r="AF203" s="181">
        <f>IF(V203&gt;0,AE203*INDEX(Scope_Labor_Rates!$D$6:$D$46,V203-5)*AA203,0)</f>
        <v>0</v>
      </c>
      <c r="AG203" s="178">
        <f>IF(V203&gt;0,P203*INDEX(Scope_Labor_Rates!$G$6:$G$46,V203-5),0)</f>
        <v>0</v>
      </c>
      <c r="AH203" s="181">
        <f>IF(V203&gt;0,AG203*INDEX(Scope_Labor_Rates!$F$6:$F$46,V203-5)*AA203,0)</f>
        <v>0</v>
      </c>
      <c r="AI203" s="178">
        <f>IF(V203&gt;0,P203*INDEX(Scope_Labor_Rates!$I$6:$I$46,V203-5),0)</f>
        <v>0</v>
      </c>
      <c r="AJ203" s="181">
        <f>IF(V203&gt;0,AI203*INDEX(Scope_Labor_Rates!$H$6:$H$46,V203-5)*AA203,0)</f>
        <v>0</v>
      </c>
      <c r="AK203" s="178">
        <f>IF(V203&gt;0,P203*INDEX(Scope_Labor_Rates!$K$6:$K$46,V203-5),0)</f>
        <v>0</v>
      </c>
      <c r="AL203" s="181">
        <f>IF(V203&gt;0,AK203*INDEX(Scope_Labor_Rates!$J$6:$J$46,V203-5)*AA203,0)</f>
        <v>0</v>
      </c>
      <c r="AM203" s="178">
        <f>IF(V203&gt;0,P203*INDEX(Scope_Labor_Rates!$M$6:$M$46,V203-5),0)</f>
        <v>0</v>
      </c>
      <c r="AN203" s="178">
        <f>IF(V203&gt;0,AM203*INDEX(Scope_Labor_Rates!$L$6:$L$46,V203-5)*AA203,0)</f>
        <v>0</v>
      </c>
      <c r="AO203" s="178">
        <f>IF(V203&gt;0,P203*INDEX(Scope_Labor_Rates!$O$6:$O$46,V203-5)*AA203,0)</f>
        <v>0</v>
      </c>
      <c r="AP203" s="181">
        <f>IF(V203&gt;0,P203*INDEX(Scope_Labor_Rates!$Q$6:$Q$46,V203-5)*AA203,0)</f>
        <v>0</v>
      </c>
      <c r="AQ203" s="178">
        <f t="shared" si="31"/>
        <v>0</v>
      </c>
      <c r="AR203" s="178">
        <f t="shared" si="32"/>
        <v>0</v>
      </c>
      <c r="AS203" s="178">
        <f t="shared" si="33"/>
        <v>0</v>
      </c>
      <c r="AT203" s="178">
        <f t="shared" si="34"/>
        <v>0</v>
      </c>
      <c r="AU203">
        <f t="shared" si="35"/>
        <v>0</v>
      </c>
    </row>
    <row r="204" spans="1:47">
      <c r="A204" t="str">
        <f>IF(All_Tasks!A204="","",All_Tasks!A204)</f>
        <v/>
      </c>
      <c r="B204" t="str">
        <f>IF(All_Tasks!B204="","",All_Tasks!B204)</f>
        <v/>
      </c>
      <c r="C204" t="str">
        <f>IF(All_Tasks!C204="","",All_Tasks!C204)</f>
        <v/>
      </c>
      <c r="D204" t="str">
        <f>IF(All_Tasks!D204="","",All_Tasks!D204)</f>
        <v/>
      </c>
      <c r="E204" t="str">
        <f>IF(All_Tasks!V204&lt;&gt;"",All_Tasks!V204,IF(All_Tasks!E204&lt;&gt;"",All_Tasks!E204,""))</f>
        <v/>
      </c>
      <c r="F204" t="str">
        <f>IF(All_Tasks!F204="","",All_Tasks!F204)</f>
        <v/>
      </c>
      <c r="G204" t="str">
        <f>IF(All_Tasks!G204="","",All_Tasks!G204)</f>
        <v/>
      </c>
      <c r="H204" s="231" t="str">
        <f>IF(All_Tasks!H204="","",All_Tasks!H204)</f>
        <v/>
      </c>
      <c r="I204" t="str">
        <f>IF(All_Tasks!I204="","",All_Tasks!I204)</f>
        <v/>
      </c>
      <c r="J204" t="str">
        <f>IF(All_Tasks!J204="","",All_Tasks!J204)</f>
        <v/>
      </c>
      <c r="K204" t="str">
        <f>IF(All_Tasks!K204="","",All_Tasks!K204)</f>
        <v/>
      </c>
      <c r="L204" s="231" t="str">
        <f>IF(All_Tasks!L204="","",All_Tasks!L204)</f>
        <v/>
      </c>
      <c r="M204" t="str">
        <f>IF(All_Tasks!M204="","",All_Tasks!M204)</f>
        <v/>
      </c>
      <c r="N204" t="str">
        <f>IF(All_Tasks!N204="","",All_Tasks!N204)</f>
        <v/>
      </c>
      <c r="O204" t="str">
        <f>IF(All_Tasks!O204="","",All_Tasks!O204)</f>
        <v/>
      </c>
      <c r="P204" s="181">
        <f>IF(All_Tasks!P204="",0,All_Tasks!P204)</f>
        <v>0</v>
      </c>
      <c r="Q204" s="181">
        <f>IF(All_Tasks!Q204="",0,All_Tasks!Q204)</f>
        <v>0</v>
      </c>
      <c r="R204" s="181">
        <f>IF(All_Tasks!R204="",0,All_Tasks!R204)</f>
        <v>0</v>
      </c>
      <c r="S204" s="181" t="str">
        <f>IF(All_Tasks!S204="","",All_Tasks!S204)</f>
        <v/>
      </c>
      <c r="T204" t="str">
        <f>IF(All_Tasks!T204="","",All_Tasks!T204)</f>
        <v/>
      </c>
      <c r="U204" t="str">
        <f>IF(All_Tasks!U204="","",All_Tasks!U204)</f>
        <v/>
      </c>
      <c r="V204">
        <f>IF(A204="",0,IFERROR(MATCH(A204,Scope_Labor_Rates!$A$6:$A$46,0)+5,0))</f>
        <v>0</v>
      </c>
      <c r="W204" s="178">
        <f>IF(V204&gt;0,INDEX(Scope_Labor_Rates!$C$6:$C$46,V204-5),0)</f>
        <v>0</v>
      </c>
      <c r="X204" s="178">
        <f>IF(V204&gt;0,INDEX(Scope_Labor_Rates!$C$6:$C$46,V204-5),0)</f>
        <v>0</v>
      </c>
      <c r="Y204" s="180">
        <f>IF(V204&gt;0,INDEX(Scope_Labor_Rates!$S$6:$S$46,V204-5),0)</f>
        <v>0</v>
      </c>
      <c r="Z204" s="180">
        <f>IF(V204&gt;0,INDEX(Scope_Labor_Rates!$R$6:$R$46,V204-5),1)</f>
        <v>1</v>
      </c>
      <c r="AA204" s="231">
        <f t="shared" si="27"/>
        <v>0</v>
      </c>
      <c r="AB204" t="str">
        <f t="shared" si="28"/>
        <v/>
      </c>
      <c r="AC204" s="178" t="str">
        <f t="shared" si="29"/>
        <v/>
      </c>
      <c r="AD204" s="181">
        <f t="shared" si="30"/>
        <v>0</v>
      </c>
      <c r="AE204" s="178">
        <f>IF(V204&gt;0,P204*INDEX(Scope_Labor_Rates!$E$6:$E$46,V204-5),0)</f>
        <v>0</v>
      </c>
      <c r="AF204" s="181">
        <f>IF(V204&gt;0,AE204*INDEX(Scope_Labor_Rates!$D$6:$D$46,V204-5)*AA204,0)</f>
        <v>0</v>
      </c>
      <c r="AG204" s="178">
        <f>IF(V204&gt;0,P204*INDEX(Scope_Labor_Rates!$G$6:$G$46,V204-5),0)</f>
        <v>0</v>
      </c>
      <c r="AH204" s="181">
        <f>IF(V204&gt;0,AG204*INDEX(Scope_Labor_Rates!$F$6:$F$46,V204-5)*AA204,0)</f>
        <v>0</v>
      </c>
      <c r="AI204" s="178">
        <f>IF(V204&gt;0,P204*INDEX(Scope_Labor_Rates!$I$6:$I$46,V204-5),0)</f>
        <v>0</v>
      </c>
      <c r="AJ204" s="181">
        <f>IF(V204&gt;0,AI204*INDEX(Scope_Labor_Rates!$H$6:$H$46,V204-5)*AA204,0)</f>
        <v>0</v>
      </c>
      <c r="AK204" s="178">
        <f>IF(V204&gt;0,P204*INDEX(Scope_Labor_Rates!$K$6:$K$46,V204-5),0)</f>
        <v>0</v>
      </c>
      <c r="AL204" s="181">
        <f>IF(V204&gt;0,AK204*INDEX(Scope_Labor_Rates!$J$6:$J$46,V204-5)*AA204,0)</f>
        <v>0</v>
      </c>
      <c r="AM204" s="178">
        <f>IF(V204&gt;0,P204*INDEX(Scope_Labor_Rates!$M$6:$M$46,V204-5),0)</f>
        <v>0</v>
      </c>
      <c r="AN204" s="178">
        <f>IF(V204&gt;0,AM204*INDEX(Scope_Labor_Rates!$L$6:$L$46,V204-5)*AA204,0)</f>
        <v>0</v>
      </c>
      <c r="AO204" s="178">
        <f>IF(V204&gt;0,P204*INDEX(Scope_Labor_Rates!$O$6:$O$46,V204-5)*AA204,0)</f>
        <v>0</v>
      </c>
      <c r="AP204" s="181">
        <f>IF(V204&gt;0,P204*INDEX(Scope_Labor_Rates!$Q$6:$Q$46,V204-5)*AA204,0)</f>
        <v>0</v>
      </c>
      <c r="AQ204" s="178">
        <f t="shared" si="31"/>
        <v>0</v>
      </c>
      <c r="AR204" s="178">
        <f t="shared" si="32"/>
        <v>0</v>
      </c>
      <c r="AS204" s="178">
        <f t="shared" si="33"/>
        <v>0</v>
      </c>
      <c r="AT204" s="178">
        <f t="shared" si="34"/>
        <v>0</v>
      </c>
      <c r="AU204">
        <f t="shared" si="35"/>
        <v>0</v>
      </c>
    </row>
    <row r="205" spans="1:47">
      <c r="A205" t="str">
        <f>IF(All_Tasks!A205="","",All_Tasks!A205)</f>
        <v/>
      </c>
      <c r="B205" t="str">
        <f>IF(All_Tasks!B205="","",All_Tasks!B205)</f>
        <v/>
      </c>
      <c r="C205" t="str">
        <f>IF(All_Tasks!C205="","",All_Tasks!C205)</f>
        <v/>
      </c>
      <c r="D205" t="str">
        <f>IF(All_Tasks!D205="","",All_Tasks!D205)</f>
        <v/>
      </c>
      <c r="E205" t="str">
        <f>IF(All_Tasks!V205&lt;&gt;"",All_Tasks!V205,IF(All_Tasks!E205&lt;&gt;"",All_Tasks!E205,""))</f>
        <v/>
      </c>
      <c r="F205" t="str">
        <f>IF(All_Tasks!F205="","",All_Tasks!F205)</f>
        <v/>
      </c>
      <c r="G205" t="str">
        <f>IF(All_Tasks!G205="","",All_Tasks!G205)</f>
        <v/>
      </c>
      <c r="H205" s="231" t="str">
        <f>IF(All_Tasks!H205="","",All_Tasks!H205)</f>
        <v/>
      </c>
      <c r="I205" t="str">
        <f>IF(All_Tasks!I205="","",All_Tasks!I205)</f>
        <v/>
      </c>
      <c r="J205" t="str">
        <f>IF(All_Tasks!J205="","",All_Tasks!J205)</f>
        <v/>
      </c>
      <c r="K205" t="str">
        <f>IF(All_Tasks!K205="","",All_Tasks!K205)</f>
        <v/>
      </c>
      <c r="L205" s="231" t="str">
        <f>IF(All_Tasks!L205="","",All_Tasks!L205)</f>
        <v/>
      </c>
      <c r="M205" t="str">
        <f>IF(All_Tasks!M205="","",All_Tasks!M205)</f>
        <v/>
      </c>
      <c r="N205" t="str">
        <f>IF(All_Tasks!N205="","",All_Tasks!N205)</f>
        <v/>
      </c>
      <c r="O205" t="str">
        <f>IF(All_Tasks!O205="","",All_Tasks!O205)</f>
        <v/>
      </c>
      <c r="P205" s="181">
        <f>IF(All_Tasks!P205="",0,All_Tasks!P205)</f>
        <v>0</v>
      </c>
      <c r="Q205" s="181">
        <f>IF(All_Tasks!Q205="",0,All_Tasks!Q205)</f>
        <v>0</v>
      </c>
      <c r="R205" s="181">
        <f>IF(All_Tasks!R205="",0,All_Tasks!R205)</f>
        <v>0</v>
      </c>
      <c r="S205" s="181" t="str">
        <f>IF(All_Tasks!S205="","",All_Tasks!S205)</f>
        <v/>
      </c>
      <c r="T205" t="str">
        <f>IF(All_Tasks!T205="","",All_Tasks!T205)</f>
        <v/>
      </c>
      <c r="U205" t="str">
        <f>IF(All_Tasks!U205="","",All_Tasks!U205)</f>
        <v/>
      </c>
      <c r="V205">
        <f>IF(A205="",0,IFERROR(MATCH(A205,Scope_Labor_Rates!$A$6:$A$46,0)+5,0))</f>
        <v>0</v>
      </c>
      <c r="W205" s="178">
        <f>IF(V205&gt;0,INDEX(Scope_Labor_Rates!$C$6:$C$46,V205-5),0)</f>
        <v>0</v>
      </c>
      <c r="X205" s="178">
        <f>IF(V205&gt;0,INDEX(Scope_Labor_Rates!$C$6:$C$46,V205-5),0)</f>
        <v>0</v>
      </c>
      <c r="Y205" s="180">
        <f>IF(V205&gt;0,INDEX(Scope_Labor_Rates!$S$6:$S$46,V205-5),0)</f>
        <v>0</v>
      </c>
      <c r="Z205" s="180">
        <f>IF(V205&gt;0,INDEX(Scope_Labor_Rates!$R$6:$R$46,V205-5),1)</f>
        <v>1</v>
      </c>
      <c r="AA205" s="231">
        <f t="shared" si="27"/>
        <v>0</v>
      </c>
      <c r="AB205" t="str">
        <f t="shared" si="28"/>
        <v/>
      </c>
      <c r="AC205" s="178" t="str">
        <f t="shared" si="29"/>
        <v/>
      </c>
      <c r="AD205" s="181">
        <f t="shared" si="30"/>
        <v>0</v>
      </c>
      <c r="AE205" s="178">
        <f>IF(V205&gt;0,P205*INDEX(Scope_Labor_Rates!$E$6:$E$46,V205-5),0)</f>
        <v>0</v>
      </c>
      <c r="AF205" s="181">
        <f>IF(V205&gt;0,AE205*INDEX(Scope_Labor_Rates!$D$6:$D$46,V205-5)*AA205,0)</f>
        <v>0</v>
      </c>
      <c r="AG205" s="178">
        <f>IF(V205&gt;0,P205*INDEX(Scope_Labor_Rates!$G$6:$G$46,V205-5),0)</f>
        <v>0</v>
      </c>
      <c r="AH205" s="181">
        <f>IF(V205&gt;0,AG205*INDEX(Scope_Labor_Rates!$F$6:$F$46,V205-5)*AA205,0)</f>
        <v>0</v>
      </c>
      <c r="AI205" s="178">
        <f>IF(V205&gt;0,P205*INDEX(Scope_Labor_Rates!$I$6:$I$46,V205-5),0)</f>
        <v>0</v>
      </c>
      <c r="AJ205" s="181">
        <f>IF(V205&gt;0,AI205*INDEX(Scope_Labor_Rates!$H$6:$H$46,V205-5)*AA205,0)</f>
        <v>0</v>
      </c>
      <c r="AK205" s="178">
        <f>IF(V205&gt;0,P205*INDEX(Scope_Labor_Rates!$K$6:$K$46,V205-5),0)</f>
        <v>0</v>
      </c>
      <c r="AL205" s="181">
        <f>IF(V205&gt;0,AK205*INDEX(Scope_Labor_Rates!$J$6:$J$46,V205-5)*AA205,0)</f>
        <v>0</v>
      </c>
      <c r="AM205" s="178">
        <f>IF(V205&gt;0,P205*INDEX(Scope_Labor_Rates!$M$6:$M$46,V205-5),0)</f>
        <v>0</v>
      </c>
      <c r="AN205" s="178">
        <f>IF(V205&gt;0,AM205*INDEX(Scope_Labor_Rates!$L$6:$L$46,V205-5)*AA205,0)</f>
        <v>0</v>
      </c>
      <c r="AO205" s="178">
        <f>IF(V205&gt;0,P205*INDEX(Scope_Labor_Rates!$O$6:$O$46,V205-5)*AA205,0)</f>
        <v>0</v>
      </c>
      <c r="AP205" s="181">
        <f>IF(V205&gt;0,P205*INDEX(Scope_Labor_Rates!$Q$6:$Q$46,V205-5)*AA205,0)</f>
        <v>0</v>
      </c>
      <c r="AQ205" s="178">
        <f t="shared" si="31"/>
        <v>0</v>
      </c>
      <c r="AR205" s="178">
        <f t="shared" si="32"/>
        <v>0</v>
      </c>
      <c r="AS205" s="178">
        <f t="shared" si="33"/>
        <v>0</v>
      </c>
      <c r="AT205" s="178">
        <f t="shared" si="34"/>
        <v>0</v>
      </c>
      <c r="AU205">
        <f t="shared" si="35"/>
        <v>0</v>
      </c>
    </row>
    <row r="206" spans="1:47">
      <c r="A206" t="str">
        <f>IF(All_Tasks!A206="","",All_Tasks!A206)</f>
        <v/>
      </c>
      <c r="B206" t="str">
        <f>IF(All_Tasks!B206="","",All_Tasks!B206)</f>
        <v/>
      </c>
      <c r="C206" t="str">
        <f>IF(All_Tasks!C206="","",All_Tasks!C206)</f>
        <v/>
      </c>
      <c r="D206" t="str">
        <f>IF(All_Tasks!D206="","",All_Tasks!D206)</f>
        <v/>
      </c>
      <c r="E206" t="str">
        <f>IF(All_Tasks!V206&lt;&gt;"",All_Tasks!V206,IF(All_Tasks!E206&lt;&gt;"",All_Tasks!E206,""))</f>
        <v/>
      </c>
      <c r="F206" t="str">
        <f>IF(All_Tasks!F206="","",All_Tasks!F206)</f>
        <v/>
      </c>
      <c r="G206" t="str">
        <f>IF(All_Tasks!G206="","",All_Tasks!G206)</f>
        <v/>
      </c>
      <c r="H206" s="231" t="str">
        <f>IF(All_Tasks!H206="","",All_Tasks!H206)</f>
        <v/>
      </c>
      <c r="I206" t="str">
        <f>IF(All_Tasks!I206="","",All_Tasks!I206)</f>
        <v/>
      </c>
      <c r="J206" t="str">
        <f>IF(All_Tasks!J206="","",All_Tasks!J206)</f>
        <v/>
      </c>
      <c r="K206" t="str">
        <f>IF(All_Tasks!K206="","",All_Tasks!K206)</f>
        <v/>
      </c>
      <c r="L206" s="231" t="str">
        <f>IF(All_Tasks!L206="","",All_Tasks!L206)</f>
        <v/>
      </c>
      <c r="M206" t="str">
        <f>IF(All_Tasks!M206="","",All_Tasks!M206)</f>
        <v/>
      </c>
      <c r="N206" t="str">
        <f>IF(All_Tasks!N206="","",All_Tasks!N206)</f>
        <v/>
      </c>
      <c r="O206" t="str">
        <f>IF(All_Tasks!O206="","",All_Tasks!O206)</f>
        <v/>
      </c>
      <c r="P206" s="181">
        <f>IF(All_Tasks!P206="",0,All_Tasks!P206)</f>
        <v>0</v>
      </c>
      <c r="Q206" s="181">
        <f>IF(All_Tasks!Q206="",0,All_Tasks!Q206)</f>
        <v>0</v>
      </c>
      <c r="R206" s="181">
        <f>IF(All_Tasks!R206="",0,All_Tasks!R206)</f>
        <v>0</v>
      </c>
      <c r="S206" s="181" t="str">
        <f>IF(All_Tasks!S206="","",All_Tasks!S206)</f>
        <v/>
      </c>
      <c r="T206" t="str">
        <f>IF(All_Tasks!T206="","",All_Tasks!T206)</f>
        <v/>
      </c>
      <c r="U206" t="str">
        <f>IF(All_Tasks!U206="","",All_Tasks!U206)</f>
        <v/>
      </c>
      <c r="V206">
        <f>IF(A206="",0,IFERROR(MATCH(A206,Scope_Labor_Rates!$A$6:$A$46,0)+5,0))</f>
        <v>0</v>
      </c>
      <c r="W206" s="178">
        <f>IF(V206&gt;0,INDEX(Scope_Labor_Rates!$C$6:$C$46,V206-5),0)</f>
        <v>0</v>
      </c>
      <c r="X206" s="178">
        <f>IF(V206&gt;0,INDEX(Scope_Labor_Rates!$C$6:$C$46,V206-5),0)</f>
        <v>0</v>
      </c>
      <c r="Y206" s="180">
        <f>IF(V206&gt;0,INDEX(Scope_Labor_Rates!$S$6:$S$46,V206-5),0)</f>
        <v>0</v>
      </c>
      <c r="Z206" s="180">
        <f>IF(V206&gt;0,INDEX(Scope_Labor_Rates!$R$6:$R$46,V206-5),1)</f>
        <v>1</v>
      </c>
      <c r="AA206" s="231">
        <f t="shared" si="27"/>
        <v>0</v>
      </c>
      <c r="AB206" t="str">
        <f t="shared" si="28"/>
        <v/>
      </c>
      <c r="AC206" s="178" t="str">
        <f t="shared" si="29"/>
        <v/>
      </c>
      <c r="AD206" s="181">
        <f t="shared" si="30"/>
        <v>0</v>
      </c>
      <c r="AE206" s="178">
        <f>IF(V206&gt;0,P206*INDEX(Scope_Labor_Rates!$E$6:$E$46,V206-5),0)</f>
        <v>0</v>
      </c>
      <c r="AF206" s="181">
        <f>IF(V206&gt;0,AE206*INDEX(Scope_Labor_Rates!$D$6:$D$46,V206-5)*AA206,0)</f>
        <v>0</v>
      </c>
      <c r="AG206" s="178">
        <f>IF(V206&gt;0,P206*INDEX(Scope_Labor_Rates!$G$6:$G$46,V206-5),0)</f>
        <v>0</v>
      </c>
      <c r="AH206" s="181">
        <f>IF(V206&gt;0,AG206*INDEX(Scope_Labor_Rates!$F$6:$F$46,V206-5)*AA206,0)</f>
        <v>0</v>
      </c>
      <c r="AI206" s="178">
        <f>IF(V206&gt;0,P206*INDEX(Scope_Labor_Rates!$I$6:$I$46,V206-5),0)</f>
        <v>0</v>
      </c>
      <c r="AJ206" s="181">
        <f>IF(V206&gt;0,AI206*INDEX(Scope_Labor_Rates!$H$6:$H$46,V206-5)*AA206,0)</f>
        <v>0</v>
      </c>
      <c r="AK206" s="178">
        <f>IF(V206&gt;0,P206*INDEX(Scope_Labor_Rates!$K$6:$K$46,V206-5),0)</f>
        <v>0</v>
      </c>
      <c r="AL206" s="181">
        <f>IF(V206&gt;0,AK206*INDEX(Scope_Labor_Rates!$J$6:$J$46,V206-5)*AA206,0)</f>
        <v>0</v>
      </c>
      <c r="AM206" s="178">
        <f>IF(V206&gt;0,P206*INDEX(Scope_Labor_Rates!$M$6:$M$46,V206-5),0)</f>
        <v>0</v>
      </c>
      <c r="AN206" s="178">
        <f>IF(V206&gt;0,AM206*INDEX(Scope_Labor_Rates!$L$6:$L$46,V206-5)*AA206,0)</f>
        <v>0</v>
      </c>
      <c r="AO206" s="178">
        <f>IF(V206&gt;0,P206*INDEX(Scope_Labor_Rates!$O$6:$O$46,V206-5)*AA206,0)</f>
        <v>0</v>
      </c>
      <c r="AP206" s="181">
        <f>IF(V206&gt;0,P206*INDEX(Scope_Labor_Rates!$Q$6:$Q$46,V206-5)*AA206,0)</f>
        <v>0</v>
      </c>
      <c r="AQ206" s="178">
        <f t="shared" si="31"/>
        <v>0</v>
      </c>
      <c r="AR206" s="178">
        <f t="shared" si="32"/>
        <v>0</v>
      </c>
      <c r="AS206" s="178">
        <f t="shared" si="33"/>
        <v>0</v>
      </c>
      <c r="AT206" s="178">
        <f t="shared" si="34"/>
        <v>0</v>
      </c>
      <c r="AU206">
        <f t="shared" si="35"/>
        <v>0</v>
      </c>
    </row>
    <row r="207" spans="1:47">
      <c r="A207" t="str">
        <f>IF(All_Tasks!A207="","",All_Tasks!A207)</f>
        <v/>
      </c>
      <c r="B207" t="str">
        <f>IF(All_Tasks!B207="","",All_Tasks!B207)</f>
        <v/>
      </c>
      <c r="C207" t="str">
        <f>IF(All_Tasks!C207="","",All_Tasks!C207)</f>
        <v/>
      </c>
      <c r="D207" t="str">
        <f>IF(All_Tasks!D207="","",All_Tasks!D207)</f>
        <v/>
      </c>
      <c r="E207" t="str">
        <f>IF(All_Tasks!V207&lt;&gt;"",All_Tasks!V207,IF(All_Tasks!E207&lt;&gt;"",All_Tasks!E207,""))</f>
        <v/>
      </c>
      <c r="F207" t="str">
        <f>IF(All_Tasks!F207="","",All_Tasks!F207)</f>
        <v/>
      </c>
      <c r="G207" t="str">
        <f>IF(All_Tasks!G207="","",All_Tasks!G207)</f>
        <v/>
      </c>
      <c r="H207" s="231" t="str">
        <f>IF(All_Tasks!H207="","",All_Tasks!H207)</f>
        <v/>
      </c>
      <c r="I207" t="str">
        <f>IF(All_Tasks!I207="","",All_Tasks!I207)</f>
        <v/>
      </c>
      <c r="J207" t="str">
        <f>IF(All_Tasks!J207="","",All_Tasks!J207)</f>
        <v/>
      </c>
      <c r="K207" t="str">
        <f>IF(All_Tasks!K207="","",All_Tasks!K207)</f>
        <v/>
      </c>
      <c r="L207" s="231" t="str">
        <f>IF(All_Tasks!L207="","",All_Tasks!L207)</f>
        <v/>
      </c>
      <c r="M207" t="str">
        <f>IF(All_Tasks!M207="","",All_Tasks!M207)</f>
        <v/>
      </c>
      <c r="N207" t="str">
        <f>IF(All_Tasks!N207="","",All_Tasks!N207)</f>
        <v/>
      </c>
      <c r="O207" t="str">
        <f>IF(All_Tasks!O207="","",All_Tasks!O207)</f>
        <v/>
      </c>
      <c r="P207" s="181">
        <f>IF(All_Tasks!P207="",0,All_Tasks!P207)</f>
        <v>0</v>
      </c>
      <c r="Q207" s="181">
        <f>IF(All_Tasks!Q207="",0,All_Tasks!Q207)</f>
        <v>0</v>
      </c>
      <c r="R207" s="181">
        <f>IF(All_Tasks!R207="",0,All_Tasks!R207)</f>
        <v>0</v>
      </c>
      <c r="S207" s="181" t="str">
        <f>IF(All_Tasks!S207="","",All_Tasks!S207)</f>
        <v/>
      </c>
      <c r="T207" t="str">
        <f>IF(All_Tasks!T207="","",All_Tasks!T207)</f>
        <v/>
      </c>
      <c r="U207" t="str">
        <f>IF(All_Tasks!U207="","",All_Tasks!U207)</f>
        <v/>
      </c>
      <c r="V207">
        <f>IF(A207="",0,IFERROR(MATCH(A207,Scope_Labor_Rates!$A$6:$A$46,0)+5,0))</f>
        <v>0</v>
      </c>
      <c r="W207" s="178">
        <f>IF(V207&gt;0,INDEX(Scope_Labor_Rates!$C$6:$C$46,V207-5),0)</f>
        <v>0</v>
      </c>
      <c r="X207" s="178">
        <f>IF(V207&gt;0,INDEX(Scope_Labor_Rates!$C$6:$C$46,V207-5),0)</f>
        <v>0</v>
      </c>
      <c r="Y207" s="180">
        <f>IF(V207&gt;0,INDEX(Scope_Labor_Rates!$S$6:$S$46,V207-5),0)</f>
        <v>0</v>
      </c>
      <c r="Z207" s="180">
        <f>IF(V207&gt;0,INDEX(Scope_Labor_Rates!$R$6:$R$46,V207-5),1)</f>
        <v>1</v>
      </c>
      <c r="AA207" s="231">
        <f t="shared" si="27"/>
        <v>0</v>
      </c>
      <c r="AB207" t="str">
        <f t="shared" si="28"/>
        <v/>
      </c>
      <c r="AC207" s="178" t="str">
        <f t="shared" si="29"/>
        <v/>
      </c>
      <c r="AD207" s="181">
        <f t="shared" si="30"/>
        <v>0</v>
      </c>
      <c r="AE207" s="178">
        <f>IF(V207&gt;0,P207*INDEX(Scope_Labor_Rates!$E$6:$E$46,V207-5),0)</f>
        <v>0</v>
      </c>
      <c r="AF207" s="181">
        <f>IF(V207&gt;0,AE207*INDEX(Scope_Labor_Rates!$D$6:$D$46,V207-5)*AA207,0)</f>
        <v>0</v>
      </c>
      <c r="AG207" s="178">
        <f>IF(V207&gt;0,P207*INDEX(Scope_Labor_Rates!$G$6:$G$46,V207-5),0)</f>
        <v>0</v>
      </c>
      <c r="AH207" s="181">
        <f>IF(V207&gt;0,AG207*INDEX(Scope_Labor_Rates!$F$6:$F$46,V207-5)*AA207,0)</f>
        <v>0</v>
      </c>
      <c r="AI207" s="178">
        <f>IF(V207&gt;0,P207*INDEX(Scope_Labor_Rates!$I$6:$I$46,V207-5),0)</f>
        <v>0</v>
      </c>
      <c r="AJ207" s="181">
        <f>IF(V207&gt;0,AI207*INDEX(Scope_Labor_Rates!$H$6:$H$46,V207-5)*AA207,0)</f>
        <v>0</v>
      </c>
      <c r="AK207" s="178">
        <f>IF(V207&gt;0,P207*INDEX(Scope_Labor_Rates!$K$6:$K$46,V207-5),0)</f>
        <v>0</v>
      </c>
      <c r="AL207" s="181">
        <f>IF(V207&gt;0,AK207*INDEX(Scope_Labor_Rates!$J$6:$J$46,V207-5)*AA207,0)</f>
        <v>0</v>
      </c>
      <c r="AM207" s="178">
        <f>IF(V207&gt;0,P207*INDEX(Scope_Labor_Rates!$M$6:$M$46,V207-5),0)</f>
        <v>0</v>
      </c>
      <c r="AN207" s="178">
        <f>IF(V207&gt;0,AM207*INDEX(Scope_Labor_Rates!$L$6:$L$46,V207-5)*AA207,0)</f>
        <v>0</v>
      </c>
      <c r="AO207" s="178">
        <f>IF(V207&gt;0,P207*INDEX(Scope_Labor_Rates!$O$6:$O$46,V207-5)*AA207,0)</f>
        <v>0</v>
      </c>
      <c r="AP207" s="181">
        <f>IF(V207&gt;0,P207*INDEX(Scope_Labor_Rates!$Q$6:$Q$46,V207-5)*AA207,0)</f>
        <v>0</v>
      </c>
      <c r="AQ207" s="178">
        <f t="shared" si="31"/>
        <v>0</v>
      </c>
      <c r="AR207" s="178">
        <f t="shared" si="32"/>
        <v>0</v>
      </c>
      <c r="AS207" s="178">
        <f t="shared" si="33"/>
        <v>0</v>
      </c>
      <c r="AT207" s="178">
        <f t="shared" si="34"/>
        <v>0</v>
      </c>
      <c r="AU207">
        <f t="shared" si="35"/>
        <v>0</v>
      </c>
    </row>
    <row r="208" spans="1:47">
      <c r="A208" t="str">
        <f>IF(All_Tasks!A208="","",All_Tasks!A208)</f>
        <v/>
      </c>
      <c r="B208" t="str">
        <f>IF(All_Tasks!B208="","",All_Tasks!B208)</f>
        <v/>
      </c>
      <c r="C208" t="str">
        <f>IF(All_Tasks!C208="","",All_Tasks!C208)</f>
        <v/>
      </c>
      <c r="D208" t="str">
        <f>IF(All_Tasks!D208="","",All_Tasks!D208)</f>
        <v/>
      </c>
      <c r="E208" t="str">
        <f>IF(All_Tasks!V208&lt;&gt;"",All_Tasks!V208,IF(All_Tasks!E208&lt;&gt;"",All_Tasks!E208,""))</f>
        <v/>
      </c>
      <c r="F208" t="str">
        <f>IF(All_Tasks!F208="","",All_Tasks!F208)</f>
        <v/>
      </c>
      <c r="G208" t="str">
        <f>IF(All_Tasks!G208="","",All_Tasks!G208)</f>
        <v/>
      </c>
      <c r="H208" s="231" t="str">
        <f>IF(All_Tasks!H208="","",All_Tasks!H208)</f>
        <v/>
      </c>
      <c r="I208" t="str">
        <f>IF(All_Tasks!I208="","",All_Tasks!I208)</f>
        <v/>
      </c>
      <c r="J208" t="str">
        <f>IF(All_Tasks!J208="","",All_Tasks!J208)</f>
        <v/>
      </c>
      <c r="K208" t="str">
        <f>IF(All_Tasks!K208="","",All_Tasks!K208)</f>
        <v/>
      </c>
      <c r="L208" s="231" t="str">
        <f>IF(All_Tasks!L208="","",All_Tasks!L208)</f>
        <v/>
      </c>
      <c r="M208" t="str">
        <f>IF(All_Tasks!M208="","",All_Tasks!M208)</f>
        <v/>
      </c>
      <c r="N208" t="str">
        <f>IF(All_Tasks!N208="","",All_Tasks!N208)</f>
        <v/>
      </c>
      <c r="O208" t="str">
        <f>IF(All_Tasks!O208="","",All_Tasks!O208)</f>
        <v/>
      </c>
      <c r="P208" s="181">
        <f>IF(All_Tasks!P208="",0,All_Tasks!P208)</f>
        <v>0</v>
      </c>
      <c r="Q208" s="181">
        <f>IF(All_Tasks!Q208="",0,All_Tasks!Q208)</f>
        <v>0</v>
      </c>
      <c r="R208" s="181">
        <f>IF(All_Tasks!R208="",0,All_Tasks!R208)</f>
        <v>0</v>
      </c>
      <c r="S208" s="181" t="str">
        <f>IF(All_Tasks!S208="","",All_Tasks!S208)</f>
        <v/>
      </c>
      <c r="T208" t="str">
        <f>IF(All_Tasks!T208="","",All_Tasks!T208)</f>
        <v/>
      </c>
      <c r="U208" t="str">
        <f>IF(All_Tasks!U208="","",All_Tasks!U208)</f>
        <v/>
      </c>
      <c r="V208">
        <f>IF(A208="",0,IFERROR(MATCH(A208,Scope_Labor_Rates!$A$6:$A$46,0)+5,0))</f>
        <v>0</v>
      </c>
      <c r="W208" s="178">
        <f>IF(V208&gt;0,INDEX(Scope_Labor_Rates!$C$6:$C$46,V208-5),0)</f>
        <v>0</v>
      </c>
      <c r="X208" s="178">
        <f>IF(V208&gt;0,INDEX(Scope_Labor_Rates!$C$6:$C$46,V208-5),0)</f>
        <v>0</v>
      </c>
      <c r="Y208" s="180">
        <f>IF(V208&gt;0,INDEX(Scope_Labor_Rates!$S$6:$S$46,V208-5),0)</f>
        <v>0</v>
      </c>
      <c r="Z208" s="180">
        <f>IF(V208&gt;0,INDEX(Scope_Labor_Rates!$R$6:$R$46,V208-5),1)</f>
        <v>1</v>
      </c>
      <c r="AA208" s="231">
        <f t="shared" si="27"/>
        <v>0</v>
      </c>
      <c r="AB208" t="str">
        <f t="shared" si="28"/>
        <v/>
      </c>
      <c r="AC208" s="178" t="str">
        <f t="shared" si="29"/>
        <v/>
      </c>
      <c r="AD208" s="181">
        <f t="shared" si="30"/>
        <v>0</v>
      </c>
      <c r="AE208" s="178">
        <f>IF(V208&gt;0,P208*INDEX(Scope_Labor_Rates!$E$6:$E$46,V208-5),0)</f>
        <v>0</v>
      </c>
      <c r="AF208" s="181">
        <f>IF(V208&gt;0,AE208*INDEX(Scope_Labor_Rates!$D$6:$D$46,V208-5)*AA208,0)</f>
        <v>0</v>
      </c>
      <c r="AG208" s="178">
        <f>IF(V208&gt;0,P208*INDEX(Scope_Labor_Rates!$G$6:$G$46,V208-5),0)</f>
        <v>0</v>
      </c>
      <c r="AH208" s="181">
        <f>IF(V208&gt;0,AG208*INDEX(Scope_Labor_Rates!$F$6:$F$46,V208-5)*AA208,0)</f>
        <v>0</v>
      </c>
      <c r="AI208" s="178">
        <f>IF(V208&gt;0,P208*INDEX(Scope_Labor_Rates!$I$6:$I$46,V208-5),0)</f>
        <v>0</v>
      </c>
      <c r="AJ208" s="181">
        <f>IF(V208&gt;0,AI208*INDEX(Scope_Labor_Rates!$H$6:$H$46,V208-5)*AA208,0)</f>
        <v>0</v>
      </c>
      <c r="AK208" s="178">
        <f>IF(V208&gt;0,P208*INDEX(Scope_Labor_Rates!$K$6:$K$46,V208-5),0)</f>
        <v>0</v>
      </c>
      <c r="AL208" s="181">
        <f>IF(V208&gt;0,AK208*INDEX(Scope_Labor_Rates!$J$6:$J$46,V208-5)*AA208,0)</f>
        <v>0</v>
      </c>
      <c r="AM208" s="178">
        <f>IF(V208&gt;0,P208*INDEX(Scope_Labor_Rates!$M$6:$M$46,V208-5),0)</f>
        <v>0</v>
      </c>
      <c r="AN208" s="178">
        <f>IF(V208&gt;0,AM208*INDEX(Scope_Labor_Rates!$L$6:$L$46,V208-5)*AA208,0)</f>
        <v>0</v>
      </c>
      <c r="AO208" s="178">
        <f>IF(V208&gt;0,P208*INDEX(Scope_Labor_Rates!$O$6:$O$46,V208-5)*AA208,0)</f>
        <v>0</v>
      </c>
      <c r="AP208" s="181">
        <f>IF(V208&gt;0,P208*INDEX(Scope_Labor_Rates!$Q$6:$Q$46,V208-5)*AA208,0)</f>
        <v>0</v>
      </c>
      <c r="AQ208" s="178">
        <f t="shared" si="31"/>
        <v>0</v>
      </c>
      <c r="AR208" s="178">
        <f t="shared" si="32"/>
        <v>0</v>
      </c>
      <c r="AS208" s="178">
        <f t="shared" si="33"/>
        <v>0</v>
      </c>
      <c r="AT208" s="178">
        <f t="shared" si="34"/>
        <v>0</v>
      </c>
      <c r="AU208">
        <f t="shared" si="35"/>
        <v>0</v>
      </c>
    </row>
    <row r="209" spans="1:47">
      <c r="A209" t="str">
        <f>IF(All_Tasks!A209="","",All_Tasks!A209)</f>
        <v/>
      </c>
      <c r="B209" t="str">
        <f>IF(All_Tasks!B209="","",All_Tasks!B209)</f>
        <v/>
      </c>
      <c r="C209" t="str">
        <f>IF(All_Tasks!C209="","",All_Tasks!C209)</f>
        <v/>
      </c>
      <c r="D209" t="str">
        <f>IF(All_Tasks!D209="","",All_Tasks!D209)</f>
        <v/>
      </c>
      <c r="E209" t="str">
        <f>IF(All_Tasks!V209&lt;&gt;"",All_Tasks!V209,IF(All_Tasks!E209&lt;&gt;"",All_Tasks!E209,""))</f>
        <v/>
      </c>
      <c r="F209" t="str">
        <f>IF(All_Tasks!F209="","",All_Tasks!F209)</f>
        <v/>
      </c>
      <c r="G209" t="str">
        <f>IF(All_Tasks!G209="","",All_Tasks!G209)</f>
        <v/>
      </c>
      <c r="H209" s="231" t="str">
        <f>IF(All_Tasks!H209="","",All_Tasks!H209)</f>
        <v/>
      </c>
      <c r="I209" t="str">
        <f>IF(All_Tasks!I209="","",All_Tasks!I209)</f>
        <v/>
      </c>
      <c r="J209" t="str">
        <f>IF(All_Tasks!J209="","",All_Tasks!J209)</f>
        <v/>
      </c>
      <c r="K209" t="str">
        <f>IF(All_Tasks!K209="","",All_Tasks!K209)</f>
        <v/>
      </c>
      <c r="L209" s="231" t="str">
        <f>IF(All_Tasks!L209="","",All_Tasks!L209)</f>
        <v/>
      </c>
      <c r="M209" t="str">
        <f>IF(All_Tasks!M209="","",All_Tasks!M209)</f>
        <v/>
      </c>
      <c r="N209" t="str">
        <f>IF(All_Tasks!N209="","",All_Tasks!N209)</f>
        <v/>
      </c>
      <c r="O209" t="str">
        <f>IF(All_Tasks!O209="","",All_Tasks!O209)</f>
        <v/>
      </c>
      <c r="P209" s="181">
        <f>IF(All_Tasks!P209="",0,All_Tasks!P209)</f>
        <v>0</v>
      </c>
      <c r="Q209" s="181">
        <f>IF(All_Tasks!Q209="",0,All_Tasks!Q209)</f>
        <v>0</v>
      </c>
      <c r="R209" s="181">
        <f>IF(All_Tasks!R209="",0,All_Tasks!R209)</f>
        <v>0</v>
      </c>
      <c r="S209" s="181" t="str">
        <f>IF(All_Tasks!S209="","",All_Tasks!S209)</f>
        <v/>
      </c>
      <c r="T209" t="str">
        <f>IF(All_Tasks!T209="","",All_Tasks!T209)</f>
        <v/>
      </c>
      <c r="U209" t="str">
        <f>IF(All_Tasks!U209="","",All_Tasks!U209)</f>
        <v/>
      </c>
      <c r="V209">
        <f>IF(A209="",0,IFERROR(MATCH(A209,Scope_Labor_Rates!$A$6:$A$46,0)+5,0))</f>
        <v>0</v>
      </c>
      <c r="W209" s="178">
        <f>IF(V209&gt;0,INDEX(Scope_Labor_Rates!$C$6:$C$46,V209-5),0)</f>
        <v>0</v>
      </c>
      <c r="X209" s="178">
        <f>IF(V209&gt;0,INDEX(Scope_Labor_Rates!$C$6:$C$46,V209-5),0)</f>
        <v>0</v>
      </c>
      <c r="Y209" s="180">
        <f>IF(V209&gt;0,INDEX(Scope_Labor_Rates!$S$6:$S$46,V209-5),0)</f>
        <v>0</v>
      </c>
      <c r="Z209" s="180">
        <f>IF(V209&gt;0,INDEX(Scope_Labor_Rates!$R$6:$R$46,V209-5),1)</f>
        <v>1</v>
      </c>
      <c r="AA209" s="231">
        <f t="shared" si="27"/>
        <v>0</v>
      </c>
      <c r="AB209" t="str">
        <f t="shared" si="28"/>
        <v/>
      </c>
      <c r="AC209" s="178" t="str">
        <f t="shared" si="29"/>
        <v/>
      </c>
      <c r="AD209" s="181">
        <f t="shared" si="30"/>
        <v>0</v>
      </c>
      <c r="AE209" s="178">
        <f>IF(V209&gt;0,P209*INDEX(Scope_Labor_Rates!$E$6:$E$46,V209-5),0)</f>
        <v>0</v>
      </c>
      <c r="AF209" s="181">
        <f>IF(V209&gt;0,AE209*INDEX(Scope_Labor_Rates!$D$6:$D$46,V209-5)*AA209,0)</f>
        <v>0</v>
      </c>
      <c r="AG209" s="178">
        <f>IF(V209&gt;0,P209*INDEX(Scope_Labor_Rates!$G$6:$G$46,V209-5),0)</f>
        <v>0</v>
      </c>
      <c r="AH209" s="181">
        <f>IF(V209&gt;0,AG209*INDEX(Scope_Labor_Rates!$F$6:$F$46,V209-5)*AA209,0)</f>
        <v>0</v>
      </c>
      <c r="AI209" s="178">
        <f>IF(V209&gt;0,P209*INDEX(Scope_Labor_Rates!$I$6:$I$46,V209-5),0)</f>
        <v>0</v>
      </c>
      <c r="AJ209" s="181">
        <f>IF(V209&gt;0,AI209*INDEX(Scope_Labor_Rates!$H$6:$H$46,V209-5)*AA209,0)</f>
        <v>0</v>
      </c>
      <c r="AK209" s="178">
        <f>IF(V209&gt;0,P209*INDEX(Scope_Labor_Rates!$K$6:$K$46,V209-5),0)</f>
        <v>0</v>
      </c>
      <c r="AL209" s="181">
        <f>IF(V209&gt;0,AK209*INDEX(Scope_Labor_Rates!$J$6:$J$46,V209-5)*AA209,0)</f>
        <v>0</v>
      </c>
      <c r="AM209" s="178">
        <f>IF(V209&gt;0,P209*INDEX(Scope_Labor_Rates!$M$6:$M$46,V209-5),0)</f>
        <v>0</v>
      </c>
      <c r="AN209" s="178">
        <f>IF(V209&gt;0,AM209*INDEX(Scope_Labor_Rates!$L$6:$L$46,V209-5)*AA209,0)</f>
        <v>0</v>
      </c>
      <c r="AO209" s="178">
        <f>IF(V209&gt;0,P209*INDEX(Scope_Labor_Rates!$O$6:$O$46,V209-5)*AA209,0)</f>
        <v>0</v>
      </c>
      <c r="AP209" s="181">
        <f>IF(V209&gt;0,P209*INDEX(Scope_Labor_Rates!$Q$6:$Q$46,V209-5)*AA209,0)</f>
        <v>0</v>
      </c>
      <c r="AQ209" s="178">
        <f t="shared" si="31"/>
        <v>0</v>
      </c>
      <c r="AR209" s="178">
        <f t="shared" si="32"/>
        <v>0</v>
      </c>
      <c r="AS209" s="178">
        <f t="shared" si="33"/>
        <v>0</v>
      </c>
      <c r="AT209" s="178">
        <f t="shared" si="34"/>
        <v>0</v>
      </c>
      <c r="AU209">
        <f t="shared" si="35"/>
        <v>0</v>
      </c>
    </row>
    <row r="210" spans="1:47">
      <c r="A210" t="str">
        <f>IF(All_Tasks!A210="","",All_Tasks!A210)</f>
        <v/>
      </c>
      <c r="B210" t="str">
        <f>IF(All_Tasks!B210="","",All_Tasks!B210)</f>
        <v/>
      </c>
      <c r="C210" t="str">
        <f>IF(All_Tasks!C210="","",All_Tasks!C210)</f>
        <v/>
      </c>
      <c r="D210" t="str">
        <f>IF(All_Tasks!D210="","",All_Tasks!D210)</f>
        <v/>
      </c>
      <c r="E210" t="str">
        <f>IF(All_Tasks!V210&lt;&gt;"",All_Tasks!V210,IF(All_Tasks!E210&lt;&gt;"",All_Tasks!E210,""))</f>
        <v/>
      </c>
      <c r="F210" t="str">
        <f>IF(All_Tasks!F210="","",All_Tasks!F210)</f>
        <v/>
      </c>
      <c r="G210" t="str">
        <f>IF(All_Tasks!G210="","",All_Tasks!G210)</f>
        <v/>
      </c>
      <c r="H210" s="231" t="str">
        <f>IF(All_Tasks!H210="","",All_Tasks!H210)</f>
        <v/>
      </c>
      <c r="I210" t="str">
        <f>IF(All_Tasks!I210="","",All_Tasks!I210)</f>
        <v/>
      </c>
      <c r="J210" t="str">
        <f>IF(All_Tasks!J210="","",All_Tasks!J210)</f>
        <v/>
      </c>
      <c r="K210" t="str">
        <f>IF(All_Tasks!K210="","",All_Tasks!K210)</f>
        <v/>
      </c>
      <c r="L210" s="231" t="str">
        <f>IF(All_Tasks!L210="","",All_Tasks!L210)</f>
        <v/>
      </c>
      <c r="M210" t="str">
        <f>IF(All_Tasks!M210="","",All_Tasks!M210)</f>
        <v/>
      </c>
      <c r="N210" t="str">
        <f>IF(All_Tasks!N210="","",All_Tasks!N210)</f>
        <v/>
      </c>
      <c r="O210" t="str">
        <f>IF(All_Tasks!O210="","",All_Tasks!O210)</f>
        <v/>
      </c>
      <c r="P210" s="181">
        <f>IF(All_Tasks!P210="",0,All_Tasks!P210)</f>
        <v>0</v>
      </c>
      <c r="Q210" s="181">
        <f>IF(All_Tasks!Q210="",0,All_Tasks!Q210)</f>
        <v>0</v>
      </c>
      <c r="R210" s="181">
        <f>IF(All_Tasks!R210="",0,All_Tasks!R210)</f>
        <v>0</v>
      </c>
      <c r="S210" s="181" t="str">
        <f>IF(All_Tasks!S210="","",All_Tasks!S210)</f>
        <v/>
      </c>
      <c r="T210" t="str">
        <f>IF(All_Tasks!T210="","",All_Tasks!T210)</f>
        <v/>
      </c>
      <c r="U210" t="str">
        <f>IF(All_Tasks!U210="","",All_Tasks!U210)</f>
        <v/>
      </c>
      <c r="V210">
        <f>IF(A210="",0,IFERROR(MATCH(A210,Scope_Labor_Rates!$A$6:$A$46,0)+5,0))</f>
        <v>0</v>
      </c>
      <c r="W210" s="178">
        <f>IF(V210&gt;0,INDEX(Scope_Labor_Rates!$C$6:$C$46,V210-5),0)</f>
        <v>0</v>
      </c>
      <c r="X210" s="178">
        <f>IF(V210&gt;0,INDEX(Scope_Labor_Rates!$C$6:$C$46,V210-5),0)</f>
        <v>0</v>
      </c>
      <c r="Y210" s="180">
        <f>IF(V210&gt;0,INDEX(Scope_Labor_Rates!$S$6:$S$46,V210-5),0)</f>
        <v>0</v>
      </c>
      <c r="Z210" s="180">
        <f>IF(V210&gt;0,INDEX(Scope_Labor_Rates!$R$6:$R$46,V210-5),1)</f>
        <v>1</v>
      </c>
      <c r="AA210" s="231">
        <f t="shared" si="27"/>
        <v>0</v>
      </c>
      <c r="AB210" t="str">
        <f t="shared" si="28"/>
        <v/>
      </c>
      <c r="AC210" s="178" t="str">
        <f t="shared" si="29"/>
        <v/>
      </c>
      <c r="AD210" s="181">
        <f t="shared" si="30"/>
        <v>0</v>
      </c>
      <c r="AE210" s="178">
        <f>IF(V210&gt;0,P210*INDEX(Scope_Labor_Rates!$E$6:$E$46,V210-5),0)</f>
        <v>0</v>
      </c>
      <c r="AF210" s="181">
        <f>IF(V210&gt;0,AE210*INDEX(Scope_Labor_Rates!$D$6:$D$46,V210-5)*AA210,0)</f>
        <v>0</v>
      </c>
      <c r="AG210" s="178">
        <f>IF(V210&gt;0,P210*INDEX(Scope_Labor_Rates!$G$6:$G$46,V210-5),0)</f>
        <v>0</v>
      </c>
      <c r="AH210" s="181">
        <f>IF(V210&gt;0,AG210*INDEX(Scope_Labor_Rates!$F$6:$F$46,V210-5)*AA210,0)</f>
        <v>0</v>
      </c>
      <c r="AI210" s="178">
        <f>IF(V210&gt;0,P210*INDEX(Scope_Labor_Rates!$I$6:$I$46,V210-5),0)</f>
        <v>0</v>
      </c>
      <c r="AJ210" s="181">
        <f>IF(V210&gt;0,AI210*INDEX(Scope_Labor_Rates!$H$6:$H$46,V210-5)*AA210,0)</f>
        <v>0</v>
      </c>
      <c r="AK210" s="178">
        <f>IF(V210&gt;0,P210*INDEX(Scope_Labor_Rates!$K$6:$K$46,V210-5),0)</f>
        <v>0</v>
      </c>
      <c r="AL210" s="181">
        <f>IF(V210&gt;0,AK210*INDEX(Scope_Labor_Rates!$J$6:$J$46,V210-5)*AA210,0)</f>
        <v>0</v>
      </c>
      <c r="AM210" s="178">
        <f>IF(V210&gt;0,P210*INDEX(Scope_Labor_Rates!$M$6:$M$46,V210-5),0)</f>
        <v>0</v>
      </c>
      <c r="AN210" s="178">
        <f>IF(V210&gt;0,AM210*INDEX(Scope_Labor_Rates!$L$6:$L$46,V210-5)*AA210,0)</f>
        <v>0</v>
      </c>
      <c r="AO210" s="178">
        <f>IF(V210&gt;0,P210*INDEX(Scope_Labor_Rates!$O$6:$O$46,V210-5)*AA210,0)</f>
        <v>0</v>
      </c>
      <c r="AP210" s="181">
        <f>IF(V210&gt;0,P210*INDEX(Scope_Labor_Rates!$Q$6:$Q$46,V210-5)*AA210,0)</f>
        <v>0</v>
      </c>
      <c r="AQ210" s="178">
        <f t="shared" si="31"/>
        <v>0</v>
      </c>
      <c r="AR210" s="178">
        <f t="shared" si="32"/>
        <v>0</v>
      </c>
      <c r="AS210" s="178">
        <f t="shared" si="33"/>
        <v>0</v>
      </c>
      <c r="AT210" s="178">
        <f t="shared" si="34"/>
        <v>0</v>
      </c>
      <c r="AU210">
        <f t="shared" si="35"/>
        <v>0</v>
      </c>
    </row>
    <row r="211" spans="1:47">
      <c r="A211" t="str">
        <f>IF(All_Tasks!A211="","",All_Tasks!A211)</f>
        <v/>
      </c>
      <c r="B211" t="str">
        <f>IF(All_Tasks!B211="","",All_Tasks!B211)</f>
        <v/>
      </c>
      <c r="C211" t="str">
        <f>IF(All_Tasks!C211="","",All_Tasks!C211)</f>
        <v/>
      </c>
      <c r="D211" t="str">
        <f>IF(All_Tasks!D211="","",All_Tasks!D211)</f>
        <v/>
      </c>
      <c r="E211" t="str">
        <f>IF(All_Tasks!V211&lt;&gt;"",All_Tasks!V211,IF(All_Tasks!E211&lt;&gt;"",All_Tasks!E211,""))</f>
        <v/>
      </c>
      <c r="F211" t="str">
        <f>IF(All_Tasks!F211="","",All_Tasks!F211)</f>
        <v/>
      </c>
      <c r="G211" t="str">
        <f>IF(All_Tasks!G211="","",All_Tasks!G211)</f>
        <v/>
      </c>
      <c r="H211" s="231" t="str">
        <f>IF(All_Tasks!H211="","",All_Tasks!H211)</f>
        <v/>
      </c>
      <c r="I211" t="str">
        <f>IF(All_Tasks!I211="","",All_Tasks!I211)</f>
        <v/>
      </c>
      <c r="J211" t="str">
        <f>IF(All_Tasks!J211="","",All_Tasks!J211)</f>
        <v/>
      </c>
      <c r="K211" t="str">
        <f>IF(All_Tasks!K211="","",All_Tasks!K211)</f>
        <v/>
      </c>
      <c r="L211" s="231" t="str">
        <f>IF(All_Tasks!L211="","",All_Tasks!L211)</f>
        <v/>
      </c>
      <c r="M211" t="str">
        <f>IF(All_Tasks!M211="","",All_Tasks!M211)</f>
        <v/>
      </c>
      <c r="N211" t="str">
        <f>IF(All_Tasks!N211="","",All_Tasks!N211)</f>
        <v/>
      </c>
      <c r="O211" t="str">
        <f>IF(All_Tasks!O211="","",All_Tasks!O211)</f>
        <v/>
      </c>
      <c r="P211" s="181">
        <f>IF(All_Tasks!P211="",0,All_Tasks!P211)</f>
        <v>0</v>
      </c>
      <c r="Q211" s="181">
        <f>IF(All_Tasks!Q211="",0,All_Tasks!Q211)</f>
        <v>0</v>
      </c>
      <c r="R211" s="181">
        <f>IF(All_Tasks!R211="",0,All_Tasks!R211)</f>
        <v>0</v>
      </c>
      <c r="S211" s="181" t="str">
        <f>IF(All_Tasks!S211="","",All_Tasks!S211)</f>
        <v/>
      </c>
      <c r="T211" t="str">
        <f>IF(All_Tasks!T211="","",All_Tasks!T211)</f>
        <v/>
      </c>
      <c r="U211" t="str">
        <f>IF(All_Tasks!U211="","",All_Tasks!U211)</f>
        <v/>
      </c>
      <c r="V211">
        <f>IF(A211="",0,IFERROR(MATCH(A211,Scope_Labor_Rates!$A$6:$A$46,0)+5,0))</f>
        <v>0</v>
      </c>
      <c r="W211" s="178">
        <f>IF(V211&gt;0,INDEX(Scope_Labor_Rates!$C$6:$C$46,V211-5),0)</f>
        <v>0</v>
      </c>
      <c r="X211" s="178">
        <f>IF(V211&gt;0,INDEX(Scope_Labor_Rates!$C$6:$C$46,V211-5),0)</f>
        <v>0</v>
      </c>
      <c r="Y211" s="180">
        <f>IF(V211&gt;0,INDEX(Scope_Labor_Rates!$S$6:$S$46,V211-5),0)</f>
        <v>0</v>
      </c>
      <c r="Z211" s="180">
        <f>IF(V211&gt;0,INDEX(Scope_Labor_Rates!$R$6:$R$46,V211-5),1)</f>
        <v>1</v>
      </c>
      <c r="AA211" s="231">
        <f t="shared" si="27"/>
        <v>0</v>
      </c>
      <c r="AB211" t="str">
        <f t="shared" si="28"/>
        <v/>
      </c>
      <c r="AC211" s="178" t="str">
        <f t="shared" si="29"/>
        <v/>
      </c>
      <c r="AD211" s="181">
        <f t="shared" si="30"/>
        <v>0</v>
      </c>
      <c r="AE211" s="178">
        <f>IF(V211&gt;0,P211*INDEX(Scope_Labor_Rates!$E$6:$E$46,V211-5),0)</f>
        <v>0</v>
      </c>
      <c r="AF211" s="181">
        <f>IF(V211&gt;0,AE211*INDEX(Scope_Labor_Rates!$D$6:$D$46,V211-5)*AA211,0)</f>
        <v>0</v>
      </c>
      <c r="AG211" s="178">
        <f>IF(V211&gt;0,P211*INDEX(Scope_Labor_Rates!$G$6:$G$46,V211-5),0)</f>
        <v>0</v>
      </c>
      <c r="AH211" s="181">
        <f>IF(V211&gt;0,AG211*INDEX(Scope_Labor_Rates!$F$6:$F$46,V211-5)*AA211,0)</f>
        <v>0</v>
      </c>
      <c r="AI211" s="178">
        <f>IF(V211&gt;0,P211*INDEX(Scope_Labor_Rates!$I$6:$I$46,V211-5),0)</f>
        <v>0</v>
      </c>
      <c r="AJ211" s="181">
        <f>IF(V211&gt;0,AI211*INDEX(Scope_Labor_Rates!$H$6:$H$46,V211-5)*AA211,0)</f>
        <v>0</v>
      </c>
      <c r="AK211" s="178">
        <f>IF(V211&gt;0,P211*INDEX(Scope_Labor_Rates!$K$6:$K$46,V211-5),0)</f>
        <v>0</v>
      </c>
      <c r="AL211" s="181">
        <f>IF(V211&gt;0,AK211*INDEX(Scope_Labor_Rates!$J$6:$J$46,V211-5)*AA211,0)</f>
        <v>0</v>
      </c>
      <c r="AM211" s="178">
        <f>IF(V211&gt;0,P211*INDEX(Scope_Labor_Rates!$M$6:$M$46,V211-5),0)</f>
        <v>0</v>
      </c>
      <c r="AN211" s="178">
        <f>IF(V211&gt;0,AM211*INDEX(Scope_Labor_Rates!$L$6:$L$46,V211-5)*AA211,0)</f>
        <v>0</v>
      </c>
      <c r="AO211" s="178">
        <f>IF(V211&gt;0,P211*INDEX(Scope_Labor_Rates!$O$6:$O$46,V211-5)*AA211,0)</f>
        <v>0</v>
      </c>
      <c r="AP211" s="181">
        <f>IF(V211&gt;0,P211*INDEX(Scope_Labor_Rates!$Q$6:$Q$46,V211-5)*AA211,0)</f>
        <v>0</v>
      </c>
      <c r="AQ211" s="178">
        <f t="shared" si="31"/>
        <v>0</v>
      </c>
      <c r="AR211" s="178">
        <f t="shared" si="32"/>
        <v>0</v>
      </c>
      <c r="AS211" s="178">
        <f t="shared" si="33"/>
        <v>0</v>
      </c>
      <c r="AT211" s="178">
        <f t="shared" si="34"/>
        <v>0</v>
      </c>
      <c r="AU211">
        <f t="shared" si="35"/>
        <v>0</v>
      </c>
    </row>
    <row r="212" spans="1:47">
      <c r="A212" t="str">
        <f>IF(All_Tasks!A212="","",All_Tasks!A212)</f>
        <v/>
      </c>
      <c r="B212" t="str">
        <f>IF(All_Tasks!B212="","",All_Tasks!B212)</f>
        <v/>
      </c>
      <c r="C212" t="str">
        <f>IF(All_Tasks!C212="","",All_Tasks!C212)</f>
        <v/>
      </c>
      <c r="D212" t="str">
        <f>IF(All_Tasks!D212="","",All_Tasks!D212)</f>
        <v/>
      </c>
      <c r="E212" t="str">
        <f>IF(All_Tasks!V212&lt;&gt;"",All_Tasks!V212,IF(All_Tasks!E212&lt;&gt;"",All_Tasks!E212,""))</f>
        <v/>
      </c>
      <c r="F212" t="str">
        <f>IF(All_Tasks!F212="","",All_Tasks!F212)</f>
        <v/>
      </c>
      <c r="G212" t="str">
        <f>IF(All_Tasks!G212="","",All_Tasks!G212)</f>
        <v/>
      </c>
      <c r="H212" s="231" t="str">
        <f>IF(All_Tasks!H212="","",All_Tasks!H212)</f>
        <v/>
      </c>
      <c r="I212" t="str">
        <f>IF(All_Tasks!I212="","",All_Tasks!I212)</f>
        <v/>
      </c>
      <c r="J212" t="str">
        <f>IF(All_Tasks!J212="","",All_Tasks!J212)</f>
        <v/>
      </c>
      <c r="K212" t="str">
        <f>IF(All_Tasks!K212="","",All_Tasks!K212)</f>
        <v/>
      </c>
      <c r="L212" s="231" t="str">
        <f>IF(All_Tasks!L212="","",All_Tasks!L212)</f>
        <v/>
      </c>
      <c r="M212" t="str">
        <f>IF(All_Tasks!M212="","",All_Tasks!M212)</f>
        <v/>
      </c>
      <c r="N212" t="str">
        <f>IF(All_Tasks!N212="","",All_Tasks!N212)</f>
        <v/>
      </c>
      <c r="O212" t="str">
        <f>IF(All_Tasks!O212="","",All_Tasks!O212)</f>
        <v/>
      </c>
      <c r="P212" s="181">
        <f>IF(All_Tasks!P212="",0,All_Tasks!P212)</f>
        <v>0</v>
      </c>
      <c r="Q212" s="181">
        <f>IF(All_Tasks!Q212="",0,All_Tasks!Q212)</f>
        <v>0</v>
      </c>
      <c r="R212" s="181">
        <f>IF(All_Tasks!R212="",0,All_Tasks!R212)</f>
        <v>0</v>
      </c>
      <c r="S212" s="181" t="str">
        <f>IF(All_Tasks!S212="","",All_Tasks!S212)</f>
        <v/>
      </c>
      <c r="T212" t="str">
        <f>IF(All_Tasks!T212="","",All_Tasks!T212)</f>
        <v/>
      </c>
      <c r="U212" t="str">
        <f>IF(All_Tasks!U212="","",All_Tasks!U212)</f>
        <v/>
      </c>
      <c r="V212">
        <f>IF(A212="",0,IFERROR(MATCH(A212,Scope_Labor_Rates!$A$6:$A$46,0)+5,0))</f>
        <v>0</v>
      </c>
      <c r="W212" s="178">
        <f>IF(V212&gt;0,INDEX(Scope_Labor_Rates!$C$6:$C$46,V212-5),0)</f>
        <v>0</v>
      </c>
      <c r="X212" s="178">
        <f>IF(V212&gt;0,INDEX(Scope_Labor_Rates!$C$6:$C$46,V212-5),0)</f>
        <v>0</v>
      </c>
      <c r="Y212" s="180">
        <f>IF(V212&gt;0,INDEX(Scope_Labor_Rates!$S$6:$S$46,V212-5),0)</f>
        <v>0</v>
      </c>
      <c r="Z212" s="180">
        <f>IF(V212&gt;0,INDEX(Scope_Labor_Rates!$R$6:$R$46,V212-5),1)</f>
        <v>1</v>
      </c>
      <c r="AA212" s="231">
        <f t="shared" si="27"/>
        <v>0</v>
      </c>
      <c r="AB212" t="str">
        <f t="shared" si="28"/>
        <v/>
      </c>
      <c r="AC212" s="178" t="str">
        <f t="shared" si="29"/>
        <v/>
      </c>
      <c r="AD212" s="181">
        <f t="shared" si="30"/>
        <v>0</v>
      </c>
      <c r="AE212" s="178">
        <f>IF(V212&gt;0,P212*INDEX(Scope_Labor_Rates!$E$6:$E$46,V212-5),0)</f>
        <v>0</v>
      </c>
      <c r="AF212" s="181">
        <f>IF(V212&gt;0,AE212*INDEX(Scope_Labor_Rates!$D$6:$D$46,V212-5)*AA212,0)</f>
        <v>0</v>
      </c>
      <c r="AG212" s="178">
        <f>IF(V212&gt;0,P212*INDEX(Scope_Labor_Rates!$G$6:$G$46,V212-5),0)</f>
        <v>0</v>
      </c>
      <c r="AH212" s="181">
        <f>IF(V212&gt;0,AG212*INDEX(Scope_Labor_Rates!$F$6:$F$46,V212-5)*AA212,0)</f>
        <v>0</v>
      </c>
      <c r="AI212" s="178">
        <f>IF(V212&gt;0,P212*INDEX(Scope_Labor_Rates!$I$6:$I$46,V212-5),0)</f>
        <v>0</v>
      </c>
      <c r="AJ212" s="181">
        <f>IF(V212&gt;0,AI212*INDEX(Scope_Labor_Rates!$H$6:$H$46,V212-5)*AA212,0)</f>
        <v>0</v>
      </c>
      <c r="AK212" s="178">
        <f>IF(V212&gt;0,P212*INDEX(Scope_Labor_Rates!$K$6:$K$46,V212-5),0)</f>
        <v>0</v>
      </c>
      <c r="AL212" s="181">
        <f>IF(V212&gt;0,AK212*INDEX(Scope_Labor_Rates!$J$6:$J$46,V212-5)*AA212,0)</f>
        <v>0</v>
      </c>
      <c r="AM212" s="178">
        <f>IF(V212&gt;0,P212*INDEX(Scope_Labor_Rates!$M$6:$M$46,V212-5),0)</f>
        <v>0</v>
      </c>
      <c r="AN212" s="178">
        <f>IF(V212&gt;0,AM212*INDEX(Scope_Labor_Rates!$L$6:$L$46,V212-5)*AA212,0)</f>
        <v>0</v>
      </c>
      <c r="AO212" s="178">
        <f>IF(V212&gt;0,P212*INDEX(Scope_Labor_Rates!$O$6:$O$46,V212-5)*AA212,0)</f>
        <v>0</v>
      </c>
      <c r="AP212" s="181">
        <f>IF(V212&gt;0,P212*INDEX(Scope_Labor_Rates!$Q$6:$Q$46,V212-5)*AA212,0)</f>
        <v>0</v>
      </c>
      <c r="AQ212" s="178">
        <f t="shared" si="31"/>
        <v>0</v>
      </c>
      <c r="AR212" s="178">
        <f t="shared" si="32"/>
        <v>0</v>
      </c>
      <c r="AS212" s="178">
        <f t="shared" si="33"/>
        <v>0</v>
      </c>
      <c r="AT212" s="178">
        <f t="shared" si="34"/>
        <v>0</v>
      </c>
      <c r="AU212">
        <f t="shared" si="35"/>
        <v>0</v>
      </c>
    </row>
    <row r="213" spans="1:47">
      <c r="A213" t="str">
        <f>IF(All_Tasks!A213="","",All_Tasks!A213)</f>
        <v/>
      </c>
      <c r="B213" t="str">
        <f>IF(All_Tasks!B213="","",All_Tasks!B213)</f>
        <v/>
      </c>
      <c r="C213" t="str">
        <f>IF(All_Tasks!C213="","",All_Tasks!C213)</f>
        <v/>
      </c>
      <c r="D213" t="str">
        <f>IF(All_Tasks!D213="","",All_Tasks!D213)</f>
        <v/>
      </c>
      <c r="E213" t="str">
        <f>IF(All_Tasks!V213&lt;&gt;"",All_Tasks!V213,IF(All_Tasks!E213&lt;&gt;"",All_Tasks!E213,""))</f>
        <v/>
      </c>
      <c r="F213" t="str">
        <f>IF(All_Tasks!F213="","",All_Tasks!F213)</f>
        <v/>
      </c>
      <c r="G213" t="str">
        <f>IF(All_Tasks!G213="","",All_Tasks!G213)</f>
        <v/>
      </c>
      <c r="H213" s="231" t="str">
        <f>IF(All_Tasks!H213="","",All_Tasks!H213)</f>
        <v/>
      </c>
      <c r="I213" t="str">
        <f>IF(All_Tasks!I213="","",All_Tasks!I213)</f>
        <v/>
      </c>
      <c r="J213" t="str">
        <f>IF(All_Tasks!J213="","",All_Tasks!J213)</f>
        <v/>
      </c>
      <c r="K213" t="str">
        <f>IF(All_Tasks!K213="","",All_Tasks!K213)</f>
        <v/>
      </c>
      <c r="L213" s="231" t="str">
        <f>IF(All_Tasks!L213="","",All_Tasks!L213)</f>
        <v/>
      </c>
      <c r="M213" t="str">
        <f>IF(All_Tasks!M213="","",All_Tasks!M213)</f>
        <v/>
      </c>
      <c r="N213" t="str">
        <f>IF(All_Tasks!N213="","",All_Tasks!N213)</f>
        <v/>
      </c>
      <c r="O213" t="str">
        <f>IF(All_Tasks!O213="","",All_Tasks!O213)</f>
        <v/>
      </c>
      <c r="P213" s="181">
        <f>IF(All_Tasks!P213="",0,All_Tasks!P213)</f>
        <v>0</v>
      </c>
      <c r="Q213" s="181">
        <f>IF(All_Tasks!Q213="",0,All_Tasks!Q213)</f>
        <v>0</v>
      </c>
      <c r="R213" s="181">
        <f>IF(All_Tasks!R213="",0,All_Tasks!R213)</f>
        <v>0</v>
      </c>
      <c r="S213" s="181" t="str">
        <f>IF(All_Tasks!S213="","",All_Tasks!S213)</f>
        <v/>
      </c>
      <c r="T213" t="str">
        <f>IF(All_Tasks!T213="","",All_Tasks!T213)</f>
        <v/>
      </c>
      <c r="U213" t="str">
        <f>IF(All_Tasks!U213="","",All_Tasks!U213)</f>
        <v/>
      </c>
      <c r="V213">
        <f>IF(A213="",0,IFERROR(MATCH(A213,Scope_Labor_Rates!$A$6:$A$46,0)+5,0))</f>
        <v>0</v>
      </c>
      <c r="W213" s="178">
        <f>IF(V213&gt;0,INDEX(Scope_Labor_Rates!$C$6:$C$46,V213-5),0)</f>
        <v>0</v>
      </c>
      <c r="X213" s="178">
        <f>IF(V213&gt;0,INDEX(Scope_Labor_Rates!$C$6:$C$46,V213-5),0)</f>
        <v>0</v>
      </c>
      <c r="Y213" s="180">
        <f>IF(V213&gt;0,INDEX(Scope_Labor_Rates!$S$6:$S$46,V213-5),0)</f>
        <v>0</v>
      </c>
      <c r="Z213" s="180">
        <f>IF(V213&gt;0,INDEX(Scope_Labor_Rates!$R$6:$R$46,V213-5),1)</f>
        <v>1</v>
      </c>
      <c r="AA213" s="231">
        <f t="shared" si="27"/>
        <v>0</v>
      </c>
      <c r="AB213" t="str">
        <f t="shared" si="28"/>
        <v/>
      </c>
      <c r="AC213" s="178" t="str">
        <f t="shared" si="29"/>
        <v/>
      </c>
      <c r="AD213" s="181">
        <f t="shared" si="30"/>
        <v>0</v>
      </c>
      <c r="AE213" s="178">
        <f>IF(V213&gt;0,P213*INDEX(Scope_Labor_Rates!$E$6:$E$46,V213-5),0)</f>
        <v>0</v>
      </c>
      <c r="AF213" s="181">
        <f>IF(V213&gt;0,AE213*INDEX(Scope_Labor_Rates!$D$6:$D$46,V213-5)*AA213,0)</f>
        <v>0</v>
      </c>
      <c r="AG213" s="178">
        <f>IF(V213&gt;0,P213*INDEX(Scope_Labor_Rates!$G$6:$G$46,V213-5),0)</f>
        <v>0</v>
      </c>
      <c r="AH213" s="181">
        <f>IF(V213&gt;0,AG213*INDEX(Scope_Labor_Rates!$F$6:$F$46,V213-5)*AA213,0)</f>
        <v>0</v>
      </c>
      <c r="AI213" s="178">
        <f>IF(V213&gt;0,P213*INDEX(Scope_Labor_Rates!$I$6:$I$46,V213-5),0)</f>
        <v>0</v>
      </c>
      <c r="AJ213" s="181">
        <f>IF(V213&gt;0,AI213*INDEX(Scope_Labor_Rates!$H$6:$H$46,V213-5)*AA213,0)</f>
        <v>0</v>
      </c>
      <c r="AK213" s="178">
        <f>IF(V213&gt;0,P213*INDEX(Scope_Labor_Rates!$K$6:$K$46,V213-5),0)</f>
        <v>0</v>
      </c>
      <c r="AL213" s="181">
        <f>IF(V213&gt;0,AK213*INDEX(Scope_Labor_Rates!$J$6:$J$46,V213-5)*AA213,0)</f>
        <v>0</v>
      </c>
      <c r="AM213" s="178">
        <f>IF(V213&gt;0,P213*INDEX(Scope_Labor_Rates!$M$6:$M$46,V213-5),0)</f>
        <v>0</v>
      </c>
      <c r="AN213" s="178">
        <f>IF(V213&gt;0,AM213*INDEX(Scope_Labor_Rates!$L$6:$L$46,V213-5)*AA213,0)</f>
        <v>0</v>
      </c>
      <c r="AO213" s="178">
        <f>IF(V213&gt;0,P213*INDEX(Scope_Labor_Rates!$O$6:$O$46,V213-5)*AA213,0)</f>
        <v>0</v>
      </c>
      <c r="AP213" s="181">
        <f>IF(V213&gt;0,P213*INDEX(Scope_Labor_Rates!$Q$6:$Q$46,V213-5)*AA213,0)</f>
        <v>0</v>
      </c>
      <c r="AQ213" s="178">
        <f t="shared" si="31"/>
        <v>0</v>
      </c>
      <c r="AR213" s="178">
        <f t="shared" si="32"/>
        <v>0</v>
      </c>
      <c r="AS213" s="178">
        <f t="shared" si="33"/>
        <v>0</v>
      </c>
      <c r="AT213" s="178">
        <f t="shared" si="34"/>
        <v>0</v>
      </c>
      <c r="AU213">
        <f t="shared" si="35"/>
        <v>0</v>
      </c>
    </row>
    <row r="214" spans="1:47">
      <c r="A214" t="str">
        <f>IF(All_Tasks!A214="","",All_Tasks!A214)</f>
        <v/>
      </c>
      <c r="B214" t="str">
        <f>IF(All_Tasks!B214="","",All_Tasks!B214)</f>
        <v/>
      </c>
      <c r="C214" t="str">
        <f>IF(All_Tasks!C214="","",All_Tasks!C214)</f>
        <v/>
      </c>
      <c r="D214" t="str">
        <f>IF(All_Tasks!D214="","",All_Tasks!D214)</f>
        <v/>
      </c>
      <c r="E214" t="str">
        <f>IF(All_Tasks!V214&lt;&gt;"",All_Tasks!V214,IF(All_Tasks!E214&lt;&gt;"",All_Tasks!E214,""))</f>
        <v/>
      </c>
      <c r="F214" t="str">
        <f>IF(All_Tasks!F214="","",All_Tasks!F214)</f>
        <v/>
      </c>
      <c r="G214" t="str">
        <f>IF(All_Tasks!G214="","",All_Tasks!G214)</f>
        <v/>
      </c>
      <c r="H214" s="231" t="str">
        <f>IF(All_Tasks!H214="","",All_Tasks!H214)</f>
        <v/>
      </c>
      <c r="I214" t="str">
        <f>IF(All_Tasks!I214="","",All_Tasks!I214)</f>
        <v/>
      </c>
      <c r="J214" t="str">
        <f>IF(All_Tasks!J214="","",All_Tasks!J214)</f>
        <v/>
      </c>
      <c r="K214" t="str">
        <f>IF(All_Tasks!K214="","",All_Tasks!K214)</f>
        <v/>
      </c>
      <c r="L214" s="231" t="str">
        <f>IF(All_Tasks!L214="","",All_Tasks!L214)</f>
        <v/>
      </c>
      <c r="M214" t="str">
        <f>IF(All_Tasks!M214="","",All_Tasks!M214)</f>
        <v/>
      </c>
      <c r="N214" t="str">
        <f>IF(All_Tasks!N214="","",All_Tasks!N214)</f>
        <v/>
      </c>
      <c r="O214" t="str">
        <f>IF(All_Tasks!O214="","",All_Tasks!O214)</f>
        <v/>
      </c>
      <c r="P214" s="181">
        <f>IF(All_Tasks!P214="",0,All_Tasks!P214)</f>
        <v>0</v>
      </c>
      <c r="Q214" s="181">
        <f>IF(All_Tasks!Q214="",0,All_Tasks!Q214)</f>
        <v>0</v>
      </c>
      <c r="R214" s="181">
        <f>IF(All_Tasks!R214="",0,All_Tasks!R214)</f>
        <v>0</v>
      </c>
      <c r="S214" s="181" t="str">
        <f>IF(All_Tasks!S214="","",All_Tasks!S214)</f>
        <v/>
      </c>
      <c r="T214" t="str">
        <f>IF(All_Tasks!T214="","",All_Tasks!T214)</f>
        <v/>
      </c>
      <c r="U214" t="str">
        <f>IF(All_Tasks!U214="","",All_Tasks!U214)</f>
        <v/>
      </c>
      <c r="V214">
        <f>IF(A214="",0,IFERROR(MATCH(A214,Scope_Labor_Rates!$A$6:$A$46,0)+5,0))</f>
        <v>0</v>
      </c>
      <c r="W214" s="178">
        <f>IF(V214&gt;0,INDEX(Scope_Labor_Rates!$C$6:$C$46,V214-5),0)</f>
        <v>0</v>
      </c>
      <c r="X214" s="178">
        <f>IF(V214&gt;0,INDEX(Scope_Labor_Rates!$C$6:$C$46,V214-5),0)</f>
        <v>0</v>
      </c>
      <c r="Y214" s="180">
        <f>IF(V214&gt;0,INDEX(Scope_Labor_Rates!$S$6:$S$46,V214-5),0)</f>
        <v>0</v>
      </c>
      <c r="Z214" s="180">
        <f>IF(V214&gt;0,INDEX(Scope_Labor_Rates!$R$6:$R$46,V214-5),1)</f>
        <v>1</v>
      </c>
      <c r="AA214" s="231">
        <f t="shared" si="27"/>
        <v>0</v>
      </c>
      <c r="AB214" t="str">
        <f t="shared" si="28"/>
        <v/>
      </c>
      <c r="AC214" s="178" t="str">
        <f t="shared" si="29"/>
        <v/>
      </c>
      <c r="AD214" s="181">
        <f t="shared" si="30"/>
        <v>0</v>
      </c>
      <c r="AE214" s="178">
        <f>IF(V214&gt;0,P214*INDEX(Scope_Labor_Rates!$E$6:$E$46,V214-5),0)</f>
        <v>0</v>
      </c>
      <c r="AF214" s="181">
        <f>IF(V214&gt;0,AE214*INDEX(Scope_Labor_Rates!$D$6:$D$46,V214-5)*AA214,0)</f>
        <v>0</v>
      </c>
      <c r="AG214" s="178">
        <f>IF(V214&gt;0,P214*INDEX(Scope_Labor_Rates!$G$6:$G$46,V214-5),0)</f>
        <v>0</v>
      </c>
      <c r="AH214" s="181">
        <f>IF(V214&gt;0,AG214*INDEX(Scope_Labor_Rates!$F$6:$F$46,V214-5)*AA214,0)</f>
        <v>0</v>
      </c>
      <c r="AI214" s="178">
        <f>IF(V214&gt;0,P214*INDEX(Scope_Labor_Rates!$I$6:$I$46,V214-5),0)</f>
        <v>0</v>
      </c>
      <c r="AJ214" s="181">
        <f>IF(V214&gt;0,AI214*INDEX(Scope_Labor_Rates!$H$6:$H$46,V214-5)*AA214,0)</f>
        <v>0</v>
      </c>
      <c r="AK214" s="178">
        <f>IF(V214&gt;0,P214*INDEX(Scope_Labor_Rates!$K$6:$K$46,V214-5),0)</f>
        <v>0</v>
      </c>
      <c r="AL214" s="181">
        <f>IF(V214&gt;0,AK214*INDEX(Scope_Labor_Rates!$J$6:$J$46,V214-5)*AA214,0)</f>
        <v>0</v>
      </c>
      <c r="AM214" s="178">
        <f>IF(V214&gt;0,P214*INDEX(Scope_Labor_Rates!$M$6:$M$46,V214-5),0)</f>
        <v>0</v>
      </c>
      <c r="AN214" s="178">
        <f>IF(V214&gt;0,AM214*INDEX(Scope_Labor_Rates!$L$6:$L$46,V214-5)*AA214,0)</f>
        <v>0</v>
      </c>
      <c r="AO214" s="178">
        <f>IF(V214&gt;0,P214*INDEX(Scope_Labor_Rates!$O$6:$O$46,V214-5)*AA214,0)</f>
        <v>0</v>
      </c>
      <c r="AP214" s="181">
        <f>IF(V214&gt;0,P214*INDEX(Scope_Labor_Rates!$Q$6:$Q$46,V214-5)*AA214,0)</f>
        <v>0</v>
      </c>
      <c r="AQ214" s="178">
        <f t="shared" si="31"/>
        <v>0</v>
      </c>
      <c r="AR214" s="178">
        <f t="shared" si="32"/>
        <v>0</v>
      </c>
      <c r="AS214" s="178">
        <f t="shared" si="33"/>
        <v>0</v>
      </c>
      <c r="AT214" s="178">
        <f t="shared" si="34"/>
        <v>0</v>
      </c>
      <c r="AU214">
        <f t="shared" si="35"/>
        <v>0</v>
      </c>
    </row>
    <row r="215" spans="1:47">
      <c r="A215" t="str">
        <f>IF(All_Tasks!A215="","",All_Tasks!A215)</f>
        <v/>
      </c>
      <c r="B215" t="str">
        <f>IF(All_Tasks!B215="","",All_Tasks!B215)</f>
        <v/>
      </c>
      <c r="C215" t="str">
        <f>IF(All_Tasks!C215="","",All_Tasks!C215)</f>
        <v/>
      </c>
      <c r="D215" t="str">
        <f>IF(All_Tasks!D215="","",All_Tasks!D215)</f>
        <v/>
      </c>
      <c r="E215" t="str">
        <f>IF(All_Tasks!V215&lt;&gt;"",All_Tasks!V215,IF(All_Tasks!E215&lt;&gt;"",All_Tasks!E215,""))</f>
        <v/>
      </c>
      <c r="F215" t="str">
        <f>IF(All_Tasks!F215="","",All_Tasks!F215)</f>
        <v/>
      </c>
      <c r="G215" t="str">
        <f>IF(All_Tasks!G215="","",All_Tasks!G215)</f>
        <v/>
      </c>
      <c r="H215" s="231" t="str">
        <f>IF(All_Tasks!H215="","",All_Tasks!H215)</f>
        <v/>
      </c>
      <c r="I215" t="str">
        <f>IF(All_Tasks!I215="","",All_Tasks!I215)</f>
        <v/>
      </c>
      <c r="J215" t="str">
        <f>IF(All_Tasks!J215="","",All_Tasks!J215)</f>
        <v/>
      </c>
      <c r="K215" t="str">
        <f>IF(All_Tasks!K215="","",All_Tasks!K215)</f>
        <v/>
      </c>
      <c r="L215" s="231" t="str">
        <f>IF(All_Tasks!L215="","",All_Tasks!L215)</f>
        <v/>
      </c>
      <c r="M215" t="str">
        <f>IF(All_Tasks!M215="","",All_Tasks!M215)</f>
        <v/>
      </c>
      <c r="N215" t="str">
        <f>IF(All_Tasks!N215="","",All_Tasks!N215)</f>
        <v/>
      </c>
      <c r="O215" t="str">
        <f>IF(All_Tasks!O215="","",All_Tasks!O215)</f>
        <v/>
      </c>
      <c r="P215" s="181">
        <f>IF(All_Tasks!P215="",0,All_Tasks!P215)</f>
        <v>0</v>
      </c>
      <c r="Q215" s="181">
        <f>IF(All_Tasks!Q215="",0,All_Tasks!Q215)</f>
        <v>0</v>
      </c>
      <c r="R215" s="181">
        <f>IF(All_Tasks!R215="",0,All_Tasks!R215)</f>
        <v>0</v>
      </c>
      <c r="S215" s="181" t="str">
        <f>IF(All_Tasks!S215="","",All_Tasks!S215)</f>
        <v/>
      </c>
      <c r="T215" t="str">
        <f>IF(All_Tasks!T215="","",All_Tasks!T215)</f>
        <v/>
      </c>
      <c r="U215" t="str">
        <f>IF(All_Tasks!U215="","",All_Tasks!U215)</f>
        <v/>
      </c>
      <c r="V215">
        <f>IF(A215="",0,IFERROR(MATCH(A215,Scope_Labor_Rates!$A$6:$A$46,0)+5,0))</f>
        <v>0</v>
      </c>
      <c r="W215" s="178">
        <f>IF(V215&gt;0,INDEX(Scope_Labor_Rates!$C$6:$C$46,V215-5),0)</f>
        <v>0</v>
      </c>
      <c r="X215" s="178">
        <f>IF(V215&gt;0,INDEX(Scope_Labor_Rates!$C$6:$C$46,V215-5),0)</f>
        <v>0</v>
      </c>
      <c r="Y215" s="180">
        <f>IF(V215&gt;0,INDEX(Scope_Labor_Rates!$S$6:$S$46,V215-5),0)</f>
        <v>0</v>
      </c>
      <c r="Z215" s="180">
        <f>IF(V215&gt;0,INDEX(Scope_Labor_Rates!$R$6:$R$46,V215-5),1)</f>
        <v>1</v>
      </c>
      <c r="AA215" s="231">
        <f t="shared" si="27"/>
        <v>0</v>
      </c>
      <c r="AB215" t="str">
        <f t="shared" si="28"/>
        <v/>
      </c>
      <c r="AC215" s="178" t="str">
        <f t="shared" si="29"/>
        <v/>
      </c>
      <c r="AD215" s="181">
        <f t="shared" si="30"/>
        <v>0</v>
      </c>
      <c r="AE215" s="178">
        <f>IF(V215&gt;0,P215*INDEX(Scope_Labor_Rates!$E$6:$E$46,V215-5),0)</f>
        <v>0</v>
      </c>
      <c r="AF215" s="181">
        <f>IF(V215&gt;0,AE215*INDEX(Scope_Labor_Rates!$D$6:$D$46,V215-5)*AA215,0)</f>
        <v>0</v>
      </c>
      <c r="AG215" s="178">
        <f>IF(V215&gt;0,P215*INDEX(Scope_Labor_Rates!$G$6:$G$46,V215-5),0)</f>
        <v>0</v>
      </c>
      <c r="AH215" s="181">
        <f>IF(V215&gt;0,AG215*INDEX(Scope_Labor_Rates!$F$6:$F$46,V215-5)*AA215,0)</f>
        <v>0</v>
      </c>
      <c r="AI215" s="178">
        <f>IF(V215&gt;0,P215*INDEX(Scope_Labor_Rates!$I$6:$I$46,V215-5),0)</f>
        <v>0</v>
      </c>
      <c r="AJ215" s="181">
        <f>IF(V215&gt;0,AI215*INDEX(Scope_Labor_Rates!$H$6:$H$46,V215-5)*AA215,0)</f>
        <v>0</v>
      </c>
      <c r="AK215" s="178">
        <f>IF(V215&gt;0,P215*INDEX(Scope_Labor_Rates!$K$6:$K$46,V215-5),0)</f>
        <v>0</v>
      </c>
      <c r="AL215" s="181">
        <f>IF(V215&gt;0,AK215*INDEX(Scope_Labor_Rates!$J$6:$J$46,V215-5)*AA215,0)</f>
        <v>0</v>
      </c>
      <c r="AM215" s="178">
        <f>IF(V215&gt;0,P215*INDEX(Scope_Labor_Rates!$M$6:$M$46,V215-5),0)</f>
        <v>0</v>
      </c>
      <c r="AN215" s="178">
        <f>IF(V215&gt;0,AM215*INDEX(Scope_Labor_Rates!$L$6:$L$46,V215-5)*AA215,0)</f>
        <v>0</v>
      </c>
      <c r="AO215" s="178">
        <f>IF(V215&gt;0,P215*INDEX(Scope_Labor_Rates!$O$6:$O$46,V215-5)*AA215,0)</f>
        <v>0</v>
      </c>
      <c r="AP215" s="181">
        <f>IF(V215&gt;0,P215*INDEX(Scope_Labor_Rates!$Q$6:$Q$46,V215-5)*AA215,0)</f>
        <v>0</v>
      </c>
      <c r="AQ215" s="178">
        <f t="shared" si="31"/>
        <v>0</v>
      </c>
      <c r="AR215" s="178">
        <f t="shared" si="32"/>
        <v>0</v>
      </c>
      <c r="AS215" s="178">
        <f t="shared" si="33"/>
        <v>0</v>
      </c>
      <c r="AT215" s="178">
        <f t="shared" si="34"/>
        <v>0</v>
      </c>
      <c r="AU215">
        <f t="shared" si="35"/>
        <v>0</v>
      </c>
    </row>
    <row r="216" spans="1:47">
      <c r="A216" t="str">
        <f>IF(All_Tasks!A216="","",All_Tasks!A216)</f>
        <v/>
      </c>
      <c r="B216" t="str">
        <f>IF(All_Tasks!B216="","",All_Tasks!B216)</f>
        <v/>
      </c>
      <c r="C216" t="str">
        <f>IF(All_Tasks!C216="","",All_Tasks!C216)</f>
        <v/>
      </c>
      <c r="D216" t="str">
        <f>IF(All_Tasks!D216="","",All_Tasks!D216)</f>
        <v/>
      </c>
      <c r="E216" t="str">
        <f>IF(All_Tasks!V216&lt;&gt;"",All_Tasks!V216,IF(All_Tasks!E216&lt;&gt;"",All_Tasks!E216,""))</f>
        <v/>
      </c>
      <c r="F216" t="str">
        <f>IF(All_Tasks!F216="","",All_Tasks!F216)</f>
        <v/>
      </c>
      <c r="G216" t="str">
        <f>IF(All_Tasks!G216="","",All_Tasks!G216)</f>
        <v/>
      </c>
      <c r="H216" s="231" t="str">
        <f>IF(All_Tasks!H216="","",All_Tasks!H216)</f>
        <v/>
      </c>
      <c r="I216" t="str">
        <f>IF(All_Tasks!I216="","",All_Tasks!I216)</f>
        <v/>
      </c>
      <c r="J216" t="str">
        <f>IF(All_Tasks!J216="","",All_Tasks!J216)</f>
        <v/>
      </c>
      <c r="K216" t="str">
        <f>IF(All_Tasks!K216="","",All_Tasks!K216)</f>
        <v/>
      </c>
      <c r="L216" s="231" t="str">
        <f>IF(All_Tasks!L216="","",All_Tasks!L216)</f>
        <v/>
      </c>
      <c r="M216" t="str">
        <f>IF(All_Tasks!M216="","",All_Tasks!M216)</f>
        <v/>
      </c>
      <c r="N216" t="str">
        <f>IF(All_Tasks!N216="","",All_Tasks!N216)</f>
        <v/>
      </c>
      <c r="O216" t="str">
        <f>IF(All_Tasks!O216="","",All_Tasks!O216)</f>
        <v/>
      </c>
      <c r="P216" s="181">
        <f>IF(All_Tasks!P216="",0,All_Tasks!P216)</f>
        <v>0</v>
      </c>
      <c r="Q216" s="181">
        <f>IF(All_Tasks!Q216="",0,All_Tasks!Q216)</f>
        <v>0</v>
      </c>
      <c r="R216" s="181">
        <f>IF(All_Tasks!R216="",0,All_Tasks!R216)</f>
        <v>0</v>
      </c>
      <c r="S216" s="181" t="str">
        <f>IF(All_Tasks!S216="","",All_Tasks!S216)</f>
        <v/>
      </c>
      <c r="T216" t="str">
        <f>IF(All_Tasks!T216="","",All_Tasks!T216)</f>
        <v/>
      </c>
      <c r="U216" t="str">
        <f>IF(All_Tasks!U216="","",All_Tasks!U216)</f>
        <v/>
      </c>
      <c r="V216">
        <f>IF(A216="",0,IFERROR(MATCH(A216,Scope_Labor_Rates!$A$6:$A$46,0)+5,0))</f>
        <v>0</v>
      </c>
      <c r="W216" s="178">
        <f>IF(V216&gt;0,INDEX(Scope_Labor_Rates!$C$6:$C$46,V216-5),0)</f>
        <v>0</v>
      </c>
      <c r="X216" s="178">
        <f>IF(V216&gt;0,INDEX(Scope_Labor_Rates!$C$6:$C$46,V216-5),0)</f>
        <v>0</v>
      </c>
      <c r="Y216" s="180">
        <f>IF(V216&gt;0,INDEX(Scope_Labor_Rates!$S$6:$S$46,V216-5),0)</f>
        <v>0</v>
      </c>
      <c r="Z216" s="180">
        <f>IF(V216&gt;0,INDEX(Scope_Labor_Rates!$R$6:$R$46,V216-5),1)</f>
        <v>1</v>
      </c>
      <c r="AA216" s="231">
        <f t="shared" si="27"/>
        <v>0</v>
      </c>
      <c r="AB216" t="str">
        <f t="shared" si="28"/>
        <v/>
      </c>
      <c r="AC216" s="178" t="str">
        <f t="shared" si="29"/>
        <v/>
      </c>
      <c r="AD216" s="181">
        <f t="shared" si="30"/>
        <v>0</v>
      </c>
      <c r="AE216" s="178">
        <f>IF(V216&gt;0,P216*INDEX(Scope_Labor_Rates!$E$6:$E$46,V216-5),0)</f>
        <v>0</v>
      </c>
      <c r="AF216" s="181">
        <f>IF(V216&gt;0,AE216*INDEX(Scope_Labor_Rates!$D$6:$D$46,V216-5)*AA216,0)</f>
        <v>0</v>
      </c>
      <c r="AG216" s="178">
        <f>IF(V216&gt;0,P216*INDEX(Scope_Labor_Rates!$G$6:$G$46,V216-5),0)</f>
        <v>0</v>
      </c>
      <c r="AH216" s="181">
        <f>IF(V216&gt;0,AG216*INDEX(Scope_Labor_Rates!$F$6:$F$46,V216-5)*AA216,0)</f>
        <v>0</v>
      </c>
      <c r="AI216" s="178">
        <f>IF(V216&gt;0,P216*INDEX(Scope_Labor_Rates!$I$6:$I$46,V216-5),0)</f>
        <v>0</v>
      </c>
      <c r="AJ216" s="181">
        <f>IF(V216&gt;0,AI216*INDEX(Scope_Labor_Rates!$H$6:$H$46,V216-5)*AA216,0)</f>
        <v>0</v>
      </c>
      <c r="AK216" s="178">
        <f>IF(V216&gt;0,P216*INDEX(Scope_Labor_Rates!$K$6:$K$46,V216-5),0)</f>
        <v>0</v>
      </c>
      <c r="AL216" s="181">
        <f>IF(V216&gt;0,AK216*INDEX(Scope_Labor_Rates!$J$6:$J$46,V216-5)*AA216,0)</f>
        <v>0</v>
      </c>
      <c r="AM216" s="178">
        <f>IF(V216&gt;0,P216*INDEX(Scope_Labor_Rates!$M$6:$M$46,V216-5),0)</f>
        <v>0</v>
      </c>
      <c r="AN216" s="178">
        <f>IF(V216&gt;0,AM216*INDEX(Scope_Labor_Rates!$L$6:$L$46,V216-5)*AA216,0)</f>
        <v>0</v>
      </c>
      <c r="AO216" s="178">
        <f>IF(V216&gt;0,P216*INDEX(Scope_Labor_Rates!$O$6:$O$46,V216-5)*AA216,0)</f>
        <v>0</v>
      </c>
      <c r="AP216" s="181">
        <f>IF(V216&gt;0,P216*INDEX(Scope_Labor_Rates!$Q$6:$Q$46,V216-5)*AA216,0)</f>
        <v>0</v>
      </c>
      <c r="AQ216" s="178">
        <f t="shared" si="31"/>
        <v>0</v>
      </c>
      <c r="AR216" s="178">
        <f t="shared" si="32"/>
        <v>0</v>
      </c>
      <c r="AS216" s="178">
        <f t="shared" si="33"/>
        <v>0</v>
      </c>
      <c r="AT216" s="178">
        <f t="shared" si="34"/>
        <v>0</v>
      </c>
      <c r="AU216">
        <f t="shared" si="35"/>
        <v>0</v>
      </c>
    </row>
    <row r="217" spans="1:47">
      <c r="A217" t="str">
        <f>IF(All_Tasks!A217="","",All_Tasks!A217)</f>
        <v/>
      </c>
      <c r="B217" t="str">
        <f>IF(All_Tasks!B217="","",All_Tasks!B217)</f>
        <v/>
      </c>
      <c r="C217" t="str">
        <f>IF(All_Tasks!C217="","",All_Tasks!C217)</f>
        <v/>
      </c>
      <c r="D217" t="str">
        <f>IF(All_Tasks!D217="","",All_Tasks!D217)</f>
        <v/>
      </c>
      <c r="E217" t="str">
        <f>IF(All_Tasks!V217&lt;&gt;"",All_Tasks!V217,IF(All_Tasks!E217&lt;&gt;"",All_Tasks!E217,""))</f>
        <v/>
      </c>
      <c r="F217" t="str">
        <f>IF(All_Tasks!F217="","",All_Tasks!F217)</f>
        <v/>
      </c>
      <c r="G217" t="str">
        <f>IF(All_Tasks!G217="","",All_Tasks!G217)</f>
        <v/>
      </c>
      <c r="H217" s="231" t="str">
        <f>IF(All_Tasks!H217="","",All_Tasks!H217)</f>
        <v/>
      </c>
      <c r="I217" t="str">
        <f>IF(All_Tasks!I217="","",All_Tasks!I217)</f>
        <v/>
      </c>
      <c r="J217" t="str">
        <f>IF(All_Tasks!J217="","",All_Tasks!J217)</f>
        <v/>
      </c>
      <c r="K217" t="str">
        <f>IF(All_Tasks!K217="","",All_Tasks!K217)</f>
        <v/>
      </c>
      <c r="L217" s="231" t="str">
        <f>IF(All_Tasks!L217="","",All_Tasks!L217)</f>
        <v/>
      </c>
      <c r="M217" t="str">
        <f>IF(All_Tasks!M217="","",All_Tasks!M217)</f>
        <v/>
      </c>
      <c r="N217" t="str">
        <f>IF(All_Tasks!N217="","",All_Tasks!N217)</f>
        <v/>
      </c>
      <c r="O217" t="str">
        <f>IF(All_Tasks!O217="","",All_Tasks!O217)</f>
        <v/>
      </c>
      <c r="P217" s="181">
        <f>IF(All_Tasks!P217="",0,All_Tasks!P217)</f>
        <v>0</v>
      </c>
      <c r="Q217" s="181">
        <f>IF(All_Tasks!Q217="",0,All_Tasks!Q217)</f>
        <v>0</v>
      </c>
      <c r="R217" s="181">
        <f>IF(All_Tasks!R217="",0,All_Tasks!R217)</f>
        <v>0</v>
      </c>
      <c r="S217" s="181" t="str">
        <f>IF(All_Tasks!S217="","",All_Tasks!S217)</f>
        <v/>
      </c>
      <c r="T217" t="str">
        <f>IF(All_Tasks!T217="","",All_Tasks!T217)</f>
        <v/>
      </c>
      <c r="U217" t="str">
        <f>IF(All_Tasks!U217="","",All_Tasks!U217)</f>
        <v/>
      </c>
      <c r="V217">
        <f>IF(A217="",0,IFERROR(MATCH(A217,Scope_Labor_Rates!$A$6:$A$46,0)+5,0))</f>
        <v>0</v>
      </c>
      <c r="W217" s="178">
        <f>IF(V217&gt;0,INDEX(Scope_Labor_Rates!$C$6:$C$46,V217-5),0)</f>
        <v>0</v>
      </c>
      <c r="X217" s="178">
        <f>IF(V217&gt;0,INDEX(Scope_Labor_Rates!$C$6:$C$46,V217-5),0)</f>
        <v>0</v>
      </c>
      <c r="Y217" s="180">
        <f>IF(V217&gt;0,INDEX(Scope_Labor_Rates!$S$6:$S$46,V217-5),0)</f>
        <v>0</v>
      </c>
      <c r="Z217" s="180">
        <f>IF(V217&gt;0,INDEX(Scope_Labor_Rates!$R$6:$R$46,V217-5),1)</f>
        <v>1</v>
      </c>
      <c r="AA217" s="231">
        <f t="shared" si="27"/>
        <v>0</v>
      </c>
      <c r="AB217" t="str">
        <f t="shared" si="28"/>
        <v/>
      </c>
      <c r="AC217" s="178" t="str">
        <f t="shared" si="29"/>
        <v/>
      </c>
      <c r="AD217" s="181">
        <f t="shared" si="30"/>
        <v>0</v>
      </c>
      <c r="AE217" s="178">
        <f>IF(V217&gt;0,P217*INDEX(Scope_Labor_Rates!$E$6:$E$46,V217-5),0)</f>
        <v>0</v>
      </c>
      <c r="AF217" s="181">
        <f>IF(V217&gt;0,AE217*INDEX(Scope_Labor_Rates!$D$6:$D$46,V217-5)*AA217,0)</f>
        <v>0</v>
      </c>
      <c r="AG217" s="178">
        <f>IF(V217&gt;0,P217*INDEX(Scope_Labor_Rates!$G$6:$G$46,V217-5),0)</f>
        <v>0</v>
      </c>
      <c r="AH217" s="181">
        <f>IF(V217&gt;0,AG217*INDEX(Scope_Labor_Rates!$F$6:$F$46,V217-5)*AA217,0)</f>
        <v>0</v>
      </c>
      <c r="AI217" s="178">
        <f>IF(V217&gt;0,P217*INDEX(Scope_Labor_Rates!$I$6:$I$46,V217-5),0)</f>
        <v>0</v>
      </c>
      <c r="AJ217" s="181">
        <f>IF(V217&gt;0,AI217*INDEX(Scope_Labor_Rates!$H$6:$H$46,V217-5)*AA217,0)</f>
        <v>0</v>
      </c>
      <c r="AK217" s="178">
        <f>IF(V217&gt;0,P217*INDEX(Scope_Labor_Rates!$K$6:$K$46,V217-5),0)</f>
        <v>0</v>
      </c>
      <c r="AL217" s="181">
        <f>IF(V217&gt;0,AK217*INDEX(Scope_Labor_Rates!$J$6:$J$46,V217-5)*AA217,0)</f>
        <v>0</v>
      </c>
      <c r="AM217" s="178">
        <f>IF(V217&gt;0,P217*INDEX(Scope_Labor_Rates!$M$6:$M$46,V217-5),0)</f>
        <v>0</v>
      </c>
      <c r="AN217" s="178">
        <f>IF(V217&gt;0,AM217*INDEX(Scope_Labor_Rates!$L$6:$L$46,V217-5)*AA217,0)</f>
        <v>0</v>
      </c>
      <c r="AO217" s="178">
        <f>IF(V217&gt;0,P217*INDEX(Scope_Labor_Rates!$O$6:$O$46,V217-5)*AA217,0)</f>
        <v>0</v>
      </c>
      <c r="AP217" s="181">
        <f>IF(V217&gt;0,P217*INDEX(Scope_Labor_Rates!$Q$6:$Q$46,V217-5)*AA217,0)</f>
        <v>0</v>
      </c>
      <c r="AQ217" s="178">
        <f t="shared" si="31"/>
        <v>0</v>
      </c>
      <c r="AR217" s="178">
        <f t="shared" si="32"/>
        <v>0</v>
      </c>
      <c r="AS217" s="178">
        <f t="shared" si="33"/>
        <v>0</v>
      </c>
      <c r="AT217" s="178">
        <f t="shared" si="34"/>
        <v>0</v>
      </c>
      <c r="AU217">
        <f t="shared" si="35"/>
        <v>0</v>
      </c>
    </row>
    <row r="218" spans="1:47">
      <c r="A218" t="str">
        <f>IF(All_Tasks!A218="","",All_Tasks!A218)</f>
        <v/>
      </c>
      <c r="B218" t="str">
        <f>IF(All_Tasks!B218="","",All_Tasks!B218)</f>
        <v/>
      </c>
      <c r="C218" t="str">
        <f>IF(All_Tasks!C218="","",All_Tasks!C218)</f>
        <v/>
      </c>
      <c r="D218" t="str">
        <f>IF(All_Tasks!D218="","",All_Tasks!D218)</f>
        <v/>
      </c>
      <c r="E218" t="str">
        <f>IF(All_Tasks!V218&lt;&gt;"",All_Tasks!V218,IF(All_Tasks!E218&lt;&gt;"",All_Tasks!E218,""))</f>
        <v/>
      </c>
      <c r="F218" t="str">
        <f>IF(All_Tasks!F218="","",All_Tasks!F218)</f>
        <v/>
      </c>
      <c r="G218" t="str">
        <f>IF(All_Tasks!G218="","",All_Tasks!G218)</f>
        <v/>
      </c>
      <c r="H218" s="231" t="str">
        <f>IF(All_Tasks!H218="","",All_Tasks!H218)</f>
        <v/>
      </c>
      <c r="I218" t="str">
        <f>IF(All_Tasks!I218="","",All_Tasks!I218)</f>
        <v/>
      </c>
      <c r="J218" t="str">
        <f>IF(All_Tasks!J218="","",All_Tasks!J218)</f>
        <v/>
      </c>
      <c r="K218" t="str">
        <f>IF(All_Tasks!K218="","",All_Tasks!K218)</f>
        <v/>
      </c>
      <c r="L218" s="231" t="str">
        <f>IF(All_Tasks!L218="","",All_Tasks!L218)</f>
        <v/>
      </c>
      <c r="M218" t="str">
        <f>IF(All_Tasks!M218="","",All_Tasks!M218)</f>
        <v/>
      </c>
      <c r="N218" t="str">
        <f>IF(All_Tasks!N218="","",All_Tasks!N218)</f>
        <v/>
      </c>
      <c r="O218" t="str">
        <f>IF(All_Tasks!O218="","",All_Tasks!O218)</f>
        <v/>
      </c>
      <c r="P218" s="181">
        <f>IF(All_Tasks!P218="",0,All_Tasks!P218)</f>
        <v>0</v>
      </c>
      <c r="Q218" s="181">
        <f>IF(All_Tasks!Q218="",0,All_Tasks!Q218)</f>
        <v>0</v>
      </c>
      <c r="R218" s="181">
        <f>IF(All_Tasks!R218="",0,All_Tasks!R218)</f>
        <v>0</v>
      </c>
      <c r="S218" s="181" t="str">
        <f>IF(All_Tasks!S218="","",All_Tasks!S218)</f>
        <v/>
      </c>
      <c r="T218" t="str">
        <f>IF(All_Tasks!T218="","",All_Tasks!T218)</f>
        <v/>
      </c>
      <c r="U218" t="str">
        <f>IF(All_Tasks!U218="","",All_Tasks!U218)</f>
        <v/>
      </c>
      <c r="V218">
        <f>IF(A218="",0,IFERROR(MATCH(A218,Scope_Labor_Rates!$A$6:$A$46,0)+5,0))</f>
        <v>0</v>
      </c>
      <c r="W218" s="178">
        <f>IF(V218&gt;0,INDEX(Scope_Labor_Rates!$C$6:$C$46,V218-5),0)</f>
        <v>0</v>
      </c>
      <c r="X218" s="178">
        <f>IF(V218&gt;0,INDEX(Scope_Labor_Rates!$C$6:$C$46,V218-5),0)</f>
        <v>0</v>
      </c>
      <c r="Y218" s="180">
        <f>IF(V218&gt;0,INDEX(Scope_Labor_Rates!$S$6:$S$46,V218-5),0)</f>
        <v>0</v>
      </c>
      <c r="Z218" s="180">
        <f>IF(V218&gt;0,INDEX(Scope_Labor_Rates!$R$6:$R$46,V218-5),1)</f>
        <v>1</v>
      </c>
      <c r="AA218" s="231">
        <f t="shared" si="27"/>
        <v>0</v>
      </c>
      <c r="AB218" t="str">
        <f t="shared" si="28"/>
        <v/>
      </c>
      <c r="AC218" s="178" t="str">
        <f t="shared" si="29"/>
        <v/>
      </c>
      <c r="AD218" s="181">
        <f t="shared" si="30"/>
        <v>0</v>
      </c>
      <c r="AE218" s="178">
        <f>IF(V218&gt;0,P218*INDEX(Scope_Labor_Rates!$E$6:$E$46,V218-5),0)</f>
        <v>0</v>
      </c>
      <c r="AF218" s="181">
        <f>IF(V218&gt;0,AE218*INDEX(Scope_Labor_Rates!$D$6:$D$46,V218-5)*AA218,0)</f>
        <v>0</v>
      </c>
      <c r="AG218" s="178">
        <f>IF(V218&gt;0,P218*INDEX(Scope_Labor_Rates!$G$6:$G$46,V218-5),0)</f>
        <v>0</v>
      </c>
      <c r="AH218" s="181">
        <f>IF(V218&gt;0,AG218*INDEX(Scope_Labor_Rates!$F$6:$F$46,V218-5)*AA218,0)</f>
        <v>0</v>
      </c>
      <c r="AI218" s="178">
        <f>IF(V218&gt;0,P218*INDEX(Scope_Labor_Rates!$I$6:$I$46,V218-5),0)</f>
        <v>0</v>
      </c>
      <c r="AJ218" s="181">
        <f>IF(V218&gt;0,AI218*INDEX(Scope_Labor_Rates!$H$6:$H$46,V218-5)*AA218,0)</f>
        <v>0</v>
      </c>
      <c r="AK218" s="178">
        <f>IF(V218&gt;0,P218*INDEX(Scope_Labor_Rates!$K$6:$K$46,V218-5),0)</f>
        <v>0</v>
      </c>
      <c r="AL218" s="181">
        <f>IF(V218&gt;0,AK218*INDEX(Scope_Labor_Rates!$J$6:$J$46,V218-5)*AA218,0)</f>
        <v>0</v>
      </c>
      <c r="AM218" s="178">
        <f>IF(V218&gt;0,P218*INDEX(Scope_Labor_Rates!$M$6:$M$46,V218-5),0)</f>
        <v>0</v>
      </c>
      <c r="AN218" s="178">
        <f>IF(V218&gt;0,AM218*INDEX(Scope_Labor_Rates!$L$6:$L$46,V218-5)*AA218,0)</f>
        <v>0</v>
      </c>
      <c r="AO218" s="178">
        <f>IF(V218&gt;0,P218*INDEX(Scope_Labor_Rates!$O$6:$O$46,V218-5)*AA218,0)</f>
        <v>0</v>
      </c>
      <c r="AP218" s="181">
        <f>IF(V218&gt;0,P218*INDEX(Scope_Labor_Rates!$Q$6:$Q$46,V218-5)*AA218,0)</f>
        <v>0</v>
      </c>
      <c r="AQ218" s="178">
        <f t="shared" si="31"/>
        <v>0</v>
      </c>
      <c r="AR218" s="178">
        <f t="shared" si="32"/>
        <v>0</v>
      </c>
      <c r="AS218" s="178">
        <f t="shared" si="33"/>
        <v>0</v>
      </c>
      <c r="AT218" s="178">
        <f t="shared" si="34"/>
        <v>0</v>
      </c>
      <c r="AU218">
        <f t="shared" si="35"/>
        <v>0</v>
      </c>
    </row>
    <row r="219" spans="1:47">
      <c r="A219" t="str">
        <f>IF(All_Tasks!A219="","",All_Tasks!A219)</f>
        <v/>
      </c>
      <c r="B219" t="str">
        <f>IF(All_Tasks!B219="","",All_Tasks!B219)</f>
        <v/>
      </c>
      <c r="C219" t="str">
        <f>IF(All_Tasks!C219="","",All_Tasks!C219)</f>
        <v/>
      </c>
      <c r="D219" t="str">
        <f>IF(All_Tasks!D219="","",All_Tasks!D219)</f>
        <v/>
      </c>
      <c r="E219" t="str">
        <f>IF(All_Tasks!V219&lt;&gt;"",All_Tasks!V219,IF(All_Tasks!E219&lt;&gt;"",All_Tasks!E219,""))</f>
        <v/>
      </c>
      <c r="F219" t="str">
        <f>IF(All_Tasks!F219="","",All_Tasks!F219)</f>
        <v/>
      </c>
      <c r="G219" t="str">
        <f>IF(All_Tasks!G219="","",All_Tasks!G219)</f>
        <v/>
      </c>
      <c r="H219" s="231" t="str">
        <f>IF(All_Tasks!H219="","",All_Tasks!H219)</f>
        <v/>
      </c>
      <c r="I219" t="str">
        <f>IF(All_Tasks!I219="","",All_Tasks!I219)</f>
        <v/>
      </c>
      <c r="J219" t="str">
        <f>IF(All_Tasks!J219="","",All_Tasks!J219)</f>
        <v/>
      </c>
      <c r="K219" t="str">
        <f>IF(All_Tasks!K219="","",All_Tasks!K219)</f>
        <v/>
      </c>
      <c r="L219" s="231" t="str">
        <f>IF(All_Tasks!L219="","",All_Tasks!L219)</f>
        <v/>
      </c>
      <c r="M219" t="str">
        <f>IF(All_Tasks!M219="","",All_Tasks!M219)</f>
        <v/>
      </c>
      <c r="N219" t="str">
        <f>IF(All_Tasks!N219="","",All_Tasks!N219)</f>
        <v/>
      </c>
      <c r="O219" t="str">
        <f>IF(All_Tasks!O219="","",All_Tasks!O219)</f>
        <v/>
      </c>
      <c r="P219" s="181">
        <f>IF(All_Tasks!P219="",0,All_Tasks!P219)</f>
        <v>0</v>
      </c>
      <c r="Q219" s="181">
        <f>IF(All_Tasks!Q219="",0,All_Tasks!Q219)</f>
        <v>0</v>
      </c>
      <c r="R219" s="181">
        <f>IF(All_Tasks!R219="",0,All_Tasks!R219)</f>
        <v>0</v>
      </c>
      <c r="S219" s="181" t="str">
        <f>IF(All_Tasks!S219="","",All_Tasks!S219)</f>
        <v/>
      </c>
      <c r="T219" t="str">
        <f>IF(All_Tasks!T219="","",All_Tasks!T219)</f>
        <v/>
      </c>
      <c r="U219" t="str">
        <f>IF(All_Tasks!U219="","",All_Tasks!U219)</f>
        <v/>
      </c>
      <c r="V219">
        <f>IF(A219="",0,IFERROR(MATCH(A219,Scope_Labor_Rates!$A$6:$A$46,0)+5,0))</f>
        <v>0</v>
      </c>
      <c r="W219" s="178">
        <f>IF(V219&gt;0,INDEX(Scope_Labor_Rates!$C$6:$C$46,V219-5),0)</f>
        <v>0</v>
      </c>
      <c r="X219" s="178">
        <f>IF(V219&gt;0,INDEX(Scope_Labor_Rates!$C$6:$C$46,V219-5),0)</f>
        <v>0</v>
      </c>
      <c r="Y219" s="180">
        <f>IF(V219&gt;0,INDEX(Scope_Labor_Rates!$S$6:$S$46,V219-5),0)</f>
        <v>0</v>
      </c>
      <c r="Z219" s="180">
        <f>IF(V219&gt;0,INDEX(Scope_Labor_Rates!$R$6:$R$46,V219-5),1)</f>
        <v>1</v>
      </c>
      <c r="AA219" s="231">
        <f t="shared" si="27"/>
        <v>0</v>
      </c>
      <c r="AB219" t="str">
        <f t="shared" si="28"/>
        <v/>
      </c>
      <c r="AC219" s="178" t="str">
        <f t="shared" si="29"/>
        <v/>
      </c>
      <c r="AD219" s="181">
        <f t="shared" si="30"/>
        <v>0</v>
      </c>
      <c r="AE219" s="178">
        <f>IF(V219&gt;0,P219*INDEX(Scope_Labor_Rates!$E$6:$E$46,V219-5),0)</f>
        <v>0</v>
      </c>
      <c r="AF219" s="181">
        <f>IF(V219&gt;0,AE219*INDEX(Scope_Labor_Rates!$D$6:$D$46,V219-5)*AA219,0)</f>
        <v>0</v>
      </c>
      <c r="AG219" s="178">
        <f>IF(V219&gt;0,P219*INDEX(Scope_Labor_Rates!$G$6:$G$46,V219-5),0)</f>
        <v>0</v>
      </c>
      <c r="AH219" s="181">
        <f>IF(V219&gt;0,AG219*INDEX(Scope_Labor_Rates!$F$6:$F$46,V219-5)*AA219,0)</f>
        <v>0</v>
      </c>
      <c r="AI219" s="178">
        <f>IF(V219&gt;0,P219*INDEX(Scope_Labor_Rates!$I$6:$I$46,V219-5),0)</f>
        <v>0</v>
      </c>
      <c r="AJ219" s="181">
        <f>IF(V219&gt;0,AI219*INDEX(Scope_Labor_Rates!$H$6:$H$46,V219-5)*AA219,0)</f>
        <v>0</v>
      </c>
      <c r="AK219" s="178">
        <f>IF(V219&gt;0,P219*INDEX(Scope_Labor_Rates!$K$6:$K$46,V219-5),0)</f>
        <v>0</v>
      </c>
      <c r="AL219" s="181">
        <f>IF(V219&gt;0,AK219*INDEX(Scope_Labor_Rates!$J$6:$J$46,V219-5)*AA219,0)</f>
        <v>0</v>
      </c>
      <c r="AM219" s="178">
        <f>IF(V219&gt;0,P219*INDEX(Scope_Labor_Rates!$M$6:$M$46,V219-5),0)</f>
        <v>0</v>
      </c>
      <c r="AN219" s="178">
        <f>IF(V219&gt;0,AM219*INDEX(Scope_Labor_Rates!$L$6:$L$46,V219-5)*AA219,0)</f>
        <v>0</v>
      </c>
      <c r="AO219" s="178">
        <f>IF(V219&gt;0,P219*INDEX(Scope_Labor_Rates!$O$6:$O$46,V219-5)*AA219,0)</f>
        <v>0</v>
      </c>
      <c r="AP219" s="181">
        <f>IF(V219&gt;0,P219*INDEX(Scope_Labor_Rates!$Q$6:$Q$46,V219-5)*AA219,0)</f>
        <v>0</v>
      </c>
      <c r="AQ219" s="178">
        <f t="shared" si="31"/>
        <v>0</v>
      </c>
      <c r="AR219" s="178">
        <f t="shared" si="32"/>
        <v>0</v>
      </c>
      <c r="AS219" s="178">
        <f t="shared" si="33"/>
        <v>0</v>
      </c>
      <c r="AT219" s="178">
        <f t="shared" si="34"/>
        <v>0</v>
      </c>
      <c r="AU219">
        <f t="shared" si="35"/>
        <v>0</v>
      </c>
    </row>
    <row r="220" spans="1:47">
      <c r="A220" t="str">
        <f>IF(All_Tasks!A220="","",All_Tasks!A220)</f>
        <v/>
      </c>
      <c r="B220" t="str">
        <f>IF(All_Tasks!B220="","",All_Tasks!B220)</f>
        <v/>
      </c>
      <c r="C220" t="str">
        <f>IF(All_Tasks!C220="","",All_Tasks!C220)</f>
        <v/>
      </c>
      <c r="D220" t="str">
        <f>IF(All_Tasks!D220="","",All_Tasks!D220)</f>
        <v/>
      </c>
      <c r="E220" t="str">
        <f>IF(All_Tasks!V220&lt;&gt;"",All_Tasks!V220,IF(All_Tasks!E220&lt;&gt;"",All_Tasks!E220,""))</f>
        <v/>
      </c>
      <c r="F220" t="str">
        <f>IF(All_Tasks!F220="","",All_Tasks!F220)</f>
        <v/>
      </c>
      <c r="G220" t="str">
        <f>IF(All_Tasks!G220="","",All_Tasks!G220)</f>
        <v/>
      </c>
      <c r="H220" s="231" t="str">
        <f>IF(All_Tasks!H220="","",All_Tasks!H220)</f>
        <v/>
      </c>
      <c r="I220" t="str">
        <f>IF(All_Tasks!I220="","",All_Tasks!I220)</f>
        <v/>
      </c>
      <c r="J220" t="str">
        <f>IF(All_Tasks!J220="","",All_Tasks!J220)</f>
        <v/>
      </c>
      <c r="K220" t="str">
        <f>IF(All_Tasks!K220="","",All_Tasks!K220)</f>
        <v/>
      </c>
      <c r="L220" s="231" t="str">
        <f>IF(All_Tasks!L220="","",All_Tasks!L220)</f>
        <v/>
      </c>
      <c r="M220" t="str">
        <f>IF(All_Tasks!M220="","",All_Tasks!M220)</f>
        <v/>
      </c>
      <c r="N220" t="str">
        <f>IF(All_Tasks!N220="","",All_Tasks!N220)</f>
        <v/>
      </c>
      <c r="O220" t="str">
        <f>IF(All_Tasks!O220="","",All_Tasks!O220)</f>
        <v/>
      </c>
      <c r="P220" s="181">
        <f>IF(All_Tasks!P220="",0,All_Tasks!P220)</f>
        <v>0</v>
      </c>
      <c r="Q220" s="181">
        <f>IF(All_Tasks!Q220="",0,All_Tasks!Q220)</f>
        <v>0</v>
      </c>
      <c r="R220" s="181">
        <f>IF(All_Tasks!R220="",0,All_Tasks!R220)</f>
        <v>0</v>
      </c>
      <c r="S220" s="181" t="str">
        <f>IF(All_Tasks!S220="","",All_Tasks!S220)</f>
        <v/>
      </c>
      <c r="T220" t="str">
        <f>IF(All_Tasks!T220="","",All_Tasks!T220)</f>
        <v/>
      </c>
      <c r="U220" t="str">
        <f>IF(All_Tasks!U220="","",All_Tasks!U220)</f>
        <v/>
      </c>
      <c r="V220">
        <f>IF(A220="",0,IFERROR(MATCH(A220,Scope_Labor_Rates!$A$6:$A$46,0)+5,0))</f>
        <v>0</v>
      </c>
      <c r="W220" s="178">
        <f>IF(V220&gt;0,INDEX(Scope_Labor_Rates!$C$6:$C$46,V220-5),0)</f>
        <v>0</v>
      </c>
      <c r="X220" s="178">
        <f>IF(V220&gt;0,INDEX(Scope_Labor_Rates!$C$6:$C$46,V220-5),0)</f>
        <v>0</v>
      </c>
      <c r="Y220" s="180">
        <f>IF(V220&gt;0,INDEX(Scope_Labor_Rates!$S$6:$S$46,V220-5),0)</f>
        <v>0</v>
      </c>
      <c r="Z220" s="180">
        <f>IF(V220&gt;0,INDEX(Scope_Labor_Rates!$R$6:$R$46,V220-5),1)</f>
        <v>1</v>
      </c>
      <c r="AA220" s="231">
        <f t="shared" si="27"/>
        <v>0</v>
      </c>
      <c r="AB220" t="str">
        <f t="shared" si="28"/>
        <v/>
      </c>
      <c r="AC220" s="178" t="str">
        <f t="shared" si="29"/>
        <v/>
      </c>
      <c r="AD220" s="181">
        <f t="shared" si="30"/>
        <v>0</v>
      </c>
      <c r="AE220" s="178">
        <f>IF(V220&gt;0,P220*INDEX(Scope_Labor_Rates!$E$6:$E$46,V220-5),0)</f>
        <v>0</v>
      </c>
      <c r="AF220" s="181">
        <f>IF(V220&gt;0,AE220*INDEX(Scope_Labor_Rates!$D$6:$D$46,V220-5)*AA220,0)</f>
        <v>0</v>
      </c>
      <c r="AG220" s="178">
        <f>IF(V220&gt;0,P220*INDEX(Scope_Labor_Rates!$G$6:$G$46,V220-5),0)</f>
        <v>0</v>
      </c>
      <c r="AH220" s="181">
        <f>IF(V220&gt;0,AG220*INDEX(Scope_Labor_Rates!$F$6:$F$46,V220-5)*AA220,0)</f>
        <v>0</v>
      </c>
      <c r="AI220" s="178">
        <f>IF(V220&gt;0,P220*INDEX(Scope_Labor_Rates!$I$6:$I$46,V220-5),0)</f>
        <v>0</v>
      </c>
      <c r="AJ220" s="181">
        <f>IF(V220&gt;0,AI220*INDEX(Scope_Labor_Rates!$H$6:$H$46,V220-5)*AA220,0)</f>
        <v>0</v>
      </c>
      <c r="AK220" s="178">
        <f>IF(V220&gt;0,P220*INDEX(Scope_Labor_Rates!$K$6:$K$46,V220-5),0)</f>
        <v>0</v>
      </c>
      <c r="AL220" s="181">
        <f>IF(V220&gt;0,AK220*INDEX(Scope_Labor_Rates!$J$6:$J$46,V220-5)*AA220,0)</f>
        <v>0</v>
      </c>
      <c r="AM220" s="178">
        <f>IF(V220&gt;0,P220*INDEX(Scope_Labor_Rates!$M$6:$M$46,V220-5),0)</f>
        <v>0</v>
      </c>
      <c r="AN220" s="178">
        <f>IF(V220&gt;0,AM220*INDEX(Scope_Labor_Rates!$L$6:$L$46,V220-5)*AA220,0)</f>
        <v>0</v>
      </c>
      <c r="AO220" s="178">
        <f>IF(V220&gt;0,P220*INDEX(Scope_Labor_Rates!$O$6:$O$46,V220-5)*AA220,0)</f>
        <v>0</v>
      </c>
      <c r="AP220" s="181">
        <f>IF(V220&gt;0,P220*INDEX(Scope_Labor_Rates!$Q$6:$Q$46,V220-5)*AA220,0)</f>
        <v>0</v>
      </c>
      <c r="AQ220" s="178">
        <f t="shared" si="31"/>
        <v>0</v>
      </c>
      <c r="AR220" s="178">
        <f t="shared" si="32"/>
        <v>0</v>
      </c>
      <c r="AS220" s="178">
        <f t="shared" si="33"/>
        <v>0</v>
      </c>
      <c r="AT220" s="178">
        <f t="shared" si="34"/>
        <v>0</v>
      </c>
      <c r="AU220">
        <f t="shared" si="35"/>
        <v>0</v>
      </c>
    </row>
    <row r="221" spans="1:47">
      <c r="A221" t="str">
        <f>IF(All_Tasks!A221="","",All_Tasks!A221)</f>
        <v/>
      </c>
      <c r="B221" t="str">
        <f>IF(All_Tasks!B221="","",All_Tasks!B221)</f>
        <v/>
      </c>
      <c r="C221" t="str">
        <f>IF(All_Tasks!C221="","",All_Tasks!C221)</f>
        <v/>
      </c>
      <c r="D221" t="str">
        <f>IF(All_Tasks!D221="","",All_Tasks!D221)</f>
        <v/>
      </c>
      <c r="E221" t="str">
        <f>IF(All_Tasks!V221&lt;&gt;"",All_Tasks!V221,IF(All_Tasks!E221&lt;&gt;"",All_Tasks!E221,""))</f>
        <v/>
      </c>
      <c r="F221" t="str">
        <f>IF(All_Tasks!F221="","",All_Tasks!F221)</f>
        <v/>
      </c>
      <c r="G221" t="str">
        <f>IF(All_Tasks!G221="","",All_Tasks!G221)</f>
        <v/>
      </c>
      <c r="H221" s="231" t="str">
        <f>IF(All_Tasks!H221="","",All_Tasks!H221)</f>
        <v/>
      </c>
      <c r="I221" t="str">
        <f>IF(All_Tasks!I221="","",All_Tasks!I221)</f>
        <v/>
      </c>
      <c r="J221" t="str">
        <f>IF(All_Tasks!J221="","",All_Tasks!J221)</f>
        <v/>
      </c>
      <c r="K221" t="str">
        <f>IF(All_Tasks!K221="","",All_Tasks!K221)</f>
        <v/>
      </c>
      <c r="L221" s="231" t="str">
        <f>IF(All_Tasks!L221="","",All_Tasks!L221)</f>
        <v/>
      </c>
      <c r="M221" t="str">
        <f>IF(All_Tasks!M221="","",All_Tasks!M221)</f>
        <v/>
      </c>
      <c r="N221" t="str">
        <f>IF(All_Tasks!N221="","",All_Tasks!N221)</f>
        <v/>
      </c>
      <c r="O221" t="str">
        <f>IF(All_Tasks!O221="","",All_Tasks!O221)</f>
        <v/>
      </c>
      <c r="P221" s="181">
        <f>IF(All_Tasks!P221="",0,All_Tasks!P221)</f>
        <v>0</v>
      </c>
      <c r="Q221" s="181">
        <f>IF(All_Tasks!Q221="",0,All_Tasks!Q221)</f>
        <v>0</v>
      </c>
      <c r="R221" s="181">
        <f>IF(All_Tasks!R221="",0,All_Tasks!R221)</f>
        <v>0</v>
      </c>
      <c r="S221" s="181" t="str">
        <f>IF(All_Tasks!S221="","",All_Tasks!S221)</f>
        <v/>
      </c>
      <c r="T221" t="str">
        <f>IF(All_Tasks!T221="","",All_Tasks!T221)</f>
        <v/>
      </c>
      <c r="U221" t="str">
        <f>IF(All_Tasks!U221="","",All_Tasks!U221)</f>
        <v/>
      </c>
      <c r="V221">
        <f>IF(A221="",0,IFERROR(MATCH(A221,Scope_Labor_Rates!$A$6:$A$46,0)+5,0))</f>
        <v>0</v>
      </c>
      <c r="W221" s="178">
        <f>IF(V221&gt;0,INDEX(Scope_Labor_Rates!$C$6:$C$46,V221-5),0)</f>
        <v>0</v>
      </c>
      <c r="X221" s="178">
        <f>IF(V221&gt;0,INDEX(Scope_Labor_Rates!$C$6:$C$46,V221-5),0)</f>
        <v>0</v>
      </c>
      <c r="Y221" s="180">
        <f>IF(V221&gt;0,INDEX(Scope_Labor_Rates!$S$6:$S$46,V221-5),0)</f>
        <v>0</v>
      </c>
      <c r="Z221" s="180">
        <f>IF(V221&gt;0,INDEX(Scope_Labor_Rates!$R$6:$R$46,V221-5),1)</f>
        <v>1</v>
      </c>
      <c r="AA221" s="231">
        <f t="shared" si="27"/>
        <v>0</v>
      </c>
      <c r="AB221" t="str">
        <f t="shared" si="28"/>
        <v/>
      </c>
      <c r="AC221" s="178" t="str">
        <f t="shared" si="29"/>
        <v/>
      </c>
      <c r="AD221" s="181">
        <f t="shared" si="30"/>
        <v>0</v>
      </c>
      <c r="AE221" s="178">
        <f>IF(V221&gt;0,P221*INDEX(Scope_Labor_Rates!$E$6:$E$46,V221-5),0)</f>
        <v>0</v>
      </c>
      <c r="AF221" s="181">
        <f>IF(V221&gt;0,AE221*INDEX(Scope_Labor_Rates!$D$6:$D$46,V221-5)*AA221,0)</f>
        <v>0</v>
      </c>
      <c r="AG221" s="178">
        <f>IF(V221&gt;0,P221*INDEX(Scope_Labor_Rates!$G$6:$G$46,V221-5),0)</f>
        <v>0</v>
      </c>
      <c r="AH221" s="181">
        <f>IF(V221&gt;0,AG221*INDEX(Scope_Labor_Rates!$F$6:$F$46,V221-5)*AA221,0)</f>
        <v>0</v>
      </c>
      <c r="AI221" s="178">
        <f>IF(V221&gt;0,P221*INDEX(Scope_Labor_Rates!$I$6:$I$46,V221-5),0)</f>
        <v>0</v>
      </c>
      <c r="AJ221" s="181">
        <f>IF(V221&gt;0,AI221*INDEX(Scope_Labor_Rates!$H$6:$H$46,V221-5)*AA221,0)</f>
        <v>0</v>
      </c>
      <c r="AK221" s="178">
        <f>IF(V221&gt;0,P221*INDEX(Scope_Labor_Rates!$K$6:$K$46,V221-5),0)</f>
        <v>0</v>
      </c>
      <c r="AL221" s="181">
        <f>IF(V221&gt;0,AK221*INDEX(Scope_Labor_Rates!$J$6:$J$46,V221-5)*AA221,0)</f>
        <v>0</v>
      </c>
      <c r="AM221" s="178">
        <f>IF(V221&gt;0,P221*INDEX(Scope_Labor_Rates!$M$6:$M$46,V221-5),0)</f>
        <v>0</v>
      </c>
      <c r="AN221" s="178">
        <f>IF(V221&gt;0,AM221*INDEX(Scope_Labor_Rates!$L$6:$L$46,V221-5)*AA221,0)</f>
        <v>0</v>
      </c>
      <c r="AO221" s="178">
        <f>IF(V221&gt;0,P221*INDEX(Scope_Labor_Rates!$O$6:$O$46,V221-5)*AA221,0)</f>
        <v>0</v>
      </c>
      <c r="AP221" s="181">
        <f>IF(V221&gt;0,P221*INDEX(Scope_Labor_Rates!$Q$6:$Q$46,V221-5)*AA221,0)</f>
        <v>0</v>
      </c>
      <c r="AQ221" s="178">
        <f t="shared" si="31"/>
        <v>0</v>
      </c>
      <c r="AR221" s="178">
        <f t="shared" si="32"/>
        <v>0</v>
      </c>
      <c r="AS221" s="178">
        <f t="shared" si="33"/>
        <v>0</v>
      </c>
      <c r="AT221" s="178">
        <f t="shared" si="34"/>
        <v>0</v>
      </c>
      <c r="AU221">
        <f t="shared" si="35"/>
        <v>0</v>
      </c>
    </row>
    <row r="222" spans="1:47">
      <c r="A222" t="str">
        <f>IF(All_Tasks!A222="","",All_Tasks!A222)</f>
        <v/>
      </c>
      <c r="B222" t="str">
        <f>IF(All_Tasks!B222="","",All_Tasks!B222)</f>
        <v/>
      </c>
      <c r="C222" t="str">
        <f>IF(All_Tasks!C222="","",All_Tasks!C222)</f>
        <v/>
      </c>
      <c r="D222" t="str">
        <f>IF(All_Tasks!D222="","",All_Tasks!D222)</f>
        <v/>
      </c>
      <c r="E222" t="str">
        <f>IF(All_Tasks!V222&lt;&gt;"",All_Tasks!V222,IF(All_Tasks!E222&lt;&gt;"",All_Tasks!E222,""))</f>
        <v/>
      </c>
      <c r="F222" t="str">
        <f>IF(All_Tasks!F222="","",All_Tasks!F222)</f>
        <v/>
      </c>
      <c r="G222" t="str">
        <f>IF(All_Tasks!G222="","",All_Tasks!G222)</f>
        <v/>
      </c>
      <c r="H222" s="231" t="str">
        <f>IF(All_Tasks!H222="","",All_Tasks!H222)</f>
        <v/>
      </c>
      <c r="I222" t="str">
        <f>IF(All_Tasks!I222="","",All_Tasks!I222)</f>
        <v/>
      </c>
      <c r="J222" t="str">
        <f>IF(All_Tasks!J222="","",All_Tasks!J222)</f>
        <v/>
      </c>
      <c r="K222" t="str">
        <f>IF(All_Tasks!K222="","",All_Tasks!K222)</f>
        <v/>
      </c>
      <c r="L222" s="231" t="str">
        <f>IF(All_Tasks!L222="","",All_Tasks!L222)</f>
        <v/>
      </c>
      <c r="M222" t="str">
        <f>IF(All_Tasks!M222="","",All_Tasks!M222)</f>
        <v/>
      </c>
      <c r="N222" t="str">
        <f>IF(All_Tasks!N222="","",All_Tasks!N222)</f>
        <v/>
      </c>
      <c r="O222" t="str">
        <f>IF(All_Tasks!O222="","",All_Tasks!O222)</f>
        <v/>
      </c>
      <c r="P222" s="181">
        <f>IF(All_Tasks!P222="",0,All_Tasks!P222)</f>
        <v>0</v>
      </c>
      <c r="Q222" s="181">
        <f>IF(All_Tasks!Q222="",0,All_Tasks!Q222)</f>
        <v>0</v>
      </c>
      <c r="R222" s="181">
        <f>IF(All_Tasks!R222="",0,All_Tasks!R222)</f>
        <v>0</v>
      </c>
      <c r="S222" s="181" t="str">
        <f>IF(All_Tasks!S222="","",All_Tasks!S222)</f>
        <v/>
      </c>
      <c r="T222" t="str">
        <f>IF(All_Tasks!T222="","",All_Tasks!T222)</f>
        <v/>
      </c>
      <c r="U222" t="str">
        <f>IF(All_Tasks!U222="","",All_Tasks!U222)</f>
        <v/>
      </c>
      <c r="V222">
        <f>IF(A222="",0,IFERROR(MATCH(A222,Scope_Labor_Rates!$A$6:$A$46,0)+5,0))</f>
        <v>0</v>
      </c>
      <c r="W222" s="178">
        <f>IF(V222&gt;0,INDEX(Scope_Labor_Rates!$C$6:$C$46,V222-5),0)</f>
        <v>0</v>
      </c>
      <c r="X222" s="178">
        <f>IF(V222&gt;0,INDEX(Scope_Labor_Rates!$C$6:$C$46,V222-5),0)</f>
        <v>0</v>
      </c>
      <c r="Y222" s="180">
        <f>IF(V222&gt;0,INDEX(Scope_Labor_Rates!$S$6:$S$46,V222-5),0)</f>
        <v>0</v>
      </c>
      <c r="Z222" s="180">
        <f>IF(V222&gt;0,INDEX(Scope_Labor_Rates!$R$6:$R$46,V222-5),1)</f>
        <v>1</v>
      </c>
      <c r="AA222" s="231">
        <f t="shared" si="27"/>
        <v>0</v>
      </c>
      <c r="AB222" t="str">
        <f t="shared" si="28"/>
        <v/>
      </c>
      <c r="AC222" s="178" t="str">
        <f t="shared" si="29"/>
        <v/>
      </c>
      <c r="AD222" s="181">
        <f t="shared" si="30"/>
        <v>0</v>
      </c>
      <c r="AE222" s="178">
        <f>IF(V222&gt;0,P222*INDEX(Scope_Labor_Rates!$E$6:$E$46,V222-5),0)</f>
        <v>0</v>
      </c>
      <c r="AF222" s="181">
        <f>IF(V222&gt;0,AE222*INDEX(Scope_Labor_Rates!$D$6:$D$46,V222-5)*AA222,0)</f>
        <v>0</v>
      </c>
      <c r="AG222" s="178">
        <f>IF(V222&gt;0,P222*INDEX(Scope_Labor_Rates!$G$6:$G$46,V222-5),0)</f>
        <v>0</v>
      </c>
      <c r="AH222" s="181">
        <f>IF(V222&gt;0,AG222*INDEX(Scope_Labor_Rates!$F$6:$F$46,V222-5)*AA222,0)</f>
        <v>0</v>
      </c>
      <c r="AI222" s="178">
        <f>IF(V222&gt;0,P222*INDEX(Scope_Labor_Rates!$I$6:$I$46,V222-5),0)</f>
        <v>0</v>
      </c>
      <c r="AJ222" s="181">
        <f>IF(V222&gt;0,AI222*INDEX(Scope_Labor_Rates!$H$6:$H$46,V222-5)*AA222,0)</f>
        <v>0</v>
      </c>
      <c r="AK222" s="178">
        <f>IF(V222&gt;0,P222*INDEX(Scope_Labor_Rates!$K$6:$K$46,V222-5),0)</f>
        <v>0</v>
      </c>
      <c r="AL222" s="181">
        <f>IF(V222&gt;0,AK222*INDEX(Scope_Labor_Rates!$J$6:$J$46,V222-5)*AA222,0)</f>
        <v>0</v>
      </c>
      <c r="AM222" s="178">
        <f>IF(V222&gt;0,P222*INDEX(Scope_Labor_Rates!$M$6:$M$46,V222-5),0)</f>
        <v>0</v>
      </c>
      <c r="AN222" s="178">
        <f>IF(V222&gt;0,AM222*INDEX(Scope_Labor_Rates!$L$6:$L$46,V222-5)*AA222,0)</f>
        <v>0</v>
      </c>
      <c r="AO222" s="178">
        <f>IF(V222&gt;0,P222*INDEX(Scope_Labor_Rates!$O$6:$O$46,V222-5)*AA222,0)</f>
        <v>0</v>
      </c>
      <c r="AP222" s="181">
        <f>IF(V222&gt;0,P222*INDEX(Scope_Labor_Rates!$Q$6:$Q$46,V222-5)*AA222,0)</f>
        <v>0</v>
      </c>
      <c r="AQ222" s="178">
        <f t="shared" si="31"/>
        <v>0</v>
      </c>
      <c r="AR222" s="178">
        <f t="shared" si="32"/>
        <v>0</v>
      </c>
      <c r="AS222" s="178">
        <f t="shared" si="33"/>
        <v>0</v>
      </c>
      <c r="AT222" s="178">
        <f t="shared" si="34"/>
        <v>0</v>
      </c>
      <c r="AU222">
        <f t="shared" si="35"/>
        <v>0</v>
      </c>
    </row>
    <row r="223" spans="1:47">
      <c r="A223" t="str">
        <f>IF(All_Tasks!A223="","",All_Tasks!A223)</f>
        <v/>
      </c>
      <c r="B223" t="str">
        <f>IF(All_Tasks!B223="","",All_Tasks!B223)</f>
        <v/>
      </c>
      <c r="C223" t="str">
        <f>IF(All_Tasks!C223="","",All_Tasks!C223)</f>
        <v/>
      </c>
      <c r="D223" t="str">
        <f>IF(All_Tasks!D223="","",All_Tasks!D223)</f>
        <v/>
      </c>
      <c r="E223" t="str">
        <f>IF(All_Tasks!V223&lt;&gt;"",All_Tasks!V223,IF(All_Tasks!E223&lt;&gt;"",All_Tasks!E223,""))</f>
        <v/>
      </c>
      <c r="F223" t="str">
        <f>IF(All_Tasks!F223="","",All_Tasks!F223)</f>
        <v/>
      </c>
      <c r="G223" t="str">
        <f>IF(All_Tasks!G223="","",All_Tasks!G223)</f>
        <v/>
      </c>
      <c r="H223" s="231" t="str">
        <f>IF(All_Tasks!H223="","",All_Tasks!H223)</f>
        <v/>
      </c>
      <c r="I223" t="str">
        <f>IF(All_Tasks!I223="","",All_Tasks!I223)</f>
        <v/>
      </c>
      <c r="J223" t="str">
        <f>IF(All_Tasks!J223="","",All_Tasks!J223)</f>
        <v/>
      </c>
      <c r="K223" t="str">
        <f>IF(All_Tasks!K223="","",All_Tasks!K223)</f>
        <v/>
      </c>
      <c r="L223" s="231" t="str">
        <f>IF(All_Tasks!L223="","",All_Tasks!L223)</f>
        <v/>
      </c>
      <c r="M223" t="str">
        <f>IF(All_Tasks!M223="","",All_Tasks!M223)</f>
        <v/>
      </c>
      <c r="N223" t="str">
        <f>IF(All_Tasks!N223="","",All_Tasks!N223)</f>
        <v/>
      </c>
      <c r="O223" t="str">
        <f>IF(All_Tasks!O223="","",All_Tasks!O223)</f>
        <v/>
      </c>
      <c r="P223" s="181">
        <f>IF(All_Tasks!P223="",0,All_Tasks!P223)</f>
        <v>0</v>
      </c>
      <c r="Q223" s="181">
        <f>IF(All_Tasks!Q223="",0,All_Tasks!Q223)</f>
        <v>0</v>
      </c>
      <c r="R223" s="181">
        <f>IF(All_Tasks!R223="",0,All_Tasks!R223)</f>
        <v>0</v>
      </c>
      <c r="S223" s="181" t="str">
        <f>IF(All_Tasks!S223="","",All_Tasks!S223)</f>
        <v/>
      </c>
      <c r="T223" t="str">
        <f>IF(All_Tasks!T223="","",All_Tasks!T223)</f>
        <v/>
      </c>
      <c r="U223" t="str">
        <f>IF(All_Tasks!U223="","",All_Tasks!U223)</f>
        <v/>
      </c>
      <c r="V223">
        <f>IF(A223="",0,IFERROR(MATCH(A223,Scope_Labor_Rates!$A$6:$A$46,0)+5,0))</f>
        <v>0</v>
      </c>
      <c r="W223" s="178">
        <f>IF(V223&gt;0,INDEX(Scope_Labor_Rates!$C$6:$C$46,V223-5),0)</f>
        <v>0</v>
      </c>
      <c r="X223" s="178">
        <f>IF(V223&gt;0,INDEX(Scope_Labor_Rates!$C$6:$C$46,V223-5),0)</f>
        <v>0</v>
      </c>
      <c r="Y223" s="180">
        <f>IF(V223&gt;0,INDEX(Scope_Labor_Rates!$S$6:$S$46,V223-5),0)</f>
        <v>0</v>
      </c>
      <c r="Z223" s="180">
        <f>IF(V223&gt;0,INDEX(Scope_Labor_Rates!$R$6:$R$46,V223-5),1)</f>
        <v>1</v>
      </c>
      <c r="AA223" s="231">
        <f t="shared" si="27"/>
        <v>0</v>
      </c>
      <c r="AB223" t="str">
        <f t="shared" si="28"/>
        <v/>
      </c>
      <c r="AC223" s="178" t="str">
        <f t="shared" si="29"/>
        <v/>
      </c>
      <c r="AD223" s="181">
        <f t="shared" si="30"/>
        <v>0</v>
      </c>
      <c r="AE223" s="178">
        <f>IF(V223&gt;0,P223*INDEX(Scope_Labor_Rates!$E$6:$E$46,V223-5),0)</f>
        <v>0</v>
      </c>
      <c r="AF223" s="181">
        <f>IF(V223&gt;0,AE223*INDEX(Scope_Labor_Rates!$D$6:$D$46,V223-5)*AA223,0)</f>
        <v>0</v>
      </c>
      <c r="AG223" s="178">
        <f>IF(V223&gt;0,P223*INDEX(Scope_Labor_Rates!$G$6:$G$46,V223-5),0)</f>
        <v>0</v>
      </c>
      <c r="AH223" s="181">
        <f>IF(V223&gt;0,AG223*INDEX(Scope_Labor_Rates!$F$6:$F$46,V223-5)*AA223,0)</f>
        <v>0</v>
      </c>
      <c r="AI223" s="178">
        <f>IF(V223&gt;0,P223*INDEX(Scope_Labor_Rates!$I$6:$I$46,V223-5),0)</f>
        <v>0</v>
      </c>
      <c r="AJ223" s="181">
        <f>IF(V223&gt;0,AI223*INDEX(Scope_Labor_Rates!$H$6:$H$46,V223-5)*AA223,0)</f>
        <v>0</v>
      </c>
      <c r="AK223" s="178">
        <f>IF(V223&gt;0,P223*INDEX(Scope_Labor_Rates!$K$6:$K$46,V223-5),0)</f>
        <v>0</v>
      </c>
      <c r="AL223" s="181">
        <f>IF(V223&gt;0,AK223*INDEX(Scope_Labor_Rates!$J$6:$J$46,V223-5)*AA223,0)</f>
        <v>0</v>
      </c>
      <c r="AM223" s="178">
        <f>IF(V223&gt;0,P223*INDEX(Scope_Labor_Rates!$M$6:$M$46,V223-5),0)</f>
        <v>0</v>
      </c>
      <c r="AN223" s="178">
        <f>IF(V223&gt;0,AM223*INDEX(Scope_Labor_Rates!$L$6:$L$46,V223-5)*AA223,0)</f>
        <v>0</v>
      </c>
      <c r="AO223" s="178">
        <f>IF(V223&gt;0,P223*INDEX(Scope_Labor_Rates!$O$6:$O$46,V223-5)*AA223,0)</f>
        <v>0</v>
      </c>
      <c r="AP223" s="181">
        <f>IF(V223&gt;0,P223*INDEX(Scope_Labor_Rates!$Q$6:$Q$46,V223-5)*AA223,0)</f>
        <v>0</v>
      </c>
      <c r="AQ223" s="178">
        <f t="shared" si="31"/>
        <v>0</v>
      </c>
      <c r="AR223" s="178">
        <f t="shared" si="32"/>
        <v>0</v>
      </c>
      <c r="AS223" s="178">
        <f t="shared" si="33"/>
        <v>0</v>
      </c>
      <c r="AT223" s="178">
        <f t="shared" si="34"/>
        <v>0</v>
      </c>
      <c r="AU223">
        <f t="shared" si="35"/>
        <v>0</v>
      </c>
    </row>
    <row r="224" spans="1:47">
      <c r="A224" t="str">
        <f>IF(All_Tasks!A224="","",All_Tasks!A224)</f>
        <v/>
      </c>
      <c r="B224" t="str">
        <f>IF(All_Tasks!B224="","",All_Tasks!B224)</f>
        <v/>
      </c>
      <c r="C224" t="str">
        <f>IF(All_Tasks!C224="","",All_Tasks!C224)</f>
        <v/>
      </c>
      <c r="D224" t="str">
        <f>IF(All_Tasks!D224="","",All_Tasks!D224)</f>
        <v/>
      </c>
      <c r="E224" t="str">
        <f>IF(All_Tasks!V224&lt;&gt;"",All_Tasks!V224,IF(All_Tasks!E224&lt;&gt;"",All_Tasks!E224,""))</f>
        <v/>
      </c>
      <c r="F224" t="str">
        <f>IF(All_Tasks!F224="","",All_Tasks!F224)</f>
        <v/>
      </c>
      <c r="G224" t="str">
        <f>IF(All_Tasks!G224="","",All_Tasks!G224)</f>
        <v/>
      </c>
      <c r="H224" s="231" t="str">
        <f>IF(All_Tasks!H224="","",All_Tasks!H224)</f>
        <v/>
      </c>
      <c r="I224" t="str">
        <f>IF(All_Tasks!I224="","",All_Tasks!I224)</f>
        <v/>
      </c>
      <c r="J224" t="str">
        <f>IF(All_Tasks!J224="","",All_Tasks!J224)</f>
        <v/>
      </c>
      <c r="K224" t="str">
        <f>IF(All_Tasks!K224="","",All_Tasks!K224)</f>
        <v/>
      </c>
      <c r="L224" s="231" t="str">
        <f>IF(All_Tasks!L224="","",All_Tasks!L224)</f>
        <v/>
      </c>
      <c r="M224" t="str">
        <f>IF(All_Tasks!M224="","",All_Tasks!M224)</f>
        <v/>
      </c>
      <c r="N224" t="str">
        <f>IF(All_Tasks!N224="","",All_Tasks!N224)</f>
        <v/>
      </c>
      <c r="O224" t="str">
        <f>IF(All_Tasks!O224="","",All_Tasks!O224)</f>
        <v/>
      </c>
      <c r="P224" s="181">
        <f>IF(All_Tasks!P224="",0,All_Tasks!P224)</f>
        <v>0</v>
      </c>
      <c r="Q224" s="181">
        <f>IF(All_Tasks!Q224="",0,All_Tasks!Q224)</f>
        <v>0</v>
      </c>
      <c r="R224" s="181">
        <f>IF(All_Tasks!R224="",0,All_Tasks!R224)</f>
        <v>0</v>
      </c>
      <c r="S224" s="181" t="str">
        <f>IF(All_Tasks!S224="","",All_Tasks!S224)</f>
        <v/>
      </c>
      <c r="T224" t="str">
        <f>IF(All_Tasks!T224="","",All_Tasks!T224)</f>
        <v/>
      </c>
      <c r="U224" t="str">
        <f>IF(All_Tasks!U224="","",All_Tasks!U224)</f>
        <v/>
      </c>
      <c r="V224">
        <f>IF(A224="",0,IFERROR(MATCH(A224,Scope_Labor_Rates!$A$6:$A$46,0)+5,0))</f>
        <v>0</v>
      </c>
      <c r="W224" s="178">
        <f>IF(V224&gt;0,INDEX(Scope_Labor_Rates!$C$6:$C$46,V224-5),0)</f>
        <v>0</v>
      </c>
      <c r="X224" s="178">
        <f>IF(V224&gt;0,INDEX(Scope_Labor_Rates!$C$6:$C$46,V224-5),0)</f>
        <v>0</v>
      </c>
      <c r="Y224" s="180">
        <f>IF(V224&gt;0,INDEX(Scope_Labor_Rates!$S$6:$S$46,V224-5),0)</f>
        <v>0</v>
      </c>
      <c r="Z224" s="180">
        <f>IF(V224&gt;0,INDEX(Scope_Labor_Rates!$R$6:$R$46,V224-5),1)</f>
        <v>1</v>
      </c>
      <c r="AA224" s="231">
        <f t="shared" si="27"/>
        <v>0</v>
      </c>
      <c r="AB224" t="str">
        <f t="shared" si="28"/>
        <v/>
      </c>
      <c r="AC224" s="178" t="str">
        <f t="shared" si="29"/>
        <v/>
      </c>
      <c r="AD224" s="181">
        <f t="shared" si="30"/>
        <v>0</v>
      </c>
      <c r="AE224" s="178">
        <f>IF(V224&gt;0,P224*INDEX(Scope_Labor_Rates!$E$6:$E$46,V224-5),0)</f>
        <v>0</v>
      </c>
      <c r="AF224" s="181">
        <f>IF(V224&gt;0,AE224*INDEX(Scope_Labor_Rates!$D$6:$D$46,V224-5)*AA224,0)</f>
        <v>0</v>
      </c>
      <c r="AG224" s="178">
        <f>IF(V224&gt;0,P224*INDEX(Scope_Labor_Rates!$G$6:$G$46,V224-5),0)</f>
        <v>0</v>
      </c>
      <c r="AH224" s="181">
        <f>IF(V224&gt;0,AG224*INDEX(Scope_Labor_Rates!$F$6:$F$46,V224-5)*AA224,0)</f>
        <v>0</v>
      </c>
      <c r="AI224" s="178">
        <f>IF(V224&gt;0,P224*INDEX(Scope_Labor_Rates!$I$6:$I$46,V224-5),0)</f>
        <v>0</v>
      </c>
      <c r="AJ224" s="181">
        <f>IF(V224&gt;0,AI224*INDEX(Scope_Labor_Rates!$H$6:$H$46,V224-5)*AA224,0)</f>
        <v>0</v>
      </c>
      <c r="AK224" s="178">
        <f>IF(V224&gt;0,P224*INDEX(Scope_Labor_Rates!$K$6:$K$46,V224-5),0)</f>
        <v>0</v>
      </c>
      <c r="AL224" s="181">
        <f>IF(V224&gt;0,AK224*INDEX(Scope_Labor_Rates!$J$6:$J$46,V224-5)*AA224,0)</f>
        <v>0</v>
      </c>
      <c r="AM224" s="178">
        <f>IF(V224&gt;0,P224*INDEX(Scope_Labor_Rates!$M$6:$M$46,V224-5),0)</f>
        <v>0</v>
      </c>
      <c r="AN224" s="178">
        <f>IF(V224&gt;0,AM224*INDEX(Scope_Labor_Rates!$L$6:$L$46,V224-5)*AA224,0)</f>
        <v>0</v>
      </c>
      <c r="AO224" s="178">
        <f>IF(V224&gt;0,P224*INDEX(Scope_Labor_Rates!$O$6:$O$46,V224-5)*AA224,0)</f>
        <v>0</v>
      </c>
      <c r="AP224" s="181">
        <f>IF(V224&gt;0,P224*INDEX(Scope_Labor_Rates!$Q$6:$Q$46,V224-5)*AA224,0)</f>
        <v>0</v>
      </c>
      <c r="AQ224" s="178">
        <f t="shared" si="31"/>
        <v>0</v>
      </c>
      <c r="AR224" s="178">
        <f t="shared" si="32"/>
        <v>0</v>
      </c>
      <c r="AS224" s="178">
        <f t="shared" si="33"/>
        <v>0</v>
      </c>
      <c r="AT224" s="178">
        <f t="shared" si="34"/>
        <v>0</v>
      </c>
      <c r="AU224">
        <f t="shared" si="35"/>
        <v>0</v>
      </c>
    </row>
    <row r="225" spans="1:47">
      <c r="A225" t="str">
        <f>IF(All_Tasks!A225="","",All_Tasks!A225)</f>
        <v/>
      </c>
      <c r="B225" t="str">
        <f>IF(All_Tasks!B225="","",All_Tasks!B225)</f>
        <v/>
      </c>
      <c r="C225" t="str">
        <f>IF(All_Tasks!C225="","",All_Tasks!C225)</f>
        <v/>
      </c>
      <c r="D225" t="str">
        <f>IF(All_Tasks!D225="","",All_Tasks!D225)</f>
        <v/>
      </c>
      <c r="E225" t="str">
        <f>IF(All_Tasks!V225&lt;&gt;"",All_Tasks!V225,IF(All_Tasks!E225&lt;&gt;"",All_Tasks!E225,""))</f>
        <v/>
      </c>
      <c r="F225" t="str">
        <f>IF(All_Tasks!F225="","",All_Tasks!F225)</f>
        <v/>
      </c>
      <c r="G225" t="str">
        <f>IF(All_Tasks!G225="","",All_Tasks!G225)</f>
        <v/>
      </c>
      <c r="H225" s="231" t="str">
        <f>IF(All_Tasks!H225="","",All_Tasks!H225)</f>
        <v/>
      </c>
      <c r="I225" t="str">
        <f>IF(All_Tasks!I225="","",All_Tasks!I225)</f>
        <v/>
      </c>
      <c r="J225" t="str">
        <f>IF(All_Tasks!J225="","",All_Tasks!J225)</f>
        <v/>
      </c>
      <c r="K225" t="str">
        <f>IF(All_Tasks!K225="","",All_Tasks!K225)</f>
        <v/>
      </c>
      <c r="L225" s="231" t="str">
        <f>IF(All_Tasks!L225="","",All_Tasks!L225)</f>
        <v/>
      </c>
      <c r="M225" t="str">
        <f>IF(All_Tasks!M225="","",All_Tasks!M225)</f>
        <v/>
      </c>
      <c r="N225" t="str">
        <f>IF(All_Tasks!N225="","",All_Tasks!N225)</f>
        <v/>
      </c>
      <c r="O225" t="str">
        <f>IF(All_Tasks!O225="","",All_Tasks!O225)</f>
        <v/>
      </c>
      <c r="P225" s="181">
        <f>IF(All_Tasks!P225="",0,All_Tasks!P225)</f>
        <v>0</v>
      </c>
      <c r="Q225" s="181">
        <f>IF(All_Tasks!Q225="",0,All_Tasks!Q225)</f>
        <v>0</v>
      </c>
      <c r="R225" s="181">
        <f>IF(All_Tasks!R225="",0,All_Tasks!R225)</f>
        <v>0</v>
      </c>
      <c r="S225" s="181" t="str">
        <f>IF(All_Tasks!S225="","",All_Tasks!S225)</f>
        <v/>
      </c>
      <c r="T225" t="str">
        <f>IF(All_Tasks!T225="","",All_Tasks!T225)</f>
        <v/>
      </c>
      <c r="U225" t="str">
        <f>IF(All_Tasks!U225="","",All_Tasks!U225)</f>
        <v/>
      </c>
      <c r="V225">
        <f>IF(A225="",0,IFERROR(MATCH(A225,Scope_Labor_Rates!$A$6:$A$46,0)+5,0))</f>
        <v>0</v>
      </c>
      <c r="W225" s="178">
        <f>IF(V225&gt;0,INDEX(Scope_Labor_Rates!$C$6:$C$46,V225-5),0)</f>
        <v>0</v>
      </c>
      <c r="X225" s="178">
        <f>IF(V225&gt;0,INDEX(Scope_Labor_Rates!$C$6:$C$46,V225-5),0)</f>
        <v>0</v>
      </c>
      <c r="Y225" s="180">
        <f>IF(V225&gt;0,INDEX(Scope_Labor_Rates!$S$6:$S$46,V225-5),0)</f>
        <v>0</v>
      </c>
      <c r="Z225" s="180">
        <f>IF(V225&gt;0,INDEX(Scope_Labor_Rates!$R$6:$R$46,V225-5),1)</f>
        <v>1</v>
      </c>
      <c r="AA225" s="231">
        <f t="shared" si="27"/>
        <v>0</v>
      </c>
      <c r="AB225" t="str">
        <f t="shared" si="28"/>
        <v/>
      </c>
      <c r="AC225" s="178" t="str">
        <f t="shared" si="29"/>
        <v/>
      </c>
      <c r="AD225" s="181">
        <f t="shared" si="30"/>
        <v>0</v>
      </c>
      <c r="AE225" s="178">
        <f>IF(V225&gt;0,P225*INDEX(Scope_Labor_Rates!$E$6:$E$46,V225-5),0)</f>
        <v>0</v>
      </c>
      <c r="AF225" s="181">
        <f>IF(V225&gt;0,AE225*INDEX(Scope_Labor_Rates!$D$6:$D$46,V225-5)*AA225,0)</f>
        <v>0</v>
      </c>
      <c r="AG225" s="178">
        <f>IF(V225&gt;0,P225*INDEX(Scope_Labor_Rates!$G$6:$G$46,V225-5),0)</f>
        <v>0</v>
      </c>
      <c r="AH225" s="181">
        <f>IF(V225&gt;0,AG225*INDEX(Scope_Labor_Rates!$F$6:$F$46,V225-5)*AA225,0)</f>
        <v>0</v>
      </c>
      <c r="AI225" s="178">
        <f>IF(V225&gt;0,P225*INDEX(Scope_Labor_Rates!$I$6:$I$46,V225-5),0)</f>
        <v>0</v>
      </c>
      <c r="AJ225" s="181">
        <f>IF(V225&gt;0,AI225*INDEX(Scope_Labor_Rates!$H$6:$H$46,V225-5)*AA225,0)</f>
        <v>0</v>
      </c>
      <c r="AK225" s="178">
        <f>IF(V225&gt;0,P225*INDEX(Scope_Labor_Rates!$K$6:$K$46,V225-5),0)</f>
        <v>0</v>
      </c>
      <c r="AL225" s="181">
        <f>IF(V225&gt;0,AK225*INDEX(Scope_Labor_Rates!$J$6:$J$46,V225-5)*AA225,0)</f>
        <v>0</v>
      </c>
      <c r="AM225" s="178">
        <f>IF(V225&gt;0,P225*INDEX(Scope_Labor_Rates!$M$6:$M$46,V225-5),0)</f>
        <v>0</v>
      </c>
      <c r="AN225" s="178">
        <f>IF(V225&gt;0,AM225*INDEX(Scope_Labor_Rates!$L$6:$L$46,V225-5)*AA225,0)</f>
        <v>0</v>
      </c>
      <c r="AO225" s="178">
        <f>IF(V225&gt;0,P225*INDEX(Scope_Labor_Rates!$O$6:$O$46,V225-5)*AA225,0)</f>
        <v>0</v>
      </c>
      <c r="AP225" s="181">
        <f>IF(V225&gt;0,P225*INDEX(Scope_Labor_Rates!$Q$6:$Q$46,V225-5)*AA225,0)</f>
        <v>0</v>
      </c>
      <c r="AQ225" s="178">
        <f t="shared" si="31"/>
        <v>0</v>
      </c>
      <c r="AR225" s="178">
        <f t="shared" si="32"/>
        <v>0</v>
      </c>
      <c r="AS225" s="178">
        <f t="shared" si="33"/>
        <v>0</v>
      </c>
      <c r="AT225" s="178">
        <f t="shared" si="34"/>
        <v>0</v>
      </c>
      <c r="AU225">
        <f t="shared" si="35"/>
        <v>0</v>
      </c>
    </row>
    <row r="226" spans="1:47">
      <c r="A226" t="str">
        <f>IF(All_Tasks!A226="","",All_Tasks!A226)</f>
        <v/>
      </c>
      <c r="B226" t="str">
        <f>IF(All_Tasks!B226="","",All_Tasks!B226)</f>
        <v/>
      </c>
      <c r="C226" t="str">
        <f>IF(All_Tasks!C226="","",All_Tasks!C226)</f>
        <v/>
      </c>
      <c r="D226" t="str">
        <f>IF(All_Tasks!D226="","",All_Tasks!D226)</f>
        <v/>
      </c>
      <c r="E226" t="str">
        <f>IF(All_Tasks!V226&lt;&gt;"",All_Tasks!V226,IF(All_Tasks!E226&lt;&gt;"",All_Tasks!E226,""))</f>
        <v/>
      </c>
      <c r="F226" t="str">
        <f>IF(All_Tasks!F226="","",All_Tasks!F226)</f>
        <v/>
      </c>
      <c r="G226" t="str">
        <f>IF(All_Tasks!G226="","",All_Tasks!G226)</f>
        <v/>
      </c>
      <c r="H226" s="231" t="str">
        <f>IF(All_Tasks!H226="","",All_Tasks!H226)</f>
        <v/>
      </c>
      <c r="I226" t="str">
        <f>IF(All_Tasks!I226="","",All_Tasks!I226)</f>
        <v/>
      </c>
      <c r="J226" t="str">
        <f>IF(All_Tasks!J226="","",All_Tasks!J226)</f>
        <v/>
      </c>
      <c r="K226" t="str">
        <f>IF(All_Tasks!K226="","",All_Tasks!K226)</f>
        <v/>
      </c>
      <c r="L226" s="231" t="str">
        <f>IF(All_Tasks!L226="","",All_Tasks!L226)</f>
        <v/>
      </c>
      <c r="M226" t="str">
        <f>IF(All_Tasks!M226="","",All_Tasks!M226)</f>
        <v/>
      </c>
      <c r="N226" t="str">
        <f>IF(All_Tasks!N226="","",All_Tasks!N226)</f>
        <v/>
      </c>
      <c r="O226" t="str">
        <f>IF(All_Tasks!O226="","",All_Tasks!O226)</f>
        <v/>
      </c>
      <c r="P226" s="181">
        <f>IF(All_Tasks!P226="",0,All_Tasks!P226)</f>
        <v>0</v>
      </c>
      <c r="Q226" s="181">
        <f>IF(All_Tasks!Q226="",0,All_Tasks!Q226)</f>
        <v>0</v>
      </c>
      <c r="R226" s="181">
        <f>IF(All_Tasks!R226="",0,All_Tasks!R226)</f>
        <v>0</v>
      </c>
      <c r="S226" s="181" t="str">
        <f>IF(All_Tasks!S226="","",All_Tasks!S226)</f>
        <v/>
      </c>
      <c r="T226" t="str">
        <f>IF(All_Tasks!T226="","",All_Tasks!T226)</f>
        <v/>
      </c>
      <c r="U226" t="str">
        <f>IF(All_Tasks!U226="","",All_Tasks!U226)</f>
        <v/>
      </c>
      <c r="V226">
        <f>IF(A226="",0,IFERROR(MATCH(A226,Scope_Labor_Rates!$A$6:$A$46,0)+5,0))</f>
        <v>0</v>
      </c>
      <c r="W226" s="178">
        <f>IF(V226&gt;0,INDEX(Scope_Labor_Rates!$C$6:$C$46,V226-5),0)</f>
        <v>0</v>
      </c>
      <c r="X226" s="178">
        <f>IF(V226&gt;0,INDEX(Scope_Labor_Rates!$C$6:$C$46,V226-5),0)</f>
        <v>0</v>
      </c>
      <c r="Y226" s="180">
        <f>IF(V226&gt;0,INDEX(Scope_Labor_Rates!$S$6:$S$46,V226-5),0)</f>
        <v>0</v>
      </c>
      <c r="Z226" s="180">
        <f>IF(V226&gt;0,INDEX(Scope_Labor_Rates!$R$6:$R$46,V226-5),1)</f>
        <v>1</v>
      </c>
      <c r="AA226" s="231">
        <f t="shared" si="27"/>
        <v>0</v>
      </c>
      <c r="AB226" t="str">
        <f t="shared" si="28"/>
        <v/>
      </c>
      <c r="AC226" s="178" t="str">
        <f t="shared" si="29"/>
        <v/>
      </c>
      <c r="AD226" s="181">
        <f t="shared" si="30"/>
        <v>0</v>
      </c>
      <c r="AE226" s="178">
        <f>IF(V226&gt;0,P226*INDEX(Scope_Labor_Rates!$E$6:$E$46,V226-5),0)</f>
        <v>0</v>
      </c>
      <c r="AF226" s="181">
        <f>IF(V226&gt;0,AE226*INDEX(Scope_Labor_Rates!$D$6:$D$46,V226-5)*AA226,0)</f>
        <v>0</v>
      </c>
      <c r="AG226" s="178">
        <f>IF(V226&gt;0,P226*INDEX(Scope_Labor_Rates!$G$6:$G$46,V226-5),0)</f>
        <v>0</v>
      </c>
      <c r="AH226" s="181">
        <f>IF(V226&gt;0,AG226*INDEX(Scope_Labor_Rates!$F$6:$F$46,V226-5)*AA226,0)</f>
        <v>0</v>
      </c>
      <c r="AI226" s="178">
        <f>IF(V226&gt;0,P226*INDEX(Scope_Labor_Rates!$I$6:$I$46,V226-5),0)</f>
        <v>0</v>
      </c>
      <c r="AJ226" s="181">
        <f>IF(V226&gt;0,AI226*INDEX(Scope_Labor_Rates!$H$6:$H$46,V226-5)*AA226,0)</f>
        <v>0</v>
      </c>
      <c r="AK226" s="178">
        <f>IF(V226&gt;0,P226*INDEX(Scope_Labor_Rates!$K$6:$K$46,V226-5),0)</f>
        <v>0</v>
      </c>
      <c r="AL226" s="181">
        <f>IF(V226&gt;0,AK226*INDEX(Scope_Labor_Rates!$J$6:$J$46,V226-5)*AA226,0)</f>
        <v>0</v>
      </c>
      <c r="AM226" s="178">
        <f>IF(V226&gt;0,P226*INDEX(Scope_Labor_Rates!$M$6:$M$46,V226-5),0)</f>
        <v>0</v>
      </c>
      <c r="AN226" s="178">
        <f>IF(V226&gt;0,AM226*INDEX(Scope_Labor_Rates!$L$6:$L$46,V226-5)*AA226,0)</f>
        <v>0</v>
      </c>
      <c r="AO226" s="178">
        <f>IF(V226&gt;0,P226*INDEX(Scope_Labor_Rates!$O$6:$O$46,V226-5)*AA226,0)</f>
        <v>0</v>
      </c>
      <c r="AP226" s="181">
        <f>IF(V226&gt;0,P226*INDEX(Scope_Labor_Rates!$Q$6:$Q$46,V226-5)*AA226,0)</f>
        <v>0</v>
      </c>
      <c r="AQ226" s="178">
        <f t="shared" si="31"/>
        <v>0</v>
      </c>
      <c r="AR226" s="178">
        <f t="shared" si="32"/>
        <v>0</v>
      </c>
      <c r="AS226" s="178">
        <f t="shared" si="33"/>
        <v>0</v>
      </c>
      <c r="AT226" s="178">
        <f t="shared" si="34"/>
        <v>0</v>
      </c>
      <c r="AU226">
        <f t="shared" si="35"/>
        <v>0</v>
      </c>
    </row>
    <row r="227" spans="1:47">
      <c r="A227" t="str">
        <f>IF(All_Tasks!A227="","",All_Tasks!A227)</f>
        <v/>
      </c>
      <c r="B227" t="str">
        <f>IF(All_Tasks!B227="","",All_Tasks!B227)</f>
        <v/>
      </c>
      <c r="C227" t="str">
        <f>IF(All_Tasks!C227="","",All_Tasks!C227)</f>
        <v/>
      </c>
      <c r="D227" t="str">
        <f>IF(All_Tasks!D227="","",All_Tasks!D227)</f>
        <v/>
      </c>
      <c r="E227" t="str">
        <f>IF(All_Tasks!V227&lt;&gt;"",All_Tasks!V227,IF(All_Tasks!E227&lt;&gt;"",All_Tasks!E227,""))</f>
        <v/>
      </c>
      <c r="F227" t="str">
        <f>IF(All_Tasks!F227="","",All_Tasks!F227)</f>
        <v/>
      </c>
      <c r="G227" t="str">
        <f>IF(All_Tasks!G227="","",All_Tasks!G227)</f>
        <v/>
      </c>
      <c r="H227" s="231" t="str">
        <f>IF(All_Tasks!H227="","",All_Tasks!H227)</f>
        <v/>
      </c>
      <c r="I227" t="str">
        <f>IF(All_Tasks!I227="","",All_Tasks!I227)</f>
        <v/>
      </c>
      <c r="J227" t="str">
        <f>IF(All_Tasks!J227="","",All_Tasks!J227)</f>
        <v/>
      </c>
      <c r="K227" t="str">
        <f>IF(All_Tasks!K227="","",All_Tasks!K227)</f>
        <v/>
      </c>
      <c r="L227" s="231" t="str">
        <f>IF(All_Tasks!L227="","",All_Tasks!L227)</f>
        <v/>
      </c>
      <c r="M227" t="str">
        <f>IF(All_Tasks!M227="","",All_Tasks!M227)</f>
        <v/>
      </c>
      <c r="N227" t="str">
        <f>IF(All_Tasks!N227="","",All_Tasks!N227)</f>
        <v/>
      </c>
      <c r="O227" t="str">
        <f>IF(All_Tasks!O227="","",All_Tasks!O227)</f>
        <v/>
      </c>
      <c r="P227" s="181">
        <f>IF(All_Tasks!P227="",0,All_Tasks!P227)</f>
        <v>0</v>
      </c>
      <c r="Q227" s="181">
        <f>IF(All_Tasks!Q227="",0,All_Tasks!Q227)</f>
        <v>0</v>
      </c>
      <c r="R227" s="181">
        <f>IF(All_Tasks!R227="",0,All_Tasks!R227)</f>
        <v>0</v>
      </c>
      <c r="S227" s="181" t="str">
        <f>IF(All_Tasks!S227="","",All_Tasks!S227)</f>
        <v/>
      </c>
      <c r="T227" t="str">
        <f>IF(All_Tasks!T227="","",All_Tasks!T227)</f>
        <v/>
      </c>
      <c r="U227" t="str">
        <f>IF(All_Tasks!U227="","",All_Tasks!U227)</f>
        <v/>
      </c>
      <c r="V227">
        <f>IF(A227="",0,IFERROR(MATCH(A227,Scope_Labor_Rates!$A$6:$A$46,0)+5,0))</f>
        <v>0</v>
      </c>
      <c r="W227" s="178">
        <f>IF(V227&gt;0,INDEX(Scope_Labor_Rates!$C$6:$C$46,V227-5),0)</f>
        <v>0</v>
      </c>
      <c r="X227" s="178">
        <f>IF(V227&gt;0,INDEX(Scope_Labor_Rates!$C$6:$C$46,V227-5),0)</f>
        <v>0</v>
      </c>
      <c r="Y227" s="180">
        <f>IF(V227&gt;0,INDEX(Scope_Labor_Rates!$S$6:$S$46,V227-5),0)</f>
        <v>0</v>
      </c>
      <c r="Z227" s="180">
        <f>IF(V227&gt;0,INDEX(Scope_Labor_Rates!$R$6:$R$46,V227-5),1)</f>
        <v>1</v>
      </c>
      <c r="AA227" s="231">
        <f t="shared" si="27"/>
        <v>0</v>
      </c>
      <c r="AB227" t="str">
        <f t="shared" si="28"/>
        <v/>
      </c>
      <c r="AC227" s="178" t="str">
        <f t="shared" si="29"/>
        <v/>
      </c>
      <c r="AD227" s="181">
        <f t="shared" si="30"/>
        <v>0</v>
      </c>
      <c r="AE227" s="178">
        <f>IF(V227&gt;0,P227*INDEX(Scope_Labor_Rates!$E$6:$E$46,V227-5),0)</f>
        <v>0</v>
      </c>
      <c r="AF227" s="181">
        <f>IF(V227&gt;0,AE227*INDEX(Scope_Labor_Rates!$D$6:$D$46,V227-5)*AA227,0)</f>
        <v>0</v>
      </c>
      <c r="AG227" s="178">
        <f>IF(V227&gt;0,P227*INDEX(Scope_Labor_Rates!$G$6:$G$46,V227-5),0)</f>
        <v>0</v>
      </c>
      <c r="AH227" s="181">
        <f>IF(V227&gt;0,AG227*INDEX(Scope_Labor_Rates!$F$6:$F$46,V227-5)*AA227,0)</f>
        <v>0</v>
      </c>
      <c r="AI227" s="178">
        <f>IF(V227&gt;0,P227*INDEX(Scope_Labor_Rates!$I$6:$I$46,V227-5),0)</f>
        <v>0</v>
      </c>
      <c r="AJ227" s="181">
        <f>IF(V227&gt;0,AI227*INDEX(Scope_Labor_Rates!$H$6:$H$46,V227-5)*AA227,0)</f>
        <v>0</v>
      </c>
      <c r="AK227" s="178">
        <f>IF(V227&gt;0,P227*INDEX(Scope_Labor_Rates!$K$6:$K$46,V227-5),0)</f>
        <v>0</v>
      </c>
      <c r="AL227" s="181">
        <f>IF(V227&gt;0,AK227*INDEX(Scope_Labor_Rates!$J$6:$J$46,V227-5)*AA227,0)</f>
        <v>0</v>
      </c>
      <c r="AM227" s="178">
        <f>IF(V227&gt;0,P227*INDEX(Scope_Labor_Rates!$M$6:$M$46,V227-5),0)</f>
        <v>0</v>
      </c>
      <c r="AN227" s="178">
        <f>IF(V227&gt;0,AM227*INDEX(Scope_Labor_Rates!$L$6:$L$46,V227-5)*AA227,0)</f>
        <v>0</v>
      </c>
      <c r="AO227" s="178">
        <f>IF(V227&gt;0,P227*INDEX(Scope_Labor_Rates!$O$6:$O$46,V227-5)*AA227,0)</f>
        <v>0</v>
      </c>
      <c r="AP227" s="181">
        <f>IF(V227&gt;0,P227*INDEX(Scope_Labor_Rates!$Q$6:$Q$46,V227-5)*AA227,0)</f>
        <v>0</v>
      </c>
      <c r="AQ227" s="178">
        <f t="shared" si="31"/>
        <v>0</v>
      </c>
      <c r="AR227" s="178">
        <f t="shared" si="32"/>
        <v>0</v>
      </c>
      <c r="AS227" s="178">
        <f t="shared" si="33"/>
        <v>0</v>
      </c>
      <c r="AT227" s="178">
        <f t="shared" si="34"/>
        <v>0</v>
      </c>
      <c r="AU227">
        <f t="shared" si="35"/>
        <v>0</v>
      </c>
    </row>
    <row r="228" spans="1:47">
      <c r="A228" t="str">
        <f>IF(All_Tasks!A228="","",All_Tasks!A228)</f>
        <v/>
      </c>
      <c r="B228" t="str">
        <f>IF(All_Tasks!B228="","",All_Tasks!B228)</f>
        <v/>
      </c>
      <c r="C228" t="str">
        <f>IF(All_Tasks!C228="","",All_Tasks!C228)</f>
        <v/>
      </c>
      <c r="D228" t="str">
        <f>IF(All_Tasks!D228="","",All_Tasks!D228)</f>
        <v/>
      </c>
      <c r="E228" t="str">
        <f>IF(All_Tasks!V228&lt;&gt;"",All_Tasks!V228,IF(All_Tasks!E228&lt;&gt;"",All_Tasks!E228,""))</f>
        <v/>
      </c>
      <c r="F228" t="str">
        <f>IF(All_Tasks!F228="","",All_Tasks!F228)</f>
        <v/>
      </c>
      <c r="G228" t="str">
        <f>IF(All_Tasks!G228="","",All_Tasks!G228)</f>
        <v/>
      </c>
      <c r="H228" s="231" t="str">
        <f>IF(All_Tasks!H228="","",All_Tasks!H228)</f>
        <v/>
      </c>
      <c r="I228" t="str">
        <f>IF(All_Tasks!I228="","",All_Tasks!I228)</f>
        <v/>
      </c>
      <c r="J228" t="str">
        <f>IF(All_Tasks!J228="","",All_Tasks!J228)</f>
        <v/>
      </c>
      <c r="K228" t="str">
        <f>IF(All_Tasks!K228="","",All_Tasks!K228)</f>
        <v/>
      </c>
      <c r="L228" s="231" t="str">
        <f>IF(All_Tasks!L228="","",All_Tasks!L228)</f>
        <v/>
      </c>
      <c r="M228" t="str">
        <f>IF(All_Tasks!M228="","",All_Tasks!M228)</f>
        <v/>
      </c>
      <c r="N228" t="str">
        <f>IF(All_Tasks!N228="","",All_Tasks!N228)</f>
        <v/>
      </c>
      <c r="O228" t="str">
        <f>IF(All_Tasks!O228="","",All_Tasks!O228)</f>
        <v/>
      </c>
      <c r="P228" s="181">
        <f>IF(All_Tasks!P228="",0,All_Tasks!P228)</f>
        <v>0</v>
      </c>
      <c r="Q228" s="181">
        <f>IF(All_Tasks!Q228="",0,All_Tasks!Q228)</f>
        <v>0</v>
      </c>
      <c r="R228" s="181">
        <f>IF(All_Tasks!R228="",0,All_Tasks!R228)</f>
        <v>0</v>
      </c>
      <c r="S228" s="181" t="str">
        <f>IF(All_Tasks!S228="","",All_Tasks!S228)</f>
        <v/>
      </c>
      <c r="T228" t="str">
        <f>IF(All_Tasks!T228="","",All_Tasks!T228)</f>
        <v/>
      </c>
      <c r="U228" t="str">
        <f>IF(All_Tasks!U228="","",All_Tasks!U228)</f>
        <v/>
      </c>
      <c r="V228">
        <f>IF(A228="",0,IFERROR(MATCH(A228,Scope_Labor_Rates!$A$6:$A$46,0)+5,0))</f>
        <v>0</v>
      </c>
      <c r="W228" s="178">
        <f>IF(V228&gt;0,INDEX(Scope_Labor_Rates!$C$6:$C$46,V228-5),0)</f>
        <v>0</v>
      </c>
      <c r="X228" s="178">
        <f>IF(V228&gt;0,INDEX(Scope_Labor_Rates!$C$6:$C$46,V228-5),0)</f>
        <v>0</v>
      </c>
      <c r="Y228" s="180">
        <f>IF(V228&gt;0,INDEX(Scope_Labor_Rates!$S$6:$S$46,V228-5),0)</f>
        <v>0</v>
      </c>
      <c r="Z228" s="180">
        <f>IF(V228&gt;0,INDEX(Scope_Labor_Rates!$R$6:$R$46,V228-5),1)</f>
        <v>1</v>
      </c>
      <c r="AA228" s="231">
        <f t="shared" si="27"/>
        <v>0</v>
      </c>
      <c r="AB228" t="str">
        <f t="shared" si="28"/>
        <v/>
      </c>
      <c r="AC228" s="178" t="str">
        <f t="shared" si="29"/>
        <v/>
      </c>
      <c r="AD228" s="181">
        <f t="shared" si="30"/>
        <v>0</v>
      </c>
      <c r="AE228" s="178">
        <f>IF(V228&gt;0,P228*INDEX(Scope_Labor_Rates!$E$6:$E$46,V228-5),0)</f>
        <v>0</v>
      </c>
      <c r="AF228" s="181">
        <f>IF(V228&gt;0,AE228*INDEX(Scope_Labor_Rates!$D$6:$D$46,V228-5)*AA228,0)</f>
        <v>0</v>
      </c>
      <c r="AG228" s="178">
        <f>IF(V228&gt;0,P228*INDEX(Scope_Labor_Rates!$G$6:$G$46,V228-5),0)</f>
        <v>0</v>
      </c>
      <c r="AH228" s="181">
        <f>IF(V228&gt;0,AG228*INDEX(Scope_Labor_Rates!$F$6:$F$46,V228-5)*AA228,0)</f>
        <v>0</v>
      </c>
      <c r="AI228" s="178">
        <f>IF(V228&gt;0,P228*INDEX(Scope_Labor_Rates!$I$6:$I$46,V228-5),0)</f>
        <v>0</v>
      </c>
      <c r="AJ228" s="181">
        <f>IF(V228&gt;0,AI228*INDEX(Scope_Labor_Rates!$H$6:$H$46,V228-5)*AA228,0)</f>
        <v>0</v>
      </c>
      <c r="AK228" s="178">
        <f>IF(V228&gt;0,P228*INDEX(Scope_Labor_Rates!$K$6:$K$46,V228-5),0)</f>
        <v>0</v>
      </c>
      <c r="AL228" s="181">
        <f>IF(V228&gt;0,AK228*INDEX(Scope_Labor_Rates!$J$6:$J$46,V228-5)*AA228,0)</f>
        <v>0</v>
      </c>
      <c r="AM228" s="178">
        <f>IF(V228&gt;0,P228*INDEX(Scope_Labor_Rates!$M$6:$M$46,V228-5),0)</f>
        <v>0</v>
      </c>
      <c r="AN228" s="178">
        <f>IF(V228&gt;0,AM228*INDEX(Scope_Labor_Rates!$L$6:$L$46,V228-5)*AA228,0)</f>
        <v>0</v>
      </c>
      <c r="AO228" s="178">
        <f>IF(V228&gt;0,P228*INDEX(Scope_Labor_Rates!$O$6:$O$46,V228-5)*AA228,0)</f>
        <v>0</v>
      </c>
      <c r="AP228" s="181">
        <f>IF(V228&gt;0,P228*INDEX(Scope_Labor_Rates!$Q$6:$Q$46,V228-5)*AA228,0)</f>
        <v>0</v>
      </c>
      <c r="AQ228" s="178">
        <f t="shared" si="31"/>
        <v>0</v>
      </c>
      <c r="AR228" s="178">
        <f t="shared" si="32"/>
        <v>0</v>
      </c>
      <c r="AS228" s="178">
        <f t="shared" si="33"/>
        <v>0</v>
      </c>
      <c r="AT228" s="178">
        <f t="shared" si="34"/>
        <v>0</v>
      </c>
      <c r="AU228">
        <f t="shared" si="35"/>
        <v>0</v>
      </c>
    </row>
    <row r="229" spans="1:47">
      <c r="A229" t="str">
        <f>IF(All_Tasks!A229="","",All_Tasks!A229)</f>
        <v/>
      </c>
      <c r="B229" t="str">
        <f>IF(All_Tasks!B229="","",All_Tasks!B229)</f>
        <v/>
      </c>
      <c r="C229" t="str">
        <f>IF(All_Tasks!C229="","",All_Tasks!C229)</f>
        <v/>
      </c>
      <c r="D229" t="str">
        <f>IF(All_Tasks!D229="","",All_Tasks!D229)</f>
        <v/>
      </c>
      <c r="E229" t="str">
        <f>IF(All_Tasks!V229&lt;&gt;"",All_Tasks!V229,IF(All_Tasks!E229&lt;&gt;"",All_Tasks!E229,""))</f>
        <v/>
      </c>
      <c r="F229" t="str">
        <f>IF(All_Tasks!F229="","",All_Tasks!F229)</f>
        <v/>
      </c>
      <c r="G229" t="str">
        <f>IF(All_Tasks!G229="","",All_Tasks!G229)</f>
        <v/>
      </c>
      <c r="H229" s="231" t="str">
        <f>IF(All_Tasks!H229="","",All_Tasks!H229)</f>
        <v/>
      </c>
      <c r="I229" t="str">
        <f>IF(All_Tasks!I229="","",All_Tasks!I229)</f>
        <v/>
      </c>
      <c r="J229" t="str">
        <f>IF(All_Tasks!J229="","",All_Tasks!J229)</f>
        <v/>
      </c>
      <c r="K229" t="str">
        <f>IF(All_Tasks!K229="","",All_Tasks!K229)</f>
        <v/>
      </c>
      <c r="L229" s="231" t="str">
        <f>IF(All_Tasks!L229="","",All_Tasks!L229)</f>
        <v/>
      </c>
      <c r="M229" t="str">
        <f>IF(All_Tasks!M229="","",All_Tasks!M229)</f>
        <v/>
      </c>
      <c r="N229" t="str">
        <f>IF(All_Tasks!N229="","",All_Tasks!N229)</f>
        <v/>
      </c>
      <c r="O229" t="str">
        <f>IF(All_Tasks!O229="","",All_Tasks!O229)</f>
        <v/>
      </c>
      <c r="P229" s="181">
        <f>IF(All_Tasks!P229="",0,All_Tasks!P229)</f>
        <v>0</v>
      </c>
      <c r="Q229" s="181">
        <f>IF(All_Tasks!Q229="",0,All_Tasks!Q229)</f>
        <v>0</v>
      </c>
      <c r="R229" s="181">
        <f>IF(All_Tasks!R229="",0,All_Tasks!R229)</f>
        <v>0</v>
      </c>
      <c r="S229" s="181" t="str">
        <f>IF(All_Tasks!S229="","",All_Tasks!S229)</f>
        <v/>
      </c>
      <c r="T229" t="str">
        <f>IF(All_Tasks!T229="","",All_Tasks!T229)</f>
        <v/>
      </c>
      <c r="U229" t="str">
        <f>IF(All_Tasks!U229="","",All_Tasks!U229)</f>
        <v/>
      </c>
      <c r="V229">
        <f>IF(A229="",0,IFERROR(MATCH(A229,Scope_Labor_Rates!$A$6:$A$46,0)+5,0))</f>
        <v>0</v>
      </c>
      <c r="W229" s="178">
        <f>IF(V229&gt;0,INDEX(Scope_Labor_Rates!$C$6:$C$46,V229-5),0)</f>
        <v>0</v>
      </c>
      <c r="X229" s="178">
        <f>IF(V229&gt;0,INDEX(Scope_Labor_Rates!$C$6:$C$46,V229-5),0)</f>
        <v>0</v>
      </c>
      <c r="Y229" s="180">
        <f>IF(V229&gt;0,INDEX(Scope_Labor_Rates!$S$6:$S$46,V229-5),0)</f>
        <v>0</v>
      </c>
      <c r="Z229" s="180">
        <f>IF(V229&gt;0,INDEX(Scope_Labor_Rates!$R$6:$R$46,V229-5),1)</f>
        <v>1</v>
      </c>
      <c r="AA229" s="231">
        <f t="shared" si="27"/>
        <v>0</v>
      </c>
      <c r="AB229" t="str">
        <f t="shared" si="28"/>
        <v/>
      </c>
      <c r="AC229" s="178" t="str">
        <f t="shared" si="29"/>
        <v/>
      </c>
      <c r="AD229" s="181">
        <f t="shared" si="30"/>
        <v>0</v>
      </c>
      <c r="AE229" s="178">
        <f>IF(V229&gt;0,P229*INDEX(Scope_Labor_Rates!$E$6:$E$46,V229-5),0)</f>
        <v>0</v>
      </c>
      <c r="AF229" s="181">
        <f>IF(V229&gt;0,AE229*INDEX(Scope_Labor_Rates!$D$6:$D$46,V229-5)*AA229,0)</f>
        <v>0</v>
      </c>
      <c r="AG229" s="178">
        <f>IF(V229&gt;0,P229*INDEX(Scope_Labor_Rates!$G$6:$G$46,V229-5),0)</f>
        <v>0</v>
      </c>
      <c r="AH229" s="181">
        <f>IF(V229&gt;0,AG229*INDEX(Scope_Labor_Rates!$F$6:$F$46,V229-5)*AA229,0)</f>
        <v>0</v>
      </c>
      <c r="AI229" s="178">
        <f>IF(V229&gt;0,P229*INDEX(Scope_Labor_Rates!$I$6:$I$46,V229-5),0)</f>
        <v>0</v>
      </c>
      <c r="AJ229" s="181">
        <f>IF(V229&gt;0,AI229*INDEX(Scope_Labor_Rates!$H$6:$H$46,V229-5)*AA229,0)</f>
        <v>0</v>
      </c>
      <c r="AK229" s="178">
        <f>IF(V229&gt;0,P229*INDEX(Scope_Labor_Rates!$K$6:$K$46,V229-5),0)</f>
        <v>0</v>
      </c>
      <c r="AL229" s="181">
        <f>IF(V229&gt;0,AK229*INDEX(Scope_Labor_Rates!$J$6:$J$46,V229-5)*AA229,0)</f>
        <v>0</v>
      </c>
      <c r="AM229" s="178">
        <f>IF(V229&gt;0,P229*INDEX(Scope_Labor_Rates!$M$6:$M$46,V229-5),0)</f>
        <v>0</v>
      </c>
      <c r="AN229" s="178">
        <f>IF(V229&gt;0,AM229*INDEX(Scope_Labor_Rates!$L$6:$L$46,V229-5)*AA229,0)</f>
        <v>0</v>
      </c>
      <c r="AO229" s="178">
        <f>IF(V229&gt;0,P229*INDEX(Scope_Labor_Rates!$O$6:$O$46,V229-5)*AA229,0)</f>
        <v>0</v>
      </c>
      <c r="AP229" s="181">
        <f>IF(V229&gt;0,P229*INDEX(Scope_Labor_Rates!$Q$6:$Q$46,V229-5)*AA229,0)</f>
        <v>0</v>
      </c>
      <c r="AQ229" s="178">
        <f t="shared" si="31"/>
        <v>0</v>
      </c>
      <c r="AR229" s="178">
        <f t="shared" si="32"/>
        <v>0</v>
      </c>
      <c r="AS229" s="178">
        <f t="shared" si="33"/>
        <v>0</v>
      </c>
      <c r="AT229" s="178">
        <f t="shared" si="34"/>
        <v>0</v>
      </c>
      <c r="AU229">
        <f t="shared" si="35"/>
        <v>0</v>
      </c>
    </row>
    <row r="230" spans="1:47">
      <c r="A230" t="str">
        <f>IF(All_Tasks!A230="","",All_Tasks!A230)</f>
        <v/>
      </c>
      <c r="B230" t="str">
        <f>IF(All_Tasks!B230="","",All_Tasks!B230)</f>
        <v/>
      </c>
      <c r="C230" t="str">
        <f>IF(All_Tasks!C230="","",All_Tasks!C230)</f>
        <v/>
      </c>
      <c r="D230" t="str">
        <f>IF(All_Tasks!D230="","",All_Tasks!D230)</f>
        <v/>
      </c>
      <c r="E230" t="str">
        <f>IF(All_Tasks!V230&lt;&gt;"",All_Tasks!V230,IF(All_Tasks!E230&lt;&gt;"",All_Tasks!E230,""))</f>
        <v/>
      </c>
      <c r="F230" t="str">
        <f>IF(All_Tasks!F230="","",All_Tasks!F230)</f>
        <v/>
      </c>
      <c r="G230" t="str">
        <f>IF(All_Tasks!G230="","",All_Tasks!G230)</f>
        <v/>
      </c>
      <c r="H230" s="231" t="str">
        <f>IF(All_Tasks!H230="","",All_Tasks!H230)</f>
        <v/>
      </c>
      <c r="I230" t="str">
        <f>IF(All_Tasks!I230="","",All_Tasks!I230)</f>
        <v/>
      </c>
      <c r="J230" t="str">
        <f>IF(All_Tasks!J230="","",All_Tasks!J230)</f>
        <v/>
      </c>
      <c r="K230" t="str">
        <f>IF(All_Tasks!K230="","",All_Tasks!K230)</f>
        <v/>
      </c>
      <c r="L230" s="231" t="str">
        <f>IF(All_Tasks!L230="","",All_Tasks!L230)</f>
        <v/>
      </c>
      <c r="M230" t="str">
        <f>IF(All_Tasks!M230="","",All_Tasks!M230)</f>
        <v/>
      </c>
      <c r="N230" t="str">
        <f>IF(All_Tasks!N230="","",All_Tasks!N230)</f>
        <v/>
      </c>
      <c r="O230" t="str">
        <f>IF(All_Tasks!O230="","",All_Tasks!O230)</f>
        <v/>
      </c>
      <c r="P230" s="181">
        <f>IF(All_Tasks!P230="",0,All_Tasks!P230)</f>
        <v>0</v>
      </c>
      <c r="Q230" s="181">
        <f>IF(All_Tasks!Q230="",0,All_Tasks!Q230)</f>
        <v>0</v>
      </c>
      <c r="R230" s="181">
        <f>IF(All_Tasks!R230="",0,All_Tasks!R230)</f>
        <v>0</v>
      </c>
      <c r="S230" s="181" t="str">
        <f>IF(All_Tasks!S230="","",All_Tasks!S230)</f>
        <v/>
      </c>
      <c r="T230" t="str">
        <f>IF(All_Tasks!T230="","",All_Tasks!T230)</f>
        <v/>
      </c>
      <c r="U230" t="str">
        <f>IF(All_Tasks!U230="","",All_Tasks!U230)</f>
        <v/>
      </c>
      <c r="V230">
        <f>IF(A230="",0,IFERROR(MATCH(A230,Scope_Labor_Rates!$A$6:$A$46,0)+5,0))</f>
        <v>0</v>
      </c>
      <c r="W230" s="178">
        <f>IF(V230&gt;0,INDEX(Scope_Labor_Rates!$C$6:$C$46,V230-5),0)</f>
        <v>0</v>
      </c>
      <c r="X230" s="178">
        <f>IF(V230&gt;0,INDEX(Scope_Labor_Rates!$C$6:$C$46,V230-5),0)</f>
        <v>0</v>
      </c>
      <c r="Y230" s="180">
        <f>IF(V230&gt;0,INDEX(Scope_Labor_Rates!$S$6:$S$46,V230-5),0)</f>
        <v>0</v>
      </c>
      <c r="Z230" s="180">
        <f>IF(V230&gt;0,INDEX(Scope_Labor_Rates!$R$6:$R$46,V230-5),1)</f>
        <v>1</v>
      </c>
      <c r="AA230" s="231">
        <f t="shared" si="27"/>
        <v>0</v>
      </c>
      <c r="AB230" t="str">
        <f t="shared" si="28"/>
        <v/>
      </c>
      <c r="AC230" s="178" t="str">
        <f t="shared" si="29"/>
        <v/>
      </c>
      <c r="AD230" s="181">
        <f t="shared" si="30"/>
        <v>0</v>
      </c>
      <c r="AE230" s="178">
        <f>IF(V230&gt;0,P230*INDEX(Scope_Labor_Rates!$E$6:$E$46,V230-5),0)</f>
        <v>0</v>
      </c>
      <c r="AF230" s="181">
        <f>IF(V230&gt;0,AE230*INDEX(Scope_Labor_Rates!$D$6:$D$46,V230-5)*AA230,0)</f>
        <v>0</v>
      </c>
      <c r="AG230" s="178">
        <f>IF(V230&gt;0,P230*INDEX(Scope_Labor_Rates!$G$6:$G$46,V230-5),0)</f>
        <v>0</v>
      </c>
      <c r="AH230" s="181">
        <f>IF(V230&gt;0,AG230*INDEX(Scope_Labor_Rates!$F$6:$F$46,V230-5)*AA230,0)</f>
        <v>0</v>
      </c>
      <c r="AI230" s="178">
        <f>IF(V230&gt;0,P230*INDEX(Scope_Labor_Rates!$I$6:$I$46,V230-5),0)</f>
        <v>0</v>
      </c>
      <c r="AJ230" s="181">
        <f>IF(V230&gt;0,AI230*INDEX(Scope_Labor_Rates!$H$6:$H$46,V230-5)*AA230,0)</f>
        <v>0</v>
      </c>
      <c r="AK230" s="178">
        <f>IF(V230&gt;0,P230*INDEX(Scope_Labor_Rates!$K$6:$K$46,V230-5),0)</f>
        <v>0</v>
      </c>
      <c r="AL230" s="181">
        <f>IF(V230&gt;0,AK230*INDEX(Scope_Labor_Rates!$J$6:$J$46,V230-5)*AA230,0)</f>
        <v>0</v>
      </c>
      <c r="AM230" s="178">
        <f>IF(V230&gt;0,P230*INDEX(Scope_Labor_Rates!$M$6:$M$46,V230-5),0)</f>
        <v>0</v>
      </c>
      <c r="AN230" s="178">
        <f>IF(V230&gt;0,AM230*INDEX(Scope_Labor_Rates!$L$6:$L$46,V230-5)*AA230,0)</f>
        <v>0</v>
      </c>
      <c r="AO230" s="178">
        <f>IF(V230&gt;0,P230*INDEX(Scope_Labor_Rates!$O$6:$O$46,V230-5)*AA230,0)</f>
        <v>0</v>
      </c>
      <c r="AP230" s="181">
        <f>IF(V230&gt;0,P230*INDEX(Scope_Labor_Rates!$Q$6:$Q$46,V230-5)*AA230,0)</f>
        <v>0</v>
      </c>
      <c r="AQ230" s="178">
        <f t="shared" si="31"/>
        <v>0</v>
      </c>
      <c r="AR230" s="178">
        <f t="shared" si="32"/>
        <v>0</v>
      </c>
      <c r="AS230" s="178">
        <f t="shared" si="33"/>
        <v>0</v>
      </c>
      <c r="AT230" s="178">
        <f t="shared" si="34"/>
        <v>0</v>
      </c>
      <c r="AU230">
        <f t="shared" si="35"/>
        <v>0</v>
      </c>
    </row>
    <row r="231" spans="1:47">
      <c r="A231" t="str">
        <f>IF(All_Tasks!A231="","",All_Tasks!A231)</f>
        <v/>
      </c>
      <c r="B231" t="str">
        <f>IF(All_Tasks!B231="","",All_Tasks!B231)</f>
        <v/>
      </c>
      <c r="C231" t="str">
        <f>IF(All_Tasks!C231="","",All_Tasks!C231)</f>
        <v/>
      </c>
      <c r="D231" t="str">
        <f>IF(All_Tasks!D231="","",All_Tasks!D231)</f>
        <v/>
      </c>
      <c r="E231" t="str">
        <f>IF(All_Tasks!V231&lt;&gt;"",All_Tasks!V231,IF(All_Tasks!E231&lt;&gt;"",All_Tasks!E231,""))</f>
        <v/>
      </c>
      <c r="F231" t="str">
        <f>IF(All_Tasks!F231="","",All_Tasks!F231)</f>
        <v/>
      </c>
      <c r="G231" t="str">
        <f>IF(All_Tasks!G231="","",All_Tasks!G231)</f>
        <v/>
      </c>
      <c r="H231" s="231" t="str">
        <f>IF(All_Tasks!H231="","",All_Tasks!H231)</f>
        <v/>
      </c>
      <c r="I231" t="str">
        <f>IF(All_Tasks!I231="","",All_Tasks!I231)</f>
        <v/>
      </c>
      <c r="J231" t="str">
        <f>IF(All_Tasks!J231="","",All_Tasks!J231)</f>
        <v/>
      </c>
      <c r="K231" t="str">
        <f>IF(All_Tasks!K231="","",All_Tasks!K231)</f>
        <v/>
      </c>
      <c r="L231" s="231" t="str">
        <f>IF(All_Tasks!L231="","",All_Tasks!L231)</f>
        <v/>
      </c>
      <c r="M231" t="str">
        <f>IF(All_Tasks!M231="","",All_Tasks!M231)</f>
        <v/>
      </c>
      <c r="N231" t="str">
        <f>IF(All_Tasks!N231="","",All_Tasks!N231)</f>
        <v/>
      </c>
      <c r="O231" t="str">
        <f>IF(All_Tasks!O231="","",All_Tasks!O231)</f>
        <v/>
      </c>
      <c r="P231" s="181">
        <f>IF(All_Tasks!P231="",0,All_Tasks!P231)</f>
        <v>0</v>
      </c>
      <c r="Q231" s="181">
        <f>IF(All_Tasks!Q231="",0,All_Tasks!Q231)</f>
        <v>0</v>
      </c>
      <c r="R231" s="181">
        <f>IF(All_Tasks!R231="",0,All_Tasks!R231)</f>
        <v>0</v>
      </c>
      <c r="S231" s="181" t="str">
        <f>IF(All_Tasks!S231="","",All_Tasks!S231)</f>
        <v/>
      </c>
      <c r="T231" t="str">
        <f>IF(All_Tasks!T231="","",All_Tasks!T231)</f>
        <v/>
      </c>
      <c r="U231" t="str">
        <f>IF(All_Tasks!U231="","",All_Tasks!U231)</f>
        <v/>
      </c>
      <c r="V231">
        <f>IF(A231="",0,IFERROR(MATCH(A231,Scope_Labor_Rates!$A$6:$A$46,0)+5,0))</f>
        <v>0</v>
      </c>
      <c r="W231" s="178">
        <f>IF(V231&gt;0,INDEX(Scope_Labor_Rates!$C$6:$C$46,V231-5),0)</f>
        <v>0</v>
      </c>
      <c r="X231" s="178">
        <f>IF(V231&gt;0,INDEX(Scope_Labor_Rates!$C$6:$C$46,V231-5),0)</f>
        <v>0</v>
      </c>
      <c r="Y231" s="180">
        <f>IF(V231&gt;0,INDEX(Scope_Labor_Rates!$S$6:$S$46,V231-5),0)</f>
        <v>0</v>
      </c>
      <c r="Z231" s="180">
        <f>IF(V231&gt;0,INDEX(Scope_Labor_Rates!$R$6:$R$46,V231-5),1)</f>
        <v>1</v>
      </c>
      <c r="AA231" s="231">
        <f t="shared" si="27"/>
        <v>0</v>
      </c>
      <c r="AB231" t="str">
        <f t="shared" si="28"/>
        <v/>
      </c>
      <c r="AC231" s="178" t="str">
        <f t="shared" si="29"/>
        <v/>
      </c>
      <c r="AD231" s="181">
        <f t="shared" si="30"/>
        <v>0</v>
      </c>
      <c r="AE231" s="178">
        <f>IF(V231&gt;0,P231*INDEX(Scope_Labor_Rates!$E$6:$E$46,V231-5),0)</f>
        <v>0</v>
      </c>
      <c r="AF231" s="181">
        <f>IF(V231&gt;0,AE231*INDEX(Scope_Labor_Rates!$D$6:$D$46,V231-5)*AA231,0)</f>
        <v>0</v>
      </c>
      <c r="AG231" s="178">
        <f>IF(V231&gt;0,P231*INDEX(Scope_Labor_Rates!$G$6:$G$46,V231-5),0)</f>
        <v>0</v>
      </c>
      <c r="AH231" s="181">
        <f>IF(V231&gt;0,AG231*INDEX(Scope_Labor_Rates!$F$6:$F$46,V231-5)*AA231,0)</f>
        <v>0</v>
      </c>
      <c r="AI231" s="178">
        <f>IF(V231&gt;0,P231*INDEX(Scope_Labor_Rates!$I$6:$I$46,V231-5),0)</f>
        <v>0</v>
      </c>
      <c r="AJ231" s="181">
        <f>IF(V231&gt;0,AI231*INDEX(Scope_Labor_Rates!$H$6:$H$46,V231-5)*AA231,0)</f>
        <v>0</v>
      </c>
      <c r="AK231" s="178">
        <f>IF(V231&gt;0,P231*INDEX(Scope_Labor_Rates!$K$6:$K$46,V231-5),0)</f>
        <v>0</v>
      </c>
      <c r="AL231" s="181">
        <f>IF(V231&gt;0,AK231*INDEX(Scope_Labor_Rates!$J$6:$J$46,V231-5)*AA231,0)</f>
        <v>0</v>
      </c>
      <c r="AM231" s="178">
        <f>IF(V231&gt;0,P231*INDEX(Scope_Labor_Rates!$M$6:$M$46,V231-5),0)</f>
        <v>0</v>
      </c>
      <c r="AN231" s="178">
        <f>IF(V231&gt;0,AM231*INDEX(Scope_Labor_Rates!$L$6:$L$46,V231-5)*AA231,0)</f>
        <v>0</v>
      </c>
      <c r="AO231" s="178">
        <f>IF(V231&gt;0,P231*INDEX(Scope_Labor_Rates!$O$6:$O$46,V231-5)*AA231,0)</f>
        <v>0</v>
      </c>
      <c r="AP231" s="181">
        <f>IF(V231&gt;0,P231*INDEX(Scope_Labor_Rates!$Q$6:$Q$46,V231-5)*AA231,0)</f>
        <v>0</v>
      </c>
      <c r="AQ231" s="178">
        <f t="shared" si="31"/>
        <v>0</v>
      </c>
      <c r="AR231" s="178">
        <f t="shared" si="32"/>
        <v>0</v>
      </c>
      <c r="AS231" s="178">
        <f t="shared" si="33"/>
        <v>0</v>
      </c>
      <c r="AT231" s="178">
        <f t="shared" si="34"/>
        <v>0</v>
      </c>
      <c r="AU231">
        <f t="shared" si="35"/>
        <v>0</v>
      </c>
    </row>
    <row r="232" spans="1:47">
      <c r="A232" t="str">
        <f>IF(All_Tasks!A232="","",All_Tasks!A232)</f>
        <v/>
      </c>
      <c r="B232" t="str">
        <f>IF(All_Tasks!B232="","",All_Tasks!B232)</f>
        <v/>
      </c>
      <c r="C232" t="str">
        <f>IF(All_Tasks!C232="","",All_Tasks!C232)</f>
        <v/>
      </c>
      <c r="D232" t="str">
        <f>IF(All_Tasks!D232="","",All_Tasks!D232)</f>
        <v/>
      </c>
      <c r="E232" t="str">
        <f>IF(All_Tasks!V232&lt;&gt;"",All_Tasks!V232,IF(All_Tasks!E232&lt;&gt;"",All_Tasks!E232,""))</f>
        <v/>
      </c>
      <c r="F232" t="str">
        <f>IF(All_Tasks!F232="","",All_Tasks!F232)</f>
        <v/>
      </c>
      <c r="G232" t="str">
        <f>IF(All_Tasks!G232="","",All_Tasks!G232)</f>
        <v/>
      </c>
      <c r="H232" s="231" t="str">
        <f>IF(All_Tasks!H232="","",All_Tasks!H232)</f>
        <v/>
      </c>
      <c r="I232" t="str">
        <f>IF(All_Tasks!I232="","",All_Tasks!I232)</f>
        <v/>
      </c>
      <c r="J232" t="str">
        <f>IF(All_Tasks!J232="","",All_Tasks!J232)</f>
        <v/>
      </c>
      <c r="K232" t="str">
        <f>IF(All_Tasks!K232="","",All_Tasks!K232)</f>
        <v/>
      </c>
      <c r="L232" s="231" t="str">
        <f>IF(All_Tasks!L232="","",All_Tasks!L232)</f>
        <v/>
      </c>
      <c r="M232" t="str">
        <f>IF(All_Tasks!M232="","",All_Tasks!M232)</f>
        <v/>
      </c>
      <c r="N232" t="str">
        <f>IF(All_Tasks!N232="","",All_Tasks!N232)</f>
        <v/>
      </c>
      <c r="O232" t="str">
        <f>IF(All_Tasks!O232="","",All_Tasks!O232)</f>
        <v/>
      </c>
      <c r="P232" s="181">
        <f>IF(All_Tasks!P232="",0,All_Tasks!P232)</f>
        <v>0</v>
      </c>
      <c r="Q232" s="181">
        <f>IF(All_Tasks!Q232="",0,All_Tasks!Q232)</f>
        <v>0</v>
      </c>
      <c r="R232" s="181">
        <f>IF(All_Tasks!R232="",0,All_Tasks!R232)</f>
        <v>0</v>
      </c>
      <c r="S232" s="181" t="str">
        <f>IF(All_Tasks!S232="","",All_Tasks!S232)</f>
        <v/>
      </c>
      <c r="T232" t="str">
        <f>IF(All_Tasks!T232="","",All_Tasks!T232)</f>
        <v/>
      </c>
      <c r="U232" t="str">
        <f>IF(All_Tasks!U232="","",All_Tasks!U232)</f>
        <v/>
      </c>
      <c r="V232">
        <f>IF(A232="",0,IFERROR(MATCH(A232,Scope_Labor_Rates!$A$6:$A$46,0)+5,0))</f>
        <v>0</v>
      </c>
      <c r="W232" s="178">
        <f>IF(V232&gt;0,INDEX(Scope_Labor_Rates!$C$6:$C$46,V232-5),0)</f>
        <v>0</v>
      </c>
      <c r="X232" s="178">
        <f>IF(V232&gt;0,INDEX(Scope_Labor_Rates!$C$6:$C$46,V232-5),0)</f>
        <v>0</v>
      </c>
      <c r="Y232" s="180">
        <f>IF(V232&gt;0,INDEX(Scope_Labor_Rates!$S$6:$S$46,V232-5),0)</f>
        <v>0</v>
      </c>
      <c r="Z232" s="180">
        <f>IF(V232&gt;0,INDEX(Scope_Labor_Rates!$R$6:$R$46,V232-5),1)</f>
        <v>1</v>
      </c>
      <c r="AA232" s="231">
        <f t="shared" si="27"/>
        <v>0</v>
      </c>
      <c r="AB232" t="str">
        <f t="shared" si="28"/>
        <v/>
      </c>
      <c r="AC232" s="178" t="str">
        <f t="shared" si="29"/>
        <v/>
      </c>
      <c r="AD232" s="181">
        <f t="shared" si="30"/>
        <v>0</v>
      </c>
      <c r="AE232" s="178">
        <f>IF(V232&gt;0,P232*INDEX(Scope_Labor_Rates!$E$6:$E$46,V232-5),0)</f>
        <v>0</v>
      </c>
      <c r="AF232" s="181">
        <f>IF(V232&gt;0,AE232*INDEX(Scope_Labor_Rates!$D$6:$D$46,V232-5)*AA232,0)</f>
        <v>0</v>
      </c>
      <c r="AG232" s="178">
        <f>IF(V232&gt;0,P232*INDEX(Scope_Labor_Rates!$G$6:$G$46,V232-5),0)</f>
        <v>0</v>
      </c>
      <c r="AH232" s="181">
        <f>IF(V232&gt;0,AG232*INDEX(Scope_Labor_Rates!$F$6:$F$46,V232-5)*AA232,0)</f>
        <v>0</v>
      </c>
      <c r="AI232" s="178">
        <f>IF(V232&gt;0,P232*INDEX(Scope_Labor_Rates!$I$6:$I$46,V232-5),0)</f>
        <v>0</v>
      </c>
      <c r="AJ232" s="181">
        <f>IF(V232&gt;0,AI232*INDEX(Scope_Labor_Rates!$H$6:$H$46,V232-5)*AA232,0)</f>
        <v>0</v>
      </c>
      <c r="AK232" s="178">
        <f>IF(V232&gt;0,P232*INDEX(Scope_Labor_Rates!$K$6:$K$46,V232-5),0)</f>
        <v>0</v>
      </c>
      <c r="AL232" s="181">
        <f>IF(V232&gt;0,AK232*INDEX(Scope_Labor_Rates!$J$6:$J$46,V232-5)*AA232,0)</f>
        <v>0</v>
      </c>
      <c r="AM232" s="178">
        <f>IF(V232&gt;0,P232*INDEX(Scope_Labor_Rates!$M$6:$M$46,V232-5),0)</f>
        <v>0</v>
      </c>
      <c r="AN232" s="178">
        <f>IF(V232&gt;0,AM232*INDEX(Scope_Labor_Rates!$L$6:$L$46,V232-5)*AA232,0)</f>
        <v>0</v>
      </c>
      <c r="AO232" s="178">
        <f>IF(V232&gt;0,P232*INDEX(Scope_Labor_Rates!$O$6:$O$46,V232-5)*AA232,0)</f>
        <v>0</v>
      </c>
      <c r="AP232" s="181">
        <f>IF(V232&gt;0,P232*INDEX(Scope_Labor_Rates!$Q$6:$Q$46,V232-5)*AA232,0)</f>
        <v>0</v>
      </c>
      <c r="AQ232" s="178">
        <f t="shared" si="31"/>
        <v>0</v>
      </c>
      <c r="AR232" s="178">
        <f t="shared" si="32"/>
        <v>0</v>
      </c>
      <c r="AS232" s="178">
        <f t="shared" si="33"/>
        <v>0</v>
      </c>
      <c r="AT232" s="178">
        <f t="shared" si="34"/>
        <v>0</v>
      </c>
      <c r="AU232">
        <f t="shared" si="35"/>
        <v>0</v>
      </c>
    </row>
    <row r="233" spans="1:47">
      <c r="A233" t="str">
        <f>IF(All_Tasks!A233="","",All_Tasks!A233)</f>
        <v/>
      </c>
      <c r="B233" t="str">
        <f>IF(All_Tasks!B233="","",All_Tasks!B233)</f>
        <v/>
      </c>
      <c r="C233" t="str">
        <f>IF(All_Tasks!C233="","",All_Tasks!C233)</f>
        <v/>
      </c>
      <c r="D233" t="str">
        <f>IF(All_Tasks!D233="","",All_Tasks!D233)</f>
        <v/>
      </c>
      <c r="E233" t="str">
        <f>IF(All_Tasks!V233&lt;&gt;"",All_Tasks!V233,IF(All_Tasks!E233&lt;&gt;"",All_Tasks!E233,""))</f>
        <v/>
      </c>
      <c r="F233" t="str">
        <f>IF(All_Tasks!F233="","",All_Tasks!F233)</f>
        <v/>
      </c>
      <c r="G233" t="str">
        <f>IF(All_Tasks!G233="","",All_Tasks!G233)</f>
        <v/>
      </c>
      <c r="H233" s="231" t="str">
        <f>IF(All_Tasks!H233="","",All_Tasks!H233)</f>
        <v/>
      </c>
      <c r="I233" t="str">
        <f>IF(All_Tasks!I233="","",All_Tasks!I233)</f>
        <v/>
      </c>
      <c r="J233" t="str">
        <f>IF(All_Tasks!J233="","",All_Tasks!J233)</f>
        <v/>
      </c>
      <c r="K233" t="str">
        <f>IF(All_Tasks!K233="","",All_Tasks!K233)</f>
        <v/>
      </c>
      <c r="L233" s="231" t="str">
        <f>IF(All_Tasks!L233="","",All_Tasks!L233)</f>
        <v/>
      </c>
      <c r="M233" t="str">
        <f>IF(All_Tasks!M233="","",All_Tasks!M233)</f>
        <v/>
      </c>
      <c r="N233" t="str">
        <f>IF(All_Tasks!N233="","",All_Tasks!N233)</f>
        <v/>
      </c>
      <c r="O233" t="str">
        <f>IF(All_Tasks!O233="","",All_Tasks!O233)</f>
        <v/>
      </c>
      <c r="P233" s="181">
        <f>IF(All_Tasks!P233="",0,All_Tasks!P233)</f>
        <v>0</v>
      </c>
      <c r="Q233" s="181">
        <f>IF(All_Tasks!Q233="",0,All_Tasks!Q233)</f>
        <v>0</v>
      </c>
      <c r="R233" s="181">
        <f>IF(All_Tasks!R233="",0,All_Tasks!R233)</f>
        <v>0</v>
      </c>
      <c r="S233" s="181" t="str">
        <f>IF(All_Tasks!S233="","",All_Tasks!S233)</f>
        <v/>
      </c>
      <c r="T233" t="str">
        <f>IF(All_Tasks!T233="","",All_Tasks!T233)</f>
        <v/>
      </c>
      <c r="U233" t="str">
        <f>IF(All_Tasks!U233="","",All_Tasks!U233)</f>
        <v/>
      </c>
      <c r="V233">
        <f>IF(A233="",0,IFERROR(MATCH(A233,Scope_Labor_Rates!$A$6:$A$46,0)+5,0))</f>
        <v>0</v>
      </c>
      <c r="W233" s="178">
        <f>IF(V233&gt;0,INDEX(Scope_Labor_Rates!$C$6:$C$46,V233-5),0)</f>
        <v>0</v>
      </c>
      <c r="X233" s="178">
        <f>IF(V233&gt;0,INDEX(Scope_Labor_Rates!$C$6:$C$46,V233-5),0)</f>
        <v>0</v>
      </c>
      <c r="Y233" s="180">
        <f>IF(V233&gt;0,INDEX(Scope_Labor_Rates!$S$6:$S$46,V233-5),0)</f>
        <v>0</v>
      </c>
      <c r="Z233" s="180">
        <f>IF(V233&gt;0,INDEX(Scope_Labor_Rates!$R$6:$R$46,V233-5),1)</f>
        <v>1</v>
      </c>
      <c r="AA233" s="231">
        <f t="shared" si="27"/>
        <v>0</v>
      </c>
      <c r="AB233" t="str">
        <f t="shared" si="28"/>
        <v/>
      </c>
      <c r="AC233" s="178" t="str">
        <f t="shared" si="29"/>
        <v/>
      </c>
      <c r="AD233" s="181">
        <f t="shared" si="30"/>
        <v>0</v>
      </c>
      <c r="AE233" s="178">
        <f>IF(V233&gt;0,P233*INDEX(Scope_Labor_Rates!$E$6:$E$46,V233-5),0)</f>
        <v>0</v>
      </c>
      <c r="AF233" s="181">
        <f>IF(V233&gt;0,AE233*INDEX(Scope_Labor_Rates!$D$6:$D$46,V233-5)*AA233,0)</f>
        <v>0</v>
      </c>
      <c r="AG233" s="178">
        <f>IF(V233&gt;0,P233*INDEX(Scope_Labor_Rates!$G$6:$G$46,V233-5),0)</f>
        <v>0</v>
      </c>
      <c r="AH233" s="181">
        <f>IF(V233&gt;0,AG233*INDEX(Scope_Labor_Rates!$F$6:$F$46,V233-5)*AA233,0)</f>
        <v>0</v>
      </c>
      <c r="AI233" s="178">
        <f>IF(V233&gt;0,P233*INDEX(Scope_Labor_Rates!$I$6:$I$46,V233-5),0)</f>
        <v>0</v>
      </c>
      <c r="AJ233" s="181">
        <f>IF(V233&gt;0,AI233*INDEX(Scope_Labor_Rates!$H$6:$H$46,V233-5)*AA233,0)</f>
        <v>0</v>
      </c>
      <c r="AK233" s="178">
        <f>IF(V233&gt;0,P233*INDEX(Scope_Labor_Rates!$K$6:$K$46,V233-5),0)</f>
        <v>0</v>
      </c>
      <c r="AL233" s="181">
        <f>IF(V233&gt;0,AK233*INDEX(Scope_Labor_Rates!$J$6:$J$46,V233-5)*AA233,0)</f>
        <v>0</v>
      </c>
      <c r="AM233" s="178">
        <f>IF(V233&gt;0,P233*INDEX(Scope_Labor_Rates!$M$6:$M$46,V233-5),0)</f>
        <v>0</v>
      </c>
      <c r="AN233" s="178">
        <f>IF(V233&gt;0,AM233*INDEX(Scope_Labor_Rates!$L$6:$L$46,V233-5)*AA233,0)</f>
        <v>0</v>
      </c>
      <c r="AO233" s="178">
        <f>IF(V233&gt;0,P233*INDEX(Scope_Labor_Rates!$O$6:$O$46,V233-5)*AA233,0)</f>
        <v>0</v>
      </c>
      <c r="AP233" s="181">
        <f>IF(V233&gt;0,P233*INDEX(Scope_Labor_Rates!$Q$6:$Q$46,V233-5)*AA233,0)</f>
        <v>0</v>
      </c>
      <c r="AQ233" s="178">
        <f t="shared" si="31"/>
        <v>0</v>
      </c>
      <c r="AR233" s="178">
        <f t="shared" si="32"/>
        <v>0</v>
      </c>
      <c r="AS233" s="178">
        <f t="shared" si="33"/>
        <v>0</v>
      </c>
      <c r="AT233" s="178">
        <f t="shared" si="34"/>
        <v>0</v>
      </c>
      <c r="AU233">
        <f t="shared" si="35"/>
        <v>0</v>
      </c>
    </row>
    <row r="234" spans="1:47">
      <c r="A234" t="str">
        <f>IF(All_Tasks!A234="","",All_Tasks!A234)</f>
        <v/>
      </c>
      <c r="B234" t="str">
        <f>IF(All_Tasks!B234="","",All_Tasks!B234)</f>
        <v/>
      </c>
      <c r="C234" t="str">
        <f>IF(All_Tasks!C234="","",All_Tasks!C234)</f>
        <v/>
      </c>
      <c r="D234" t="str">
        <f>IF(All_Tasks!D234="","",All_Tasks!D234)</f>
        <v/>
      </c>
      <c r="E234" t="str">
        <f>IF(All_Tasks!V234&lt;&gt;"",All_Tasks!V234,IF(All_Tasks!E234&lt;&gt;"",All_Tasks!E234,""))</f>
        <v/>
      </c>
      <c r="F234" t="str">
        <f>IF(All_Tasks!F234="","",All_Tasks!F234)</f>
        <v/>
      </c>
      <c r="G234" t="str">
        <f>IF(All_Tasks!G234="","",All_Tasks!G234)</f>
        <v/>
      </c>
      <c r="H234" s="231" t="str">
        <f>IF(All_Tasks!H234="","",All_Tasks!H234)</f>
        <v/>
      </c>
      <c r="I234" t="str">
        <f>IF(All_Tasks!I234="","",All_Tasks!I234)</f>
        <v/>
      </c>
      <c r="J234" t="str">
        <f>IF(All_Tasks!J234="","",All_Tasks!J234)</f>
        <v/>
      </c>
      <c r="K234" t="str">
        <f>IF(All_Tasks!K234="","",All_Tasks!K234)</f>
        <v/>
      </c>
      <c r="L234" s="231" t="str">
        <f>IF(All_Tasks!L234="","",All_Tasks!L234)</f>
        <v/>
      </c>
      <c r="M234" t="str">
        <f>IF(All_Tasks!M234="","",All_Tasks!M234)</f>
        <v/>
      </c>
      <c r="N234" t="str">
        <f>IF(All_Tasks!N234="","",All_Tasks!N234)</f>
        <v/>
      </c>
      <c r="O234" t="str">
        <f>IF(All_Tasks!O234="","",All_Tasks!O234)</f>
        <v/>
      </c>
      <c r="P234" s="181">
        <f>IF(All_Tasks!P234="",0,All_Tasks!P234)</f>
        <v>0</v>
      </c>
      <c r="Q234" s="181">
        <f>IF(All_Tasks!Q234="",0,All_Tasks!Q234)</f>
        <v>0</v>
      </c>
      <c r="R234" s="181">
        <f>IF(All_Tasks!R234="",0,All_Tasks!R234)</f>
        <v>0</v>
      </c>
      <c r="S234" s="181" t="str">
        <f>IF(All_Tasks!S234="","",All_Tasks!S234)</f>
        <v/>
      </c>
      <c r="T234" t="str">
        <f>IF(All_Tasks!T234="","",All_Tasks!T234)</f>
        <v/>
      </c>
      <c r="U234" t="str">
        <f>IF(All_Tasks!U234="","",All_Tasks!U234)</f>
        <v/>
      </c>
      <c r="V234">
        <f>IF(A234="",0,IFERROR(MATCH(A234,Scope_Labor_Rates!$A$6:$A$46,0)+5,0))</f>
        <v>0</v>
      </c>
      <c r="W234" s="178">
        <f>IF(V234&gt;0,INDEX(Scope_Labor_Rates!$C$6:$C$46,V234-5),0)</f>
        <v>0</v>
      </c>
      <c r="X234" s="178">
        <f>IF(V234&gt;0,INDEX(Scope_Labor_Rates!$C$6:$C$46,V234-5),0)</f>
        <v>0</v>
      </c>
      <c r="Y234" s="180">
        <f>IF(V234&gt;0,INDEX(Scope_Labor_Rates!$S$6:$S$46,V234-5),0)</f>
        <v>0</v>
      </c>
      <c r="Z234" s="180">
        <f>IF(V234&gt;0,INDEX(Scope_Labor_Rates!$R$6:$R$46,V234-5),1)</f>
        <v>1</v>
      </c>
      <c r="AA234" s="231">
        <f t="shared" si="27"/>
        <v>0</v>
      </c>
      <c r="AB234" t="str">
        <f t="shared" si="28"/>
        <v/>
      </c>
      <c r="AC234" s="178" t="str">
        <f t="shared" si="29"/>
        <v/>
      </c>
      <c r="AD234" s="181">
        <f t="shared" si="30"/>
        <v>0</v>
      </c>
      <c r="AE234" s="178">
        <f>IF(V234&gt;0,P234*INDEX(Scope_Labor_Rates!$E$6:$E$46,V234-5),0)</f>
        <v>0</v>
      </c>
      <c r="AF234" s="181">
        <f>IF(V234&gt;0,AE234*INDEX(Scope_Labor_Rates!$D$6:$D$46,V234-5)*AA234,0)</f>
        <v>0</v>
      </c>
      <c r="AG234" s="178">
        <f>IF(V234&gt;0,P234*INDEX(Scope_Labor_Rates!$G$6:$G$46,V234-5),0)</f>
        <v>0</v>
      </c>
      <c r="AH234" s="181">
        <f>IF(V234&gt;0,AG234*INDEX(Scope_Labor_Rates!$F$6:$F$46,V234-5)*AA234,0)</f>
        <v>0</v>
      </c>
      <c r="AI234" s="178">
        <f>IF(V234&gt;0,P234*INDEX(Scope_Labor_Rates!$I$6:$I$46,V234-5),0)</f>
        <v>0</v>
      </c>
      <c r="AJ234" s="181">
        <f>IF(V234&gt;0,AI234*INDEX(Scope_Labor_Rates!$H$6:$H$46,V234-5)*AA234,0)</f>
        <v>0</v>
      </c>
      <c r="AK234" s="178">
        <f>IF(V234&gt;0,P234*INDEX(Scope_Labor_Rates!$K$6:$K$46,V234-5),0)</f>
        <v>0</v>
      </c>
      <c r="AL234" s="181">
        <f>IF(V234&gt;0,AK234*INDEX(Scope_Labor_Rates!$J$6:$J$46,V234-5)*AA234,0)</f>
        <v>0</v>
      </c>
      <c r="AM234" s="178">
        <f>IF(V234&gt;0,P234*INDEX(Scope_Labor_Rates!$M$6:$M$46,V234-5),0)</f>
        <v>0</v>
      </c>
      <c r="AN234" s="178">
        <f>IF(V234&gt;0,AM234*INDEX(Scope_Labor_Rates!$L$6:$L$46,V234-5)*AA234,0)</f>
        <v>0</v>
      </c>
      <c r="AO234" s="178">
        <f>IF(V234&gt;0,P234*INDEX(Scope_Labor_Rates!$O$6:$O$46,V234-5)*AA234,0)</f>
        <v>0</v>
      </c>
      <c r="AP234" s="181">
        <f>IF(V234&gt;0,P234*INDEX(Scope_Labor_Rates!$Q$6:$Q$46,V234-5)*AA234,0)</f>
        <v>0</v>
      </c>
      <c r="AQ234" s="178">
        <f t="shared" si="31"/>
        <v>0</v>
      </c>
      <c r="AR234" s="178">
        <f t="shared" si="32"/>
        <v>0</v>
      </c>
      <c r="AS234" s="178">
        <f t="shared" si="33"/>
        <v>0</v>
      </c>
      <c r="AT234" s="178">
        <f t="shared" si="34"/>
        <v>0</v>
      </c>
      <c r="AU234">
        <f t="shared" si="35"/>
        <v>0</v>
      </c>
    </row>
    <row r="235" spans="1:47">
      <c r="A235" t="str">
        <f>IF(All_Tasks!A235="","",All_Tasks!A235)</f>
        <v/>
      </c>
      <c r="B235" t="str">
        <f>IF(All_Tasks!B235="","",All_Tasks!B235)</f>
        <v/>
      </c>
      <c r="C235" t="str">
        <f>IF(All_Tasks!C235="","",All_Tasks!C235)</f>
        <v/>
      </c>
      <c r="D235" t="str">
        <f>IF(All_Tasks!D235="","",All_Tasks!D235)</f>
        <v/>
      </c>
      <c r="E235" t="str">
        <f>IF(All_Tasks!V235&lt;&gt;"",All_Tasks!V235,IF(All_Tasks!E235&lt;&gt;"",All_Tasks!E235,""))</f>
        <v/>
      </c>
      <c r="F235" t="str">
        <f>IF(All_Tasks!F235="","",All_Tasks!F235)</f>
        <v/>
      </c>
      <c r="G235" t="str">
        <f>IF(All_Tasks!G235="","",All_Tasks!G235)</f>
        <v/>
      </c>
      <c r="H235" s="231" t="str">
        <f>IF(All_Tasks!H235="","",All_Tasks!H235)</f>
        <v/>
      </c>
      <c r="I235" t="str">
        <f>IF(All_Tasks!I235="","",All_Tasks!I235)</f>
        <v/>
      </c>
      <c r="J235" t="str">
        <f>IF(All_Tasks!J235="","",All_Tasks!J235)</f>
        <v/>
      </c>
      <c r="K235" t="str">
        <f>IF(All_Tasks!K235="","",All_Tasks!K235)</f>
        <v/>
      </c>
      <c r="L235" s="231" t="str">
        <f>IF(All_Tasks!L235="","",All_Tasks!L235)</f>
        <v/>
      </c>
      <c r="M235" t="str">
        <f>IF(All_Tasks!M235="","",All_Tasks!M235)</f>
        <v/>
      </c>
      <c r="N235" t="str">
        <f>IF(All_Tasks!N235="","",All_Tasks!N235)</f>
        <v/>
      </c>
      <c r="O235" t="str">
        <f>IF(All_Tasks!O235="","",All_Tasks!O235)</f>
        <v/>
      </c>
      <c r="P235" s="181">
        <f>IF(All_Tasks!P235="",0,All_Tasks!P235)</f>
        <v>0</v>
      </c>
      <c r="Q235" s="181">
        <f>IF(All_Tasks!Q235="",0,All_Tasks!Q235)</f>
        <v>0</v>
      </c>
      <c r="R235" s="181">
        <f>IF(All_Tasks!R235="",0,All_Tasks!R235)</f>
        <v>0</v>
      </c>
      <c r="S235" s="181" t="str">
        <f>IF(All_Tasks!S235="","",All_Tasks!S235)</f>
        <v/>
      </c>
      <c r="T235" t="str">
        <f>IF(All_Tasks!T235="","",All_Tasks!T235)</f>
        <v/>
      </c>
      <c r="U235" t="str">
        <f>IF(All_Tasks!U235="","",All_Tasks!U235)</f>
        <v/>
      </c>
      <c r="V235">
        <f>IF(A235="",0,IFERROR(MATCH(A235,Scope_Labor_Rates!$A$6:$A$46,0)+5,0))</f>
        <v>0</v>
      </c>
      <c r="W235" s="178">
        <f>IF(V235&gt;0,INDEX(Scope_Labor_Rates!$C$6:$C$46,V235-5),0)</f>
        <v>0</v>
      </c>
      <c r="X235" s="178">
        <f>IF(V235&gt;0,INDEX(Scope_Labor_Rates!$C$6:$C$46,V235-5),0)</f>
        <v>0</v>
      </c>
      <c r="Y235" s="180">
        <f>IF(V235&gt;0,INDEX(Scope_Labor_Rates!$S$6:$S$46,V235-5),0)</f>
        <v>0</v>
      </c>
      <c r="Z235" s="180">
        <f>IF(V235&gt;0,INDEX(Scope_Labor_Rates!$R$6:$R$46,V235-5),1)</f>
        <v>1</v>
      </c>
      <c r="AA235" s="231">
        <f t="shared" si="27"/>
        <v>0</v>
      </c>
      <c r="AB235" t="str">
        <f t="shared" si="28"/>
        <v/>
      </c>
      <c r="AC235" s="178" t="str">
        <f t="shared" si="29"/>
        <v/>
      </c>
      <c r="AD235" s="181">
        <f t="shared" si="30"/>
        <v>0</v>
      </c>
      <c r="AE235" s="178">
        <f>IF(V235&gt;0,P235*INDEX(Scope_Labor_Rates!$E$6:$E$46,V235-5),0)</f>
        <v>0</v>
      </c>
      <c r="AF235" s="181">
        <f>IF(V235&gt;0,AE235*INDEX(Scope_Labor_Rates!$D$6:$D$46,V235-5)*AA235,0)</f>
        <v>0</v>
      </c>
      <c r="AG235" s="178">
        <f>IF(V235&gt;0,P235*INDEX(Scope_Labor_Rates!$G$6:$G$46,V235-5),0)</f>
        <v>0</v>
      </c>
      <c r="AH235" s="181">
        <f>IF(V235&gt;0,AG235*INDEX(Scope_Labor_Rates!$F$6:$F$46,V235-5)*AA235,0)</f>
        <v>0</v>
      </c>
      <c r="AI235" s="178">
        <f>IF(V235&gt;0,P235*INDEX(Scope_Labor_Rates!$I$6:$I$46,V235-5),0)</f>
        <v>0</v>
      </c>
      <c r="AJ235" s="181">
        <f>IF(V235&gt;0,AI235*INDEX(Scope_Labor_Rates!$H$6:$H$46,V235-5)*AA235,0)</f>
        <v>0</v>
      </c>
      <c r="AK235" s="178">
        <f>IF(V235&gt;0,P235*INDEX(Scope_Labor_Rates!$K$6:$K$46,V235-5),0)</f>
        <v>0</v>
      </c>
      <c r="AL235" s="181">
        <f>IF(V235&gt;0,AK235*INDEX(Scope_Labor_Rates!$J$6:$J$46,V235-5)*AA235,0)</f>
        <v>0</v>
      </c>
      <c r="AM235" s="178">
        <f>IF(V235&gt;0,P235*INDEX(Scope_Labor_Rates!$M$6:$M$46,V235-5),0)</f>
        <v>0</v>
      </c>
      <c r="AN235" s="178">
        <f>IF(V235&gt;0,AM235*INDEX(Scope_Labor_Rates!$L$6:$L$46,V235-5)*AA235,0)</f>
        <v>0</v>
      </c>
      <c r="AO235" s="178">
        <f>IF(V235&gt;0,P235*INDEX(Scope_Labor_Rates!$O$6:$O$46,V235-5)*AA235,0)</f>
        <v>0</v>
      </c>
      <c r="AP235" s="181">
        <f>IF(V235&gt;0,P235*INDEX(Scope_Labor_Rates!$Q$6:$Q$46,V235-5)*AA235,0)</f>
        <v>0</v>
      </c>
      <c r="AQ235" s="178">
        <f t="shared" si="31"/>
        <v>0</v>
      </c>
      <c r="AR235" s="178">
        <f t="shared" si="32"/>
        <v>0</v>
      </c>
      <c r="AS235" s="178">
        <f t="shared" si="33"/>
        <v>0</v>
      </c>
      <c r="AT235" s="178">
        <f t="shared" si="34"/>
        <v>0</v>
      </c>
      <c r="AU235">
        <f t="shared" si="35"/>
        <v>0</v>
      </c>
    </row>
    <row r="236" spans="1:47">
      <c r="A236" t="str">
        <f>IF(All_Tasks!A236="","",All_Tasks!A236)</f>
        <v/>
      </c>
      <c r="B236" t="str">
        <f>IF(All_Tasks!B236="","",All_Tasks!B236)</f>
        <v/>
      </c>
      <c r="C236" t="str">
        <f>IF(All_Tasks!C236="","",All_Tasks!C236)</f>
        <v/>
      </c>
      <c r="D236" t="str">
        <f>IF(All_Tasks!D236="","",All_Tasks!D236)</f>
        <v/>
      </c>
      <c r="E236" t="str">
        <f>IF(All_Tasks!V236&lt;&gt;"",All_Tasks!V236,IF(All_Tasks!E236&lt;&gt;"",All_Tasks!E236,""))</f>
        <v/>
      </c>
      <c r="F236" t="str">
        <f>IF(All_Tasks!F236="","",All_Tasks!F236)</f>
        <v/>
      </c>
      <c r="G236" t="str">
        <f>IF(All_Tasks!G236="","",All_Tasks!G236)</f>
        <v/>
      </c>
      <c r="H236" s="231" t="str">
        <f>IF(All_Tasks!H236="","",All_Tasks!H236)</f>
        <v/>
      </c>
      <c r="I236" t="str">
        <f>IF(All_Tasks!I236="","",All_Tasks!I236)</f>
        <v/>
      </c>
      <c r="J236" t="str">
        <f>IF(All_Tasks!J236="","",All_Tasks!J236)</f>
        <v/>
      </c>
      <c r="K236" t="str">
        <f>IF(All_Tasks!K236="","",All_Tasks!K236)</f>
        <v/>
      </c>
      <c r="L236" s="231" t="str">
        <f>IF(All_Tasks!L236="","",All_Tasks!L236)</f>
        <v/>
      </c>
      <c r="M236" t="str">
        <f>IF(All_Tasks!M236="","",All_Tasks!M236)</f>
        <v/>
      </c>
      <c r="N236" t="str">
        <f>IF(All_Tasks!N236="","",All_Tasks!N236)</f>
        <v/>
      </c>
      <c r="O236" t="str">
        <f>IF(All_Tasks!O236="","",All_Tasks!O236)</f>
        <v/>
      </c>
      <c r="P236" s="181">
        <f>IF(All_Tasks!P236="",0,All_Tasks!P236)</f>
        <v>0</v>
      </c>
      <c r="Q236" s="181">
        <f>IF(All_Tasks!Q236="",0,All_Tasks!Q236)</f>
        <v>0</v>
      </c>
      <c r="R236" s="181">
        <f>IF(All_Tasks!R236="",0,All_Tasks!R236)</f>
        <v>0</v>
      </c>
      <c r="S236" s="181" t="str">
        <f>IF(All_Tasks!S236="","",All_Tasks!S236)</f>
        <v/>
      </c>
      <c r="T236" t="str">
        <f>IF(All_Tasks!T236="","",All_Tasks!T236)</f>
        <v/>
      </c>
      <c r="U236" t="str">
        <f>IF(All_Tasks!U236="","",All_Tasks!U236)</f>
        <v/>
      </c>
      <c r="V236">
        <f>IF(A236="",0,IFERROR(MATCH(A236,Scope_Labor_Rates!$A$6:$A$46,0)+5,0))</f>
        <v>0</v>
      </c>
      <c r="W236" s="178">
        <f>IF(V236&gt;0,INDEX(Scope_Labor_Rates!$C$6:$C$46,V236-5),0)</f>
        <v>0</v>
      </c>
      <c r="X236" s="178">
        <f>IF(V236&gt;0,INDEX(Scope_Labor_Rates!$C$6:$C$46,V236-5),0)</f>
        <v>0</v>
      </c>
      <c r="Y236" s="180">
        <f>IF(V236&gt;0,INDEX(Scope_Labor_Rates!$S$6:$S$46,V236-5),0)</f>
        <v>0</v>
      </c>
      <c r="Z236" s="180">
        <f>IF(V236&gt;0,INDEX(Scope_Labor_Rates!$R$6:$R$46,V236-5),1)</f>
        <v>1</v>
      </c>
      <c r="AA236" s="231">
        <f t="shared" si="27"/>
        <v>0</v>
      </c>
      <c r="AB236" t="str">
        <f t="shared" si="28"/>
        <v/>
      </c>
      <c r="AC236" s="178" t="str">
        <f t="shared" si="29"/>
        <v/>
      </c>
      <c r="AD236" s="181">
        <f t="shared" si="30"/>
        <v>0</v>
      </c>
      <c r="AE236" s="178">
        <f>IF(V236&gt;0,P236*INDEX(Scope_Labor_Rates!$E$6:$E$46,V236-5),0)</f>
        <v>0</v>
      </c>
      <c r="AF236" s="181">
        <f>IF(V236&gt;0,AE236*INDEX(Scope_Labor_Rates!$D$6:$D$46,V236-5)*AA236,0)</f>
        <v>0</v>
      </c>
      <c r="AG236" s="178">
        <f>IF(V236&gt;0,P236*INDEX(Scope_Labor_Rates!$G$6:$G$46,V236-5),0)</f>
        <v>0</v>
      </c>
      <c r="AH236" s="181">
        <f>IF(V236&gt;0,AG236*INDEX(Scope_Labor_Rates!$F$6:$F$46,V236-5)*AA236,0)</f>
        <v>0</v>
      </c>
      <c r="AI236" s="178">
        <f>IF(V236&gt;0,P236*INDEX(Scope_Labor_Rates!$I$6:$I$46,V236-5),0)</f>
        <v>0</v>
      </c>
      <c r="AJ236" s="181">
        <f>IF(V236&gt;0,AI236*INDEX(Scope_Labor_Rates!$H$6:$H$46,V236-5)*AA236,0)</f>
        <v>0</v>
      </c>
      <c r="AK236" s="178">
        <f>IF(V236&gt;0,P236*INDEX(Scope_Labor_Rates!$K$6:$K$46,V236-5),0)</f>
        <v>0</v>
      </c>
      <c r="AL236" s="181">
        <f>IF(V236&gt;0,AK236*INDEX(Scope_Labor_Rates!$J$6:$J$46,V236-5)*AA236,0)</f>
        <v>0</v>
      </c>
      <c r="AM236" s="178">
        <f>IF(V236&gt;0,P236*INDEX(Scope_Labor_Rates!$M$6:$M$46,V236-5),0)</f>
        <v>0</v>
      </c>
      <c r="AN236" s="178">
        <f>IF(V236&gt;0,AM236*INDEX(Scope_Labor_Rates!$L$6:$L$46,V236-5)*AA236,0)</f>
        <v>0</v>
      </c>
      <c r="AO236" s="178">
        <f>IF(V236&gt;0,P236*INDEX(Scope_Labor_Rates!$O$6:$O$46,V236-5)*AA236,0)</f>
        <v>0</v>
      </c>
      <c r="AP236" s="181">
        <f>IF(V236&gt;0,P236*INDEX(Scope_Labor_Rates!$Q$6:$Q$46,V236-5)*AA236,0)</f>
        <v>0</v>
      </c>
      <c r="AQ236" s="178">
        <f t="shared" si="31"/>
        <v>0</v>
      </c>
      <c r="AR236" s="178">
        <f t="shared" si="32"/>
        <v>0</v>
      </c>
      <c r="AS236" s="178">
        <f t="shared" si="33"/>
        <v>0</v>
      </c>
      <c r="AT236" s="178">
        <f t="shared" si="34"/>
        <v>0</v>
      </c>
      <c r="AU236">
        <f t="shared" si="35"/>
        <v>0</v>
      </c>
    </row>
    <row r="237" spans="1:47">
      <c r="A237" t="str">
        <f>IF(All_Tasks!A237="","",All_Tasks!A237)</f>
        <v/>
      </c>
      <c r="B237" t="str">
        <f>IF(All_Tasks!B237="","",All_Tasks!B237)</f>
        <v/>
      </c>
      <c r="C237" t="str">
        <f>IF(All_Tasks!C237="","",All_Tasks!C237)</f>
        <v/>
      </c>
      <c r="D237" t="str">
        <f>IF(All_Tasks!D237="","",All_Tasks!D237)</f>
        <v/>
      </c>
      <c r="E237" t="str">
        <f>IF(All_Tasks!V237&lt;&gt;"",All_Tasks!V237,IF(All_Tasks!E237&lt;&gt;"",All_Tasks!E237,""))</f>
        <v/>
      </c>
      <c r="F237" t="str">
        <f>IF(All_Tasks!F237="","",All_Tasks!F237)</f>
        <v/>
      </c>
      <c r="G237" t="str">
        <f>IF(All_Tasks!G237="","",All_Tasks!G237)</f>
        <v/>
      </c>
      <c r="H237" s="231" t="str">
        <f>IF(All_Tasks!H237="","",All_Tasks!H237)</f>
        <v/>
      </c>
      <c r="I237" t="str">
        <f>IF(All_Tasks!I237="","",All_Tasks!I237)</f>
        <v/>
      </c>
      <c r="J237" t="str">
        <f>IF(All_Tasks!J237="","",All_Tasks!J237)</f>
        <v/>
      </c>
      <c r="K237" t="str">
        <f>IF(All_Tasks!K237="","",All_Tasks!K237)</f>
        <v/>
      </c>
      <c r="L237" s="231" t="str">
        <f>IF(All_Tasks!L237="","",All_Tasks!L237)</f>
        <v/>
      </c>
      <c r="M237" t="str">
        <f>IF(All_Tasks!M237="","",All_Tasks!M237)</f>
        <v/>
      </c>
      <c r="N237" t="str">
        <f>IF(All_Tasks!N237="","",All_Tasks!N237)</f>
        <v/>
      </c>
      <c r="O237" t="str">
        <f>IF(All_Tasks!O237="","",All_Tasks!O237)</f>
        <v/>
      </c>
      <c r="P237" s="181">
        <f>IF(All_Tasks!P237="",0,All_Tasks!P237)</f>
        <v>0</v>
      </c>
      <c r="Q237" s="181">
        <f>IF(All_Tasks!Q237="",0,All_Tasks!Q237)</f>
        <v>0</v>
      </c>
      <c r="R237" s="181">
        <f>IF(All_Tasks!R237="",0,All_Tasks!R237)</f>
        <v>0</v>
      </c>
      <c r="S237" s="181" t="str">
        <f>IF(All_Tasks!S237="","",All_Tasks!S237)</f>
        <v/>
      </c>
      <c r="T237" t="str">
        <f>IF(All_Tasks!T237="","",All_Tasks!T237)</f>
        <v/>
      </c>
      <c r="U237" t="str">
        <f>IF(All_Tasks!U237="","",All_Tasks!U237)</f>
        <v/>
      </c>
      <c r="V237">
        <f>IF(A237="",0,IFERROR(MATCH(A237,Scope_Labor_Rates!$A$6:$A$46,0)+5,0))</f>
        <v>0</v>
      </c>
      <c r="W237" s="178">
        <f>IF(V237&gt;0,INDEX(Scope_Labor_Rates!$C$6:$C$46,V237-5),0)</f>
        <v>0</v>
      </c>
      <c r="X237" s="178">
        <f>IF(V237&gt;0,INDEX(Scope_Labor_Rates!$C$6:$C$46,V237-5),0)</f>
        <v>0</v>
      </c>
      <c r="Y237" s="180">
        <f>IF(V237&gt;0,INDEX(Scope_Labor_Rates!$S$6:$S$46,V237-5),0)</f>
        <v>0</v>
      </c>
      <c r="Z237" s="180">
        <f>IF(V237&gt;0,INDEX(Scope_Labor_Rates!$R$6:$R$46,V237-5),1)</f>
        <v>1</v>
      </c>
      <c r="AA237" s="231">
        <f t="shared" si="27"/>
        <v>0</v>
      </c>
      <c r="AB237" t="str">
        <f t="shared" si="28"/>
        <v/>
      </c>
      <c r="AC237" s="178" t="str">
        <f t="shared" si="29"/>
        <v/>
      </c>
      <c r="AD237" s="181">
        <f t="shared" si="30"/>
        <v>0</v>
      </c>
      <c r="AE237" s="178">
        <f>IF(V237&gt;0,P237*INDEX(Scope_Labor_Rates!$E$6:$E$46,V237-5),0)</f>
        <v>0</v>
      </c>
      <c r="AF237" s="181">
        <f>IF(V237&gt;0,AE237*INDEX(Scope_Labor_Rates!$D$6:$D$46,V237-5)*AA237,0)</f>
        <v>0</v>
      </c>
      <c r="AG237" s="178">
        <f>IF(V237&gt;0,P237*INDEX(Scope_Labor_Rates!$G$6:$G$46,V237-5),0)</f>
        <v>0</v>
      </c>
      <c r="AH237" s="181">
        <f>IF(V237&gt;0,AG237*INDEX(Scope_Labor_Rates!$F$6:$F$46,V237-5)*AA237,0)</f>
        <v>0</v>
      </c>
      <c r="AI237" s="178">
        <f>IF(V237&gt;0,P237*INDEX(Scope_Labor_Rates!$I$6:$I$46,V237-5),0)</f>
        <v>0</v>
      </c>
      <c r="AJ237" s="181">
        <f>IF(V237&gt;0,AI237*INDEX(Scope_Labor_Rates!$H$6:$H$46,V237-5)*AA237,0)</f>
        <v>0</v>
      </c>
      <c r="AK237" s="178">
        <f>IF(V237&gt;0,P237*INDEX(Scope_Labor_Rates!$K$6:$K$46,V237-5),0)</f>
        <v>0</v>
      </c>
      <c r="AL237" s="181">
        <f>IF(V237&gt;0,AK237*INDEX(Scope_Labor_Rates!$J$6:$J$46,V237-5)*AA237,0)</f>
        <v>0</v>
      </c>
      <c r="AM237" s="178">
        <f>IF(V237&gt;0,P237*INDEX(Scope_Labor_Rates!$M$6:$M$46,V237-5),0)</f>
        <v>0</v>
      </c>
      <c r="AN237" s="178">
        <f>IF(V237&gt;0,AM237*INDEX(Scope_Labor_Rates!$L$6:$L$46,V237-5)*AA237,0)</f>
        <v>0</v>
      </c>
      <c r="AO237" s="178">
        <f>IF(V237&gt;0,P237*INDEX(Scope_Labor_Rates!$O$6:$O$46,V237-5)*AA237,0)</f>
        <v>0</v>
      </c>
      <c r="AP237" s="181">
        <f>IF(V237&gt;0,P237*INDEX(Scope_Labor_Rates!$Q$6:$Q$46,V237-5)*AA237,0)</f>
        <v>0</v>
      </c>
      <c r="AQ237" s="178">
        <f t="shared" si="31"/>
        <v>0</v>
      </c>
      <c r="AR237" s="178">
        <f t="shared" si="32"/>
        <v>0</v>
      </c>
      <c r="AS237" s="178">
        <f t="shared" si="33"/>
        <v>0</v>
      </c>
      <c r="AT237" s="178">
        <f t="shared" si="34"/>
        <v>0</v>
      </c>
      <c r="AU237">
        <f t="shared" si="35"/>
        <v>0</v>
      </c>
    </row>
    <row r="238" spans="1:47">
      <c r="A238" t="str">
        <f>IF(All_Tasks!A238="","",All_Tasks!A238)</f>
        <v/>
      </c>
      <c r="B238" t="str">
        <f>IF(All_Tasks!B238="","",All_Tasks!B238)</f>
        <v/>
      </c>
      <c r="C238" t="str">
        <f>IF(All_Tasks!C238="","",All_Tasks!C238)</f>
        <v/>
      </c>
      <c r="D238" t="str">
        <f>IF(All_Tasks!D238="","",All_Tasks!D238)</f>
        <v/>
      </c>
      <c r="E238" t="str">
        <f>IF(All_Tasks!V238&lt;&gt;"",All_Tasks!V238,IF(All_Tasks!E238&lt;&gt;"",All_Tasks!E238,""))</f>
        <v/>
      </c>
      <c r="F238" t="str">
        <f>IF(All_Tasks!F238="","",All_Tasks!F238)</f>
        <v/>
      </c>
      <c r="G238" t="str">
        <f>IF(All_Tasks!G238="","",All_Tasks!G238)</f>
        <v/>
      </c>
      <c r="H238" s="231" t="str">
        <f>IF(All_Tasks!H238="","",All_Tasks!H238)</f>
        <v/>
      </c>
      <c r="I238" t="str">
        <f>IF(All_Tasks!I238="","",All_Tasks!I238)</f>
        <v/>
      </c>
      <c r="J238" t="str">
        <f>IF(All_Tasks!J238="","",All_Tasks!J238)</f>
        <v/>
      </c>
      <c r="K238" t="str">
        <f>IF(All_Tasks!K238="","",All_Tasks!K238)</f>
        <v/>
      </c>
      <c r="L238" s="231" t="str">
        <f>IF(All_Tasks!L238="","",All_Tasks!L238)</f>
        <v/>
      </c>
      <c r="M238" t="str">
        <f>IF(All_Tasks!M238="","",All_Tasks!M238)</f>
        <v/>
      </c>
      <c r="N238" t="str">
        <f>IF(All_Tasks!N238="","",All_Tasks!N238)</f>
        <v/>
      </c>
      <c r="O238" t="str">
        <f>IF(All_Tasks!O238="","",All_Tasks!O238)</f>
        <v/>
      </c>
      <c r="P238" s="181">
        <f>IF(All_Tasks!P238="",0,All_Tasks!P238)</f>
        <v>0</v>
      </c>
      <c r="Q238" s="181">
        <f>IF(All_Tasks!Q238="",0,All_Tasks!Q238)</f>
        <v>0</v>
      </c>
      <c r="R238" s="181">
        <f>IF(All_Tasks!R238="",0,All_Tasks!R238)</f>
        <v>0</v>
      </c>
      <c r="S238" s="181" t="str">
        <f>IF(All_Tasks!S238="","",All_Tasks!S238)</f>
        <v/>
      </c>
      <c r="T238" t="str">
        <f>IF(All_Tasks!T238="","",All_Tasks!T238)</f>
        <v/>
      </c>
      <c r="U238" t="str">
        <f>IF(All_Tasks!U238="","",All_Tasks!U238)</f>
        <v/>
      </c>
      <c r="V238">
        <f>IF(A238="",0,IFERROR(MATCH(A238,Scope_Labor_Rates!$A$6:$A$46,0)+5,0))</f>
        <v>0</v>
      </c>
      <c r="W238" s="178">
        <f>IF(V238&gt;0,INDEX(Scope_Labor_Rates!$C$6:$C$46,V238-5),0)</f>
        <v>0</v>
      </c>
      <c r="X238" s="178">
        <f>IF(V238&gt;0,INDEX(Scope_Labor_Rates!$C$6:$C$46,V238-5),0)</f>
        <v>0</v>
      </c>
      <c r="Y238" s="180">
        <f>IF(V238&gt;0,INDEX(Scope_Labor_Rates!$S$6:$S$46,V238-5),0)</f>
        <v>0</v>
      </c>
      <c r="Z238" s="180">
        <f>IF(V238&gt;0,INDEX(Scope_Labor_Rates!$R$6:$R$46,V238-5),1)</f>
        <v>1</v>
      </c>
      <c r="AA238" s="231">
        <f t="shared" si="27"/>
        <v>0</v>
      </c>
      <c r="AB238" t="str">
        <f t="shared" si="28"/>
        <v/>
      </c>
      <c r="AC238" s="178" t="str">
        <f t="shared" si="29"/>
        <v/>
      </c>
      <c r="AD238" s="181">
        <f t="shared" si="30"/>
        <v>0</v>
      </c>
      <c r="AE238" s="178">
        <f>IF(V238&gt;0,P238*INDEX(Scope_Labor_Rates!$E$6:$E$46,V238-5),0)</f>
        <v>0</v>
      </c>
      <c r="AF238" s="181">
        <f>IF(V238&gt;0,AE238*INDEX(Scope_Labor_Rates!$D$6:$D$46,V238-5)*AA238,0)</f>
        <v>0</v>
      </c>
      <c r="AG238" s="178">
        <f>IF(V238&gt;0,P238*INDEX(Scope_Labor_Rates!$G$6:$G$46,V238-5),0)</f>
        <v>0</v>
      </c>
      <c r="AH238" s="181">
        <f>IF(V238&gt;0,AG238*INDEX(Scope_Labor_Rates!$F$6:$F$46,V238-5)*AA238,0)</f>
        <v>0</v>
      </c>
      <c r="AI238" s="178">
        <f>IF(V238&gt;0,P238*INDEX(Scope_Labor_Rates!$I$6:$I$46,V238-5),0)</f>
        <v>0</v>
      </c>
      <c r="AJ238" s="181">
        <f>IF(V238&gt;0,AI238*INDEX(Scope_Labor_Rates!$H$6:$H$46,V238-5)*AA238,0)</f>
        <v>0</v>
      </c>
      <c r="AK238" s="178">
        <f>IF(V238&gt;0,P238*INDEX(Scope_Labor_Rates!$K$6:$K$46,V238-5),0)</f>
        <v>0</v>
      </c>
      <c r="AL238" s="181">
        <f>IF(V238&gt;0,AK238*INDEX(Scope_Labor_Rates!$J$6:$J$46,V238-5)*AA238,0)</f>
        <v>0</v>
      </c>
      <c r="AM238" s="178">
        <f>IF(V238&gt;0,P238*INDEX(Scope_Labor_Rates!$M$6:$M$46,V238-5),0)</f>
        <v>0</v>
      </c>
      <c r="AN238" s="178">
        <f>IF(V238&gt;0,AM238*INDEX(Scope_Labor_Rates!$L$6:$L$46,V238-5)*AA238,0)</f>
        <v>0</v>
      </c>
      <c r="AO238" s="178">
        <f>IF(V238&gt;0,P238*INDEX(Scope_Labor_Rates!$O$6:$O$46,V238-5)*AA238,0)</f>
        <v>0</v>
      </c>
      <c r="AP238" s="181">
        <f>IF(V238&gt;0,P238*INDEX(Scope_Labor_Rates!$Q$6:$Q$46,V238-5)*AA238,0)</f>
        <v>0</v>
      </c>
      <c r="AQ238" s="178">
        <f t="shared" si="31"/>
        <v>0</v>
      </c>
      <c r="AR238" s="178">
        <f t="shared" si="32"/>
        <v>0</v>
      </c>
      <c r="AS238" s="178">
        <f t="shared" si="33"/>
        <v>0</v>
      </c>
      <c r="AT238" s="178">
        <f t="shared" si="34"/>
        <v>0</v>
      </c>
      <c r="AU238">
        <f t="shared" si="35"/>
        <v>0</v>
      </c>
    </row>
    <row r="239" spans="1:47">
      <c r="A239" t="str">
        <f>IF(All_Tasks!A239="","",All_Tasks!A239)</f>
        <v/>
      </c>
      <c r="B239" t="str">
        <f>IF(All_Tasks!B239="","",All_Tasks!B239)</f>
        <v/>
      </c>
      <c r="C239" t="str">
        <f>IF(All_Tasks!C239="","",All_Tasks!C239)</f>
        <v/>
      </c>
      <c r="D239" t="str">
        <f>IF(All_Tasks!D239="","",All_Tasks!D239)</f>
        <v/>
      </c>
      <c r="E239" t="str">
        <f>IF(All_Tasks!V239&lt;&gt;"",All_Tasks!V239,IF(All_Tasks!E239&lt;&gt;"",All_Tasks!E239,""))</f>
        <v/>
      </c>
      <c r="F239" t="str">
        <f>IF(All_Tasks!F239="","",All_Tasks!F239)</f>
        <v/>
      </c>
      <c r="G239" t="str">
        <f>IF(All_Tasks!G239="","",All_Tasks!G239)</f>
        <v/>
      </c>
      <c r="H239" s="231" t="str">
        <f>IF(All_Tasks!H239="","",All_Tasks!H239)</f>
        <v/>
      </c>
      <c r="I239" t="str">
        <f>IF(All_Tasks!I239="","",All_Tasks!I239)</f>
        <v/>
      </c>
      <c r="J239" t="str">
        <f>IF(All_Tasks!J239="","",All_Tasks!J239)</f>
        <v/>
      </c>
      <c r="K239" t="str">
        <f>IF(All_Tasks!K239="","",All_Tasks!K239)</f>
        <v/>
      </c>
      <c r="L239" s="231" t="str">
        <f>IF(All_Tasks!L239="","",All_Tasks!L239)</f>
        <v/>
      </c>
      <c r="M239" t="str">
        <f>IF(All_Tasks!M239="","",All_Tasks!M239)</f>
        <v/>
      </c>
      <c r="N239" t="str">
        <f>IF(All_Tasks!N239="","",All_Tasks!N239)</f>
        <v/>
      </c>
      <c r="O239" t="str">
        <f>IF(All_Tasks!O239="","",All_Tasks!O239)</f>
        <v/>
      </c>
      <c r="P239" s="181">
        <f>IF(All_Tasks!P239="",0,All_Tasks!P239)</f>
        <v>0</v>
      </c>
      <c r="Q239" s="181">
        <f>IF(All_Tasks!Q239="",0,All_Tasks!Q239)</f>
        <v>0</v>
      </c>
      <c r="R239" s="181">
        <f>IF(All_Tasks!R239="",0,All_Tasks!R239)</f>
        <v>0</v>
      </c>
      <c r="S239" s="181" t="str">
        <f>IF(All_Tasks!S239="","",All_Tasks!S239)</f>
        <v/>
      </c>
      <c r="T239" t="str">
        <f>IF(All_Tasks!T239="","",All_Tasks!T239)</f>
        <v/>
      </c>
      <c r="U239" t="str">
        <f>IF(All_Tasks!U239="","",All_Tasks!U239)</f>
        <v/>
      </c>
      <c r="V239">
        <f>IF(A239="",0,IFERROR(MATCH(A239,Scope_Labor_Rates!$A$6:$A$46,0)+5,0))</f>
        <v>0</v>
      </c>
      <c r="W239" s="178">
        <f>IF(V239&gt;0,INDEX(Scope_Labor_Rates!$C$6:$C$46,V239-5),0)</f>
        <v>0</v>
      </c>
      <c r="X239" s="178">
        <f>IF(V239&gt;0,INDEX(Scope_Labor_Rates!$C$6:$C$46,V239-5),0)</f>
        <v>0</v>
      </c>
      <c r="Y239" s="180">
        <f>IF(V239&gt;0,INDEX(Scope_Labor_Rates!$S$6:$S$46,V239-5),0)</f>
        <v>0</v>
      </c>
      <c r="Z239" s="180">
        <f>IF(V239&gt;0,INDEX(Scope_Labor_Rates!$R$6:$R$46,V239-5),1)</f>
        <v>1</v>
      </c>
      <c r="AA239" s="231">
        <f t="shared" si="27"/>
        <v>0</v>
      </c>
      <c r="AB239" t="str">
        <f t="shared" si="28"/>
        <v/>
      </c>
      <c r="AC239" s="178" t="str">
        <f t="shared" si="29"/>
        <v/>
      </c>
      <c r="AD239" s="181">
        <f t="shared" si="30"/>
        <v>0</v>
      </c>
      <c r="AE239" s="178">
        <f>IF(V239&gt;0,P239*INDEX(Scope_Labor_Rates!$E$6:$E$46,V239-5),0)</f>
        <v>0</v>
      </c>
      <c r="AF239" s="181">
        <f>IF(V239&gt;0,AE239*INDEX(Scope_Labor_Rates!$D$6:$D$46,V239-5)*AA239,0)</f>
        <v>0</v>
      </c>
      <c r="AG239" s="178">
        <f>IF(V239&gt;0,P239*INDEX(Scope_Labor_Rates!$G$6:$G$46,V239-5),0)</f>
        <v>0</v>
      </c>
      <c r="AH239" s="181">
        <f>IF(V239&gt;0,AG239*INDEX(Scope_Labor_Rates!$F$6:$F$46,V239-5)*AA239,0)</f>
        <v>0</v>
      </c>
      <c r="AI239" s="178">
        <f>IF(V239&gt;0,P239*INDEX(Scope_Labor_Rates!$I$6:$I$46,V239-5),0)</f>
        <v>0</v>
      </c>
      <c r="AJ239" s="181">
        <f>IF(V239&gt;0,AI239*INDEX(Scope_Labor_Rates!$H$6:$H$46,V239-5)*AA239,0)</f>
        <v>0</v>
      </c>
      <c r="AK239" s="178">
        <f>IF(V239&gt;0,P239*INDEX(Scope_Labor_Rates!$K$6:$K$46,V239-5),0)</f>
        <v>0</v>
      </c>
      <c r="AL239" s="181">
        <f>IF(V239&gt;0,AK239*INDEX(Scope_Labor_Rates!$J$6:$J$46,V239-5)*AA239,0)</f>
        <v>0</v>
      </c>
      <c r="AM239" s="178">
        <f>IF(V239&gt;0,P239*INDEX(Scope_Labor_Rates!$M$6:$M$46,V239-5),0)</f>
        <v>0</v>
      </c>
      <c r="AN239" s="178">
        <f>IF(V239&gt;0,AM239*INDEX(Scope_Labor_Rates!$L$6:$L$46,V239-5)*AA239,0)</f>
        <v>0</v>
      </c>
      <c r="AO239" s="178">
        <f>IF(V239&gt;0,P239*INDEX(Scope_Labor_Rates!$O$6:$O$46,V239-5)*AA239,0)</f>
        <v>0</v>
      </c>
      <c r="AP239" s="181">
        <f>IF(V239&gt;0,P239*INDEX(Scope_Labor_Rates!$Q$6:$Q$46,V239-5)*AA239,0)</f>
        <v>0</v>
      </c>
      <c r="AQ239" s="178">
        <f t="shared" si="31"/>
        <v>0</v>
      </c>
      <c r="AR239" s="178">
        <f t="shared" si="32"/>
        <v>0</v>
      </c>
      <c r="AS239" s="178">
        <f t="shared" si="33"/>
        <v>0</v>
      </c>
      <c r="AT239" s="178">
        <f t="shared" si="34"/>
        <v>0</v>
      </c>
      <c r="AU239">
        <f t="shared" si="35"/>
        <v>0</v>
      </c>
    </row>
    <row r="240" spans="1:47">
      <c r="A240" t="str">
        <f>IF(All_Tasks!A240="","",All_Tasks!A240)</f>
        <v/>
      </c>
      <c r="B240" t="str">
        <f>IF(All_Tasks!B240="","",All_Tasks!B240)</f>
        <v/>
      </c>
      <c r="C240" t="str">
        <f>IF(All_Tasks!C240="","",All_Tasks!C240)</f>
        <v/>
      </c>
      <c r="D240" t="str">
        <f>IF(All_Tasks!D240="","",All_Tasks!D240)</f>
        <v/>
      </c>
      <c r="E240" t="str">
        <f>IF(All_Tasks!V240&lt;&gt;"",All_Tasks!V240,IF(All_Tasks!E240&lt;&gt;"",All_Tasks!E240,""))</f>
        <v/>
      </c>
      <c r="F240" t="str">
        <f>IF(All_Tasks!F240="","",All_Tasks!F240)</f>
        <v/>
      </c>
      <c r="G240" t="str">
        <f>IF(All_Tasks!G240="","",All_Tasks!G240)</f>
        <v/>
      </c>
      <c r="H240" s="231" t="str">
        <f>IF(All_Tasks!H240="","",All_Tasks!H240)</f>
        <v/>
      </c>
      <c r="I240" t="str">
        <f>IF(All_Tasks!I240="","",All_Tasks!I240)</f>
        <v/>
      </c>
      <c r="J240" t="str">
        <f>IF(All_Tasks!J240="","",All_Tasks!J240)</f>
        <v/>
      </c>
      <c r="K240" t="str">
        <f>IF(All_Tasks!K240="","",All_Tasks!K240)</f>
        <v/>
      </c>
      <c r="L240" s="231" t="str">
        <f>IF(All_Tasks!L240="","",All_Tasks!L240)</f>
        <v/>
      </c>
      <c r="M240" t="str">
        <f>IF(All_Tasks!M240="","",All_Tasks!M240)</f>
        <v/>
      </c>
      <c r="N240" t="str">
        <f>IF(All_Tasks!N240="","",All_Tasks!N240)</f>
        <v/>
      </c>
      <c r="O240" t="str">
        <f>IF(All_Tasks!O240="","",All_Tasks!O240)</f>
        <v/>
      </c>
      <c r="P240" s="181">
        <f>IF(All_Tasks!P240="",0,All_Tasks!P240)</f>
        <v>0</v>
      </c>
      <c r="Q240" s="181">
        <f>IF(All_Tasks!Q240="",0,All_Tasks!Q240)</f>
        <v>0</v>
      </c>
      <c r="R240" s="181">
        <f>IF(All_Tasks!R240="",0,All_Tasks!R240)</f>
        <v>0</v>
      </c>
      <c r="S240" s="181" t="str">
        <f>IF(All_Tasks!S240="","",All_Tasks!S240)</f>
        <v/>
      </c>
      <c r="T240" t="str">
        <f>IF(All_Tasks!T240="","",All_Tasks!T240)</f>
        <v/>
      </c>
      <c r="U240" t="str">
        <f>IF(All_Tasks!U240="","",All_Tasks!U240)</f>
        <v/>
      </c>
      <c r="V240">
        <f>IF(A240="",0,IFERROR(MATCH(A240,Scope_Labor_Rates!$A$6:$A$46,0)+5,0))</f>
        <v>0</v>
      </c>
      <c r="W240" s="178">
        <f>IF(V240&gt;0,INDEX(Scope_Labor_Rates!$C$6:$C$46,V240-5),0)</f>
        <v>0</v>
      </c>
      <c r="X240" s="178">
        <f>IF(V240&gt;0,INDEX(Scope_Labor_Rates!$C$6:$C$46,V240-5),0)</f>
        <v>0</v>
      </c>
      <c r="Y240" s="180">
        <f>IF(V240&gt;0,INDEX(Scope_Labor_Rates!$S$6:$S$46,V240-5),0)</f>
        <v>0</v>
      </c>
      <c r="Z240" s="180">
        <f>IF(V240&gt;0,INDEX(Scope_Labor_Rates!$R$6:$R$46,V240-5),1)</f>
        <v>1</v>
      </c>
      <c r="AA240" s="231">
        <f t="shared" si="27"/>
        <v>0</v>
      </c>
      <c r="AB240" t="str">
        <f t="shared" si="28"/>
        <v/>
      </c>
      <c r="AC240" s="178" t="str">
        <f t="shared" si="29"/>
        <v/>
      </c>
      <c r="AD240" s="181">
        <f t="shared" si="30"/>
        <v>0</v>
      </c>
      <c r="AE240" s="178">
        <f>IF(V240&gt;0,P240*INDEX(Scope_Labor_Rates!$E$6:$E$46,V240-5),0)</f>
        <v>0</v>
      </c>
      <c r="AF240" s="181">
        <f>IF(V240&gt;0,AE240*INDEX(Scope_Labor_Rates!$D$6:$D$46,V240-5)*AA240,0)</f>
        <v>0</v>
      </c>
      <c r="AG240" s="178">
        <f>IF(V240&gt;0,P240*INDEX(Scope_Labor_Rates!$G$6:$G$46,V240-5),0)</f>
        <v>0</v>
      </c>
      <c r="AH240" s="181">
        <f>IF(V240&gt;0,AG240*INDEX(Scope_Labor_Rates!$F$6:$F$46,V240-5)*AA240,0)</f>
        <v>0</v>
      </c>
      <c r="AI240" s="178">
        <f>IF(V240&gt;0,P240*INDEX(Scope_Labor_Rates!$I$6:$I$46,V240-5),0)</f>
        <v>0</v>
      </c>
      <c r="AJ240" s="181">
        <f>IF(V240&gt;0,AI240*INDEX(Scope_Labor_Rates!$H$6:$H$46,V240-5)*AA240,0)</f>
        <v>0</v>
      </c>
      <c r="AK240" s="178">
        <f>IF(V240&gt;0,P240*INDEX(Scope_Labor_Rates!$K$6:$K$46,V240-5),0)</f>
        <v>0</v>
      </c>
      <c r="AL240" s="181">
        <f>IF(V240&gt;0,AK240*INDEX(Scope_Labor_Rates!$J$6:$J$46,V240-5)*AA240,0)</f>
        <v>0</v>
      </c>
      <c r="AM240" s="178">
        <f>IF(V240&gt;0,P240*INDEX(Scope_Labor_Rates!$M$6:$M$46,V240-5),0)</f>
        <v>0</v>
      </c>
      <c r="AN240" s="178">
        <f>IF(V240&gt;0,AM240*INDEX(Scope_Labor_Rates!$L$6:$L$46,V240-5)*AA240,0)</f>
        <v>0</v>
      </c>
      <c r="AO240" s="178">
        <f>IF(V240&gt;0,P240*INDEX(Scope_Labor_Rates!$O$6:$O$46,V240-5)*AA240,0)</f>
        <v>0</v>
      </c>
      <c r="AP240" s="181">
        <f>IF(V240&gt;0,P240*INDEX(Scope_Labor_Rates!$Q$6:$Q$46,V240-5)*AA240,0)</f>
        <v>0</v>
      </c>
      <c r="AQ240" s="178">
        <f t="shared" si="31"/>
        <v>0</v>
      </c>
      <c r="AR240" s="178">
        <f t="shared" si="32"/>
        <v>0</v>
      </c>
      <c r="AS240" s="178">
        <f t="shared" si="33"/>
        <v>0</v>
      </c>
      <c r="AT240" s="178">
        <f t="shared" si="34"/>
        <v>0</v>
      </c>
      <c r="AU240">
        <f t="shared" si="35"/>
        <v>0</v>
      </c>
    </row>
    <row r="241" spans="1:47">
      <c r="A241" t="str">
        <f>IF(All_Tasks!A241="","",All_Tasks!A241)</f>
        <v/>
      </c>
      <c r="B241" t="str">
        <f>IF(All_Tasks!B241="","",All_Tasks!B241)</f>
        <v/>
      </c>
      <c r="C241" t="str">
        <f>IF(All_Tasks!C241="","",All_Tasks!C241)</f>
        <v/>
      </c>
      <c r="D241" t="str">
        <f>IF(All_Tasks!D241="","",All_Tasks!D241)</f>
        <v/>
      </c>
      <c r="E241" t="str">
        <f>IF(All_Tasks!V241&lt;&gt;"",All_Tasks!V241,IF(All_Tasks!E241&lt;&gt;"",All_Tasks!E241,""))</f>
        <v/>
      </c>
      <c r="F241" t="str">
        <f>IF(All_Tasks!F241="","",All_Tasks!F241)</f>
        <v/>
      </c>
      <c r="G241" t="str">
        <f>IF(All_Tasks!G241="","",All_Tasks!G241)</f>
        <v/>
      </c>
      <c r="H241" s="231" t="str">
        <f>IF(All_Tasks!H241="","",All_Tasks!H241)</f>
        <v/>
      </c>
      <c r="I241" t="str">
        <f>IF(All_Tasks!I241="","",All_Tasks!I241)</f>
        <v/>
      </c>
      <c r="J241" t="str">
        <f>IF(All_Tasks!J241="","",All_Tasks!J241)</f>
        <v/>
      </c>
      <c r="K241" t="str">
        <f>IF(All_Tasks!K241="","",All_Tasks!K241)</f>
        <v/>
      </c>
      <c r="L241" s="231" t="str">
        <f>IF(All_Tasks!L241="","",All_Tasks!L241)</f>
        <v/>
      </c>
      <c r="M241" t="str">
        <f>IF(All_Tasks!M241="","",All_Tasks!M241)</f>
        <v/>
      </c>
      <c r="N241" t="str">
        <f>IF(All_Tasks!N241="","",All_Tasks!N241)</f>
        <v/>
      </c>
      <c r="O241" t="str">
        <f>IF(All_Tasks!O241="","",All_Tasks!O241)</f>
        <v/>
      </c>
      <c r="P241" s="181">
        <f>IF(All_Tasks!P241="",0,All_Tasks!P241)</f>
        <v>0</v>
      </c>
      <c r="Q241" s="181">
        <f>IF(All_Tasks!Q241="",0,All_Tasks!Q241)</f>
        <v>0</v>
      </c>
      <c r="R241" s="181">
        <f>IF(All_Tasks!R241="",0,All_Tasks!R241)</f>
        <v>0</v>
      </c>
      <c r="S241" s="181" t="str">
        <f>IF(All_Tasks!S241="","",All_Tasks!S241)</f>
        <v/>
      </c>
      <c r="T241" t="str">
        <f>IF(All_Tasks!T241="","",All_Tasks!T241)</f>
        <v/>
      </c>
      <c r="U241" t="str">
        <f>IF(All_Tasks!U241="","",All_Tasks!U241)</f>
        <v/>
      </c>
      <c r="V241">
        <f>IF(A241="",0,IFERROR(MATCH(A241,Scope_Labor_Rates!$A$6:$A$46,0)+5,0))</f>
        <v>0</v>
      </c>
      <c r="W241" s="178">
        <f>IF(V241&gt;0,INDEX(Scope_Labor_Rates!$C$6:$C$46,V241-5),0)</f>
        <v>0</v>
      </c>
      <c r="X241" s="178">
        <f>IF(V241&gt;0,INDEX(Scope_Labor_Rates!$C$6:$C$46,V241-5),0)</f>
        <v>0</v>
      </c>
      <c r="Y241" s="180">
        <f>IF(V241&gt;0,INDEX(Scope_Labor_Rates!$S$6:$S$46,V241-5),0)</f>
        <v>0</v>
      </c>
      <c r="Z241" s="180">
        <f>IF(V241&gt;0,INDEX(Scope_Labor_Rates!$R$6:$R$46,V241-5),1)</f>
        <v>1</v>
      </c>
      <c r="AA241" s="231">
        <f t="shared" si="27"/>
        <v>0</v>
      </c>
      <c r="AB241" t="str">
        <f t="shared" si="28"/>
        <v/>
      </c>
      <c r="AC241" s="178" t="str">
        <f t="shared" si="29"/>
        <v/>
      </c>
      <c r="AD241" s="181">
        <f t="shared" si="30"/>
        <v>0</v>
      </c>
      <c r="AE241" s="178">
        <f>IF(V241&gt;0,P241*INDEX(Scope_Labor_Rates!$E$6:$E$46,V241-5),0)</f>
        <v>0</v>
      </c>
      <c r="AF241" s="181">
        <f>IF(V241&gt;0,AE241*INDEX(Scope_Labor_Rates!$D$6:$D$46,V241-5)*AA241,0)</f>
        <v>0</v>
      </c>
      <c r="AG241" s="178">
        <f>IF(V241&gt;0,P241*INDEX(Scope_Labor_Rates!$G$6:$G$46,V241-5),0)</f>
        <v>0</v>
      </c>
      <c r="AH241" s="181">
        <f>IF(V241&gt;0,AG241*INDEX(Scope_Labor_Rates!$F$6:$F$46,V241-5)*AA241,0)</f>
        <v>0</v>
      </c>
      <c r="AI241" s="178">
        <f>IF(V241&gt;0,P241*INDEX(Scope_Labor_Rates!$I$6:$I$46,V241-5),0)</f>
        <v>0</v>
      </c>
      <c r="AJ241" s="181">
        <f>IF(V241&gt;0,AI241*INDEX(Scope_Labor_Rates!$H$6:$H$46,V241-5)*AA241,0)</f>
        <v>0</v>
      </c>
      <c r="AK241" s="178">
        <f>IF(V241&gt;0,P241*INDEX(Scope_Labor_Rates!$K$6:$K$46,V241-5),0)</f>
        <v>0</v>
      </c>
      <c r="AL241" s="181">
        <f>IF(V241&gt;0,AK241*INDEX(Scope_Labor_Rates!$J$6:$J$46,V241-5)*AA241,0)</f>
        <v>0</v>
      </c>
      <c r="AM241" s="178">
        <f>IF(V241&gt;0,P241*INDEX(Scope_Labor_Rates!$M$6:$M$46,V241-5),0)</f>
        <v>0</v>
      </c>
      <c r="AN241" s="178">
        <f>IF(V241&gt;0,AM241*INDEX(Scope_Labor_Rates!$L$6:$L$46,V241-5)*AA241,0)</f>
        <v>0</v>
      </c>
      <c r="AO241" s="178">
        <f>IF(V241&gt;0,P241*INDEX(Scope_Labor_Rates!$O$6:$O$46,V241-5)*AA241,0)</f>
        <v>0</v>
      </c>
      <c r="AP241" s="181">
        <f>IF(V241&gt;0,P241*INDEX(Scope_Labor_Rates!$Q$6:$Q$46,V241-5)*AA241,0)</f>
        <v>0</v>
      </c>
      <c r="AQ241" s="178">
        <f t="shared" si="31"/>
        <v>0</v>
      </c>
      <c r="AR241" s="178">
        <f t="shared" si="32"/>
        <v>0</v>
      </c>
      <c r="AS241" s="178">
        <f t="shared" si="33"/>
        <v>0</v>
      </c>
      <c r="AT241" s="178">
        <f t="shared" si="34"/>
        <v>0</v>
      </c>
      <c r="AU241">
        <f t="shared" si="35"/>
        <v>0</v>
      </c>
    </row>
    <row r="242" spans="1:47">
      <c r="A242" t="str">
        <f>IF(All_Tasks!A242="","",All_Tasks!A242)</f>
        <v/>
      </c>
      <c r="B242" t="str">
        <f>IF(All_Tasks!B242="","",All_Tasks!B242)</f>
        <v/>
      </c>
      <c r="C242" t="str">
        <f>IF(All_Tasks!C242="","",All_Tasks!C242)</f>
        <v/>
      </c>
      <c r="D242" t="str">
        <f>IF(All_Tasks!D242="","",All_Tasks!D242)</f>
        <v/>
      </c>
      <c r="E242" t="str">
        <f>IF(All_Tasks!V242&lt;&gt;"",All_Tasks!V242,IF(All_Tasks!E242&lt;&gt;"",All_Tasks!E242,""))</f>
        <v/>
      </c>
      <c r="F242" t="str">
        <f>IF(All_Tasks!F242="","",All_Tasks!F242)</f>
        <v/>
      </c>
      <c r="G242" t="str">
        <f>IF(All_Tasks!G242="","",All_Tasks!G242)</f>
        <v/>
      </c>
      <c r="H242" s="231" t="str">
        <f>IF(All_Tasks!H242="","",All_Tasks!H242)</f>
        <v/>
      </c>
      <c r="I242" t="str">
        <f>IF(All_Tasks!I242="","",All_Tasks!I242)</f>
        <v/>
      </c>
      <c r="J242" t="str">
        <f>IF(All_Tasks!J242="","",All_Tasks!J242)</f>
        <v/>
      </c>
      <c r="K242" t="str">
        <f>IF(All_Tasks!K242="","",All_Tasks!K242)</f>
        <v/>
      </c>
      <c r="L242" s="231" t="str">
        <f>IF(All_Tasks!L242="","",All_Tasks!L242)</f>
        <v/>
      </c>
      <c r="M242" t="str">
        <f>IF(All_Tasks!M242="","",All_Tasks!M242)</f>
        <v/>
      </c>
      <c r="N242" t="str">
        <f>IF(All_Tasks!N242="","",All_Tasks!N242)</f>
        <v/>
      </c>
      <c r="O242" t="str">
        <f>IF(All_Tasks!O242="","",All_Tasks!O242)</f>
        <v/>
      </c>
      <c r="P242" s="181">
        <f>IF(All_Tasks!P242="",0,All_Tasks!P242)</f>
        <v>0</v>
      </c>
      <c r="Q242" s="181">
        <f>IF(All_Tasks!Q242="",0,All_Tasks!Q242)</f>
        <v>0</v>
      </c>
      <c r="R242" s="181">
        <f>IF(All_Tasks!R242="",0,All_Tasks!R242)</f>
        <v>0</v>
      </c>
      <c r="S242" s="181" t="str">
        <f>IF(All_Tasks!S242="","",All_Tasks!S242)</f>
        <v/>
      </c>
      <c r="T242" t="str">
        <f>IF(All_Tasks!T242="","",All_Tasks!T242)</f>
        <v/>
      </c>
      <c r="U242" t="str">
        <f>IF(All_Tasks!U242="","",All_Tasks!U242)</f>
        <v/>
      </c>
      <c r="V242">
        <f>IF(A242="",0,IFERROR(MATCH(A242,Scope_Labor_Rates!$A$6:$A$46,0)+5,0))</f>
        <v>0</v>
      </c>
      <c r="W242" s="178">
        <f>IF(V242&gt;0,INDEX(Scope_Labor_Rates!$C$6:$C$46,V242-5),0)</f>
        <v>0</v>
      </c>
      <c r="X242" s="178">
        <f>IF(V242&gt;0,INDEX(Scope_Labor_Rates!$C$6:$C$46,V242-5),0)</f>
        <v>0</v>
      </c>
      <c r="Y242" s="180">
        <f>IF(V242&gt;0,INDEX(Scope_Labor_Rates!$S$6:$S$46,V242-5),0)</f>
        <v>0</v>
      </c>
      <c r="Z242" s="180">
        <f>IF(V242&gt;0,INDEX(Scope_Labor_Rates!$R$6:$R$46,V242-5),1)</f>
        <v>1</v>
      </c>
      <c r="AA242" s="231">
        <f t="shared" si="27"/>
        <v>0</v>
      </c>
      <c r="AB242" t="str">
        <f t="shared" si="28"/>
        <v/>
      </c>
      <c r="AC242" s="178" t="str">
        <f t="shared" si="29"/>
        <v/>
      </c>
      <c r="AD242" s="181">
        <f t="shared" si="30"/>
        <v>0</v>
      </c>
      <c r="AE242" s="178">
        <f>IF(V242&gt;0,P242*INDEX(Scope_Labor_Rates!$E$6:$E$46,V242-5),0)</f>
        <v>0</v>
      </c>
      <c r="AF242" s="181">
        <f>IF(V242&gt;0,AE242*INDEX(Scope_Labor_Rates!$D$6:$D$46,V242-5)*AA242,0)</f>
        <v>0</v>
      </c>
      <c r="AG242" s="178">
        <f>IF(V242&gt;0,P242*INDEX(Scope_Labor_Rates!$G$6:$G$46,V242-5),0)</f>
        <v>0</v>
      </c>
      <c r="AH242" s="181">
        <f>IF(V242&gt;0,AG242*INDEX(Scope_Labor_Rates!$F$6:$F$46,V242-5)*AA242,0)</f>
        <v>0</v>
      </c>
      <c r="AI242" s="178">
        <f>IF(V242&gt;0,P242*INDEX(Scope_Labor_Rates!$I$6:$I$46,V242-5),0)</f>
        <v>0</v>
      </c>
      <c r="AJ242" s="181">
        <f>IF(V242&gt;0,AI242*INDEX(Scope_Labor_Rates!$H$6:$H$46,V242-5)*AA242,0)</f>
        <v>0</v>
      </c>
      <c r="AK242" s="178">
        <f>IF(V242&gt;0,P242*INDEX(Scope_Labor_Rates!$K$6:$K$46,V242-5),0)</f>
        <v>0</v>
      </c>
      <c r="AL242" s="181">
        <f>IF(V242&gt;0,AK242*INDEX(Scope_Labor_Rates!$J$6:$J$46,V242-5)*AA242,0)</f>
        <v>0</v>
      </c>
      <c r="AM242" s="178">
        <f>IF(V242&gt;0,P242*INDEX(Scope_Labor_Rates!$M$6:$M$46,V242-5),0)</f>
        <v>0</v>
      </c>
      <c r="AN242" s="178">
        <f>IF(V242&gt;0,AM242*INDEX(Scope_Labor_Rates!$L$6:$L$46,V242-5)*AA242,0)</f>
        <v>0</v>
      </c>
      <c r="AO242" s="178">
        <f>IF(V242&gt;0,P242*INDEX(Scope_Labor_Rates!$O$6:$O$46,V242-5)*AA242,0)</f>
        <v>0</v>
      </c>
      <c r="AP242" s="181">
        <f>IF(V242&gt;0,P242*INDEX(Scope_Labor_Rates!$Q$6:$Q$46,V242-5)*AA242,0)</f>
        <v>0</v>
      </c>
      <c r="AQ242" s="178">
        <f t="shared" si="31"/>
        <v>0</v>
      </c>
      <c r="AR242" s="178">
        <f t="shared" si="32"/>
        <v>0</v>
      </c>
      <c r="AS242" s="178">
        <f t="shared" si="33"/>
        <v>0</v>
      </c>
      <c r="AT242" s="178">
        <f t="shared" si="34"/>
        <v>0</v>
      </c>
      <c r="AU242">
        <f t="shared" si="35"/>
        <v>0</v>
      </c>
    </row>
    <row r="243" spans="1:47">
      <c r="A243" t="str">
        <f>IF(All_Tasks!A243="","",All_Tasks!A243)</f>
        <v/>
      </c>
      <c r="B243" t="str">
        <f>IF(All_Tasks!B243="","",All_Tasks!B243)</f>
        <v/>
      </c>
      <c r="C243" t="str">
        <f>IF(All_Tasks!C243="","",All_Tasks!C243)</f>
        <v/>
      </c>
      <c r="D243" t="str">
        <f>IF(All_Tasks!D243="","",All_Tasks!D243)</f>
        <v/>
      </c>
      <c r="E243" t="str">
        <f>IF(All_Tasks!V243&lt;&gt;"",All_Tasks!V243,IF(All_Tasks!E243&lt;&gt;"",All_Tasks!E243,""))</f>
        <v/>
      </c>
      <c r="F243" t="str">
        <f>IF(All_Tasks!F243="","",All_Tasks!F243)</f>
        <v/>
      </c>
      <c r="G243" t="str">
        <f>IF(All_Tasks!G243="","",All_Tasks!G243)</f>
        <v/>
      </c>
      <c r="H243" s="231" t="str">
        <f>IF(All_Tasks!H243="","",All_Tasks!H243)</f>
        <v/>
      </c>
      <c r="I243" t="str">
        <f>IF(All_Tasks!I243="","",All_Tasks!I243)</f>
        <v/>
      </c>
      <c r="J243" t="str">
        <f>IF(All_Tasks!J243="","",All_Tasks!J243)</f>
        <v/>
      </c>
      <c r="K243" t="str">
        <f>IF(All_Tasks!K243="","",All_Tasks!K243)</f>
        <v/>
      </c>
      <c r="L243" s="231" t="str">
        <f>IF(All_Tasks!L243="","",All_Tasks!L243)</f>
        <v/>
      </c>
      <c r="M243" t="str">
        <f>IF(All_Tasks!M243="","",All_Tasks!M243)</f>
        <v/>
      </c>
      <c r="N243" t="str">
        <f>IF(All_Tasks!N243="","",All_Tasks!N243)</f>
        <v/>
      </c>
      <c r="O243" t="str">
        <f>IF(All_Tasks!O243="","",All_Tasks!O243)</f>
        <v/>
      </c>
      <c r="P243" s="181">
        <f>IF(All_Tasks!P243="",0,All_Tasks!P243)</f>
        <v>0</v>
      </c>
      <c r="Q243" s="181">
        <f>IF(All_Tasks!Q243="",0,All_Tasks!Q243)</f>
        <v>0</v>
      </c>
      <c r="R243" s="181">
        <f>IF(All_Tasks!R243="",0,All_Tasks!R243)</f>
        <v>0</v>
      </c>
      <c r="S243" s="181" t="str">
        <f>IF(All_Tasks!S243="","",All_Tasks!S243)</f>
        <v/>
      </c>
      <c r="T243" t="str">
        <f>IF(All_Tasks!T243="","",All_Tasks!T243)</f>
        <v/>
      </c>
      <c r="U243" t="str">
        <f>IF(All_Tasks!U243="","",All_Tasks!U243)</f>
        <v/>
      </c>
      <c r="V243">
        <f>IF(A243="",0,IFERROR(MATCH(A243,Scope_Labor_Rates!$A$6:$A$46,0)+5,0))</f>
        <v>0</v>
      </c>
      <c r="W243" s="178">
        <f>IF(V243&gt;0,INDEX(Scope_Labor_Rates!$C$6:$C$46,V243-5),0)</f>
        <v>0</v>
      </c>
      <c r="X243" s="178">
        <f>IF(V243&gt;0,INDEX(Scope_Labor_Rates!$C$6:$C$46,V243-5),0)</f>
        <v>0</v>
      </c>
      <c r="Y243" s="180">
        <f>IF(V243&gt;0,INDEX(Scope_Labor_Rates!$S$6:$S$46,V243-5),0)</f>
        <v>0</v>
      </c>
      <c r="Z243" s="180">
        <f>IF(V243&gt;0,INDEX(Scope_Labor_Rates!$R$6:$R$46,V243-5),1)</f>
        <v>1</v>
      </c>
      <c r="AA243" s="231">
        <f t="shared" si="27"/>
        <v>0</v>
      </c>
      <c r="AB243" t="str">
        <f t="shared" si="28"/>
        <v/>
      </c>
      <c r="AC243" s="178" t="str">
        <f t="shared" si="29"/>
        <v/>
      </c>
      <c r="AD243" s="181">
        <f t="shared" si="30"/>
        <v>0</v>
      </c>
      <c r="AE243" s="178">
        <f>IF(V243&gt;0,P243*INDEX(Scope_Labor_Rates!$E$6:$E$46,V243-5),0)</f>
        <v>0</v>
      </c>
      <c r="AF243" s="181">
        <f>IF(V243&gt;0,AE243*INDEX(Scope_Labor_Rates!$D$6:$D$46,V243-5)*AA243,0)</f>
        <v>0</v>
      </c>
      <c r="AG243" s="178">
        <f>IF(V243&gt;0,P243*INDEX(Scope_Labor_Rates!$G$6:$G$46,V243-5),0)</f>
        <v>0</v>
      </c>
      <c r="AH243" s="181">
        <f>IF(V243&gt;0,AG243*INDEX(Scope_Labor_Rates!$F$6:$F$46,V243-5)*AA243,0)</f>
        <v>0</v>
      </c>
      <c r="AI243" s="178">
        <f>IF(V243&gt;0,P243*INDEX(Scope_Labor_Rates!$I$6:$I$46,V243-5),0)</f>
        <v>0</v>
      </c>
      <c r="AJ243" s="181">
        <f>IF(V243&gt;0,AI243*INDEX(Scope_Labor_Rates!$H$6:$H$46,V243-5)*AA243,0)</f>
        <v>0</v>
      </c>
      <c r="AK243" s="178">
        <f>IF(V243&gt;0,P243*INDEX(Scope_Labor_Rates!$K$6:$K$46,V243-5),0)</f>
        <v>0</v>
      </c>
      <c r="AL243" s="181">
        <f>IF(V243&gt;0,AK243*INDEX(Scope_Labor_Rates!$J$6:$J$46,V243-5)*AA243,0)</f>
        <v>0</v>
      </c>
      <c r="AM243" s="178">
        <f>IF(V243&gt;0,P243*INDEX(Scope_Labor_Rates!$M$6:$M$46,V243-5),0)</f>
        <v>0</v>
      </c>
      <c r="AN243" s="178">
        <f>IF(V243&gt;0,AM243*INDEX(Scope_Labor_Rates!$L$6:$L$46,V243-5)*AA243,0)</f>
        <v>0</v>
      </c>
      <c r="AO243" s="178">
        <f>IF(V243&gt;0,P243*INDEX(Scope_Labor_Rates!$O$6:$O$46,V243-5)*AA243,0)</f>
        <v>0</v>
      </c>
      <c r="AP243" s="181">
        <f>IF(V243&gt;0,P243*INDEX(Scope_Labor_Rates!$Q$6:$Q$46,V243-5)*AA243,0)</f>
        <v>0</v>
      </c>
      <c r="AQ243" s="178">
        <f t="shared" si="31"/>
        <v>0</v>
      </c>
      <c r="AR243" s="178">
        <f t="shared" si="32"/>
        <v>0</v>
      </c>
      <c r="AS243" s="178">
        <f t="shared" si="33"/>
        <v>0</v>
      </c>
      <c r="AT243" s="178">
        <f t="shared" si="34"/>
        <v>0</v>
      </c>
      <c r="AU243">
        <f t="shared" si="35"/>
        <v>0</v>
      </c>
    </row>
    <row r="244" spans="1:47">
      <c r="A244" t="str">
        <f>IF(All_Tasks!A244="","",All_Tasks!A244)</f>
        <v/>
      </c>
      <c r="B244" t="str">
        <f>IF(All_Tasks!B244="","",All_Tasks!B244)</f>
        <v/>
      </c>
      <c r="C244" t="str">
        <f>IF(All_Tasks!C244="","",All_Tasks!C244)</f>
        <v/>
      </c>
      <c r="D244" t="str">
        <f>IF(All_Tasks!D244="","",All_Tasks!D244)</f>
        <v/>
      </c>
      <c r="E244" t="str">
        <f>IF(All_Tasks!V244&lt;&gt;"",All_Tasks!V244,IF(All_Tasks!E244&lt;&gt;"",All_Tasks!E244,""))</f>
        <v/>
      </c>
      <c r="F244" t="str">
        <f>IF(All_Tasks!F244="","",All_Tasks!F244)</f>
        <v/>
      </c>
      <c r="G244" t="str">
        <f>IF(All_Tasks!G244="","",All_Tasks!G244)</f>
        <v/>
      </c>
      <c r="H244" s="231" t="str">
        <f>IF(All_Tasks!H244="","",All_Tasks!H244)</f>
        <v/>
      </c>
      <c r="I244" t="str">
        <f>IF(All_Tasks!I244="","",All_Tasks!I244)</f>
        <v/>
      </c>
      <c r="J244" t="str">
        <f>IF(All_Tasks!J244="","",All_Tasks!J244)</f>
        <v/>
      </c>
      <c r="K244" t="str">
        <f>IF(All_Tasks!K244="","",All_Tasks!K244)</f>
        <v/>
      </c>
      <c r="L244" s="231" t="str">
        <f>IF(All_Tasks!L244="","",All_Tasks!L244)</f>
        <v/>
      </c>
      <c r="M244" t="str">
        <f>IF(All_Tasks!M244="","",All_Tasks!M244)</f>
        <v/>
      </c>
      <c r="N244" t="str">
        <f>IF(All_Tasks!N244="","",All_Tasks!N244)</f>
        <v/>
      </c>
      <c r="O244" t="str">
        <f>IF(All_Tasks!O244="","",All_Tasks!O244)</f>
        <v/>
      </c>
      <c r="P244" s="181">
        <f>IF(All_Tasks!P244="",0,All_Tasks!P244)</f>
        <v>0</v>
      </c>
      <c r="Q244" s="181">
        <f>IF(All_Tasks!Q244="",0,All_Tasks!Q244)</f>
        <v>0</v>
      </c>
      <c r="R244" s="181">
        <f>IF(All_Tasks!R244="",0,All_Tasks!R244)</f>
        <v>0</v>
      </c>
      <c r="S244" s="181" t="str">
        <f>IF(All_Tasks!S244="","",All_Tasks!S244)</f>
        <v/>
      </c>
      <c r="T244" t="str">
        <f>IF(All_Tasks!T244="","",All_Tasks!T244)</f>
        <v/>
      </c>
      <c r="U244" t="str">
        <f>IF(All_Tasks!U244="","",All_Tasks!U244)</f>
        <v/>
      </c>
      <c r="V244">
        <f>IF(A244="",0,IFERROR(MATCH(A244,Scope_Labor_Rates!$A$6:$A$46,0)+5,0))</f>
        <v>0</v>
      </c>
      <c r="W244" s="178">
        <f>IF(V244&gt;0,INDEX(Scope_Labor_Rates!$C$6:$C$46,V244-5),0)</f>
        <v>0</v>
      </c>
      <c r="X244" s="178">
        <f>IF(V244&gt;0,INDEX(Scope_Labor_Rates!$C$6:$C$46,V244-5),0)</f>
        <v>0</v>
      </c>
      <c r="Y244" s="180">
        <f>IF(V244&gt;0,INDEX(Scope_Labor_Rates!$S$6:$S$46,V244-5),0)</f>
        <v>0</v>
      </c>
      <c r="Z244" s="180">
        <f>IF(V244&gt;0,INDEX(Scope_Labor_Rates!$R$6:$R$46,V244-5),1)</f>
        <v>1</v>
      </c>
      <c r="AA244" s="231">
        <f t="shared" si="27"/>
        <v>0</v>
      </c>
      <c r="AB244" t="str">
        <f t="shared" si="28"/>
        <v/>
      </c>
      <c r="AC244" s="178" t="str">
        <f t="shared" si="29"/>
        <v/>
      </c>
      <c r="AD244" s="181">
        <f t="shared" si="30"/>
        <v>0</v>
      </c>
      <c r="AE244" s="178">
        <f>IF(V244&gt;0,P244*INDEX(Scope_Labor_Rates!$E$6:$E$46,V244-5),0)</f>
        <v>0</v>
      </c>
      <c r="AF244" s="181">
        <f>IF(V244&gt;0,AE244*INDEX(Scope_Labor_Rates!$D$6:$D$46,V244-5)*AA244,0)</f>
        <v>0</v>
      </c>
      <c r="AG244" s="178">
        <f>IF(V244&gt;0,P244*INDEX(Scope_Labor_Rates!$G$6:$G$46,V244-5),0)</f>
        <v>0</v>
      </c>
      <c r="AH244" s="181">
        <f>IF(V244&gt;0,AG244*INDEX(Scope_Labor_Rates!$F$6:$F$46,V244-5)*AA244,0)</f>
        <v>0</v>
      </c>
      <c r="AI244" s="178">
        <f>IF(V244&gt;0,P244*INDEX(Scope_Labor_Rates!$I$6:$I$46,V244-5),0)</f>
        <v>0</v>
      </c>
      <c r="AJ244" s="181">
        <f>IF(V244&gt;0,AI244*INDEX(Scope_Labor_Rates!$H$6:$H$46,V244-5)*AA244,0)</f>
        <v>0</v>
      </c>
      <c r="AK244" s="178">
        <f>IF(V244&gt;0,P244*INDEX(Scope_Labor_Rates!$K$6:$K$46,V244-5),0)</f>
        <v>0</v>
      </c>
      <c r="AL244" s="181">
        <f>IF(V244&gt;0,AK244*INDEX(Scope_Labor_Rates!$J$6:$J$46,V244-5)*AA244,0)</f>
        <v>0</v>
      </c>
      <c r="AM244" s="178">
        <f>IF(V244&gt;0,P244*INDEX(Scope_Labor_Rates!$M$6:$M$46,V244-5),0)</f>
        <v>0</v>
      </c>
      <c r="AN244" s="178">
        <f>IF(V244&gt;0,AM244*INDEX(Scope_Labor_Rates!$L$6:$L$46,V244-5)*AA244,0)</f>
        <v>0</v>
      </c>
      <c r="AO244" s="178">
        <f>IF(V244&gt;0,P244*INDEX(Scope_Labor_Rates!$O$6:$O$46,V244-5)*AA244,0)</f>
        <v>0</v>
      </c>
      <c r="AP244" s="181">
        <f>IF(V244&gt;0,P244*INDEX(Scope_Labor_Rates!$Q$6:$Q$46,V244-5)*AA244,0)</f>
        <v>0</v>
      </c>
      <c r="AQ244" s="178">
        <f t="shared" si="31"/>
        <v>0</v>
      </c>
      <c r="AR244" s="178">
        <f t="shared" si="32"/>
        <v>0</v>
      </c>
      <c r="AS244" s="178">
        <f t="shared" si="33"/>
        <v>0</v>
      </c>
      <c r="AT244" s="178">
        <f t="shared" si="34"/>
        <v>0</v>
      </c>
      <c r="AU244">
        <f t="shared" si="35"/>
        <v>0</v>
      </c>
    </row>
    <row r="245" spans="1:47">
      <c r="A245" t="str">
        <f>IF(All_Tasks!A245="","",All_Tasks!A245)</f>
        <v/>
      </c>
      <c r="B245" t="str">
        <f>IF(All_Tasks!B245="","",All_Tasks!B245)</f>
        <v/>
      </c>
      <c r="C245" t="str">
        <f>IF(All_Tasks!C245="","",All_Tasks!C245)</f>
        <v/>
      </c>
      <c r="D245" t="str">
        <f>IF(All_Tasks!D245="","",All_Tasks!D245)</f>
        <v/>
      </c>
      <c r="E245" t="str">
        <f>IF(All_Tasks!V245&lt;&gt;"",All_Tasks!V245,IF(All_Tasks!E245&lt;&gt;"",All_Tasks!E245,""))</f>
        <v/>
      </c>
      <c r="F245" t="str">
        <f>IF(All_Tasks!F245="","",All_Tasks!F245)</f>
        <v/>
      </c>
      <c r="G245" t="str">
        <f>IF(All_Tasks!G245="","",All_Tasks!G245)</f>
        <v/>
      </c>
      <c r="H245" s="231" t="str">
        <f>IF(All_Tasks!H245="","",All_Tasks!H245)</f>
        <v/>
      </c>
      <c r="I245" t="str">
        <f>IF(All_Tasks!I245="","",All_Tasks!I245)</f>
        <v/>
      </c>
      <c r="J245" t="str">
        <f>IF(All_Tasks!J245="","",All_Tasks!J245)</f>
        <v/>
      </c>
      <c r="K245" t="str">
        <f>IF(All_Tasks!K245="","",All_Tasks!K245)</f>
        <v/>
      </c>
      <c r="L245" s="231" t="str">
        <f>IF(All_Tasks!L245="","",All_Tasks!L245)</f>
        <v/>
      </c>
      <c r="M245" t="str">
        <f>IF(All_Tasks!M245="","",All_Tasks!M245)</f>
        <v/>
      </c>
      <c r="N245" t="str">
        <f>IF(All_Tasks!N245="","",All_Tasks!N245)</f>
        <v/>
      </c>
      <c r="O245" t="str">
        <f>IF(All_Tasks!O245="","",All_Tasks!O245)</f>
        <v/>
      </c>
      <c r="P245" s="181">
        <f>IF(All_Tasks!P245="",0,All_Tasks!P245)</f>
        <v>0</v>
      </c>
      <c r="Q245" s="181">
        <f>IF(All_Tasks!Q245="",0,All_Tasks!Q245)</f>
        <v>0</v>
      </c>
      <c r="R245" s="181">
        <f>IF(All_Tasks!R245="",0,All_Tasks!R245)</f>
        <v>0</v>
      </c>
      <c r="S245" s="181" t="str">
        <f>IF(All_Tasks!S245="","",All_Tasks!S245)</f>
        <v/>
      </c>
      <c r="T245" t="str">
        <f>IF(All_Tasks!T245="","",All_Tasks!T245)</f>
        <v/>
      </c>
      <c r="U245" t="str">
        <f>IF(All_Tasks!U245="","",All_Tasks!U245)</f>
        <v/>
      </c>
      <c r="V245">
        <f>IF(A245="",0,IFERROR(MATCH(A245,Scope_Labor_Rates!$A$6:$A$46,0)+5,0))</f>
        <v>0</v>
      </c>
      <c r="W245" s="178">
        <f>IF(V245&gt;0,INDEX(Scope_Labor_Rates!$C$6:$C$46,V245-5),0)</f>
        <v>0</v>
      </c>
      <c r="X245" s="178">
        <f>IF(V245&gt;0,INDEX(Scope_Labor_Rates!$C$6:$C$46,V245-5),0)</f>
        <v>0</v>
      </c>
      <c r="Y245" s="180">
        <f>IF(V245&gt;0,INDEX(Scope_Labor_Rates!$S$6:$S$46,V245-5),0)</f>
        <v>0</v>
      </c>
      <c r="Z245" s="180">
        <f>IF(V245&gt;0,INDEX(Scope_Labor_Rates!$R$6:$R$46,V245-5),1)</f>
        <v>1</v>
      </c>
      <c r="AA245" s="231">
        <f t="shared" si="27"/>
        <v>0</v>
      </c>
      <c r="AB245" t="str">
        <f t="shared" si="28"/>
        <v/>
      </c>
      <c r="AC245" s="178" t="str">
        <f t="shared" si="29"/>
        <v/>
      </c>
      <c r="AD245" s="181">
        <f t="shared" si="30"/>
        <v>0</v>
      </c>
      <c r="AE245" s="178">
        <f>IF(V245&gt;0,P245*INDEX(Scope_Labor_Rates!$E$6:$E$46,V245-5),0)</f>
        <v>0</v>
      </c>
      <c r="AF245" s="181">
        <f>IF(V245&gt;0,AE245*INDEX(Scope_Labor_Rates!$D$6:$D$46,V245-5)*AA245,0)</f>
        <v>0</v>
      </c>
      <c r="AG245" s="178">
        <f>IF(V245&gt;0,P245*INDEX(Scope_Labor_Rates!$G$6:$G$46,V245-5),0)</f>
        <v>0</v>
      </c>
      <c r="AH245" s="181">
        <f>IF(V245&gt;0,AG245*INDEX(Scope_Labor_Rates!$F$6:$F$46,V245-5)*AA245,0)</f>
        <v>0</v>
      </c>
      <c r="AI245" s="178">
        <f>IF(V245&gt;0,P245*INDEX(Scope_Labor_Rates!$I$6:$I$46,V245-5),0)</f>
        <v>0</v>
      </c>
      <c r="AJ245" s="181">
        <f>IF(V245&gt;0,AI245*INDEX(Scope_Labor_Rates!$H$6:$H$46,V245-5)*AA245,0)</f>
        <v>0</v>
      </c>
      <c r="AK245" s="178">
        <f>IF(V245&gt;0,P245*INDEX(Scope_Labor_Rates!$K$6:$K$46,V245-5),0)</f>
        <v>0</v>
      </c>
      <c r="AL245" s="181">
        <f>IF(V245&gt;0,AK245*INDEX(Scope_Labor_Rates!$J$6:$J$46,V245-5)*AA245,0)</f>
        <v>0</v>
      </c>
      <c r="AM245" s="178">
        <f>IF(V245&gt;0,P245*INDEX(Scope_Labor_Rates!$M$6:$M$46,V245-5),0)</f>
        <v>0</v>
      </c>
      <c r="AN245" s="178">
        <f>IF(V245&gt;0,AM245*INDEX(Scope_Labor_Rates!$L$6:$L$46,V245-5)*AA245,0)</f>
        <v>0</v>
      </c>
      <c r="AO245" s="178">
        <f>IF(V245&gt;0,P245*INDEX(Scope_Labor_Rates!$O$6:$O$46,V245-5)*AA245,0)</f>
        <v>0</v>
      </c>
      <c r="AP245" s="181">
        <f>IF(V245&gt;0,P245*INDEX(Scope_Labor_Rates!$Q$6:$Q$46,V245-5)*AA245,0)</f>
        <v>0</v>
      </c>
      <c r="AQ245" s="178">
        <f t="shared" si="31"/>
        <v>0</v>
      </c>
      <c r="AR245" s="178">
        <f t="shared" si="32"/>
        <v>0</v>
      </c>
      <c r="AS245" s="178">
        <f t="shared" si="33"/>
        <v>0</v>
      </c>
      <c r="AT245" s="178">
        <f t="shared" si="34"/>
        <v>0</v>
      </c>
      <c r="AU245">
        <f t="shared" si="35"/>
        <v>0</v>
      </c>
    </row>
    <row r="246" spans="1:47">
      <c r="A246" t="str">
        <f>IF(All_Tasks!A246="","",All_Tasks!A246)</f>
        <v/>
      </c>
      <c r="B246" t="str">
        <f>IF(All_Tasks!B246="","",All_Tasks!B246)</f>
        <v/>
      </c>
      <c r="C246" t="str">
        <f>IF(All_Tasks!C246="","",All_Tasks!C246)</f>
        <v/>
      </c>
      <c r="D246" t="str">
        <f>IF(All_Tasks!D246="","",All_Tasks!D246)</f>
        <v/>
      </c>
      <c r="E246" t="str">
        <f>IF(All_Tasks!V246&lt;&gt;"",All_Tasks!V246,IF(All_Tasks!E246&lt;&gt;"",All_Tasks!E246,""))</f>
        <v/>
      </c>
      <c r="F246" t="str">
        <f>IF(All_Tasks!F246="","",All_Tasks!F246)</f>
        <v/>
      </c>
      <c r="G246" t="str">
        <f>IF(All_Tasks!G246="","",All_Tasks!G246)</f>
        <v/>
      </c>
      <c r="H246" s="231" t="str">
        <f>IF(All_Tasks!H246="","",All_Tasks!H246)</f>
        <v/>
      </c>
      <c r="I246" t="str">
        <f>IF(All_Tasks!I246="","",All_Tasks!I246)</f>
        <v/>
      </c>
      <c r="J246" t="str">
        <f>IF(All_Tasks!J246="","",All_Tasks!J246)</f>
        <v/>
      </c>
      <c r="K246" t="str">
        <f>IF(All_Tasks!K246="","",All_Tasks!K246)</f>
        <v/>
      </c>
      <c r="L246" s="231" t="str">
        <f>IF(All_Tasks!L246="","",All_Tasks!L246)</f>
        <v/>
      </c>
      <c r="M246" t="str">
        <f>IF(All_Tasks!M246="","",All_Tasks!M246)</f>
        <v/>
      </c>
      <c r="N246" t="str">
        <f>IF(All_Tasks!N246="","",All_Tasks!N246)</f>
        <v/>
      </c>
      <c r="O246" t="str">
        <f>IF(All_Tasks!O246="","",All_Tasks!O246)</f>
        <v/>
      </c>
      <c r="P246" s="181">
        <f>IF(All_Tasks!P246="",0,All_Tasks!P246)</f>
        <v>0</v>
      </c>
      <c r="Q246" s="181">
        <f>IF(All_Tasks!Q246="",0,All_Tasks!Q246)</f>
        <v>0</v>
      </c>
      <c r="R246" s="181">
        <f>IF(All_Tasks!R246="",0,All_Tasks!R246)</f>
        <v>0</v>
      </c>
      <c r="S246" s="181" t="str">
        <f>IF(All_Tasks!S246="","",All_Tasks!S246)</f>
        <v/>
      </c>
      <c r="T246" t="str">
        <f>IF(All_Tasks!T246="","",All_Tasks!T246)</f>
        <v/>
      </c>
      <c r="U246" t="str">
        <f>IF(All_Tasks!U246="","",All_Tasks!U246)</f>
        <v/>
      </c>
      <c r="V246">
        <f>IF(A246="",0,IFERROR(MATCH(A246,Scope_Labor_Rates!$A$6:$A$46,0)+5,0))</f>
        <v>0</v>
      </c>
      <c r="W246" s="178">
        <f>IF(V246&gt;0,INDEX(Scope_Labor_Rates!$C$6:$C$46,V246-5),0)</f>
        <v>0</v>
      </c>
      <c r="X246" s="178">
        <f>IF(V246&gt;0,INDEX(Scope_Labor_Rates!$C$6:$C$46,V246-5),0)</f>
        <v>0</v>
      </c>
      <c r="Y246" s="180">
        <f>IF(V246&gt;0,INDEX(Scope_Labor_Rates!$S$6:$S$46,V246-5),0)</f>
        <v>0</v>
      </c>
      <c r="Z246" s="180">
        <f>IF(V246&gt;0,INDEX(Scope_Labor_Rates!$R$6:$R$46,V246-5),1)</f>
        <v>1</v>
      </c>
      <c r="AA246" s="231">
        <f t="shared" si="27"/>
        <v>0</v>
      </c>
      <c r="AB246" t="str">
        <f t="shared" si="28"/>
        <v/>
      </c>
      <c r="AC246" s="178" t="str">
        <f t="shared" si="29"/>
        <v/>
      </c>
      <c r="AD246" s="181">
        <f t="shared" si="30"/>
        <v>0</v>
      </c>
      <c r="AE246" s="178">
        <f>IF(V246&gt;0,P246*INDEX(Scope_Labor_Rates!$E$6:$E$46,V246-5),0)</f>
        <v>0</v>
      </c>
      <c r="AF246" s="181">
        <f>IF(V246&gt;0,AE246*INDEX(Scope_Labor_Rates!$D$6:$D$46,V246-5)*AA246,0)</f>
        <v>0</v>
      </c>
      <c r="AG246" s="178">
        <f>IF(V246&gt;0,P246*INDEX(Scope_Labor_Rates!$G$6:$G$46,V246-5),0)</f>
        <v>0</v>
      </c>
      <c r="AH246" s="181">
        <f>IF(V246&gt;0,AG246*INDEX(Scope_Labor_Rates!$F$6:$F$46,V246-5)*AA246,0)</f>
        <v>0</v>
      </c>
      <c r="AI246" s="178">
        <f>IF(V246&gt;0,P246*INDEX(Scope_Labor_Rates!$I$6:$I$46,V246-5),0)</f>
        <v>0</v>
      </c>
      <c r="AJ246" s="181">
        <f>IF(V246&gt;0,AI246*INDEX(Scope_Labor_Rates!$H$6:$H$46,V246-5)*AA246,0)</f>
        <v>0</v>
      </c>
      <c r="AK246" s="178">
        <f>IF(V246&gt;0,P246*INDEX(Scope_Labor_Rates!$K$6:$K$46,V246-5),0)</f>
        <v>0</v>
      </c>
      <c r="AL246" s="181">
        <f>IF(V246&gt;0,AK246*INDEX(Scope_Labor_Rates!$J$6:$J$46,V246-5)*AA246,0)</f>
        <v>0</v>
      </c>
      <c r="AM246" s="178">
        <f>IF(V246&gt;0,P246*INDEX(Scope_Labor_Rates!$M$6:$M$46,V246-5),0)</f>
        <v>0</v>
      </c>
      <c r="AN246" s="178">
        <f>IF(V246&gt;0,AM246*INDEX(Scope_Labor_Rates!$L$6:$L$46,V246-5)*AA246,0)</f>
        <v>0</v>
      </c>
      <c r="AO246" s="178">
        <f>IF(V246&gt;0,P246*INDEX(Scope_Labor_Rates!$O$6:$O$46,V246-5)*AA246,0)</f>
        <v>0</v>
      </c>
      <c r="AP246" s="181">
        <f>IF(V246&gt;0,P246*INDEX(Scope_Labor_Rates!$Q$6:$Q$46,V246-5)*AA246,0)</f>
        <v>0</v>
      </c>
      <c r="AQ246" s="178">
        <f t="shared" si="31"/>
        <v>0</v>
      </c>
      <c r="AR246" s="178">
        <f t="shared" si="32"/>
        <v>0</v>
      </c>
      <c r="AS246" s="178">
        <f t="shared" si="33"/>
        <v>0</v>
      </c>
      <c r="AT246" s="178">
        <f t="shared" si="34"/>
        <v>0</v>
      </c>
      <c r="AU246">
        <f t="shared" si="35"/>
        <v>0</v>
      </c>
    </row>
    <row r="247" spans="1:47">
      <c r="A247" t="str">
        <f>IF(All_Tasks!A247="","",All_Tasks!A247)</f>
        <v/>
      </c>
      <c r="B247" t="str">
        <f>IF(All_Tasks!B247="","",All_Tasks!B247)</f>
        <v/>
      </c>
      <c r="C247" t="str">
        <f>IF(All_Tasks!C247="","",All_Tasks!C247)</f>
        <v/>
      </c>
      <c r="D247" t="str">
        <f>IF(All_Tasks!D247="","",All_Tasks!D247)</f>
        <v/>
      </c>
      <c r="E247" t="str">
        <f>IF(All_Tasks!V247&lt;&gt;"",All_Tasks!V247,IF(All_Tasks!E247&lt;&gt;"",All_Tasks!E247,""))</f>
        <v/>
      </c>
      <c r="F247" t="str">
        <f>IF(All_Tasks!F247="","",All_Tasks!F247)</f>
        <v/>
      </c>
      <c r="G247" t="str">
        <f>IF(All_Tasks!G247="","",All_Tasks!G247)</f>
        <v/>
      </c>
      <c r="H247" s="231" t="str">
        <f>IF(All_Tasks!H247="","",All_Tasks!H247)</f>
        <v/>
      </c>
      <c r="I247" t="str">
        <f>IF(All_Tasks!I247="","",All_Tasks!I247)</f>
        <v/>
      </c>
      <c r="J247" t="str">
        <f>IF(All_Tasks!J247="","",All_Tasks!J247)</f>
        <v/>
      </c>
      <c r="K247" t="str">
        <f>IF(All_Tasks!K247="","",All_Tasks!K247)</f>
        <v/>
      </c>
      <c r="L247" s="231" t="str">
        <f>IF(All_Tasks!L247="","",All_Tasks!L247)</f>
        <v/>
      </c>
      <c r="M247" t="str">
        <f>IF(All_Tasks!M247="","",All_Tasks!M247)</f>
        <v/>
      </c>
      <c r="N247" t="str">
        <f>IF(All_Tasks!N247="","",All_Tasks!N247)</f>
        <v/>
      </c>
      <c r="O247" t="str">
        <f>IF(All_Tasks!O247="","",All_Tasks!O247)</f>
        <v/>
      </c>
      <c r="P247" s="181">
        <f>IF(All_Tasks!P247="",0,All_Tasks!P247)</f>
        <v>0</v>
      </c>
      <c r="Q247" s="181">
        <f>IF(All_Tasks!Q247="",0,All_Tasks!Q247)</f>
        <v>0</v>
      </c>
      <c r="R247" s="181">
        <f>IF(All_Tasks!R247="",0,All_Tasks!R247)</f>
        <v>0</v>
      </c>
      <c r="S247" s="181" t="str">
        <f>IF(All_Tasks!S247="","",All_Tasks!S247)</f>
        <v/>
      </c>
      <c r="T247" t="str">
        <f>IF(All_Tasks!T247="","",All_Tasks!T247)</f>
        <v/>
      </c>
      <c r="U247" t="str">
        <f>IF(All_Tasks!U247="","",All_Tasks!U247)</f>
        <v/>
      </c>
      <c r="V247">
        <f>IF(A247="",0,IFERROR(MATCH(A247,Scope_Labor_Rates!$A$6:$A$46,0)+5,0))</f>
        <v>0</v>
      </c>
      <c r="W247" s="178">
        <f>IF(V247&gt;0,INDEX(Scope_Labor_Rates!$C$6:$C$46,V247-5),0)</f>
        <v>0</v>
      </c>
      <c r="X247" s="178">
        <f>IF(V247&gt;0,INDEX(Scope_Labor_Rates!$C$6:$C$46,V247-5),0)</f>
        <v>0</v>
      </c>
      <c r="Y247" s="180">
        <f>IF(V247&gt;0,INDEX(Scope_Labor_Rates!$S$6:$S$46,V247-5),0)</f>
        <v>0</v>
      </c>
      <c r="Z247" s="180">
        <f>IF(V247&gt;0,INDEX(Scope_Labor_Rates!$R$6:$R$46,V247-5),1)</f>
        <v>1</v>
      </c>
      <c r="AA247" s="231">
        <f t="shared" si="27"/>
        <v>0</v>
      </c>
      <c r="AB247" t="str">
        <f t="shared" si="28"/>
        <v/>
      </c>
      <c r="AC247" s="178" t="str">
        <f t="shared" si="29"/>
        <v/>
      </c>
      <c r="AD247" s="181">
        <f t="shared" si="30"/>
        <v>0</v>
      </c>
      <c r="AE247" s="178">
        <f>IF(V247&gt;0,P247*INDEX(Scope_Labor_Rates!$E$6:$E$46,V247-5),0)</f>
        <v>0</v>
      </c>
      <c r="AF247" s="181">
        <f>IF(V247&gt;0,AE247*INDEX(Scope_Labor_Rates!$D$6:$D$46,V247-5)*AA247,0)</f>
        <v>0</v>
      </c>
      <c r="AG247" s="178">
        <f>IF(V247&gt;0,P247*INDEX(Scope_Labor_Rates!$G$6:$G$46,V247-5),0)</f>
        <v>0</v>
      </c>
      <c r="AH247" s="181">
        <f>IF(V247&gt;0,AG247*INDEX(Scope_Labor_Rates!$F$6:$F$46,V247-5)*AA247,0)</f>
        <v>0</v>
      </c>
      <c r="AI247" s="178">
        <f>IF(V247&gt;0,P247*INDEX(Scope_Labor_Rates!$I$6:$I$46,V247-5),0)</f>
        <v>0</v>
      </c>
      <c r="AJ247" s="181">
        <f>IF(V247&gt;0,AI247*INDEX(Scope_Labor_Rates!$H$6:$H$46,V247-5)*AA247,0)</f>
        <v>0</v>
      </c>
      <c r="AK247" s="178">
        <f>IF(V247&gt;0,P247*INDEX(Scope_Labor_Rates!$K$6:$K$46,V247-5),0)</f>
        <v>0</v>
      </c>
      <c r="AL247" s="181">
        <f>IF(V247&gt;0,AK247*INDEX(Scope_Labor_Rates!$J$6:$J$46,V247-5)*AA247,0)</f>
        <v>0</v>
      </c>
      <c r="AM247" s="178">
        <f>IF(V247&gt;0,P247*INDEX(Scope_Labor_Rates!$M$6:$M$46,V247-5),0)</f>
        <v>0</v>
      </c>
      <c r="AN247" s="178">
        <f>IF(V247&gt;0,AM247*INDEX(Scope_Labor_Rates!$L$6:$L$46,V247-5)*AA247,0)</f>
        <v>0</v>
      </c>
      <c r="AO247" s="178">
        <f>IF(V247&gt;0,P247*INDEX(Scope_Labor_Rates!$O$6:$O$46,V247-5)*AA247,0)</f>
        <v>0</v>
      </c>
      <c r="AP247" s="181">
        <f>IF(V247&gt;0,P247*INDEX(Scope_Labor_Rates!$Q$6:$Q$46,V247-5)*AA247,0)</f>
        <v>0</v>
      </c>
      <c r="AQ247" s="178">
        <f t="shared" si="31"/>
        <v>0</v>
      </c>
      <c r="AR247" s="178">
        <f t="shared" si="32"/>
        <v>0</v>
      </c>
      <c r="AS247" s="178">
        <f t="shared" si="33"/>
        <v>0</v>
      </c>
      <c r="AT247" s="178">
        <f t="shared" si="34"/>
        <v>0</v>
      </c>
      <c r="AU247">
        <f t="shared" si="35"/>
        <v>0</v>
      </c>
    </row>
    <row r="248" spans="1:47">
      <c r="A248" t="str">
        <f>IF(All_Tasks!A248="","",All_Tasks!A248)</f>
        <v/>
      </c>
      <c r="B248" t="str">
        <f>IF(All_Tasks!B248="","",All_Tasks!B248)</f>
        <v/>
      </c>
      <c r="C248" t="str">
        <f>IF(All_Tasks!C248="","",All_Tasks!C248)</f>
        <v/>
      </c>
      <c r="D248" t="str">
        <f>IF(All_Tasks!D248="","",All_Tasks!D248)</f>
        <v/>
      </c>
      <c r="E248" t="str">
        <f>IF(All_Tasks!V248&lt;&gt;"",All_Tasks!V248,IF(All_Tasks!E248&lt;&gt;"",All_Tasks!E248,""))</f>
        <v/>
      </c>
      <c r="F248" t="str">
        <f>IF(All_Tasks!F248="","",All_Tasks!F248)</f>
        <v/>
      </c>
      <c r="G248" t="str">
        <f>IF(All_Tasks!G248="","",All_Tasks!G248)</f>
        <v/>
      </c>
      <c r="H248" s="231" t="str">
        <f>IF(All_Tasks!H248="","",All_Tasks!H248)</f>
        <v/>
      </c>
      <c r="I248" t="str">
        <f>IF(All_Tasks!I248="","",All_Tasks!I248)</f>
        <v/>
      </c>
      <c r="J248" t="str">
        <f>IF(All_Tasks!J248="","",All_Tasks!J248)</f>
        <v/>
      </c>
      <c r="K248" t="str">
        <f>IF(All_Tasks!K248="","",All_Tasks!K248)</f>
        <v/>
      </c>
      <c r="L248" s="231" t="str">
        <f>IF(All_Tasks!L248="","",All_Tasks!L248)</f>
        <v/>
      </c>
      <c r="M248" t="str">
        <f>IF(All_Tasks!M248="","",All_Tasks!M248)</f>
        <v/>
      </c>
      <c r="N248" t="str">
        <f>IF(All_Tasks!N248="","",All_Tasks!N248)</f>
        <v/>
      </c>
      <c r="O248" t="str">
        <f>IF(All_Tasks!O248="","",All_Tasks!O248)</f>
        <v/>
      </c>
      <c r="P248" s="181">
        <f>IF(All_Tasks!P248="",0,All_Tasks!P248)</f>
        <v>0</v>
      </c>
      <c r="Q248" s="181">
        <f>IF(All_Tasks!Q248="",0,All_Tasks!Q248)</f>
        <v>0</v>
      </c>
      <c r="R248" s="181">
        <f>IF(All_Tasks!R248="",0,All_Tasks!R248)</f>
        <v>0</v>
      </c>
      <c r="S248" s="181" t="str">
        <f>IF(All_Tasks!S248="","",All_Tasks!S248)</f>
        <v/>
      </c>
      <c r="T248" t="str">
        <f>IF(All_Tasks!T248="","",All_Tasks!T248)</f>
        <v/>
      </c>
      <c r="U248" t="str">
        <f>IF(All_Tasks!U248="","",All_Tasks!U248)</f>
        <v/>
      </c>
      <c r="V248">
        <f>IF(A248="",0,IFERROR(MATCH(A248,Scope_Labor_Rates!$A$6:$A$46,0)+5,0))</f>
        <v>0</v>
      </c>
      <c r="W248" s="178">
        <f>IF(V248&gt;0,INDEX(Scope_Labor_Rates!$C$6:$C$46,V248-5),0)</f>
        <v>0</v>
      </c>
      <c r="X248" s="178">
        <f>IF(V248&gt;0,INDEX(Scope_Labor_Rates!$C$6:$C$46,V248-5),0)</f>
        <v>0</v>
      </c>
      <c r="Y248" s="180">
        <f>IF(V248&gt;0,INDEX(Scope_Labor_Rates!$S$6:$S$46,V248-5),0)</f>
        <v>0</v>
      </c>
      <c r="Z248" s="180">
        <f>IF(V248&gt;0,INDEX(Scope_Labor_Rates!$R$6:$R$46,V248-5),1)</f>
        <v>1</v>
      </c>
      <c r="AA248" s="231">
        <f t="shared" si="27"/>
        <v>0</v>
      </c>
      <c r="AB248" t="str">
        <f t="shared" si="28"/>
        <v/>
      </c>
      <c r="AC248" s="178" t="str">
        <f t="shared" si="29"/>
        <v/>
      </c>
      <c r="AD248" s="181">
        <f t="shared" si="30"/>
        <v>0</v>
      </c>
      <c r="AE248" s="178">
        <f>IF(V248&gt;0,P248*INDEX(Scope_Labor_Rates!$E$6:$E$46,V248-5),0)</f>
        <v>0</v>
      </c>
      <c r="AF248" s="181">
        <f>IF(V248&gt;0,AE248*INDEX(Scope_Labor_Rates!$D$6:$D$46,V248-5)*AA248,0)</f>
        <v>0</v>
      </c>
      <c r="AG248" s="178">
        <f>IF(V248&gt;0,P248*INDEX(Scope_Labor_Rates!$G$6:$G$46,V248-5),0)</f>
        <v>0</v>
      </c>
      <c r="AH248" s="181">
        <f>IF(V248&gt;0,AG248*INDEX(Scope_Labor_Rates!$F$6:$F$46,V248-5)*AA248,0)</f>
        <v>0</v>
      </c>
      <c r="AI248" s="178">
        <f>IF(V248&gt;0,P248*INDEX(Scope_Labor_Rates!$I$6:$I$46,V248-5),0)</f>
        <v>0</v>
      </c>
      <c r="AJ248" s="181">
        <f>IF(V248&gt;0,AI248*INDEX(Scope_Labor_Rates!$H$6:$H$46,V248-5)*AA248,0)</f>
        <v>0</v>
      </c>
      <c r="AK248" s="178">
        <f>IF(V248&gt;0,P248*INDEX(Scope_Labor_Rates!$K$6:$K$46,V248-5),0)</f>
        <v>0</v>
      </c>
      <c r="AL248" s="181">
        <f>IF(V248&gt;0,AK248*INDEX(Scope_Labor_Rates!$J$6:$J$46,V248-5)*AA248,0)</f>
        <v>0</v>
      </c>
      <c r="AM248" s="178">
        <f>IF(V248&gt;0,P248*INDEX(Scope_Labor_Rates!$M$6:$M$46,V248-5),0)</f>
        <v>0</v>
      </c>
      <c r="AN248" s="178">
        <f>IF(V248&gt;0,AM248*INDEX(Scope_Labor_Rates!$L$6:$L$46,V248-5)*AA248,0)</f>
        <v>0</v>
      </c>
      <c r="AO248" s="178">
        <f>IF(V248&gt;0,P248*INDEX(Scope_Labor_Rates!$O$6:$O$46,V248-5)*AA248,0)</f>
        <v>0</v>
      </c>
      <c r="AP248" s="181">
        <f>IF(V248&gt;0,P248*INDEX(Scope_Labor_Rates!$Q$6:$Q$46,V248-5)*AA248,0)</f>
        <v>0</v>
      </c>
      <c r="AQ248" s="178">
        <f t="shared" si="31"/>
        <v>0</v>
      </c>
      <c r="AR248" s="178">
        <f t="shared" si="32"/>
        <v>0</v>
      </c>
      <c r="AS248" s="178">
        <f t="shared" si="33"/>
        <v>0</v>
      </c>
      <c r="AT248" s="178">
        <f t="shared" si="34"/>
        <v>0</v>
      </c>
      <c r="AU248">
        <f t="shared" si="35"/>
        <v>0</v>
      </c>
    </row>
    <row r="249" spans="1:47">
      <c r="A249" t="str">
        <f>IF(All_Tasks!A249="","",All_Tasks!A249)</f>
        <v/>
      </c>
      <c r="B249" t="str">
        <f>IF(All_Tasks!B249="","",All_Tasks!B249)</f>
        <v/>
      </c>
      <c r="C249" t="str">
        <f>IF(All_Tasks!C249="","",All_Tasks!C249)</f>
        <v/>
      </c>
      <c r="D249" t="str">
        <f>IF(All_Tasks!D249="","",All_Tasks!D249)</f>
        <v/>
      </c>
      <c r="E249" t="str">
        <f>IF(All_Tasks!V249&lt;&gt;"",All_Tasks!V249,IF(All_Tasks!E249&lt;&gt;"",All_Tasks!E249,""))</f>
        <v/>
      </c>
      <c r="F249" t="str">
        <f>IF(All_Tasks!F249="","",All_Tasks!F249)</f>
        <v/>
      </c>
      <c r="G249" t="str">
        <f>IF(All_Tasks!G249="","",All_Tasks!G249)</f>
        <v/>
      </c>
      <c r="H249" s="231" t="str">
        <f>IF(All_Tasks!H249="","",All_Tasks!H249)</f>
        <v/>
      </c>
      <c r="I249" t="str">
        <f>IF(All_Tasks!I249="","",All_Tasks!I249)</f>
        <v/>
      </c>
      <c r="J249" t="str">
        <f>IF(All_Tasks!J249="","",All_Tasks!J249)</f>
        <v/>
      </c>
      <c r="K249" t="str">
        <f>IF(All_Tasks!K249="","",All_Tasks!K249)</f>
        <v/>
      </c>
      <c r="L249" s="231" t="str">
        <f>IF(All_Tasks!L249="","",All_Tasks!L249)</f>
        <v/>
      </c>
      <c r="M249" t="str">
        <f>IF(All_Tasks!M249="","",All_Tasks!M249)</f>
        <v/>
      </c>
      <c r="N249" t="str">
        <f>IF(All_Tasks!N249="","",All_Tasks!N249)</f>
        <v/>
      </c>
      <c r="O249" t="str">
        <f>IF(All_Tasks!O249="","",All_Tasks!O249)</f>
        <v/>
      </c>
      <c r="P249" s="181">
        <f>IF(All_Tasks!P249="",0,All_Tasks!P249)</f>
        <v>0</v>
      </c>
      <c r="Q249" s="181">
        <f>IF(All_Tasks!Q249="",0,All_Tasks!Q249)</f>
        <v>0</v>
      </c>
      <c r="R249" s="181">
        <f>IF(All_Tasks!R249="",0,All_Tasks!R249)</f>
        <v>0</v>
      </c>
      <c r="S249" s="181" t="str">
        <f>IF(All_Tasks!S249="","",All_Tasks!S249)</f>
        <v/>
      </c>
      <c r="T249" t="str">
        <f>IF(All_Tasks!T249="","",All_Tasks!T249)</f>
        <v/>
      </c>
      <c r="U249" t="str">
        <f>IF(All_Tasks!U249="","",All_Tasks!U249)</f>
        <v/>
      </c>
      <c r="V249">
        <f>IF(A249="",0,IFERROR(MATCH(A249,Scope_Labor_Rates!$A$6:$A$46,0)+5,0))</f>
        <v>0</v>
      </c>
      <c r="W249" s="178">
        <f>IF(V249&gt;0,INDEX(Scope_Labor_Rates!$C$6:$C$46,V249-5),0)</f>
        <v>0</v>
      </c>
      <c r="X249" s="178">
        <f>IF(V249&gt;0,INDEX(Scope_Labor_Rates!$C$6:$C$46,V249-5),0)</f>
        <v>0</v>
      </c>
      <c r="Y249" s="180">
        <f>IF(V249&gt;0,INDEX(Scope_Labor_Rates!$S$6:$S$46,V249-5),0)</f>
        <v>0</v>
      </c>
      <c r="Z249" s="180">
        <f>IF(V249&gt;0,INDEX(Scope_Labor_Rates!$R$6:$R$46,V249-5),1)</f>
        <v>1</v>
      </c>
      <c r="AA249" s="231">
        <f t="shared" si="27"/>
        <v>0</v>
      </c>
      <c r="AB249" t="str">
        <f t="shared" si="28"/>
        <v/>
      </c>
      <c r="AC249" s="178" t="str">
        <f t="shared" si="29"/>
        <v/>
      </c>
      <c r="AD249" s="181">
        <f t="shared" si="30"/>
        <v>0</v>
      </c>
      <c r="AE249" s="178">
        <f>IF(V249&gt;0,P249*INDEX(Scope_Labor_Rates!$E$6:$E$46,V249-5),0)</f>
        <v>0</v>
      </c>
      <c r="AF249" s="181">
        <f>IF(V249&gt;0,AE249*INDEX(Scope_Labor_Rates!$D$6:$D$46,V249-5)*AA249,0)</f>
        <v>0</v>
      </c>
      <c r="AG249" s="178">
        <f>IF(V249&gt;0,P249*INDEX(Scope_Labor_Rates!$G$6:$G$46,V249-5),0)</f>
        <v>0</v>
      </c>
      <c r="AH249" s="181">
        <f>IF(V249&gt;0,AG249*INDEX(Scope_Labor_Rates!$F$6:$F$46,V249-5)*AA249,0)</f>
        <v>0</v>
      </c>
      <c r="AI249" s="178">
        <f>IF(V249&gt;0,P249*INDEX(Scope_Labor_Rates!$I$6:$I$46,V249-5),0)</f>
        <v>0</v>
      </c>
      <c r="AJ249" s="181">
        <f>IF(V249&gt;0,AI249*INDEX(Scope_Labor_Rates!$H$6:$H$46,V249-5)*AA249,0)</f>
        <v>0</v>
      </c>
      <c r="AK249" s="178">
        <f>IF(V249&gt;0,P249*INDEX(Scope_Labor_Rates!$K$6:$K$46,V249-5),0)</f>
        <v>0</v>
      </c>
      <c r="AL249" s="181">
        <f>IF(V249&gt;0,AK249*INDEX(Scope_Labor_Rates!$J$6:$J$46,V249-5)*AA249,0)</f>
        <v>0</v>
      </c>
      <c r="AM249" s="178">
        <f>IF(V249&gt;0,P249*INDEX(Scope_Labor_Rates!$M$6:$M$46,V249-5),0)</f>
        <v>0</v>
      </c>
      <c r="AN249" s="178">
        <f>IF(V249&gt;0,AM249*INDEX(Scope_Labor_Rates!$L$6:$L$46,V249-5)*AA249,0)</f>
        <v>0</v>
      </c>
      <c r="AO249" s="178">
        <f>IF(V249&gt;0,P249*INDEX(Scope_Labor_Rates!$O$6:$O$46,V249-5)*AA249,0)</f>
        <v>0</v>
      </c>
      <c r="AP249" s="181">
        <f>IF(V249&gt;0,P249*INDEX(Scope_Labor_Rates!$Q$6:$Q$46,V249-5)*AA249,0)</f>
        <v>0</v>
      </c>
      <c r="AQ249" s="178">
        <f t="shared" si="31"/>
        <v>0</v>
      </c>
      <c r="AR249" s="178">
        <f t="shared" si="32"/>
        <v>0</v>
      </c>
      <c r="AS249" s="178">
        <f t="shared" si="33"/>
        <v>0</v>
      </c>
      <c r="AT249" s="178">
        <f t="shared" si="34"/>
        <v>0</v>
      </c>
      <c r="AU249">
        <f t="shared" si="35"/>
        <v>0</v>
      </c>
    </row>
    <row r="250" spans="1:47">
      <c r="A250" t="str">
        <f>IF(All_Tasks!A250="","",All_Tasks!A250)</f>
        <v/>
      </c>
      <c r="B250" t="str">
        <f>IF(All_Tasks!B250="","",All_Tasks!B250)</f>
        <v/>
      </c>
      <c r="C250" t="str">
        <f>IF(All_Tasks!C250="","",All_Tasks!C250)</f>
        <v/>
      </c>
      <c r="D250" t="str">
        <f>IF(All_Tasks!D250="","",All_Tasks!D250)</f>
        <v/>
      </c>
      <c r="E250" t="str">
        <f>IF(All_Tasks!V250&lt;&gt;"",All_Tasks!V250,IF(All_Tasks!E250&lt;&gt;"",All_Tasks!E250,""))</f>
        <v/>
      </c>
      <c r="F250" t="str">
        <f>IF(All_Tasks!F250="","",All_Tasks!F250)</f>
        <v/>
      </c>
      <c r="G250" t="str">
        <f>IF(All_Tasks!G250="","",All_Tasks!G250)</f>
        <v/>
      </c>
      <c r="H250" s="231" t="str">
        <f>IF(All_Tasks!H250="","",All_Tasks!H250)</f>
        <v/>
      </c>
      <c r="I250" t="str">
        <f>IF(All_Tasks!I250="","",All_Tasks!I250)</f>
        <v/>
      </c>
      <c r="J250" t="str">
        <f>IF(All_Tasks!J250="","",All_Tasks!J250)</f>
        <v/>
      </c>
      <c r="K250" t="str">
        <f>IF(All_Tasks!K250="","",All_Tasks!K250)</f>
        <v/>
      </c>
      <c r="L250" s="231" t="str">
        <f>IF(All_Tasks!L250="","",All_Tasks!L250)</f>
        <v/>
      </c>
      <c r="M250" t="str">
        <f>IF(All_Tasks!M250="","",All_Tasks!M250)</f>
        <v/>
      </c>
      <c r="N250" t="str">
        <f>IF(All_Tasks!N250="","",All_Tasks!N250)</f>
        <v/>
      </c>
      <c r="O250" t="str">
        <f>IF(All_Tasks!O250="","",All_Tasks!O250)</f>
        <v/>
      </c>
      <c r="P250" s="181">
        <f>IF(All_Tasks!P250="",0,All_Tasks!P250)</f>
        <v>0</v>
      </c>
      <c r="Q250" s="181">
        <f>IF(All_Tasks!Q250="",0,All_Tasks!Q250)</f>
        <v>0</v>
      </c>
      <c r="R250" s="181">
        <f>IF(All_Tasks!R250="",0,All_Tasks!R250)</f>
        <v>0</v>
      </c>
      <c r="S250" s="181" t="str">
        <f>IF(All_Tasks!S250="","",All_Tasks!S250)</f>
        <v/>
      </c>
      <c r="T250" t="str">
        <f>IF(All_Tasks!T250="","",All_Tasks!T250)</f>
        <v/>
      </c>
      <c r="U250" t="str">
        <f>IF(All_Tasks!U250="","",All_Tasks!U250)</f>
        <v/>
      </c>
      <c r="V250">
        <f>IF(A250="",0,IFERROR(MATCH(A250,Scope_Labor_Rates!$A$6:$A$46,0)+5,0))</f>
        <v>0</v>
      </c>
      <c r="W250" s="178">
        <f>IF(V250&gt;0,INDEX(Scope_Labor_Rates!$C$6:$C$46,V250-5),0)</f>
        <v>0</v>
      </c>
      <c r="X250" s="178">
        <f>IF(V250&gt;0,INDEX(Scope_Labor_Rates!$C$6:$C$46,V250-5),0)</f>
        <v>0</v>
      </c>
      <c r="Y250" s="180">
        <f>IF(V250&gt;0,INDEX(Scope_Labor_Rates!$S$6:$S$46,V250-5),0)</f>
        <v>0</v>
      </c>
      <c r="Z250" s="180">
        <f>IF(V250&gt;0,INDEX(Scope_Labor_Rates!$R$6:$R$46,V250-5),1)</f>
        <v>1</v>
      </c>
      <c r="AA250" s="231">
        <f t="shared" si="27"/>
        <v>0</v>
      </c>
      <c r="AB250" t="str">
        <f t="shared" si="28"/>
        <v/>
      </c>
      <c r="AC250" s="178" t="str">
        <f t="shared" si="29"/>
        <v/>
      </c>
      <c r="AD250" s="181">
        <f t="shared" si="30"/>
        <v>0</v>
      </c>
      <c r="AE250" s="178">
        <f>IF(V250&gt;0,P250*INDEX(Scope_Labor_Rates!$E$6:$E$46,V250-5),0)</f>
        <v>0</v>
      </c>
      <c r="AF250" s="181">
        <f>IF(V250&gt;0,AE250*INDEX(Scope_Labor_Rates!$D$6:$D$46,V250-5)*AA250,0)</f>
        <v>0</v>
      </c>
      <c r="AG250" s="178">
        <f>IF(V250&gt;0,P250*INDEX(Scope_Labor_Rates!$G$6:$G$46,V250-5),0)</f>
        <v>0</v>
      </c>
      <c r="AH250" s="181">
        <f>IF(V250&gt;0,AG250*INDEX(Scope_Labor_Rates!$F$6:$F$46,V250-5)*AA250,0)</f>
        <v>0</v>
      </c>
      <c r="AI250" s="178">
        <f>IF(V250&gt;0,P250*INDEX(Scope_Labor_Rates!$I$6:$I$46,V250-5),0)</f>
        <v>0</v>
      </c>
      <c r="AJ250" s="181">
        <f>IF(V250&gt;0,AI250*INDEX(Scope_Labor_Rates!$H$6:$H$46,V250-5)*AA250,0)</f>
        <v>0</v>
      </c>
      <c r="AK250" s="178">
        <f>IF(V250&gt;0,P250*INDEX(Scope_Labor_Rates!$K$6:$K$46,V250-5),0)</f>
        <v>0</v>
      </c>
      <c r="AL250" s="181">
        <f>IF(V250&gt;0,AK250*INDEX(Scope_Labor_Rates!$J$6:$J$46,V250-5)*AA250,0)</f>
        <v>0</v>
      </c>
      <c r="AM250" s="178">
        <f>IF(V250&gt;0,P250*INDEX(Scope_Labor_Rates!$M$6:$M$46,V250-5),0)</f>
        <v>0</v>
      </c>
      <c r="AN250" s="178">
        <f>IF(V250&gt;0,AM250*INDEX(Scope_Labor_Rates!$L$6:$L$46,V250-5)*AA250,0)</f>
        <v>0</v>
      </c>
      <c r="AO250" s="178">
        <f>IF(V250&gt;0,P250*INDEX(Scope_Labor_Rates!$O$6:$O$46,V250-5)*AA250,0)</f>
        <v>0</v>
      </c>
      <c r="AP250" s="181">
        <f>IF(V250&gt;0,P250*INDEX(Scope_Labor_Rates!$Q$6:$Q$46,V250-5)*AA250,0)</f>
        <v>0</v>
      </c>
      <c r="AQ250" s="178">
        <f t="shared" si="31"/>
        <v>0</v>
      </c>
      <c r="AR250" s="178">
        <f t="shared" si="32"/>
        <v>0</v>
      </c>
      <c r="AS250" s="178">
        <f t="shared" si="33"/>
        <v>0</v>
      </c>
      <c r="AT250" s="178">
        <f t="shared" si="34"/>
        <v>0</v>
      </c>
      <c r="AU250">
        <f t="shared" si="35"/>
        <v>0</v>
      </c>
    </row>
    <row r="251" spans="1:47">
      <c r="A251" t="str">
        <f>IF(All_Tasks!A251="","",All_Tasks!A251)</f>
        <v/>
      </c>
      <c r="B251" t="str">
        <f>IF(All_Tasks!B251="","",All_Tasks!B251)</f>
        <v/>
      </c>
      <c r="C251" t="str">
        <f>IF(All_Tasks!C251="","",All_Tasks!C251)</f>
        <v/>
      </c>
      <c r="D251" t="str">
        <f>IF(All_Tasks!D251="","",All_Tasks!D251)</f>
        <v/>
      </c>
      <c r="E251" t="str">
        <f>IF(All_Tasks!V251&lt;&gt;"",All_Tasks!V251,IF(All_Tasks!E251&lt;&gt;"",All_Tasks!E251,""))</f>
        <v/>
      </c>
      <c r="F251" t="str">
        <f>IF(All_Tasks!F251="","",All_Tasks!F251)</f>
        <v/>
      </c>
      <c r="G251" t="str">
        <f>IF(All_Tasks!G251="","",All_Tasks!G251)</f>
        <v/>
      </c>
      <c r="H251" s="231" t="str">
        <f>IF(All_Tasks!H251="","",All_Tasks!H251)</f>
        <v/>
      </c>
      <c r="I251" t="str">
        <f>IF(All_Tasks!I251="","",All_Tasks!I251)</f>
        <v/>
      </c>
      <c r="J251" t="str">
        <f>IF(All_Tasks!J251="","",All_Tasks!J251)</f>
        <v/>
      </c>
      <c r="K251" t="str">
        <f>IF(All_Tasks!K251="","",All_Tasks!K251)</f>
        <v/>
      </c>
      <c r="L251" s="231" t="str">
        <f>IF(All_Tasks!L251="","",All_Tasks!L251)</f>
        <v/>
      </c>
      <c r="M251" t="str">
        <f>IF(All_Tasks!M251="","",All_Tasks!M251)</f>
        <v/>
      </c>
      <c r="N251" t="str">
        <f>IF(All_Tasks!N251="","",All_Tasks!N251)</f>
        <v/>
      </c>
      <c r="O251" t="str">
        <f>IF(All_Tasks!O251="","",All_Tasks!O251)</f>
        <v/>
      </c>
      <c r="P251" s="181">
        <f>IF(All_Tasks!P251="",0,All_Tasks!P251)</f>
        <v>0</v>
      </c>
      <c r="Q251" s="181">
        <f>IF(All_Tasks!Q251="",0,All_Tasks!Q251)</f>
        <v>0</v>
      </c>
      <c r="R251" s="181">
        <f>IF(All_Tasks!R251="",0,All_Tasks!R251)</f>
        <v>0</v>
      </c>
      <c r="S251" s="181" t="str">
        <f>IF(All_Tasks!S251="","",All_Tasks!S251)</f>
        <v/>
      </c>
      <c r="T251" t="str">
        <f>IF(All_Tasks!T251="","",All_Tasks!T251)</f>
        <v/>
      </c>
      <c r="U251" t="str">
        <f>IF(All_Tasks!U251="","",All_Tasks!U251)</f>
        <v/>
      </c>
      <c r="V251">
        <f>IF(A251="",0,IFERROR(MATCH(A251,Scope_Labor_Rates!$A$6:$A$46,0)+5,0))</f>
        <v>0</v>
      </c>
      <c r="W251" s="178">
        <f>IF(V251&gt;0,INDEX(Scope_Labor_Rates!$C$6:$C$46,V251-5),0)</f>
        <v>0</v>
      </c>
      <c r="X251" s="178">
        <f>IF(V251&gt;0,INDEX(Scope_Labor_Rates!$C$6:$C$46,V251-5),0)</f>
        <v>0</v>
      </c>
      <c r="Y251" s="180">
        <f>IF(V251&gt;0,INDEX(Scope_Labor_Rates!$S$6:$S$46,V251-5),0)</f>
        <v>0</v>
      </c>
      <c r="Z251" s="180">
        <f>IF(V251&gt;0,INDEX(Scope_Labor_Rates!$R$6:$R$46,V251-5),1)</f>
        <v>1</v>
      </c>
      <c r="AA251" s="231">
        <f t="shared" si="27"/>
        <v>0</v>
      </c>
      <c r="AB251" t="str">
        <f t="shared" si="28"/>
        <v/>
      </c>
      <c r="AC251" s="178" t="str">
        <f t="shared" si="29"/>
        <v/>
      </c>
      <c r="AD251" s="181">
        <f t="shared" si="30"/>
        <v>0</v>
      </c>
      <c r="AE251" s="178">
        <f>IF(V251&gt;0,P251*INDEX(Scope_Labor_Rates!$E$6:$E$46,V251-5),0)</f>
        <v>0</v>
      </c>
      <c r="AF251" s="181">
        <f>IF(V251&gt;0,AE251*INDEX(Scope_Labor_Rates!$D$6:$D$46,V251-5)*AA251,0)</f>
        <v>0</v>
      </c>
      <c r="AG251" s="178">
        <f>IF(V251&gt;0,P251*INDEX(Scope_Labor_Rates!$G$6:$G$46,V251-5),0)</f>
        <v>0</v>
      </c>
      <c r="AH251" s="181">
        <f>IF(V251&gt;0,AG251*INDEX(Scope_Labor_Rates!$F$6:$F$46,V251-5)*AA251,0)</f>
        <v>0</v>
      </c>
      <c r="AI251" s="178">
        <f>IF(V251&gt;0,P251*INDEX(Scope_Labor_Rates!$I$6:$I$46,V251-5),0)</f>
        <v>0</v>
      </c>
      <c r="AJ251" s="181">
        <f>IF(V251&gt;0,AI251*INDEX(Scope_Labor_Rates!$H$6:$H$46,V251-5)*AA251,0)</f>
        <v>0</v>
      </c>
      <c r="AK251" s="178">
        <f>IF(V251&gt;0,P251*INDEX(Scope_Labor_Rates!$K$6:$K$46,V251-5),0)</f>
        <v>0</v>
      </c>
      <c r="AL251" s="181">
        <f>IF(V251&gt;0,AK251*INDEX(Scope_Labor_Rates!$J$6:$J$46,V251-5)*AA251,0)</f>
        <v>0</v>
      </c>
      <c r="AM251" s="178">
        <f>IF(V251&gt;0,P251*INDEX(Scope_Labor_Rates!$M$6:$M$46,V251-5),0)</f>
        <v>0</v>
      </c>
      <c r="AN251" s="178">
        <f>IF(V251&gt;0,AM251*INDEX(Scope_Labor_Rates!$L$6:$L$46,V251-5)*AA251,0)</f>
        <v>0</v>
      </c>
      <c r="AO251" s="178">
        <f>IF(V251&gt;0,P251*INDEX(Scope_Labor_Rates!$O$6:$O$46,V251-5)*AA251,0)</f>
        <v>0</v>
      </c>
      <c r="AP251" s="181">
        <f>IF(V251&gt;0,P251*INDEX(Scope_Labor_Rates!$Q$6:$Q$46,V251-5)*AA251,0)</f>
        <v>0</v>
      </c>
      <c r="AQ251" s="178">
        <f t="shared" si="31"/>
        <v>0</v>
      </c>
      <c r="AR251" s="178">
        <f t="shared" si="32"/>
        <v>0</v>
      </c>
      <c r="AS251" s="178">
        <f t="shared" si="33"/>
        <v>0</v>
      </c>
      <c r="AT251" s="178">
        <f t="shared" si="34"/>
        <v>0</v>
      </c>
      <c r="AU251">
        <f t="shared" si="35"/>
        <v>0</v>
      </c>
    </row>
    <row r="252" spans="1:47">
      <c r="A252" t="str">
        <f>IF(All_Tasks!A252="","",All_Tasks!A252)</f>
        <v/>
      </c>
      <c r="B252" t="str">
        <f>IF(All_Tasks!B252="","",All_Tasks!B252)</f>
        <v/>
      </c>
      <c r="C252" t="str">
        <f>IF(All_Tasks!C252="","",All_Tasks!C252)</f>
        <v/>
      </c>
      <c r="D252" t="str">
        <f>IF(All_Tasks!D252="","",All_Tasks!D252)</f>
        <v/>
      </c>
      <c r="E252" t="str">
        <f>IF(All_Tasks!V252&lt;&gt;"",All_Tasks!V252,IF(All_Tasks!E252&lt;&gt;"",All_Tasks!E252,""))</f>
        <v/>
      </c>
      <c r="F252" t="str">
        <f>IF(All_Tasks!F252="","",All_Tasks!F252)</f>
        <v/>
      </c>
      <c r="G252" t="str">
        <f>IF(All_Tasks!G252="","",All_Tasks!G252)</f>
        <v/>
      </c>
      <c r="H252" s="231" t="str">
        <f>IF(All_Tasks!H252="","",All_Tasks!H252)</f>
        <v/>
      </c>
      <c r="I252" t="str">
        <f>IF(All_Tasks!I252="","",All_Tasks!I252)</f>
        <v/>
      </c>
      <c r="J252" t="str">
        <f>IF(All_Tasks!J252="","",All_Tasks!J252)</f>
        <v/>
      </c>
      <c r="K252" t="str">
        <f>IF(All_Tasks!K252="","",All_Tasks!K252)</f>
        <v/>
      </c>
      <c r="L252" s="231" t="str">
        <f>IF(All_Tasks!L252="","",All_Tasks!L252)</f>
        <v/>
      </c>
      <c r="M252" t="str">
        <f>IF(All_Tasks!M252="","",All_Tasks!M252)</f>
        <v/>
      </c>
      <c r="N252" t="str">
        <f>IF(All_Tasks!N252="","",All_Tasks!N252)</f>
        <v/>
      </c>
      <c r="O252" t="str">
        <f>IF(All_Tasks!O252="","",All_Tasks!O252)</f>
        <v/>
      </c>
      <c r="P252" s="181">
        <f>IF(All_Tasks!P252="",0,All_Tasks!P252)</f>
        <v>0</v>
      </c>
      <c r="Q252" s="181">
        <f>IF(All_Tasks!Q252="",0,All_Tasks!Q252)</f>
        <v>0</v>
      </c>
      <c r="R252" s="181">
        <f>IF(All_Tasks!R252="",0,All_Tasks!R252)</f>
        <v>0</v>
      </c>
      <c r="S252" s="181" t="str">
        <f>IF(All_Tasks!S252="","",All_Tasks!S252)</f>
        <v/>
      </c>
      <c r="T252" t="str">
        <f>IF(All_Tasks!T252="","",All_Tasks!T252)</f>
        <v/>
      </c>
      <c r="U252" t="str">
        <f>IF(All_Tasks!U252="","",All_Tasks!U252)</f>
        <v/>
      </c>
      <c r="V252">
        <f>IF(A252="",0,IFERROR(MATCH(A252,Scope_Labor_Rates!$A$6:$A$46,0)+5,0))</f>
        <v>0</v>
      </c>
      <c r="W252" s="178">
        <f>IF(V252&gt;0,INDEX(Scope_Labor_Rates!$C$6:$C$46,V252-5),0)</f>
        <v>0</v>
      </c>
      <c r="X252" s="178">
        <f>IF(V252&gt;0,INDEX(Scope_Labor_Rates!$C$6:$C$46,V252-5),0)</f>
        <v>0</v>
      </c>
      <c r="Y252" s="180">
        <f>IF(V252&gt;0,INDEX(Scope_Labor_Rates!$S$6:$S$46,V252-5),0)</f>
        <v>0</v>
      </c>
      <c r="Z252" s="180">
        <f>IF(V252&gt;0,INDEX(Scope_Labor_Rates!$R$6:$R$46,V252-5),1)</f>
        <v>1</v>
      </c>
      <c r="AA252" s="231">
        <f t="shared" si="27"/>
        <v>0</v>
      </c>
      <c r="AB252" t="str">
        <f t="shared" si="28"/>
        <v/>
      </c>
      <c r="AC252" s="178" t="str">
        <f t="shared" si="29"/>
        <v/>
      </c>
      <c r="AD252" s="181">
        <f t="shared" si="30"/>
        <v>0</v>
      </c>
      <c r="AE252" s="178">
        <f>IF(V252&gt;0,P252*INDEX(Scope_Labor_Rates!$E$6:$E$46,V252-5),0)</f>
        <v>0</v>
      </c>
      <c r="AF252" s="181">
        <f>IF(V252&gt;0,AE252*INDEX(Scope_Labor_Rates!$D$6:$D$46,V252-5)*AA252,0)</f>
        <v>0</v>
      </c>
      <c r="AG252" s="178">
        <f>IF(V252&gt;0,P252*INDEX(Scope_Labor_Rates!$G$6:$G$46,V252-5),0)</f>
        <v>0</v>
      </c>
      <c r="AH252" s="181">
        <f>IF(V252&gt;0,AG252*INDEX(Scope_Labor_Rates!$F$6:$F$46,V252-5)*AA252,0)</f>
        <v>0</v>
      </c>
      <c r="AI252" s="178">
        <f>IF(V252&gt;0,P252*INDEX(Scope_Labor_Rates!$I$6:$I$46,V252-5),0)</f>
        <v>0</v>
      </c>
      <c r="AJ252" s="181">
        <f>IF(V252&gt;0,AI252*INDEX(Scope_Labor_Rates!$H$6:$H$46,V252-5)*AA252,0)</f>
        <v>0</v>
      </c>
      <c r="AK252" s="178">
        <f>IF(V252&gt;0,P252*INDEX(Scope_Labor_Rates!$K$6:$K$46,V252-5),0)</f>
        <v>0</v>
      </c>
      <c r="AL252" s="181">
        <f>IF(V252&gt;0,AK252*INDEX(Scope_Labor_Rates!$J$6:$J$46,V252-5)*AA252,0)</f>
        <v>0</v>
      </c>
      <c r="AM252" s="178">
        <f>IF(V252&gt;0,P252*INDEX(Scope_Labor_Rates!$M$6:$M$46,V252-5),0)</f>
        <v>0</v>
      </c>
      <c r="AN252" s="178">
        <f>IF(V252&gt;0,AM252*INDEX(Scope_Labor_Rates!$L$6:$L$46,V252-5)*AA252,0)</f>
        <v>0</v>
      </c>
      <c r="AO252" s="178">
        <f>IF(V252&gt;0,P252*INDEX(Scope_Labor_Rates!$O$6:$O$46,V252-5)*AA252,0)</f>
        <v>0</v>
      </c>
      <c r="AP252" s="181">
        <f>IF(V252&gt;0,P252*INDEX(Scope_Labor_Rates!$Q$6:$Q$46,V252-5)*AA252,0)</f>
        <v>0</v>
      </c>
      <c r="AQ252" s="178">
        <f t="shared" si="31"/>
        <v>0</v>
      </c>
      <c r="AR252" s="178">
        <f t="shared" si="32"/>
        <v>0</v>
      </c>
      <c r="AS252" s="178">
        <f t="shared" si="33"/>
        <v>0</v>
      </c>
      <c r="AT252" s="178">
        <f t="shared" si="34"/>
        <v>0</v>
      </c>
      <c r="AU252">
        <f t="shared" si="35"/>
        <v>0</v>
      </c>
    </row>
    <row r="253" spans="1:47">
      <c r="A253" t="str">
        <f>IF(All_Tasks!A253="","",All_Tasks!A253)</f>
        <v/>
      </c>
      <c r="B253" t="str">
        <f>IF(All_Tasks!B253="","",All_Tasks!B253)</f>
        <v/>
      </c>
      <c r="C253" t="str">
        <f>IF(All_Tasks!C253="","",All_Tasks!C253)</f>
        <v/>
      </c>
      <c r="D253" t="str">
        <f>IF(All_Tasks!D253="","",All_Tasks!D253)</f>
        <v/>
      </c>
      <c r="E253" t="str">
        <f>IF(All_Tasks!V253&lt;&gt;"",All_Tasks!V253,IF(All_Tasks!E253&lt;&gt;"",All_Tasks!E253,""))</f>
        <v/>
      </c>
      <c r="F253" t="str">
        <f>IF(All_Tasks!F253="","",All_Tasks!F253)</f>
        <v/>
      </c>
      <c r="G253" t="str">
        <f>IF(All_Tasks!G253="","",All_Tasks!G253)</f>
        <v/>
      </c>
      <c r="H253" s="231" t="str">
        <f>IF(All_Tasks!H253="","",All_Tasks!H253)</f>
        <v/>
      </c>
      <c r="I253" t="str">
        <f>IF(All_Tasks!I253="","",All_Tasks!I253)</f>
        <v/>
      </c>
      <c r="J253" t="str">
        <f>IF(All_Tasks!J253="","",All_Tasks!J253)</f>
        <v/>
      </c>
      <c r="K253" t="str">
        <f>IF(All_Tasks!K253="","",All_Tasks!K253)</f>
        <v/>
      </c>
      <c r="L253" s="231" t="str">
        <f>IF(All_Tasks!L253="","",All_Tasks!L253)</f>
        <v/>
      </c>
      <c r="M253" t="str">
        <f>IF(All_Tasks!M253="","",All_Tasks!M253)</f>
        <v/>
      </c>
      <c r="N253" t="str">
        <f>IF(All_Tasks!N253="","",All_Tasks!N253)</f>
        <v/>
      </c>
      <c r="O253" t="str">
        <f>IF(All_Tasks!O253="","",All_Tasks!O253)</f>
        <v/>
      </c>
      <c r="P253" s="181">
        <f>IF(All_Tasks!P253="",0,All_Tasks!P253)</f>
        <v>0</v>
      </c>
      <c r="Q253" s="181">
        <f>IF(All_Tasks!Q253="",0,All_Tasks!Q253)</f>
        <v>0</v>
      </c>
      <c r="R253" s="181">
        <f>IF(All_Tasks!R253="",0,All_Tasks!R253)</f>
        <v>0</v>
      </c>
      <c r="S253" s="181" t="str">
        <f>IF(All_Tasks!S253="","",All_Tasks!S253)</f>
        <v/>
      </c>
      <c r="T253" t="str">
        <f>IF(All_Tasks!T253="","",All_Tasks!T253)</f>
        <v/>
      </c>
      <c r="U253" t="str">
        <f>IF(All_Tasks!U253="","",All_Tasks!U253)</f>
        <v/>
      </c>
      <c r="V253">
        <f>IF(A253="",0,IFERROR(MATCH(A253,Scope_Labor_Rates!$A$6:$A$46,0)+5,0))</f>
        <v>0</v>
      </c>
      <c r="W253" s="178">
        <f>IF(V253&gt;0,INDEX(Scope_Labor_Rates!$C$6:$C$46,V253-5),0)</f>
        <v>0</v>
      </c>
      <c r="X253" s="178">
        <f>IF(V253&gt;0,INDEX(Scope_Labor_Rates!$C$6:$C$46,V253-5),0)</f>
        <v>0</v>
      </c>
      <c r="Y253" s="180">
        <f>IF(V253&gt;0,INDEX(Scope_Labor_Rates!$S$6:$S$46,V253-5),0)</f>
        <v>0</v>
      </c>
      <c r="Z253" s="180">
        <f>IF(V253&gt;0,INDEX(Scope_Labor_Rates!$R$6:$R$46,V253-5),1)</f>
        <v>1</v>
      </c>
      <c r="AA253" s="231">
        <f t="shared" si="27"/>
        <v>0</v>
      </c>
      <c r="AB253" t="str">
        <f t="shared" si="28"/>
        <v/>
      </c>
      <c r="AC253" s="178" t="str">
        <f t="shared" si="29"/>
        <v/>
      </c>
      <c r="AD253" s="181">
        <f t="shared" si="30"/>
        <v>0</v>
      </c>
      <c r="AE253" s="178">
        <f>IF(V253&gt;0,P253*INDEX(Scope_Labor_Rates!$E$6:$E$46,V253-5),0)</f>
        <v>0</v>
      </c>
      <c r="AF253" s="181">
        <f>IF(V253&gt;0,AE253*INDEX(Scope_Labor_Rates!$D$6:$D$46,V253-5)*AA253,0)</f>
        <v>0</v>
      </c>
      <c r="AG253" s="178">
        <f>IF(V253&gt;0,P253*INDEX(Scope_Labor_Rates!$G$6:$G$46,V253-5),0)</f>
        <v>0</v>
      </c>
      <c r="AH253" s="181">
        <f>IF(V253&gt;0,AG253*INDEX(Scope_Labor_Rates!$F$6:$F$46,V253-5)*AA253,0)</f>
        <v>0</v>
      </c>
      <c r="AI253" s="178">
        <f>IF(V253&gt;0,P253*INDEX(Scope_Labor_Rates!$I$6:$I$46,V253-5),0)</f>
        <v>0</v>
      </c>
      <c r="AJ253" s="181">
        <f>IF(V253&gt;0,AI253*INDEX(Scope_Labor_Rates!$H$6:$H$46,V253-5)*AA253,0)</f>
        <v>0</v>
      </c>
      <c r="AK253" s="178">
        <f>IF(V253&gt;0,P253*INDEX(Scope_Labor_Rates!$K$6:$K$46,V253-5),0)</f>
        <v>0</v>
      </c>
      <c r="AL253" s="181">
        <f>IF(V253&gt;0,AK253*INDEX(Scope_Labor_Rates!$J$6:$J$46,V253-5)*AA253,0)</f>
        <v>0</v>
      </c>
      <c r="AM253" s="178">
        <f>IF(V253&gt;0,P253*INDEX(Scope_Labor_Rates!$M$6:$M$46,V253-5),0)</f>
        <v>0</v>
      </c>
      <c r="AN253" s="178">
        <f>IF(V253&gt;0,AM253*INDEX(Scope_Labor_Rates!$L$6:$L$46,V253-5)*AA253,0)</f>
        <v>0</v>
      </c>
      <c r="AO253" s="178">
        <f>IF(V253&gt;0,P253*INDEX(Scope_Labor_Rates!$O$6:$O$46,V253-5)*AA253,0)</f>
        <v>0</v>
      </c>
      <c r="AP253" s="181">
        <f>IF(V253&gt;0,P253*INDEX(Scope_Labor_Rates!$Q$6:$Q$46,V253-5)*AA253,0)</f>
        <v>0</v>
      </c>
      <c r="AQ253" s="178">
        <f t="shared" si="31"/>
        <v>0</v>
      </c>
      <c r="AR253" s="178">
        <f t="shared" si="32"/>
        <v>0</v>
      </c>
      <c r="AS253" s="178">
        <f t="shared" si="33"/>
        <v>0</v>
      </c>
      <c r="AT253" s="178">
        <f t="shared" si="34"/>
        <v>0</v>
      </c>
      <c r="AU253">
        <f t="shared" si="35"/>
        <v>0</v>
      </c>
    </row>
    <row r="254" spans="1:47">
      <c r="A254" t="str">
        <f>IF(All_Tasks!A254="","",All_Tasks!A254)</f>
        <v/>
      </c>
      <c r="B254" t="str">
        <f>IF(All_Tasks!B254="","",All_Tasks!B254)</f>
        <v/>
      </c>
      <c r="C254" t="str">
        <f>IF(All_Tasks!C254="","",All_Tasks!C254)</f>
        <v/>
      </c>
      <c r="D254" t="str">
        <f>IF(All_Tasks!D254="","",All_Tasks!D254)</f>
        <v/>
      </c>
      <c r="E254" t="str">
        <f>IF(All_Tasks!V254&lt;&gt;"",All_Tasks!V254,IF(All_Tasks!E254&lt;&gt;"",All_Tasks!E254,""))</f>
        <v/>
      </c>
      <c r="F254" t="str">
        <f>IF(All_Tasks!F254="","",All_Tasks!F254)</f>
        <v/>
      </c>
      <c r="G254" t="str">
        <f>IF(All_Tasks!G254="","",All_Tasks!G254)</f>
        <v/>
      </c>
      <c r="H254" s="231" t="str">
        <f>IF(All_Tasks!H254="","",All_Tasks!H254)</f>
        <v/>
      </c>
      <c r="I254" t="str">
        <f>IF(All_Tasks!I254="","",All_Tasks!I254)</f>
        <v/>
      </c>
      <c r="J254" t="str">
        <f>IF(All_Tasks!J254="","",All_Tasks!J254)</f>
        <v/>
      </c>
      <c r="K254" t="str">
        <f>IF(All_Tasks!K254="","",All_Tasks!K254)</f>
        <v/>
      </c>
      <c r="L254" s="231" t="str">
        <f>IF(All_Tasks!L254="","",All_Tasks!L254)</f>
        <v/>
      </c>
      <c r="M254" t="str">
        <f>IF(All_Tasks!M254="","",All_Tasks!M254)</f>
        <v/>
      </c>
      <c r="N254" t="str">
        <f>IF(All_Tasks!N254="","",All_Tasks!N254)</f>
        <v/>
      </c>
      <c r="O254" t="str">
        <f>IF(All_Tasks!O254="","",All_Tasks!O254)</f>
        <v/>
      </c>
      <c r="P254" s="181">
        <f>IF(All_Tasks!P254="",0,All_Tasks!P254)</f>
        <v>0</v>
      </c>
      <c r="Q254" s="181">
        <f>IF(All_Tasks!Q254="",0,All_Tasks!Q254)</f>
        <v>0</v>
      </c>
      <c r="R254" s="181">
        <f>IF(All_Tasks!R254="",0,All_Tasks!R254)</f>
        <v>0</v>
      </c>
      <c r="S254" s="181" t="str">
        <f>IF(All_Tasks!S254="","",All_Tasks!S254)</f>
        <v/>
      </c>
      <c r="T254" t="str">
        <f>IF(All_Tasks!T254="","",All_Tasks!T254)</f>
        <v/>
      </c>
      <c r="U254" t="str">
        <f>IF(All_Tasks!U254="","",All_Tasks!U254)</f>
        <v/>
      </c>
      <c r="V254">
        <f>IF(A254="",0,IFERROR(MATCH(A254,Scope_Labor_Rates!$A$6:$A$46,0)+5,0))</f>
        <v>0</v>
      </c>
      <c r="W254" s="178">
        <f>IF(V254&gt;0,INDEX(Scope_Labor_Rates!$C$6:$C$46,V254-5),0)</f>
        <v>0</v>
      </c>
      <c r="X254" s="178">
        <f>IF(V254&gt;0,INDEX(Scope_Labor_Rates!$C$6:$C$46,V254-5),0)</f>
        <v>0</v>
      </c>
      <c r="Y254" s="180">
        <f>IF(V254&gt;0,INDEX(Scope_Labor_Rates!$S$6:$S$46,V254-5),0)</f>
        <v>0</v>
      </c>
      <c r="Z254" s="180">
        <f>IF(V254&gt;0,INDEX(Scope_Labor_Rates!$R$6:$R$46,V254-5),1)</f>
        <v>1</v>
      </c>
      <c r="AA254" s="231">
        <f t="shared" si="27"/>
        <v>0</v>
      </c>
      <c r="AB254" t="str">
        <f t="shared" si="28"/>
        <v/>
      </c>
      <c r="AC254" s="178" t="str">
        <f t="shared" si="29"/>
        <v/>
      </c>
      <c r="AD254" s="181">
        <f t="shared" si="30"/>
        <v>0</v>
      </c>
      <c r="AE254" s="178">
        <f>IF(V254&gt;0,P254*INDEX(Scope_Labor_Rates!$E$6:$E$46,V254-5),0)</f>
        <v>0</v>
      </c>
      <c r="AF254" s="181">
        <f>IF(V254&gt;0,AE254*INDEX(Scope_Labor_Rates!$D$6:$D$46,V254-5)*AA254,0)</f>
        <v>0</v>
      </c>
      <c r="AG254" s="178">
        <f>IF(V254&gt;0,P254*INDEX(Scope_Labor_Rates!$G$6:$G$46,V254-5),0)</f>
        <v>0</v>
      </c>
      <c r="AH254" s="181">
        <f>IF(V254&gt;0,AG254*INDEX(Scope_Labor_Rates!$F$6:$F$46,V254-5)*AA254,0)</f>
        <v>0</v>
      </c>
      <c r="AI254" s="178">
        <f>IF(V254&gt;0,P254*INDEX(Scope_Labor_Rates!$I$6:$I$46,V254-5),0)</f>
        <v>0</v>
      </c>
      <c r="AJ254" s="181">
        <f>IF(V254&gt;0,AI254*INDEX(Scope_Labor_Rates!$H$6:$H$46,V254-5)*AA254,0)</f>
        <v>0</v>
      </c>
      <c r="AK254" s="178">
        <f>IF(V254&gt;0,P254*INDEX(Scope_Labor_Rates!$K$6:$K$46,V254-5),0)</f>
        <v>0</v>
      </c>
      <c r="AL254" s="181">
        <f>IF(V254&gt;0,AK254*INDEX(Scope_Labor_Rates!$J$6:$J$46,V254-5)*AA254,0)</f>
        <v>0</v>
      </c>
      <c r="AM254" s="178">
        <f>IF(V254&gt;0,P254*INDEX(Scope_Labor_Rates!$M$6:$M$46,V254-5),0)</f>
        <v>0</v>
      </c>
      <c r="AN254" s="178">
        <f>IF(V254&gt;0,AM254*INDEX(Scope_Labor_Rates!$L$6:$L$46,V254-5)*AA254,0)</f>
        <v>0</v>
      </c>
      <c r="AO254" s="178">
        <f>IF(V254&gt;0,P254*INDEX(Scope_Labor_Rates!$O$6:$O$46,V254-5)*AA254,0)</f>
        <v>0</v>
      </c>
      <c r="AP254" s="181">
        <f>IF(V254&gt;0,P254*INDEX(Scope_Labor_Rates!$Q$6:$Q$46,V254-5)*AA254,0)</f>
        <v>0</v>
      </c>
      <c r="AQ254" s="178">
        <f t="shared" si="31"/>
        <v>0</v>
      </c>
      <c r="AR254" s="178">
        <f t="shared" si="32"/>
        <v>0</v>
      </c>
      <c r="AS254" s="178">
        <f t="shared" si="33"/>
        <v>0</v>
      </c>
      <c r="AT254" s="178">
        <f t="shared" si="34"/>
        <v>0</v>
      </c>
      <c r="AU254">
        <f t="shared" si="35"/>
        <v>0</v>
      </c>
    </row>
    <row r="255" spans="1:47">
      <c r="A255" t="str">
        <f>IF(All_Tasks!A255="","",All_Tasks!A255)</f>
        <v/>
      </c>
      <c r="B255" t="str">
        <f>IF(All_Tasks!B255="","",All_Tasks!B255)</f>
        <v/>
      </c>
      <c r="C255" t="str">
        <f>IF(All_Tasks!C255="","",All_Tasks!C255)</f>
        <v/>
      </c>
      <c r="D255" t="str">
        <f>IF(All_Tasks!D255="","",All_Tasks!D255)</f>
        <v/>
      </c>
      <c r="E255" t="str">
        <f>IF(All_Tasks!V255&lt;&gt;"",All_Tasks!V255,IF(All_Tasks!E255&lt;&gt;"",All_Tasks!E255,""))</f>
        <v/>
      </c>
      <c r="F255" t="str">
        <f>IF(All_Tasks!F255="","",All_Tasks!F255)</f>
        <v/>
      </c>
      <c r="G255" t="str">
        <f>IF(All_Tasks!G255="","",All_Tasks!G255)</f>
        <v/>
      </c>
      <c r="H255" s="231" t="str">
        <f>IF(All_Tasks!H255="","",All_Tasks!H255)</f>
        <v/>
      </c>
      <c r="I255" t="str">
        <f>IF(All_Tasks!I255="","",All_Tasks!I255)</f>
        <v/>
      </c>
      <c r="J255" t="str">
        <f>IF(All_Tasks!J255="","",All_Tasks!J255)</f>
        <v/>
      </c>
      <c r="K255" t="str">
        <f>IF(All_Tasks!K255="","",All_Tasks!K255)</f>
        <v/>
      </c>
      <c r="L255" s="231" t="str">
        <f>IF(All_Tasks!L255="","",All_Tasks!L255)</f>
        <v/>
      </c>
      <c r="M255" t="str">
        <f>IF(All_Tasks!M255="","",All_Tasks!M255)</f>
        <v/>
      </c>
      <c r="N255" t="str">
        <f>IF(All_Tasks!N255="","",All_Tasks!N255)</f>
        <v/>
      </c>
      <c r="O255" t="str">
        <f>IF(All_Tasks!O255="","",All_Tasks!O255)</f>
        <v/>
      </c>
      <c r="P255" s="181">
        <f>IF(All_Tasks!P255="",0,All_Tasks!P255)</f>
        <v>0</v>
      </c>
      <c r="Q255" s="181">
        <f>IF(All_Tasks!Q255="",0,All_Tasks!Q255)</f>
        <v>0</v>
      </c>
      <c r="R255" s="181">
        <f>IF(All_Tasks!R255="",0,All_Tasks!R255)</f>
        <v>0</v>
      </c>
      <c r="S255" s="181" t="str">
        <f>IF(All_Tasks!S255="","",All_Tasks!S255)</f>
        <v/>
      </c>
      <c r="T255" t="str">
        <f>IF(All_Tasks!T255="","",All_Tasks!T255)</f>
        <v/>
      </c>
      <c r="U255" t="str">
        <f>IF(All_Tasks!U255="","",All_Tasks!U255)</f>
        <v/>
      </c>
      <c r="V255">
        <f>IF(A255="",0,IFERROR(MATCH(A255,Scope_Labor_Rates!$A$6:$A$46,0)+5,0))</f>
        <v>0</v>
      </c>
      <c r="W255" s="178">
        <f>IF(V255&gt;0,INDEX(Scope_Labor_Rates!$C$6:$C$46,V255-5),0)</f>
        <v>0</v>
      </c>
      <c r="X255" s="178">
        <f>IF(V255&gt;0,INDEX(Scope_Labor_Rates!$C$6:$C$46,V255-5),0)</f>
        <v>0</v>
      </c>
      <c r="Y255" s="180">
        <f>IF(V255&gt;0,INDEX(Scope_Labor_Rates!$S$6:$S$46,V255-5),0)</f>
        <v>0</v>
      </c>
      <c r="Z255" s="180">
        <f>IF(V255&gt;0,INDEX(Scope_Labor_Rates!$R$6:$R$46,V255-5),1)</f>
        <v>1</v>
      </c>
      <c r="AA255" s="231">
        <f t="shared" si="27"/>
        <v>0</v>
      </c>
      <c r="AB255" t="str">
        <f t="shared" si="28"/>
        <v/>
      </c>
      <c r="AC255" s="178" t="str">
        <f t="shared" si="29"/>
        <v/>
      </c>
      <c r="AD255" s="181">
        <f t="shared" si="30"/>
        <v>0</v>
      </c>
      <c r="AE255" s="178">
        <f>IF(V255&gt;0,P255*INDEX(Scope_Labor_Rates!$E$6:$E$46,V255-5),0)</f>
        <v>0</v>
      </c>
      <c r="AF255" s="181">
        <f>IF(V255&gt;0,AE255*INDEX(Scope_Labor_Rates!$D$6:$D$46,V255-5)*AA255,0)</f>
        <v>0</v>
      </c>
      <c r="AG255" s="178">
        <f>IF(V255&gt;0,P255*INDEX(Scope_Labor_Rates!$G$6:$G$46,V255-5),0)</f>
        <v>0</v>
      </c>
      <c r="AH255" s="181">
        <f>IF(V255&gt;0,AG255*INDEX(Scope_Labor_Rates!$F$6:$F$46,V255-5)*AA255,0)</f>
        <v>0</v>
      </c>
      <c r="AI255" s="178">
        <f>IF(V255&gt;0,P255*INDEX(Scope_Labor_Rates!$I$6:$I$46,V255-5),0)</f>
        <v>0</v>
      </c>
      <c r="AJ255" s="181">
        <f>IF(V255&gt;0,AI255*INDEX(Scope_Labor_Rates!$H$6:$H$46,V255-5)*AA255,0)</f>
        <v>0</v>
      </c>
      <c r="AK255" s="178">
        <f>IF(V255&gt;0,P255*INDEX(Scope_Labor_Rates!$K$6:$K$46,V255-5),0)</f>
        <v>0</v>
      </c>
      <c r="AL255" s="181">
        <f>IF(V255&gt;0,AK255*INDEX(Scope_Labor_Rates!$J$6:$J$46,V255-5)*AA255,0)</f>
        <v>0</v>
      </c>
      <c r="AM255" s="178">
        <f>IF(V255&gt;0,P255*INDEX(Scope_Labor_Rates!$M$6:$M$46,V255-5),0)</f>
        <v>0</v>
      </c>
      <c r="AN255" s="178">
        <f>IF(V255&gt;0,AM255*INDEX(Scope_Labor_Rates!$L$6:$L$46,V255-5)*AA255,0)</f>
        <v>0</v>
      </c>
      <c r="AO255" s="178">
        <f>IF(V255&gt;0,P255*INDEX(Scope_Labor_Rates!$O$6:$O$46,V255-5)*AA255,0)</f>
        <v>0</v>
      </c>
      <c r="AP255" s="181">
        <f>IF(V255&gt;0,P255*INDEX(Scope_Labor_Rates!$Q$6:$Q$46,V255-5)*AA255,0)</f>
        <v>0</v>
      </c>
      <c r="AQ255" s="178">
        <f t="shared" si="31"/>
        <v>0</v>
      </c>
      <c r="AR255" s="178">
        <f t="shared" si="32"/>
        <v>0</v>
      </c>
      <c r="AS255" s="178">
        <f t="shared" si="33"/>
        <v>0</v>
      </c>
      <c r="AT255" s="178">
        <f t="shared" si="34"/>
        <v>0</v>
      </c>
      <c r="AU255">
        <f t="shared" si="35"/>
        <v>0</v>
      </c>
    </row>
    <row r="256" spans="1:47">
      <c r="A256" t="str">
        <f>IF(All_Tasks!A256="","",All_Tasks!A256)</f>
        <v/>
      </c>
      <c r="B256" t="str">
        <f>IF(All_Tasks!B256="","",All_Tasks!B256)</f>
        <v/>
      </c>
      <c r="C256" t="str">
        <f>IF(All_Tasks!C256="","",All_Tasks!C256)</f>
        <v/>
      </c>
      <c r="D256" t="str">
        <f>IF(All_Tasks!D256="","",All_Tasks!D256)</f>
        <v/>
      </c>
      <c r="E256" t="str">
        <f>IF(All_Tasks!V256&lt;&gt;"",All_Tasks!V256,IF(All_Tasks!E256&lt;&gt;"",All_Tasks!E256,""))</f>
        <v/>
      </c>
      <c r="F256" t="str">
        <f>IF(All_Tasks!F256="","",All_Tasks!F256)</f>
        <v/>
      </c>
      <c r="G256" t="str">
        <f>IF(All_Tasks!G256="","",All_Tasks!G256)</f>
        <v/>
      </c>
      <c r="H256" s="231" t="str">
        <f>IF(All_Tasks!H256="","",All_Tasks!H256)</f>
        <v/>
      </c>
      <c r="I256" t="str">
        <f>IF(All_Tasks!I256="","",All_Tasks!I256)</f>
        <v/>
      </c>
      <c r="J256" t="str">
        <f>IF(All_Tasks!J256="","",All_Tasks!J256)</f>
        <v/>
      </c>
      <c r="K256" t="str">
        <f>IF(All_Tasks!K256="","",All_Tasks!K256)</f>
        <v/>
      </c>
      <c r="L256" s="231" t="str">
        <f>IF(All_Tasks!L256="","",All_Tasks!L256)</f>
        <v/>
      </c>
      <c r="M256" t="str">
        <f>IF(All_Tasks!M256="","",All_Tasks!M256)</f>
        <v/>
      </c>
      <c r="N256" t="str">
        <f>IF(All_Tasks!N256="","",All_Tasks!N256)</f>
        <v/>
      </c>
      <c r="O256" t="str">
        <f>IF(All_Tasks!O256="","",All_Tasks!O256)</f>
        <v/>
      </c>
      <c r="P256" s="181">
        <f>IF(All_Tasks!P256="",0,All_Tasks!P256)</f>
        <v>0</v>
      </c>
      <c r="Q256" s="181">
        <f>IF(All_Tasks!Q256="",0,All_Tasks!Q256)</f>
        <v>0</v>
      </c>
      <c r="R256" s="181">
        <f>IF(All_Tasks!R256="",0,All_Tasks!R256)</f>
        <v>0</v>
      </c>
      <c r="S256" s="181" t="str">
        <f>IF(All_Tasks!S256="","",All_Tasks!S256)</f>
        <v/>
      </c>
      <c r="T256" t="str">
        <f>IF(All_Tasks!T256="","",All_Tasks!T256)</f>
        <v/>
      </c>
      <c r="U256" t="str">
        <f>IF(All_Tasks!U256="","",All_Tasks!U256)</f>
        <v/>
      </c>
      <c r="V256">
        <f>IF(A256="",0,IFERROR(MATCH(A256,Scope_Labor_Rates!$A$6:$A$46,0)+5,0))</f>
        <v>0</v>
      </c>
      <c r="W256" s="178">
        <f>IF(V256&gt;0,INDEX(Scope_Labor_Rates!$C$6:$C$46,V256-5),0)</f>
        <v>0</v>
      </c>
      <c r="X256" s="178">
        <f>IF(V256&gt;0,INDEX(Scope_Labor_Rates!$C$6:$C$46,V256-5),0)</f>
        <v>0</v>
      </c>
      <c r="Y256" s="180">
        <f>IF(V256&gt;0,INDEX(Scope_Labor_Rates!$S$6:$S$46,V256-5),0)</f>
        <v>0</v>
      </c>
      <c r="Z256" s="180">
        <f>IF(V256&gt;0,INDEX(Scope_Labor_Rates!$R$6:$R$46,V256-5),1)</f>
        <v>1</v>
      </c>
      <c r="AA256" s="231">
        <f t="shared" si="27"/>
        <v>0</v>
      </c>
      <c r="AB256" t="str">
        <f t="shared" si="28"/>
        <v/>
      </c>
      <c r="AC256" s="178" t="str">
        <f t="shared" si="29"/>
        <v/>
      </c>
      <c r="AD256" s="181">
        <f t="shared" si="30"/>
        <v>0</v>
      </c>
      <c r="AE256" s="178">
        <f>IF(V256&gt;0,P256*INDEX(Scope_Labor_Rates!$E$6:$E$46,V256-5),0)</f>
        <v>0</v>
      </c>
      <c r="AF256" s="181">
        <f>IF(V256&gt;0,AE256*INDEX(Scope_Labor_Rates!$D$6:$D$46,V256-5)*AA256,0)</f>
        <v>0</v>
      </c>
      <c r="AG256" s="178">
        <f>IF(V256&gt;0,P256*INDEX(Scope_Labor_Rates!$G$6:$G$46,V256-5),0)</f>
        <v>0</v>
      </c>
      <c r="AH256" s="181">
        <f>IF(V256&gt;0,AG256*INDEX(Scope_Labor_Rates!$F$6:$F$46,V256-5)*AA256,0)</f>
        <v>0</v>
      </c>
      <c r="AI256" s="178">
        <f>IF(V256&gt;0,P256*INDEX(Scope_Labor_Rates!$I$6:$I$46,V256-5),0)</f>
        <v>0</v>
      </c>
      <c r="AJ256" s="181">
        <f>IF(V256&gt;0,AI256*INDEX(Scope_Labor_Rates!$H$6:$H$46,V256-5)*AA256,0)</f>
        <v>0</v>
      </c>
      <c r="AK256" s="178">
        <f>IF(V256&gt;0,P256*INDEX(Scope_Labor_Rates!$K$6:$K$46,V256-5),0)</f>
        <v>0</v>
      </c>
      <c r="AL256" s="181">
        <f>IF(V256&gt;0,AK256*INDEX(Scope_Labor_Rates!$J$6:$J$46,V256-5)*AA256,0)</f>
        <v>0</v>
      </c>
      <c r="AM256" s="178">
        <f>IF(V256&gt;0,P256*INDEX(Scope_Labor_Rates!$M$6:$M$46,V256-5),0)</f>
        <v>0</v>
      </c>
      <c r="AN256" s="178">
        <f>IF(V256&gt;0,AM256*INDEX(Scope_Labor_Rates!$L$6:$L$46,V256-5)*AA256,0)</f>
        <v>0</v>
      </c>
      <c r="AO256" s="178">
        <f>IF(V256&gt;0,P256*INDEX(Scope_Labor_Rates!$O$6:$O$46,V256-5)*AA256,0)</f>
        <v>0</v>
      </c>
      <c r="AP256" s="181">
        <f>IF(V256&gt;0,P256*INDEX(Scope_Labor_Rates!$Q$6:$Q$46,V256-5)*AA256,0)</f>
        <v>0</v>
      </c>
      <c r="AQ256" s="178">
        <f t="shared" si="31"/>
        <v>0</v>
      </c>
      <c r="AR256" s="178">
        <f t="shared" si="32"/>
        <v>0</v>
      </c>
      <c r="AS256" s="178">
        <f t="shared" si="33"/>
        <v>0</v>
      </c>
      <c r="AT256" s="178">
        <f t="shared" si="34"/>
        <v>0</v>
      </c>
      <c r="AU256">
        <f t="shared" si="35"/>
        <v>0</v>
      </c>
    </row>
    <row r="257" spans="1:47">
      <c r="A257" t="str">
        <f>IF(All_Tasks!A257="","",All_Tasks!A257)</f>
        <v/>
      </c>
      <c r="B257" t="str">
        <f>IF(All_Tasks!B257="","",All_Tasks!B257)</f>
        <v/>
      </c>
      <c r="C257" t="str">
        <f>IF(All_Tasks!C257="","",All_Tasks!C257)</f>
        <v/>
      </c>
      <c r="D257" t="str">
        <f>IF(All_Tasks!D257="","",All_Tasks!D257)</f>
        <v/>
      </c>
      <c r="E257" t="str">
        <f>IF(All_Tasks!V257&lt;&gt;"",All_Tasks!V257,IF(All_Tasks!E257&lt;&gt;"",All_Tasks!E257,""))</f>
        <v/>
      </c>
      <c r="F257" t="str">
        <f>IF(All_Tasks!F257="","",All_Tasks!F257)</f>
        <v/>
      </c>
      <c r="G257" t="str">
        <f>IF(All_Tasks!G257="","",All_Tasks!G257)</f>
        <v/>
      </c>
      <c r="H257" s="231" t="str">
        <f>IF(All_Tasks!H257="","",All_Tasks!H257)</f>
        <v/>
      </c>
      <c r="I257" t="str">
        <f>IF(All_Tasks!I257="","",All_Tasks!I257)</f>
        <v/>
      </c>
      <c r="J257" t="str">
        <f>IF(All_Tasks!J257="","",All_Tasks!J257)</f>
        <v/>
      </c>
      <c r="K257" t="str">
        <f>IF(All_Tasks!K257="","",All_Tasks!K257)</f>
        <v/>
      </c>
      <c r="L257" s="231" t="str">
        <f>IF(All_Tasks!L257="","",All_Tasks!L257)</f>
        <v/>
      </c>
      <c r="M257" t="str">
        <f>IF(All_Tasks!M257="","",All_Tasks!M257)</f>
        <v/>
      </c>
      <c r="N257" t="str">
        <f>IF(All_Tasks!N257="","",All_Tasks!N257)</f>
        <v/>
      </c>
      <c r="O257" t="str">
        <f>IF(All_Tasks!O257="","",All_Tasks!O257)</f>
        <v/>
      </c>
      <c r="P257" s="181">
        <f>IF(All_Tasks!P257="",0,All_Tasks!P257)</f>
        <v>0</v>
      </c>
      <c r="Q257" s="181">
        <f>IF(All_Tasks!Q257="",0,All_Tasks!Q257)</f>
        <v>0</v>
      </c>
      <c r="R257" s="181">
        <f>IF(All_Tasks!R257="",0,All_Tasks!R257)</f>
        <v>0</v>
      </c>
      <c r="S257" s="181" t="str">
        <f>IF(All_Tasks!S257="","",All_Tasks!S257)</f>
        <v/>
      </c>
      <c r="T257" t="str">
        <f>IF(All_Tasks!T257="","",All_Tasks!T257)</f>
        <v/>
      </c>
      <c r="U257" t="str">
        <f>IF(All_Tasks!U257="","",All_Tasks!U257)</f>
        <v/>
      </c>
      <c r="V257">
        <f>IF(A257="",0,IFERROR(MATCH(A257,Scope_Labor_Rates!$A$6:$A$46,0)+5,0))</f>
        <v>0</v>
      </c>
      <c r="W257" s="178">
        <f>IF(V257&gt;0,INDEX(Scope_Labor_Rates!$C$6:$C$46,V257-5),0)</f>
        <v>0</v>
      </c>
      <c r="X257" s="178">
        <f>IF(V257&gt;0,INDEX(Scope_Labor_Rates!$C$6:$C$46,V257-5),0)</f>
        <v>0</v>
      </c>
      <c r="Y257" s="180">
        <f>IF(V257&gt;0,INDEX(Scope_Labor_Rates!$S$6:$S$46,V257-5),0)</f>
        <v>0</v>
      </c>
      <c r="Z257" s="180">
        <f>IF(V257&gt;0,INDEX(Scope_Labor_Rates!$R$6:$R$46,V257-5),1)</f>
        <v>1</v>
      </c>
      <c r="AA257" s="231">
        <f t="shared" si="27"/>
        <v>0</v>
      </c>
      <c r="AB257" t="str">
        <f t="shared" si="28"/>
        <v/>
      </c>
      <c r="AC257" s="178" t="str">
        <f t="shared" si="29"/>
        <v/>
      </c>
      <c r="AD257" s="181">
        <f t="shared" si="30"/>
        <v>0</v>
      </c>
      <c r="AE257" s="178">
        <f>IF(V257&gt;0,P257*INDEX(Scope_Labor_Rates!$E$6:$E$46,V257-5),0)</f>
        <v>0</v>
      </c>
      <c r="AF257" s="181">
        <f>IF(V257&gt;0,AE257*INDEX(Scope_Labor_Rates!$D$6:$D$46,V257-5)*AA257,0)</f>
        <v>0</v>
      </c>
      <c r="AG257" s="178">
        <f>IF(V257&gt;0,P257*INDEX(Scope_Labor_Rates!$G$6:$G$46,V257-5),0)</f>
        <v>0</v>
      </c>
      <c r="AH257" s="181">
        <f>IF(V257&gt;0,AG257*INDEX(Scope_Labor_Rates!$F$6:$F$46,V257-5)*AA257,0)</f>
        <v>0</v>
      </c>
      <c r="AI257" s="178">
        <f>IF(V257&gt;0,P257*INDEX(Scope_Labor_Rates!$I$6:$I$46,V257-5),0)</f>
        <v>0</v>
      </c>
      <c r="AJ257" s="181">
        <f>IF(V257&gt;0,AI257*INDEX(Scope_Labor_Rates!$H$6:$H$46,V257-5)*AA257,0)</f>
        <v>0</v>
      </c>
      <c r="AK257" s="178">
        <f>IF(V257&gt;0,P257*INDEX(Scope_Labor_Rates!$K$6:$K$46,V257-5),0)</f>
        <v>0</v>
      </c>
      <c r="AL257" s="181">
        <f>IF(V257&gt;0,AK257*INDEX(Scope_Labor_Rates!$J$6:$J$46,V257-5)*AA257,0)</f>
        <v>0</v>
      </c>
      <c r="AM257" s="178">
        <f>IF(V257&gt;0,P257*INDEX(Scope_Labor_Rates!$M$6:$M$46,V257-5),0)</f>
        <v>0</v>
      </c>
      <c r="AN257" s="178">
        <f>IF(V257&gt;0,AM257*INDEX(Scope_Labor_Rates!$L$6:$L$46,V257-5)*AA257,0)</f>
        <v>0</v>
      </c>
      <c r="AO257" s="178">
        <f>IF(V257&gt;0,P257*INDEX(Scope_Labor_Rates!$O$6:$O$46,V257-5)*AA257,0)</f>
        <v>0</v>
      </c>
      <c r="AP257" s="181">
        <f>IF(V257&gt;0,P257*INDEX(Scope_Labor_Rates!$Q$6:$Q$46,V257-5)*AA257,0)</f>
        <v>0</v>
      </c>
      <c r="AQ257" s="178">
        <f t="shared" si="31"/>
        <v>0</v>
      </c>
      <c r="AR257" s="178">
        <f t="shared" si="32"/>
        <v>0</v>
      </c>
      <c r="AS257" s="178">
        <f t="shared" si="33"/>
        <v>0</v>
      </c>
      <c r="AT257" s="178">
        <f t="shared" si="34"/>
        <v>0</v>
      </c>
      <c r="AU257">
        <f t="shared" si="35"/>
        <v>0</v>
      </c>
    </row>
    <row r="258" spans="1:47">
      <c r="A258" t="str">
        <f>IF(All_Tasks!A258="","",All_Tasks!A258)</f>
        <v/>
      </c>
      <c r="B258" t="str">
        <f>IF(All_Tasks!B258="","",All_Tasks!B258)</f>
        <v/>
      </c>
      <c r="C258" t="str">
        <f>IF(All_Tasks!C258="","",All_Tasks!C258)</f>
        <v/>
      </c>
      <c r="D258" t="str">
        <f>IF(All_Tasks!D258="","",All_Tasks!D258)</f>
        <v/>
      </c>
      <c r="E258" t="str">
        <f>IF(All_Tasks!V258&lt;&gt;"",All_Tasks!V258,IF(All_Tasks!E258&lt;&gt;"",All_Tasks!E258,""))</f>
        <v/>
      </c>
      <c r="F258" t="str">
        <f>IF(All_Tasks!F258="","",All_Tasks!F258)</f>
        <v/>
      </c>
      <c r="G258" t="str">
        <f>IF(All_Tasks!G258="","",All_Tasks!G258)</f>
        <v/>
      </c>
      <c r="H258" s="231" t="str">
        <f>IF(All_Tasks!H258="","",All_Tasks!H258)</f>
        <v/>
      </c>
      <c r="I258" t="str">
        <f>IF(All_Tasks!I258="","",All_Tasks!I258)</f>
        <v/>
      </c>
      <c r="J258" t="str">
        <f>IF(All_Tasks!J258="","",All_Tasks!J258)</f>
        <v/>
      </c>
      <c r="K258" t="str">
        <f>IF(All_Tasks!K258="","",All_Tasks!K258)</f>
        <v/>
      </c>
      <c r="L258" s="231" t="str">
        <f>IF(All_Tasks!L258="","",All_Tasks!L258)</f>
        <v/>
      </c>
      <c r="M258" t="str">
        <f>IF(All_Tasks!M258="","",All_Tasks!M258)</f>
        <v/>
      </c>
      <c r="N258" t="str">
        <f>IF(All_Tasks!N258="","",All_Tasks!N258)</f>
        <v/>
      </c>
      <c r="O258" t="str">
        <f>IF(All_Tasks!O258="","",All_Tasks!O258)</f>
        <v/>
      </c>
      <c r="P258" s="181">
        <f>IF(All_Tasks!P258="",0,All_Tasks!P258)</f>
        <v>0</v>
      </c>
      <c r="Q258" s="181">
        <f>IF(All_Tasks!Q258="",0,All_Tasks!Q258)</f>
        <v>0</v>
      </c>
      <c r="R258" s="181">
        <f>IF(All_Tasks!R258="",0,All_Tasks!R258)</f>
        <v>0</v>
      </c>
      <c r="S258" s="181" t="str">
        <f>IF(All_Tasks!S258="","",All_Tasks!S258)</f>
        <v/>
      </c>
      <c r="T258" t="str">
        <f>IF(All_Tasks!T258="","",All_Tasks!T258)</f>
        <v/>
      </c>
      <c r="U258" t="str">
        <f>IF(All_Tasks!U258="","",All_Tasks!U258)</f>
        <v/>
      </c>
      <c r="V258">
        <f>IF(A258="",0,IFERROR(MATCH(A258,Scope_Labor_Rates!$A$6:$A$46,0)+5,0))</f>
        <v>0</v>
      </c>
      <c r="W258" s="178">
        <f>IF(V258&gt;0,INDEX(Scope_Labor_Rates!$C$6:$C$46,V258-5),0)</f>
        <v>0</v>
      </c>
      <c r="X258" s="178">
        <f>IF(V258&gt;0,INDEX(Scope_Labor_Rates!$C$6:$C$46,V258-5),0)</f>
        <v>0</v>
      </c>
      <c r="Y258" s="180">
        <f>IF(V258&gt;0,INDEX(Scope_Labor_Rates!$S$6:$S$46,V258-5),0)</f>
        <v>0</v>
      </c>
      <c r="Z258" s="180">
        <f>IF(V258&gt;0,INDEX(Scope_Labor_Rates!$R$6:$R$46,V258-5),1)</f>
        <v>1</v>
      </c>
      <c r="AA258" s="231">
        <f t="shared" ref="AA258:AA321" si="36">IF(OR(L258&lt;&gt;"",UPPER(S258)="COMPLETED"),1,0)</f>
        <v>0</v>
      </c>
      <c r="AB258" t="str">
        <f t="shared" ref="AB258:AB321" si="37">IF(L258="","",L258-WEEKDAY(L258,3)+6)</f>
        <v/>
      </c>
      <c r="AC258" s="178" t="str">
        <f t="shared" ref="AC258:AC321" si="38">IF(AB258="","",IF(DAY(AB258)&lt;=23,TEXT(AB258,"MMM-yyyy"),TEXT(EOMONTH(AB258,0)+1,"MMM-yyyy")))</f>
        <v/>
      </c>
      <c r="AD258" s="181">
        <f t="shared" ref="AD258:AD321" si="39">P258*X258*AA258</f>
        <v>0</v>
      </c>
      <c r="AE258" s="178">
        <f>IF(V258&gt;0,P258*INDEX(Scope_Labor_Rates!$E$6:$E$46,V258-5),0)</f>
        <v>0</v>
      </c>
      <c r="AF258" s="181">
        <f>IF(V258&gt;0,AE258*INDEX(Scope_Labor_Rates!$D$6:$D$46,V258-5)*AA258,0)</f>
        <v>0</v>
      </c>
      <c r="AG258" s="178">
        <f>IF(V258&gt;0,P258*INDEX(Scope_Labor_Rates!$G$6:$G$46,V258-5),0)</f>
        <v>0</v>
      </c>
      <c r="AH258" s="181">
        <f>IF(V258&gt;0,AG258*INDEX(Scope_Labor_Rates!$F$6:$F$46,V258-5)*AA258,0)</f>
        <v>0</v>
      </c>
      <c r="AI258" s="178">
        <f>IF(V258&gt;0,P258*INDEX(Scope_Labor_Rates!$I$6:$I$46,V258-5),0)</f>
        <v>0</v>
      </c>
      <c r="AJ258" s="181">
        <f>IF(V258&gt;0,AI258*INDEX(Scope_Labor_Rates!$H$6:$H$46,V258-5)*AA258,0)</f>
        <v>0</v>
      </c>
      <c r="AK258" s="178">
        <f>IF(V258&gt;0,P258*INDEX(Scope_Labor_Rates!$K$6:$K$46,V258-5),0)</f>
        <v>0</v>
      </c>
      <c r="AL258" s="181">
        <f>IF(V258&gt;0,AK258*INDEX(Scope_Labor_Rates!$J$6:$J$46,V258-5)*AA258,0)</f>
        <v>0</v>
      </c>
      <c r="AM258" s="178">
        <f>IF(V258&gt;0,P258*INDEX(Scope_Labor_Rates!$M$6:$M$46,V258-5),0)</f>
        <v>0</v>
      </c>
      <c r="AN258" s="178">
        <f>IF(V258&gt;0,AM258*INDEX(Scope_Labor_Rates!$L$6:$L$46,V258-5)*AA258,0)</f>
        <v>0</v>
      </c>
      <c r="AO258" s="178">
        <f>IF(V258&gt;0,P258*INDEX(Scope_Labor_Rates!$O$6:$O$46,V258-5)*AA258,0)</f>
        <v>0</v>
      </c>
      <c r="AP258" s="181">
        <f>IF(V258&gt;0,P258*INDEX(Scope_Labor_Rates!$Q$6:$Q$46,V258-5)*AA258,0)</f>
        <v>0</v>
      </c>
      <c r="AQ258" s="178">
        <f t="shared" ref="AQ258:AQ321" si="40">AE258+AG258+AI258+AK258+AM258</f>
        <v>0</v>
      </c>
      <c r="AR258" s="178">
        <f t="shared" ref="AR258:AR321" si="41">AF258+AH258+AJ258+AL258+AN258</f>
        <v>0</v>
      </c>
      <c r="AS258" s="178">
        <f t="shared" ref="AS258:AS321" si="42">AO258+AP258</f>
        <v>0</v>
      </c>
      <c r="AT258" s="178">
        <f t="shared" ref="AT258:AT321" si="43">AD258+AR258+AS258</f>
        <v>0</v>
      </c>
      <c r="AU258">
        <f t="shared" ref="AU258:AU321" si="44">AT258*Z258</f>
        <v>0</v>
      </c>
    </row>
    <row r="259" spans="1:47">
      <c r="A259" t="str">
        <f>IF(All_Tasks!A259="","",All_Tasks!A259)</f>
        <v/>
      </c>
      <c r="B259" t="str">
        <f>IF(All_Tasks!B259="","",All_Tasks!B259)</f>
        <v/>
      </c>
      <c r="C259" t="str">
        <f>IF(All_Tasks!C259="","",All_Tasks!C259)</f>
        <v/>
      </c>
      <c r="D259" t="str">
        <f>IF(All_Tasks!D259="","",All_Tasks!D259)</f>
        <v/>
      </c>
      <c r="E259" t="str">
        <f>IF(All_Tasks!V259&lt;&gt;"",All_Tasks!V259,IF(All_Tasks!E259&lt;&gt;"",All_Tasks!E259,""))</f>
        <v/>
      </c>
      <c r="F259" t="str">
        <f>IF(All_Tasks!F259="","",All_Tasks!F259)</f>
        <v/>
      </c>
      <c r="G259" t="str">
        <f>IF(All_Tasks!G259="","",All_Tasks!G259)</f>
        <v/>
      </c>
      <c r="H259" s="231" t="str">
        <f>IF(All_Tasks!H259="","",All_Tasks!H259)</f>
        <v/>
      </c>
      <c r="I259" t="str">
        <f>IF(All_Tasks!I259="","",All_Tasks!I259)</f>
        <v/>
      </c>
      <c r="J259" t="str">
        <f>IF(All_Tasks!J259="","",All_Tasks!J259)</f>
        <v/>
      </c>
      <c r="K259" t="str">
        <f>IF(All_Tasks!K259="","",All_Tasks!K259)</f>
        <v/>
      </c>
      <c r="L259" s="231" t="str">
        <f>IF(All_Tasks!L259="","",All_Tasks!L259)</f>
        <v/>
      </c>
      <c r="M259" t="str">
        <f>IF(All_Tasks!M259="","",All_Tasks!M259)</f>
        <v/>
      </c>
      <c r="N259" t="str">
        <f>IF(All_Tasks!N259="","",All_Tasks!N259)</f>
        <v/>
      </c>
      <c r="O259" t="str">
        <f>IF(All_Tasks!O259="","",All_Tasks!O259)</f>
        <v/>
      </c>
      <c r="P259" s="181">
        <f>IF(All_Tasks!P259="",0,All_Tasks!P259)</f>
        <v>0</v>
      </c>
      <c r="Q259" s="181">
        <f>IF(All_Tasks!Q259="",0,All_Tasks!Q259)</f>
        <v>0</v>
      </c>
      <c r="R259" s="181">
        <f>IF(All_Tasks!R259="",0,All_Tasks!R259)</f>
        <v>0</v>
      </c>
      <c r="S259" s="181" t="str">
        <f>IF(All_Tasks!S259="","",All_Tasks!S259)</f>
        <v/>
      </c>
      <c r="T259" t="str">
        <f>IF(All_Tasks!T259="","",All_Tasks!T259)</f>
        <v/>
      </c>
      <c r="U259" t="str">
        <f>IF(All_Tasks!U259="","",All_Tasks!U259)</f>
        <v/>
      </c>
      <c r="V259">
        <f>IF(A259="",0,IFERROR(MATCH(A259,Scope_Labor_Rates!$A$6:$A$46,0)+5,0))</f>
        <v>0</v>
      </c>
      <c r="W259" s="178">
        <f>IF(V259&gt;0,INDEX(Scope_Labor_Rates!$C$6:$C$46,V259-5),0)</f>
        <v>0</v>
      </c>
      <c r="X259" s="178">
        <f>IF(V259&gt;0,INDEX(Scope_Labor_Rates!$C$6:$C$46,V259-5),0)</f>
        <v>0</v>
      </c>
      <c r="Y259" s="180">
        <f>IF(V259&gt;0,INDEX(Scope_Labor_Rates!$S$6:$S$46,V259-5),0)</f>
        <v>0</v>
      </c>
      <c r="Z259" s="180">
        <f>IF(V259&gt;0,INDEX(Scope_Labor_Rates!$R$6:$R$46,V259-5),1)</f>
        <v>1</v>
      </c>
      <c r="AA259" s="231">
        <f t="shared" si="36"/>
        <v>0</v>
      </c>
      <c r="AB259" t="str">
        <f t="shared" si="37"/>
        <v/>
      </c>
      <c r="AC259" s="178" t="str">
        <f t="shared" si="38"/>
        <v/>
      </c>
      <c r="AD259" s="181">
        <f t="shared" si="39"/>
        <v>0</v>
      </c>
      <c r="AE259" s="178">
        <f>IF(V259&gt;0,P259*INDEX(Scope_Labor_Rates!$E$6:$E$46,V259-5),0)</f>
        <v>0</v>
      </c>
      <c r="AF259" s="181">
        <f>IF(V259&gt;0,AE259*INDEX(Scope_Labor_Rates!$D$6:$D$46,V259-5)*AA259,0)</f>
        <v>0</v>
      </c>
      <c r="AG259" s="178">
        <f>IF(V259&gt;0,P259*INDEX(Scope_Labor_Rates!$G$6:$G$46,V259-5),0)</f>
        <v>0</v>
      </c>
      <c r="AH259" s="181">
        <f>IF(V259&gt;0,AG259*INDEX(Scope_Labor_Rates!$F$6:$F$46,V259-5)*AA259,0)</f>
        <v>0</v>
      </c>
      <c r="AI259" s="178">
        <f>IF(V259&gt;0,P259*INDEX(Scope_Labor_Rates!$I$6:$I$46,V259-5),0)</f>
        <v>0</v>
      </c>
      <c r="AJ259" s="181">
        <f>IF(V259&gt;0,AI259*INDEX(Scope_Labor_Rates!$H$6:$H$46,V259-5)*AA259,0)</f>
        <v>0</v>
      </c>
      <c r="AK259" s="178">
        <f>IF(V259&gt;0,P259*INDEX(Scope_Labor_Rates!$K$6:$K$46,V259-5),0)</f>
        <v>0</v>
      </c>
      <c r="AL259" s="181">
        <f>IF(V259&gt;0,AK259*INDEX(Scope_Labor_Rates!$J$6:$J$46,V259-5)*AA259,0)</f>
        <v>0</v>
      </c>
      <c r="AM259" s="178">
        <f>IF(V259&gt;0,P259*INDEX(Scope_Labor_Rates!$M$6:$M$46,V259-5),0)</f>
        <v>0</v>
      </c>
      <c r="AN259" s="178">
        <f>IF(V259&gt;0,AM259*INDEX(Scope_Labor_Rates!$L$6:$L$46,V259-5)*AA259,0)</f>
        <v>0</v>
      </c>
      <c r="AO259" s="178">
        <f>IF(V259&gt;0,P259*INDEX(Scope_Labor_Rates!$O$6:$O$46,V259-5)*AA259,0)</f>
        <v>0</v>
      </c>
      <c r="AP259" s="181">
        <f>IF(V259&gt;0,P259*INDEX(Scope_Labor_Rates!$Q$6:$Q$46,V259-5)*AA259,0)</f>
        <v>0</v>
      </c>
      <c r="AQ259" s="178">
        <f t="shared" si="40"/>
        <v>0</v>
      </c>
      <c r="AR259" s="178">
        <f t="shared" si="41"/>
        <v>0</v>
      </c>
      <c r="AS259" s="178">
        <f t="shared" si="42"/>
        <v>0</v>
      </c>
      <c r="AT259" s="178">
        <f t="shared" si="43"/>
        <v>0</v>
      </c>
      <c r="AU259">
        <f t="shared" si="44"/>
        <v>0</v>
      </c>
    </row>
    <row r="260" spans="1:47">
      <c r="A260" t="str">
        <f>IF(All_Tasks!A260="","",All_Tasks!A260)</f>
        <v/>
      </c>
      <c r="B260" t="str">
        <f>IF(All_Tasks!B260="","",All_Tasks!B260)</f>
        <v/>
      </c>
      <c r="C260" t="str">
        <f>IF(All_Tasks!C260="","",All_Tasks!C260)</f>
        <v/>
      </c>
      <c r="D260" t="str">
        <f>IF(All_Tasks!D260="","",All_Tasks!D260)</f>
        <v/>
      </c>
      <c r="E260" t="str">
        <f>IF(All_Tasks!V260&lt;&gt;"",All_Tasks!V260,IF(All_Tasks!E260&lt;&gt;"",All_Tasks!E260,""))</f>
        <v/>
      </c>
      <c r="F260" t="str">
        <f>IF(All_Tasks!F260="","",All_Tasks!F260)</f>
        <v/>
      </c>
      <c r="G260" t="str">
        <f>IF(All_Tasks!G260="","",All_Tasks!G260)</f>
        <v/>
      </c>
      <c r="H260" s="231" t="str">
        <f>IF(All_Tasks!H260="","",All_Tasks!H260)</f>
        <v/>
      </c>
      <c r="I260" t="str">
        <f>IF(All_Tasks!I260="","",All_Tasks!I260)</f>
        <v/>
      </c>
      <c r="J260" t="str">
        <f>IF(All_Tasks!J260="","",All_Tasks!J260)</f>
        <v/>
      </c>
      <c r="K260" t="str">
        <f>IF(All_Tasks!K260="","",All_Tasks!K260)</f>
        <v/>
      </c>
      <c r="L260" s="231" t="str">
        <f>IF(All_Tasks!L260="","",All_Tasks!L260)</f>
        <v/>
      </c>
      <c r="M260" t="str">
        <f>IF(All_Tasks!M260="","",All_Tasks!M260)</f>
        <v/>
      </c>
      <c r="N260" t="str">
        <f>IF(All_Tasks!N260="","",All_Tasks!N260)</f>
        <v/>
      </c>
      <c r="O260" t="str">
        <f>IF(All_Tasks!O260="","",All_Tasks!O260)</f>
        <v/>
      </c>
      <c r="P260" s="181">
        <f>IF(All_Tasks!P260="",0,All_Tasks!P260)</f>
        <v>0</v>
      </c>
      <c r="Q260" s="181">
        <f>IF(All_Tasks!Q260="",0,All_Tasks!Q260)</f>
        <v>0</v>
      </c>
      <c r="R260" s="181">
        <f>IF(All_Tasks!R260="",0,All_Tasks!R260)</f>
        <v>0</v>
      </c>
      <c r="S260" s="181" t="str">
        <f>IF(All_Tasks!S260="","",All_Tasks!S260)</f>
        <v/>
      </c>
      <c r="T260" t="str">
        <f>IF(All_Tasks!T260="","",All_Tasks!T260)</f>
        <v/>
      </c>
      <c r="U260" t="str">
        <f>IF(All_Tasks!U260="","",All_Tasks!U260)</f>
        <v/>
      </c>
      <c r="V260">
        <f>IF(A260="",0,IFERROR(MATCH(A260,Scope_Labor_Rates!$A$6:$A$46,0)+5,0))</f>
        <v>0</v>
      </c>
      <c r="W260" s="178">
        <f>IF(V260&gt;0,INDEX(Scope_Labor_Rates!$C$6:$C$46,V260-5),0)</f>
        <v>0</v>
      </c>
      <c r="X260" s="178">
        <f>IF(V260&gt;0,INDEX(Scope_Labor_Rates!$C$6:$C$46,V260-5),0)</f>
        <v>0</v>
      </c>
      <c r="Y260" s="180">
        <f>IF(V260&gt;0,INDEX(Scope_Labor_Rates!$S$6:$S$46,V260-5),0)</f>
        <v>0</v>
      </c>
      <c r="Z260" s="180">
        <f>IF(V260&gt;0,INDEX(Scope_Labor_Rates!$R$6:$R$46,V260-5),1)</f>
        <v>1</v>
      </c>
      <c r="AA260" s="231">
        <f t="shared" si="36"/>
        <v>0</v>
      </c>
      <c r="AB260" t="str">
        <f t="shared" si="37"/>
        <v/>
      </c>
      <c r="AC260" s="178" t="str">
        <f t="shared" si="38"/>
        <v/>
      </c>
      <c r="AD260" s="181">
        <f t="shared" si="39"/>
        <v>0</v>
      </c>
      <c r="AE260" s="178">
        <f>IF(V260&gt;0,P260*INDEX(Scope_Labor_Rates!$E$6:$E$46,V260-5),0)</f>
        <v>0</v>
      </c>
      <c r="AF260" s="181">
        <f>IF(V260&gt;0,AE260*INDEX(Scope_Labor_Rates!$D$6:$D$46,V260-5)*AA260,0)</f>
        <v>0</v>
      </c>
      <c r="AG260" s="178">
        <f>IF(V260&gt;0,P260*INDEX(Scope_Labor_Rates!$G$6:$G$46,V260-5),0)</f>
        <v>0</v>
      </c>
      <c r="AH260" s="181">
        <f>IF(V260&gt;0,AG260*INDEX(Scope_Labor_Rates!$F$6:$F$46,V260-5)*AA260,0)</f>
        <v>0</v>
      </c>
      <c r="AI260" s="178">
        <f>IF(V260&gt;0,P260*INDEX(Scope_Labor_Rates!$I$6:$I$46,V260-5),0)</f>
        <v>0</v>
      </c>
      <c r="AJ260" s="181">
        <f>IF(V260&gt;0,AI260*INDEX(Scope_Labor_Rates!$H$6:$H$46,V260-5)*AA260,0)</f>
        <v>0</v>
      </c>
      <c r="AK260" s="178">
        <f>IF(V260&gt;0,P260*INDEX(Scope_Labor_Rates!$K$6:$K$46,V260-5),0)</f>
        <v>0</v>
      </c>
      <c r="AL260" s="181">
        <f>IF(V260&gt;0,AK260*INDEX(Scope_Labor_Rates!$J$6:$J$46,V260-5)*AA260,0)</f>
        <v>0</v>
      </c>
      <c r="AM260" s="178">
        <f>IF(V260&gt;0,P260*INDEX(Scope_Labor_Rates!$M$6:$M$46,V260-5),0)</f>
        <v>0</v>
      </c>
      <c r="AN260" s="178">
        <f>IF(V260&gt;0,AM260*INDEX(Scope_Labor_Rates!$L$6:$L$46,V260-5)*AA260,0)</f>
        <v>0</v>
      </c>
      <c r="AO260" s="178">
        <f>IF(V260&gt;0,P260*INDEX(Scope_Labor_Rates!$O$6:$O$46,V260-5)*AA260,0)</f>
        <v>0</v>
      </c>
      <c r="AP260" s="181">
        <f>IF(V260&gt;0,P260*INDEX(Scope_Labor_Rates!$Q$6:$Q$46,V260-5)*AA260,0)</f>
        <v>0</v>
      </c>
      <c r="AQ260" s="178">
        <f t="shared" si="40"/>
        <v>0</v>
      </c>
      <c r="AR260" s="178">
        <f t="shared" si="41"/>
        <v>0</v>
      </c>
      <c r="AS260" s="178">
        <f t="shared" si="42"/>
        <v>0</v>
      </c>
      <c r="AT260" s="178">
        <f t="shared" si="43"/>
        <v>0</v>
      </c>
      <c r="AU260">
        <f t="shared" si="44"/>
        <v>0</v>
      </c>
    </row>
    <row r="261" spans="1:47">
      <c r="A261" t="str">
        <f>IF(All_Tasks!A261="","",All_Tasks!A261)</f>
        <v/>
      </c>
      <c r="B261" t="str">
        <f>IF(All_Tasks!B261="","",All_Tasks!B261)</f>
        <v/>
      </c>
      <c r="C261" t="str">
        <f>IF(All_Tasks!C261="","",All_Tasks!C261)</f>
        <v/>
      </c>
      <c r="D261" t="str">
        <f>IF(All_Tasks!D261="","",All_Tasks!D261)</f>
        <v/>
      </c>
      <c r="E261" t="str">
        <f>IF(All_Tasks!V261&lt;&gt;"",All_Tasks!V261,IF(All_Tasks!E261&lt;&gt;"",All_Tasks!E261,""))</f>
        <v/>
      </c>
      <c r="F261" t="str">
        <f>IF(All_Tasks!F261="","",All_Tasks!F261)</f>
        <v/>
      </c>
      <c r="G261" t="str">
        <f>IF(All_Tasks!G261="","",All_Tasks!G261)</f>
        <v/>
      </c>
      <c r="H261" s="231" t="str">
        <f>IF(All_Tasks!H261="","",All_Tasks!H261)</f>
        <v/>
      </c>
      <c r="I261" t="str">
        <f>IF(All_Tasks!I261="","",All_Tasks!I261)</f>
        <v/>
      </c>
      <c r="J261" t="str">
        <f>IF(All_Tasks!J261="","",All_Tasks!J261)</f>
        <v/>
      </c>
      <c r="K261" t="str">
        <f>IF(All_Tasks!K261="","",All_Tasks!K261)</f>
        <v/>
      </c>
      <c r="L261" s="231" t="str">
        <f>IF(All_Tasks!L261="","",All_Tasks!L261)</f>
        <v/>
      </c>
      <c r="M261" t="str">
        <f>IF(All_Tasks!M261="","",All_Tasks!M261)</f>
        <v/>
      </c>
      <c r="N261" t="str">
        <f>IF(All_Tasks!N261="","",All_Tasks!N261)</f>
        <v/>
      </c>
      <c r="O261" t="str">
        <f>IF(All_Tasks!O261="","",All_Tasks!O261)</f>
        <v/>
      </c>
      <c r="P261" s="181">
        <f>IF(All_Tasks!P261="",0,All_Tasks!P261)</f>
        <v>0</v>
      </c>
      <c r="Q261" s="181">
        <f>IF(All_Tasks!Q261="",0,All_Tasks!Q261)</f>
        <v>0</v>
      </c>
      <c r="R261" s="181">
        <f>IF(All_Tasks!R261="",0,All_Tasks!R261)</f>
        <v>0</v>
      </c>
      <c r="S261" s="181" t="str">
        <f>IF(All_Tasks!S261="","",All_Tasks!S261)</f>
        <v/>
      </c>
      <c r="T261" t="str">
        <f>IF(All_Tasks!T261="","",All_Tasks!T261)</f>
        <v/>
      </c>
      <c r="U261" t="str">
        <f>IF(All_Tasks!U261="","",All_Tasks!U261)</f>
        <v/>
      </c>
      <c r="V261">
        <f>IF(A261="",0,IFERROR(MATCH(A261,Scope_Labor_Rates!$A$6:$A$46,0)+5,0))</f>
        <v>0</v>
      </c>
      <c r="W261" s="178">
        <f>IF(V261&gt;0,INDEX(Scope_Labor_Rates!$C$6:$C$46,V261-5),0)</f>
        <v>0</v>
      </c>
      <c r="X261" s="178">
        <f>IF(V261&gt;0,INDEX(Scope_Labor_Rates!$C$6:$C$46,V261-5),0)</f>
        <v>0</v>
      </c>
      <c r="Y261" s="180">
        <f>IF(V261&gt;0,INDEX(Scope_Labor_Rates!$S$6:$S$46,V261-5),0)</f>
        <v>0</v>
      </c>
      <c r="Z261" s="180">
        <f>IF(V261&gt;0,INDEX(Scope_Labor_Rates!$R$6:$R$46,V261-5),1)</f>
        <v>1</v>
      </c>
      <c r="AA261" s="231">
        <f t="shared" si="36"/>
        <v>0</v>
      </c>
      <c r="AB261" t="str">
        <f t="shared" si="37"/>
        <v/>
      </c>
      <c r="AC261" s="178" t="str">
        <f t="shared" si="38"/>
        <v/>
      </c>
      <c r="AD261" s="181">
        <f t="shared" si="39"/>
        <v>0</v>
      </c>
      <c r="AE261" s="178">
        <f>IF(V261&gt;0,P261*INDEX(Scope_Labor_Rates!$E$6:$E$46,V261-5),0)</f>
        <v>0</v>
      </c>
      <c r="AF261" s="181">
        <f>IF(V261&gt;0,AE261*INDEX(Scope_Labor_Rates!$D$6:$D$46,V261-5)*AA261,0)</f>
        <v>0</v>
      </c>
      <c r="AG261" s="178">
        <f>IF(V261&gt;0,P261*INDEX(Scope_Labor_Rates!$G$6:$G$46,V261-5),0)</f>
        <v>0</v>
      </c>
      <c r="AH261" s="181">
        <f>IF(V261&gt;0,AG261*INDEX(Scope_Labor_Rates!$F$6:$F$46,V261-5)*AA261,0)</f>
        <v>0</v>
      </c>
      <c r="AI261" s="178">
        <f>IF(V261&gt;0,P261*INDEX(Scope_Labor_Rates!$I$6:$I$46,V261-5),0)</f>
        <v>0</v>
      </c>
      <c r="AJ261" s="181">
        <f>IF(V261&gt;0,AI261*INDEX(Scope_Labor_Rates!$H$6:$H$46,V261-5)*AA261,0)</f>
        <v>0</v>
      </c>
      <c r="AK261" s="178">
        <f>IF(V261&gt;0,P261*INDEX(Scope_Labor_Rates!$K$6:$K$46,V261-5),0)</f>
        <v>0</v>
      </c>
      <c r="AL261" s="181">
        <f>IF(V261&gt;0,AK261*INDEX(Scope_Labor_Rates!$J$6:$J$46,V261-5)*AA261,0)</f>
        <v>0</v>
      </c>
      <c r="AM261" s="178">
        <f>IF(V261&gt;0,P261*INDEX(Scope_Labor_Rates!$M$6:$M$46,V261-5),0)</f>
        <v>0</v>
      </c>
      <c r="AN261" s="178">
        <f>IF(V261&gt;0,AM261*INDEX(Scope_Labor_Rates!$L$6:$L$46,V261-5)*AA261,0)</f>
        <v>0</v>
      </c>
      <c r="AO261" s="178">
        <f>IF(V261&gt;0,P261*INDEX(Scope_Labor_Rates!$O$6:$O$46,V261-5)*AA261,0)</f>
        <v>0</v>
      </c>
      <c r="AP261" s="181">
        <f>IF(V261&gt;0,P261*INDEX(Scope_Labor_Rates!$Q$6:$Q$46,V261-5)*AA261,0)</f>
        <v>0</v>
      </c>
      <c r="AQ261" s="178">
        <f t="shared" si="40"/>
        <v>0</v>
      </c>
      <c r="AR261" s="178">
        <f t="shared" si="41"/>
        <v>0</v>
      </c>
      <c r="AS261" s="178">
        <f t="shared" si="42"/>
        <v>0</v>
      </c>
      <c r="AT261" s="178">
        <f t="shared" si="43"/>
        <v>0</v>
      </c>
      <c r="AU261">
        <f t="shared" si="44"/>
        <v>0</v>
      </c>
    </row>
    <row r="262" spans="1:47">
      <c r="A262" t="str">
        <f>IF(All_Tasks!A262="","",All_Tasks!A262)</f>
        <v/>
      </c>
      <c r="B262" t="str">
        <f>IF(All_Tasks!B262="","",All_Tasks!B262)</f>
        <v/>
      </c>
      <c r="C262" t="str">
        <f>IF(All_Tasks!C262="","",All_Tasks!C262)</f>
        <v/>
      </c>
      <c r="D262" t="str">
        <f>IF(All_Tasks!D262="","",All_Tasks!D262)</f>
        <v/>
      </c>
      <c r="E262" t="str">
        <f>IF(All_Tasks!V262&lt;&gt;"",All_Tasks!V262,IF(All_Tasks!E262&lt;&gt;"",All_Tasks!E262,""))</f>
        <v/>
      </c>
      <c r="F262" t="str">
        <f>IF(All_Tasks!F262="","",All_Tasks!F262)</f>
        <v/>
      </c>
      <c r="G262" t="str">
        <f>IF(All_Tasks!G262="","",All_Tasks!G262)</f>
        <v/>
      </c>
      <c r="H262" s="231" t="str">
        <f>IF(All_Tasks!H262="","",All_Tasks!H262)</f>
        <v/>
      </c>
      <c r="I262" t="str">
        <f>IF(All_Tasks!I262="","",All_Tasks!I262)</f>
        <v/>
      </c>
      <c r="J262" t="str">
        <f>IF(All_Tasks!J262="","",All_Tasks!J262)</f>
        <v/>
      </c>
      <c r="K262" t="str">
        <f>IF(All_Tasks!K262="","",All_Tasks!K262)</f>
        <v/>
      </c>
      <c r="L262" s="231" t="str">
        <f>IF(All_Tasks!L262="","",All_Tasks!L262)</f>
        <v/>
      </c>
      <c r="M262" t="str">
        <f>IF(All_Tasks!M262="","",All_Tasks!M262)</f>
        <v/>
      </c>
      <c r="N262" t="str">
        <f>IF(All_Tasks!N262="","",All_Tasks!N262)</f>
        <v/>
      </c>
      <c r="O262" t="str">
        <f>IF(All_Tasks!O262="","",All_Tasks!O262)</f>
        <v/>
      </c>
      <c r="P262" s="181">
        <f>IF(All_Tasks!P262="",0,All_Tasks!P262)</f>
        <v>0</v>
      </c>
      <c r="Q262" s="181">
        <f>IF(All_Tasks!Q262="",0,All_Tasks!Q262)</f>
        <v>0</v>
      </c>
      <c r="R262" s="181">
        <f>IF(All_Tasks!R262="",0,All_Tasks!R262)</f>
        <v>0</v>
      </c>
      <c r="S262" s="181" t="str">
        <f>IF(All_Tasks!S262="","",All_Tasks!S262)</f>
        <v/>
      </c>
      <c r="T262" t="str">
        <f>IF(All_Tasks!T262="","",All_Tasks!T262)</f>
        <v/>
      </c>
      <c r="U262" t="str">
        <f>IF(All_Tasks!U262="","",All_Tasks!U262)</f>
        <v/>
      </c>
      <c r="V262">
        <f>IF(A262="",0,IFERROR(MATCH(A262,Scope_Labor_Rates!$A$6:$A$46,0)+5,0))</f>
        <v>0</v>
      </c>
      <c r="W262" s="178">
        <f>IF(V262&gt;0,INDEX(Scope_Labor_Rates!$C$6:$C$46,V262-5),0)</f>
        <v>0</v>
      </c>
      <c r="X262" s="178">
        <f>IF(V262&gt;0,INDEX(Scope_Labor_Rates!$C$6:$C$46,V262-5),0)</f>
        <v>0</v>
      </c>
      <c r="Y262" s="180">
        <f>IF(V262&gt;0,INDEX(Scope_Labor_Rates!$S$6:$S$46,V262-5),0)</f>
        <v>0</v>
      </c>
      <c r="Z262" s="180">
        <f>IF(V262&gt;0,INDEX(Scope_Labor_Rates!$R$6:$R$46,V262-5),1)</f>
        <v>1</v>
      </c>
      <c r="AA262" s="231">
        <f t="shared" si="36"/>
        <v>0</v>
      </c>
      <c r="AB262" t="str">
        <f t="shared" si="37"/>
        <v/>
      </c>
      <c r="AC262" s="178" t="str">
        <f t="shared" si="38"/>
        <v/>
      </c>
      <c r="AD262" s="181">
        <f t="shared" si="39"/>
        <v>0</v>
      </c>
      <c r="AE262" s="178">
        <f>IF(V262&gt;0,P262*INDEX(Scope_Labor_Rates!$E$6:$E$46,V262-5),0)</f>
        <v>0</v>
      </c>
      <c r="AF262" s="181">
        <f>IF(V262&gt;0,AE262*INDEX(Scope_Labor_Rates!$D$6:$D$46,V262-5)*AA262,0)</f>
        <v>0</v>
      </c>
      <c r="AG262" s="178">
        <f>IF(V262&gt;0,P262*INDEX(Scope_Labor_Rates!$G$6:$G$46,V262-5),0)</f>
        <v>0</v>
      </c>
      <c r="AH262" s="181">
        <f>IF(V262&gt;0,AG262*INDEX(Scope_Labor_Rates!$F$6:$F$46,V262-5)*AA262,0)</f>
        <v>0</v>
      </c>
      <c r="AI262" s="178">
        <f>IF(V262&gt;0,P262*INDEX(Scope_Labor_Rates!$I$6:$I$46,V262-5),0)</f>
        <v>0</v>
      </c>
      <c r="AJ262" s="181">
        <f>IF(V262&gt;0,AI262*INDEX(Scope_Labor_Rates!$H$6:$H$46,V262-5)*AA262,0)</f>
        <v>0</v>
      </c>
      <c r="AK262" s="178">
        <f>IF(V262&gt;0,P262*INDEX(Scope_Labor_Rates!$K$6:$K$46,V262-5),0)</f>
        <v>0</v>
      </c>
      <c r="AL262" s="181">
        <f>IF(V262&gt;0,AK262*INDEX(Scope_Labor_Rates!$J$6:$J$46,V262-5)*AA262,0)</f>
        <v>0</v>
      </c>
      <c r="AM262" s="178">
        <f>IF(V262&gt;0,P262*INDEX(Scope_Labor_Rates!$M$6:$M$46,V262-5),0)</f>
        <v>0</v>
      </c>
      <c r="AN262" s="178">
        <f>IF(V262&gt;0,AM262*INDEX(Scope_Labor_Rates!$L$6:$L$46,V262-5)*AA262,0)</f>
        <v>0</v>
      </c>
      <c r="AO262" s="178">
        <f>IF(V262&gt;0,P262*INDEX(Scope_Labor_Rates!$O$6:$O$46,V262-5)*AA262,0)</f>
        <v>0</v>
      </c>
      <c r="AP262" s="181">
        <f>IF(V262&gt;0,P262*INDEX(Scope_Labor_Rates!$Q$6:$Q$46,V262-5)*AA262,0)</f>
        <v>0</v>
      </c>
      <c r="AQ262" s="178">
        <f t="shared" si="40"/>
        <v>0</v>
      </c>
      <c r="AR262" s="178">
        <f t="shared" si="41"/>
        <v>0</v>
      </c>
      <c r="AS262" s="178">
        <f t="shared" si="42"/>
        <v>0</v>
      </c>
      <c r="AT262" s="178">
        <f t="shared" si="43"/>
        <v>0</v>
      </c>
      <c r="AU262">
        <f t="shared" si="44"/>
        <v>0</v>
      </c>
    </row>
    <row r="263" spans="1:47">
      <c r="A263" t="str">
        <f>IF(All_Tasks!A263="","",All_Tasks!A263)</f>
        <v/>
      </c>
      <c r="B263" t="str">
        <f>IF(All_Tasks!B263="","",All_Tasks!B263)</f>
        <v/>
      </c>
      <c r="C263" t="str">
        <f>IF(All_Tasks!C263="","",All_Tasks!C263)</f>
        <v/>
      </c>
      <c r="D263" t="str">
        <f>IF(All_Tasks!D263="","",All_Tasks!D263)</f>
        <v/>
      </c>
      <c r="E263" t="str">
        <f>IF(All_Tasks!V263&lt;&gt;"",All_Tasks!V263,IF(All_Tasks!E263&lt;&gt;"",All_Tasks!E263,""))</f>
        <v/>
      </c>
      <c r="F263" t="str">
        <f>IF(All_Tasks!F263="","",All_Tasks!F263)</f>
        <v/>
      </c>
      <c r="G263" t="str">
        <f>IF(All_Tasks!G263="","",All_Tasks!G263)</f>
        <v/>
      </c>
      <c r="H263" s="231" t="str">
        <f>IF(All_Tasks!H263="","",All_Tasks!H263)</f>
        <v/>
      </c>
      <c r="I263" t="str">
        <f>IF(All_Tasks!I263="","",All_Tasks!I263)</f>
        <v/>
      </c>
      <c r="J263" t="str">
        <f>IF(All_Tasks!J263="","",All_Tasks!J263)</f>
        <v/>
      </c>
      <c r="K263" t="str">
        <f>IF(All_Tasks!K263="","",All_Tasks!K263)</f>
        <v/>
      </c>
      <c r="L263" s="231" t="str">
        <f>IF(All_Tasks!L263="","",All_Tasks!L263)</f>
        <v/>
      </c>
      <c r="M263" t="str">
        <f>IF(All_Tasks!M263="","",All_Tasks!M263)</f>
        <v/>
      </c>
      <c r="N263" t="str">
        <f>IF(All_Tasks!N263="","",All_Tasks!N263)</f>
        <v/>
      </c>
      <c r="O263" t="str">
        <f>IF(All_Tasks!O263="","",All_Tasks!O263)</f>
        <v/>
      </c>
      <c r="P263" s="181">
        <f>IF(All_Tasks!P263="",0,All_Tasks!P263)</f>
        <v>0</v>
      </c>
      <c r="Q263" s="181">
        <f>IF(All_Tasks!Q263="",0,All_Tasks!Q263)</f>
        <v>0</v>
      </c>
      <c r="R263" s="181">
        <f>IF(All_Tasks!R263="",0,All_Tasks!R263)</f>
        <v>0</v>
      </c>
      <c r="S263" s="181" t="str">
        <f>IF(All_Tasks!S263="","",All_Tasks!S263)</f>
        <v/>
      </c>
      <c r="T263" t="str">
        <f>IF(All_Tasks!T263="","",All_Tasks!T263)</f>
        <v/>
      </c>
      <c r="U263" t="str">
        <f>IF(All_Tasks!U263="","",All_Tasks!U263)</f>
        <v/>
      </c>
      <c r="V263">
        <f>IF(A263="",0,IFERROR(MATCH(A263,Scope_Labor_Rates!$A$6:$A$46,0)+5,0))</f>
        <v>0</v>
      </c>
      <c r="W263" s="178">
        <f>IF(V263&gt;0,INDEX(Scope_Labor_Rates!$C$6:$C$46,V263-5),0)</f>
        <v>0</v>
      </c>
      <c r="X263" s="178">
        <f>IF(V263&gt;0,INDEX(Scope_Labor_Rates!$C$6:$C$46,V263-5),0)</f>
        <v>0</v>
      </c>
      <c r="Y263" s="180">
        <f>IF(V263&gt;0,INDEX(Scope_Labor_Rates!$S$6:$S$46,V263-5),0)</f>
        <v>0</v>
      </c>
      <c r="Z263" s="180">
        <f>IF(V263&gt;0,INDEX(Scope_Labor_Rates!$R$6:$R$46,V263-5),1)</f>
        <v>1</v>
      </c>
      <c r="AA263" s="231">
        <f t="shared" si="36"/>
        <v>0</v>
      </c>
      <c r="AB263" t="str">
        <f t="shared" si="37"/>
        <v/>
      </c>
      <c r="AC263" s="178" t="str">
        <f t="shared" si="38"/>
        <v/>
      </c>
      <c r="AD263" s="181">
        <f t="shared" si="39"/>
        <v>0</v>
      </c>
      <c r="AE263" s="178">
        <f>IF(V263&gt;0,P263*INDEX(Scope_Labor_Rates!$E$6:$E$46,V263-5),0)</f>
        <v>0</v>
      </c>
      <c r="AF263" s="181">
        <f>IF(V263&gt;0,AE263*INDEX(Scope_Labor_Rates!$D$6:$D$46,V263-5)*AA263,0)</f>
        <v>0</v>
      </c>
      <c r="AG263" s="178">
        <f>IF(V263&gt;0,P263*INDEX(Scope_Labor_Rates!$G$6:$G$46,V263-5),0)</f>
        <v>0</v>
      </c>
      <c r="AH263" s="181">
        <f>IF(V263&gt;0,AG263*INDEX(Scope_Labor_Rates!$F$6:$F$46,V263-5)*AA263,0)</f>
        <v>0</v>
      </c>
      <c r="AI263" s="178">
        <f>IF(V263&gt;0,P263*INDEX(Scope_Labor_Rates!$I$6:$I$46,V263-5),0)</f>
        <v>0</v>
      </c>
      <c r="AJ263" s="181">
        <f>IF(V263&gt;0,AI263*INDEX(Scope_Labor_Rates!$H$6:$H$46,V263-5)*AA263,0)</f>
        <v>0</v>
      </c>
      <c r="AK263" s="178">
        <f>IF(V263&gt;0,P263*INDEX(Scope_Labor_Rates!$K$6:$K$46,V263-5),0)</f>
        <v>0</v>
      </c>
      <c r="AL263" s="181">
        <f>IF(V263&gt;0,AK263*INDEX(Scope_Labor_Rates!$J$6:$J$46,V263-5)*AA263,0)</f>
        <v>0</v>
      </c>
      <c r="AM263" s="178">
        <f>IF(V263&gt;0,P263*INDEX(Scope_Labor_Rates!$M$6:$M$46,V263-5),0)</f>
        <v>0</v>
      </c>
      <c r="AN263" s="178">
        <f>IF(V263&gt;0,AM263*INDEX(Scope_Labor_Rates!$L$6:$L$46,V263-5)*AA263,0)</f>
        <v>0</v>
      </c>
      <c r="AO263" s="178">
        <f>IF(V263&gt;0,P263*INDEX(Scope_Labor_Rates!$O$6:$O$46,V263-5)*AA263,0)</f>
        <v>0</v>
      </c>
      <c r="AP263" s="181">
        <f>IF(V263&gt;0,P263*INDEX(Scope_Labor_Rates!$Q$6:$Q$46,V263-5)*AA263,0)</f>
        <v>0</v>
      </c>
      <c r="AQ263" s="178">
        <f t="shared" si="40"/>
        <v>0</v>
      </c>
      <c r="AR263" s="178">
        <f t="shared" si="41"/>
        <v>0</v>
      </c>
      <c r="AS263" s="178">
        <f t="shared" si="42"/>
        <v>0</v>
      </c>
      <c r="AT263" s="178">
        <f t="shared" si="43"/>
        <v>0</v>
      </c>
      <c r="AU263">
        <f t="shared" si="44"/>
        <v>0</v>
      </c>
    </row>
    <row r="264" spans="1:47">
      <c r="A264" t="str">
        <f>IF(All_Tasks!A264="","",All_Tasks!A264)</f>
        <v/>
      </c>
      <c r="B264" t="str">
        <f>IF(All_Tasks!B264="","",All_Tasks!B264)</f>
        <v/>
      </c>
      <c r="C264" t="str">
        <f>IF(All_Tasks!C264="","",All_Tasks!C264)</f>
        <v/>
      </c>
      <c r="D264" t="str">
        <f>IF(All_Tasks!D264="","",All_Tasks!D264)</f>
        <v/>
      </c>
      <c r="E264" t="str">
        <f>IF(All_Tasks!V264&lt;&gt;"",All_Tasks!V264,IF(All_Tasks!E264&lt;&gt;"",All_Tasks!E264,""))</f>
        <v/>
      </c>
      <c r="F264" t="str">
        <f>IF(All_Tasks!F264="","",All_Tasks!F264)</f>
        <v/>
      </c>
      <c r="G264" t="str">
        <f>IF(All_Tasks!G264="","",All_Tasks!G264)</f>
        <v/>
      </c>
      <c r="H264" s="231" t="str">
        <f>IF(All_Tasks!H264="","",All_Tasks!H264)</f>
        <v/>
      </c>
      <c r="I264" t="str">
        <f>IF(All_Tasks!I264="","",All_Tasks!I264)</f>
        <v/>
      </c>
      <c r="J264" t="str">
        <f>IF(All_Tasks!J264="","",All_Tasks!J264)</f>
        <v/>
      </c>
      <c r="K264" t="str">
        <f>IF(All_Tasks!K264="","",All_Tasks!K264)</f>
        <v/>
      </c>
      <c r="L264" s="231" t="str">
        <f>IF(All_Tasks!L264="","",All_Tasks!L264)</f>
        <v/>
      </c>
      <c r="M264" t="str">
        <f>IF(All_Tasks!M264="","",All_Tasks!M264)</f>
        <v/>
      </c>
      <c r="N264" t="str">
        <f>IF(All_Tasks!N264="","",All_Tasks!N264)</f>
        <v/>
      </c>
      <c r="O264" t="str">
        <f>IF(All_Tasks!O264="","",All_Tasks!O264)</f>
        <v/>
      </c>
      <c r="P264" s="181">
        <f>IF(All_Tasks!P264="",0,All_Tasks!P264)</f>
        <v>0</v>
      </c>
      <c r="Q264" s="181">
        <f>IF(All_Tasks!Q264="",0,All_Tasks!Q264)</f>
        <v>0</v>
      </c>
      <c r="R264" s="181">
        <f>IF(All_Tasks!R264="",0,All_Tasks!R264)</f>
        <v>0</v>
      </c>
      <c r="S264" s="181" t="str">
        <f>IF(All_Tasks!S264="","",All_Tasks!S264)</f>
        <v/>
      </c>
      <c r="T264" t="str">
        <f>IF(All_Tasks!T264="","",All_Tasks!T264)</f>
        <v/>
      </c>
      <c r="U264" t="str">
        <f>IF(All_Tasks!U264="","",All_Tasks!U264)</f>
        <v/>
      </c>
      <c r="V264">
        <f>IF(A264="",0,IFERROR(MATCH(A264,Scope_Labor_Rates!$A$6:$A$46,0)+5,0))</f>
        <v>0</v>
      </c>
      <c r="W264" s="178">
        <f>IF(V264&gt;0,INDEX(Scope_Labor_Rates!$C$6:$C$46,V264-5),0)</f>
        <v>0</v>
      </c>
      <c r="X264" s="178">
        <f>IF(V264&gt;0,INDEX(Scope_Labor_Rates!$C$6:$C$46,V264-5),0)</f>
        <v>0</v>
      </c>
      <c r="Y264" s="180">
        <f>IF(V264&gt;0,INDEX(Scope_Labor_Rates!$S$6:$S$46,V264-5),0)</f>
        <v>0</v>
      </c>
      <c r="Z264" s="180">
        <f>IF(V264&gt;0,INDEX(Scope_Labor_Rates!$R$6:$R$46,V264-5),1)</f>
        <v>1</v>
      </c>
      <c r="AA264" s="231">
        <f t="shared" si="36"/>
        <v>0</v>
      </c>
      <c r="AB264" t="str">
        <f t="shared" si="37"/>
        <v/>
      </c>
      <c r="AC264" s="178" t="str">
        <f t="shared" si="38"/>
        <v/>
      </c>
      <c r="AD264" s="181">
        <f t="shared" si="39"/>
        <v>0</v>
      </c>
      <c r="AE264" s="178">
        <f>IF(V264&gt;0,P264*INDEX(Scope_Labor_Rates!$E$6:$E$46,V264-5),0)</f>
        <v>0</v>
      </c>
      <c r="AF264" s="181">
        <f>IF(V264&gt;0,AE264*INDEX(Scope_Labor_Rates!$D$6:$D$46,V264-5)*AA264,0)</f>
        <v>0</v>
      </c>
      <c r="AG264" s="178">
        <f>IF(V264&gt;0,P264*INDEX(Scope_Labor_Rates!$G$6:$G$46,V264-5),0)</f>
        <v>0</v>
      </c>
      <c r="AH264" s="181">
        <f>IF(V264&gt;0,AG264*INDEX(Scope_Labor_Rates!$F$6:$F$46,V264-5)*AA264,0)</f>
        <v>0</v>
      </c>
      <c r="AI264" s="178">
        <f>IF(V264&gt;0,P264*INDEX(Scope_Labor_Rates!$I$6:$I$46,V264-5),0)</f>
        <v>0</v>
      </c>
      <c r="AJ264" s="181">
        <f>IF(V264&gt;0,AI264*INDEX(Scope_Labor_Rates!$H$6:$H$46,V264-5)*AA264,0)</f>
        <v>0</v>
      </c>
      <c r="AK264" s="178">
        <f>IF(V264&gt;0,P264*INDEX(Scope_Labor_Rates!$K$6:$K$46,V264-5),0)</f>
        <v>0</v>
      </c>
      <c r="AL264" s="181">
        <f>IF(V264&gt;0,AK264*INDEX(Scope_Labor_Rates!$J$6:$J$46,V264-5)*AA264,0)</f>
        <v>0</v>
      </c>
      <c r="AM264" s="178">
        <f>IF(V264&gt;0,P264*INDEX(Scope_Labor_Rates!$M$6:$M$46,V264-5),0)</f>
        <v>0</v>
      </c>
      <c r="AN264" s="178">
        <f>IF(V264&gt;0,AM264*INDEX(Scope_Labor_Rates!$L$6:$L$46,V264-5)*AA264,0)</f>
        <v>0</v>
      </c>
      <c r="AO264" s="178">
        <f>IF(V264&gt;0,P264*INDEX(Scope_Labor_Rates!$O$6:$O$46,V264-5)*AA264,0)</f>
        <v>0</v>
      </c>
      <c r="AP264" s="181">
        <f>IF(V264&gt;0,P264*INDEX(Scope_Labor_Rates!$Q$6:$Q$46,V264-5)*AA264,0)</f>
        <v>0</v>
      </c>
      <c r="AQ264" s="178">
        <f t="shared" si="40"/>
        <v>0</v>
      </c>
      <c r="AR264" s="178">
        <f t="shared" si="41"/>
        <v>0</v>
      </c>
      <c r="AS264" s="178">
        <f t="shared" si="42"/>
        <v>0</v>
      </c>
      <c r="AT264" s="178">
        <f t="shared" si="43"/>
        <v>0</v>
      </c>
      <c r="AU264">
        <f t="shared" si="44"/>
        <v>0</v>
      </c>
    </row>
    <row r="265" spans="1:47">
      <c r="A265" t="str">
        <f>IF(All_Tasks!A265="","",All_Tasks!A265)</f>
        <v/>
      </c>
      <c r="B265" t="str">
        <f>IF(All_Tasks!B265="","",All_Tasks!B265)</f>
        <v/>
      </c>
      <c r="C265" t="str">
        <f>IF(All_Tasks!C265="","",All_Tasks!C265)</f>
        <v/>
      </c>
      <c r="D265" t="str">
        <f>IF(All_Tasks!D265="","",All_Tasks!D265)</f>
        <v/>
      </c>
      <c r="E265" t="str">
        <f>IF(All_Tasks!V265&lt;&gt;"",All_Tasks!V265,IF(All_Tasks!E265&lt;&gt;"",All_Tasks!E265,""))</f>
        <v/>
      </c>
      <c r="F265" t="str">
        <f>IF(All_Tasks!F265="","",All_Tasks!F265)</f>
        <v/>
      </c>
      <c r="G265" t="str">
        <f>IF(All_Tasks!G265="","",All_Tasks!G265)</f>
        <v/>
      </c>
      <c r="H265" s="231" t="str">
        <f>IF(All_Tasks!H265="","",All_Tasks!H265)</f>
        <v/>
      </c>
      <c r="I265" t="str">
        <f>IF(All_Tasks!I265="","",All_Tasks!I265)</f>
        <v/>
      </c>
      <c r="J265" t="str">
        <f>IF(All_Tasks!J265="","",All_Tasks!J265)</f>
        <v/>
      </c>
      <c r="K265" t="str">
        <f>IF(All_Tasks!K265="","",All_Tasks!K265)</f>
        <v/>
      </c>
      <c r="L265" s="231" t="str">
        <f>IF(All_Tasks!L265="","",All_Tasks!L265)</f>
        <v/>
      </c>
      <c r="M265" t="str">
        <f>IF(All_Tasks!M265="","",All_Tasks!M265)</f>
        <v/>
      </c>
      <c r="N265" t="str">
        <f>IF(All_Tasks!N265="","",All_Tasks!N265)</f>
        <v/>
      </c>
      <c r="O265" t="str">
        <f>IF(All_Tasks!O265="","",All_Tasks!O265)</f>
        <v/>
      </c>
      <c r="P265" s="181">
        <f>IF(All_Tasks!P265="",0,All_Tasks!P265)</f>
        <v>0</v>
      </c>
      <c r="Q265" s="181">
        <f>IF(All_Tasks!Q265="",0,All_Tasks!Q265)</f>
        <v>0</v>
      </c>
      <c r="R265" s="181">
        <f>IF(All_Tasks!R265="",0,All_Tasks!R265)</f>
        <v>0</v>
      </c>
      <c r="S265" s="181" t="str">
        <f>IF(All_Tasks!S265="","",All_Tasks!S265)</f>
        <v/>
      </c>
      <c r="T265" t="str">
        <f>IF(All_Tasks!T265="","",All_Tasks!T265)</f>
        <v/>
      </c>
      <c r="U265" t="str">
        <f>IF(All_Tasks!U265="","",All_Tasks!U265)</f>
        <v/>
      </c>
      <c r="V265">
        <f>IF(A265="",0,IFERROR(MATCH(A265,Scope_Labor_Rates!$A$6:$A$46,0)+5,0))</f>
        <v>0</v>
      </c>
      <c r="W265" s="178">
        <f>IF(V265&gt;0,INDEX(Scope_Labor_Rates!$C$6:$C$46,V265-5),0)</f>
        <v>0</v>
      </c>
      <c r="X265" s="178">
        <f>IF(V265&gt;0,INDEX(Scope_Labor_Rates!$C$6:$C$46,V265-5),0)</f>
        <v>0</v>
      </c>
      <c r="Y265" s="180">
        <f>IF(V265&gt;0,INDEX(Scope_Labor_Rates!$S$6:$S$46,V265-5),0)</f>
        <v>0</v>
      </c>
      <c r="Z265" s="180">
        <f>IF(V265&gt;0,INDEX(Scope_Labor_Rates!$R$6:$R$46,V265-5),1)</f>
        <v>1</v>
      </c>
      <c r="AA265" s="231">
        <f t="shared" si="36"/>
        <v>0</v>
      </c>
      <c r="AB265" t="str">
        <f t="shared" si="37"/>
        <v/>
      </c>
      <c r="AC265" s="178" t="str">
        <f t="shared" si="38"/>
        <v/>
      </c>
      <c r="AD265" s="181">
        <f t="shared" si="39"/>
        <v>0</v>
      </c>
      <c r="AE265" s="178">
        <f>IF(V265&gt;0,P265*INDEX(Scope_Labor_Rates!$E$6:$E$46,V265-5),0)</f>
        <v>0</v>
      </c>
      <c r="AF265" s="181">
        <f>IF(V265&gt;0,AE265*INDEX(Scope_Labor_Rates!$D$6:$D$46,V265-5)*AA265,0)</f>
        <v>0</v>
      </c>
      <c r="AG265" s="178">
        <f>IF(V265&gt;0,P265*INDEX(Scope_Labor_Rates!$G$6:$G$46,V265-5),0)</f>
        <v>0</v>
      </c>
      <c r="AH265" s="181">
        <f>IF(V265&gt;0,AG265*INDEX(Scope_Labor_Rates!$F$6:$F$46,V265-5)*AA265,0)</f>
        <v>0</v>
      </c>
      <c r="AI265" s="178">
        <f>IF(V265&gt;0,P265*INDEX(Scope_Labor_Rates!$I$6:$I$46,V265-5),0)</f>
        <v>0</v>
      </c>
      <c r="AJ265" s="181">
        <f>IF(V265&gt;0,AI265*INDEX(Scope_Labor_Rates!$H$6:$H$46,V265-5)*AA265,0)</f>
        <v>0</v>
      </c>
      <c r="AK265" s="178">
        <f>IF(V265&gt;0,P265*INDEX(Scope_Labor_Rates!$K$6:$K$46,V265-5),0)</f>
        <v>0</v>
      </c>
      <c r="AL265" s="181">
        <f>IF(V265&gt;0,AK265*INDEX(Scope_Labor_Rates!$J$6:$J$46,V265-5)*AA265,0)</f>
        <v>0</v>
      </c>
      <c r="AM265" s="178">
        <f>IF(V265&gt;0,P265*INDEX(Scope_Labor_Rates!$M$6:$M$46,V265-5),0)</f>
        <v>0</v>
      </c>
      <c r="AN265" s="178">
        <f>IF(V265&gt;0,AM265*INDEX(Scope_Labor_Rates!$L$6:$L$46,V265-5)*AA265,0)</f>
        <v>0</v>
      </c>
      <c r="AO265" s="178">
        <f>IF(V265&gt;0,P265*INDEX(Scope_Labor_Rates!$O$6:$O$46,V265-5)*AA265,0)</f>
        <v>0</v>
      </c>
      <c r="AP265" s="181">
        <f>IF(V265&gt;0,P265*INDEX(Scope_Labor_Rates!$Q$6:$Q$46,V265-5)*AA265,0)</f>
        <v>0</v>
      </c>
      <c r="AQ265" s="178">
        <f t="shared" si="40"/>
        <v>0</v>
      </c>
      <c r="AR265" s="178">
        <f t="shared" si="41"/>
        <v>0</v>
      </c>
      <c r="AS265" s="178">
        <f t="shared" si="42"/>
        <v>0</v>
      </c>
      <c r="AT265" s="178">
        <f t="shared" si="43"/>
        <v>0</v>
      </c>
      <c r="AU265">
        <f t="shared" si="44"/>
        <v>0</v>
      </c>
    </row>
    <row r="266" spans="1:47">
      <c r="A266" t="str">
        <f>IF(All_Tasks!A266="","",All_Tasks!A266)</f>
        <v/>
      </c>
      <c r="B266" t="str">
        <f>IF(All_Tasks!B266="","",All_Tasks!B266)</f>
        <v/>
      </c>
      <c r="C266" t="str">
        <f>IF(All_Tasks!C266="","",All_Tasks!C266)</f>
        <v/>
      </c>
      <c r="D266" t="str">
        <f>IF(All_Tasks!D266="","",All_Tasks!D266)</f>
        <v/>
      </c>
      <c r="E266" t="str">
        <f>IF(All_Tasks!V266&lt;&gt;"",All_Tasks!V266,IF(All_Tasks!E266&lt;&gt;"",All_Tasks!E266,""))</f>
        <v/>
      </c>
      <c r="F266" t="str">
        <f>IF(All_Tasks!F266="","",All_Tasks!F266)</f>
        <v/>
      </c>
      <c r="G266" t="str">
        <f>IF(All_Tasks!G266="","",All_Tasks!G266)</f>
        <v/>
      </c>
      <c r="H266" s="231" t="str">
        <f>IF(All_Tasks!H266="","",All_Tasks!H266)</f>
        <v/>
      </c>
      <c r="I266" t="str">
        <f>IF(All_Tasks!I266="","",All_Tasks!I266)</f>
        <v/>
      </c>
      <c r="J266" t="str">
        <f>IF(All_Tasks!J266="","",All_Tasks!J266)</f>
        <v/>
      </c>
      <c r="K266" t="str">
        <f>IF(All_Tasks!K266="","",All_Tasks!K266)</f>
        <v/>
      </c>
      <c r="L266" s="231" t="str">
        <f>IF(All_Tasks!L266="","",All_Tasks!L266)</f>
        <v/>
      </c>
      <c r="M266" t="str">
        <f>IF(All_Tasks!M266="","",All_Tasks!M266)</f>
        <v/>
      </c>
      <c r="N266" t="str">
        <f>IF(All_Tasks!N266="","",All_Tasks!N266)</f>
        <v/>
      </c>
      <c r="O266" t="str">
        <f>IF(All_Tasks!O266="","",All_Tasks!O266)</f>
        <v/>
      </c>
      <c r="P266" s="181">
        <f>IF(All_Tasks!P266="",0,All_Tasks!P266)</f>
        <v>0</v>
      </c>
      <c r="Q266" s="181">
        <f>IF(All_Tasks!Q266="",0,All_Tasks!Q266)</f>
        <v>0</v>
      </c>
      <c r="R266" s="181">
        <f>IF(All_Tasks!R266="",0,All_Tasks!R266)</f>
        <v>0</v>
      </c>
      <c r="S266" s="181" t="str">
        <f>IF(All_Tasks!S266="","",All_Tasks!S266)</f>
        <v/>
      </c>
      <c r="T266" t="str">
        <f>IF(All_Tasks!T266="","",All_Tasks!T266)</f>
        <v/>
      </c>
      <c r="U266" t="str">
        <f>IF(All_Tasks!U266="","",All_Tasks!U266)</f>
        <v/>
      </c>
      <c r="V266">
        <f>IF(A266="",0,IFERROR(MATCH(A266,Scope_Labor_Rates!$A$6:$A$46,0)+5,0))</f>
        <v>0</v>
      </c>
      <c r="W266" s="178">
        <f>IF(V266&gt;0,INDEX(Scope_Labor_Rates!$C$6:$C$46,V266-5),0)</f>
        <v>0</v>
      </c>
      <c r="X266" s="178">
        <f>IF(V266&gt;0,INDEX(Scope_Labor_Rates!$C$6:$C$46,V266-5),0)</f>
        <v>0</v>
      </c>
      <c r="Y266" s="180">
        <f>IF(V266&gt;0,INDEX(Scope_Labor_Rates!$S$6:$S$46,V266-5),0)</f>
        <v>0</v>
      </c>
      <c r="Z266" s="180">
        <f>IF(V266&gt;0,INDEX(Scope_Labor_Rates!$R$6:$R$46,V266-5),1)</f>
        <v>1</v>
      </c>
      <c r="AA266" s="231">
        <f t="shared" si="36"/>
        <v>0</v>
      </c>
      <c r="AB266" t="str">
        <f t="shared" si="37"/>
        <v/>
      </c>
      <c r="AC266" s="178" t="str">
        <f t="shared" si="38"/>
        <v/>
      </c>
      <c r="AD266" s="181">
        <f t="shared" si="39"/>
        <v>0</v>
      </c>
      <c r="AE266" s="178">
        <f>IF(V266&gt;0,P266*INDEX(Scope_Labor_Rates!$E$6:$E$46,V266-5),0)</f>
        <v>0</v>
      </c>
      <c r="AF266" s="181">
        <f>IF(V266&gt;0,AE266*INDEX(Scope_Labor_Rates!$D$6:$D$46,V266-5)*AA266,0)</f>
        <v>0</v>
      </c>
      <c r="AG266" s="178">
        <f>IF(V266&gt;0,P266*INDEX(Scope_Labor_Rates!$G$6:$G$46,V266-5),0)</f>
        <v>0</v>
      </c>
      <c r="AH266" s="181">
        <f>IF(V266&gt;0,AG266*INDEX(Scope_Labor_Rates!$F$6:$F$46,V266-5)*AA266,0)</f>
        <v>0</v>
      </c>
      <c r="AI266" s="178">
        <f>IF(V266&gt;0,P266*INDEX(Scope_Labor_Rates!$I$6:$I$46,V266-5),0)</f>
        <v>0</v>
      </c>
      <c r="AJ266" s="181">
        <f>IF(V266&gt;0,AI266*INDEX(Scope_Labor_Rates!$H$6:$H$46,V266-5)*AA266,0)</f>
        <v>0</v>
      </c>
      <c r="AK266" s="178">
        <f>IF(V266&gt;0,P266*INDEX(Scope_Labor_Rates!$K$6:$K$46,V266-5),0)</f>
        <v>0</v>
      </c>
      <c r="AL266" s="181">
        <f>IF(V266&gt;0,AK266*INDEX(Scope_Labor_Rates!$J$6:$J$46,V266-5)*AA266,0)</f>
        <v>0</v>
      </c>
      <c r="AM266" s="178">
        <f>IF(V266&gt;0,P266*INDEX(Scope_Labor_Rates!$M$6:$M$46,V266-5),0)</f>
        <v>0</v>
      </c>
      <c r="AN266" s="178">
        <f>IF(V266&gt;0,AM266*INDEX(Scope_Labor_Rates!$L$6:$L$46,V266-5)*AA266,0)</f>
        <v>0</v>
      </c>
      <c r="AO266" s="178">
        <f>IF(V266&gt;0,P266*INDEX(Scope_Labor_Rates!$O$6:$O$46,V266-5)*AA266,0)</f>
        <v>0</v>
      </c>
      <c r="AP266" s="181">
        <f>IF(V266&gt;0,P266*INDEX(Scope_Labor_Rates!$Q$6:$Q$46,V266-5)*AA266,0)</f>
        <v>0</v>
      </c>
      <c r="AQ266" s="178">
        <f t="shared" si="40"/>
        <v>0</v>
      </c>
      <c r="AR266" s="178">
        <f t="shared" si="41"/>
        <v>0</v>
      </c>
      <c r="AS266" s="178">
        <f t="shared" si="42"/>
        <v>0</v>
      </c>
      <c r="AT266" s="178">
        <f t="shared" si="43"/>
        <v>0</v>
      </c>
      <c r="AU266">
        <f t="shared" si="44"/>
        <v>0</v>
      </c>
    </row>
    <row r="267" spans="1:47">
      <c r="A267" t="str">
        <f>IF(All_Tasks!A267="","",All_Tasks!A267)</f>
        <v/>
      </c>
      <c r="B267" t="str">
        <f>IF(All_Tasks!B267="","",All_Tasks!B267)</f>
        <v/>
      </c>
      <c r="C267" t="str">
        <f>IF(All_Tasks!C267="","",All_Tasks!C267)</f>
        <v/>
      </c>
      <c r="D267" t="str">
        <f>IF(All_Tasks!D267="","",All_Tasks!D267)</f>
        <v/>
      </c>
      <c r="E267" t="str">
        <f>IF(All_Tasks!V267&lt;&gt;"",All_Tasks!V267,IF(All_Tasks!E267&lt;&gt;"",All_Tasks!E267,""))</f>
        <v/>
      </c>
      <c r="F267" t="str">
        <f>IF(All_Tasks!F267="","",All_Tasks!F267)</f>
        <v/>
      </c>
      <c r="G267" t="str">
        <f>IF(All_Tasks!G267="","",All_Tasks!G267)</f>
        <v/>
      </c>
      <c r="H267" s="231" t="str">
        <f>IF(All_Tasks!H267="","",All_Tasks!H267)</f>
        <v/>
      </c>
      <c r="I267" t="str">
        <f>IF(All_Tasks!I267="","",All_Tasks!I267)</f>
        <v/>
      </c>
      <c r="J267" t="str">
        <f>IF(All_Tasks!J267="","",All_Tasks!J267)</f>
        <v/>
      </c>
      <c r="K267" t="str">
        <f>IF(All_Tasks!K267="","",All_Tasks!K267)</f>
        <v/>
      </c>
      <c r="L267" s="231" t="str">
        <f>IF(All_Tasks!L267="","",All_Tasks!L267)</f>
        <v/>
      </c>
      <c r="M267" t="str">
        <f>IF(All_Tasks!M267="","",All_Tasks!M267)</f>
        <v/>
      </c>
      <c r="N267" t="str">
        <f>IF(All_Tasks!N267="","",All_Tasks!N267)</f>
        <v/>
      </c>
      <c r="O267" t="str">
        <f>IF(All_Tasks!O267="","",All_Tasks!O267)</f>
        <v/>
      </c>
      <c r="P267" s="181">
        <f>IF(All_Tasks!P267="",0,All_Tasks!P267)</f>
        <v>0</v>
      </c>
      <c r="Q267" s="181">
        <f>IF(All_Tasks!Q267="",0,All_Tasks!Q267)</f>
        <v>0</v>
      </c>
      <c r="R267" s="181">
        <f>IF(All_Tasks!R267="",0,All_Tasks!R267)</f>
        <v>0</v>
      </c>
      <c r="S267" s="181" t="str">
        <f>IF(All_Tasks!S267="","",All_Tasks!S267)</f>
        <v/>
      </c>
      <c r="T267" t="str">
        <f>IF(All_Tasks!T267="","",All_Tasks!T267)</f>
        <v/>
      </c>
      <c r="U267" t="str">
        <f>IF(All_Tasks!U267="","",All_Tasks!U267)</f>
        <v/>
      </c>
      <c r="V267">
        <f>IF(A267="",0,IFERROR(MATCH(A267,Scope_Labor_Rates!$A$6:$A$46,0)+5,0))</f>
        <v>0</v>
      </c>
      <c r="W267" s="178">
        <f>IF(V267&gt;0,INDEX(Scope_Labor_Rates!$C$6:$C$46,V267-5),0)</f>
        <v>0</v>
      </c>
      <c r="X267" s="178">
        <f>IF(V267&gt;0,INDEX(Scope_Labor_Rates!$C$6:$C$46,V267-5),0)</f>
        <v>0</v>
      </c>
      <c r="Y267" s="180">
        <f>IF(V267&gt;0,INDEX(Scope_Labor_Rates!$S$6:$S$46,V267-5),0)</f>
        <v>0</v>
      </c>
      <c r="Z267" s="180">
        <f>IF(V267&gt;0,INDEX(Scope_Labor_Rates!$R$6:$R$46,V267-5),1)</f>
        <v>1</v>
      </c>
      <c r="AA267" s="231">
        <f t="shared" si="36"/>
        <v>0</v>
      </c>
      <c r="AB267" t="str">
        <f t="shared" si="37"/>
        <v/>
      </c>
      <c r="AC267" s="178" t="str">
        <f t="shared" si="38"/>
        <v/>
      </c>
      <c r="AD267" s="181">
        <f t="shared" si="39"/>
        <v>0</v>
      </c>
      <c r="AE267" s="178">
        <f>IF(V267&gt;0,P267*INDEX(Scope_Labor_Rates!$E$6:$E$46,V267-5),0)</f>
        <v>0</v>
      </c>
      <c r="AF267" s="181">
        <f>IF(V267&gt;0,AE267*INDEX(Scope_Labor_Rates!$D$6:$D$46,V267-5)*AA267,0)</f>
        <v>0</v>
      </c>
      <c r="AG267" s="178">
        <f>IF(V267&gt;0,P267*INDEX(Scope_Labor_Rates!$G$6:$G$46,V267-5),0)</f>
        <v>0</v>
      </c>
      <c r="AH267" s="181">
        <f>IF(V267&gt;0,AG267*INDEX(Scope_Labor_Rates!$F$6:$F$46,V267-5)*AA267,0)</f>
        <v>0</v>
      </c>
      <c r="AI267" s="178">
        <f>IF(V267&gt;0,P267*INDEX(Scope_Labor_Rates!$I$6:$I$46,V267-5),0)</f>
        <v>0</v>
      </c>
      <c r="AJ267" s="181">
        <f>IF(V267&gt;0,AI267*INDEX(Scope_Labor_Rates!$H$6:$H$46,V267-5)*AA267,0)</f>
        <v>0</v>
      </c>
      <c r="AK267" s="178">
        <f>IF(V267&gt;0,P267*INDEX(Scope_Labor_Rates!$K$6:$K$46,V267-5),0)</f>
        <v>0</v>
      </c>
      <c r="AL267" s="181">
        <f>IF(V267&gt;0,AK267*INDEX(Scope_Labor_Rates!$J$6:$J$46,V267-5)*AA267,0)</f>
        <v>0</v>
      </c>
      <c r="AM267" s="178">
        <f>IF(V267&gt;0,P267*INDEX(Scope_Labor_Rates!$M$6:$M$46,V267-5),0)</f>
        <v>0</v>
      </c>
      <c r="AN267" s="178">
        <f>IF(V267&gt;0,AM267*INDEX(Scope_Labor_Rates!$L$6:$L$46,V267-5)*AA267,0)</f>
        <v>0</v>
      </c>
      <c r="AO267" s="178">
        <f>IF(V267&gt;0,P267*INDEX(Scope_Labor_Rates!$O$6:$O$46,V267-5)*AA267,0)</f>
        <v>0</v>
      </c>
      <c r="AP267" s="181">
        <f>IF(V267&gt;0,P267*INDEX(Scope_Labor_Rates!$Q$6:$Q$46,V267-5)*AA267,0)</f>
        <v>0</v>
      </c>
      <c r="AQ267" s="178">
        <f t="shared" si="40"/>
        <v>0</v>
      </c>
      <c r="AR267" s="178">
        <f t="shared" si="41"/>
        <v>0</v>
      </c>
      <c r="AS267" s="178">
        <f t="shared" si="42"/>
        <v>0</v>
      </c>
      <c r="AT267" s="178">
        <f t="shared" si="43"/>
        <v>0</v>
      </c>
      <c r="AU267">
        <f t="shared" si="44"/>
        <v>0</v>
      </c>
    </row>
    <row r="268" spans="1:47">
      <c r="A268" t="str">
        <f>IF(All_Tasks!A268="","",All_Tasks!A268)</f>
        <v/>
      </c>
      <c r="B268" t="str">
        <f>IF(All_Tasks!B268="","",All_Tasks!B268)</f>
        <v/>
      </c>
      <c r="C268" t="str">
        <f>IF(All_Tasks!C268="","",All_Tasks!C268)</f>
        <v/>
      </c>
      <c r="D268" t="str">
        <f>IF(All_Tasks!D268="","",All_Tasks!D268)</f>
        <v/>
      </c>
      <c r="E268" t="str">
        <f>IF(All_Tasks!V268&lt;&gt;"",All_Tasks!V268,IF(All_Tasks!E268&lt;&gt;"",All_Tasks!E268,""))</f>
        <v/>
      </c>
      <c r="F268" t="str">
        <f>IF(All_Tasks!F268="","",All_Tasks!F268)</f>
        <v/>
      </c>
      <c r="G268" t="str">
        <f>IF(All_Tasks!G268="","",All_Tasks!G268)</f>
        <v/>
      </c>
      <c r="H268" s="231" t="str">
        <f>IF(All_Tasks!H268="","",All_Tasks!H268)</f>
        <v/>
      </c>
      <c r="I268" t="str">
        <f>IF(All_Tasks!I268="","",All_Tasks!I268)</f>
        <v/>
      </c>
      <c r="J268" t="str">
        <f>IF(All_Tasks!J268="","",All_Tasks!J268)</f>
        <v/>
      </c>
      <c r="K268" t="str">
        <f>IF(All_Tasks!K268="","",All_Tasks!K268)</f>
        <v/>
      </c>
      <c r="L268" s="231" t="str">
        <f>IF(All_Tasks!L268="","",All_Tasks!L268)</f>
        <v/>
      </c>
      <c r="M268" t="str">
        <f>IF(All_Tasks!M268="","",All_Tasks!M268)</f>
        <v/>
      </c>
      <c r="N268" t="str">
        <f>IF(All_Tasks!N268="","",All_Tasks!N268)</f>
        <v/>
      </c>
      <c r="O268" t="str">
        <f>IF(All_Tasks!O268="","",All_Tasks!O268)</f>
        <v/>
      </c>
      <c r="P268" s="181">
        <f>IF(All_Tasks!P268="",0,All_Tasks!P268)</f>
        <v>0</v>
      </c>
      <c r="Q268" s="181">
        <f>IF(All_Tasks!Q268="",0,All_Tasks!Q268)</f>
        <v>0</v>
      </c>
      <c r="R268" s="181">
        <f>IF(All_Tasks!R268="",0,All_Tasks!R268)</f>
        <v>0</v>
      </c>
      <c r="S268" s="181" t="str">
        <f>IF(All_Tasks!S268="","",All_Tasks!S268)</f>
        <v/>
      </c>
      <c r="T268" t="str">
        <f>IF(All_Tasks!T268="","",All_Tasks!T268)</f>
        <v/>
      </c>
      <c r="U268" t="str">
        <f>IF(All_Tasks!U268="","",All_Tasks!U268)</f>
        <v/>
      </c>
      <c r="V268">
        <f>IF(A268="",0,IFERROR(MATCH(A268,Scope_Labor_Rates!$A$6:$A$46,0)+5,0))</f>
        <v>0</v>
      </c>
      <c r="W268" s="178">
        <f>IF(V268&gt;0,INDEX(Scope_Labor_Rates!$C$6:$C$46,V268-5),0)</f>
        <v>0</v>
      </c>
      <c r="X268" s="178">
        <f>IF(V268&gt;0,INDEX(Scope_Labor_Rates!$C$6:$C$46,V268-5),0)</f>
        <v>0</v>
      </c>
      <c r="Y268" s="180">
        <f>IF(V268&gt;0,INDEX(Scope_Labor_Rates!$S$6:$S$46,V268-5),0)</f>
        <v>0</v>
      </c>
      <c r="Z268" s="180">
        <f>IF(V268&gt;0,INDEX(Scope_Labor_Rates!$R$6:$R$46,V268-5),1)</f>
        <v>1</v>
      </c>
      <c r="AA268" s="231">
        <f t="shared" si="36"/>
        <v>0</v>
      </c>
      <c r="AB268" t="str">
        <f t="shared" si="37"/>
        <v/>
      </c>
      <c r="AC268" s="178" t="str">
        <f t="shared" si="38"/>
        <v/>
      </c>
      <c r="AD268" s="181">
        <f t="shared" si="39"/>
        <v>0</v>
      </c>
      <c r="AE268" s="178">
        <f>IF(V268&gt;0,P268*INDEX(Scope_Labor_Rates!$E$6:$E$46,V268-5),0)</f>
        <v>0</v>
      </c>
      <c r="AF268" s="181">
        <f>IF(V268&gt;0,AE268*INDEX(Scope_Labor_Rates!$D$6:$D$46,V268-5)*AA268,0)</f>
        <v>0</v>
      </c>
      <c r="AG268" s="178">
        <f>IF(V268&gt;0,P268*INDEX(Scope_Labor_Rates!$G$6:$G$46,V268-5),0)</f>
        <v>0</v>
      </c>
      <c r="AH268" s="181">
        <f>IF(V268&gt;0,AG268*INDEX(Scope_Labor_Rates!$F$6:$F$46,V268-5)*AA268,0)</f>
        <v>0</v>
      </c>
      <c r="AI268" s="178">
        <f>IF(V268&gt;0,P268*INDEX(Scope_Labor_Rates!$I$6:$I$46,V268-5),0)</f>
        <v>0</v>
      </c>
      <c r="AJ268" s="181">
        <f>IF(V268&gt;0,AI268*INDEX(Scope_Labor_Rates!$H$6:$H$46,V268-5)*AA268,0)</f>
        <v>0</v>
      </c>
      <c r="AK268" s="178">
        <f>IF(V268&gt;0,P268*INDEX(Scope_Labor_Rates!$K$6:$K$46,V268-5),0)</f>
        <v>0</v>
      </c>
      <c r="AL268" s="181">
        <f>IF(V268&gt;0,AK268*INDEX(Scope_Labor_Rates!$J$6:$J$46,V268-5)*AA268,0)</f>
        <v>0</v>
      </c>
      <c r="AM268" s="178">
        <f>IF(V268&gt;0,P268*INDEX(Scope_Labor_Rates!$M$6:$M$46,V268-5),0)</f>
        <v>0</v>
      </c>
      <c r="AN268" s="178">
        <f>IF(V268&gt;0,AM268*INDEX(Scope_Labor_Rates!$L$6:$L$46,V268-5)*AA268,0)</f>
        <v>0</v>
      </c>
      <c r="AO268" s="178">
        <f>IF(V268&gt;0,P268*INDEX(Scope_Labor_Rates!$O$6:$O$46,V268-5)*AA268,0)</f>
        <v>0</v>
      </c>
      <c r="AP268" s="181">
        <f>IF(V268&gt;0,P268*INDEX(Scope_Labor_Rates!$Q$6:$Q$46,V268-5)*AA268,0)</f>
        <v>0</v>
      </c>
      <c r="AQ268" s="178">
        <f t="shared" si="40"/>
        <v>0</v>
      </c>
      <c r="AR268" s="178">
        <f t="shared" si="41"/>
        <v>0</v>
      </c>
      <c r="AS268" s="178">
        <f t="shared" si="42"/>
        <v>0</v>
      </c>
      <c r="AT268" s="178">
        <f t="shared" si="43"/>
        <v>0</v>
      </c>
      <c r="AU268">
        <f t="shared" si="44"/>
        <v>0</v>
      </c>
    </row>
    <row r="269" spans="1:47">
      <c r="A269" t="str">
        <f>IF(All_Tasks!A269="","",All_Tasks!A269)</f>
        <v/>
      </c>
      <c r="B269" t="str">
        <f>IF(All_Tasks!B269="","",All_Tasks!B269)</f>
        <v/>
      </c>
      <c r="C269" t="str">
        <f>IF(All_Tasks!C269="","",All_Tasks!C269)</f>
        <v/>
      </c>
      <c r="D269" t="str">
        <f>IF(All_Tasks!D269="","",All_Tasks!D269)</f>
        <v/>
      </c>
      <c r="E269" t="str">
        <f>IF(All_Tasks!V269&lt;&gt;"",All_Tasks!V269,IF(All_Tasks!E269&lt;&gt;"",All_Tasks!E269,""))</f>
        <v/>
      </c>
      <c r="F269" t="str">
        <f>IF(All_Tasks!F269="","",All_Tasks!F269)</f>
        <v/>
      </c>
      <c r="G269" t="str">
        <f>IF(All_Tasks!G269="","",All_Tasks!G269)</f>
        <v/>
      </c>
      <c r="H269" s="231" t="str">
        <f>IF(All_Tasks!H269="","",All_Tasks!H269)</f>
        <v/>
      </c>
      <c r="I269" t="str">
        <f>IF(All_Tasks!I269="","",All_Tasks!I269)</f>
        <v/>
      </c>
      <c r="J269" t="str">
        <f>IF(All_Tasks!J269="","",All_Tasks!J269)</f>
        <v/>
      </c>
      <c r="K269" t="str">
        <f>IF(All_Tasks!K269="","",All_Tasks!K269)</f>
        <v/>
      </c>
      <c r="L269" s="231" t="str">
        <f>IF(All_Tasks!L269="","",All_Tasks!L269)</f>
        <v/>
      </c>
      <c r="M269" t="str">
        <f>IF(All_Tasks!M269="","",All_Tasks!M269)</f>
        <v/>
      </c>
      <c r="N269" t="str">
        <f>IF(All_Tasks!N269="","",All_Tasks!N269)</f>
        <v/>
      </c>
      <c r="O269" t="str">
        <f>IF(All_Tasks!O269="","",All_Tasks!O269)</f>
        <v/>
      </c>
      <c r="P269" s="181">
        <f>IF(All_Tasks!P269="",0,All_Tasks!P269)</f>
        <v>0</v>
      </c>
      <c r="Q269" s="181">
        <f>IF(All_Tasks!Q269="",0,All_Tasks!Q269)</f>
        <v>0</v>
      </c>
      <c r="R269" s="181">
        <f>IF(All_Tasks!R269="",0,All_Tasks!R269)</f>
        <v>0</v>
      </c>
      <c r="S269" s="181" t="str">
        <f>IF(All_Tasks!S269="","",All_Tasks!S269)</f>
        <v/>
      </c>
      <c r="T269" t="str">
        <f>IF(All_Tasks!T269="","",All_Tasks!T269)</f>
        <v/>
      </c>
      <c r="U269" t="str">
        <f>IF(All_Tasks!U269="","",All_Tasks!U269)</f>
        <v/>
      </c>
      <c r="V269">
        <f>IF(A269="",0,IFERROR(MATCH(A269,Scope_Labor_Rates!$A$6:$A$46,0)+5,0))</f>
        <v>0</v>
      </c>
      <c r="W269" s="178">
        <f>IF(V269&gt;0,INDEX(Scope_Labor_Rates!$C$6:$C$46,V269-5),0)</f>
        <v>0</v>
      </c>
      <c r="X269" s="178">
        <f>IF(V269&gt;0,INDEX(Scope_Labor_Rates!$C$6:$C$46,V269-5),0)</f>
        <v>0</v>
      </c>
      <c r="Y269" s="180">
        <f>IF(V269&gt;0,INDEX(Scope_Labor_Rates!$S$6:$S$46,V269-5),0)</f>
        <v>0</v>
      </c>
      <c r="Z269" s="180">
        <f>IF(V269&gt;0,INDEX(Scope_Labor_Rates!$R$6:$R$46,V269-5),1)</f>
        <v>1</v>
      </c>
      <c r="AA269" s="231">
        <f t="shared" si="36"/>
        <v>0</v>
      </c>
      <c r="AB269" t="str">
        <f t="shared" si="37"/>
        <v/>
      </c>
      <c r="AC269" s="178" t="str">
        <f t="shared" si="38"/>
        <v/>
      </c>
      <c r="AD269" s="181">
        <f t="shared" si="39"/>
        <v>0</v>
      </c>
      <c r="AE269" s="178">
        <f>IF(V269&gt;0,P269*INDEX(Scope_Labor_Rates!$E$6:$E$46,V269-5),0)</f>
        <v>0</v>
      </c>
      <c r="AF269" s="181">
        <f>IF(V269&gt;0,AE269*INDEX(Scope_Labor_Rates!$D$6:$D$46,V269-5)*AA269,0)</f>
        <v>0</v>
      </c>
      <c r="AG269" s="178">
        <f>IF(V269&gt;0,P269*INDEX(Scope_Labor_Rates!$G$6:$G$46,V269-5),0)</f>
        <v>0</v>
      </c>
      <c r="AH269" s="181">
        <f>IF(V269&gt;0,AG269*INDEX(Scope_Labor_Rates!$F$6:$F$46,V269-5)*AA269,0)</f>
        <v>0</v>
      </c>
      <c r="AI269" s="178">
        <f>IF(V269&gt;0,P269*INDEX(Scope_Labor_Rates!$I$6:$I$46,V269-5),0)</f>
        <v>0</v>
      </c>
      <c r="AJ269" s="181">
        <f>IF(V269&gt;0,AI269*INDEX(Scope_Labor_Rates!$H$6:$H$46,V269-5)*AA269,0)</f>
        <v>0</v>
      </c>
      <c r="AK269" s="178">
        <f>IF(V269&gt;0,P269*INDEX(Scope_Labor_Rates!$K$6:$K$46,V269-5),0)</f>
        <v>0</v>
      </c>
      <c r="AL269" s="181">
        <f>IF(V269&gt;0,AK269*INDEX(Scope_Labor_Rates!$J$6:$J$46,V269-5)*AA269,0)</f>
        <v>0</v>
      </c>
      <c r="AM269" s="178">
        <f>IF(V269&gt;0,P269*INDEX(Scope_Labor_Rates!$M$6:$M$46,V269-5),0)</f>
        <v>0</v>
      </c>
      <c r="AN269" s="178">
        <f>IF(V269&gt;0,AM269*INDEX(Scope_Labor_Rates!$L$6:$L$46,V269-5)*AA269,0)</f>
        <v>0</v>
      </c>
      <c r="AO269" s="178">
        <f>IF(V269&gt;0,P269*INDEX(Scope_Labor_Rates!$O$6:$O$46,V269-5)*AA269,0)</f>
        <v>0</v>
      </c>
      <c r="AP269" s="181">
        <f>IF(V269&gt;0,P269*INDEX(Scope_Labor_Rates!$Q$6:$Q$46,V269-5)*AA269,0)</f>
        <v>0</v>
      </c>
      <c r="AQ269" s="178">
        <f t="shared" si="40"/>
        <v>0</v>
      </c>
      <c r="AR269" s="178">
        <f t="shared" si="41"/>
        <v>0</v>
      </c>
      <c r="AS269" s="178">
        <f t="shared" si="42"/>
        <v>0</v>
      </c>
      <c r="AT269" s="178">
        <f t="shared" si="43"/>
        <v>0</v>
      </c>
      <c r="AU269">
        <f t="shared" si="44"/>
        <v>0</v>
      </c>
    </row>
    <row r="270" spans="1:47">
      <c r="A270" t="str">
        <f>IF(All_Tasks!A270="","",All_Tasks!A270)</f>
        <v/>
      </c>
      <c r="B270" t="str">
        <f>IF(All_Tasks!B270="","",All_Tasks!B270)</f>
        <v/>
      </c>
      <c r="C270" t="str">
        <f>IF(All_Tasks!C270="","",All_Tasks!C270)</f>
        <v/>
      </c>
      <c r="D270" t="str">
        <f>IF(All_Tasks!D270="","",All_Tasks!D270)</f>
        <v/>
      </c>
      <c r="E270" t="str">
        <f>IF(All_Tasks!V270&lt;&gt;"",All_Tasks!V270,IF(All_Tasks!E270&lt;&gt;"",All_Tasks!E270,""))</f>
        <v/>
      </c>
      <c r="F270" t="str">
        <f>IF(All_Tasks!F270="","",All_Tasks!F270)</f>
        <v/>
      </c>
      <c r="G270" t="str">
        <f>IF(All_Tasks!G270="","",All_Tasks!G270)</f>
        <v/>
      </c>
      <c r="H270" s="231" t="str">
        <f>IF(All_Tasks!H270="","",All_Tasks!H270)</f>
        <v/>
      </c>
      <c r="I270" t="str">
        <f>IF(All_Tasks!I270="","",All_Tasks!I270)</f>
        <v/>
      </c>
      <c r="J270" t="str">
        <f>IF(All_Tasks!J270="","",All_Tasks!J270)</f>
        <v/>
      </c>
      <c r="K270" t="str">
        <f>IF(All_Tasks!K270="","",All_Tasks!K270)</f>
        <v/>
      </c>
      <c r="L270" s="231" t="str">
        <f>IF(All_Tasks!L270="","",All_Tasks!L270)</f>
        <v/>
      </c>
      <c r="M270" t="str">
        <f>IF(All_Tasks!M270="","",All_Tasks!M270)</f>
        <v/>
      </c>
      <c r="N270" t="str">
        <f>IF(All_Tasks!N270="","",All_Tasks!N270)</f>
        <v/>
      </c>
      <c r="O270" t="str">
        <f>IF(All_Tasks!O270="","",All_Tasks!O270)</f>
        <v/>
      </c>
      <c r="P270" s="181">
        <f>IF(All_Tasks!P270="",0,All_Tasks!P270)</f>
        <v>0</v>
      </c>
      <c r="Q270" s="181">
        <f>IF(All_Tasks!Q270="",0,All_Tasks!Q270)</f>
        <v>0</v>
      </c>
      <c r="R270" s="181">
        <f>IF(All_Tasks!R270="",0,All_Tasks!R270)</f>
        <v>0</v>
      </c>
      <c r="S270" s="181" t="str">
        <f>IF(All_Tasks!S270="","",All_Tasks!S270)</f>
        <v/>
      </c>
      <c r="T270" t="str">
        <f>IF(All_Tasks!T270="","",All_Tasks!T270)</f>
        <v/>
      </c>
      <c r="U270" t="str">
        <f>IF(All_Tasks!U270="","",All_Tasks!U270)</f>
        <v/>
      </c>
      <c r="V270">
        <f>IF(A270="",0,IFERROR(MATCH(A270,Scope_Labor_Rates!$A$6:$A$46,0)+5,0))</f>
        <v>0</v>
      </c>
      <c r="W270" s="178">
        <f>IF(V270&gt;0,INDEX(Scope_Labor_Rates!$C$6:$C$46,V270-5),0)</f>
        <v>0</v>
      </c>
      <c r="X270" s="178">
        <f>IF(V270&gt;0,INDEX(Scope_Labor_Rates!$C$6:$C$46,V270-5),0)</f>
        <v>0</v>
      </c>
      <c r="Y270" s="180">
        <f>IF(V270&gt;0,INDEX(Scope_Labor_Rates!$S$6:$S$46,V270-5),0)</f>
        <v>0</v>
      </c>
      <c r="Z270" s="180">
        <f>IF(V270&gt;0,INDEX(Scope_Labor_Rates!$R$6:$R$46,V270-5),1)</f>
        <v>1</v>
      </c>
      <c r="AA270" s="231">
        <f t="shared" si="36"/>
        <v>0</v>
      </c>
      <c r="AB270" t="str">
        <f t="shared" si="37"/>
        <v/>
      </c>
      <c r="AC270" s="178" t="str">
        <f t="shared" si="38"/>
        <v/>
      </c>
      <c r="AD270" s="181">
        <f t="shared" si="39"/>
        <v>0</v>
      </c>
      <c r="AE270" s="178">
        <f>IF(V270&gt;0,P270*INDEX(Scope_Labor_Rates!$E$6:$E$46,V270-5),0)</f>
        <v>0</v>
      </c>
      <c r="AF270" s="181">
        <f>IF(V270&gt;0,AE270*INDEX(Scope_Labor_Rates!$D$6:$D$46,V270-5)*AA270,0)</f>
        <v>0</v>
      </c>
      <c r="AG270" s="178">
        <f>IF(V270&gt;0,P270*INDEX(Scope_Labor_Rates!$G$6:$G$46,V270-5),0)</f>
        <v>0</v>
      </c>
      <c r="AH270" s="181">
        <f>IF(V270&gt;0,AG270*INDEX(Scope_Labor_Rates!$F$6:$F$46,V270-5)*AA270,0)</f>
        <v>0</v>
      </c>
      <c r="AI270" s="178">
        <f>IF(V270&gt;0,P270*INDEX(Scope_Labor_Rates!$I$6:$I$46,V270-5),0)</f>
        <v>0</v>
      </c>
      <c r="AJ270" s="181">
        <f>IF(V270&gt;0,AI270*INDEX(Scope_Labor_Rates!$H$6:$H$46,V270-5)*AA270,0)</f>
        <v>0</v>
      </c>
      <c r="AK270" s="178">
        <f>IF(V270&gt;0,P270*INDEX(Scope_Labor_Rates!$K$6:$K$46,V270-5),0)</f>
        <v>0</v>
      </c>
      <c r="AL270" s="181">
        <f>IF(V270&gt;0,AK270*INDEX(Scope_Labor_Rates!$J$6:$J$46,V270-5)*AA270,0)</f>
        <v>0</v>
      </c>
      <c r="AM270" s="178">
        <f>IF(V270&gt;0,P270*INDEX(Scope_Labor_Rates!$M$6:$M$46,V270-5),0)</f>
        <v>0</v>
      </c>
      <c r="AN270" s="178">
        <f>IF(V270&gt;0,AM270*INDEX(Scope_Labor_Rates!$L$6:$L$46,V270-5)*AA270,0)</f>
        <v>0</v>
      </c>
      <c r="AO270" s="178">
        <f>IF(V270&gt;0,P270*INDEX(Scope_Labor_Rates!$O$6:$O$46,V270-5)*AA270,0)</f>
        <v>0</v>
      </c>
      <c r="AP270" s="181">
        <f>IF(V270&gt;0,P270*INDEX(Scope_Labor_Rates!$Q$6:$Q$46,V270-5)*AA270,0)</f>
        <v>0</v>
      </c>
      <c r="AQ270" s="178">
        <f t="shared" si="40"/>
        <v>0</v>
      </c>
      <c r="AR270" s="178">
        <f t="shared" si="41"/>
        <v>0</v>
      </c>
      <c r="AS270" s="178">
        <f t="shared" si="42"/>
        <v>0</v>
      </c>
      <c r="AT270" s="178">
        <f t="shared" si="43"/>
        <v>0</v>
      </c>
      <c r="AU270">
        <f t="shared" si="44"/>
        <v>0</v>
      </c>
    </row>
    <row r="271" spans="1:47">
      <c r="A271" t="str">
        <f>IF(All_Tasks!A271="","",All_Tasks!A271)</f>
        <v/>
      </c>
      <c r="B271" t="str">
        <f>IF(All_Tasks!B271="","",All_Tasks!B271)</f>
        <v/>
      </c>
      <c r="C271" t="str">
        <f>IF(All_Tasks!C271="","",All_Tasks!C271)</f>
        <v/>
      </c>
      <c r="D271" t="str">
        <f>IF(All_Tasks!D271="","",All_Tasks!D271)</f>
        <v/>
      </c>
      <c r="E271" t="str">
        <f>IF(All_Tasks!V271&lt;&gt;"",All_Tasks!V271,IF(All_Tasks!E271&lt;&gt;"",All_Tasks!E271,""))</f>
        <v/>
      </c>
      <c r="F271" t="str">
        <f>IF(All_Tasks!F271="","",All_Tasks!F271)</f>
        <v/>
      </c>
      <c r="G271" t="str">
        <f>IF(All_Tasks!G271="","",All_Tasks!G271)</f>
        <v/>
      </c>
      <c r="H271" s="231" t="str">
        <f>IF(All_Tasks!H271="","",All_Tasks!H271)</f>
        <v/>
      </c>
      <c r="I271" t="str">
        <f>IF(All_Tasks!I271="","",All_Tasks!I271)</f>
        <v/>
      </c>
      <c r="J271" t="str">
        <f>IF(All_Tasks!J271="","",All_Tasks!J271)</f>
        <v/>
      </c>
      <c r="K271" t="str">
        <f>IF(All_Tasks!K271="","",All_Tasks!K271)</f>
        <v/>
      </c>
      <c r="L271" s="231" t="str">
        <f>IF(All_Tasks!L271="","",All_Tasks!L271)</f>
        <v/>
      </c>
      <c r="M271" t="str">
        <f>IF(All_Tasks!M271="","",All_Tasks!M271)</f>
        <v/>
      </c>
      <c r="N271" t="str">
        <f>IF(All_Tasks!N271="","",All_Tasks!N271)</f>
        <v/>
      </c>
      <c r="O271" t="str">
        <f>IF(All_Tasks!O271="","",All_Tasks!O271)</f>
        <v/>
      </c>
      <c r="P271" s="181">
        <f>IF(All_Tasks!P271="",0,All_Tasks!P271)</f>
        <v>0</v>
      </c>
      <c r="Q271" s="181">
        <f>IF(All_Tasks!Q271="",0,All_Tasks!Q271)</f>
        <v>0</v>
      </c>
      <c r="R271" s="181">
        <f>IF(All_Tasks!R271="",0,All_Tasks!R271)</f>
        <v>0</v>
      </c>
      <c r="S271" s="181" t="str">
        <f>IF(All_Tasks!S271="","",All_Tasks!S271)</f>
        <v/>
      </c>
      <c r="T271" t="str">
        <f>IF(All_Tasks!T271="","",All_Tasks!T271)</f>
        <v/>
      </c>
      <c r="U271" t="str">
        <f>IF(All_Tasks!U271="","",All_Tasks!U271)</f>
        <v/>
      </c>
      <c r="V271">
        <f>IF(A271="",0,IFERROR(MATCH(A271,Scope_Labor_Rates!$A$6:$A$46,0)+5,0))</f>
        <v>0</v>
      </c>
      <c r="W271" s="178">
        <f>IF(V271&gt;0,INDEX(Scope_Labor_Rates!$C$6:$C$46,V271-5),0)</f>
        <v>0</v>
      </c>
      <c r="X271" s="178">
        <f>IF(V271&gt;0,INDEX(Scope_Labor_Rates!$C$6:$C$46,V271-5),0)</f>
        <v>0</v>
      </c>
      <c r="Y271" s="180">
        <f>IF(V271&gt;0,INDEX(Scope_Labor_Rates!$S$6:$S$46,V271-5),0)</f>
        <v>0</v>
      </c>
      <c r="Z271" s="180">
        <f>IF(V271&gt;0,INDEX(Scope_Labor_Rates!$R$6:$R$46,V271-5),1)</f>
        <v>1</v>
      </c>
      <c r="AA271" s="231">
        <f t="shared" si="36"/>
        <v>0</v>
      </c>
      <c r="AB271" t="str">
        <f t="shared" si="37"/>
        <v/>
      </c>
      <c r="AC271" s="178" t="str">
        <f t="shared" si="38"/>
        <v/>
      </c>
      <c r="AD271" s="181">
        <f t="shared" si="39"/>
        <v>0</v>
      </c>
      <c r="AE271" s="178">
        <f>IF(V271&gt;0,P271*INDEX(Scope_Labor_Rates!$E$6:$E$46,V271-5),0)</f>
        <v>0</v>
      </c>
      <c r="AF271" s="181">
        <f>IF(V271&gt;0,AE271*INDEX(Scope_Labor_Rates!$D$6:$D$46,V271-5)*AA271,0)</f>
        <v>0</v>
      </c>
      <c r="AG271" s="178">
        <f>IF(V271&gt;0,P271*INDEX(Scope_Labor_Rates!$G$6:$G$46,V271-5),0)</f>
        <v>0</v>
      </c>
      <c r="AH271" s="181">
        <f>IF(V271&gt;0,AG271*INDEX(Scope_Labor_Rates!$F$6:$F$46,V271-5)*AA271,0)</f>
        <v>0</v>
      </c>
      <c r="AI271" s="178">
        <f>IF(V271&gt;0,P271*INDEX(Scope_Labor_Rates!$I$6:$I$46,V271-5),0)</f>
        <v>0</v>
      </c>
      <c r="AJ271" s="181">
        <f>IF(V271&gt;0,AI271*INDEX(Scope_Labor_Rates!$H$6:$H$46,V271-5)*AA271,0)</f>
        <v>0</v>
      </c>
      <c r="AK271" s="178">
        <f>IF(V271&gt;0,P271*INDEX(Scope_Labor_Rates!$K$6:$K$46,V271-5),0)</f>
        <v>0</v>
      </c>
      <c r="AL271" s="181">
        <f>IF(V271&gt;0,AK271*INDEX(Scope_Labor_Rates!$J$6:$J$46,V271-5)*AA271,0)</f>
        <v>0</v>
      </c>
      <c r="AM271" s="178">
        <f>IF(V271&gt;0,P271*INDEX(Scope_Labor_Rates!$M$6:$M$46,V271-5),0)</f>
        <v>0</v>
      </c>
      <c r="AN271" s="178">
        <f>IF(V271&gt;0,AM271*INDEX(Scope_Labor_Rates!$L$6:$L$46,V271-5)*AA271,0)</f>
        <v>0</v>
      </c>
      <c r="AO271" s="178">
        <f>IF(V271&gt;0,P271*INDEX(Scope_Labor_Rates!$O$6:$O$46,V271-5)*AA271,0)</f>
        <v>0</v>
      </c>
      <c r="AP271" s="181">
        <f>IF(V271&gt;0,P271*INDEX(Scope_Labor_Rates!$Q$6:$Q$46,V271-5)*AA271,0)</f>
        <v>0</v>
      </c>
      <c r="AQ271" s="178">
        <f t="shared" si="40"/>
        <v>0</v>
      </c>
      <c r="AR271" s="178">
        <f t="shared" si="41"/>
        <v>0</v>
      </c>
      <c r="AS271" s="178">
        <f t="shared" si="42"/>
        <v>0</v>
      </c>
      <c r="AT271" s="178">
        <f t="shared" si="43"/>
        <v>0</v>
      </c>
      <c r="AU271">
        <f t="shared" si="44"/>
        <v>0</v>
      </c>
    </row>
    <row r="272" spans="1:47">
      <c r="A272" t="str">
        <f>IF(All_Tasks!A272="","",All_Tasks!A272)</f>
        <v/>
      </c>
      <c r="B272" t="str">
        <f>IF(All_Tasks!B272="","",All_Tasks!B272)</f>
        <v/>
      </c>
      <c r="C272" t="str">
        <f>IF(All_Tasks!C272="","",All_Tasks!C272)</f>
        <v/>
      </c>
      <c r="D272" t="str">
        <f>IF(All_Tasks!D272="","",All_Tasks!D272)</f>
        <v/>
      </c>
      <c r="E272" t="str">
        <f>IF(All_Tasks!V272&lt;&gt;"",All_Tasks!V272,IF(All_Tasks!E272&lt;&gt;"",All_Tasks!E272,""))</f>
        <v/>
      </c>
      <c r="F272" t="str">
        <f>IF(All_Tasks!F272="","",All_Tasks!F272)</f>
        <v/>
      </c>
      <c r="G272" t="str">
        <f>IF(All_Tasks!G272="","",All_Tasks!G272)</f>
        <v/>
      </c>
      <c r="H272" s="231" t="str">
        <f>IF(All_Tasks!H272="","",All_Tasks!H272)</f>
        <v/>
      </c>
      <c r="I272" t="str">
        <f>IF(All_Tasks!I272="","",All_Tasks!I272)</f>
        <v/>
      </c>
      <c r="J272" t="str">
        <f>IF(All_Tasks!J272="","",All_Tasks!J272)</f>
        <v/>
      </c>
      <c r="K272" t="str">
        <f>IF(All_Tasks!K272="","",All_Tasks!K272)</f>
        <v/>
      </c>
      <c r="L272" s="231" t="str">
        <f>IF(All_Tasks!L272="","",All_Tasks!L272)</f>
        <v/>
      </c>
      <c r="M272" t="str">
        <f>IF(All_Tasks!M272="","",All_Tasks!M272)</f>
        <v/>
      </c>
      <c r="N272" t="str">
        <f>IF(All_Tasks!N272="","",All_Tasks!N272)</f>
        <v/>
      </c>
      <c r="O272" t="str">
        <f>IF(All_Tasks!O272="","",All_Tasks!O272)</f>
        <v/>
      </c>
      <c r="P272" s="181">
        <f>IF(All_Tasks!P272="",0,All_Tasks!P272)</f>
        <v>0</v>
      </c>
      <c r="Q272" s="181">
        <f>IF(All_Tasks!Q272="",0,All_Tasks!Q272)</f>
        <v>0</v>
      </c>
      <c r="R272" s="181">
        <f>IF(All_Tasks!R272="",0,All_Tasks!R272)</f>
        <v>0</v>
      </c>
      <c r="S272" s="181" t="str">
        <f>IF(All_Tasks!S272="","",All_Tasks!S272)</f>
        <v/>
      </c>
      <c r="T272" t="str">
        <f>IF(All_Tasks!T272="","",All_Tasks!T272)</f>
        <v/>
      </c>
      <c r="U272" t="str">
        <f>IF(All_Tasks!U272="","",All_Tasks!U272)</f>
        <v/>
      </c>
      <c r="V272">
        <f>IF(A272="",0,IFERROR(MATCH(A272,Scope_Labor_Rates!$A$6:$A$46,0)+5,0))</f>
        <v>0</v>
      </c>
      <c r="W272" s="178">
        <f>IF(V272&gt;0,INDEX(Scope_Labor_Rates!$C$6:$C$46,V272-5),0)</f>
        <v>0</v>
      </c>
      <c r="X272" s="178">
        <f>IF(V272&gt;0,INDEX(Scope_Labor_Rates!$C$6:$C$46,V272-5),0)</f>
        <v>0</v>
      </c>
      <c r="Y272" s="180">
        <f>IF(V272&gt;0,INDEX(Scope_Labor_Rates!$S$6:$S$46,V272-5),0)</f>
        <v>0</v>
      </c>
      <c r="Z272" s="180">
        <f>IF(V272&gt;0,INDEX(Scope_Labor_Rates!$R$6:$R$46,V272-5),1)</f>
        <v>1</v>
      </c>
      <c r="AA272" s="231">
        <f t="shared" si="36"/>
        <v>0</v>
      </c>
      <c r="AB272" t="str">
        <f t="shared" si="37"/>
        <v/>
      </c>
      <c r="AC272" s="178" t="str">
        <f t="shared" si="38"/>
        <v/>
      </c>
      <c r="AD272" s="181">
        <f t="shared" si="39"/>
        <v>0</v>
      </c>
      <c r="AE272" s="178">
        <f>IF(V272&gt;0,P272*INDEX(Scope_Labor_Rates!$E$6:$E$46,V272-5),0)</f>
        <v>0</v>
      </c>
      <c r="AF272" s="181">
        <f>IF(V272&gt;0,AE272*INDEX(Scope_Labor_Rates!$D$6:$D$46,V272-5)*AA272,0)</f>
        <v>0</v>
      </c>
      <c r="AG272" s="178">
        <f>IF(V272&gt;0,P272*INDEX(Scope_Labor_Rates!$G$6:$G$46,V272-5),0)</f>
        <v>0</v>
      </c>
      <c r="AH272" s="181">
        <f>IF(V272&gt;0,AG272*INDEX(Scope_Labor_Rates!$F$6:$F$46,V272-5)*AA272,0)</f>
        <v>0</v>
      </c>
      <c r="AI272" s="178">
        <f>IF(V272&gt;0,P272*INDEX(Scope_Labor_Rates!$I$6:$I$46,V272-5),0)</f>
        <v>0</v>
      </c>
      <c r="AJ272" s="181">
        <f>IF(V272&gt;0,AI272*INDEX(Scope_Labor_Rates!$H$6:$H$46,V272-5)*AA272,0)</f>
        <v>0</v>
      </c>
      <c r="AK272" s="178">
        <f>IF(V272&gt;0,P272*INDEX(Scope_Labor_Rates!$K$6:$K$46,V272-5),0)</f>
        <v>0</v>
      </c>
      <c r="AL272" s="181">
        <f>IF(V272&gt;0,AK272*INDEX(Scope_Labor_Rates!$J$6:$J$46,V272-5)*AA272,0)</f>
        <v>0</v>
      </c>
      <c r="AM272" s="178">
        <f>IF(V272&gt;0,P272*INDEX(Scope_Labor_Rates!$M$6:$M$46,V272-5),0)</f>
        <v>0</v>
      </c>
      <c r="AN272" s="178">
        <f>IF(V272&gt;0,AM272*INDEX(Scope_Labor_Rates!$L$6:$L$46,V272-5)*AA272,0)</f>
        <v>0</v>
      </c>
      <c r="AO272" s="178">
        <f>IF(V272&gt;0,P272*INDEX(Scope_Labor_Rates!$O$6:$O$46,V272-5)*AA272,0)</f>
        <v>0</v>
      </c>
      <c r="AP272" s="181">
        <f>IF(V272&gt;0,P272*INDEX(Scope_Labor_Rates!$Q$6:$Q$46,V272-5)*AA272,0)</f>
        <v>0</v>
      </c>
      <c r="AQ272" s="178">
        <f t="shared" si="40"/>
        <v>0</v>
      </c>
      <c r="AR272" s="178">
        <f t="shared" si="41"/>
        <v>0</v>
      </c>
      <c r="AS272" s="178">
        <f t="shared" si="42"/>
        <v>0</v>
      </c>
      <c r="AT272" s="178">
        <f t="shared" si="43"/>
        <v>0</v>
      </c>
      <c r="AU272">
        <f t="shared" si="44"/>
        <v>0</v>
      </c>
    </row>
    <row r="273" spans="1:47">
      <c r="A273" t="str">
        <f>IF(All_Tasks!A273="","",All_Tasks!A273)</f>
        <v/>
      </c>
      <c r="B273" t="str">
        <f>IF(All_Tasks!B273="","",All_Tasks!B273)</f>
        <v/>
      </c>
      <c r="C273" t="str">
        <f>IF(All_Tasks!C273="","",All_Tasks!C273)</f>
        <v/>
      </c>
      <c r="D273" t="str">
        <f>IF(All_Tasks!D273="","",All_Tasks!D273)</f>
        <v/>
      </c>
      <c r="E273" t="str">
        <f>IF(All_Tasks!V273&lt;&gt;"",All_Tasks!V273,IF(All_Tasks!E273&lt;&gt;"",All_Tasks!E273,""))</f>
        <v/>
      </c>
      <c r="F273" t="str">
        <f>IF(All_Tasks!F273="","",All_Tasks!F273)</f>
        <v/>
      </c>
      <c r="G273" t="str">
        <f>IF(All_Tasks!G273="","",All_Tasks!G273)</f>
        <v/>
      </c>
      <c r="H273" s="231" t="str">
        <f>IF(All_Tasks!H273="","",All_Tasks!H273)</f>
        <v/>
      </c>
      <c r="I273" t="str">
        <f>IF(All_Tasks!I273="","",All_Tasks!I273)</f>
        <v/>
      </c>
      <c r="J273" t="str">
        <f>IF(All_Tasks!J273="","",All_Tasks!J273)</f>
        <v/>
      </c>
      <c r="K273" t="str">
        <f>IF(All_Tasks!K273="","",All_Tasks!K273)</f>
        <v/>
      </c>
      <c r="L273" s="231" t="str">
        <f>IF(All_Tasks!L273="","",All_Tasks!L273)</f>
        <v/>
      </c>
      <c r="M273" t="str">
        <f>IF(All_Tasks!M273="","",All_Tasks!M273)</f>
        <v/>
      </c>
      <c r="N273" t="str">
        <f>IF(All_Tasks!N273="","",All_Tasks!N273)</f>
        <v/>
      </c>
      <c r="O273" t="str">
        <f>IF(All_Tasks!O273="","",All_Tasks!O273)</f>
        <v/>
      </c>
      <c r="P273" s="181">
        <f>IF(All_Tasks!P273="",0,All_Tasks!P273)</f>
        <v>0</v>
      </c>
      <c r="Q273" s="181">
        <f>IF(All_Tasks!Q273="",0,All_Tasks!Q273)</f>
        <v>0</v>
      </c>
      <c r="R273" s="181">
        <f>IF(All_Tasks!R273="",0,All_Tasks!R273)</f>
        <v>0</v>
      </c>
      <c r="S273" s="181" t="str">
        <f>IF(All_Tasks!S273="","",All_Tasks!S273)</f>
        <v/>
      </c>
      <c r="T273" t="str">
        <f>IF(All_Tasks!T273="","",All_Tasks!T273)</f>
        <v/>
      </c>
      <c r="U273" t="str">
        <f>IF(All_Tasks!U273="","",All_Tasks!U273)</f>
        <v/>
      </c>
      <c r="V273">
        <f>IF(A273="",0,IFERROR(MATCH(A273,Scope_Labor_Rates!$A$6:$A$46,0)+5,0))</f>
        <v>0</v>
      </c>
      <c r="W273" s="178">
        <f>IF(V273&gt;0,INDEX(Scope_Labor_Rates!$C$6:$C$46,V273-5),0)</f>
        <v>0</v>
      </c>
      <c r="X273" s="178">
        <f>IF(V273&gt;0,INDEX(Scope_Labor_Rates!$C$6:$C$46,V273-5),0)</f>
        <v>0</v>
      </c>
      <c r="Y273" s="180">
        <f>IF(V273&gt;0,INDEX(Scope_Labor_Rates!$S$6:$S$46,V273-5),0)</f>
        <v>0</v>
      </c>
      <c r="Z273" s="180">
        <f>IF(V273&gt;0,INDEX(Scope_Labor_Rates!$R$6:$R$46,V273-5),1)</f>
        <v>1</v>
      </c>
      <c r="AA273" s="231">
        <f t="shared" si="36"/>
        <v>0</v>
      </c>
      <c r="AB273" t="str">
        <f t="shared" si="37"/>
        <v/>
      </c>
      <c r="AC273" s="178" t="str">
        <f t="shared" si="38"/>
        <v/>
      </c>
      <c r="AD273" s="181">
        <f t="shared" si="39"/>
        <v>0</v>
      </c>
      <c r="AE273" s="178">
        <f>IF(V273&gt;0,P273*INDEX(Scope_Labor_Rates!$E$6:$E$46,V273-5),0)</f>
        <v>0</v>
      </c>
      <c r="AF273" s="181">
        <f>IF(V273&gt;0,AE273*INDEX(Scope_Labor_Rates!$D$6:$D$46,V273-5)*AA273,0)</f>
        <v>0</v>
      </c>
      <c r="AG273" s="178">
        <f>IF(V273&gt;0,P273*INDEX(Scope_Labor_Rates!$G$6:$G$46,V273-5),0)</f>
        <v>0</v>
      </c>
      <c r="AH273" s="181">
        <f>IF(V273&gt;0,AG273*INDEX(Scope_Labor_Rates!$F$6:$F$46,V273-5)*AA273,0)</f>
        <v>0</v>
      </c>
      <c r="AI273" s="178">
        <f>IF(V273&gt;0,P273*INDEX(Scope_Labor_Rates!$I$6:$I$46,V273-5),0)</f>
        <v>0</v>
      </c>
      <c r="AJ273" s="181">
        <f>IF(V273&gt;0,AI273*INDEX(Scope_Labor_Rates!$H$6:$H$46,V273-5)*AA273,0)</f>
        <v>0</v>
      </c>
      <c r="AK273" s="178">
        <f>IF(V273&gt;0,P273*INDEX(Scope_Labor_Rates!$K$6:$K$46,V273-5),0)</f>
        <v>0</v>
      </c>
      <c r="AL273" s="181">
        <f>IF(V273&gt;0,AK273*INDEX(Scope_Labor_Rates!$J$6:$J$46,V273-5)*AA273,0)</f>
        <v>0</v>
      </c>
      <c r="AM273" s="178">
        <f>IF(V273&gt;0,P273*INDEX(Scope_Labor_Rates!$M$6:$M$46,V273-5),0)</f>
        <v>0</v>
      </c>
      <c r="AN273" s="178">
        <f>IF(V273&gt;0,AM273*INDEX(Scope_Labor_Rates!$L$6:$L$46,V273-5)*AA273,0)</f>
        <v>0</v>
      </c>
      <c r="AO273" s="178">
        <f>IF(V273&gt;0,P273*INDEX(Scope_Labor_Rates!$O$6:$O$46,V273-5)*AA273,0)</f>
        <v>0</v>
      </c>
      <c r="AP273" s="181">
        <f>IF(V273&gt;0,P273*INDEX(Scope_Labor_Rates!$Q$6:$Q$46,V273-5)*AA273,0)</f>
        <v>0</v>
      </c>
      <c r="AQ273" s="178">
        <f t="shared" si="40"/>
        <v>0</v>
      </c>
      <c r="AR273" s="178">
        <f t="shared" si="41"/>
        <v>0</v>
      </c>
      <c r="AS273" s="178">
        <f t="shared" si="42"/>
        <v>0</v>
      </c>
      <c r="AT273" s="178">
        <f t="shared" si="43"/>
        <v>0</v>
      </c>
      <c r="AU273">
        <f t="shared" si="44"/>
        <v>0</v>
      </c>
    </row>
    <row r="274" spans="1:47">
      <c r="A274" t="str">
        <f>IF(All_Tasks!A274="","",All_Tasks!A274)</f>
        <v/>
      </c>
      <c r="B274" t="str">
        <f>IF(All_Tasks!B274="","",All_Tasks!B274)</f>
        <v/>
      </c>
      <c r="C274" t="str">
        <f>IF(All_Tasks!C274="","",All_Tasks!C274)</f>
        <v/>
      </c>
      <c r="D274" t="str">
        <f>IF(All_Tasks!D274="","",All_Tasks!D274)</f>
        <v/>
      </c>
      <c r="E274" t="str">
        <f>IF(All_Tasks!V274&lt;&gt;"",All_Tasks!V274,IF(All_Tasks!E274&lt;&gt;"",All_Tasks!E274,""))</f>
        <v/>
      </c>
      <c r="F274" t="str">
        <f>IF(All_Tasks!F274="","",All_Tasks!F274)</f>
        <v/>
      </c>
      <c r="G274" t="str">
        <f>IF(All_Tasks!G274="","",All_Tasks!G274)</f>
        <v/>
      </c>
      <c r="H274" s="231" t="str">
        <f>IF(All_Tasks!H274="","",All_Tasks!H274)</f>
        <v/>
      </c>
      <c r="I274" t="str">
        <f>IF(All_Tasks!I274="","",All_Tasks!I274)</f>
        <v/>
      </c>
      <c r="J274" t="str">
        <f>IF(All_Tasks!J274="","",All_Tasks!J274)</f>
        <v/>
      </c>
      <c r="K274" t="str">
        <f>IF(All_Tasks!K274="","",All_Tasks!K274)</f>
        <v/>
      </c>
      <c r="L274" s="231" t="str">
        <f>IF(All_Tasks!L274="","",All_Tasks!L274)</f>
        <v/>
      </c>
      <c r="M274" t="str">
        <f>IF(All_Tasks!M274="","",All_Tasks!M274)</f>
        <v/>
      </c>
      <c r="N274" t="str">
        <f>IF(All_Tasks!N274="","",All_Tasks!N274)</f>
        <v/>
      </c>
      <c r="O274" t="str">
        <f>IF(All_Tasks!O274="","",All_Tasks!O274)</f>
        <v/>
      </c>
      <c r="P274" s="181">
        <f>IF(All_Tasks!P274="",0,All_Tasks!P274)</f>
        <v>0</v>
      </c>
      <c r="Q274" s="181">
        <f>IF(All_Tasks!Q274="",0,All_Tasks!Q274)</f>
        <v>0</v>
      </c>
      <c r="R274" s="181">
        <f>IF(All_Tasks!R274="",0,All_Tasks!R274)</f>
        <v>0</v>
      </c>
      <c r="S274" s="181" t="str">
        <f>IF(All_Tasks!S274="","",All_Tasks!S274)</f>
        <v/>
      </c>
      <c r="T274" t="str">
        <f>IF(All_Tasks!T274="","",All_Tasks!T274)</f>
        <v/>
      </c>
      <c r="U274" t="str">
        <f>IF(All_Tasks!U274="","",All_Tasks!U274)</f>
        <v/>
      </c>
      <c r="V274">
        <f>IF(A274="",0,IFERROR(MATCH(A274,Scope_Labor_Rates!$A$6:$A$46,0)+5,0))</f>
        <v>0</v>
      </c>
      <c r="W274" s="178">
        <f>IF(V274&gt;0,INDEX(Scope_Labor_Rates!$C$6:$C$46,V274-5),0)</f>
        <v>0</v>
      </c>
      <c r="X274" s="178">
        <f>IF(V274&gt;0,INDEX(Scope_Labor_Rates!$C$6:$C$46,V274-5),0)</f>
        <v>0</v>
      </c>
      <c r="Y274" s="180">
        <f>IF(V274&gt;0,INDEX(Scope_Labor_Rates!$S$6:$S$46,V274-5),0)</f>
        <v>0</v>
      </c>
      <c r="Z274" s="180">
        <f>IF(V274&gt;0,INDEX(Scope_Labor_Rates!$R$6:$R$46,V274-5),1)</f>
        <v>1</v>
      </c>
      <c r="AA274" s="231">
        <f t="shared" si="36"/>
        <v>0</v>
      </c>
      <c r="AB274" t="str">
        <f t="shared" si="37"/>
        <v/>
      </c>
      <c r="AC274" s="178" t="str">
        <f t="shared" si="38"/>
        <v/>
      </c>
      <c r="AD274" s="181">
        <f t="shared" si="39"/>
        <v>0</v>
      </c>
      <c r="AE274" s="178">
        <f>IF(V274&gt;0,P274*INDEX(Scope_Labor_Rates!$E$6:$E$46,V274-5),0)</f>
        <v>0</v>
      </c>
      <c r="AF274" s="181">
        <f>IF(V274&gt;0,AE274*INDEX(Scope_Labor_Rates!$D$6:$D$46,V274-5)*AA274,0)</f>
        <v>0</v>
      </c>
      <c r="AG274" s="178">
        <f>IF(V274&gt;0,P274*INDEX(Scope_Labor_Rates!$G$6:$G$46,V274-5),0)</f>
        <v>0</v>
      </c>
      <c r="AH274" s="181">
        <f>IF(V274&gt;0,AG274*INDEX(Scope_Labor_Rates!$F$6:$F$46,V274-5)*AA274,0)</f>
        <v>0</v>
      </c>
      <c r="AI274" s="178">
        <f>IF(V274&gt;0,P274*INDEX(Scope_Labor_Rates!$I$6:$I$46,V274-5),0)</f>
        <v>0</v>
      </c>
      <c r="AJ274" s="181">
        <f>IF(V274&gt;0,AI274*INDEX(Scope_Labor_Rates!$H$6:$H$46,V274-5)*AA274,0)</f>
        <v>0</v>
      </c>
      <c r="AK274" s="178">
        <f>IF(V274&gt;0,P274*INDEX(Scope_Labor_Rates!$K$6:$K$46,V274-5),0)</f>
        <v>0</v>
      </c>
      <c r="AL274" s="181">
        <f>IF(V274&gt;0,AK274*INDEX(Scope_Labor_Rates!$J$6:$J$46,V274-5)*AA274,0)</f>
        <v>0</v>
      </c>
      <c r="AM274" s="178">
        <f>IF(V274&gt;0,P274*INDEX(Scope_Labor_Rates!$M$6:$M$46,V274-5),0)</f>
        <v>0</v>
      </c>
      <c r="AN274" s="178">
        <f>IF(V274&gt;0,AM274*INDEX(Scope_Labor_Rates!$L$6:$L$46,V274-5)*AA274,0)</f>
        <v>0</v>
      </c>
      <c r="AO274" s="178">
        <f>IF(V274&gt;0,P274*INDEX(Scope_Labor_Rates!$O$6:$O$46,V274-5)*AA274,0)</f>
        <v>0</v>
      </c>
      <c r="AP274" s="181">
        <f>IF(V274&gt;0,P274*INDEX(Scope_Labor_Rates!$Q$6:$Q$46,V274-5)*AA274,0)</f>
        <v>0</v>
      </c>
      <c r="AQ274" s="178">
        <f t="shared" si="40"/>
        <v>0</v>
      </c>
      <c r="AR274" s="178">
        <f t="shared" si="41"/>
        <v>0</v>
      </c>
      <c r="AS274" s="178">
        <f t="shared" si="42"/>
        <v>0</v>
      </c>
      <c r="AT274" s="178">
        <f t="shared" si="43"/>
        <v>0</v>
      </c>
      <c r="AU274">
        <f t="shared" si="44"/>
        <v>0</v>
      </c>
    </row>
    <row r="275" spans="1:47">
      <c r="A275" t="str">
        <f>IF(All_Tasks!A275="","",All_Tasks!A275)</f>
        <v/>
      </c>
      <c r="B275" t="str">
        <f>IF(All_Tasks!B275="","",All_Tasks!B275)</f>
        <v/>
      </c>
      <c r="C275" t="str">
        <f>IF(All_Tasks!C275="","",All_Tasks!C275)</f>
        <v/>
      </c>
      <c r="D275" t="str">
        <f>IF(All_Tasks!D275="","",All_Tasks!D275)</f>
        <v/>
      </c>
      <c r="E275" t="str">
        <f>IF(All_Tasks!V275&lt;&gt;"",All_Tasks!V275,IF(All_Tasks!E275&lt;&gt;"",All_Tasks!E275,""))</f>
        <v/>
      </c>
      <c r="F275" t="str">
        <f>IF(All_Tasks!F275="","",All_Tasks!F275)</f>
        <v/>
      </c>
      <c r="G275" t="str">
        <f>IF(All_Tasks!G275="","",All_Tasks!G275)</f>
        <v/>
      </c>
      <c r="H275" s="231" t="str">
        <f>IF(All_Tasks!H275="","",All_Tasks!H275)</f>
        <v/>
      </c>
      <c r="I275" t="str">
        <f>IF(All_Tasks!I275="","",All_Tasks!I275)</f>
        <v/>
      </c>
      <c r="J275" t="str">
        <f>IF(All_Tasks!J275="","",All_Tasks!J275)</f>
        <v/>
      </c>
      <c r="K275" t="str">
        <f>IF(All_Tasks!K275="","",All_Tasks!K275)</f>
        <v/>
      </c>
      <c r="L275" s="231" t="str">
        <f>IF(All_Tasks!L275="","",All_Tasks!L275)</f>
        <v/>
      </c>
      <c r="M275" t="str">
        <f>IF(All_Tasks!M275="","",All_Tasks!M275)</f>
        <v/>
      </c>
      <c r="N275" t="str">
        <f>IF(All_Tasks!N275="","",All_Tasks!N275)</f>
        <v/>
      </c>
      <c r="O275" t="str">
        <f>IF(All_Tasks!O275="","",All_Tasks!O275)</f>
        <v/>
      </c>
      <c r="P275" s="181">
        <f>IF(All_Tasks!P275="",0,All_Tasks!P275)</f>
        <v>0</v>
      </c>
      <c r="Q275" s="181">
        <f>IF(All_Tasks!Q275="",0,All_Tasks!Q275)</f>
        <v>0</v>
      </c>
      <c r="R275" s="181">
        <f>IF(All_Tasks!R275="",0,All_Tasks!R275)</f>
        <v>0</v>
      </c>
      <c r="S275" s="181" t="str">
        <f>IF(All_Tasks!S275="","",All_Tasks!S275)</f>
        <v/>
      </c>
      <c r="T275" t="str">
        <f>IF(All_Tasks!T275="","",All_Tasks!T275)</f>
        <v/>
      </c>
      <c r="U275" t="str">
        <f>IF(All_Tasks!U275="","",All_Tasks!U275)</f>
        <v/>
      </c>
      <c r="V275">
        <f>IF(A275="",0,IFERROR(MATCH(A275,Scope_Labor_Rates!$A$6:$A$46,0)+5,0))</f>
        <v>0</v>
      </c>
      <c r="W275" s="178">
        <f>IF(V275&gt;0,INDEX(Scope_Labor_Rates!$C$6:$C$46,V275-5),0)</f>
        <v>0</v>
      </c>
      <c r="X275" s="178">
        <f>IF(V275&gt;0,INDEX(Scope_Labor_Rates!$C$6:$C$46,V275-5),0)</f>
        <v>0</v>
      </c>
      <c r="Y275" s="180">
        <f>IF(V275&gt;0,INDEX(Scope_Labor_Rates!$S$6:$S$46,V275-5),0)</f>
        <v>0</v>
      </c>
      <c r="Z275" s="180">
        <f>IF(V275&gt;0,INDEX(Scope_Labor_Rates!$R$6:$R$46,V275-5),1)</f>
        <v>1</v>
      </c>
      <c r="AA275" s="231">
        <f t="shared" si="36"/>
        <v>0</v>
      </c>
      <c r="AB275" t="str">
        <f t="shared" si="37"/>
        <v/>
      </c>
      <c r="AC275" s="178" t="str">
        <f t="shared" si="38"/>
        <v/>
      </c>
      <c r="AD275" s="181">
        <f t="shared" si="39"/>
        <v>0</v>
      </c>
      <c r="AE275" s="178">
        <f>IF(V275&gt;0,P275*INDEX(Scope_Labor_Rates!$E$6:$E$46,V275-5),0)</f>
        <v>0</v>
      </c>
      <c r="AF275" s="181">
        <f>IF(V275&gt;0,AE275*INDEX(Scope_Labor_Rates!$D$6:$D$46,V275-5)*AA275,0)</f>
        <v>0</v>
      </c>
      <c r="AG275" s="178">
        <f>IF(V275&gt;0,P275*INDEX(Scope_Labor_Rates!$G$6:$G$46,V275-5),0)</f>
        <v>0</v>
      </c>
      <c r="AH275" s="181">
        <f>IF(V275&gt;0,AG275*INDEX(Scope_Labor_Rates!$F$6:$F$46,V275-5)*AA275,0)</f>
        <v>0</v>
      </c>
      <c r="AI275" s="178">
        <f>IF(V275&gt;0,P275*INDEX(Scope_Labor_Rates!$I$6:$I$46,V275-5),0)</f>
        <v>0</v>
      </c>
      <c r="AJ275" s="181">
        <f>IF(V275&gt;0,AI275*INDEX(Scope_Labor_Rates!$H$6:$H$46,V275-5)*AA275,0)</f>
        <v>0</v>
      </c>
      <c r="AK275" s="178">
        <f>IF(V275&gt;0,P275*INDEX(Scope_Labor_Rates!$K$6:$K$46,V275-5),0)</f>
        <v>0</v>
      </c>
      <c r="AL275" s="181">
        <f>IF(V275&gt;0,AK275*INDEX(Scope_Labor_Rates!$J$6:$J$46,V275-5)*AA275,0)</f>
        <v>0</v>
      </c>
      <c r="AM275" s="178">
        <f>IF(V275&gt;0,P275*INDEX(Scope_Labor_Rates!$M$6:$M$46,V275-5),0)</f>
        <v>0</v>
      </c>
      <c r="AN275" s="178">
        <f>IF(V275&gt;0,AM275*INDEX(Scope_Labor_Rates!$L$6:$L$46,V275-5)*AA275,0)</f>
        <v>0</v>
      </c>
      <c r="AO275" s="178">
        <f>IF(V275&gt;0,P275*INDEX(Scope_Labor_Rates!$O$6:$O$46,V275-5)*AA275,0)</f>
        <v>0</v>
      </c>
      <c r="AP275" s="181">
        <f>IF(V275&gt;0,P275*INDEX(Scope_Labor_Rates!$Q$6:$Q$46,V275-5)*AA275,0)</f>
        <v>0</v>
      </c>
      <c r="AQ275" s="178">
        <f t="shared" si="40"/>
        <v>0</v>
      </c>
      <c r="AR275" s="178">
        <f t="shared" si="41"/>
        <v>0</v>
      </c>
      <c r="AS275" s="178">
        <f t="shared" si="42"/>
        <v>0</v>
      </c>
      <c r="AT275" s="178">
        <f t="shared" si="43"/>
        <v>0</v>
      </c>
      <c r="AU275">
        <f t="shared" si="44"/>
        <v>0</v>
      </c>
    </row>
    <row r="276" spans="1:47">
      <c r="A276" t="str">
        <f>IF(All_Tasks!A276="","",All_Tasks!A276)</f>
        <v/>
      </c>
      <c r="B276" t="str">
        <f>IF(All_Tasks!B276="","",All_Tasks!B276)</f>
        <v/>
      </c>
      <c r="C276" t="str">
        <f>IF(All_Tasks!C276="","",All_Tasks!C276)</f>
        <v/>
      </c>
      <c r="D276" t="str">
        <f>IF(All_Tasks!D276="","",All_Tasks!D276)</f>
        <v/>
      </c>
      <c r="E276" t="str">
        <f>IF(All_Tasks!V276&lt;&gt;"",All_Tasks!V276,IF(All_Tasks!E276&lt;&gt;"",All_Tasks!E276,""))</f>
        <v/>
      </c>
      <c r="F276" t="str">
        <f>IF(All_Tasks!F276="","",All_Tasks!F276)</f>
        <v/>
      </c>
      <c r="G276" t="str">
        <f>IF(All_Tasks!G276="","",All_Tasks!G276)</f>
        <v/>
      </c>
      <c r="H276" s="231" t="str">
        <f>IF(All_Tasks!H276="","",All_Tasks!H276)</f>
        <v/>
      </c>
      <c r="I276" t="str">
        <f>IF(All_Tasks!I276="","",All_Tasks!I276)</f>
        <v/>
      </c>
      <c r="J276" t="str">
        <f>IF(All_Tasks!J276="","",All_Tasks!J276)</f>
        <v/>
      </c>
      <c r="K276" t="str">
        <f>IF(All_Tasks!K276="","",All_Tasks!K276)</f>
        <v/>
      </c>
      <c r="L276" s="231" t="str">
        <f>IF(All_Tasks!L276="","",All_Tasks!L276)</f>
        <v/>
      </c>
      <c r="M276" t="str">
        <f>IF(All_Tasks!M276="","",All_Tasks!M276)</f>
        <v/>
      </c>
      <c r="N276" t="str">
        <f>IF(All_Tasks!N276="","",All_Tasks!N276)</f>
        <v/>
      </c>
      <c r="O276" t="str">
        <f>IF(All_Tasks!O276="","",All_Tasks!O276)</f>
        <v/>
      </c>
      <c r="P276" s="181">
        <f>IF(All_Tasks!P276="",0,All_Tasks!P276)</f>
        <v>0</v>
      </c>
      <c r="Q276" s="181">
        <f>IF(All_Tasks!Q276="",0,All_Tasks!Q276)</f>
        <v>0</v>
      </c>
      <c r="R276" s="181">
        <f>IF(All_Tasks!R276="",0,All_Tasks!R276)</f>
        <v>0</v>
      </c>
      <c r="S276" s="181" t="str">
        <f>IF(All_Tasks!S276="","",All_Tasks!S276)</f>
        <v/>
      </c>
      <c r="T276" t="str">
        <f>IF(All_Tasks!T276="","",All_Tasks!T276)</f>
        <v/>
      </c>
      <c r="U276" t="str">
        <f>IF(All_Tasks!U276="","",All_Tasks!U276)</f>
        <v/>
      </c>
      <c r="V276">
        <f>IF(A276="",0,IFERROR(MATCH(A276,Scope_Labor_Rates!$A$6:$A$46,0)+5,0))</f>
        <v>0</v>
      </c>
      <c r="W276" s="178">
        <f>IF(V276&gt;0,INDEX(Scope_Labor_Rates!$C$6:$C$46,V276-5),0)</f>
        <v>0</v>
      </c>
      <c r="X276" s="178">
        <f>IF(V276&gt;0,INDEX(Scope_Labor_Rates!$C$6:$C$46,V276-5),0)</f>
        <v>0</v>
      </c>
      <c r="Y276" s="180">
        <f>IF(V276&gt;0,INDEX(Scope_Labor_Rates!$S$6:$S$46,V276-5),0)</f>
        <v>0</v>
      </c>
      <c r="Z276" s="180">
        <f>IF(V276&gt;0,INDEX(Scope_Labor_Rates!$R$6:$R$46,V276-5),1)</f>
        <v>1</v>
      </c>
      <c r="AA276" s="231">
        <f t="shared" si="36"/>
        <v>0</v>
      </c>
      <c r="AB276" t="str">
        <f t="shared" si="37"/>
        <v/>
      </c>
      <c r="AC276" s="178" t="str">
        <f t="shared" si="38"/>
        <v/>
      </c>
      <c r="AD276" s="181">
        <f t="shared" si="39"/>
        <v>0</v>
      </c>
      <c r="AE276" s="178">
        <f>IF(V276&gt;0,P276*INDEX(Scope_Labor_Rates!$E$6:$E$46,V276-5),0)</f>
        <v>0</v>
      </c>
      <c r="AF276" s="181">
        <f>IF(V276&gt;0,AE276*INDEX(Scope_Labor_Rates!$D$6:$D$46,V276-5)*AA276,0)</f>
        <v>0</v>
      </c>
      <c r="AG276" s="178">
        <f>IF(V276&gt;0,P276*INDEX(Scope_Labor_Rates!$G$6:$G$46,V276-5),0)</f>
        <v>0</v>
      </c>
      <c r="AH276" s="181">
        <f>IF(V276&gt;0,AG276*INDEX(Scope_Labor_Rates!$F$6:$F$46,V276-5)*AA276,0)</f>
        <v>0</v>
      </c>
      <c r="AI276" s="178">
        <f>IF(V276&gt;0,P276*INDEX(Scope_Labor_Rates!$I$6:$I$46,V276-5),0)</f>
        <v>0</v>
      </c>
      <c r="AJ276" s="181">
        <f>IF(V276&gt;0,AI276*INDEX(Scope_Labor_Rates!$H$6:$H$46,V276-5)*AA276,0)</f>
        <v>0</v>
      </c>
      <c r="AK276" s="178">
        <f>IF(V276&gt;0,P276*INDEX(Scope_Labor_Rates!$K$6:$K$46,V276-5),0)</f>
        <v>0</v>
      </c>
      <c r="AL276" s="181">
        <f>IF(V276&gt;0,AK276*INDEX(Scope_Labor_Rates!$J$6:$J$46,V276-5)*AA276,0)</f>
        <v>0</v>
      </c>
      <c r="AM276" s="178">
        <f>IF(V276&gt;0,P276*INDEX(Scope_Labor_Rates!$M$6:$M$46,V276-5),0)</f>
        <v>0</v>
      </c>
      <c r="AN276" s="178">
        <f>IF(V276&gt;0,AM276*INDEX(Scope_Labor_Rates!$L$6:$L$46,V276-5)*AA276,0)</f>
        <v>0</v>
      </c>
      <c r="AO276" s="178">
        <f>IF(V276&gt;0,P276*INDEX(Scope_Labor_Rates!$O$6:$O$46,V276-5)*AA276,0)</f>
        <v>0</v>
      </c>
      <c r="AP276" s="181">
        <f>IF(V276&gt;0,P276*INDEX(Scope_Labor_Rates!$Q$6:$Q$46,V276-5)*AA276,0)</f>
        <v>0</v>
      </c>
      <c r="AQ276" s="178">
        <f t="shared" si="40"/>
        <v>0</v>
      </c>
      <c r="AR276" s="178">
        <f t="shared" si="41"/>
        <v>0</v>
      </c>
      <c r="AS276" s="178">
        <f t="shared" si="42"/>
        <v>0</v>
      </c>
      <c r="AT276" s="178">
        <f t="shared" si="43"/>
        <v>0</v>
      </c>
      <c r="AU276">
        <f t="shared" si="44"/>
        <v>0</v>
      </c>
    </row>
    <row r="277" spans="1:47">
      <c r="A277" t="str">
        <f>IF(All_Tasks!A277="","",All_Tasks!A277)</f>
        <v/>
      </c>
      <c r="B277" t="str">
        <f>IF(All_Tasks!B277="","",All_Tasks!B277)</f>
        <v/>
      </c>
      <c r="C277" t="str">
        <f>IF(All_Tasks!C277="","",All_Tasks!C277)</f>
        <v/>
      </c>
      <c r="D277" t="str">
        <f>IF(All_Tasks!D277="","",All_Tasks!D277)</f>
        <v/>
      </c>
      <c r="E277" t="str">
        <f>IF(All_Tasks!V277&lt;&gt;"",All_Tasks!V277,IF(All_Tasks!E277&lt;&gt;"",All_Tasks!E277,""))</f>
        <v/>
      </c>
      <c r="F277" t="str">
        <f>IF(All_Tasks!F277="","",All_Tasks!F277)</f>
        <v/>
      </c>
      <c r="G277" t="str">
        <f>IF(All_Tasks!G277="","",All_Tasks!G277)</f>
        <v/>
      </c>
      <c r="H277" s="231" t="str">
        <f>IF(All_Tasks!H277="","",All_Tasks!H277)</f>
        <v/>
      </c>
      <c r="I277" t="str">
        <f>IF(All_Tasks!I277="","",All_Tasks!I277)</f>
        <v/>
      </c>
      <c r="J277" t="str">
        <f>IF(All_Tasks!J277="","",All_Tasks!J277)</f>
        <v/>
      </c>
      <c r="K277" t="str">
        <f>IF(All_Tasks!K277="","",All_Tasks!K277)</f>
        <v/>
      </c>
      <c r="L277" s="231" t="str">
        <f>IF(All_Tasks!L277="","",All_Tasks!L277)</f>
        <v/>
      </c>
      <c r="M277" t="str">
        <f>IF(All_Tasks!M277="","",All_Tasks!M277)</f>
        <v/>
      </c>
      <c r="N277" t="str">
        <f>IF(All_Tasks!N277="","",All_Tasks!N277)</f>
        <v/>
      </c>
      <c r="O277" t="str">
        <f>IF(All_Tasks!O277="","",All_Tasks!O277)</f>
        <v/>
      </c>
      <c r="P277" s="181">
        <f>IF(All_Tasks!P277="",0,All_Tasks!P277)</f>
        <v>0</v>
      </c>
      <c r="Q277" s="181">
        <f>IF(All_Tasks!Q277="",0,All_Tasks!Q277)</f>
        <v>0</v>
      </c>
      <c r="R277" s="181">
        <f>IF(All_Tasks!R277="",0,All_Tasks!R277)</f>
        <v>0</v>
      </c>
      <c r="S277" s="181" t="str">
        <f>IF(All_Tasks!S277="","",All_Tasks!S277)</f>
        <v/>
      </c>
      <c r="T277" t="str">
        <f>IF(All_Tasks!T277="","",All_Tasks!T277)</f>
        <v/>
      </c>
      <c r="U277" t="str">
        <f>IF(All_Tasks!U277="","",All_Tasks!U277)</f>
        <v/>
      </c>
      <c r="V277">
        <f>IF(A277="",0,IFERROR(MATCH(A277,Scope_Labor_Rates!$A$6:$A$46,0)+5,0))</f>
        <v>0</v>
      </c>
      <c r="W277" s="178">
        <f>IF(V277&gt;0,INDEX(Scope_Labor_Rates!$C$6:$C$46,V277-5),0)</f>
        <v>0</v>
      </c>
      <c r="X277" s="178">
        <f>IF(V277&gt;0,INDEX(Scope_Labor_Rates!$C$6:$C$46,V277-5),0)</f>
        <v>0</v>
      </c>
      <c r="Y277" s="180">
        <f>IF(V277&gt;0,INDEX(Scope_Labor_Rates!$S$6:$S$46,V277-5),0)</f>
        <v>0</v>
      </c>
      <c r="Z277" s="180">
        <f>IF(V277&gt;0,INDEX(Scope_Labor_Rates!$R$6:$R$46,V277-5),1)</f>
        <v>1</v>
      </c>
      <c r="AA277" s="231">
        <f t="shared" si="36"/>
        <v>0</v>
      </c>
      <c r="AB277" t="str">
        <f t="shared" si="37"/>
        <v/>
      </c>
      <c r="AC277" s="178" t="str">
        <f t="shared" si="38"/>
        <v/>
      </c>
      <c r="AD277" s="181">
        <f t="shared" si="39"/>
        <v>0</v>
      </c>
      <c r="AE277" s="178">
        <f>IF(V277&gt;0,P277*INDEX(Scope_Labor_Rates!$E$6:$E$46,V277-5),0)</f>
        <v>0</v>
      </c>
      <c r="AF277" s="181">
        <f>IF(V277&gt;0,AE277*INDEX(Scope_Labor_Rates!$D$6:$D$46,V277-5)*AA277,0)</f>
        <v>0</v>
      </c>
      <c r="AG277" s="178">
        <f>IF(V277&gt;0,P277*INDEX(Scope_Labor_Rates!$G$6:$G$46,V277-5),0)</f>
        <v>0</v>
      </c>
      <c r="AH277" s="181">
        <f>IF(V277&gt;0,AG277*INDEX(Scope_Labor_Rates!$F$6:$F$46,V277-5)*AA277,0)</f>
        <v>0</v>
      </c>
      <c r="AI277" s="178">
        <f>IF(V277&gt;0,P277*INDEX(Scope_Labor_Rates!$I$6:$I$46,V277-5),0)</f>
        <v>0</v>
      </c>
      <c r="AJ277" s="181">
        <f>IF(V277&gt;0,AI277*INDEX(Scope_Labor_Rates!$H$6:$H$46,V277-5)*AA277,0)</f>
        <v>0</v>
      </c>
      <c r="AK277" s="178">
        <f>IF(V277&gt;0,P277*INDEX(Scope_Labor_Rates!$K$6:$K$46,V277-5),0)</f>
        <v>0</v>
      </c>
      <c r="AL277" s="181">
        <f>IF(V277&gt;0,AK277*INDEX(Scope_Labor_Rates!$J$6:$J$46,V277-5)*AA277,0)</f>
        <v>0</v>
      </c>
      <c r="AM277" s="178">
        <f>IF(V277&gt;0,P277*INDEX(Scope_Labor_Rates!$M$6:$M$46,V277-5),0)</f>
        <v>0</v>
      </c>
      <c r="AN277" s="178">
        <f>IF(V277&gt;0,AM277*INDEX(Scope_Labor_Rates!$L$6:$L$46,V277-5)*AA277,0)</f>
        <v>0</v>
      </c>
      <c r="AO277" s="178">
        <f>IF(V277&gt;0,P277*INDEX(Scope_Labor_Rates!$O$6:$O$46,V277-5)*AA277,0)</f>
        <v>0</v>
      </c>
      <c r="AP277" s="181">
        <f>IF(V277&gt;0,P277*INDEX(Scope_Labor_Rates!$Q$6:$Q$46,V277-5)*AA277,0)</f>
        <v>0</v>
      </c>
      <c r="AQ277" s="178">
        <f t="shared" si="40"/>
        <v>0</v>
      </c>
      <c r="AR277" s="178">
        <f t="shared" si="41"/>
        <v>0</v>
      </c>
      <c r="AS277" s="178">
        <f t="shared" si="42"/>
        <v>0</v>
      </c>
      <c r="AT277" s="178">
        <f t="shared" si="43"/>
        <v>0</v>
      </c>
      <c r="AU277">
        <f t="shared" si="44"/>
        <v>0</v>
      </c>
    </row>
    <row r="278" spans="1:47">
      <c r="A278" t="str">
        <f>IF(All_Tasks!A278="","",All_Tasks!A278)</f>
        <v/>
      </c>
      <c r="B278" t="str">
        <f>IF(All_Tasks!B278="","",All_Tasks!B278)</f>
        <v/>
      </c>
      <c r="C278" t="str">
        <f>IF(All_Tasks!C278="","",All_Tasks!C278)</f>
        <v/>
      </c>
      <c r="D278" t="str">
        <f>IF(All_Tasks!D278="","",All_Tasks!D278)</f>
        <v/>
      </c>
      <c r="E278" t="str">
        <f>IF(All_Tasks!V278&lt;&gt;"",All_Tasks!V278,IF(All_Tasks!E278&lt;&gt;"",All_Tasks!E278,""))</f>
        <v/>
      </c>
      <c r="F278" t="str">
        <f>IF(All_Tasks!F278="","",All_Tasks!F278)</f>
        <v/>
      </c>
      <c r="G278" t="str">
        <f>IF(All_Tasks!G278="","",All_Tasks!G278)</f>
        <v/>
      </c>
      <c r="H278" s="231" t="str">
        <f>IF(All_Tasks!H278="","",All_Tasks!H278)</f>
        <v/>
      </c>
      <c r="I278" t="str">
        <f>IF(All_Tasks!I278="","",All_Tasks!I278)</f>
        <v/>
      </c>
      <c r="J278" t="str">
        <f>IF(All_Tasks!J278="","",All_Tasks!J278)</f>
        <v/>
      </c>
      <c r="K278" t="str">
        <f>IF(All_Tasks!K278="","",All_Tasks!K278)</f>
        <v/>
      </c>
      <c r="L278" s="231" t="str">
        <f>IF(All_Tasks!L278="","",All_Tasks!L278)</f>
        <v/>
      </c>
      <c r="M278" t="str">
        <f>IF(All_Tasks!M278="","",All_Tasks!M278)</f>
        <v/>
      </c>
      <c r="N278" t="str">
        <f>IF(All_Tasks!N278="","",All_Tasks!N278)</f>
        <v/>
      </c>
      <c r="O278" t="str">
        <f>IF(All_Tasks!O278="","",All_Tasks!O278)</f>
        <v/>
      </c>
      <c r="P278" s="181">
        <f>IF(All_Tasks!P278="",0,All_Tasks!P278)</f>
        <v>0</v>
      </c>
      <c r="Q278" s="181">
        <f>IF(All_Tasks!Q278="",0,All_Tasks!Q278)</f>
        <v>0</v>
      </c>
      <c r="R278" s="181">
        <f>IF(All_Tasks!R278="",0,All_Tasks!R278)</f>
        <v>0</v>
      </c>
      <c r="S278" s="181" t="str">
        <f>IF(All_Tasks!S278="","",All_Tasks!S278)</f>
        <v/>
      </c>
      <c r="T278" t="str">
        <f>IF(All_Tasks!T278="","",All_Tasks!T278)</f>
        <v/>
      </c>
      <c r="U278" t="str">
        <f>IF(All_Tasks!U278="","",All_Tasks!U278)</f>
        <v/>
      </c>
      <c r="V278">
        <f>IF(A278="",0,IFERROR(MATCH(A278,Scope_Labor_Rates!$A$6:$A$46,0)+5,0))</f>
        <v>0</v>
      </c>
      <c r="W278" s="178">
        <f>IF(V278&gt;0,INDEX(Scope_Labor_Rates!$C$6:$C$46,V278-5),0)</f>
        <v>0</v>
      </c>
      <c r="X278" s="178">
        <f>IF(V278&gt;0,INDEX(Scope_Labor_Rates!$C$6:$C$46,V278-5),0)</f>
        <v>0</v>
      </c>
      <c r="Y278" s="180">
        <f>IF(V278&gt;0,INDEX(Scope_Labor_Rates!$S$6:$S$46,V278-5),0)</f>
        <v>0</v>
      </c>
      <c r="Z278" s="180">
        <f>IF(V278&gt;0,INDEX(Scope_Labor_Rates!$R$6:$R$46,V278-5),1)</f>
        <v>1</v>
      </c>
      <c r="AA278" s="231">
        <f t="shared" si="36"/>
        <v>0</v>
      </c>
      <c r="AB278" t="str">
        <f t="shared" si="37"/>
        <v/>
      </c>
      <c r="AC278" s="178" t="str">
        <f t="shared" si="38"/>
        <v/>
      </c>
      <c r="AD278" s="181">
        <f t="shared" si="39"/>
        <v>0</v>
      </c>
      <c r="AE278" s="178">
        <f>IF(V278&gt;0,P278*INDEX(Scope_Labor_Rates!$E$6:$E$46,V278-5),0)</f>
        <v>0</v>
      </c>
      <c r="AF278" s="181">
        <f>IF(V278&gt;0,AE278*INDEX(Scope_Labor_Rates!$D$6:$D$46,V278-5)*AA278,0)</f>
        <v>0</v>
      </c>
      <c r="AG278" s="178">
        <f>IF(V278&gt;0,P278*INDEX(Scope_Labor_Rates!$G$6:$G$46,V278-5),0)</f>
        <v>0</v>
      </c>
      <c r="AH278" s="181">
        <f>IF(V278&gt;0,AG278*INDEX(Scope_Labor_Rates!$F$6:$F$46,V278-5)*AA278,0)</f>
        <v>0</v>
      </c>
      <c r="AI278" s="178">
        <f>IF(V278&gt;0,P278*INDEX(Scope_Labor_Rates!$I$6:$I$46,V278-5),0)</f>
        <v>0</v>
      </c>
      <c r="AJ278" s="181">
        <f>IF(V278&gt;0,AI278*INDEX(Scope_Labor_Rates!$H$6:$H$46,V278-5)*AA278,0)</f>
        <v>0</v>
      </c>
      <c r="AK278" s="178">
        <f>IF(V278&gt;0,P278*INDEX(Scope_Labor_Rates!$K$6:$K$46,V278-5),0)</f>
        <v>0</v>
      </c>
      <c r="AL278" s="181">
        <f>IF(V278&gt;0,AK278*INDEX(Scope_Labor_Rates!$J$6:$J$46,V278-5)*AA278,0)</f>
        <v>0</v>
      </c>
      <c r="AM278" s="178">
        <f>IF(V278&gt;0,P278*INDEX(Scope_Labor_Rates!$M$6:$M$46,V278-5),0)</f>
        <v>0</v>
      </c>
      <c r="AN278" s="178">
        <f>IF(V278&gt;0,AM278*INDEX(Scope_Labor_Rates!$L$6:$L$46,V278-5)*AA278,0)</f>
        <v>0</v>
      </c>
      <c r="AO278" s="178">
        <f>IF(V278&gt;0,P278*INDEX(Scope_Labor_Rates!$O$6:$O$46,V278-5)*AA278,0)</f>
        <v>0</v>
      </c>
      <c r="AP278" s="181">
        <f>IF(V278&gt;0,P278*INDEX(Scope_Labor_Rates!$Q$6:$Q$46,V278-5)*AA278,0)</f>
        <v>0</v>
      </c>
      <c r="AQ278" s="178">
        <f t="shared" si="40"/>
        <v>0</v>
      </c>
      <c r="AR278" s="178">
        <f t="shared" si="41"/>
        <v>0</v>
      </c>
      <c r="AS278" s="178">
        <f t="shared" si="42"/>
        <v>0</v>
      </c>
      <c r="AT278" s="178">
        <f t="shared" si="43"/>
        <v>0</v>
      </c>
      <c r="AU278">
        <f t="shared" si="44"/>
        <v>0</v>
      </c>
    </row>
    <row r="279" spans="1:47">
      <c r="A279" t="str">
        <f>IF(All_Tasks!A279="","",All_Tasks!A279)</f>
        <v/>
      </c>
      <c r="B279" t="str">
        <f>IF(All_Tasks!B279="","",All_Tasks!B279)</f>
        <v/>
      </c>
      <c r="C279" t="str">
        <f>IF(All_Tasks!C279="","",All_Tasks!C279)</f>
        <v/>
      </c>
      <c r="D279" t="str">
        <f>IF(All_Tasks!D279="","",All_Tasks!D279)</f>
        <v/>
      </c>
      <c r="E279" t="str">
        <f>IF(All_Tasks!V279&lt;&gt;"",All_Tasks!V279,IF(All_Tasks!E279&lt;&gt;"",All_Tasks!E279,""))</f>
        <v/>
      </c>
      <c r="F279" t="str">
        <f>IF(All_Tasks!F279="","",All_Tasks!F279)</f>
        <v/>
      </c>
      <c r="G279" t="str">
        <f>IF(All_Tasks!G279="","",All_Tasks!G279)</f>
        <v/>
      </c>
      <c r="H279" s="231" t="str">
        <f>IF(All_Tasks!H279="","",All_Tasks!H279)</f>
        <v/>
      </c>
      <c r="I279" t="str">
        <f>IF(All_Tasks!I279="","",All_Tasks!I279)</f>
        <v/>
      </c>
      <c r="J279" t="str">
        <f>IF(All_Tasks!J279="","",All_Tasks!J279)</f>
        <v/>
      </c>
      <c r="K279" t="str">
        <f>IF(All_Tasks!K279="","",All_Tasks!K279)</f>
        <v/>
      </c>
      <c r="L279" s="231" t="str">
        <f>IF(All_Tasks!L279="","",All_Tasks!L279)</f>
        <v/>
      </c>
      <c r="M279" t="str">
        <f>IF(All_Tasks!M279="","",All_Tasks!M279)</f>
        <v/>
      </c>
      <c r="N279" t="str">
        <f>IF(All_Tasks!N279="","",All_Tasks!N279)</f>
        <v/>
      </c>
      <c r="O279" t="str">
        <f>IF(All_Tasks!O279="","",All_Tasks!O279)</f>
        <v/>
      </c>
      <c r="P279" s="181">
        <f>IF(All_Tasks!P279="",0,All_Tasks!P279)</f>
        <v>0</v>
      </c>
      <c r="Q279" s="181">
        <f>IF(All_Tasks!Q279="",0,All_Tasks!Q279)</f>
        <v>0</v>
      </c>
      <c r="R279" s="181">
        <f>IF(All_Tasks!R279="",0,All_Tasks!R279)</f>
        <v>0</v>
      </c>
      <c r="S279" s="181" t="str">
        <f>IF(All_Tasks!S279="","",All_Tasks!S279)</f>
        <v/>
      </c>
      <c r="T279" t="str">
        <f>IF(All_Tasks!T279="","",All_Tasks!T279)</f>
        <v/>
      </c>
      <c r="U279" t="str">
        <f>IF(All_Tasks!U279="","",All_Tasks!U279)</f>
        <v/>
      </c>
      <c r="V279">
        <f>IF(A279="",0,IFERROR(MATCH(A279,Scope_Labor_Rates!$A$6:$A$46,0)+5,0))</f>
        <v>0</v>
      </c>
      <c r="W279" s="178">
        <f>IF(V279&gt;0,INDEX(Scope_Labor_Rates!$C$6:$C$46,V279-5),0)</f>
        <v>0</v>
      </c>
      <c r="X279" s="178">
        <f>IF(V279&gt;0,INDEX(Scope_Labor_Rates!$C$6:$C$46,V279-5),0)</f>
        <v>0</v>
      </c>
      <c r="Y279" s="180">
        <f>IF(V279&gt;0,INDEX(Scope_Labor_Rates!$S$6:$S$46,V279-5),0)</f>
        <v>0</v>
      </c>
      <c r="Z279" s="180">
        <f>IF(V279&gt;0,INDEX(Scope_Labor_Rates!$R$6:$R$46,V279-5),1)</f>
        <v>1</v>
      </c>
      <c r="AA279" s="231">
        <f t="shared" si="36"/>
        <v>0</v>
      </c>
      <c r="AB279" t="str">
        <f t="shared" si="37"/>
        <v/>
      </c>
      <c r="AC279" s="178" t="str">
        <f t="shared" si="38"/>
        <v/>
      </c>
      <c r="AD279" s="181">
        <f t="shared" si="39"/>
        <v>0</v>
      </c>
      <c r="AE279" s="178">
        <f>IF(V279&gt;0,P279*INDEX(Scope_Labor_Rates!$E$6:$E$46,V279-5),0)</f>
        <v>0</v>
      </c>
      <c r="AF279" s="181">
        <f>IF(V279&gt;0,AE279*INDEX(Scope_Labor_Rates!$D$6:$D$46,V279-5)*AA279,0)</f>
        <v>0</v>
      </c>
      <c r="AG279" s="178">
        <f>IF(V279&gt;0,P279*INDEX(Scope_Labor_Rates!$G$6:$G$46,V279-5),0)</f>
        <v>0</v>
      </c>
      <c r="AH279" s="181">
        <f>IF(V279&gt;0,AG279*INDEX(Scope_Labor_Rates!$F$6:$F$46,V279-5)*AA279,0)</f>
        <v>0</v>
      </c>
      <c r="AI279" s="178">
        <f>IF(V279&gt;0,P279*INDEX(Scope_Labor_Rates!$I$6:$I$46,V279-5),0)</f>
        <v>0</v>
      </c>
      <c r="AJ279" s="181">
        <f>IF(V279&gt;0,AI279*INDEX(Scope_Labor_Rates!$H$6:$H$46,V279-5)*AA279,0)</f>
        <v>0</v>
      </c>
      <c r="AK279" s="178">
        <f>IF(V279&gt;0,P279*INDEX(Scope_Labor_Rates!$K$6:$K$46,V279-5),0)</f>
        <v>0</v>
      </c>
      <c r="AL279" s="181">
        <f>IF(V279&gt;0,AK279*INDEX(Scope_Labor_Rates!$J$6:$J$46,V279-5)*AA279,0)</f>
        <v>0</v>
      </c>
      <c r="AM279" s="178">
        <f>IF(V279&gt;0,P279*INDEX(Scope_Labor_Rates!$M$6:$M$46,V279-5),0)</f>
        <v>0</v>
      </c>
      <c r="AN279" s="178">
        <f>IF(V279&gt;0,AM279*INDEX(Scope_Labor_Rates!$L$6:$L$46,V279-5)*AA279,0)</f>
        <v>0</v>
      </c>
      <c r="AO279" s="178">
        <f>IF(V279&gt;0,P279*INDEX(Scope_Labor_Rates!$O$6:$O$46,V279-5)*AA279,0)</f>
        <v>0</v>
      </c>
      <c r="AP279" s="181">
        <f>IF(V279&gt;0,P279*INDEX(Scope_Labor_Rates!$Q$6:$Q$46,V279-5)*AA279,0)</f>
        <v>0</v>
      </c>
      <c r="AQ279" s="178">
        <f t="shared" si="40"/>
        <v>0</v>
      </c>
      <c r="AR279" s="178">
        <f t="shared" si="41"/>
        <v>0</v>
      </c>
      <c r="AS279" s="178">
        <f t="shared" si="42"/>
        <v>0</v>
      </c>
      <c r="AT279" s="178">
        <f t="shared" si="43"/>
        <v>0</v>
      </c>
      <c r="AU279">
        <f t="shared" si="44"/>
        <v>0</v>
      </c>
    </row>
    <row r="280" spans="1:47">
      <c r="A280" t="str">
        <f>IF(All_Tasks!A280="","",All_Tasks!A280)</f>
        <v/>
      </c>
      <c r="B280" t="str">
        <f>IF(All_Tasks!B280="","",All_Tasks!B280)</f>
        <v/>
      </c>
      <c r="C280" t="str">
        <f>IF(All_Tasks!C280="","",All_Tasks!C280)</f>
        <v/>
      </c>
      <c r="D280" t="str">
        <f>IF(All_Tasks!D280="","",All_Tasks!D280)</f>
        <v/>
      </c>
      <c r="E280" t="str">
        <f>IF(All_Tasks!V280&lt;&gt;"",All_Tasks!V280,IF(All_Tasks!E280&lt;&gt;"",All_Tasks!E280,""))</f>
        <v/>
      </c>
      <c r="F280" t="str">
        <f>IF(All_Tasks!F280="","",All_Tasks!F280)</f>
        <v/>
      </c>
      <c r="G280" t="str">
        <f>IF(All_Tasks!G280="","",All_Tasks!G280)</f>
        <v/>
      </c>
      <c r="H280" s="231" t="str">
        <f>IF(All_Tasks!H280="","",All_Tasks!H280)</f>
        <v/>
      </c>
      <c r="I280" t="str">
        <f>IF(All_Tasks!I280="","",All_Tasks!I280)</f>
        <v/>
      </c>
      <c r="J280" t="str">
        <f>IF(All_Tasks!J280="","",All_Tasks!J280)</f>
        <v/>
      </c>
      <c r="K280" t="str">
        <f>IF(All_Tasks!K280="","",All_Tasks!K280)</f>
        <v/>
      </c>
      <c r="L280" s="231" t="str">
        <f>IF(All_Tasks!L280="","",All_Tasks!L280)</f>
        <v/>
      </c>
      <c r="M280" t="str">
        <f>IF(All_Tasks!M280="","",All_Tasks!M280)</f>
        <v/>
      </c>
      <c r="N280" t="str">
        <f>IF(All_Tasks!N280="","",All_Tasks!N280)</f>
        <v/>
      </c>
      <c r="O280" t="str">
        <f>IF(All_Tasks!O280="","",All_Tasks!O280)</f>
        <v/>
      </c>
      <c r="P280" s="181">
        <f>IF(All_Tasks!P280="",0,All_Tasks!P280)</f>
        <v>0</v>
      </c>
      <c r="Q280" s="181">
        <f>IF(All_Tasks!Q280="",0,All_Tasks!Q280)</f>
        <v>0</v>
      </c>
      <c r="R280" s="181">
        <f>IF(All_Tasks!R280="",0,All_Tasks!R280)</f>
        <v>0</v>
      </c>
      <c r="S280" s="181" t="str">
        <f>IF(All_Tasks!S280="","",All_Tasks!S280)</f>
        <v/>
      </c>
      <c r="T280" t="str">
        <f>IF(All_Tasks!T280="","",All_Tasks!T280)</f>
        <v/>
      </c>
      <c r="U280" t="str">
        <f>IF(All_Tasks!U280="","",All_Tasks!U280)</f>
        <v/>
      </c>
      <c r="V280">
        <f>IF(A280="",0,IFERROR(MATCH(A280,Scope_Labor_Rates!$A$6:$A$46,0)+5,0))</f>
        <v>0</v>
      </c>
      <c r="W280" s="178">
        <f>IF(V280&gt;0,INDEX(Scope_Labor_Rates!$C$6:$C$46,V280-5),0)</f>
        <v>0</v>
      </c>
      <c r="X280" s="178">
        <f>IF(V280&gt;0,INDEX(Scope_Labor_Rates!$C$6:$C$46,V280-5),0)</f>
        <v>0</v>
      </c>
      <c r="Y280" s="180">
        <f>IF(V280&gt;0,INDEX(Scope_Labor_Rates!$S$6:$S$46,V280-5),0)</f>
        <v>0</v>
      </c>
      <c r="Z280" s="180">
        <f>IF(V280&gt;0,INDEX(Scope_Labor_Rates!$R$6:$R$46,V280-5),1)</f>
        <v>1</v>
      </c>
      <c r="AA280" s="231">
        <f t="shared" si="36"/>
        <v>0</v>
      </c>
      <c r="AB280" t="str">
        <f t="shared" si="37"/>
        <v/>
      </c>
      <c r="AC280" s="178" t="str">
        <f t="shared" si="38"/>
        <v/>
      </c>
      <c r="AD280" s="181">
        <f t="shared" si="39"/>
        <v>0</v>
      </c>
      <c r="AE280" s="178">
        <f>IF(V280&gt;0,P280*INDEX(Scope_Labor_Rates!$E$6:$E$46,V280-5),0)</f>
        <v>0</v>
      </c>
      <c r="AF280" s="181">
        <f>IF(V280&gt;0,AE280*INDEX(Scope_Labor_Rates!$D$6:$D$46,V280-5)*AA280,0)</f>
        <v>0</v>
      </c>
      <c r="AG280" s="178">
        <f>IF(V280&gt;0,P280*INDEX(Scope_Labor_Rates!$G$6:$G$46,V280-5),0)</f>
        <v>0</v>
      </c>
      <c r="AH280" s="181">
        <f>IF(V280&gt;0,AG280*INDEX(Scope_Labor_Rates!$F$6:$F$46,V280-5)*AA280,0)</f>
        <v>0</v>
      </c>
      <c r="AI280" s="178">
        <f>IF(V280&gt;0,P280*INDEX(Scope_Labor_Rates!$I$6:$I$46,V280-5),0)</f>
        <v>0</v>
      </c>
      <c r="AJ280" s="181">
        <f>IF(V280&gt;0,AI280*INDEX(Scope_Labor_Rates!$H$6:$H$46,V280-5)*AA280,0)</f>
        <v>0</v>
      </c>
      <c r="AK280" s="178">
        <f>IF(V280&gt;0,P280*INDEX(Scope_Labor_Rates!$K$6:$K$46,V280-5),0)</f>
        <v>0</v>
      </c>
      <c r="AL280" s="181">
        <f>IF(V280&gt;0,AK280*INDEX(Scope_Labor_Rates!$J$6:$J$46,V280-5)*AA280,0)</f>
        <v>0</v>
      </c>
      <c r="AM280" s="178">
        <f>IF(V280&gt;0,P280*INDEX(Scope_Labor_Rates!$M$6:$M$46,V280-5),0)</f>
        <v>0</v>
      </c>
      <c r="AN280" s="178">
        <f>IF(V280&gt;0,AM280*INDEX(Scope_Labor_Rates!$L$6:$L$46,V280-5)*AA280,0)</f>
        <v>0</v>
      </c>
      <c r="AO280" s="178">
        <f>IF(V280&gt;0,P280*INDEX(Scope_Labor_Rates!$O$6:$O$46,V280-5)*AA280,0)</f>
        <v>0</v>
      </c>
      <c r="AP280" s="181">
        <f>IF(V280&gt;0,P280*INDEX(Scope_Labor_Rates!$Q$6:$Q$46,V280-5)*AA280,0)</f>
        <v>0</v>
      </c>
      <c r="AQ280" s="178">
        <f t="shared" si="40"/>
        <v>0</v>
      </c>
      <c r="AR280" s="178">
        <f t="shared" si="41"/>
        <v>0</v>
      </c>
      <c r="AS280" s="178">
        <f t="shared" si="42"/>
        <v>0</v>
      </c>
      <c r="AT280" s="178">
        <f t="shared" si="43"/>
        <v>0</v>
      </c>
      <c r="AU280">
        <f t="shared" si="44"/>
        <v>0</v>
      </c>
    </row>
    <row r="281" spans="1:47">
      <c r="A281" t="str">
        <f>IF(All_Tasks!A281="","",All_Tasks!A281)</f>
        <v/>
      </c>
      <c r="B281" t="str">
        <f>IF(All_Tasks!B281="","",All_Tasks!B281)</f>
        <v/>
      </c>
      <c r="C281" t="str">
        <f>IF(All_Tasks!C281="","",All_Tasks!C281)</f>
        <v/>
      </c>
      <c r="D281" t="str">
        <f>IF(All_Tasks!D281="","",All_Tasks!D281)</f>
        <v/>
      </c>
      <c r="E281" t="str">
        <f>IF(All_Tasks!V281&lt;&gt;"",All_Tasks!V281,IF(All_Tasks!E281&lt;&gt;"",All_Tasks!E281,""))</f>
        <v/>
      </c>
      <c r="F281" t="str">
        <f>IF(All_Tasks!F281="","",All_Tasks!F281)</f>
        <v/>
      </c>
      <c r="G281" t="str">
        <f>IF(All_Tasks!G281="","",All_Tasks!G281)</f>
        <v/>
      </c>
      <c r="H281" s="231" t="str">
        <f>IF(All_Tasks!H281="","",All_Tasks!H281)</f>
        <v/>
      </c>
      <c r="I281" t="str">
        <f>IF(All_Tasks!I281="","",All_Tasks!I281)</f>
        <v/>
      </c>
      <c r="J281" t="str">
        <f>IF(All_Tasks!J281="","",All_Tasks!J281)</f>
        <v/>
      </c>
      <c r="K281" t="str">
        <f>IF(All_Tasks!K281="","",All_Tasks!K281)</f>
        <v/>
      </c>
      <c r="L281" s="231" t="str">
        <f>IF(All_Tasks!L281="","",All_Tasks!L281)</f>
        <v/>
      </c>
      <c r="M281" t="str">
        <f>IF(All_Tasks!M281="","",All_Tasks!M281)</f>
        <v/>
      </c>
      <c r="N281" t="str">
        <f>IF(All_Tasks!N281="","",All_Tasks!N281)</f>
        <v/>
      </c>
      <c r="O281" t="str">
        <f>IF(All_Tasks!O281="","",All_Tasks!O281)</f>
        <v/>
      </c>
      <c r="P281" s="181">
        <f>IF(All_Tasks!P281="",0,All_Tasks!P281)</f>
        <v>0</v>
      </c>
      <c r="Q281" s="181">
        <f>IF(All_Tasks!Q281="",0,All_Tasks!Q281)</f>
        <v>0</v>
      </c>
      <c r="R281" s="181">
        <f>IF(All_Tasks!R281="",0,All_Tasks!R281)</f>
        <v>0</v>
      </c>
      <c r="S281" s="181" t="str">
        <f>IF(All_Tasks!S281="","",All_Tasks!S281)</f>
        <v/>
      </c>
      <c r="T281" t="str">
        <f>IF(All_Tasks!T281="","",All_Tasks!T281)</f>
        <v/>
      </c>
      <c r="U281" t="str">
        <f>IF(All_Tasks!U281="","",All_Tasks!U281)</f>
        <v/>
      </c>
      <c r="V281">
        <f>IF(A281="",0,IFERROR(MATCH(A281,Scope_Labor_Rates!$A$6:$A$46,0)+5,0))</f>
        <v>0</v>
      </c>
      <c r="W281" s="178">
        <f>IF(V281&gt;0,INDEX(Scope_Labor_Rates!$C$6:$C$46,V281-5),0)</f>
        <v>0</v>
      </c>
      <c r="X281" s="178">
        <f>IF(V281&gt;0,INDEX(Scope_Labor_Rates!$C$6:$C$46,V281-5),0)</f>
        <v>0</v>
      </c>
      <c r="Y281" s="180">
        <f>IF(V281&gt;0,INDEX(Scope_Labor_Rates!$S$6:$S$46,V281-5),0)</f>
        <v>0</v>
      </c>
      <c r="Z281" s="180">
        <f>IF(V281&gt;0,INDEX(Scope_Labor_Rates!$R$6:$R$46,V281-5),1)</f>
        <v>1</v>
      </c>
      <c r="AA281" s="231">
        <f t="shared" si="36"/>
        <v>0</v>
      </c>
      <c r="AB281" t="str">
        <f t="shared" si="37"/>
        <v/>
      </c>
      <c r="AC281" s="178" t="str">
        <f t="shared" si="38"/>
        <v/>
      </c>
      <c r="AD281" s="181">
        <f t="shared" si="39"/>
        <v>0</v>
      </c>
      <c r="AE281" s="178">
        <f>IF(V281&gt;0,P281*INDEX(Scope_Labor_Rates!$E$6:$E$46,V281-5),0)</f>
        <v>0</v>
      </c>
      <c r="AF281" s="181">
        <f>IF(V281&gt;0,AE281*INDEX(Scope_Labor_Rates!$D$6:$D$46,V281-5)*AA281,0)</f>
        <v>0</v>
      </c>
      <c r="AG281" s="178">
        <f>IF(V281&gt;0,P281*INDEX(Scope_Labor_Rates!$G$6:$G$46,V281-5),0)</f>
        <v>0</v>
      </c>
      <c r="AH281" s="181">
        <f>IF(V281&gt;0,AG281*INDEX(Scope_Labor_Rates!$F$6:$F$46,V281-5)*AA281,0)</f>
        <v>0</v>
      </c>
      <c r="AI281" s="178">
        <f>IF(V281&gt;0,P281*INDEX(Scope_Labor_Rates!$I$6:$I$46,V281-5),0)</f>
        <v>0</v>
      </c>
      <c r="AJ281" s="181">
        <f>IF(V281&gt;0,AI281*INDEX(Scope_Labor_Rates!$H$6:$H$46,V281-5)*AA281,0)</f>
        <v>0</v>
      </c>
      <c r="AK281" s="178">
        <f>IF(V281&gt;0,P281*INDEX(Scope_Labor_Rates!$K$6:$K$46,V281-5),0)</f>
        <v>0</v>
      </c>
      <c r="AL281" s="181">
        <f>IF(V281&gt;0,AK281*INDEX(Scope_Labor_Rates!$J$6:$J$46,V281-5)*AA281,0)</f>
        <v>0</v>
      </c>
      <c r="AM281" s="178">
        <f>IF(V281&gt;0,P281*INDEX(Scope_Labor_Rates!$M$6:$M$46,V281-5),0)</f>
        <v>0</v>
      </c>
      <c r="AN281" s="178">
        <f>IF(V281&gt;0,AM281*INDEX(Scope_Labor_Rates!$L$6:$L$46,V281-5)*AA281,0)</f>
        <v>0</v>
      </c>
      <c r="AO281" s="178">
        <f>IF(V281&gt;0,P281*INDEX(Scope_Labor_Rates!$O$6:$O$46,V281-5)*AA281,0)</f>
        <v>0</v>
      </c>
      <c r="AP281" s="181">
        <f>IF(V281&gt;0,P281*INDEX(Scope_Labor_Rates!$Q$6:$Q$46,V281-5)*AA281,0)</f>
        <v>0</v>
      </c>
      <c r="AQ281" s="178">
        <f t="shared" si="40"/>
        <v>0</v>
      </c>
      <c r="AR281" s="178">
        <f t="shared" si="41"/>
        <v>0</v>
      </c>
      <c r="AS281" s="178">
        <f t="shared" si="42"/>
        <v>0</v>
      </c>
      <c r="AT281" s="178">
        <f t="shared" si="43"/>
        <v>0</v>
      </c>
      <c r="AU281">
        <f t="shared" si="44"/>
        <v>0</v>
      </c>
    </row>
    <row r="282" spans="1:47">
      <c r="A282" t="str">
        <f>IF(All_Tasks!A282="","",All_Tasks!A282)</f>
        <v/>
      </c>
      <c r="B282" t="str">
        <f>IF(All_Tasks!B282="","",All_Tasks!B282)</f>
        <v/>
      </c>
      <c r="C282" t="str">
        <f>IF(All_Tasks!C282="","",All_Tasks!C282)</f>
        <v/>
      </c>
      <c r="D282" t="str">
        <f>IF(All_Tasks!D282="","",All_Tasks!D282)</f>
        <v/>
      </c>
      <c r="E282" t="str">
        <f>IF(All_Tasks!V282&lt;&gt;"",All_Tasks!V282,IF(All_Tasks!E282&lt;&gt;"",All_Tasks!E282,""))</f>
        <v/>
      </c>
      <c r="F282" t="str">
        <f>IF(All_Tasks!F282="","",All_Tasks!F282)</f>
        <v/>
      </c>
      <c r="G282" t="str">
        <f>IF(All_Tasks!G282="","",All_Tasks!G282)</f>
        <v/>
      </c>
      <c r="H282" s="231" t="str">
        <f>IF(All_Tasks!H282="","",All_Tasks!H282)</f>
        <v/>
      </c>
      <c r="I282" t="str">
        <f>IF(All_Tasks!I282="","",All_Tasks!I282)</f>
        <v/>
      </c>
      <c r="J282" t="str">
        <f>IF(All_Tasks!J282="","",All_Tasks!J282)</f>
        <v/>
      </c>
      <c r="K282" t="str">
        <f>IF(All_Tasks!K282="","",All_Tasks!K282)</f>
        <v/>
      </c>
      <c r="L282" s="231" t="str">
        <f>IF(All_Tasks!L282="","",All_Tasks!L282)</f>
        <v/>
      </c>
      <c r="M282" t="str">
        <f>IF(All_Tasks!M282="","",All_Tasks!M282)</f>
        <v/>
      </c>
      <c r="N282" t="str">
        <f>IF(All_Tasks!N282="","",All_Tasks!N282)</f>
        <v/>
      </c>
      <c r="O282" t="str">
        <f>IF(All_Tasks!O282="","",All_Tasks!O282)</f>
        <v/>
      </c>
      <c r="P282" s="181">
        <f>IF(All_Tasks!P282="",0,All_Tasks!P282)</f>
        <v>0</v>
      </c>
      <c r="Q282" s="181">
        <f>IF(All_Tasks!Q282="",0,All_Tasks!Q282)</f>
        <v>0</v>
      </c>
      <c r="R282" s="181">
        <f>IF(All_Tasks!R282="",0,All_Tasks!R282)</f>
        <v>0</v>
      </c>
      <c r="S282" s="181" t="str">
        <f>IF(All_Tasks!S282="","",All_Tasks!S282)</f>
        <v/>
      </c>
      <c r="T282" t="str">
        <f>IF(All_Tasks!T282="","",All_Tasks!T282)</f>
        <v/>
      </c>
      <c r="U282" t="str">
        <f>IF(All_Tasks!U282="","",All_Tasks!U282)</f>
        <v/>
      </c>
      <c r="V282">
        <f>IF(A282="",0,IFERROR(MATCH(A282,Scope_Labor_Rates!$A$6:$A$46,0)+5,0))</f>
        <v>0</v>
      </c>
      <c r="W282" s="178">
        <f>IF(V282&gt;0,INDEX(Scope_Labor_Rates!$C$6:$C$46,V282-5),0)</f>
        <v>0</v>
      </c>
      <c r="X282" s="178">
        <f>IF(V282&gt;0,INDEX(Scope_Labor_Rates!$C$6:$C$46,V282-5),0)</f>
        <v>0</v>
      </c>
      <c r="Y282" s="180">
        <f>IF(V282&gt;0,INDEX(Scope_Labor_Rates!$S$6:$S$46,V282-5),0)</f>
        <v>0</v>
      </c>
      <c r="Z282" s="180">
        <f>IF(V282&gt;0,INDEX(Scope_Labor_Rates!$R$6:$R$46,V282-5),1)</f>
        <v>1</v>
      </c>
      <c r="AA282" s="231">
        <f t="shared" si="36"/>
        <v>0</v>
      </c>
      <c r="AB282" t="str">
        <f t="shared" si="37"/>
        <v/>
      </c>
      <c r="AC282" s="178" t="str">
        <f t="shared" si="38"/>
        <v/>
      </c>
      <c r="AD282" s="181">
        <f t="shared" si="39"/>
        <v>0</v>
      </c>
      <c r="AE282" s="178">
        <f>IF(V282&gt;0,P282*INDEX(Scope_Labor_Rates!$E$6:$E$46,V282-5),0)</f>
        <v>0</v>
      </c>
      <c r="AF282" s="181">
        <f>IF(V282&gt;0,AE282*INDEX(Scope_Labor_Rates!$D$6:$D$46,V282-5)*AA282,0)</f>
        <v>0</v>
      </c>
      <c r="AG282" s="178">
        <f>IF(V282&gt;0,P282*INDEX(Scope_Labor_Rates!$G$6:$G$46,V282-5),0)</f>
        <v>0</v>
      </c>
      <c r="AH282" s="181">
        <f>IF(V282&gt;0,AG282*INDEX(Scope_Labor_Rates!$F$6:$F$46,V282-5)*AA282,0)</f>
        <v>0</v>
      </c>
      <c r="AI282" s="178">
        <f>IF(V282&gt;0,P282*INDEX(Scope_Labor_Rates!$I$6:$I$46,V282-5),0)</f>
        <v>0</v>
      </c>
      <c r="AJ282" s="181">
        <f>IF(V282&gt;0,AI282*INDEX(Scope_Labor_Rates!$H$6:$H$46,V282-5)*AA282,0)</f>
        <v>0</v>
      </c>
      <c r="AK282" s="178">
        <f>IF(V282&gt;0,P282*INDEX(Scope_Labor_Rates!$K$6:$K$46,V282-5),0)</f>
        <v>0</v>
      </c>
      <c r="AL282" s="181">
        <f>IF(V282&gt;0,AK282*INDEX(Scope_Labor_Rates!$J$6:$J$46,V282-5)*AA282,0)</f>
        <v>0</v>
      </c>
      <c r="AM282" s="178">
        <f>IF(V282&gt;0,P282*INDEX(Scope_Labor_Rates!$M$6:$M$46,V282-5),0)</f>
        <v>0</v>
      </c>
      <c r="AN282" s="178">
        <f>IF(V282&gt;0,AM282*INDEX(Scope_Labor_Rates!$L$6:$L$46,V282-5)*AA282,0)</f>
        <v>0</v>
      </c>
      <c r="AO282" s="178">
        <f>IF(V282&gt;0,P282*INDEX(Scope_Labor_Rates!$O$6:$O$46,V282-5)*AA282,0)</f>
        <v>0</v>
      </c>
      <c r="AP282" s="181">
        <f>IF(V282&gt;0,P282*INDEX(Scope_Labor_Rates!$Q$6:$Q$46,V282-5)*AA282,0)</f>
        <v>0</v>
      </c>
      <c r="AQ282" s="178">
        <f t="shared" si="40"/>
        <v>0</v>
      </c>
      <c r="AR282" s="178">
        <f t="shared" si="41"/>
        <v>0</v>
      </c>
      <c r="AS282" s="178">
        <f t="shared" si="42"/>
        <v>0</v>
      </c>
      <c r="AT282" s="178">
        <f t="shared" si="43"/>
        <v>0</v>
      </c>
      <c r="AU282">
        <f t="shared" si="44"/>
        <v>0</v>
      </c>
    </row>
    <row r="283" spans="1:47">
      <c r="A283" t="str">
        <f>IF(All_Tasks!A283="","",All_Tasks!A283)</f>
        <v/>
      </c>
      <c r="B283" t="str">
        <f>IF(All_Tasks!B283="","",All_Tasks!B283)</f>
        <v/>
      </c>
      <c r="C283" t="str">
        <f>IF(All_Tasks!C283="","",All_Tasks!C283)</f>
        <v/>
      </c>
      <c r="D283" t="str">
        <f>IF(All_Tasks!D283="","",All_Tasks!D283)</f>
        <v/>
      </c>
      <c r="E283" t="str">
        <f>IF(All_Tasks!V283&lt;&gt;"",All_Tasks!V283,IF(All_Tasks!E283&lt;&gt;"",All_Tasks!E283,""))</f>
        <v/>
      </c>
      <c r="F283" t="str">
        <f>IF(All_Tasks!F283="","",All_Tasks!F283)</f>
        <v/>
      </c>
      <c r="G283" t="str">
        <f>IF(All_Tasks!G283="","",All_Tasks!G283)</f>
        <v/>
      </c>
      <c r="H283" s="231" t="str">
        <f>IF(All_Tasks!H283="","",All_Tasks!H283)</f>
        <v/>
      </c>
      <c r="I283" t="str">
        <f>IF(All_Tasks!I283="","",All_Tasks!I283)</f>
        <v/>
      </c>
      <c r="J283" t="str">
        <f>IF(All_Tasks!J283="","",All_Tasks!J283)</f>
        <v/>
      </c>
      <c r="K283" t="str">
        <f>IF(All_Tasks!K283="","",All_Tasks!K283)</f>
        <v/>
      </c>
      <c r="L283" s="231" t="str">
        <f>IF(All_Tasks!L283="","",All_Tasks!L283)</f>
        <v/>
      </c>
      <c r="M283" t="str">
        <f>IF(All_Tasks!M283="","",All_Tasks!M283)</f>
        <v/>
      </c>
      <c r="N283" t="str">
        <f>IF(All_Tasks!N283="","",All_Tasks!N283)</f>
        <v/>
      </c>
      <c r="O283" t="str">
        <f>IF(All_Tasks!O283="","",All_Tasks!O283)</f>
        <v/>
      </c>
      <c r="P283" s="181">
        <f>IF(All_Tasks!P283="",0,All_Tasks!P283)</f>
        <v>0</v>
      </c>
      <c r="Q283" s="181">
        <f>IF(All_Tasks!Q283="",0,All_Tasks!Q283)</f>
        <v>0</v>
      </c>
      <c r="R283" s="181">
        <f>IF(All_Tasks!R283="",0,All_Tasks!R283)</f>
        <v>0</v>
      </c>
      <c r="S283" s="181" t="str">
        <f>IF(All_Tasks!S283="","",All_Tasks!S283)</f>
        <v/>
      </c>
      <c r="T283" t="str">
        <f>IF(All_Tasks!T283="","",All_Tasks!T283)</f>
        <v/>
      </c>
      <c r="U283" t="str">
        <f>IF(All_Tasks!U283="","",All_Tasks!U283)</f>
        <v/>
      </c>
      <c r="V283">
        <f>IF(A283="",0,IFERROR(MATCH(A283,Scope_Labor_Rates!$A$6:$A$46,0)+5,0))</f>
        <v>0</v>
      </c>
      <c r="W283" s="178">
        <f>IF(V283&gt;0,INDEX(Scope_Labor_Rates!$C$6:$C$46,V283-5),0)</f>
        <v>0</v>
      </c>
      <c r="X283" s="178">
        <f>IF(V283&gt;0,INDEX(Scope_Labor_Rates!$C$6:$C$46,V283-5),0)</f>
        <v>0</v>
      </c>
      <c r="Y283" s="180">
        <f>IF(V283&gt;0,INDEX(Scope_Labor_Rates!$S$6:$S$46,V283-5),0)</f>
        <v>0</v>
      </c>
      <c r="Z283" s="180">
        <f>IF(V283&gt;0,INDEX(Scope_Labor_Rates!$R$6:$R$46,V283-5),1)</f>
        <v>1</v>
      </c>
      <c r="AA283" s="231">
        <f t="shared" si="36"/>
        <v>0</v>
      </c>
      <c r="AB283" t="str">
        <f t="shared" si="37"/>
        <v/>
      </c>
      <c r="AC283" s="178" t="str">
        <f t="shared" si="38"/>
        <v/>
      </c>
      <c r="AD283" s="181">
        <f t="shared" si="39"/>
        <v>0</v>
      </c>
      <c r="AE283" s="178">
        <f>IF(V283&gt;0,P283*INDEX(Scope_Labor_Rates!$E$6:$E$46,V283-5),0)</f>
        <v>0</v>
      </c>
      <c r="AF283" s="181">
        <f>IF(V283&gt;0,AE283*INDEX(Scope_Labor_Rates!$D$6:$D$46,V283-5)*AA283,0)</f>
        <v>0</v>
      </c>
      <c r="AG283" s="178">
        <f>IF(V283&gt;0,P283*INDEX(Scope_Labor_Rates!$G$6:$G$46,V283-5),0)</f>
        <v>0</v>
      </c>
      <c r="AH283" s="181">
        <f>IF(V283&gt;0,AG283*INDEX(Scope_Labor_Rates!$F$6:$F$46,V283-5)*AA283,0)</f>
        <v>0</v>
      </c>
      <c r="AI283" s="178">
        <f>IF(V283&gt;0,P283*INDEX(Scope_Labor_Rates!$I$6:$I$46,V283-5),0)</f>
        <v>0</v>
      </c>
      <c r="AJ283" s="181">
        <f>IF(V283&gt;0,AI283*INDEX(Scope_Labor_Rates!$H$6:$H$46,V283-5)*AA283,0)</f>
        <v>0</v>
      </c>
      <c r="AK283" s="178">
        <f>IF(V283&gt;0,P283*INDEX(Scope_Labor_Rates!$K$6:$K$46,V283-5),0)</f>
        <v>0</v>
      </c>
      <c r="AL283" s="181">
        <f>IF(V283&gt;0,AK283*INDEX(Scope_Labor_Rates!$J$6:$J$46,V283-5)*AA283,0)</f>
        <v>0</v>
      </c>
      <c r="AM283" s="178">
        <f>IF(V283&gt;0,P283*INDEX(Scope_Labor_Rates!$M$6:$M$46,V283-5),0)</f>
        <v>0</v>
      </c>
      <c r="AN283" s="178">
        <f>IF(V283&gt;0,AM283*INDEX(Scope_Labor_Rates!$L$6:$L$46,V283-5)*AA283,0)</f>
        <v>0</v>
      </c>
      <c r="AO283" s="178">
        <f>IF(V283&gt;0,P283*INDEX(Scope_Labor_Rates!$O$6:$O$46,V283-5)*AA283,0)</f>
        <v>0</v>
      </c>
      <c r="AP283" s="181">
        <f>IF(V283&gt;0,P283*INDEX(Scope_Labor_Rates!$Q$6:$Q$46,V283-5)*AA283,0)</f>
        <v>0</v>
      </c>
      <c r="AQ283" s="178">
        <f t="shared" si="40"/>
        <v>0</v>
      </c>
      <c r="AR283" s="178">
        <f t="shared" si="41"/>
        <v>0</v>
      </c>
      <c r="AS283" s="178">
        <f t="shared" si="42"/>
        <v>0</v>
      </c>
      <c r="AT283" s="178">
        <f t="shared" si="43"/>
        <v>0</v>
      </c>
      <c r="AU283">
        <f t="shared" si="44"/>
        <v>0</v>
      </c>
    </row>
    <row r="284" spans="1:47">
      <c r="A284" t="str">
        <f>IF(All_Tasks!A284="","",All_Tasks!A284)</f>
        <v/>
      </c>
      <c r="B284" t="str">
        <f>IF(All_Tasks!B284="","",All_Tasks!B284)</f>
        <v/>
      </c>
      <c r="C284" t="str">
        <f>IF(All_Tasks!C284="","",All_Tasks!C284)</f>
        <v/>
      </c>
      <c r="D284" t="str">
        <f>IF(All_Tasks!D284="","",All_Tasks!D284)</f>
        <v/>
      </c>
      <c r="E284" t="str">
        <f>IF(All_Tasks!V284&lt;&gt;"",All_Tasks!V284,IF(All_Tasks!E284&lt;&gt;"",All_Tasks!E284,""))</f>
        <v/>
      </c>
      <c r="F284" t="str">
        <f>IF(All_Tasks!F284="","",All_Tasks!F284)</f>
        <v/>
      </c>
      <c r="G284" t="str">
        <f>IF(All_Tasks!G284="","",All_Tasks!G284)</f>
        <v/>
      </c>
      <c r="H284" s="231" t="str">
        <f>IF(All_Tasks!H284="","",All_Tasks!H284)</f>
        <v/>
      </c>
      <c r="I284" t="str">
        <f>IF(All_Tasks!I284="","",All_Tasks!I284)</f>
        <v/>
      </c>
      <c r="J284" t="str">
        <f>IF(All_Tasks!J284="","",All_Tasks!J284)</f>
        <v/>
      </c>
      <c r="K284" t="str">
        <f>IF(All_Tasks!K284="","",All_Tasks!K284)</f>
        <v/>
      </c>
      <c r="L284" s="231" t="str">
        <f>IF(All_Tasks!L284="","",All_Tasks!L284)</f>
        <v/>
      </c>
      <c r="M284" t="str">
        <f>IF(All_Tasks!M284="","",All_Tasks!M284)</f>
        <v/>
      </c>
      <c r="N284" t="str">
        <f>IF(All_Tasks!N284="","",All_Tasks!N284)</f>
        <v/>
      </c>
      <c r="O284" t="str">
        <f>IF(All_Tasks!O284="","",All_Tasks!O284)</f>
        <v/>
      </c>
      <c r="P284" s="181">
        <f>IF(All_Tasks!P284="",0,All_Tasks!P284)</f>
        <v>0</v>
      </c>
      <c r="Q284" s="181">
        <f>IF(All_Tasks!Q284="",0,All_Tasks!Q284)</f>
        <v>0</v>
      </c>
      <c r="R284" s="181">
        <f>IF(All_Tasks!R284="",0,All_Tasks!R284)</f>
        <v>0</v>
      </c>
      <c r="S284" s="181" t="str">
        <f>IF(All_Tasks!S284="","",All_Tasks!S284)</f>
        <v/>
      </c>
      <c r="T284" t="str">
        <f>IF(All_Tasks!T284="","",All_Tasks!T284)</f>
        <v/>
      </c>
      <c r="U284" t="str">
        <f>IF(All_Tasks!U284="","",All_Tasks!U284)</f>
        <v/>
      </c>
      <c r="V284">
        <f>IF(A284="",0,IFERROR(MATCH(A284,Scope_Labor_Rates!$A$6:$A$46,0)+5,0))</f>
        <v>0</v>
      </c>
      <c r="W284" s="178">
        <f>IF(V284&gt;0,INDEX(Scope_Labor_Rates!$C$6:$C$46,V284-5),0)</f>
        <v>0</v>
      </c>
      <c r="X284" s="178">
        <f>IF(V284&gt;0,INDEX(Scope_Labor_Rates!$C$6:$C$46,V284-5),0)</f>
        <v>0</v>
      </c>
      <c r="Y284" s="180">
        <f>IF(V284&gt;0,INDEX(Scope_Labor_Rates!$S$6:$S$46,V284-5),0)</f>
        <v>0</v>
      </c>
      <c r="Z284" s="180">
        <f>IF(V284&gt;0,INDEX(Scope_Labor_Rates!$R$6:$R$46,V284-5),1)</f>
        <v>1</v>
      </c>
      <c r="AA284" s="231">
        <f t="shared" si="36"/>
        <v>0</v>
      </c>
      <c r="AB284" t="str">
        <f t="shared" si="37"/>
        <v/>
      </c>
      <c r="AC284" s="178" t="str">
        <f t="shared" si="38"/>
        <v/>
      </c>
      <c r="AD284" s="181">
        <f t="shared" si="39"/>
        <v>0</v>
      </c>
      <c r="AE284" s="178">
        <f>IF(V284&gt;0,P284*INDEX(Scope_Labor_Rates!$E$6:$E$46,V284-5),0)</f>
        <v>0</v>
      </c>
      <c r="AF284" s="181">
        <f>IF(V284&gt;0,AE284*INDEX(Scope_Labor_Rates!$D$6:$D$46,V284-5)*AA284,0)</f>
        <v>0</v>
      </c>
      <c r="AG284" s="178">
        <f>IF(V284&gt;0,P284*INDEX(Scope_Labor_Rates!$G$6:$G$46,V284-5),0)</f>
        <v>0</v>
      </c>
      <c r="AH284" s="181">
        <f>IF(V284&gt;0,AG284*INDEX(Scope_Labor_Rates!$F$6:$F$46,V284-5)*AA284,0)</f>
        <v>0</v>
      </c>
      <c r="AI284" s="178">
        <f>IF(V284&gt;0,P284*INDEX(Scope_Labor_Rates!$I$6:$I$46,V284-5),0)</f>
        <v>0</v>
      </c>
      <c r="AJ284" s="181">
        <f>IF(V284&gt;0,AI284*INDEX(Scope_Labor_Rates!$H$6:$H$46,V284-5)*AA284,0)</f>
        <v>0</v>
      </c>
      <c r="AK284" s="178">
        <f>IF(V284&gt;0,P284*INDEX(Scope_Labor_Rates!$K$6:$K$46,V284-5),0)</f>
        <v>0</v>
      </c>
      <c r="AL284" s="181">
        <f>IF(V284&gt;0,AK284*INDEX(Scope_Labor_Rates!$J$6:$J$46,V284-5)*AA284,0)</f>
        <v>0</v>
      </c>
      <c r="AM284" s="178">
        <f>IF(V284&gt;0,P284*INDEX(Scope_Labor_Rates!$M$6:$M$46,V284-5),0)</f>
        <v>0</v>
      </c>
      <c r="AN284" s="178">
        <f>IF(V284&gt;0,AM284*INDEX(Scope_Labor_Rates!$L$6:$L$46,V284-5)*AA284,0)</f>
        <v>0</v>
      </c>
      <c r="AO284" s="178">
        <f>IF(V284&gt;0,P284*INDEX(Scope_Labor_Rates!$O$6:$O$46,V284-5)*AA284,0)</f>
        <v>0</v>
      </c>
      <c r="AP284" s="181">
        <f>IF(V284&gt;0,P284*INDEX(Scope_Labor_Rates!$Q$6:$Q$46,V284-5)*AA284,0)</f>
        <v>0</v>
      </c>
      <c r="AQ284" s="178">
        <f t="shared" si="40"/>
        <v>0</v>
      </c>
      <c r="AR284" s="178">
        <f t="shared" si="41"/>
        <v>0</v>
      </c>
      <c r="AS284" s="178">
        <f t="shared" si="42"/>
        <v>0</v>
      </c>
      <c r="AT284" s="178">
        <f t="shared" si="43"/>
        <v>0</v>
      </c>
      <c r="AU284">
        <f t="shared" si="44"/>
        <v>0</v>
      </c>
    </row>
    <row r="285" spans="1:47">
      <c r="A285" t="str">
        <f>IF(All_Tasks!A285="","",All_Tasks!A285)</f>
        <v/>
      </c>
      <c r="B285" t="str">
        <f>IF(All_Tasks!B285="","",All_Tasks!B285)</f>
        <v/>
      </c>
      <c r="C285" t="str">
        <f>IF(All_Tasks!C285="","",All_Tasks!C285)</f>
        <v/>
      </c>
      <c r="D285" t="str">
        <f>IF(All_Tasks!D285="","",All_Tasks!D285)</f>
        <v/>
      </c>
      <c r="E285" t="str">
        <f>IF(All_Tasks!V285&lt;&gt;"",All_Tasks!V285,IF(All_Tasks!E285&lt;&gt;"",All_Tasks!E285,""))</f>
        <v/>
      </c>
      <c r="F285" t="str">
        <f>IF(All_Tasks!F285="","",All_Tasks!F285)</f>
        <v/>
      </c>
      <c r="G285" t="str">
        <f>IF(All_Tasks!G285="","",All_Tasks!G285)</f>
        <v/>
      </c>
      <c r="H285" s="231" t="str">
        <f>IF(All_Tasks!H285="","",All_Tasks!H285)</f>
        <v/>
      </c>
      <c r="I285" t="str">
        <f>IF(All_Tasks!I285="","",All_Tasks!I285)</f>
        <v/>
      </c>
      <c r="J285" t="str">
        <f>IF(All_Tasks!J285="","",All_Tasks!J285)</f>
        <v/>
      </c>
      <c r="K285" t="str">
        <f>IF(All_Tasks!K285="","",All_Tasks!K285)</f>
        <v/>
      </c>
      <c r="L285" s="231" t="str">
        <f>IF(All_Tasks!L285="","",All_Tasks!L285)</f>
        <v/>
      </c>
      <c r="M285" t="str">
        <f>IF(All_Tasks!M285="","",All_Tasks!M285)</f>
        <v/>
      </c>
      <c r="N285" t="str">
        <f>IF(All_Tasks!N285="","",All_Tasks!N285)</f>
        <v/>
      </c>
      <c r="O285" t="str">
        <f>IF(All_Tasks!O285="","",All_Tasks!O285)</f>
        <v/>
      </c>
      <c r="P285" s="181">
        <f>IF(All_Tasks!P285="",0,All_Tasks!P285)</f>
        <v>0</v>
      </c>
      <c r="Q285" s="181">
        <f>IF(All_Tasks!Q285="",0,All_Tasks!Q285)</f>
        <v>0</v>
      </c>
      <c r="R285" s="181">
        <f>IF(All_Tasks!R285="",0,All_Tasks!R285)</f>
        <v>0</v>
      </c>
      <c r="S285" s="181" t="str">
        <f>IF(All_Tasks!S285="","",All_Tasks!S285)</f>
        <v/>
      </c>
      <c r="T285" t="str">
        <f>IF(All_Tasks!T285="","",All_Tasks!T285)</f>
        <v/>
      </c>
      <c r="U285" t="str">
        <f>IF(All_Tasks!U285="","",All_Tasks!U285)</f>
        <v/>
      </c>
      <c r="V285">
        <f>IF(A285="",0,IFERROR(MATCH(A285,Scope_Labor_Rates!$A$6:$A$46,0)+5,0))</f>
        <v>0</v>
      </c>
      <c r="W285" s="178">
        <f>IF(V285&gt;0,INDEX(Scope_Labor_Rates!$C$6:$C$46,V285-5),0)</f>
        <v>0</v>
      </c>
      <c r="X285" s="178">
        <f>IF(V285&gt;0,INDEX(Scope_Labor_Rates!$C$6:$C$46,V285-5),0)</f>
        <v>0</v>
      </c>
      <c r="Y285" s="180">
        <f>IF(V285&gt;0,INDEX(Scope_Labor_Rates!$S$6:$S$46,V285-5),0)</f>
        <v>0</v>
      </c>
      <c r="Z285" s="180">
        <f>IF(V285&gt;0,INDEX(Scope_Labor_Rates!$R$6:$R$46,V285-5),1)</f>
        <v>1</v>
      </c>
      <c r="AA285" s="231">
        <f t="shared" si="36"/>
        <v>0</v>
      </c>
      <c r="AB285" t="str">
        <f t="shared" si="37"/>
        <v/>
      </c>
      <c r="AC285" s="178" t="str">
        <f t="shared" si="38"/>
        <v/>
      </c>
      <c r="AD285" s="181">
        <f t="shared" si="39"/>
        <v>0</v>
      </c>
      <c r="AE285" s="178">
        <f>IF(V285&gt;0,P285*INDEX(Scope_Labor_Rates!$E$6:$E$46,V285-5),0)</f>
        <v>0</v>
      </c>
      <c r="AF285" s="181">
        <f>IF(V285&gt;0,AE285*INDEX(Scope_Labor_Rates!$D$6:$D$46,V285-5)*AA285,0)</f>
        <v>0</v>
      </c>
      <c r="AG285" s="178">
        <f>IF(V285&gt;0,P285*INDEX(Scope_Labor_Rates!$G$6:$G$46,V285-5),0)</f>
        <v>0</v>
      </c>
      <c r="AH285" s="181">
        <f>IF(V285&gt;0,AG285*INDEX(Scope_Labor_Rates!$F$6:$F$46,V285-5)*AA285,0)</f>
        <v>0</v>
      </c>
      <c r="AI285" s="178">
        <f>IF(V285&gt;0,P285*INDEX(Scope_Labor_Rates!$I$6:$I$46,V285-5),0)</f>
        <v>0</v>
      </c>
      <c r="AJ285" s="181">
        <f>IF(V285&gt;0,AI285*INDEX(Scope_Labor_Rates!$H$6:$H$46,V285-5)*AA285,0)</f>
        <v>0</v>
      </c>
      <c r="AK285" s="178">
        <f>IF(V285&gt;0,P285*INDEX(Scope_Labor_Rates!$K$6:$K$46,V285-5),0)</f>
        <v>0</v>
      </c>
      <c r="AL285" s="181">
        <f>IF(V285&gt;0,AK285*INDEX(Scope_Labor_Rates!$J$6:$J$46,V285-5)*AA285,0)</f>
        <v>0</v>
      </c>
      <c r="AM285" s="178">
        <f>IF(V285&gt;0,P285*INDEX(Scope_Labor_Rates!$M$6:$M$46,V285-5),0)</f>
        <v>0</v>
      </c>
      <c r="AN285" s="178">
        <f>IF(V285&gt;0,AM285*INDEX(Scope_Labor_Rates!$L$6:$L$46,V285-5)*AA285,0)</f>
        <v>0</v>
      </c>
      <c r="AO285" s="178">
        <f>IF(V285&gt;0,P285*INDEX(Scope_Labor_Rates!$O$6:$O$46,V285-5)*AA285,0)</f>
        <v>0</v>
      </c>
      <c r="AP285" s="181">
        <f>IF(V285&gt;0,P285*INDEX(Scope_Labor_Rates!$Q$6:$Q$46,V285-5)*AA285,0)</f>
        <v>0</v>
      </c>
      <c r="AQ285" s="178">
        <f t="shared" si="40"/>
        <v>0</v>
      </c>
      <c r="AR285" s="178">
        <f t="shared" si="41"/>
        <v>0</v>
      </c>
      <c r="AS285" s="178">
        <f t="shared" si="42"/>
        <v>0</v>
      </c>
      <c r="AT285" s="178">
        <f t="shared" si="43"/>
        <v>0</v>
      </c>
      <c r="AU285">
        <f t="shared" si="44"/>
        <v>0</v>
      </c>
    </row>
    <row r="286" spans="1:47">
      <c r="A286" t="str">
        <f>IF(All_Tasks!A286="","",All_Tasks!A286)</f>
        <v/>
      </c>
      <c r="B286" t="str">
        <f>IF(All_Tasks!B286="","",All_Tasks!B286)</f>
        <v/>
      </c>
      <c r="C286" t="str">
        <f>IF(All_Tasks!C286="","",All_Tasks!C286)</f>
        <v/>
      </c>
      <c r="D286" t="str">
        <f>IF(All_Tasks!D286="","",All_Tasks!D286)</f>
        <v/>
      </c>
      <c r="E286" t="str">
        <f>IF(All_Tasks!V286&lt;&gt;"",All_Tasks!V286,IF(All_Tasks!E286&lt;&gt;"",All_Tasks!E286,""))</f>
        <v/>
      </c>
      <c r="F286" t="str">
        <f>IF(All_Tasks!F286="","",All_Tasks!F286)</f>
        <v/>
      </c>
      <c r="G286" t="str">
        <f>IF(All_Tasks!G286="","",All_Tasks!G286)</f>
        <v/>
      </c>
      <c r="H286" s="231" t="str">
        <f>IF(All_Tasks!H286="","",All_Tasks!H286)</f>
        <v/>
      </c>
      <c r="I286" t="str">
        <f>IF(All_Tasks!I286="","",All_Tasks!I286)</f>
        <v/>
      </c>
      <c r="J286" t="str">
        <f>IF(All_Tasks!J286="","",All_Tasks!J286)</f>
        <v/>
      </c>
      <c r="K286" t="str">
        <f>IF(All_Tasks!K286="","",All_Tasks!K286)</f>
        <v/>
      </c>
      <c r="L286" s="231" t="str">
        <f>IF(All_Tasks!L286="","",All_Tasks!L286)</f>
        <v/>
      </c>
      <c r="M286" t="str">
        <f>IF(All_Tasks!M286="","",All_Tasks!M286)</f>
        <v/>
      </c>
      <c r="N286" t="str">
        <f>IF(All_Tasks!N286="","",All_Tasks!N286)</f>
        <v/>
      </c>
      <c r="O286" t="str">
        <f>IF(All_Tasks!O286="","",All_Tasks!O286)</f>
        <v/>
      </c>
      <c r="P286" s="181">
        <f>IF(All_Tasks!P286="",0,All_Tasks!P286)</f>
        <v>0</v>
      </c>
      <c r="Q286" s="181">
        <f>IF(All_Tasks!Q286="",0,All_Tasks!Q286)</f>
        <v>0</v>
      </c>
      <c r="R286" s="181">
        <f>IF(All_Tasks!R286="",0,All_Tasks!R286)</f>
        <v>0</v>
      </c>
      <c r="S286" s="181" t="str">
        <f>IF(All_Tasks!S286="","",All_Tasks!S286)</f>
        <v/>
      </c>
      <c r="T286" t="str">
        <f>IF(All_Tasks!T286="","",All_Tasks!T286)</f>
        <v/>
      </c>
      <c r="U286" t="str">
        <f>IF(All_Tasks!U286="","",All_Tasks!U286)</f>
        <v/>
      </c>
      <c r="V286">
        <f>IF(A286="",0,IFERROR(MATCH(A286,Scope_Labor_Rates!$A$6:$A$46,0)+5,0))</f>
        <v>0</v>
      </c>
      <c r="W286" s="178">
        <f>IF(V286&gt;0,INDEX(Scope_Labor_Rates!$C$6:$C$46,V286-5),0)</f>
        <v>0</v>
      </c>
      <c r="X286" s="178">
        <f>IF(V286&gt;0,INDEX(Scope_Labor_Rates!$C$6:$C$46,V286-5),0)</f>
        <v>0</v>
      </c>
      <c r="Y286" s="180">
        <f>IF(V286&gt;0,INDEX(Scope_Labor_Rates!$S$6:$S$46,V286-5),0)</f>
        <v>0</v>
      </c>
      <c r="Z286" s="180">
        <f>IF(V286&gt;0,INDEX(Scope_Labor_Rates!$R$6:$R$46,V286-5),1)</f>
        <v>1</v>
      </c>
      <c r="AA286" s="231">
        <f t="shared" si="36"/>
        <v>0</v>
      </c>
      <c r="AB286" t="str">
        <f t="shared" si="37"/>
        <v/>
      </c>
      <c r="AC286" s="178" t="str">
        <f t="shared" si="38"/>
        <v/>
      </c>
      <c r="AD286" s="181">
        <f t="shared" si="39"/>
        <v>0</v>
      </c>
      <c r="AE286" s="178">
        <f>IF(V286&gt;0,P286*INDEX(Scope_Labor_Rates!$E$6:$E$46,V286-5),0)</f>
        <v>0</v>
      </c>
      <c r="AF286" s="181">
        <f>IF(V286&gt;0,AE286*INDEX(Scope_Labor_Rates!$D$6:$D$46,V286-5)*AA286,0)</f>
        <v>0</v>
      </c>
      <c r="AG286" s="178">
        <f>IF(V286&gt;0,P286*INDEX(Scope_Labor_Rates!$G$6:$G$46,V286-5),0)</f>
        <v>0</v>
      </c>
      <c r="AH286" s="181">
        <f>IF(V286&gt;0,AG286*INDEX(Scope_Labor_Rates!$F$6:$F$46,V286-5)*AA286,0)</f>
        <v>0</v>
      </c>
      <c r="AI286" s="178">
        <f>IF(V286&gt;0,P286*INDEX(Scope_Labor_Rates!$I$6:$I$46,V286-5),0)</f>
        <v>0</v>
      </c>
      <c r="AJ286" s="181">
        <f>IF(V286&gt;0,AI286*INDEX(Scope_Labor_Rates!$H$6:$H$46,V286-5)*AA286,0)</f>
        <v>0</v>
      </c>
      <c r="AK286" s="178">
        <f>IF(V286&gt;0,P286*INDEX(Scope_Labor_Rates!$K$6:$K$46,V286-5),0)</f>
        <v>0</v>
      </c>
      <c r="AL286" s="181">
        <f>IF(V286&gt;0,AK286*INDEX(Scope_Labor_Rates!$J$6:$J$46,V286-5)*AA286,0)</f>
        <v>0</v>
      </c>
      <c r="AM286" s="178">
        <f>IF(V286&gt;0,P286*INDEX(Scope_Labor_Rates!$M$6:$M$46,V286-5),0)</f>
        <v>0</v>
      </c>
      <c r="AN286" s="178">
        <f>IF(V286&gt;0,AM286*INDEX(Scope_Labor_Rates!$L$6:$L$46,V286-5)*AA286,0)</f>
        <v>0</v>
      </c>
      <c r="AO286" s="178">
        <f>IF(V286&gt;0,P286*INDEX(Scope_Labor_Rates!$O$6:$O$46,V286-5)*AA286,0)</f>
        <v>0</v>
      </c>
      <c r="AP286" s="181">
        <f>IF(V286&gt;0,P286*INDEX(Scope_Labor_Rates!$Q$6:$Q$46,V286-5)*AA286,0)</f>
        <v>0</v>
      </c>
      <c r="AQ286" s="178">
        <f t="shared" si="40"/>
        <v>0</v>
      </c>
      <c r="AR286" s="178">
        <f t="shared" si="41"/>
        <v>0</v>
      </c>
      <c r="AS286" s="178">
        <f t="shared" si="42"/>
        <v>0</v>
      </c>
      <c r="AT286" s="178">
        <f t="shared" si="43"/>
        <v>0</v>
      </c>
      <c r="AU286">
        <f t="shared" si="44"/>
        <v>0</v>
      </c>
    </row>
    <row r="287" spans="1:47">
      <c r="A287" t="str">
        <f>IF(All_Tasks!A287="","",All_Tasks!A287)</f>
        <v/>
      </c>
      <c r="B287" t="str">
        <f>IF(All_Tasks!B287="","",All_Tasks!B287)</f>
        <v/>
      </c>
      <c r="C287" t="str">
        <f>IF(All_Tasks!C287="","",All_Tasks!C287)</f>
        <v/>
      </c>
      <c r="D287" t="str">
        <f>IF(All_Tasks!D287="","",All_Tasks!D287)</f>
        <v/>
      </c>
      <c r="E287" t="str">
        <f>IF(All_Tasks!V287&lt;&gt;"",All_Tasks!V287,IF(All_Tasks!E287&lt;&gt;"",All_Tasks!E287,""))</f>
        <v/>
      </c>
      <c r="F287" t="str">
        <f>IF(All_Tasks!F287="","",All_Tasks!F287)</f>
        <v/>
      </c>
      <c r="G287" t="str">
        <f>IF(All_Tasks!G287="","",All_Tasks!G287)</f>
        <v/>
      </c>
      <c r="H287" s="231" t="str">
        <f>IF(All_Tasks!H287="","",All_Tasks!H287)</f>
        <v/>
      </c>
      <c r="I287" t="str">
        <f>IF(All_Tasks!I287="","",All_Tasks!I287)</f>
        <v/>
      </c>
      <c r="J287" t="str">
        <f>IF(All_Tasks!J287="","",All_Tasks!J287)</f>
        <v/>
      </c>
      <c r="K287" t="str">
        <f>IF(All_Tasks!K287="","",All_Tasks!K287)</f>
        <v/>
      </c>
      <c r="L287" s="231" t="str">
        <f>IF(All_Tasks!L287="","",All_Tasks!L287)</f>
        <v/>
      </c>
      <c r="M287" t="str">
        <f>IF(All_Tasks!M287="","",All_Tasks!M287)</f>
        <v/>
      </c>
      <c r="N287" t="str">
        <f>IF(All_Tasks!N287="","",All_Tasks!N287)</f>
        <v/>
      </c>
      <c r="O287" t="str">
        <f>IF(All_Tasks!O287="","",All_Tasks!O287)</f>
        <v/>
      </c>
      <c r="P287" s="181">
        <f>IF(All_Tasks!P287="",0,All_Tasks!P287)</f>
        <v>0</v>
      </c>
      <c r="Q287" s="181">
        <f>IF(All_Tasks!Q287="",0,All_Tasks!Q287)</f>
        <v>0</v>
      </c>
      <c r="R287" s="181">
        <f>IF(All_Tasks!R287="",0,All_Tasks!R287)</f>
        <v>0</v>
      </c>
      <c r="S287" s="181" t="str">
        <f>IF(All_Tasks!S287="","",All_Tasks!S287)</f>
        <v/>
      </c>
      <c r="T287" t="str">
        <f>IF(All_Tasks!T287="","",All_Tasks!T287)</f>
        <v/>
      </c>
      <c r="U287" t="str">
        <f>IF(All_Tasks!U287="","",All_Tasks!U287)</f>
        <v/>
      </c>
      <c r="V287">
        <f>IF(A287="",0,IFERROR(MATCH(A287,Scope_Labor_Rates!$A$6:$A$46,0)+5,0))</f>
        <v>0</v>
      </c>
      <c r="W287" s="178">
        <f>IF(V287&gt;0,INDEX(Scope_Labor_Rates!$C$6:$C$46,V287-5),0)</f>
        <v>0</v>
      </c>
      <c r="X287" s="178">
        <f>IF(V287&gt;0,INDEX(Scope_Labor_Rates!$C$6:$C$46,V287-5),0)</f>
        <v>0</v>
      </c>
      <c r="Y287" s="180">
        <f>IF(V287&gt;0,INDEX(Scope_Labor_Rates!$S$6:$S$46,V287-5),0)</f>
        <v>0</v>
      </c>
      <c r="Z287" s="180">
        <f>IF(V287&gt;0,INDEX(Scope_Labor_Rates!$R$6:$R$46,V287-5),1)</f>
        <v>1</v>
      </c>
      <c r="AA287" s="231">
        <f t="shared" si="36"/>
        <v>0</v>
      </c>
      <c r="AB287" t="str">
        <f t="shared" si="37"/>
        <v/>
      </c>
      <c r="AC287" s="178" t="str">
        <f t="shared" si="38"/>
        <v/>
      </c>
      <c r="AD287" s="181">
        <f t="shared" si="39"/>
        <v>0</v>
      </c>
      <c r="AE287" s="178">
        <f>IF(V287&gt;0,P287*INDEX(Scope_Labor_Rates!$E$6:$E$46,V287-5),0)</f>
        <v>0</v>
      </c>
      <c r="AF287" s="181">
        <f>IF(V287&gt;0,AE287*INDEX(Scope_Labor_Rates!$D$6:$D$46,V287-5)*AA287,0)</f>
        <v>0</v>
      </c>
      <c r="AG287" s="178">
        <f>IF(V287&gt;0,P287*INDEX(Scope_Labor_Rates!$G$6:$G$46,V287-5),0)</f>
        <v>0</v>
      </c>
      <c r="AH287" s="181">
        <f>IF(V287&gt;0,AG287*INDEX(Scope_Labor_Rates!$F$6:$F$46,V287-5)*AA287,0)</f>
        <v>0</v>
      </c>
      <c r="AI287" s="178">
        <f>IF(V287&gt;0,P287*INDEX(Scope_Labor_Rates!$I$6:$I$46,V287-5),0)</f>
        <v>0</v>
      </c>
      <c r="AJ287" s="181">
        <f>IF(V287&gt;0,AI287*INDEX(Scope_Labor_Rates!$H$6:$H$46,V287-5)*AA287,0)</f>
        <v>0</v>
      </c>
      <c r="AK287" s="178">
        <f>IF(V287&gt;0,P287*INDEX(Scope_Labor_Rates!$K$6:$K$46,V287-5),0)</f>
        <v>0</v>
      </c>
      <c r="AL287" s="181">
        <f>IF(V287&gt;0,AK287*INDEX(Scope_Labor_Rates!$J$6:$J$46,V287-5)*AA287,0)</f>
        <v>0</v>
      </c>
      <c r="AM287" s="178">
        <f>IF(V287&gt;0,P287*INDEX(Scope_Labor_Rates!$M$6:$M$46,V287-5),0)</f>
        <v>0</v>
      </c>
      <c r="AN287" s="178">
        <f>IF(V287&gt;0,AM287*INDEX(Scope_Labor_Rates!$L$6:$L$46,V287-5)*AA287,0)</f>
        <v>0</v>
      </c>
      <c r="AO287" s="178">
        <f>IF(V287&gt;0,P287*INDEX(Scope_Labor_Rates!$O$6:$O$46,V287-5)*AA287,0)</f>
        <v>0</v>
      </c>
      <c r="AP287" s="181">
        <f>IF(V287&gt;0,P287*INDEX(Scope_Labor_Rates!$Q$6:$Q$46,V287-5)*AA287,0)</f>
        <v>0</v>
      </c>
      <c r="AQ287" s="178">
        <f t="shared" si="40"/>
        <v>0</v>
      </c>
      <c r="AR287" s="178">
        <f t="shared" si="41"/>
        <v>0</v>
      </c>
      <c r="AS287" s="178">
        <f t="shared" si="42"/>
        <v>0</v>
      </c>
      <c r="AT287" s="178">
        <f t="shared" si="43"/>
        <v>0</v>
      </c>
      <c r="AU287">
        <f t="shared" si="44"/>
        <v>0</v>
      </c>
    </row>
    <row r="288" spans="1:47">
      <c r="A288" t="str">
        <f>IF(All_Tasks!A288="","",All_Tasks!A288)</f>
        <v/>
      </c>
      <c r="B288" t="str">
        <f>IF(All_Tasks!B288="","",All_Tasks!B288)</f>
        <v/>
      </c>
      <c r="C288" t="str">
        <f>IF(All_Tasks!C288="","",All_Tasks!C288)</f>
        <v/>
      </c>
      <c r="D288" t="str">
        <f>IF(All_Tasks!D288="","",All_Tasks!D288)</f>
        <v/>
      </c>
      <c r="E288" t="str">
        <f>IF(All_Tasks!V288&lt;&gt;"",All_Tasks!V288,IF(All_Tasks!E288&lt;&gt;"",All_Tasks!E288,""))</f>
        <v/>
      </c>
      <c r="F288" t="str">
        <f>IF(All_Tasks!F288="","",All_Tasks!F288)</f>
        <v/>
      </c>
      <c r="G288" t="str">
        <f>IF(All_Tasks!G288="","",All_Tasks!G288)</f>
        <v/>
      </c>
      <c r="H288" s="231" t="str">
        <f>IF(All_Tasks!H288="","",All_Tasks!H288)</f>
        <v/>
      </c>
      <c r="I288" t="str">
        <f>IF(All_Tasks!I288="","",All_Tasks!I288)</f>
        <v/>
      </c>
      <c r="J288" t="str">
        <f>IF(All_Tasks!J288="","",All_Tasks!J288)</f>
        <v/>
      </c>
      <c r="K288" t="str">
        <f>IF(All_Tasks!K288="","",All_Tasks!K288)</f>
        <v/>
      </c>
      <c r="L288" s="231" t="str">
        <f>IF(All_Tasks!L288="","",All_Tasks!L288)</f>
        <v/>
      </c>
      <c r="M288" t="str">
        <f>IF(All_Tasks!M288="","",All_Tasks!M288)</f>
        <v/>
      </c>
      <c r="N288" t="str">
        <f>IF(All_Tasks!N288="","",All_Tasks!N288)</f>
        <v/>
      </c>
      <c r="O288" t="str">
        <f>IF(All_Tasks!O288="","",All_Tasks!O288)</f>
        <v/>
      </c>
      <c r="P288" s="181">
        <f>IF(All_Tasks!P288="",0,All_Tasks!P288)</f>
        <v>0</v>
      </c>
      <c r="Q288" s="181">
        <f>IF(All_Tasks!Q288="",0,All_Tasks!Q288)</f>
        <v>0</v>
      </c>
      <c r="R288" s="181">
        <f>IF(All_Tasks!R288="",0,All_Tasks!R288)</f>
        <v>0</v>
      </c>
      <c r="S288" s="181" t="str">
        <f>IF(All_Tasks!S288="","",All_Tasks!S288)</f>
        <v/>
      </c>
      <c r="T288" t="str">
        <f>IF(All_Tasks!T288="","",All_Tasks!T288)</f>
        <v/>
      </c>
      <c r="U288" t="str">
        <f>IF(All_Tasks!U288="","",All_Tasks!U288)</f>
        <v/>
      </c>
      <c r="V288">
        <f>IF(A288="",0,IFERROR(MATCH(A288,Scope_Labor_Rates!$A$6:$A$46,0)+5,0))</f>
        <v>0</v>
      </c>
      <c r="W288" s="178">
        <f>IF(V288&gt;0,INDEX(Scope_Labor_Rates!$C$6:$C$46,V288-5),0)</f>
        <v>0</v>
      </c>
      <c r="X288" s="178">
        <f>IF(V288&gt;0,INDEX(Scope_Labor_Rates!$C$6:$C$46,V288-5),0)</f>
        <v>0</v>
      </c>
      <c r="Y288" s="180">
        <f>IF(V288&gt;0,INDEX(Scope_Labor_Rates!$S$6:$S$46,V288-5),0)</f>
        <v>0</v>
      </c>
      <c r="Z288" s="180">
        <f>IF(V288&gt;0,INDEX(Scope_Labor_Rates!$R$6:$R$46,V288-5),1)</f>
        <v>1</v>
      </c>
      <c r="AA288" s="231">
        <f t="shared" si="36"/>
        <v>0</v>
      </c>
      <c r="AB288" t="str">
        <f t="shared" si="37"/>
        <v/>
      </c>
      <c r="AC288" s="178" t="str">
        <f t="shared" si="38"/>
        <v/>
      </c>
      <c r="AD288" s="181">
        <f t="shared" si="39"/>
        <v>0</v>
      </c>
      <c r="AE288" s="178">
        <f>IF(V288&gt;0,P288*INDEX(Scope_Labor_Rates!$E$6:$E$46,V288-5),0)</f>
        <v>0</v>
      </c>
      <c r="AF288" s="181">
        <f>IF(V288&gt;0,AE288*INDEX(Scope_Labor_Rates!$D$6:$D$46,V288-5)*AA288,0)</f>
        <v>0</v>
      </c>
      <c r="AG288" s="178">
        <f>IF(V288&gt;0,P288*INDEX(Scope_Labor_Rates!$G$6:$G$46,V288-5),0)</f>
        <v>0</v>
      </c>
      <c r="AH288" s="181">
        <f>IF(V288&gt;0,AG288*INDEX(Scope_Labor_Rates!$F$6:$F$46,V288-5)*AA288,0)</f>
        <v>0</v>
      </c>
      <c r="AI288" s="178">
        <f>IF(V288&gt;0,P288*INDEX(Scope_Labor_Rates!$I$6:$I$46,V288-5),0)</f>
        <v>0</v>
      </c>
      <c r="AJ288" s="181">
        <f>IF(V288&gt;0,AI288*INDEX(Scope_Labor_Rates!$H$6:$H$46,V288-5)*AA288,0)</f>
        <v>0</v>
      </c>
      <c r="AK288" s="178">
        <f>IF(V288&gt;0,P288*INDEX(Scope_Labor_Rates!$K$6:$K$46,V288-5),0)</f>
        <v>0</v>
      </c>
      <c r="AL288" s="181">
        <f>IF(V288&gt;0,AK288*INDEX(Scope_Labor_Rates!$J$6:$J$46,V288-5)*AA288,0)</f>
        <v>0</v>
      </c>
      <c r="AM288" s="178">
        <f>IF(V288&gt;0,P288*INDEX(Scope_Labor_Rates!$M$6:$M$46,V288-5),0)</f>
        <v>0</v>
      </c>
      <c r="AN288" s="178">
        <f>IF(V288&gt;0,AM288*INDEX(Scope_Labor_Rates!$L$6:$L$46,V288-5)*AA288,0)</f>
        <v>0</v>
      </c>
      <c r="AO288" s="178">
        <f>IF(V288&gt;0,P288*INDEX(Scope_Labor_Rates!$O$6:$O$46,V288-5)*AA288,0)</f>
        <v>0</v>
      </c>
      <c r="AP288" s="181">
        <f>IF(V288&gt;0,P288*INDEX(Scope_Labor_Rates!$Q$6:$Q$46,V288-5)*AA288,0)</f>
        <v>0</v>
      </c>
      <c r="AQ288" s="178">
        <f t="shared" si="40"/>
        <v>0</v>
      </c>
      <c r="AR288" s="178">
        <f t="shared" si="41"/>
        <v>0</v>
      </c>
      <c r="AS288" s="178">
        <f t="shared" si="42"/>
        <v>0</v>
      </c>
      <c r="AT288" s="178">
        <f t="shared" si="43"/>
        <v>0</v>
      </c>
      <c r="AU288">
        <f t="shared" si="44"/>
        <v>0</v>
      </c>
    </row>
    <row r="289" spans="1:47">
      <c r="A289" t="str">
        <f>IF(All_Tasks!A289="","",All_Tasks!A289)</f>
        <v/>
      </c>
      <c r="B289" t="str">
        <f>IF(All_Tasks!B289="","",All_Tasks!B289)</f>
        <v/>
      </c>
      <c r="C289" t="str">
        <f>IF(All_Tasks!C289="","",All_Tasks!C289)</f>
        <v/>
      </c>
      <c r="D289" t="str">
        <f>IF(All_Tasks!D289="","",All_Tasks!D289)</f>
        <v/>
      </c>
      <c r="E289" t="str">
        <f>IF(All_Tasks!V289&lt;&gt;"",All_Tasks!V289,IF(All_Tasks!E289&lt;&gt;"",All_Tasks!E289,""))</f>
        <v/>
      </c>
      <c r="F289" t="str">
        <f>IF(All_Tasks!F289="","",All_Tasks!F289)</f>
        <v/>
      </c>
      <c r="G289" t="str">
        <f>IF(All_Tasks!G289="","",All_Tasks!G289)</f>
        <v/>
      </c>
      <c r="H289" s="231" t="str">
        <f>IF(All_Tasks!H289="","",All_Tasks!H289)</f>
        <v/>
      </c>
      <c r="I289" t="str">
        <f>IF(All_Tasks!I289="","",All_Tasks!I289)</f>
        <v/>
      </c>
      <c r="J289" t="str">
        <f>IF(All_Tasks!J289="","",All_Tasks!J289)</f>
        <v/>
      </c>
      <c r="K289" t="str">
        <f>IF(All_Tasks!K289="","",All_Tasks!K289)</f>
        <v/>
      </c>
      <c r="L289" s="231" t="str">
        <f>IF(All_Tasks!L289="","",All_Tasks!L289)</f>
        <v/>
      </c>
      <c r="M289" t="str">
        <f>IF(All_Tasks!M289="","",All_Tasks!M289)</f>
        <v/>
      </c>
      <c r="N289" t="str">
        <f>IF(All_Tasks!N289="","",All_Tasks!N289)</f>
        <v/>
      </c>
      <c r="O289" t="str">
        <f>IF(All_Tasks!O289="","",All_Tasks!O289)</f>
        <v/>
      </c>
      <c r="P289" s="181">
        <f>IF(All_Tasks!P289="",0,All_Tasks!P289)</f>
        <v>0</v>
      </c>
      <c r="Q289" s="181">
        <f>IF(All_Tasks!Q289="",0,All_Tasks!Q289)</f>
        <v>0</v>
      </c>
      <c r="R289" s="181">
        <f>IF(All_Tasks!R289="",0,All_Tasks!R289)</f>
        <v>0</v>
      </c>
      <c r="S289" s="181" t="str">
        <f>IF(All_Tasks!S289="","",All_Tasks!S289)</f>
        <v/>
      </c>
      <c r="T289" t="str">
        <f>IF(All_Tasks!T289="","",All_Tasks!T289)</f>
        <v/>
      </c>
      <c r="U289" t="str">
        <f>IF(All_Tasks!U289="","",All_Tasks!U289)</f>
        <v/>
      </c>
      <c r="V289">
        <f>IF(A289="",0,IFERROR(MATCH(A289,Scope_Labor_Rates!$A$6:$A$46,0)+5,0))</f>
        <v>0</v>
      </c>
      <c r="W289" s="178">
        <f>IF(V289&gt;0,INDEX(Scope_Labor_Rates!$C$6:$C$46,V289-5),0)</f>
        <v>0</v>
      </c>
      <c r="X289" s="178">
        <f>IF(V289&gt;0,INDEX(Scope_Labor_Rates!$C$6:$C$46,V289-5),0)</f>
        <v>0</v>
      </c>
      <c r="Y289" s="180">
        <f>IF(V289&gt;0,INDEX(Scope_Labor_Rates!$S$6:$S$46,V289-5),0)</f>
        <v>0</v>
      </c>
      <c r="Z289" s="180">
        <f>IF(V289&gt;0,INDEX(Scope_Labor_Rates!$R$6:$R$46,V289-5),1)</f>
        <v>1</v>
      </c>
      <c r="AA289" s="231">
        <f t="shared" si="36"/>
        <v>0</v>
      </c>
      <c r="AB289" t="str">
        <f t="shared" si="37"/>
        <v/>
      </c>
      <c r="AC289" s="178" t="str">
        <f t="shared" si="38"/>
        <v/>
      </c>
      <c r="AD289" s="181">
        <f t="shared" si="39"/>
        <v>0</v>
      </c>
      <c r="AE289" s="178">
        <f>IF(V289&gt;0,P289*INDEX(Scope_Labor_Rates!$E$6:$E$46,V289-5),0)</f>
        <v>0</v>
      </c>
      <c r="AF289" s="181">
        <f>IF(V289&gt;0,AE289*INDEX(Scope_Labor_Rates!$D$6:$D$46,V289-5)*AA289,0)</f>
        <v>0</v>
      </c>
      <c r="AG289" s="178">
        <f>IF(V289&gt;0,P289*INDEX(Scope_Labor_Rates!$G$6:$G$46,V289-5),0)</f>
        <v>0</v>
      </c>
      <c r="AH289" s="181">
        <f>IF(V289&gt;0,AG289*INDEX(Scope_Labor_Rates!$F$6:$F$46,V289-5)*AA289,0)</f>
        <v>0</v>
      </c>
      <c r="AI289" s="178">
        <f>IF(V289&gt;0,P289*INDEX(Scope_Labor_Rates!$I$6:$I$46,V289-5),0)</f>
        <v>0</v>
      </c>
      <c r="AJ289" s="181">
        <f>IF(V289&gt;0,AI289*INDEX(Scope_Labor_Rates!$H$6:$H$46,V289-5)*AA289,0)</f>
        <v>0</v>
      </c>
      <c r="AK289" s="178">
        <f>IF(V289&gt;0,P289*INDEX(Scope_Labor_Rates!$K$6:$K$46,V289-5),0)</f>
        <v>0</v>
      </c>
      <c r="AL289" s="181">
        <f>IF(V289&gt;0,AK289*INDEX(Scope_Labor_Rates!$J$6:$J$46,V289-5)*AA289,0)</f>
        <v>0</v>
      </c>
      <c r="AM289" s="178">
        <f>IF(V289&gt;0,P289*INDEX(Scope_Labor_Rates!$M$6:$M$46,V289-5),0)</f>
        <v>0</v>
      </c>
      <c r="AN289" s="178">
        <f>IF(V289&gt;0,AM289*INDEX(Scope_Labor_Rates!$L$6:$L$46,V289-5)*AA289,0)</f>
        <v>0</v>
      </c>
      <c r="AO289" s="178">
        <f>IF(V289&gt;0,P289*INDEX(Scope_Labor_Rates!$O$6:$O$46,V289-5)*AA289,0)</f>
        <v>0</v>
      </c>
      <c r="AP289" s="181">
        <f>IF(V289&gt;0,P289*INDEX(Scope_Labor_Rates!$Q$6:$Q$46,V289-5)*AA289,0)</f>
        <v>0</v>
      </c>
      <c r="AQ289" s="178">
        <f t="shared" si="40"/>
        <v>0</v>
      </c>
      <c r="AR289" s="178">
        <f t="shared" si="41"/>
        <v>0</v>
      </c>
      <c r="AS289" s="178">
        <f t="shared" si="42"/>
        <v>0</v>
      </c>
      <c r="AT289" s="178">
        <f t="shared" si="43"/>
        <v>0</v>
      </c>
      <c r="AU289">
        <f t="shared" si="44"/>
        <v>0</v>
      </c>
    </row>
    <row r="290" spans="1:47">
      <c r="A290" t="str">
        <f>IF(All_Tasks!A290="","",All_Tasks!A290)</f>
        <v/>
      </c>
      <c r="B290" t="str">
        <f>IF(All_Tasks!B290="","",All_Tasks!B290)</f>
        <v/>
      </c>
      <c r="C290" t="str">
        <f>IF(All_Tasks!C290="","",All_Tasks!C290)</f>
        <v/>
      </c>
      <c r="D290" t="str">
        <f>IF(All_Tasks!D290="","",All_Tasks!D290)</f>
        <v/>
      </c>
      <c r="E290" t="str">
        <f>IF(All_Tasks!V290&lt;&gt;"",All_Tasks!V290,IF(All_Tasks!E290&lt;&gt;"",All_Tasks!E290,""))</f>
        <v/>
      </c>
      <c r="F290" t="str">
        <f>IF(All_Tasks!F290="","",All_Tasks!F290)</f>
        <v/>
      </c>
      <c r="G290" t="str">
        <f>IF(All_Tasks!G290="","",All_Tasks!G290)</f>
        <v/>
      </c>
      <c r="H290" s="231" t="str">
        <f>IF(All_Tasks!H290="","",All_Tasks!H290)</f>
        <v/>
      </c>
      <c r="I290" t="str">
        <f>IF(All_Tasks!I290="","",All_Tasks!I290)</f>
        <v/>
      </c>
      <c r="J290" t="str">
        <f>IF(All_Tasks!J290="","",All_Tasks!J290)</f>
        <v/>
      </c>
      <c r="K290" t="str">
        <f>IF(All_Tasks!K290="","",All_Tasks!K290)</f>
        <v/>
      </c>
      <c r="L290" s="231" t="str">
        <f>IF(All_Tasks!L290="","",All_Tasks!L290)</f>
        <v/>
      </c>
      <c r="M290" t="str">
        <f>IF(All_Tasks!M290="","",All_Tasks!M290)</f>
        <v/>
      </c>
      <c r="N290" t="str">
        <f>IF(All_Tasks!N290="","",All_Tasks!N290)</f>
        <v/>
      </c>
      <c r="O290" t="str">
        <f>IF(All_Tasks!O290="","",All_Tasks!O290)</f>
        <v/>
      </c>
      <c r="P290" s="181">
        <f>IF(All_Tasks!P290="",0,All_Tasks!P290)</f>
        <v>0</v>
      </c>
      <c r="Q290" s="181">
        <f>IF(All_Tasks!Q290="",0,All_Tasks!Q290)</f>
        <v>0</v>
      </c>
      <c r="R290" s="181">
        <f>IF(All_Tasks!R290="",0,All_Tasks!R290)</f>
        <v>0</v>
      </c>
      <c r="S290" s="181" t="str">
        <f>IF(All_Tasks!S290="","",All_Tasks!S290)</f>
        <v/>
      </c>
      <c r="T290" t="str">
        <f>IF(All_Tasks!T290="","",All_Tasks!T290)</f>
        <v/>
      </c>
      <c r="U290" t="str">
        <f>IF(All_Tasks!U290="","",All_Tasks!U290)</f>
        <v/>
      </c>
      <c r="V290">
        <f>IF(A290="",0,IFERROR(MATCH(A290,Scope_Labor_Rates!$A$6:$A$46,0)+5,0))</f>
        <v>0</v>
      </c>
      <c r="W290" s="178">
        <f>IF(V290&gt;0,INDEX(Scope_Labor_Rates!$C$6:$C$46,V290-5),0)</f>
        <v>0</v>
      </c>
      <c r="X290" s="178">
        <f>IF(V290&gt;0,INDEX(Scope_Labor_Rates!$C$6:$C$46,V290-5),0)</f>
        <v>0</v>
      </c>
      <c r="Y290" s="180">
        <f>IF(V290&gt;0,INDEX(Scope_Labor_Rates!$S$6:$S$46,V290-5),0)</f>
        <v>0</v>
      </c>
      <c r="Z290" s="180">
        <f>IF(V290&gt;0,INDEX(Scope_Labor_Rates!$R$6:$R$46,V290-5),1)</f>
        <v>1</v>
      </c>
      <c r="AA290" s="231">
        <f t="shared" si="36"/>
        <v>0</v>
      </c>
      <c r="AB290" t="str">
        <f t="shared" si="37"/>
        <v/>
      </c>
      <c r="AC290" s="178" t="str">
        <f t="shared" si="38"/>
        <v/>
      </c>
      <c r="AD290" s="181">
        <f t="shared" si="39"/>
        <v>0</v>
      </c>
      <c r="AE290" s="178">
        <f>IF(V290&gt;0,P290*INDEX(Scope_Labor_Rates!$E$6:$E$46,V290-5),0)</f>
        <v>0</v>
      </c>
      <c r="AF290" s="181">
        <f>IF(V290&gt;0,AE290*INDEX(Scope_Labor_Rates!$D$6:$D$46,V290-5)*AA290,0)</f>
        <v>0</v>
      </c>
      <c r="AG290" s="178">
        <f>IF(V290&gt;0,P290*INDEX(Scope_Labor_Rates!$G$6:$G$46,V290-5),0)</f>
        <v>0</v>
      </c>
      <c r="AH290" s="181">
        <f>IF(V290&gt;0,AG290*INDEX(Scope_Labor_Rates!$F$6:$F$46,V290-5)*AA290,0)</f>
        <v>0</v>
      </c>
      <c r="AI290" s="178">
        <f>IF(V290&gt;0,P290*INDEX(Scope_Labor_Rates!$I$6:$I$46,V290-5),0)</f>
        <v>0</v>
      </c>
      <c r="AJ290" s="181">
        <f>IF(V290&gt;0,AI290*INDEX(Scope_Labor_Rates!$H$6:$H$46,V290-5)*AA290,0)</f>
        <v>0</v>
      </c>
      <c r="AK290" s="178">
        <f>IF(V290&gt;0,P290*INDEX(Scope_Labor_Rates!$K$6:$K$46,V290-5),0)</f>
        <v>0</v>
      </c>
      <c r="AL290" s="181">
        <f>IF(V290&gt;0,AK290*INDEX(Scope_Labor_Rates!$J$6:$J$46,V290-5)*AA290,0)</f>
        <v>0</v>
      </c>
      <c r="AM290" s="178">
        <f>IF(V290&gt;0,P290*INDEX(Scope_Labor_Rates!$M$6:$M$46,V290-5),0)</f>
        <v>0</v>
      </c>
      <c r="AN290" s="178">
        <f>IF(V290&gt;0,AM290*INDEX(Scope_Labor_Rates!$L$6:$L$46,V290-5)*AA290,0)</f>
        <v>0</v>
      </c>
      <c r="AO290" s="178">
        <f>IF(V290&gt;0,P290*INDEX(Scope_Labor_Rates!$O$6:$O$46,V290-5)*AA290,0)</f>
        <v>0</v>
      </c>
      <c r="AP290" s="181">
        <f>IF(V290&gt;0,P290*INDEX(Scope_Labor_Rates!$Q$6:$Q$46,V290-5)*AA290,0)</f>
        <v>0</v>
      </c>
      <c r="AQ290" s="178">
        <f t="shared" si="40"/>
        <v>0</v>
      </c>
      <c r="AR290" s="178">
        <f t="shared" si="41"/>
        <v>0</v>
      </c>
      <c r="AS290" s="178">
        <f t="shared" si="42"/>
        <v>0</v>
      </c>
      <c r="AT290" s="178">
        <f t="shared" si="43"/>
        <v>0</v>
      </c>
      <c r="AU290">
        <f t="shared" si="44"/>
        <v>0</v>
      </c>
    </row>
    <row r="291" spans="1:47">
      <c r="A291" t="str">
        <f>IF(All_Tasks!A291="","",All_Tasks!A291)</f>
        <v/>
      </c>
      <c r="B291" t="str">
        <f>IF(All_Tasks!B291="","",All_Tasks!B291)</f>
        <v/>
      </c>
      <c r="C291" t="str">
        <f>IF(All_Tasks!C291="","",All_Tasks!C291)</f>
        <v/>
      </c>
      <c r="D291" t="str">
        <f>IF(All_Tasks!D291="","",All_Tasks!D291)</f>
        <v/>
      </c>
      <c r="E291" t="str">
        <f>IF(All_Tasks!V291&lt;&gt;"",All_Tasks!V291,IF(All_Tasks!E291&lt;&gt;"",All_Tasks!E291,""))</f>
        <v/>
      </c>
      <c r="F291" t="str">
        <f>IF(All_Tasks!F291="","",All_Tasks!F291)</f>
        <v/>
      </c>
      <c r="G291" t="str">
        <f>IF(All_Tasks!G291="","",All_Tasks!G291)</f>
        <v/>
      </c>
      <c r="H291" s="231" t="str">
        <f>IF(All_Tasks!H291="","",All_Tasks!H291)</f>
        <v/>
      </c>
      <c r="I291" t="str">
        <f>IF(All_Tasks!I291="","",All_Tasks!I291)</f>
        <v/>
      </c>
      <c r="J291" t="str">
        <f>IF(All_Tasks!J291="","",All_Tasks!J291)</f>
        <v/>
      </c>
      <c r="K291" t="str">
        <f>IF(All_Tasks!K291="","",All_Tasks!K291)</f>
        <v/>
      </c>
      <c r="L291" s="231" t="str">
        <f>IF(All_Tasks!L291="","",All_Tasks!L291)</f>
        <v/>
      </c>
      <c r="M291" t="str">
        <f>IF(All_Tasks!M291="","",All_Tasks!M291)</f>
        <v/>
      </c>
      <c r="N291" t="str">
        <f>IF(All_Tasks!N291="","",All_Tasks!N291)</f>
        <v/>
      </c>
      <c r="O291" t="str">
        <f>IF(All_Tasks!O291="","",All_Tasks!O291)</f>
        <v/>
      </c>
      <c r="P291" s="181">
        <f>IF(All_Tasks!P291="",0,All_Tasks!P291)</f>
        <v>0</v>
      </c>
      <c r="Q291" s="181">
        <f>IF(All_Tasks!Q291="",0,All_Tasks!Q291)</f>
        <v>0</v>
      </c>
      <c r="R291" s="181">
        <f>IF(All_Tasks!R291="",0,All_Tasks!R291)</f>
        <v>0</v>
      </c>
      <c r="S291" s="181" t="str">
        <f>IF(All_Tasks!S291="","",All_Tasks!S291)</f>
        <v/>
      </c>
      <c r="T291" t="str">
        <f>IF(All_Tasks!T291="","",All_Tasks!T291)</f>
        <v/>
      </c>
      <c r="U291" t="str">
        <f>IF(All_Tasks!U291="","",All_Tasks!U291)</f>
        <v/>
      </c>
      <c r="V291">
        <f>IF(A291="",0,IFERROR(MATCH(A291,Scope_Labor_Rates!$A$6:$A$46,0)+5,0))</f>
        <v>0</v>
      </c>
      <c r="W291" s="178">
        <f>IF(V291&gt;0,INDEX(Scope_Labor_Rates!$C$6:$C$46,V291-5),0)</f>
        <v>0</v>
      </c>
      <c r="X291" s="178">
        <f>IF(V291&gt;0,INDEX(Scope_Labor_Rates!$C$6:$C$46,V291-5),0)</f>
        <v>0</v>
      </c>
      <c r="Y291" s="180">
        <f>IF(V291&gt;0,INDEX(Scope_Labor_Rates!$S$6:$S$46,V291-5),0)</f>
        <v>0</v>
      </c>
      <c r="Z291" s="180">
        <f>IF(V291&gt;0,INDEX(Scope_Labor_Rates!$R$6:$R$46,V291-5),1)</f>
        <v>1</v>
      </c>
      <c r="AA291" s="231">
        <f t="shared" si="36"/>
        <v>0</v>
      </c>
      <c r="AB291" t="str">
        <f t="shared" si="37"/>
        <v/>
      </c>
      <c r="AC291" s="178" t="str">
        <f t="shared" si="38"/>
        <v/>
      </c>
      <c r="AD291" s="181">
        <f t="shared" si="39"/>
        <v>0</v>
      </c>
      <c r="AE291" s="178">
        <f>IF(V291&gt;0,P291*INDEX(Scope_Labor_Rates!$E$6:$E$46,V291-5),0)</f>
        <v>0</v>
      </c>
      <c r="AF291" s="181">
        <f>IF(V291&gt;0,AE291*INDEX(Scope_Labor_Rates!$D$6:$D$46,V291-5)*AA291,0)</f>
        <v>0</v>
      </c>
      <c r="AG291" s="178">
        <f>IF(V291&gt;0,P291*INDEX(Scope_Labor_Rates!$G$6:$G$46,V291-5),0)</f>
        <v>0</v>
      </c>
      <c r="AH291" s="181">
        <f>IF(V291&gt;0,AG291*INDEX(Scope_Labor_Rates!$F$6:$F$46,V291-5)*AA291,0)</f>
        <v>0</v>
      </c>
      <c r="AI291" s="178">
        <f>IF(V291&gt;0,P291*INDEX(Scope_Labor_Rates!$I$6:$I$46,V291-5),0)</f>
        <v>0</v>
      </c>
      <c r="AJ291" s="181">
        <f>IF(V291&gt;0,AI291*INDEX(Scope_Labor_Rates!$H$6:$H$46,V291-5)*AA291,0)</f>
        <v>0</v>
      </c>
      <c r="AK291" s="178">
        <f>IF(V291&gt;0,P291*INDEX(Scope_Labor_Rates!$K$6:$K$46,V291-5),0)</f>
        <v>0</v>
      </c>
      <c r="AL291" s="181">
        <f>IF(V291&gt;0,AK291*INDEX(Scope_Labor_Rates!$J$6:$J$46,V291-5)*AA291,0)</f>
        <v>0</v>
      </c>
      <c r="AM291" s="178">
        <f>IF(V291&gt;0,P291*INDEX(Scope_Labor_Rates!$M$6:$M$46,V291-5),0)</f>
        <v>0</v>
      </c>
      <c r="AN291" s="178">
        <f>IF(V291&gt;0,AM291*INDEX(Scope_Labor_Rates!$L$6:$L$46,V291-5)*AA291,0)</f>
        <v>0</v>
      </c>
      <c r="AO291" s="178">
        <f>IF(V291&gt;0,P291*INDEX(Scope_Labor_Rates!$O$6:$O$46,V291-5)*AA291,0)</f>
        <v>0</v>
      </c>
      <c r="AP291" s="181">
        <f>IF(V291&gt;0,P291*INDEX(Scope_Labor_Rates!$Q$6:$Q$46,V291-5)*AA291,0)</f>
        <v>0</v>
      </c>
      <c r="AQ291" s="178">
        <f t="shared" si="40"/>
        <v>0</v>
      </c>
      <c r="AR291" s="178">
        <f t="shared" si="41"/>
        <v>0</v>
      </c>
      <c r="AS291" s="178">
        <f t="shared" si="42"/>
        <v>0</v>
      </c>
      <c r="AT291" s="178">
        <f t="shared" si="43"/>
        <v>0</v>
      </c>
      <c r="AU291">
        <f t="shared" si="44"/>
        <v>0</v>
      </c>
    </row>
    <row r="292" spans="1:47">
      <c r="A292" t="str">
        <f>IF(All_Tasks!A292="","",All_Tasks!A292)</f>
        <v/>
      </c>
      <c r="B292" t="str">
        <f>IF(All_Tasks!B292="","",All_Tasks!B292)</f>
        <v/>
      </c>
      <c r="C292" t="str">
        <f>IF(All_Tasks!C292="","",All_Tasks!C292)</f>
        <v/>
      </c>
      <c r="D292" t="str">
        <f>IF(All_Tasks!D292="","",All_Tasks!D292)</f>
        <v/>
      </c>
      <c r="E292" t="str">
        <f>IF(All_Tasks!V292&lt;&gt;"",All_Tasks!V292,IF(All_Tasks!E292&lt;&gt;"",All_Tasks!E292,""))</f>
        <v/>
      </c>
      <c r="F292" t="str">
        <f>IF(All_Tasks!F292="","",All_Tasks!F292)</f>
        <v/>
      </c>
      <c r="G292" t="str">
        <f>IF(All_Tasks!G292="","",All_Tasks!G292)</f>
        <v/>
      </c>
      <c r="H292" s="231" t="str">
        <f>IF(All_Tasks!H292="","",All_Tasks!H292)</f>
        <v/>
      </c>
      <c r="I292" t="str">
        <f>IF(All_Tasks!I292="","",All_Tasks!I292)</f>
        <v/>
      </c>
      <c r="J292" t="str">
        <f>IF(All_Tasks!J292="","",All_Tasks!J292)</f>
        <v/>
      </c>
      <c r="K292" t="str">
        <f>IF(All_Tasks!K292="","",All_Tasks!K292)</f>
        <v/>
      </c>
      <c r="L292" s="231" t="str">
        <f>IF(All_Tasks!L292="","",All_Tasks!L292)</f>
        <v/>
      </c>
      <c r="M292" t="str">
        <f>IF(All_Tasks!M292="","",All_Tasks!M292)</f>
        <v/>
      </c>
      <c r="N292" t="str">
        <f>IF(All_Tasks!N292="","",All_Tasks!N292)</f>
        <v/>
      </c>
      <c r="O292" t="str">
        <f>IF(All_Tasks!O292="","",All_Tasks!O292)</f>
        <v/>
      </c>
      <c r="P292" s="181">
        <f>IF(All_Tasks!P292="",0,All_Tasks!P292)</f>
        <v>0</v>
      </c>
      <c r="Q292" s="181">
        <f>IF(All_Tasks!Q292="",0,All_Tasks!Q292)</f>
        <v>0</v>
      </c>
      <c r="R292" s="181">
        <f>IF(All_Tasks!R292="",0,All_Tasks!R292)</f>
        <v>0</v>
      </c>
      <c r="S292" s="181" t="str">
        <f>IF(All_Tasks!S292="","",All_Tasks!S292)</f>
        <v/>
      </c>
      <c r="T292" t="str">
        <f>IF(All_Tasks!T292="","",All_Tasks!T292)</f>
        <v/>
      </c>
      <c r="U292" t="str">
        <f>IF(All_Tasks!U292="","",All_Tasks!U292)</f>
        <v/>
      </c>
      <c r="V292">
        <f>IF(A292="",0,IFERROR(MATCH(A292,Scope_Labor_Rates!$A$6:$A$46,0)+5,0))</f>
        <v>0</v>
      </c>
      <c r="W292" s="178">
        <f>IF(V292&gt;0,INDEX(Scope_Labor_Rates!$C$6:$C$46,V292-5),0)</f>
        <v>0</v>
      </c>
      <c r="X292" s="178">
        <f>IF(V292&gt;0,INDEX(Scope_Labor_Rates!$C$6:$C$46,V292-5),0)</f>
        <v>0</v>
      </c>
      <c r="Y292" s="180">
        <f>IF(V292&gt;0,INDEX(Scope_Labor_Rates!$S$6:$S$46,V292-5),0)</f>
        <v>0</v>
      </c>
      <c r="Z292" s="180">
        <f>IF(V292&gt;0,INDEX(Scope_Labor_Rates!$R$6:$R$46,V292-5),1)</f>
        <v>1</v>
      </c>
      <c r="AA292" s="231">
        <f t="shared" si="36"/>
        <v>0</v>
      </c>
      <c r="AB292" t="str">
        <f t="shared" si="37"/>
        <v/>
      </c>
      <c r="AC292" s="178" t="str">
        <f t="shared" si="38"/>
        <v/>
      </c>
      <c r="AD292" s="181">
        <f t="shared" si="39"/>
        <v>0</v>
      </c>
      <c r="AE292" s="178">
        <f>IF(V292&gt;0,P292*INDEX(Scope_Labor_Rates!$E$6:$E$46,V292-5),0)</f>
        <v>0</v>
      </c>
      <c r="AF292" s="181">
        <f>IF(V292&gt;0,AE292*INDEX(Scope_Labor_Rates!$D$6:$D$46,V292-5)*AA292,0)</f>
        <v>0</v>
      </c>
      <c r="AG292" s="178">
        <f>IF(V292&gt;0,P292*INDEX(Scope_Labor_Rates!$G$6:$G$46,V292-5),0)</f>
        <v>0</v>
      </c>
      <c r="AH292" s="181">
        <f>IF(V292&gt;0,AG292*INDEX(Scope_Labor_Rates!$F$6:$F$46,V292-5)*AA292,0)</f>
        <v>0</v>
      </c>
      <c r="AI292" s="178">
        <f>IF(V292&gt;0,P292*INDEX(Scope_Labor_Rates!$I$6:$I$46,V292-5),0)</f>
        <v>0</v>
      </c>
      <c r="AJ292" s="181">
        <f>IF(V292&gt;0,AI292*INDEX(Scope_Labor_Rates!$H$6:$H$46,V292-5)*AA292,0)</f>
        <v>0</v>
      </c>
      <c r="AK292" s="178">
        <f>IF(V292&gt;0,P292*INDEX(Scope_Labor_Rates!$K$6:$K$46,V292-5),0)</f>
        <v>0</v>
      </c>
      <c r="AL292" s="181">
        <f>IF(V292&gt;0,AK292*INDEX(Scope_Labor_Rates!$J$6:$J$46,V292-5)*AA292,0)</f>
        <v>0</v>
      </c>
      <c r="AM292" s="178">
        <f>IF(V292&gt;0,P292*INDEX(Scope_Labor_Rates!$M$6:$M$46,V292-5),0)</f>
        <v>0</v>
      </c>
      <c r="AN292" s="178">
        <f>IF(V292&gt;0,AM292*INDEX(Scope_Labor_Rates!$L$6:$L$46,V292-5)*AA292,0)</f>
        <v>0</v>
      </c>
      <c r="AO292" s="178">
        <f>IF(V292&gt;0,P292*INDEX(Scope_Labor_Rates!$O$6:$O$46,V292-5)*AA292,0)</f>
        <v>0</v>
      </c>
      <c r="AP292" s="181">
        <f>IF(V292&gt;0,P292*INDEX(Scope_Labor_Rates!$Q$6:$Q$46,V292-5)*AA292,0)</f>
        <v>0</v>
      </c>
      <c r="AQ292" s="178">
        <f t="shared" si="40"/>
        <v>0</v>
      </c>
      <c r="AR292" s="178">
        <f t="shared" si="41"/>
        <v>0</v>
      </c>
      <c r="AS292" s="178">
        <f t="shared" si="42"/>
        <v>0</v>
      </c>
      <c r="AT292" s="178">
        <f t="shared" si="43"/>
        <v>0</v>
      </c>
      <c r="AU292">
        <f t="shared" si="44"/>
        <v>0</v>
      </c>
    </row>
    <row r="293" spans="1:47">
      <c r="A293" t="str">
        <f>IF(All_Tasks!A293="","",All_Tasks!A293)</f>
        <v/>
      </c>
      <c r="B293" t="str">
        <f>IF(All_Tasks!B293="","",All_Tasks!B293)</f>
        <v/>
      </c>
      <c r="C293" t="str">
        <f>IF(All_Tasks!C293="","",All_Tasks!C293)</f>
        <v/>
      </c>
      <c r="D293" t="str">
        <f>IF(All_Tasks!D293="","",All_Tasks!D293)</f>
        <v/>
      </c>
      <c r="E293" t="str">
        <f>IF(All_Tasks!V293&lt;&gt;"",All_Tasks!V293,IF(All_Tasks!E293&lt;&gt;"",All_Tasks!E293,""))</f>
        <v/>
      </c>
      <c r="F293" t="str">
        <f>IF(All_Tasks!F293="","",All_Tasks!F293)</f>
        <v/>
      </c>
      <c r="G293" t="str">
        <f>IF(All_Tasks!G293="","",All_Tasks!G293)</f>
        <v/>
      </c>
      <c r="H293" s="231" t="str">
        <f>IF(All_Tasks!H293="","",All_Tasks!H293)</f>
        <v/>
      </c>
      <c r="I293" t="str">
        <f>IF(All_Tasks!I293="","",All_Tasks!I293)</f>
        <v/>
      </c>
      <c r="J293" t="str">
        <f>IF(All_Tasks!J293="","",All_Tasks!J293)</f>
        <v/>
      </c>
      <c r="K293" t="str">
        <f>IF(All_Tasks!K293="","",All_Tasks!K293)</f>
        <v/>
      </c>
      <c r="L293" s="231" t="str">
        <f>IF(All_Tasks!L293="","",All_Tasks!L293)</f>
        <v/>
      </c>
      <c r="M293" t="str">
        <f>IF(All_Tasks!M293="","",All_Tasks!M293)</f>
        <v/>
      </c>
      <c r="N293" t="str">
        <f>IF(All_Tasks!N293="","",All_Tasks!N293)</f>
        <v/>
      </c>
      <c r="O293" t="str">
        <f>IF(All_Tasks!O293="","",All_Tasks!O293)</f>
        <v/>
      </c>
      <c r="P293" s="181">
        <f>IF(All_Tasks!P293="",0,All_Tasks!P293)</f>
        <v>0</v>
      </c>
      <c r="Q293" s="181">
        <f>IF(All_Tasks!Q293="",0,All_Tasks!Q293)</f>
        <v>0</v>
      </c>
      <c r="R293" s="181">
        <f>IF(All_Tasks!R293="",0,All_Tasks!R293)</f>
        <v>0</v>
      </c>
      <c r="S293" s="181" t="str">
        <f>IF(All_Tasks!S293="","",All_Tasks!S293)</f>
        <v/>
      </c>
      <c r="T293" t="str">
        <f>IF(All_Tasks!T293="","",All_Tasks!T293)</f>
        <v/>
      </c>
      <c r="U293" t="str">
        <f>IF(All_Tasks!U293="","",All_Tasks!U293)</f>
        <v/>
      </c>
      <c r="V293">
        <f>IF(A293="",0,IFERROR(MATCH(A293,Scope_Labor_Rates!$A$6:$A$46,0)+5,0))</f>
        <v>0</v>
      </c>
      <c r="W293" s="178">
        <f>IF(V293&gt;0,INDEX(Scope_Labor_Rates!$C$6:$C$46,V293-5),0)</f>
        <v>0</v>
      </c>
      <c r="X293" s="178">
        <f>IF(V293&gt;0,INDEX(Scope_Labor_Rates!$C$6:$C$46,V293-5),0)</f>
        <v>0</v>
      </c>
      <c r="Y293" s="180">
        <f>IF(V293&gt;0,INDEX(Scope_Labor_Rates!$S$6:$S$46,V293-5),0)</f>
        <v>0</v>
      </c>
      <c r="Z293" s="180">
        <f>IF(V293&gt;0,INDEX(Scope_Labor_Rates!$R$6:$R$46,V293-5),1)</f>
        <v>1</v>
      </c>
      <c r="AA293" s="231">
        <f t="shared" si="36"/>
        <v>0</v>
      </c>
      <c r="AB293" t="str">
        <f t="shared" si="37"/>
        <v/>
      </c>
      <c r="AC293" s="178" t="str">
        <f t="shared" si="38"/>
        <v/>
      </c>
      <c r="AD293" s="181">
        <f t="shared" si="39"/>
        <v>0</v>
      </c>
      <c r="AE293" s="178">
        <f>IF(V293&gt;0,P293*INDEX(Scope_Labor_Rates!$E$6:$E$46,V293-5),0)</f>
        <v>0</v>
      </c>
      <c r="AF293" s="181">
        <f>IF(V293&gt;0,AE293*INDEX(Scope_Labor_Rates!$D$6:$D$46,V293-5)*AA293,0)</f>
        <v>0</v>
      </c>
      <c r="AG293" s="178">
        <f>IF(V293&gt;0,P293*INDEX(Scope_Labor_Rates!$G$6:$G$46,V293-5),0)</f>
        <v>0</v>
      </c>
      <c r="AH293" s="181">
        <f>IF(V293&gt;0,AG293*INDEX(Scope_Labor_Rates!$F$6:$F$46,V293-5)*AA293,0)</f>
        <v>0</v>
      </c>
      <c r="AI293" s="178">
        <f>IF(V293&gt;0,P293*INDEX(Scope_Labor_Rates!$I$6:$I$46,V293-5),0)</f>
        <v>0</v>
      </c>
      <c r="AJ293" s="181">
        <f>IF(V293&gt;0,AI293*INDEX(Scope_Labor_Rates!$H$6:$H$46,V293-5)*AA293,0)</f>
        <v>0</v>
      </c>
      <c r="AK293" s="178">
        <f>IF(V293&gt;0,P293*INDEX(Scope_Labor_Rates!$K$6:$K$46,V293-5),0)</f>
        <v>0</v>
      </c>
      <c r="AL293" s="181">
        <f>IF(V293&gt;0,AK293*INDEX(Scope_Labor_Rates!$J$6:$J$46,V293-5)*AA293,0)</f>
        <v>0</v>
      </c>
      <c r="AM293" s="178">
        <f>IF(V293&gt;0,P293*INDEX(Scope_Labor_Rates!$M$6:$M$46,V293-5),0)</f>
        <v>0</v>
      </c>
      <c r="AN293" s="178">
        <f>IF(V293&gt;0,AM293*INDEX(Scope_Labor_Rates!$L$6:$L$46,V293-5)*AA293,0)</f>
        <v>0</v>
      </c>
      <c r="AO293" s="178">
        <f>IF(V293&gt;0,P293*INDEX(Scope_Labor_Rates!$O$6:$O$46,V293-5)*AA293,0)</f>
        <v>0</v>
      </c>
      <c r="AP293" s="181">
        <f>IF(V293&gt;0,P293*INDEX(Scope_Labor_Rates!$Q$6:$Q$46,V293-5)*AA293,0)</f>
        <v>0</v>
      </c>
      <c r="AQ293" s="178">
        <f t="shared" si="40"/>
        <v>0</v>
      </c>
      <c r="AR293" s="178">
        <f t="shared" si="41"/>
        <v>0</v>
      </c>
      <c r="AS293" s="178">
        <f t="shared" si="42"/>
        <v>0</v>
      </c>
      <c r="AT293" s="178">
        <f t="shared" si="43"/>
        <v>0</v>
      </c>
      <c r="AU293">
        <f t="shared" si="44"/>
        <v>0</v>
      </c>
    </row>
    <row r="294" spans="1:47">
      <c r="A294" t="str">
        <f>IF(All_Tasks!A294="","",All_Tasks!A294)</f>
        <v/>
      </c>
      <c r="B294" t="str">
        <f>IF(All_Tasks!B294="","",All_Tasks!B294)</f>
        <v/>
      </c>
      <c r="C294" t="str">
        <f>IF(All_Tasks!C294="","",All_Tasks!C294)</f>
        <v/>
      </c>
      <c r="D294" t="str">
        <f>IF(All_Tasks!D294="","",All_Tasks!D294)</f>
        <v/>
      </c>
      <c r="E294" t="str">
        <f>IF(All_Tasks!V294&lt;&gt;"",All_Tasks!V294,IF(All_Tasks!E294&lt;&gt;"",All_Tasks!E294,""))</f>
        <v/>
      </c>
      <c r="F294" t="str">
        <f>IF(All_Tasks!F294="","",All_Tasks!F294)</f>
        <v/>
      </c>
      <c r="G294" t="str">
        <f>IF(All_Tasks!G294="","",All_Tasks!G294)</f>
        <v/>
      </c>
      <c r="H294" s="231" t="str">
        <f>IF(All_Tasks!H294="","",All_Tasks!H294)</f>
        <v/>
      </c>
      <c r="I294" t="str">
        <f>IF(All_Tasks!I294="","",All_Tasks!I294)</f>
        <v/>
      </c>
      <c r="J294" t="str">
        <f>IF(All_Tasks!J294="","",All_Tasks!J294)</f>
        <v/>
      </c>
      <c r="K294" t="str">
        <f>IF(All_Tasks!K294="","",All_Tasks!K294)</f>
        <v/>
      </c>
      <c r="L294" s="231" t="str">
        <f>IF(All_Tasks!L294="","",All_Tasks!L294)</f>
        <v/>
      </c>
      <c r="M294" t="str">
        <f>IF(All_Tasks!M294="","",All_Tasks!M294)</f>
        <v/>
      </c>
      <c r="N294" t="str">
        <f>IF(All_Tasks!N294="","",All_Tasks!N294)</f>
        <v/>
      </c>
      <c r="O294" t="str">
        <f>IF(All_Tasks!O294="","",All_Tasks!O294)</f>
        <v/>
      </c>
      <c r="P294" s="181">
        <f>IF(All_Tasks!P294="",0,All_Tasks!P294)</f>
        <v>0</v>
      </c>
      <c r="Q294" s="181">
        <f>IF(All_Tasks!Q294="",0,All_Tasks!Q294)</f>
        <v>0</v>
      </c>
      <c r="R294" s="181">
        <f>IF(All_Tasks!R294="",0,All_Tasks!R294)</f>
        <v>0</v>
      </c>
      <c r="S294" s="181" t="str">
        <f>IF(All_Tasks!S294="","",All_Tasks!S294)</f>
        <v/>
      </c>
      <c r="T294" t="str">
        <f>IF(All_Tasks!T294="","",All_Tasks!T294)</f>
        <v/>
      </c>
      <c r="U294" t="str">
        <f>IF(All_Tasks!U294="","",All_Tasks!U294)</f>
        <v/>
      </c>
      <c r="V294">
        <f>IF(A294="",0,IFERROR(MATCH(A294,Scope_Labor_Rates!$A$6:$A$46,0)+5,0))</f>
        <v>0</v>
      </c>
      <c r="W294" s="178">
        <f>IF(V294&gt;0,INDEX(Scope_Labor_Rates!$C$6:$C$46,V294-5),0)</f>
        <v>0</v>
      </c>
      <c r="X294" s="178">
        <f>IF(V294&gt;0,INDEX(Scope_Labor_Rates!$C$6:$C$46,V294-5),0)</f>
        <v>0</v>
      </c>
      <c r="Y294" s="180">
        <f>IF(V294&gt;0,INDEX(Scope_Labor_Rates!$S$6:$S$46,V294-5),0)</f>
        <v>0</v>
      </c>
      <c r="Z294" s="180">
        <f>IF(V294&gt;0,INDEX(Scope_Labor_Rates!$R$6:$R$46,V294-5),1)</f>
        <v>1</v>
      </c>
      <c r="AA294" s="231">
        <f t="shared" si="36"/>
        <v>0</v>
      </c>
      <c r="AB294" t="str">
        <f t="shared" si="37"/>
        <v/>
      </c>
      <c r="AC294" s="178" t="str">
        <f t="shared" si="38"/>
        <v/>
      </c>
      <c r="AD294" s="181">
        <f t="shared" si="39"/>
        <v>0</v>
      </c>
      <c r="AE294" s="178">
        <f>IF(V294&gt;0,P294*INDEX(Scope_Labor_Rates!$E$6:$E$46,V294-5),0)</f>
        <v>0</v>
      </c>
      <c r="AF294" s="181">
        <f>IF(V294&gt;0,AE294*INDEX(Scope_Labor_Rates!$D$6:$D$46,V294-5)*AA294,0)</f>
        <v>0</v>
      </c>
      <c r="AG294" s="178">
        <f>IF(V294&gt;0,P294*INDEX(Scope_Labor_Rates!$G$6:$G$46,V294-5),0)</f>
        <v>0</v>
      </c>
      <c r="AH294" s="181">
        <f>IF(V294&gt;0,AG294*INDEX(Scope_Labor_Rates!$F$6:$F$46,V294-5)*AA294,0)</f>
        <v>0</v>
      </c>
      <c r="AI294" s="178">
        <f>IF(V294&gt;0,P294*INDEX(Scope_Labor_Rates!$I$6:$I$46,V294-5),0)</f>
        <v>0</v>
      </c>
      <c r="AJ294" s="181">
        <f>IF(V294&gt;0,AI294*INDEX(Scope_Labor_Rates!$H$6:$H$46,V294-5)*AA294,0)</f>
        <v>0</v>
      </c>
      <c r="AK294" s="178">
        <f>IF(V294&gt;0,P294*INDEX(Scope_Labor_Rates!$K$6:$K$46,V294-5),0)</f>
        <v>0</v>
      </c>
      <c r="AL294" s="181">
        <f>IF(V294&gt;0,AK294*INDEX(Scope_Labor_Rates!$J$6:$J$46,V294-5)*AA294,0)</f>
        <v>0</v>
      </c>
      <c r="AM294" s="178">
        <f>IF(V294&gt;0,P294*INDEX(Scope_Labor_Rates!$M$6:$M$46,V294-5),0)</f>
        <v>0</v>
      </c>
      <c r="AN294" s="178">
        <f>IF(V294&gt;0,AM294*INDEX(Scope_Labor_Rates!$L$6:$L$46,V294-5)*AA294,0)</f>
        <v>0</v>
      </c>
      <c r="AO294" s="178">
        <f>IF(V294&gt;0,P294*INDEX(Scope_Labor_Rates!$O$6:$O$46,V294-5)*AA294,0)</f>
        <v>0</v>
      </c>
      <c r="AP294" s="181">
        <f>IF(V294&gt;0,P294*INDEX(Scope_Labor_Rates!$Q$6:$Q$46,V294-5)*AA294,0)</f>
        <v>0</v>
      </c>
      <c r="AQ294" s="178">
        <f t="shared" si="40"/>
        <v>0</v>
      </c>
      <c r="AR294" s="178">
        <f t="shared" si="41"/>
        <v>0</v>
      </c>
      <c r="AS294" s="178">
        <f t="shared" si="42"/>
        <v>0</v>
      </c>
      <c r="AT294" s="178">
        <f t="shared" si="43"/>
        <v>0</v>
      </c>
      <c r="AU294">
        <f t="shared" si="44"/>
        <v>0</v>
      </c>
    </row>
    <row r="295" spans="1:47">
      <c r="A295" t="str">
        <f>IF(All_Tasks!A295="","",All_Tasks!A295)</f>
        <v/>
      </c>
      <c r="B295" t="str">
        <f>IF(All_Tasks!B295="","",All_Tasks!B295)</f>
        <v/>
      </c>
      <c r="C295" t="str">
        <f>IF(All_Tasks!C295="","",All_Tasks!C295)</f>
        <v/>
      </c>
      <c r="D295" t="str">
        <f>IF(All_Tasks!D295="","",All_Tasks!D295)</f>
        <v/>
      </c>
      <c r="E295" t="str">
        <f>IF(All_Tasks!V295&lt;&gt;"",All_Tasks!V295,IF(All_Tasks!E295&lt;&gt;"",All_Tasks!E295,""))</f>
        <v/>
      </c>
      <c r="F295" t="str">
        <f>IF(All_Tasks!F295="","",All_Tasks!F295)</f>
        <v/>
      </c>
      <c r="G295" t="str">
        <f>IF(All_Tasks!G295="","",All_Tasks!G295)</f>
        <v/>
      </c>
      <c r="H295" s="231" t="str">
        <f>IF(All_Tasks!H295="","",All_Tasks!H295)</f>
        <v/>
      </c>
      <c r="I295" t="str">
        <f>IF(All_Tasks!I295="","",All_Tasks!I295)</f>
        <v/>
      </c>
      <c r="J295" t="str">
        <f>IF(All_Tasks!J295="","",All_Tasks!J295)</f>
        <v/>
      </c>
      <c r="K295" t="str">
        <f>IF(All_Tasks!K295="","",All_Tasks!K295)</f>
        <v/>
      </c>
      <c r="L295" s="231" t="str">
        <f>IF(All_Tasks!L295="","",All_Tasks!L295)</f>
        <v/>
      </c>
      <c r="M295" t="str">
        <f>IF(All_Tasks!M295="","",All_Tasks!M295)</f>
        <v/>
      </c>
      <c r="N295" t="str">
        <f>IF(All_Tasks!N295="","",All_Tasks!N295)</f>
        <v/>
      </c>
      <c r="O295" t="str">
        <f>IF(All_Tasks!O295="","",All_Tasks!O295)</f>
        <v/>
      </c>
      <c r="P295" s="181">
        <f>IF(All_Tasks!P295="",0,All_Tasks!P295)</f>
        <v>0</v>
      </c>
      <c r="Q295" s="181">
        <f>IF(All_Tasks!Q295="",0,All_Tasks!Q295)</f>
        <v>0</v>
      </c>
      <c r="R295" s="181">
        <f>IF(All_Tasks!R295="",0,All_Tasks!R295)</f>
        <v>0</v>
      </c>
      <c r="S295" s="181" t="str">
        <f>IF(All_Tasks!S295="","",All_Tasks!S295)</f>
        <v/>
      </c>
      <c r="T295" t="str">
        <f>IF(All_Tasks!T295="","",All_Tasks!T295)</f>
        <v/>
      </c>
      <c r="U295" t="str">
        <f>IF(All_Tasks!U295="","",All_Tasks!U295)</f>
        <v/>
      </c>
      <c r="V295">
        <f>IF(A295="",0,IFERROR(MATCH(A295,Scope_Labor_Rates!$A$6:$A$46,0)+5,0))</f>
        <v>0</v>
      </c>
      <c r="W295" s="178">
        <f>IF(V295&gt;0,INDEX(Scope_Labor_Rates!$C$6:$C$46,V295-5),0)</f>
        <v>0</v>
      </c>
      <c r="X295" s="178">
        <f>IF(V295&gt;0,INDEX(Scope_Labor_Rates!$C$6:$C$46,V295-5),0)</f>
        <v>0</v>
      </c>
      <c r="Y295" s="180">
        <f>IF(V295&gt;0,INDEX(Scope_Labor_Rates!$S$6:$S$46,V295-5),0)</f>
        <v>0</v>
      </c>
      <c r="Z295" s="180">
        <f>IF(V295&gt;0,INDEX(Scope_Labor_Rates!$R$6:$R$46,V295-5),1)</f>
        <v>1</v>
      </c>
      <c r="AA295" s="231">
        <f t="shared" si="36"/>
        <v>0</v>
      </c>
      <c r="AB295" t="str">
        <f t="shared" si="37"/>
        <v/>
      </c>
      <c r="AC295" s="178" t="str">
        <f t="shared" si="38"/>
        <v/>
      </c>
      <c r="AD295" s="181">
        <f t="shared" si="39"/>
        <v>0</v>
      </c>
      <c r="AE295" s="178">
        <f>IF(V295&gt;0,P295*INDEX(Scope_Labor_Rates!$E$6:$E$46,V295-5),0)</f>
        <v>0</v>
      </c>
      <c r="AF295" s="181">
        <f>IF(V295&gt;0,AE295*INDEX(Scope_Labor_Rates!$D$6:$D$46,V295-5)*AA295,0)</f>
        <v>0</v>
      </c>
      <c r="AG295" s="178">
        <f>IF(V295&gt;0,P295*INDEX(Scope_Labor_Rates!$G$6:$G$46,V295-5),0)</f>
        <v>0</v>
      </c>
      <c r="AH295" s="181">
        <f>IF(V295&gt;0,AG295*INDEX(Scope_Labor_Rates!$F$6:$F$46,V295-5)*AA295,0)</f>
        <v>0</v>
      </c>
      <c r="AI295" s="178">
        <f>IF(V295&gt;0,P295*INDEX(Scope_Labor_Rates!$I$6:$I$46,V295-5),0)</f>
        <v>0</v>
      </c>
      <c r="AJ295" s="181">
        <f>IF(V295&gt;0,AI295*INDEX(Scope_Labor_Rates!$H$6:$H$46,V295-5)*AA295,0)</f>
        <v>0</v>
      </c>
      <c r="AK295" s="178">
        <f>IF(V295&gt;0,P295*INDEX(Scope_Labor_Rates!$K$6:$K$46,V295-5),0)</f>
        <v>0</v>
      </c>
      <c r="AL295" s="181">
        <f>IF(V295&gt;0,AK295*INDEX(Scope_Labor_Rates!$J$6:$J$46,V295-5)*AA295,0)</f>
        <v>0</v>
      </c>
      <c r="AM295" s="178">
        <f>IF(V295&gt;0,P295*INDEX(Scope_Labor_Rates!$M$6:$M$46,V295-5),0)</f>
        <v>0</v>
      </c>
      <c r="AN295" s="178">
        <f>IF(V295&gt;0,AM295*INDEX(Scope_Labor_Rates!$L$6:$L$46,V295-5)*AA295,0)</f>
        <v>0</v>
      </c>
      <c r="AO295" s="178">
        <f>IF(V295&gt;0,P295*INDEX(Scope_Labor_Rates!$O$6:$O$46,V295-5)*AA295,0)</f>
        <v>0</v>
      </c>
      <c r="AP295" s="181">
        <f>IF(V295&gt;0,P295*INDEX(Scope_Labor_Rates!$Q$6:$Q$46,V295-5)*AA295,0)</f>
        <v>0</v>
      </c>
      <c r="AQ295" s="178">
        <f t="shared" si="40"/>
        <v>0</v>
      </c>
      <c r="AR295" s="178">
        <f t="shared" si="41"/>
        <v>0</v>
      </c>
      <c r="AS295" s="178">
        <f t="shared" si="42"/>
        <v>0</v>
      </c>
      <c r="AT295" s="178">
        <f t="shared" si="43"/>
        <v>0</v>
      </c>
      <c r="AU295">
        <f t="shared" si="44"/>
        <v>0</v>
      </c>
    </row>
    <row r="296" spans="1:47">
      <c r="A296" t="str">
        <f>IF(All_Tasks!A296="","",All_Tasks!A296)</f>
        <v/>
      </c>
      <c r="B296" t="str">
        <f>IF(All_Tasks!B296="","",All_Tasks!B296)</f>
        <v/>
      </c>
      <c r="C296" t="str">
        <f>IF(All_Tasks!C296="","",All_Tasks!C296)</f>
        <v/>
      </c>
      <c r="D296" t="str">
        <f>IF(All_Tasks!D296="","",All_Tasks!D296)</f>
        <v/>
      </c>
      <c r="E296" t="str">
        <f>IF(All_Tasks!V296&lt;&gt;"",All_Tasks!V296,IF(All_Tasks!E296&lt;&gt;"",All_Tasks!E296,""))</f>
        <v/>
      </c>
      <c r="F296" t="str">
        <f>IF(All_Tasks!F296="","",All_Tasks!F296)</f>
        <v/>
      </c>
      <c r="G296" t="str">
        <f>IF(All_Tasks!G296="","",All_Tasks!G296)</f>
        <v/>
      </c>
      <c r="H296" s="231" t="str">
        <f>IF(All_Tasks!H296="","",All_Tasks!H296)</f>
        <v/>
      </c>
      <c r="I296" t="str">
        <f>IF(All_Tasks!I296="","",All_Tasks!I296)</f>
        <v/>
      </c>
      <c r="J296" t="str">
        <f>IF(All_Tasks!J296="","",All_Tasks!J296)</f>
        <v/>
      </c>
      <c r="K296" t="str">
        <f>IF(All_Tasks!K296="","",All_Tasks!K296)</f>
        <v/>
      </c>
      <c r="L296" s="231" t="str">
        <f>IF(All_Tasks!L296="","",All_Tasks!L296)</f>
        <v/>
      </c>
      <c r="M296" t="str">
        <f>IF(All_Tasks!M296="","",All_Tasks!M296)</f>
        <v/>
      </c>
      <c r="N296" t="str">
        <f>IF(All_Tasks!N296="","",All_Tasks!N296)</f>
        <v/>
      </c>
      <c r="O296" t="str">
        <f>IF(All_Tasks!O296="","",All_Tasks!O296)</f>
        <v/>
      </c>
      <c r="P296" s="181">
        <f>IF(All_Tasks!P296="",0,All_Tasks!P296)</f>
        <v>0</v>
      </c>
      <c r="Q296" s="181">
        <f>IF(All_Tasks!Q296="",0,All_Tasks!Q296)</f>
        <v>0</v>
      </c>
      <c r="R296" s="181">
        <f>IF(All_Tasks!R296="",0,All_Tasks!R296)</f>
        <v>0</v>
      </c>
      <c r="S296" s="181" t="str">
        <f>IF(All_Tasks!S296="","",All_Tasks!S296)</f>
        <v/>
      </c>
      <c r="T296" t="str">
        <f>IF(All_Tasks!T296="","",All_Tasks!T296)</f>
        <v/>
      </c>
      <c r="U296" t="str">
        <f>IF(All_Tasks!U296="","",All_Tasks!U296)</f>
        <v/>
      </c>
      <c r="V296">
        <f>IF(A296="",0,IFERROR(MATCH(A296,Scope_Labor_Rates!$A$6:$A$46,0)+5,0))</f>
        <v>0</v>
      </c>
      <c r="W296" s="178">
        <f>IF(V296&gt;0,INDEX(Scope_Labor_Rates!$C$6:$C$46,V296-5),0)</f>
        <v>0</v>
      </c>
      <c r="X296" s="178">
        <f>IF(V296&gt;0,INDEX(Scope_Labor_Rates!$C$6:$C$46,V296-5),0)</f>
        <v>0</v>
      </c>
      <c r="Y296" s="180">
        <f>IF(V296&gt;0,INDEX(Scope_Labor_Rates!$S$6:$S$46,V296-5),0)</f>
        <v>0</v>
      </c>
      <c r="Z296" s="180">
        <f>IF(V296&gt;0,INDEX(Scope_Labor_Rates!$R$6:$R$46,V296-5),1)</f>
        <v>1</v>
      </c>
      <c r="AA296" s="231">
        <f t="shared" si="36"/>
        <v>0</v>
      </c>
      <c r="AB296" t="str">
        <f t="shared" si="37"/>
        <v/>
      </c>
      <c r="AC296" s="178" t="str">
        <f t="shared" si="38"/>
        <v/>
      </c>
      <c r="AD296" s="181">
        <f t="shared" si="39"/>
        <v>0</v>
      </c>
      <c r="AE296" s="178">
        <f>IF(V296&gt;0,P296*INDEX(Scope_Labor_Rates!$E$6:$E$46,V296-5),0)</f>
        <v>0</v>
      </c>
      <c r="AF296" s="181">
        <f>IF(V296&gt;0,AE296*INDEX(Scope_Labor_Rates!$D$6:$D$46,V296-5)*AA296,0)</f>
        <v>0</v>
      </c>
      <c r="AG296" s="178">
        <f>IF(V296&gt;0,P296*INDEX(Scope_Labor_Rates!$G$6:$G$46,V296-5),0)</f>
        <v>0</v>
      </c>
      <c r="AH296" s="181">
        <f>IF(V296&gt;0,AG296*INDEX(Scope_Labor_Rates!$F$6:$F$46,V296-5)*AA296,0)</f>
        <v>0</v>
      </c>
      <c r="AI296" s="178">
        <f>IF(V296&gt;0,P296*INDEX(Scope_Labor_Rates!$I$6:$I$46,V296-5),0)</f>
        <v>0</v>
      </c>
      <c r="AJ296" s="181">
        <f>IF(V296&gt;0,AI296*INDEX(Scope_Labor_Rates!$H$6:$H$46,V296-5)*AA296,0)</f>
        <v>0</v>
      </c>
      <c r="AK296" s="178">
        <f>IF(V296&gt;0,P296*INDEX(Scope_Labor_Rates!$K$6:$K$46,V296-5),0)</f>
        <v>0</v>
      </c>
      <c r="AL296" s="181">
        <f>IF(V296&gt;0,AK296*INDEX(Scope_Labor_Rates!$J$6:$J$46,V296-5)*AA296,0)</f>
        <v>0</v>
      </c>
      <c r="AM296" s="178">
        <f>IF(V296&gt;0,P296*INDEX(Scope_Labor_Rates!$M$6:$M$46,V296-5),0)</f>
        <v>0</v>
      </c>
      <c r="AN296" s="178">
        <f>IF(V296&gt;0,AM296*INDEX(Scope_Labor_Rates!$L$6:$L$46,V296-5)*AA296,0)</f>
        <v>0</v>
      </c>
      <c r="AO296" s="178">
        <f>IF(V296&gt;0,P296*INDEX(Scope_Labor_Rates!$O$6:$O$46,V296-5)*AA296,0)</f>
        <v>0</v>
      </c>
      <c r="AP296" s="181">
        <f>IF(V296&gt;0,P296*INDEX(Scope_Labor_Rates!$Q$6:$Q$46,V296-5)*AA296,0)</f>
        <v>0</v>
      </c>
      <c r="AQ296" s="178">
        <f t="shared" si="40"/>
        <v>0</v>
      </c>
      <c r="AR296" s="178">
        <f t="shared" si="41"/>
        <v>0</v>
      </c>
      <c r="AS296" s="178">
        <f t="shared" si="42"/>
        <v>0</v>
      </c>
      <c r="AT296" s="178">
        <f t="shared" si="43"/>
        <v>0</v>
      </c>
      <c r="AU296">
        <f t="shared" si="44"/>
        <v>0</v>
      </c>
    </row>
    <row r="297" spans="1:47">
      <c r="A297" t="str">
        <f>IF(All_Tasks!A297="","",All_Tasks!A297)</f>
        <v/>
      </c>
      <c r="B297" t="str">
        <f>IF(All_Tasks!B297="","",All_Tasks!B297)</f>
        <v/>
      </c>
      <c r="C297" t="str">
        <f>IF(All_Tasks!C297="","",All_Tasks!C297)</f>
        <v/>
      </c>
      <c r="D297" t="str">
        <f>IF(All_Tasks!D297="","",All_Tasks!D297)</f>
        <v/>
      </c>
      <c r="E297" t="str">
        <f>IF(All_Tasks!V297&lt;&gt;"",All_Tasks!V297,IF(All_Tasks!E297&lt;&gt;"",All_Tasks!E297,""))</f>
        <v/>
      </c>
      <c r="F297" t="str">
        <f>IF(All_Tasks!F297="","",All_Tasks!F297)</f>
        <v/>
      </c>
      <c r="G297" t="str">
        <f>IF(All_Tasks!G297="","",All_Tasks!G297)</f>
        <v/>
      </c>
      <c r="H297" s="231" t="str">
        <f>IF(All_Tasks!H297="","",All_Tasks!H297)</f>
        <v/>
      </c>
      <c r="I297" t="str">
        <f>IF(All_Tasks!I297="","",All_Tasks!I297)</f>
        <v/>
      </c>
      <c r="J297" t="str">
        <f>IF(All_Tasks!J297="","",All_Tasks!J297)</f>
        <v/>
      </c>
      <c r="K297" t="str">
        <f>IF(All_Tasks!K297="","",All_Tasks!K297)</f>
        <v/>
      </c>
      <c r="L297" s="231" t="str">
        <f>IF(All_Tasks!L297="","",All_Tasks!L297)</f>
        <v/>
      </c>
      <c r="M297" t="str">
        <f>IF(All_Tasks!M297="","",All_Tasks!M297)</f>
        <v/>
      </c>
      <c r="N297" t="str">
        <f>IF(All_Tasks!N297="","",All_Tasks!N297)</f>
        <v/>
      </c>
      <c r="O297" t="str">
        <f>IF(All_Tasks!O297="","",All_Tasks!O297)</f>
        <v/>
      </c>
      <c r="P297" s="181">
        <f>IF(All_Tasks!P297="",0,All_Tasks!P297)</f>
        <v>0</v>
      </c>
      <c r="Q297" s="181">
        <f>IF(All_Tasks!Q297="",0,All_Tasks!Q297)</f>
        <v>0</v>
      </c>
      <c r="R297" s="181">
        <f>IF(All_Tasks!R297="",0,All_Tasks!R297)</f>
        <v>0</v>
      </c>
      <c r="S297" s="181" t="str">
        <f>IF(All_Tasks!S297="","",All_Tasks!S297)</f>
        <v/>
      </c>
      <c r="T297" t="str">
        <f>IF(All_Tasks!T297="","",All_Tasks!T297)</f>
        <v/>
      </c>
      <c r="U297" t="str">
        <f>IF(All_Tasks!U297="","",All_Tasks!U297)</f>
        <v/>
      </c>
      <c r="V297">
        <f>IF(A297="",0,IFERROR(MATCH(A297,Scope_Labor_Rates!$A$6:$A$46,0)+5,0))</f>
        <v>0</v>
      </c>
      <c r="W297" s="178">
        <f>IF(V297&gt;0,INDEX(Scope_Labor_Rates!$C$6:$C$46,V297-5),0)</f>
        <v>0</v>
      </c>
      <c r="X297" s="178">
        <f>IF(V297&gt;0,INDEX(Scope_Labor_Rates!$C$6:$C$46,V297-5),0)</f>
        <v>0</v>
      </c>
      <c r="Y297" s="180">
        <f>IF(V297&gt;0,INDEX(Scope_Labor_Rates!$S$6:$S$46,V297-5),0)</f>
        <v>0</v>
      </c>
      <c r="Z297" s="180">
        <f>IF(V297&gt;0,INDEX(Scope_Labor_Rates!$R$6:$R$46,V297-5),1)</f>
        <v>1</v>
      </c>
      <c r="AA297" s="231">
        <f t="shared" si="36"/>
        <v>0</v>
      </c>
      <c r="AB297" t="str">
        <f t="shared" si="37"/>
        <v/>
      </c>
      <c r="AC297" s="178" t="str">
        <f t="shared" si="38"/>
        <v/>
      </c>
      <c r="AD297" s="181">
        <f t="shared" si="39"/>
        <v>0</v>
      </c>
      <c r="AE297" s="178">
        <f>IF(V297&gt;0,P297*INDEX(Scope_Labor_Rates!$E$6:$E$46,V297-5),0)</f>
        <v>0</v>
      </c>
      <c r="AF297" s="181">
        <f>IF(V297&gt;0,AE297*INDEX(Scope_Labor_Rates!$D$6:$D$46,V297-5)*AA297,0)</f>
        <v>0</v>
      </c>
      <c r="AG297" s="178">
        <f>IF(V297&gt;0,P297*INDEX(Scope_Labor_Rates!$G$6:$G$46,V297-5),0)</f>
        <v>0</v>
      </c>
      <c r="AH297" s="181">
        <f>IF(V297&gt;0,AG297*INDEX(Scope_Labor_Rates!$F$6:$F$46,V297-5)*AA297,0)</f>
        <v>0</v>
      </c>
      <c r="AI297" s="178">
        <f>IF(V297&gt;0,P297*INDEX(Scope_Labor_Rates!$I$6:$I$46,V297-5),0)</f>
        <v>0</v>
      </c>
      <c r="AJ297" s="181">
        <f>IF(V297&gt;0,AI297*INDEX(Scope_Labor_Rates!$H$6:$H$46,V297-5)*AA297,0)</f>
        <v>0</v>
      </c>
      <c r="AK297" s="178">
        <f>IF(V297&gt;0,P297*INDEX(Scope_Labor_Rates!$K$6:$K$46,V297-5),0)</f>
        <v>0</v>
      </c>
      <c r="AL297" s="181">
        <f>IF(V297&gt;0,AK297*INDEX(Scope_Labor_Rates!$J$6:$J$46,V297-5)*AA297,0)</f>
        <v>0</v>
      </c>
      <c r="AM297" s="178">
        <f>IF(V297&gt;0,P297*INDEX(Scope_Labor_Rates!$M$6:$M$46,V297-5),0)</f>
        <v>0</v>
      </c>
      <c r="AN297" s="178">
        <f>IF(V297&gt;0,AM297*INDEX(Scope_Labor_Rates!$L$6:$L$46,V297-5)*AA297,0)</f>
        <v>0</v>
      </c>
      <c r="AO297" s="178">
        <f>IF(V297&gt;0,P297*INDEX(Scope_Labor_Rates!$O$6:$O$46,V297-5)*AA297,0)</f>
        <v>0</v>
      </c>
      <c r="AP297" s="181">
        <f>IF(V297&gt;0,P297*INDEX(Scope_Labor_Rates!$Q$6:$Q$46,V297-5)*AA297,0)</f>
        <v>0</v>
      </c>
      <c r="AQ297" s="178">
        <f t="shared" si="40"/>
        <v>0</v>
      </c>
      <c r="AR297" s="178">
        <f t="shared" si="41"/>
        <v>0</v>
      </c>
      <c r="AS297" s="178">
        <f t="shared" si="42"/>
        <v>0</v>
      </c>
      <c r="AT297" s="178">
        <f t="shared" si="43"/>
        <v>0</v>
      </c>
      <c r="AU297">
        <f t="shared" si="44"/>
        <v>0</v>
      </c>
    </row>
    <row r="298" spans="1:47">
      <c r="A298" t="str">
        <f>IF(All_Tasks!A298="","",All_Tasks!A298)</f>
        <v/>
      </c>
      <c r="B298" t="str">
        <f>IF(All_Tasks!B298="","",All_Tasks!B298)</f>
        <v/>
      </c>
      <c r="C298" t="str">
        <f>IF(All_Tasks!C298="","",All_Tasks!C298)</f>
        <v/>
      </c>
      <c r="D298" t="str">
        <f>IF(All_Tasks!D298="","",All_Tasks!D298)</f>
        <v/>
      </c>
      <c r="E298" t="str">
        <f>IF(All_Tasks!V298&lt;&gt;"",All_Tasks!V298,IF(All_Tasks!E298&lt;&gt;"",All_Tasks!E298,""))</f>
        <v/>
      </c>
      <c r="F298" t="str">
        <f>IF(All_Tasks!F298="","",All_Tasks!F298)</f>
        <v/>
      </c>
      <c r="G298" t="str">
        <f>IF(All_Tasks!G298="","",All_Tasks!G298)</f>
        <v/>
      </c>
      <c r="H298" s="231" t="str">
        <f>IF(All_Tasks!H298="","",All_Tasks!H298)</f>
        <v/>
      </c>
      <c r="I298" t="str">
        <f>IF(All_Tasks!I298="","",All_Tasks!I298)</f>
        <v/>
      </c>
      <c r="J298" t="str">
        <f>IF(All_Tasks!J298="","",All_Tasks!J298)</f>
        <v/>
      </c>
      <c r="K298" t="str">
        <f>IF(All_Tasks!K298="","",All_Tasks!K298)</f>
        <v/>
      </c>
      <c r="L298" s="231" t="str">
        <f>IF(All_Tasks!L298="","",All_Tasks!L298)</f>
        <v/>
      </c>
      <c r="M298" t="str">
        <f>IF(All_Tasks!M298="","",All_Tasks!M298)</f>
        <v/>
      </c>
      <c r="N298" t="str">
        <f>IF(All_Tasks!N298="","",All_Tasks!N298)</f>
        <v/>
      </c>
      <c r="O298" t="str">
        <f>IF(All_Tasks!O298="","",All_Tasks!O298)</f>
        <v/>
      </c>
      <c r="P298" s="181">
        <f>IF(All_Tasks!P298="",0,All_Tasks!P298)</f>
        <v>0</v>
      </c>
      <c r="Q298" s="181">
        <f>IF(All_Tasks!Q298="",0,All_Tasks!Q298)</f>
        <v>0</v>
      </c>
      <c r="R298" s="181">
        <f>IF(All_Tasks!R298="",0,All_Tasks!R298)</f>
        <v>0</v>
      </c>
      <c r="S298" s="181" t="str">
        <f>IF(All_Tasks!S298="","",All_Tasks!S298)</f>
        <v/>
      </c>
      <c r="T298" t="str">
        <f>IF(All_Tasks!T298="","",All_Tasks!T298)</f>
        <v/>
      </c>
      <c r="U298" t="str">
        <f>IF(All_Tasks!U298="","",All_Tasks!U298)</f>
        <v/>
      </c>
      <c r="V298">
        <f>IF(A298="",0,IFERROR(MATCH(A298,Scope_Labor_Rates!$A$6:$A$46,0)+5,0))</f>
        <v>0</v>
      </c>
      <c r="W298" s="178">
        <f>IF(V298&gt;0,INDEX(Scope_Labor_Rates!$C$6:$C$46,V298-5),0)</f>
        <v>0</v>
      </c>
      <c r="X298" s="178">
        <f>IF(V298&gt;0,INDEX(Scope_Labor_Rates!$C$6:$C$46,V298-5),0)</f>
        <v>0</v>
      </c>
      <c r="Y298" s="180">
        <f>IF(V298&gt;0,INDEX(Scope_Labor_Rates!$S$6:$S$46,V298-5),0)</f>
        <v>0</v>
      </c>
      <c r="Z298" s="180">
        <f>IF(V298&gt;0,INDEX(Scope_Labor_Rates!$R$6:$R$46,V298-5),1)</f>
        <v>1</v>
      </c>
      <c r="AA298" s="231">
        <f t="shared" si="36"/>
        <v>0</v>
      </c>
      <c r="AB298" t="str">
        <f t="shared" si="37"/>
        <v/>
      </c>
      <c r="AC298" s="178" t="str">
        <f t="shared" si="38"/>
        <v/>
      </c>
      <c r="AD298" s="181">
        <f t="shared" si="39"/>
        <v>0</v>
      </c>
      <c r="AE298" s="178">
        <f>IF(V298&gt;0,P298*INDEX(Scope_Labor_Rates!$E$6:$E$46,V298-5),0)</f>
        <v>0</v>
      </c>
      <c r="AF298" s="181">
        <f>IF(V298&gt;0,AE298*INDEX(Scope_Labor_Rates!$D$6:$D$46,V298-5)*AA298,0)</f>
        <v>0</v>
      </c>
      <c r="AG298" s="178">
        <f>IF(V298&gt;0,P298*INDEX(Scope_Labor_Rates!$G$6:$G$46,V298-5),0)</f>
        <v>0</v>
      </c>
      <c r="AH298" s="181">
        <f>IF(V298&gt;0,AG298*INDEX(Scope_Labor_Rates!$F$6:$F$46,V298-5)*AA298,0)</f>
        <v>0</v>
      </c>
      <c r="AI298" s="178">
        <f>IF(V298&gt;0,P298*INDEX(Scope_Labor_Rates!$I$6:$I$46,V298-5),0)</f>
        <v>0</v>
      </c>
      <c r="AJ298" s="181">
        <f>IF(V298&gt;0,AI298*INDEX(Scope_Labor_Rates!$H$6:$H$46,V298-5)*AA298,0)</f>
        <v>0</v>
      </c>
      <c r="AK298" s="178">
        <f>IF(V298&gt;0,P298*INDEX(Scope_Labor_Rates!$K$6:$K$46,V298-5),0)</f>
        <v>0</v>
      </c>
      <c r="AL298" s="181">
        <f>IF(V298&gt;0,AK298*INDEX(Scope_Labor_Rates!$J$6:$J$46,V298-5)*AA298,0)</f>
        <v>0</v>
      </c>
      <c r="AM298" s="178">
        <f>IF(V298&gt;0,P298*INDEX(Scope_Labor_Rates!$M$6:$M$46,V298-5),0)</f>
        <v>0</v>
      </c>
      <c r="AN298" s="178">
        <f>IF(V298&gt;0,AM298*INDEX(Scope_Labor_Rates!$L$6:$L$46,V298-5)*AA298,0)</f>
        <v>0</v>
      </c>
      <c r="AO298" s="178">
        <f>IF(V298&gt;0,P298*INDEX(Scope_Labor_Rates!$O$6:$O$46,V298-5)*AA298,0)</f>
        <v>0</v>
      </c>
      <c r="AP298" s="181">
        <f>IF(V298&gt;0,P298*INDEX(Scope_Labor_Rates!$Q$6:$Q$46,V298-5)*AA298,0)</f>
        <v>0</v>
      </c>
      <c r="AQ298" s="178">
        <f t="shared" si="40"/>
        <v>0</v>
      </c>
      <c r="AR298" s="178">
        <f t="shared" si="41"/>
        <v>0</v>
      </c>
      <c r="AS298" s="178">
        <f t="shared" si="42"/>
        <v>0</v>
      </c>
      <c r="AT298" s="178">
        <f t="shared" si="43"/>
        <v>0</v>
      </c>
      <c r="AU298">
        <f t="shared" si="44"/>
        <v>0</v>
      </c>
    </row>
    <row r="299" spans="1:47">
      <c r="A299" t="str">
        <f>IF(All_Tasks!A299="","",All_Tasks!A299)</f>
        <v/>
      </c>
      <c r="B299" t="str">
        <f>IF(All_Tasks!B299="","",All_Tasks!B299)</f>
        <v/>
      </c>
      <c r="C299" t="str">
        <f>IF(All_Tasks!C299="","",All_Tasks!C299)</f>
        <v/>
      </c>
      <c r="D299" t="str">
        <f>IF(All_Tasks!D299="","",All_Tasks!D299)</f>
        <v/>
      </c>
      <c r="E299" t="str">
        <f>IF(All_Tasks!V299&lt;&gt;"",All_Tasks!V299,IF(All_Tasks!E299&lt;&gt;"",All_Tasks!E299,""))</f>
        <v/>
      </c>
      <c r="F299" t="str">
        <f>IF(All_Tasks!F299="","",All_Tasks!F299)</f>
        <v/>
      </c>
      <c r="G299" t="str">
        <f>IF(All_Tasks!G299="","",All_Tasks!G299)</f>
        <v/>
      </c>
      <c r="H299" s="231" t="str">
        <f>IF(All_Tasks!H299="","",All_Tasks!H299)</f>
        <v/>
      </c>
      <c r="I299" t="str">
        <f>IF(All_Tasks!I299="","",All_Tasks!I299)</f>
        <v/>
      </c>
      <c r="J299" t="str">
        <f>IF(All_Tasks!J299="","",All_Tasks!J299)</f>
        <v/>
      </c>
      <c r="K299" t="str">
        <f>IF(All_Tasks!K299="","",All_Tasks!K299)</f>
        <v/>
      </c>
      <c r="L299" s="231" t="str">
        <f>IF(All_Tasks!L299="","",All_Tasks!L299)</f>
        <v/>
      </c>
      <c r="M299" t="str">
        <f>IF(All_Tasks!M299="","",All_Tasks!M299)</f>
        <v/>
      </c>
      <c r="N299" t="str">
        <f>IF(All_Tasks!N299="","",All_Tasks!N299)</f>
        <v/>
      </c>
      <c r="O299" t="str">
        <f>IF(All_Tasks!O299="","",All_Tasks!O299)</f>
        <v/>
      </c>
      <c r="P299" s="181">
        <f>IF(All_Tasks!P299="",0,All_Tasks!P299)</f>
        <v>0</v>
      </c>
      <c r="Q299" s="181">
        <f>IF(All_Tasks!Q299="",0,All_Tasks!Q299)</f>
        <v>0</v>
      </c>
      <c r="R299" s="181">
        <f>IF(All_Tasks!R299="",0,All_Tasks!R299)</f>
        <v>0</v>
      </c>
      <c r="S299" s="181" t="str">
        <f>IF(All_Tasks!S299="","",All_Tasks!S299)</f>
        <v/>
      </c>
      <c r="T299" t="str">
        <f>IF(All_Tasks!T299="","",All_Tasks!T299)</f>
        <v/>
      </c>
      <c r="U299" t="str">
        <f>IF(All_Tasks!U299="","",All_Tasks!U299)</f>
        <v/>
      </c>
      <c r="V299">
        <f>IF(A299="",0,IFERROR(MATCH(A299,Scope_Labor_Rates!$A$6:$A$46,0)+5,0))</f>
        <v>0</v>
      </c>
      <c r="W299" s="178">
        <f>IF(V299&gt;0,INDEX(Scope_Labor_Rates!$C$6:$C$46,V299-5),0)</f>
        <v>0</v>
      </c>
      <c r="X299" s="178">
        <f>IF(V299&gt;0,INDEX(Scope_Labor_Rates!$C$6:$C$46,V299-5),0)</f>
        <v>0</v>
      </c>
      <c r="Y299" s="180">
        <f>IF(V299&gt;0,INDEX(Scope_Labor_Rates!$S$6:$S$46,V299-5),0)</f>
        <v>0</v>
      </c>
      <c r="Z299" s="180">
        <f>IF(V299&gt;0,INDEX(Scope_Labor_Rates!$R$6:$R$46,V299-5),1)</f>
        <v>1</v>
      </c>
      <c r="AA299" s="231">
        <f t="shared" si="36"/>
        <v>0</v>
      </c>
      <c r="AB299" t="str">
        <f t="shared" si="37"/>
        <v/>
      </c>
      <c r="AC299" s="178" t="str">
        <f t="shared" si="38"/>
        <v/>
      </c>
      <c r="AD299" s="181">
        <f t="shared" si="39"/>
        <v>0</v>
      </c>
      <c r="AE299" s="178">
        <f>IF(V299&gt;0,P299*INDEX(Scope_Labor_Rates!$E$6:$E$46,V299-5),0)</f>
        <v>0</v>
      </c>
      <c r="AF299" s="181">
        <f>IF(V299&gt;0,AE299*INDEX(Scope_Labor_Rates!$D$6:$D$46,V299-5)*AA299,0)</f>
        <v>0</v>
      </c>
      <c r="AG299" s="178">
        <f>IF(V299&gt;0,P299*INDEX(Scope_Labor_Rates!$G$6:$G$46,V299-5),0)</f>
        <v>0</v>
      </c>
      <c r="AH299" s="181">
        <f>IF(V299&gt;0,AG299*INDEX(Scope_Labor_Rates!$F$6:$F$46,V299-5)*AA299,0)</f>
        <v>0</v>
      </c>
      <c r="AI299" s="178">
        <f>IF(V299&gt;0,P299*INDEX(Scope_Labor_Rates!$I$6:$I$46,V299-5),0)</f>
        <v>0</v>
      </c>
      <c r="AJ299" s="181">
        <f>IF(V299&gt;0,AI299*INDEX(Scope_Labor_Rates!$H$6:$H$46,V299-5)*AA299,0)</f>
        <v>0</v>
      </c>
      <c r="AK299" s="178">
        <f>IF(V299&gt;0,P299*INDEX(Scope_Labor_Rates!$K$6:$K$46,V299-5),0)</f>
        <v>0</v>
      </c>
      <c r="AL299" s="181">
        <f>IF(V299&gt;0,AK299*INDEX(Scope_Labor_Rates!$J$6:$J$46,V299-5)*AA299,0)</f>
        <v>0</v>
      </c>
      <c r="AM299" s="178">
        <f>IF(V299&gt;0,P299*INDEX(Scope_Labor_Rates!$M$6:$M$46,V299-5),0)</f>
        <v>0</v>
      </c>
      <c r="AN299" s="178">
        <f>IF(V299&gt;0,AM299*INDEX(Scope_Labor_Rates!$L$6:$L$46,V299-5)*AA299,0)</f>
        <v>0</v>
      </c>
      <c r="AO299" s="178">
        <f>IF(V299&gt;0,P299*INDEX(Scope_Labor_Rates!$O$6:$O$46,V299-5)*AA299,0)</f>
        <v>0</v>
      </c>
      <c r="AP299" s="181">
        <f>IF(V299&gt;0,P299*INDEX(Scope_Labor_Rates!$Q$6:$Q$46,V299-5)*AA299,0)</f>
        <v>0</v>
      </c>
      <c r="AQ299" s="178">
        <f t="shared" si="40"/>
        <v>0</v>
      </c>
      <c r="AR299" s="178">
        <f t="shared" si="41"/>
        <v>0</v>
      </c>
      <c r="AS299" s="178">
        <f t="shared" si="42"/>
        <v>0</v>
      </c>
      <c r="AT299" s="178">
        <f t="shared" si="43"/>
        <v>0</v>
      </c>
      <c r="AU299">
        <f t="shared" si="44"/>
        <v>0</v>
      </c>
    </row>
    <row r="300" spans="1:47">
      <c r="A300" t="str">
        <f>IF(All_Tasks!A300="","",All_Tasks!A300)</f>
        <v/>
      </c>
      <c r="B300" t="str">
        <f>IF(All_Tasks!B300="","",All_Tasks!B300)</f>
        <v/>
      </c>
      <c r="C300" t="str">
        <f>IF(All_Tasks!C300="","",All_Tasks!C300)</f>
        <v/>
      </c>
      <c r="D300" t="str">
        <f>IF(All_Tasks!D300="","",All_Tasks!D300)</f>
        <v/>
      </c>
      <c r="E300" t="str">
        <f>IF(All_Tasks!V300&lt;&gt;"",All_Tasks!V300,IF(All_Tasks!E300&lt;&gt;"",All_Tasks!E300,""))</f>
        <v/>
      </c>
      <c r="F300" t="str">
        <f>IF(All_Tasks!F300="","",All_Tasks!F300)</f>
        <v/>
      </c>
      <c r="G300" t="str">
        <f>IF(All_Tasks!G300="","",All_Tasks!G300)</f>
        <v/>
      </c>
      <c r="H300" s="231" t="str">
        <f>IF(All_Tasks!H300="","",All_Tasks!H300)</f>
        <v/>
      </c>
      <c r="I300" t="str">
        <f>IF(All_Tasks!I300="","",All_Tasks!I300)</f>
        <v/>
      </c>
      <c r="J300" t="str">
        <f>IF(All_Tasks!J300="","",All_Tasks!J300)</f>
        <v/>
      </c>
      <c r="K300" t="str">
        <f>IF(All_Tasks!K300="","",All_Tasks!K300)</f>
        <v/>
      </c>
      <c r="L300" s="231" t="str">
        <f>IF(All_Tasks!L300="","",All_Tasks!L300)</f>
        <v/>
      </c>
      <c r="M300" t="str">
        <f>IF(All_Tasks!M300="","",All_Tasks!M300)</f>
        <v/>
      </c>
      <c r="N300" t="str">
        <f>IF(All_Tasks!N300="","",All_Tasks!N300)</f>
        <v/>
      </c>
      <c r="O300" t="str">
        <f>IF(All_Tasks!O300="","",All_Tasks!O300)</f>
        <v/>
      </c>
      <c r="P300" s="181">
        <f>IF(All_Tasks!P300="",0,All_Tasks!P300)</f>
        <v>0</v>
      </c>
      <c r="Q300" s="181">
        <f>IF(All_Tasks!Q300="",0,All_Tasks!Q300)</f>
        <v>0</v>
      </c>
      <c r="R300" s="181">
        <f>IF(All_Tasks!R300="",0,All_Tasks!R300)</f>
        <v>0</v>
      </c>
      <c r="S300" s="181" t="str">
        <f>IF(All_Tasks!S300="","",All_Tasks!S300)</f>
        <v/>
      </c>
      <c r="T300" t="str">
        <f>IF(All_Tasks!T300="","",All_Tasks!T300)</f>
        <v/>
      </c>
      <c r="U300" t="str">
        <f>IF(All_Tasks!U300="","",All_Tasks!U300)</f>
        <v/>
      </c>
      <c r="V300">
        <f>IF(A300="",0,IFERROR(MATCH(A300,Scope_Labor_Rates!$A$6:$A$46,0)+5,0))</f>
        <v>0</v>
      </c>
      <c r="W300" s="178">
        <f>IF(V300&gt;0,INDEX(Scope_Labor_Rates!$C$6:$C$46,V300-5),0)</f>
        <v>0</v>
      </c>
      <c r="X300" s="178">
        <f>IF(V300&gt;0,INDEX(Scope_Labor_Rates!$C$6:$C$46,V300-5),0)</f>
        <v>0</v>
      </c>
      <c r="Y300" s="180">
        <f>IF(V300&gt;0,INDEX(Scope_Labor_Rates!$S$6:$S$46,V300-5),0)</f>
        <v>0</v>
      </c>
      <c r="Z300" s="180">
        <f>IF(V300&gt;0,INDEX(Scope_Labor_Rates!$R$6:$R$46,V300-5),1)</f>
        <v>1</v>
      </c>
      <c r="AA300" s="231">
        <f t="shared" si="36"/>
        <v>0</v>
      </c>
      <c r="AB300" t="str">
        <f t="shared" si="37"/>
        <v/>
      </c>
      <c r="AC300" s="178" t="str">
        <f t="shared" si="38"/>
        <v/>
      </c>
      <c r="AD300" s="181">
        <f t="shared" si="39"/>
        <v>0</v>
      </c>
      <c r="AE300" s="178">
        <f>IF(V300&gt;0,P300*INDEX(Scope_Labor_Rates!$E$6:$E$46,V300-5),0)</f>
        <v>0</v>
      </c>
      <c r="AF300" s="181">
        <f>IF(V300&gt;0,AE300*INDEX(Scope_Labor_Rates!$D$6:$D$46,V300-5)*AA300,0)</f>
        <v>0</v>
      </c>
      <c r="AG300" s="178">
        <f>IF(V300&gt;0,P300*INDEX(Scope_Labor_Rates!$G$6:$G$46,V300-5),0)</f>
        <v>0</v>
      </c>
      <c r="AH300" s="181">
        <f>IF(V300&gt;0,AG300*INDEX(Scope_Labor_Rates!$F$6:$F$46,V300-5)*AA300,0)</f>
        <v>0</v>
      </c>
      <c r="AI300" s="178">
        <f>IF(V300&gt;0,P300*INDEX(Scope_Labor_Rates!$I$6:$I$46,V300-5),0)</f>
        <v>0</v>
      </c>
      <c r="AJ300" s="181">
        <f>IF(V300&gt;0,AI300*INDEX(Scope_Labor_Rates!$H$6:$H$46,V300-5)*AA300,0)</f>
        <v>0</v>
      </c>
      <c r="AK300" s="178">
        <f>IF(V300&gt;0,P300*INDEX(Scope_Labor_Rates!$K$6:$K$46,V300-5),0)</f>
        <v>0</v>
      </c>
      <c r="AL300" s="181">
        <f>IF(V300&gt;0,AK300*INDEX(Scope_Labor_Rates!$J$6:$J$46,V300-5)*AA300,0)</f>
        <v>0</v>
      </c>
      <c r="AM300" s="178">
        <f>IF(V300&gt;0,P300*INDEX(Scope_Labor_Rates!$M$6:$M$46,V300-5),0)</f>
        <v>0</v>
      </c>
      <c r="AN300" s="178">
        <f>IF(V300&gt;0,AM300*INDEX(Scope_Labor_Rates!$L$6:$L$46,V300-5)*AA300,0)</f>
        <v>0</v>
      </c>
      <c r="AO300" s="178">
        <f>IF(V300&gt;0,P300*INDEX(Scope_Labor_Rates!$O$6:$O$46,V300-5)*AA300,0)</f>
        <v>0</v>
      </c>
      <c r="AP300" s="181">
        <f>IF(V300&gt;0,P300*INDEX(Scope_Labor_Rates!$Q$6:$Q$46,V300-5)*AA300,0)</f>
        <v>0</v>
      </c>
      <c r="AQ300" s="178">
        <f t="shared" si="40"/>
        <v>0</v>
      </c>
      <c r="AR300" s="178">
        <f t="shared" si="41"/>
        <v>0</v>
      </c>
      <c r="AS300" s="178">
        <f t="shared" si="42"/>
        <v>0</v>
      </c>
      <c r="AT300" s="178">
        <f t="shared" si="43"/>
        <v>0</v>
      </c>
      <c r="AU300">
        <f t="shared" si="44"/>
        <v>0</v>
      </c>
    </row>
    <row r="301" spans="1:47">
      <c r="A301" t="str">
        <f>IF(All_Tasks!A301="","",All_Tasks!A301)</f>
        <v/>
      </c>
      <c r="B301" t="str">
        <f>IF(All_Tasks!B301="","",All_Tasks!B301)</f>
        <v/>
      </c>
      <c r="C301" t="str">
        <f>IF(All_Tasks!C301="","",All_Tasks!C301)</f>
        <v/>
      </c>
      <c r="D301" t="str">
        <f>IF(All_Tasks!D301="","",All_Tasks!D301)</f>
        <v/>
      </c>
      <c r="E301" t="str">
        <f>IF(All_Tasks!V301&lt;&gt;"",All_Tasks!V301,IF(All_Tasks!E301&lt;&gt;"",All_Tasks!E301,""))</f>
        <v/>
      </c>
      <c r="F301" t="str">
        <f>IF(All_Tasks!F301="","",All_Tasks!F301)</f>
        <v/>
      </c>
      <c r="G301" t="str">
        <f>IF(All_Tasks!G301="","",All_Tasks!G301)</f>
        <v/>
      </c>
      <c r="H301" s="231" t="str">
        <f>IF(All_Tasks!H301="","",All_Tasks!H301)</f>
        <v/>
      </c>
      <c r="I301" t="str">
        <f>IF(All_Tasks!I301="","",All_Tasks!I301)</f>
        <v/>
      </c>
      <c r="J301" t="str">
        <f>IF(All_Tasks!J301="","",All_Tasks!J301)</f>
        <v/>
      </c>
      <c r="K301" t="str">
        <f>IF(All_Tasks!K301="","",All_Tasks!K301)</f>
        <v/>
      </c>
      <c r="L301" s="231" t="str">
        <f>IF(All_Tasks!L301="","",All_Tasks!L301)</f>
        <v/>
      </c>
      <c r="M301" t="str">
        <f>IF(All_Tasks!M301="","",All_Tasks!M301)</f>
        <v/>
      </c>
      <c r="N301" t="str">
        <f>IF(All_Tasks!N301="","",All_Tasks!N301)</f>
        <v/>
      </c>
      <c r="O301" t="str">
        <f>IF(All_Tasks!O301="","",All_Tasks!O301)</f>
        <v/>
      </c>
      <c r="P301" s="181">
        <f>IF(All_Tasks!P301="",0,All_Tasks!P301)</f>
        <v>0</v>
      </c>
      <c r="Q301" s="181">
        <f>IF(All_Tasks!Q301="",0,All_Tasks!Q301)</f>
        <v>0</v>
      </c>
      <c r="R301" s="181">
        <f>IF(All_Tasks!R301="",0,All_Tasks!R301)</f>
        <v>0</v>
      </c>
      <c r="S301" s="181" t="str">
        <f>IF(All_Tasks!S301="","",All_Tasks!S301)</f>
        <v/>
      </c>
      <c r="T301" t="str">
        <f>IF(All_Tasks!T301="","",All_Tasks!T301)</f>
        <v/>
      </c>
      <c r="U301" t="str">
        <f>IF(All_Tasks!U301="","",All_Tasks!U301)</f>
        <v/>
      </c>
      <c r="V301">
        <f>IF(A301="",0,IFERROR(MATCH(A301,Scope_Labor_Rates!$A$6:$A$46,0)+5,0))</f>
        <v>0</v>
      </c>
      <c r="W301" s="178">
        <f>IF(V301&gt;0,INDEX(Scope_Labor_Rates!$C$6:$C$46,V301-5),0)</f>
        <v>0</v>
      </c>
      <c r="X301" s="178">
        <f>IF(V301&gt;0,INDEX(Scope_Labor_Rates!$C$6:$C$46,V301-5),0)</f>
        <v>0</v>
      </c>
      <c r="Y301" s="180">
        <f>IF(V301&gt;0,INDEX(Scope_Labor_Rates!$S$6:$S$46,V301-5),0)</f>
        <v>0</v>
      </c>
      <c r="Z301" s="180">
        <f>IF(V301&gt;0,INDEX(Scope_Labor_Rates!$R$6:$R$46,V301-5),1)</f>
        <v>1</v>
      </c>
      <c r="AA301" s="231">
        <f t="shared" si="36"/>
        <v>0</v>
      </c>
      <c r="AB301" t="str">
        <f t="shared" si="37"/>
        <v/>
      </c>
      <c r="AC301" s="178" t="str">
        <f t="shared" si="38"/>
        <v/>
      </c>
      <c r="AD301" s="181">
        <f t="shared" si="39"/>
        <v>0</v>
      </c>
      <c r="AE301" s="178">
        <f>IF(V301&gt;0,P301*INDEX(Scope_Labor_Rates!$E$6:$E$46,V301-5),0)</f>
        <v>0</v>
      </c>
      <c r="AF301" s="181">
        <f>IF(V301&gt;0,AE301*INDEX(Scope_Labor_Rates!$D$6:$D$46,V301-5)*AA301,0)</f>
        <v>0</v>
      </c>
      <c r="AG301" s="178">
        <f>IF(V301&gt;0,P301*INDEX(Scope_Labor_Rates!$G$6:$G$46,V301-5),0)</f>
        <v>0</v>
      </c>
      <c r="AH301" s="181">
        <f>IF(V301&gt;0,AG301*INDEX(Scope_Labor_Rates!$F$6:$F$46,V301-5)*AA301,0)</f>
        <v>0</v>
      </c>
      <c r="AI301" s="178">
        <f>IF(V301&gt;0,P301*INDEX(Scope_Labor_Rates!$I$6:$I$46,V301-5),0)</f>
        <v>0</v>
      </c>
      <c r="AJ301" s="181">
        <f>IF(V301&gt;0,AI301*INDEX(Scope_Labor_Rates!$H$6:$H$46,V301-5)*AA301,0)</f>
        <v>0</v>
      </c>
      <c r="AK301" s="178">
        <f>IF(V301&gt;0,P301*INDEX(Scope_Labor_Rates!$K$6:$K$46,V301-5),0)</f>
        <v>0</v>
      </c>
      <c r="AL301" s="181">
        <f>IF(V301&gt;0,AK301*INDEX(Scope_Labor_Rates!$J$6:$J$46,V301-5)*AA301,0)</f>
        <v>0</v>
      </c>
      <c r="AM301" s="178">
        <f>IF(V301&gt;0,P301*INDEX(Scope_Labor_Rates!$M$6:$M$46,V301-5),0)</f>
        <v>0</v>
      </c>
      <c r="AN301" s="178">
        <f>IF(V301&gt;0,AM301*INDEX(Scope_Labor_Rates!$L$6:$L$46,V301-5)*AA301,0)</f>
        <v>0</v>
      </c>
      <c r="AO301" s="178">
        <f>IF(V301&gt;0,P301*INDEX(Scope_Labor_Rates!$O$6:$O$46,V301-5)*AA301,0)</f>
        <v>0</v>
      </c>
      <c r="AP301" s="181">
        <f>IF(V301&gt;0,P301*INDEX(Scope_Labor_Rates!$Q$6:$Q$46,V301-5)*AA301,0)</f>
        <v>0</v>
      </c>
      <c r="AQ301" s="178">
        <f t="shared" si="40"/>
        <v>0</v>
      </c>
      <c r="AR301" s="178">
        <f t="shared" si="41"/>
        <v>0</v>
      </c>
      <c r="AS301" s="178">
        <f t="shared" si="42"/>
        <v>0</v>
      </c>
      <c r="AT301" s="178">
        <f t="shared" si="43"/>
        <v>0</v>
      </c>
      <c r="AU301">
        <f t="shared" si="44"/>
        <v>0</v>
      </c>
    </row>
    <row r="302" spans="1:47">
      <c r="A302" t="str">
        <f>IF(All_Tasks!A302="","",All_Tasks!A302)</f>
        <v/>
      </c>
      <c r="B302" t="str">
        <f>IF(All_Tasks!B302="","",All_Tasks!B302)</f>
        <v/>
      </c>
      <c r="C302" t="str">
        <f>IF(All_Tasks!C302="","",All_Tasks!C302)</f>
        <v/>
      </c>
      <c r="D302" t="str">
        <f>IF(All_Tasks!D302="","",All_Tasks!D302)</f>
        <v/>
      </c>
      <c r="E302" t="str">
        <f>IF(All_Tasks!V302&lt;&gt;"",All_Tasks!V302,IF(All_Tasks!E302&lt;&gt;"",All_Tasks!E302,""))</f>
        <v/>
      </c>
      <c r="F302" t="str">
        <f>IF(All_Tasks!F302="","",All_Tasks!F302)</f>
        <v/>
      </c>
      <c r="G302" t="str">
        <f>IF(All_Tasks!G302="","",All_Tasks!G302)</f>
        <v/>
      </c>
      <c r="H302" s="231" t="str">
        <f>IF(All_Tasks!H302="","",All_Tasks!H302)</f>
        <v/>
      </c>
      <c r="I302" t="str">
        <f>IF(All_Tasks!I302="","",All_Tasks!I302)</f>
        <v/>
      </c>
      <c r="J302" t="str">
        <f>IF(All_Tasks!J302="","",All_Tasks!J302)</f>
        <v/>
      </c>
      <c r="K302" t="str">
        <f>IF(All_Tasks!K302="","",All_Tasks!K302)</f>
        <v/>
      </c>
      <c r="L302" s="231" t="str">
        <f>IF(All_Tasks!L302="","",All_Tasks!L302)</f>
        <v/>
      </c>
      <c r="M302" t="str">
        <f>IF(All_Tasks!M302="","",All_Tasks!M302)</f>
        <v/>
      </c>
      <c r="N302" t="str">
        <f>IF(All_Tasks!N302="","",All_Tasks!N302)</f>
        <v/>
      </c>
      <c r="O302" t="str">
        <f>IF(All_Tasks!O302="","",All_Tasks!O302)</f>
        <v/>
      </c>
      <c r="P302" s="181">
        <f>IF(All_Tasks!P302="",0,All_Tasks!P302)</f>
        <v>0</v>
      </c>
      <c r="Q302" s="181">
        <f>IF(All_Tasks!Q302="",0,All_Tasks!Q302)</f>
        <v>0</v>
      </c>
      <c r="R302" s="181">
        <f>IF(All_Tasks!R302="",0,All_Tasks!R302)</f>
        <v>0</v>
      </c>
      <c r="S302" s="181" t="str">
        <f>IF(All_Tasks!S302="","",All_Tasks!S302)</f>
        <v/>
      </c>
      <c r="T302" t="str">
        <f>IF(All_Tasks!T302="","",All_Tasks!T302)</f>
        <v/>
      </c>
      <c r="U302" t="str">
        <f>IF(All_Tasks!U302="","",All_Tasks!U302)</f>
        <v/>
      </c>
      <c r="V302">
        <f>IF(A302="",0,IFERROR(MATCH(A302,Scope_Labor_Rates!$A$6:$A$46,0)+5,0))</f>
        <v>0</v>
      </c>
      <c r="W302" s="178">
        <f>IF(V302&gt;0,INDEX(Scope_Labor_Rates!$C$6:$C$46,V302-5),0)</f>
        <v>0</v>
      </c>
      <c r="X302" s="178">
        <f>IF(V302&gt;0,INDEX(Scope_Labor_Rates!$C$6:$C$46,V302-5),0)</f>
        <v>0</v>
      </c>
      <c r="Y302" s="180">
        <f>IF(V302&gt;0,INDEX(Scope_Labor_Rates!$S$6:$S$46,V302-5),0)</f>
        <v>0</v>
      </c>
      <c r="Z302" s="180">
        <f>IF(V302&gt;0,INDEX(Scope_Labor_Rates!$R$6:$R$46,V302-5),1)</f>
        <v>1</v>
      </c>
      <c r="AA302" s="231">
        <f t="shared" si="36"/>
        <v>0</v>
      </c>
      <c r="AB302" t="str">
        <f t="shared" si="37"/>
        <v/>
      </c>
      <c r="AC302" s="178" t="str">
        <f t="shared" si="38"/>
        <v/>
      </c>
      <c r="AD302" s="181">
        <f t="shared" si="39"/>
        <v>0</v>
      </c>
      <c r="AE302" s="178">
        <f>IF(V302&gt;0,P302*INDEX(Scope_Labor_Rates!$E$6:$E$46,V302-5),0)</f>
        <v>0</v>
      </c>
      <c r="AF302" s="181">
        <f>IF(V302&gt;0,AE302*INDEX(Scope_Labor_Rates!$D$6:$D$46,V302-5)*AA302,0)</f>
        <v>0</v>
      </c>
      <c r="AG302" s="178">
        <f>IF(V302&gt;0,P302*INDEX(Scope_Labor_Rates!$G$6:$G$46,V302-5),0)</f>
        <v>0</v>
      </c>
      <c r="AH302" s="181">
        <f>IF(V302&gt;0,AG302*INDEX(Scope_Labor_Rates!$F$6:$F$46,V302-5)*AA302,0)</f>
        <v>0</v>
      </c>
      <c r="AI302" s="178">
        <f>IF(V302&gt;0,P302*INDEX(Scope_Labor_Rates!$I$6:$I$46,V302-5),0)</f>
        <v>0</v>
      </c>
      <c r="AJ302" s="181">
        <f>IF(V302&gt;0,AI302*INDEX(Scope_Labor_Rates!$H$6:$H$46,V302-5)*AA302,0)</f>
        <v>0</v>
      </c>
      <c r="AK302" s="178">
        <f>IF(V302&gt;0,P302*INDEX(Scope_Labor_Rates!$K$6:$K$46,V302-5),0)</f>
        <v>0</v>
      </c>
      <c r="AL302" s="181">
        <f>IF(V302&gt;0,AK302*INDEX(Scope_Labor_Rates!$J$6:$J$46,V302-5)*AA302,0)</f>
        <v>0</v>
      </c>
      <c r="AM302" s="178">
        <f>IF(V302&gt;0,P302*INDEX(Scope_Labor_Rates!$M$6:$M$46,V302-5),0)</f>
        <v>0</v>
      </c>
      <c r="AN302" s="178">
        <f>IF(V302&gt;0,AM302*INDEX(Scope_Labor_Rates!$L$6:$L$46,V302-5)*AA302,0)</f>
        <v>0</v>
      </c>
      <c r="AO302" s="178">
        <f>IF(V302&gt;0,P302*INDEX(Scope_Labor_Rates!$O$6:$O$46,V302-5)*AA302,0)</f>
        <v>0</v>
      </c>
      <c r="AP302" s="181">
        <f>IF(V302&gt;0,P302*INDEX(Scope_Labor_Rates!$Q$6:$Q$46,V302-5)*AA302,0)</f>
        <v>0</v>
      </c>
      <c r="AQ302" s="178">
        <f t="shared" si="40"/>
        <v>0</v>
      </c>
      <c r="AR302" s="178">
        <f t="shared" si="41"/>
        <v>0</v>
      </c>
      <c r="AS302" s="178">
        <f t="shared" si="42"/>
        <v>0</v>
      </c>
      <c r="AT302" s="178">
        <f t="shared" si="43"/>
        <v>0</v>
      </c>
      <c r="AU302">
        <f t="shared" si="44"/>
        <v>0</v>
      </c>
    </row>
    <row r="303" spans="1:47">
      <c r="A303" t="str">
        <f>IF(All_Tasks!A303="","",All_Tasks!A303)</f>
        <v/>
      </c>
      <c r="B303" t="str">
        <f>IF(All_Tasks!B303="","",All_Tasks!B303)</f>
        <v/>
      </c>
      <c r="C303" t="str">
        <f>IF(All_Tasks!C303="","",All_Tasks!C303)</f>
        <v/>
      </c>
      <c r="D303" t="str">
        <f>IF(All_Tasks!D303="","",All_Tasks!D303)</f>
        <v/>
      </c>
      <c r="E303" t="str">
        <f>IF(All_Tasks!V303&lt;&gt;"",All_Tasks!V303,IF(All_Tasks!E303&lt;&gt;"",All_Tasks!E303,""))</f>
        <v/>
      </c>
      <c r="F303" t="str">
        <f>IF(All_Tasks!F303="","",All_Tasks!F303)</f>
        <v/>
      </c>
      <c r="G303" t="str">
        <f>IF(All_Tasks!G303="","",All_Tasks!G303)</f>
        <v/>
      </c>
      <c r="H303" s="231" t="str">
        <f>IF(All_Tasks!H303="","",All_Tasks!H303)</f>
        <v/>
      </c>
      <c r="I303" t="str">
        <f>IF(All_Tasks!I303="","",All_Tasks!I303)</f>
        <v/>
      </c>
      <c r="J303" t="str">
        <f>IF(All_Tasks!J303="","",All_Tasks!J303)</f>
        <v/>
      </c>
      <c r="K303" t="str">
        <f>IF(All_Tasks!K303="","",All_Tasks!K303)</f>
        <v/>
      </c>
      <c r="L303" s="231" t="str">
        <f>IF(All_Tasks!L303="","",All_Tasks!L303)</f>
        <v/>
      </c>
      <c r="M303" t="str">
        <f>IF(All_Tasks!M303="","",All_Tasks!M303)</f>
        <v/>
      </c>
      <c r="N303" t="str">
        <f>IF(All_Tasks!N303="","",All_Tasks!N303)</f>
        <v/>
      </c>
      <c r="O303" t="str">
        <f>IF(All_Tasks!O303="","",All_Tasks!O303)</f>
        <v/>
      </c>
      <c r="P303" s="181">
        <f>IF(All_Tasks!P303="",0,All_Tasks!P303)</f>
        <v>0</v>
      </c>
      <c r="Q303" s="181">
        <f>IF(All_Tasks!Q303="",0,All_Tasks!Q303)</f>
        <v>0</v>
      </c>
      <c r="R303" s="181">
        <f>IF(All_Tasks!R303="",0,All_Tasks!R303)</f>
        <v>0</v>
      </c>
      <c r="S303" s="181" t="str">
        <f>IF(All_Tasks!S303="","",All_Tasks!S303)</f>
        <v/>
      </c>
      <c r="T303" t="str">
        <f>IF(All_Tasks!T303="","",All_Tasks!T303)</f>
        <v/>
      </c>
      <c r="U303" t="str">
        <f>IF(All_Tasks!U303="","",All_Tasks!U303)</f>
        <v/>
      </c>
      <c r="V303">
        <f>IF(A303="",0,IFERROR(MATCH(A303,Scope_Labor_Rates!$A$6:$A$46,0)+5,0))</f>
        <v>0</v>
      </c>
      <c r="W303" s="178">
        <f>IF(V303&gt;0,INDEX(Scope_Labor_Rates!$C$6:$C$46,V303-5),0)</f>
        <v>0</v>
      </c>
      <c r="X303" s="178">
        <f>IF(V303&gt;0,INDEX(Scope_Labor_Rates!$C$6:$C$46,V303-5),0)</f>
        <v>0</v>
      </c>
      <c r="Y303" s="180">
        <f>IF(V303&gt;0,INDEX(Scope_Labor_Rates!$S$6:$S$46,V303-5),0)</f>
        <v>0</v>
      </c>
      <c r="Z303" s="180">
        <f>IF(V303&gt;0,INDEX(Scope_Labor_Rates!$R$6:$R$46,V303-5),1)</f>
        <v>1</v>
      </c>
      <c r="AA303" s="231">
        <f t="shared" si="36"/>
        <v>0</v>
      </c>
      <c r="AB303" t="str">
        <f t="shared" si="37"/>
        <v/>
      </c>
      <c r="AC303" s="178" t="str">
        <f t="shared" si="38"/>
        <v/>
      </c>
      <c r="AD303" s="181">
        <f t="shared" si="39"/>
        <v>0</v>
      </c>
      <c r="AE303" s="178">
        <f>IF(V303&gt;0,P303*INDEX(Scope_Labor_Rates!$E$6:$E$46,V303-5),0)</f>
        <v>0</v>
      </c>
      <c r="AF303" s="181">
        <f>IF(V303&gt;0,AE303*INDEX(Scope_Labor_Rates!$D$6:$D$46,V303-5)*AA303,0)</f>
        <v>0</v>
      </c>
      <c r="AG303" s="178">
        <f>IF(V303&gt;0,P303*INDEX(Scope_Labor_Rates!$G$6:$G$46,V303-5),0)</f>
        <v>0</v>
      </c>
      <c r="AH303" s="181">
        <f>IF(V303&gt;0,AG303*INDEX(Scope_Labor_Rates!$F$6:$F$46,V303-5)*AA303,0)</f>
        <v>0</v>
      </c>
      <c r="AI303" s="178">
        <f>IF(V303&gt;0,P303*INDEX(Scope_Labor_Rates!$I$6:$I$46,V303-5),0)</f>
        <v>0</v>
      </c>
      <c r="AJ303" s="181">
        <f>IF(V303&gt;0,AI303*INDEX(Scope_Labor_Rates!$H$6:$H$46,V303-5)*AA303,0)</f>
        <v>0</v>
      </c>
      <c r="AK303" s="178">
        <f>IF(V303&gt;0,P303*INDEX(Scope_Labor_Rates!$K$6:$K$46,V303-5),0)</f>
        <v>0</v>
      </c>
      <c r="AL303" s="181">
        <f>IF(V303&gt;0,AK303*INDEX(Scope_Labor_Rates!$J$6:$J$46,V303-5)*AA303,0)</f>
        <v>0</v>
      </c>
      <c r="AM303" s="178">
        <f>IF(V303&gt;0,P303*INDEX(Scope_Labor_Rates!$M$6:$M$46,V303-5),0)</f>
        <v>0</v>
      </c>
      <c r="AN303" s="178">
        <f>IF(V303&gt;0,AM303*INDEX(Scope_Labor_Rates!$L$6:$L$46,V303-5)*AA303,0)</f>
        <v>0</v>
      </c>
      <c r="AO303" s="178">
        <f>IF(V303&gt;0,P303*INDEX(Scope_Labor_Rates!$O$6:$O$46,V303-5)*AA303,0)</f>
        <v>0</v>
      </c>
      <c r="AP303" s="181">
        <f>IF(V303&gt;0,P303*INDEX(Scope_Labor_Rates!$Q$6:$Q$46,V303-5)*AA303,0)</f>
        <v>0</v>
      </c>
      <c r="AQ303" s="178">
        <f t="shared" si="40"/>
        <v>0</v>
      </c>
      <c r="AR303" s="178">
        <f t="shared" si="41"/>
        <v>0</v>
      </c>
      <c r="AS303" s="178">
        <f t="shared" si="42"/>
        <v>0</v>
      </c>
      <c r="AT303" s="178">
        <f t="shared" si="43"/>
        <v>0</v>
      </c>
      <c r="AU303">
        <f t="shared" si="44"/>
        <v>0</v>
      </c>
    </row>
    <row r="304" spans="1:47">
      <c r="A304" t="str">
        <f>IF(All_Tasks!A304="","",All_Tasks!A304)</f>
        <v/>
      </c>
      <c r="B304" t="str">
        <f>IF(All_Tasks!B304="","",All_Tasks!B304)</f>
        <v/>
      </c>
      <c r="C304" t="str">
        <f>IF(All_Tasks!C304="","",All_Tasks!C304)</f>
        <v/>
      </c>
      <c r="D304" t="str">
        <f>IF(All_Tasks!D304="","",All_Tasks!D304)</f>
        <v/>
      </c>
      <c r="E304" t="str">
        <f>IF(All_Tasks!V304&lt;&gt;"",All_Tasks!V304,IF(All_Tasks!E304&lt;&gt;"",All_Tasks!E304,""))</f>
        <v/>
      </c>
      <c r="F304" t="str">
        <f>IF(All_Tasks!F304="","",All_Tasks!F304)</f>
        <v/>
      </c>
      <c r="G304" t="str">
        <f>IF(All_Tasks!G304="","",All_Tasks!G304)</f>
        <v/>
      </c>
      <c r="H304" s="231" t="str">
        <f>IF(All_Tasks!H304="","",All_Tasks!H304)</f>
        <v/>
      </c>
      <c r="I304" t="str">
        <f>IF(All_Tasks!I304="","",All_Tasks!I304)</f>
        <v/>
      </c>
      <c r="J304" t="str">
        <f>IF(All_Tasks!J304="","",All_Tasks!J304)</f>
        <v/>
      </c>
      <c r="K304" t="str">
        <f>IF(All_Tasks!K304="","",All_Tasks!K304)</f>
        <v/>
      </c>
      <c r="L304" s="231" t="str">
        <f>IF(All_Tasks!L304="","",All_Tasks!L304)</f>
        <v/>
      </c>
      <c r="M304" t="str">
        <f>IF(All_Tasks!M304="","",All_Tasks!M304)</f>
        <v/>
      </c>
      <c r="N304" t="str">
        <f>IF(All_Tasks!N304="","",All_Tasks!N304)</f>
        <v/>
      </c>
      <c r="O304" t="str">
        <f>IF(All_Tasks!O304="","",All_Tasks!O304)</f>
        <v/>
      </c>
      <c r="P304" s="181">
        <f>IF(All_Tasks!P304="",0,All_Tasks!P304)</f>
        <v>0</v>
      </c>
      <c r="Q304" s="181">
        <f>IF(All_Tasks!Q304="",0,All_Tasks!Q304)</f>
        <v>0</v>
      </c>
      <c r="R304" s="181">
        <f>IF(All_Tasks!R304="",0,All_Tasks!R304)</f>
        <v>0</v>
      </c>
      <c r="S304" s="181" t="str">
        <f>IF(All_Tasks!S304="","",All_Tasks!S304)</f>
        <v/>
      </c>
      <c r="T304" t="str">
        <f>IF(All_Tasks!T304="","",All_Tasks!T304)</f>
        <v/>
      </c>
      <c r="U304" t="str">
        <f>IF(All_Tasks!U304="","",All_Tasks!U304)</f>
        <v/>
      </c>
      <c r="V304">
        <f>IF(A304="",0,IFERROR(MATCH(A304,Scope_Labor_Rates!$A$6:$A$46,0)+5,0))</f>
        <v>0</v>
      </c>
      <c r="W304" s="178">
        <f>IF(V304&gt;0,INDEX(Scope_Labor_Rates!$C$6:$C$46,V304-5),0)</f>
        <v>0</v>
      </c>
      <c r="X304" s="178">
        <f>IF(V304&gt;0,INDEX(Scope_Labor_Rates!$C$6:$C$46,V304-5),0)</f>
        <v>0</v>
      </c>
      <c r="Y304" s="180">
        <f>IF(V304&gt;0,INDEX(Scope_Labor_Rates!$S$6:$S$46,V304-5),0)</f>
        <v>0</v>
      </c>
      <c r="Z304" s="180">
        <f>IF(V304&gt;0,INDEX(Scope_Labor_Rates!$R$6:$R$46,V304-5),1)</f>
        <v>1</v>
      </c>
      <c r="AA304" s="231">
        <f t="shared" si="36"/>
        <v>0</v>
      </c>
      <c r="AB304" t="str">
        <f t="shared" si="37"/>
        <v/>
      </c>
      <c r="AC304" s="178" t="str">
        <f t="shared" si="38"/>
        <v/>
      </c>
      <c r="AD304" s="181">
        <f t="shared" si="39"/>
        <v>0</v>
      </c>
      <c r="AE304" s="178">
        <f>IF(V304&gt;0,P304*INDEX(Scope_Labor_Rates!$E$6:$E$46,V304-5),0)</f>
        <v>0</v>
      </c>
      <c r="AF304" s="181">
        <f>IF(V304&gt;0,AE304*INDEX(Scope_Labor_Rates!$D$6:$D$46,V304-5)*AA304,0)</f>
        <v>0</v>
      </c>
      <c r="AG304" s="178">
        <f>IF(V304&gt;0,P304*INDEX(Scope_Labor_Rates!$G$6:$G$46,V304-5),0)</f>
        <v>0</v>
      </c>
      <c r="AH304" s="181">
        <f>IF(V304&gt;0,AG304*INDEX(Scope_Labor_Rates!$F$6:$F$46,V304-5)*AA304,0)</f>
        <v>0</v>
      </c>
      <c r="AI304" s="178">
        <f>IF(V304&gt;0,P304*INDEX(Scope_Labor_Rates!$I$6:$I$46,V304-5),0)</f>
        <v>0</v>
      </c>
      <c r="AJ304" s="181">
        <f>IF(V304&gt;0,AI304*INDEX(Scope_Labor_Rates!$H$6:$H$46,V304-5)*AA304,0)</f>
        <v>0</v>
      </c>
      <c r="AK304" s="178">
        <f>IF(V304&gt;0,P304*INDEX(Scope_Labor_Rates!$K$6:$K$46,V304-5),0)</f>
        <v>0</v>
      </c>
      <c r="AL304" s="181">
        <f>IF(V304&gt;0,AK304*INDEX(Scope_Labor_Rates!$J$6:$J$46,V304-5)*AA304,0)</f>
        <v>0</v>
      </c>
      <c r="AM304" s="178">
        <f>IF(V304&gt;0,P304*INDEX(Scope_Labor_Rates!$M$6:$M$46,V304-5),0)</f>
        <v>0</v>
      </c>
      <c r="AN304" s="178">
        <f>IF(V304&gt;0,AM304*INDEX(Scope_Labor_Rates!$L$6:$L$46,V304-5)*AA304,0)</f>
        <v>0</v>
      </c>
      <c r="AO304" s="178">
        <f>IF(V304&gt;0,P304*INDEX(Scope_Labor_Rates!$O$6:$O$46,V304-5)*AA304,0)</f>
        <v>0</v>
      </c>
      <c r="AP304" s="181">
        <f>IF(V304&gt;0,P304*INDEX(Scope_Labor_Rates!$Q$6:$Q$46,V304-5)*AA304,0)</f>
        <v>0</v>
      </c>
      <c r="AQ304" s="178">
        <f t="shared" si="40"/>
        <v>0</v>
      </c>
      <c r="AR304" s="178">
        <f t="shared" si="41"/>
        <v>0</v>
      </c>
      <c r="AS304" s="178">
        <f t="shared" si="42"/>
        <v>0</v>
      </c>
      <c r="AT304" s="178">
        <f t="shared" si="43"/>
        <v>0</v>
      </c>
      <c r="AU304">
        <f t="shared" si="44"/>
        <v>0</v>
      </c>
    </row>
    <row r="305" spans="1:47">
      <c r="A305" t="str">
        <f>IF(All_Tasks!A305="","",All_Tasks!A305)</f>
        <v/>
      </c>
      <c r="B305" t="str">
        <f>IF(All_Tasks!B305="","",All_Tasks!B305)</f>
        <v/>
      </c>
      <c r="C305" t="str">
        <f>IF(All_Tasks!C305="","",All_Tasks!C305)</f>
        <v/>
      </c>
      <c r="D305" t="str">
        <f>IF(All_Tasks!D305="","",All_Tasks!D305)</f>
        <v/>
      </c>
      <c r="E305" t="str">
        <f>IF(All_Tasks!V305&lt;&gt;"",All_Tasks!V305,IF(All_Tasks!E305&lt;&gt;"",All_Tasks!E305,""))</f>
        <v/>
      </c>
      <c r="F305" t="str">
        <f>IF(All_Tasks!F305="","",All_Tasks!F305)</f>
        <v/>
      </c>
      <c r="G305" t="str">
        <f>IF(All_Tasks!G305="","",All_Tasks!G305)</f>
        <v/>
      </c>
      <c r="H305" s="231" t="str">
        <f>IF(All_Tasks!H305="","",All_Tasks!H305)</f>
        <v/>
      </c>
      <c r="I305" t="str">
        <f>IF(All_Tasks!I305="","",All_Tasks!I305)</f>
        <v/>
      </c>
      <c r="J305" t="str">
        <f>IF(All_Tasks!J305="","",All_Tasks!J305)</f>
        <v/>
      </c>
      <c r="K305" t="str">
        <f>IF(All_Tasks!K305="","",All_Tasks!K305)</f>
        <v/>
      </c>
      <c r="L305" s="231" t="str">
        <f>IF(All_Tasks!L305="","",All_Tasks!L305)</f>
        <v/>
      </c>
      <c r="M305" t="str">
        <f>IF(All_Tasks!M305="","",All_Tasks!M305)</f>
        <v/>
      </c>
      <c r="N305" t="str">
        <f>IF(All_Tasks!N305="","",All_Tasks!N305)</f>
        <v/>
      </c>
      <c r="O305" t="str">
        <f>IF(All_Tasks!O305="","",All_Tasks!O305)</f>
        <v/>
      </c>
      <c r="P305" s="181">
        <f>IF(All_Tasks!P305="",0,All_Tasks!P305)</f>
        <v>0</v>
      </c>
      <c r="Q305" s="181">
        <f>IF(All_Tasks!Q305="",0,All_Tasks!Q305)</f>
        <v>0</v>
      </c>
      <c r="R305" s="181">
        <f>IF(All_Tasks!R305="",0,All_Tasks!R305)</f>
        <v>0</v>
      </c>
      <c r="S305" s="181" t="str">
        <f>IF(All_Tasks!S305="","",All_Tasks!S305)</f>
        <v/>
      </c>
      <c r="T305" t="str">
        <f>IF(All_Tasks!T305="","",All_Tasks!T305)</f>
        <v/>
      </c>
      <c r="U305" t="str">
        <f>IF(All_Tasks!U305="","",All_Tasks!U305)</f>
        <v/>
      </c>
      <c r="V305">
        <f>IF(A305="",0,IFERROR(MATCH(A305,Scope_Labor_Rates!$A$6:$A$46,0)+5,0))</f>
        <v>0</v>
      </c>
      <c r="W305" s="178">
        <f>IF(V305&gt;0,INDEX(Scope_Labor_Rates!$C$6:$C$46,V305-5),0)</f>
        <v>0</v>
      </c>
      <c r="X305" s="178">
        <f>IF(V305&gt;0,INDEX(Scope_Labor_Rates!$C$6:$C$46,V305-5),0)</f>
        <v>0</v>
      </c>
      <c r="Y305" s="180">
        <f>IF(V305&gt;0,INDEX(Scope_Labor_Rates!$S$6:$S$46,V305-5),0)</f>
        <v>0</v>
      </c>
      <c r="Z305" s="180">
        <f>IF(V305&gt;0,INDEX(Scope_Labor_Rates!$R$6:$R$46,V305-5),1)</f>
        <v>1</v>
      </c>
      <c r="AA305" s="231">
        <f t="shared" si="36"/>
        <v>0</v>
      </c>
      <c r="AB305" t="str">
        <f t="shared" si="37"/>
        <v/>
      </c>
      <c r="AC305" s="178" t="str">
        <f t="shared" si="38"/>
        <v/>
      </c>
      <c r="AD305" s="181">
        <f t="shared" si="39"/>
        <v>0</v>
      </c>
      <c r="AE305" s="178">
        <f>IF(V305&gt;0,P305*INDEX(Scope_Labor_Rates!$E$6:$E$46,V305-5),0)</f>
        <v>0</v>
      </c>
      <c r="AF305" s="181">
        <f>IF(V305&gt;0,AE305*INDEX(Scope_Labor_Rates!$D$6:$D$46,V305-5)*AA305,0)</f>
        <v>0</v>
      </c>
      <c r="AG305" s="178">
        <f>IF(V305&gt;0,P305*INDEX(Scope_Labor_Rates!$G$6:$G$46,V305-5),0)</f>
        <v>0</v>
      </c>
      <c r="AH305" s="181">
        <f>IF(V305&gt;0,AG305*INDEX(Scope_Labor_Rates!$F$6:$F$46,V305-5)*AA305,0)</f>
        <v>0</v>
      </c>
      <c r="AI305" s="178">
        <f>IF(V305&gt;0,P305*INDEX(Scope_Labor_Rates!$I$6:$I$46,V305-5),0)</f>
        <v>0</v>
      </c>
      <c r="AJ305" s="181">
        <f>IF(V305&gt;0,AI305*INDEX(Scope_Labor_Rates!$H$6:$H$46,V305-5)*AA305,0)</f>
        <v>0</v>
      </c>
      <c r="AK305" s="178">
        <f>IF(V305&gt;0,P305*INDEX(Scope_Labor_Rates!$K$6:$K$46,V305-5),0)</f>
        <v>0</v>
      </c>
      <c r="AL305" s="181">
        <f>IF(V305&gt;0,AK305*INDEX(Scope_Labor_Rates!$J$6:$J$46,V305-5)*AA305,0)</f>
        <v>0</v>
      </c>
      <c r="AM305" s="178">
        <f>IF(V305&gt;0,P305*INDEX(Scope_Labor_Rates!$M$6:$M$46,V305-5),0)</f>
        <v>0</v>
      </c>
      <c r="AN305" s="178">
        <f>IF(V305&gt;0,AM305*INDEX(Scope_Labor_Rates!$L$6:$L$46,V305-5)*AA305,0)</f>
        <v>0</v>
      </c>
      <c r="AO305" s="178">
        <f>IF(V305&gt;0,P305*INDEX(Scope_Labor_Rates!$O$6:$O$46,V305-5)*AA305,0)</f>
        <v>0</v>
      </c>
      <c r="AP305" s="181">
        <f>IF(V305&gt;0,P305*INDEX(Scope_Labor_Rates!$Q$6:$Q$46,V305-5)*AA305,0)</f>
        <v>0</v>
      </c>
      <c r="AQ305" s="178">
        <f t="shared" si="40"/>
        <v>0</v>
      </c>
      <c r="AR305" s="178">
        <f t="shared" si="41"/>
        <v>0</v>
      </c>
      <c r="AS305" s="178">
        <f t="shared" si="42"/>
        <v>0</v>
      </c>
      <c r="AT305" s="178">
        <f t="shared" si="43"/>
        <v>0</v>
      </c>
      <c r="AU305">
        <f t="shared" si="44"/>
        <v>0</v>
      </c>
    </row>
    <row r="306" spans="1:47">
      <c r="A306" t="str">
        <f>IF(All_Tasks!A306="","",All_Tasks!A306)</f>
        <v/>
      </c>
      <c r="B306" t="str">
        <f>IF(All_Tasks!B306="","",All_Tasks!B306)</f>
        <v/>
      </c>
      <c r="C306" t="str">
        <f>IF(All_Tasks!C306="","",All_Tasks!C306)</f>
        <v/>
      </c>
      <c r="D306" t="str">
        <f>IF(All_Tasks!D306="","",All_Tasks!D306)</f>
        <v/>
      </c>
      <c r="E306" t="str">
        <f>IF(All_Tasks!V306&lt;&gt;"",All_Tasks!V306,IF(All_Tasks!E306&lt;&gt;"",All_Tasks!E306,""))</f>
        <v/>
      </c>
      <c r="F306" t="str">
        <f>IF(All_Tasks!F306="","",All_Tasks!F306)</f>
        <v/>
      </c>
      <c r="G306" t="str">
        <f>IF(All_Tasks!G306="","",All_Tasks!G306)</f>
        <v/>
      </c>
      <c r="H306" s="231" t="str">
        <f>IF(All_Tasks!H306="","",All_Tasks!H306)</f>
        <v/>
      </c>
      <c r="I306" t="str">
        <f>IF(All_Tasks!I306="","",All_Tasks!I306)</f>
        <v/>
      </c>
      <c r="J306" t="str">
        <f>IF(All_Tasks!J306="","",All_Tasks!J306)</f>
        <v/>
      </c>
      <c r="K306" t="str">
        <f>IF(All_Tasks!K306="","",All_Tasks!K306)</f>
        <v/>
      </c>
      <c r="L306" s="231" t="str">
        <f>IF(All_Tasks!L306="","",All_Tasks!L306)</f>
        <v/>
      </c>
      <c r="M306" t="str">
        <f>IF(All_Tasks!M306="","",All_Tasks!M306)</f>
        <v/>
      </c>
      <c r="N306" t="str">
        <f>IF(All_Tasks!N306="","",All_Tasks!N306)</f>
        <v/>
      </c>
      <c r="O306" t="str">
        <f>IF(All_Tasks!O306="","",All_Tasks!O306)</f>
        <v/>
      </c>
      <c r="P306" s="181">
        <f>IF(All_Tasks!P306="",0,All_Tasks!P306)</f>
        <v>0</v>
      </c>
      <c r="Q306" s="181">
        <f>IF(All_Tasks!Q306="",0,All_Tasks!Q306)</f>
        <v>0</v>
      </c>
      <c r="R306" s="181">
        <f>IF(All_Tasks!R306="",0,All_Tasks!R306)</f>
        <v>0</v>
      </c>
      <c r="S306" s="181" t="str">
        <f>IF(All_Tasks!S306="","",All_Tasks!S306)</f>
        <v/>
      </c>
      <c r="T306" t="str">
        <f>IF(All_Tasks!T306="","",All_Tasks!T306)</f>
        <v/>
      </c>
      <c r="U306" t="str">
        <f>IF(All_Tasks!U306="","",All_Tasks!U306)</f>
        <v/>
      </c>
      <c r="V306">
        <f>IF(A306="",0,IFERROR(MATCH(A306,Scope_Labor_Rates!$A$6:$A$46,0)+5,0))</f>
        <v>0</v>
      </c>
      <c r="W306" s="178">
        <f>IF(V306&gt;0,INDEX(Scope_Labor_Rates!$C$6:$C$46,V306-5),0)</f>
        <v>0</v>
      </c>
      <c r="X306" s="178">
        <f>IF(V306&gt;0,INDEX(Scope_Labor_Rates!$C$6:$C$46,V306-5),0)</f>
        <v>0</v>
      </c>
      <c r="Y306" s="180">
        <f>IF(V306&gt;0,INDEX(Scope_Labor_Rates!$S$6:$S$46,V306-5),0)</f>
        <v>0</v>
      </c>
      <c r="Z306" s="180">
        <f>IF(V306&gt;0,INDEX(Scope_Labor_Rates!$R$6:$R$46,V306-5),1)</f>
        <v>1</v>
      </c>
      <c r="AA306" s="231">
        <f t="shared" si="36"/>
        <v>0</v>
      </c>
      <c r="AB306" t="str">
        <f t="shared" si="37"/>
        <v/>
      </c>
      <c r="AC306" s="178" t="str">
        <f t="shared" si="38"/>
        <v/>
      </c>
      <c r="AD306" s="181">
        <f t="shared" si="39"/>
        <v>0</v>
      </c>
      <c r="AE306" s="178">
        <f>IF(V306&gt;0,P306*INDEX(Scope_Labor_Rates!$E$6:$E$46,V306-5),0)</f>
        <v>0</v>
      </c>
      <c r="AF306" s="181">
        <f>IF(V306&gt;0,AE306*INDEX(Scope_Labor_Rates!$D$6:$D$46,V306-5)*AA306,0)</f>
        <v>0</v>
      </c>
      <c r="AG306" s="178">
        <f>IF(V306&gt;0,P306*INDEX(Scope_Labor_Rates!$G$6:$G$46,V306-5),0)</f>
        <v>0</v>
      </c>
      <c r="AH306" s="181">
        <f>IF(V306&gt;0,AG306*INDEX(Scope_Labor_Rates!$F$6:$F$46,V306-5)*AA306,0)</f>
        <v>0</v>
      </c>
      <c r="AI306" s="178">
        <f>IF(V306&gt;0,P306*INDEX(Scope_Labor_Rates!$I$6:$I$46,V306-5),0)</f>
        <v>0</v>
      </c>
      <c r="AJ306" s="181">
        <f>IF(V306&gt;0,AI306*INDEX(Scope_Labor_Rates!$H$6:$H$46,V306-5)*AA306,0)</f>
        <v>0</v>
      </c>
      <c r="AK306" s="178">
        <f>IF(V306&gt;0,P306*INDEX(Scope_Labor_Rates!$K$6:$K$46,V306-5),0)</f>
        <v>0</v>
      </c>
      <c r="AL306" s="181">
        <f>IF(V306&gt;0,AK306*INDEX(Scope_Labor_Rates!$J$6:$J$46,V306-5)*AA306,0)</f>
        <v>0</v>
      </c>
      <c r="AM306" s="178">
        <f>IF(V306&gt;0,P306*INDEX(Scope_Labor_Rates!$M$6:$M$46,V306-5),0)</f>
        <v>0</v>
      </c>
      <c r="AN306" s="178">
        <f>IF(V306&gt;0,AM306*INDEX(Scope_Labor_Rates!$L$6:$L$46,V306-5)*AA306,0)</f>
        <v>0</v>
      </c>
      <c r="AO306" s="178">
        <f>IF(V306&gt;0,P306*INDEX(Scope_Labor_Rates!$O$6:$O$46,V306-5)*AA306,0)</f>
        <v>0</v>
      </c>
      <c r="AP306" s="181">
        <f>IF(V306&gt;0,P306*INDEX(Scope_Labor_Rates!$Q$6:$Q$46,V306-5)*AA306,0)</f>
        <v>0</v>
      </c>
      <c r="AQ306" s="178">
        <f t="shared" si="40"/>
        <v>0</v>
      </c>
      <c r="AR306" s="178">
        <f t="shared" si="41"/>
        <v>0</v>
      </c>
      <c r="AS306" s="178">
        <f t="shared" si="42"/>
        <v>0</v>
      </c>
      <c r="AT306" s="178">
        <f t="shared" si="43"/>
        <v>0</v>
      </c>
      <c r="AU306">
        <f t="shared" si="44"/>
        <v>0</v>
      </c>
    </row>
    <row r="307" spans="1:47">
      <c r="A307" t="str">
        <f>IF(All_Tasks!A307="","",All_Tasks!A307)</f>
        <v/>
      </c>
      <c r="B307" t="str">
        <f>IF(All_Tasks!B307="","",All_Tasks!B307)</f>
        <v/>
      </c>
      <c r="C307" t="str">
        <f>IF(All_Tasks!C307="","",All_Tasks!C307)</f>
        <v/>
      </c>
      <c r="D307" t="str">
        <f>IF(All_Tasks!D307="","",All_Tasks!D307)</f>
        <v/>
      </c>
      <c r="E307" t="str">
        <f>IF(All_Tasks!V307&lt;&gt;"",All_Tasks!V307,IF(All_Tasks!E307&lt;&gt;"",All_Tasks!E307,""))</f>
        <v/>
      </c>
      <c r="F307" t="str">
        <f>IF(All_Tasks!F307="","",All_Tasks!F307)</f>
        <v/>
      </c>
      <c r="G307" t="str">
        <f>IF(All_Tasks!G307="","",All_Tasks!G307)</f>
        <v/>
      </c>
      <c r="H307" s="231" t="str">
        <f>IF(All_Tasks!H307="","",All_Tasks!H307)</f>
        <v/>
      </c>
      <c r="I307" t="str">
        <f>IF(All_Tasks!I307="","",All_Tasks!I307)</f>
        <v/>
      </c>
      <c r="J307" t="str">
        <f>IF(All_Tasks!J307="","",All_Tasks!J307)</f>
        <v/>
      </c>
      <c r="K307" t="str">
        <f>IF(All_Tasks!K307="","",All_Tasks!K307)</f>
        <v/>
      </c>
      <c r="L307" s="231" t="str">
        <f>IF(All_Tasks!L307="","",All_Tasks!L307)</f>
        <v/>
      </c>
      <c r="M307" t="str">
        <f>IF(All_Tasks!M307="","",All_Tasks!M307)</f>
        <v/>
      </c>
      <c r="N307" t="str">
        <f>IF(All_Tasks!N307="","",All_Tasks!N307)</f>
        <v/>
      </c>
      <c r="O307" t="str">
        <f>IF(All_Tasks!O307="","",All_Tasks!O307)</f>
        <v/>
      </c>
      <c r="P307" s="181">
        <f>IF(All_Tasks!P307="",0,All_Tasks!P307)</f>
        <v>0</v>
      </c>
      <c r="Q307" s="181">
        <f>IF(All_Tasks!Q307="",0,All_Tasks!Q307)</f>
        <v>0</v>
      </c>
      <c r="R307" s="181">
        <f>IF(All_Tasks!R307="",0,All_Tasks!R307)</f>
        <v>0</v>
      </c>
      <c r="S307" s="181" t="str">
        <f>IF(All_Tasks!S307="","",All_Tasks!S307)</f>
        <v/>
      </c>
      <c r="T307" t="str">
        <f>IF(All_Tasks!T307="","",All_Tasks!T307)</f>
        <v/>
      </c>
      <c r="U307" t="str">
        <f>IF(All_Tasks!U307="","",All_Tasks!U307)</f>
        <v/>
      </c>
      <c r="V307">
        <f>IF(A307="",0,IFERROR(MATCH(A307,Scope_Labor_Rates!$A$6:$A$46,0)+5,0))</f>
        <v>0</v>
      </c>
      <c r="W307" s="178">
        <f>IF(V307&gt;0,INDEX(Scope_Labor_Rates!$C$6:$C$46,V307-5),0)</f>
        <v>0</v>
      </c>
      <c r="X307" s="178">
        <f>IF(V307&gt;0,INDEX(Scope_Labor_Rates!$C$6:$C$46,V307-5),0)</f>
        <v>0</v>
      </c>
      <c r="Y307" s="180">
        <f>IF(V307&gt;0,INDEX(Scope_Labor_Rates!$S$6:$S$46,V307-5),0)</f>
        <v>0</v>
      </c>
      <c r="Z307" s="180">
        <f>IF(V307&gt;0,INDEX(Scope_Labor_Rates!$R$6:$R$46,V307-5),1)</f>
        <v>1</v>
      </c>
      <c r="AA307" s="231">
        <f t="shared" si="36"/>
        <v>0</v>
      </c>
      <c r="AB307" t="str">
        <f t="shared" si="37"/>
        <v/>
      </c>
      <c r="AC307" s="178" t="str">
        <f t="shared" si="38"/>
        <v/>
      </c>
      <c r="AD307" s="181">
        <f t="shared" si="39"/>
        <v>0</v>
      </c>
      <c r="AE307" s="178">
        <f>IF(V307&gt;0,P307*INDEX(Scope_Labor_Rates!$E$6:$E$46,V307-5),0)</f>
        <v>0</v>
      </c>
      <c r="AF307" s="181">
        <f>IF(V307&gt;0,AE307*INDEX(Scope_Labor_Rates!$D$6:$D$46,V307-5)*AA307,0)</f>
        <v>0</v>
      </c>
      <c r="AG307" s="178">
        <f>IF(V307&gt;0,P307*INDEX(Scope_Labor_Rates!$G$6:$G$46,V307-5),0)</f>
        <v>0</v>
      </c>
      <c r="AH307" s="181">
        <f>IF(V307&gt;0,AG307*INDEX(Scope_Labor_Rates!$F$6:$F$46,V307-5)*AA307,0)</f>
        <v>0</v>
      </c>
      <c r="AI307" s="178">
        <f>IF(V307&gt;0,P307*INDEX(Scope_Labor_Rates!$I$6:$I$46,V307-5),0)</f>
        <v>0</v>
      </c>
      <c r="AJ307" s="181">
        <f>IF(V307&gt;0,AI307*INDEX(Scope_Labor_Rates!$H$6:$H$46,V307-5)*AA307,0)</f>
        <v>0</v>
      </c>
      <c r="AK307" s="178">
        <f>IF(V307&gt;0,P307*INDEX(Scope_Labor_Rates!$K$6:$K$46,V307-5),0)</f>
        <v>0</v>
      </c>
      <c r="AL307" s="181">
        <f>IF(V307&gt;0,AK307*INDEX(Scope_Labor_Rates!$J$6:$J$46,V307-5)*AA307,0)</f>
        <v>0</v>
      </c>
      <c r="AM307" s="178">
        <f>IF(V307&gt;0,P307*INDEX(Scope_Labor_Rates!$M$6:$M$46,V307-5),0)</f>
        <v>0</v>
      </c>
      <c r="AN307" s="178">
        <f>IF(V307&gt;0,AM307*INDEX(Scope_Labor_Rates!$L$6:$L$46,V307-5)*AA307,0)</f>
        <v>0</v>
      </c>
      <c r="AO307" s="178">
        <f>IF(V307&gt;0,P307*INDEX(Scope_Labor_Rates!$O$6:$O$46,V307-5)*AA307,0)</f>
        <v>0</v>
      </c>
      <c r="AP307" s="181">
        <f>IF(V307&gt;0,P307*INDEX(Scope_Labor_Rates!$Q$6:$Q$46,V307-5)*AA307,0)</f>
        <v>0</v>
      </c>
      <c r="AQ307" s="178">
        <f t="shared" si="40"/>
        <v>0</v>
      </c>
      <c r="AR307" s="178">
        <f t="shared" si="41"/>
        <v>0</v>
      </c>
      <c r="AS307" s="178">
        <f t="shared" si="42"/>
        <v>0</v>
      </c>
      <c r="AT307" s="178">
        <f t="shared" si="43"/>
        <v>0</v>
      </c>
      <c r="AU307">
        <f t="shared" si="44"/>
        <v>0</v>
      </c>
    </row>
    <row r="308" spans="1:47">
      <c r="A308" t="str">
        <f>IF(All_Tasks!A308="","",All_Tasks!A308)</f>
        <v/>
      </c>
      <c r="B308" t="str">
        <f>IF(All_Tasks!B308="","",All_Tasks!B308)</f>
        <v/>
      </c>
      <c r="C308" t="str">
        <f>IF(All_Tasks!C308="","",All_Tasks!C308)</f>
        <v/>
      </c>
      <c r="D308" t="str">
        <f>IF(All_Tasks!D308="","",All_Tasks!D308)</f>
        <v/>
      </c>
      <c r="E308" t="str">
        <f>IF(All_Tasks!V308&lt;&gt;"",All_Tasks!V308,IF(All_Tasks!E308&lt;&gt;"",All_Tasks!E308,""))</f>
        <v/>
      </c>
      <c r="F308" t="str">
        <f>IF(All_Tasks!F308="","",All_Tasks!F308)</f>
        <v/>
      </c>
      <c r="G308" t="str">
        <f>IF(All_Tasks!G308="","",All_Tasks!G308)</f>
        <v/>
      </c>
      <c r="H308" s="231" t="str">
        <f>IF(All_Tasks!H308="","",All_Tasks!H308)</f>
        <v/>
      </c>
      <c r="I308" t="str">
        <f>IF(All_Tasks!I308="","",All_Tasks!I308)</f>
        <v/>
      </c>
      <c r="J308" t="str">
        <f>IF(All_Tasks!J308="","",All_Tasks!J308)</f>
        <v/>
      </c>
      <c r="K308" t="str">
        <f>IF(All_Tasks!K308="","",All_Tasks!K308)</f>
        <v/>
      </c>
      <c r="L308" s="231" t="str">
        <f>IF(All_Tasks!L308="","",All_Tasks!L308)</f>
        <v/>
      </c>
      <c r="M308" t="str">
        <f>IF(All_Tasks!M308="","",All_Tasks!M308)</f>
        <v/>
      </c>
      <c r="N308" t="str">
        <f>IF(All_Tasks!N308="","",All_Tasks!N308)</f>
        <v/>
      </c>
      <c r="O308" t="str">
        <f>IF(All_Tasks!O308="","",All_Tasks!O308)</f>
        <v/>
      </c>
      <c r="P308" s="181">
        <f>IF(All_Tasks!P308="",0,All_Tasks!P308)</f>
        <v>0</v>
      </c>
      <c r="Q308" s="181">
        <f>IF(All_Tasks!Q308="",0,All_Tasks!Q308)</f>
        <v>0</v>
      </c>
      <c r="R308" s="181">
        <f>IF(All_Tasks!R308="",0,All_Tasks!R308)</f>
        <v>0</v>
      </c>
      <c r="S308" s="181" t="str">
        <f>IF(All_Tasks!S308="","",All_Tasks!S308)</f>
        <v/>
      </c>
      <c r="T308" t="str">
        <f>IF(All_Tasks!T308="","",All_Tasks!T308)</f>
        <v/>
      </c>
      <c r="U308" t="str">
        <f>IF(All_Tasks!U308="","",All_Tasks!U308)</f>
        <v/>
      </c>
      <c r="V308">
        <f>IF(A308="",0,IFERROR(MATCH(A308,Scope_Labor_Rates!$A$6:$A$46,0)+5,0))</f>
        <v>0</v>
      </c>
      <c r="W308" s="178">
        <f>IF(V308&gt;0,INDEX(Scope_Labor_Rates!$C$6:$C$46,V308-5),0)</f>
        <v>0</v>
      </c>
      <c r="X308" s="178">
        <f>IF(V308&gt;0,INDEX(Scope_Labor_Rates!$C$6:$C$46,V308-5),0)</f>
        <v>0</v>
      </c>
      <c r="Y308" s="180">
        <f>IF(V308&gt;0,INDEX(Scope_Labor_Rates!$S$6:$S$46,V308-5),0)</f>
        <v>0</v>
      </c>
      <c r="Z308" s="180">
        <f>IF(V308&gt;0,INDEX(Scope_Labor_Rates!$R$6:$R$46,V308-5),1)</f>
        <v>1</v>
      </c>
      <c r="AA308" s="231">
        <f t="shared" si="36"/>
        <v>0</v>
      </c>
      <c r="AB308" t="str">
        <f t="shared" si="37"/>
        <v/>
      </c>
      <c r="AC308" s="178" t="str">
        <f t="shared" si="38"/>
        <v/>
      </c>
      <c r="AD308" s="181">
        <f t="shared" si="39"/>
        <v>0</v>
      </c>
      <c r="AE308" s="178">
        <f>IF(V308&gt;0,P308*INDEX(Scope_Labor_Rates!$E$6:$E$46,V308-5),0)</f>
        <v>0</v>
      </c>
      <c r="AF308" s="181">
        <f>IF(V308&gt;0,AE308*INDEX(Scope_Labor_Rates!$D$6:$D$46,V308-5)*AA308,0)</f>
        <v>0</v>
      </c>
      <c r="AG308" s="178">
        <f>IF(V308&gt;0,P308*INDEX(Scope_Labor_Rates!$G$6:$G$46,V308-5),0)</f>
        <v>0</v>
      </c>
      <c r="AH308" s="181">
        <f>IF(V308&gt;0,AG308*INDEX(Scope_Labor_Rates!$F$6:$F$46,V308-5)*AA308,0)</f>
        <v>0</v>
      </c>
      <c r="AI308" s="178">
        <f>IF(V308&gt;0,P308*INDEX(Scope_Labor_Rates!$I$6:$I$46,V308-5),0)</f>
        <v>0</v>
      </c>
      <c r="AJ308" s="181">
        <f>IF(V308&gt;0,AI308*INDEX(Scope_Labor_Rates!$H$6:$H$46,V308-5)*AA308,0)</f>
        <v>0</v>
      </c>
      <c r="AK308" s="178">
        <f>IF(V308&gt;0,P308*INDEX(Scope_Labor_Rates!$K$6:$K$46,V308-5),0)</f>
        <v>0</v>
      </c>
      <c r="AL308" s="181">
        <f>IF(V308&gt;0,AK308*INDEX(Scope_Labor_Rates!$J$6:$J$46,V308-5)*AA308,0)</f>
        <v>0</v>
      </c>
      <c r="AM308" s="178">
        <f>IF(V308&gt;0,P308*INDEX(Scope_Labor_Rates!$M$6:$M$46,V308-5),0)</f>
        <v>0</v>
      </c>
      <c r="AN308" s="178">
        <f>IF(V308&gt;0,AM308*INDEX(Scope_Labor_Rates!$L$6:$L$46,V308-5)*AA308,0)</f>
        <v>0</v>
      </c>
      <c r="AO308" s="178">
        <f>IF(V308&gt;0,P308*INDEX(Scope_Labor_Rates!$O$6:$O$46,V308-5)*AA308,0)</f>
        <v>0</v>
      </c>
      <c r="AP308" s="181">
        <f>IF(V308&gt;0,P308*INDEX(Scope_Labor_Rates!$Q$6:$Q$46,V308-5)*AA308,0)</f>
        <v>0</v>
      </c>
      <c r="AQ308" s="178">
        <f t="shared" si="40"/>
        <v>0</v>
      </c>
      <c r="AR308" s="178">
        <f t="shared" si="41"/>
        <v>0</v>
      </c>
      <c r="AS308" s="178">
        <f t="shared" si="42"/>
        <v>0</v>
      </c>
      <c r="AT308" s="178">
        <f t="shared" si="43"/>
        <v>0</v>
      </c>
      <c r="AU308">
        <f t="shared" si="44"/>
        <v>0</v>
      </c>
    </row>
    <row r="309" spans="1:47">
      <c r="A309" t="str">
        <f>IF(All_Tasks!A309="","",All_Tasks!A309)</f>
        <v/>
      </c>
      <c r="B309" t="str">
        <f>IF(All_Tasks!B309="","",All_Tasks!B309)</f>
        <v/>
      </c>
      <c r="C309" t="str">
        <f>IF(All_Tasks!C309="","",All_Tasks!C309)</f>
        <v/>
      </c>
      <c r="D309" t="str">
        <f>IF(All_Tasks!D309="","",All_Tasks!D309)</f>
        <v/>
      </c>
      <c r="E309" t="str">
        <f>IF(All_Tasks!V309&lt;&gt;"",All_Tasks!V309,IF(All_Tasks!E309&lt;&gt;"",All_Tasks!E309,""))</f>
        <v/>
      </c>
      <c r="F309" t="str">
        <f>IF(All_Tasks!F309="","",All_Tasks!F309)</f>
        <v/>
      </c>
      <c r="G309" t="str">
        <f>IF(All_Tasks!G309="","",All_Tasks!G309)</f>
        <v/>
      </c>
      <c r="H309" s="231" t="str">
        <f>IF(All_Tasks!H309="","",All_Tasks!H309)</f>
        <v/>
      </c>
      <c r="I309" t="str">
        <f>IF(All_Tasks!I309="","",All_Tasks!I309)</f>
        <v/>
      </c>
      <c r="J309" t="str">
        <f>IF(All_Tasks!J309="","",All_Tasks!J309)</f>
        <v/>
      </c>
      <c r="K309" t="str">
        <f>IF(All_Tasks!K309="","",All_Tasks!K309)</f>
        <v/>
      </c>
      <c r="L309" s="231" t="str">
        <f>IF(All_Tasks!L309="","",All_Tasks!L309)</f>
        <v/>
      </c>
      <c r="M309" t="str">
        <f>IF(All_Tasks!M309="","",All_Tasks!M309)</f>
        <v/>
      </c>
      <c r="N309" t="str">
        <f>IF(All_Tasks!N309="","",All_Tasks!N309)</f>
        <v/>
      </c>
      <c r="O309" t="str">
        <f>IF(All_Tasks!O309="","",All_Tasks!O309)</f>
        <v/>
      </c>
      <c r="P309" s="181">
        <f>IF(All_Tasks!P309="",0,All_Tasks!P309)</f>
        <v>0</v>
      </c>
      <c r="Q309" s="181">
        <f>IF(All_Tasks!Q309="",0,All_Tasks!Q309)</f>
        <v>0</v>
      </c>
      <c r="R309" s="181">
        <f>IF(All_Tasks!R309="",0,All_Tasks!R309)</f>
        <v>0</v>
      </c>
      <c r="S309" s="181" t="str">
        <f>IF(All_Tasks!S309="","",All_Tasks!S309)</f>
        <v/>
      </c>
      <c r="T309" t="str">
        <f>IF(All_Tasks!T309="","",All_Tasks!T309)</f>
        <v/>
      </c>
      <c r="U309" t="str">
        <f>IF(All_Tasks!U309="","",All_Tasks!U309)</f>
        <v/>
      </c>
      <c r="V309">
        <f>IF(A309="",0,IFERROR(MATCH(A309,Scope_Labor_Rates!$A$6:$A$46,0)+5,0))</f>
        <v>0</v>
      </c>
      <c r="W309" s="178">
        <f>IF(V309&gt;0,INDEX(Scope_Labor_Rates!$C$6:$C$46,V309-5),0)</f>
        <v>0</v>
      </c>
      <c r="X309" s="178">
        <f>IF(V309&gt;0,INDEX(Scope_Labor_Rates!$C$6:$C$46,V309-5),0)</f>
        <v>0</v>
      </c>
      <c r="Y309" s="180">
        <f>IF(V309&gt;0,INDEX(Scope_Labor_Rates!$S$6:$S$46,V309-5),0)</f>
        <v>0</v>
      </c>
      <c r="Z309" s="180">
        <f>IF(V309&gt;0,INDEX(Scope_Labor_Rates!$R$6:$R$46,V309-5),1)</f>
        <v>1</v>
      </c>
      <c r="AA309" s="231">
        <f t="shared" si="36"/>
        <v>0</v>
      </c>
      <c r="AB309" t="str">
        <f t="shared" si="37"/>
        <v/>
      </c>
      <c r="AC309" s="178" t="str">
        <f t="shared" si="38"/>
        <v/>
      </c>
      <c r="AD309" s="181">
        <f t="shared" si="39"/>
        <v>0</v>
      </c>
      <c r="AE309" s="178">
        <f>IF(V309&gt;0,P309*INDEX(Scope_Labor_Rates!$E$6:$E$46,V309-5),0)</f>
        <v>0</v>
      </c>
      <c r="AF309" s="181">
        <f>IF(V309&gt;0,AE309*INDEX(Scope_Labor_Rates!$D$6:$D$46,V309-5)*AA309,0)</f>
        <v>0</v>
      </c>
      <c r="AG309" s="178">
        <f>IF(V309&gt;0,P309*INDEX(Scope_Labor_Rates!$G$6:$G$46,V309-5),0)</f>
        <v>0</v>
      </c>
      <c r="AH309" s="181">
        <f>IF(V309&gt;0,AG309*INDEX(Scope_Labor_Rates!$F$6:$F$46,V309-5)*AA309,0)</f>
        <v>0</v>
      </c>
      <c r="AI309" s="178">
        <f>IF(V309&gt;0,P309*INDEX(Scope_Labor_Rates!$I$6:$I$46,V309-5),0)</f>
        <v>0</v>
      </c>
      <c r="AJ309" s="181">
        <f>IF(V309&gt;0,AI309*INDEX(Scope_Labor_Rates!$H$6:$H$46,V309-5)*AA309,0)</f>
        <v>0</v>
      </c>
      <c r="AK309" s="178">
        <f>IF(V309&gt;0,P309*INDEX(Scope_Labor_Rates!$K$6:$K$46,V309-5),0)</f>
        <v>0</v>
      </c>
      <c r="AL309" s="181">
        <f>IF(V309&gt;0,AK309*INDEX(Scope_Labor_Rates!$J$6:$J$46,V309-5)*AA309,0)</f>
        <v>0</v>
      </c>
      <c r="AM309" s="178">
        <f>IF(V309&gt;0,P309*INDEX(Scope_Labor_Rates!$M$6:$M$46,V309-5),0)</f>
        <v>0</v>
      </c>
      <c r="AN309" s="178">
        <f>IF(V309&gt;0,AM309*INDEX(Scope_Labor_Rates!$L$6:$L$46,V309-5)*AA309,0)</f>
        <v>0</v>
      </c>
      <c r="AO309" s="178">
        <f>IF(V309&gt;0,P309*INDEX(Scope_Labor_Rates!$O$6:$O$46,V309-5)*AA309,0)</f>
        <v>0</v>
      </c>
      <c r="AP309" s="181">
        <f>IF(V309&gt;0,P309*INDEX(Scope_Labor_Rates!$Q$6:$Q$46,V309-5)*AA309,0)</f>
        <v>0</v>
      </c>
      <c r="AQ309" s="178">
        <f t="shared" si="40"/>
        <v>0</v>
      </c>
      <c r="AR309" s="178">
        <f t="shared" si="41"/>
        <v>0</v>
      </c>
      <c r="AS309" s="178">
        <f t="shared" si="42"/>
        <v>0</v>
      </c>
      <c r="AT309" s="178">
        <f t="shared" si="43"/>
        <v>0</v>
      </c>
      <c r="AU309">
        <f t="shared" si="44"/>
        <v>0</v>
      </c>
    </row>
    <row r="310" spans="1:47">
      <c r="A310" t="str">
        <f>IF(All_Tasks!A310="","",All_Tasks!A310)</f>
        <v/>
      </c>
      <c r="B310" t="str">
        <f>IF(All_Tasks!B310="","",All_Tasks!B310)</f>
        <v/>
      </c>
      <c r="C310" t="str">
        <f>IF(All_Tasks!C310="","",All_Tasks!C310)</f>
        <v/>
      </c>
      <c r="D310" t="str">
        <f>IF(All_Tasks!D310="","",All_Tasks!D310)</f>
        <v/>
      </c>
      <c r="E310" t="str">
        <f>IF(All_Tasks!V310&lt;&gt;"",All_Tasks!V310,IF(All_Tasks!E310&lt;&gt;"",All_Tasks!E310,""))</f>
        <v/>
      </c>
      <c r="F310" t="str">
        <f>IF(All_Tasks!F310="","",All_Tasks!F310)</f>
        <v/>
      </c>
      <c r="G310" t="str">
        <f>IF(All_Tasks!G310="","",All_Tasks!G310)</f>
        <v/>
      </c>
      <c r="H310" s="231" t="str">
        <f>IF(All_Tasks!H310="","",All_Tasks!H310)</f>
        <v/>
      </c>
      <c r="I310" t="str">
        <f>IF(All_Tasks!I310="","",All_Tasks!I310)</f>
        <v/>
      </c>
      <c r="J310" t="str">
        <f>IF(All_Tasks!J310="","",All_Tasks!J310)</f>
        <v/>
      </c>
      <c r="K310" t="str">
        <f>IF(All_Tasks!K310="","",All_Tasks!K310)</f>
        <v/>
      </c>
      <c r="L310" s="231" t="str">
        <f>IF(All_Tasks!L310="","",All_Tasks!L310)</f>
        <v/>
      </c>
      <c r="M310" t="str">
        <f>IF(All_Tasks!M310="","",All_Tasks!M310)</f>
        <v/>
      </c>
      <c r="N310" t="str">
        <f>IF(All_Tasks!N310="","",All_Tasks!N310)</f>
        <v/>
      </c>
      <c r="O310" t="str">
        <f>IF(All_Tasks!O310="","",All_Tasks!O310)</f>
        <v/>
      </c>
      <c r="P310" s="181">
        <f>IF(All_Tasks!P310="",0,All_Tasks!P310)</f>
        <v>0</v>
      </c>
      <c r="Q310" s="181">
        <f>IF(All_Tasks!Q310="",0,All_Tasks!Q310)</f>
        <v>0</v>
      </c>
      <c r="R310" s="181">
        <f>IF(All_Tasks!R310="",0,All_Tasks!R310)</f>
        <v>0</v>
      </c>
      <c r="S310" s="181" t="str">
        <f>IF(All_Tasks!S310="","",All_Tasks!S310)</f>
        <v/>
      </c>
      <c r="T310" t="str">
        <f>IF(All_Tasks!T310="","",All_Tasks!T310)</f>
        <v/>
      </c>
      <c r="U310" t="str">
        <f>IF(All_Tasks!U310="","",All_Tasks!U310)</f>
        <v/>
      </c>
      <c r="V310">
        <f>IF(A310="",0,IFERROR(MATCH(A310,Scope_Labor_Rates!$A$6:$A$46,0)+5,0))</f>
        <v>0</v>
      </c>
      <c r="W310" s="178">
        <f>IF(V310&gt;0,INDEX(Scope_Labor_Rates!$C$6:$C$46,V310-5),0)</f>
        <v>0</v>
      </c>
      <c r="X310" s="178">
        <f>IF(V310&gt;0,INDEX(Scope_Labor_Rates!$C$6:$C$46,V310-5),0)</f>
        <v>0</v>
      </c>
      <c r="Y310" s="180">
        <f>IF(V310&gt;0,INDEX(Scope_Labor_Rates!$S$6:$S$46,V310-5),0)</f>
        <v>0</v>
      </c>
      <c r="Z310" s="180">
        <f>IF(V310&gt;0,INDEX(Scope_Labor_Rates!$R$6:$R$46,V310-5),1)</f>
        <v>1</v>
      </c>
      <c r="AA310" s="231">
        <f t="shared" si="36"/>
        <v>0</v>
      </c>
      <c r="AB310" t="str">
        <f t="shared" si="37"/>
        <v/>
      </c>
      <c r="AC310" s="178" t="str">
        <f t="shared" si="38"/>
        <v/>
      </c>
      <c r="AD310" s="181">
        <f t="shared" si="39"/>
        <v>0</v>
      </c>
      <c r="AE310" s="178">
        <f>IF(V310&gt;0,P310*INDEX(Scope_Labor_Rates!$E$6:$E$46,V310-5),0)</f>
        <v>0</v>
      </c>
      <c r="AF310" s="181">
        <f>IF(V310&gt;0,AE310*INDEX(Scope_Labor_Rates!$D$6:$D$46,V310-5)*AA310,0)</f>
        <v>0</v>
      </c>
      <c r="AG310" s="178">
        <f>IF(V310&gt;0,P310*INDEX(Scope_Labor_Rates!$G$6:$G$46,V310-5),0)</f>
        <v>0</v>
      </c>
      <c r="AH310" s="181">
        <f>IF(V310&gt;0,AG310*INDEX(Scope_Labor_Rates!$F$6:$F$46,V310-5)*AA310,0)</f>
        <v>0</v>
      </c>
      <c r="AI310" s="178">
        <f>IF(V310&gt;0,P310*INDEX(Scope_Labor_Rates!$I$6:$I$46,V310-5),0)</f>
        <v>0</v>
      </c>
      <c r="AJ310" s="181">
        <f>IF(V310&gt;0,AI310*INDEX(Scope_Labor_Rates!$H$6:$H$46,V310-5)*AA310,0)</f>
        <v>0</v>
      </c>
      <c r="AK310" s="178">
        <f>IF(V310&gt;0,P310*INDEX(Scope_Labor_Rates!$K$6:$K$46,V310-5),0)</f>
        <v>0</v>
      </c>
      <c r="AL310" s="181">
        <f>IF(V310&gt;0,AK310*INDEX(Scope_Labor_Rates!$J$6:$J$46,V310-5)*AA310,0)</f>
        <v>0</v>
      </c>
      <c r="AM310" s="178">
        <f>IF(V310&gt;0,P310*INDEX(Scope_Labor_Rates!$M$6:$M$46,V310-5),0)</f>
        <v>0</v>
      </c>
      <c r="AN310" s="178">
        <f>IF(V310&gt;0,AM310*INDEX(Scope_Labor_Rates!$L$6:$L$46,V310-5)*AA310,0)</f>
        <v>0</v>
      </c>
      <c r="AO310" s="178">
        <f>IF(V310&gt;0,P310*INDEX(Scope_Labor_Rates!$O$6:$O$46,V310-5)*AA310,0)</f>
        <v>0</v>
      </c>
      <c r="AP310" s="181">
        <f>IF(V310&gt;0,P310*INDEX(Scope_Labor_Rates!$Q$6:$Q$46,V310-5)*AA310,0)</f>
        <v>0</v>
      </c>
      <c r="AQ310" s="178">
        <f t="shared" si="40"/>
        <v>0</v>
      </c>
      <c r="AR310" s="178">
        <f t="shared" si="41"/>
        <v>0</v>
      </c>
      <c r="AS310" s="178">
        <f t="shared" si="42"/>
        <v>0</v>
      </c>
      <c r="AT310" s="178">
        <f t="shared" si="43"/>
        <v>0</v>
      </c>
      <c r="AU310">
        <f t="shared" si="44"/>
        <v>0</v>
      </c>
    </row>
    <row r="311" spans="1:47">
      <c r="A311" t="str">
        <f>IF(All_Tasks!A311="","",All_Tasks!A311)</f>
        <v/>
      </c>
      <c r="B311" t="str">
        <f>IF(All_Tasks!B311="","",All_Tasks!B311)</f>
        <v/>
      </c>
      <c r="C311" t="str">
        <f>IF(All_Tasks!C311="","",All_Tasks!C311)</f>
        <v/>
      </c>
      <c r="D311" t="str">
        <f>IF(All_Tasks!D311="","",All_Tasks!D311)</f>
        <v/>
      </c>
      <c r="E311" t="str">
        <f>IF(All_Tasks!V311&lt;&gt;"",All_Tasks!V311,IF(All_Tasks!E311&lt;&gt;"",All_Tasks!E311,""))</f>
        <v/>
      </c>
      <c r="F311" t="str">
        <f>IF(All_Tasks!F311="","",All_Tasks!F311)</f>
        <v/>
      </c>
      <c r="G311" t="str">
        <f>IF(All_Tasks!G311="","",All_Tasks!G311)</f>
        <v/>
      </c>
      <c r="H311" s="231" t="str">
        <f>IF(All_Tasks!H311="","",All_Tasks!H311)</f>
        <v/>
      </c>
      <c r="I311" t="str">
        <f>IF(All_Tasks!I311="","",All_Tasks!I311)</f>
        <v/>
      </c>
      <c r="J311" t="str">
        <f>IF(All_Tasks!J311="","",All_Tasks!J311)</f>
        <v/>
      </c>
      <c r="K311" t="str">
        <f>IF(All_Tasks!K311="","",All_Tasks!K311)</f>
        <v/>
      </c>
      <c r="L311" s="231" t="str">
        <f>IF(All_Tasks!L311="","",All_Tasks!L311)</f>
        <v/>
      </c>
      <c r="M311" t="str">
        <f>IF(All_Tasks!M311="","",All_Tasks!M311)</f>
        <v/>
      </c>
      <c r="N311" t="str">
        <f>IF(All_Tasks!N311="","",All_Tasks!N311)</f>
        <v/>
      </c>
      <c r="O311" t="str">
        <f>IF(All_Tasks!O311="","",All_Tasks!O311)</f>
        <v/>
      </c>
      <c r="P311" s="181">
        <f>IF(All_Tasks!P311="",0,All_Tasks!P311)</f>
        <v>0</v>
      </c>
      <c r="Q311" s="181">
        <f>IF(All_Tasks!Q311="",0,All_Tasks!Q311)</f>
        <v>0</v>
      </c>
      <c r="R311" s="181">
        <f>IF(All_Tasks!R311="",0,All_Tasks!R311)</f>
        <v>0</v>
      </c>
      <c r="S311" s="181" t="str">
        <f>IF(All_Tasks!S311="","",All_Tasks!S311)</f>
        <v/>
      </c>
      <c r="T311" t="str">
        <f>IF(All_Tasks!T311="","",All_Tasks!T311)</f>
        <v/>
      </c>
      <c r="U311" t="str">
        <f>IF(All_Tasks!U311="","",All_Tasks!U311)</f>
        <v/>
      </c>
      <c r="V311">
        <f>IF(A311="",0,IFERROR(MATCH(A311,Scope_Labor_Rates!$A$6:$A$46,0)+5,0))</f>
        <v>0</v>
      </c>
      <c r="W311" s="178">
        <f>IF(V311&gt;0,INDEX(Scope_Labor_Rates!$C$6:$C$46,V311-5),0)</f>
        <v>0</v>
      </c>
      <c r="X311" s="178">
        <f>IF(V311&gt;0,INDEX(Scope_Labor_Rates!$C$6:$C$46,V311-5),0)</f>
        <v>0</v>
      </c>
      <c r="Y311" s="180">
        <f>IF(V311&gt;0,INDEX(Scope_Labor_Rates!$S$6:$S$46,V311-5),0)</f>
        <v>0</v>
      </c>
      <c r="Z311" s="180">
        <f>IF(V311&gt;0,INDEX(Scope_Labor_Rates!$R$6:$R$46,V311-5),1)</f>
        <v>1</v>
      </c>
      <c r="AA311" s="231">
        <f t="shared" si="36"/>
        <v>0</v>
      </c>
      <c r="AB311" t="str">
        <f t="shared" si="37"/>
        <v/>
      </c>
      <c r="AC311" s="178" t="str">
        <f t="shared" si="38"/>
        <v/>
      </c>
      <c r="AD311" s="181">
        <f t="shared" si="39"/>
        <v>0</v>
      </c>
      <c r="AE311" s="178">
        <f>IF(V311&gt;0,P311*INDEX(Scope_Labor_Rates!$E$6:$E$46,V311-5),0)</f>
        <v>0</v>
      </c>
      <c r="AF311" s="181">
        <f>IF(V311&gt;0,AE311*INDEX(Scope_Labor_Rates!$D$6:$D$46,V311-5)*AA311,0)</f>
        <v>0</v>
      </c>
      <c r="AG311" s="178">
        <f>IF(V311&gt;0,P311*INDEX(Scope_Labor_Rates!$G$6:$G$46,V311-5),0)</f>
        <v>0</v>
      </c>
      <c r="AH311" s="181">
        <f>IF(V311&gt;0,AG311*INDEX(Scope_Labor_Rates!$F$6:$F$46,V311-5)*AA311,0)</f>
        <v>0</v>
      </c>
      <c r="AI311" s="178">
        <f>IF(V311&gt;0,P311*INDEX(Scope_Labor_Rates!$I$6:$I$46,V311-5),0)</f>
        <v>0</v>
      </c>
      <c r="AJ311" s="181">
        <f>IF(V311&gt;0,AI311*INDEX(Scope_Labor_Rates!$H$6:$H$46,V311-5)*AA311,0)</f>
        <v>0</v>
      </c>
      <c r="AK311" s="178">
        <f>IF(V311&gt;0,P311*INDEX(Scope_Labor_Rates!$K$6:$K$46,V311-5),0)</f>
        <v>0</v>
      </c>
      <c r="AL311" s="181">
        <f>IF(V311&gt;0,AK311*INDEX(Scope_Labor_Rates!$J$6:$J$46,V311-5)*AA311,0)</f>
        <v>0</v>
      </c>
      <c r="AM311" s="178">
        <f>IF(V311&gt;0,P311*INDEX(Scope_Labor_Rates!$M$6:$M$46,V311-5),0)</f>
        <v>0</v>
      </c>
      <c r="AN311" s="178">
        <f>IF(V311&gt;0,AM311*INDEX(Scope_Labor_Rates!$L$6:$L$46,V311-5)*AA311,0)</f>
        <v>0</v>
      </c>
      <c r="AO311" s="178">
        <f>IF(V311&gt;0,P311*INDEX(Scope_Labor_Rates!$O$6:$O$46,V311-5)*AA311,0)</f>
        <v>0</v>
      </c>
      <c r="AP311" s="181">
        <f>IF(V311&gt;0,P311*INDEX(Scope_Labor_Rates!$Q$6:$Q$46,V311-5)*AA311,0)</f>
        <v>0</v>
      </c>
      <c r="AQ311" s="178">
        <f t="shared" si="40"/>
        <v>0</v>
      </c>
      <c r="AR311" s="178">
        <f t="shared" si="41"/>
        <v>0</v>
      </c>
      <c r="AS311" s="178">
        <f t="shared" si="42"/>
        <v>0</v>
      </c>
      <c r="AT311" s="178">
        <f t="shared" si="43"/>
        <v>0</v>
      </c>
      <c r="AU311">
        <f t="shared" si="44"/>
        <v>0</v>
      </c>
    </row>
    <row r="312" spans="1:47">
      <c r="A312" t="str">
        <f>IF(All_Tasks!A312="","",All_Tasks!A312)</f>
        <v/>
      </c>
      <c r="B312" t="str">
        <f>IF(All_Tasks!B312="","",All_Tasks!B312)</f>
        <v/>
      </c>
      <c r="C312" t="str">
        <f>IF(All_Tasks!C312="","",All_Tasks!C312)</f>
        <v/>
      </c>
      <c r="D312" t="str">
        <f>IF(All_Tasks!D312="","",All_Tasks!D312)</f>
        <v/>
      </c>
      <c r="E312" t="str">
        <f>IF(All_Tasks!V312&lt;&gt;"",All_Tasks!V312,IF(All_Tasks!E312&lt;&gt;"",All_Tasks!E312,""))</f>
        <v/>
      </c>
      <c r="F312" t="str">
        <f>IF(All_Tasks!F312="","",All_Tasks!F312)</f>
        <v/>
      </c>
      <c r="G312" t="str">
        <f>IF(All_Tasks!G312="","",All_Tasks!G312)</f>
        <v/>
      </c>
      <c r="H312" s="231" t="str">
        <f>IF(All_Tasks!H312="","",All_Tasks!H312)</f>
        <v/>
      </c>
      <c r="I312" t="str">
        <f>IF(All_Tasks!I312="","",All_Tasks!I312)</f>
        <v/>
      </c>
      <c r="J312" t="str">
        <f>IF(All_Tasks!J312="","",All_Tasks!J312)</f>
        <v/>
      </c>
      <c r="K312" t="str">
        <f>IF(All_Tasks!K312="","",All_Tasks!K312)</f>
        <v/>
      </c>
      <c r="L312" s="231" t="str">
        <f>IF(All_Tasks!L312="","",All_Tasks!L312)</f>
        <v/>
      </c>
      <c r="M312" t="str">
        <f>IF(All_Tasks!M312="","",All_Tasks!M312)</f>
        <v/>
      </c>
      <c r="N312" t="str">
        <f>IF(All_Tasks!N312="","",All_Tasks!N312)</f>
        <v/>
      </c>
      <c r="O312" t="str">
        <f>IF(All_Tasks!O312="","",All_Tasks!O312)</f>
        <v/>
      </c>
      <c r="P312" s="181">
        <f>IF(All_Tasks!P312="",0,All_Tasks!P312)</f>
        <v>0</v>
      </c>
      <c r="Q312" s="181">
        <f>IF(All_Tasks!Q312="",0,All_Tasks!Q312)</f>
        <v>0</v>
      </c>
      <c r="R312" s="181">
        <f>IF(All_Tasks!R312="",0,All_Tasks!R312)</f>
        <v>0</v>
      </c>
      <c r="S312" s="181" t="str">
        <f>IF(All_Tasks!S312="","",All_Tasks!S312)</f>
        <v/>
      </c>
      <c r="T312" t="str">
        <f>IF(All_Tasks!T312="","",All_Tasks!T312)</f>
        <v/>
      </c>
      <c r="U312" t="str">
        <f>IF(All_Tasks!U312="","",All_Tasks!U312)</f>
        <v/>
      </c>
      <c r="V312">
        <f>IF(A312="",0,IFERROR(MATCH(A312,Scope_Labor_Rates!$A$6:$A$46,0)+5,0))</f>
        <v>0</v>
      </c>
      <c r="W312" s="178">
        <f>IF(V312&gt;0,INDEX(Scope_Labor_Rates!$C$6:$C$46,V312-5),0)</f>
        <v>0</v>
      </c>
      <c r="X312" s="178">
        <f>IF(V312&gt;0,INDEX(Scope_Labor_Rates!$C$6:$C$46,V312-5),0)</f>
        <v>0</v>
      </c>
      <c r="Y312" s="180">
        <f>IF(V312&gt;0,INDEX(Scope_Labor_Rates!$S$6:$S$46,V312-5),0)</f>
        <v>0</v>
      </c>
      <c r="Z312" s="180">
        <f>IF(V312&gt;0,INDEX(Scope_Labor_Rates!$R$6:$R$46,V312-5),1)</f>
        <v>1</v>
      </c>
      <c r="AA312" s="231">
        <f t="shared" si="36"/>
        <v>0</v>
      </c>
      <c r="AB312" t="str">
        <f t="shared" si="37"/>
        <v/>
      </c>
      <c r="AC312" s="178" t="str">
        <f t="shared" si="38"/>
        <v/>
      </c>
      <c r="AD312" s="181">
        <f t="shared" si="39"/>
        <v>0</v>
      </c>
      <c r="AE312" s="178">
        <f>IF(V312&gt;0,P312*INDEX(Scope_Labor_Rates!$E$6:$E$46,V312-5),0)</f>
        <v>0</v>
      </c>
      <c r="AF312" s="181">
        <f>IF(V312&gt;0,AE312*INDEX(Scope_Labor_Rates!$D$6:$D$46,V312-5)*AA312,0)</f>
        <v>0</v>
      </c>
      <c r="AG312" s="178">
        <f>IF(V312&gt;0,P312*INDEX(Scope_Labor_Rates!$G$6:$G$46,V312-5),0)</f>
        <v>0</v>
      </c>
      <c r="AH312" s="181">
        <f>IF(V312&gt;0,AG312*INDEX(Scope_Labor_Rates!$F$6:$F$46,V312-5)*AA312,0)</f>
        <v>0</v>
      </c>
      <c r="AI312" s="178">
        <f>IF(V312&gt;0,P312*INDEX(Scope_Labor_Rates!$I$6:$I$46,V312-5),0)</f>
        <v>0</v>
      </c>
      <c r="AJ312" s="181">
        <f>IF(V312&gt;0,AI312*INDEX(Scope_Labor_Rates!$H$6:$H$46,V312-5)*AA312,0)</f>
        <v>0</v>
      </c>
      <c r="AK312" s="178">
        <f>IF(V312&gt;0,P312*INDEX(Scope_Labor_Rates!$K$6:$K$46,V312-5),0)</f>
        <v>0</v>
      </c>
      <c r="AL312" s="181">
        <f>IF(V312&gt;0,AK312*INDEX(Scope_Labor_Rates!$J$6:$J$46,V312-5)*AA312,0)</f>
        <v>0</v>
      </c>
      <c r="AM312" s="178">
        <f>IF(V312&gt;0,P312*INDEX(Scope_Labor_Rates!$M$6:$M$46,V312-5),0)</f>
        <v>0</v>
      </c>
      <c r="AN312" s="178">
        <f>IF(V312&gt;0,AM312*INDEX(Scope_Labor_Rates!$L$6:$L$46,V312-5)*AA312,0)</f>
        <v>0</v>
      </c>
      <c r="AO312" s="178">
        <f>IF(V312&gt;0,P312*INDEX(Scope_Labor_Rates!$O$6:$O$46,V312-5)*AA312,0)</f>
        <v>0</v>
      </c>
      <c r="AP312" s="181">
        <f>IF(V312&gt;0,P312*INDEX(Scope_Labor_Rates!$Q$6:$Q$46,V312-5)*AA312,0)</f>
        <v>0</v>
      </c>
      <c r="AQ312" s="178">
        <f t="shared" si="40"/>
        <v>0</v>
      </c>
      <c r="AR312" s="178">
        <f t="shared" si="41"/>
        <v>0</v>
      </c>
      <c r="AS312" s="178">
        <f t="shared" si="42"/>
        <v>0</v>
      </c>
      <c r="AT312" s="178">
        <f t="shared" si="43"/>
        <v>0</v>
      </c>
      <c r="AU312">
        <f t="shared" si="44"/>
        <v>0</v>
      </c>
    </row>
    <row r="313" spans="1:47">
      <c r="A313" t="str">
        <f>IF(All_Tasks!A313="","",All_Tasks!A313)</f>
        <v/>
      </c>
      <c r="B313" t="str">
        <f>IF(All_Tasks!B313="","",All_Tasks!B313)</f>
        <v/>
      </c>
      <c r="C313" t="str">
        <f>IF(All_Tasks!C313="","",All_Tasks!C313)</f>
        <v/>
      </c>
      <c r="D313" t="str">
        <f>IF(All_Tasks!D313="","",All_Tasks!D313)</f>
        <v/>
      </c>
      <c r="E313" t="str">
        <f>IF(All_Tasks!V313&lt;&gt;"",All_Tasks!V313,IF(All_Tasks!E313&lt;&gt;"",All_Tasks!E313,""))</f>
        <v/>
      </c>
      <c r="F313" t="str">
        <f>IF(All_Tasks!F313="","",All_Tasks!F313)</f>
        <v/>
      </c>
      <c r="G313" t="str">
        <f>IF(All_Tasks!G313="","",All_Tasks!G313)</f>
        <v/>
      </c>
      <c r="H313" s="231" t="str">
        <f>IF(All_Tasks!H313="","",All_Tasks!H313)</f>
        <v/>
      </c>
      <c r="I313" t="str">
        <f>IF(All_Tasks!I313="","",All_Tasks!I313)</f>
        <v/>
      </c>
      <c r="J313" t="str">
        <f>IF(All_Tasks!J313="","",All_Tasks!J313)</f>
        <v/>
      </c>
      <c r="K313" t="str">
        <f>IF(All_Tasks!K313="","",All_Tasks!K313)</f>
        <v/>
      </c>
      <c r="L313" s="231" t="str">
        <f>IF(All_Tasks!L313="","",All_Tasks!L313)</f>
        <v/>
      </c>
      <c r="M313" t="str">
        <f>IF(All_Tasks!M313="","",All_Tasks!M313)</f>
        <v/>
      </c>
      <c r="N313" t="str">
        <f>IF(All_Tasks!N313="","",All_Tasks!N313)</f>
        <v/>
      </c>
      <c r="O313" t="str">
        <f>IF(All_Tasks!O313="","",All_Tasks!O313)</f>
        <v/>
      </c>
      <c r="P313" s="181">
        <f>IF(All_Tasks!P313="",0,All_Tasks!P313)</f>
        <v>0</v>
      </c>
      <c r="Q313" s="181">
        <f>IF(All_Tasks!Q313="",0,All_Tasks!Q313)</f>
        <v>0</v>
      </c>
      <c r="R313" s="181">
        <f>IF(All_Tasks!R313="",0,All_Tasks!R313)</f>
        <v>0</v>
      </c>
      <c r="S313" s="181" t="str">
        <f>IF(All_Tasks!S313="","",All_Tasks!S313)</f>
        <v/>
      </c>
      <c r="T313" t="str">
        <f>IF(All_Tasks!T313="","",All_Tasks!T313)</f>
        <v/>
      </c>
      <c r="U313" t="str">
        <f>IF(All_Tasks!U313="","",All_Tasks!U313)</f>
        <v/>
      </c>
      <c r="V313">
        <f>IF(A313="",0,IFERROR(MATCH(A313,Scope_Labor_Rates!$A$6:$A$46,0)+5,0))</f>
        <v>0</v>
      </c>
      <c r="W313" s="178">
        <f>IF(V313&gt;0,INDEX(Scope_Labor_Rates!$C$6:$C$46,V313-5),0)</f>
        <v>0</v>
      </c>
      <c r="X313" s="178">
        <f>IF(V313&gt;0,INDEX(Scope_Labor_Rates!$C$6:$C$46,V313-5),0)</f>
        <v>0</v>
      </c>
      <c r="Y313" s="180">
        <f>IF(V313&gt;0,INDEX(Scope_Labor_Rates!$S$6:$S$46,V313-5),0)</f>
        <v>0</v>
      </c>
      <c r="Z313" s="180">
        <f>IF(V313&gt;0,INDEX(Scope_Labor_Rates!$R$6:$R$46,V313-5),1)</f>
        <v>1</v>
      </c>
      <c r="AA313" s="231">
        <f t="shared" si="36"/>
        <v>0</v>
      </c>
      <c r="AB313" t="str">
        <f t="shared" si="37"/>
        <v/>
      </c>
      <c r="AC313" s="178" t="str">
        <f t="shared" si="38"/>
        <v/>
      </c>
      <c r="AD313" s="181">
        <f t="shared" si="39"/>
        <v>0</v>
      </c>
      <c r="AE313" s="178">
        <f>IF(V313&gt;0,P313*INDEX(Scope_Labor_Rates!$E$6:$E$46,V313-5),0)</f>
        <v>0</v>
      </c>
      <c r="AF313" s="181">
        <f>IF(V313&gt;0,AE313*INDEX(Scope_Labor_Rates!$D$6:$D$46,V313-5)*AA313,0)</f>
        <v>0</v>
      </c>
      <c r="AG313" s="178">
        <f>IF(V313&gt;0,P313*INDEX(Scope_Labor_Rates!$G$6:$G$46,V313-5),0)</f>
        <v>0</v>
      </c>
      <c r="AH313" s="181">
        <f>IF(V313&gt;0,AG313*INDEX(Scope_Labor_Rates!$F$6:$F$46,V313-5)*AA313,0)</f>
        <v>0</v>
      </c>
      <c r="AI313" s="178">
        <f>IF(V313&gt;0,P313*INDEX(Scope_Labor_Rates!$I$6:$I$46,V313-5),0)</f>
        <v>0</v>
      </c>
      <c r="AJ313" s="181">
        <f>IF(V313&gt;0,AI313*INDEX(Scope_Labor_Rates!$H$6:$H$46,V313-5)*AA313,0)</f>
        <v>0</v>
      </c>
      <c r="AK313" s="178">
        <f>IF(V313&gt;0,P313*INDEX(Scope_Labor_Rates!$K$6:$K$46,V313-5),0)</f>
        <v>0</v>
      </c>
      <c r="AL313" s="181">
        <f>IF(V313&gt;0,AK313*INDEX(Scope_Labor_Rates!$J$6:$J$46,V313-5)*AA313,0)</f>
        <v>0</v>
      </c>
      <c r="AM313" s="178">
        <f>IF(V313&gt;0,P313*INDEX(Scope_Labor_Rates!$M$6:$M$46,V313-5),0)</f>
        <v>0</v>
      </c>
      <c r="AN313" s="178">
        <f>IF(V313&gt;0,AM313*INDEX(Scope_Labor_Rates!$L$6:$L$46,V313-5)*AA313,0)</f>
        <v>0</v>
      </c>
      <c r="AO313" s="178">
        <f>IF(V313&gt;0,P313*INDEX(Scope_Labor_Rates!$O$6:$O$46,V313-5)*AA313,0)</f>
        <v>0</v>
      </c>
      <c r="AP313" s="181">
        <f>IF(V313&gt;0,P313*INDEX(Scope_Labor_Rates!$Q$6:$Q$46,V313-5)*AA313,0)</f>
        <v>0</v>
      </c>
      <c r="AQ313" s="178">
        <f t="shared" si="40"/>
        <v>0</v>
      </c>
      <c r="AR313" s="178">
        <f t="shared" si="41"/>
        <v>0</v>
      </c>
      <c r="AS313" s="178">
        <f t="shared" si="42"/>
        <v>0</v>
      </c>
      <c r="AT313" s="178">
        <f t="shared" si="43"/>
        <v>0</v>
      </c>
      <c r="AU313">
        <f t="shared" si="44"/>
        <v>0</v>
      </c>
    </row>
    <row r="314" spans="1:47">
      <c r="A314" t="str">
        <f>IF(All_Tasks!A314="","",All_Tasks!A314)</f>
        <v/>
      </c>
      <c r="B314" t="str">
        <f>IF(All_Tasks!B314="","",All_Tasks!B314)</f>
        <v/>
      </c>
      <c r="C314" t="str">
        <f>IF(All_Tasks!C314="","",All_Tasks!C314)</f>
        <v/>
      </c>
      <c r="D314" t="str">
        <f>IF(All_Tasks!D314="","",All_Tasks!D314)</f>
        <v/>
      </c>
      <c r="E314" t="str">
        <f>IF(All_Tasks!V314&lt;&gt;"",All_Tasks!V314,IF(All_Tasks!E314&lt;&gt;"",All_Tasks!E314,""))</f>
        <v/>
      </c>
      <c r="F314" t="str">
        <f>IF(All_Tasks!F314="","",All_Tasks!F314)</f>
        <v/>
      </c>
      <c r="G314" t="str">
        <f>IF(All_Tasks!G314="","",All_Tasks!G314)</f>
        <v/>
      </c>
      <c r="H314" s="231" t="str">
        <f>IF(All_Tasks!H314="","",All_Tasks!H314)</f>
        <v/>
      </c>
      <c r="I314" t="str">
        <f>IF(All_Tasks!I314="","",All_Tasks!I314)</f>
        <v/>
      </c>
      <c r="J314" t="str">
        <f>IF(All_Tasks!J314="","",All_Tasks!J314)</f>
        <v/>
      </c>
      <c r="K314" t="str">
        <f>IF(All_Tasks!K314="","",All_Tasks!K314)</f>
        <v/>
      </c>
      <c r="L314" s="231" t="str">
        <f>IF(All_Tasks!L314="","",All_Tasks!L314)</f>
        <v/>
      </c>
      <c r="M314" t="str">
        <f>IF(All_Tasks!M314="","",All_Tasks!M314)</f>
        <v/>
      </c>
      <c r="N314" t="str">
        <f>IF(All_Tasks!N314="","",All_Tasks!N314)</f>
        <v/>
      </c>
      <c r="O314" t="str">
        <f>IF(All_Tasks!O314="","",All_Tasks!O314)</f>
        <v/>
      </c>
      <c r="P314" s="181">
        <f>IF(All_Tasks!P314="",0,All_Tasks!P314)</f>
        <v>0</v>
      </c>
      <c r="Q314" s="181">
        <f>IF(All_Tasks!Q314="",0,All_Tasks!Q314)</f>
        <v>0</v>
      </c>
      <c r="R314" s="181">
        <f>IF(All_Tasks!R314="",0,All_Tasks!R314)</f>
        <v>0</v>
      </c>
      <c r="S314" s="181" t="str">
        <f>IF(All_Tasks!S314="","",All_Tasks!S314)</f>
        <v/>
      </c>
      <c r="T314" t="str">
        <f>IF(All_Tasks!T314="","",All_Tasks!T314)</f>
        <v/>
      </c>
      <c r="U314" t="str">
        <f>IF(All_Tasks!U314="","",All_Tasks!U314)</f>
        <v/>
      </c>
      <c r="V314">
        <f>IF(A314="",0,IFERROR(MATCH(A314,Scope_Labor_Rates!$A$6:$A$46,0)+5,0))</f>
        <v>0</v>
      </c>
      <c r="W314" s="178">
        <f>IF(V314&gt;0,INDEX(Scope_Labor_Rates!$C$6:$C$46,V314-5),0)</f>
        <v>0</v>
      </c>
      <c r="X314" s="178">
        <f>IF(V314&gt;0,INDEX(Scope_Labor_Rates!$C$6:$C$46,V314-5),0)</f>
        <v>0</v>
      </c>
      <c r="Y314" s="180">
        <f>IF(V314&gt;0,INDEX(Scope_Labor_Rates!$S$6:$S$46,V314-5),0)</f>
        <v>0</v>
      </c>
      <c r="Z314" s="180">
        <f>IF(V314&gt;0,INDEX(Scope_Labor_Rates!$R$6:$R$46,V314-5),1)</f>
        <v>1</v>
      </c>
      <c r="AA314" s="231">
        <f t="shared" si="36"/>
        <v>0</v>
      </c>
      <c r="AB314" t="str">
        <f t="shared" si="37"/>
        <v/>
      </c>
      <c r="AC314" s="178" t="str">
        <f t="shared" si="38"/>
        <v/>
      </c>
      <c r="AD314" s="181">
        <f t="shared" si="39"/>
        <v>0</v>
      </c>
      <c r="AE314" s="178">
        <f>IF(V314&gt;0,P314*INDEX(Scope_Labor_Rates!$E$6:$E$46,V314-5),0)</f>
        <v>0</v>
      </c>
      <c r="AF314" s="181">
        <f>IF(V314&gt;0,AE314*INDEX(Scope_Labor_Rates!$D$6:$D$46,V314-5)*AA314,0)</f>
        <v>0</v>
      </c>
      <c r="AG314" s="178">
        <f>IF(V314&gt;0,P314*INDEX(Scope_Labor_Rates!$G$6:$G$46,V314-5),0)</f>
        <v>0</v>
      </c>
      <c r="AH314" s="181">
        <f>IF(V314&gt;0,AG314*INDEX(Scope_Labor_Rates!$F$6:$F$46,V314-5)*AA314,0)</f>
        <v>0</v>
      </c>
      <c r="AI314" s="178">
        <f>IF(V314&gt;0,P314*INDEX(Scope_Labor_Rates!$I$6:$I$46,V314-5),0)</f>
        <v>0</v>
      </c>
      <c r="AJ314" s="181">
        <f>IF(V314&gt;0,AI314*INDEX(Scope_Labor_Rates!$H$6:$H$46,V314-5)*AA314,0)</f>
        <v>0</v>
      </c>
      <c r="AK314" s="178">
        <f>IF(V314&gt;0,P314*INDEX(Scope_Labor_Rates!$K$6:$K$46,V314-5),0)</f>
        <v>0</v>
      </c>
      <c r="AL314" s="181">
        <f>IF(V314&gt;0,AK314*INDEX(Scope_Labor_Rates!$J$6:$J$46,V314-5)*AA314,0)</f>
        <v>0</v>
      </c>
      <c r="AM314" s="178">
        <f>IF(V314&gt;0,P314*INDEX(Scope_Labor_Rates!$M$6:$M$46,V314-5),0)</f>
        <v>0</v>
      </c>
      <c r="AN314" s="178">
        <f>IF(V314&gt;0,AM314*INDEX(Scope_Labor_Rates!$L$6:$L$46,V314-5)*AA314,0)</f>
        <v>0</v>
      </c>
      <c r="AO314" s="178">
        <f>IF(V314&gt;0,P314*INDEX(Scope_Labor_Rates!$O$6:$O$46,V314-5)*AA314,0)</f>
        <v>0</v>
      </c>
      <c r="AP314" s="181">
        <f>IF(V314&gt;0,P314*INDEX(Scope_Labor_Rates!$Q$6:$Q$46,V314-5)*AA314,0)</f>
        <v>0</v>
      </c>
      <c r="AQ314" s="178">
        <f t="shared" si="40"/>
        <v>0</v>
      </c>
      <c r="AR314" s="178">
        <f t="shared" si="41"/>
        <v>0</v>
      </c>
      <c r="AS314" s="178">
        <f t="shared" si="42"/>
        <v>0</v>
      </c>
      <c r="AT314" s="178">
        <f t="shared" si="43"/>
        <v>0</v>
      </c>
      <c r="AU314">
        <f t="shared" si="44"/>
        <v>0</v>
      </c>
    </row>
    <row r="315" spans="1:47">
      <c r="A315" t="str">
        <f>IF(All_Tasks!A315="","",All_Tasks!A315)</f>
        <v/>
      </c>
      <c r="B315" t="str">
        <f>IF(All_Tasks!B315="","",All_Tasks!B315)</f>
        <v/>
      </c>
      <c r="C315" t="str">
        <f>IF(All_Tasks!C315="","",All_Tasks!C315)</f>
        <v/>
      </c>
      <c r="D315" t="str">
        <f>IF(All_Tasks!D315="","",All_Tasks!D315)</f>
        <v/>
      </c>
      <c r="E315" t="str">
        <f>IF(All_Tasks!V315&lt;&gt;"",All_Tasks!V315,IF(All_Tasks!E315&lt;&gt;"",All_Tasks!E315,""))</f>
        <v/>
      </c>
      <c r="F315" t="str">
        <f>IF(All_Tasks!F315="","",All_Tasks!F315)</f>
        <v/>
      </c>
      <c r="G315" t="str">
        <f>IF(All_Tasks!G315="","",All_Tasks!G315)</f>
        <v/>
      </c>
      <c r="H315" s="231" t="str">
        <f>IF(All_Tasks!H315="","",All_Tasks!H315)</f>
        <v/>
      </c>
      <c r="I315" t="str">
        <f>IF(All_Tasks!I315="","",All_Tasks!I315)</f>
        <v/>
      </c>
      <c r="J315" t="str">
        <f>IF(All_Tasks!J315="","",All_Tasks!J315)</f>
        <v/>
      </c>
      <c r="K315" t="str">
        <f>IF(All_Tasks!K315="","",All_Tasks!K315)</f>
        <v/>
      </c>
      <c r="L315" s="231" t="str">
        <f>IF(All_Tasks!L315="","",All_Tasks!L315)</f>
        <v/>
      </c>
      <c r="M315" t="str">
        <f>IF(All_Tasks!M315="","",All_Tasks!M315)</f>
        <v/>
      </c>
      <c r="N315" t="str">
        <f>IF(All_Tasks!N315="","",All_Tasks!N315)</f>
        <v/>
      </c>
      <c r="O315" t="str">
        <f>IF(All_Tasks!O315="","",All_Tasks!O315)</f>
        <v/>
      </c>
      <c r="P315" s="181">
        <f>IF(All_Tasks!P315="",0,All_Tasks!P315)</f>
        <v>0</v>
      </c>
      <c r="Q315" s="181">
        <f>IF(All_Tasks!Q315="",0,All_Tasks!Q315)</f>
        <v>0</v>
      </c>
      <c r="R315" s="181">
        <f>IF(All_Tasks!R315="",0,All_Tasks!R315)</f>
        <v>0</v>
      </c>
      <c r="S315" s="181" t="str">
        <f>IF(All_Tasks!S315="","",All_Tasks!S315)</f>
        <v/>
      </c>
      <c r="T315" t="str">
        <f>IF(All_Tasks!T315="","",All_Tasks!T315)</f>
        <v/>
      </c>
      <c r="U315" t="str">
        <f>IF(All_Tasks!U315="","",All_Tasks!U315)</f>
        <v/>
      </c>
      <c r="V315">
        <f>IF(A315="",0,IFERROR(MATCH(A315,Scope_Labor_Rates!$A$6:$A$46,0)+5,0))</f>
        <v>0</v>
      </c>
      <c r="W315" s="178">
        <f>IF(V315&gt;0,INDEX(Scope_Labor_Rates!$C$6:$C$46,V315-5),0)</f>
        <v>0</v>
      </c>
      <c r="X315" s="178">
        <f>IF(V315&gt;0,INDEX(Scope_Labor_Rates!$C$6:$C$46,V315-5),0)</f>
        <v>0</v>
      </c>
      <c r="Y315" s="180">
        <f>IF(V315&gt;0,INDEX(Scope_Labor_Rates!$S$6:$S$46,V315-5),0)</f>
        <v>0</v>
      </c>
      <c r="Z315" s="180">
        <f>IF(V315&gt;0,INDEX(Scope_Labor_Rates!$R$6:$R$46,V315-5),1)</f>
        <v>1</v>
      </c>
      <c r="AA315" s="231">
        <f t="shared" si="36"/>
        <v>0</v>
      </c>
      <c r="AB315" t="str">
        <f t="shared" si="37"/>
        <v/>
      </c>
      <c r="AC315" s="178" t="str">
        <f t="shared" si="38"/>
        <v/>
      </c>
      <c r="AD315" s="181">
        <f t="shared" si="39"/>
        <v>0</v>
      </c>
      <c r="AE315" s="178">
        <f>IF(V315&gt;0,P315*INDEX(Scope_Labor_Rates!$E$6:$E$46,V315-5),0)</f>
        <v>0</v>
      </c>
      <c r="AF315" s="181">
        <f>IF(V315&gt;0,AE315*INDEX(Scope_Labor_Rates!$D$6:$D$46,V315-5)*AA315,0)</f>
        <v>0</v>
      </c>
      <c r="AG315" s="178">
        <f>IF(V315&gt;0,P315*INDEX(Scope_Labor_Rates!$G$6:$G$46,V315-5),0)</f>
        <v>0</v>
      </c>
      <c r="AH315" s="181">
        <f>IF(V315&gt;0,AG315*INDEX(Scope_Labor_Rates!$F$6:$F$46,V315-5)*AA315,0)</f>
        <v>0</v>
      </c>
      <c r="AI315" s="178">
        <f>IF(V315&gt;0,P315*INDEX(Scope_Labor_Rates!$I$6:$I$46,V315-5),0)</f>
        <v>0</v>
      </c>
      <c r="AJ315" s="181">
        <f>IF(V315&gt;0,AI315*INDEX(Scope_Labor_Rates!$H$6:$H$46,V315-5)*AA315,0)</f>
        <v>0</v>
      </c>
      <c r="AK315" s="178">
        <f>IF(V315&gt;0,P315*INDEX(Scope_Labor_Rates!$K$6:$K$46,V315-5),0)</f>
        <v>0</v>
      </c>
      <c r="AL315" s="181">
        <f>IF(V315&gt;0,AK315*INDEX(Scope_Labor_Rates!$J$6:$J$46,V315-5)*AA315,0)</f>
        <v>0</v>
      </c>
      <c r="AM315" s="178">
        <f>IF(V315&gt;0,P315*INDEX(Scope_Labor_Rates!$M$6:$M$46,V315-5),0)</f>
        <v>0</v>
      </c>
      <c r="AN315" s="178">
        <f>IF(V315&gt;0,AM315*INDEX(Scope_Labor_Rates!$L$6:$L$46,V315-5)*AA315,0)</f>
        <v>0</v>
      </c>
      <c r="AO315" s="178">
        <f>IF(V315&gt;0,P315*INDEX(Scope_Labor_Rates!$O$6:$O$46,V315-5)*AA315,0)</f>
        <v>0</v>
      </c>
      <c r="AP315" s="181">
        <f>IF(V315&gt;0,P315*INDEX(Scope_Labor_Rates!$Q$6:$Q$46,V315-5)*AA315,0)</f>
        <v>0</v>
      </c>
      <c r="AQ315" s="178">
        <f t="shared" si="40"/>
        <v>0</v>
      </c>
      <c r="AR315" s="178">
        <f t="shared" si="41"/>
        <v>0</v>
      </c>
      <c r="AS315" s="178">
        <f t="shared" si="42"/>
        <v>0</v>
      </c>
      <c r="AT315" s="178">
        <f t="shared" si="43"/>
        <v>0</v>
      </c>
      <c r="AU315">
        <f t="shared" si="44"/>
        <v>0</v>
      </c>
    </row>
    <row r="316" spans="1:47">
      <c r="A316" t="str">
        <f>IF(All_Tasks!A316="","",All_Tasks!A316)</f>
        <v/>
      </c>
      <c r="B316" t="str">
        <f>IF(All_Tasks!B316="","",All_Tasks!B316)</f>
        <v/>
      </c>
      <c r="C316" t="str">
        <f>IF(All_Tasks!C316="","",All_Tasks!C316)</f>
        <v/>
      </c>
      <c r="D316" t="str">
        <f>IF(All_Tasks!D316="","",All_Tasks!D316)</f>
        <v/>
      </c>
      <c r="E316" t="str">
        <f>IF(All_Tasks!V316&lt;&gt;"",All_Tasks!V316,IF(All_Tasks!E316&lt;&gt;"",All_Tasks!E316,""))</f>
        <v/>
      </c>
      <c r="F316" t="str">
        <f>IF(All_Tasks!F316="","",All_Tasks!F316)</f>
        <v/>
      </c>
      <c r="G316" t="str">
        <f>IF(All_Tasks!G316="","",All_Tasks!G316)</f>
        <v/>
      </c>
      <c r="H316" s="231" t="str">
        <f>IF(All_Tasks!H316="","",All_Tasks!H316)</f>
        <v/>
      </c>
      <c r="I316" t="str">
        <f>IF(All_Tasks!I316="","",All_Tasks!I316)</f>
        <v/>
      </c>
      <c r="J316" t="str">
        <f>IF(All_Tasks!J316="","",All_Tasks!J316)</f>
        <v/>
      </c>
      <c r="K316" t="str">
        <f>IF(All_Tasks!K316="","",All_Tasks!K316)</f>
        <v/>
      </c>
      <c r="L316" s="231" t="str">
        <f>IF(All_Tasks!L316="","",All_Tasks!L316)</f>
        <v/>
      </c>
      <c r="M316" t="str">
        <f>IF(All_Tasks!M316="","",All_Tasks!M316)</f>
        <v/>
      </c>
      <c r="N316" t="str">
        <f>IF(All_Tasks!N316="","",All_Tasks!N316)</f>
        <v/>
      </c>
      <c r="O316" t="str">
        <f>IF(All_Tasks!O316="","",All_Tasks!O316)</f>
        <v/>
      </c>
      <c r="P316" s="181">
        <f>IF(All_Tasks!P316="",0,All_Tasks!P316)</f>
        <v>0</v>
      </c>
      <c r="Q316" s="181">
        <f>IF(All_Tasks!Q316="",0,All_Tasks!Q316)</f>
        <v>0</v>
      </c>
      <c r="R316" s="181">
        <f>IF(All_Tasks!R316="",0,All_Tasks!R316)</f>
        <v>0</v>
      </c>
      <c r="S316" s="181" t="str">
        <f>IF(All_Tasks!S316="","",All_Tasks!S316)</f>
        <v/>
      </c>
      <c r="T316" t="str">
        <f>IF(All_Tasks!T316="","",All_Tasks!T316)</f>
        <v/>
      </c>
      <c r="U316" t="str">
        <f>IF(All_Tasks!U316="","",All_Tasks!U316)</f>
        <v/>
      </c>
      <c r="V316">
        <f>IF(A316="",0,IFERROR(MATCH(A316,Scope_Labor_Rates!$A$6:$A$46,0)+5,0))</f>
        <v>0</v>
      </c>
      <c r="W316" s="178">
        <f>IF(V316&gt;0,INDEX(Scope_Labor_Rates!$C$6:$C$46,V316-5),0)</f>
        <v>0</v>
      </c>
      <c r="X316" s="178">
        <f>IF(V316&gt;0,INDEX(Scope_Labor_Rates!$C$6:$C$46,V316-5),0)</f>
        <v>0</v>
      </c>
      <c r="Y316" s="180">
        <f>IF(V316&gt;0,INDEX(Scope_Labor_Rates!$S$6:$S$46,V316-5),0)</f>
        <v>0</v>
      </c>
      <c r="Z316" s="180">
        <f>IF(V316&gt;0,INDEX(Scope_Labor_Rates!$R$6:$R$46,V316-5),1)</f>
        <v>1</v>
      </c>
      <c r="AA316" s="231">
        <f t="shared" si="36"/>
        <v>0</v>
      </c>
      <c r="AB316" t="str">
        <f t="shared" si="37"/>
        <v/>
      </c>
      <c r="AC316" s="178" t="str">
        <f t="shared" si="38"/>
        <v/>
      </c>
      <c r="AD316" s="181">
        <f t="shared" si="39"/>
        <v>0</v>
      </c>
      <c r="AE316" s="178">
        <f>IF(V316&gt;0,P316*INDEX(Scope_Labor_Rates!$E$6:$E$46,V316-5),0)</f>
        <v>0</v>
      </c>
      <c r="AF316" s="181">
        <f>IF(V316&gt;0,AE316*INDEX(Scope_Labor_Rates!$D$6:$D$46,V316-5)*AA316,0)</f>
        <v>0</v>
      </c>
      <c r="AG316" s="178">
        <f>IF(V316&gt;0,P316*INDEX(Scope_Labor_Rates!$G$6:$G$46,V316-5),0)</f>
        <v>0</v>
      </c>
      <c r="AH316" s="181">
        <f>IF(V316&gt;0,AG316*INDEX(Scope_Labor_Rates!$F$6:$F$46,V316-5)*AA316,0)</f>
        <v>0</v>
      </c>
      <c r="AI316" s="178">
        <f>IF(V316&gt;0,P316*INDEX(Scope_Labor_Rates!$I$6:$I$46,V316-5),0)</f>
        <v>0</v>
      </c>
      <c r="AJ316" s="181">
        <f>IF(V316&gt;0,AI316*INDEX(Scope_Labor_Rates!$H$6:$H$46,V316-5)*AA316,0)</f>
        <v>0</v>
      </c>
      <c r="AK316" s="178">
        <f>IF(V316&gt;0,P316*INDEX(Scope_Labor_Rates!$K$6:$K$46,V316-5),0)</f>
        <v>0</v>
      </c>
      <c r="AL316" s="181">
        <f>IF(V316&gt;0,AK316*INDEX(Scope_Labor_Rates!$J$6:$J$46,V316-5)*AA316,0)</f>
        <v>0</v>
      </c>
      <c r="AM316" s="178">
        <f>IF(V316&gt;0,P316*INDEX(Scope_Labor_Rates!$M$6:$M$46,V316-5),0)</f>
        <v>0</v>
      </c>
      <c r="AN316" s="178">
        <f>IF(V316&gt;0,AM316*INDEX(Scope_Labor_Rates!$L$6:$L$46,V316-5)*AA316,0)</f>
        <v>0</v>
      </c>
      <c r="AO316" s="178">
        <f>IF(V316&gt;0,P316*INDEX(Scope_Labor_Rates!$O$6:$O$46,V316-5)*AA316,0)</f>
        <v>0</v>
      </c>
      <c r="AP316" s="181">
        <f>IF(V316&gt;0,P316*INDEX(Scope_Labor_Rates!$Q$6:$Q$46,V316-5)*AA316,0)</f>
        <v>0</v>
      </c>
      <c r="AQ316" s="178">
        <f t="shared" si="40"/>
        <v>0</v>
      </c>
      <c r="AR316" s="178">
        <f t="shared" si="41"/>
        <v>0</v>
      </c>
      <c r="AS316" s="178">
        <f t="shared" si="42"/>
        <v>0</v>
      </c>
      <c r="AT316" s="178">
        <f t="shared" si="43"/>
        <v>0</v>
      </c>
      <c r="AU316">
        <f t="shared" si="44"/>
        <v>0</v>
      </c>
    </row>
    <row r="317" spans="1:47">
      <c r="A317" t="str">
        <f>IF(All_Tasks!A317="","",All_Tasks!A317)</f>
        <v/>
      </c>
      <c r="B317" t="str">
        <f>IF(All_Tasks!B317="","",All_Tasks!B317)</f>
        <v/>
      </c>
      <c r="C317" t="str">
        <f>IF(All_Tasks!C317="","",All_Tasks!C317)</f>
        <v/>
      </c>
      <c r="D317" t="str">
        <f>IF(All_Tasks!D317="","",All_Tasks!D317)</f>
        <v/>
      </c>
      <c r="E317" t="str">
        <f>IF(All_Tasks!V317&lt;&gt;"",All_Tasks!V317,IF(All_Tasks!E317&lt;&gt;"",All_Tasks!E317,""))</f>
        <v/>
      </c>
      <c r="F317" t="str">
        <f>IF(All_Tasks!F317="","",All_Tasks!F317)</f>
        <v/>
      </c>
      <c r="G317" t="str">
        <f>IF(All_Tasks!G317="","",All_Tasks!G317)</f>
        <v/>
      </c>
      <c r="H317" s="231" t="str">
        <f>IF(All_Tasks!H317="","",All_Tasks!H317)</f>
        <v/>
      </c>
      <c r="I317" t="str">
        <f>IF(All_Tasks!I317="","",All_Tasks!I317)</f>
        <v/>
      </c>
      <c r="J317" t="str">
        <f>IF(All_Tasks!J317="","",All_Tasks!J317)</f>
        <v/>
      </c>
      <c r="K317" t="str">
        <f>IF(All_Tasks!K317="","",All_Tasks!K317)</f>
        <v/>
      </c>
      <c r="L317" s="231" t="str">
        <f>IF(All_Tasks!L317="","",All_Tasks!L317)</f>
        <v/>
      </c>
      <c r="M317" t="str">
        <f>IF(All_Tasks!M317="","",All_Tasks!M317)</f>
        <v/>
      </c>
      <c r="N317" t="str">
        <f>IF(All_Tasks!N317="","",All_Tasks!N317)</f>
        <v/>
      </c>
      <c r="O317" t="str">
        <f>IF(All_Tasks!O317="","",All_Tasks!O317)</f>
        <v/>
      </c>
      <c r="P317" s="181">
        <f>IF(All_Tasks!P317="",0,All_Tasks!P317)</f>
        <v>0</v>
      </c>
      <c r="Q317" s="181">
        <f>IF(All_Tasks!Q317="",0,All_Tasks!Q317)</f>
        <v>0</v>
      </c>
      <c r="R317" s="181">
        <f>IF(All_Tasks!R317="",0,All_Tasks!R317)</f>
        <v>0</v>
      </c>
      <c r="S317" s="181" t="str">
        <f>IF(All_Tasks!S317="","",All_Tasks!S317)</f>
        <v/>
      </c>
      <c r="T317" t="str">
        <f>IF(All_Tasks!T317="","",All_Tasks!T317)</f>
        <v/>
      </c>
      <c r="U317" t="str">
        <f>IF(All_Tasks!U317="","",All_Tasks!U317)</f>
        <v/>
      </c>
      <c r="V317">
        <f>IF(A317="",0,IFERROR(MATCH(A317,Scope_Labor_Rates!$A$6:$A$46,0)+5,0))</f>
        <v>0</v>
      </c>
      <c r="W317" s="178">
        <f>IF(V317&gt;0,INDEX(Scope_Labor_Rates!$C$6:$C$46,V317-5),0)</f>
        <v>0</v>
      </c>
      <c r="X317" s="178">
        <f>IF(V317&gt;0,INDEX(Scope_Labor_Rates!$C$6:$C$46,V317-5),0)</f>
        <v>0</v>
      </c>
      <c r="Y317" s="180">
        <f>IF(V317&gt;0,INDEX(Scope_Labor_Rates!$S$6:$S$46,V317-5),0)</f>
        <v>0</v>
      </c>
      <c r="Z317" s="180">
        <f>IF(V317&gt;0,INDEX(Scope_Labor_Rates!$R$6:$R$46,V317-5),1)</f>
        <v>1</v>
      </c>
      <c r="AA317" s="231">
        <f t="shared" si="36"/>
        <v>0</v>
      </c>
      <c r="AB317" t="str">
        <f t="shared" si="37"/>
        <v/>
      </c>
      <c r="AC317" s="178" t="str">
        <f t="shared" si="38"/>
        <v/>
      </c>
      <c r="AD317" s="181">
        <f t="shared" si="39"/>
        <v>0</v>
      </c>
      <c r="AE317" s="178">
        <f>IF(V317&gt;0,P317*INDEX(Scope_Labor_Rates!$E$6:$E$46,V317-5),0)</f>
        <v>0</v>
      </c>
      <c r="AF317" s="181">
        <f>IF(V317&gt;0,AE317*INDEX(Scope_Labor_Rates!$D$6:$D$46,V317-5)*AA317,0)</f>
        <v>0</v>
      </c>
      <c r="AG317" s="178">
        <f>IF(V317&gt;0,P317*INDEX(Scope_Labor_Rates!$G$6:$G$46,V317-5),0)</f>
        <v>0</v>
      </c>
      <c r="AH317" s="181">
        <f>IF(V317&gt;0,AG317*INDEX(Scope_Labor_Rates!$F$6:$F$46,V317-5)*AA317,0)</f>
        <v>0</v>
      </c>
      <c r="AI317" s="178">
        <f>IF(V317&gt;0,P317*INDEX(Scope_Labor_Rates!$I$6:$I$46,V317-5),0)</f>
        <v>0</v>
      </c>
      <c r="AJ317" s="181">
        <f>IF(V317&gt;0,AI317*INDEX(Scope_Labor_Rates!$H$6:$H$46,V317-5)*AA317,0)</f>
        <v>0</v>
      </c>
      <c r="AK317" s="178">
        <f>IF(V317&gt;0,P317*INDEX(Scope_Labor_Rates!$K$6:$K$46,V317-5),0)</f>
        <v>0</v>
      </c>
      <c r="AL317" s="181">
        <f>IF(V317&gt;0,AK317*INDEX(Scope_Labor_Rates!$J$6:$J$46,V317-5)*AA317,0)</f>
        <v>0</v>
      </c>
      <c r="AM317" s="178">
        <f>IF(V317&gt;0,P317*INDEX(Scope_Labor_Rates!$M$6:$M$46,V317-5),0)</f>
        <v>0</v>
      </c>
      <c r="AN317" s="178">
        <f>IF(V317&gt;0,AM317*INDEX(Scope_Labor_Rates!$L$6:$L$46,V317-5)*AA317,0)</f>
        <v>0</v>
      </c>
      <c r="AO317" s="178">
        <f>IF(V317&gt;0,P317*INDEX(Scope_Labor_Rates!$O$6:$O$46,V317-5)*AA317,0)</f>
        <v>0</v>
      </c>
      <c r="AP317" s="181">
        <f>IF(V317&gt;0,P317*INDEX(Scope_Labor_Rates!$Q$6:$Q$46,V317-5)*AA317,0)</f>
        <v>0</v>
      </c>
      <c r="AQ317" s="178">
        <f t="shared" si="40"/>
        <v>0</v>
      </c>
      <c r="AR317" s="178">
        <f t="shared" si="41"/>
        <v>0</v>
      </c>
      <c r="AS317" s="178">
        <f t="shared" si="42"/>
        <v>0</v>
      </c>
      <c r="AT317" s="178">
        <f t="shared" si="43"/>
        <v>0</v>
      </c>
      <c r="AU317">
        <f t="shared" si="44"/>
        <v>0</v>
      </c>
    </row>
    <row r="318" spans="1:47">
      <c r="A318" t="str">
        <f>IF(All_Tasks!A318="","",All_Tasks!A318)</f>
        <v/>
      </c>
      <c r="B318" t="str">
        <f>IF(All_Tasks!B318="","",All_Tasks!B318)</f>
        <v/>
      </c>
      <c r="C318" t="str">
        <f>IF(All_Tasks!C318="","",All_Tasks!C318)</f>
        <v/>
      </c>
      <c r="D318" t="str">
        <f>IF(All_Tasks!D318="","",All_Tasks!D318)</f>
        <v/>
      </c>
      <c r="E318" t="str">
        <f>IF(All_Tasks!V318&lt;&gt;"",All_Tasks!V318,IF(All_Tasks!E318&lt;&gt;"",All_Tasks!E318,""))</f>
        <v/>
      </c>
      <c r="F318" t="str">
        <f>IF(All_Tasks!F318="","",All_Tasks!F318)</f>
        <v/>
      </c>
      <c r="G318" t="str">
        <f>IF(All_Tasks!G318="","",All_Tasks!G318)</f>
        <v/>
      </c>
      <c r="H318" s="231" t="str">
        <f>IF(All_Tasks!H318="","",All_Tasks!H318)</f>
        <v/>
      </c>
      <c r="I318" t="str">
        <f>IF(All_Tasks!I318="","",All_Tasks!I318)</f>
        <v/>
      </c>
      <c r="J318" t="str">
        <f>IF(All_Tasks!J318="","",All_Tasks!J318)</f>
        <v/>
      </c>
      <c r="K318" t="str">
        <f>IF(All_Tasks!K318="","",All_Tasks!K318)</f>
        <v/>
      </c>
      <c r="L318" s="231" t="str">
        <f>IF(All_Tasks!L318="","",All_Tasks!L318)</f>
        <v/>
      </c>
      <c r="M318" t="str">
        <f>IF(All_Tasks!M318="","",All_Tasks!M318)</f>
        <v/>
      </c>
      <c r="N318" t="str">
        <f>IF(All_Tasks!N318="","",All_Tasks!N318)</f>
        <v/>
      </c>
      <c r="O318" t="str">
        <f>IF(All_Tasks!O318="","",All_Tasks!O318)</f>
        <v/>
      </c>
      <c r="P318" s="181">
        <f>IF(All_Tasks!P318="",0,All_Tasks!P318)</f>
        <v>0</v>
      </c>
      <c r="Q318" s="181">
        <f>IF(All_Tasks!Q318="",0,All_Tasks!Q318)</f>
        <v>0</v>
      </c>
      <c r="R318" s="181">
        <f>IF(All_Tasks!R318="",0,All_Tasks!R318)</f>
        <v>0</v>
      </c>
      <c r="S318" s="181" t="str">
        <f>IF(All_Tasks!S318="","",All_Tasks!S318)</f>
        <v/>
      </c>
      <c r="T318" t="str">
        <f>IF(All_Tasks!T318="","",All_Tasks!T318)</f>
        <v/>
      </c>
      <c r="U318" t="str">
        <f>IF(All_Tasks!U318="","",All_Tasks!U318)</f>
        <v/>
      </c>
      <c r="V318">
        <f>IF(A318="",0,IFERROR(MATCH(A318,Scope_Labor_Rates!$A$6:$A$46,0)+5,0))</f>
        <v>0</v>
      </c>
      <c r="W318" s="178">
        <f>IF(V318&gt;0,INDEX(Scope_Labor_Rates!$C$6:$C$46,V318-5),0)</f>
        <v>0</v>
      </c>
      <c r="X318" s="178">
        <f>IF(V318&gt;0,INDEX(Scope_Labor_Rates!$C$6:$C$46,V318-5),0)</f>
        <v>0</v>
      </c>
      <c r="Y318" s="180">
        <f>IF(V318&gt;0,INDEX(Scope_Labor_Rates!$S$6:$S$46,V318-5),0)</f>
        <v>0</v>
      </c>
      <c r="Z318" s="180">
        <f>IF(V318&gt;0,INDEX(Scope_Labor_Rates!$R$6:$R$46,V318-5),1)</f>
        <v>1</v>
      </c>
      <c r="AA318" s="231">
        <f t="shared" si="36"/>
        <v>0</v>
      </c>
      <c r="AB318" t="str">
        <f t="shared" si="37"/>
        <v/>
      </c>
      <c r="AC318" s="178" t="str">
        <f t="shared" si="38"/>
        <v/>
      </c>
      <c r="AD318" s="181">
        <f t="shared" si="39"/>
        <v>0</v>
      </c>
      <c r="AE318" s="178">
        <f>IF(V318&gt;0,P318*INDEX(Scope_Labor_Rates!$E$6:$E$46,V318-5),0)</f>
        <v>0</v>
      </c>
      <c r="AF318" s="181">
        <f>IF(V318&gt;0,AE318*INDEX(Scope_Labor_Rates!$D$6:$D$46,V318-5)*AA318,0)</f>
        <v>0</v>
      </c>
      <c r="AG318" s="178">
        <f>IF(V318&gt;0,P318*INDEX(Scope_Labor_Rates!$G$6:$G$46,V318-5),0)</f>
        <v>0</v>
      </c>
      <c r="AH318" s="181">
        <f>IF(V318&gt;0,AG318*INDEX(Scope_Labor_Rates!$F$6:$F$46,V318-5)*AA318,0)</f>
        <v>0</v>
      </c>
      <c r="AI318" s="178">
        <f>IF(V318&gt;0,P318*INDEX(Scope_Labor_Rates!$I$6:$I$46,V318-5),0)</f>
        <v>0</v>
      </c>
      <c r="AJ318" s="181">
        <f>IF(V318&gt;0,AI318*INDEX(Scope_Labor_Rates!$H$6:$H$46,V318-5)*AA318,0)</f>
        <v>0</v>
      </c>
      <c r="AK318" s="178">
        <f>IF(V318&gt;0,P318*INDEX(Scope_Labor_Rates!$K$6:$K$46,V318-5),0)</f>
        <v>0</v>
      </c>
      <c r="AL318" s="181">
        <f>IF(V318&gt;0,AK318*INDEX(Scope_Labor_Rates!$J$6:$J$46,V318-5)*AA318,0)</f>
        <v>0</v>
      </c>
      <c r="AM318" s="178">
        <f>IF(V318&gt;0,P318*INDEX(Scope_Labor_Rates!$M$6:$M$46,V318-5),0)</f>
        <v>0</v>
      </c>
      <c r="AN318" s="178">
        <f>IF(V318&gt;0,AM318*INDEX(Scope_Labor_Rates!$L$6:$L$46,V318-5)*AA318,0)</f>
        <v>0</v>
      </c>
      <c r="AO318" s="178">
        <f>IF(V318&gt;0,P318*INDEX(Scope_Labor_Rates!$O$6:$O$46,V318-5)*AA318,0)</f>
        <v>0</v>
      </c>
      <c r="AP318" s="181">
        <f>IF(V318&gt;0,P318*INDEX(Scope_Labor_Rates!$Q$6:$Q$46,V318-5)*AA318,0)</f>
        <v>0</v>
      </c>
      <c r="AQ318" s="178">
        <f t="shared" si="40"/>
        <v>0</v>
      </c>
      <c r="AR318" s="178">
        <f t="shared" si="41"/>
        <v>0</v>
      </c>
      <c r="AS318" s="178">
        <f t="shared" si="42"/>
        <v>0</v>
      </c>
      <c r="AT318" s="178">
        <f t="shared" si="43"/>
        <v>0</v>
      </c>
      <c r="AU318">
        <f t="shared" si="44"/>
        <v>0</v>
      </c>
    </row>
    <row r="319" spans="1:47">
      <c r="A319" t="str">
        <f>IF(All_Tasks!A319="","",All_Tasks!A319)</f>
        <v/>
      </c>
      <c r="B319" t="str">
        <f>IF(All_Tasks!B319="","",All_Tasks!B319)</f>
        <v/>
      </c>
      <c r="C319" t="str">
        <f>IF(All_Tasks!C319="","",All_Tasks!C319)</f>
        <v/>
      </c>
      <c r="D319" t="str">
        <f>IF(All_Tasks!D319="","",All_Tasks!D319)</f>
        <v/>
      </c>
      <c r="E319" t="str">
        <f>IF(All_Tasks!V319&lt;&gt;"",All_Tasks!V319,IF(All_Tasks!E319&lt;&gt;"",All_Tasks!E319,""))</f>
        <v/>
      </c>
      <c r="F319" t="str">
        <f>IF(All_Tasks!F319="","",All_Tasks!F319)</f>
        <v/>
      </c>
      <c r="G319" t="str">
        <f>IF(All_Tasks!G319="","",All_Tasks!G319)</f>
        <v/>
      </c>
      <c r="H319" s="231" t="str">
        <f>IF(All_Tasks!H319="","",All_Tasks!H319)</f>
        <v/>
      </c>
      <c r="I319" t="str">
        <f>IF(All_Tasks!I319="","",All_Tasks!I319)</f>
        <v/>
      </c>
      <c r="J319" t="str">
        <f>IF(All_Tasks!J319="","",All_Tasks!J319)</f>
        <v/>
      </c>
      <c r="K319" t="str">
        <f>IF(All_Tasks!K319="","",All_Tasks!K319)</f>
        <v/>
      </c>
      <c r="L319" s="231" t="str">
        <f>IF(All_Tasks!L319="","",All_Tasks!L319)</f>
        <v/>
      </c>
      <c r="M319" t="str">
        <f>IF(All_Tasks!M319="","",All_Tasks!M319)</f>
        <v/>
      </c>
      <c r="N319" t="str">
        <f>IF(All_Tasks!N319="","",All_Tasks!N319)</f>
        <v/>
      </c>
      <c r="O319" t="str">
        <f>IF(All_Tasks!O319="","",All_Tasks!O319)</f>
        <v/>
      </c>
      <c r="P319" s="181">
        <f>IF(All_Tasks!P319="",0,All_Tasks!P319)</f>
        <v>0</v>
      </c>
      <c r="Q319" s="181">
        <f>IF(All_Tasks!Q319="",0,All_Tasks!Q319)</f>
        <v>0</v>
      </c>
      <c r="R319" s="181">
        <f>IF(All_Tasks!R319="",0,All_Tasks!R319)</f>
        <v>0</v>
      </c>
      <c r="S319" s="181" t="str">
        <f>IF(All_Tasks!S319="","",All_Tasks!S319)</f>
        <v/>
      </c>
      <c r="T319" t="str">
        <f>IF(All_Tasks!T319="","",All_Tasks!T319)</f>
        <v/>
      </c>
      <c r="U319" t="str">
        <f>IF(All_Tasks!U319="","",All_Tasks!U319)</f>
        <v/>
      </c>
      <c r="V319">
        <f>IF(A319="",0,IFERROR(MATCH(A319,Scope_Labor_Rates!$A$6:$A$46,0)+5,0))</f>
        <v>0</v>
      </c>
      <c r="W319" s="178">
        <f>IF(V319&gt;0,INDEX(Scope_Labor_Rates!$C$6:$C$46,V319-5),0)</f>
        <v>0</v>
      </c>
      <c r="X319" s="178">
        <f>IF(V319&gt;0,INDEX(Scope_Labor_Rates!$C$6:$C$46,V319-5),0)</f>
        <v>0</v>
      </c>
      <c r="Y319" s="180">
        <f>IF(V319&gt;0,INDEX(Scope_Labor_Rates!$S$6:$S$46,V319-5),0)</f>
        <v>0</v>
      </c>
      <c r="Z319" s="180">
        <f>IF(V319&gt;0,INDEX(Scope_Labor_Rates!$R$6:$R$46,V319-5),1)</f>
        <v>1</v>
      </c>
      <c r="AA319" s="231">
        <f t="shared" si="36"/>
        <v>0</v>
      </c>
      <c r="AB319" t="str">
        <f t="shared" si="37"/>
        <v/>
      </c>
      <c r="AC319" s="178" t="str">
        <f t="shared" si="38"/>
        <v/>
      </c>
      <c r="AD319" s="181">
        <f t="shared" si="39"/>
        <v>0</v>
      </c>
      <c r="AE319" s="178">
        <f>IF(V319&gt;0,P319*INDEX(Scope_Labor_Rates!$E$6:$E$46,V319-5),0)</f>
        <v>0</v>
      </c>
      <c r="AF319" s="181">
        <f>IF(V319&gt;0,AE319*INDEX(Scope_Labor_Rates!$D$6:$D$46,V319-5)*AA319,0)</f>
        <v>0</v>
      </c>
      <c r="AG319" s="178">
        <f>IF(V319&gt;0,P319*INDEX(Scope_Labor_Rates!$G$6:$G$46,V319-5),0)</f>
        <v>0</v>
      </c>
      <c r="AH319" s="181">
        <f>IF(V319&gt;0,AG319*INDEX(Scope_Labor_Rates!$F$6:$F$46,V319-5)*AA319,0)</f>
        <v>0</v>
      </c>
      <c r="AI319" s="178">
        <f>IF(V319&gt;0,P319*INDEX(Scope_Labor_Rates!$I$6:$I$46,V319-5),0)</f>
        <v>0</v>
      </c>
      <c r="AJ319" s="181">
        <f>IF(V319&gt;0,AI319*INDEX(Scope_Labor_Rates!$H$6:$H$46,V319-5)*AA319,0)</f>
        <v>0</v>
      </c>
      <c r="AK319" s="178">
        <f>IF(V319&gt;0,P319*INDEX(Scope_Labor_Rates!$K$6:$K$46,V319-5),0)</f>
        <v>0</v>
      </c>
      <c r="AL319" s="181">
        <f>IF(V319&gt;0,AK319*INDEX(Scope_Labor_Rates!$J$6:$J$46,V319-5)*AA319,0)</f>
        <v>0</v>
      </c>
      <c r="AM319" s="178">
        <f>IF(V319&gt;0,P319*INDEX(Scope_Labor_Rates!$M$6:$M$46,V319-5),0)</f>
        <v>0</v>
      </c>
      <c r="AN319" s="178">
        <f>IF(V319&gt;0,AM319*INDEX(Scope_Labor_Rates!$L$6:$L$46,V319-5)*AA319,0)</f>
        <v>0</v>
      </c>
      <c r="AO319" s="178">
        <f>IF(V319&gt;0,P319*INDEX(Scope_Labor_Rates!$O$6:$O$46,V319-5)*AA319,0)</f>
        <v>0</v>
      </c>
      <c r="AP319" s="181">
        <f>IF(V319&gt;0,P319*INDEX(Scope_Labor_Rates!$Q$6:$Q$46,V319-5)*AA319,0)</f>
        <v>0</v>
      </c>
      <c r="AQ319" s="178">
        <f t="shared" si="40"/>
        <v>0</v>
      </c>
      <c r="AR319" s="178">
        <f t="shared" si="41"/>
        <v>0</v>
      </c>
      <c r="AS319" s="178">
        <f t="shared" si="42"/>
        <v>0</v>
      </c>
      <c r="AT319" s="178">
        <f t="shared" si="43"/>
        <v>0</v>
      </c>
      <c r="AU319">
        <f t="shared" si="44"/>
        <v>0</v>
      </c>
    </row>
    <row r="320" spans="1:47">
      <c r="A320" t="str">
        <f>IF(All_Tasks!A320="","",All_Tasks!A320)</f>
        <v/>
      </c>
      <c r="B320" t="str">
        <f>IF(All_Tasks!B320="","",All_Tasks!B320)</f>
        <v/>
      </c>
      <c r="C320" t="str">
        <f>IF(All_Tasks!C320="","",All_Tasks!C320)</f>
        <v/>
      </c>
      <c r="D320" t="str">
        <f>IF(All_Tasks!D320="","",All_Tasks!D320)</f>
        <v/>
      </c>
      <c r="E320" t="str">
        <f>IF(All_Tasks!V320&lt;&gt;"",All_Tasks!V320,IF(All_Tasks!E320&lt;&gt;"",All_Tasks!E320,""))</f>
        <v/>
      </c>
      <c r="F320" t="str">
        <f>IF(All_Tasks!F320="","",All_Tasks!F320)</f>
        <v/>
      </c>
      <c r="G320" t="str">
        <f>IF(All_Tasks!G320="","",All_Tasks!G320)</f>
        <v/>
      </c>
      <c r="H320" s="231" t="str">
        <f>IF(All_Tasks!H320="","",All_Tasks!H320)</f>
        <v/>
      </c>
      <c r="I320" t="str">
        <f>IF(All_Tasks!I320="","",All_Tasks!I320)</f>
        <v/>
      </c>
      <c r="J320" t="str">
        <f>IF(All_Tasks!J320="","",All_Tasks!J320)</f>
        <v/>
      </c>
      <c r="K320" t="str">
        <f>IF(All_Tasks!K320="","",All_Tasks!K320)</f>
        <v/>
      </c>
      <c r="L320" s="231" t="str">
        <f>IF(All_Tasks!L320="","",All_Tasks!L320)</f>
        <v/>
      </c>
      <c r="M320" t="str">
        <f>IF(All_Tasks!M320="","",All_Tasks!M320)</f>
        <v/>
      </c>
      <c r="N320" t="str">
        <f>IF(All_Tasks!N320="","",All_Tasks!N320)</f>
        <v/>
      </c>
      <c r="O320" t="str">
        <f>IF(All_Tasks!O320="","",All_Tasks!O320)</f>
        <v/>
      </c>
      <c r="P320" s="181">
        <f>IF(All_Tasks!P320="",0,All_Tasks!P320)</f>
        <v>0</v>
      </c>
      <c r="Q320" s="181">
        <f>IF(All_Tasks!Q320="",0,All_Tasks!Q320)</f>
        <v>0</v>
      </c>
      <c r="R320" s="181">
        <f>IF(All_Tasks!R320="",0,All_Tasks!R320)</f>
        <v>0</v>
      </c>
      <c r="S320" s="181" t="str">
        <f>IF(All_Tasks!S320="","",All_Tasks!S320)</f>
        <v/>
      </c>
      <c r="T320" t="str">
        <f>IF(All_Tasks!T320="","",All_Tasks!T320)</f>
        <v/>
      </c>
      <c r="U320" t="str">
        <f>IF(All_Tasks!U320="","",All_Tasks!U320)</f>
        <v/>
      </c>
      <c r="V320">
        <f>IF(A320="",0,IFERROR(MATCH(A320,Scope_Labor_Rates!$A$6:$A$46,0)+5,0))</f>
        <v>0</v>
      </c>
      <c r="W320" s="178">
        <f>IF(V320&gt;0,INDEX(Scope_Labor_Rates!$C$6:$C$46,V320-5),0)</f>
        <v>0</v>
      </c>
      <c r="X320" s="178">
        <f>IF(V320&gt;0,INDEX(Scope_Labor_Rates!$C$6:$C$46,V320-5),0)</f>
        <v>0</v>
      </c>
      <c r="Y320" s="180">
        <f>IF(V320&gt;0,INDEX(Scope_Labor_Rates!$S$6:$S$46,V320-5),0)</f>
        <v>0</v>
      </c>
      <c r="Z320" s="180">
        <f>IF(V320&gt;0,INDEX(Scope_Labor_Rates!$R$6:$R$46,V320-5),1)</f>
        <v>1</v>
      </c>
      <c r="AA320" s="231">
        <f t="shared" si="36"/>
        <v>0</v>
      </c>
      <c r="AB320" t="str">
        <f t="shared" si="37"/>
        <v/>
      </c>
      <c r="AC320" s="178" t="str">
        <f t="shared" si="38"/>
        <v/>
      </c>
      <c r="AD320" s="181">
        <f t="shared" si="39"/>
        <v>0</v>
      </c>
      <c r="AE320" s="178">
        <f>IF(V320&gt;0,P320*INDEX(Scope_Labor_Rates!$E$6:$E$46,V320-5),0)</f>
        <v>0</v>
      </c>
      <c r="AF320" s="181">
        <f>IF(V320&gt;0,AE320*INDEX(Scope_Labor_Rates!$D$6:$D$46,V320-5)*AA320,0)</f>
        <v>0</v>
      </c>
      <c r="AG320" s="178">
        <f>IF(V320&gt;0,P320*INDEX(Scope_Labor_Rates!$G$6:$G$46,V320-5),0)</f>
        <v>0</v>
      </c>
      <c r="AH320" s="181">
        <f>IF(V320&gt;0,AG320*INDEX(Scope_Labor_Rates!$F$6:$F$46,V320-5)*AA320,0)</f>
        <v>0</v>
      </c>
      <c r="AI320" s="178">
        <f>IF(V320&gt;0,P320*INDEX(Scope_Labor_Rates!$I$6:$I$46,V320-5),0)</f>
        <v>0</v>
      </c>
      <c r="AJ320" s="181">
        <f>IF(V320&gt;0,AI320*INDEX(Scope_Labor_Rates!$H$6:$H$46,V320-5)*AA320,0)</f>
        <v>0</v>
      </c>
      <c r="AK320" s="178">
        <f>IF(V320&gt;0,P320*INDEX(Scope_Labor_Rates!$K$6:$K$46,V320-5),0)</f>
        <v>0</v>
      </c>
      <c r="AL320" s="181">
        <f>IF(V320&gt;0,AK320*INDEX(Scope_Labor_Rates!$J$6:$J$46,V320-5)*AA320,0)</f>
        <v>0</v>
      </c>
      <c r="AM320" s="178">
        <f>IF(V320&gt;0,P320*INDEX(Scope_Labor_Rates!$M$6:$M$46,V320-5),0)</f>
        <v>0</v>
      </c>
      <c r="AN320" s="178">
        <f>IF(V320&gt;0,AM320*INDEX(Scope_Labor_Rates!$L$6:$L$46,V320-5)*AA320,0)</f>
        <v>0</v>
      </c>
      <c r="AO320" s="178">
        <f>IF(V320&gt;0,P320*INDEX(Scope_Labor_Rates!$O$6:$O$46,V320-5)*AA320,0)</f>
        <v>0</v>
      </c>
      <c r="AP320" s="181">
        <f>IF(V320&gt;0,P320*INDEX(Scope_Labor_Rates!$Q$6:$Q$46,V320-5)*AA320,0)</f>
        <v>0</v>
      </c>
      <c r="AQ320" s="178">
        <f t="shared" si="40"/>
        <v>0</v>
      </c>
      <c r="AR320" s="178">
        <f t="shared" si="41"/>
        <v>0</v>
      </c>
      <c r="AS320" s="178">
        <f t="shared" si="42"/>
        <v>0</v>
      </c>
      <c r="AT320" s="178">
        <f t="shared" si="43"/>
        <v>0</v>
      </c>
      <c r="AU320">
        <f t="shared" si="44"/>
        <v>0</v>
      </c>
    </row>
    <row r="321" spans="1:47">
      <c r="A321" t="str">
        <f>IF(All_Tasks!A321="","",All_Tasks!A321)</f>
        <v/>
      </c>
      <c r="B321" t="str">
        <f>IF(All_Tasks!B321="","",All_Tasks!B321)</f>
        <v/>
      </c>
      <c r="C321" t="str">
        <f>IF(All_Tasks!C321="","",All_Tasks!C321)</f>
        <v/>
      </c>
      <c r="D321" t="str">
        <f>IF(All_Tasks!D321="","",All_Tasks!D321)</f>
        <v/>
      </c>
      <c r="E321" t="str">
        <f>IF(All_Tasks!V321&lt;&gt;"",All_Tasks!V321,IF(All_Tasks!E321&lt;&gt;"",All_Tasks!E321,""))</f>
        <v/>
      </c>
      <c r="F321" t="str">
        <f>IF(All_Tasks!F321="","",All_Tasks!F321)</f>
        <v/>
      </c>
      <c r="G321" t="str">
        <f>IF(All_Tasks!G321="","",All_Tasks!G321)</f>
        <v/>
      </c>
      <c r="H321" s="231" t="str">
        <f>IF(All_Tasks!H321="","",All_Tasks!H321)</f>
        <v/>
      </c>
      <c r="I321" t="str">
        <f>IF(All_Tasks!I321="","",All_Tasks!I321)</f>
        <v/>
      </c>
      <c r="J321" t="str">
        <f>IF(All_Tasks!J321="","",All_Tasks!J321)</f>
        <v/>
      </c>
      <c r="K321" t="str">
        <f>IF(All_Tasks!K321="","",All_Tasks!K321)</f>
        <v/>
      </c>
      <c r="L321" s="231" t="str">
        <f>IF(All_Tasks!L321="","",All_Tasks!L321)</f>
        <v/>
      </c>
      <c r="M321" t="str">
        <f>IF(All_Tasks!M321="","",All_Tasks!M321)</f>
        <v/>
      </c>
      <c r="N321" t="str">
        <f>IF(All_Tasks!N321="","",All_Tasks!N321)</f>
        <v/>
      </c>
      <c r="O321" t="str">
        <f>IF(All_Tasks!O321="","",All_Tasks!O321)</f>
        <v/>
      </c>
      <c r="P321" s="181">
        <f>IF(All_Tasks!P321="",0,All_Tasks!P321)</f>
        <v>0</v>
      </c>
      <c r="Q321" s="181">
        <f>IF(All_Tasks!Q321="",0,All_Tasks!Q321)</f>
        <v>0</v>
      </c>
      <c r="R321" s="181">
        <f>IF(All_Tasks!R321="",0,All_Tasks!R321)</f>
        <v>0</v>
      </c>
      <c r="S321" s="181" t="str">
        <f>IF(All_Tasks!S321="","",All_Tasks!S321)</f>
        <v/>
      </c>
      <c r="T321" t="str">
        <f>IF(All_Tasks!T321="","",All_Tasks!T321)</f>
        <v/>
      </c>
      <c r="U321" t="str">
        <f>IF(All_Tasks!U321="","",All_Tasks!U321)</f>
        <v/>
      </c>
      <c r="V321">
        <f>IF(A321="",0,IFERROR(MATCH(A321,Scope_Labor_Rates!$A$6:$A$46,0)+5,0))</f>
        <v>0</v>
      </c>
      <c r="W321" s="178">
        <f>IF(V321&gt;0,INDEX(Scope_Labor_Rates!$C$6:$C$46,V321-5),0)</f>
        <v>0</v>
      </c>
      <c r="X321" s="178">
        <f>IF(V321&gt;0,INDEX(Scope_Labor_Rates!$C$6:$C$46,V321-5),0)</f>
        <v>0</v>
      </c>
      <c r="Y321" s="180">
        <f>IF(V321&gt;0,INDEX(Scope_Labor_Rates!$S$6:$S$46,V321-5),0)</f>
        <v>0</v>
      </c>
      <c r="Z321" s="180">
        <f>IF(V321&gt;0,INDEX(Scope_Labor_Rates!$R$6:$R$46,V321-5),1)</f>
        <v>1</v>
      </c>
      <c r="AA321" s="231">
        <f t="shared" si="36"/>
        <v>0</v>
      </c>
      <c r="AB321" t="str">
        <f t="shared" si="37"/>
        <v/>
      </c>
      <c r="AC321" s="178" t="str">
        <f t="shared" si="38"/>
        <v/>
      </c>
      <c r="AD321" s="181">
        <f t="shared" si="39"/>
        <v>0</v>
      </c>
      <c r="AE321" s="178">
        <f>IF(V321&gt;0,P321*INDEX(Scope_Labor_Rates!$E$6:$E$46,V321-5),0)</f>
        <v>0</v>
      </c>
      <c r="AF321" s="181">
        <f>IF(V321&gt;0,AE321*INDEX(Scope_Labor_Rates!$D$6:$D$46,V321-5)*AA321,0)</f>
        <v>0</v>
      </c>
      <c r="AG321" s="178">
        <f>IF(V321&gt;0,P321*INDEX(Scope_Labor_Rates!$G$6:$G$46,V321-5),0)</f>
        <v>0</v>
      </c>
      <c r="AH321" s="181">
        <f>IF(V321&gt;0,AG321*INDEX(Scope_Labor_Rates!$F$6:$F$46,V321-5)*AA321,0)</f>
        <v>0</v>
      </c>
      <c r="AI321" s="178">
        <f>IF(V321&gt;0,P321*INDEX(Scope_Labor_Rates!$I$6:$I$46,V321-5),0)</f>
        <v>0</v>
      </c>
      <c r="AJ321" s="181">
        <f>IF(V321&gt;0,AI321*INDEX(Scope_Labor_Rates!$H$6:$H$46,V321-5)*AA321,0)</f>
        <v>0</v>
      </c>
      <c r="AK321" s="178">
        <f>IF(V321&gt;0,P321*INDEX(Scope_Labor_Rates!$K$6:$K$46,V321-5),0)</f>
        <v>0</v>
      </c>
      <c r="AL321" s="181">
        <f>IF(V321&gt;0,AK321*INDEX(Scope_Labor_Rates!$J$6:$J$46,V321-5)*AA321,0)</f>
        <v>0</v>
      </c>
      <c r="AM321" s="178">
        <f>IF(V321&gt;0,P321*INDEX(Scope_Labor_Rates!$M$6:$M$46,V321-5),0)</f>
        <v>0</v>
      </c>
      <c r="AN321" s="178">
        <f>IF(V321&gt;0,AM321*INDEX(Scope_Labor_Rates!$L$6:$L$46,V321-5)*AA321,0)</f>
        <v>0</v>
      </c>
      <c r="AO321" s="178">
        <f>IF(V321&gt;0,P321*INDEX(Scope_Labor_Rates!$O$6:$O$46,V321-5)*AA321,0)</f>
        <v>0</v>
      </c>
      <c r="AP321" s="181">
        <f>IF(V321&gt;0,P321*INDEX(Scope_Labor_Rates!$Q$6:$Q$46,V321-5)*AA321,0)</f>
        <v>0</v>
      </c>
      <c r="AQ321" s="178">
        <f t="shared" si="40"/>
        <v>0</v>
      </c>
      <c r="AR321" s="178">
        <f t="shared" si="41"/>
        <v>0</v>
      </c>
      <c r="AS321" s="178">
        <f t="shared" si="42"/>
        <v>0</v>
      </c>
      <c r="AT321" s="178">
        <f t="shared" si="43"/>
        <v>0</v>
      </c>
      <c r="AU321">
        <f t="shared" si="44"/>
        <v>0</v>
      </c>
    </row>
    <row r="322" spans="1:47">
      <c r="A322" t="str">
        <f>IF(All_Tasks!A322="","",All_Tasks!A322)</f>
        <v/>
      </c>
      <c r="B322" t="str">
        <f>IF(All_Tasks!B322="","",All_Tasks!B322)</f>
        <v/>
      </c>
      <c r="C322" t="str">
        <f>IF(All_Tasks!C322="","",All_Tasks!C322)</f>
        <v/>
      </c>
      <c r="D322" t="str">
        <f>IF(All_Tasks!D322="","",All_Tasks!D322)</f>
        <v/>
      </c>
      <c r="E322" t="str">
        <f>IF(All_Tasks!V322&lt;&gt;"",All_Tasks!V322,IF(All_Tasks!E322&lt;&gt;"",All_Tasks!E322,""))</f>
        <v/>
      </c>
      <c r="F322" t="str">
        <f>IF(All_Tasks!F322="","",All_Tasks!F322)</f>
        <v/>
      </c>
      <c r="G322" t="str">
        <f>IF(All_Tasks!G322="","",All_Tasks!G322)</f>
        <v/>
      </c>
      <c r="H322" s="231" t="str">
        <f>IF(All_Tasks!H322="","",All_Tasks!H322)</f>
        <v/>
      </c>
      <c r="I322" t="str">
        <f>IF(All_Tasks!I322="","",All_Tasks!I322)</f>
        <v/>
      </c>
      <c r="J322" t="str">
        <f>IF(All_Tasks!J322="","",All_Tasks!J322)</f>
        <v/>
      </c>
      <c r="K322" t="str">
        <f>IF(All_Tasks!K322="","",All_Tasks!K322)</f>
        <v/>
      </c>
      <c r="L322" s="231" t="str">
        <f>IF(All_Tasks!L322="","",All_Tasks!L322)</f>
        <v/>
      </c>
      <c r="M322" t="str">
        <f>IF(All_Tasks!M322="","",All_Tasks!M322)</f>
        <v/>
      </c>
      <c r="N322" t="str">
        <f>IF(All_Tasks!N322="","",All_Tasks!N322)</f>
        <v/>
      </c>
      <c r="O322" t="str">
        <f>IF(All_Tasks!O322="","",All_Tasks!O322)</f>
        <v/>
      </c>
      <c r="P322" s="181">
        <f>IF(All_Tasks!P322="",0,All_Tasks!P322)</f>
        <v>0</v>
      </c>
      <c r="Q322" s="181">
        <f>IF(All_Tasks!Q322="",0,All_Tasks!Q322)</f>
        <v>0</v>
      </c>
      <c r="R322" s="181">
        <f>IF(All_Tasks!R322="",0,All_Tasks!R322)</f>
        <v>0</v>
      </c>
      <c r="S322" s="181" t="str">
        <f>IF(All_Tasks!S322="","",All_Tasks!S322)</f>
        <v/>
      </c>
      <c r="T322" t="str">
        <f>IF(All_Tasks!T322="","",All_Tasks!T322)</f>
        <v/>
      </c>
      <c r="U322" t="str">
        <f>IF(All_Tasks!U322="","",All_Tasks!U322)</f>
        <v/>
      </c>
      <c r="V322">
        <f>IF(A322="",0,IFERROR(MATCH(A322,Scope_Labor_Rates!$A$6:$A$46,0)+5,0))</f>
        <v>0</v>
      </c>
      <c r="W322" s="178">
        <f>IF(V322&gt;0,INDEX(Scope_Labor_Rates!$C$6:$C$46,V322-5),0)</f>
        <v>0</v>
      </c>
      <c r="X322" s="178">
        <f>IF(V322&gt;0,INDEX(Scope_Labor_Rates!$C$6:$C$46,V322-5),0)</f>
        <v>0</v>
      </c>
      <c r="Y322" s="180">
        <f>IF(V322&gt;0,INDEX(Scope_Labor_Rates!$S$6:$S$46,V322-5),0)</f>
        <v>0</v>
      </c>
      <c r="Z322" s="180">
        <f>IF(V322&gt;0,INDEX(Scope_Labor_Rates!$R$6:$R$46,V322-5),1)</f>
        <v>1</v>
      </c>
      <c r="AA322" s="231">
        <f t="shared" ref="AA322:AA385" si="45">IF(OR(L322&lt;&gt;"",UPPER(S322)="COMPLETED"),1,0)</f>
        <v>0</v>
      </c>
      <c r="AB322" t="str">
        <f t="shared" ref="AB322:AB385" si="46">IF(L322="","",L322-WEEKDAY(L322,3)+6)</f>
        <v/>
      </c>
      <c r="AC322" s="178" t="str">
        <f t="shared" ref="AC322:AC385" si="47">IF(AB322="","",IF(DAY(AB322)&lt;=23,TEXT(AB322,"MMM-yyyy"),TEXT(EOMONTH(AB322,0)+1,"MMM-yyyy")))</f>
        <v/>
      </c>
      <c r="AD322" s="181">
        <f t="shared" ref="AD322:AD385" si="48">P322*X322*AA322</f>
        <v>0</v>
      </c>
      <c r="AE322" s="178">
        <f>IF(V322&gt;0,P322*INDEX(Scope_Labor_Rates!$E$6:$E$46,V322-5),0)</f>
        <v>0</v>
      </c>
      <c r="AF322" s="181">
        <f>IF(V322&gt;0,AE322*INDEX(Scope_Labor_Rates!$D$6:$D$46,V322-5)*AA322,0)</f>
        <v>0</v>
      </c>
      <c r="AG322" s="178">
        <f>IF(V322&gt;0,P322*INDEX(Scope_Labor_Rates!$G$6:$G$46,V322-5),0)</f>
        <v>0</v>
      </c>
      <c r="AH322" s="181">
        <f>IF(V322&gt;0,AG322*INDEX(Scope_Labor_Rates!$F$6:$F$46,V322-5)*AA322,0)</f>
        <v>0</v>
      </c>
      <c r="AI322" s="178">
        <f>IF(V322&gt;0,P322*INDEX(Scope_Labor_Rates!$I$6:$I$46,V322-5),0)</f>
        <v>0</v>
      </c>
      <c r="AJ322" s="181">
        <f>IF(V322&gt;0,AI322*INDEX(Scope_Labor_Rates!$H$6:$H$46,V322-5)*AA322,0)</f>
        <v>0</v>
      </c>
      <c r="AK322" s="178">
        <f>IF(V322&gt;0,P322*INDEX(Scope_Labor_Rates!$K$6:$K$46,V322-5),0)</f>
        <v>0</v>
      </c>
      <c r="AL322" s="181">
        <f>IF(V322&gt;0,AK322*INDEX(Scope_Labor_Rates!$J$6:$J$46,V322-5)*AA322,0)</f>
        <v>0</v>
      </c>
      <c r="AM322" s="178">
        <f>IF(V322&gt;0,P322*INDEX(Scope_Labor_Rates!$M$6:$M$46,V322-5),0)</f>
        <v>0</v>
      </c>
      <c r="AN322" s="178">
        <f>IF(V322&gt;0,AM322*INDEX(Scope_Labor_Rates!$L$6:$L$46,V322-5)*AA322,0)</f>
        <v>0</v>
      </c>
      <c r="AO322" s="178">
        <f>IF(V322&gt;0,P322*INDEX(Scope_Labor_Rates!$O$6:$O$46,V322-5)*AA322,0)</f>
        <v>0</v>
      </c>
      <c r="AP322" s="181">
        <f>IF(V322&gt;0,P322*INDEX(Scope_Labor_Rates!$Q$6:$Q$46,V322-5)*AA322,0)</f>
        <v>0</v>
      </c>
      <c r="AQ322" s="178">
        <f t="shared" ref="AQ322:AQ385" si="49">AE322+AG322+AI322+AK322+AM322</f>
        <v>0</v>
      </c>
      <c r="AR322" s="178">
        <f t="shared" ref="AR322:AR385" si="50">AF322+AH322+AJ322+AL322+AN322</f>
        <v>0</v>
      </c>
      <c r="AS322" s="178">
        <f t="shared" ref="AS322:AS385" si="51">AO322+AP322</f>
        <v>0</v>
      </c>
      <c r="AT322" s="178">
        <f t="shared" ref="AT322:AT385" si="52">AD322+AR322+AS322</f>
        <v>0</v>
      </c>
      <c r="AU322">
        <f t="shared" ref="AU322:AU385" si="53">AT322*Z322</f>
        <v>0</v>
      </c>
    </row>
    <row r="323" spans="1:47">
      <c r="A323" t="str">
        <f>IF(All_Tasks!A323="","",All_Tasks!A323)</f>
        <v/>
      </c>
      <c r="B323" t="str">
        <f>IF(All_Tasks!B323="","",All_Tasks!B323)</f>
        <v/>
      </c>
      <c r="C323" t="str">
        <f>IF(All_Tasks!C323="","",All_Tasks!C323)</f>
        <v/>
      </c>
      <c r="D323" t="str">
        <f>IF(All_Tasks!D323="","",All_Tasks!D323)</f>
        <v/>
      </c>
      <c r="E323" t="str">
        <f>IF(All_Tasks!V323&lt;&gt;"",All_Tasks!V323,IF(All_Tasks!E323&lt;&gt;"",All_Tasks!E323,""))</f>
        <v/>
      </c>
      <c r="F323" t="str">
        <f>IF(All_Tasks!F323="","",All_Tasks!F323)</f>
        <v/>
      </c>
      <c r="G323" t="str">
        <f>IF(All_Tasks!G323="","",All_Tasks!G323)</f>
        <v/>
      </c>
      <c r="H323" s="231" t="str">
        <f>IF(All_Tasks!H323="","",All_Tasks!H323)</f>
        <v/>
      </c>
      <c r="I323" t="str">
        <f>IF(All_Tasks!I323="","",All_Tasks!I323)</f>
        <v/>
      </c>
      <c r="J323" t="str">
        <f>IF(All_Tasks!J323="","",All_Tasks!J323)</f>
        <v/>
      </c>
      <c r="K323" t="str">
        <f>IF(All_Tasks!K323="","",All_Tasks!K323)</f>
        <v/>
      </c>
      <c r="L323" s="231" t="str">
        <f>IF(All_Tasks!L323="","",All_Tasks!L323)</f>
        <v/>
      </c>
      <c r="M323" t="str">
        <f>IF(All_Tasks!M323="","",All_Tasks!M323)</f>
        <v/>
      </c>
      <c r="N323" t="str">
        <f>IF(All_Tasks!N323="","",All_Tasks!N323)</f>
        <v/>
      </c>
      <c r="O323" t="str">
        <f>IF(All_Tasks!O323="","",All_Tasks!O323)</f>
        <v/>
      </c>
      <c r="P323" s="181">
        <f>IF(All_Tasks!P323="",0,All_Tasks!P323)</f>
        <v>0</v>
      </c>
      <c r="Q323" s="181">
        <f>IF(All_Tasks!Q323="",0,All_Tasks!Q323)</f>
        <v>0</v>
      </c>
      <c r="R323" s="181">
        <f>IF(All_Tasks!R323="",0,All_Tasks!R323)</f>
        <v>0</v>
      </c>
      <c r="S323" s="181" t="str">
        <f>IF(All_Tasks!S323="","",All_Tasks!S323)</f>
        <v/>
      </c>
      <c r="T323" t="str">
        <f>IF(All_Tasks!T323="","",All_Tasks!T323)</f>
        <v/>
      </c>
      <c r="U323" t="str">
        <f>IF(All_Tasks!U323="","",All_Tasks!U323)</f>
        <v/>
      </c>
      <c r="V323">
        <f>IF(A323="",0,IFERROR(MATCH(A323,Scope_Labor_Rates!$A$6:$A$46,0)+5,0))</f>
        <v>0</v>
      </c>
      <c r="W323" s="178">
        <f>IF(V323&gt;0,INDEX(Scope_Labor_Rates!$C$6:$C$46,V323-5),0)</f>
        <v>0</v>
      </c>
      <c r="X323" s="178">
        <f>IF(V323&gt;0,INDEX(Scope_Labor_Rates!$C$6:$C$46,V323-5),0)</f>
        <v>0</v>
      </c>
      <c r="Y323" s="180">
        <f>IF(V323&gt;0,INDEX(Scope_Labor_Rates!$S$6:$S$46,V323-5),0)</f>
        <v>0</v>
      </c>
      <c r="Z323" s="180">
        <f>IF(V323&gt;0,INDEX(Scope_Labor_Rates!$R$6:$R$46,V323-5),1)</f>
        <v>1</v>
      </c>
      <c r="AA323" s="231">
        <f t="shared" si="45"/>
        <v>0</v>
      </c>
      <c r="AB323" t="str">
        <f t="shared" si="46"/>
        <v/>
      </c>
      <c r="AC323" s="178" t="str">
        <f t="shared" si="47"/>
        <v/>
      </c>
      <c r="AD323" s="181">
        <f t="shared" si="48"/>
        <v>0</v>
      </c>
      <c r="AE323" s="178">
        <f>IF(V323&gt;0,P323*INDEX(Scope_Labor_Rates!$E$6:$E$46,V323-5),0)</f>
        <v>0</v>
      </c>
      <c r="AF323" s="181">
        <f>IF(V323&gt;0,AE323*INDEX(Scope_Labor_Rates!$D$6:$D$46,V323-5)*AA323,0)</f>
        <v>0</v>
      </c>
      <c r="AG323" s="178">
        <f>IF(V323&gt;0,P323*INDEX(Scope_Labor_Rates!$G$6:$G$46,V323-5),0)</f>
        <v>0</v>
      </c>
      <c r="AH323" s="181">
        <f>IF(V323&gt;0,AG323*INDEX(Scope_Labor_Rates!$F$6:$F$46,V323-5)*AA323,0)</f>
        <v>0</v>
      </c>
      <c r="AI323" s="178">
        <f>IF(V323&gt;0,P323*INDEX(Scope_Labor_Rates!$I$6:$I$46,V323-5),0)</f>
        <v>0</v>
      </c>
      <c r="AJ323" s="181">
        <f>IF(V323&gt;0,AI323*INDEX(Scope_Labor_Rates!$H$6:$H$46,V323-5)*AA323,0)</f>
        <v>0</v>
      </c>
      <c r="AK323" s="178">
        <f>IF(V323&gt;0,P323*INDEX(Scope_Labor_Rates!$K$6:$K$46,V323-5),0)</f>
        <v>0</v>
      </c>
      <c r="AL323" s="181">
        <f>IF(V323&gt;0,AK323*INDEX(Scope_Labor_Rates!$J$6:$J$46,V323-5)*AA323,0)</f>
        <v>0</v>
      </c>
      <c r="AM323" s="178">
        <f>IF(V323&gt;0,P323*INDEX(Scope_Labor_Rates!$M$6:$M$46,V323-5),0)</f>
        <v>0</v>
      </c>
      <c r="AN323" s="178">
        <f>IF(V323&gt;0,AM323*INDEX(Scope_Labor_Rates!$L$6:$L$46,V323-5)*AA323,0)</f>
        <v>0</v>
      </c>
      <c r="AO323" s="178">
        <f>IF(V323&gt;0,P323*INDEX(Scope_Labor_Rates!$O$6:$O$46,V323-5)*AA323,0)</f>
        <v>0</v>
      </c>
      <c r="AP323" s="181">
        <f>IF(V323&gt;0,P323*INDEX(Scope_Labor_Rates!$Q$6:$Q$46,V323-5)*AA323,0)</f>
        <v>0</v>
      </c>
      <c r="AQ323" s="178">
        <f t="shared" si="49"/>
        <v>0</v>
      </c>
      <c r="AR323" s="178">
        <f t="shared" si="50"/>
        <v>0</v>
      </c>
      <c r="AS323" s="178">
        <f t="shared" si="51"/>
        <v>0</v>
      </c>
      <c r="AT323" s="178">
        <f t="shared" si="52"/>
        <v>0</v>
      </c>
      <c r="AU323">
        <f t="shared" si="53"/>
        <v>0</v>
      </c>
    </row>
    <row r="324" spans="1:47">
      <c r="A324" t="str">
        <f>IF(All_Tasks!A324="","",All_Tasks!A324)</f>
        <v/>
      </c>
      <c r="B324" t="str">
        <f>IF(All_Tasks!B324="","",All_Tasks!B324)</f>
        <v/>
      </c>
      <c r="C324" t="str">
        <f>IF(All_Tasks!C324="","",All_Tasks!C324)</f>
        <v/>
      </c>
      <c r="D324" t="str">
        <f>IF(All_Tasks!D324="","",All_Tasks!D324)</f>
        <v/>
      </c>
      <c r="E324" t="str">
        <f>IF(All_Tasks!V324&lt;&gt;"",All_Tasks!V324,IF(All_Tasks!E324&lt;&gt;"",All_Tasks!E324,""))</f>
        <v/>
      </c>
      <c r="F324" t="str">
        <f>IF(All_Tasks!F324="","",All_Tasks!F324)</f>
        <v/>
      </c>
      <c r="G324" t="str">
        <f>IF(All_Tasks!G324="","",All_Tasks!G324)</f>
        <v/>
      </c>
      <c r="H324" s="231" t="str">
        <f>IF(All_Tasks!H324="","",All_Tasks!H324)</f>
        <v/>
      </c>
      <c r="I324" t="str">
        <f>IF(All_Tasks!I324="","",All_Tasks!I324)</f>
        <v/>
      </c>
      <c r="J324" t="str">
        <f>IF(All_Tasks!J324="","",All_Tasks!J324)</f>
        <v/>
      </c>
      <c r="K324" t="str">
        <f>IF(All_Tasks!K324="","",All_Tasks!K324)</f>
        <v/>
      </c>
      <c r="L324" s="231" t="str">
        <f>IF(All_Tasks!L324="","",All_Tasks!L324)</f>
        <v/>
      </c>
      <c r="M324" t="str">
        <f>IF(All_Tasks!M324="","",All_Tasks!M324)</f>
        <v/>
      </c>
      <c r="N324" t="str">
        <f>IF(All_Tasks!N324="","",All_Tasks!N324)</f>
        <v/>
      </c>
      <c r="O324" t="str">
        <f>IF(All_Tasks!O324="","",All_Tasks!O324)</f>
        <v/>
      </c>
      <c r="P324" s="181">
        <f>IF(All_Tasks!P324="",0,All_Tasks!P324)</f>
        <v>0</v>
      </c>
      <c r="Q324" s="181">
        <f>IF(All_Tasks!Q324="",0,All_Tasks!Q324)</f>
        <v>0</v>
      </c>
      <c r="R324" s="181">
        <f>IF(All_Tasks!R324="",0,All_Tasks!R324)</f>
        <v>0</v>
      </c>
      <c r="S324" s="181" t="str">
        <f>IF(All_Tasks!S324="","",All_Tasks!S324)</f>
        <v/>
      </c>
      <c r="T324" t="str">
        <f>IF(All_Tasks!T324="","",All_Tasks!T324)</f>
        <v/>
      </c>
      <c r="U324" t="str">
        <f>IF(All_Tasks!U324="","",All_Tasks!U324)</f>
        <v/>
      </c>
      <c r="V324">
        <f>IF(A324="",0,IFERROR(MATCH(A324,Scope_Labor_Rates!$A$6:$A$46,0)+5,0))</f>
        <v>0</v>
      </c>
      <c r="W324" s="178">
        <f>IF(V324&gt;0,INDEX(Scope_Labor_Rates!$C$6:$C$46,V324-5),0)</f>
        <v>0</v>
      </c>
      <c r="X324" s="178">
        <f>IF(V324&gt;0,INDEX(Scope_Labor_Rates!$C$6:$C$46,V324-5),0)</f>
        <v>0</v>
      </c>
      <c r="Y324" s="180">
        <f>IF(V324&gt;0,INDEX(Scope_Labor_Rates!$S$6:$S$46,V324-5),0)</f>
        <v>0</v>
      </c>
      <c r="Z324" s="180">
        <f>IF(V324&gt;0,INDEX(Scope_Labor_Rates!$R$6:$R$46,V324-5),1)</f>
        <v>1</v>
      </c>
      <c r="AA324" s="231">
        <f t="shared" si="45"/>
        <v>0</v>
      </c>
      <c r="AB324" t="str">
        <f t="shared" si="46"/>
        <v/>
      </c>
      <c r="AC324" s="178" t="str">
        <f t="shared" si="47"/>
        <v/>
      </c>
      <c r="AD324" s="181">
        <f t="shared" si="48"/>
        <v>0</v>
      </c>
      <c r="AE324" s="178">
        <f>IF(V324&gt;0,P324*INDEX(Scope_Labor_Rates!$E$6:$E$46,V324-5),0)</f>
        <v>0</v>
      </c>
      <c r="AF324" s="181">
        <f>IF(V324&gt;0,AE324*INDEX(Scope_Labor_Rates!$D$6:$D$46,V324-5)*AA324,0)</f>
        <v>0</v>
      </c>
      <c r="AG324" s="178">
        <f>IF(V324&gt;0,P324*INDEX(Scope_Labor_Rates!$G$6:$G$46,V324-5),0)</f>
        <v>0</v>
      </c>
      <c r="AH324" s="181">
        <f>IF(V324&gt;0,AG324*INDEX(Scope_Labor_Rates!$F$6:$F$46,V324-5)*AA324,0)</f>
        <v>0</v>
      </c>
      <c r="AI324" s="178">
        <f>IF(V324&gt;0,P324*INDEX(Scope_Labor_Rates!$I$6:$I$46,V324-5),0)</f>
        <v>0</v>
      </c>
      <c r="AJ324" s="181">
        <f>IF(V324&gt;0,AI324*INDEX(Scope_Labor_Rates!$H$6:$H$46,V324-5)*AA324,0)</f>
        <v>0</v>
      </c>
      <c r="AK324" s="178">
        <f>IF(V324&gt;0,P324*INDEX(Scope_Labor_Rates!$K$6:$K$46,V324-5),0)</f>
        <v>0</v>
      </c>
      <c r="AL324" s="181">
        <f>IF(V324&gt;0,AK324*INDEX(Scope_Labor_Rates!$J$6:$J$46,V324-5)*AA324,0)</f>
        <v>0</v>
      </c>
      <c r="AM324" s="178">
        <f>IF(V324&gt;0,P324*INDEX(Scope_Labor_Rates!$M$6:$M$46,V324-5),0)</f>
        <v>0</v>
      </c>
      <c r="AN324" s="178">
        <f>IF(V324&gt;0,AM324*INDEX(Scope_Labor_Rates!$L$6:$L$46,V324-5)*AA324,0)</f>
        <v>0</v>
      </c>
      <c r="AO324" s="178">
        <f>IF(V324&gt;0,P324*INDEX(Scope_Labor_Rates!$O$6:$O$46,V324-5)*AA324,0)</f>
        <v>0</v>
      </c>
      <c r="AP324" s="181">
        <f>IF(V324&gt;0,P324*INDEX(Scope_Labor_Rates!$Q$6:$Q$46,V324-5)*AA324,0)</f>
        <v>0</v>
      </c>
      <c r="AQ324" s="178">
        <f t="shared" si="49"/>
        <v>0</v>
      </c>
      <c r="AR324" s="178">
        <f t="shared" si="50"/>
        <v>0</v>
      </c>
      <c r="AS324" s="178">
        <f t="shared" si="51"/>
        <v>0</v>
      </c>
      <c r="AT324" s="178">
        <f t="shared" si="52"/>
        <v>0</v>
      </c>
      <c r="AU324">
        <f t="shared" si="53"/>
        <v>0</v>
      </c>
    </row>
    <row r="325" spans="1:47">
      <c r="A325" t="str">
        <f>IF(All_Tasks!A325="","",All_Tasks!A325)</f>
        <v/>
      </c>
      <c r="B325" t="str">
        <f>IF(All_Tasks!B325="","",All_Tasks!B325)</f>
        <v/>
      </c>
      <c r="C325" t="str">
        <f>IF(All_Tasks!C325="","",All_Tasks!C325)</f>
        <v/>
      </c>
      <c r="D325" t="str">
        <f>IF(All_Tasks!D325="","",All_Tasks!D325)</f>
        <v/>
      </c>
      <c r="E325" t="str">
        <f>IF(All_Tasks!V325&lt;&gt;"",All_Tasks!V325,IF(All_Tasks!E325&lt;&gt;"",All_Tasks!E325,""))</f>
        <v/>
      </c>
      <c r="F325" t="str">
        <f>IF(All_Tasks!F325="","",All_Tasks!F325)</f>
        <v/>
      </c>
      <c r="G325" t="str">
        <f>IF(All_Tasks!G325="","",All_Tasks!G325)</f>
        <v/>
      </c>
      <c r="H325" s="231" t="str">
        <f>IF(All_Tasks!H325="","",All_Tasks!H325)</f>
        <v/>
      </c>
      <c r="I325" t="str">
        <f>IF(All_Tasks!I325="","",All_Tasks!I325)</f>
        <v/>
      </c>
      <c r="J325" t="str">
        <f>IF(All_Tasks!J325="","",All_Tasks!J325)</f>
        <v/>
      </c>
      <c r="K325" t="str">
        <f>IF(All_Tasks!K325="","",All_Tasks!K325)</f>
        <v/>
      </c>
      <c r="L325" s="231" t="str">
        <f>IF(All_Tasks!L325="","",All_Tasks!L325)</f>
        <v/>
      </c>
      <c r="M325" t="str">
        <f>IF(All_Tasks!M325="","",All_Tasks!M325)</f>
        <v/>
      </c>
      <c r="N325" t="str">
        <f>IF(All_Tasks!N325="","",All_Tasks!N325)</f>
        <v/>
      </c>
      <c r="O325" t="str">
        <f>IF(All_Tasks!O325="","",All_Tasks!O325)</f>
        <v/>
      </c>
      <c r="P325" s="181">
        <f>IF(All_Tasks!P325="",0,All_Tasks!P325)</f>
        <v>0</v>
      </c>
      <c r="Q325" s="181">
        <f>IF(All_Tasks!Q325="",0,All_Tasks!Q325)</f>
        <v>0</v>
      </c>
      <c r="R325" s="181">
        <f>IF(All_Tasks!R325="",0,All_Tasks!R325)</f>
        <v>0</v>
      </c>
      <c r="S325" s="181" t="str">
        <f>IF(All_Tasks!S325="","",All_Tasks!S325)</f>
        <v/>
      </c>
      <c r="T325" t="str">
        <f>IF(All_Tasks!T325="","",All_Tasks!T325)</f>
        <v/>
      </c>
      <c r="U325" t="str">
        <f>IF(All_Tasks!U325="","",All_Tasks!U325)</f>
        <v/>
      </c>
      <c r="V325">
        <f>IF(A325="",0,IFERROR(MATCH(A325,Scope_Labor_Rates!$A$6:$A$46,0)+5,0))</f>
        <v>0</v>
      </c>
      <c r="W325" s="178">
        <f>IF(V325&gt;0,INDEX(Scope_Labor_Rates!$C$6:$C$46,V325-5),0)</f>
        <v>0</v>
      </c>
      <c r="X325" s="178">
        <f>IF(V325&gt;0,INDEX(Scope_Labor_Rates!$C$6:$C$46,V325-5),0)</f>
        <v>0</v>
      </c>
      <c r="Y325" s="180">
        <f>IF(V325&gt;0,INDEX(Scope_Labor_Rates!$S$6:$S$46,V325-5),0)</f>
        <v>0</v>
      </c>
      <c r="Z325" s="180">
        <f>IF(V325&gt;0,INDEX(Scope_Labor_Rates!$R$6:$R$46,V325-5),1)</f>
        <v>1</v>
      </c>
      <c r="AA325" s="231">
        <f t="shared" si="45"/>
        <v>0</v>
      </c>
      <c r="AB325" t="str">
        <f t="shared" si="46"/>
        <v/>
      </c>
      <c r="AC325" s="178" t="str">
        <f t="shared" si="47"/>
        <v/>
      </c>
      <c r="AD325" s="181">
        <f t="shared" si="48"/>
        <v>0</v>
      </c>
      <c r="AE325" s="178">
        <f>IF(V325&gt;0,P325*INDEX(Scope_Labor_Rates!$E$6:$E$46,V325-5),0)</f>
        <v>0</v>
      </c>
      <c r="AF325" s="181">
        <f>IF(V325&gt;0,AE325*INDEX(Scope_Labor_Rates!$D$6:$D$46,V325-5)*AA325,0)</f>
        <v>0</v>
      </c>
      <c r="AG325" s="178">
        <f>IF(V325&gt;0,P325*INDEX(Scope_Labor_Rates!$G$6:$G$46,V325-5),0)</f>
        <v>0</v>
      </c>
      <c r="AH325" s="181">
        <f>IF(V325&gt;0,AG325*INDEX(Scope_Labor_Rates!$F$6:$F$46,V325-5)*AA325,0)</f>
        <v>0</v>
      </c>
      <c r="AI325" s="178">
        <f>IF(V325&gt;0,P325*INDEX(Scope_Labor_Rates!$I$6:$I$46,V325-5),0)</f>
        <v>0</v>
      </c>
      <c r="AJ325" s="181">
        <f>IF(V325&gt;0,AI325*INDEX(Scope_Labor_Rates!$H$6:$H$46,V325-5)*AA325,0)</f>
        <v>0</v>
      </c>
      <c r="AK325" s="178">
        <f>IF(V325&gt;0,P325*INDEX(Scope_Labor_Rates!$K$6:$K$46,V325-5),0)</f>
        <v>0</v>
      </c>
      <c r="AL325" s="181">
        <f>IF(V325&gt;0,AK325*INDEX(Scope_Labor_Rates!$J$6:$J$46,V325-5)*AA325,0)</f>
        <v>0</v>
      </c>
      <c r="AM325" s="178">
        <f>IF(V325&gt;0,P325*INDEX(Scope_Labor_Rates!$M$6:$M$46,V325-5),0)</f>
        <v>0</v>
      </c>
      <c r="AN325" s="178">
        <f>IF(V325&gt;0,AM325*INDEX(Scope_Labor_Rates!$L$6:$L$46,V325-5)*AA325,0)</f>
        <v>0</v>
      </c>
      <c r="AO325" s="178">
        <f>IF(V325&gt;0,P325*INDEX(Scope_Labor_Rates!$O$6:$O$46,V325-5)*AA325,0)</f>
        <v>0</v>
      </c>
      <c r="AP325" s="181">
        <f>IF(V325&gt;0,P325*INDEX(Scope_Labor_Rates!$Q$6:$Q$46,V325-5)*AA325,0)</f>
        <v>0</v>
      </c>
      <c r="AQ325" s="178">
        <f t="shared" si="49"/>
        <v>0</v>
      </c>
      <c r="AR325" s="178">
        <f t="shared" si="50"/>
        <v>0</v>
      </c>
      <c r="AS325" s="178">
        <f t="shared" si="51"/>
        <v>0</v>
      </c>
      <c r="AT325" s="178">
        <f t="shared" si="52"/>
        <v>0</v>
      </c>
      <c r="AU325">
        <f t="shared" si="53"/>
        <v>0</v>
      </c>
    </row>
    <row r="326" spans="1:47">
      <c r="A326" t="str">
        <f>IF(All_Tasks!A326="","",All_Tasks!A326)</f>
        <v/>
      </c>
      <c r="B326" t="str">
        <f>IF(All_Tasks!B326="","",All_Tasks!B326)</f>
        <v/>
      </c>
      <c r="C326" t="str">
        <f>IF(All_Tasks!C326="","",All_Tasks!C326)</f>
        <v/>
      </c>
      <c r="D326" t="str">
        <f>IF(All_Tasks!D326="","",All_Tasks!D326)</f>
        <v/>
      </c>
      <c r="E326" t="str">
        <f>IF(All_Tasks!V326&lt;&gt;"",All_Tasks!V326,IF(All_Tasks!E326&lt;&gt;"",All_Tasks!E326,""))</f>
        <v/>
      </c>
      <c r="F326" t="str">
        <f>IF(All_Tasks!F326="","",All_Tasks!F326)</f>
        <v/>
      </c>
      <c r="G326" t="str">
        <f>IF(All_Tasks!G326="","",All_Tasks!G326)</f>
        <v/>
      </c>
      <c r="H326" s="231" t="str">
        <f>IF(All_Tasks!H326="","",All_Tasks!H326)</f>
        <v/>
      </c>
      <c r="I326" t="str">
        <f>IF(All_Tasks!I326="","",All_Tasks!I326)</f>
        <v/>
      </c>
      <c r="J326" t="str">
        <f>IF(All_Tasks!J326="","",All_Tasks!J326)</f>
        <v/>
      </c>
      <c r="K326" t="str">
        <f>IF(All_Tasks!K326="","",All_Tasks!K326)</f>
        <v/>
      </c>
      <c r="L326" s="231" t="str">
        <f>IF(All_Tasks!L326="","",All_Tasks!L326)</f>
        <v/>
      </c>
      <c r="M326" t="str">
        <f>IF(All_Tasks!M326="","",All_Tasks!M326)</f>
        <v/>
      </c>
      <c r="N326" t="str">
        <f>IF(All_Tasks!N326="","",All_Tasks!N326)</f>
        <v/>
      </c>
      <c r="O326" t="str">
        <f>IF(All_Tasks!O326="","",All_Tasks!O326)</f>
        <v/>
      </c>
      <c r="P326" s="181">
        <f>IF(All_Tasks!P326="",0,All_Tasks!P326)</f>
        <v>0</v>
      </c>
      <c r="Q326" s="181">
        <f>IF(All_Tasks!Q326="",0,All_Tasks!Q326)</f>
        <v>0</v>
      </c>
      <c r="R326" s="181">
        <f>IF(All_Tasks!R326="",0,All_Tasks!R326)</f>
        <v>0</v>
      </c>
      <c r="S326" s="181" t="str">
        <f>IF(All_Tasks!S326="","",All_Tasks!S326)</f>
        <v/>
      </c>
      <c r="T326" t="str">
        <f>IF(All_Tasks!T326="","",All_Tasks!T326)</f>
        <v/>
      </c>
      <c r="U326" t="str">
        <f>IF(All_Tasks!U326="","",All_Tasks!U326)</f>
        <v/>
      </c>
      <c r="V326">
        <f>IF(A326="",0,IFERROR(MATCH(A326,Scope_Labor_Rates!$A$6:$A$46,0)+5,0))</f>
        <v>0</v>
      </c>
      <c r="W326" s="178">
        <f>IF(V326&gt;0,INDEX(Scope_Labor_Rates!$C$6:$C$46,V326-5),0)</f>
        <v>0</v>
      </c>
      <c r="X326" s="178">
        <f>IF(V326&gt;0,INDEX(Scope_Labor_Rates!$C$6:$C$46,V326-5),0)</f>
        <v>0</v>
      </c>
      <c r="Y326" s="180">
        <f>IF(V326&gt;0,INDEX(Scope_Labor_Rates!$S$6:$S$46,V326-5),0)</f>
        <v>0</v>
      </c>
      <c r="Z326" s="180">
        <f>IF(V326&gt;0,INDEX(Scope_Labor_Rates!$R$6:$R$46,V326-5),1)</f>
        <v>1</v>
      </c>
      <c r="AA326" s="231">
        <f t="shared" si="45"/>
        <v>0</v>
      </c>
      <c r="AB326" t="str">
        <f t="shared" si="46"/>
        <v/>
      </c>
      <c r="AC326" s="178" t="str">
        <f t="shared" si="47"/>
        <v/>
      </c>
      <c r="AD326" s="181">
        <f t="shared" si="48"/>
        <v>0</v>
      </c>
      <c r="AE326" s="178">
        <f>IF(V326&gt;0,P326*INDEX(Scope_Labor_Rates!$E$6:$E$46,V326-5),0)</f>
        <v>0</v>
      </c>
      <c r="AF326" s="181">
        <f>IF(V326&gt;0,AE326*INDEX(Scope_Labor_Rates!$D$6:$D$46,V326-5)*AA326,0)</f>
        <v>0</v>
      </c>
      <c r="AG326" s="178">
        <f>IF(V326&gt;0,P326*INDEX(Scope_Labor_Rates!$G$6:$G$46,V326-5),0)</f>
        <v>0</v>
      </c>
      <c r="AH326" s="181">
        <f>IF(V326&gt;0,AG326*INDEX(Scope_Labor_Rates!$F$6:$F$46,V326-5)*AA326,0)</f>
        <v>0</v>
      </c>
      <c r="AI326" s="178">
        <f>IF(V326&gt;0,P326*INDEX(Scope_Labor_Rates!$I$6:$I$46,V326-5),0)</f>
        <v>0</v>
      </c>
      <c r="AJ326" s="181">
        <f>IF(V326&gt;0,AI326*INDEX(Scope_Labor_Rates!$H$6:$H$46,V326-5)*AA326,0)</f>
        <v>0</v>
      </c>
      <c r="AK326" s="178">
        <f>IF(V326&gt;0,P326*INDEX(Scope_Labor_Rates!$K$6:$K$46,V326-5),0)</f>
        <v>0</v>
      </c>
      <c r="AL326" s="181">
        <f>IF(V326&gt;0,AK326*INDEX(Scope_Labor_Rates!$J$6:$J$46,V326-5)*AA326,0)</f>
        <v>0</v>
      </c>
      <c r="AM326" s="178">
        <f>IF(V326&gt;0,P326*INDEX(Scope_Labor_Rates!$M$6:$M$46,V326-5),0)</f>
        <v>0</v>
      </c>
      <c r="AN326" s="178">
        <f>IF(V326&gt;0,AM326*INDEX(Scope_Labor_Rates!$L$6:$L$46,V326-5)*AA326,0)</f>
        <v>0</v>
      </c>
      <c r="AO326" s="178">
        <f>IF(V326&gt;0,P326*INDEX(Scope_Labor_Rates!$O$6:$O$46,V326-5)*AA326,0)</f>
        <v>0</v>
      </c>
      <c r="AP326" s="181">
        <f>IF(V326&gt;0,P326*INDEX(Scope_Labor_Rates!$Q$6:$Q$46,V326-5)*AA326,0)</f>
        <v>0</v>
      </c>
      <c r="AQ326" s="178">
        <f t="shared" si="49"/>
        <v>0</v>
      </c>
      <c r="AR326" s="178">
        <f t="shared" si="50"/>
        <v>0</v>
      </c>
      <c r="AS326" s="178">
        <f t="shared" si="51"/>
        <v>0</v>
      </c>
      <c r="AT326" s="178">
        <f t="shared" si="52"/>
        <v>0</v>
      </c>
      <c r="AU326">
        <f t="shared" si="53"/>
        <v>0</v>
      </c>
    </row>
    <row r="327" spans="1:47">
      <c r="A327" t="str">
        <f>IF(All_Tasks!A327="","",All_Tasks!A327)</f>
        <v/>
      </c>
      <c r="B327" t="str">
        <f>IF(All_Tasks!B327="","",All_Tasks!B327)</f>
        <v/>
      </c>
      <c r="C327" t="str">
        <f>IF(All_Tasks!C327="","",All_Tasks!C327)</f>
        <v/>
      </c>
      <c r="D327" t="str">
        <f>IF(All_Tasks!D327="","",All_Tasks!D327)</f>
        <v/>
      </c>
      <c r="E327" t="str">
        <f>IF(All_Tasks!V327&lt;&gt;"",All_Tasks!V327,IF(All_Tasks!E327&lt;&gt;"",All_Tasks!E327,""))</f>
        <v/>
      </c>
      <c r="F327" t="str">
        <f>IF(All_Tasks!F327="","",All_Tasks!F327)</f>
        <v/>
      </c>
      <c r="G327" t="str">
        <f>IF(All_Tasks!G327="","",All_Tasks!G327)</f>
        <v/>
      </c>
      <c r="H327" s="231" t="str">
        <f>IF(All_Tasks!H327="","",All_Tasks!H327)</f>
        <v/>
      </c>
      <c r="I327" t="str">
        <f>IF(All_Tasks!I327="","",All_Tasks!I327)</f>
        <v/>
      </c>
      <c r="J327" t="str">
        <f>IF(All_Tasks!J327="","",All_Tasks!J327)</f>
        <v/>
      </c>
      <c r="K327" t="str">
        <f>IF(All_Tasks!K327="","",All_Tasks!K327)</f>
        <v/>
      </c>
      <c r="L327" s="231" t="str">
        <f>IF(All_Tasks!L327="","",All_Tasks!L327)</f>
        <v/>
      </c>
      <c r="M327" t="str">
        <f>IF(All_Tasks!M327="","",All_Tasks!M327)</f>
        <v/>
      </c>
      <c r="N327" t="str">
        <f>IF(All_Tasks!N327="","",All_Tasks!N327)</f>
        <v/>
      </c>
      <c r="O327" t="str">
        <f>IF(All_Tasks!O327="","",All_Tasks!O327)</f>
        <v/>
      </c>
      <c r="P327" s="181">
        <f>IF(All_Tasks!P327="",0,All_Tasks!P327)</f>
        <v>0</v>
      </c>
      <c r="Q327" s="181">
        <f>IF(All_Tasks!Q327="",0,All_Tasks!Q327)</f>
        <v>0</v>
      </c>
      <c r="R327" s="181">
        <f>IF(All_Tasks!R327="",0,All_Tasks!R327)</f>
        <v>0</v>
      </c>
      <c r="S327" s="181" t="str">
        <f>IF(All_Tasks!S327="","",All_Tasks!S327)</f>
        <v/>
      </c>
      <c r="T327" t="str">
        <f>IF(All_Tasks!T327="","",All_Tasks!T327)</f>
        <v/>
      </c>
      <c r="U327" t="str">
        <f>IF(All_Tasks!U327="","",All_Tasks!U327)</f>
        <v/>
      </c>
      <c r="V327">
        <f>IF(A327="",0,IFERROR(MATCH(A327,Scope_Labor_Rates!$A$6:$A$46,0)+5,0))</f>
        <v>0</v>
      </c>
      <c r="W327" s="178">
        <f>IF(V327&gt;0,INDEX(Scope_Labor_Rates!$C$6:$C$46,V327-5),0)</f>
        <v>0</v>
      </c>
      <c r="X327" s="178">
        <f>IF(V327&gt;0,INDEX(Scope_Labor_Rates!$C$6:$C$46,V327-5),0)</f>
        <v>0</v>
      </c>
      <c r="Y327" s="180">
        <f>IF(V327&gt;0,INDEX(Scope_Labor_Rates!$S$6:$S$46,V327-5),0)</f>
        <v>0</v>
      </c>
      <c r="Z327" s="180">
        <f>IF(V327&gt;0,INDEX(Scope_Labor_Rates!$R$6:$R$46,V327-5),1)</f>
        <v>1</v>
      </c>
      <c r="AA327" s="231">
        <f t="shared" si="45"/>
        <v>0</v>
      </c>
      <c r="AB327" t="str">
        <f t="shared" si="46"/>
        <v/>
      </c>
      <c r="AC327" s="178" t="str">
        <f t="shared" si="47"/>
        <v/>
      </c>
      <c r="AD327" s="181">
        <f t="shared" si="48"/>
        <v>0</v>
      </c>
      <c r="AE327" s="178">
        <f>IF(V327&gt;0,P327*INDEX(Scope_Labor_Rates!$E$6:$E$46,V327-5),0)</f>
        <v>0</v>
      </c>
      <c r="AF327" s="181">
        <f>IF(V327&gt;0,AE327*INDEX(Scope_Labor_Rates!$D$6:$D$46,V327-5)*AA327,0)</f>
        <v>0</v>
      </c>
      <c r="AG327" s="178">
        <f>IF(V327&gt;0,P327*INDEX(Scope_Labor_Rates!$G$6:$G$46,V327-5),0)</f>
        <v>0</v>
      </c>
      <c r="AH327" s="181">
        <f>IF(V327&gt;0,AG327*INDEX(Scope_Labor_Rates!$F$6:$F$46,V327-5)*AA327,0)</f>
        <v>0</v>
      </c>
      <c r="AI327" s="178">
        <f>IF(V327&gt;0,P327*INDEX(Scope_Labor_Rates!$I$6:$I$46,V327-5),0)</f>
        <v>0</v>
      </c>
      <c r="AJ327" s="181">
        <f>IF(V327&gt;0,AI327*INDEX(Scope_Labor_Rates!$H$6:$H$46,V327-5)*AA327,0)</f>
        <v>0</v>
      </c>
      <c r="AK327" s="178">
        <f>IF(V327&gt;0,P327*INDEX(Scope_Labor_Rates!$K$6:$K$46,V327-5),0)</f>
        <v>0</v>
      </c>
      <c r="AL327" s="181">
        <f>IF(V327&gt;0,AK327*INDEX(Scope_Labor_Rates!$J$6:$J$46,V327-5)*AA327,0)</f>
        <v>0</v>
      </c>
      <c r="AM327" s="178">
        <f>IF(V327&gt;0,P327*INDEX(Scope_Labor_Rates!$M$6:$M$46,V327-5),0)</f>
        <v>0</v>
      </c>
      <c r="AN327" s="178">
        <f>IF(V327&gt;0,AM327*INDEX(Scope_Labor_Rates!$L$6:$L$46,V327-5)*AA327,0)</f>
        <v>0</v>
      </c>
      <c r="AO327" s="178">
        <f>IF(V327&gt;0,P327*INDEX(Scope_Labor_Rates!$O$6:$O$46,V327-5)*AA327,0)</f>
        <v>0</v>
      </c>
      <c r="AP327" s="181">
        <f>IF(V327&gt;0,P327*INDEX(Scope_Labor_Rates!$Q$6:$Q$46,V327-5)*AA327,0)</f>
        <v>0</v>
      </c>
      <c r="AQ327" s="178">
        <f t="shared" si="49"/>
        <v>0</v>
      </c>
      <c r="AR327" s="178">
        <f t="shared" si="50"/>
        <v>0</v>
      </c>
      <c r="AS327" s="178">
        <f t="shared" si="51"/>
        <v>0</v>
      </c>
      <c r="AT327" s="178">
        <f t="shared" si="52"/>
        <v>0</v>
      </c>
      <c r="AU327">
        <f t="shared" si="53"/>
        <v>0</v>
      </c>
    </row>
    <row r="328" spans="1:47">
      <c r="A328" t="str">
        <f>IF(All_Tasks!A328="","",All_Tasks!A328)</f>
        <v/>
      </c>
      <c r="B328" t="str">
        <f>IF(All_Tasks!B328="","",All_Tasks!B328)</f>
        <v/>
      </c>
      <c r="C328" t="str">
        <f>IF(All_Tasks!C328="","",All_Tasks!C328)</f>
        <v/>
      </c>
      <c r="D328" t="str">
        <f>IF(All_Tasks!D328="","",All_Tasks!D328)</f>
        <v/>
      </c>
      <c r="E328" t="str">
        <f>IF(All_Tasks!V328&lt;&gt;"",All_Tasks!V328,IF(All_Tasks!E328&lt;&gt;"",All_Tasks!E328,""))</f>
        <v/>
      </c>
      <c r="F328" t="str">
        <f>IF(All_Tasks!F328="","",All_Tasks!F328)</f>
        <v/>
      </c>
      <c r="G328" t="str">
        <f>IF(All_Tasks!G328="","",All_Tasks!G328)</f>
        <v/>
      </c>
      <c r="H328" s="231" t="str">
        <f>IF(All_Tasks!H328="","",All_Tasks!H328)</f>
        <v/>
      </c>
      <c r="I328" t="str">
        <f>IF(All_Tasks!I328="","",All_Tasks!I328)</f>
        <v/>
      </c>
      <c r="J328" t="str">
        <f>IF(All_Tasks!J328="","",All_Tasks!J328)</f>
        <v/>
      </c>
      <c r="K328" t="str">
        <f>IF(All_Tasks!K328="","",All_Tasks!K328)</f>
        <v/>
      </c>
      <c r="L328" s="231" t="str">
        <f>IF(All_Tasks!L328="","",All_Tasks!L328)</f>
        <v/>
      </c>
      <c r="M328" t="str">
        <f>IF(All_Tasks!M328="","",All_Tasks!M328)</f>
        <v/>
      </c>
      <c r="N328" t="str">
        <f>IF(All_Tasks!N328="","",All_Tasks!N328)</f>
        <v/>
      </c>
      <c r="O328" t="str">
        <f>IF(All_Tasks!O328="","",All_Tasks!O328)</f>
        <v/>
      </c>
      <c r="P328" s="181">
        <f>IF(All_Tasks!P328="",0,All_Tasks!P328)</f>
        <v>0</v>
      </c>
      <c r="Q328" s="181">
        <f>IF(All_Tasks!Q328="",0,All_Tasks!Q328)</f>
        <v>0</v>
      </c>
      <c r="R328" s="181">
        <f>IF(All_Tasks!R328="",0,All_Tasks!R328)</f>
        <v>0</v>
      </c>
      <c r="S328" s="181" t="str">
        <f>IF(All_Tasks!S328="","",All_Tasks!S328)</f>
        <v/>
      </c>
      <c r="T328" t="str">
        <f>IF(All_Tasks!T328="","",All_Tasks!T328)</f>
        <v/>
      </c>
      <c r="U328" t="str">
        <f>IF(All_Tasks!U328="","",All_Tasks!U328)</f>
        <v/>
      </c>
      <c r="V328">
        <f>IF(A328="",0,IFERROR(MATCH(A328,Scope_Labor_Rates!$A$6:$A$46,0)+5,0))</f>
        <v>0</v>
      </c>
      <c r="W328" s="178">
        <f>IF(V328&gt;0,INDEX(Scope_Labor_Rates!$C$6:$C$46,V328-5),0)</f>
        <v>0</v>
      </c>
      <c r="X328" s="178">
        <f>IF(V328&gt;0,INDEX(Scope_Labor_Rates!$C$6:$C$46,V328-5),0)</f>
        <v>0</v>
      </c>
      <c r="Y328" s="180">
        <f>IF(V328&gt;0,INDEX(Scope_Labor_Rates!$S$6:$S$46,V328-5),0)</f>
        <v>0</v>
      </c>
      <c r="Z328" s="180">
        <f>IF(V328&gt;0,INDEX(Scope_Labor_Rates!$R$6:$R$46,V328-5),1)</f>
        <v>1</v>
      </c>
      <c r="AA328" s="231">
        <f t="shared" si="45"/>
        <v>0</v>
      </c>
      <c r="AB328" t="str">
        <f t="shared" si="46"/>
        <v/>
      </c>
      <c r="AC328" s="178" t="str">
        <f t="shared" si="47"/>
        <v/>
      </c>
      <c r="AD328" s="181">
        <f t="shared" si="48"/>
        <v>0</v>
      </c>
      <c r="AE328" s="178">
        <f>IF(V328&gt;0,P328*INDEX(Scope_Labor_Rates!$E$6:$E$46,V328-5),0)</f>
        <v>0</v>
      </c>
      <c r="AF328" s="181">
        <f>IF(V328&gt;0,AE328*INDEX(Scope_Labor_Rates!$D$6:$D$46,V328-5)*AA328,0)</f>
        <v>0</v>
      </c>
      <c r="AG328" s="178">
        <f>IF(V328&gt;0,P328*INDEX(Scope_Labor_Rates!$G$6:$G$46,V328-5),0)</f>
        <v>0</v>
      </c>
      <c r="AH328" s="181">
        <f>IF(V328&gt;0,AG328*INDEX(Scope_Labor_Rates!$F$6:$F$46,V328-5)*AA328,0)</f>
        <v>0</v>
      </c>
      <c r="AI328" s="178">
        <f>IF(V328&gt;0,P328*INDEX(Scope_Labor_Rates!$I$6:$I$46,V328-5),0)</f>
        <v>0</v>
      </c>
      <c r="AJ328" s="181">
        <f>IF(V328&gt;0,AI328*INDEX(Scope_Labor_Rates!$H$6:$H$46,V328-5)*AA328,0)</f>
        <v>0</v>
      </c>
      <c r="AK328" s="178">
        <f>IF(V328&gt;0,P328*INDEX(Scope_Labor_Rates!$K$6:$K$46,V328-5),0)</f>
        <v>0</v>
      </c>
      <c r="AL328" s="181">
        <f>IF(V328&gt;0,AK328*INDEX(Scope_Labor_Rates!$J$6:$J$46,V328-5)*AA328,0)</f>
        <v>0</v>
      </c>
      <c r="AM328" s="178">
        <f>IF(V328&gt;0,P328*INDEX(Scope_Labor_Rates!$M$6:$M$46,V328-5),0)</f>
        <v>0</v>
      </c>
      <c r="AN328" s="178">
        <f>IF(V328&gt;0,AM328*INDEX(Scope_Labor_Rates!$L$6:$L$46,V328-5)*AA328,0)</f>
        <v>0</v>
      </c>
      <c r="AO328" s="178">
        <f>IF(V328&gt;0,P328*INDEX(Scope_Labor_Rates!$O$6:$O$46,V328-5)*AA328,0)</f>
        <v>0</v>
      </c>
      <c r="AP328" s="181">
        <f>IF(V328&gt;0,P328*INDEX(Scope_Labor_Rates!$Q$6:$Q$46,V328-5)*AA328,0)</f>
        <v>0</v>
      </c>
      <c r="AQ328" s="178">
        <f t="shared" si="49"/>
        <v>0</v>
      </c>
      <c r="AR328" s="178">
        <f t="shared" si="50"/>
        <v>0</v>
      </c>
      <c r="AS328" s="178">
        <f t="shared" si="51"/>
        <v>0</v>
      </c>
      <c r="AT328" s="178">
        <f t="shared" si="52"/>
        <v>0</v>
      </c>
      <c r="AU328">
        <f t="shared" si="53"/>
        <v>0</v>
      </c>
    </row>
    <row r="329" spans="1:47">
      <c r="A329" t="str">
        <f>IF(All_Tasks!A329="","",All_Tasks!A329)</f>
        <v/>
      </c>
      <c r="B329" t="str">
        <f>IF(All_Tasks!B329="","",All_Tasks!B329)</f>
        <v/>
      </c>
      <c r="C329" t="str">
        <f>IF(All_Tasks!C329="","",All_Tasks!C329)</f>
        <v/>
      </c>
      <c r="D329" t="str">
        <f>IF(All_Tasks!D329="","",All_Tasks!D329)</f>
        <v/>
      </c>
      <c r="E329" t="str">
        <f>IF(All_Tasks!V329&lt;&gt;"",All_Tasks!V329,IF(All_Tasks!E329&lt;&gt;"",All_Tasks!E329,""))</f>
        <v/>
      </c>
      <c r="F329" t="str">
        <f>IF(All_Tasks!F329="","",All_Tasks!F329)</f>
        <v/>
      </c>
      <c r="G329" t="str">
        <f>IF(All_Tasks!G329="","",All_Tasks!G329)</f>
        <v/>
      </c>
      <c r="H329" s="231" t="str">
        <f>IF(All_Tasks!H329="","",All_Tasks!H329)</f>
        <v/>
      </c>
      <c r="I329" t="str">
        <f>IF(All_Tasks!I329="","",All_Tasks!I329)</f>
        <v/>
      </c>
      <c r="J329" t="str">
        <f>IF(All_Tasks!J329="","",All_Tasks!J329)</f>
        <v/>
      </c>
      <c r="K329" t="str">
        <f>IF(All_Tasks!K329="","",All_Tasks!K329)</f>
        <v/>
      </c>
      <c r="L329" s="231" t="str">
        <f>IF(All_Tasks!L329="","",All_Tasks!L329)</f>
        <v/>
      </c>
      <c r="M329" t="str">
        <f>IF(All_Tasks!M329="","",All_Tasks!M329)</f>
        <v/>
      </c>
      <c r="N329" t="str">
        <f>IF(All_Tasks!N329="","",All_Tasks!N329)</f>
        <v/>
      </c>
      <c r="O329" t="str">
        <f>IF(All_Tasks!O329="","",All_Tasks!O329)</f>
        <v/>
      </c>
      <c r="P329" s="181">
        <f>IF(All_Tasks!P329="",0,All_Tasks!P329)</f>
        <v>0</v>
      </c>
      <c r="Q329" s="181">
        <f>IF(All_Tasks!Q329="",0,All_Tasks!Q329)</f>
        <v>0</v>
      </c>
      <c r="R329" s="181">
        <f>IF(All_Tasks!R329="",0,All_Tasks!R329)</f>
        <v>0</v>
      </c>
      <c r="S329" s="181" t="str">
        <f>IF(All_Tasks!S329="","",All_Tasks!S329)</f>
        <v/>
      </c>
      <c r="T329" t="str">
        <f>IF(All_Tasks!T329="","",All_Tasks!T329)</f>
        <v/>
      </c>
      <c r="U329" t="str">
        <f>IF(All_Tasks!U329="","",All_Tasks!U329)</f>
        <v/>
      </c>
      <c r="V329">
        <f>IF(A329="",0,IFERROR(MATCH(A329,Scope_Labor_Rates!$A$6:$A$46,0)+5,0))</f>
        <v>0</v>
      </c>
      <c r="W329" s="178">
        <f>IF(V329&gt;0,INDEX(Scope_Labor_Rates!$C$6:$C$46,V329-5),0)</f>
        <v>0</v>
      </c>
      <c r="X329" s="178">
        <f>IF(V329&gt;0,INDEX(Scope_Labor_Rates!$C$6:$C$46,V329-5),0)</f>
        <v>0</v>
      </c>
      <c r="Y329" s="180">
        <f>IF(V329&gt;0,INDEX(Scope_Labor_Rates!$S$6:$S$46,V329-5),0)</f>
        <v>0</v>
      </c>
      <c r="Z329" s="180">
        <f>IF(V329&gt;0,INDEX(Scope_Labor_Rates!$R$6:$R$46,V329-5),1)</f>
        <v>1</v>
      </c>
      <c r="AA329" s="231">
        <f t="shared" si="45"/>
        <v>0</v>
      </c>
      <c r="AB329" t="str">
        <f t="shared" si="46"/>
        <v/>
      </c>
      <c r="AC329" s="178" t="str">
        <f t="shared" si="47"/>
        <v/>
      </c>
      <c r="AD329" s="181">
        <f t="shared" si="48"/>
        <v>0</v>
      </c>
      <c r="AE329" s="178">
        <f>IF(V329&gt;0,P329*INDEX(Scope_Labor_Rates!$E$6:$E$46,V329-5),0)</f>
        <v>0</v>
      </c>
      <c r="AF329" s="181">
        <f>IF(V329&gt;0,AE329*INDEX(Scope_Labor_Rates!$D$6:$D$46,V329-5)*AA329,0)</f>
        <v>0</v>
      </c>
      <c r="AG329" s="178">
        <f>IF(V329&gt;0,P329*INDEX(Scope_Labor_Rates!$G$6:$G$46,V329-5),0)</f>
        <v>0</v>
      </c>
      <c r="AH329" s="181">
        <f>IF(V329&gt;0,AG329*INDEX(Scope_Labor_Rates!$F$6:$F$46,V329-5)*AA329,0)</f>
        <v>0</v>
      </c>
      <c r="AI329" s="178">
        <f>IF(V329&gt;0,P329*INDEX(Scope_Labor_Rates!$I$6:$I$46,V329-5),0)</f>
        <v>0</v>
      </c>
      <c r="AJ329" s="181">
        <f>IF(V329&gt;0,AI329*INDEX(Scope_Labor_Rates!$H$6:$H$46,V329-5)*AA329,0)</f>
        <v>0</v>
      </c>
      <c r="AK329" s="178">
        <f>IF(V329&gt;0,P329*INDEX(Scope_Labor_Rates!$K$6:$K$46,V329-5),0)</f>
        <v>0</v>
      </c>
      <c r="AL329" s="181">
        <f>IF(V329&gt;0,AK329*INDEX(Scope_Labor_Rates!$J$6:$J$46,V329-5)*AA329,0)</f>
        <v>0</v>
      </c>
      <c r="AM329" s="178">
        <f>IF(V329&gt;0,P329*INDEX(Scope_Labor_Rates!$M$6:$M$46,V329-5),0)</f>
        <v>0</v>
      </c>
      <c r="AN329" s="178">
        <f>IF(V329&gt;0,AM329*INDEX(Scope_Labor_Rates!$L$6:$L$46,V329-5)*AA329,0)</f>
        <v>0</v>
      </c>
      <c r="AO329" s="178">
        <f>IF(V329&gt;0,P329*INDEX(Scope_Labor_Rates!$O$6:$O$46,V329-5)*AA329,0)</f>
        <v>0</v>
      </c>
      <c r="AP329" s="181">
        <f>IF(V329&gt;0,P329*INDEX(Scope_Labor_Rates!$Q$6:$Q$46,V329-5)*AA329,0)</f>
        <v>0</v>
      </c>
      <c r="AQ329" s="178">
        <f t="shared" si="49"/>
        <v>0</v>
      </c>
      <c r="AR329" s="178">
        <f t="shared" si="50"/>
        <v>0</v>
      </c>
      <c r="AS329" s="178">
        <f t="shared" si="51"/>
        <v>0</v>
      </c>
      <c r="AT329" s="178">
        <f t="shared" si="52"/>
        <v>0</v>
      </c>
      <c r="AU329">
        <f t="shared" si="53"/>
        <v>0</v>
      </c>
    </row>
    <row r="330" spans="1:47">
      <c r="A330" t="str">
        <f>IF(All_Tasks!A330="","",All_Tasks!A330)</f>
        <v/>
      </c>
      <c r="B330" t="str">
        <f>IF(All_Tasks!B330="","",All_Tasks!B330)</f>
        <v/>
      </c>
      <c r="C330" t="str">
        <f>IF(All_Tasks!C330="","",All_Tasks!C330)</f>
        <v/>
      </c>
      <c r="D330" t="str">
        <f>IF(All_Tasks!D330="","",All_Tasks!D330)</f>
        <v/>
      </c>
      <c r="E330" t="str">
        <f>IF(All_Tasks!V330&lt;&gt;"",All_Tasks!V330,IF(All_Tasks!E330&lt;&gt;"",All_Tasks!E330,""))</f>
        <v/>
      </c>
      <c r="F330" t="str">
        <f>IF(All_Tasks!F330="","",All_Tasks!F330)</f>
        <v/>
      </c>
      <c r="G330" t="str">
        <f>IF(All_Tasks!G330="","",All_Tasks!G330)</f>
        <v/>
      </c>
      <c r="H330" s="231" t="str">
        <f>IF(All_Tasks!H330="","",All_Tasks!H330)</f>
        <v/>
      </c>
      <c r="I330" t="str">
        <f>IF(All_Tasks!I330="","",All_Tasks!I330)</f>
        <v/>
      </c>
      <c r="J330" t="str">
        <f>IF(All_Tasks!J330="","",All_Tasks!J330)</f>
        <v/>
      </c>
      <c r="K330" t="str">
        <f>IF(All_Tasks!K330="","",All_Tasks!K330)</f>
        <v/>
      </c>
      <c r="L330" s="231" t="str">
        <f>IF(All_Tasks!L330="","",All_Tasks!L330)</f>
        <v/>
      </c>
      <c r="M330" t="str">
        <f>IF(All_Tasks!M330="","",All_Tasks!M330)</f>
        <v/>
      </c>
      <c r="N330" t="str">
        <f>IF(All_Tasks!N330="","",All_Tasks!N330)</f>
        <v/>
      </c>
      <c r="O330" t="str">
        <f>IF(All_Tasks!O330="","",All_Tasks!O330)</f>
        <v/>
      </c>
      <c r="P330" s="181">
        <f>IF(All_Tasks!P330="",0,All_Tasks!P330)</f>
        <v>0</v>
      </c>
      <c r="Q330" s="181">
        <f>IF(All_Tasks!Q330="",0,All_Tasks!Q330)</f>
        <v>0</v>
      </c>
      <c r="R330" s="181">
        <f>IF(All_Tasks!R330="",0,All_Tasks!R330)</f>
        <v>0</v>
      </c>
      <c r="S330" s="181" t="str">
        <f>IF(All_Tasks!S330="","",All_Tasks!S330)</f>
        <v/>
      </c>
      <c r="T330" t="str">
        <f>IF(All_Tasks!T330="","",All_Tasks!T330)</f>
        <v/>
      </c>
      <c r="U330" t="str">
        <f>IF(All_Tasks!U330="","",All_Tasks!U330)</f>
        <v/>
      </c>
      <c r="V330">
        <f>IF(A330="",0,IFERROR(MATCH(A330,Scope_Labor_Rates!$A$6:$A$46,0)+5,0))</f>
        <v>0</v>
      </c>
      <c r="W330" s="178">
        <f>IF(V330&gt;0,INDEX(Scope_Labor_Rates!$C$6:$C$46,V330-5),0)</f>
        <v>0</v>
      </c>
      <c r="X330" s="178">
        <f>IF(V330&gt;0,INDEX(Scope_Labor_Rates!$C$6:$C$46,V330-5),0)</f>
        <v>0</v>
      </c>
      <c r="Y330" s="180">
        <f>IF(V330&gt;0,INDEX(Scope_Labor_Rates!$S$6:$S$46,V330-5),0)</f>
        <v>0</v>
      </c>
      <c r="Z330" s="180">
        <f>IF(V330&gt;0,INDEX(Scope_Labor_Rates!$R$6:$R$46,V330-5),1)</f>
        <v>1</v>
      </c>
      <c r="AA330" s="231">
        <f t="shared" si="45"/>
        <v>0</v>
      </c>
      <c r="AB330" t="str">
        <f t="shared" si="46"/>
        <v/>
      </c>
      <c r="AC330" s="178" t="str">
        <f t="shared" si="47"/>
        <v/>
      </c>
      <c r="AD330" s="181">
        <f t="shared" si="48"/>
        <v>0</v>
      </c>
      <c r="AE330" s="178">
        <f>IF(V330&gt;0,P330*INDEX(Scope_Labor_Rates!$E$6:$E$46,V330-5),0)</f>
        <v>0</v>
      </c>
      <c r="AF330" s="181">
        <f>IF(V330&gt;0,AE330*INDEX(Scope_Labor_Rates!$D$6:$D$46,V330-5)*AA330,0)</f>
        <v>0</v>
      </c>
      <c r="AG330" s="178">
        <f>IF(V330&gt;0,P330*INDEX(Scope_Labor_Rates!$G$6:$G$46,V330-5),0)</f>
        <v>0</v>
      </c>
      <c r="AH330" s="181">
        <f>IF(V330&gt;0,AG330*INDEX(Scope_Labor_Rates!$F$6:$F$46,V330-5)*AA330,0)</f>
        <v>0</v>
      </c>
      <c r="AI330" s="178">
        <f>IF(V330&gt;0,P330*INDEX(Scope_Labor_Rates!$I$6:$I$46,V330-5),0)</f>
        <v>0</v>
      </c>
      <c r="AJ330" s="181">
        <f>IF(V330&gt;0,AI330*INDEX(Scope_Labor_Rates!$H$6:$H$46,V330-5)*AA330,0)</f>
        <v>0</v>
      </c>
      <c r="AK330" s="178">
        <f>IF(V330&gt;0,P330*INDEX(Scope_Labor_Rates!$K$6:$K$46,V330-5),0)</f>
        <v>0</v>
      </c>
      <c r="AL330" s="181">
        <f>IF(V330&gt;0,AK330*INDEX(Scope_Labor_Rates!$J$6:$J$46,V330-5)*AA330,0)</f>
        <v>0</v>
      </c>
      <c r="AM330" s="178">
        <f>IF(V330&gt;0,P330*INDEX(Scope_Labor_Rates!$M$6:$M$46,V330-5),0)</f>
        <v>0</v>
      </c>
      <c r="AN330" s="178">
        <f>IF(V330&gt;0,AM330*INDEX(Scope_Labor_Rates!$L$6:$L$46,V330-5)*AA330,0)</f>
        <v>0</v>
      </c>
      <c r="AO330" s="178">
        <f>IF(V330&gt;0,P330*INDEX(Scope_Labor_Rates!$O$6:$O$46,V330-5)*AA330,0)</f>
        <v>0</v>
      </c>
      <c r="AP330" s="181">
        <f>IF(V330&gt;0,P330*INDEX(Scope_Labor_Rates!$Q$6:$Q$46,V330-5)*AA330,0)</f>
        <v>0</v>
      </c>
      <c r="AQ330" s="178">
        <f t="shared" si="49"/>
        <v>0</v>
      </c>
      <c r="AR330" s="178">
        <f t="shared" si="50"/>
        <v>0</v>
      </c>
      <c r="AS330" s="178">
        <f t="shared" si="51"/>
        <v>0</v>
      </c>
      <c r="AT330" s="178">
        <f t="shared" si="52"/>
        <v>0</v>
      </c>
      <c r="AU330">
        <f t="shared" si="53"/>
        <v>0</v>
      </c>
    </row>
    <row r="331" spans="1:47">
      <c r="A331" t="str">
        <f>IF(All_Tasks!A331="","",All_Tasks!A331)</f>
        <v/>
      </c>
      <c r="B331" t="str">
        <f>IF(All_Tasks!B331="","",All_Tasks!B331)</f>
        <v/>
      </c>
      <c r="C331" t="str">
        <f>IF(All_Tasks!C331="","",All_Tasks!C331)</f>
        <v/>
      </c>
      <c r="D331" t="str">
        <f>IF(All_Tasks!D331="","",All_Tasks!D331)</f>
        <v/>
      </c>
      <c r="E331" t="str">
        <f>IF(All_Tasks!V331&lt;&gt;"",All_Tasks!V331,IF(All_Tasks!E331&lt;&gt;"",All_Tasks!E331,""))</f>
        <v/>
      </c>
      <c r="F331" t="str">
        <f>IF(All_Tasks!F331="","",All_Tasks!F331)</f>
        <v/>
      </c>
      <c r="G331" t="str">
        <f>IF(All_Tasks!G331="","",All_Tasks!G331)</f>
        <v/>
      </c>
      <c r="H331" s="231" t="str">
        <f>IF(All_Tasks!H331="","",All_Tasks!H331)</f>
        <v/>
      </c>
      <c r="I331" t="str">
        <f>IF(All_Tasks!I331="","",All_Tasks!I331)</f>
        <v/>
      </c>
      <c r="J331" t="str">
        <f>IF(All_Tasks!J331="","",All_Tasks!J331)</f>
        <v/>
      </c>
      <c r="K331" t="str">
        <f>IF(All_Tasks!K331="","",All_Tasks!K331)</f>
        <v/>
      </c>
      <c r="L331" s="231" t="str">
        <f>IF(All_Tasks!L331="","",All_Tasks!L331)</f>
        <v/>
      </c>
      <c r="M331" t="str">
        <f>IF(All_Tasks!M331="","",All_Tasks!M331)</f>
        <v/>
      </c>
      <c r="N331" t="str">
        <f>IF(All_Tasks!N331="","",All_Tasks!N331)</f>
        <v/>
      </c>
      <c r="O331" t="str">
        <f>IF(All_Tasks!O331="","",All_Tasks!O331)</f>
        <v/>
      </c>
      <c r="P331" s="181">
        <f>IF(All_Tasks!P331="",0,All_Tasks!P331)</f>
        <v>0</v>
      </c>
      <c r="Q331" s="181">
        <f>IF(All_Tasks!Q331="",0,All_Tasks!Q331)</f>
        <v>0</v>
      </c>
      <c r="R331" s="181">
        <f>IF(All_Tasks!R331="",0,All_Tasks!R331)</f>
        <v>0</v>
      </c>
      <c r="S331" s="181" t="str">
        <f>IF(All_Tasks!S331="","",All_Tasks!S331)</f>
        <v/>
      </c>
      <c r="T331" t="str">
        <f>IF(All_Tasks!T331="","",All_Tasks!T331)</f>
        <v/>
      </c>
      <c r="U331" t="str">
        <f>IF(All_Tasks!U331="","",All_Tasks!U331)</f>
        <v/>
      </c>
      <c r="V331">
        <f>IF(A331="",0,IFERROR(MATCH(A331,Scope_Labor_Rates!$A$6:$A$46,0)+5,0))</f>
        <v>0</v>
      </c>
      <c r="W331" s="178">
        <f>IF(V331&gt;0,INDEX(Scope_Labor_Rates!$C$6:$C$46,V331-5),0)</f>
        <v>0</v>
      </c>
      <c r="X331" s="178">
        <f>IF(V331&gt;0,INDEX(Scope_Labor_Rates!$C$6:$C$46,V331-5),0)</f>
        <v>0</v>
      </c>
      <c r="Y331" s="180">
        <f>IF(V331&gt;0,INDEX(Scope_Labor_Rates!$S$6:$S$46,V331-5),0)</f>
        <v>0</v>
      </c>
      <c r="Z331" s="180">
        <f>IF(V331&gt;0,INDEX(Scope_Labor_Rates!$R$6:$R$46,V331-5),1)</f>
        <v>1</v>
      </c>
      <c r="AA331" s="231">
        <f t="shared" si="45"/>
        <v>0</v>
      </c>
      <c r="AB331" t="str">
        <f t="shared" si="46"/>
        <v/>
      </c>
      <c r="AC331" s="178" t="str">
        <f t="shared" si="47"/>
        <v/>
      </c>
      <c r="AD331" s="181">
        <f t="shared" si="48"/>
        <v>0</v>
      </c>
      <c r="AE331" s="178">
        <f>IF(V331&gt;0,P331*INDEX(Scope_Labor_Rates!$E$6:$E$46,V331-5),0)</f>
        <v>0</v>
      </c>
      <c r="AF331" s="181">
        <f>IF(V331&gt;0,AE331*INDEX(Scope_Labor_Rates!$D$6:$D$46,V331-5)*AA331,0)</f>
        <v>0</v>
      </c>
      <c r="AG331" s="178">
        <f>IF(V331&gt;0,P331*INDEX(Scope_Labor_Rates!$G$6:$G$46,V331-5),0)</f>
        <v>0</v>
      </c>
      <c r="AH331" s="181">
        <f>IF(V331&gt;0,AG331*INDEX(Scope_Labor_Rates!$F$6:$F$46,V331-5)*AA331,0)</f>
        <v>0</v>
      </c>
      <c r="AI331" s="178">
        <f>IF(V331&gt;0,P331*INDEX(Scope_Labor_Rates!$I$6:$I$46,V331-5),0)</f>
        <v>0</v>
      </c>
      <c r="AJ331" s="181">
        <f>IF(V331&gt;0,AI331*INDEX(Scope_Labor_Rates!$H$6:$H$46,V331-5)*AA331,0)</f>
        <v>0</v>
      </c>
      <c r="AK331" s="178">
        <f>IF(V331&gt;0,P331*INDEX(Scope_Labor_Rates!$K$6:$K$46,V331-5),0)</f>
        <v>0</v>
      </c>
      <c r="AL331" s="181">
        <f>IF(V331&gt;0,AK331*INDEX(Scope_Labor_Rates!$J$6:$J$46,V331-5)*AA331,0)</f>
        <v>0</v>
      </c>
      <c r="AM331" s="178">
        <f>IF(V331&gt;0,P331*INDEX(Scope_Labor_Rates!$M$6:$M$46,V331-5),0)</f>
        <v>0</v>
      </c>
      <c r="AN331" s="178">
        <f>IF(V331&gt;0,AM331*INDEX(Scope_Labor_Rates!$L$6:$L$46,V331-5)*AA331,0)</f>
        <v>0</v>
      </c>
      <c r="AO331" s="178">
        <f>IF(V331&gt;0,P331*INDEX(Scope_Labor_Rates!$O$6:$O$46,V331-5)*AA331,0)</f>
        <v>0</v>
      </c>
      <c r="AP331" s="181">
        <f>IF(V331&gt;0,P331*INDEX(Scope_Labor_Rates!$Q$6:$Q$46,V331-5)*AA331,0)</f>
        <v>0</v>
      </c>
      <c r="AQ331" s="178">
        <f t="shared" si="49"/>
        <v>0</v>
      </c>
      <c r="AR331" s="178">
        <f t="shared" si="50"/>
        <v>0</v>
      </c>
      <c r="AS331" s="178">
        <f t="shared" si="51"/>
        <v>0</v>
      </c>
      <c r="AT331" s="178">
        <f t="shared" si="52"/>
        <v>0</v>
      </c>
      <c r="AU331">
        <f t="shared" si="53"/>
        <v>0</v>
      </c>
    </row>
    <row r="332" spans="1:47">
      <c r="A332" t="str">
        <f>IF(All_Tasks!A332="","",All_Tasks!A332)</f>
        <v/>
      </c>
      <c r="B332" t="str">
        <f>IF(All_Tasks!B332="","",All_Tasks!B332)</f>
        <v/>
      </c>
      <c r="C332" t="str">
        <f>IF(All_Tasks!C332="","",All_Tasks!C332)</f>
        <v/>
      </c>
      <c r="D332" t="str">
        <f>IF(All_Tasks!D332="","",All_Tasks!D332)</f>
        <v/>
      </c>
      <c r="E332" t="str">
        <f>IF(All_Tasks!V332&lt;&gt;"",All_Tasks!V332,IF(All_Tasks!E332&lt;&gt;"",All_Tasks!E332,""))</f>
        <v/>
      </c>
      <c r="F332" t="str">
        <f>IF(All_Tasks!F332="","",All_Tasks!F332)</f>
        <v/>
      </c>
      <c r="G332" t="str">
        <f>IF(All_Tasks!G332="","",All_Tasks!G332)</f>
        <v/>
      </c>
      <c r="H332" s="231" t="str">
        <f>IF(All_Tasks!H332="","",All_Tasks!H332)</f>
        <v/>
      </c>
      <c r="I332" t="str">
        <f>IF(All_Tasks!I332="","",All_Tasks!I332)</f>
        <v/>
      </c>
      <c r="J332" t="str">
        <f>IF(All_Tasks!J332="","",All_Tasks!J332)</f>
        <v/>
      </c>
      <c r="K332" t="str">
        <f>IF(All_Tasks!K332="","",All_Tasks!K332)</f>
        <v/>
      </c>
      <c r="L332" s="231" t="str">
        <f>IF(All_Tasks!L332="","",All_Tasks!L332)</f>
        <v/>
      </c>
      <c r="M332" t="str">
        <f>IF(All_Tasks!M332="","",All_Tasks!M332)</f>
        <v/>
      </c>
      <c r="N332" t="str">
        <f>IF(All_Tasks!N332="","",All_Tasks!N332)</f>
        <v/>
      </c>
      <c r="O332" t="str">
        <f>IF(All_Tasks!O332="","",All_Tasks!O332)</f>
        <v/>
      </c>
      <c r="P332" s="181">
        <f>IF(All_Tasks!P332="",0,All_Tasks!P332)</f>
        <v>0</v>
      </c>
      <c r="Q332" s="181">
        <f>IF(All_Tasks!Q332="",0,All_Tasks!Q332)</f>
        <v>0</v>
      </c>
      <c r="R332" s="181">
        <f>IF(All_Tasks!R332="",0,All_Tasks!R332)</f>
        <v>0</v>
      </c>
      <c r="S332" s="181" t="str">
        <f>IF(All_Tasks!S332="","",All_Tasks!S332)</f>
        <v/>
      </c>
      <c r="T332" t="str">
        <f>IF(All_Tasks!T332="","",All_Tasks!T332)</f>
        <v/>
      </c>
      <c r="U332" t="str">
        <f>IF(All_Tasks!U332="","",All_Tasks!U332)</f>
        <v/>
      </c>
      <c r="V332">
        <f>IF(A332="",0,IFERROR(MATCH(A332,Scope_Labor_Rates!$A$6:$A$46,0)+5,0))</f>
        <v>0</v>
      </c>
      <c r="W332" s="178">
        <f>IF(V332&gt;0,INDEX(Scope_Labor_Rates!$C$6:$C$46,V332-5),0)</f>
        <v>0</v>
      </c>
      <c r="X332" s="178">
        <f>IF(V332&gt;0,INDEX(Scope_Labor_Rates!$C$6:$C$46,V332-5),0)</f>
        <v>0</v>
      </c>
      <c r="Y332" s="180">
        <f>IF(V332&gt;0,INDEX(Scope_Labor_Rates!$S$6:$S$46,V332-5),0)</f>
        <v>0</v>
      </c>
      <c r="Z332" s="180">
        <f>IF(V332&gt;0,INDEX(Scope_Labor_Rates!$R$6:$R$46,V332-5),1)</f>
        <v>1</v>
      </c>
      <c r="AA332" s="231">
        <f t="shared" si="45"/>
        <v>0</v>
      </c>
      <c r="AB332" t="str">
        <f t="shared" si="46"/>
        <v/>
      </c>
      <c r="AC332" s="178" t="str">
        <f t="shared" si="47"/>
        <v/>
      </c>
      <c r="AD332" s="181">
        <f t="shared" si="48"/>
        <v>0</v>
      </c>
      <c r="AE332" s="178">
        <f>IF(V332&gt;0,P332*INDEX(Scope_Labor_Rates!$E$6:$E$46,V332-5),0)</f>
        <v>0</v>
      </c>
      <c r="AF332" s="181">
        <f>IF(V332&gt;0,AE332*INDEX(Scope_Labor_Rates!$D$6:$D$46,V332-5)*AA332,0)</f>
        <v>0</v>
      </c>
      <c r="AG332" s="178">
        <f>IF(V332&gt;0,P332*INDEX(Scope_Labor_Rates!$G$6:$G$46,V332-5),0)</f>
        <v>0</v>
      </c>
      <c r="AH332" s="181">
        <f>IF(V332&gt;0,AG332*INDEX(Scope_Labor_Rates!$F$6:$F$46,V332-5)*AA332,0)</f>
        <v>0</v>
      </c>
      <c r="AI332" s="178">
        <f>IF(V332&gt;0,P332*INDEX(Scope_Labor_Rates!$I$6:$I$46,V332-5),0)</f>
        <v>0</v>
      </c>
      <c r="AJ332" s="181">
        <f>IF(V332&gt;0,AI332*INDEX(Scope_Labor_Rates!$H$6:$H$46,V332-5)*AA332,0)</f>
        <v>0</v>
      </c>
      <c r="AK332" s="178">
        <f>IF(V332&gt;0,P332*INDEX(Scope_Labor_Rates!$K$6:$K$46,V332-5),0)</f>
        <v>0</v>
      </c>
      <c r="AL332" s="181">
        <f>IF(V332&gt;0,AK332*INDEX(Scope_Labor_Rates!$J$6:$J$46,V332-5)*AA332,0)</f>
        <v>0</v>
      </c>
      <c r="AM332" s="178">
        <f>IF(V332&gt;0,P332*INDEX(Scope_Labor_Rates!$M$6:$M$46,V332-5),0)</f>
        <v>0</v>
      </c>
      <c r="AN332" s="178">
        <f>IF(V332&gt;0,AM332*INDEX(Scope_Labor_Rates!$L$6:$L$46,V332-5)*AA332,0)</f>
        <v>0</v>
      </c>
      <c r="AO332" s="178">
        <f>IF(V332&gt;0,P332*INDEX(Scope_Labor_Rates!$O$6:$O$46,V332-5)*AA332,0)</f>
        <v>0</v>
      </c>
      <c r="AP332" s="181">
        <f>IF(V332&gt;0,P332*INDEX(Scope_Labor_Rates!$Q$6:$Q$46,V332-5)*AA332,0)</f>
        <v>0</v>
      </c>
      <c r="AQ332" s="178">
        <f t="shared" si="49"/>
        <v>0</v>
      </c>
      <c r="AR332" s="178">
        <f t="shared" si="50"/>
        <v>0</v>
      </c>
      <c r="AS332" s="178">
        <f t="shared" si="51"/>
        <v>0</v>
      </c>
      <c r="AT332" s="178">
        <f t="shared" si="52"/>
        <v>0</v>
      </c>
      <c r="AU332">
        <f t="shared" si="53"/>
        <v>0</v>
      </c>
    </row>
    <row r="333" spans="1:47">
      <c r="A333" t="str">
        <f>IF(All_Tasks!A333="","",All_Tasks!A333)</f>
        <v/>
      </c>
      <c r="B333" t="str">
        <f>IF(All_Tasks!B333="","",All_Tasks!B333)</f>
        <v/>
      </c>
      <c r="C333" t="str">
        <f>IF(All_Tasks!C333="","",All_Tasks!C333)</f>
        <v/>
      </c>
      <c r="D333" t="str">
        <f>IF(All_Tasks!D333="","",All_Tasks!D333)</f>
        <v/>
      </c>
      <c r="E333" t="str">
        <f>IF(All_Tasks!V333&lt;&gt;"",All_Tasks!V333,IF(All_Tasks!E333&lt;&gt;"",All_Tasks!E333,""))</f>
        <v/>
      </c>
      <c r="F333" t="str">
        <f>IF(All_Tasks!F333="","",All_Tasks!F333)</f>
        <v/>
      </c>
      <c r="G333" t="str">
        <f>IF(All_Tasks!G333="","",All_Tasks!G333)</f>
        <v/>
      </c>
      <c r="H333" s="231" t="str">
        <f>IF(All_Tasks!H333="","",All_Tasks!H333)</f>
        <v/>
      </c>
      <c r="I333" t="str">
        <f>IF(All_Tasks!I333="","",All_Tasks!I333)</f>
        <v/>
      </c>
      <c r="J333" t="str">
        <f>IF(All_Tasks!J333="","",All_Tasks!J333)</f>
        <v/>
      </c>
      <c r="K333" t="str">
        <f>IF(All_Tasks!K333="","",All_Tasks!K333)</f>
        <v/>
      </c>
      <c r="L333" s="231" t="str">
        <f>IF(All_Tasks!L333="","",All_Tasks!L333)</f>
        <v/>
      </c>
      <c r="M333" t="str">
        <f>IF(All_Tasks!M333="","",All_Tasks!M333)</f>
        <v/>
      </c>
      <c r="N333" t="str">
        <f>IF(All_Tasks!N333="","",All_Tasks!N333)</f>
        <v/>
      </c>
      <c r="O333" t="str">
        <f>IF(All_Tasks!O333="","",All_Tasks!O333)</f>
        <v/>
      </c>
      <c r="P333" s="181">
        <f>IF(All_Tasks!P333="",0,All_Tasks!P333)</f>
        <v>0</v>
      </c>
      <c r="Q333" s="181">
        <f>IF(All_Tasks!Q333="",0,All_Tasks!Q333)</f>
        <v>0</v>
      </c>
      <c r="R333" s="181">
        <f>IF(All_Tasks!R333="",0,All_Tasks!R333)</f>
        <v>0</v>
      </c>
      <c r="S333" s="181" t="str">
        <f>IF(All_Tasks!S333="","",All_Tasks!S333)</f>
        <v/>
      </c>
      <c r="T333" t="str">
        <f>IF(All_Tasks!T333="","",All_Tasks!T333)</f>
        <v/>
      </c>
      <c r="U333" t="str">
        <f>IF(All_Tasks!U333="","",All_Tasks!U333)</f>
        <v/>
      </c>
      <c r="V333">
        <f>IF(A333="",0,IFERROR(MATCH(A333,Scope_Labor_Rates!$A$6:$A$46,0)+5,0))</f>
        <v>0</v>
      </c>
      <c r="W333" s="178">
        <f>IF(V333&gt;0,INDEX(Scope_Labor_Rates!$C$6:$C$46,V333-5),0)</f>
        <v>0</v>
      </c>
      <c r="X333" s="178">
        <f>IF(V333&gt;0,INDEX(Scope_Labor_Rates!$C$6:$C$46,V333-5),0)</f>
        <v>0</v>
      </c>
      <c r="Y333" s="180">
        <f>IF(V333&gt;0,INDEX(Scope_Labor_Rates!$S$6:$S$46,V333-5),0)</f>
        <v>0</v>
      </c>
      <c r="Z333" s="180">
        <f>IF(V333&gt;0,INDEX(Scope_Labor_Rates!$R$6:$R$46,V333-5),1)</f>
        <v>1</v>
      </c>
      <c r="AA333" s="231">
        <f t="shared" si="45"/>
        <v>0</v>
      </c>
      <c r="AB333" t="str">
        <f t="shared" si="46"/>
        <v/>
      </c>
      <c r="AC333" s="178" t="str">
        <f t="shared" si="47"/>
        <v/>
      </c>
      <c r="AD333" s="181">
        <f t="shared" si="48"/>
        <v>0</v>
      </c>
      <c r="AE333" s="178">
        <f>IF(V333&gt;0,P333*INDEX(Scope_Labor_Rates!$E$6:$E$46,V333-5),0)</f>
        <v>0</v>
      </c>
      <c r="AF333" s="181">
        <f>IF(V333&gt;0,AE333*INDEX(Scope_Labor_Rates!$D$6:$D$46,V333-5)*AA333,0)</f>
        <v>0</v>
      </c>
      <c r="AG333" s="178">
        <f>IF(V333&gt;0,P333*INDEX(Scope_Labor_Rates!$G$6:$G$46,V333-5),0)</f>
        <v>0</v>
      </c>
      <c r="AH333" s="181">
        <f>IF(V333&gt;0,AG333*INDEX(Scope_Labor_Rates!$F$6:$F$46,V333-5)*AA333,0)</f>
        <v>0</v>
      </c>
      <c r="AI333" s="178">
        <f>IF(V333&gt;0,P333*INDEX(Scope_Labor_Rates!$I$6:$I$46,V333-5),0)</f>
        <v>0</v>
      </c>
      <c r="AJ333" s="181">
        <f>IF(V333&gt;0,AI333*INDEX(Scope_Labor_Rates!$H$6:$H$46,V333-5)*AA333,0)</f>
        <v>0</v>
      </c>
      <c r="AK333" s="178">
        <f>IF(V333&gt;0,P333*INDEX(Scope_Labor_Rates!$K$6:$K$46,V333-5),0)</f>
        <v>0</v>
      </c>
      <c r="AL333" s="181">
        <f>IF(V333&gt;0,AK333*INDEX(Scope_Labor_Rates!$J$6:$J$46,V333-5)*AA333,0)</f>
        <v>0</v>
      </c>
      <c r="AM333" s="178">
        <f>IF(V333&gt;0,P333*INDEX(Scope_Labor_Rates!$M$6:$M$46,V333-5),0)</f>
        <v>0</v>
      </c>
      <c r="AN333" s="178">
        <f>IF(V333&gt;0,AM333*INDEX(Scope_Labor_Rates!$L$6:$L$46,V333-5)*AA333,0)</f>
        <v>0</v>
      </c>
      <c r="AO333" s="178">
        <f>IF(V333&gt;0,P333*INDEX(Scope_Labor_Rates!$O$6:$O$46,V333-5)*AA333,0)</f>
        <v>0</v>
      </c>
      <c r="AP333" s="181">
        <f>IF(V333&gt;0,P333*INDEX(Scope_Labor_Rates!$Q$6:$Q$46,V333-5)*AA333,0)</f>
        <v>0</v>
      </c>
      <c r="AQ333" s="178">
        <f t="shared" si="49"/>
        <v>0</v>
      </c>
      <c r="AR333" s="178">
        <f t="shared" si="50"/>
        <v>0</v>
      </c>
      <c r="AS333" s="178">
        <f t="shared" si="51"/>
        <v>0</v>
      </c>
      <c r="AT333" s="178">
        <f t="shared" si="52"/>
        <v>0</v>
      </c>
      <c r="AU333">
        <f t="shared" si="53"/>
        <v>0</v>
      </c>
    </row>
    <row r="334" spans="1:47">
      <c r="A334" t="str">
        <f>IF(All_Tasks!A334="","",All_Tasks!A334)</f>
        <v/>
      </c>
      <c r="B334" t="str">
        <f>IF(All_Tasks!B334="","",All_Tasks!B334)</f>
        <v/>
      </c>
      <c r="C334" t="str">
        <f>IF(All_Tasks!C334="","",All_Tasks!C334)</f>
        <v/>
      </c>
      <c r="D334" t="str">
        <f>IF(All_Tasks!D334="","",All_Tasks!D334)</f>
        <v/>
      </c>
      <c r="E334" t="str">
        <f>IF(All_Tasks!V334&lt;&gt;"",All_Tasks!V334,IF(All_Tasks!E334&lt;&gt;"",All_Tasks!E334,""))</f>
        <v/>
      </c>
      <c r="F334" t="str">
        <f>IF(All_Tasks!F334="","",All_Tasks!F334)</f>
        <v/>
      </c>
      <c r="G334" t="str">
        <f>IF(All_Tasks!G334="","",All_Tasks!G334)</f>
        <v/>
      </c>
      <c r="H334" s="231" t="str">
        <f>IF(All_Tasks!H334="","",All_Tasks!H334)</f>
        <v/>
      </c>
      <c r="I334" t="str">
        <f>IF(All_Tasks!I334="","",All_Tasks!I334)</f>
        <v/>
      </c>
      <c r="J334" t="str">
        <f>IF(All_Tasks!J334="","",All_Tasks!J334)</f>
        <v/>
      </c>
      <c r="K334" t="str">
        <f>IF(All_Tasks!K334="","",All_Tasks!K334)</f>
        <v/>
      </c>
      <c r="L334" s="231" t="str">
        <f>IF(All_Tasks!L334="","",All_Tasks!L334)</f>
        <v/>
      </c>
      <c r="M334" t="str">
        <f>IF(All_Tasks!M334="","",All_Tasks!M334)</f>
        <v/>
      </c>
      <c r="N334" t="str">
        <f>IF(All_Tasks!N334="","",All_Tasks!N334)</f>
        <v/>
      </c>
      <c r="O334" t="str">
        <f>IF(All_Tasks!O334="","",All_Tasks!O334)</f>
        <v/>
      </c>
      <c r="P334" s="181">
        <f>IF(All_Tasks!P334="",0,All_Tasks!P334)</f>
        <v>0</v>
      </c>
      <c r="Q334" s="181">
        <f>IF(All_Tasks!Q334="",0,All_Tasks!Q334)</f>
        <v>0</v>
      </c>
      <c r="R334" s="181">
        <f>IF(All_Tasks!R334="",0,All_Tasks!R334)</f>
        <v>0</v>
      </c>
      <c r="S334" s="181" t="str">
        <f>IF(All_Tasks!S334="","",All_Tasks!S334)</f>
        <v/>
      </c>
      <c r="T334" t="str">
        <f>IF(All_Tasks!T334="","",All_Tasks!T334)</f>
        <v/>
      </c>
      <c r="U334" t="str">
        <f>IF(All_Tasks!U334="","",All_Tasks!U334)</f>
        <v/>
      </c>
      <c r="V334">
        <f>IF(A334="",0,IFERROR(MATCH(A334,Scope_Labor_Rates!$A$6:$A$46,0)+5,0))</f>
        <v>0</v>
      </c>
      <c r="W334" s="178">
        <f>IF(V334&gt;0,INDEX(Scope_Labor_Rates!$C$6:$C$46,V334-5),0)</f>
        <v>0</v>
      </c>
      <c r="X334" s="178">
        <f>IF(V334&gt;0,INDEX(Scope_Labor_Rates!$C$6:$C$46,V334-5),0)</f>
        <v>0</v>
      </c>
      <c r="Y334" s="180">
        <f>IF(V334&gt;0,INDEX(Scope_Labor_Rates!$S$6:$S$46,V334-5),0)</f>
        <v>0</v>
      </c>
      <c r="Z334" s="180">
        <f>IF(V334&gt;0,INDEX(Scope_Labor_Rates!$R$6:$R$46,V334-5),1)</f>
        <v>1</v>
      </c>
      <c r="AA334" s="231">
        <f t="shared" si="45"/>
        <v>0</v>
      </c>
      <c r="AB334" t="str">
        <f t="shared" si="46"/>
        <v/>
      </c>
      <c r="AC334" s="178" t="str">
        <f t="shared" si="47"/>
        <v/>
      </c>
      <c r="AD334" s="181">
        <f t="shared" si="48"/>
        <v>0</v>
      </c>
      <c r="AE334" s="178">
        <f>IF(V334&gt;0,P334*INDEX(Scope_Labor_Rates!$E$6:$E$46,V334-5),0)</f>
        <v>0</v>
      </c>
      <c r="AF334" s="181">
        <f>IF(V334&gt;0,AE334*INDEX(Scope_Labor_Rates!$D$6:$D$46,V334-5)*AA334,0)</f>
        <v>0</v>
      </c>
      <c r="AG334" s="178">
        <f>IF(V334&gt;0,P334*INDEX(Scope_Labor_Rates!$G$6:$G$46,V334-5),0)</f>
        <v>0</v>
      </c>
      <c r="AH334" s="181">
        <f>IF(V334&gt;0,AG334*INDEX(Scope_Labor_Rates!$F$6:$F$46,V334-5)*AA334,0)</f>
        <v>0</v>
      </c>
      <c r="AI334" s="178">
        <f>IF(V334&gt;0,P334*INDEX(Scope_Labor_Rates!$I$6:$I$46,V334-5),0)</f>
        <v>0</v>
      </c>
      <c r="AJ334" s="181">
        <f>IF(V334&gt;0,AI334*INDEX(Scope_Labor_Rates!$H$6:$H$46,V334-5)*AA334,0)</f>
        <v>0</v>
      </c>
      <c r="AK334" s="178">
        <f>IF(V334&gt;0,P334*INDEX(Scope_Labor_Rates!$K$6:$K$46,V334-5),0)</f>
        <v>0</v>
      </c>
      <c r="AL334" s="181">
        <f>IF(V334&gt;0,AK334*INDEX(Scope_Labor_Rates!$J$6:$J$46,V334-5)*AA334,0)</f>
        <v>0</v>
      </c>
      <c r="AM334" s="178">
        <f>IF(V334&gt;0,P334*INDEX(Scope_Labor_Rates!$M$6:$M$46,V334-5),0)</f>
        <v>0</v>
      </c>
      <c r="AN334" s="178">
        <f>IF(V334&gt;0,AM334*INDEX(Scope_Labor_Rates!$L$6:$L$46,V334-5)*AA334,0)</f>
        <v>0</v>
      </c>
      <c r="AO334" s="178">
        <f>IF(V334&gt;0,P334*INDEX(Scope_Labor_Rates!$O$6:$O$46,V334-5)*AA334,0)</f>
        <v>0</v>
      </c>
      <c r="AP334" s="181">
        <f>IF(V334&gt;0,P334*INDEX(Scope_Labor_Rates!$Q$6:$Q$46,V334-5)*AA334,0)</f>
        <v>0</v>
      </c>
      <c r="AQ334" s="178">
        <f t="shared" si="49"/>
        <v>0</v>
      </c>
      <c r="AR334" s="178">
        <f t="shared" si="50"/>
        <v>0</v>
      </c>
      <c r="AS334" s="178">
        <f t="shared" si="51"/>
        <v>0</v>
      </c>
      <c r="AT334" s="178">
        <f t="shared" si="52"/>
        <v>0</v>
      </c>
      <c r="AU334">
        <f t="shared" si="53"/>
        <v>0</v>
      </c>
    </row>
    <row r="335" spans="1:47">
      <c r="A335" t="str">
        <f>IF(All_Tasks!A335="","",All_Tasks!A335)</f>
        <v/>
      </c>
      <c r="B335" t="str">
        <f>IF(All_Tasks!B335="","",All_Tasks!B335)</f>
        <v/>
      </c>
      <c r="C335" t="str">
        <f>IF(All_Tasks!C335="","",All_Tasks!C335)</f>
        <v/>
      </c>
      <c r="D335" t="str">
        <f>IF(All_Tasks!D335="","",All_Tasks!D335)</f>
        <v/>
      </c>
      <c r="E335" t="str">
        <f>IF(All_Tasks!V335&lt;&gt;"",All_Tasks!V335,IF(All_Tasks!E335&lt;&gt;"",All_Tasks!E335,""))</f>
        <v/>
      </c>
      <c r="F335" t="str">
        <f>IF(All_Tasks!F335="","",All_Tasks!F335)</f>
        <v/>
      </c>
      <c r="G335" t="str">
        <f>IF(All_Tasks!G335="","",All_Tasks!G335)</f>
        <v/>
      </c>
      <c r="H335" s="231" t="str">
        <f>IF(All_Tasks!H335="","",All_Tasks!H335)</f>
        <v/>
      </c>
      <c r="I335" t="str">
        <f>IF(All_Tasks!I335="","",All_Tasks!I335)</f>
        <v/>
      </c>
      <c r="J335" t="str">
        <f>IF(All_Tasks!J335="","",All_Tasks!J335)</f>
        <v/>
      </c>
      <c r="K335" t="str">
        <f>IF(All_Tasks!K335="","",All_Tasks!K335)</f>
        <v/>
      </c>
      <c r="L335" s="231" t="str">
        <f>IF(All_Tasks!L335="","",All_Tasks!L335)</f>
        <v/>
      </c>
      <c r="M335" t="str">
        <f>IF(All_Tasks!M335="","",All_Tasks!M335)</f>
        <v/>
      </c>
      <c r="N335" t="str">
        <f>IF(All_Tasks!N335="","",All_Tasks!N335)</f>
        <v/>
      </c>
      <c r="O335" t="str">
        <f>IF(All_Tasks!O335="","",All_Tasks!O335)</f>
        <v/>
      </c>
      <c r="P335" s="181">
        <f>IF(All_Tasks!P335="",0,All_Tasks!P335)</f>
        <v>0</v>
      </c>
      <c r="Q335" s="181">
        <f>IF(All_Tasks!Q335="",0,All_Tasks!Q335)</f>
        <v>0</v>
      </c>
      <c r="R335" s="181">
        <f>IF(All_Tasks!R335="",0,All_Tasks!R335)</f>
        <v>0</v>
      </c>
      <c r="S335" s="181" t="str">
        <f>IF(All_Tasks!S335="","",All_Tasks!S335)</f>
        <v/>
      </c>
      <c r="T335" t="str">
        <f>IF(All_Tasks!T335="","",All_Tasks!T335)</f>
        <v/>
      </c>
      <c r="U335" t="str">
        <f>IF(All_Tasks!U335="","",All_Tasks!U335)</f>
        <v/>
      </c>
      <c r="V335">
        <f>IF(A335="",0,IFERROR(MATCH(A335,Scope_Labor_Rates!$A$6:$A$46,0)+5,0))</f>
        <v>0</v>
      </c>
      <c r="W335" s="178">
        <f>IF(V335&gt;0,INDEX(Scope_Labor_Rates!$C$6:$C$46,V335-5),0)</f>
        <v>0</v>
      </c>
      <c r="X335" s="178">
        <f>IF(V335&gt;0,INDEX(Scope_Labor_Rates!$C$6:$C$46,V335-5),0)</f>
        <v>0</v>
      </c>
      <c r="Y335" s="180">
        <f>IF(V335&gt;0,INDEX(Scope_Labor_Rates!$S$6:$S$46,V335-5),0)</f>
        <v>0</v>
      </c>
      <c r="Z335" s="180">
        <f>IF(V335&gt;0,INDEX(Scope_Labor_Rates!$R$6:$R$46,V335-5),1)</f>
        <v>1</v>
      </c>
      <c r="AA335" s="231">
        <f t="shared" si="45"/>
        <v>0</v>
      </c>
      <c r="AB335" t="str">
        <f t="shared" si="46"/>
        <v/>
      </c>
      <c r="AC335" s="178" t="str">
        <f t="shared" si="47"/>
        <v/>
      </c>
      <c r="AD335" s="181">
        <f t="shared" si="48"/>
        <v>0</v>
      </c>
      <c r="AE335" s="178">
        <f>IF(V335&gt;0,P335*INDEX(Scope_Labor_Rates!$E$6:$E$46,V335-5),0)</f>
        <v>0</v>
      </c>
      <c r="AF335" s="181">
        <f>IF(V335&gt;0,AE335*INDEX(Scope_Labor_Rates!$D$6:$D$46,V335-5)*AA335,0)</f>
        <v>0</v>
      </c>
      <c r="AG335" s="178">
        <f>IF(V335&gt;0,P335*INDEX(Scope_Labor_Rates!$G$6:$G$46,V335-5),0)</f>
        <v>0</v>
      </c>
      <c r="AH335" s="181">
        <f>IF(V335&gt;0,AG335*INDEX(Scope_Labor_Rates!$F$6:$F$46,V335-5)*AA335,0)</f>
        <v>0</v>
      </c>
      <c r="AI335" s="178">
        <f>IF(V335&gt;0,P335*INDEX(Scope_Labor_Rates!$I$6:$I$46,V335-5),0)</f>
        <v>0</v>
      </c>
      <c r="AJ335" s="181">
        <f>IF(V335&gt;0,AI335*INDEX(Scope_Labor_Rates!$H$6:$H$46,V335-5)*AA335,0)</f>
        <v>0</v>
      </c>
      <c r="AK335" s="178">
        <f>IF(V335&gt;0,P335*INDEX(Scope_Labor_Rates!$K$6:$K$46,V335-5),0)</f>
        <v>0</v>
      </c>
      <c r="AL335" s="181">
        <f>IF(V335&gt;0,AK335*INDEX(Scope_Labor_Rates!$J$6:$J$46,V335-5)*AA335,0)</f>
        <v>0</v>
      </c>
      <c r="AM335" s="178">
        <f>IF(V335&gt;0,P335*INDEX(Scope_Labor_Rates!$M$6:$M$46,V335-5),0)</f>
        <v>0</v>
      </c>
      <c r="AN335" s="178">
        <f>IF(V335&gt;0,AM335*INDEX(Scope_Labor_Rates!$L$6:$L$46,V335-5)*AA335,0)</f>
        <v>0</v>
      </c>
      <c r="AO335" s="178">
        <f>IF(V335&gt;0,P335*INDEX(Scope_Labor_Rates!$O$6:$O$46,V335-5)*AA335,0)</f>
        <v>0</v>
      </c>
      <c r="AP335" s="181">
        <f>IF(V335&gt;0,P335*INDEX(Scope_Labor_Rates!$Q$6:$Q$46,V335-5)*AA335,0)</f>
        <v>0</v>
      </c>
      <c r="AQ335" s="178">
        <f t="shared" si="49"/>
        <v>0</v>
      </c>
      <c r="AR335" s="178">
        <f t="shared" si="50"/>
        <v>0</v>
      </c>
      <c r="AS335" s="178">
        <f t="shared" si="51"/>
        <v>0</v>
      </c>
      <c r="AT335" s="178">
        <f t="shared" si="52"/>
        <v>0</v>
      </c>
      <c r="AU335">
        <f t="shared" si="53"/>
        <v>0</v>
      </c>
    </row>
    <row r="336" spans="1:47">
      <c r="A336" t="str">
        <f>IF(All_Tasks!A336="","",All_Tasks!A336)</f>
        <v/>
      </c>
      <c r="B336" t="str">
        <f>IF(All_Tasks!B336="","",All_Tasks!B336)</f>
        <v/>
      </c>
      <c r="C336" t="str">
        <f>IF(All_Tasks!C336="","",All_Tasks!C336)</f>
        <v/>
      </c>
      <c r="D336" t="str">
        <f>IF(All_Tasks!D336="","",All_Tasks!D336)</f>
        <v/>
      </c>
      <c r="E336" t="str">
        <f>IF(All_Tasks!V336&lt;&gt;"",All_Tasks!V336,IF(All_Tasks!E336&lt;&gt;"",All_Tasks!E336,""))</f>
        <v/>
      </c>
      <c r="F336" t="str">
        <f>IF(All_Tasks!F336="","",All_Tasks!F336)</f>
        <v/>
      </c>
      <c r="G336" t="str">
        <f>IF(All_Tasks!G336="","",All_Tasks!G336)</f>
        <v/>
      </c>
      <c r="H336" s="231" t="str">
        <f>IF(All_Tasks!H336="","",All_Tasks!H336)</f>
        <v/>
      </c>
      <c r="I336" t="str">
        <f>IF(All_Tasks!I336="","",All_Tasks!I336)</f>
        <v/>
      </c>
      <c r="J336" t="str">
        <f>IF(All_Tasks!J336="","",All_Tasks!J336)</f>
        <v/>
      </c>
      <c r="K336" t="str">
        <f>IF(All_Tasks!K336="","",All_Tasks!K336)</f>
        <v/>
      </c>
      <c r="L336" s="231" t="str">
        <f>IF(All_Tasks!L336="","",All_Tasks!L336)</f>
        <v/>
      </c>
      <c r="M336" t="str">
        <f>IF(All_Tasks!M336="","",All_Tasks!M336)</f>
        <v/>
      </c>
      <c r="N336" t="str">
        <f>IF(All_Tasks!N336="","",All_Tasks!N336)</f>
        <v/>
      </c>
      <c r="O336" t="str">
        <f>IF(All_Tasks!O336="","",All_Tasks!O336)</f>
        <v/>
      </c>
      <c r="P336" s="181">
        <f>IF(All_Tasks!P336="",0,All_Tasks!P336)</f>
        <v>0</v>
      </c>
      <c r="Q336" s="181">
        <f>IF(All_Tasks!Q336="",0,All_Tasks!Q336)</f>
        <v>0</v>
      </c>
      <c r="R336" s="181">
        <f>IF(All_Tasks!R336="",0,All_Tasks!R336)</f>
        <v>0</v>
      </c>
      <c r="S336" s="181" t="str">
        <f>IF(All_Tasks!S336="","",All_Tasks!S336)</f>
        <v/>
      </c>
      <c r="T336" t="str">
        <f>IF(All_Tasks!T336="","",All_Tasks!T336)</f>
        <v/>
      </c>
      <c r="U336" t="str">
        <f>IF(All_Tasks!U336="","",All_Tasks!U336)</f>
        <v/>
      </c>
      <c r="V336">
        <f>IF(A336="",0,IFERROR(MATCH(A336,Scope_Labor_Rates!$A$6:$A$46,0)+5,0))</f>
        <v>0</v>
      </c>
      <c r="W336" s="178">
        <f>IF(V336&gt;0,INDEX(Scope_Labor_Rates!$C$6:$C$46,V336-5),0)</f>
        <v>0</v>
      </c>
      <c r="X336" s="178">
        <f>IF(V336&gt;0,INDEX(Scope_Labor_Rates!$C$6:$C$46,V336-5),0)</f>
        <v>0</v>
      </c>
      <c r="Y336" s="180">
        <f>IF(V336&gt;0,INDEX(Scope_Labor_Rates!$S$6:$S$46,V336-5),0)</f>
        <v>0</v>
      </c>
      <c r="Z336" s="180">
        <f>IF(V336&gt;0,INDEX(Scope_Labor_Rates!$R$6:$R$46,V336-5),1)</f>
        <v>1</v>
      </c>
      <c r="AA336" s="231">
        <f t="shared" si="45"/>
        <v>0</v>
      </c>
      <c r="AB336" t="str">
        <f t="shared" si="46"/>
        <v/>
      </c>
      <c r="AC336" s="178" t="str">
        <f t="shared" si="47"/>
        <v/>
      </c>
      <c r="AD336" s="181">
        <f t="shared" si="48"/>
        <v>0</v>
      </c>
      <c r="AE336" s="178">
        <f>IF(V336&gt;0,P336*INDEX(Scope_Labor_Rates!$E$6:$E$46,V336-5),0)</f>
        <v>0</v>
      </c>
      <c r="AF336" s="181">
        <f>IF(V336&gt;0,AE336*INDEX(Scope_Labor_Rates!$D$6:$D$46,V336-5)*AA336,0)</f>
        <v>0</v>
      </c>
      <c r="AG336" s="178">
        <f>IF(V336&gt;0,P336*INDEX(Scope_Labor_Rates!$G$6:$G$46,V336-5),0)</f>
        <v>0</v>
      </c>
      <c r="AH336" s="181">
        <f>IF(V336&gt;0,AG336*INDEX(Scope_Labor_Rates!$F$6:$F$46,V336-5)*AA336,0)</f>
        <v>0</v>
      </c>
      <c r="AI336" s="178">
        <f>IF(V336&gt;0,P336*INDEX(Scope_Labor_Rates!$I$6:$I$46,V336-5),0)</f>
        <v>0</v>
      </c>
      <c r="AJ336" s="181">
        <f>IF(V336&gt;0,AI336*INDEX(Scope_Labor_Rates!$H$6:$H$46,V336-5)*AA336,0)</f>
        <v>0</v>
      </c>
      <c r="AK336" s="178">
        <f>IF(V336&gt;0,P336*INDEX(Scope_Labor_Rates!$K$6:$K$46,V336-5),0)</f>
        <v>0</v>
      </c>
      <c r="AL336" s="181">
        <f>IF(V336&gt;0,AK336*INDEX(Scope_Labor_Rates!$J$6:$J$46,V336-5)*AA336,0)</f>
        <v>0</v>
      </c>
      <c r="AM336" s="178">
        <f>IF(V336&gt;0,P336*INDEX(Scope_Labor_Rates!$M$6:$M$46,V336-5),0)</f>
        <v>0</v>
      </c>
      <c r="AN336" s="178">
        <f>IF(V336&gt;0,AM336*INDEX(Scope_Labor_Rates!$L$6:$L$46,V336-5)*AA336,0)</f>
        <v>0</v>
      </c>
      <c r="AO336" s="178">
        <f>IF(V336&gt;0,P336*INDEX(Scope_Labor_Rates!$O$6:$O$46,V336-5)*AA336,0)</f>
        <v>0</v>
      </c>
      <c r="AP336" s="181">
        <f>IF(V336&gt;0,P336*INDEX(Scope_Labor_Rates!$Q$6:$Q$46,V336-5)*AA336,0)</f>
        <v>0</v>
      </c>
      <c r="AQ336" s="178">
        <f t="shared" si="49"/>
        <v>0</v>
      </c>
      <c r="AR336" s="178">
        <f t="shared" si="50"/>
        <v>0</v>
      </c>
      <c r="AS336" s="178">
        <f t="shared" si="51"/>
        <v>0</v>
      </c>
      <c r="AT336" s="178">
        <f t="shared" si="52"/>
        <v>0</v>
      </c>
      <c r="AU336">
        <f t="shared" si="53"/>
        <v>0</v>
      </c>
    </row>
    <row r="337" spans="1:47">
      <c r="A337" t="str">
        <f>IF(All_Tasks!A337="","",All_Tasks!A337)</f>
        <v/>
      </c>
      <c r="B337" t="str">
        <f>IF(All_Tasks!B337="","",All_Tasks!B337)</f>
        <v/>
      </c>
      <c r="C337" t="str">
        <f>IF(All_Tasks!C337="","",All_Tasks!C337)</f>
        <v/>
      </c>
      <c r="D337" t="str">
        <f>IF(All_Tasks!D337="","",All_Tasks!D337)</f>
        <v/>
      </c>
      <c r="E337" t="str">
        <f>IF(All_Tasks!V337&lt;&gt;"",All_Tasks!V337,IF(All_Tasks!E337&lt;&gt;"",All_Tasks!E337,""))</f>
        <v/>
      </c>
      <c r="F337" t="str">
        <f>IF(All_Tasks!F337="","",All_Tasks!F337)</f>
        <v/>
      </c>
      <c r="G337" t="str">
        <f>IF(All_Tasks!G337="","",All_Tasks!G337)</f>
        <v/>
      </c>
      <c r="H337" s="231" t="str">
        <f>IF(All_Tasks!H337="","",All_Tasks!H337)</f>
        <v/>
      </c>
      <c r="I337" t="str">
        <f>IF(All_Tasks!I337="","",All_Tasks!I337)</f>
        <v/>
      </c>
      <c r="J337" t="str">
        <f>IF(All_Tasks!J337="","",All_Tasks!J337)</f>
        <v/>
      </c>
      <c r="K337" t="str">
        <f>IF(All_Tasks!K337="","",All_Tasks!K337)</f>
        <v/>
      </c>
      <c r="L337" s="231" t="str">
        <f>IF(All_Tasks!L337="","",All_Tasks!L337)</f>
        <v/>
      </c>
      <c r="M337" t="str">
        <f>IF(All_Tasks!M337="","",All_Tasks!M337)</f>
        <v/>
      </c>
      <c r="N337" t="str">
        <f>IF(All_Tasks!N337="","",All_Tasks!N337)</f>
        <v/>
      </c>
      <c r="O337" t="str">
        <f>IF(All_Tasks!O337="","",All_Tasks!O337)</f>
        <v/>
      </c>
      <c r="P337" s="181">
        <f>IF(All_Tasks!P337="",0,All_Tasks!P337)</f>
        <v>0</v>
      </c>
      <c r="Q337" s="181">
        <f>IF(All_Tasks!Q337="",0,All_Tasks!Q337)</f>
        <v>0</v>
      </c>
      <c r="R337" s="181">
        <f>IF(All_Tasks!R337="",0,All_Tasks!R337)</f>
        <v>0</v>
      </c>
      <c r="S337" s="181" t="str">
        <f>IF(All_Tasks!S337="","",All_Tasks!S337)</f>
        <v/>
      </c>
      <c r="T337" t="str">
        <f>IF(All_Tasks!T337="","",All_Tasks!T337)</f>
        <v/>
      </c>
      <c r="U337" t="str">
        <f>IF(All_Tasks!U337="","",All_Tasks!U337)</f>
        <v/>
      </c>
      <c r="V337">
        <f>IF(A337="",0,IFERROR(MATCH(A337,Scope_Labor_Rates!$A$6:$A$46,0)+5,0))</f>
        <v>0</v>
      </c>
      <c r="W337" s="178">
        <f>IF(V337&gt;0,INDEX(Scope_Labor_Rates!$C$6:$C$46,V337-5),0)</f>
        <v>0</v>
      </c>
      <c r="X337" s="178">
        <f>IF(V337&gt;0,INDEX(Scope_Labor_Rates!$C$6:$C$46,V337-5),0)</f>
        <v>0</v>
      </c>
      <c r="Y337" s="180">
        <f>IF(V337&gt;0,INDEX(Scope_Labor_Rates!$S$6:$S$46,V337-5),0)</f>
        <v>0</v>
      </c>
      <c r="Z337" s="180">
        <f>IF(V337&gt;0,INDEX(Scope_Labor_Rates!$R$6:$R$46,V337-5),1)</f>
        <v>1</v>
      </c>
      <c r="AA337" s="231">
        <f t="shared" si="45"/>
        <v>0</v>
      </c>
      <c r="AB337" t="str">
        <f t="shared" si="46"/>
        <v/>
      </c>
      <c r="AC337" s="178" t="str">
        <f t="shared" si="47"/>
        <v/>
      </c>
      <c r="AD337" s="181">
        <f t="shared" si="48"/>
        <v>0</v>
      </c>
      <c r="AE337" s="178">
        <f>IF(V337&gt;0,P337*INDEX(Scope_Labor_Rates!$E$6:$E$46,V337-5),0)</f>
        <v>0</v>
      </c>
      <c r="AF337" s="181">
        <f>IF(V337&gt;0,AE337*INDEX(Scope_Labor_Rates!$D$6:$D$46,V337-5)*AA337,0)</f>
        <v>0</v>
      </c>
      <c r="AG337" s="178">
        <f>IF(V337&gt;0,P337*INDEX(Scope_Labor_Rates!$G$6:$G$46,V337-5),0)</f>
        <v>0</v>
      </c>
      <c r="AH337" s="181">
        <f>IF(V337&gt;0,AG337*INDEX(Scope_Labor_Rates!$F$6:$F$46,V337-5)*AA337,0)</f>
        <v>0</v>
      </c>
      <c r="AI337" s="178">
        <f>IF(V337&gt;0,P337*INDEX(Scope_Labor_Rates!$I$6:$I$46,V337-5),0)</f>
        <v>0</v>
      </c>
      <c r="AJ337" s="181">
        <f>IF(V337&gt;0,AI337*INDEX(Scope_Labor_Rates!$H$6:$H$46,V337-5)*AA337,0)</f>
        <v>0</v>
      </c>
      <c r="AK337" s="178">
        <f>IF(V337&gt;0,P337*INDEX(Scope_Labor_Rates!$K$6:$K$46,V337-5),0)</f>
        <v>0</v>
      </c>
      <c r="AL337" s="181">
        <f>IF(V337&gt;0,AK337*INDEX(Scope_Labor_Rates!$J$6:$J$46,V337-5)*AA337,0)</f>
        <v>0</v>
      </c>
      <c r="AM337" s="178">
        <f>IF(V337&gt;0,P337*INDEX(Scope_Labor_Rates!$M$6:$M$46,V337-5),0)</f>
        <v>0</v>
      </c>
      <c r="AN337" s="178">
        <f>IF(V337&gt;0,AM337*INDEX(Scope_Labor_Rates!$L$6:$L$46,V337-5)*AA337,0)</f>
        <v>0</v>
      </c>
      <c r="AO337" s="178">
        <f>IF(V337&gt;0,P337*INDEX(Scope_Labor_Rates!$O$6:$O$46,V337-5)*AA337,0)</f>
        <v>0</v>
      </c>
      <c r="AP337" s="181">
        <f>IF(V337&gt;0,P337*INDEX(Scope_Labor_Rates!$Q$6:$Q$46,V337-5)*AA337,0)</f>
        <v>0</v>
      </c>
      <c r="AQ337" s="178">
        <f t="shared" si="49"/>
        <v>0</v>
      </c>
      <c r="AR337" s="178">
        <f t="shared" si="50"/>
        <v>0</v>
      </c>
      <c r="AS337" s="178">
        <f t="shared" si="51"/>
        <v>0</v>
      </c>
      <c r="AT337" s="178">
        <f t="shared" si="52"/>
        <v>0</v>
      </c>
      <c r="AU337">
        <f t="shared" si="53"/>
        <v>0</v>
      </c>
    </row>
    <row r="338" spans="1:47">
      <c r="A338" t="str">
        <f>IF(All_Tasks!A338="","",All_Tasks!A338)</f>
        <v/>
      </c>
      <c r="B338" t="str">
        <f>IF(All_Tasks!B338="","",All_Tasks!B338)</f>
        <v/>
      </c>
      <c r="C338" t="str">
        <f>IF(All_Tasks!C338="","",All_Tasks!C338)</f>
        <v/>
      </c>
      <c r="D338" t="str">
        <f>IF(All_Tasks!D338="","",All_Tasks!D338)</f>
        <v/>
      </c>
      <c r="E338" t="str">
        <f>IF(All_Tasks!V338&lt;&gt;"",All_Tasks!V338,IF(All_Tasks!E338&lt;&gt;"",All_Tasks!E338,""))</f>
        <v/>
      </c>
      <c r="F338" t="str">
        <f>IF(All_Tasks!F338="","",All_Tasks!F338)</f>
        <v/>
      </c>
      <c r="G338" t="str">
        <f>IF(All_Tasks!G338="","",All_Tasks!G338)</f>
        <v/>
      </c>
      <c r="H338" s="231" t="str">
        <f>IF(All_Tasks!H338="","",All_Tasks!H338)</f>
        <v/>
      </c>
      <c r="I338" t="str">
        <f>IF(All_Tasks!I338="","",All_Tasks!I338)</f>
        <v/>
      </c>
      <c r="J338" t="str">
        <f>IF(All_Tasks!J338="","",All_Tasks!J338)</f>
        <v/>
      </c>
      <c r="K338" t="str">
        <f>IF(All_Tasks!K338="","",All_Tasks!K338)</f>
        <v/>
      </c>
      <c r="L338" s="231" t="str">
        <f>IF(All_Tasks!L338="","",All_Tasks!L338)</f>
        <v/>
      </c>
      <c r="M338" t="str">
        <f>IF(All_Tasks!M338="","",All_Tasks!M338)</f>
        <v/>
      </c>
      <c r="N338" t="str">
        <f>IF(All_Tasks!N338="","",All_Tasks!N338)</f>
        <v/>
      </c>
      <c r="O338" t="str">
        <f>IF(All_Tasks!O338="","",All_Tasks!O338)</f>
        <v/>
      </c>
      <c r="P338" s="181">
        <f>IF(All_Tasks!P338="",0,All_Tasks!P338)</f>
        <v>0</v>
      </c>
      <c r="Q338" s="181">
        <f>IF(All_Tasks!Q338="",0,All_Tasks!Q338)</f>
        <v>0</v>
      </c>
      <c r="R338" s="181">
        <f>IF(All_Tasks!R338="",0,All_Tasks!R338)</f>
        <v>0</v>
      </c>
      <c r="S338" s="181" t="str">
        <f>IF(All_Tasks!S338="","",All_Tasks!S338)</f>
        <v/>
      </c>
      <c r="T338" t="str">
        <f>IF(All_Tasks!T338="","",All_Tasks!T338)</f>
        <v/>
      </c>
      <c r="U338" t="str">
        <f>IF(All_Tasks!U338="","",All_Tasks!U338)</f>
        <v/>
      </c>
      <c r="V338">
        <f>IF(A338="",0,IFERROR(MATCH(A338,Scope_Labor_Rates!$A$6:$A$46,0)+5,0))</f>
        <v>0</v>
      </c>
      <c r="W338" s="178">
        <f>IF(V338&gt;0,INDEX(Scope_Labor_Rates!$C$6:$C$46,V338-5),0)</f>
        <v>0</v>
      </c>
      <c r="X338" s="178">
        <f>IF(V338&gt;0,INDEX(Scope_Labor_Rates!$C$6:$C$46,V338-5),0)</f>
        <v>0</v>
      </c>
      <c r="Y338" s="180">
        <f>IF(V338&gt;0,INDEX(Scope_Labor_Rates!$S$6:$S$46,V338-5),0)</f>
        <v>0</v>
      </c>
      <c r="Z338" s="180">
        <f>IF(V338&gt;0,INDEX(Scope_Labor_Rates!$R$6:$R$46,V338-5),1)</f>
        <v>1</v>
      </c>
      <c r="AA338" s="231">
        <f t="shared" si="45"/>
        <v>0</v>
      </c>
      <c r="AB338" t="str">
        <f t="shared" si="46"/>
        <v/>
      </c>
      <c r="AC338" s="178" t="str">
        <f t="shared" si="47"/>
        <v/>
      </c>
      <c r="AD338" s="181">
        <f t="shared" si="48"/>
        <v>0</v>
      </c>
      <c r="AE338" s="178">
        <f>IF(V338&gt;0,P338*INDEX(Scope_Labor_Rates!$E$6:$E$46,V338-5),0)</f>
        <v>0</v>
      </c>
      <c r="AF338" s="181">
        <f>IF(V338&gt;0,AE338*INDEX(Scope_Labor_Rates!$D$6:$D$46,V338-5)*AA338,0)</f>
        <v>0</v>
      </c>
      <c r="AG338" s="178">
        <f>IF(V338&gt;0,P338*INDEX(Scope_Labor_Rates!$G$6:$G$46,V338-5),0)</f>
        <v>0</v>
      </c>
      <c r="AH338" s="181">
        <f>IF(V338&gt;0,AG338*INDEX(Scope_Labor_Rates!$F$6:$F$46,V338-5)*AA338,0)</f>
        <v>0</v>
      </c>
      <c r="AI338" s="178">
        <f>IF(V338&gt;0,P338*INDEX(Scope_Labor_Rates!$I$6:$I$46,V338-5),0)</f>
        <v>0</v>
      </c>
      <c r="AJ338" s="181">
        <f>IF(V338&gt;0,AI338*INDEX(Scope_Labor_Rates!$H$6:$H$46,V338-5)*AA338,0)</f>
        <v>0</v>
      </c>
      <c r="AK338" s="178">
        <f>IF(V338&gt;0,P338*INDEX(Scope_Labor_Rates!$K$6:$K$46,V338-5),0)</f>
        <v>0</v>
      </c>
      <c r="AL338" s="181">
        <f>IF(V338&gt;0,AK338*INDEX(Scope_Labor_Rates!$J$6:$J$46,V338-5)*AA338,0)</f>
        <v>0</v>
      </c>
      <c r="AM338" s="178">
        <f>IF(V338&gt;0,P338*INDEX(Scope_Labor_Rates!$M$6:$M$46,V338-5),0)</f>
        <v>0</v>
      </c>
      <c r="AN338" s="178">
        <f>IF(V338&gt;0,AM338*INDEX(Scope_Labor_Rates!$L$6:$L$46,V338-5)*AA338,0)</f>
        <v>0</v>
      </c>
      <c r="AO338" s="178">
        <f>IF(V338&gt;0,P338*INDEX(Scope_Labor_Rates!$O$6:$O$46,V338-5)*AA338,0)</f>
        <v>0</v>
      </c>
      <c r="AP338" s="181">
        <f>IF(V338&gt;0,P338*INDEX(Scope_Labor_Rates!$Q$6:$Q$46,V338-5)*AA338,0)</f>
        <v>0</v>
      </c>
      <c r="AQ338" s="178">
        <f t="shared" si="49"/>
        <v>0</v>
      </c>
      <c r="AR338" s="178">
        <f t="shared" si="50"/>
        <v>0</v>
      </c>
      <c r="AS338" s="178">
        <f t="shared" si="51"/>
        <v>0</v>
      </c>
      <c r="AT338" s="178">
        <f t="shared" si="52"/>
        <v>0</v>
      </c>
      <c r="AU338">
        <f t="shared" si="53"/>
        <v>0</v>
      </c>
    </row>
    <row r="339" spans="1:47">
      <c r="A339" t="str">
        <f>IF(All_Tasks!A339="","",All_Tasks!A339)</f>
        <v/>
      </c>
      <c r="B339" t="str">
        <f>IF(All_Tasks!B339="","",All_Tasks!B339)</f>
        <v/>
      </c>
      <c r="C339" t="str">
        <f>IF(All_Tasks!C339="","",All_Tasks!C339)</f>
        <v/>
      </c>
      <c r="D339" t="str">
        <f>IF(All_Tasks!D339="","",All_Tasks!D339)</f>
        <v/>
      </c>
      <c r="E339" t="str">
        <f>IF(All_Tasks!V339&lt;&gt;"",All_Tasks!V339,IF(All_Tasks!E339&lt;&gt;"",All_Tasks!E339,""))</f>
        <v/>
      </c>
      <c r="F339" t="str">
        <f>IF(All_Tasks!F339="","",All_Tasks!F339)</f>
        <v/>
      </c>
      <c r="G339" t="str">
        <f>IF(All_Tasks!G339="","",All_Tasks!G339)</f>
        <v/>
      </c>
      <c r="H339" s="231" t="str">
        <f>IF(All_Tasks!H339="","",All_Tasks!H339)</f>
        <v/>
      </c>
      <c r="I339" t="str">
        <f>IF(All_Tasks!I339="","",All_Tasks!I339)</f>
        <v/>
      </c>
      <c r="J339" t="str">
        <f>IF(All_Tasks!J339="","",All_Tasks!J339)</f>
        <v/>
      </c>
      <c r="K339" t="str">
        <f>IF(All_Tasks!K339="","",All_Tasks!K339)</f>
        <v/>
      </c>
      <c r="L339" s="231" t="str">
        <f>IF(All_Tasks!L339="","",All_Tasks!L339)</f>
        <v/>
      </c>
      <c r="M339" t="str">
        <f>IF(All_Tasks!M339="","",All_Tasks!M339)</f>
        <v/>
      </c>
      <c r="N339" t="str">
        <f>IF(All_Tasks!N339="","",All_Tasks!N339)</f>
        <v/>
      </c>
      <c r="O339" t="str">
        <f>IF(All_Tasks!O339="","",All_Tasks!O339)</f>
        <v/>
      </c>
      <c r="P339" s="181">
        <f>IF(All_Tasks!P339="",0,All_Tasks!P339)</f>
        <v>0</v>
      </c>
      <c r="Q339" s="181">
        <f>IF(All_Tasks!Q339="",0,All_Tasks!Q339)</f>
        <v>0</v>
      </c>
      <c r="R339" s="181">
        <f>IF(All_Tasks!R339="",0,All_Tasks!R339)</f>
        <v>0</v>
      </c>
      <c r="S339" s="181" t="str">
        <f>IF(All_Tasks!S339="","",All_Tasks!S339)</f>
        <v/>
      </c>
      <c r="T339" t="str">
        <f>IF(All_Tasks!T339="","",All_Tasks!T339)</f>
        <v/>
      </c>
      <c r="U339" t="str">
        <f>IF(All_Tasks!U339="","",All_Tasks!U339)</f>
        <v/>
      </c>
      <c r="V339">
        <f>IF(A339="",0,IFERROR(MATCH(A339,Scope_Labor_Rates!$A$6:$A$46,0)+5,0))</f>
        <v>0</v>
      </c>
      <c r="W339" s="178">
        <f>IF(V339&gt;0,INDEX(Scope_Labor_Rates!$C$6:$C$46,V339-5),0)</f>
        <v>0</v>
      </c>
      <c r="X339" s="178">
        <f>IF(V339&gt;0,INDEX(Scope_Labor_Rates!$C$6:$C$46,V339-5),0)</f>
        <v>0</v>
      </c>
      <c r="Y339" s="180">
        <f>IF(V339&gt;0,INDEX(Scope_Labor_Rates!$S$6:$S$46,V339-5),0)</f>
        <v>0</v>
      </c>
      <c r="Z339" s="180">
        <f>IF(V339&gt;0,INDEX(Scope_Labor_Rates!$R$6:$R$46,V339-5),1)</f>
        <v>1</v>
      </c>
      <c r="AA339" s="231">
        <f t="shared" si="45"/>
        <v>0</v>
      </c>
      <c r="AB339" t="str">
        <f t="shared" si="46"/>
        <v/>
      </c>
      <c r="AC339" s="178" t="str">
        <f t="shared" si="47"/>
        <v/>
      </c>
      <c r="AD339" s="181">
        <f t="shared" si="48"/>
        <v>0</v>
      </c>
      <c r="AE339" s="178">
        <f>IF(V339&gt;0,P339*INDEX(Scope_Labor_Rates!$E$6:$E$46,V339-5),0)</f>
        <v>0</v>
      </c>
      <c r="AF339" s="181">
        <f>IF(V339&gt;0,AE339*INDEX(Scope_Labor_Rates!$D$6:$D$46,V339-5)*AA339,0)</f>
        <v>0</v>
      </c>
      <c r="AG339" s="178">
        <f>IF(V339&gt;0,P339*INDEX(Scope_Labor_Rates!$G$6:$G$46,V339-5),0)</f>
        <v>0</v>
      </c>
      <c r="AH339" s="181">
        <f>IF(V339&gt;0,AG339*INDEX(Scope_Labor_Rates!$F$6:$F$46,V339-5)*AA339,0)</f>
        <v>0</v>
      </c>
      <c r="AI339" s="178">
        <f>IF(V339&gt;0,P339*INDEX(Scope_Labor_Rates!$I$6:$I$46,V339-5),0)</f>
        <v>0</v>
      </c>
      <c r="AJ339" s="181">
        <f>IF(V339&gt;0,AI339*INDEX(Scope_Labor_Rates!$H$6:$H$46,V339-5)*AA339,0)</f>
        <v>0</v>
      </c>
      <c r="AK339" s="178">
        <f>IF(V339&gt;0,P339*INDEX(Scope_Labor_Rates!$K$6:$K$46,V339-5),0)</f>
        <v>0</v>
      </c>
      <c r="AL339" s="181">
        <f>IF(V339&gt;0,AK339*INDEX(Scope_Labor_Rates!$J$6:$J$46,V339-5)*AA339,0)</f>
        <v>0</v>
      </c>
      <c r="AM339" s="178">
        <f>IF(V339&gt;0,P339*INDEX(Scope_Labor_Rates!$M$6:$M$46,V339-5),0)</f>
        <v>0</v>
      </c>
      <c r="AN339" s="178">
        <f>IF(V339&gt;0,AM339*INDEX(Scope_Labor_Rates!$L$6:$L$46,V339-5)*AA339,0)</f>
        <v>0</v>
      </c>
      <c r="AO339" s="178">
        <f>IF(V339&gt;0,P339*INDEX(Scope_Labor_Rates!$O$6:$O$46,V339-5)*AA339,0)</f>
        <v>0</v>
      </c>
      <c r="AP339" s="181">
        <f>IF(V339&gt;0,P339*INDEX(Scope_Labor_Rates!$Q$6:$Q$46,V339-5)*AA339,0)</f>
        <v>0</v>
      </c>
      <c r="AQ339" s="178">
        <f t="shared" si="49"/>
        <v>0</v>
      </c>
      <c r="AR339" s="178">
        <f t="shared" si="50"/>
        <v>0</v>
      </c>
      <c r="AS339" s="178">
        <f t="shared" si="51"/>
        <v>0</v>
      </c>
      <c r="AT339" s="178">
        <f t="shared" si="52"/>
        <v>0</v>
      </c>
      <c r="AU339">
        <f t="shared" si="53"/>
        <v>0</v>
      </c>
    </row>
    <row r="340" spans="1:47">
      <c r="A340" t="str">
        <f>IF(All_Tasks!A340="","",All_Tasks!A340)</f>
        <v/>
      </c>
      <c r="B340" t="str">
        <f>IF(All_Tasks!B340="","",All_Tasks!B340)</f>
        <v/>
      </c>
      <c r="C340" t="str">
        <f>IF(All_Tasks!C340="","",All_Tasks!C340)</f>
        <v/>
      </c>
      <c r="D340" t="str">
        <f>IF(All_Tasks!D340="","",All_Tasks!D340)</f>
        <v/>
      </c>
      <c r="E340" t="str">
        <f>IF(All_Tasks!V340&lt;&gt;"",All_Tasks!V340,IF(All_Tasks!E340&lt;&gt;"",All_Tasks!E340,""))</f>
        <v/>
      </c>
      <c r="F340" t="str">
        <f>IF(All_Tasks!F340="","",All_Tasks!F340)</f>
        <v/>
      </c>
      <c r="G340" t="str">
        <f>IF(All_Tasks!G340="","",All_Tasks!G340)</f>
        <v/>
      </c>
      <c r="H340" s="231" t="str">
        <f>IF(All_Tasks!H340="","",All_Tasks!H340)</f>
        <v/>
      </c>
      <c r="I340" t="str">
        <f>IF(All_Tasks!I340="","",All_Tasks!I340)</f>
        <v/>
      </c>
      <c r="J340" t="str">
        <f>IF(All_Tasks!J340="","",All_Tasks!J340)</f>
        <v/>
      </c>
      <c r="K340" t="str">
        <f>IF(All_Tasks!K340="","",All_Tasks!K340)</f>
        <v/>
      </c>
      <c r="L340" s="231" t="str">
        <f>IF(All_Tasks!L340="","",All_Tasks!L340)</f>
        <v/>
      </c>
      <c r="M340" t="str">
        <f>IF(All_Tasks!M340="","",All_Tasks!M340)</f>
        <v/>
      </c>
      <c r="N340" t="str">
        <f>IF(All_Tasks!N340="","",All_Tasks!N340)</f>
        <v/>
      </c>
      <c r="O340" t="str">
        <f>IF(All_Tasks!O340="","",All_Tasks!O340)</f>
        <v/>
      </c>
      <c r="P340" s="181">
        <f>IF(All_Tasks!P340="",0,All_Tasks!P340)</f>
        <v>0</v>
      </c>
      <c r="Q340" s="181">
        <f>IF(All_Tasks!Q340="",0,All_Tasks!Q340)</f>
        <v>0</v>
      </c>
      <c r="R340" s="181">
        <f>IF(All_Tasks!R340="",0,All_Tasks!R340)</f>
        <v>0</v>
      </c>
      <c r="S340" s="181" t="str">
        <f>IF(All_Tasks!S340="","",All_Tasks!S340)</f>
        <v/>
      </c>
      <c r="T340" t="str">
        <f>IF(All_Tasks!T340="","",All_Tasks!T340)</f>
        <v/>
      </c>
      <c r="U340" t="str">
        <f>IF(All_Tasks!U340="","",All_Tasks!U340)</f>
        <v/>
      </c>
      <c r="V340">
        <f>IF(A340="",0,IFERROR(MATCH(A340,Scope_Labor_Rates!$A$6:$A$46,0)+5,0))</f>
        <v>0</v>
      </c>
      <c r="W340" s="178">
        <f>IF(V340&gt;0,INDEX(Scope_Labor_Rates!$C$6:$C$46,V340-5),0)</f>
        <v>0</v>
      </c>
      <c r="X340" s="178">
        <f>IF(V340&gt;0,INDEX(Scope_Labor_Rates!$C$6:$C$46,V340-5),0)</f>
        <v>0</v>
      </c>
      <c r="Y340" s="180">
        <f>IF(V340&gt;0,INDEX(Scope_Labor_Rates!$S$6:$S$46,V340-5),0)</f>
        <v>0</v>
      </c>
      <c r="Z340" s="180">
        <f>IF(V340&gt;0,INDEX(Scope_Labor_Rates!$R$6:$R$46,V340-5),1)</f>
        <v>1</v>
      </c>
      <c r="AA340" s="231">
        <f t="shared" si="45"/>
        <v>0</v>
      </c>
      <c r="AB340" t="str">
        <f t="shared" si="46"/>
        <v/>
      </c>
      <c r="AC340" s="178" t="str">
        <f t="shared" si="47"/>
        <v/>
      </c>
      <c r="AD340" s="181">
        <f t="shared" si="48"/>
        <v>0</v>
      </c>
      <c r="AE340" s="178">
        <f>IF(V340&gt;0,P340*INDEX(Scope_Labor_Rates!$E$6:$E$46,V340-5),0)</f>
        <v>0</v>
      </c>
      <c r="AF340" s="181">
        <f>IF(V340&gt;0,AE340*INDEX(Scope_Labor_Rates!$D$6:$D$46,V340-5)*AA340,0)</f>
        <v>0</v>
      </c>
      <c r="AG340" s="178">
        <f>IF(V340&gt;0,P340*INDEX(Scope_Labor_Rates!$G$6:$G$46,V340-5),0)</f>
        <v>0</v>
      </c>
      <c r="AH340" s="181">
        <f>IF(V340&gt;0,AG340*INDEX(Scope_Labor_Rates!$F$6:$F$46,V340-5)*AA340,0)</f>
        <v>0</v>
      </c>
      <c r="AI340" s="178">
        <f>IF(V340&gt;0,P340*INDEX(Scope_Labor_Rates!$I$6:$I$46,V340-5),0)</f>
        <v>0</v>
      </c>
      <c r="AJ340" s="181">
        <f>IF(V340&gt;0,AI340*INDEX(Scope_Labor_Rates!$H$6:$H$46,V340-5)*AA340,0)</f>
        <v>0</v>
      </c>
      <c r="AK340" s="178">
        <f>IF(V340&gt;0,P340*INDEX(Scope_Labor_Rates!$K$6:$K$46,V340-5),0)</f>
        <v>0</v>
      </c>
      <c r="AL340" s="181">
        <f>IF(V340&gt;0,AK340*INDEX(Scope_Labor_Rates!$J$6:$J$46,V340-5)*AA340,0)</f>
        <v>0</v>
      </c>
      <c r="AM340" s="178">
        <f>IF(V340&gt;0,P340*INDEX(Scope_Labor_Rates!$M$6:$M$46,V340-5),0)</f>
        <v>0</v>
      </c>
      <c r="AN340" s="178">
        <f>IF(V340&gt;0,AM340*INDEX(Scope_Labor_Rates!$L$6:$L$46,V340-5)*AA340,0)</f>
        <v>0</v>
      </c>
      <c r="AO340" s="178">
        <f>IF(V340&gt;0,P340*INDEX(Scope_Labor_Rates!$O$6:$O$46,V340-5)*AA340,0)</f>
        <v>0</v>
      </c>
      <c r="AP340" s="181">
        <f>IF(V340&gt;0,P340*INDEX(Scope_Labor_Rates!$Q$6:$Q$46,V340-5)*AA340,0)</f>
        <v>0</v>
      </c>
      <c r="AQ340" s="178">
        <f t="shared" si="49"/>
        <v>0</v>
      </c>
      <c r="AR340" s="178">
        <f t="shared" si="50"/>
        <v>0</v>
      </c>
      <c r="AS340" s="178">
        <f t="shared" si="51"/>
        <v>0</v>
      </c>
      <c r="AT340" s="178">
        <f t="shared" si="52"/>
        <v>0</v>
      </c>
      <c r="AU340">
        <f t="shared" si="53"/>
        <v>0</v>
      </c>
    </row>
    <row r="341" spans="1:47">
      <c r="A341" t="str">
        <f>IF(All_Tasks!A341="","",All_Tasks!A341)</f>
        <v/>
      </c>
      <c r="B341" t="str">
        <f>IF(All_Tasks!B341="","",All_Tasks!B341)</f>
        <v/>
      </c>
      <c r="C341" t="str">
        <f>IF(All_Tasks!C341="","",All_Tasks!C341)</f>
        <v/>
      </c>
      <c r="D341" t="str">
        <f>IF(All_Tasks!D341="","",All_Tasks!D341)</f>
        <v/>
      </c>
      <c r="E341" t="str">
        <f>IF(All_Tasks!V341&lt;&gt;"",All_Tasks!V341,IF(All_Tasks!E341&lt;&gt;"",All_Tasks!E341,""))</f>
        <v/>
      </c>
      <c r="F341" t="str">
        <f>IF(All_Tasks!F341="","",All_Tasks!F341)</f>
        <v/>
      </c>
      <c r="G341" t="str">
        <f>IF(All_Tasks!G341="","",All_Tasks!G341)</f>
        <v/>
      </c>
      <c r="H341" s="231" t="str">
        <f>IF(All_Tasks!H341="","",All_Tasks!H341)</f>
        <v/>
      </c>
      <c r="I341" t="str">
        <f>IF(All_Tasks!I341="","",All_Tasks!I341)</f>
        <v/>
      </c>
      <c r="J341" t="str">
        <f>IF(All_Tasks!J341="","",All_Tasks!J341)</f>
        <v/>
      </c>
      <c r="K341" t="str">
        <f>IF(All_Tasks!K341="","",All_Tasks!K341)</f>
        <v/>
      </c>
      <c r="L341" s="231" t="str">
        <f>IF(All_Tasks!L341="","",All_Tasks!L341)</f>
        <v/>
      </c>
      <c r="M341" t="str">
        <f>IF(All_Tasks!M341="","",All_Tasks!M341)</f>
        <v/>
      </c>
      <c r="N341" t="str">
        <f>IF(All_Tasks!N341="","",All_Tasks!N341)</f>
        <v/>
      </c>
      <c r="O341" t="str">
        <f>IF(All_Tasks!O341="","",All_Tasks!O341)</f>
        <v/>
      </c>
      <c r="P341" s="181">
        <f>IF(All_Tasks!P341="",0,All_Tasks!P341)</f>
        <v>0</v>
      </c>
      <c r="Q341" s="181">
        <f>IF(All_Tasks!Q341="",0,All_Tasks!Q341)</f>
        <v>0</v>
      </c>
      <c r="R341" s="181">
        <f>IF(All_Tasks!R341="",0,All_Tasks!R341)</f>
        <v>0</v>
      </c>
      <c r="S341" s="181" t="str">
        <f>IF(All_Tasks!S341="","",All_Tasks!S341)</f>
        <v/>
      </c>
      <c r="T341" t="str">
        <f>IF(All_Tasks!T341="","",All_Tasks!T341)</f>
        <v/>
      </c>
      <c r="U341" t="str">
        <f>IF(All_Tasks!U341="","",All_Tasks!U341)</f>
        <v/>
      </c>
      <c r="V341">
        <f>IF(A341="",0,IFERROR(MATCH(A341,Scope_Labor_Rates!$A$6:$A$46,0)+5,0))</f>
        <v>0</v>
      </c>
      <c r="W341" s="178">
        <f>IF(V341&gt;0,INDEX(Scope_Labor_Rates!$C$6:$C$46,V341-5),0)</f>
        <v>0</v>
      </c>
      <c r="X341" s="178">
        <f>IF(V341&gt;0,INDEX(Scope_Labor_Rates!$C$6:$C$46,V341-5),0)</f>
        <v>0</v>
      </c>
      <c r="Y341" s="180">
        <f>IF(V341&gt;0,INDEX(Scope_Labor_Rates!$S$6:$S$46,V341-5),0)</f>
        <v>0</v>
      </c>
      <c r="Z341" s="180">
        <f>IF(V341&gt;0,INDEX(Scope_Labor_Rates!$R$6:$R$46,V341-5),1)</f>
        <v>1</v>
      </c>
      <c r="AA341" s="231">
        <f t="shared" si="45"/>
        <v>0</v>
      </c>
      <c r="AB341" t="str">
        <f t="shared" si="46"/>
        <v/>
      </c>
      <c r="AC341" s="178" t="str">
        <f t="shared" si="47"/>
        <v/>
      </c>
      <c r="AD341" s="181">
        <f t="shared" si="48"/>
        <v>0</v>
      </c>
      <c r="AE341" s="178">
        <f>IF(V341&gt;0,P341*INDEX(Scope_Labor_Rates!$E$6:$E$46,V341-5),0)</f>
        <v>0</v>
      </c>
      <c r="AF341" s="181">
        <f>IF(V341&gt;0,AE341*INDEX(Scope_Labor_Rates!$D$6:$D$46,V341-5)*AA341,0)</f>
        <v>0</v>
      </c>
      <c r="AG341" s="178">
        <f>IF(V341&gt;0,P341*INDEX(Scope_Labor_Rates!$G$6:$G$46,V341-5),0)</f>
        <v>0</v>
      </c>
      <c r="AH341" s="181">
        <f>IF(V341&gt;0,AG341*INDEX(Scope_Labor_Rates!$F$6:$F$46,V341-5)*AA341,0)</f>
        <v>0</v>
      </c>
      <c r="AI341" s="178">
        <f>IF(V341&gt;0,P341*INDEX(Scope_Labor_Rates!$I$6:$I$46,V341-5),0)</f>
        <v>0</v>
      </c>
      <c r="AJ341" s="181">
        <f>IF(V341&gt;0,AI341*INDEX(Scope_Labor_Rates!$H$6:$H$46,V341-5)*AA341,0)</f>
        <v>0</v>
      </c>
      <c r="AK341" s="178">
        <f>IF(V341&gt;0,P341*INDEX(Scope_Labor_Rates!$K$6:$K$46,V341-5),0)</f>
        <v>0</v>
      </c>
      <c r="AL341" s="181">
        <f>IF(V341&gt;0,AK341*INDEX(Scope_Labor_Rates!$J$6:$J$46,V341-5)*AA341,0)</f>
        <v>0</v>
      </c>
      <c r="AM341" s="178">
        <f>IF(V341&gt;0,P341*INDEX(Scope_Labor_Rates!$M$6:$M$46,V341-5),0)</f>
        <v>0</v>
      </c>
      <c r="AN341" s="178">
        <f>IF(V341&gt;0,AM341*INDEX(Scope_Labor_Rates!$L$6:$L$46,V341-5)*AA341,0)</f>
        <v>0</v>
      </c>
      <c r="AO341" s="178">
        <f>IF(V341&gt;0,P341*INDEX(Scope_Labor_Rates!$O$6:$O$46,V341-5)*AA341,0)</f>
        <v>0</v>
      </c>
      <c r="AP341" s="181">
        <f>IF(V341&gt;0,P341*INDEX(Scope_Labor_Rates!$Q$6:$Q$46,V341-5)*AA341,0)</f>
        <v>0</v>
      </c>
      <c r="AQ341" s="178">
        <f t="shared" si="49"/>
        <v>0</v>
      </c>
      <c r="AR341" s="178">
        <f t="shared" si="50"/>
        <v>0</v>
      </c>
      <c r="AS341" s="178">
        <f t="shared" si="51"/>
        <v>0</v>
      </c>
      <c r="AT341" s="178">
        <f t="shared" si="52"/>
        <v>0</v>
      </c>
      <c r="AU341">
        <f t="shared" si="53"/>
        <v>0</v>
      </c>
    </row>
    <row r="342" spans="1:47">
      <c r="A342" t="str">
        <f>IF(All_Tasks!A342="","",All_Tasks!A342)</f>
        <v/>
      </c>
      <c r="B342" t="str">
        <f>IF(All_Tasks!B342="","",All_Tasks!B342)</f>
        <v/>
      </c>
      <c r="C342" t="str">
        <f>IF(All_Tasks!C342="","",All_Tasks!C342)</f>
        <v/>
      </c>
      <c r="D342" t="str">
        <f>IF(All_Tasks!D342="","",All_Tasks!D342)</f>
        <v/>
      </c>
      <c r="E342" t="str">
        <f>IF(All_Tasks!V342&lt;&gt;"",All_Tasks!V342,IF(All_Tasks!E342&lt;&gt;"",All_Tasks!E342,""))</f>
        <v/>
      </c>
      <c r="F342" t="str">
        <f>IF(All_Tasks!F342="","",All_Tasks!F342)</f>
        <v/>
      </c>
      <c r="G342" t="str">
        <f>IF(All_Tasks!G342="","",All_Tasks!G342)</f>
        <v/>
      </c>
      <c r="H342" s="231" t="str">
        <f>IF(All_Tasks!H342="","",All_Tasks!H342)</f>
        <v/>
      </c>
      <c r="I342" t="str">
        <f>IF(All_Tasks!I342="","",All_Tasks!I342)</f>
        <v/>
      </c>
      <c r="J342" t="str">
        <f>IF(All_Tasks!J342="","",All_Tasks!J342)</f>
        <v/>
      </c>
      <c r="K342" t="str">
        <f>IF(All_Tasks!K342="","",All_Tasks!K342)</f>
        <v/>
      </c>
      <c r="L342" s="231" t="str">
        <f>IF(All_Tasks!L342="","",All_Tasks!L342)</f>
        <v/>
      </c>
      <c r="M342" t="str">
        <f>IF(All_Tasks!M342="","",All_Tasks!M342)</f>
        <v/>
      </c>
      <c r="N342" t="str">
        <f>IF(All_Tasks!N342="","",All_Tasks!N342)</f>
        <v/>
      </c>
      <c r="O342" t="str">
        <f>IF(All_Tasks!O342="","",All_Tasks!O342)</f>
        <v/>
      </c>
      <c r="P342" s="181">
        <f>IF(All_Tasks!P342="",0,All_Tasks!P342)</f>
        <v>0</v>
      </c>
      <c r="Q342" s="181">
        <f>IF(All_Tasks!Q342="",0,All_Tasks!Q342)</f>
        <v>0</v>
      </c>
      <c r="R342" s="181">
        <f>IF(All_Tasks!R342="",0,All_Tasks!R342)</f>
        <v>0</v>
      </c>
      <c r="S342" s="181" t="str">
        <f>IF(All_Tasks!S342="","",All_Tasks!S342)</f>
        <v/>
      </c>
      <c r="T342" t="str">
        <f>IF(All_Tasks!T342="","",All_Tasks!T342)</f>
        <v/>
      </c>
      <c r="U342" t="str">
        <f>IF(All_Tasks!U342="","",All_Tasks!U342)</f>
        <v/>
      </c>
      <c r="V342">
        <f>IF(A342="",0,IFERROR(MATCH(A342,Scope_Labor_Rates!$A$6:$A$46,0)+5,0))</f>
        <v>0</v>
      </c>
      <c r="W342" s="178">
        <f>IF(V342&gt;0,INDEX(Scope_Labor_Rates!$C$6:$C$46,V342-5),0)</f>
        <v>0</v>
      </c>
      <c r="X342" s="178">
        <f>IF(V342&gt;0,INDEX(Scope_Labor_Rates!$C$6:$C$46,V342-5),0)</f>
        <v>0</v>
      </c>
      <c r="Y342" s="180">
        <f>IF(V342&gt;0,INDEX(Scope_Labor_Rates!$S$6:$S$46,V342-5),0)</f>
        <v>0</v>
      </c>
      <c r="Z342" s="180">
        <f>IF(V342&gt;0,INDEX(Scope_Labor_Rates!$R$6:$R$46,V342-5),1)</f>
        <v>1</v>
      </c>
      <c r="AA342" s="231">
        <f t="shared" si="45"/>
        <v>0</v>
      </c>
      <c r="AB342" t="str">
        <f t="shared" si="46"/>
        <v/>
      </c>
      <c r="AC342" s="178" t="str">
        <f t="shared" si="47"/>
        <v/>
      </c>
      <c r="AD342" s="181">
        <f t="shared" si="48"/>
        <v>0</v>
      </c>
      <c r="AE342" s="178">
        <f>IF(V342&gt;0,P342*INDEX(Scope_Labor_Rates!$E$6:$E$46,V342-5),0)</f>
        <v>0</v>
      </c>
      <c r="AF342" s="181">
        <f>IF(V342&gt;0,AE342*INDEX(Scope_Labor_Rates!$D$6:$D$46,V342-5)*AA342,0)</f>
        <v>0</v>
      </c>
      <c r="AG342" s="178">
        <f>IF(V342&gt;0,P342*INDEX(Scope_Labor_Rates!$G$6:$G$46,V342-5),0)</f>
        <v>0</v>
      </c>
      <c r="AH342" s="181">
        <f>IF(V342&gt;0,AG342*INDEX(Scope_Labor_Rates!$F$6:$F$46,V342-5)*AA342,0)</f>
        <v>0</v>
      </c>
      <c r="AI342" s="178">
        <f>IF(V342&gt;0,P342*INDEX(Scope_Labor_Rates!$I$6:$I$46,V342-5),0)</f>
        <v>0</v>
      </c>
      <c r="AJ342" s="181">
        <f>IF(V342&gt;0,AI342*INDEX(Scope_Labor_Rates!$H$6:$H$46,V342-5)*AA342,0)</f>
        <v>0</v>
      </c>
      <c r="AK342" s="178">
        <f>IF(V342&gt;0,P342*INDEX(Scope_Labor_Rates!$K$6:$K$46,V342-5),0)</f>
        <v>0</v>
      </c>
      <c r="AL342" s="181">
        <f>IF(V342&gt;0,AK342*INDEX(Scope_Labor_Rates!$J$6:$J$46,V342-5)*AA342,0)</f>
        <v>0</v>
      </c>
      <c r="AM342" s="178">
        <f>IF(V342&gt;0,P342*INDEX(Scope_Labor_Rates!$M$6:$M$46,V342-5),0)</f>
        <v>0</v>
      </c>
      <c r="AN342" s="178">
        <f>IF(V342&gt;0,AM342*INDEX(Scope_Labor_Rates!$L$6:$L$46,V342-5)*AA342,0)</f>
        <v>0</v>
      </c>
      <c r="AO342" s="178">
        <f>IF(V342&gt;0,P342*INDEX(Scope_Labor_Rates!$O$6:$O$46,V342-5)*AA342,0)</f>
        <v>0</v>
      </c>
      <c r="AP342" s="181">
        <f>IF(V342&gt;0,P342*INDEX(Scope_Labor_Rates!$Q$6:$Q$46,V342-5)*AA342,0)</f>
        <v>0</v>
      </c>
      <c r="AQ342" s="178">
        <f t="shared" si="49"/>
        <v>0</v>
      </c>
      <c r="AR342" s="178">
        <f t="shared" si="50"/>
        <v>0</v>
      </c>
      <c r="AS342" s="178">
        <f t="shared" si="51"/>
        <v>0</v>
      </c>
      <c r="AT342" s="178">
        <f t="shared" si="52"/>
        <v>0</v>
      </c>
      <c r="AU342">
        <f t="shared" si="53"/>
        <v>0</v>
      </c>
    </row>
    <row r="343" spans="1:47">
      <c r="A343" t="str">
        <f>IF(All_Tasks!A343="","",All_Tasks!A343)</f>
        <v/>
      </c>
      <c r="B343" t="str">
        <f>IF(All_Tasks!B343="","",All_Tasks!B343)</f>
        <v/>
      </c>
      <c r="C343" t="str">
        <f>IF(All_Tasks!C343="","",All_Tasks!C343)</f>
        <v/>
      </c>
      <c r="D343" t="str">
        <f>IF(All_Tasks!D343="","",All_Tasks!D343)</f>
        <v/>
      </c>
      <c r="E343" t="str">
        <f>IF(All_Tasks!V343&lt;&gt;"",All_Tasks!V343,IF(All_Tasks!E343&lt;&gt;"",All_Tasks!E343,""))</f>
        <v/>
      </c>
      <c r="F343" t="str">
        <f>IF(All_Tasks!F343="","",All_Tasks!F343)</f>
        <v/>
      </c>
      <c r="G343" t="str">
        <f>IF(All_Tasks!G343="","",All_Tasks!G343)</f>
        <v/>
      </c>
      <c r="H343" s="231" t="str">
        <f>IF(All_Tasks!H343="","",All_Tasks!H343)</f>
        <v/>
      </c>
      <c r="I343" t="str">
        <f>IF(All_Tasks!I343="","",All_Tasks!I343)</f>
        <v/>
      </c>
      <c r="J343" t="str">
        <f>IF(All_Tasks!J343="","",All_Tasks!J343)</f>
        <v/>
      </c>
      <c r="K343" t="str">
        <f>IF(All_Tasks!K343="","",All_Tasks!K343)</f>
        <v/>
      </c>
      <c r="L343" s="231" t="str">
        <f>IF(All_Tasks!L343="","",All_Tasks!L343)</f>
        <v/>
      </c>
      <c r="M343" t="str">
        <f>IF(All_Tasks!M343="","",All_Tasks!M343)</f>
        <v/>
      </c>
      <c r="N343" t="str">
        <f>IF(All_Tasks!N343="","",All_Tasks!N343)</f>
        <v/>
      </c>
      <c r="O343" t="str">
        <f>IF(All_Tasks!O343="","",All_Tasks!O343)</f>
        <v/>
      </c>
      <c r="P343" s="181">
        <f>IF(All_Tasks!P343="",0,All_Tasks!P343)</f>
        <v>0</v>
      </c>
      <c r="Q343" s="181">
        <f>IF(All_Tasks!Q343="",0,All_Tasks!Q343)</f>
        <v>0</v>
      </c>
      <c r="R343" s="181">
        <f>IF(All_Tasks!R343="",0,All_Tasks!R343)</f>
        <v>0</v>
      </c>
      <c r="S343" s="181" t="str">
        <f>IF(All_Tasks!S343="","",All_Tasks!S343)</f>
        <v/>
      </c>
      <c r="T343" t="str">
        <f>IF(All_Tasks!T343="","",All_Tasks!T343)</f>
        <v/>
      </c>
      <c r="U343" t="str">
        <f>IF(All_Tasks!U343="","",All_Tasks!U343)</f>
        <v/>
      </c>
      <c r="V343">
        <f>IF(A343="",0,IFERROR(MATCH(A343,Scope_Labor_Rates!$A$6:$A$46,0)+5,0))</f>
        <v>0</v>
      </c>
      <c r="W343" s="178">
        <f>IF(V343&gt;0,INDEX(Scope_Labor_Rates!$C$6:$C$46,V343-5),0)</f>
        <v>0</v>
      </c>
      <c r="X343" s="178">
        <f>IF(V343&gt;0,INDEX(Scope_Labor_Rates!$C$6:$C$46,V343-5),0)</f>
        <v>0</v>
      </c>
      <c r="Y343" s="180">
        <f>IF(V343&gt;0,INDEX(Scope_Labor_Rates!$S$6:$S$46,V343-5),0)</f>
        <v>0</v>
      </c>
      <c r="Z343" s="180">
        <f>IF(V343&gt;0,INDEX(Scope_Labor_Rates!$R$6:$R$46,V343-5),1)</f>
        <v>1</v>
      </c>
      <c r="AA343" s="231">
        <f t="shared" si="45"/>
        <v>0</v>
      </c>
      <c r="AB343" t="str">
        <f t="shared" si="46"/>
        <v/>
      </c>
      <c r="AC343" s="178" t="str">
        <f t="shared" si="47"/>
        <v/>
      </c>
      <c r="AD343" s="181">
        <f t="shared" si="48"/>
        <v>0</v>
      </c>
      <c r="AE343" s="178">
        <f>IF(V343&gt;0,P343*INDEX(Scope_Labor_Rates!$E$6:$E$46,V343-5),0)</f>
        <v>0</v>
      </c>
      <c r="AF343" s="181">
        <f>IF(V343&gt;0,AE343*INDEX(Scope_Labor_Rates!$D$6:$D$46,V343-5)*AA343,0)</f>
        <v>0</v>
      </c>
      <c r="AG343" s="178">
        <f>IF(V343&gt;0,P343*INDEX(Scope_Labor_Rates!$G$6:$G$46,V343-5),0)</f>
        <v>0</v>
      </c>
      <c r="AH343" s="181">
        <f>IF(V343&gt;0,AG343*INDEX(Scope_Labor_Rates!$F$6:$F$46,V343-5)*AA343,0)</f>
        <v>0</v>
      </c>
      <c r="AI343" s="178">
        <f>IF(V343&gt;0,P343*INDEX(Scope_Labor_Rates!$I$6:$I$46,V343-5),0)</f>
        <v>0</v>
      </c>
      <c r="AJ343" s="181">
        <f>IF(V343&gt;0,AI343*INDEX(Scope_Labor_Rates!$H$6:$H$46,V343-5)*AA343,0)</f>
        <v>0</v>
      </c>
      <c r="AK343" s="178">
        <f>IF(V343&gt;0,P343*INDEX(Scope_Labor_Rates!$K$6:$K$46,V343-5),0)</f>
        <v>0</v>
      </c>
      <c r="AL343" s="181">
        <f>IF(V343&gt;0,AK343*INDEX(Scope_Labor_Rates!$J$6:$J$46,V343-5)*AA343,0)</f>
        <v>0</v>
      </c>
      <c r="AM343" s="178">
        <f>IF(V343&gt;0,P343*INDEX(Scope_Labor_Rates!$M$6:$M$46,V343-5),0)</f>
        <v>0</v>
      </c>
      <c r="AN343" s="178">
        <f>IF(V343&gt;0,AM343*INDEX(Scope_Labor_Rates!$L$6:$L$46,V343-5)*AA343,0)</f>
        <v>0</v>
      </c>
      <c r="AO343" s="178">
        <f>IF(V343&gt;0,P343*INDEX(Scope_Labor_Rates!$O$6:$O$46,V343-5)*AA343,0)</f>
        <v>0</v>
      </c>
      <c r="AP343" s="181">
        <f>IF(V343&gt;0,P343*INDEX(Scope_Labor_Rates!$Q$6:$Q$46,V343-5)*AA343,0)</f>
        <v>0</v>
      </c>
      <c r="AQ343" s="178">
        <f t="shared" si="49"/>
        <v>0</v>
      </c>
      <c r="AR343" s="178">
        <f t="shared" si="50"/>
        <v>0</v>
      </c>
      <c r="AS343" s="178">
        <f t="shared" si="51"/>
        <v>0</v>
      </c>
      <c r="AT343" s="178">
        <f t="shared" si="52"/>
        <v>0</v>
      </c>
      <c r="AU343">
        <f t="shared" si="53"/>
        <v>0</v>
      </c>
    </row>
    <row r="344" spans="1:47">
      <c r="A344" t="str">
        <f>IF(All_Tasks!A344="","",All_Tasks!A344)</f>
        <v/>
      </c>
      <c r="B344" t="str">
        <f>IF(All_Tasks!B344="","",All_Tasks!B344)</f>
        <v/>
      </c>
      <c r="C344" t="str">
        <f>IF(All_Tasks!C344="","",All_Tasks!C344)</f>
        <v/>
      </c>
      <c r="D344" t="str">
        <f>IF(All_Tasks!D344="","",All_Tasks!D344)</f>
        <v/>
      </c>
      <c r="E344" t="str">
        <f>IF(All_Tasks!V344&lt;&gt;"",All_Tasks!V344,IF(All_Tasks!E344&lt;&gt;"",All_Tasks!E344,""))</f>
        <v/>
      </c>
      <c r="F344" t="str">
        <f>IF(All_Tasks!F344="","",All_Tasks!F344)</f>
        <v/>
      </c>
      <c r="G344" t="str">
        <f>IF(All_Tasks!G344="","",All_Tasks!G344)</f>
        <v/>
      </c>
      <c r="H344" s="231" t="str">
        <f>IF(All_Tasks!H344="","",All_Tasks!H344)</f>
        <v/>
      </c>
      <c r="I344" t="str">
        <f>IF(All_Tasks!I344="","",All_Tasks!I344)</f>
        <v/>
      </c>
      <c r="J344" t="str">
        <f>IF(All_Tasks!J344="","",All_Tasks!J344)</f>
        <v/>
      </c>
      <c r="K344" t="str">
        <f>IF(All_Tasks!K344="","",All_Tasks!K344)</f>
        <v/>
      </c>
      <c r="L344" s="231" t="str">
        <f>IF(All_Tasks!L344="","",All_Tasks!L344)</f>
        <v/>
      </c>
      <c r="M344" t="str">
        <f>IF(All_Tasks!M344="","",All_Tasks!M344)</f>
        <v/>
      </c>
      <c r="N344" t="str">
        <f>IF(All_Tasks!N344="","",All_Tasks!N344)</f>
        <v/>
      </c>
      <c r="O344" t="str">
        <f>IF(All_Tasks!O344="","",All_Tasks!O344)</f>
        <v/>
      </c>
      <c r="P344" s="181">
        <f>IF(All_Tasks!P344="",0,All_Tasks!P344)</f>
        <v>0</v>
      </c>
      <c r="Q344" s="181">
        <f>IF(All_Tasks!Q344="",0,All_Tasks!Q344)</f>
        <v>0</v>
      </c>
      <c r="R344" s="181">
        <f>IF(All_Tasks!R344="",0,All_Tasks!R344)</f>
        <v>0</v>
      </c>
      <c r="S344" s="181" t="str">
        <f>IF(All_Tasks!S344="","",All_Tasks!S344)</f>
        <v/>
      </c>
      <c r="T344" t="str">
        <f>IF(All_Tasks!T344="","",All_Tasks!T344)</f>
        <v/>
      </c>
      <c r="U344" t="str">
        <f>IF(All_Tasks!U344="","",All_Tasks!U344)</f>
        <v/>
      </c>
      <c r="V344">
        <f>IF(A344="",0,IFERROR(MATCH(A344,Scope_Labor_Rates!$A$6:$A$46,0)+5,0))</f>
        <v>0</v>
      </c>
      <c r="W344" s="178">
        <f>IF(V344&gt;0,INDEX(Scope_Labor_Rates!$C$6:$C$46,V344-5),0)</f>
        <v>0</v>
      </c>
      <c r="X344" s="178">
        <f>IF(V344&gt;0,INDEX(Scope_Labor_Rates!$C$6:$C$46,V344-5),0)</f>
        <v>0</v>
      </c>
      <c r="Y344" s="180">
        <f>IF(V344&gt;0,INDEX(Scope_Labor_Rates!$S$6:$S$46,V344-5),0)</f>
        <v>0</v>
      </c>
      <c r="Z344" s="180">
        <f>IF(V344&gt;0,INDEX(Scope_Labor_Rates!$R$6:$R$46,V344-5),1)</f>
        <v>1</v>
      </c>
      <c r="AA344" s="231">
        <f t="shared" si="45"/>
        <v>0</v>
      </c>
      <c r="AB344" t="str">
        <f t="shared" si="46"/>
        <v/>
      </c>
      <c r="AC344" s="178" t="str">
        <f t="shared" si="47"/>
        <v/>
      </c>
      <c r="AD344" s="181">
        <f t="shared" si="48"/>
        <v>0</v>
      </c>
      <c r="AE344" s="178">
        <f>IF(V344&gt;0,P344*INDEX(Scope_Labor_Rates!$E$6:$E$46,V344-5),0)</f>
        <v>0</v>
      </c>
      <c r="AF344" s="181">
        <f>IF(V344&gt;0,AE344*INDEX(Scope_Labor_Rates!$D$6:$D$46,V344-5)*AA344,0)</f>
        <v>0</v>
      </c>
      <c r="AG344" s="178">
        <f>IF(V344&gt;0,P344*INDEX(Scope_Labor_Rates!$G$6:$G$46,V344-5),0)</f>
        <v>0</v>
      </c>
      <c r="AH344" s="181">
        <f>IF(V344&gt;0,AG344*INDEX(Scope_Labor_Rates!$F$6:$F$46,V344-5)*AA344,0)</f>
        <v>0</v>
      </c>
      <c r="AI344" s="178">
        <f>IF(V344&gt;0,P344*INDEX(Scope_Labor_Rates!$I$6:$I$46,V344-5),0)</f>
        <v>0</v>
      </c>
      <c r="AJ344" s="181">
        <f>IF(V344&gt;0,AI344*INDEX(Scope_Labor_Rates!$H$6:$H$46,V344-5)*AA344,0)</f>
        <v>0</v>
      </c>
      <c r="AK344" s="178">
        <f>IF(V344&gt;0,P344*INDEX(Scope_Labor_Rates!$K$6:$K$46,V344-5),0)</f>
        <v>0</v>
      </c>
      <c r="AL344" s="181">
        <f>IF(V344&gt;0,AK344*INDEX(Scope_Labor_Rates!$J$6:$J$46,V344-5)*AA344,0)</f>
        <v>0</v>
      </c>
      <c r="AM344" s="178">
        <f>IF(V344&gt;0,P344*INDEX(Scope_Labor_Rates!$M$6:$M$46,V344-5),0)</f>
        <v>0</v>
      </c>
      <c r="AN344" s="178">
        <f>IF(V344&gt;0,AM344*INDEX(Scope_Labor_Rates!$L$6:$L$46,V344-5)*AA344,0)</f>
        <v>0</v>
      </c>
      <c r="AO344" s="178">
        <f>IF(V344&gt;0,P344*INDEX(Scope_Labor_Rates!$O$6:$O$46,V344-5)*AA344,0)</f>
        <v>0</v>
      </c>
      <c r="AP344" s="181">
        <f>IF(V344&gt;0,P344*INDEX(Scope_Labor_Rates!$Q$6:$Q$46,V344-5)*AA344,0)</f>
        <v>0</v>
      </c>
      <c r="AQ344" s="178">
        <f t="shared" si="49"/>
        <v>0</v>
      </c>
      <c r="AR344" s="178">
        <f t="shared" si="50"/>
        <v>0</v>
      </c>
      <c r="AS344" s="178">
        <f t="shared" si="51"/>
        <v>0</v>
      </c>
      <c r="AT344" s="178">
        <f t="shared" si="52"/>
        <v>0</v>
      </c>
      <c r="AU344">
        <f t="shared" si="53"/>
        <v>0</v>
      </c>
    </row>
    <row r="345" spans="1:47">
      <c r="A345" t="str">
        <f>IF(All_Tasks!A345="","",All_Tasks!A345)</f>
        <v/>
      </c>
      <c r="B345" t="str">
        <f>IF(All_Tasks!B345="","",All_Tasks!B345)</f>
        <v/>
      </c>
      <c r="C345" t="str">
        <f>IF(All_Tasks!C345="","",All_Tasks!C345)</f>
        <v/>
      </c>
      <c r="D345" t="str">
        <f>IF(All_Tasks!D345="","",All_Tasks!D345)</f>
        <v/>
      </c>
      <c r="E345" t="str">
        <f>IF(All_Tasks!V345&lt;&gt;"",All_Tasks!V345,IF(All_Tasks!E345&lt;&gt;"",All_Tasks!E345,""))</f>
        <v/>
      </c>
      <c r="F345" t="str">
        <f>IF(All_Tasks!F345="","",All_Tasks!F345)</f>
        <v/>
      </c>
      <c r="G345" t="str">
        <f>IF(All_Tasks!G345="","",All_Tasks!G345)</f>
        <v/>
      </c>
      <c r="H345" s="231" t="str">
        <f>IF(All_Tasks!H345="","",All_Tasks!H345)</f>
        <v/>
      </c>
      <c r="I345" t="str">
        <f>IF(All_Tasks!I345="","",All_Tasks!I345)</f>
        <v/>
      </c>
      <c r="J345" t="str">
        <f>IF(All_Tasks!J345="","",All_Tasks!J345)</f>
        <v/>
      </c>
      <c r="K345" t="str">
        <f>IF(All_Tasks!K345="","",All_Tasks!K345)</f>
        <v/>
      </c>
      <c r="L345" s="231" t="str">
        <f>IF(All_Tasks!L345="","",All_Tasks!L345)</f>
        <v/>
      </c>
      <c r="M345" t="str">
        <f>IF(All_Tasks!M345="","",All_Tasks!M345)</f>
        <v/>
      </c>
      <c r="N345" t="str">
        <f>IF(All_Tasks!N345="","",All_Tasks!N345)</f>
        <v/>
      </c>
      <c r="O345" t="str">
        <f>IF(All_Tasks!O345="","",All_Tasks!O345)</f>
        <v/>
      </c>
      <c r="P345" s="181">
        <f>IF(All_Tasks!P345="",0,All_Tasks!P345)</f>
        <v>0</v>
      </c>
      <c r="Q345" s="181">
        <f>IF(All_Tasks!Q345="",0,All_Tasks!Q345)</f>
        <v>0</v>
      </c>
      <c r="R345" s="181">
        <f>IF(All_Tasks!R345="",0,All_Tasks!R345)</f>
        <v>0</v>
      </c>
      <c r="S345" s="181" t="str">
        <f>IF(All_Tasks!S345="","",All_Tasks!S345)</f>
        <v/>
      </c>
      <c r="T345" t="str">
        <f>IF(All_Tasks!T345="","",All_Tasks!T345)</f>
        <v/>
      </c>
      <c r="U345" t="str">
        <f>IF(All_Tasks!U345="","",All_Tasks!U345)</f>
        <v/>
      </c>
      <c r="V345">
        <f>IF(A345="",0,IFERROR(MATCH(A345,Scope_Labor_Rates!$A$6:$A$46,0)+5,0))</f>
        <v>0</v>
      </c>
      <c r="W345" s="178">
        <f>IF(V345&gt;0,INDEX(Scope_Labor_Rates!$C$6:$C$46,V345-5),0)</f>
        <v>0</v>
      </c>
      <c r="X345" s="178">
        <f>IF(V345&gt;0,INDEX(Scope_Labor_Rates!$C$6:$C$46,V345-5),0)</f>
        <v>0</v>
      </c>
      <c r="Y345" s="180">
        <f>IF(V345&gt;0,INDEX(Scope_Labor_Rates!$S$6:$S$46,V345-5),0)</f>
        <v>0</v>
      </c>
      <c r="Z345" s="180">
        <f>IF(V345&gt;0,INDEX(Scope_Labor_Rates!$R$6:$R$46,V345-5),1)</f>
        <v>1</v>
      </c>
      <c r="AA345" s="231">
        <f t="shared" si="45"/>
        <v>0</v>
      </c>
      <c r="AB345" t="str">
        <f t="shared" si="46"/>
        <v/>
      </c>
      <c r="AC345" s="178" t="str">
        <f t="shared" si="47"/>
        <v/>
      </c>
      <c r="AD345" s="181">
        <f t="shared" si="48"/>
        <v>0</v>
      </c>
      <c r="AE345" s="178">
        <f>IF(V345&gt;0,P345*INDEX(Scope_Labor_Rates!$E$6:$E$46,V345-5),0)</f>
        <v>0</v>
      </c>
      <c r="AF345" s="181">
        <f>IF(V345&gt;0,AE345*INDEX(Scope_Labor_Rates!$D$6:$D$46,V345-5)*AA345,0)</f>
        <v>0</v>
      </c>
      <c r="AG345" s="178">
        <f>IF(V345&gt;0,P345*INDEX(Scope_Labor_Rates!$G$6:$G$46,V345-5),0)</f>
        <v>0</v>
      </c>
      <c r="AH345" s="181">
        <f>IF(V345&gt;0,AG345*INDEX(Scope_Labor_Rates!$F$6:$F$46,V345-5)*AA345,0)</f>
        <v>0</v>
      </c>
      <c r="AI345" s="178">
        <f>IF(V345&gt;0,P345*INDEX(Scope_Labor_Rates!$I$6:$I$46,V345-5),0)</f>
        <v>0</v>
      </c>
      <c r="AJ345" s="181">
        <f>IF(V345&gt;0,AI345*INDEX(Scope_Labor_Rates!$H$6:$H$46,V345-5)*AA345,0)</f>
        <v>0</v>
      </c>
      <c r="AK345" s="178">
        <f>IF(V345&gt;0,P345*INDEX(Scope_Labor_Rates!$K$6:$K$46,V345-5),0)</f>
        <v>0</v>
      </c>
      <c r="AL345" s="181">
        <f>IF(V345&gt;0,AK345*INDEX(Scope_Labor_Rates!$J$6:$J$46,V345-5)*AA345,0)</f>
        <v>0</v>
      </c>
      <c r="AM345" s="178">
        <f>IF(V345&gt;0,P345*INDEX(Scope_Labor_Rates!$M$6:$M$46,V345-5),0)</f>
        <v>0</v>
      </c>
      <c r="AN345" s="178">
        <f>IF(V345&gt;0,AM345*INDEX(Scope_Labor_Rates!$L$6:$L$46,V345-5)*AA345,0)</f>
        <v>0</v>
      </c>
      <c r="AO345" s="178">
        <f>IF(V345&gt;0,P345*INDEX(Scope_Labor_Rates!$O$6:$O$46,V345-5)*AA345,0)</f>
        <v>0</v>
      </c>
      <c r="AP345" s="181">
        <f>IF(V345&gt;0,P345*INDEX(Scope_Labor_Rates!$Q$6:$Q$46,V345-5)*AA345,0)</f>
        <v>0</v>
      </c>
      <c r="AQ345" s="178">
        <f t="shared" si="49"/>
        <v>0</v>
      </c>
      <c r="AR345" s="178">
        <f t="shared" si="50"/>
        <v>0</v>
      </c>
      <c r="AS345" s="178">
        <f t="shared" si="51"/>
        <v>0</v>
      </c>
      <c r="AT345" s="178">
        <f t="shared" si="52"/>
        <v>0</v>
      </c>
      <c r="AU345">
        <f t="shared" si="53"/>
        <v>0</v>
      </c>
    </row>
    <row r="346" spans="1:47">
      <c r="A346" t="str">
        <f>IF(All_Tasks!A346="","",All_Tasks!A346)</f>
        <v/>
      </c>
      <c r="B346" t="str">
        <f>IF(All_Tasks!B346="","",All_Tasks!B346)</f>
        <v/>
      </c>
      <c r="C346" t="str">
        <f>IF(All_Tasks!C346="","",All_Tasks!C346)</f>
        <v/>
      </c>
      <c r="D346" t="str">
        <f>IF(All_Tasks!D346="","",All_Tasks!D346)</f>
        <v/>
      </c>
      <c r="E346" t="str">
        <f>IF(All_Tasks!V346&lt;&gt;"",All_Tasks!V346,IF(All_Tasks!E346&lt;&gt;"",All_Tasks!E346,""))</f>
        <v/>
      </c>
      <c r="F346" t="str">
        <f>IF(All_Tasks!F346="","",All_Tasks!F346)</f>
        <v/>
      </c>
      <c r="G346" t="str">
        <f>IF(All_Tasks!G346="","",All_Tasks!G346)</f>
        <v/>
      </c>
      <c r="H346" s="231" t="str">
        <f>IF(All_Tasks!H346="","",All_Tasks!H346)</f>
        <v/>
      </c>
      <c r="I346" t="str">
        <f>IF(All_Tasks!I346="","",All_Tasks!I346)</f>
        <v/>
      </c>
      <c r="J346" t="str">
        <f>IF(All_Tasks!J346="","",All_Tasks!J346)</f>
        <v/>
      </c>
      <c r="K346" t="str">
        <f>IF(All_Tasks!K346="","",All_Tasks!K346)</f>
        <v/>
      </c>
      <c r="L346" s="231" t="str">
        <f>IF(All_Tasks!L346="","",All_Tasks!L346)</f>
        <v/>
      </c>
      <c r="M346" t="str">
        <f>IF(All_Tasks!M346="","",All_Tasks!M346)</f>
        <v/>
      </c>
      <c r="N346" t="str">
        <f>IF(All_Tasks!N346="","",All_Tasks!N346)</f>
        <v/>
      </c>
      <c r="O346" t="str">
        <f>IF(All_Tasks!O346="","",All_Tasks!O346)</f>
        <v/>
      </c>
      <c r="P346" s="181">
        <f>IF(All_Tasks!P346="",0,All_Tasks!P346)</f>
        <v>0</v>
      </c>
      <c r="Q346" s="181">
        <f>IF(All_Tasks!Q346="",0,All_Tasks!Q346)</f>
        <v>0</v>
      </c>
      <c r="R346" s="181">
        <f>IF(All_Tasks!R346="",0,All_Tasks!R346)</f>
        <v>0</v>
      </c>
      <c r="S346" s="181" t="str">
        <f>IF(All_Tasks!S346="","",All_Tasks!S346)</f>
        <v/>
      </c>
      <c r="T346" t="str">
        <f>IF(All_Tasks!T346="","",All_Tasks!T346)</f>
        <v/>
      </c>
      <c r="U346" t="str">
        <f>IF(All_Tasks!U346="","",All_Tasks!U346)</f>
        <v/>
      </c>
      <c r="V346">
        <f>IF(A346="",0,IFERROR(MATCH(A346,Scope_Labor_Rates!$A$6:$A$46,0)+5,0))</f>
        <v>0</v>
      </c>
      <c r="W346" s="178">
        <f>IF(V346&gt;0,INDEX(Scope_Labor_Rates!$C$6:$C$46,V346-5),0)</f>
        <v>0</v>
      </c>
      <c r="X346" s="178">
        <f>IF(V346&gt;0,INDEX(Scope_Labor_Rates!$C$6:$C$46,V346-5),0)</f>
        <v>0</v>
      </c>
      <c r="Y346" s="180">
        <f>IF(V346&gt;0,INDEX(Scope_Labor_Rates!$S$6:$S$46,V346-5),0)</f>
        <v>0</v>
      </c>
      <c r="Z346" s="180">
        <f>IF(V346&gt;0,INDEX(Scope_Labor_Rates!$R$6:$R$46,V346-5),1)</f>
        <v>1</v>
      </c>
      <c r="AA346" s="231">
        <f t="shared" si="45"/>
        <v>0</v>
      </c>
      <c r="AB346" t="str">
        <f t="shared" si="46"/>
        <v/>
      </c>
      <c r="AC346" s="178" t="str">
        <f t="shared" si="47"/>
        <v/>
      </c>
      <c r="AD346" s="181">
        <f t="shared" si="48"/>
        <v>0</v>
      </c>
      <c r="AE346" s="178">
        <f>IF(V346&gt;0,P346*INDEX(Scope_Labor_Rates!$E$6:$E$46,V346-5),0)</f>
        <v>0</v>
      </c>
      <c r="AF346" s="181">
        <f>IF(V346&gt;0,AE346*INDEX(Scope_Labor_Rates!$D$6:$D$46,V346-5)*AA346,0)</f>
        <v>0</v>
      </c>
      <c r="AG346" s="178">
        <f>IF(V346&gt;0,P346*INDEX(Scope_Labor_Rates!$G$6:$G$46,V346-5),0)</f>
        <v>0</v>
      </c>
      <c r="AH346" s="181">
        <f>IF(V346&gt;0,AG346*INDEX(Scope_Labor_Rates!$F$6:$F$46,V346-5)*AA346,0)</f>
        <v>0</v>
      </c>
      <c r="AI346" s="178">
        <f>IF(V346&gt;0,P346*INDEX(Scope_Labor_Rates!$I$6:$I$46,V346-5),0)</f>
        <v>0</v>
      </c>
      <c r="AJ346" s="181">
        <f>IF(V346&gt;0,AI346*INDEX(Scope_Labor_Rates!$H$6:$H$46,V346-5)*AA346,0)</f>
        <v>0</v>
      </c>
      <c r="AK346" s="178">
        <f>IF(V346&gt;0,P346*INDEX(Scope_Labor_Rates!$K$6:$K$46,V346-5),0)</f>
        <v>0</v>
      </c>
      <c r="AL346" s="181">
        <f>IF(V346&gt;0,AK346*INDEX(Scope_Labor_Rates!$J$6:$J$46,V346-5)*AA346,0)</f>
        <v>0</v>
      </c>
      <c r="AM346" s="178">
        <f>IF(V346&gt;0,P346*INDEX(Scope_Labor_Rates!$M$6:$M$46,V346-5),0)</f>
        <v>0</v>
      </c>
      <c r="AN346" s="178">
        <f>IF(V346&gt;0,AM346*INDEX(Scope_Labor_Rates!$L$6:$L$46,V346-5)*AA346,0)</f>
        <v>0</v>
      </c>
      <c r="AO346" s="178">
        <f>IF(V346&gt;0,P346*INDEX(Scope_Labor_Rates!$O$6:$O$46,V346-5)*AA346,0)</f>
        <v>0</v>
      </c>
      <c r="AP346" s="181">
        <f>IF(V346&gt;0,P346*INDEX(Scope_Labor_Rates!$Q$6:$Q$46,V346-5)*AA346,0)</f>
        <v>0</v>
      </c>
      <c r="AQ346" s="178">
        <f t="shared" si="49"/>
        <v>0</v>
      </c>
      <c r="AR346" s="178">
        <f t="shared" si="50"/>
        <v>0</v>
      </c>
      <c r="AS346" s="178">
        <f t="shared" si="51"/>
        <v>0</v>
      </c>
      <c r="AT346" s="178">
        <f t="shared" si="52"/>
        <v>0</v>
      </c>
      <c r="AU346">
        <f t="shared" si="53"/>
        <v>0</v>
      </c>
    </row>
    <row r="347" spans="1:47">
      <c r="A347" t="str">
        <f>IF(All_Tasks!A347="","",All_Tasks!A347)</f>
        <v/>
      </c>
      <c r="B347" t="str">
        <f>IF(All_Tasks!B347="","",All_Tasks!B347)</f>
        <v/>
      </c>
      <c r="C347" t="str">
        <f>IF(All_Tasks!C347="","",All_Tasks!C347)</f>
        <v/>
      </c>
      <c r="D347" t="str">
        <f>IF(All_Tasks!D347="","",All_Tasks!D347)</f>
        <v/>
      </c>
      <c r="E347" t="str">
        <f>IF(All_Tasks!V347&lt;&gt;"",All_Tasks!V347,IF(All_Tasks!E347&lt;&gt;"",All_Tasks!E347,""))</f>
        <v/>
      </c>
      <c r="F347" t="str">
        <f>IF(All_Tasks!F347="","",All_Tasks!F347)</f>
        <v/>
      </c>
      <c r="G347" t="str">
        <f>IF(All_Tasks!G347="","",All_Tasks!G347)</f>
        <v/>
      </c>
      <c r="H347" s="231" t="str">
        <f>IF(All_Tasks!H347="","",All_Tasks!H347)</f>
        <v/>
      </c>
      <c r="I347" t="str">
        <f>IF(All_Tasks!I347="","",All_Tasks!I347)</f>
        <v/>
      </c>
      <c r="J347" t="str">
        <f>IF(All_Tasks!J347="","",All_Tasks!J347)</f>
        <v/>
      </c>
      <c r="K347" t="str">
        <f>IF(All_Tasks!K347="","",All_Tasks!K347)</f>
        <v/>
      </c>
      <c r="L347" s="231" t="str">
        <f>IF(All_Tasks!L347="","",All_Tasks!L347)</f>
        <v/>
      </c>
      <c r="M347" t="str">
        <f>IF(All_Tasks!M347="","",All_Tasks!M347)</f>
        <v/>
      </c>
      <c r="N347" t="str">
        <f>IF(All_Tasks!N347="","",All_Tasks!N347)</f>
        <v/>
      </c>
      <c r="O347" t="str">
        <f>IF(All_Tasks!O347="","",All_Tasks!O347)</f>
        <v/>
      </c>
      <c r="P347" s="181">
        <f>IF(All_Tasks!P347="",0,All_Tasks!P347)</f>
        <v>0</v>
      </c>
      <c r="Q347" s="181">
        <f>IF(All_Tasks!Q347="",0,All_Tasks!Q347)</f>
        <v>0</v>
      </c>
      <c r="R347" s="181">
        <f>IF(All_Tasks!R347="",0,All_Tasks!R347)</f>
        <v>0</v>
      </c>
      <c r="S347" s="181" t="str">
        <f>IF(All_Tasks!S347="","",All_Tasks!S347)</f>
        <v/>
      </c>
      <c r="T347" t="str">
        <f>IF(All_Tasks!T347="","",All_Tasks!T347)</f>
        <v/>
      </c>
      <c r="U347" t="str">
        <f>IF(All_Tasks!U347="","",All_Tasks!U347)</f>
        <v/>
      </c>
      <c r="V347">
        <f>IF(A347="",0,IFERROR(MATCH(A347,Scope_Labor_Rates!$A$6:$A$46,0)+5,0))</f>
        <v>0</v>
      </c>
      <c r="W347" s="178">
        <f>IF(V347&gt;0,INDEX(Scope_Labor_Rates!$C$6:$C$46,V347-5),0)</f>
        <v>0</v>
      </c>
      <c r="X347" s="178">
        <f>IF(V347&gt;0,INDEX(Scope_Labor_Rates!$C$6:$C$46,V347-5),0)</f>
        <v>0</v>
      </c>
      <c r="Y347" s="180">
        <f>IF(V347&gt;0,INDEX(Scope_Labor_Rates!$S$6:$S$46,V347-5),0)</f>
        <v>0</v>
      </c>
      <c r="Z347" s="180">
        <f>IF(V347&gt;0,INDEX(Scope_Labor_Rates!$R$6:$R$46,V347-5),1)</f>
        <v>1</v>
      </c>
      <c r="AA347" s="231">
        <f t="shared" si="45"/>
        <v>0</v>
      </c>
      <c r="AB347" t="str">
        <f t="shared" si="46"/>
        <v/>
      </c>
      <c r="AC347" s="178" t="str">
        <f t="shared" si="47"/>
        <v/>
      </c>
      <c r="AD347" s="181">
        <f t="shared" si="48"/>
        <v>0</v>
      </c>
      <c r="AE347" s="178">
        <f>IF(V347&gt;0,P347*INDEX(Scope_Labor_Rates!$E$6:$E$46,V347-5),0)</f>
        <v>0</v>
      </c>
      <c r="AF347" s="181">
        <f>IF(V347&gt;0,AE347*INDEX(Scope_Labor_Rates!$D$6:$D$46,V347-5)*AA347,0)</f>
        <v>0</v>
      </c>
      <c r="AG347" s="178">
        <f>IF(V347&gt;0,P347*INDEX(Scope_Labor_Rates!$G$6:$G$46,V347-5),0)</f>
        <v>0</v>
      </c>
      <c r="AH347" s="181">
        <f>IF(V347&gt;0,AG347*INDEX(Scope_Labor_Rates!$F$6:$F$46,V347-5)*AA347,0)</f>
        <v>0</v>
      </c>
      <c r="AI347" s="178">
        <f>IF(V347&gt;0,P347*INDEX(Scope_Labor_Rates!$I$6:$I$46,V347-5),0)</f>
        <v>0</v>
      </c>
      <c r="AJ347" s="181">
        <f>IF(V347&gt;0,AI347*INDEX(Scope_Labor_Rates!$H$6:$H$46,V347-5)*AA347,0)</f>
        <v>0</v>
      </c>
      <c r="AK347" s="178">
        <f>IF(V347&gt;0,P347*INDEX(Scope_Labor_Rates!$K$6:$K$46,V347-5),0)</f>
        <v>0</v>
      </c>
      <c r="AL347" s="181">
        <f>IF(V347&gt;0,AK347*INDEX(Scope_Labor_Rates!$J$6:$J$46,V347-5)*AA347,0)</f>
        <v>0</v>
      </c>
      <c r="AM347" s="178">
        <f>IF(V347&gt;0,P347*INDEX(Scope_Labor_Rates!$M$6:$M$46,V347-5),0)</f>
        <v>0</v>
      </c>
      <c r="AN347" s="178">
        <f>IF(V347&gt;0,AM347*INDEX(Scope_Labor_Rates!$L$6:$L$46,V347-5)*AA347,0)</f>
        <v>0</v>
      </c>
      <c r="AO347" s="178">
        <f>IF(V347&gt;0,P347*INDEX(Scope_Labor_Rates!$O$6:$O$46,V347-5)*AA347,0)</f>
        <v>0</v>
      </c>
      <c r="AP347" s="181">
        <f>IF(V347&gt;0,P347*INDEX(Scope_Labor_Rates!$Q$6:$Q$46,V347-5)*AA347,0)</f>
        <v>0</v>
      </c>
      <c r="AQ347" s="178">
        <f t="shared" si="49"/>
        <v>0</v>
      </c>
      <c r="AR347" s="178">
        <f t="shared" si="50"/>
        <v>0</v>
      </c>
      <c r="AS347" s="178">
        <f t="shared" si="51"/>
        <v>0</v>
      </c>
      <c r="AT347" s="178">
        <f t="shared" si="52"/>
        <v>0</v>
      </c>
      <c r="AU347">
        <f t="shared" si="53"/>
        <v>0</v>
      </c>
    </row>
    <row r="348" spans="1:47">
      <c r="A348" t="str">
        <f>IF(All_Tasks!A348="","",All_Tasks!A348)</f>
        <v/>
      </c>
      <c r="B348" t="str">
        <f>IF(All_Tasks!B348="","",All_Tasks!B348)</f>
        <v/>
      </c>
      <c r="C348" t="str">
        <f>IF(All_Tasks!C348="","",All_Tasks!C348)</f>
        <v/>
      </c>
      <c r="D348" t="str">
        <f>IF(All_Tasks!D348="","",All_Tasks!D348)</f>
        <v/>
      </c>
      <c r="E348" t="str">
        <f>IF(All_Tasks!V348&lt;&gt;"",All_Tasks!V348,IF(All_Tasks!E348&lt;&gt;"",All_Tasks!E348,""))</f>
        <v/>
      </c>
      <c r="F348" t="str">
        <f>IF(All_Tasks!F348="","",All_Tasks!F348)</f>
        <v/>
      </c>
      <c r="G348" t="str">
        <f>IF(All_Tasks!G348="","",All_Tasks!G348)</f>
        <v/>
      </c>
      <c r="H348" s="231" t="str">
        <f>IF(All_Tasks!H348="","",All_Tasks!H348)</f>
        <v/>
      </c>
      <c r="I348" t="str">
        <f>IF(All_Tasks!I348="","",All_Tasks!I348)</f>
        <v/>
      </c>
      <c r="J348" t="str">
        <f>IF(All_Tasks!J348="","",All_Tasks!J348)</f>
        <v/>
      </c>
      <c r="K348" t="str">
        <f>IF(All_Tasks!K348="","",All_Tasks!K348)</f>
        <v/>
      </c>
      <c r="L348" s="231" t="str">
        <f>IF(All_Tasks!L348="","",All_Tasks!L348)</f>
        <v/>
      </c>
      <c r="M348" t="str">
        <f>IF(All_Tasks!M348="","",All_Tasks!M348)</f>
        <v/>
      </c>
      <c r="N348" t="str">
        <f>IF(All_Tasks!N348="","",All_Tasks!N348)</f>
        <v/>
      </c>
      <c r="O348" t="str">
        <f>IF(All_Tasks!O348="","",All_Tasks!O348)</f>
        <v/>
      </c>
      <c r="P348" s="181">
        <f>IF(All_Tasks!P348="",0,All_Tasks!P348)</f>
        <v>0</v>
      </c>
      <c r="Q348" s="181">
        <f>IF(All_Tasks!Q348="",0,All_Tasks!Q348)</f>
        <v>0</v>
      </c>
      <c r="R348" s="181">
        <f>IF(All_Tasks!R348="",0,All_Tasks!R348)</f>
        <v>0</v>
      </c>
      <c r="S348" s="181" t="str">
        <f>IF(All_Tasks!S348="","",All_Tasks!S348)</f>
        <v/>
      </c>
      <c r="T348" t="str">
        <f>IF(All_Tasks!T348="","",All_Tasks!T348)</f>
        <v/>
      </c>
      <c r="U348" t="str">
        <f>IF(All_Tasks!U348="","",All_Tasks!U348)</f>
        <v/>
      </c>
      <c r="V348">
        <f>IF(A348="",0,IFERROR(MATCH(A348,Scope_Labor_Rates!$A$6:$A$46,0)+5,0))</f>
        <v>0</v>
      </c>
      <c r="W348" s="178">
        <f>IF(V348&gt;0,INDEX(Scope_Labor_Rates!$C$6:$C$46,V348-5),0)</f>
        <v>0</v>
      </c>
      <c r="X348" s="178">
        <f>IF(V348&gt;0,INDEX(Scope_Labor_Rates!$C$6:$C$46,V348-5),0)</f>
        <v>0</v>
      </c>
      <c r="Y348" s="180">
        <f>IF(V348&gt;0,INDEX(Scope_Labor_Rates!$S$6:$S$46,V348-5),0)</f>
        <v>0</v>
      </c>
      <c r="Z348" s="180">
        <f>IF(V348&gt;0,INDEX(Scope_Labor_Rates!$R$6:$R$46,V348-5),1)</f>
        <v>1</v>
      </c>
      <c r="AA348" s="231">
        <f t="shared" si="45"/>
        <v>0</v>
      </c>
      <c r="AB348" t="str">
        <f t="shared" si="46"/>
        <v/>
      </c>
      <c r="AC348" s="178" t="str">
        <f t="shared" si="47"/>
        <v/>
      </c>
      <c r="AD348" s="181">
        <f t="shared" si="48"/>
        <v>0</v>
      </c>
      <c r="AE348" s="178">
        <f>IF(V348&gt;0,P348*INDEX(Scope_Labor_Rates!$E$6:$E$46,V348-5),0)</f>
        <v>0</v>
      </c>
      <c r="AF348" s="181">
        <f>IF(V348&gt;0,AE348*INDEX(Scope_Labor_Rates!$D$6:$D$46,V348-5)*AA348,0)</f>
        <v>0</v>
      </c>
      <c r="AG348" s="178">
        <f>IF(V348&gt;0,P348*INDEX(Scope_Labor_Rates!$G$6:$G$46,V348-5),0)</f>
        <v>0</v>
      </c>
      <c r="AH348" s="181">
        <f>IF(V348&gt;0,AG348*INDEX(Scope_Labor_Rates!$F$6:$F$46,V348-5)*AA348,0)</f>
        <v>0</v>
      </c>
      <c r="AI348" s="178">
        <f>IF(V348&gt;0,P348*INDEX(Scope_Labor_Rates!$I$6:$I$46,V348-5),0)</f>
        <v>0</v>
      </c>
      <c r="AJ348" s="181">
        <f>IF(V348&gt;0,AI348*INDEX(Scope_Labor_Rates!$H$6:$H$46,V348-5)*AA348,0)</f>
        <v>0</v>
      </c>
      <c r="AK348" s="178">
        <f>IF(V348&gt;0,P348*INDEX(Scope_Labor_Rates!$K$6:$K$46,V348-5),0)</f>
        <v>0</v>
      </c>
      <c r="AL348" s="181">
        <f>IF(V348&gt;0,AK348*INDEX(Scope_Labor_Rates!$J$6:$J$46,V348-5)*AA348,0)</f>
        <v>0</v>
      </c>
      <c r="AM348" s="178">
        <f>IF(V348&gt;0,P348*INDEX(Scope_Labor_Rates!$M$6:$M$46,V348-5),0)</f>
        <v>0</v>
      </c>
      <c r="AN348" s="178">
        <f>IF(V348&gt;0,AM348*INDEX(Scope_Labor_Rates!$L$6:$L$46,V348-5)*AA348,0)</f>
        <v>0</v>
      </c>
      <c r="AO348" s="178">
        <f>IF(V348&gt;0,P348*INDEX(Scope_Labor_Rates!$O$6:$O$46,V348-5)*AA348,0)</f>
        <v>0</v>
      </c>
      <c r="AP348" s="181">
        <f>IF(V348&gt;0,P348*INDEX(Scope_Labor_Rates!$Q$6:$Q$46,V348-5)*AA348,0)</f>
        <v>0</v>
      </c>
      <c r="AQ348" s="178">
        <f t="shared" si="49"/>
        <v>0</v>
      </c>
      <c r="AR348" s="178">
        <f t="shared" si="50"/>
        <v>0</v>
      </c>
      <c r="AS348" s="178">
        <f t="shared" si="51"/>
        <v>0</v>
      </c>
      <c r="AT348" s="178">
        <f t="shared" si="52"/>
        <v>0</v>
      </c>
      <c r="AU348">
        <f t="shared" si="53"/>
        <v>0</v>
      </c>
    </row>
    <row r="349" spans="1:47">
      <c r="A349" t="str">
        <f>IF(All_Tasks!A349="","",All_Tasks!A349)</f>
        <v/>
      </c>
      <c r="B349" t="str">
        <f>IF(All_Tasks!B349="","",All_Tasks!B349)</f>
        <v/>
      </c>
      <c r="C349" t="str">
        <f>IF(All_Tasks!C349="","",All_Tasks!C349)</f>
        <v/>
      </c>
      <c r="D349" t="str">
        <f>IF(All_Tasks!D349="","",All_Tasks!D349)</f>
        <v/>
      </c>
      <c r="E349" t="str">
        <f>IF(All_Tasks!V349&lt;&gt;"",All_Tasks!V349,IF(All_Tasks!E349&lt;&gt;"",All_Tasks!E349,""))</f>
        <v/>
      </c>
      <c r="F349" t="str">
        <f>IF(All_Tasks!F349="","",All_Tasks!F349)</f>
        <v/>
      </c>
      <c r="G349" t="str">
        <f>IF(All_Tasks!G349="","",All_Tasks!G349)</f>
        <v/>
      </c>
      <c r="H349" s="231" t="str">
        <f>IF(All_Tasks!H349="","",All_Tasks!H349)</f>
        <v/>
      </c>
      <c r="I349" t="str">
        <f>IF(All_Tasks!I349="","",All_Tasks!I349)</f>
        <v/>
      </c>
      <c r="J349" t="str">
        <f>IF(All_Tasks!J349="","",All_Tasks!J349)</f>
        <v/>
      </c>
      <c r="K349" t="str">
        <f>IF(All_Tasks!K349="","",All_Tasks!K349)</f>
        <v/>
      </c>
      <c r="L349" s="231" t="str">
        <f>IF(All_Tasks!L349="","",All_Tasks!L349)</f>
        <v/>
      </c>
      <c r="M349" t="str">
        <f>IF(All_Tasks!M349="","",All_Tasks!M349)</f>
        <v/>
      </c>
      <c r="N349" t="str">
        <f>IF(All_Tasks!N349="","",All_Tasks!N349)</f>
        <v/>
      </c>
      <c r="O349" t="str">
        <f>IF(All_Tasks!O349="","",All_Tasks!O349)</f>
        <v/>
      </c>
      <c r="P349" s="181">
        <f>IF(All_Tasks!P349="",0,All_Tasks!P349)</f>
        <v>0</v>
      </c>
      <c r="Q349" s="181">
        <f>IF(All_Tasks!Q349="",0,All_Tasks!Q349)</f>
        <v>0</v>
      </c>
      <c r="R349" s="181">
        <f>IF(All_Tasks!R349="",0,All_Tasks!R349)</f>
        <v>0</v>
      </c>
      <c r="S349" s="181" t="str">
        <f>IF(All_Tasks!S349="","",All_Tasks!S349)</f>
        <v/>
      </c>
      <c r="T349" t="str">
        <f>IF(All_Tasks!T349="","",All_Tasks!T349)</f>
        <v/>
      </c>
      <c r="U349" t="str">
        <f>IF(All_Tasks!U349="","",All_Tasks!U349)</f>
        <v/>
      </c>
      <c r="V349">
        <f>IF(A349="",0,IFERROR(MATCH(A349,Scope_Labor_Rates!$A$6:$A$46,0)+5,0))</f>
        <v>0</v>
      </c>
      <c r="W349" s="178">
        <f>IF(V349&gt;0,INDEX(Scope_Labor_Rates!$C$6:$C$46,V349-5),0)</f>
        <v>0</v>
      </c>
      <c r="X349" s="178">
        <f>IF(V349&gt;0,INDEX(Scope_Labor_Rates!$C$6:$C$46,V349-5),0)</f>
        <v>0</v>
      </c>
      <c r="Y349" s="180">
        <f>IF(V349&gt;0,INDEX(Scope_Labor_Rates!$S$6:$S$46,V349-5),0)</f>
        <v>0</v>
      </c>
      <c r="Z349" s="180">
        <f>IF(V349&gt;0,INDEX(Scope_Labor_Rates!$R$6:$R$46,V349-5),1)</f>
        <v>1</v>
      </c>
      <c r="AA349" s="231">
        <f t="shared" si="45"/>
        <v>0</v>
      </c>
      <c r="AB349" t="str">
        <f t="shared" si="46"/>
        <v/>
      </c>
      <c r="AC349" s="178" t="str">
        <f t="shared" si="47"/>
        <v/>
      </c>
      <c r="AD349" s="181">
        <f t="shared" si="48"/>
        <v>0</v>
      </c>
      <c r="AE349" s="178">
        <f>IF(V349&gt;0,P349*INDEX(Scope_Labor_Rates!$E$6:$E$46,V349-5),0)</f>
        <v>0</v>
      </c>
      <c r="AF349" s="181">
        <f>IF(V349&gt;0,AE349*INDEX(Scope_Labor_Rates!$D$6:$D$46,V349-5)*AA349,0)</f>
        <v>0</v>
      </c>
      <c r="AG349" s="178">
        <f>IF(V349&gt;0,P349*INDEX(Scope_Labor_Rates!$G$6:$G$46,V349-5),0)</f>
        <v>0</v>
      </c>
      <c r="AH349" s="181">
        <f>IF(V349&gt;0,AG349*INDEX(Scope_Labor_Rates!$F$6:$F$46,V349-5)*AA349,0)</f>
        <v>0</v>
      </c>
      <c r="AI349" s="178">
        <f>IF(V349&gt;0,P349*INDEX(Scope_Labor_Rates!$I$6:$I$46,V349-5),0)</f>
        <v>0</v>
      </c>
      <c r="AJ349" s="181">
        <f>IF(V349&gt;0,AI349*INDEX(Scope_Labor_Rates!$H$6:$H$46,V349-5)*AA349,0)</f>
        <v>0</v>
      </c>
      <c r="AK349" s="178">
        <f>IF(V349&gt;0,P349*INDEX(Scope_Labor_Rates!$K$6:$K$46,V349-5),0)</f>
        <v>0</v>
      </c>
      <c r="AL349" s="181">
        <f>IF(V349&gt;0,AK349*INDEX(Scope_Labor_Rates!$J$6:$J$46,V349-5)*AA349,0)</f>
        <v>0</v>
      </c>
      <c r="AM349" s="178">
        <f>IF(V349&gt;0,P349*INDEX(Scope_Labor_Rates!$M$6:$M$46,V349-5),0)</f>
        <v>0</v>
      </c>
      <c r="AN349" s="178">
        <f>IF(V349&gt;0,AM349*INDEX(Scope_Labor_Rates!$L$6:$L$46,V349-5)*AA349,0)</f>
        <v>0</v>
      </c>
      <c r="AO349" s="178">
        <f>IF(V349&gt;0,P349*INDEX(Scope_Labor_Rates!$O$6:$O$46,V349-5)*AA349,0)</f>
        <v>0</v>
      </c>
      <c r="AP349" s="181">
        <f>IF(V349&gt;0,P349*INDEX(Scope_Labor_Rates!$Q$6:$Q$46,V349-5)*AA349,0)</f>
        <v>0</v>
      </c>
      <c r="AQ349" s="178">
        <f t="shared" si="49"/>
        <v>0</v>
      </c>
      <c r="AR349" s="178">
        <f t="shared" si="50"/>
        <v>0</v>
      </c>
      <c r="AS349" s="178">
        <f t="shared" si="51"/>
        <v>0</v>
      </c>
      <c r="AT349" s="178">
        <f t="shared" si="52"/>
        <v>0</v>
      </c>
      <c r="AU349">
        <f t="shared" si="53"/>
        <v>0</v>
      </c>
    </row>
    <row r="350" spans="1:47">
      <c r="A350" t="str">
        <f>IF(All_Tasks!A350="","",All_Tasks!A350)</f>
        <v/>
      </c>
      <c r="B350" t="str">
        <f>IF(All_Tasks!B350="","",All_Tasks!B350)</f>
        <v/>
      </c>
      <c r="C350" t="str">
        <f>IF(All_Tasks!C350="","",All_Tasks!C350)</f>
        <v/>
      </c>
      <c r="D350" t="str">
        <f>IF(All_Tasks!D350="","",All_Tasks!D350)</f>
        <v/>
      </c>
      <c r="E350" t="str">
        <f>IF(All_Tasks!V350&lt;&gt;"",All_Tasks!V350,IF(All_Tasks!E350&lt;&gt;"",All_Tasks!E350,""))</f>
        <v/>
      </c>
      <c r="F350" t="str">
        <f>IF(All_Tasks!F350="","",All_Tasks!F350)</f>
        <v/>
      </c>
      <c r="G350" t="str">
        <f>IF(All_Tasks!G350="","",All_Tasks!G350)</f>
        <v/>
      </c>
      <c r="H350" s="231" t="str">
        <f>IF(All_Tasks!H350="","",All_Tasks!H350)</f>
        <v/>
      </c>
      <c r="I350" t="str">
        <f>IF(All_Tasks!I350="","",All_Tasks!I350)</f>
        <v/>
      </c>
      <c r="J350" t="str">
        <f>IF(All_Tasks!J350="","",All_Tasks!J350)</f>
        <v/>
      </c>
      <c r="K350" t="str">
        <f>IF(All_Tasks!K350="","",All_Tasks!K350)</f>
        <v/>
      </c>
      <c r="L350" s="231" t="str">
        <f>IF(All_Tasks!L350="","",All_Tasks!L350)</f>
        <v/>
      </c>
      <c r="M350" t="str">
        <f>IF(All_Tasks!M350="","",All_Tasks!M350)</f>
        <v/>
      </c>
      <c r="N350" t="str">
        <f>IF(All_Tasks!N350="","",All_Tasks!N350)</f>
        <v/>
      </c>
      <c r="O350" t="str">
        <f>IF(All_Tasks!O350="","",All_Tasks!O350)</f>
        <v/>
      </c>
      <c r="P350" s="181">
        <f>IF(All_Tasks!P350="",0,All_Tasks!P350)</f>
        <v>0</v>
      </c>
      <c r="Q350" s="181">
        <f>IF(All_Tasks!Q350="",0,All_Tasks!Q350)</f>
        <v>0</v>
      </c>
      <c r="R350" s="181">
        <f>IF(All_Tasks!R350="",0,All_Tasks!R350)</f>
        <v>0</v>
      </c>
      <c r="S350" s="181" t="str">
        <f>IF(All_Tasks!S350="","",All_Tasks!S350)</f>
        <v/>
      </c>
      <c r="T350" t="str">
        <f>IF(All_Tasks!T350="","",All_Tasks!T350)</f>
        <v/>
      </c>
      <c r="U350" t="str">
        <f>IF(All_Tasks!U350="","",All_Tasks!U350)</f>
        <v/>
      </c>
      <c r="V350">
        <f>IF(A350="",0,IFERROR(MATCH(A350,Scope_Labor_Rates!$A$6:$A$46,0)+5,0))</f>
        <v>0</v>
      </c>
      <c r="W350" s="178">
        <f>IF(V350&gt;0,INDEX(Scope_Labor_Rates!$C$6:$C$46,V350-5),0)</f>
        <v>0</v>
      </c>
      <c r="X350" s="178">
        <f>IF(V350&gt;0,INDEX(Scope_Labor_Rates!$C$6:$C$46,V350-5),0)</f>
        <v>0</v>
      </c>
      <c r="Y350" s="180">
        <f>IF(V350&gt;0,INDEX(Scope_Labor_Rates!$S$6:$S$46,V350-5),0)</f>
        <v>0</v>
      </c>
      <c r="Z350" s="180">
        <f>IF(V350&gt;0,INDEX(Scope_Labor_Rates!$R$6:$R$46,V350-5),1)</f>
        <v>1</v>
      </c>
      <c r="AA350" s="231">
        <f t="shared" si="45"/>
        <v>0</v>
      </c>
      <c r="AB350" t="str">
        <f t="shared" si="46"/>
        <v/>
      </c>
      <c r="AC350" s="178" t="str">
        <f t="shared" si="47"/>
        <v/>
      </c>
      <c r="AD350" s="181">
        <f t="shared" si="48"/>
        <v>0</v>
      </c>
      <c r="AE350" s="178">
        <f>IF(V350&gt;0,P350*INDEX(Scope_Labor_Rates!$E$6:$E$46,V350-5),0)</f>
        <v>0</v>
      </c>
      <c r="AF350" s="181">
        <f>IF(V350&gt;0,AE350*INDEX(Scope_Labor_Rates!$D$6:$D$46,V350-5)*AA350,0)</f>
        <v>0</v>
      </c>
      <c r="AG350" s="178">
        <f>IF(V350&gt;0,P350*INDEX(Scope_Labor_Rates!$G$6:$G$46,V350-5),0)</f>
        <v>0</v>
      </c>
      <c r="AH350" s="181">
        <f>IF(V350&gt;0,AG350*INDEX(Scope_Labor_Rates!$F$6:$F$46,V350-5)*AA350,0)</f>
        <v>0</v>
      </c>
      <c r="AI350" s="178">
        <f>IF(V350&gt;0,P350*INDEX(Scope_Labor_Rates!$I$6:$I$46,V350-5),0)</f>
        <v>0</v>
      </c>
      <c r="AJ350" s="181">
        <f>IF(V350&gt;0,AI350*INDEX(Scope_Labor_Rates!$H$6:$H$46,V350-5)*AA350,0)</f>
        <v>0</v>
      </c>
      <c r="AK350" s="178">
        <f>IF(V350&gt;0,P350*INDEX(Scope_Labor_Rates!$K$6:$K$46,V350-5),0)</f>
        <v>0</v>
      </c>
      <c r="AL350" s="181">
        <f>IF(V350&gt;0,AK350*INDEX(Scope_Labor_Rates!$J$6:$J$46,V350-5)*AA350,0)</f>
        <v>0</v>
      </c>
      <c r="AM350" s="178">
        <f>IF(V350&gt;0,P350*INDEX(Scope_Labor_Rates!$M$6:$M$46,V350-5),0)</f>
        <v>0</v>
      </c>
      <c r="AN350" s="178">
        <f>IF(V350&gt;0,AM350*INDEX(Scope_Labor_Rates!$L$6:$L$46,V350-5)*AA350,0)</f>
        <v>0</v>
      </c>
      <c r="AO350" s="178">
        <f>IF(V350&gt;0,P350*INDEX(Scope_Labor_Rates!$O$6:$O$46,V350-5)*AA350,0)</f>
        <v>0</v>
      </c>
      <c r="AP350" s="181">
        <f>IF(V350&gt;0,P350*INDEX(Scope_Labor_Rates!$Q$6:$Q$46,V350-5)*AA350,0)</f>
        <v>0</v>
      </c>
      <c r="AQ350" s="178">
        <f t="shared" si="49"/>
        <v>0</v>
      </c>
      <c r="AR350" s="178">
        <f t="shared" si="50"/>
        <v>0</v>
      </c>
      <c r="AS350" s="178">
        <f t="shared" si="51"/>
        <v>0</v>
      </c>
      <c r="AT350" s="178">
        <f t="shared" si="52"/>
        <v>0</v>
      </c>
      <c r="AU350">
        <f t="shared" si="53"/>
        <v>0</v>
      </c>
    </row>
    <row r="351" spans="1:47">
      <c r="A351" t="str">
        <f>IF(All_Tasks!A351="","",All_Tasks!A351)</f>
        <v/>
      </c>
      <c r="B351" t="str">
        <f>IF(All_Tasks!B351="","",All_Tasks!B351)</f>
        <v/>
      </c>
      <c r="C351" t="str">
        <f>IF(All_Tasks!C351="","",All_Tasks!C351)</f>
        <v/>
      </c>
      <c r="D351" t="str">
        <f>IF(All_Tasks!D351="","",All_Tasks!D351)</f>
        <v/>
      </c>
      <c r="E351" t="str">
        <f>IF(All_Tasks!V351&lt;&gt;"",All_Tasks!V351,IF(All_Tasks!E351&lt;&gt;"",All_Tasks!E351,""))</f>
        <v/>
      </c>
      <c r="F351" t="str">
        <f>IF(All_Tasks!F351="","",All_Tasks!F351)</f>
        <v/>
      </c>
      <c r="G351" t="str">
        <f>IF(All_Tasks!G351="","",All_Tasks!G351)</f>
        <v/>
      </c>
      <c r="H351" s="231" t="str">
        <f>IF(All_Tasks!H351="","",All_Tasks!H351)</f>
        <v/>
      </c>
      <c r="I351" t="str">
        <f>IF(All_Tasks!I351="","",All_Tasks!I351)</f>
        <v/>
      </c>
      <c r="J351" t="str">
        <f>IF(All_Tasks!J351="","",All_Tasks!J351)</f>
        <v/>
      </c>
      <c r="K351" t="str">
        <f>IF(All_Tasks!K351="","",All_Tasks!K351)</f>
        <v/>
      </c>
      <c r="L351" s="231" t="str">
        <f>IF(All_Tasks!L351="","",All_Tasks!L351)</f>
        <v/>
      </c>
      <c r="M351" t="str">
        <f>IF(All_Tasks!M351="","",All_Tasks!M351)</f>
        <v/>
      </c>
      <c r="N351" t="str">
        <f>IF(All_Tasks!N351="","",All_Tasks!N351)</f>
        <v/>
      </c>
      <c r="O351" t="str">
        <f>IF(All_Tasks!O351="","",All_Tasks!O351)</f>
        <v/>
      </c>
      <c r="P351" s="181">
        <f>IF(All_Tasks!P351="",0,All_Tasks!P351)</f>
        <v>0</v>
      </c>
      <c r="Q351" s="181">
        <f>IF(All_Tasks!Q351="",0,All_Tasks!Q351)</f>
        <v>0</v>
      </c>
      <c r="R351" s="181">
        <f>IF(All_Tasks!R351="",0,All_Tasks!R351)</f>
        <v>0</v>
      </c>
      <c r="S351" s="181" t="str">
        <f>IF(All_Tasks!S351="","",All_Tasks!S351)</f>
        <v/>
      </c>
      <c r="T351" t="str">
        <f>IF(All_Tasks!T351="","",All_Tasks!T351)</f>
        <v/>
      </c>
      <c r="U351" t="str">
        <f>IF(All_Tasks!U351="","",All_Tasks!U351)</f>
        <v/>
      </c>
      <c r="V351">
        <f>IF(A351="",0,IFERROR(MATCH(A351,Scope_Labor_Rates!$A$6:$A$46,0)+5,0))</f>
        <v>0</v>
      </c>
      <c r="W351" s="178">
        <f>IF(V351&gt;0,INDEX(Scope_Labor_Rates!$C$6:$C$46,V351-5),0)</f>
        <v>0</v>
      </c>
      <c r="X351" s="178">
        <f>IF(V351&gt;0,INDEX(Scope_Labor_Rates!$C$6:$C$46,V351-5),0)</f>
        <v>0</v>
      </c>
      <c r="Y351" s="180">
        <f>IF(V351&gt;0,INDEX(Scope_Labor_Rates!$S$6:$S$46,V351-5),0)</f>
        <v>0</v>
      </c>
      <c r="Z351" s="180">
        <f>IF(V351&gt;0,INDEX(Scope_Labor_Rates!$R$6:$R$46,V351-5),1)</f>
        <v>1</v>
      </c>
      <c r="AA351" s="231">
        <f t="shared" si="45"/>
        <v>0</v>
      </c>
      <c r="AB351" t="str">
        <f t="shared" si="46"/>
        <v/>
      </c>
      <c r="AC351" s="178" t="str">
        <f t="shared" si="47"/>
        <v/>
      </c>
      <c r="AD351" s="181">
        <f t="shared" si="48"/>
        <v>0</v>
      </c>
      <c r="AE351" s="178">
        <f>IF(V351&gt;0,P351*INDEX(Scope_Labor_Rates!$E$6:$E$46,V351-5),0)</f>
        <v>0</v>
      </c>
      <c r="AF351" s="181">
        <f>IF(V351&gt;0,AE351*INDEX(Scope_Labor_Rates!$D$6:$D$46,V351-5)*AA351,0)</f>
        <v>0</v>
      </c>
      <c r="AG351" s="178">
        <f>IF(V351&gt;0,P351*INDEX(Scope_Labor_Rates!$G$6:$G$46,V351-5),0)</f>
        <v>0</v>
      </c>
      <c r="AH351" s="181">
        <f>IF(V351&gt;0,AG351*INDEX(Scope_Labor_Rates!$F$6:$F$46,V351-5)*AA351,0)</f>
        <v>0</v>
      </c>
      <c r="AI351" s="178">
        <f>IF(V351&gt;0,P351*INDEX(Scope_Labor_Rates!$I$6:$I$46,V351-5),0)</f>
        <v>0</v>
      </c>
      <c r="AJ351" s="181">
        <f>IF(V351&gt;0,AI351*INDEX(Scope_Labor_Rates!$H$6:$H$46,V351-5)*AA351,0)</f>
        <v>0</v>
      </c>
      <c r="AK351" s="178">
        <f>IF(V351&gt;0,P351*INDEX(Scope_Labor_Rates!$K$6:$K$46,V351-5),0)</f>
        <v>0</v>
      </c>
      <c r="AL351" s="181">
        <f>IF(V351&gt;0,AK351*INDEX(Scope_Labor_Rates!$J$6:$J$46,V351-5)*AA351,0)</f>
        <v>0</v>
      </c>
      <c r="AM351" s="178">
        <f>IF(V351&gt;0,P351*INDEX(Scope_Labor_Rates!$M$6:$M$46,V351-5),0)</f>
        <v>0</v>
      </c>
      <c r="AN351" s="178">
        <f>IF(V351&gt;0,AM351*INDEX(Scope_Labor_Rates!$L$6:$L$46,V351-5)*AA351,0)</f>
        <v>0</v>
      </c>
      <c r="AO351" s="178">
        <f>IF(V351&gt;0,P351*INDEX(Scope_Labor_Rates!$O$6:$O$46,V351-5)*AA351,0)</f>
        <v>0</v>
      </c>
      <c r="AP351" s="181">
        <f>IF(V351&gt;0,P351*INDEX(Scope_Labor_Rates!$Q$6:$Q$46,V351-5)*AA351,0)</f>
        <v>0</v>
      </c>
      <c r="AQ351" s="178">
        <f t="shared" si="49"/>
        <v>0</v>
      </c>
      <c r="AR351" s="178">
        <f t="shared" si="50"/>
        <v>0</v>
      </c>
      <c r="AS351" s="178">
        <f t="shared" si="51"/>
        <v>0</v>
      </c>
      <c r="AT351" s="178">
        <f t="shared" si="52"/>
        <v>0</v>
      </c>
      <c r="AU351">
        <f t="shared" si="53"/>
        <v>0</v>
      </c>
    </row>
    <row r="352" spans="1:47">
      <c r="A352" t="str">
        <f>IF(All_Tasks!A352="","",All_Tasks!A352)</f>
        <v/>
      </c>
      <c r="B352" t="str">
        <f>IF(All_Tasks!B352="","",All_Tasks!B352)</f>
        <v/>
      </c>
      <c r="C352" t="str">
        <f>IF(All_Tasks!C352="","",All_Tasks!C352)</f>
        <v/>
      </c>
      <c r="D352" t="str">
        <f>IF(All_Tasks!D352="","",All_Tasks!D352)</f>
        <v/>
      </c>
      <c r="E352" t="str">
        <f>IF(All_Tasks!V352&lt;&gt;"",All_Tasks!V352,IF(All_Tasks!E352&lt;&gt;"",All_Tasks!E352,""))</f>
        <v/>
      </c>
      <c r="F352" t="str">
        <f>IF(All_Tasks!F352="","",All_Tasks!F352)</f>
        <v/>
      </c>
      <c r="G352" t="str">
        <f>IF(All_Tasks!G352="","",All_Tasks!G352)</f>
        <v/>
      </c>
      <c r="H352" s="231" t="str">
        <f>IF(All_Tasks!H352="","",All_Tasks!H352)</f>
        <v/>
      </c>
      <c r="I352" t="str">
        <f>IF(All_Tasks!I352="","",All_Tasks!I352)</f>
        <v/>
      </c>
      <c r="J352" t="str">
        <f>IF(All_Tasks!J352="","",All_Tasks!J352)</f>
        <v/>
      </c>
      <c r="K352" t="str">
        <f>IF(All_Tasks!K352="","",All_Tasks!K352)</f>
        <v/>
      </c>
      <c r="L352" s="231" t="str">
        <f>IF(All_Tasks!L352="","",All_Tasks!L352)</f>
        <v/>
      </c>
      <c r="M352" t="str">
        <f>IF(All_Tasks!M352="","",All_Tasks!M352)</f>
        <v/>
      </c>
      <c r="N352" t="str">
        <f>IF(All_Tasks!N352="","",All_Tasks!N352)</f>
        <v/>
      </c>
      <c r="O352" t="str">
        <f>IF(All_Tasks!O352="","",All_Tasks!O352)</f>
        <v/>
      </c>
      <c r="P352" s="181">
        <f>IF(All_Tasks!P352="",0,All_Tasks!P352)</f>
        <v>0</v>
      </c>
      <c r="Q352" s="181">
        <f>IF(All_Tasks!Q352="",0,All_Tasks!Q352)</f>
        <v>0</v>
      </c>
      <c r="R352" s="181">
        <f>IF(All_Tasks!R352="",0,All_Tasks!R352)</f>
        <v>0</v>
      </c>
      <c r="S352" s="181" t="str">
        <f>IF(All_Tasks!S352="","",All_Tasks!S352)</f>
        <v/>
      </c>
      <c r="T352" t="str">
        <f>IF(All_Tasks!T352="","",All_Tasks!T352)</f>
        <v/>
      </c>
      <c r="U352" t="str">
        <f>IF(All_Tasks!U352="","",All_Tasks!U352)</f>
        <v/>
      </c>
      <c r="V352">
        <f>IF(A352="",0,IFERROR(MATCH(A352,Scope_Labor_Rates!$A$6:$A$46,0)+5,0))</f>
        <v>0</v>
      </c>
      <c r="W352" s="178">
        <f>IF(V352&gt;0,INDEX(Scope_Labor_Rates!$C$6:$C$46,V352-5),0)</f>
        <v>0</v>
      </c>
      <c r="X352" s="178">
        <f>IF(V352&gt;0,INDEX(Scope_Labor_Rates!$C$6:$C$46,V352-5),0)</f>
        <v>0</v>
      </c>
      <c r="Y352" s="180">
        <f>IF(V352&gt;0,INDEX(Scope_Labor_Rates!$S$6:$S$46,V352-5),0)</f>
        <v>0</v>
      </c>
      <c r="Z352" s="180">
        <f>IF(V352&gt;0,INDEX(Scope_Labor_Rates!$R$6:$R$46,V352-5),1)</f>
        <v>1</v>
      </c>
      <c r="AA352" s="231">
        <f t="shared" si="45"/>
        <v>0</v>
      </c>
      <c r="AB352" t="str">
        <f t="shared" si="46"/>
        <v/>
      </c>
      <c r="AC352" s="178" t="str">
        <f t="shared" si="47"/>
        <v/>
      </c>
      <c r="AD352" s="181">
        <f t="shared" si="48"/>
        <v>0</v>
      </c>
      <c r="AE352" s="178">
        <f>IF(V352&gt;0,P352*INDEX(Scope_Labor_Rates!$E$6:$E$46,V352-5),0)</f>
        <v>0</v>
      </c>
      <c r="AF352" s="181">
        <f>IF(V352&gt;0,AE352*INDEX(Scope_Labor_Rates!$D$6:$D$46,V352-5)*AA352,0)</f>
        <v>0</v>
      </c>
      <c r="AG352" s="178">
        <f>IF(V352&gt;0,P352*INDEX(Scope_Labor_Rates!$G$6:$G$46,V352-5),0)</f>
        <v>0</v>
      </c>
      <c r="AH352" s="181">
        <f>IF(V352&gt;0,AG352*INDEX(Scope_Labor_Rates!$F$6:$F$46,V352-5)*AA352,0)</f>
        <v>0</v>
      </c>
      <c r="AI352" s="178">
        <f>IF(V352&gt;0,P352*INDEX(Scope_Labor_Rates!$I$6:$I$46,V352-5),0)</f>
        <v>0</v>
      </c>
      <c r="AJ352" s="181">
        <f>IF(V352&gt;0,AI352*INDEX(Scope_Labor_Rates!$H$6:$H$46,V352-5)*AA352,0)</f>
        <v>0</v>
      </c>
      <c r="AK352" s="178">
        <f>IF(V352&gt;0,P352*INDEX(Scope_Labor_Rates!$K$6:$K$46,V352-5),0)</f>
        <v>0</v>
      </c>
      <c r="AL352" s="181">
        <f>IF(V352&gt;0,AK352*INDEX(Scope_Labor_Rates!$J$6:$J$46,V352-5)*AA352,0)</f>
        <v>0</v>
      </c>
      <c r="AM352" s="178">
        <f>IF(V352&gt;0,P352*INDEX(Scope_Labor_Rates!$M$6:$M$46,V352-5),0)</f>
        <v>0</v>
      </c>
      <c r="AN352" s="178">
        <f>IF(V352&gt;0,AM352*INDEX(Scope_Labor_Rates!$L$6:$L$46,V352-5)*AA352,0)</f>
        <v>0</v>
      </c>
      <c r="AO352" s="178">
        <f>IF(V352&gt;0,P352*INDEX(Scope_Labor_Rates!$O$6:$O$46,V352-5)*AA352,0)</f>
        <v>0</v>
      </c>
      <c r="AP352" s="181">
        <f>IF(V352&gt;0,P352*INDEX(Scope_Labor_Rates!$Q$6:$Q$46,V352-5)*AA352,0)</f>
        <v>0</v>
      </c>
      <c r="AQ352" s="178">
        <f t="shared" si="49"/>
        <v>0</v>
      </c>
      <c r="AR352" s="178">
        <f t="shared" si="50"/>
        <v>0</v>
      </c>
      <c r="AS352" s="178">
        <f t="shared" si="51"/>
        <v>0</v>
      </c>
      <c r="AT352" s="178">
        <f t="shared" si="52"/>
        <v>0</v>
      </c>
      <c r="AU352">
        <f t="shared" si="53"/>
        <v>0</v>
      </c>
    </row>
    <row r="353" spans="1:47">
      <c r="A353" t="str">
        <f>IF(All_Tasks!A353="","",All_Tasks!A353)</f>
        <v/>
      </c>
      <c r="B353" t="str">
        <f>IF(All_Tasks!B353="","",All_Tasks!B353)</f>
        <v/>
      </c>
      <c r="C353" t="str">
        <f>IF(All_Tasks!C353="","",All_Tasks!C353)</f>
        <v/>
      </c>
      <c r="D353" t="str">
        <f>IF(All_Tasks!D353="","",All_Tasks!D353)</f>
        <v/>
      </c>
      <c r="E353" t="str">
        <f>IF(All_Tasks!V353&lt;&gt;"",All_Tasks!V353,IF(All_Tasks!E353&lt;&gt;"",All_Tasks!E353,""))</f>
        <v/>
      </c>
      <c r="F353" t="str">
        <f>IF(All_Tasks!F353="","",All_Tasks!F353)</f>
        <v/>
      </c>
      <c r="G353" t="str">
        <f>IF(All_Tasks!G353="","",All_Tasks!G353)</f>
        <v/>
      </c>
      <c r="H353" s="231" t="str">
        <f>IF(All_Tasks!H353="","",All_Tasks!H353)</f>
        <v/>
      </c>
      <c r="I353" t="str">
        <f>IF(All_Tasks!I353="","",All_Tasks!I353)</f>
        <v/>
      </c>
      <c r="J353" t="str">
        <f>IF(All_Tasks!J353="","",All_Tasks!J353)</f>
        <v/>
      </c>
      <c r="K353" t="str">
        <f>IF(All_Tasks!K353="","",All_Tasks!K353)</f>
        <v/>
      </c>
      <c r="L353" s="231" t="str">
        <f>IF(All_Tasks!L353="","",All_Tasks!L353)</f>
        <v/>
      </c>
      <c r="M353" t="str">
        <f>IF(All_Tasks!M353="","",All_Tasks!M353)</f>
        <v/>
      </c>
      <c r="N353" t="str">
        <f>IF(All_Tasks!N353="","",All_Tasks!N353)</f>
        <v/>
      </c>
      <c r="O353" t="str">
        <f>IF(All_Tasks!O353="","",All_Tasks!O353)</f>
        <v/>
      </c>
      <c r="P353" s="181">
        <f>IF(All_Tasks!P353="",0,All_Tasks!P353)</f>
        <v>0</v>
      </c>
      <c r="Q353" s="181">
        <f>IF(All_Tasks!Q353="",0,All_Tasks!Q353)</f>
        <v>0</v>
      </c>
      <c r="R353" s="181">
        <f>IF(All_Tasks!R353="",0,All_Tasks!R353)</f>
        <v>0</v>
      </c>
      <c r="S353" s="181" t="str">
        <f>IF(All_Tasks!S353="","",All_Tasks!S353)</f>
        <v/>
      </c>
      <c r="T353" t="str">
        <f>IF(All_Tasks!T353="","",All_Tasks!T353)</f>
        <v/>
      </c>
      <c r="U353" t="str">
        <f>IF(All_Tasks!U353="","",All_Tasks!U353)</f>
        <v/>
      </c>
      <c r="V353">
        <f>IF(A353="",0,IFERROR(MATCH(A353,Scope_Labor_Rates!$A$6:$A$46,0)+5,0))</f>
        <v>0</v>
      </c>
      <c r="W353" s="178">
        <f>IF(V353&gt;0,INDEX(Scope_Labor_Rates!$C$6:$C$46,V353-5),0)</f>
        <v>0</v>
      </c>
      <c r="X353" s="178">
        <f>IF(V353&gt;0,INDEX(Scope_Labor_Rates!$C$6:$C$46,V353-5),0)</f>
        <v>0</v>
      </c>
      <c r="Y353" s="180">
        <f>IF(V353&gt;0,INDEX(Scope_Labor_Rates!$S$6:$S$46,V353-5),0)</f>
        <v>0</v>
      </c>
      <c r="Z353" s="180">
        <f>IF(V353&gt;0,INDEX(Scope_Labor_Rates!$R$6:$R$46,V353-5),1)</f>
        <v>1</v>
      </c>
      <c r="AA353" s="231">
        <f t="shared" si="45"/>
        <v>0</v>
      </c>
      <c r="AB353" t="str">
        <f t="shared" si="46"/>
        <v/>
      </c>
      <c r="AC353" s="178" t="str">
        <f t="shared" si="47"/>
        <v/>
      </c>
      <c r="AD353" s="181">
        <f t="shared" si="48"/>
        <v>0</v>
      </c>
      <c r="AE353" s="178">
        <f>IF(V353&gt;0,P353*INDEX(Scope_Labor_Rates!$E$6:$E$46,V353-5),0)</f>
        <v>0</v>
      </c>
      <c r="AF353" s="181">
        <f>IF(V353&gt;0,AE353*INDEX(Scope_Labor_Rates!$D$6:$D$46,V353-5)*AA353,0)</f>
        <v>0</v>
      </c>
      <c r="AG353" s="178">
        <f>IF(V353&gt;0,P353*INDEX(Scope_Labor_Rates!$G$6:$G$46,V353-5),0)</f>
        <v>0</v>
      </c>
      <c r="AH353" s="181">
        <f>IF(V353&gt;0,AG353*INDEX(Scope_Labor_Rates!$F$6:$F$46,V353-5)*AA353,0)</f>
        <v>0</v>
      </c>
      <c r="AI353" s="178">
        <f>IF(V353&gt;0,P353*INDEX(Scope_Labor_Rates!$I$6:$I$46,V353-5),0)</f>
        <v>0</v>
      </c>
      <c r="AJ353" s="181">
        <f>IF(V353&gt;0,AI353*INDEX(Scope_Labor_Rates!$H$6:$H$46,V353-5)*AA353,0)</f>
        <v>0</v>
      </c>
      <c r="AK353" s="178">
        <f>IF(V353&gt;0,P353*INDEX(Scope_Labor_Rates!$K$6:$K$46,V353-5),0)</f>
        <v>0</v>
      </c>
      <c r="AL353" s="181">
        <f>IF(V353&gt;0,AK353*INDEX(Scope_Labor_Rates!$J$6:$J$46,V353-5)*AA353,0)</f>
        <v>0</v>
      </c>
      <c r="AM353" s="178">
        <f>IF(V353&gt;0,P353*INDEX(Scope_Labor_Rates!$M$6:$M$46,V353-5),0)</f>
        <v>0</v>
      </c>
      <c r="AN353" s="178">
        <f>IF(V353&gt;0,AM353*INDEX(Scope_Labor_Rates!$L$6:$L$46,V353-5)*AA353,0)</f>
        <v>0</v>
      </c>
      <c r="AO353" s="178">
        <f>IF(V353&gt;0,P353*INDEX(Scope_Labor_Rates!$O$6:$O$46,V353-5)*AA353,0)</f>
        <v>0</v>
      </c>
      <c r="AP353" s="181">
        <f>IF(V353&gt;0,P353*INDEX(Scope_Labor_Rates!$Q$6:$Q$46,V353-5)*AA353,0)</f>
        <v>0</v>
      </c>
      <c r="AQ353" s="178">
        <f t="shared" si="49"/>
        <v>0</v>
      </c>
      <c r="AR353" s="178">
        <f t="shared" si="50"/>
        <v>0</v>
      </c>
      <c r="AS353" s="178">
        <f t="shared" si="51"/>
        <v>0</v>
      </c>
      <c r="AT353" s="178">
        <f t="shared" si="52"/>
        <v>0</v>
      </c>
      <c r="AU353">
        <f t="shared" si="53"/>
        <v>0</v>
      </c>
    </row>
    <row r="354" spans="1:47">
      <c r="A354" t="str">
        <f>IF(All_Tasks!A354="","",All_Tasks!A354)</f>
        <v/>
      </c>
      <c r="B354" t="str">
        <f>IF(All_Tasks!B354="","",All_Tasks!B354)</f>
        <v/>
      </c>
      <c r="C354" t="str">
        <f>IF(All_Tasks!C354="","",All_Tasks!C354)</f>
        <v/>
      </c>
      <c r="D354" t="str">
        <f>IF(All_Tasks!D354="","",All_Tasks!D354)</f>
        <v/>
      </c>
      <c r="E354" t="str">
        <f>IF(All_Tasks!V354&lt;&gt;"",All_Tasks!V354,IF(All_Tasks!E354&lt;&gt;"",All_Tasks!E354,""))</f>
        <v/>
      </c>
      <c r="F354" t="str">
        <f>IF(All_Tasks!F354="","",All_Tasks!F354)</f>
        <v/>
      </c>
      <c r="G354" t="str">
        <f>IF(All_Tasks!G354="","",All_Tasks!G354)</f>
        <v/>
      </c>
      <c r="H354" s="231" t="str">
        <f>IF(All_Tasks!H354="","",All_Tasks!H354)</f>
        <v/>
      </c>
      <c r="I354" t="str">
        <f>IF(All_Tasks!I354="","",All_Tasks!I354)</f>
        <v/>
      </c>
      <c r="J354" t="str">
        <f>IF(All_Tasks!J354="","",All_Tasks!J354)</f>
        <v/>
      </c>
      <c r="K354" t="str">
        <f>IF(All_Tasks!K354="","",All_Tasks!K354)</f>
        <v/>
      </c>
      <c r="L354" s="231" t="str">
        <f>IF(All_Tasks!L354="","",All_Tasks!L354)</f>
        <v/>
      </c>
      <c r="M354" t="str">
        <f>IF(All_Tasks!M354="","",All_Tasks!M354)</f>
        <v/>
      </c>
      <c r="N354" t="str">
        <f>IF(All_Tasks!N354="","",All_Tasks!N354)</f>
        <v/>
      </c>
      <c r="O354" t="str">
        <f>IF(All_Tasks!O354="","",All_Tasks!O354)</f>
        <v/>
      </c>
      <c r="P354" s="181">
        <f>IF(All_Tasks!P354="",0,All_Tasks!P354)</f>
        <v>0</v>
      </c>
      <c r="Q354" s="181">
        <f>IF(All_Tasks!Q354="",0,All_Tasks!Q354)</f>
        <v>0</v>
      </c>
      <c r="R354" s="181">
        <f>IF(All_Tasks!R354="",0,All_Tasks!R354)</f>
        <v>0</v>
      </c>
      <c r="S354" s="181" t="str">
        <f>IF(All_Tasks!S354="","",All_Tasks!S354)</f>
        <v/>
      </c>
      <c r="T354" t="str">
        <f>IF(All_Tasks!T354="","",All_Tasks!T354)</f>
        <v/>
      </c>
      <c r="U354" t="str">
        <f>IF(All_Tasks!U354="","",All_Tasks!U354)</f>
        <v/>
      </c>
      <c r="V354">
        <f>IF(A354="",0,IFERROR(MATCH(A354,Scope_Labor_Rates!$A$6:$A$46,0)+5,0))</f>
        <v>0</v>
      </c>
      <c r="W354" s="178">
        <f>IF(V354&gt;0,INDEX(Scope_Labor_Rates!$C$6:$C$46,V354-5),0)</f>
        <v>0</v>
      </c>
      <c r="X354" s="178">
        <f>IF(V354&gt;0,INDEX(Scope_Labor_Rates!$C$6:$C$46,V354-5),0)</f>
        <v>0</v>
      </c>
      <c r="Y354" s="180">
        <f>IF(V354&gt;0,INDEX(Scope_Labor_Rates!$S$6:$S$46,V354-5),0)</f>
        <v>0</v>
      </c>
      <c r="Z354" s="180">
        <f>IF(V354&gt;0,INDEX(Scope_Labor_Rates!$R$6:$R$46,V354-5),1)</f>
        <v>1</v>
      </c>
      <c r="AA354" s="231">
        <f t="shared" si="45"/>
        <v>0</v>
      </c>
      <c r="AB354" t="str">
        <f t="shared" si="46"/>
        <v/>
      </c>
      <c r="AC354" s="178" t="str">
        <f t="shared" si="47"/>
        <v/>
      </c>
      <c r="AD354" s="181">
        <f t="shared" si="48"/>
        <v>0</v>
      </c>
      <c r="AE354" s="178">
        <f>IF(V354&gt;0,P354*INDEX(Scope_Labor_Rates!$E$6:$E$46,V354-5),0)</f>
        <v>0</v>
      </c>
      <c r="AF354" s="181">
        <f>IF(V354&gt;0,AE354*INDEX(Scope_Labor_Rates!$D$6:$D$46,V354-5)*AA354,0)</f>
        <v>0</v>
      </c>
      <c r="AG354" s="178">
        <f>IF(V354&gt;0,P354*INDEX(Scope_Labor_Rates!$G$6:$G$46,V354-5),0)</f>
        <v>0</v>
      </c>
      <c r="AH354" s="181">
        <f>IF(V354&gt;0,AG354*INDEX(Scope_Labor_Rates!$F$6:$F$46,V354-5)*AA354,0)</f>
        <v>0</v>
      </c>
      <c r="AI354" s="178">
        <f>IF(V354&gt;0,P354*INDEX(Scope_Labor_Rates!$I$6:$I$46,V354-5),0)</f>
        <v>0</v>
      </c>
      <c r="AJ354" s="181">
        <f>IF(V354&gt;0,AI354*INDEX(Scope_Labor_Rates!$H$6:$H$46,V354-5)*AA354,0)</f>
        <v>0</v>
      </c>
      <c r="AK354" s="178">
        <f>IF(V354&gt;0,P354*INDEX(Scope_Labor_Rates!$K$6:$K$46,V354-5),0)</f>
        <v>0</v>
      </c>
      <c r="AL354" s="181">
        <f>IF(V354&gt;0,AK354*INDEX(Scope_Labor_Rates!$J$6:$J$46,V354-5)*AA354,0)</f>
        <v>0</v>
      </c>
      <c r="AM354" s="178">
        <f>IF(V354&gt;0,P354*INDEX(Scope_Labor_Rates!$M$6:$M$46,V354-5),0)</f>
        <v>0</v>
      </c>
      <c r="AN354" s="178">
        <f>IF(V354&gt;0,AM354*INDEX(Scope_Labor_Rates!$L$6:$L$46,V354-5)*AA354,0)</f>
        <v>0</v>
      </c>
      <c r="AO354" s="178">
        <f>IF(V354&gt;0,P354*INDEX(Scope_Labor_Rates!$O$6:$O$46,V354-5)*AA354,0)</f>
        <v>0</v>
      </c>
      <c r="AP354" s="181">
        <f>IF(V354&gt;0,P354*INDEX(Scope_Labor_Rates!$Q$6:$Q$46,V354-5)*AA354,0)</f>
        <v>0</v>
      </c>
      <c r="AQ354" s="178">
        <f t="shared" si="49"/>
        <v>0</v>
      </c>
      <c r="AR354" s="178">
        <f t="shared" si="50"/>
        <v>0</v>
      </c>
      <c r="AS354" s="178">
        <f t="shared" si="51"/>
        <v>0</v>
      </c>
      <c r="AT354" s="178">
        <f t="shared" si="52"/>
        <v>0</v>
      </c>
      <c r="AU354">
        <f t="shared" si="53"/>
        <v>0</v>
      </c>
    </row>
    <row r="355" spans="1:47">
      <c r="A355" t="str">
        <f>IF(All_Tasks!A355="","",All_Tasks!A355)</f>
        <v/>
      </c>
      <c r="B355" t="str">
        <f>IF(All_Tasks!B355="","",All_Tasks!B355)</f>
        <v/>
      </c>
      <c r="C355" t="str">
        <f>IF(All_Tasks!C355="","",All_Tasks!C355)</f>
        <v/>
      </c>
      <c r="D355" t="str">
        <f>IF(All_Tasks!D355="","",All_Tasks!D355)</f>
        <v/>
      </c>
      <c r="E355" t="str">
        <f>IF(All_Tasks!V355&lt;&gt;"",All_Tasks!V355,IF(All_Tasks!E355&lt;&gt;"",All_Tasks!E355,""))</f>
        <v/>
      </c>
      <c r="F355" t="str">
        <f>IF(All_Tasks!F355="","",All_Tasks!F355)</f>
        <v/>
      </c>
      <c r="G355" t="str">
        <f>IF(All_Tasks!G355="","",All_Tasks!G355)</f>
        <v/>
      </c>
      <c r="H355" s="231" t="str">
        <f>IF(All_Tasks!H355="","",All_Tasks!H355)</f>
        <v/>
      </c>
      <c r="I355" t="str">
        <f>IF(All_Tasks!I355="","",All_Tasks!I355)</f>
        <v/>
      </c>
      <c r="J355" t="str">
        <f>IF(All_Tasks!J355="","",All_Tasks!J355)</f>
        <v/>
      </c>
      <c r="K355" t="str">
        <f>IF(All_Tasks!K355="","",All_Tasks!K355)</f>
        <v/>
      </c>
      <c r="L355" s="231" t="str">
        <f>IF(All_Tasks!L355="","",All_Tasks!L355)</f>
        <v/>
      </c>
      <c r="M355" t="str">
        <f>IF(All_Tasks!M355="","",All_Tasks!M355)</f>
        <v/>
      </c>
      <c r="N355" t="str">
        <f>IF(All_Tasks!N355="","",All_Tasks!N355)</f>
        <v/>
      </c>
      <c r="O355" t="str">
        <f>IF(All_Tasks!O355="","",All_Tasks!O355)</f>
        <v/>
      </c>
      <c r="P355" s="181">
        <f>IF(All_Tasks!P355="",0,All_Tasks!P355)</f>
        <v>0</v>
      </c>
      <c r="Q355" s="181">
        <f>IF(All_Tasks!Q355="",0,All_Tasks!Q355)</f>
        <v>0</v>
      </c>
      <c r="R355" s="181">
        <f>IF(All_Tasks!R355="",0,All_Tasks!R355)</f>
        <v>0</v>
      </c>
      <c r="S355" s="181" t="str">
        <f>IF(All_Tasks!S355="","",All_Tasks!S355)</f>
        <v/>
      </c>
      <c r="T355" t="str">
        <f>IF(All_Tasks!T355="","",All_Tasks!T355)</f>
        <v/>
      </c>
      <c r="U355" t="str">
        <f>IF(All_Tasks!U355="","",All_Tasks!U355)</f>
        <v/>
      </c>
      <c r="V355">
        <f>IF(A355="",0,IFERROR(MATCH(A355,Scope_Labor_Rates!$A$6:$A$46,0)+5,0))</f>
        <v>0</v>
      </c>
      <c r="W355" s="178">
        <f>IF(V355&gt;0,INDEX(Scope_Labor_Rates!$C$6:$C$46,V355-5),0)</f>
        <v>0</v>
      </c>
      <c r="X355" s="178">
        <f>IF(V355&gt;0,INDEX(Scope_Labor_Rates!$C$6:$C$46,V355-5),0)</f>
        <v>0</v>
      </c>
      <c r="Y355" s="180">
        <f>IF(V355&gt;0,INDEX(Scope_Labor_Rates!$S$6:$S$46,V355-5),0)</f>
        <v>0</v>
      </c>
      <c r="Z355" s="180">
        <f>IF(V355&gt;0,INDEX(Scope_Labor_Rates!$R$6:$R$46,V355-5),1)</f>
        <v>1</v>
      </c>
      <c r="AA355" s="231">
        <f t="shared" si="45"/>
        <v>0</v>
      </c>
      <c r="AB355" t="str">
        <f t="shared" si="46"/>
        <v/>
      </c>
      <c r="AC355" s="178" t="str">
        <f t="shared" si="47"/>
        <v/>
      </c>
      <c r="AD355" s="181">
        <f t="shared" si="48"/>
        <v>0</v>
      </c>
      <c r="AE355" s="178">
        <f>IF(V355&gt;0,P355*INDEX(Scope_Labor_Rates!$E$6:$E$46,V355-5),0)</f>
        <v>0</v>
      </c>
      <c r="AF355" s="181">
        <f>IF(V355&gt;0,AE355*INDEX(Scope_Labor_Rates!$D$6:$D$46,V355-5)*AA355,0)</f>
        <v>0</v>
      </c>
      <c r="AG355" s="178">
        <f>IF(V355&gt;0,P355*INDEX(Scope_Labor_Rates!$G$6:$G$46,V355-5),0)</f>
        <v>0</v>
      </c>
      <c r="AH355" s="181">
        <f>IF(V355&gt;0,AG355*INDEX(Scope_Labor_Rates!$F$6:$F$46,V355-5)*AA355,0)</f>
        <v>0</v>
      </c>
      <c r="AI355" s="178">
        <f>IF(V355&gt;0,P355*INDEX(Scope_Labor_Rates!$I$6:$I$46,V355-5),0)</f>
        <v>0</v>
      </c>
      <c r="AJ355" s="181">
        <f>IF(V355&gt;0,AI355*INDEX(Scope_Labor_Rates!$H$6:$H$46,V355-5)*AA355,0)</f>
        <v>0</v>
      </c>
      <c r="AK355" s="178">
        <f>IF(V355&gt;0,P355*INDEX(Scope_Labor_Rates!$K$6:$K$46,V355-5),0)</f>
        <v>0</v>
      </c>
      <c r="AL355" s="181">
        <f>IF(V355&gt;0,AK355*INDEX(Scope_Labor_Rates!$J$6:$J$46,V355-5)*AA355,0)</f>
        <v>0</v>
      </c>
      <c r="AM355" s="178">
        <f>IF(V355&gt;0,P355*INDEX(Scope_Labor_Rates!$M$6:$M$46,V355-5),0)</f>
        <v>0</v>
      </c>
      <c r="AN355" s="178">
        <f>IF(V355&gt;0,AM355*INDEX(Scope_Labor_Rates!$L$6:$L$46,V355-5)*AA355,0)</f>
        <v>0</v>
      </c>
      <c r="AO355" s="178">
        <f>IF(V355&gt;0,P355*INDEX(Scope_Labor_Rates!$O$6:$O$46,V355-5)*AA355,0)</f>
        <v>0</v>
      </c>
      <c r="AP355" s="181">
        <f>IF(V355&gt;0,P355*INDEX(Scope_Labor_Rates!$Q$6:$Q$46,V355-5)*AA355,0)</f>
        <v>0</v>
      </c>
      <c r="AQ355" s="178">
        <f t="shared" si="49"/>
        <v>0</v>
      </c>
      <c r="AR355" s="178">
        <f t="shared" si="50"/>
        <v>0</v>
      </c>
      <c r="AS355" s="178">
        <f t="shared" si="51"/>
        <v>0</v>
      </c>
      <c r="AT355" s="178">
        <f t="shared" si="52"/>
        <v>0</v>
      </c>
      <c r="AU355">
        <f t="shared" si="53"/>
        <v>0</v>
      </c>
    </row>
    <row r="356" spans="1:47">
      <c r="A356" t="str">
        <f>IF(All_Tasks!A356="","",All_Tasks!A356)</f>
        <v/>
      </c>
      <c r="B356" t="str">
        <f>IF(All_Tasks!B356="","",All_Tasks!B356)</f>
        <v/>
      </c>
      <c r="C356" t="str">
        <f>IF(All_Tasks!C356="","",All_Tasks!C356)</f>
        <v/>
      </c>
      <c r="D356" t="str">
        <f>IF(All_Tasks!D356="","",All_Tasks!D356)</f>
        <v/>
      </c>
      <c r="E356" t="str">
        <f>IF(All_Tasks!V356&lt;&gt;"",All_Tasks!V356,IF(All_Tasks!E356&lt;&gt;"",All_Tasks!E356,""))</f>
        <v/>
      </c>
      <c r="F356" t="str">
        <f>IF(All_Tasks!F356="","",All_Tasks!F356)</f>
        <v/>
      </c>
      <c r="G356" t="str">
        <f>IF(All_Tasks!G356="","",All_Tasks!G356)</f>
        <v/>
      </c>
      <c r="H356" s="231" t="str">
        <f>IF(All_Tasks!H356="","",All_Tasks!H356)</f>
        <v/>
      </c>
      <c r="I356" t="str">
        <f>IF(All_Tasks!I356="","",All_Tasks!I356)</f>
        <v/>
      </c>
      <c r="J356" t="str">
        <f>IF(All_Tasks!J356="","",All_Tasks!J356)</f>
        <v/>
      </c>
      <c r="K356" t="str">
        <f>IF(All_Tasks!K356="","",All_Tasks!K356)</f>
        <v/>
      </c>
      <c r="L356" s="231" t="str">
        <f>IF(All_Tasks!L356="","",All_Tasks!L356)</f>
        <v/>
      </c>
      <c r="M356" t="str">
        <f>IF(All_Tasks!M356="","",All_Tasks!M356)</f>
        <v/>
      </c>
      <c r="N356" t="str">
        <f>IF(All_Tasks!N356="","",All_Tasks!N356)</f>
        <v/>
      </c>
      <c r="O356" t="str">
        <f>IF(All_Tasks!O356="","",All_Tasks!O356)</f>
        <v/>
      </c>
      <c r="P356" s="181">
        <f>IF(All_Tasks!P356="",0,All_Tasks!P356)</f>
        <v>0</v>
      </c>
      <c r="Q356" s="181">
        <f>IF(All_Tasks!Q356="",0,All_Tasks!Q356)</f>
        <v>0</v>
      </c>
      <c r="R356" s="181">
        <f>IF(All_Tasks!R356="",0,All_Tasks!R356)</f>
        <v>0</v>
      </c>
      <c r="S356" s="181" t="str">
        <f>IF(All_Tasks!S356="","",All_Tasks!S356)</f>
        <v/>
      </c>
      <c r="T356" t="str">
        <f>IF(All_Tasks!T356="","",All_Tasks!T356)</f>
        <v/>
      </c>
      <c r="U356" t="str">
        <f>IF(All_Tasks!U356="","",All_Tasks!U356)</f>
        <v/>
      </c>
      <c r="V356">
        <f>IF(A356="",0,IFERROR(MATCH(A356,Scope_Labor_Rates!$A$6:$A$46,0)+5,0))</f>
        <v>0</v>
      </c>
      <c r="W356" s="178">
        <f>IF(V356&gt;0,INDEX(Scope_Labor_Rates!$C$6:$C$46,V356-5),0)</f>
        <v>0</v>
      </c>
      <c r="X356" s="178">
        <f>IF(V356&gt;0,INDEX(Scope_Labor_Rates!$C$6:$C$46,V356-5),0)</f>
        <v>0</v>
      </c>
      <c r="Y356" s="180">
        <f>IF(V356&gt;0,INDEX(Scope_Labor_Rates!$S$6:$S$46,V356-5),0)</f>
        <v>0</v>
      </c>
      <c r="Z356" s="180">
        <f>IF(V356&gt;0,INDEX(Scope_Labor_Rates!$R$6:$R$46,V356-5),1)</f>
        <v>1</v>
      </c>
      <c r="AA356" s="231">
        <f t="shared" si="45"/>
        <v>0</v>
      </c>
      <c r="AB356" t="str">
        <f t="shared" si="46"/>
        <v/>
      </c>
      <c r="AC356" s="178" t="str">
        <f t="shared" si="47"/>
        <v/>
      </c>
      <c r="AD356" s="181">
        <f t="shared" si="48"/>
        <v>0</v>
      </c>
      <c r="AE356" s="178">
        <f>IF(V356&gt;0,P356*INDEX(Scope_Labor_Rates!$E$6:$E$46,V356-5),0)</f>
        <v>0</v>
      </c>
      <c r="AF356" s="181">
        <f>IF(V356&gt;0,AE356*INDEX(Scope_Labor_Rates!$D$6:$D$46,V356-5)*AA356,0)</f>
        <v>0</v>
      </c>
      <c r="AG356" s="178">
        <f>IF(V356&gt;0,P356*INDEX(Scope_Labor_Rates!$G$6:$G$46,V356-5),0)</f>
        <v>0</v>
      </c>
      <c r="AH356" s="181">
        <f>IF(V356&gt;0,AG356*INDEX(Scope_Labor_Rates!$F$6:$F$46,V356-5)*AA356,0)</f>
        <v>0</v>
      </c>
      <c r="AI356" s="178">
        <f>IF(V356&gt;0,P356*INDEX(Scope_Labor_Rates!$I$6:$I$46,V356-5),0)</f>
        <v>0</v>
      </c>
      <c r="AJ356" s="181">
        <f>IF(V356&gt;0,AI356*INDEX(Scope_Labor_Rates!$H$6:$H$46,V356-5)*AA356,0)</f>
        <v>0</v>
      </c>
      <c r="AK356" s="178">
        <f>IF(V356&gt;0,P356*INDEX(Scope_Labor_Rates!$K$6:$K$46,V356-5),0)</f>
        <v>0</v>
      </c>
      <c r="AL356" s="181">
        <f>IF(V356&gt;0,AK356*INDEX(Scope_Labor_Rates!$J$6:$J$46,V356-5)*AA356,0)</f>
        <v>0</v>
      </c>
      <c r="AM356" s="178">
        <f>IF(V356&gt;0,P356*INDEX(Scope_Labor_Rates!$M$6:$M$46,V356-5),0)</f>
        <v>0</v>
      </c>
      <c r="AN356" s="178">
        <f>IF(V356&gt;0,AM356*INDEX(Scope_Labor_Rates!$L$6:$L$46,V356-5)*AA356,0)</f>
        <v>0</v>
      </c>
      <c r="AO356" s="178">
        <f>IF(V356&gt;0,P356*INDEX(Scope_Labor_Rates!$O$6:$O$46,V356-5)*AA356,0)</f>
        <v>0</v>
      </c>
      <c r="AP356" s="181">
        <f>IF(V356&gt;0,P356*INDEX(Scope_Labor_Rates!$Q$6:$Q$46,V356-5)*AA356,0)</f>
        <v>0</v>
      </c>
      <c r="AQ356" s="178">
        <f t="shared" si="49"/>
        <v>0</v>
      </c>
      <c r="AR356" s="178">
        <f t="shared" si="50"/>
        <v>0</v>
      </c>
      <c r="AS356" s="178">
        <f t="shared" si="51"/>
        <v>0</v>
      </c>
      <c r="AT356" s="178">
        <f t="shared" si="52"/>
        <v>0</v>
      </c>
      <c r="AU356">
        <f t="shared" si="53"/>
        <v>0</v>
      </c>
    </row>
    <row r="357" spans="1:47">
      <c r="A357" t="str">
        <f>IF(All_Tasks!A357="","",All_Tasks!A357)</f>
        <v/>
      </c>
      <c r="B357" t="str">
        <f>IF(All_Tasks!B357="","",All_Tasks!B357)</f>
        <v/>
      </c>
      <c r="C357" t="str">
        <f>IF(All_Tasks!C357="","",All_Tasks!C357)</f>
        <v/>
      </c>
      <c r="D357" t="str">
        <f>IF(All_Tasks!D357="","",All_Tasks!D357)</f>
        <v/>
      </c>
      <c r="E357" t="str">
        <f>IF(All_Tasks!V357&lt;&gt;"",All_Tasks!V357,IF(All_Tasks!E357&lt;&gt;"",All_Tasks!E357,""))</f>
        <v/>
      </c>
      <c r="F357" t="str">
        <f>IF(All_Tasks!F357="","",All_Tasks!F357)</f>
        <v/>
      </c>
      <c r="G357" t="str">
        <f>IF(All_Tasks!G357="","",All_Tasks!G357)</f>
        <v/>
      </c>
      <c r="H357" s="231" t="str">
        <f>IF(All_Tasks!H357="","",All_Tasks!H357)</f>
        <v/>
      </c>
      <c r="I357" t="str">
        <f>IF(All_Tasks!I357="","",All_Tasks!I357)</f>
        <v/>
      </c>
      <c r="J357" t="str">
        <f>IF(All_Tasks!J357="","",All_Tasks!J357)</f>
        <v/>
      </c>
      <c r="K357" t="str">
        <f>IF(All_Tasks!K357="","",All_Tasks!K357)</f>
        <v/>
      </c>
      <c r="L357" s="231" t="str">
        <f>IF(All_Tasks!L357="","",All_Tasks!L357)</f>
        <v/>
      </c>
      <c r="M357" t="str">
        <f>IF(All_Tasks!M357="","",All_Tasks!M357)</f>
        <v/>
      </c>
      <c r="N357" t="str">
        <f>IF(All_Tasks!N357="","",All_Tasks!N357)</f>
        <v/>
      </c>
      <c r="O357" t="str">
        <f>IF(All_Tasks!O357="","",All_Tasks!O357)</f>
        <v/>
      </c>
      <c r="P357" s="181">
        <f>IF(All_Tasks!P357="",0,All_Tasks!P357)</f>
        <v>0</v>
      </c>
      <c r="Q357" s="181">
        <f>IF(All_Tasks!Q357="",0,All_Tasks!Q357)</f>
        <v>0</v>
      </c>
      <c r="R357" s="181">
        <f>IF(All_Tasks!R357="",0,All_Tasks!R357)</f>
        <v>0</v>
      </c>
      <c r="S357" s="181" t="str">
        <f>IF(All_Tasks!S357="","",All_Tasks!S357)</f>
        <v/>
      </c>
      <c r="T357" t="str">
        <f>IF(All_Tasks!T357="","",All_Tasks!T357)</f>
        <v/>
      </c>
      <c r="U357" t="str">
        <f>IF(All_Tasks!U357="","",All_Tasks!U357)</f>
        <v/>
      </c>
      <c r="V357">
        <f>IF(A357="",0,IFERROR(MATCH(A357,Scope_Labor_Rates!$A$6:$A$46,0)+5,0))</f>
        <v>0</v>
      </c>
      <c r="W357" s="178">
        <f>IF(V357&gt;0,INDEX(Scope_Labor_Rates!$C$6:$C$46,V357-5),0)</f>
        <v>0</v>
      </c>
      <c r="X357" s="178">
        <f>IF(V357&gt;0,INDEX(Scope_Labor_Rates!$C$6:$C$46,V357-5),0)</f>
        <v>0</v>
      </c>
      <c r="Y357" s="180">
        <f>IF(V357&gt;0,INDEX(Scope_Labor_Rates!$S$6:$S$46,V357-5),0)</f>
        <v>0</v>
      </c>
      <c r="Z357" s="180">
        <f>IF(V357&gt;0,INDEX(Scope_Labor_Rates!$R$6:$R$46,V357-5),1)</f>
        <v>1</v>
      </c>
      <c r="AA357" s="231">
        <f t="shared" si="45"/>
        <v>0</v>
      </c>
      <c r="AB357" t="str">
        <f t="shared" si="46"/>
        <v/>
      </c>
      <c r="AC357" s="178" t="str">
        <f t="shared" si="47"/>
        <v/>
      </c>
      <c r="AD357" s="181">
        <f t="shared" si="48"/>
        <v>0</v>
      </c>
      <c r="AE357" s="178">
        <f>IF(V357&gt;0,P357*INDEX(Scope_Labor_Rates!$E$6:$E$46,V357-5),0)</f>
        <v>0</v>
      </c>
      <c r="AF357" s="181">
        <f>IF(V357&gt;0,AE357*INDEX(Scope_Labor_Rates!$D$6:$D$46,V357-5)*AA357,0)</f>
        <v>0</v>
      </c>
      <c r="AG357" s="178">
        <f>IF(V357&gt;0,P357*INDEX(Scope_Labor_Rates!$G$6:$G$46,V357-5),0)</f>
        <v>0</v>
      </c>
      <c r="AH357" s="181">
        <f>IF(V357&gt;0,AG357*INDEX(Scope_Labor_Rates!$F$6:$F$46,V357-5)*AA357,0)</f>
        <v>0</v>
      </c>
      <c r="AI357" s="178">
        <f>IF(V357&gt;0,P357*INDEX(Scope_Labor_Rates!$I$6:$I$46,V357-5),0)</f>
        <v>0</v>
      </c>
      <c r="AJ357" s="181">
        <f>IF(V357&gt;0,AI357*INDEX(Scope_Labor_Rates!$H$6:$H$46,V357-5)*AA357,0)</f>
        <v>0</v>
      </c>
      <c r="AK357" s="178">
        <f>IF(V357&gt;0,P357*INDEX(Scope_Labor_Rates!$K$6:$K$46,V357-5),0)</f>
        <v>0</v>
      </c>
      <c r="AL357" s="181">
        <f>IF(V357&gt;0,AK357*INDEX(Scope_Labor_Rates!$J$6:$J$46,V357-5)*AA357,0)</f>
        <v>0</v>
      </c>
      <c r="AM357" s="178">
        <f>IF(V357&gt;0,P357*INDEX(Scope_Labor_Rates!$M$6:$M$46,V357-5),0)</f>
        <v>0</v>
      </c>
      <c r="AN357" s="178">
        <f>IF(V357&gt;0,AM357*INDEX(Scope_Labor_Rates!$L$6:$L$46,V357-5)*AA357,0)</f>
        <v>0</v>
      </c>
      <c r="AO357" s="178">
        <f>IF(V357&gt;0,P357*INDEX(Scope_Labor_Rates!$O$6:$O$46,V357-5)*AA357,0)</f>
        <v>0</v>
      </c>
      <c r="AP357" s="181">
        <f>IF(V357&gt;0,P357*INDEX(Scope_Labor_Rates!$Q$6:$Q$46,V357-5)*AA357,0)</f>
        <v>0</v>
      </c>
      <c r="AQ357" s="178">
        <f t="shared" si="49"/>
        <v>0</v>
      </c>
      <c r="AR357" s="178">
        <f t="shared" si="50"/>
        <v>0</v>
      </c>
      <c r="AS357" s="178">
        <f t="shared" si="51"/>
        <v>0</v>
      </c>
      <c r="AT357" s="178">
        <f t="shared" si="52"/>
        <v>0</v>
      </c>
      <c r="AU357">
        <f t="shared" si="53"/>
        <v>0</v>
      </c>
    </row>
    <row r="358" spans="1:47">
      <c r="A358" t="str">
        <f>IF(All_Tasks!A358="","",All_Tasks!A358)</f>
        <v/>
      </c>
      <c r="B358" t="str">
        <f>IF(All_Tasks!B358="","",All_Tasks!B358)</f>
        <v/>
      </c>
      <c r="C358" t="str">
        <f>IF(All_Tasks!C358="","",All_Tasks!C358)</f>
        <v/>
      </c>
      <c r="D358" t="str">
        <f>IF(All_Tasks!D358="","",All_Tasks!D358)</f>
        <v/>
      </c>
      <c r="E358" t="str">
        <f>IF(All_Tasks!V358&lt;&gt;"",All_Tasks!V358,IF(All_Tasks!E358&lt;&gt;"",All_Tasks!E358,""))</f>
        <v/>
      </c>
      <c r="F358" t="str">
        <f>IF(All_Tasks!F358="","",All_Tasks!F358)</f>
        <v/>
      </c>
      <c r="G358" t="str">
        <f>IF(All_Tasks!G358="","",All_Tasks!G358)</f>
        <v/>
      </c>
      <c r="H358" s="231" t="str">
        <f>IF(All_Tasks!H358="","",All_Tasks!H358)</f>
        <v/>
      </c>
      <c r="I358" t="str">
        <f>IF(All_Tasks!I358="","",All_Tasks!I358)</f>
        <v/>
      </c>
      <c r="J358" t="str">
        <f>IF(All_Tasks!J358="","",All_Tasks!J358)</f>
        <v/>
      </c>
      <c r="K358" t="str">
        <f>IF(All_Tasks!K358="","",All_Tasks!K358)</f>
        <v/>
      </c>
      <c r="L358" s="231" t="str">
        <f>IF(All_Tasks!L358="","",All_Tasks!L358)</f>
        <v/>
      </c>
      <c r="M358" t="str">
        <f>IF(All_Tasks!M358="","",All_Tasks!M358)</f>
        <v/>
      </c>
      <c r="N358" t="str">
        <f>IF(All_Tasks!N358="","",All_Tasks!N358)</f>
        <v/>
      </c>
      <c r="O358" t="str">
        <f>IF(All_Tasks!O358="","",All_Tasks!O358)</f>
        <v/>
      </c>
      <c r="P358" s="181">
        <f>IF(All_Tasks!P358="",0,All_Tasks!P358)</f>
        <v>0</v>
      </c>
      <c r="Q358" s="181">
        <f>IF(All_Tasks!Q358="",0,All_Tasks!Q358)</f>
        <v>0</v>
      </c>
      <c r="R358" s="181">
        <f>IF(All_Tasks!R358="",0,All_Tasks!R358)</f>
        <v>0</v>
      </c>
      <c r="S358" s="181" t="str">
        <f>IF(All_Tasks!S358="","",All_Tasks!S358)</f>
        <v/>
      </c>
      <c r="T358" t="str">
        <f>IF(All_Tasks!T358="","",All_Tasks!T358)</f>
        <v/>
      </c>
      <c r="U358" t="str">
        <f>IF(All_Tasks!U358="","",All_Tasks!U358)</f>
        <v/>
      </c>
      <c r="V358">
        <f>IF(A358="",0,IFERROR(MATCH(A358,Scope_Labor_Rates!$A$6:$A$46,0)+5,0))</f>
        <v>0</v>
      </c>
      <c r="W358" s="178">
        <f>IF(V358&gt;0,INDEX(Scope_Labor_Rates!$C$6:$C$46,V358-5),0)</f>
        <v>0</v>
      </c>
      <c r="X358" s="178">
        <f>IF(V358&gt;0,INDEX(Scope_Labor_Rates!$C$6:$C$46,V358-5),0)</f>
        <v>0</v>
      </c>
      <c r="Y358" s="180">
        <f>IF(V358&gt;0,INDEX(Scope_Labor_Rates!$S$6:$S$46,V358-5),0)</f>
        <v>0</v>
      </c>
      <c r="Z358" s="180">
        <f>IF(V358&gt;0,INDEX(Scope_Labor_Rates!$R$6:$R$46,V358-5),1)</f>
        <v>1</v>
      </c>
      <c r="AA358" s="231">
        <f t="shared" si="45"/>
        <v>0</v>
      </c>
      <c r="AB358" t="str">
        <f t="shared" si="46"/>
        <v/>
      </c>
      <c r="AC358" s="178" t="str">
        <f t="shared" si="47"/>
        <v/>
      </c>
      <c r="AD358" s="181">
        <f t="shared" si="48"/>
        <v>0</v>
      </c>
      <c r="AE358" s="178">
        <f>IF(V358&gt;0,P358*INDEX(Scope_Labor_Rates!$E$6:$E$46,V358-5),0)</f>
        <v>0</v>
      </c>
      <c r="AF358" s="181">
        <f>IF(V358&gt;0,AE358*INDEX(Scope_Labor_Rates!$D$6:$D$46,V358-5)*AA358,0)</f>
        <v>0</v>
      </c>
      <c r="AG358" s="178">
        <f>IF(V358&gt;0,P358*INDEX(Scope_Labor_Rates!$G$6:$G$46,V358-5),0)</f>
        <v>0</v>
      </c>
      <c r="AH358" s="181">
        <f>IF(V358&gt;0,AG358*INDEX(Scope_Labor_Rates!$F$6:$F$46,V358-5)*AA358,0)</f>
        <v>0</v>
      </c>
      <c r="AI358" s="178">
        <f>IF(V358&gt;0,P358*INDEX(Scope_Labor_Rates!$I$6:$I$46,V358-5),0)</f>
        <v>0</v>
      </c>
      <c r="AJ358" s="181">
        <f>IF(V358&gt;0,AI358*INDEX(Scope_Labor_Rates!$H$6:$H$46,V358-5)*AA358,0)</f>
        <v>0</v>
      </c>
      <c r="AK358" s="178">
        <f>IF(V358&gt;0,P358*INDEX(Scope_Labor_Rates!$K$6:$K$46,V358-5),0)</f>
        <v>0</v>
      </c>
      <c r="AL358" s="181">
        <f>IF(V358&gt;0,AK358*INDEX(Scope_Labor_Rates!$J$6:$J$46,V358-5)*AA358,0)</f>
        <v>0</v>
      </c>
      <c r="AM358" s="178">
        <f>IF(V358&gt;0,P358*INDEX(Scope_Labor_Rates!$M$6:$M$46,V358-5),0)</f>
        <v>0</v>
      </c>
      <c r="AN358" s="178">
        <f>IF(V358&gt;0,AM358*INDEX(Scope_Labor_Rates!$L$6:$L$46,V358-5)*AA358,0)</f>
        <v>0</v>
      </c>
      <c r="AO358" s="178">
        <f>IF(V358&gt;0,P358*INDEX(Scope_Labor_Rates!$O$6:$O$46,V358-5)*AA358,0)</f>
        <v>0</v>
      </c>
      <c r="AP358" s="181">
        <f>IF(V358&gt;0,P358*INDEX(Scope_Labor_Rates!$Q$6:$Q$46,V358-5)*AA358,0)</f>
        <v>0</v>
      </c>
      <c r="AQ358" s="178">
        <f t="shared" si="49"/>
        <v>0</v>
      </c>
      <c r="AR358" s="178">
        <f t="shared" si="50"/>
        <v>0</v>
      </c>
      <c r="AS358" s="178">
        <f t="shared" si="51"/>
        <v>0</v>
      </c>
      <c r="AT358" s="178">
        <f t="shared" si="52"/>
        <v>0</v>
      </c>
      <c r="AU358">
        <f t="shared" si="53"/>
        <v>0</v>
      </c>
    </row>
    <row r="359" spans="1:47">
      <c r="A359" t="str">
        <f>IF(All_Tasks!A359="","",All_Tasks!A359)</f>
        <v/>
      </c>
      <c r="B359" t="str">
        <f>IF(All_Tasks!B359="","",All_Tasks!B359)</f>
        <v/>
      </c>
      <c r="C359" t="str">
        <f>IF(All_Tasks!C359="","",All_Tasks!C359)</f>
        <v/>
      </c>
      <c r="D359" t="str">
        <f>IF(All_Tasks!D359="","",All_Tasks!D359)</f>
        <v/>
      </c>
      <c r="E359" t="str">
        <f>IF(All_Tasks!V359&lt;&gt;"",All_Tasks!V359,IF(All_Tasks!E359&lt;&gt;"",All_Tasks!E359,""))</f>
        <v/>
      </c>
      <c r="F359" t="str">
        <f>IF(All_Tasks!F359="","",All_Tasks!F359)</f>
        <v/>
      </c>
      <c r="G359" t="str">
        <f>IF(All_Tasks!G359="","",All_Tasks!G359)</f>
        <v/>
      </c>
      <c r="H359" s="231" t="str">
        <f>IF(All_Tasks!H359="","",All_Tasks!H359)</f>
        <v/>
      </c>
      <c r="I359" t="str">
        <f>IF(All_Tasks!I359="","",All_Tasks!I359)</f>
        <v/>
      </c>
      <c r="J359" t="str">
        <f>IF(All_Tasks!J359="","",All_Tasks!J359)</f>
        <v/>
      </c>
      <c r="K359" t="str">
        <f>IF(All_Tasks!K359="","",All_Tasks!K359)</f>
        <v/>
      </c>
      <c r="L359" s="231" t="str">
        <f>IF(All_Tasks!L359="","",All_Tasks!L359)</f>
        <v/>
      </c>
      <c r="M359" t="str">
        <f>IF(All_Tasks!M359="","",All_Tasks!M359)</f>
        <v/>
      </c>
      <c r="N359" t="str">
        <f>IF(All_Tasks!N359="","",All_Tasks!N359)</f>
        <v/>
      </c>
      <c r="O359" t="str">
        <f>IF(All_Tasks!O359="","",All_Tasks!O359)</f>
        <v/>
      </c>
      <c r="P359" s="181">
        <f>IF(All_Tasks!P359="",0,All_Tasks!P359)</f>
        <v>0</v>
      </c>
      <c r="Q359" s="181">
        <f>IF(All_Tasks!Q359="",0,All_Tasks!Q359)</f>
        <v>0</v>
      </c>
      <c r="R359" s="181">
        <f>IF(All_Tasks!R359="",0,All_Tasks!R359)</f>
        <v>0</v>
      </c>
      <c r="S359" s="181" t="str">
        <f>IF(All_Tasks!S359="","",All_Tasks!S359)</f>
        <v/>
      </c>
      <c r="T359" t="str">
        <f>IF(All_Tasks!T359="","",All_Tasks!T359)</f>
        <v/>
      </c>
      <c r="U359" t="str">
        <f>IF(All_Tasks!U359="","",All_Tasks!U359)</f>
        <v/>
      </c>
      <c r="V359">
        <f>IF(A359="",0,IFERROR(MATCH(A359,Scope_Labor_Rates!$A$6:$A$46,0)+5,0))</f>
        <v>0</v>
      </c>
      <c r="W359" s="178">
        <f>IF(V359&gt;0,INDEX(Scope_Labor_Rates!$C$6:$C$46,V359-5),0)</f>
        <v>0</v>
      </c>
      <c r="X359" s="178">
        <f>IF(V359&gt;0,INDEX(Scope_Labor_Rates!$C$6:$C$46,V359-5),0)</f>
        <v>0</v>
      </c>
      <c r="Y359" s="180">
        <f>IF(V359&gt;0,INDEX(Scope_Labor_Rates!$S$6:$S$46,V359-5),0)</f>
        <v>0</v>
      </c>
      <c r="Z359" s="180">
        <f>IF(V359&gt;0,INDEX(Scope_Labor_Rates!$R$6:$R$46,V359-5),1)</f>
        <v>1</v>
      </c>
      <c r="AA359" s="231">
        <f t="shared" si="45"/>
        <v>0</v>
      </c>
      <c r="AB359" t="str">
        <f t="shared" si="46"/>
        <v/>
      </c>
      <c r="AC359" s="178" t="str">
        <f t="shared" si="47"/>
        <v/>
      </c>
      <c r="AD359" s="181">
        <f t="shared" si="48"/>
        <v>0</v>
      </c>
      <c r="AE359" s="178">
        <f>IF(V359&gt;0,P359*INDEX(Scope_Labor_Rates!$E$6:$E$46,V359-5),0)</f>
        <v>0</v>
      </c>
      <c r="AF359" s="181">
        <f>IF(V359&gt;0,AE359*INDEX(Scope_Labor_Rates!$D$6:$D$46,V359-5)*AA359,0)</f>
        <v>0</v>
      </c>
      <c r="AG359" s="178">
        <f>IF(V359&gt;0,P359*INDEX(Scope_Labor_Rates!$G$6:$G$46,V359-5),0)</f>
        <v>0</v>
      </c>
      <c r="AH359" s="181">
        <f>IF(V359&gt;0,AG359*INDEX(Scope_Labor_Rates!$F$6:$F$46,V359-5)*AA359,0)</f>
        <v>0</v>
      </c>
      <c r="AI359" s="178">
        <f>IF(V359&gt;0,P359*INDEX(Scope_Labor_Rates!$I$6:$I$46,V359-5),0)</f>
        <v>0</v>
      </c>
      <c r="AJ359" s="181">
        <f>IF(V359&gt;0,AI359*INDEX(Scope_Labor_Rates!$H$6:$H$46,V359-5)*AA359,0)</f>
        <v>0</v>
      </c>
      <c r="AK359" s="178">
        <f>IF(V359&gt;0,P359*INDEX(Scope_Labor_Rates!$K$6:$K$46,V359-5),0)</f>
        <v>0</v>
      </c>
      <c r="AL359" s="181">
        <f>IF(V359&gt;0,AK359*INDEX(Scope_Labor_Rates!$J$6:$J$46,V359-5)*AA359,0)</f>
        <v>0</v>
      </c>
      <c r="AM359" s="178">
        <f>IF(V359&gt;0,P359*INDEX(Scope_Labor_Rates!$M$6:$M$46,V359-5),0)</f>
        <v>0</v>
      </c>
      <c r="AN359" s="178">
        <f>IF(V359&gt;0,AM359*INDEX(Scope_Labor_Rates!$L$6:$L$46,V359-5)*AA359,0)</f>
        <v>0</v>
      </c>
      <c r="AO359" s="178">
        <f>IF(V359&gt;0,P359*INDEX(Scope_Labor_Rates!$O$6:$O$46,V359-5)*AA359,0)</f>
        <v>0</v>
      </c>
      <c r="AP359" s="181">
        <f>IF(V359&gt;0,P359*INDEX(Scope_Labor_Rates!$Q$6:$Q$46,V359-5)*AA359,0)</f>
        <v>0</v>
      </c>
      <c r="AQ359" s="178">
        <f t="shared" si="49"/>
        <v>0</v>
      </c>
      <c r="AR359" s="178">
        <f t="shared" si="50"/>
        <v>0</v>
      </c>
      <c r="AS359" s="178">
        <f t="shared" si="51"/>
        <v>0</v>
      </c>
      <c r="AT359" s="178">
        <f t="shared" si="52"/>
        <v>0</v>
      </c>
      <c r="AU359">
        <f t="shared" si="53"/>
        <v>0</v>
      </c>
    </row>
    <row r="360" spans="1:47">
      <c r="A360" t="str">
        <f>IF(All_Tasks!A360="","",All_Tasks!A360)</f>
        <v/>
      </c>
      <c r="B360" t="str">
        <f>IF(All_Tasks!B360="","",All_Tasks!B360)</f>
        <v/>
      </c>
      <c r="C360" t="str">
        <f>IF(All_Tasks!C360="","",All_Tasks!C360)</f>
        <v/>
      </c>
      <c r="D360" t="str">
        <f>IF(All_Tasks!D360="","",All_Tasks!D360)</f>
        <v/>
      </c>
      <c r="E360" t="str">
        <f>IF(All_Tasks!V360&lt;&gt;"",All_Tasks!V360,IF(All_Tasks!E360&lt;&gt;"",All_Tasks!E360,""))</f>
        <v/>
      </c>
      <c r="F360" t="str">
        <f>IF(All_Tasks!F360="","",All_Tasks!F360)</f>
        <v/>
      </c>
      <c r="G360" t="str">
        <f>IF(All_Tasks!G360="","",All_Tasks!G360)</f>
        <v/>
      </c>
      <c r="H360" s="231" t="str">
        <f>IF(All_Tasks!H360="","",All_Tasks!H360)</f>
        <v/>
      </c>
      <c r="I360" t="str">
        <f>IF(All_Tasks!I360="","",All_Tasks!I360)</f>
        <v/>
      </c>
      <c r="J360" t="str">
        <f>IF(All_Tasks!J360="","",All_Tasks!J360)</f>
        <v/>
      </c>
      <c r="K360" t="str">
        <f>IF(All_Tasks!K360="","",All_Tasks!K360)</f>
        <v/>
      </c>
      <c r="L360" s="231" t="str">
        <f>IF(All_Tasks!L360="","",All_Tasks!L360)</f>
        <v/>
      </c>
      <c r="M360" t="str">
        <f>IF(All_Tasks!M360="","",All_Tasks!M360)</f>
        <v/>
      </c>
      <c r="N360" t="str">
        <f>IF(All_Tasks!N360="","",All_Tasks!N360)</f>
        <v/>
      </c>
      <c r="O360" t="str">
        <f>IF(All_Tasks!O360="","",All_Tasks!O360)</f>
        <v/>
      </c>
      <c r="P360" s="181">
        <f>IF(All_Tasks!P360="",0,All_Tasks!P360)</f>
        <v>0</v>
      </c>
      <c r="Q360" s="181">
        <f>IF(All_Tasks!Q360="",0,All_Tasks!Q360)</f>
        <v>0</v>
      </c>
      <c r="R360" s="181">
        <f>IF(All_Tasks!R360="",0,All_Tasks!R360)</f>
        <v>0</v>
      </c>
      <c r="S360" s="181" t="str">
        <f>IF(All_Tasks!S360="","",All_Tasks!S360)</f>
        <v/>
      </c>
      <c r="T360" t="str">
        <f>IF(All_Tasks!T360="","",All_Tasks!T360)</f>
        <v/>
      </c>
      <c r="U360" t="str">
        <f>IF(All_Tasks!U360="","",All_Tasks!U360)</f>
        <v/>
      </c>
      <c r="V360">
        <f>IF(A360="",0,IFERROR(MATCH(A360,Scope_Labor_Rates!$A$6:$A$46,0)+5,0))</f>
        <v>0</v>
      </c>
      <c r="W360" s="178">
        <f>IF(V360&gt;0,INDEX(Scope_Labor_Rates!$C$6:$C$46,V360-5),0)</f>
        <v>0</v>
      </c>
      <c r="X360" s="178">
        <f>IF(V360&gt;0,INDEX(Scope_Labor_Rates!$C$6:$C$46,V360-5),0)</f>
        <v>0</v>
      </c>
      <c r="Y360" s="180">
        <f>IF(V360&gt;0,INDEX(Scope_Labor_Rates!$S$6:$S$46,V360-5),0)</f>
        <v>0</v>
      </c>
      <c r="Z360" s="180">
        <f>IF(V360&gt;0,INDEX(Scope_Labor_Rates!$R$6:$R$46,V360-5),1)</f>
        <v>1</v>
      </c>
      <c r="AA360" s="231">
        <f t="shared" si="45"/>
        <v>0</v>
      </c>
      <c r="AB360" t="str">
        <f t="shared" si="46"/>
        <v/>
      </c>
      <c r="AC360" s="178" t="str">
        <f t="shared" si="47"/>
        <v/>
      </c>
      <c r="AD360" s="181">
        <f t="shared" si="48"/>
        <v>0</v>
      </c>
      <c r="AE360" s="178">
        <f>IF(V360&gt;0,P360*INDEX(Scope_Labor_Rates!$E$6:$E$46,V360-5),0)</f>
        <v>0</v>
      </c>
      <c r="AF360" s="181">
        <f>IF(V360&gt;0,AE360*INDEX(Scope_Labor_Rates!$D$6:$D$46,V360-5)*AA360,0)</f>
        <v>0</v>
      </c>
      <c r="AG360" s="178">
        <f>IF(V360&gt;0,P360*INDEX(Scope_Labor_Rates!$G$6:$G$46,V360-5),0)</f>
        <v>0</v>
      </c>
      <c r="AH360" s="181">
        <f>IF(V360&gt;0,AG360*INDEX(Scope_Labor_Rates!$F$6:$F$46,V360-5)*AA360,0)</f>
        <v>0</v>
      </c>
      <c r="AI360" s="178">
        <f>IF(V360&gt;0,P360*INDEX(Scope_Labor_Rates!$I$6:$I$46,V360-5),0)</f>
        <v>0</v>
      </c>
      <c r="AJ360" s="181">
        <f>IF(V360&gt;0,AI360*INDEX(Scope_Labor_Rates!$H$6:$H$46,V360-5)*AA360,0)</f>
        <v>0</v>
      </c>
      <c r="AK360" s="178">
        <f>IF(V360&gt;0,P360*INDEX(Scope_Labor_Rates!$K$6:$K$46,V360-5),0)</f>
        <v>0</v>
      </c>
      <c r="AL360" s="181">
        <f>IF(V360&gt;0,AK360*INDEX(Scope_Labor_Rates!$J$6:$J$46,V360-5)*AA360,0)</f>
        <v>0</v>
      </c>
      <c r="AM360" s="178">
        <f>IF(V360&gt;0,P360*INDEX(Scope_Labor_Rates!$M$6:$M$46,V360-5),0)</f>
        <v>0</v>
      </c>
      <c r="AN360" s="178">
        <f>IF(V360&gt;0,AM360*INDEX(Scope_Labor_Rates!$L$6:$L$46,V360-5)*AA360,0)</f>
        <v>0</v>
      </c>
      <c r="AO360" s="178">
        <f>IF(V360&gt;0,P360*INDEX(Scope_Labor_Rates!$O$6:$O$46,V360-5)*AA360,0)</f>
        <v>0</v>
      </c>
      <c r="AP360" s="181">
        <f>IF(V360&gt;0,P360*INDEX(Scope_Labor_Rates!$Q$6:$Q$46,V360-5)*AA360,0)</f>
        <v>0</v>
      </c>
      <c r="AQ360" s="178">
        <f t="shared" si="49"/>
        <v>0</v>
      </c>
      <c r="AR360" s="178">
        <f t="shared" si="50"/>
        <v>0</v>
      </c>
      <c r="AS360" s="178">
        <f t="shared" si="51"/>
        <v>0</v>
      </c>
      <c r="AT360" s="178">
        <f t="shared" si="52"/>
        <v>0</v>
      </c>
      <c r="AU360">
        <f t="shared" si="53"/>
        <v>0</v>
      </c>
    </row>
    <row r="361" spans="1:47">
      <c r="A361" t="str">
        <f>IF(All_Tasks!A361="","",All_Tasks!A361)</f>
        <v/>
      </c>
      <c r="B361" t="str">
        <f>IF(All_Tasks!B361="","",All_Tasks!B361)</f>
        <v/>
      </c>
      <c r="C361" t="str">
        <f>IF(All_Tasks!C361="","",All_Tasks!C361)</f>
        <v/>
      </c>
      <c r="D361" t="str">
        <f>IF(All_Tasks!D361="","",All_Tasks!D361)</f>
        <v/>
      </c>
      <c r="E361" t="str">
        <f>IF(All_Tasks!V361&lt;&gt;"",All_Tasks!V361,IF(All_Tasks!E361&lt;&gt;"",All_Tasks!E361,""))</f>
        <v/>
      </c>
      <c r="F361" t="str">
        <f>IF(All_Tasks!F361="","",All_Tasks!F361)</f>
        <v/>
      </c>
      <c r="G361" t="str">
        <f>IF(All_Tasks!G361="","",All_Tasks!G361)</f>
        <v/>
      </c>
      <c r="H361" s="231" t="str">
        <f>IF(All_Tasks!H361="","",All_Tasks!H361)</f>
        <v/>
      </c>
      <c r="I361" t="str">
        <f>IF(All_Tasks!I361="","",All_Tasks!I361)</f>
        <v/>
      </c>
      <c r="J361" t="str">
        <f>IF(All_Tasks!J361="","",All_Tasks!J361)</f>
        <v/>
      </c>
      <c r="K361" t="str">
        <f>IF(All_Tasks!K361="","",All_Tasks!K361)</f>
        <v/>
      </c>
      <c r="L361" s="231" t="str">
        <f>IF(All_Tasks!L361="","",All_Tasks!L361)</f>
        <v/>
      </c>
      <c r="M361" t="str">
        <f>IF(All_Tasks!M361="","",All_Tasks!M361)</f>
        <v/>
      </c>
      <c r="N361" t="str">
        <f>IF(All_Tasks!N361="","",All_Tasks!N361)</f>
        <v/>
      </c>
      <c r="O361" t="str">
        <f>IF(All_Tasks!O361="","",All_Tasks!O361)</f>
        <v/>
      </c>
      <c r="P361" s="181">
        <f>IF(All_Tasks!P361="",0,All_Tasks!P361)</f>
        <v>0</v>
      </c>
      <c r="Q361" s="181">
        <f>IF(All_Tasks!Q361="",0,All_Tasks!Q361)</f>
        <v>0</v>
      </c>
      <c r="R361" s="181">
        <f>IF(All_Tasks!R361="",0,All_Tasks!R361)</f>
        <v>0</v>
      </c>
      <c r="S361" s="181" t="str">
        <f>IF(All_Tasks!S361="","",All_Tasks!S361)</f>
        <v/>
      </c>
      <c r="T361" t="str">
        <f>IF(All_Tasks!T361="","",All_Tasks!T361)</f>
        <v/>
      </c>
      <c r="U361" t="str">
        <f>IF(All_Tasks!U361="","",All_Tasks!U361)</f>
        <v/>
      </c>
      <c r="V361">
        <f>IF(A361="",0,IFERROR(MATCH(A361,Scope_Labor_Rates!$A$6:$A$46,0)+5,0))</f>
        <v>0</v>
      </c>
      <c r="W361" s="178">
        <f>IF(V361&gt;0,INDEX(Scope_Labor_Rates!$C$6:$C$46,V361-5),0)</f>
        <v>0</v>
      </c>
      <c r="X361" s="178">
        <f>IF(V361&gt;0,INDEX(Scope_Labor_Rates!$C$6:$C$46,V361-5),0)</f>
        <v>0</v>
      </c>
      <c r="Y361" s="180">
        <f>IF(V361&gt;0,INDEX(Scope_Labor_Rates!$S$6:$S$46,V361-5),0)</f>
        <v>0</v>
      </c>
      <c r="Z361" s="180">
        <f>IF(V361&gt;0,INDEX(Scope_Labor_Rates!$R$6:$R$46,V361-5),1)</f>
        <v>1</v>
      </c>
      <c r="AA361" s="231">
        <f t="shared" si="45"/>
        <v>0</v>
      </c>
      <c r="AB361" t="str">
        <f t="shared" si="46"/>
        <v/>
      </c>
      <c r="AC361" s="178" t="str">
        <f t="shared" si="47"/>
        <v/>
      </c>
      <c r="AD361" s="181">
        <f t="shared" si="48"/>
        <v>0</v>
      </c>
      <c r="AE361" s="178">
        <f>IF(V361&gt;0,P361*INDEX(Scope_Labor_Rates!$E$6:$E$46,V361-5),0)</f>
        <v>0</v>
      </c>
      <c r="AF361" s="181">
        <f>IF(V361&gt;0,AE361*INDEX(Scope_Labor_Rates!$D$6:$D$46,V361-5)*AA361,0)</f>
        <v>0</v>
      </c>
      <c r="AG361" s="178">
        <f>IF(V361&gt;0,P361*INDEX(Scope_Labor_Rates!$G$6:$G$46,V361-5),0)</f>
        <v>0</v>
      </c>
      <c r="AH361" s="181">
        <f>IF(V361&gt;0,AG361*INDEX(Scope_Labor_Rates!$F$6:$F$46,V361-5)*AA361,0)</f>
        <v>0</v>
      </c>
      <c r="AI361" s="178">
        <f>IF(V361&gt;0,P361*INDEX(Scope_Labor_Rates!$I$6:$I$46,V361-5),0)</f>
        <v>0</v>
      </c>
      <c r="AJ361" s="181">
        <f>IF(V361&gt;0,AI361*INDEX(Scope_Labor_Rates!$H$6:$H$46,V361-5)*AA361,0)</f>
        <v>0</v>
      </c>
      <c r="AK361" s="178">
        <f>IF(V361&gt;0,P361*INDEX(Scope_Labor_Rates!$K$6:$K$46,V361-5),0)</f>
        <v>0</v>
      </c>
      <c r="AL361" s="181">
        <f>IF(V361&gt;0,AK361*INDEX(Scope_Labor_Rates!$J$6:$J$46,V361-5)*AA361,0)</f>
        <v>0</v>
      </c>
      <c r="AM361" s="178">
        <f>IF(V361&gt;0,P361*INDEX(Scope_Labor_Rates!$M$6:$M$46,V361-5),0)</f>
        <v>0</v>
      </c>
      <c r="AN361" s="178">
        <f>IF(V361&gt;0,AM361*INDEX(Scope_Labor_Rates!$L$6:$L$46,V361-5)*AA361,0)</f>
        <v>0</v>
      </c>
      <c r="AO361" s="178">
        <f>IF(V361&gt;0,P361*INDEX(Scope_Labor_Rates!$O$6:$O$46,V361-5)*AA361,0)</f>
        <v>0</v>
      </c>
      <c r="AP361" s="181">
        <f>IF(V361&gt;0,P361*INDEX(Scope_Labor_Rates!$Q$6:$Q$46,V361-5)*AA361,0)</f>
        <v>0</v>
      </c>
      <c r="AQ361" s="178">
        <f t="shared" si="49"/>
        <v>0</v>
      </c>
      <c r="AR361" s="178">
        <f t="shared" si="50"/>
        <v>0</v>
      </c>
      <c r="AS361" s="178">
        <f t="shared" si="51"/>
        <v>0</v>
      </c>
      <c r="AT361" s="178">
        <f t="shared" si="52"/>
        <v>0</v>
      </c>
      <c r="AU361">
        <f t="shared" si="53"/>
        <v>0</v>
      </c>
    </row>
    <row r="362" spans="1:47">
      <c r="A362" t="str">
        <f>IF(All_Tasks!A362="","",All_Tasks!A362)</f>
        <v/>
      </c>
      <c r="B362" t="str">
        <f>IF(All_Tasks!B362="","",All_Tasks!B362)</f>
        <v/>
      </c>
      <c r="C362" t="str">
        <f>IF(All_Tasks!C362="","",All_Tasks!C362)</f>
        <v/>
      </c>
      <c r="D362" t="str">
        <f>IF(All_Tasks!D362="","",All_Tasks!D362)</f>
        <v/>
      </c>
      <c r="E362" t="str">
        <f>IF(All_Tasks!V362&lt;&gt;"",All_Tasks!V362,IF(All_Tasks!E362&lt;&gt;"",All_Tasks!E362,""))</f>
        <v/>
      </c>
      <c r="F362" t="str">
        <f>IF(All_Tasks!F362="","",All_Tasks!F362)</f>
        <v/>
      </c>
      <c r="G362" t="str">
        <f>IF(All_Tasks!G362="","",All_Tasks!G362)</f>
        <v/>
      </c>
      <c r="H362" s="231" t="str">
        <f>IF(All_Tasks!H362="","",All_Tasks!H362)</f>
        <v/>
      </c>
      <c r="I362" t="str">
        <f>IF(All_Tasks!I362="","",All_Tasks!I362)</f>
        <v/>
      </c>
      <c r="J362" t="str">
        <f>IF(All_Tasks!J362="","",All_Tasks!J362)</f>
        <v/>
      </c>
      <c r="K362" t="str">
        <f>IF(All_Tasks!K362="","",All_Tasks!K362)</f>
        <v/>
      </c>
      <c r="L362" s="231" t="str">
        <f>IF(All_Tasks!L362="","",All_Tasks!L362)</f>
        <v/>
      </c>
      <c r="M362" t="str">
        <f>IF(All_Tasks!M362="","",All_Tasks!M362)</f>
        <v/>
      </c>
      <c r="N362" t="str">
        <f>IF(All_Tasks!N362="","",All_Tasks!N362)</f>
        <v/>
      </c>
      <c r="O362" t="str">
        <f>IF(All_Tasks!O362="","",All_Tasks!O362)</f>
        <v/>
      </c>
      <c r="P362" s="181">
        <f>IF(All_Tasks!P362="",0,All_Tasks!P362)</f>
        <v>0</v>
      </c>
      <c r="Q362" s="181">
        <f>IF(All_Tasks!Q362="",0,All_Tasks!Q362)</f>
        <v>0</v>
      </c>
      <c r="R362" s="181">
        <f>IF(All_Tasks!R362="",0,All_Tasks!R362)</f>
        <v>0</v>
      </c>
      <c r="S362" s="181" t="str">
        <f>IF(All_Tasks!S362="","",All_Tasks!S362)</f>
        <v/>
      </c>
      <c r="T362" t="str">
        <f>IF(All_Tasks!T362="","",All_Tasks!T362)</f>
        <v/>
      </c>
      <c r="U362" t="str">
        <f>IF(All_Tasks!U362="","",All_Tasks!U362)</f>
        <v/>
      </c>
      <c r="V362">
        <f>IF(A362="",0,IFERROR(MATCH(A362,Scope_Labor_Rates!$A$6:$A$46,0)+5,0))</f>
        <v>0</v>
      </c>
      <c r="W362" s="178">
        <f>IF(V362&gt;0,INDEX(Scope_Labor_Rates!$C$6:$C$46,V362-5),0)</f>
        <v>0</v>
      </c>
      <c r="X362" s="178">
        <f>IF(V362&gt;0,INDEX(Scope_Labor_Rates!$C$6:$C$46,V362-5),0)</f>
        <v>0</v>
      </c>
      <c r="Y362" s="180">
        <f>IF(V362&gt;0,INDEX(Scope_Labor_Rates!$S$6:$S$46,V362-5),0)</f>
        <v>0</v>
      </c>
      <c r="Z362" s="180">
        <f>IF(V362&gt;0,INDEX(Scope_Labor_Rates!$R$6:$R$46,V362-5),1)</f>
        <v>1</v>
      </c>
      <c r="AA362" s="231">
        <f t="shared" si="45"/>
        <v>0</v>
      </c>
      <c r="AB362" t="str">
        <f t="shared" si="46"/>
        <v/>
      </c>
      <c r="AC362" s="178" t="str">
        <f t="shared" si="47"/>
        <v/>
      </c>
      <c r="AD362" s="181">
        <f t="shared" si="48"/>
        <v>0</v>
      </c>
      <c r="AE362" s="178">
        <f>IF(V362&gt;0,P362*INDEX(Scope_Labor_Rates!$E$6:$E$46,V362-5),0)</f>
        <v>0</v>
      </c>
      <c r="AF362" s="181">
        <f>IF(V362&gt;0,AE362*INDEX(Scope_Labor_Rates!$D$6:$D$46,V362-5)*AA362,0)</f>
        <v>0</v>
      </c>
      <c r="AG362" s="178">
        <f>IF(V362&gt;0,P362*INDEX(Scope_Labor_Rates!$G$6:$G$46,V362-5),0)</f>
        <v>0</v>
      </c>
      <c r="AH362" s="181">
        <f>IF(V362&gt;0,AG362*INDEX(Scope_Labor_Rates!$F$6:$F$46,V362-5)*AA362,0)</f>
        <v>0</v>
      </c>
      <c r="AI362" s="178">
        <f>IF(V362&gt;0,P362*INDEX(Scope_Labor_Rates!$I$6:$I$46,V362-5),0)</f>
        <v>0</v>
      </c>
      <c r="AJ362" s="181">
        <f>IF(V362&gt;0,AI362*INDEX(Scope_Labor_Rates!$H$6:$H$46,V362-5)*AA362,0)</f>
        <v>0</v>
      </c>
      <c r="AK362" s="178">
        <f>IF(V362&gt;0,P362*INDEX(Scope_Labor_Rates!$K$6:$K$46,V362-5),0)</f>
        <v>0</v>
      </c>
      <c r="AL362" s="181">
        <f>IF(V362&gt;0,AK362*INDEX(Scope_Labor_Rates!$J$6:$J$46,V362-5)*AA362,0)</f>
        <v>0</v>
      </c>
      <c r="AM362" s="178">
        <f>IF(V362&gt;0,P362*INDEX(Scope_Labor_Rates!$M$6:$M$46,V362-5),0)</f>
        <v>0</v>
      </c>
      <c r="AN362" s="178">
        <f>IF(V362&gt;0,AM362*INDEX(Scope_Labor_Rates!$L$6:$L$46,V362-5)*AA362,0)</f>
        <v>0</v>
      </c>
      <c r="AO362" s="178">
        <f>IF(V362&gt;0,P362*INDEX(Scope_Labor_Rates!$O$6:$O$46,V362-5)*AA362,0)</f>
        <v>0</v>
      </c>
      <c r="AP362" s="181">
        <f>IF(V362&gt;0,P362*INDEX(Scope_Labor_Rates!$Q$6:$Q$46,V362-5)*AA362,0)</f>
        <v>0</v>
      </c>
      <c r="AQ362" s="178">
        <f t="shared" si="49"/>
        <v>0</v>
      </c>
      <c r="AR362" s="178">
        <f t="shared" si="50"/>
        <v>0</v>
      </c>
      <c r="AS362" s="178">
        <f t="shared" si="51"/>
        <v>0</v>
      </c>
      <c r="AT362" s="178">
        <f t="shared" si="52"/>
        <v>0</v>
      </c>
      <c r="AU362">
        <f t="shared" si="53"/>
        <v>0</v>
      </c>
    </row>
    <row r="363" spans="1:47">
      <c r="A363" t="str">
        <f>IF(All_Tasks!A363="","",All_Tasks!A363)</f>
        <v/>
      </c>
      <c r="B363" t="str">
        <f>IF(All_Tasks!B363="","",All_Tasks!B363)</f>
        <v/>
      </c>
      <c r="C363" t="str">
        <f>IF(All_Tasks!C363="","",All_Tasks!C363)</f>
        <v/>
      </c>
      <c r="D363" t="str">
        <f>IF(All_Tasks!D363="","",All_Tasks!D363)</f>
        <v/>
      </c>
      <c r="E363" t="str">
        <f>IF(All_Tasks!V363&lt;&gt;"",All_Tasks!V363,IF(All_Tasks!E363&lt;&gt;"",All_Tasks!E363,""))</f>
        <v/>
      </c>
      <c r="F363" t="str">
        <f>IF(All_Tasks!F363="","",All_Tasks!F363)</f>
        <v/>
      </c>
      <c r="G363" t="str">
        <f>IF(All_Tasks!G363="","",All_Tasks!G363)</f>
        <v/>
      </c>
      <c r="H363" s="231" t="str">
        <f>IF(All_Tasks!H363="","",All_Tasks!H363)</f>
        <v/>
      </c>
      <c r="I363" t="str">
        <f>IF(All_Tasks!I363="","",All_Tasks!I363)</f>
        <v/>
      </c>
      <c r="J363" t="str">
        <f>IF(All_Tasks!J363="","",All_Tasks!J363)</f>
        <v/>
      </c>
      <c r="K363" t="str">
        <f>IF(All_Tasks!K363="","",All_Tasks!K363)</f>
        <v/>
      </c>
      <c r="L363" s="231" t="str">
        <f>IF(All_Tasks!L363="","",All_Tasks!L363)</f>
        <v/>
      </c>
      <c r="M363" t="str">
        <f>IF(All_Tasks!M363="","",All_Tasks!M363)</f>
        <v/>
      </c>
      <c r="N363" t="str">
        <f>IF(All_Tasks!N363="","",All_Tasks!N363)</f>
        <v/>
      </c>
      <c r="O363" t="str">
        <f>IF(All_Tasks!O363="","",All_Tasks!O363)</f>
        <v/>
      </c>
      <c r="P363" s="181">
        <f>IF(All_Tasks!P363="",0,All_Tasks!P363)</f>
        <v>0</v>
      </c>
      <c r="Q363" s="181">
        <f>IF(All_Tasks!Q363="",0,All_Tasks!Q363)</f>
        <v>0</v>
      </c>
      <c r="R363" s="181">
        <f>IF(All_Tasks!R363="",0,All_Tasks!R363)</f>
        <v>0</v>
      </c>
      <c r="S363" s="181" t="str">
        <f>IF(All_Tasks!S363="","",All_Tasks!S363)</f>
        <v/>
      </c>
      <c r="T363" t="str">
        <f>IF(All_Tasks!T363="","",All_Tasks!T363)</f>
        <v/>
      </c>
      <c r="U363" t="str">
        <f>IF(All_Tasks!U363="","",All_Tasks!U363)</f>
        <v/>
      </c>
      <c r="V363">
        <f>IF(A363="",0,IFERROR(MATCH(A363,Scope_Labor_Rates!$A$6:$A$46,0)+5,0))</f>
        <v>0</v>
      </c>
      <c r="W363" s="178">
        <f>IF(V363&gt;0,INDEX(Scope_Labor_Rates!$C$6:$C$46,V363-5),0)</f>
        <v>0</v>
      </c>
      <c r="X363" s="178">
        <f>IF(V363&gt;0,INDEX(Scope_Labor_Rates!$C$6:$C$46,V363-5),0)</f>
        <v>0</v>
      </c>
      <c r="Y363" s="180">
        <f>IF(V363&gt;0,INDEX(Scope_Labor_Rates!$S$6:$S$46,V363-5),0)</f>
        <v>0</v>
      </c>
      <c r="Z363" s="180">
        <f>IF(V363&gt;0,INDEX(Scope_Labor_Rates!$R$6:$R$46,V363-5),1)</f>
        <v>1</v>
      </c>
      <c r="AA363" s="231">
        <f t="shared" si="45"/>
        <v>0</v>
      </c>
      <c r="AB363" t="str">
        <f t="shared" si="46"/>
        <v/>
      </c>
      <c r="AC363" s="178" t="str">
        <f t="shared" si="47"/>
        <v/>
      </c>
      <c r="AD363" s="181">
        <f t="shared" si="48"/>
        <v>0</v>
      </c>
      <c r="AE363" s="178">
        <f>IF(V363&gt;0,P363*INDEX(Scope_Labor_Rates!$E$6:$E$46,V363-5),0)</f>
        <v>0</v>
      </c>
      <c r="AF363" s="181">
        <f>IF(V363&gt;0,AE363*INDEX(Scope_Labor_Rates!$D$6:$D$46,V363-5)*AA363,0)</f>
        <v>0</v>
      </c>
      <c r="AG363" s="178">
        <f>IF(V363&gt;0,P363*INDEX(Scope_Labor_Rates!$G$6:$G$46,V363-5),0)</f>
        <v>0</v>
      </c>
      <c r="AH363" s="181">
        <f>IF(V363&gt;0,AG363*INDEX(Scope_Labor_Rates!$F$6:$F$46,V363-5)*AA363,0)</f>
        <v>0</v>
      </c>
      <c r="AI363" s="178">
        <f>IF(V363&gt;0,P363*INDEX(Scope_Labor_Rates!$I$6:$I$46,V363-5),0)</f>
        <v>0</v>
      </c>
      <c r="AJ363" s="181">
        <f>IF(V363&gt;0,AI363*INDEX(Scope_Labor_Rates!$H$6:$H$46,V363-5)*AA363,0)</f>
        <v>0</v>
      </c>
      <c r="AK363" s="178">
        <f>IF(V363&gt;0,P363*INDEX(Scope_Labor_Rates!$K$6:$K$46,V363-5),0)</f>
        <v>0</v>
      </c>
      <c r="AL363" s="181">
        <f>IF(V363&gt;0,AK363*INDEX(Scope_Labor_Rates!$J$6:$J$46,V363-5)*AA363,0)</f>
        <v>0</v>
      </c>
      <c r="AM363" s="178">
        <f>IF(V363&gt;0,P363*INDEX(Scope_Labor_Rates!$M$6:$M$46,V363-5),0)</f>
        <v>0</v>
      </c>
      <c r="AN363" s="178">
        <f>IF(V363&gt;0,AM363*INDEX(Scope_Labor_Rates!$L$6:$L$46,V363-5)*AA363,0)</f>
        <v>0</v>
      </c>
      <c r="AO363" s="178">
        <f>IF(V363&gt;0,P363*INDEX(Scope_Labor_Rates!$O$6:$O$46,V363-5)*AA363,0)</f>
        <v>0</v>
      </c>
      <c r="AP363" s="181">
        <f>IF(V363&gt;0,P363*INDEX(Scope_Labor_Rates!$Q$6:$Q$46,V363-5)*AA363,0)</f>
        <v>0</v>
      </c>
      <c r="AQ363" s="178">
        <f t="shared" si="49"/>
        <v>0</v>
      </c>
      <c r="AR363" s="178">
        <f t="shared" si="50"/>
        <v>0</v>
      </c>
      <c r="AS363" s="178">
        <f t="shared" si="51"/>
        <v>0</v>
      </c>
      <c r="AT363" s="178">
        <f t="shared" si="52"/>
        <v>0</v>
      </c>
      <c r="AU363">
        <f t="shared" si="53"/>
        <v>0</v>
      </c>
    </row>
    <row r="364" spans="1:47">
      <c r="A364" t="str">
        <f>IF(All_Tasks!A364="","",All_Tasks!A364)</f>
        <v/>
      </c>
      <c r="B364" t="str">
        <f>IF(All_Tasks!B364="","",All_Tasks!B364)</f>
        <v/>
      </c>
      <c r="C364" t="str">
        <f>IF(All_Tasks!C364="","",All_Tasks!C364)</f>
        <v/>
      </c>
      <c r="D364" t="str">
        <f>IF(All_Tasks!D364="","",All_Tasks!D364)</f>
        <v/>
      </c>
      <c r="E364" t="str">
        <f>IF(All_Tasks!V364&lt;&gt;"",All_Tasks!V364,IF(All_Tasks!E364&lt;&gt;"",All_Tasks!E364,""))</f>
        <v/>
      </c>
      <c r="F364" t="str">
        <f>IF(All_Tasks!F364="","",All_Tasks!F364)</f>
        <v/>
      </c>
      <c r="G364" t="str">
        <f>IF(All_Tasks!G364="","",All_Tasks!G364)</f>
        <v/>
      </c>
      <c r="H364" s="231" t="str">
        <f>IF(All_Tasks!H364="","",All_Tasks!H364)</f>
        <v/>
      </c>
      <c r="I364" t="str">
        <f>IF(All_Tasks!I364="","",All_Tasks!I364)</f>
        <v/>
      </c>
      <c r="J364" t="str">
        <f>IF(All_Tasks!J364="","",All_Tasks!J364)</f>
        <v/>
      </c>
      <c r="K364" t="str">
        <f>IF(All_Tasks!K364="","",All_Tasks!K364)</f>
        <v/>
      </c>
      <c r="L364" s="231" t="str">
        <f>IF(All_Tasks!L364="","",All_Tasks!L364)</f>
        <v/>
      </c>
      <c r="M364" t="str">
        <f>IF(All_Tasks!M364="","",All_Tasks!M364)</f>
        <v/>
      </c>
      <c r="N364" t="str">
        <f>IF(All_Tasks!N364="","",All_Tasks!N364)</f>
        <v/>
      </c>
      <c r="O364" t="str">
        <f>IF(All_Tasks!O364="","",All_Tasks!O364)</f>
        <v/>
      </c>
      <c r="P364" s="181">
        <f>IF(All_Tasks!P364="",0,All_Tasks!P364)</f>
        <v>0</v>
      </c>
      <c r="Q364" s="181">
        <f>IF(All_Tasks!Q364="",0,All_Tasks!Q364)</f>
        <v>0</v>
      </c>
      <c r="R364" s="181">
        <f>IF(All_Tasks!R364="",0,All_Tasks!R364)</f>
        <v>0</v>
      </c>
      <c r="S364" s="181" t="str">
        <f>IF(All_Tasks!S364="","",All_Tasks!S364)</f>
        <v/>
      </c>
      <c r="T364" t="str">
        <f>IF(All_Tasks!T364="","",All_Tasks!T364)</f>
        <v/>
      </c>
      <c r="U364" t="str">
        <f>IF(All_Tasks!U364="","",All_Tasks!U364)</f>
        <v/>
      </c>
      <c r="V364">
        <f>IF(A364="",0,IFERROR(MATCH(A364,Scope_Labor_Rates!$A$6:$A$46,0)+5,0))</f>
        <v>0</v>
      </c>
      <c r="W364" s="178">
        <f>IF(V364&gt;0,INDEX(Scope_Labor_Rates!$C$6:$C$46,V364-5),0)</f>
        <v>0</v>
      </c>
      <c r="X364" s="178">
        <f>IF(V364&gt;0,INDEX(Scope_Labor_Rates!$C$6:$C$46,V364-5),0)</f>
        <v>0</v>
      </c>
      <c r="Y364" s="180">
        <f>IF(V364&gt;0,INDEX(Scope_Labor_Rates!$S$6:$S$46,V364-5),0)</f>
        <v>0</v>
      </c>
      <c r="Z364" s="180">
        <f>IF(V364&gt;0,INDEX(Scope_Labor_Rates!$R$6:$R$46,V364-5),1)</f>
        <v>1</v>
      </c>
      <c r="AA364" s="231">
        <f t="shared" si="45"/>
        <v>0</v>
      </c>
      <c r="AB364" t="str">
        <f t="shared" si="46"/>
        <v/>
      </c>
      <c r="AC364" s="178" t="str">
        <f t="shared" si="47"/>
        <v/>
      </c>
      <c r="AD364" s="181">
        <f t="shared" si="48"/>
        <v>0</v>
      </c>
      <c r="AE364" s="178">
        <f>IF(V364&gt;0,P364*INDEX(Scope_Labor_Rates!$E$6:$E$46,V364-5),0)</f>
        <v>0</v>
      </c>
      <c r="AF364" s="181">
        <f>IF(V364&gt;0,AE364*INDEX(Scope_Labor_Rates!$D$6:$D$46,V364-5)*AA364,0)</f>
        <v>0</v>
      </c>
      <c r="AG364" s="178">
        <f>IF(V364&gt;0,P364*INDEX(Scope_Labor_Rates!$G$6:$G$46,V364-5),0)</f>
        <v>0</v>
      </c>
      <c r="AH364" s="181">
        <f>IF(V364&gt;0,AG364*INDEX(Scope_Labor_Rates!$F$6:$F$46,V364-5)*AA364,0)</f>
        <v>0</v>
      </c>
      <c r="AI364" s="178">
        <f>IF(V364&gt;0,P364*INDEX(Scope_Labor_Rates!$I$6:$I$46,V364-5),0)</f>
        <v>0</v>
      </c>
      <c r="AJ364" s="181">
        <f>IF(V364&gt;0,AI364*INDEX(Scope_Labor_Rates!$H$6:$H$46,V364-5)*AA364,0)</f>
        <v>0</v>
      </c>
      <c r="AK364" s="178">
        <f>IF(V364&gt;0,P364*INDEX(Scope_Labor_Rates!$K$6:$K$46,V364-5),0)</f>
        <v>0</v>
      </c>
      <c r="AL364" s="181">
        <f>IF(V364&gt;0,AK364*INDEX(Scope_Labor_Rates!$J$6:$J$46,V364-5)*AA364,0)</f>
        <v>0</v>
      </c>
      <c r="AM364" s="178">
        <f>IF(V364&gt;0,P364*INDEX(Scope_Labor_Rates!$M$6:$M$46,V364-5),0)</f>
        <v>0</v>
      </c>
      <c r="AN364" s="178">
        <f>IF(V364&gt;0,AM364*INDEX(Scope_Labor_Rates!$L$6:$L$46,V364-5)*AA364,0)</f>
        <v>0</v>
      </c>
      <c r="AO364" s="178">
        <f>IF(V364&gt;0,P364*INDEX(Scope_Labor_Rates!$O$6:$O$46,V364-5)*AA364,0)</f>
        <v>0</v>
      </c>
      <c r="AP364" s="181">
        <f>IF(V364&gt;0,P364*INDEX(Scope_Labor_Rates!$Q$6:$Q$46,V364-5)*AA364,0)</f>
        <v>0</v>
      </c>
      <c r="AQ364" s="178">
        <f t="shared" si="49"/>
        <v>0</v>
      </c>
      <c r="AR364" s="178">
        <f t="shared" si="50"/>
        <v>0</v>
      </c>
      <c r="AS364" s="178">
        <f t="shared" si="51"/>
        <v>0</v>
      </c>
      <c r="AT364" s="178">
        <f t="shared" si="52"/>
        <v>0</v>
      </c>
      <c r="AU364">
        <f t="shared" si="53"/>
        <v>0</v>
      </c>
    </row>
    <row r="365" spans="1:47">
      <c r="A365" t="str">
        <f>IF(All_Tasks!A365="","",All_Tasks!A365)</f>
        <v/>
      </c>
      <c r="B365" t="str">
        <f>IF(All_Tasks!B365="","",All_Tasks!B365)</f>
        <v/>
      </c>
      <c r="C365" t="str">
        <f>IF(All_Tasks!C365="","",All_Tasks!C365)</f>
        <v/>
      </c>
      <c r="D365" t="str">
        <f>IF(All_Tasks!D365="","",All_Tasks!D365)</f>
        <v/>
      </c>
      <c r="E365" t="str">
        <f>IF(All_Tasks!V365&lt;&gt;"",All_Tasks!V365,IF(All_Tasks!E365&lt;&gt;"",All_Tasks!E365,""))</f>
        <v/>
      </c>
      <c r="F365" t="str">
        <f>IF(All_Tasks!F365="","",All_Tasks!F365)</f>
        <v/>
      </c>
      <c r="G365" t="str">
        <f>IF(All_Tasks!G365="","",All_Tasks!G365)</f>
        <v/>
      </c>
      <c r="H365" s="231" t="str">
        <f>IF(All_Tasks!H365="","",All_Tasks!H365)</f>
        <v/>
      </c>
      <c r="I365" t="str">
        <f>IF(All_Tasks!I365="","",All_Tasks!I365)</f>
        <v/>
      </c>
      <c r="J365" t="str">
        <f>IF(All_Tasks!J365="","",All_Tasks!J365)</f>
        <v/>
      </c>
      <c r="K365" t="str">
        <f>IF(All_Tasks!K365="","",All_Tasks!K365)</f>
        <v/>
      </c>
      <c r="L365" s="231" t="str">
        <f>IF(All_Tasks!L365="","",All_Tasks!L365)</f>
        <v/>
      </c>
      <c r="M365" t="str">
        <f>IF(All_Tasks!M365="","",All_Tasks!M365)</f>
        <v/>
      </c>
      <c r="N365" t="str">
        <f>IF(All_Tasks!N365="","",All_Tasks!N365)</f>
        <v/>
      </c>
      <c r="O365" t="str">
        <f>IF(All_Tasks!O365="","",All_Tasks!O365)</f>
        <v/>
      </c>
      <c r="P365" s="181">
        <f>IF(All_Tasks!P365="",0,All_Tasks!P365)</f>
        <v>0</v>
      </c>
      <c r="Q365" s="181">
        <f>IF(All_Tasks!Q365="",0,All_Tasks!Q365)</f>
        <v>0</v>
      </c>
      <c r="R365" s="181">
        <f>IF(All_Tasks!R365="",0,All_Tasks!R365)</f>
        <v>0</v>
      </c>
      <c r="S365" s="181" t="str">
        <f>IF(All_Tasks!S365="","",All_Tasks!S365)</f>
        <v/>
      </c>
      <c r="T365" t="str">
        <f>IF(All_Tasks!T365="","",All_Tasks!T365)</f>
        <v/>
      </c>
      <c r="U365" t="str">
        <f>IF(All_Tasks!U365="","",All_Tasks!U365)</f>
        <v/>
      </c>
      <c r="V365">
        <f>IF(A365="",0,IFERROR(MATCH(A365,Scope_Labor_Rates!$A$6:$A$46,0)+5,0))</f>
        <v>0</v>
      </c>
      <c r="W365" s="178">
        <f>IF(V365&gt;0,INDEX(Scope_Labor_Rates!$C$6:$C$46,V365-5),0)</f>
        <v>0</v>
      </c>
      <c r="X365" s="178">
        <f>IF(V365&gt;0,INDEX(Scope_Labor_Rates!$C$6:$C$46,V365-5),0)</f>
        <v>0</v>
      </c>
      <c r="Y365" s="180">
        <f>IF(V365&gt;0,INDEX(Scope_Labor_Rates!$S$6:$S$46,V365-5),0)</f>
        <v>0</v>
      </c>
      <c r="Z365" s="180">
        <f>IF(V365&gt;0,INDEX(Scope_Labor_Rates!$R$6:$R$46,V365-5),1)</f>
        <v>1</v>
      </c>
      <c r="AA365" s="231">
        <f t="shared" si="45"/>
        <v>0</v>
      </c>
      <c r="AB365" t="str">
        <f t="shared" si="46"/>
        <v/>
      </c>
      <c r="AC365" s="178" t="str">
        <f t="shared" si="47"/>
        <v/>
      </c>
      <c r="AD365" s="181">
        <f t="shared" si="48"/>
        <v>0</v>
      </c>
      <c r="AE365" s="178">
        <f>IF(V365&gt;0,P365*INDEX(Scope_Labor_Rates!$E$6:$E$46,V365-5),0)</f>
        <v>0</v>
      </c>
      <c r="AF365" s="181">
        <f>IF(V365&gt;0,AE365*INDEX(Scope_Labor_Rates!$D$6:$D$46,V365-5)*AA365,0)</f>
        <v>0</v>
      </c>
      <c r="AG365" s="178">
        <f>IF(V365&gt;0,P365*INDEX(Scope_Labor_Rates!$G$6:$G$46,V365-5),0)</f>
        <v>0</v>
      </c>
      <c r="AH365" s="181">
        <f>IF(V365&gt;0,AG365*INDEX(Scope_Labor_Rates!$F$6:$F$46,V365-5)*AA365,0)</f>
        <v>0</v>
      </c>
      <c r="AI365" s="178">
        <f>IF(V365&gt;0,P365*INDEX(Scope_Labor_Rates!$I$6:$I$46,V365-5),0)</f>
        <v>0</v>
      </c>
      <c r="AJ365" s="181">
        <f>IF(V365&gt;0,AI365*INDEX(Scope_Labor_Rates!$H$6:$H$46,V365-5)*AA365,0)</f>
        <v>0</v>
      </c>
      <c r="AK365" s="178">
        <f>IF(V365&gt;0,P365*INDEX(Scope_Labor_Rates!$K$6:$K$46,V365-5),0)</f>
        <v>0</v>
      </c>
      <c r="AL365" s="181">
        <f>IF(V365&gt;0,AK365*INDEX(Scope_Labor_Rates!$J$6:$J$46,V365-5)*AA365,0)</f>
        <v>0</v>
      </c>
      <c r="AM365" s="178">
        <f>IF(V365&gt;0,P365*INDEX(Scope_Labor_Rates!$M$6:$M$46,V365-5),0)</f>
        <v>0</v>
      </c>
      <c r="AN365" s="178">
        <f>IF(V365&gt;0,AM365*INDEX(Scope_Labor_Rates!$L$6:$L$46,V365-5)*AA365,0)</f>
        <v>0</v>
      </c>
      <c r="AO365" s="178">
        <f>IF(V365&gt;0,P365*INDEX(Scope_Labor_Rates!$O$6:$O$46,V365-5)*AA365,0)</f>
        <v>0</v>
      </c>
      <c r="AP365" s="181">
        <f>IF(V365&gt;0,P365*INDEX(Scope_Labor_Rates!$Q$6:$Q$46,V365-5)*AA365,0)</f>
        <v>0</v>
      </c>
      <c r="AQ365" s="178">
        <f t="shared" si="49"/>
        <v>0</v>
      </c>
      <c r="AR365" s="178">
        <f t="shared" si="50"/>
        <v>0</v>
      </c>
      <c r="AS365" s="178">
        <f t="shared" si="51"/>
        <v>0</v>
      </c>
      <c r="AT365" s="178">
        <f t="shared" si="52"/>
        <v>0</v>
      </c>
      <c r="AU365">
        <f t="shared" si="53"/>
        <v>0</v>
      </c>
    </row>
    <row r="366" spans="1:47">
      <c r="A366" t="str">
        <f>IF(All_Tasks!A366="","",All_Tasks!A366)</f>
        <v/>
      </c>
      <c r="B366" t="str">
        <f>IF(All_Tasks!B366="","",All_Tasks!B366)</f>
        <v/>
      </c>
      <c r="C366" t="str">
        <f>IF(All_Tasks!C366="","",All_Tasks!C366)</f>
        <v/>
      </c>
      <c r="D366" t="str">
        <f>IF(All_Tasks!D366="","",All_Tasks!D366)</f>
        <v/>
      </c>
      <c r="E366" t="str">
        <f>IF(All_Tasks!V366&lt;&gt;"",All_Tasks!V366,IF(All_Tasks!E366&lt;&gt;"",All_Tasks!E366,""))</f>
        <v/>
      </c>
      <c r="F366" t="str">
        <f>IF(All_Tasks!F366="","",All_Tasks!F366)</f>
        <v/>
      </c>
      <c r="G366" t="str">
        <f>IF(All_Tasks!G366="","",All_Tasks!G366)</f>
        <v/>
      </c>
      <c r="H366" s="231" t="str">
        <f>IF(All_Tasks!H366="","",All_Tasks!H366)</f>
        <v/>
      </c>
      <c r="I366" t="str">
        <f>IF(All_Tasks!I366="","",All_Tasks!I366)</f>
        <v/>
      </c>
      <c r="J366" t="str">
        <f>IF(All_Tasks!J366="","",All_Tasks!J366)</f>
        <v/>
      </c>
      <c r="K366" t="str">
        <f>IF(All_Tasks!K366="","",All_Tasks!K366)</f>
        <v/>
      </c>
      <c r="L366" s="231" t="str">
        <f>IF(All_Tasks!L366="","",All_Tasks!L366)</f>
        <v/>
      </c>
      <c r="M366" t="str">
        <f>IF(All_Tasks!M366="","",All_Tasks!M366)</f>
        <v/>
      </c>
      <c r="N366" t="str">
        <f>IF(All_Tasks!N366="","",All_Tasks!N366)</f>
        <v/>
      </c>
      <c r="O366" t="str">
        <f>IF(All_Tasks!O366="","",All_Tasks!O366)</f>
        <v/>
      </c>
      <c r="P366" s="181">
        <f>IF(All_Tasks!P366="",0,All_Tasks!P366)</f>
        <v>0</v>
      </c>
      <c r="Q366" s="181">
        <f>IF(All_Tasks!Q366="",0,All_Tasks!Q366)</f>
        <v>0</v>
      </c>
      <c r="R366" s="181">
        <f>IF(All_Tasks!R366="",0,All_Tasks!R366)</f>
        <v>0</v>
      </c>
      <c r="S366" s="181" t="str">
        <f>IF(All_Tasks!S366="","",All_Tasks!S366)</f>
        <v/>
      </c>
      <c r="T366" t="str">
        <f>IF(All_Tasks!T366="","",All_Tasks!T366)</f>
        <v/>
      </c>
      <c r="U366" t="str">
        <f>IF(All_Tasks!U366="","",All_Tasks!U366)</f>
        <v/>
      </c>
      <c r="V366">
        <f>IF(A366="",0,IFERROR(MATCH(A366,Scope_Labor_Rates!$A$6:$A$46,0)+5,0))</f>
        <v>0</v>
      </c>
      <c r="W366" s="178">
        <f>IF(V366&gt;0,INDEX(Scope_Labor_Rates!$C$6:$C$46,V366-5),0)</f>
        <v>0</v>
      </c>
      <c r="X366" s="178">
        <f>IF(V366&gt;0,INDEX(Scope_Labor_Rates!$C$6:$C$46,V366-5),0)</f>
        <v>0</v>
      </c>
      <c r="Y366" s="180">
        <f>IF(V366&gt;0,INDEX(Scope_Labor_Rates!$S$6:$S$46,V366-5),0)</f>
        <v>0</v>
      </c>
      <c r="Z366" s="180">
        <f>IF(V366&gt;0,INDEX(Scope_Labor_Rates!$R$6:$R$46,V366-5),1)</f>
        <v>1</v>
      </c>
      <c r="AA366" s="231">
        <f t="shared" si="45"/>
        <v>0</v>
      </c>
      <c r="AB366" t="str">
        <f t="shared" si="46"/>
        <v/>
      </c>
      <c r="AC366" s="178" t="str">
        <f t="shared" si="47"/>
        <v/>
      </c>
      <c r="AD366" s="181">
        <f t="shared" si="48"/>
        <v>0</v>
      </c>
      <c r="AE366" s="178">
        <f>IF(V366&gt;0,P366*INDEX(Scope_Labor_Rates!$E$6:$E$46,V366-5),0)</f>
        <v>0</v>
      </c>
      <c r="AF366" s="181">
        <f>IF(V366&gt;0,AE366*INDEX(Scope_Labor_Rates!$D$6:$D$46,V366-5)*AA366,0)</f>
        <v>0</v>
      </c>
      <c r="AG366" s="178">
        <f>IF(V366&gt;0,P366*INDEX(Scope_Labor_Rates!$G$6:$G$46,V366-5),0)</f>
        <v>0</v>
      </c>
      <c r="AH366" s="181">
        <f>IF(V366&gt;0,AG366*INDEX(Scope_Labor_Rates!$F$6:$F$46,V366-5)*AA366,0)</f>
        <v>0</v>
      </c>
      <c r="AI366" s="178">
        <f>IF(V366&gt;0,P366*INDEX(Scope_Labor_Rates!$I$6:$I$46,V366-5),0)</f>
        <v>0</v>
      </c>
      <c r="AJ366" s="181">
        <f>IF(V366&gt;0,AI366*INDEX(Scope_Labor_Rates!$H$6:$H$46,V366-5)*AA366,0)</f>
        <v>0</v>
      </c>
      <c r="AK366" s="178">
        <f>IF(V366&gt;0,P366*INDEX(Scope_Labor_Rates!$K$6:$K$46,V366-5),0)</f>
        <v>0</v>
      </c>
      <c r="AL366" s="181">
        <f>IF(V366&gt;0,AK366*INDEX(Scope_Labor_Rates!$J$6:$J$46,V366-5)*AA366,0)</f>
        <v>0</v>
      </c>
      <c r="AM366" s="178">
        <f>IF(V366&gt;0,P366*INDEX(Scope_Labor_Rates!$M$6:$M$46,V366-5),0)</f>
        <v>0</v>
      </c>
      <c r="AN366" s="178">
        <f>IF(V366&gt;0,AM366*INDEX(Scope_Labor_Rates!$L$6:$L$46,V366-5)*AA366,0)</f>
        <v>0</v>
      </c>
      <c r="AO366" s="178">
        <f>IF(V366&gt;0,P366*INDEX(Scope_Labor_Rates!$O$6:$O$46,V366-5)*AA366,0)</f>
        <v>0</v>
      </c>
      <c r="AP366" s="181">
        <f>IF(V366&gt;0,P366*INDEX(Scope_Labor_Rates!$Q$6:$Q$46,V366-5)*AA366,0)</f>
        <v>0</v>
      </c>
      <c r="AQ366" s="178">
        <f t="shared" si="49"/>
        <v>0</v>
      </c>
      <c r="AR366" s="178">
        <f t="shared" si="50"/>
        <v>0</v>
      </c>
      <c r="AS366" s="178">
        <f t="shared" si="51"/>
        <v>0</v>
      </c>
      <c r="AT366" s="178">
        <f t="shared" si="52"/>
        <v>0</v>
      </c>
      <c r="AU366">
        <f t="shared" si="53"/>
        <v>0</v>
      </c>
    </row>
    <row r="367" spans="1:47">
      <c r="A367" t="str">
        <f>IF(All_Tasks!A367="","",All_Tasks!A367)</f>
        <v/>
      </c>
      <c r="B367" t="str">
        <f>IF(All_Tasks!B367="","",All_Tasks!B367)</f>
        <v/>
      </c>
      <c r="C367" t="str">
        <f>IF(All_Tasks!C367="","",All_Tasks!C367)</f>
        <v/>
      </c>
      <c r="D367" t="str">
        <f>IF(All_Tasks!D367="","",All_Tasks!D367)</f>
        <v/>
      </c>
      <c r="E367" t="str">
        <f>IF(All_Tasks!V367&lt;&gt;"",All_Tasks!V367,IF(All_Tasks!E367&lt;&gt;"",All_Tasks!E367,""))</f>
        <v/>
      </c>
      <c r="F367" t="str">
        <f>IF(All_Tasks!F367="","",All_Tasks!F367)</f>
        <v/>
      </c>
      <c r="G367" t="str">
        <f>IF(All_Tasks!G367="","",All_Tasks!G367)</f>
        <v/>
      </c>
      <c r="H367" s="231" t="str">
        <f>IF(All_Tasks!H367="","",All_Tasks!H367)</f>
        <v/>
      </c>
      <c r="I367" t="str">
        <f>IF(All_Tasks!I367="","",All_Tasks!I367)</f>
        <v/>
      </c>
      <c r="J367" t="str">
        <f>IF(All_Tasks!J367="","",All_Tasks!J367)</f>
        <v/>
      </c>
      <c r="K367" t="str">
        <f>IF(All_Tasks!K367="","",All_Tasks!K367)</f>
        <v/>
      </c>
      <c r="L367" s="231" t="str">
        <f>IF(All_Tasks!L367="","",All_Tasks!L367)</f>
        <v/>
      </c>
      <c r="M367" t="str">
        <f>IF(All_Tasks!M367="","",All_Tasks!M367)</f>
        <v/>
      </c>
      <c r="N367" t="str">
        <f>IF(All_Tasks!N367="","",All_Tasks!N367)</f>
        <v/>
      </c>
      <c r="O367" t="str">
        <f>IF(All_Tasks!O367="","",All_Tasks!O367)</f>
        <v/>
      </c>
      <c r="P367" s="181">
        <f>IF(All_Tasks!P367="",0,All_Tasks!P367)</f>
        <v>0</v>
      </c>
      <c r="Q367" s="181">
        <f>IF(All_Tasks!Q367="",0,All_Tasks!Q367)</f>
        <v>0</v>
      </c>
      <c r="R367" s="181">
        <f>IF(All_Tasks!R367="",0,All_Tasks!R367)</f>
        <v>0</v>
      </c>
      <c r="S367" s="181" t="str">
        <f>IF(All_Tasks!S367="","",All_Tasks!S367)</f>
        <v/>
      </c>
      <c r="T367" t="str">
        <f>IF(All_Tasks!T367="","",All_Tasks!T367)</f>
        <v/>
      </c>
      <c r="U367" t="str">
        <f>IF(All_Tasks!U367="","",All_Tasks!U367)</f>
        <v/>
      </c>
      <c r="V367">
        <f>IF(A367="",0,IFERROR(MATCH(A367,Scope_Labor_Rates!$A$6:$A$46,0)+5,0))</f>
        <v>0</v>
      </c>
      <c r="W367" s="178">
        <f>IF(V367&gt;0,INDEX(Scope_Labor_Rates!$C$6:$C$46,V367-5),0)</f>
        <v>0</v>
      </c>
      <c r="X367" s="178">
        <f>IF(V367&gt;0,INDEX(Scope_Labor_Rates!$C$6:$C$46,V367-5),0)</f>
        <v>0</v>
      </c>
      <c r="Y367" s="180">
        <f>IF(V367&gt;0,INDEX(Scope_Labor_Rates!$S$6:$S$46,V367-5),0)</f>
        <v>0</v>
      </c>
      <c r="Z367" s="180">
        <f>IF(V367&gt;0,INDEX(Scope_Labor_Rates!$R$6:$R$46,V367-5),1)</f>
        <v>1</v>
      </c>
      <c r="AA367" s="231">
        <f t="shared" si="45"/>
        <v>0</v>
      </c>
      <c r="AB367" t="str">
        <f t="shared" si="46"/>
        <v/>
      </c>
      <c r="AC367" s="178" t="str">
        <f t="shared" si="47"/>
        <v/>
      </c>
      <c r="AD367" s="181">
        <f t="shared" si="48"/>
        <v>0</v>
      </c>
      <c r="AE367" s="178">
        <f>IF(V367&gt;0,P367*INDEX(Scope_Labor_Rates!$E$6:$E$46,V367-5),0)</f>
        <v>0</v>
      </c>
      <c r="AF367" s="181">
        <f>IF(V367&gt;0,AE367*INDEX(Scope_Labor_Rates!$D$6:$D$46,V367-5)*AA367,0)</f>
        <v>0</v>
      </c>
      <c r="AG367" s="178">
        <f>IF(V367&gt;0,P367*INDEX(Scope_Labor_Rates!$G$6:$G$46,V367-5),0)</f>
        <v>0</v>
      </c>
      <c r="AH367" s="181">
        <f>IF(V367&gt;0,AG367*INDEX(Scope_Labor_Rates!$F$6:$F$46,V367-5)*AA367,0)</f>
        <v>0</v>
      </c>
      <c r="AI367" s="178">
        <f>IF(V367&gt;0,P367*INDEX(Scope_Labor_Rates!$I$6:$I$46,V367-5),0)</f>
        <v>0</v>
      </c>
      <c r="AJ367" s="181">
        <f>IF(V367&gt;0,AI367*INDEX(Scope_Labor_Rates!$H$6:$H$46,V367-5)*AA367,0)</f>
        <v>0</v>
      </c>
      <c r="AK367" s="178">
        <f>IF(V367&gt;0,P367*INDEX(Scope_Labor_Rates!$K$6:$K$46,V367-5),0)</f>
        <v>0</v>
      </c>
      <c r="AL367" s="181">
        <f>IF(V367&gt;0,AK367*INDEX(Scope_Labor_Rates!$J$6:$J$46,V367-5)*AA367,0)</f>
        <v>0</v>
      </c>
      <c r="AM367" s="178">
        <f>IF(V367&gt;0,P367*INDEX(Scope_Labor_Rates!$M$6:$M$46,V367-5),0)</f>
        <v>0</v>
      </c>
      <c r="AN367" s="178">
        <f>IF(V367&gt;0,AM367*INDEX(Scope_Labor_Rates!$L$6:$L$46,V367-5)*AA367,0)</f>
        <v>0</v>
      </c>
      <c r="AO367" s="178">
        <f>IF(V367&gt;0,P367*INDEX(Scope_Labor_Rates!$O$6:$O$46,V367-5)*AA367,0)</f>
        <v>0</v>
      </c>
      <c r="AP367" s="181">
        <f>IF(V367&gt;0,P367*INDEX(Scope_Labor_Rates!$Q$6:$Q$46,V367-5)*AA367,0)</f>
        <v>0</v>
      </c>
      <c r="AQ367" s="178">
        <f t="shared" si="49"/>
        <v>0</v>
      </c>
      <c r="AR367" s="178">
        <f t="shared" si="50"/>
        <v>0</v>
      </c>
      <c r="AS367" s="178">
        <f t="shared" si="51"/>
        <v>0</v>
      </c>
      <c r="AT367" s="178">
        <f t="shared" si="52"/>
        <v>0</v>
      </c>
      <c r="AU367">
        <f t="shared" si="53"/>
        <v>0</v>
      </c>
    </row>
    <row r="368" spans="1:47">
      <c r="A368" t="str">
        <f>IF(All_Tasks!A368="","",All_Tasks!A368)</f>
        <v/>
      </c>
      <c r="B368" t="str">
        <f>IF(All_Tasks!B368="","",All_Tasks!B368)</f>
        <v/>
      </c>
      <c r="C368" t="str">
        <f>IF(All_Tasks!C368="","",All_Tasks!C368)</f>
        <v/>
      </c>
      <c r="D368" t="str">
        <f>IF(All_Tasks!D368="","",All_Tasks!D368)</f>
        <v/>
      </c>
      <c r="E368" t="str">
        <f>IF(All_Tasks!V368&lt;&gt;"",All_Tasks!V368,IF(All_Tasks!E368&lt;&gt;"",All_Tasks!E368,""))</f>
        <v/>
      </c>
      <c r="F368" t="str">
        <f>IF(All_Tasks!F368="","",All_Tasks!F368)</f>
        <v/>
      </c>
      <c r="G368" t="str">
        <f>IF(All_Tasks!G368="","",All_Tasks!G368)</f>
        <v/>
      </c>
      <c r="H368" s="231" t="str">
        <f>IF(All_Tasks!H368="","",All_Tasks!H368)</f>
        <v/>
      </c>
      <c r="I368" t="str">
        <f>IF(All_Tasks!I368="","",All_Tasks!I368)</f>
        <v/>
      </c>
      <c r="J368" t="str">
        <f>IF(All_Tasks!J368="","",All_Tasks!J368)</f>
        <v/>
      </c>
      <c r="K368" t="str">
        <f>IF(All_Tasks!K368="","",All_Tasks!K368)</f>
        <v/>
      </c>
      <c r="L368" s="231" t="str">
        <f>IF(All_Tasks!L368="","",All_Tasks!L368)</f>
        <v/>
      </c>
      <c r="M368" t="str">
        <f>IF(All_Tasks!M368="","",All_Tasks!M368)</f>
        <v/>
      </c>
      <c r="N368" t="str">
        <f>IF(All_Tasks!N368="","",All_Tasks!N368)</f>
        <v/>
      </c>
      <c r="O368" t="str">
        <f>IF(All_Tasks!O368="","",All_Tasks!O368)</f>
        <v/>
      </c>
      <c r="P368" s="181">
        <f>IF(All_Tasks!P368="",0,All_Tasks!P368)</f>
        <v>0</v>
      </c>
      <c r="Q368" s="181">
        <f>IF(All_Tasks!Q368="",0,All_Tasks!Q368)</f>
        <v>0</v>
      </c>
      <c r="R368" s="181">
        <f>IF(All_Tasks!R368="",0,All_Tasks!R368)</f>
        <v>0</v>
      </c>
      <c r="S368" s="181" t="str">
        <f>IF(All_Tasks!S368="","",All_Tasks!S368)</f>
        <v/>
      </c>
      <c r="T368" t="str">
        <f>IF(All_Tasks!T368="","",All_Tasks!T368)</f>
        <v/>
      </c>
      <c r="U368" t="str">
        <f>IF(All_Tasks!U368="","",All_Tasks!U368)</f>
        <v/>
      </c>
      <c r="V368">
        <f>IF(A368="",0,IFERROR(MATCH(A368,Scope_Labor_Rates!$A$6:$A$46,0)+5,0))</f>
        <v>0</v>
      </c>
      <c r="W368" s="178">
        <f>IF(V368&gt;0,INDEX(Scope_Labor_Rates!$C$6:$C$46,V368-5),0)</f>
        <v>0</v>
      </c>
      <c r="X368" s="178">
        <f>IF(V368&gt;0,INDEX(Scope_Labor_Rates!$C$6:$C$46,V368-5),0)</f>
        <v>0</v>
      </c>
      <c r="Y368" s="180">
        <f>IF(V368&gt;0,INDEX(Scope_Labor_Rates!$S$6:$S$46,V368-5),0)</f>
        <v>0</v>
      </c>
      <c r="Z368" s="180">
        <f>IF(V368&gt;0,INDEX(Scope_Labor_Rates!$R$6:$R$46,V368-5),1)</f>
        <v>1</v>
      </c>
      <c r="AA368" s="231">
        <f t="shared" si="45"/>
        <v>0</v>
      </c>
      <c r="AB368" t="str">
        <f t="shared" si="46"/>
        <v/>
      </c>
      <c r="AC368" s="178" t="str">
        <f t="shared" si="47"/>
        <v/>
      </c>
      <c r="AD368" s="181">
        <f t="shared" si="48"/>
        <v>0</v>
      </c>
      <c r="AE368" s="178">
        <f>IF(V368&gt;0,P368*INDEX(Scope_Labor_Rates!$E$6:$E$46,V368-5),0)</f>
        <v>0</v>
      </c>
      <c r="AF368" s="181">
        <f>IF(V368&gt;0,AE368*INDEX(Scope_Labor_Rates!$D$6:$D$46,V368-5)*AA368,0)</f>
        <v>0</v>
      </c>
      <c r="AG368" s="178">
        <f>IF(V368&gt;0,P368*INDEX(Scope_Labor_Rates!$G$6:$G$46,V368-5),0)</f>
        <v>0</v>
      </c>
      <c r="AH368" s="181">
        <f>IF(V368&gt;0,AG368*INDEX(Scope_Labor_Rates!$F$6:$F$46,V368-5)*AA368,0)</f>
        <v>0</v>
      </c>
      <c r="AI368" s="178">
        <f>IF(V368&gt;0,P368*INDEX(Scope_Labor_Rates!$I$6:$I$46,V368-5),0)</f>
        <v>0</v>
      </c>
      <c r="AJ368" s="181">
        <f>IF(V368&gt;0,AI368*INDEX(Scope_Labor_Rates!$H$6:$H$46,V368-5)*AA368,0)</f>
        <v>0</v>
      </c>
      <c r="AK368" s="178">
        <f>IF(V368&gt;0,P368*INDEX(Scope_Labor_Rates!$K$6:$K$46,V368-5),0)</f>
        <v>0</v>
      </c>
      <c r="AL368" s="181">
        <f>IF(V368&gt;0,AK368*INDEX(Scope_Labor_Rates!$J$6:$J$46,V368-5)*AA368,0)</f>
        <v>0</v>
      </c>
      <c r="AM368" s="178">
        <f>IF(V368&gt;0,P368*INDEX(Scope_Labor_Rates!$M$6:$M$46,V368-5),0)</f>
        <v>0</v>
      </c>
      <c r="AN368" s="178">
        <f>IF(V368&gt;0,AM368*INDEX(Scope_Labor_Rates!$L$6:$L$46,V368-5)*AA368,0)</f>
        <v>0</v>
      </c>
      <c r="AO368" s="178">
        <f>IF(V368&gt;0,P368*INDEX(Scope_Labor_Rates!$O$6:$O$46,V368-5)*AA368,0)</f>
        <v>0</v>
      </c>
      <c r="AP368" s="181">
        <f>IF(V368&gt;0,P368*INDEX(Scope_Labor_Rates!$Q$6:$Q$46,V368-5)*AA368,0)</f>
        <v>0</v>
      </c>
      <c r="AQ368" s="178">
        <f t="shared" si="49"/>
        <v>0</v>
      </c>
      <c r="AR368" s="178">
        <f t="shared" si="50"/>
        <v>0</v>
      </c>
      <c r="AS368" s="178">
        <f t="shared" si="51"/>
        <v>0</v>
      </c>
      <c r="AT368" s="178">
        <f t="shared" si="52"/>
        <v>0</v>
      </c>
      <c r="AU368">
        <f t="shared" si="53"/>
        <v>0</v>
      </c>
    </row>
    <row r="369" spans="1:47">
      <c r="A369" t="str">
        <f>IF(All_Tasks!A369="","",All_Tasks!A369)</f>
        <v/>
      </c>
      <c r="B369" t="str">
        <f>IF(All_Tasks!B369="","",All_Tasks!B369)</f>
        <v/>
      </c>
      <c r="C369" t="str">
        <f>IF(All_Tasks!C369="","",All_Tasks!C369)</f>
        <v/>
      </c>
      <c r="D369" t="str">
        <f>IF(All_Tasks!D369="","",All_Tasks!D369)</f>
        <v/>
      </c>
      <c r="E369" t="str">
        <f>IF(All_Tasks!V369&lt;&gt;"",All_Tasks!V369,IF(All_Tasks!E369&lt;&gt;"",All_Tasks!E369,""))</f>
        <v/>
      </c>
      <c r="F369" t="str">
        <f>IF(All_Tasks!F369="","",All_Tasks!F369)</f>
        <v/>
      </c>
      <c r="G369" t="str">
        <f>IF(All_Tasks!G369="","",All_Tasks!G369)</f>
        <v/>
      </c>
      <c r="H369" s="231" t="str">
        <f>IF(All_Tasks!H369="","",All_Tasks!H369)</f>
        <v/>
      </c>
      <c r="I369" t="str">
        <f>IF(All_Tasks!I369="","",All_Tasks!I369)</f>
        <v/>
      </c>
      <c r="J369" t="str">
        <f>IF(All_Tasks!J369="","",All_Tasks!J369)</f>
        <v/>
      </c>
      <c r="K369" t="str">
        <f>IF(All_Tasks!K369="","",All_Tasks!K369)</f>
        <v/>
      </c>
      <c r="L369" s="231" t="str">
        <f>IF(All_Tasks!L369="","",All_Tasks!L369)</f>
        <v/>
      </c>
      <c r="M369" t="str">
        <f>IF(All_Tasks!M369="","",All_Tasks!M369)</f>
        <v/>
      </c>
      <c r="N369" t="str">
        <f>IF(All_Tasks!N369="","",All_Tasks!N369)</f>
        <v/>
      </c>
      <c r="O369" t="str">
        <f>IF(All_Tasks!O369="","",All_Tasks!O369)</f>
        <v/>
      </c>
      <c r="P369" s="181">
        <f>IF(All_Tasks!P369="",0,All_Tasks!P369)</f>
        <v>0</v>
      </c>
      <c r="Q369" s="181">
        <f>IF(All_Tasks!Q369="",0,All_Tasks!Q369)</f>
        <v>0</v>
      </c>
      <c r="R369" s="181">
        <f>IF(All_Tasks!R369="",0,All_Tasks!R369)</f>
        <v>0</v>
      </c>
      <c r="S369" s="181" t="str">
        <f>IF(All_Tasks!S369="","",All_Tasks!S369)</f>
        <v/>
      </c>
      <c r="T369" t="str">
        <f>IF(All_Tasks!T369="","",All_Tasks!T369)</f>
        <v/>
      </c>
      <c r="U369" t="str">
        <f>IF(All_Tasks!U369="","",All_Tasks!U369)</f>
        <v/>
      </c>
      <c r="V369">
        <f>IF(A369="",0,IFERROR(MATCH(A369,Scope_Labor_Rates!$A$6:$A$46,0)+5,0))</f>
        <v>0</v>
      </c>
      <c r="W369" s="178">
        <f>IF(V369&gt;0,INDEX(Scope_Labor_Rates!$C$6:$C$46,V369-5),0)</f>
        <v>0</v>
      </c>
      <c r="X369" s="178">
        <f>IF(V369&gt;0,INDEX(Scope_Labor_Rates!$C$6:$C$46,V369-5),0)</f>
        <v>0</v>
      </c>
      <c r="Y369" s="180">
        <f>IF(V369&gt;0,INDEX(Scope_Labor_Rates!$S$6:$S$46,V369-5),0)</f>
        <v>0</v>
      </c>
      <c r="Z369" s="180">
        <f>IF(V369&gt;0,INDEX(Scope_Labor_Rates!$R$6:$R$46,V369-5),1)</f>
        <v>1</v>
      </c>
      <c r="AA369" s="231">
        <f t="shared" si="45"/>
        <v>0</v>
      </c>
      <c r="AB369" t="str">
        <f t="shared" si="46"/>
        <v/>
      </c>
      <c r="AC369" s="178" t="str">
        <f t="shared" si="47"/>
        <v/>
      </c>
      <c r="AD369" s="181">
        <f t="shared" si="48"/>
        <v>0</v>
      </c>
      <c r="AE369" s="178">
        <f>IF(V369&gt;0,P369*INDEX(Scope_Labor_Rates!$E$6:$E$46,V369-5),0)</f>
        <v>0</v>
      </c>
      <c r="AF369" s="181">
        <f>IF(V369&gt;0,AE369*INDEX(Scope_Labor_Rates!$D$6:$D$46,V369-5)*AA369,0)</f>
        <v>0</v>
      </c>
      <c r="AG369" s="178">
        <f>IF(V369&gt;0,P369*INDEX(Scope_Labor_Rates!$G$6:$G$46,V369-5),0)</f>
        <v>0</v>
      </c>
      <c r="AH369" s="181">
        <f>IF(V369&gt;0,AG369*INDEX(Scope_Labor_Rates!$F$6:$F$46,V369-5)*AA369,0)</f>
        <v>0</v>
      </c>
      <c r="AI369" s="178">
        <f>IF(V369&gt;0,P369*INDEX(Scope_Labor_Rates!$I$6:$I$46,V369-5),0)</f>
        <v>0</v>
      </c>
      <c r="AJ369" s="181">
        <f>IF(V369&gt;0,AI369*INDEX(Scope_Labor_Rates!$H$6:$H$46,V369-5)*AA369,0)</f>
        <v>0</v>
      </c>
      <c r="AK369" s="178">
        <f>IF(V369&gt;0,P369*INDEX(Scope_Labor_Rates!$K$6:$K$46,V369-5),0)</f>
        <v>0</v>
      </c>
      <c r="AL369" s="181">
        <f>IF(V369&gt;0,AK369*INDEX(Scope_Labor_Rates!$J$6:$J$46,V369-5)*AA369,0)</f>
        <v>0</v>
      </c>
      <c r="AM369" s="178">
        <f>IF(V369&gt;0,P369*INDEX(Scope_Labor_Rates!$M$6:$M$46,V369-5),0)</f>
        <v>0</v>
      </c>
      <c r="AN369" s="178">
        <f>IF(V369&gt;0,AM369*INDEX(Scope_Labor_Rates!$L$6:$L$46,V369-5)*AA369,0)</f>
        <v>0</v>
      </c>
      <c r="AO369" s="178">
        <f>IF(V369&gt;0,P369*INDEX(Scope_Labor_Rates!$O$6:$O$46,V369-5)*AA369,0)</f>
        <v>0</v>
      </c>
      <c r="AP369" s="181">
        <f>IF(V369&gt;0,P369*INDEX(Scope_Labor_Rates!$Q$6:$Q$46,V369-5)*AA369,0)</f>
        <v>0</v>
      </c>
      <c r="AQ369" s="178">
        <f t="shared" si="49"/>
        <v>0</v>
      </c>
      <c r="AR369" s="178">
        <f t="shared" si="50"/>
        <v>0</v>
      </c>
      <c r="AS369" s="178">
        <f t="shared" si="51"/>
        <v>0</v>
      </c>
      <c r="AT369" s="178">
        <f t="shared" si="52"/>
        <v>0</v>
      </c>
      <c r="AU369">
        <f t="shared" si="53"/>
        <v>0</v>
      </c>
    </row>
    <row r="370" spans="1:47">
      <c r="A370" t="str">
        <f>IF(All_Tasks!A370="","",All_Tasks!A370)</f>
        <v/>
      </c>
      <c r="B370" t="str">
        <f>IF(All_Tasks!B370="","",All_Tasks!B370)</f>
        <v/>
      </c>
      <c r="C370" t="str">
        <f>IF(All_Tasks!C370="","",All_Tasks!C370)</f>
        <v/>
      </c>
      <c r="D370" t="str">
        <f>IF(All_Tasks!D370="","",All_Tasks!D370)</f>
        <v/>
      </c>
      <c r="E370" t="str">
        <f>IF(All_Tasks!V370&lt;&gt;"",All_Tasks!V370,IF(All_Tasks!E370&lt;&gt;"",All_Tasks!E370,""))</f>
        <v/>
      </c>
      <c r="F370" t="str">
        <f>IF(All_Tasks!F370="","",All_Tasks!F370)</f>
        <v/>
      </c>
      <c r="G370" t="str">
        <f>IF(All_Tasks!G370="","",All_Tasks!G370)</f>
        <v/>
      </c>
      <c r="H370" s="231" t="str">
        <f>IF(All_Tasks!H370="","",All_Tasks!H370)</f>
        <v/>
      </c>
      <c r="I370" t="str">
        <f>IF(All_Tasks!I370="","",All_Tasks!I370)</f>
        <v/>
      </c>
      <c r="J370" t="str">
        <f>IF(All_Tasks!J370="","",All_Tasks!J370)</f>
        <v/>
      </c>
      <c r="K370" t="str">
        <f>IF(All_Tasks!K370="","",All_Tasks!K370)</f>
        <v/>
      </c>
      <c r="L370" s="231" t="str">
        <f>IF(All_Tasks!L370="","",All_Tasks!L370)</f>
        <v/>
      </c>
      <c r="M370" t="str">
        <f>IF(All_Tasks!M370="","",All_Tasks!M370)</f>
        <v/>
      </c>
      <c r="N370" t="str">
        <f>IF(All_Tasks!N370="","",All_Tasks!N370)</f>
        <v/>
      </c>
      <c r="O370" t="str">
        <f>IF(All_Tasks!O370="","",All_Tasks!O370)</f>
        <v/>
      </c>
      <c r="P370" s="181">
        <f>IF(All_Tasks!P370="",0,All_Tasks!P370)</f>
        <v>0</v>
      </c>
      <c r="Q370" s="181">
        <f>IF(All_Tasks!Q370="",0,All_Tasks!Q370)</f>
        <v>0</v>
      </c>
      <c r="R370" s="181">
        <f>IF(All_Tasks!R370="",0,All_Tasks!R370)</f>
        <v>0</v>
      </c>
      <c r="S370" s="181" t="str">
        <f>IF(All_Tasks!S370="","",All_Tasks!S370)</f>
        <v/>
      </c>
      <c r="T370" t="str">
        <f>IF(All_Tasks!T370="","",All_Tasks!T370)</f>
        <v/>
      </c>
      <c r="U370" t="str">
        <f>IF(All_Tasks!U370="","",All_Tasks!U370)</f>
        <v/>
      </c>
      <c r="V370">
        <f>IF(A370="",0,IFERROR(MATCH(A370,Scope_Labor_Rates!$A$6:$A$46,0)+5,0))</f>
        <v>0</v>
      </c>
      <c r="W370" s="178">
        <f>IF(V370&gt;0,INDEX(Scope_Labor_Rates!$C$6:$C$46,V370-5),0)</f>
        <v>0</v>
      </c>
      <c r="X370" s="178">
        <f>IF(V370&gt;0,INDEX(Scope_Labor_Rates!$C$6:$C$46,V370-5),0)</f>
        <v>0</v>
      </c>
      <c r="Y370" s="180">
        <f>IF(V370&gt;0,INDEX(Scope_Labor_Rates!$S$6:$S$46,V370-5),0)</f>
        <v>0</v>
      </c>
      <c r="Z370" s="180">
        <f>IF(V370&gt;0,INDEX(Scope_Labor_Rates!$R$6:$R$46,V370-5),1)</f>
        <v>1</v>
      </c>
      <c r="AA370" s="231">
        <f t="shared" si="45"/>
        <v>0</v>
      </c>
      <c r="AB370" t="str">
        <f t="shared" si="46"/>
        <v/>
      </c>
      <c r="AC370" s="178" t="str">
        <f t="shared" si="47"/>
        <v/>
      </c>
      <c r="AD370" s="181">
        <f t="shared" si="48"/>
        <v>0</v>
      </c>
      <c r="AE370" s="178">
        <f>IF(V370&gt;0,P370*INDEX(Scope_Labor_Rates!$E$6:$E$46,V370-5),0)</f>
        <v>0</v>
      </c>
      <c r="AF370" s="181">
        <f>IF(V370&gt;0,AE370*INDEX(Scope_Labor_Rates!$D$6:$D$46,V370-5)*AA370,0)</f>
        <v>0</v>
      </c>
      <c r="AG370" s="178">
        <f>IF(V370&gt;0,P370*INDEX(Scope_Labor_Rates!$G$6:$G$46,V370-5),0)</f>
        <v>0</v>
      </c>
      <c r="AH370" s="181">
        <f>IF(V370&gt;0,AG370*INDEX(Scope_Labor_Rates!$F$6:$F$46,V370-5)*AA370,0)</f>
        <v>0</v>
      </c>
      <c r="AI370" s="178">
        <f>IF(V370&gt;0,P370*INDEX(Scope_Labor_Rates!$I$6:$I$46,V370-5),0)</f>
        <v>0</v>
      </c>
      <c r="AJ370" s="181">
        <f>IF(V370&gt;0,AI370*INDEX(Scope_Labor_Rates!$H$6:$H$46,V370-5)*AA370,0)</f>
        <v>0</v>
      </c>
      <c r="AK370" s="178">
        <f>IF(V370&gt;0,P370*INDEX(Scope_Labor_Rates!$K$6:$K$46,V370-5),0)</f>
        <v>0</v>
      </c>
      <c r="AL370" s="181">
        <f>IF(V370&gt;0,AK370*INDEX(Scope_Labor_Rates!$J$6:$J$46,V370-5)*AA370,0)</f>
        <v>0</v>
      </c>
      <c r="AM370" s="178">
        <f>IF(V370&gt;0,P370*INDEX(Scope_Labor_Rates!$M$6:$M$46,V370-5),0)</f>
        <v>0</v>
      </c>
      <c r="AN370" s="178">
        <f>IF(V370&gt;0,AM370*INDEX(Scope_Labor_Rates!$L$6:$L$46,V370-5)*AA370,0)</f>
        <v>0</v>
      </c>
      <c r="AO370" s="178">
        <f>IF(V370&gt;0,P370*INDEX(Scope_Labor_Rates!$O$6:$O$46,V370-5)*AA370,0)</f>
        <v>0</v>
      </c>
      <c r="AP370" s="181">
        <f>IF(V370&gt;0,P370*INDEX(Scope_Labor_Rates!$Q$6:$Q$46,V370-5)*AA370,0)</f>
        <v>0</v>
      </c>
      <c r="AQ370" s="178">
        <f t="shared" si="49"/>
        <v>0</v>
      </c>
      <c r="AR370" s="178">
        <f t="shared" si="50"/>
        <v>0</v>
      </c>
      <c r="AS370" s="178">
        <f t="shared" si="51"/>
        <v>0</v>
      </c>
      <c r="AT370" s="178">
        <f t="shared" si="52"/>
        <v>0</v>
      </c>
      <c r="AU370">
        <f t="shared" si="53"/>
        <v>0</v>
      </c>
    </row>
    <row r="371" spans="1:47">
      <c r="A371" t="str">
        <f>IF(All_Tasks!A371="","",All_Tasks!A371)</f>
        <v/>
      </c>
      <c r="B371" t="str">
        <f>IF(All_Tasks!B371="","",All_Tasks!B371)</f>
        <v/>
      </c>
      <c r="C371" t="str">
        <f>IF(All_Tasks!C371="","",All_Tasks!C371)</f>
        <v/>
      </c>
      <c r="D371" t="str">
        <f>IF(All_Tasks!D371="","",All_Tasks!D371)</f>
        <v/>
      </c>
      <c r="E371" t="str">
        <f>IF(All_Tasks!V371&lt;&gt;"",All_Tasks!V371,IF(All_Tasks!E371&lt;&gt;"",All_Tasks!E371,""))</f>
        <v/>
      </c>
      <c r="F371" t="str">
        <f>IF(All_Tasks!F371="","",All_Tasks!F371)</f>
        <v/>
      </c>
      <c r="G371" t="str">
        <f>IF(All_Tasks!G371="","",All_Tasks!G371)</f>
        <v/>
      </c>
      <c r="H371" s="231" t="str">
        <f>IF(All_Tasks!H371="","",All_Tasks!H371)</f>
        <v/>
      </c>
      <c r="I371" t="str">
        <f>IF(All_Tasks!I371="","",All_Tasks!I371)</f>
        <v/>
      </c>
      <c r="J371" t="str">
        <f>IF(All_Tasks!J371="","",All_Tasks!J371)</f>
        <v/>
      </c>
      <c r="K371" t="str">
        <f>IF(All_Tasks!K371="","",All_Tasks!K371)</f>
        <v/>
      </c>
      <c r="L371" s="231" t="str">
        <f>IF(All_Tasks!L371="","",All_Tasks!L371)</f>
        <v/>
      </c>
      <c r="M371" t="str">
        <f>IF(All_Tasks!M371="","",All_Tasks!M371)</f>
        <v/>
      </c>
      <c r="N371" t="str">
        <f>IF(All_Tasks!N371="","",All_Tasks!N371)</f>
        <v/>
      </c>
      <c r="O371" t="str">
        <f>IF(All_Tasks!O371="","",All_Tasks!O371)</f>
        <v/>
      </c>
      <c r="P371" s="181">
        <f>IF(All_Tasks!P371="",0,All_Tasks!P371)</f>
        <v>0</v>
      </c>
      <c r="Q371" s="181">
        <f>IF(All_Tasks!Q371="",0,All_Tasks!Q371)</f>
        <v>0</v>
      </c>
      <c r="R371" s="181">
        <f>IF(All_Tasks!R371="",0,All_Tasks!R371)</f>
        <v>0</v>
      </c>
      <c r="S371" s="181" t="str">
        <f>IF(All_Tasks!S371="","",All_Tasks!S371)</f>
        <v/>
      </c>
      <c r="T371" t="str">
        <f>IF(All_Tasks!T371="","",All_Tasks!T371)</f>
        <v/>
      </c>
      <c r="U371" t="str">
        <f>IF(All_Tasks!U371="","",All_Tasks!U371)</f>
        <v/>
      </c>
      <c r="V371">
        <f>IF(A371="",0,IFERROR(MATCH(A371,Scope_Labor_Rates!$A$6:$A$46,0)+5,0))</f>
        <v>0</v>
      </c>
      <c r="W371" s="178">
        <f>IF(V371&gt;0,INDEX(Scope_Labor_Rates!$C$6:$C$46,V371-5),0)</f>
        <v>0</v>
      </c>
      <c r="X371" s="178">
        <f>IF(V371&gt;0,INDEX(Scope_Labor_Rates!$C$6:$C$46,V371-5),0)</f>
        <v>0</v>
      </c>
      <c r="Y371" s="180">
        <f>IF(V371&gt;0,INDEX(Scope_Labor_Rates!$S$6:$S$46,V371-5),0)</f>
        <v>0</v>
      </c>
      <c r="Z371" s="180">
        <f>IF(V371&gt;0,INDEX(Scope_Labor_Rates!$R$6:$R$46,V371-5),1)</f>
        <v>1</v>
      </c>
      <c r="AA371" s="231">
        <f t="shared" si="45"/>
        <v>0</v>
      </c>
      <c r="AB371" t="str">
        <f t="shared" si="46"/>
        <v/>
      </c>
      <c r="AC371" s="178" t="str">
        <f t="shared" si="47"/>
        <v/>
      </c>
      <c r="AD371" s="181">
        <f t="shared" si="48"/>
        <v>0</v>
      </c>
      <c r="AE371" s="178">
        <f>IF(V371&gt;0,P371*INDEX(Scope_Labor_Rates!$E$6:$E$46,V371-5),0)</f>
        <v>0</v>
      </c>
      <c r="AF371" s="181">
        <f>IF(V371&gt;0,AE371*INDEX(Scope_Labor_Rates!$D$6:$D$46,V371-5)*AA371,0)</f>
        <v>0</v>
      </c>
      <c r="AG371" s="178">
        <f>IF(V371&gt;0,P371*INDEX(Scope_Labor_Rates!$G$6:$G$46,V371-5),0)</f>
        <v>0</v>
      </c>
      <c r="AH371" s="181">
        <f>IF(V371&gt;0,AG371*INDEX(Scope_Labor_Rates!$F$6:$F$46,V371-5)*AA371,0)</f>
        <v>0</v>
      </c>
      <c r="AI371" s="178">
        <f>IF(V371&gt;0,P371*INDEX(Scope_Labor_Rates!$I$6:$I$46,V371-5),0)</f>
        <v>0</v>
      </c>
      <c r="AJ371" s="181">
        <f>IF(V371&gt;0,AI371*INDEX(Scope_Labor_Rates!$H$6:$H$46,V371-5)*AA371,0)</f>
        <v>0</v>
      </c>
      <c r="AK371" s="178">
        <f>IF(V371&gt;0,P371*INDEX(Scope_Labor_Rates!$K$6:$K$46,V371-5),0)</f>
        <v>0</v>
      </c>
      <c r="AL371" s="181">
        <f>IF(V371&gt;0,AK371*INDEX(Scope_Labor_Rates!$J$6:$J$46,V371-5)*AA371,0)</f>
        <v>0</v>
      </c>
      <c r="AM371" s="178">
        <f>IF(V371&gt;0,P371*INDEX(Scope_Labor_Rates!$M$6:$M$46,V371-5),0)</f>
        <v>0</v>
      </c>
      <c r="AN371" s="178">
        <f>IF(V371&gt;0,AM371*INDEX(Scope_Labor_Rates!$L$6:$L$46,V371-5)*AA371,0)</f>
        <v>0</v>
      </c>
      <c r="AO371" s="178">
        <f>IF(V371&gt;0,P371*INDEX(Scope_Labor_Rates!$O$6:$O$46,V371-5)*AA371,0)</f>
        <v>0</v>
      </c>
      <c r="AP371" s="181">
        <f>IF(V371&gt;0,P371*INDEX(Scope_Labor_Rates!$Q$6:$Q$46,V371-5)*AA371,0)</f>
        <v>0</v>
      </c>
      <c r="AQ371" s="178">
        <f t="shared" si="49"/>
        <v>0</v>
      </c>
      <c r="AR371" s="178">
        <f t="shared" si="50"/>
        <v>0</v>
      </c>
      <c r="AS371" s="178">
        <f t="shared" si="51"/>
        <v>0</v>
      </c>
      <c r="AT371" s="178">
        <f t="shared" si="52"/>
        <v>0</v>
      </c>
      <c r="AU371">
        <f t="shared" si="53"/>
        <v>0</v>
      </c>
    </row>
    <row r="372" spans="1:47">
      <c r="A372" t="str">
        <f>IF(All_Tasks!A372="","",All_Tasks!A372)</f>
        <v/>
      </c>
      <c r="B372" t="str">
        <f>IF(All_Tasks!B372="","",All_Tasks!B372)</f>
        <v/>
      </c>
      <c r="C372" t="str">
        <f>IF(All_Tasks!C372="","",All_Tasks!C372)</f>
        <v/>
      </c>
      <c r="D372" t="str">
        <f>IF(All_Tasks!D372="","",All_Tasks!D372)</f>
        <v/>
      </c>
      <c r="E372" t="str">
        <f>IF(All_Tasks!V372&lt;&gt;"",All_Tasks!V372,IF(All_Tasks!E372&lt;&gt;"",All_Tasks!E372,""))</f>
        <v/>
      </c>
      <c r="F372" t="str">
        <f>IF(All_Tasks!F372="","",All_Tasks!F372)</f>
        <v/>
      </c>
      <c r="G372" t="str">
        <f>IF(All_Tasks!G372="","",All_Tasks!G372)</f>
        <v/>
      </c>
      <c r="H372" s="231" t="str">
        <f>IF(All_Tasks!H372="","",All_Tasks!H372)</f>
        <v/>
      </c>
      <c r="I372" t="str">
        <f>IF(All_Tasks!I372="","",All_Tasks!I372)</f>
        <v/>
      </c>
      <c r="J372" t="str">
        <f>IF(All_Tasks!J372="","",All_Tasks!J372)</f>
        <v/>
      </c>
      <c r="K372" t="str">
        <f>IF(All_Tasks!K372="","",All_Tasks!K372)</f>
        <v/>
      </c>
      <c r="L372" s="231" t="str">
        <f>IF(All_Tasks!L372="","",All_Tasks!L372)</f>
        <v/>
      </c>
      <c r="M372" t="str">
        <f>IF(All_Tasks!M372="","",All_Tasks!M372)</f>
        <v/>
      </c>
      <c r="N372" t="str">
        <f>IF(All_Tasks!N372="","",All_Tasks!N372)</f>
        <v/>
      </c>
      <c r="O372" t="str">
        <f>IF(All_Tasks!O372="","",All_Tasks!O372)</f>
        <v/>
      </c>
      <c r="P372" s="181">
        <f>IF(All_Tasks!P372="",0,All_Tasks!P372)</f>
        <v>0</v>
      </c>
      <c r="Q372" s="181">
        <f>IF(All_Tasks!Q372="",0,All_Tasks!Q372)</f>
        <v>0</v>
      </c>
      <c r="R372" s="181">
        <f>IF(All_Tasks!R372="",0,All_Tasks!R372)</f>
        <v>0</v>
      </c>
      <c r="S372" s="181" t="str">
        <f>IF(All_Tasks!S372="","",All_Tasks!S372)</f>
        <v/>
      </c>
      <c r="T372" t="str">
        <f>IF(All_Tasks!T372="","",All_Tasks!T372)</f>
        <v/>
      </c>
      <c r="U372" t="str">
        <f>IF(All_Tasks!U372="","",All_Tasks!U372)</f>
        <v/>
      </c>
      <c r="V372">
        <f>IF(A372="",0,IFERROR(MATCH(A372,Scope_Labor_Rates!$A$6:$A$46,0)+5,0))</f>
        <v>0</v>
      </c>
      <c r="W372" s="178">
        <f>IF(V372&gt;0,INDEX(Scope_Labor_Rates!$C$6:$C$46,V372-5),0)</f>
        <v>0</v>
      </c>
      <c r="X372" s="178">
        <f>IF(V372&gt;0,INDEX(Scope_Labor_Rates!$C$6:$C$46,V372-5),0)</f>
        <v>0</v>
      </c>
      <c r="Y372" s="180">
        <f>IF(V372&gt;0,INDEX(Scope_Labor_Rates!$S$6:$S$46,V372-5),0)</f>
        <v>0</v>
      </c>
      <c r="Z372" s="180">
        <f>IF(V372&gt;0,INDEX(Scope_Labor_Rates!$R$6:$R$46,V372-5),1)</f>
        <v>1</v>
      </c>
      <c r="AA372" s="231">
        <f t="shared" si="45"/>
        <v>0</v>
      </c>
      <c r="AB372" t="str">
        <f t="shared" si="46"/>
        <v/>
      </c>
      <c r="AC372" s="178" t="str">
        <f t="shared" si="47"/>
        <v/>
      </c>
      <c r="AD372" s="181">
        <f t="shared" si="48"/>
        <v>0</v>
      </c>
      <c r="AE372" s="178">
        <f>IF(V372&gt;0,P372*INDEX(Scope_Labor_Rates!$E$6:$E$46,V372-5),0)</f>
        <v>0</v>
      </c>
      <c r="AF372" s="181">
        <f>IF(V372&gt;0,AE372*INDEX(Scope_Labor_Rates!$D$6:$D$46,V372-5)*AA372,0)</f>
        <v>0</v>
      </c>
      <c r="AG372" s="178">
        <f>IF(V372&gt;0,P372*INDEX(Scope_Labor_Rates!$G$6:$G$46,V372-5),0)</f>
        <v>0</v>
      </c>
      <c r="AH372" s="181">
        <f>IF(V372&gt;0,AG372*INDEX(Scope_Labor_Rates!$F$6:$F$46,V372-5)*AA372,0)</f>
        <v>0</v>
      </c>
      <c r="AI372" s="178">
        <f>IF(V372&gt;0,P372*INDEX(Scope_Labor_Rates!$I$6:$I$46,V372-5),0)</f>
        <v>0</v>
      </c>
      <c r="AJ372" s="181">
        <f>IF(V372&gt;0,AI372*INDEX(Scope_Labor_Rates!$H$6:$H$46,V372-5)*AA372,0)</f>
        <v>0</v>
      </c>
      <c r="AK372" s="178">
        <f>IF(V372&gt;0,P372*INDEX(Scope_Labor_Rates!$K$6:$K$46,V372-5),0)</f>
        <v>0</v>
      </c>
      <c r="AL372" s="181">
        <f>IF(V372&gt;0,AK372*INDEX(Scope_Labor_Rates!$J$6:$J$46,V372-5)*AA372,0)</f>
        <v>0</v>
      </c>
      <c r="AM372" s="178">
        <f>IF(V372&gt;0,P372*INDEX(Scope_Labor_Rates!$M$6:$M$46,V372-5),0)</f>
        <v>0</v>
      </c>
      <c r="AN372" s="178">
        <f>IF(V372&gt;0,AM372*INDEX(Scope_Labor_Rates!$L$6:$L$46,V372-5)*AA372,0)</f>
        <v>0</v>
      </c>
      <c r="AO372" s="178">
        <f>IF(V372&gt;0,P372*INDEX(Scope_Labor_Rates!$O$6:$O$46,V372-5)*AA372,0)</f>
        <v>0</v>
      </c>
      <c r="AP372" s="181">
        <f>IF(V372&gt;0,P372*INDEX(Scope_Labor_Rates!$Q$6:$Q$46,V372-5)*AA372,0)</f>
        <v>0</v>
      </c>
      <c r="AQ372" s="178">
        <f t="shared" si="49"/>
        <v>0</v>
      </c>
      <c r="AR372" s="178">
        <f t="shared" si="50"/>
        <v>0</v>
      </c>
      <c r="AS372" s="178">
        <f t="shared" si="51"/>
        <v>0</v>
      </c>
      <c r="AT372" s="178">
        <f t="shared" si="52"/>
        <v>0</v>
      </c>
      <c r="AU372">
        <f t="shared" si="53"/>
        <v>0</v>
      </c>
    </row>
    <row r="373" spans="1:47">
      <c r="A373" t="str">
        <f>IF(All_Tasks!A373="","",All_Tasks!A373)</f>
        <v/>
      </c>
      <c r="B373" t="str">
        <f>IF(All_Tasks!B373="","",All_Tasks!B373)</f>
        <v/>
      </c>
      <c r="C373" t="str">
        <f>IF(All_Tasks!C373="","",All_Tasks!C373)</f>
        <v/>
      </c>
      <c r="D373" t="str">
        <f>IF(All_Tasks!D373="","",All_Tasks!D373)</f>
        <v/>
      </c>
      <c r="E373" t="str">
        <f>IF(All_Tasks!V373&lt;&gt;"",All_Tasks!V373,IF(All_Tasks!E373&lt;&gt;"",All_Tasks!E373,""))</f>
        <v/>
      </c>
      <c r="F373" t="str">
        <f>IF(All_Tasks!F373="","",All_Tasks!F373)</f>
        <v/>
      </c>
      <c r="G373" t="str">
        <f>IF(All_Tasks!G373="","",All_Tasks!G373)</f>
        <v/>
      </c>
      <c r="H373" s="231" t="str">
        <f>IF(All_Tasks!H373="","",All_Tasks!H373)</f>
        <v/>
      </c>
      <c r="I373" t="str">
        <f>IF(All_Tasks!I373="","",All_Tasks!I373)</f>
        <v/>
      </c>
      <c r="J373" t="str">
        <f>IF(All_Tasks!J373="","",All_Tasks!J373)</f>
        <v/>
      </c>
      <c r="K373" t="str">
        <f>IF(All_Tasks!K373="","",All_Tasks!K373)</f>
        <v/>
      </c>
      <c r="L373" s="231" t="str">
        <f>IF(All_Tasks!L373="","",All_Tasks!L373)</f>
        <v/>
      </c>
      <c r="M373" t="str">
        <f>IF(All_Tasks!M373="","",All_Tasks!M373)</f>
        <v/>
      </c>
      <c r="N373" t="str">
        <f>IF(All_Tasks!N373="","",All_Tasks!N373)</f>
        <v/>
      </c>
      <c r="O373" t="str">
        <f>IF(All_Tasks!O373="","",All_Tasks!O373)</f>
        <v/>
      </c>
      <c r="P373" s="181">
        <f>IF(All_Tasks!P373="",0,All_Tasks!P373)</f>
        <v>0</v>
      </c>
      <c r="Q373" s="181">
        <f>IF(All_Tasks!Q373="",0,All_Tasks!Q373)</f>
        <v>0</v>
      </c>
      <c r="R373" s="181">
        <f>IF(All_Tasks!R373="",0,All_Tasks!R373)</f>
        <v>0</v>
      </c>
      <c r="S373" s="181" t="str">
        <f>IF(All_Tasks!S373="","",All_Tasks!S373)</f>
        <v/>
      </c>
      <c r="T373" t="str">
        <f>IF(All_Tasks!T373="","",All_Tasks!T373)</f>
        <v/>
      </c>
      <c r="U373" t="str">
        <f>IF(All_Tasks!U373="","",All_Tasks!U373)</f>
        <v/>
      </c>
      <c r="V373">
        <f>IF(A373="",0,IFERROR(MATCH(A373,Scope_Labor_Rates!$A$6:$A$46,0)+5,0))</f>
        <v>0</v>
      </c>
      <c r="W373" s="178">
        <f>IF(V373&gt;0,INDEX(Scope_Labor_Rates!$C$6:$C$46,V373-5),0)</f>
        <v>0</v>
      </c>
      <c r="X373" s="178">
        <f>IF(V373&gt;0,INDEX(Scope_Labor_Rates!$C$6:$C$46,V373-5),0)</f>
        <v>0</v>
      </c>
      <c r="Y373" s="180">
        <f>IF(V373&gt;0,INDEX(Scope_Labor_Rates!$S$6:$S$46,V373-5),0)</f>
        <v>0</v>
      </c>
      <c r="Z373" s="180">
        <f>IF(V373&gt;0,INDEX(Scope_Labor_Rates!$R$6:$R$46,V373-5),1)</f>
        <v>1</v>
      </c>
      <c r="AA373" s="231">
        <f t="shared" si="45"/>
        <v>0</v>
      </c>
      <c r="AB373" t="str">
        <f t="shared" si="46"/>
        <v/>
      </c>
      <c r="AC373" s="178" t="str">
        <f t="shared" si="47"/>
        <v/>
      </c>
      <c r="AD373" s="181">
        <f t="shared" si="48"/>
        <v>0</v>
      </c>
      <c r="AE373" s="178">
        <f>IF(V373&gt;0,P373*INDEX(Scope_Labor_Rates!$E$6:$E$46,V373-5),0)</f>
        <v>0</v>
      </c>
      <c r="AF373" s="181">
        <f>IF(V373&gt;0,AE373*INDEX(Scope_Labor_Rates!$D$6:$D$46,V373-5)*AA373,0)</f>
        <v>0</v>
      </c>
      <c r="AG373" s="178">
        <f>IF(V373&gt;0,P373*INDEX(Scope_Labor_Rates!$G$6:$G$46,V373-5),0)</f>
        <v>0</v>
      </c>
      <c r="AH373" s="181">
        <f>IF(V373&gt;0,AG373*INDEX(Scope_Labor_Rates!$F$6:$F$46,V373-5)*AA373,0)</f>
        <v>0</v>
      </c>
      <c r="AI373" s="178">
        <f>IF(V373&gt;0,P373*INDEX(Scope_Labor_Rates!$I$6:$I$46,V373-5),0)</f>
        <v>0</v>
      </c>
      <c r="AJ373" s="181">
        <f>IF(V373&gt;0,AI373*INDEX(Scope_Labor_Rates!$H$6:$H$46,V373-5)*AA373,0)</f>
        <v>0</v>
      </c>
      <c r="AK373" s="178">
        <f>IF(V373&gt;0,P373*INDEX(Scope_Labor_Rates!$K$6:$K$46,V373-5),0)</f>
        <v>0</v>
      </c>
      <c r="AL373" s="181">
        <f>IF(V373&gt;0,AK373*INDEX(Scope_Labor_Rates!$J$6:$J$46,V373-5)*AA373,0)</f>
        <v>0</v>
      </c>
      <c r="AM373" s="178">
        <f>IF(V373&gt;0,P373*INDEX(Scope_Labor_Rates!$M$6:$M$46,V373-5),0)</f>
        <v>0</v>
      </c>
      <c r="AN373" s="178">
        <f>IF(V373&gt;0,AM373*INDEX(Scope_Labor_Rates!$L$6:$L$46,V373-5)*AA373,0)</f>
        <v>0</v>
      </c>
      <c r="AO373" s="178">
        <f>IF(V373&gt;0,P373*INDEX(Scope_Labor_Rates!$O$6:$O$46,V373-5)*AA373,0)</f>
        <v>0</v>
      </c>
      <c r="AP373" s="181">
        <f>IF(V373&gt;0,P373*INDEX(Scope_Labor_Rates!$Q$6:$Q$46,V373-5)*AA373,0)</f>
        <v>0</v>
      </c>
      <c r="AQ373" s="178">
        <f t="shared" si="49"/>
        <v>0</v>
      </c>
      <c r="AR373" s="178">
        <f t="shared" si="50"/>
        <v>0</v>
      </c>
      <c r="AS373" s="178">
        <f t="shared" si="51"/>
        <v>0</v>
      </c>
      <c r="AT373" s="178">
        <f t="shared" si="52"/>
        <v>0</v>
      </c>
      <c r="AU373">
        <f t="shared" si="53"/>
        <v>0</v>
      </c>
    </row>
    <row r="374" spans="1:47">
      <c r="A374" t="str">
        <f>IF(All_Tasks!A374="","",All_Tasks!A374)</f>
        <v/>
      </c>
      <c r="B374" t="str">
        <f>IF(All_Tasks!B374="","",All_Tasks!B374)</f>
        <v/>
      </c>
      <c r="C374" t="str">
        <f>IF(All_Tasks!C374="","",All_Tasks!C374)</f>
        <v/>
      </c>
      <c r="D374" t="str">
        <f>IF(All_Tasks!D374="","",All_Tasks!D374)</f>
        <v/>
      </c>
      <c r="E374" t="str">
        <f>IF(All_Tasks!V374&lt;&gt;"",All_Tasks!V374,IF(All_Tasks!E374&lt;&gt;"",All_Tasks!E374,""))</f>
        <v/>
      </c>
      <c r="F374" t="str">
        <f>IF(All_Tasks!F374="","",All_Tasks!F374)</f>
        <v/>
      </c>
      <c r="G374" t="str">
        <f>IF(All_Tasks!G374="","",All_Tasks!G374)</f>
        <v/>
      </c>
      <c r="H374" s="231" t="str">
        <f>IF(All_Tasks!H374="","",All_Tasks!H374)</f>
        <v/>
      </c>
      <c r="I374" t="str">
        <f>IF(All_Tasks!I374="","",All_Tasks!I374)</f>
        <v/>
      </c>
      <c r="J374" t="str">
        <f>IF(All_Tasks!J374="","",All_Tasks!J374)</f>
        <v/>
      </c>
      <c r="K374" t="str">
        <f>IF(All_Tasks!K374="","",All_Tasks!K374)</f>
        <v/>
      </c>
      <c r="L374" s="231" t="str">
        <f>IF(All_Tasks!L374="","",All_Tasks!L374)</f>
        <v/>
      </c>
      <c r="M374" t="str">
        <f>IF(All_Tasks!M374="","",All_Tasks!M374)</f>
        <v/>
      </c>
      <c r="N374" t="str">
        <f>IF(All_Tasks!N374="","",All_Tasks!N374)</f>
        <v/>
      </c>
      <c r="O374" t="str">
        <f>IF(All_Tasks!O374="","",All_Tasks!O374)</f>
        <v/>
      </c>
      <c r="P374" s="181">
        <f>IF(All_Tasks!P374="",0,All_Tasks!P374)</f>
        <v>0</v>
      </c>
      <c r="Q374" s="181">
        <f>IF(All_Tasks!Q374="",0,All_Tasks!Q374)</f>
        <v>0</v>
      </c>
      <c r="R374" s="181">
        <f>IF(All_Tasks!R374="",0,All_Tasks!R374)</f>
        <v>0</v>
      </c>
      <c r="S374" s="181" t="str">
        <f>IF(All_Tasks!S374="","",All_Tasks!S374)</f>
        <v/>
      </c>
      <c r="T374" t="str">
        <f>IF(All_Tasks!T374="","",All_Tasks!T374)</f>
        <v/>
      </c>
      <c r="U374" t="str">
        <f>IF(All_Tasks!U374="","",All_Tasks!U374)</f>
        <v/>
      </c>
      <c r="V374">
        <f>IF(A374="",0,IFERROR(MATCH(A374,Scope_Labor_Rates!$A$6:$A$46,0)+5,0))</f>
        <v>0</v>
      </c>
      <c r="W374" s="178">
        <f>IF(V374&gt;0,INDEX(Scope_Labor_Rates!$C$6:$C$46,V374-5),0)</f>
        <v>0</v>
      </c>
      <c r="X374" s="178">
        <f>IF(V374&gt;0,INDEX(Scope_Labor_Rates!$C$6:$C$46,V374-5),0)</f>
        <v>0</v>
      </c>
      <c r="Y374" s="180">
        <f>IF(V374&gt;0,INDEX(Scope_Labor_Rates!$S$6:$S$46,V374-5),0)</f>
        <v>0</v>
      </c>
      <c r="Z374" s="180">
        <f>IF(V374&gt;0,INDEX(Scope_Labor_Rates!$R$6:$R$46,V374-5),1)</f>
        <v>1</v>
      </c>
      <c r="AA374" s="231">
        <f t="shared" si="45"/>
        <v>0</v>
      </c>
      <c r="AB374" t="str">
        <f t="shared" si="46"/>
        <v/>
      </c>
      <c r="AC374" s="178" t="str">
        <f t="shared" si="47"/>
        <v/>
      </c>
      <c r="AD374" s="181">
        <f t="shared" si="48"/>
        <v>0</v>
      </c>
      <c r="AE374" s="178">
        <f>IF(V374&gt;0,P374*INDEX(Scope_Labor_Rates!$E$6:$E$46,V374-5),0)</f>
        <v>0</v>
      </c>
      <c r="AF374" s="181">
        <f>IF(V374&gt;0,AE374*INDEX(Scope_Labor_Rates!$D$6:$D$46,V374-5)*AA374,0)</f>
        <v>0</v>
      </c>
      <c r="AG374" s="178">
        <f>IF(V374&gt;0,P374*INDEX(Scope_Labor_Rates!$G$6:$G$46,V374-5),0)</f>
        <v>0</v>
      </c>
      <c r="AH374" s="181">
        <f>IF(V374&gt;0,AG374*INDEX(Scope_Labor_Rates!$F$6:$F$46,V374-5)*AA374,0)</f>
        <v>0</v>
      </c>
      <c r="AI374" s="178">
        <f>IF(V374&gt;0,P374*INDEX(Scope_Labor_Rates!$I$6:$I$46,V374-5),0)</f>
        <v>0</v>
      </c>
      <c r="AJ374" s="181">
        <f>IF(V374&gt;0,AI374*INDEX(Scope_Labor_Rates!$H$6:$H$46,V374-5)*AA374,0)</f>
        <v>0</v>
      </c>
      <c r="AK374" s="178">
        <f>IF(V374&gt;0,P374*INDEX(Scope_Labor_Rates!$K$6:$K$46,V374-5),0)</f>
        <v>0</v>
      </c>
      <c r="AL374" s="181">
        <f>IF(V374&gt;0,AK374*INDEX(Scope_Labor_Rates!$J$6:$J$46,V374-5)*AA374,0)</f>
        <v>0</v>
      </c>
      <c r="AM374" s="178">
        <f>IF(V374&gt;0,P374*INDEX(Scope_Labor_Rates!$M$6:$M$46,V374-5),0)</f>
        <v>0</v>
      </c>
      <c r="AN374" s="178">
        <f>IF(V374&gt;0,AM374*INDEX(Scope_Labor_Rates!$L$6:$L$46,V374-5)*AA374,0)</f>
        <v>0</v>
      </c>
      <c r="AO374" s="178">
        <f>IF(V374&gt;0,P374*INDEX(Scope_Labor_Rates!$O$6:$O$46,V374-5)*AA374,0)</f>
        <v>0</v>
      </c>
      <c r="AP374" s="181">
        <f>IF(V374&gt;0,P374*INDEX(Scope_Labor_Rates!$Q$6:$Q$46,V374-5)*AA374,0)</f>
        <v>0</v>
      </c>
      <c r="AQ374" s="178">
        <f t="shared" si="49"/>
        <v>0</v>
      </c>
      <c r="AR374" s="178">
        <f t="shared" si="50"/>
        <v>0</v>
      </c>
      <c r="AS374" s="178">
        <f t="shared" si="51"/>
        <v>0</v>
      </c>
      <c r="AT374" s="178">
        <f t="shared" si="52"/>
        <v>0</v>
      </c>
      <c r="AU374">
        <f t="shared" si="53"/>
        <v>0</v>
      </c>
    </row>
    <row r="375" spans="1:47">
      <c r="A375" t="str">
        <f>IF(All_Tasks!A375="","",All_Tasks!A375)</f>
        <v/>
      </c>
      <c r="B375" t="str">
        <f>IF(All_Tasks!B375="","",All_Tasks!B375)</f>
        <v/>
      </c>
      <c r="C375" t="str">
        <f>IF(All_Tasks!C375="","",All_Tasks!C375)</f>
        <v/>
      </c>
      <c r="D375" t="str">
        <f>IF(All_Tasks!D375="","",All_Tasks!D375)</f>
        <v/>
      </c>
      <c r="E375" t="str">
        <f>IF(All_Tasks!V375&lt;&gt;"",All_Tasks!V375,IF(All_Tasks!E375&lt;&gt;"",All_Tasks!E375,""))</f>
        <v/>
      </c>
      <c r="F375" t="str">
        <f>IF(All_Tasks!F375="","",All_Tasks!F375)</f>
        <v/>
      </c>
      <c r="G375" t="str">
        <f>IF(All_Tasks!G375="","",All_Tasks!G375)</f>
        <v/>
      </c>
      <c r="H375" s="231" t="str">
        <f>IF(All_Tasks!H375="","",All_Tasks!H375)</f>
        <v/>
      </c>
      <c r="I375" t="str">
        <f>IF(All_Tasks!I375="","",All_Tasks!I375)</f>
        <v/>
      </c>
      <c r="J375" t="str">
        <f>IF(All_Tasks!J375="","",All_Tasks!J375)</f>
        <v/>
      </c>
      <c r="K375" t="str">
        <f>IF(All_Tasks!K375="","",All_Tasks!K375)</f>
        <v/>
      </c>
      <c r="L375" s="231" t="str">
        <f>IF(All_Tasks!L375="","",All_Tasks!L375)</f>
        <v/>
      </c>
      <c r="M375" t="str">
        <f>IF(All_Tasks!M375="","",All_Tasks!M375)</f>
        <v/>
      </c>
      <c r="N375" t="str">
        <f>IF(All_Tasks!N375="","",All_Tasks!N375)</f>
        <v/>
      </c>
      <c r="O375" t="str">
        <f>IF(All_Tasks!O375="","",All_Tasks!O375)</f>
        <v/>
      </c>
      <c r="P375" s="181">
        <f>IF(All_Tasks!P375="",0,All_Tasks!P375)</f>
        <v>0</v>
      </c>
      <c r="Q375" s="181">
        <f>IF(All_Tasks!Q375="",0,All_Tasks!Q375)</f>
        <v>0</v>
      </c>
      <c r="R375" s="181">
        <f>IF(All_Tasks!R375="",0,All_Tasks!R375)</f>
        <v>0</v>
      </c>
      <c r="S375" s="181" t="str">
        <f>IF(All_Tasks!S375="","",All_Tasks!S375)</f>
        <v/>
      </c>
      <c r="T375" t="str">
        <f>IF(All_Tasks!T375="","",All_Tasks!T375)</f>
        <v/>
      </c>
      <c r="U375" t="str">
        <f>IF(All_Tasks!U375="","",All_Tasks!U375)</f>
        <v/>
      </c>
      <c r="V375">
        <f>IF(A375="",0,IFERROR(MATCH(A375,Scope_Labor_Rates!$A$6:$A$46,0)+5,0))</f>
        <v>0</v>
      </c>
      <c r="W375" s="178">
        <f>IF(V375&gt;0,INDEX(Scope_Labor_Rates!$C$6:$C$46,V375-5),0)</f>
        <v>0</v>
      </c>
      <c r="X375" s="178">
        <f>IF(V375&gt;0,INDEX(Scope_Labor_Rates!$C$6:$C$46,V375-5),0)</f>
        <v>0</v>
      </c>
      <c r="Y375" s="180">
        <f>IF(V375&gt;0,INDEX(Scope_Labor_Rates!$S$6:$S$46,V375-5),0)</f>
        <v>0</v>
      </c>
      <c r="Z375" s="180">
        <f>IF(V375&gt;0,INDEX(Scope_Labor_Rates!$R$6:$R$46,V375-5),1)</f>
        <v>1</v>
      </c>
      <c r="AA375" s="231">
        <f t="shared" si="45"/>
        <v>0</v>
      </c>
      <c r="AB375" t="str">
        <f t="shared" si="46"/>
        <v/>
      </c>
      <c r="AC375" s="178" t="str">
        <f t="shared" si="47"/>
        <v/>
      </c>
      <c r="AD375" s="181">
        <f t="shared" si="48"/>
        <v>0</v>
      </c>
      <c r="AE375" s="178">
        <f>IF(V375&gt;0,P375*INDEX(Scope_Labor_Rates!$E$6:$E$46,V375-5),0)</f>
        <v>0</v>
      </c>
      <c r="AF375" s="181">
        <f>IF(V375&gt;0,AE375*INDEX(Scope_Labor_Rates!$D$6:$D$46,V375-5)*AA375,0)</f>
        <v>0</v>
      </c>
      <c r="AG375" s="178">
        <f>IF(V375&gt;0,P375*INDEX(Scope_Labor_Rates!$G$6:$G$46,V375-5),0)</f>
        <v>0</v>
      </c>
      <c r="AH375" s="181">
        <f>IF(V375&gt;0,AG375*INDEX(Scope_Labor_Rates!$F$6:$F$46,V375-5)*AA375,0)</f>
        <v>0</v>
      </c>
      <c r="AI375" s="178">
        <f>IF(V375&gt;0,P375*INDEX(Scope_Labor_Rates!$I$6:$I$46,V375-5),0)</f>
        <v>0</v>
      </c>
      <c r="AJ375" s="181">
        <f>IF(V375&gt;0,AI375*INDEX(Scope_Labor_Rates!$H$6:$H$46,V375-5)*AA375,0)</f>
        <v>0</v>
      </c>
      <c r="AK375" s="178">
        <f>IF(V375&gt;0,P375*INDEX(Scope_Labor_Rates!$K$6:$K$46,V375-5),0)</f>
        <v>0</v>
      </c>
      <c r="AL375" s="181">
        <f>IF(V375&gt;0,AK375*INDEX(Scope_Labor_Rates!$J$6:$J$46,V375-5)*AA375,0)</f>
        <v>0</v>
      </c>
      <c r="AM375" s="178">
        <f>IF(V375&gt;0,P375*INDEX(Scope_Labor_Rates!$M$6:$M$46,V375-5),0)</f>
        <v>0</v>
      </c>
      <c r="AN375" s="178">
        <f>IF(V375&gt;0,AM375*INDEX(Scope_Labor_Rates!$L$6:$L$46,V375-5)*AA375,0)</f>
        <v>0</v>
      </c>
      <c r="AO375" s="178">
        <f>IF(V375&gt;0,P375*INDEX(Scope_Labor_Rates!$O$6:$O$46,V375-5)*AA375,0)</f>
        <v>0</v>
      </c>
      <c r="AP375" s="181">
        <f>IF(V375&gt;0,P375*INDEX(Scope_Labor_Rates!$Q$6:$Q$46,V375-5)*AA375,0)</f>
        <v>0</v>
      </c>
      <c r="AQ375" s="178">
        <f t="shared" si="49"/>
        <v>0</v>
      </c>
      <c r="AR375" s="178">
        <f t="shared" si="50"/>
        <v>0</v>
      </c>
      <c r="AS375" s="178">
        <f t="shared" si="51"/>
        <v>0</v>
      </c>
      <c r="AT375" s="178">
        <f t="shared" si="52"/>
        <v>0</v>
      </c>
      <c r="AU375">
        <f t="shared" si="53"/>
        <v>0</v>
      </c>
    </row>
    <row r="376" spans="1:47">
      <c r="A376" t="str">
        <f>IF(All_Tasks!A376="","",All_Tasks!A376)</f>
        <v/>
      </c>
      <c r="B376" t="str">
        <f>IF(All_Tasks!B376="","",All_Tasks!B376)</f>
        <v/>
      </c>
      <c r="C376" t="str">
        <f>IF(All_Tasks!C376="","",All_Tasks!C376)</f>
        <v/>
      </c>
      <c r="D376" t="str">
        <f>IF(All_Tasks!D376="","",All_Tasks!D376)</f>
        <v/>
      </c>
      <c r="E376" t="str">
        <f>IF(All_Tasks!V376&lt;&gt;"",All_Tasks!V376,IF(All_Tasks!E376&lt;&gt;"",All_Tasks!E376,""))</f>
        <v/>
      </c>
      <c r="F376" t="str">
        <f>IF(All_Tasks!F376="","",All_Tasks!F376)</f>
        <v/>
      </c>
      <c r="G376" t="str">
        <f>IF(All_Tasks!G376="","",All_Tasks!G376)</f>
        <v/>
      </c>
      <c r="H376" s="231" t="str">
        <f>IF(All_Tasks!H376="","",All_Tasks!H376)</f>
        <v/>
      </c>
      <c r="I376" t="str">
        <f>IF(All_Tasks!I376="","",All_Tasks!I376)</f>
        <v/>
      </c>
      <c r="J376" t="str">
        <f>IF(All_Tasks!J376="","",All_Tasks!J376)</f>
        <v/>
      </c>
      <c r="K376" t="str">
        <f>IF(All_Tasks!K376="","",All_Tasks!K376)</f>
        <v/>
      </c>
      <c r="L376" s="231" t="str">
        <f>IF(All_Tasks!L376="","",All_Tasks!L376)</f>
        <v/>
      </c>
      <c r="M376" t="str">
        <f>IF(All_Tasks!M376="","",All_Tasks!M376)</f>
        <v/>
      </c>
      <c r="N376" t="str">
        <f>IF(All_Tasks!N376="","",All_Tasks!N376)</f>
        <v/>
      </c>
      <c r="O376" t="str">
        <f>IF(All_Tasks!O376="","",All_Tasks!O376)</f>
        <v/>
      </c>
      <c r="P376" s="181">
        <f>IF(All_Tasks!P376="",0,All_Tasks!P376)</f>
        <v>0</v>
      </c>
      <c r="Q376" s="181">
        <f>IF(All_Tasks!Q376="",0,All_Tasks!Q376)</f>
        <v>0</v>
      </c>
      <c r="R376" s="181">
        <f>IF(All_Tasks!R376="",0,All_Tasks!R376)</f>
        <v>0</v>
      </c>
      <c r="S376" s="181" t="str">
        <f>IF(All_Tasks!S376="","",All_Tasks!S376)</f>
        <v/>
      </c>
      <c r="T376" t="str">
        <f>IF(All_Tasks!T376="","",All_Tasks!T376)</f>
        <v/>
      </c>
      <c r="U376" t="str">
        <f>IF(All_Tasks!U376="","",All_Tasks!U376)</f>
        <v/>
      </c>
      <c r="V376">
        <f>IF(A376="",0,IFERROR(MATCH(A376,Scope_Labor_Rates!$A$6:$A$46,0)+5,0))</f>
        <v>0</v>
      </c>
      <c r="W376" s="178">
        <f>IF(V376&gt;0,INDEX(Scope_Labor_Rates!$C$6:$C$46,V376-5),0)</f>
        <v>0</v>
      </c>
      <c r="X376" s="178">
        <f>IF(V376&gt;0,INDEX(Scope_Labor_Rates!$C$6:$C$46,V376-5),0)</f>
        <v>0</v>
      </c>
      <c r="Y376" s="180">
        <f>IF(V376&gt;0,INDEX(Scope_Labor_Rates!$S$6:$S$46,V376-5),0)</f>
        <v>0</v>
      </c>
      <c r="Z376" s="180">
        <f>IF(V376&gt;0,INDEX(Scope_Labor_Rates!$R$6:$R$46,V376-5),1)</f>
        <v>1</v>
      </c>
      <c r="AA376" s="231">
        <f t="shared" si="45"/>
        <v>0</v>
      </c>
      <c r="AB376" t="str">
        <f t="shared" si="46"/>
        <v/>
      </c>
      <c r="AC376" s="178" t="str">
        <f t="shared" si="47"/>
        <v/>
      </c>
      <c r="AD376" s="181">
        <f t="shared" si="48"/>
        <v>0</v>
      </c>
      <c r="AE376" s="178">
        <f>IF(V376&gt;0,P376*INDEX(Scope_Labor_Rates!$E$6:$E$46,V376-5),0)</f>
        <v>0</v>
      </c>
      <c r="AF376" s="181">
        <f>IF(V376&gt;0,AE376*INDEX(Scope_Labor_Rates!$D$6:$D$46,V376-5)*AA376,0)</f>
        <v>0</v>
      </c>
      <c r="AG376" s="178">
        <f>IF(V376&gt;0,P376*INDEX(Scope_Labor_Rates!$G$6:$G$46,V376-5),0)</f>
        <v>0</v>
      </c>
      <c r="AH376" s="181">
        <f>IF(V376&gt;0,AG376*INDEX(Scope_Labor_Rates!$F$6:$F$46,V376-5)*AA376,0)</f>
        <v>0</v>
      </c>
      <c r="AI376" s="178">
        <f>IF(V376&gt;0,P376*INDEX(Scope_Labor_Rates!$I$6:$I$46,V376-5),0)</f>
        <v>0</v>
      </c>
      <c r="AJ376" s="181">
        <f>IF(V376&gt;0,AI376*INDEX(Scope_Labor_Rates!$H$6:$H$46,V376-5)*AA376,0)</f>
        <v>0</v>
      </c>
      <c r="AK376" s="178">
        <f>IF(V376&gt;0,P376*INDEX(Scope_Labor_Rates!$K$6:$K$46,V376-5),0)</f>
        <v>0</v>
      </c>
      <c r="AL376" s="181">
        <f>IF(V376&gt;0,AK376*INDEX(Scope_Labor_Rates!$J$6:$J$46,V376-5)*AA376,0)</f>
        <v>0</v>
      </c>
      <c r="AM376" s="178">
        <f>IF(V376&gt;0,P376*INDEX(Scope_Labor_Rates!$M$6:$M$46,V376-5),0)</f>
        <v>0</v>
      </c>
      <c r="AN376" s="178">
        <f>IF(V376&gt;0,AM376*INDEX(Scope_Labor_Rates!$L$6:$L$46,V376-5)*AA376,0)</f>
        <v>0</v>
      </c>
      <c r="AO376" s="178">
        <f>IF(V376&gt;0,P376*INDEX(Scope_Labor_Rates!$O$6:$O$46,V376-5)*AA376,0)</f>
        <v>0</v>
      </c>
      <c r="AP376" s="181">
        <f>IF(V376&gt;0,P376*INDEX(Scope_Labor_Rates!$Q$6:$Q$46,V376-5)*AA376,0)</f>
        <v>0</v>
      </c>
      <c r="AQ376" s="178">
        <f t="shared" si="49"/>
        <v>0</v>
      </c>
      <c r="AR376" s="178">
        <f t="shared" si="50"/>
        <v>0</v>
      </c>
      <c r="AS376" s="178">
        <f t="shared" si="51"/>
        <v>0</v>
      </c>
      <c r="AT376" s="178">
        <f t="shared" si="52"/>
        <v>0</v>
      </c>
      <c r="AU376">
        <f t="shared" si="53"/>
        <v>0</v>
      </c>
    </row>
    <row r="377" spans="1:47">
      <c r="A377" t="str">
        <f>IF(All_Tasks!A377="","",All_Tasks!A377)</f>
        <v/>
      </c>
      <c r="B377" t="str">
        <f>IF(All_Tasks!B377="","",All_Tasks!B377)</f>
        <v/>
      </c>
      <c r="C377" t="str">
        <f>IF(All_Tasks!C377="","",All_Tasks!C377)</f>
        <v/>
      </c>
      <c r="D377" t="str">
        <f>IF(All_Tasks!D377="","",All_Tasks!D377)</f>
        <v/>
      </c>
      <c r="E377" t="str">
        <f>IF(All_Tasks!V377&lt;&gt;"",All_Tasks!V377,IF(All_Tasks!E377&lt;&gt;"",All_Tasks!E377,""))</f>
        <v/>
      </c>
      <c r="F377" t="str">
        <f>IF(All_Tasks!F377="","",All_Tasks!F377)</f>
        <v/>
      </c>
      <c r="G377" t="str">
        <f>IF(All_Tasks!G377="","",All_Tasks!G377)</f>
        <v/>
      </c>
      <c r="H377" s="231" t="str">
        <f>IF(All_Tasks!H377="","",All_Tasks!H377)</f>
        <v/>
      </c>
      <c r="I377" t="str">
        <f>IF(All_Tasks!I377="","",All_Tasks!I377)</f>
        <v/>
      </c>
      <c r="J377" t="str">
        <f>IF(All_Tasks!J377="","",All_Tasks!J377)</f>
        <v/>
      </c>
      <c r="K377" t="str">
        <f>IF(All_Tasks!K377="","",All_Tasks!K377)</f>
        <v/>
      </c>
      <c r="L377" s="231" t="str">
        <f>IF(All_Tasks!L377="","",All_Tasks!L377)</f>
        <v/>
      </c>
      <c r="M377" t="str">
        <f>IF(All_Tasks!M377="","",All_Tasks!M377)</f>
        <v/>
      </c>
      <c r="N377" t="str">
        <f>IF(All_Tasks!N377="","",All_Tasks!N377)</f>
        <v/>
      </c>
      <c r="O377" t="str">
        <f>IF(All_Tasks!O377="","",All_Tasks!O377)</f>
        <v/>
      </c>
      <c r="P377" s="181">
        <f>IF(All_Tasks!P377="",0,All_Tasks!P377)</f>
        <v>0</v>
      </c>
      <c r="Q377" s="181">
        <f>IF(All_Tasks!Q377="",0,All_Tasks!Q377)</f>
        <v>0</v>
      </c>
      <c r="R377" s="181">
        <f>IF(All_Tasks!R377="",0,All_Tasks!R377)</f>
        <v>0</v>
      </c>
      <c r="S377" s="181" t="str">
        <f>IF(All_Tasks!S377="","",All_Tasks!S377)</f>
        <v/>
      </c>
      <c r="T377" t="str">
        <f>IF(All_Tasks!T377="","",All_Tasks!T377)</f>
        <v/>
      </c>
      <c r="U377" t="str">
        <f>IF(All_Tasks!U377="","",All_Tasks!U377)</f>
        <v/>
      </c>
      <c r="V377">
        <f>IF(A377="",0,IFERROR(MATCH(A377,Scope_Labor_Rates!$A$6:$A$46,0)+5,0))</f>
        <v>0</v>
      </c>
      <c r="W377" s="178">
        <f>IF(V377&gt;0,INDEX(Scope_Labor_Rates!$C$6:$C$46,V377-5),0)</f>
        <v>0</v>
      </c>
      <c r="X377" s="178">
        <f>IF(V377&gt;0,INDEX(Scope_Labor_Rates!$C$6:$C$46,V377-5),0)</f>
        <v>0</v>
      </c>
      <c r="Y377" s="180">
        <f>IF(V377&gt;0,INDEX(Scope_Labor_Rates!$S$6:$S$46,V377-5),0)</f>
        <v>0</v>
      </c>
      <c r="Z377" s="180">
        <f>IF(V377&gt;0,INDEX(Scope_Labor_Rates!$R$6:$R$46,V377-5),1)</f>
        <v>1</v>
      </c>
      <c r="AA377" s="231">
        <f t="shared" si="45"/>
        <v>0</v>
      </c>
      <c r="AB377" t="str">
        <f t="shared" si="46"/>
        <v/>
      </c>
      <c r="AC377" s="178" t="str">
        <f t="shared" si="47"/>
        <v/>
      </c>
      <c r="AD377" s="181">
        <f t="shared" si="48"/>
        <v>0</v>
      </c>
      <c r="AE377" s="178">
        <f>IF(V377&gt;0,P377*INDEX(Scope_Labor_Rates!$E$6:$E$46,V377-5),0)</f>
        <v>0</v>
      </c>
      <c r="AF377" s="181">
        <f>IF(V377&gt;0,AE377*INDEX(Scope_Labor_Rates!$D$6:$D$46,V377-5)*AA377,0)</f>
        <v>0</v>
      </c>
      <c r="AG377" s="178">
        <f>IF(V377&gt;0,P377*INDEX(Scope_Labor_Rates!$G$6:$G$46,V377-5),0)</f>
        <v>0</v>
      </c>
      <c r="AH377" s="181">
        <f>IF(V377&gt;0,AG377*INDEX(Scope_Labor_Rates!$F$6:$F$46,V377-5)*AA377,0)</f>
        <v>0</v>
      </c>
      <c r="AI377" s="178">
        <f>IF(V377&gt;0,P377*INDEX(Scope_Labor_Rates!$I$6:$I$46,V377-5),0)</f>
        <v>0</v>
      </c>
      <c r="AJ377" s="181">
        <f>IF(V377&gt;0,AI377*INDEX(Scope_Labor_Rates!$H$6:$H$46,V377-5)*AA377,0)</f>
        <v>0</v>
      </c>
      <c r="AK377" s="178">
        <f>IF(V377&gt;0,P377*INDEX(Scope_Labor_Rates!$K$6:$K$46,V377-5),0)</f>
        <v>0</v>
      </c>
      <c r="AL377" s="181">
        <f>IF(V377&gt;0,AK377*INDEX(Scope_Labor_Rates!$J$6:$J$46,V377-5)*AA377,0)</f>
        <v>0</v>
      </c>
      <c r="AM377" s="178">
        <f>IF(V377&gt;0,P377*INDEX(Scope_Labor_Rates!$M$6:$M$46,V377-5),0)</f>
        <v>0</v>
      </c>
      <c r="AN377" s="178">
        <f>IF(V377&gt;0,AM377*INDEX(Scope_Labor_Rates!$L$6:$L$46,V377-5)*AA377,0)</f>
        <v>0</v>
      </c>
      <c r="AO377" s="178">
        <f>IF(V377&gt;0,P377*INDEX(Scope_Labor_Rates!$O$6:$O$46,V377-5)*AA377,0)</f>
        <v>0</v>
      </c>
      <c r="AP377" s="181">
        <f>IF(V377&gt;0,P377*INDEX(Scope_Labor_Rates!$Q$6:$Q$46,V377-5)*AA377,0)</f>
        <v>0</v>
      </c>
      <c r="AQ377" s="178">
        <f t="shared" si="49"/>
        <v>0</v>
      </c>
      <c r="AR377" s="178">
        <f t="shared" si="50"/>
        <v>0</v>
      </c>
      <c r="AS377" s="178">
        <f t="shared" si="51"/>
        <v>0</v>
      </c>
      <c r="AT377" s="178">
        <f t="shared" si="52"/>
        <v>0</v>
      </c>
      <c r="AU377">
        <f t="shared" si="53"/>
        <v>0</v>
      </c>
    </row>
    <row r="378" spans="1:47">
      <c r="A378" t="str">
        <f>IF(All_Tasks!A378="","",All_Tasks!A378)</f>
        <v/>
      </c>
      <c r="B378" t="str">
        <f>IF(All_Tasks!B378="","",All_Tasks!B378)</f>
        <v/>
      </c>
      <c r="C378" t="str">
        <f>IF(All_Tasks!C378="","",All_Tasks!C378)</f>
        <v/>
      </c>
      <c r="D378" t="str">
        <f>IF(All_Tasks!D378="","",All_Tasks!D378)</f>
        <v/>
      </c>
      <c r="E378" t="str">
        <f>IF(All_Tasks!V378&lt;&gt;"",All_Tasks!V378,IF(All_Tasks!E378&lt;&gt;"",All_Tasks!E378,""))</f>
        <v/>
      </c>
      <c r="F378" t="str">
        <f>IF(All_Tasks!F378="","",All_Tasks!F378)</f>
        <v/>
      </c>
      <c r="G378" t="str">
        <f>IF(All_Tasks!G378="","",All_Tasks!G378)</f>
        <v/>
      </c>
      <c r="H378" s="231" t="str">
        <f>IF(All_Tasks!H378="","",All_Tasks!H378)</f>
        <v/>
      </c>
      <c r="I378" t="str">
        <f>IF(All_Tasks!I378="","",All_Tasks!I378)</f>
        <v/>
      </c>
      <c r="J378" t="str">
        <f>IF(All_Tasks!J378="","",All_Tasks!J378)</f>
        <v/>
      </c>
      <c r="K378" t="str">
        <f>IF(All_Tasks!K378="","",All_Tasks!K378)</f>
        <v/>
      </c>
      <c r="L378" s="231" t="str">
        <f>IF(All_Tasks!L378="","",All_Tasks!L378)</f>
        <v/>
      </c>
      <c r="M378" t="str">
        <f>IF(All_Tasks!M378="","",All_Tasks!M378)</f>
        <v/>
      </c>
      <c r="N378" t="str">
        <f>IF(All_Tasks!N378="","",All_Tasks!N378)</f>
        <v/>
      </c>
      <c r="O378" t="str">
        <f>IF(All_Tasks!O378="","",All_Tasks!O378)</f>
        <v/>
      </c>
      <c r="P378" s="181">
        <f>IF(All_Tasks!P378="",0,All_Tasks!P378)</f>
        <v>0</v>
      </c>
      <c r="Q378" s="181">
        <f>IF(All_Tasks!Q378="",0,All_Tasks!Q378)</f>
        <v>0</v>
      </c>
      <c r="R378" s="181">
        <f>IF(All_Tasks!R378="",0,All_Tasks!R378)</f>
        <v>0</v>
      </c>
      <c r="S378" s="181" t="str">
        <f>IF(All_Tasks!S378="","",All_Tasks!S378)</f>
        <v/>
      </c>
      <c r="T378" t="str">
        <f>IF(All_Tasks!T378="","",All_Tasks!T378)</f>
        <v/>
      </c>
      <c r="U378" t="str">
        <f>IF(All_Tasks!U378="","",All_Tasks!U378)</f>
        <v/>
      </c>
      <c r="V378">
        <f>IF(A378="",0,IFERROR(MATCH(A378,Scope_Labor_Rates!$A$6:$A$46,0)+5,0))</f>
        <v>0</v>
      </c>
      <c r="W378" s="178">
        <f>IF(V378&gt;0,INDEX(Scope_Labor_Rates!$C$6:$C$46,V378-5),0)</f>
        <v>0</v>
      </c>
      <c r="X378" s="178">
        <f>IF(V378&gt;0,INDEX(Scope_Labor_Rates!$C$6:$C$46,V378-5),0)</f>
        <v>0</v>
      </c>
      <c r="Y378" s="180">
        <f>IF(V378&gt;0,INDEX(Scope_Labor_Rates!$S$6:$S$46,V378-5),0)</f>
        <v>0</v>
      </c>
      <c r="Z378" s="180">
        <f>IF(V378&gt;0,INDEX(Scope_Labor_Rates!$R$6:$R$46,V378-5),1)</f>
        <v>1</v>
      </c>
      <c r="AA378" s="231">
        <f t="shared" si="45"/>
        <v>0</v>
      </c>
      <c r="AB378" t="str">
        <f t="shared" si="46"/>
        <v/>
      </c>
      <c r="AC378" s="178" t="str">
        <f t="shared" si="47"/>
        <v/>
      </c>
      <c r="AD378" s="181">
        <f t="shared" si="48"/>
        <v>0</v>
      </c>
      <c r="AE378" s="178">
        <f>IF(V378&gt;0,P378*INDEX(Scope_Labor_Rates!$E$6:$E$46,V378-5),0)</f>
        <v>0</v>
      </c>
      <c r="AF378" s="181">
        <f>IF(V378&gt;0,AE378*INDEX(Scope_Labor_Rates!$D$6:$D$46,V378-5)*AA378,0)</f>
        <v>0</v>
      </c>
      <c r="AG378" s="178">
        <f>IF(V378&gt;0,P378*INDEX(Scope_Labor_Rates!$G$6:$G$46,V378-5),0)</f>
        <v>0</v>
      </c>
      <c r="AH378" s="181">
        <f>IF(V378&gt;0,AG378*INDEX(Scope_Labor_Rates!$F$6:$F$46,V378-5)*AA378,0)</f>
        <v>0</v>
      </c>
      <c r="AI378" s="178">
        <f>IF(V378&gt;0,P378*INDEX(Scope_Labor_Rates!$I$6:$I$46,V378-5),0)</f>
        <v>0</v>
      </c>
      <c r="AJ378" s="181">
        <f>IF(V378&gt;0,AI378*INDEX(Scope_Labor_Rates!$H$6:$H$46,V378-5)*AA378,0)</f>
        <v>0</v>
      </c>
      <c r="AK378" s="178">
        <f>IF(V378&gt;0,P378*INDEX(Scope_Labor_Rates!$K$6:$K$46,V378-5),0)</f>
        <v>0</v>
      </c>
      <c r="AL378" s="181">
        <f>IF(V378&gt;0,AK378*INDEX(Scope_Labor_Rates!$J$6:$J$46,V378-5)*AA378,0)</f>
        <v>0</v>
      </c>
      <c r="AM378" s="178">
        <f>IF(V378&gt;0,P378*INDEX(Scope_Labor_Rates!$M$6:$M$46,V378-5),0)</f>
        <v>0</v>
      </c>
      <c r="AN378" s="178">
        <f>IF(V378&gt;0,AM378*INDEX(Scope_Labor_Rates!$L$6:$L$46,V378-5)*AA378,0)</f>
        <v>0</v>
      </c>
      <c r="AO378" s="178">
        <f>IF(V378&gt;0,P378*INDEX(Scope_Labor_Rates!$O$6:$O$46,V378-5)*AA378,0)</f>
        <v>0</v>
      </c>
      <c r="AP378" s="181">
        <f>IF(V378&gt;0,P378*INDEX(Scope_Labor_Rates!$Q$6:$Q$46,V378-5)*AA378,0)</f>
        <v>0</v>
      </c>
      <c r="AQ378" s="178">
        <f t="shared" si="49"/>
        <v>0</v>
      </c>
      <c r="AR378" s="178">
        <f t="shared" si="50"/>
        <v>0</v>
      </c>
      <c r="AS378" s="178">
        <f t="shared" si="51"/>
        <v>0</v>
      </c>
      <c r="AT378" s="178">
        <f t="shared" si="52"/>
        <v>0</v>
      </c>
      <c r="AU378">
        <f t="shared" si="53"/>
        <v>0</v>
      </c>
    </row>
    <row r="379" spans="1:47">
      <c r="A379" t="str">
        <f>IF(All_Tasks!A379="","",All_Tasks!A379)</f>
        <v/>
      </c>
      <c r="B379" t="str">
        <f>IF(All_Tasks!B379="","",All_Tasks!B379)</f>
        <v/>
      </c>
      <c r="C379" t="str">
        <f>IF(All_Tasks!C379="","",All_Tasks!C379)</f>
        <v/>
      </c>
      <c r="D379" t="str">
        <f>IF(All_Tasks!D379="","",All_Tasks!D379)</f>
        <v/>
      </c>
      <c r="E379" t="str">
        <f>IF(All_Tasks!V379&lt;&gt;"",All_Tasks!V379,IF(All_Tasks!E379&lt;&gt;"",All_Tasks!E379,""))</f>
        <v/>
      </c>
      <c r="F379" t="str">
        <f>IF(All_Tasks!F379="","",All_Tasks!F379)</f>
        <v/>
      </c>
      <c r="G379" t="str">
        <f>IF(All_Tasks!G379="","",All_Tasks!G379)</f>
        <v/>
      </c>
      <c r="H379" s="231" t="str">
        <f>IF(All_Tasks!H379="","",All_Tasks!H379)</f>
        <v/>
      </c>
      <c r="I379" t="str">
        <f>IF(All_Tasks!I379="","",All_Tasks!I379)</f>
        <v/>
      </c>
      <c r="J379" t="str">
        <f>IF(All_Tasks!J379="","",All_Tasks!J379)</f>
        <v/>
      </c>
      <c r="K379" t="str">
        <f>IF(All_Tasks!K379="","",All_Tasks!K379)</f>
        <v/>
      </c>
      <c r="L379" s="231" t="str">
        <f>IF(All_Tasks!L379="","",All_Tasks!L379)</f>
        <v/>
      </c>
      <c r="M379" t="str">
        <f>IF(All_Tasks!M379="","",All_Tasks!M379)</f>
        <v/>
      </c>
      <c r="N379" t="str">
        <f>IF(All_Tasks!N379="","",All_Tasks!N379)</f>
        <v/>
      </c>
      <c r="O379" t="str">
        <f>IF(All_Tasks!O379="","",All_Tasks!O379)</f>
        <v/>
      </c>
      <c r="P379" s="181">
        <f>IF(All_Tasks!P379="",0,All_Tasks!P379)</f>
        <v>0</v>
      </c>
      <c r="Q379" s="181">
        <f>IF(All_Tasks!Q379="",0,All_Tasks!Q379)</f>
        <v>0</v>
      </c>
      <c r="R379" s="181">
        <f>IF(All_Tasks!R379="",0,All_Tasks!R379)</f>
        <v>0</v>
      </c>
      <c r="S379" s="181" t="str">
        <f>IF(All_Tasks!S379="","",All_Tasks!S379)</f>
        <v/>
      </c>
      <c r="T379" t="str">
        <f>IF(All_Tasks!T379="","",All_Tasks!T379)</f>
        <v/>
      </c>
      <c r="U379" t="str">
        <f>IF(All_Tasks!U379="","",All_Tasks!U379)</f>
        <v/>
      </c>
      <c r="V379">
        <f>IF(A379="",0,IFERROR(MATCH(A379,Scope_Labor_Rates!$A$6:$A$46,0)+5,0))</f>
        <v>0</v>
      </c>
      <c r="W379" s="178">
        <f>IF(V379&gt;0,INDEX(Scope_Labor_Rates!$C$6:$C$46,V379-5),0)</f>
        <v>0</v>
      </c>
      <c r="X379" s="178">
        <f>IF(V379&gt;0,INDEX(Scope_Labor_Rates!$C$6:$C$46,V379-5),0)</f>
        <v>0</v>
      </c>
      <c r="Y379" s="180">
        <f>IF(V379&gt;0,INDEX(Scope_Labor_Rates!$S$6:$S$46,V379-5),0)</f>
        <v>0</v>
      </c>
      <c r="Z379" s="180">
        <f>IF(V379&gt;0,INDEX(Scope_Labor_Rates!$R$6:$R$46,V379-5),1)</f>
        <v>1</v>
      </c>
      <c r="AA379" s="231">
        <f t="shared" si="45"/>
        <v>0</v>
      </c>
      <c r="AB379" t="str">
        <f t="shared" si="46"/>
        <v/>
      </c>
      <c r="AC379" s="178" t="str">
        <f t="shared" si="47"/>
        <v/>
      </c>
      <c r="AD379" s="181">
        <f t="shared" si="48"/>
        <v>0</v>
      </c>
      <c r="AE379" s="178">
        <f>IF(V379&gt;0,P379*INDEX(Scope_Labor_Rates!$E$6:$E$46,V379-5),0)</f>
        <v>0</v>
      </c>
      <c r="AF379" s="181">
        <f>IF(V379&gt;0,AE379*INDEX(Scope_Labor_Rates!$D$6:$D$46,V379-5)*AA379,0)</f>
        <v>0</v>
      </c>
      <c r="AG379" s="178">
        <f>IF(V379&gt;0,P379*INDEX(Scope_Labor_Rates!$G$6:$G$46,V379-5),0)</f>
        <v>0</v>
      </c>
      <c r="AH379" s="181">
        <f>IF(V379&gt;0,AG379*INDEX(Scope_Labor_Rates!$F$6:$F$46,V379-5)*AA379,0)</f>
        <v>0</v>
      </c>
      <c r="AI379" s="178">
        <f>IF(V379&gt;0,P379*INDEX(Scope_Labor_Rates!$I$6:$I$46,V379-5),0)</f>
        <v>0</v>
      </c>
      <c r="AJ379" s="181">
        <f>IF(V379&gt;0,AI379*INDEX(Scope_Labor_Rates!$H$6:$H$46,V379-5)*AA379,0)</f>
        <v>0</v>
      </c>
      <c r="AK379" s="178">
        <f>IF(V379&gt;0,P379*INDEX(Scope_Labor_Rates!$K$6:$K$46,V379-5),0)</f>
        <v>0</v>
      </c>
      <c r="AL379" s="181">
        <f>IF(V379&gt;0,AK379*INDEX(Scope_Labor_Rates!$J$6:$J$46,V379-5)*AA379,0)</f>
        <v>0</v>
      </c>
      <c r="AM379" s="178">
        <f>IF(V379&gt;0,P379*INDEX(Scope_Labor_Rates!$M$6:$M$46,V379-5),0)</f>
        <v>0</v>
      </c>
      <c r="AN379" s="178">
        <f>IF(V379&gt;0,AM379*INDEX(Scope_Labor_Rates!$L$6:$L$46,V379-5)*AA379,0)</f>
        <v>0</v>
      </c>
      <c r="AO379" s="178">
        <f>IF(V379&gt;0,P379*INDEX(Scope_Labor_Rates!$O$6:$O$46,V379-5)*AA379,0)</f>
        <v>0</v>
      </c>
      <c r="AP379" s="181">
        <f>IF(V379&gt;0,P379*INDEX(Scope_Labor_Rates!$Q$6:$Q$46,V379-5)*AA379,0)</f>
        <v>0</v>
      </c>
      <c r="AQ379" s="178">
        <f t="shared" si="49"/>
        <v>0</v>
      </c>
      <c r="AR379" s="178">
        <f t="shared" si="50"/>
        <v>0</v>
      </c>
      <c r="AS379" s="178">
        <f t="shared" si="51"/>
        <v>0</v>
      </c>
      <c r="AT379" s="178">
        <f t="shared" si="52"/>
        <v>0</v>
      </c>
      <c r="AU379">
        <f t="shared" si="53"/>
        <v>0</v>
      </c>
    </row>
    <row r="380" spans="1:47">
      <c r="A380" t="str">
        <f>IF(All_Tasks!A380="","",All_Tasks!A380)</f>
        <v/>
      </c>
      <c r="B380" t="str">
        <f>IF(All_Tasks!B380="","",All_Tasks!B380)</f>
        <v/>
      </c>
      <c r="C380" t="str">
        <f>IF(All_Tasks!C380="","",All_Tasks!C380)</f>
        <v/>
      </c>
      <c r="D380" t="str">
        <f>IF(All_Tasks!D380="","",All_Tasks!D380)</f>
        <v/>
      </c>
      <c r="E380" t="str">
        <f>IF(All_Tasks!V380&lt;&gt;"",All_Tasks!V380,IF(All_Tasks!E380&lt;&gt;"",All_Tasks!E380,""))</f>
        <v/>
      </c>
      <c r="F380" t="str">
        <f>IF(All_Tasks!F380="","",All_Tasks!F380)</f>
        <v/>
      </c>
      <c r="G380" t="str">
        <f>IF(All_Tasks!G380="","",All_Tasks!G380)</f>
        <v/>
      </c>
      <c r="H380" s="231" t="str">
        <f>IF(All_Tasks!H380="","",All_Tasks!H380)</f>
        <v/>
      </c>
      <c r="I380" t="str">
        <f>IF(All_Tasks!I380="","",All_Tasks!I380)</f>
        <v/>
      </c>
      <c r="J380" t="str">
        <f>IF(All_Tasks!J380="","",All_Tasks!J380)</f>
        <v/>
      </c>
      <c r="K380" t="str">
        <f>IF(All_Tasks!K380="","",All_Tasks!K380)</f>
        <v/>
      </c>
      <c r="L380" s="231" t="str">
        <f>IF(All_Tasks!L380="","",All_Tasks!L380)</f>
        <v/>
      </c>
      <c r="M380" t="str">
        <f>IF(All_Tasks!M380="","",All_Tasks!M380)</f>
        <v/>
      </c>
      <c r="N380" t="str">
        <f>IF(All_Tasks!N380="","",All_Tasks!N380)</f>
        <v/>
      </c>
      <c r="O380" t="str">
        <f>IF(All_Tasks!O380="","",All_Tasks!O380)</f>
        <v/>
      </c>
      <c r="P380" s="181">
        <f>IF(All_Tasks!P380="",0,All_Tasks!P380)</f>
        <v>0</v>
      </c>
      <c r="Q380" s="181">
        <f>IF(All_Tasks!Q380="",0,All_Tasks!Q380)</f>
        <v>0</v>
      </c>
      <c r="R380" s="181">
        <f>IF(All_Tasks!R380="",0,All_Tasks!R380)</f>
        <v>0</v>
      </c>
      <c r="S380" s="181" t="str">
        <f>IF(All_Tasks!S380="","",All_Tasks!S380)</f>
        <v/>
      </c>
      <c r="T380" t="str">
        <f>IF(All_Tasks!T380="","",All_Tasks!T380)</f>
        <v/>
      </c>
      <c r="U380" t="str">
        <f>IF(All_Tasks!U380="","",All_Tasks!U380)</f>
        <v/>
      </c>
      <c r="V380">
        <f>IF(A380="",0,IFERROR(MATCH(A380,Scope_Labor_Rates!$A$6:$A$46,0)+5,0))</f>
        <v>0</v>
      </c>
      <c r="W380" s="178">
        <f>IF(V380&gt;0,INDEX(Scope_Labor_Rates!$C$6:$C$46,V380-5),0)</f>
        <v>0</v>
      </c>
      <c r="X380" s="178">
        <f>IF(V380&gt;0,INDEX(Scope_Labor_Rates!$C$6:$C$46,V380-5),0)</f>
        <v>0</v>
      </c>
      <c r="Y380" s="180">
        <f>IF(V380&gt;0,INDEX(Scope_Labor_Rates!$S$6:$S$46,V380-5),0)</f>
        <v>0</v>
      </c>
      <c r="Z380" s="180">
        <f>IF(V380&gt;0,INDEX(Scope_Labor_Rates!$R$6:$R$46,V380-5),1)</f>
        <v>1</v>
      </c>
      <c r="AA380" s="231">
        <f t="shared" si="45"/>
        <v>0</v>
      </c>
      <c r="AB380" t="str">
        <f t="shared" si="46"/>
        <v/>
      </c>
      <c r="AC380" s="178" t="str">
        <f t="shared" si="47"/>
        <v/>
      </c>
      <c r="AD380" s="181">
        <f t="shared" si="48"/>
        <v>0</v>
      </c>
      <c r="AE380" s="178">
        <f>IF(V380&gt;0,P380*INDEX(Scope_Labor_Rates!$E$6:$E$46,V380-5),0)</f>
        <v>0</v>
      </c>
      <c r="AF380" s="181">
        <f>IF(V380&gt;0,AE380*INDEX(Scope_Labor_Rates!$D$6:$D$46,V380-5)*AA380,0)</f>
        <v>0</v>
      </c>
      <c r="AG380" s="178">
        <f>IF(V380&gt;0,P380*INDEX(Scope_Labor_Rates!$G$6:$G$46,V380-5),0)</f>
        <v>0</v>
      </c>
      <c r="AH380" s="181">
        <f>IF(V380&gt;0,AG380*INDEX(Scope_Labor_Rates!$F$6:$F$46,V380-5)*AA380,0)</f>
        <v>0</v>
      </c>
      <c r="AI380" s="178">
        <f>IF(V380&gt;0,P380*INDEX(Scope_Labor_Rates!$I$6:$I$46,V380-5),0)</f>
        <v>0</v>
      </c>
      <c r="AJ380" s="181">
        <f>IF(V380&gt;0,AI380*INDEX(Scope_Labor_Rates!$H$6:$H$46,V380-5)*AA380,0)</f>
        <v>0</v>
      </c>
      <c r="AK380" s="178">
        <f>IF(V380&gt;0,P380*INDEX(Scope_Labor_Rates!$K$6:$K$46,V380-5),0)</f>
        <v>0</v>
      </c>
      <c r="AL380" s="181">
        <f>IF(V380&gt;0,AK380*INDEX(Scope_Labor_Rates!$J$6:$J$46,V380-5)*AA380,0)</f>
        <v>0</v>
      </c>
      <c r="AM380" s="178">
        <f>IF(V380&gt;0,P380*INDEX(Scope_Labor_Rates!$M$6:$M$46,V380-5),0)</f>
        <v>0</v>
      </c>
      <c r="AN380" s="178">
        <f>IF(V380&gt;0,AM380*INDEX(Scope_Labor_Rates!$L$6:$L$46,V380-5)*AA380,0)</f>
        <v>0</v>
      </c>
      <c r="AO380" s="178">
        <f>IF(V380&gt;0,P380*INDEX(Scope_Labor_Rates!$O$6:$O$46,V380-5)*AA380,0)</f>
        <v>0</v>
      </c>
      <c r="AP380" s="181">
        <f>IF(V380&gt;0,P380*INDEX(Scope_Labor_Rates!$Q$6:$Q$46,V380-5)*AA380,0)</f>
        <v>0</v>
      </c>
      <c r="AQ380" s="178">
        <f t="shared" si="49"/>
        <v>0</v>
      </c>
      <c r="AR380" s="178">
        <f t="shared" si="50"/>
        <v>0</v>
      </c>
      <c r="AS380" s="178">
        <f t="shared" si="51"/>
        <v>0</v>
      </c>
      <c r="AT380" s="178">
        <f t="shared" si="52"/>
        <v>0</v>
      </c>
      <c r="AU380">
        <f t="shared" si="53"/>
        <v>0</v>
      </c>
    </row>
    <row r="381" spans="1:47">
      <c r="A381" t="str">
        <f>IF(All_Tasks!A381="","",All_Tasks!A381)</f>
        <v/>
      </c>
      <c r="B381" t="str">
        <f>IF(All_Tasks!B381="","",All_Tasks!B381)</f>
        <v/>
      </c>
      <c r="C381" t="str">
        <f>IF(All_Tasks!C381="","",All_Tasks!C381)</f>
        <v/>
      </c>
      <c r="D381" t="str">
        <f>IF(All_Tasks!D381="","",All_Tasks!D381)</f>
        <v/>
      </c>
      <c r="E381" t="str">
        <f>IF(All_Tasks!V381&lt;&gt;"",All_Tasks!V381,IF(All_Tasks!E381&lt;&gt;"",All_Tasks!E381,""))</f>
        <v/>
      </c>
      <c r="F381" t="str">
        <f>IF(All_Tasks!F381="","",All_Tasks!F381)</f>
        <v/>
      </c>
      <c r="G381" t="str">
        <f>IF(All_Tasks!G381="","",All_Tasks!G381)</f>
        <v/>
      </c>
      <c r="H381" s="231" t="str">
        <f>IF(All_Tasks!H381="","",All_Tasks!H381)</f>
        <v/>
      </c>
      <c r="I381" t="str">
        <f>IF(All_Tasks!I381="","",All_Tasks!I381)</f>
        <v/>
      </c>
      <c r="J381" t="str">
        <f>IF(All_Tasks!J381="","",All_Tasks!J381)</f>
        <v/>
      </c>
      <c r="K381" t="str">
        <f>IF(All_Tasks!K381="","",All_Tasks!K381)</f>
        <v/>
      </c>
      <c r="L381" s="231" t="str">
        <f>IF(All_Tasks!L381="","",All_Tasks!L381)</f>
        <v/>
      </c>
      <c r="M381" t="str">
        <f>IF(All_Tasks!M381="","",All_Tasks!M381)</f>
        <v/>
      </c>
      <c r="N381" t="str">
        <f>IF(All_Tasks!N381="","",All_Tasks!N381)</f>
        <v/>
      </c>
      <c r="O381" t="str">
        <f>IF(All_Tasks!O381="","",All_Tasks!O381)</f>
        <v/>
      </c>
      <c r="P381" s="181">
        <f>IF(All_Tasks!P381="",0,All_Tasks!P381)</f>
        <v>0</v>
      </c>
      <c r="Q381" s="181">
        <f>IF(All_Tasks!Q381="",0,All_Tasks!Q381)</f>
        <v>0</v>
      </c>
      <c r="R381" s="181">
        <f>IF(All_Tasks!R381="",0,All_Tasks!R381)</f>
        <v>0</v>
      </c>
      <c r="S381" s="181" t="str">
        <f>IF(All_Tasks!S381="","",All_Tasks!S381)</f>
        <v/>
      </c>
      <c r="T381" t="str">
        <f>IF(All_Tasks!T381="","",All_Tasks!T381)</f>
        <v/>
      </c>
      <c r="U381" t="str">
        <f>IF(All_Tasks!U381="","",All_Tasks!U381)</f>
        <v/>
      </c>
      <c r="V381">
        <f>IF(A381="",0,IFERROR(MATCH(A381,Scope_Labor_Rates!$A$6:$A$46,0)+5,0))</f>
        <v>0</v>
      </c>
      <c r="W381" s="178">
        <f>IF(V381&gt;0,INDEX(Scope_Labor_Rates!$C$6:$C$46,V381-5),0)</f>
        <v>0</v>
      </c>
      <c r="X381" s="178">
        <f>IF(V381&gt;0,INDEX(Scope_Labor_Rates!$C$6:$C$46,V381-5),0)</f>
        <v>0</v>
      </c>
      <c r="Y381" s="180">
        <f>IF(V381&gt;0,INDEX(Scope_Labor_Rates!$S$6:$S$46,V381-5),0)</f>
        <v>0</v>
      </c>
      <c r="Z381" s="180">
        <f>IF(V381&gt;0,INDEX(Scope_Labor_Rates!$R$6:$R$46,V381-5),1)</f>
        <v>1</v>
      </c>
      <c r="AA381" s="231">
        <f t="shared" si="45"/>
        <v>0</v>
      </c>
      <c r="AB381" t="str">
        <f t="shared" si="46"/>
        <v/>
      </c>
      <c r="AC381" s="178" t="str">
        <f t="shared" si="47"/>
        <v/>
      </c>
      <c r="AD381" s="181">
        <f t="shared" si="48"/>
        <v>0</v>
      </c>
      <c r="AE381" s="178">
        <f>IF(V381&gt;0,P381*INDEX(Scope_Labor_Rates!$E$6:$E$46,V381-5),0)</f>
        <v>0</v>
      </c>
      <c r="AF381" s="181">
        <f>IF(V381&gt;0,AE381*INDEX(Scope_Labor_Rates!$D$6:$D$46,V381-5)*AA381,0)</f>
        <v>0</v>
      </c>
      <c r="AG381" s="178">
        <f>IF(V381&gt;0,P381*INDEX(Scope_Labor_Rates!$G$6:$G$46,V381-5),0)</f>
        <v>0</v>
      </c>
      <c r="AH381" s="181">
        <f>IF(V381&gt;0,AG381*INDEX(Scope_Labor_Rates!$F$6:$F$46,V381-5)*AA381,0)</f>
        <v>0</v>
      </c>
      <c r="AI381" s="178">
        <f>IF(V381&gt;0,P381*INDEX(Scope_Labor_Rates!$I$6:$I$46,V381-5),0)</f>
        <v>0</v>
      </c>
      <c r="AJ381" s="181">
        <f>IF(V381&gt;0,AI381*INDEX(Scope_Labor_Rates!$H$6:$H$46,V381-5)*AA381,0)</f>
        <v>0</v>
      </c>
      <c r="AK381" s="178">
        <f>IF(V381&gt;0,P381*INDEX(Scope_Labor_Rates!$K$6:$K$46,V381-5),0)</f>
        <v>0</v>
      </c>
      <c r="AL381" s="181">
        <f>IF(V381&gt;0,AK381*INDEX(Scope_Labor_Rates!$J$6:$J$46,V381-5)*AA381,0)</f>
        <v>0</v>
      </c>
      <c r="AM381" s="178">
        <f>IF(V381&gt;0,P381*INDEX(Scope_Labor_Rates!$M$6:$M$46,V381-5),0)</f>
        <v>0</v>
      </c>
      <c r="AN381" s="178">
        <f>IF(V381&gt;0,AM381*INDEX(Scope_Labor_Rates!$L$6:$L$46,V381-5)*AA381,0)</f>
        <v>0</v>
      </c>
      <c r="AO381" s="178">
        <f>IF(V381&gt;0,P381*INDEX(Scope_Labor_Rates!$O$6:$O$46,V381-5)*AA381,0)</f>
        <v>0</v>
      </c>
      <c r="AP381" s="181">
        <f>IF(V381&gt;0,P381*INDEX(Scope_Labor_Rates!$Q$6:$Q$46,V381-5)*AA381,0)</f>
        <v>0</v>
      </c>
      <c r="AQ381" s="178">
        <f t="shared" si="49"/>
        <v>0</v>
      </c>
      <c r="AR381" s="178">
        <f t="shared" si="50"/>
        <v>0</v>
      </c>
      <c r="AS381" s="178">
        <f t="shared" si="51"/>
        <v>0</v>
      </c>
      <c r="AT381" s="178">
        <f t="shared" si="52"/>
        <v>0</v>
      </c>
      <c r="AU381">
        <f t="shared" si="53"/>
        <v>0</v>
      </c>
    </row>
    <row r="382" spans="1:47">
      <c r="A382" t="str">
        <f>IF(All_Tasks!A382="","",All_Tasks!A382)</f>
        <v/>
      </c>
      <c r="B382" t="str">
        <f>IF(All_Tasks!B382="","",All_Tasks!B382)</f>
        <v/>
      </c>
      <c r="C382" t="str">
        <f>IF(All_Tasks!C382="","",All_Tasks!C382)</f>
        <v/>
      </c>
      <c r="D382" t="str">
        <f>IF(All_Tasks!D382="","",All_Tasks!D382)</f>
        <v/>
      </c>
      <c r="E382" t="str">
        <f>IF(All_Tasks!V382&lt;&gt;"",All_Tasks!V382,IF(All_Tasks!E382&lt;&gt;"",All_Tasks!E382,""))</f>
        <v/>
      </c>
      <c r="F382" t="str">
        <f>IF(All_Tasks!F382="","",All_Tasks!F382)</f>
        <v/>
      </c>
      <c r="G382" t="str">
        <f>IF(All_Tasks!G382="","",All_Tasks!G382)</f>
        <v/>
      </c>
      <c r="H382" s="231" t="str">
        <f>IF(All_Tasks!H382="","",All_Tasks!H382)</f>
        <v/>
      </c>
      <c r="I382" t="str">
        <f>IF(All_Tasks!I382="","",All_Tasks!I382)</f>
        <v/>
      </c>
      <c r="J382" t="str">
        <f>IF(All_Tasks!J382="","",All_Tasks!J382)</f>
        <v/>
      </c>
      <c r="K382" t="str">
        <f>IF(All_Tasks!K382="","",All_Tasks!K382)</f>
        <v/>
      </c>
      <c r="L382" s="231" t="str">
        <f>IF(All_Tasks!L382="","",All_Tasks!L382)</f>
        <v/>
      </c>
      <c r="M382" t="str">
        <f>IF(All_Tasks!M382="","",All_Tasks!M382)</f>
        <v/>
      </c>
      <c r="N382" t="str">
        <f>IF(All_Tasks!N382="","",All_Tasks!N382)</f>
        <v/>
      </c>
      <c r="O382" t="str">
        <f>IF(All_Tasks!O382="","",All_Tasks!O382)</f>
        <v/>
      </c>
      <c r="P382" s="181">
        <f>IF(All_Tasks!P382="",0,All_Tasks!P382)</f>
        <v>0</v>
      </c>
      <c r="Q382" s="181">
        <f>IF(All_Tasks!Q382="",0,All_Tasks!Q382)</f>
        <v>0</v>
      </c>
      <c r="R382" s="181">
        <f>IF(All_Tasks!R382="",0,All_Tasks!R382)</f>
        <v>0</v>
      </c>
      <c r="S382" s="181" t="str">
        <f>IF(All_Tasks!S382="","",All_Tasks!S382)</f>
        <v/>
      </c>
      <c r="T382" t="str">
        <f>IF(All_Tasks!T382="","",All_Tasks!T382)</f>
        <v/>
      </c>
      <c r="U382" t="str">
        <f>IF(All_Tasks!U382="","",All_Tasks!U382)</f>
        <v/>
      </c>
      <c r="V382">
        <f>IF(A382="",0,IFERROR(MATCH(A382,Scope_Labor_Rates!$A$6:$A$46,0)+5,0))</f>
        <v>0</v>
      </c>
      <c r="W382" s="178">
        <f>IF(V382&gt;0,INDEX(Scope_Labor_Rates!$C$6:$C$46,V382-5),0)</f>
        <v>0</v>
      </c>
      <c r="X382" s="178">
        <f>IF(V382&gt;0,INDEX(Scope_Labor_Rates!$C$6:$C$46,V382-5),0)</f>
        <v>0</v>
      </c>
      <c r="Y382" s="180">
        <f>IF(V382&gt;0,INDEX(Scope_Labor_Rates!$S$6:$S$46,V382-5),0)</f>
        <v>0</v>
      </c>
      <c r="Z382" s="180">
        <f>IF(V382&gt;0,INDEX(Scope_Labor_Rates!$R$6:$R$46,V382-5),1)</f>
        <v>1</v>
      </c>
      <c r="AA382" s="231">
        <f t="shared" si="45"/>
        <v>0</v>
      </c>
      <c r="AB382" t="str">
        <f t="shared" si="46"/>
        <v/>
      </c>
      <c r="AC382" s="178" t="str">
        <f t="shared" si="47"/>
        <v/>
      </c>
      <c r="AD382" s="181">
        <f t="shared" si="48"/>
        <v>0</v>
      </c>
      <c r="AE382" s="178">
        <f>IF(V382&gt;0,P382*INDEX(Scope_Labor_Rates!$E$6:$E$46,V382-5),0)</f>
        <v>0</v>
      </c>
      <c r="AF382" s="181">
        <f>IF(V382&gt;0,AE382*INDEX(Scope_Labor_Rates!$D$6:$D$46,V382-5)*AA382,0)</f>
        <v>0</v>
      </c>
      <c r="AG382" s="178">
        <f>IF(V382&gt;0,P382*INDEX(Scope_Labor_Rates!$G$6:$G$46,V382-5),0)</f>
        <v>0</v>
      </c>
      <c r="AH382" s="181">
        <f>IF(V382&gt;0,AG382*INDEX(Scope_Labor_Rates!$F$6:$F$46,V382-5)*AA382,0)</f>
        <v>0</v>
      </c>
      <c r="AI382" s="178">
        <f>IF(V382&gt;0,P382*INDEX(Scope_Labor_Rates!$I$6:$I$46,V382-5),0)</f>
        <v>0</v>
      </c>
      <c r="AJ382" s="181">
        <f>IF(V382&gt;0,AI382*INDEX(Scope_Labor_Rates!$H$6:$H$46,V382-5)*AA382,0)</f>
        <v>0</v>
      </c>
      <c r="AK382" s="178">
        <f>IF(V382&gt;0,P382*INDEX(Scope_Labor_Rates!$K$6:$K$46,V382-5),0)</f>
        <v>0</v>
      </c>
      <c r="AL382" s="181">
        <f>IF(V382&gt;0,AK382*INDEX(Scope_Labor_Rates!$J$6:$J$46,V382-5)*AA382,0)</f>
        <v>0</v>
      </c>
      <c r="AM382" s="178">
        <f>IF(V382&gt;0,P382*INDEX(Scope_Labor_Rates!$M$6:$M$46,V382-5),0)</f>
        <v>0</v>
      </c>
      <c r="AN382" s="178">
        <f>IF(V382&gt;0,AM382*INDEX(Scope_Labor_Rates!$L$6:$L$46,V382-5)*AA382,0)</f>
        <v>0</v>
      </c>
      <c r="AO382" s="178">
        <f>IF(V382&gt;0,P382*INDEX(Scope_Labor_Rates!$O$6:$O$46,V382-5)*AA382,0)</f>
        <v>0</v>
      </c>
      <c r="AP382" s="181">
        <f>IF(V382&gt;0,P382*INDEX(Scope_Labor_Rates!$Q$6:$Q$46,V382-5)*AA382,0)</f>
        <v>0</v>
      </c>
      <c r="AQ382" s="178">
        <f t="shared" si="49"/>
        <v>0</v>
      </c>
      <c r="AR382" s="178">
        <f t="shared" si="50"/>
        <v>0</v>
      </c>
      <c r="AS382" s="178">
        <f t="shared" si="51"/>
        <v>0</v>
      </c>
      <c r="AT382" s="178">
        <f t="shared" si="52"/>
        <v>0</v>
      </c>
      <c r="AU382">
        <f t="shared" si="53"/>
        <v>0</v>
      </c>
    </row>
    <row r="383" spans="1:47">
      <c r="A383" t="str">
        <f>IF(All_Tasks!A383="","",All_Tasks!A383)</f>
        <v/>
      </c>
      <c r="B383" t="str">
        <f>IF(All_Tasks!B383="","",All_Tasks!B383)</f>
        <v/>
      </c>
      <c r="C383" t="str">
        <f>IF(All_Tasks!C383="","",All_Tasks!C383)</f>
        <v/>
      </c>
      <c r="D383" t="str">
        <f>IF(All_Tasks!D383="","",All_Tasks!D383)</f>
        <v/>
      </c>
      <c r="E383" t="str">
        <f>IF(All_Tasks!V383&lt;&gt;"",All_Tasks!V383,IF(All_Tasks!E383&lt;&gt;"",All_Tasks!E383,""))</f>
        <v/>
      </c>
      <c r="F383" t="str">
        <f>IF(All_Tasks!F383="","",All_Tasks!F383)</f>
        <v/>
      </c>
      <c r="G383" t="str">
        <f>IF(All_Tasks!G383="","",All_Tasks!G383)</f>
        <v/>
      </c>
      <c r="H383" s="231" t="str">
        <f>IF(All_Tasks!H383="","",All_Tasks!H383)</f>
        <v/>
      </c>
      <c r="I383" t="str">
        <f>IF(All_Tasks!I383="","",All_Tasks!I383)</f>
        <v/>
      </c>
      <c r="J383" t="str">
        <f>IF(All_Tasks!J383="","",All_Tasks!J383)</f>
        <v/>
      </c>
      <c r="K383" t="str">
        <f>IF(All_Tasks!K383="","",All_Tasks!K383)</f>
        <v/>
      </c>
      <c r="L383" s="231" t="str">
        <f>IF(All_Tasks!L383="","",All_Tasks!L383)</f>
        <v/>
      </c>
      <c r="M383" t="str">
        <f>IF(All_Tasks!M383="","",All_Tasks!M383)</f>
        <v/>
      </c>
      <c r="N383" t="str">
        <f>IF(All_Tasks!N383="","",All_Tasks!N383)</f>
        <v/>
      </c>
      <c r="O383" t="str">
        <f>IF(All_Tasks!O383="","",All_Tasks!O383)</f>
        <v/>
      </c>
      <c r="P383" s="181">
        <f>IF(All_Tasks!P383="",0,All_Tasks!P383)</f>
        <v>0</v>
      </c>
      <c r="Q383" s="181">
        <f>IF(All_Tasks!Q383="",0,All_Tasks!Q383)</f>
        <v>0</v>
      </c>
      <c r="R383" s="181">
        <f>IF(All_Tasks!R383="",0,All_Tasks!R383)</f>
        <v>0</v>
      </c>
      <c r="S383" s="181" t="str">
        <f>IF(All_Tasks!S383="","",All_Tasks!S383)</f>
        <v/>
      </c>
      <c r="T383" t="str">
        <f>IF(All_Tasks!T383="","",All_Tasks!T383)</f>
        <v/>
      </c>
      <c r="U383" t="str">
        <f>IF(All_Tasks!U383="","",All_Tasks!U383)</f>
        <v/>
      </c>
      <c r="V383">
        <f>IF(A383="",0,IFERROR(MATCH(A383,Scope_Labor_Rates!$A$6:$A$46,0)+5,0))</f>
        <v>0</v>
      </c>
      <c r="W383" s="178">
        <f>IF(V383&gt;0,INDEX(Scope_Labor_Rates!$C$6:$C$46,V383-5),0)</f>
        <v>0</v>
      </c>
      <c r="X383" s="178">
        <f>IF(V383&gt;0,INDEX(Scope_Labor_Rates!$C$6:$C$46,V383-5),0)</f>
        <v>0</v>
      </c>
      <c r="Y383" s="180">
        <f>IF(V383&gt;0,INDEX(Scope_Labor_Rates!$S$6:$S$46,V383-5),0)</f>
        <v>0</v>
      </c>
      <c r="Z383" s="180">
        <f>IF(V383&gt;0,INDEX(Scope_Labor_Rates!$R$6:$R$46,V383-5),1)</f>
        <v>1</v>
      </c>
      <c r="AA383" s="231">
        <f t="shared" si="45"/>
        <v>0</v>
      </c>
      <c r="AB383" t="str">
        <f t="shared" si="46"/>
        <v/>
      </c>
      <c r="AC383" s="178" t="str">
        <f t="shared" si="47"/>
        <v/>
      </c>
      <c r="AD383" s="181">
        <f t="shared" si="48"/>
        <v>0</v>
      </c>
      <c r="AE383" s="178">
        <f>IF(V383&gt;0,P383*INDEX(Scope_Labor_Rates!$E$6:$E$46,V383-5),0)</f>
        <v>0</v>
      </c>
      <c r="AF383" s="181">
        <f>IF(V383&gt;0,AE383*INDEX(Scope_Labor_Rates!$D$6:$D$46,V383-5)*AA383,0)</f>
        <v>0</v>
      </c>
      <c r="AG383" s="178">
        <f>IF(V383&gt;0,P383*INDEX(Scope_Labor_Rates!$G$6:$G$46,V383-5),0)</f>
        <v>0</v>
      </c>
      <c r="AH383" s="181">
        <f>IF(V383&gt;0,AG383*INDEX(Scope_Labor_Rates!$F$6:$F$46,V383-5)*AA383,0)</f>
        <v>0</v>
      </c>
      <c r="AI383" s="178">
        <f>IF(V383&gt;0,P383*INDEX(Scope_Labor_Rates!$I$6:$I$46,V383-5),0)</f>
        <v>0</v>
      </c>
      <c r="AJ383" s="181">
        <f>IF(V383&gt;0,AI383*INDEX(Scope_Labor_Rates!$H$6:$H$46,V383-5)*AA383,0)</f>
        <v>0</v>
      </c>
      <c r="AK383" s="178">
        <f>IF(V383&gt;0,P383*INDEX(Scope_Labor_Rates!$K$6:$K$46,V383-5),0)</f>
        <v>0</v>
      </c>
      <c r="AL383" s="181">
        <f>IF(V383&gt;0,AK383*INDEX(Scope_Labor_Rates!$J$6:$J$46,V383-5)*AA383,0)</f>
        <v>0</v>
      </c>
      <c r="AM383" s="178">
        <f>IF(V383&gt;0,P383*INDEX(Scope_Labor_Rates!$M$6:$M$46,V383-5),0)</f>
        <v>0</v>
      </c>
      <c r="AN383" s="178">
        <f>IF(V383&gt;0,AM383*INDEX(Scope_Labor_Rates!$L$6:$L$46,V383-5)*AA383,0)</f>
        <v>0</v>
      </c>
      <c r="AO383" s="178">
        <f>IF(V383&gt;0,P383*INDEX(Scope_Labor_Rates!$O$6:$O$46,V383-5)*AA383,0)</f>
        <v>0</v>
      </c>
      <c r="AP383" s="181">
        <f>IF(V383&gt;0,P383*INDEX(Scope_Labor_Rates!$Q$6:$Q$46,V383-5)*AA383,0)</f>
        <v>0</v>
      </c>
      <c r="AQ383" s="178">
        <f t="shared" si="49"/>
        <v>0</v>
      </c>
      <c r="AR383" s="178">
        <f t="shared" si="50"/>
        <v>0</v>
      </c>
      <c r="AS383" s="178">
        <f t="shared" si="51"/>
        <v>0</v>
      </c>
      <c r="AT383" s="178">
        <f t="shared" si="52"/>
        <v>0</v>
      </c>
      <c r="AU383">
        <f t="shared" si="53"/>
        <v>0</v>
      </c>
    </row>
    <row r="384" spans="1:47">
      <c r="A384" t="str">
        <f>IF(All_Tasks!A384="","",All_Tasks!A384)</f>
        <v/>
      </c>
      <c r="B384" t="str">
        <f>IF(All_Tasks!B384="","",All_Tasks!B384)</f>
        <v/>
      </c>
      <c r="C384" t="str">
        <f>IF(All_Tasks!C384="","",All_Tasks!C384)</f>
        <v/>
      </c>
      <c r="D384" t="str">
        <f>IF(All_Tasks!D384="","",All_Tasks!D384)</f>
        <v/>
      </c>
      <c r="E384" t="str">
        <f>IF(All_Tasks!V384&lt;&gt;"",All_Tasks!V384,IF(All_Tasks!E384&lt;&gt;"",All_Tasks!E384,""))</f>
        <v/>
      </c>
      <c r="F384" t="str">
        <f>IF(All_Tasks!F384="","",All_Tasks!F384)</f>
        <v/>
      </c>
      <c r="G384" t="str">
        <f>IF(All_Tasks!G384="","",All_Tasks!G384)</f>
        <v/>
      </c>
      <c r="H384" s="231" t="str">
        <f>IF(All_Tasks!H384="","",All_Tasks!H384)</f>
        <v/>
      </c>
      <c r="I384" t="str">
        <f>IF(All_Tasks!I384="","",All_Tasks!I384)</f>
        <v/>
      </c>
      <c r="J384" t="str">
        <f>IF(All_Tasks!J384="","",All_Tasks!J384)</f>
        <v/>
      </c>
      <c r="K384" t="str">
        <f>IF(All_Tasks!K384="","",All_Tasks!K384)</f>
        <v/>
      </c>
      <c r="L384" s="231" t="str">
        <f>IF(All_Tasks!L384="","",All_Tasks!L384)</f>
        <v/>
      </c>
      <c r="M384" t="str">
        <f>IF(All_Tasks!M384="","",All_Tasks!M384)</f>
        <v/>
      </c>
      <c r="N384" t="str">
        <f>IF(All_Tasks!N384="","",All_Tasks!N384)</f>
        <v/>
      </c>
      <c r="O384" t="str">
        <f>IF(All_Tasks!O384="","",All_Tasks!O384)</f>
        <v/>
      </c>
      <c r="P384" s="181">
        <f>IF(All_Tasks!P384="",0,All_Tasks!P384)</f>
        <v>0</v>
      </c>
      <c r="Q384" s="181">
        <f>IF(All_Tasks!Q384="",0,All_Tasks!Q384)</f>
        <v>0</v>
      </c>
      <c r="R384" s="181">
        <f>IF(All_Tasks!R384="",0,All_Tasks!R384)</f>
        <v>0</v>
      </c>
      <c r="S384" s="181" t="str">
        <f>IF(All_Tasks!S384="","",All_Tasks!S384)</f>
        <v/>
      </c>
      <c r="T384" t="str">
        <f>IF(All_Tasks!T384="","",All_Tasks!T384)</f>
        <v/>
      </c>
      <c r="U384" t="str">
        <f>IF(All_Tasks!U384="","",All_Tasks!U384)</f>
        <v/>
      </c>
      <c r="V384">
        <f>IF(A384="",0,IFERROR(MATCH(A384,Scope_Labor_Rates!$A$6:$A$46,0)+5,0))</f>
        <v>0</v>
      </c>
      <c r="W384" s="178">
        <f>IF(V384&gt;0,INDEX(Scope_Labor_Rates!$C$6:$C$46,V384-5),0)</f>
        <v>0</v>
      </c>
      <c r="X384" s="178">
        <f>IF(V384&gt;0,INDEX(Scope_Labor_Rates!$C$6:$C$46,V384-5),0)</f>
        <v>0</v>
      </c>
      <c r="Y384" s="180">
        <f>IF(V384&gt;0,INDEX(Scope_Labor_Rates!$S$6:$S$46,V384-5),0)</f>
        <v>0</v>
      </c>
      <c r="Z384" s="180">
        <f>IF(V384&gt;0,INDEX(Scope_Labor_Rates!$R$6:$R$46,V384-5),1)</f>
        <v>1</v>
      </c>
      <c r="AA384" s="231">
        <f t="shared" si="45"/>
        <v>0</v>
      </c>
      <c r="AB384" t="str">
        <f t="shared" si="46"/>
        <v/>
      </c>
      <c r="AC384" s="178" t="str">
        <f t="shared" si="47"/>
        <v/>
      </c>
      <c r="AD384" s="181">
        <f t="shared" si="48"/>
        <v>0</v>
      </c>
      <c r="AE384" s="178">
        <f>IF(V384&gt;0,P384*INDEX(Scope_Labor_Rates!$E$6:$E$46,V384-5),0)</f>
        <v>0</v>
      </c>
      <c r="AF384" s="181">
        <f>IF(V384&gt;0,AE384*INDEX(Scope_Labor_Rates!$D$6:$D$46,V384-5)*AA384,0)</f>
        <v>0</v>
      </c>
      <c r="AG384" s="178">
        <f>IF(V384&gt;0,P384*INDEX(Scope_Labor_Rates!$G$6:$G$46,V384-5),0)</f>
        <v>0</v>
      </c>
      <c r="AH384" s="181">
        <f>IF(V384&gt;0,AG384*INDEX(Scope_Labor_Rates!$F$6:$F$46,V384-5)*AA384,0)</f>
        <v>0</v>
      </c>
      <c r="AI384" s="178">
        <f>IF(V384&gt;0,P384*INDEX(Scope_Labor_Rates!$I$6:$I$46,V384-5),0)</f>
        <v>0</v>
      </c>
      <c r="AJ384" s="181">
        <f>IF(V384&gt;0,AI384*INDEX(Scope_Labor_Rates!$H$6:$H$46,V384-5)*AA384,0)</f>
        <v>0</v>
      </c>
      <c r="AK384" s="178">
        <f>IF(V384&gt;0,P384*INDEX(Scope_Labor_Rates!$K$6:$K$46,V384-5),0)</f>
        <v>0</v>
      </c>
      <c r="AL384" s="181">
        <f>IF(V384&gt;0,AK384*INDEX(Scope_Labor_Rates!$J$6:$J$46,V384-5)*AA384,0)</f>
        <v>0</v>
      </c>
      <c r="AM384" s="178">
        <f>IF(V384&gt;0,P384*INDEX(Scope_Labor_Rates!$M$6:$M$46,V384-5),0)</f>
        <v>0</v>
      </c>
      <c r="AN384" s="178">
        <f>IF(V384&gt;0,AM384*INDEX(Scope_Labor_Rates!$L$6:$L$46,V384-5)*AA384,0)</f>
        <v>0</v>
      </c>
      <c r="AO384" s="178">
        <f>IF(V384&gt;0,P384*INDEX(Scope_Labor_Rates!$O$6:$O$46,V384-5)*AA384,0)</f>
        <v>0</v>
      </c>
      <c r="AP384" s="181">
        <f>IF(V384&gt;0,P384*INDEX(Scope_Labor_Rates!$Q$6:$Q$46,V384-5)*AA384,0)</f>
        <v>0</v>
      </c>
      <c r="AQ384" s="178">
        <f t="shared" si="49"/>
        <v>0</v>
      </c>
      <c r="AR384" s="178">
        <f t="shared" si="50"/>
        <v>0</v>
      </c>
      <c r="AS384" s="178">
        <f t="shared" si="51"/>
        <v>0</v>
      </c>
      <c r="AT384" s="178">
        <f t="shared" si="52"/>
        <v>0</v>
      </c>
      <c r="AU384">
        <f t="shared" si="53"/>
        <v>0</v>
      </c>
    </row>
    <row r="385" spans="1:47">
      <c r="A385" t="str">
        <f>IF(All_Tasks!A385="","",All_Tasks!A385)</f>
        <v/>
      </c>
      <c r="B385" t="str">
        <f>IF(All_Tasks!B385="","",All_Tasks!B385)</f>
        <v/>
      </c>
      <c r="C385" t="str">
        <f>IF(All_Tasks!C385="","",All_Tasks!C385)</f>
        <v/>
      </c>
      <c r="D385" t="str">
        <f>IF(All_Tasks!D385="","",All_Tasks!D385)</f>
        <v/>
      </c>
      <c r="E385" t="str">
        <f>IF(All_Tasks!V385&lt;&gt;"",All_Tasks!V385,IF(All_Tasks!E385&lt;&gt;"",All_Tasks!E385,""))</f>
        <v/>
      </c>
      <c r="F385" t="str">
        <f>IF(All_Tasks!F385="","",All_Tasks!F385)</f>
        <v/>
      </c>
      <c r="G385" t="str">
        <f>IF(All_Tasks!G385="","",All_Tasks!G385)</f>
        <v/>
      </c>
      <c r="H385" s="231" t="str">
        <f>IF(All_Tasks!H385="","",All_Tasks!H385)</f>
        <v/>
      </c>
      <c r="I385" t="str">
        <f>IF(All_Tasks!I385="","",All_Tasks!I385)</f>
        <v/>
      </c>
      <c r="J385" t="str">
        <f>IF(All_Tasks!J385="","",All_Tasks!J385)</f>
        <v/>
      </c>
      <c r="K385" t="str">
        <f>IF(All_Tasks!K385="","",All_Tasks!K385)</f>
        <v/>
      </c>
      <c r="L385" s="231" t="str">
        <f>IF(All_Tasks!L385="","",All_Tasks!L385)</f>
        <v/>
      </c>
      <c r="M385" t="str">
        <f>IF(All_Tasks!M385="","",All_Tasks!M385)</f>
        <v/>
      </c>
      <c r="N385" t="str">
        <f>IF(All_Tasks!N385="","",All_Tasks!N385)</f>
        <v/>
      </c>
      <c r="O385" t="str">
        <f>IF(All_Tasks!O385="","",All_Tasks!O385)</f>
        <v/>
      </c>
      <c r="P385" s="181">
        <f>IF(All_Tasks!P385="",0,All_Tasks!P385)</f>
        <v>0</v>
      </c>
      <c r="Q385" s="181">
        <f>IF(All_Tasks!Q385="",0,All_Tasks!Q385)</f>
        <v>0</v>
      </c>
      <c r="R385" s="181">
        <f>IF(All_Tasks!R385="",0,All_Tasks!R385)</f>
        <v>0</v>
      </c>
      <c r="S385" s="181" t="str">
        <f>IF(All_Tasks!S385="","",All_Tasks!S385)</f>
        <v/>
      </c>
      <c r="T385" t="str">
        <f>IF(All_Tasks!T385="","",All_Tasks!T385)</f>
        <v/>
      </c>
      <c r="U385" t="str">
        <f>IF(All_Tasks!U385="","",All_Tasks!U385)</f>
        <v/>
      </c>
      <c r="V385">
        <f>IF(A385="",0,IFERROR(MATCH(A385,Scope_Labor_Rates!$A$6:$A$46,0)+5,0))</f>
        <v>0</v>
      </c>
      <c r="W385" s="178">
        <f>IF(V385&gt;0,INDEX(Scope_Labor_Rates!$C$6:$C$46,V385-5),0)</f>
        <v>0</v>
      </c>
      <c r="X385" s="178">
        <f>IF(V385&gt;0,INDEX(Scope_Labor_Rates!$C$6:$C$46,V385-5),0)</f>
        <v>0</v>
      </c>
      <c r="Y385" s="180">
        <f>IF(V385&gt;0,INDEX(Scope_Labor_Rates!$S$6:$S$46,V385-5),0)</f>
        <v>0</v>
      </c>
      <c r="Z385" s="180">
        <f>IF(V385&gt;0,INDEX(Scope_Labor_Rates!$R$6:$R$46,V385-5),1)</f>
        <v>1</v>
      </c>
      <c r="AA385" s="231">
        <f t="shared" si="45"/>
        <v>0</v>
      </c>
      <c r="AB385" t="str">
        <f t="shared" si="46"/>
        <v/>
      </c>
      <c r="AC385" s="178" t="str">
        <f t="shared" si="47"/>
        <v/>
      </c>
      <c r="AD385" s="181">
        <f t="shared" si="48"/>
        <v>0</v>
      </c>
      <c r="AE385" s="178">
        <f>IF(V385&gt;0,P385*INDEX(Scope_Labor_Rates!$E$6:$E$46,V385-5),0)</f>
        <v>0</v>
      </c>
      <c r="AF385" s="181">
        <f>IF(V385&gt;0,AE385*INDEX(Scope_Labor_Rates!$D$6:$D$46,V385-5)*AA385,0)</f>
        <v>0</v>
      </c>
      <c r="AG385" s="178">
        <f>IF(V385&gt;0,P385*INDEX(Scope_Labor_Rates!$G$6:$G$46,V385-5),0)</f>
        <v>0</v>
      </c>
      <c r="AH385" s="181">
        <f>IF(V385&gt;0,AG385*INDEX(Scope_Labor_Rates!$F$6:$F$46,V385-5)*AA385,0)</f>
        <v>0</v>
      </c>
      <c r="AI385" s="178">
        <f>IF(V385&gt;0,P385*INDEX(Scope_Labor_Rates!$I$6:$I$46,V385-5),0)</f>
        <v>0</v>
      </c>
      <c r="AJ385" s="181">
        <f>IF(V385&gt;0,AI385*INDEX(Scope_Labor_Rates!$H$6:$H$46,V385-5)*AA385,0)</f>
        <v>0</v>
      </c>
      <c r="AK385" s="178">
        <f>IF(V385&gt;0,P385*INDEX(Scope_Labor_Rates!$K$6:$K$46,V385-5),0)</f>
        <v>0</v>
      </c>
      <c r="AL385" s="181">
        <f>IF(V385&gt;0,AK385*INDEX(Scope_Labor_Rates!$J$6:$J$46,V385-5)*AA385,0)</f>
        <v>0</v>
      </c>
      <c r="AM385" s="178">
        <f>IF(V385&gt;0,P385*INDEX(Scope_Labor_Rates!$M$6:$M$46,V385-5),0)</f>
        <v>0</v>
      </c>
      <c r="AN385" s="178">
        <f>IF(V385&gt;0,AM385*INDEX(Scope_Labor_Rates!$L$6:$L$46,V385-5)*AA385,0)</f>
        <v>0</v>
      </c>
      <c r="AO385" s="178">
        <f>IF(V385&gt;0,P385*INDEX(Scope_Labor_Rates!$O$6:$O$46,V385-5)*AA385,0)</f>
        <v>0</v>
      </c>
      <c r="AP385" s="181">
        <f>IF(V385&gt;0,P385*INDEX(Scope_Labor_Rates!$Q$6:$Q$46,V385-5)*AA385,0)</f>
        <v>0</v>
      </c>
      <c r="AQ385" s="178">
        <f t="shared" si="49"/>
        <v>0</v>
      </c>
      <c r="AR385" s="178">
        <f t="shared" si="50"/>
        <v>0</v>
      </c>
      <c r="AS385" s="178">
        <f t="shared" si="51"/>
        <v>0</v>
      </c>
      <c r="AT385" s="178">
        <f t="shared" si="52"/>
        <v>0</v>
      </c>
      <c r="AU385">
        <f t="shared" si="53"/>
        <v>0</v>
      </c>
    </row>
    <row r="386" spans="1:47">
      <c r="A386" t="str">
        <f>IF(All_Tasks!A386="","",All_Tasks!A386)</f>
        <v/>
      </c>
      <c r="B386" t="str">
        <f>IF(All_Tasks!B386="","",All_Tasks!B386)</f>
        <v/>
      </c>
      <c r="C386" t="str">
        <f>IF(All_Tasks!C386="","",All_Tasks!C386)</f>
        <v/>
      </c>
      <c r="D386" t="str">
        <f>IF(All_Tasks!D386="","",All_Tasks!D386)</f>
        <v/>
      </c>
      <c r="E386" t="str">
        <f>IF(All_Tasks!V386&lt;&gt;"",All_Tasks!V386,IF(All_Tasks!E386&lt;&gt;"",All_Tasks!E386,""))</f>
        <v/>
      </c>
      <c r="F386" t="str">
        <f>IF(All_Tasks!F386="","",All_Tasks!F386)</f>
        <v/>
      </c>
      <c r="G386" t="str">
        <f>IF(All_Tasks!G386="","",All_Tasks!G386)</f>
        <v/>
      </c>
      <c r="H386" s="231" t="str">
        <f>IF(All_Tasks!H386="","",All_Tasks!H386)</f>
        <v/>
      </c>
      <c r="I386" t="str">
        <f>IF(All_Tasks!I386="","",All_Tasks!I386)</f>
        <v/>
      </c>
      <c r="J386" t="str">
        <f>IF(All_Tasks!J386="","",All_Tasks!J386)</f>
        <v/>
      </c>
      <c r="K386" t="str">
        <f>IF(All_Tasks!K386="","",All_Tasks!K386)</f>
        <v/>
      </c>
      <c r="L386" s="231" t="str">
        <f>IF(All_Tasks!L386="","",All_Tasks!L386)</f>
        <v/>
      </c>
      <c r="M386" t="str">
        <f>IF(All_Tasks!M386="","",All_Tasks!M386)</f>
        <v/>
      </c>
      <c r="N386" t="str">
        <f>IF(All_Tasks!N386="","",All_Tasks!N386)</f>
        <v/>
      </c>
      <c r="O386" t="str">
        <f>IF(All_Tasks!O386="","",All_Tasks!O386)</f>
        <v/>
      </c>
      <c r="P386" s="181">
        <f>IF(All_Tasks!P386="",0,All_Tasks!P386)</f>
        <v>0</v>
      </c>
      <c r="Q386" s="181">
        <f>IF(All_Tasks!Q386="",0,All_Tasks!Q386)</f>
        <v>0</v>
      </c>
      <c r="R386" s="181">
        <f>IF(All_Tasks!R386="",0,All_Tasks!R386)</f>
        <v>0</v>
      </c>
      <c r="S386" s="181" t="str">
        <f>IF(All_Tasks!S386="","",All_Tasks!S386)</f>
        <v/>
      </c>
      <c r="T386" t="str">
        <f>IF(All_Tasks!T386="","",All_Tasks!T386)</f>
        <v/>
      </c>
      <c r="U386" t="str">
        <f>IF(All_Tasks!U386="","",All_Tasks!U386)</f>
        <v/>
      </c>
      <c r="V386">
        <f>IF(A386="",0,IFERROR(MATCH(A386,Scope_Labor_Rates!$A$6:$A$46,0)+5,0))</f>
        <v>0</v>
      </c>
      <c r="W386" s="178">
        <f>IF(V386&gt;0,INDEX(Scope_Labor_Rates!$C$6:$C$46,V386-5),0)</f>
        <v>0</v>
      </c>
      <c r="X386" s="178">
        <f>IF(V386&gt;0,INDEX(Scope_Labor_Rates!$C$6:$C$46,V386-5),0)</f>
        <v>0</v>
      </c>
      <c r="Y386" s="180">
        <f>IF(V386&gt;0,INDEX(Scope_Labor_Rates!$S$6:$S$46,V386-5),0)</f>
        <v>0</v>
      </c>
      <c r="Z386" s="180">
        <f>IF(V386&gt;0,INDEX(Scope_Labor_Rates!$R$6:$R$46,V386-5),1)</f>
        <v>1</v>
      </c>
      <c r="AA386" s="231">
        <f t="shared" ref="AA386:AA449" si="54">IF(OR(L386&lt;&gt;"",UPPER(S386)="COMPLETED"),1,0)</f>
        <v>0</v>
      </c>
      <c r="AB386" t="str">
        <f t="shared" ref="AB386:AB449" si="55">IF(L386="","",L386-WEEKDAY(L386,3)+6)</f>
        <v/>
      </c>
      <c r="AC386" s="178" t="str">
        <f t="shared" ref="AC386:AC449" si="56">IF(AB386="","",IF(DAY(AB386)&lt;=23,TEXT(AB386,"MMM-yyyy"),TEXT(EOMONTH(AB386,0)+1,"MMM-yyyy")))</f>
        <v/>
      </c>
      <c r="AD386" s="181">
        <f t="shared" ref="AD386:AD449" si="57">P386*X386*AA386</f>
        <v>0</v>
      </c>
      <c r="AE386" s="178">
        <f>IF(V386&gt;0,P386*INDEX(Scope_Labor_Rates!$E$6:$E$46,V386-5),0)</f>
        <v>0</v>
      </c>
      <c r="AF386" s="181">
        <f>IF(V386&gt;0,AE386*INDEX(Scope_Labor_Rates!$D$6:$D$46,V386-5)*AA386,0)</f>
        <v>0</v>
      </c>
      <c r="AG386" s="178">
        <f>IF(V386&gt;0,P386*INDEX(Scope_Labor_Rates!$G$6:$G$46,V386-5),0)</f>
        <v>0</v>
      </c>
      <c r="AH386" s="181">
        <f>IF(V386&gt;0,AG386*INDEX(Scope_Labor_Rates!$F$6:$F$46,V386-5)*AA386,0)</f>
        <v>0</v>
      </c>
      <c r="AI386" s="178">
        <f>IF(V386&gt;0,P386*INDEX(Scope_Labor_Rates!$I$6:$I$46,V386-5),0)</f>
        <v>0</v>
      </c>
      <c r="AJ386" s="181">
        <f>IF(V386&gt;0,AI386*INDEX(Scope_Labor_Rates!$H$6:$H$46,V386-5)*AA386,0)</f>
        <v>0</v>
      </c>
      <c r="AK386" s="178">
        <f>IF(V386&gt;0,P386*INDEX(Scope_Labor_Rates!$K$6:$K$46,V386-5),0)</f>
        <v>0</v>
      </c>
      <c r="AL386" s="181">
        <f>IF(V386&gt;0,AK386*INDEX(Scope_Labor_Rates!$J$6:$J$46,V386-5)*AA386,0)</f>
        <v>0</v>
      </c>
      <c r="AM386" s="178">
        <f>IF(V386&gt;0,P386*INDEX(Scope_Labor_Rates!$M$6:$M$46,V386-5),0)</f>
        <v>0</v>
      </c>
      <c r="AN386" s="178">
        <f>IF(V386&gt;0,AM386*INDEX(Scope_Labor_Rates!$L$6:$L$46,V386-5)*AA386,0)</f>
        <v>0</v>
      </c>
      <c r="AO386" s="178">
        <f>IF(V386&gt;0,P386*INDEX(Scope_Labor_Rates!$O$6:$O$46,V386-5)*AA386,0)</f>
        <v>0</v>
      </c>
      <c r="AP386" s="181">
        <f>IF(V386&gt;0,P386*INDEX(Scope_Labor_Rates!$Q$6:$Q$46,V386-5)*AA386,0)</f>
        <v>0</v>
      </c>
      <c r="AQ386" s="178">
        <f t="shared" ref="AQ386:AQ449" si="58">AE386+AG386+AI386+AK386+AM386</f>
        <v>0</v>
      </c>
      <c r="AR386" s="178">
        <f t="shared" ref="AR386:AR449" si="59">AF386+AH386+AJ386+AL386+AN386</f>
        <v>0</v>
      </c>
      <c r="AS386" s="178">
        <f t="shared" ref="AS386:AS449" si="60">AO386+AP386</f>
        <v>0</v>
      </c>
      <c r="AT386" s="178">
        <f t="shared" ref="AT386:AT449" si="61">AD386+AR386+AS386</f>
        <v>0</v>
      </c>
      <c r="AU386">
        <f t="shared" ref="AU386:AU449" si="62">AT386*Z386</f>
        <v>0</v>
      </c>
    </row>
    <row r="387" spans="1:47">
      <c r="A387" t="str">
        <f>IF(All_Tasks!A387="","",All_Tasks!A387)</f>
        <v/>
      </c>
      <c r="B387" t="str">
        <f>IF(All_Tasks!B387="","",All_Tasks!B387)</f>
        <v/>
      </c>
      <c r="C387" t="str">
        <f>IF(All_Tasks!C387="","",All_Tasks!C387)</f>
        <v/>
      </c>
      <c r="D387" t="str">
        <f>IF(All_Tasks!D387="","",All_Tasks!D387)</f>
        <v/>
      </c>
      <c r="E387" t="str">
        <f>IF(All_Tasks!V387&lt;&gt;"",All_Tasks!V387,IF(All_Tasks!E387&lt;&gt;"",All_Tasks!E387,""))</f>
        <v/>
      </c>
      <c r="F387" t="str">
        <f>IF(All_Tasks!F387="","",All_Tasks!F387)</f>
        <v/>
      </c>
      <c r="G387" t="str">
        <f>IF(All_Tasks!G387="","",All_Tasks!G387)</f>
        <v/>
      </c>
      <c r="H387" s="231" t="str">
        <f>IF(All_Tasks!H387="","",All_Tasks!H387)</f>
        <v/>
      </c>
      <c r="I387" t="str">
        <f>IF(All_Tasks!I387="","",All_Tasks!I387)</f>
        <v/>
      </c>
      <c r="J387" t="str">
        <f>IF(All_Tasks!J387="","",All_Tasks!J387)</f>
        <v/>
      </c>
      <c r="K387" t="str">
        <f>IF(All_Tasks!K387="","",All_Tasks!K387)</f>
        <v/>
      </c>
      <c r="L387" s="231" t="str">
        <f>IF(All_Tasks!L387="","",All_Tasks!L387)</f>
        <v/>
      </c>
      <c r="M387" t="str">
        <f>IF(All_Tasks!M387="","",All_Tasks!M387)</f>
        <v/>
      </c>
      <c r="N387" t="str">
        <f>IF(All_Tasks!N387="","",All_Tasks!N387)</f>
        <v/>
      </c>
      <c r="O387" t="str">
        <f>IF(All_Tasks!O387="","",All_Tasks!O387)</f>
        <v/>
      </c>
      <c r="P387" s="181">
        <f>IF(All_Tasks!P387="",0,All_Tasks!P387)</f>
        <v>0</v>
      </c>
      <c r="Q387" s="181">
        <f>IF(All_Tasks!Q387="",0,All_Tasks!Q387)</f>
        <v>0</v>
      </c>
      <c r="R387" s="181">
        <f>IF(All_Tasks!R387="",0,All_Tasks!R387)</f>
        <v>0</v>
      </c>
      <c r="S387" s="181" t="str">
        <f>IF(All_Tasks!S387="","",All_Tasks!S387)</f>
        <v/>
      </c>
      <c r="T387" t="str">
        <f>IF(All_Tasks!T387="","",All_Tasks!T387)</f>
        <v/>
      </c>
      <c r="U387" t="str">
        <f>IF(All_Tasks!U387="","",All_Tasks!U387)</f>
        <v/>
      </c>
      <c r="V387">
        <f>IF(A387="",0,IFERROR(MATCH(A387,Scope_Labor_Rates!$A$6:$A$46,0)+5,0))</f>
        <v>0</v>
      </c>
      <c r="W387" s="178">
        <f>IF(V387&gt;0,INDEX(Scope_Labor_Rates!$C$6:$C$46,V387-5),0)</f>
        <v>0</v>
      </c>
      <c r="X387" s="178">
        <f>IF(V387&gt;0,INDEX(Scope_Labor_Rates!$C$6:$C$46,V387-5),0)</f>
        <v>0</v>
      </c>
      <c r="Y387" s="180">
        <f>IF(V387&gt;0,INDEX(Scope_Labor_Rates!$S$6:$S$46,V387-5),0)</f>
        <v>0</v>
      </c>
      <c r="Z387" s="180">
        <f>IF(V387&gt;0,INDEX(Scope_Labor_Rates!$R$6:$R$46,V387-5),1)</f>
        <v>1</v>
      </c>
      <c r="AA387" s="231">
        <f t="shared" si="54"/>
        <v>0</v>
      </c>
      <c r="AB387" t="str">
        <f t="shared" si="55"/>
        <v/>
      </c>
      <c r="AC387" s="178" t="str">
        <f t="shared" si="56"/>
        <v/>
      </c>
      <c r="AD387" s="181">
        <f t="shared" si="57"/>
        <v>0</v>
      </c>
      <c r="AE387" s="178">
        <f>IF(V387&gt;0,P387*INDEX(Scope_Labor_Rates!$E$6:$E$46,V387-5),0)</f>
        <v>0</v>
      </c>
      <c r="AF387" s="181">
        <f>IF(V387&gt;0,AE387*INDEX(Scope_Labor_Rates!$D$6:$D$46,V387-5)*AA387,0)</f>
        <v>0</v>
      </c>
      <c r="AG387" s="178">
        <f>IF(V387&gt;0,P387*INDEX(Scope_Labor_Rates!$G$6:$G$46,V387-5),0)</f>
        <v>0</v>
      </c>
      <c r="AH387" s="181">
        <f>IF(V387&gt;0,AG387*INDEX(Scope_Labor_Rates!$F$6:$F$46,V387-5)*AA387,0)</f>
        <v>0</v>
      </c>
      <c r="AI387" s="178">
        <f>IF(V387&gt;0,P387*INDEX(Scope_Labor_Rates!$I$6:$I$46,V387-5),0)</f>
        <v>0</v>
      </c>
      <c r="AJ387" s="181">
        <f>IF(V387&gt;0,AI387*INDEX(Scope_Labor_Rates!$H$6:$H$46,V387-5)*AA387,0)</f>
        <v>0</v>
      </c>
      <c r="AK387" s="178">
        <f>IF(V387&gt;0,P387*INDEX(Scope_Labor_Rates!$K$6:$K$46,V387-5),0)</f>
        <v>0</v>
      </c>
      <c r="AL387" s="181">
        <f>IF(V387&gt;0,AK387*INDEX(Scope_Labor_Rates!$J$6:$J$46,V387-5)*AA387,0)</f>
        <v>0</v>
      </c>
      <c r="AM387" s="178">
        <f>IF(V387&gt;0,P387*INDEX(Scope_Labor_Rates!$M$6:$M$46,V387-5),0)</f>
        <v>0</v>
      </c>
      <c r="AN387" s="178">
        <f>IF(V387&gt;0,AM387*INDEX(Scope_Labor_Rates!$L$6:$L$46,V387-5)*AA387,0)</f>
        <v>0</v>
      </c>
      <c r="AO387" s="178">
        <f>IF(V387&gt;0,P387*INDEX(Scope_Labor_Rates!$O$6:$O$46,V387-5)*AA387,0)</f>
        <v>0</v>
      </c>
      <c r="AP387" s="181">
        <f>IF(V387&gt;0,P387*INDEX(Scope_Labor_Rates!$Q$6:$Q$46,V387-5)*AA387,0)</f>
        <v>0</v>
      </c>
      <c r="AQ387" s="178">
        <f t="shared" si="58"/>
        <v>0</v>
      </c>
      <c r="AR387" s="178">
        <f t="shared" si="59"/>
        <v>0</v>
      </c>
      <c r="AS387" s="178">
        <f t="shared" si="60"/>
        <v>0</v>
      </c>
      <c r="AT387" s="178">
        <f t="shared" si="61"/>
        <v>0</v>
      </c>
      <c r="AU387">
        <f t="shared" si="62"/>
        <v>0</v>
      </c>
    </row>
    <row r="388" spans="1:47">
      <c r="A388" t="str">
        <f>IF(All_Tasks!A388="","",All_Tasks!A388)</f>
        <v/>
      </c>
      <c r="B388" t="str">
        <f>IF(All_Tasks!B388="","",All_Tasks!B388)</f>
        <v/>
      </c>
      <c r="C388" t="str">
        <f>IF(All_Tasks!C388="","",All_Tasks!C388)</f>
        <v/>
      </c>
      <c r="D388" t="str">
        <f>IF(All_Tasks!D388="","",All_Tasks!D388)</f>
        <v/>
      </c>
      <c r="E388" t="str">
        <f>IF(All_Tasks!V388&lt;&gt;"",All_Tasks!V388,IF(All_Tasks!E388&lt;&gt;"",All_Tasks!E388,""))</f>
        <v/>
      </c>
      <c r="F388" t="str">
        <f>IF(All_Tasks!F388="","",All_Tasks!F388)</f>
        <v/>
      </c>
      <c r="G388" t="str">
        <f>IF(All_Tasks!G388="","",All_Tasks!G388)</f>
        <v/>
      </c>
      <c r="H388" s="231" t="str">
        <f>IF(All_Tasks!H388="","",All_Tasks!H388)</f>
        <v/>
      </c>
      <c r="I388" t="str">
        <f>IF(All_Tasks!I388="","",All_Tasks!I388)</f>
        <v/>
      </c>
      <c r="J388" t="str">
        <f>IF(All_Tasks!J388="","",All_Tasks!J388)</f>
        <v/>
      </c>
      <c r="K388" t="str">
        <f>IF(All_Tasks!K388="","",All_Tasks!K388)</f>
        <v/>
      </c>
      <c r="L388" s="231" t="str">
        <f>IF(All_Tasks!L388="","",All_Tasks!L388)</f>
        <v/>
      </c>
      <c r="M388" t="str">
        <f>IF(All_Tasks!M388="","",All_Tasks!M388)</f>
        <v/>
      </c>
      <c r="N388" t="str">
        <f>IF(All_Tasks!N388="","",All_Tasks!N388)</f>
        <v/>
      </c>
      <c r="O388" t="str">
        <f>IF(All_Tasks!O388="","",All_Tasks!O388)</f>
        <v/>
      </c>
      <c r="P388" s="181">
        <f>IF(All_Tasks!P388="",0,All_Tasks!P388)</f>
        <v>0</v>
      </c>
      <c r="Q388" s="181">
        <f>IF(All_Tasks!Q388="",0,All_Tasks!Q388)</f>
        <v>0</v>
      </c>
      <c r="R388" s="181">
        <f>IF(All_Tasks!R388="",0,All_Tasks!R388)</f>
        <v>0</v>
      </c>
      <c r="S388" s="181" t="str">
        <f>IF(All_Tasks!S388="","",All_Tasks!S388)</f>
        <v/>
      </c>
      <c r="T388" t="str">
        <f>IF(All_Tasks!T388="","",All_Tasks!T388)</f>
        <v/>
      </c>
      <c r="U388" t="str">
        <f>IF(All_Tasks!U388="","",All_Tasks!U388)</f>
        <v/>
      </c>
      <c r="V388">
        <f>IF(A388="",0,IFERROR(MATCH(A388,Scope_Labor_Rates!$A$6:$A$46,0)+5,0))</f>
        <v>0</v>
      </c>
      <c r="W388" s="178">
        <f>IF(V388&gt;0,INDEX(Scope_Labor_Rates!$C$6:$C$46,V388-5),0)</f>
        <v>0</v>
      </c>
      <c r="X388" s="178">
        <f>IF(V388&gt;0,INDEX(Scope_Labor_Rates!$C$6:$C$46,V388-5),0)</f>
        <v>0</v>
      </c>
      <c r="Y388" s="180">
        <f>IF(V388&gt;0,INDEX(Scope_Labor_Rates!$S$6:$S$46,V388-5),0)</f>
        <v>0</v>
      </c>
      <c r="Z388" s="180">
        <f>IF(V388&gt;0,INDEX(Scope_Labor_Rates!$R$6:$R$46,V388-5),1)</f>
        <v>1</v>
      </c>
      <c r="AA388" s="231">
        <f t="shared" si="54"/>
        <v>0</v>
      </c>
      <c r="AB388" t="str">
        <f t="shared" si="55"/>
        <v/>
      </c>
      <c r="AC388" s="178" t="str">
        <f t="shared" si="56"/>
        <v/>
      </c>
      <c r="AD388" s="181">
        <f t="shared" si="57"/>
        <v>0</v>
      </c>
      <c r="AE388" s="178">
        <f>IF(V388&gt;0,P388*INDEX(Scope_Labor_Rates!$E$6:$E$46,V388-5),0)</f>
        <v>0</v>
      </c>
      <c r="AF388" s="181">
        <f>IF(V388&gt;0,AE388*INDEX(Scope_Labor_Rates!$D$6:$D$46,V388-5)*AA388,0)</f>
        <v>0</v>
      </c>
      <c r="AG388" s="178">
        <f>IF(V388&gt;0,P388*INDEX(Scope_Labor_Rates!$G$6:$G$46,V388-5),0)</f>
        <v>0</v>
      </c>
      <c r="AH388" s="181">
        <f>IF(V388&gt;0,AG388*INDEX(Scope_Labor_Rates!$F$6:$F$46,V388-5)*AA388,0)</f>
        <v>0</v>
      </c>
      <c r="AI388" s="178">
        <f>IF(V388&gt;0,P388*INDEX(Scope_Labor_Rates!$I$6:$I$46,V388-5),0)</f>
        <v>0</v>
      </c>
      <c r="AJ388" s="181">
        <f>IF(V388&gt;0,AI388*INDEX(Scope_Labor_Rates!$H$6:$H$46,V388-5)*AA388,0)</f>
        <v>0</v>
      </c>
      <c r="AK388" s="178">
        <f>IF(V388&gt;0,P388*INDEX(Scope_Labor_Rates!$K$6:$K$46,V388-5),0)</f>
        <v>0</v>
      </c>
      <c r="AL388" s="181">
        <f>IF(V388&gt;0,AK388*INDEX(Scope_Labor_Rates!$J$6:$J$46,V388-5)*AA388,0)</f>
        <v>0</v>
      </c>
      <c r="AM388" s="178">
        <f>IF(V388&gt;0,P388*INDEX(Scope_Labor_Rates!$M$6:$M$46,V388-5),0)</f>
        <v>0</v>
      </c>
      <c r="AN388" s="178">
        <f>IF(V388&gt;0,AM388*INDEX(Scope_Labor_Rates!$L$6:$L$46,V388-5)*AA388,0)</f>
        <v>0</v>
      </c>
      <c r="AO388" s="178">
        <f>IF(V388&gt;0,P388*INDEX(Scope_Labor_Rates!$O$6:$O$46,V388-5)*AA388,0)</f>
        <v>0</v>
      </c>
      <c r="AP388" s="181">
        <f>IF(V388&gt;0,P388*INDEX(Scope_Labor_Rates!$Q$6:$Q$46,V388-5)*AA388,0)</f>
        <v>0</v>
      </c>
      <c r="AQ388" s="178">
        <f t="shared" si="58"/>
        <v>0</v>
      </c>
      <c r="AR388" s="178">
        <f t="shared" si="59"/>
        <v>0</v>
      </c>
      <c r="AS388" s="178">
        <f t="shared" si="60"/>
        <v>0</v>
      </c>
      <c r="AT388" s="178">
        <f t="shared" si="61"/>
        <v>0</v>
      </c>
      <c r="AU388">
        <f t="shared" si="62"/>
        <v>0</v>
      </c>
    </row>
    <row r="389" spans="1:47">
      <c r="A389" t="str">
        <f>IF(All_Tasks!A389="","",All_Tasks!A389)</f>
        <v/>
      </c>
      <c r="B389" t="str">
        <f>IF(All_Tasks!B389="","",All_Tasks!B389)</f>
        <v/>
      </c>
      <c r="C389" t="str">
        <f>IF(All_Tasks!C389="","",All_Tasks!C389)</f>
        <v/>
      </c>
      <c r="D389" t="str">
        <f>IF(All_Tasks!D389="","",All_Tasks!D389)</f>
        <v/>
      </c>
      <c r="E389" t="str">
        <f>IF(All_Tasks!V389&lt;&gt;"",All_Tasks!V389,IF(All_Tasks!E389&lt;&gt;"",All_Tasks!E389,""))</f>
        <v/>
      </c>
      <c r="F389" t="str">
        <f>IF(All_Tasks!F389="","",All_Tasks!F389)</f>
        <v/>
      </c>
      <c r="G389" t="str">
        <f>IF(All_Tasks!G389="","",All_Tasks!G389)</f>
        <v/>
      </c>
      <c r="H389" s="231" t="str">
        <f>IF(All_Tasks!H389="","",All_Tasks!H389)</f>
        <v/>
      </c>
      <c r="I389" t="str">
        <f>IF(All_Tasks!I389="","",All_Tasks!I389)</f>
        <v/>
      </c>
      <c r="J389" t="str">
        <f>IF(All_Tasks!J389="","",All_Tasks!J389)</f>
        <v/>
      </c>
      <c r="K389" t="str">
        <f>IF(All_Tasks!K389="","",All_Tasks!K389)</f>
        <v/>
      </c>
      <c r="L389" s="231" t="str">
        <f>IF(All_Tasks!L389="","",All_Tasks!L389)</f>
        <v/>
      </c>
      <c r="M389" t="str">
        <f>IF(All_Tasks!M389="","",All_Tasks!M389)</f>
        <v/>
      </c>
      <c r="N389" t="str">
        <f>IF(All_Tasks!N389="","",All_Tasks!N389)</f>
        <v/>
      </c>
      <c r="O389" t="str">
        <f>IF(All_Tasks!O389="","",All_Tasks!O389)</f>
        <v/>
      </c>
      <c r="P389" s="181">
        <f>IF(All_Tasks!P389="",0,All_Tasks!P389)</f>
        <v>0</v>
      </c>
      <c r="Q389" s="181">
        <f>IF(All_Tasks!Q389="",0,All_Tasks!Q389)</f>
        <v>0</v>
      </c>
      <c r="R389" s="181">
        <f>IF(All_Tasks!R389="",0,All_Tasks!R389)</f>
        <v>0</v>
      </c>
      <c r="S389" s="181" t="str">
        <f>IF(All_Tasks!S389="","",All_Tasks!S389)</f>
        <v/>
      </c>
      <c r="T389" t="str">
        <f>IF(All_Tasks!T389="","",All_Tasks!T389)</f>
        <v/>
      </c>
      <c r="U389" t="str">
        <f>IF(All_Tasks!U389="","",All_Tasks!U389)</f>
        <v/>
      </c>
      <c r="V389">
        <f>IF(A389="",0,IFERROR(MATCH(A389,Scope_Labor_Rates!$A$6:$A$46,0)+5,0))</f>
        <v>0</v>
      </c>
      <c r="W389" s="178">
        <f>IF(V389&gt;0,INDEX(Scope_Labor_Rates!$C$6:$C$46,V389-5),0)</f>
        <v>0</v>
      </c>
      <c r="X389" s="178">
        <f>IF(V389&gt;0,INDEX(Scope_Labor_Rates!$C$6:$C$46,V389-5),0)</f>
        <v>0</v>
      </c>
      <c r="Y389" s="180">
        <f>IF(V389&gt;0,INDEX(Scope_Labor_Rates!$S$6:$S$46,V389-5),0)</f>
        <v>0</v>
      </c>
      <c r="Z389" s="180">
        <f>IF(V389&gt;0,INDEX(Scope_Labor_Rates!$R$6:$R$46,V389-5),1)</f>
        <v>1</v>
      </c>
      <c r="AA389" s="231">
        <f t="shared" si="54"/>
        <v>0</v>
      </c>
      <c r="AB389" t="str">
        <f t="shared" si="55"/>
        <v/>
      </c>
      <c r="AC389" s="178" t="str">
        <f t="shared" si="56"/>
        <v/>
      </c>
      <c r="AD389" s="181">
        <f t="shared" si="57"/>
        <v>0</v>
      </c>
      <c r="AE389" s="178">
        <f>IF(V389&gt;0,P389*INDEX(Scope_Labor_Rates!$E$6:$E$46,V389-5),0)</f>
        <v>0</v>
      </c>
      <c r="AF389" s="181">
        <f>IF(V389&gt;0,AE389*INDEX(Scope_Labor_Rates!$D$6:$D$46,V389-5)*AA389,0)</f>
        <v>0</v>
      </c>
      <c r="AG389" s="178">
        <f>IF(V389&gt;0,P389*INDEX(Scope_Labor_Rates!$G$6:$G$46,V389-5),0)</f>
        <v>0</v>
      </c>
      <c r="AH389" s="181">
        <f>IF(V389&gt;0,AG389*INDEX(Scope_Labor_Rates!$F$6:$F$46,V389-5)*AA389,0)</f>
        <v>0</v>
      </c>
      <c r="AI389" s="178">
        <f>IF(V389&gt;0,P389*INDEX(Scope_Labor_Rates!$I$6:$I$46,V389-5),0)</f>
        <v>0</v>
      </c>
      <c r="AJ389" s="181">
        <f>IF(V389&gt;0,AI389*INDEX(Scope_Labor_Rates!$H$6:$H$46,V389-5)*AA389,0)</f>
        <v>0</v>
      </c>
      <c r="AK389" s="178">
        <f>IF(V389&gt;0,P389*INDEX(Scope_Labor_Rates!$K$6:$K$46,V389-5),0)</f>
        <v>0</v>
      </c>
      <c r="AL389" s="181">
        <f>IF(V389&gt;0,AK389*INDEX(Scope_Labor_Rates!$J$6:$J$46,V389-5)*AA389,0)</f>
        <v>0</v>
      </c>
      <c r="AM389" s="178">
        <f>IF(V389&gt;0,P389*INDEX(Scope_Labor_Rates!$M$6:$M$46,V389-5),0)</f>
        <v>0</v>
      </c>
      <c r="AN389" s="178">
        <f>IF(V389&gt;0,AM389*INDEX(Scope_Labor_Rates!$L$6:$L$46,V389-5)*AA389,0)</f>
        <v>0</v>
      </c>
      <c r="AO389" s="178">
        <f>IF(V389&gt;0,P389*INDEX(Scope_Labor_Rates!$O$6:$O$46,V389-5)*AA389,0)</f>
        <v>0</v>
      </c>
      <c r="AP389" s="181">
        <f>IF(V389&gt;0,P389*INDEX(Scope_Labor_Rates!$Q$6:$Q$46,V389-5)*AA389,0)</f>
        <v>0</v>
      </c>
      <c r="AQ389" s="178">
        <f t="shared" si="58"/>
        <v>0</v>
      </c>
      <c r="AR389" s="178">
        <f t="shared" si="59"/>
        <v>0</v>
      </c>
      <c r="AS389" s="178">
        <f t="shared" si="60"/>
        <v>0</v>
      </c>
      <c r="AT389" s="178">
        <f t="shared" si="61"/>
        <v>0</v>
      </c>
      <c r="AU389">
        <f t="shared" si="62"/>
        <v>0</v>
      </c>
    </row>
    <row r="390" spans="1:47">
      <c r="A390" t="str">
        <f>IF(All_Tasks!A390="","",All_Tasks!A390)</f>
        <v/>
      </c>
      <c r="B390" t="str">
        <f>IF(All_Tasks!B390="","",All_Tasks!B390)</f>
        <v/>
      </c>
      <c r="C390" t="str">
        <f>IF(All_Tasks!C390="","",All_Tasks!C390)</f>
        <v/>
      </c>
      <c r="D390" t="str">
        <f>IF(All_Tasks!D390="","",All_Tasks!D390)</f>
        <v/>
      </c>
      <c r="E390" t="str">
        <f>IF(All_Tasks!V390&lt;&gt;"",All_Tasks!V390,IF(All_Tasks!E390&lt;&gt;"",All_Tasks!E390,""))</f>
        <v/>
      </c>
      <c r="F390" t="str">
        <f>IF(All_Tasks!F390="","",All_Tasks!F390)</f>
        <v/>
      </c>
      <c r="G390" t="str">
        <f>IF(All_Tasks!G390="","",All_Tasks!G390)</f>
        <v/>
      </c>
      <c r="H390" s="231" t="str">
        <f>IF(All_Tasks!H390="","",All_Tasks!H390)</f>
        <v/>
      </c>
      <c r="I390" t="str">
        <f>IF(All_Tasks!I390="","",All_Tasks!I390)</f>
        <v/>
      </c>
      <c r="J390" t="str">
        <f>IF(All_Tasks!J390="","",All_Tasks!J390)</f>
        <v/>
      </c>
      <c r="K390" t="str">
        <f>IF(All_Tasks!K390="","",All_Tasks!K390)</f>
        <v/>
      </c>
      <c r="L390" s="231" t="str">
        <f>IF(All_Tasks!L390="","",All_Tasks!L390)</f>
        <v/>
      </c>
      <c r="M390" t="str">
        <f>IF(All_Tasks!M390="","",All_Tasks!M390)</f>
        <v/>
      </c>
      <c r="N390" t="str">
        <f>IF(All_Tasks!N390="","",All_Tasks!N390)</f>
        <v/>
      </c>
      <c r="O390" t="str">
        <f>IF(All_Tasks!O390="","",All_Tasks!O390)</f>
        <v/>
      </c>
      <c r="P390" s="181">
        <f>IF(All_Tasks!P390="",0,All_Tasks!P390)</f>
        <v>0</v>
      </c>
      <c r="Q390" s="181">
        <f>IF(All_Tasks!Q390="",0,All_Tasks!Q390)</f>
        <v>0</v>
      </c>
      <c r="R390" s="181">
        <f>IF(All_Tasks!R390="",0,All_Tasks!R390)</f>
        <v>0</v>
      </c>
      <c r="S390" s="181" t="str">
        <f>IF(All_Tasks!S390="","",All_Tasks!S390)</f>
        <v/>
      </c>
      <c r="T390" t="str">
        <f>IF(All_Tasks!T390="","",All_Tasks!T390)</f>
        <v/>
      </c>
      <c r="U390" t="str">
        <f>IF(All_Tasks!U390="","",All_Tasks!U390)</f>
        <v/>
      </c>
      <c r="V390">
        <f>IF(A390="",0,IFERROR(MATCH(A390,Scope_Labor_Rates!$A$6:$A$46,0)+5,0))</f>
        <v>0</v>
      </c>
      <c r="W390" s="178">
        <f>IF(V390&gt;0,INDEX(Scope_Labor_Rates!$C$6:$C$46,V390-5),0)</f>
        <v>0</v>
      </c>
      <c r="X390" s="178">
        <f>IF(V390&gt;0,INDEX(Scope_Labor_Rates!$C$6:$C$46,V390-5),0)</f>
        <v>0</v>
      </c>
      <c r="Y390" s="180">
        <f>IF(V390&gt;0,INDEX(Scope_Labor_Rates!$S$6:$S$46,V390-5),0)</f>
        <v>0</v>
      </c>
      <c r="Z390" s="180">
        <f>IF(V390&gt;0,INDEX(Scope_Labor_Rates!$R$6:$R$46,V390-5),1)</f>
        <v>1</v>
      </c>
      <c r="AA390" s="231">
        <f t="shared" si="54"/>
        <v>0</v>
      </c>
      <c r="AB390" t="str">
        <f t="shared" si="55"/>
        <v/>
      </c>
      <c r="AC390" s="178" t="str">
        <f t="shared" si="56"/>
        <v/>
      </c>
      <c r="AD390" s="181">
        <f t="shared" si="57"/>
        <v>0</v>
      </c>
      <c r="AE390" s="178">
        <f>IF(V390&gt;0,P390*INDEX(Scope_Labor_Rates!$E$6:$E$46,V390-5),0)</f>
        <v>0</v>
      </c>
      <c r="AF390" s="181">
        <f>IF(V390&gt;0,AE390*INDEX(Scope_Labor_Rates!$D$6:$D$46,V390-5)*AA390,0)</f>
        <v>0</v>
      </c>
      <c r="AG390" s="178">
        <f>IF(V390&gt;0,P390*INDEX(Scope_Labor_Rates!$G$6:$G$46,V390-5),0)</f>
        <v>0</v>
      </c>
      <c r="AH390" s="181">
        <f>IF(V390&gt;0,AG390*INDEX(Scope_Labor_Rates!$F$6:$F$46,V390-5)*AA390,0)</f>
        <v>0</v>
      </c>
      <c r="AI390" s="178">
        <f>IF(V390&gt;0,P390*INDEX(Scope_Labor_Rates!$I$6:$I$46,V390-5),0)</f>
        <v>0</v>
      </c>
      <c r="AJ390" s="181">
        <f>IF(V390&gt;0,AI390*INDEX(Scope_Labor_Rates!$H$6:$H$46,V390-5)*AA390,0)</f>
        <v>0</v>
      </c>
      <c r="AK390" s="178">
        <f>IF(V390&gt;0,P390*INDEX(Scope_Labor_Rates!$K$6:$K$46,V390-5),0)</f>
        <v>0</v>
      </c>
      <c r="AL390" s="181">
        <f>IF(V390&gt;0,AK390*INDEX(Scope_Labor_Rates!$J$6:$J$46,V390-5)*AA390,0)</f>
        <v>0</v>
      </c>
      <c r="AM390" s="178">
        <f>IF(V390&gt;0,P390*INDEX(Scope_Labor_Rates!$M$6:$M$46,V390-5),0)</f>
        <v>0</v>
      </c>
      <c r="AN390" s="178">
        <f>IF(V390&gt;0,AM390*INDEX(Scope_Labor_Rates!$L$6:$L$46,V390-5)*AA390,0)</f>
        <v>0</v>
      </c>
      <c r="AO390" s="178">
        <f>IF(V390&gt;0,P390*INDEX(Scope_Labor_Rates!$O$6:$O$46,V390-5)*AA390,0)</f>
        <v>0</v>
      </c>
      <c r="AP390" s="181">
        <f>IF(V390&gt;0,P390*INDEX(Scope_Labor_Rates!$Q$6:$Q$46,V390-5)*AA390,0)</f>
        <v>0</v>
      </c>
      <c r="AQ390" s="178">
        <f t="shared" si="58"/>
        <v>0</v>
      </c>
      <c r="AR390" s="178">
        <f t="shared" si="59"/>
        <v>0</v>
      </c>
      <c r="AS390" s="178">
        <f t="shared" si="60"/>
        <v>0</v>
      </c>
      <c r="AT390" s="178">
        <f t="shared" si="61"/>
        <v>0</v>
      </c>
      <c r="AU390">
        <f t="shared" si="62"/>
        <v>0</v>
      </c>
    </row>
    <row r="391" spans="1:47">
      <c r="A391" t="str">
        <f>IF(All_Tasks!A391="","",All_Tasks!A391)</f>
        <v/>
      </c>
      <c r="B391" t="str">
        <f>IF(All_Tasks!B391="","",All_Tasks!B391)</f>
        <v/>
      </c>
      <c r="C391" t="str">
        <f>IF(All_Tasks!C391="","",All_Tasks!C391)</f>
        <v/>
      </c>
      <c r="D391" t="str">
        <f>IF(All_Tasks!D391="","",All_Tasks!D391)</f>
        <v/>
      </c>
      <c r="E391" t="str">
        <f>IF(All_Tasks!V391&lt;&gt;"",All_Tasks!V391,IF(All_Tasks!E391&lt;&gt;"",All_Tasks!E391,""))</f>
        <v/>
      </c>
      <c r="F391" t="str">
        <f>IF(All_Tasks!F391="","",All_Tasks!F391)</f>
        <v/>
      </c>
      <c r="G391" t="str">
        <f>IF(All_Tasks!G391="","",All_Tasks!G391)</f>
        <v/>
      </c>
      <c r="H391" s="231" t="str">
        <f>IF(All_Tasks!H391="","",All_Tasks!H391)</f>
        <v/>
      </c>
      <c r="I391" t="str">
        <f>IF(All_Tasks!I391="","",All_Tasks!I391)</f>
        <v/>
      </c>
      <c r="J391" t="str">
        <f>IF(All_Tasks!J391="","",All_Tasks!J391)</f>
        <v/>
      </c>
      <c r="K391" t="str">
        <f>IF(All_Tasks!K391="","",All_Tasks!K391)</f>
        <v/>
      </c>
      <c r="L391" s="231" t="str">
        <f>IF(All_Tasks!L391="","",All_Tasks!L391)</f>
        <v/>
      </c>
      <c r="M391" t="str">
        <f>IF(All_Tasks!M391="","",All_Tasks!M391)</f>
        <v/>
      </c>
      <c r="N391" t="str">
        <f>IF(All_Tasks!N391="","",All_Tasks!N391)</f>
        <v/>
      </c>
      <c r="O391" t="str">
        <f>IF(All_Tasks!O391="","",All_Tasks!O391)</f>
        <v/>
      </c>
      <c r="P391" s="181">
        <f>IF(All_Tasks!P391="",0,All_Tasks!P391)</f>
        <v>0</v>
      </c>
      <c r="Q391" s="181">
        <f>IF(All_Tasks!Q391="",0,All_Tasks!Q391)</f>
        <v>0</v>
      </c>
      <c r="R391" s="181">
        <f>IF(All_Tasks!R391="",0,All_Tasks!R391)</f>
        <v>0</v>
      </c>
      <c r="S391" s="181" t="str">
        <f>IF(All_Tasks!S391="","",All_Tasks!S391)</f>
        <v/>
      </c>
      <c r="T391" t="str">
        <f>IF(All_Tasks!T391="","",All_Tasks!T391)</f>
        <v/>
      </c>
      <c r="U391" t="str">
        <f>IF(All_Tasks!U391="","",All_Tasks!U391)</f>
        <v/>
      </c>
      <c r="V391">
        <f>IF(A391="",0,IFERROR(MATCH(A391,Scope_Labor_Rates!$A$6:$A$46,0)+5,0))</f>
        <v>0</v>
      </c>
      <c r="W391" s="178">
        <f>IF(V391&gt;0,INDEX(Scope_Labor_Rates!$C$6:$C$46,V391-5),0)</f>
        <v>0</v>
      </c>
      <c r="X391" s="178">
        <f>IF(V391&gt;0,INDEX(Scope_Labor_Rates!$C$6:$C$46,V391-5),0)</f>
        <v>0</v>
      </c>
      <c r="Y391" s="180">
        <f>IF(V391&gt;0,INDEX(Scope_Labor_Rates!$S$6:$S$46,V391-5),0)</f>
        <v>0</v>
      </c>
      <c r="Z391" s="180">
        <f>IF(V391&gt;0,INDEX(Scope_Labor_Rates!$R$6:$R$46,V391-5),1)</f>
        <v>1</v>
      </c>
      <c r="AA391" s="231">
        <f t="shared" si="54"/>
        <v>0</v>
      </c>
      <c r="AB391" t="str">
        <f t="shared" si="55"/>
        <v/>
      </c>
      <c r="AC391" s="178" t="str">
        <f t="shared" si="56"/>
        <v/>
      </c>
      <c r="AD391" s="181">
        <f t="shared" si="57"/>
        <v>0</v>
      </c>
      <c r="AE391" s="178">
        <f>IF(V391&gt;0,P391*INDEX(Scope_Labor_Rates!$E$6:$E$46,V391-5),0)</f>
        <v>0</v>
      </c>
      <c r="AF391" s="181">
        <f>IF(V391&gt;0,AE391*INDEX(Scope_Labor_Rates!$D$6:$D$46,V391-5)*AA391,0)</f>
        <v>0</v>
      </c>
      <c r="AG391" s="178">
        <f>IF(V391&gt;0,P391*INDEX(Scope_Labor_Rates!$G$6:$G$46,V391-5),0)</f>
        <v>0</v>
      </c>
      <c r="AH391" s="181">
        <f>IF(V391&gt;0,AG391*INDEX(Scope_Labor_Rates!$F$6:$F$46,V391-5)*AA391,0)</f>
        <v>0</v>
      </c>
      <c r="AI391" s="178">
        <f>IF(V391&gt;0,P391*INDEX(Scope_Labor_Rates!$I$6:$I$46,V391-5),0)</f>
        <v>0</v>
      </c>
      <c r="AJ391" s="181">
        <f>IF(V391&gt;0,AI391*INDEX(Scope_Labor_Rates!$H$6:$H$46,V391-5)*AA391,0)</f>
        <v>0</v>
      </c>
      <c r="AK391" s="178">
        <f>IF(V391&gt;0,P391*INDEX(Scope_Labor_Rates!$K$6:$K$46,V391-5),0)</f>
        <v>0</v>
      </c>
      <c r="AL391" s="181">
        <f>IF(V391&gt;0,AK391*INDEX(Scope_Labor_Rates!$J$6:$J$46,V391-5)*AA391,0)</f>
        <v>0</v>
      </c>
      <c r="AM391" s="178">
        <f>IF(V391&gt;0,P391*INDEX(Scope_Labor_Rates!$M$6:$M$46,V391-5),0)</f>
        <v>0</v>
      </c>
      <c r="AN391" s="178">
        <f>IF(V391&gt;0,AM391*INDEX(Scope_Labor_Rates!$L$6:$L$46,V391-5)*AA391,0)</f>
        <v>0</v>
      </c>
      <c r="AO391" s="178">
        <f>IF(V391&gt;0,P391*INDEX(Scope_Labor_Rates!$O$6:$O$46,V391-5)*AA391,0)</f>
        <v>0</v>
      </c>
      <c r="AP391" s="181">
        <f>IF(V391&gt;0,P391*INDEX(Scope_Labor_Rates!$Q$6:$Q$46,V391-5)*AA391,0)</f>
        <v>0</v>
      </c>
      <c r="AQ391" s="178">
        <f t="shared" si="58"/>
        <v>0</v>
      </c>
      <c r="AR391" s="178">
        <f t="shared" si="59"/>
        <v>0</v>
      </c>
      <c r="AS391" s="178">
        <f t="shared" si="60"/>
        <v>0</v>
      </c>
      <c r="AT391" s="178">
        <f t="shared" si="61"/>
        <v>0</v>
      </c>
      <c r="AU391">
        <f t="shared" si="62"/>
        <v>0</v>
      </c>
    </row>
    <row r="392" spans="1:47">
      <c r="A392" t="str">
        <f>IF(All_Tasks!A392="","",All_Tasks!A392)</f>
        <v/>
      </c>
      <c r="B392" t="str">
        <f>IF(All_Tasks!B392="","",All_Tasks!B392)</f>
        <v/>
      </c>
      <c r="C392" t="str">
        <f>IF(All_Tasks!C392="","",All_Tasks!C392)</f>
        <v/>
      </c>
      <c r="D392" t="str">
        <f>IF(All_Tasks!D392="","",All_Tasks!D392)</f>
        <v/>
      </c>
      <c r="E392" t="str">
        <f>IF(All_Tasks!V392&lt;&gt;"",All_Tasks!V392,IF(All_Tasks!E392&lt;&gt;"",All_Tasks!E392,""))</f>
        <v/>
      </c>
      <c r="F392" t="str">
        <f>IF(All_Tasks!F392="","",All_Tasks!F392)</f>
        <v/>
      </c>
      <c r="G392" t="str">
        <f>IF(All_Tasks!G392="","",All_Tasks!G392)</f>
        <v/>
      </c>
      <c r="H392" s="231" t="str">
        <f>IF(All_Tasks!H392="","",All_Tasks!H392)</f>
        <v/>
      </c>
      <c r="I392" t="str">
        <f>IF(All_Tasks!I392="","",All_Tasks!I392)</f>
        <v/>
      </c>
      <c r="J392" t="str">
        <f>IF(All_Tasks!J392="","",All_Tasks!J392)</f>
        <v/>
      </c>
      <c r="K392" t="str">
        <f>IF(All_Tasks!K392="","",All_Tasks!K392)</f>
        <v/>
      </c>
      <c r="L392" s="231" t="str">
        <f>IF(All_Tasks!L392="","",All_Tasks!L392)</f>
        <v/>
      </c>
      <c r="M392" t="str">
        <f>IF(All_Tasks!M392="","",All_Tasks!M392)</f>
        <v/>
      </c>
      <c r="N392" t="str">
        <f>IF(All_Tasks!N392="","",All_Tasks!N392)</f>
        <v/>
      </c>
      <c r="O392" t="str">
        <f>IF(All_Tasks!O392="","",All_Tasks!O392)</f>
        <v/>
      </c>
      <c r="P392" s="181">
        <f>IF(All_Tasks!P392="",0,All_Tasks!P392)</f>
        <v>0</v>
      </c>
      <c r="Q392" s="181">
        <f>IF(All_Tasks!Q392="",0,All_Tasks!Q392)</f>
        <v>0</v>
      </c>
      <c r="R392" s="181">
        <f>IF(All_Tasks!R392="",0,All_Tasks!R392)</f>
        <v>0</v>
      </c>
      <c r="S392" s="181" t="str">
        <f>IF(All_Tasks!S392="","",All_Tasks!S392)</f>
        <v/>
      </c>
      <c r="T392" t="str">
        <f>IF(All_Tasks!T392="","",All_Tasks!T392)</f>
        <v/>
      </c>
      <c r="U392" t="str">
        <f>IF(All_Tasks!U392="","",All_Tasks!U392)</f>
        <v/>
      </c>
      <c r="V392">
        <f>IF(A392="",0,IFERROR(MATCH(A392,Scope_Labor_Rates!$A$6:$A$46,0)+5,0))</f>
        <v>0</v>
      </c>
      <c r="W392" s="178">
        <f>IF(V392&gt;0,INDEX(Scope_Labor_Rates!$C$6:$C$46,V392-5),0)</f>
        <v>0</v>
      </c>
      <c r="X392" s="178">
        <f>IF(V392&gt;0,INDEX(Scope_Labor_Rates!$C$6:$C$46,V392-5),0)</f>
        <v>0</v>
      </c>
      <c r="Y392" s="180">
        <f>IF(V392&gt;0,INDEX(Scope_Labor_Rates!$S$6:$S$46,V392-5),0)</f>
        <v>0</v>
      </c>
      <c r="Z392" s="180">
        <f>IF(V392&gt;0,INDEX(Scope_Labor_Rates!$R$6:$R$46,V392-5),1)</f>
        <v>1</v>
      </c>
      <c r="AA392" s="231">
        <f t="shared" si="54"/>
        <v>0</v>
      </c>
      <c r="AB392" t="str">
        <f t="shared" si="55"/>
        <v/>
      </c>
      <c r="AC392" s="178" t="str">
        <f t="shared" si="56"/>
        <v/>
      </c>
      <c r="AD392" s="181">
        <f t="shared" si="57"/>
        <v>0</v>
      </c>
      <c r="AE392" s="178">
        <f>IF(V392&gt;0,P392*INDEX(Scope_Labor_Rates!$E$6:$E$46,V392-5),0)</f>
        <v>0</v>
      </c>
      <c r="AF392" s="181">
        <f>IF(V392&gt;0,AE392*INDEX(Scope_Labor_Rates!$D$6:$D$46,V392-5)*AA392,0)</f>
        <v>0</v>
      </c>
      <c r="AG392" s="178">
        <f>IF(V392&gt;0,P392*INDEX(Scope_Labor_Rates!$G$6:$G$46,V392-5),0)</f>
        <v>0</v>
      </c>
      <c r="AH392" s="181">
        <f>IF(V392&gt;0,AG392*INDEX(Scope_Labor_Rates!$F$6:$F$46,V392-5)*AA392,0)</f>
        <v>0</v>
      </c>
      <c r="AI392" s="178">
        <f>IF(V392&gt;0,P392*INDEX(Scope_Labor_Rates!$I$6:$I$46,V392-5),0)</f>
        <v>0</v>
      </c>
      <c r="AJ392" s="181">
        <f>IF(V392&gt;0,AI392*INDEX(Scope_Labor_Rates!$H$6:$H$46,V392-5)*AA392,0)</f>
        <v>0</v>
      </c>
      <c r="AK392" s="178">
        <f>IF(V392&gt;0,P392*INDEX(Scope_Labor_Rates!$K$6:$K$46,V392-5),0)</f>
        <v>0</v>
      </c>
      <c r="AL392" s="181">
        <f>IF(V392&gt;0,AK392*INDEX(Scope_Labor_Rates!$J$6:$J$46,V392-5)*AA392,0)</f>
        <v>0</v>
      </c>
      <c r="AM392" s="178">
        <f>IF(V392&gt;0,P392*INDEX(Scope_Labor_Rates!$M$6:$M$46,V392-5),0)</f>
        <v>0</v>
      </c>
      <c r="AN392" s="178">
        <f>IF(V392&gt;0,AM392*INDEX(Scope_Labor_Rates!$L$6:$L$46,V392-5)*AA392,0)</f>
        <v>0</v>
      </c>
      <c r="AO392" s="178">
        <f>IF(V392&gt;0,P392*INDEX(Scope_Labor_Rates!$O$6:$O$46,V392-5)*AA392,0)</f>
        <v>0</v>
      </c>
      <c r="AP392" s="181">
        <f>IF(V392&gt;0,P392*INDEX(Scope_Labor_Rates!$Q$6:$Q$46,V392-5)*AA392,0)</f>
        <v>0</v>
      </c>
      <c r="AQ392" s="178">
        <f t="shared" si="58"/>
        <v>0</v>
      </c>
      <c r="AR392" s="178">
        <f t="shared" si="59"/>
        <v>0</v>
      </c>
      <c r="AS392" s="178">
        <f t="shared" si="60"/>
        <v>0</v>
      </c>
      <c r="AT392" s="178">
        <f t="shared" si="61"/>
        <v>0</v>
      </c>
      <c r="AU392">
        <f t="shared" si="62"/>
        <v>0</v>
      </c>
    </row>
    <row r="393" spans="1:47">
      <c r="A393" t="str">
        <f>IF(All_Tasks!A393="","",All_Tasks!A393)</f>
        <v/>
      </c>
      <c r="B393" t="str">
        <f>IF(All_Tasks!B393="","",All_Tasks!B393)</f>
        <v/>
      </c>
      <c r="C393" t="str">
        <f>IF(All_Tasks!C393="","",All_Tasks!C393)</f>
        <v/>
      </c>
      <c r="D393" t="str">
        <f>IF(All_Tasks!D393="","",All_Tasks!D393)</f>
        <v/>
      </c>
      <c r="E393" t="str">
        <f>IF(All_Tasks!V393&lt;&gt;"",All_Tasks!V393,IF(All_Tasks!E393&lt;&gt;"",All_Tasks!E393,""))</f>
        <v/>
      </c>
      <c r="F393" t="str">
        <f>IF(All_Tasks!F393="","",All_Tasks!F393)</f>
        <v/>
      </c>
      <c r="G393" t="str">
        <f>IF(All_Tasks!G393="","",All_Tasks!G393)</f>
        <v/>
      </c>
      <c r="H393" s="231" t="str">
        <f>IF(All_Tasks!H393="","",All_Tasks!H393)</f>
        <v/>
      </c>
      <c r="I393" t="str">
        <f>IF(All_Tasks!I393="","",All_Tasks!I393)</f>
        <v/>
      </c>
      <c r="J393" t="str">
        <f>IF(All_Tasks!J393="","",All_Tasks!J393)</f>
        <v/>
      </c>
      <c r="K393" t="str">
        <f>IF(All_Tasks!K393="","",All_Tasks!K393)</f>
        <v/>
      </c>
      <c r="L393" s="231" t="str">
        <f>IF(All_Tasks!L393="","",All_Tasks!L393)</f>
        <v/>
      </c>
      <c r="M393" t="str">
        <f>IF(All_Tasks!M393="","",All_Tasks!M393)</f>
        <v/>
      </c>
      <c r="N393" t="str">
        <f>IF(All_Tasks!N393="","",All_Tasks!N393)</f>
        <v/>
      </c>
      <c r="O393" t="str">
        <f>IF(All_Tasks!O393="","",All_Tasks!O393)</f>
        <v/>
      </c>
      <c r="P393" s="181">
        <f>IF(All_Tasks!P393="",0,All_Tasks!P393)</f>
        <v>0</v>
      </c>
      <c r="Q393" s="181">
        <f>IF(All_Tasks!Q393="",0,All_Tasks!Q393)</f>
        <v>0</v>
      </c>
      <c r="R393" s="181">
        <f>IF(All_Tasks!R393="",0,All_Tasks!R393)</f>
        <v>0</v>
      </c>
      <c r="S393" s="181" t="str">
        <f>IF(All_Tasks!S393="","",All_Tasks!S393)</f>
        <v/>
      </c>
      <c r="T393" t="str">
        <f>IF(All_Tasks!T393="","",All_Tasks!T393)</f>
        <v/>
      </c>
      <c r="U393" t="str">
        <f>IF(All_Tasks!U393="","",All_Tasks!U393)</f>
        <v/>
      </c>
      <c r="V393">
        <f>IF(A393="",0,IFERROR(MATCH(A393,Scope_Labor_Rates!$A$6:$A$46,0)+5,0))</f>
        <v>0</v>
      </c>
      <c r="W393" s="178">
        <f>IF(V393&gt;0,INDEX(Scope_Labor_Rates!$C$6:$C$46,V393-5),0)</f>
        <v>0</v>
      </c>
      <c r="X393" s="178">
        <f>IF(V393&gt;0,INDEX(Scope_Labor_Rates!$C$6:$C$46,V393-5),0)</f>
        <v>0</v>
      </c>
      <c r="Y393" s="180">
        <f>IF(V393&gt;0,INDEX(Scope_Labor_Rates!$S$6:$S$46,V393-5),0)</f>
        <v>0</v>
      </c>
      <c r="Z393" s="180">
        <f>IF(V393&gt;0,INDEX(Scope_Labor_Rates!$R$6:$R$46,V393-5),1)</f>
        <v>1</v>
      </c>
      <c r="AA393" s="231">
        <f t="shared" si="54"/>
        <v>0</v>
      </c>
      <c r="AB393" t="str">
        <f t="shared" si="55"/>
        <v/>
      </c>
      <c r="AC393" s="178" t="str">
        <f t="shared" si="56"/>
        <v/>
      </c>
      <c r="AD393" s="181">
        <f t="shared" si="57"/>
        <v>0</v>
      </c>
      <c r="AE393" s="178">
        <f>IF(V393&gt;0,P393*INDEX(Scope_Labor_Rates!$E$6:$E$46,V393-5),0)</f>
        <v>0</v>
      </c>
      <c r="AF393" s="181">
        <f>IF(V393&gt;0,AE393*INDEX(Scope_Labor_Rates!$D$6:$D$46,V393-5)*AA393,0)</f>
        <v>0</v>
      </c>
      <c r="AG393" s="178">
        <f>IF(V393&gt;0,P393*INDEX(Scope_Labor_Rates!$G$6:$G$46,V393-5),0)</f>
        <v>0</v>
      </c>
      <c r="AH393" s="181">
        <f>IF(V393&gt;0,AG393*INDEX(Scope_Labor_Rates!$F$6:$F$46,V393-5)*AA393,0)</f>
        <v>0</v>
      </c>
      <c r="AI393" s="178">
        <f>IF(V393&gt;0,P393*INDEX(Scope_Labor_Rates!$I$6:$I$46,V393-5),0)</f>
        <v>0</v>
      </c>
      <c r="AJ393" s="181">
        <f>IF(V393&gt;0,AI393*INDEX(Scope_Labor_Rates!$H$6:$H$46,V393-5)*AA393,0)</f>
        <v>0</v>
      </c>
      <c r="AK393" s="178">
        <f>IF(V393&gt;0,P393*INDEX(Scope_Labor_Rates!$K$6:$K$46,V393-5),0)</f>
        <v>0</v>
      </c>
      <c r="AL393" s="181">
        <f>IF(V393&gt;0,AK393*INDEX(Scope_Labor_Rates!$J$6:$J$46,V393-5)*AA393,0)</f>
        <v>0</v>
      </c>
      <c r="AM393" s="178">
        <f>IF(V393&gt;0,P393*INDEX(Scope_Labor_Rates!$M$6:$M$46,V393-5),0)</f>
        <v>0</v>
      </c>
      <c r="AN393" s="178">
        <f>IF(V393&gt;0,AM393*INDEX(Scope_Labor_Rates!$L$6:$L$46,V393-5)*AA393,0)</f>
        <v>0</v>
      </c>
      <c r="AO393" s="178">
        <f>IF(V393&gt;0,P393*INDEX(Scope_Labor_Rates!$O$6:$O$46,V393-5)*AA393,0)</f>
        <v>0</v>
      </c>
      <c r="AP393" s="181">
        <f>IF(V393&gt;0,P393*INDEX(Scope_Labor_Rates!$Q$6:$Q$46,V393-5)*AA393,0)</f>
        <v>0</v>
      </c>
      <c r="AQ393" s="178">
        <f t="shared" si="58"/>
        <v>0</v>
      </c>
      <c r="AR393" s="178">
        <f t="shared" si="59"/>
        <v>0</v>
      </c>
      <c r="AS393" s="178">
        <f t="shared" si="60"/>
        <v>0</v>
      </c>
      <c r="AT393" s="178">
        <f t="shared" si="61"/>
        <v>0</v>
      </c>
      <c r="AU393">
        <f t="shared" si="62"/>
        <v>0</v>
      </c>
    </row>
    <row r="394" spans="1:47">
      <c r="A394" t="str">
        <f>IF(All_Tasks!A394="","",All_Tasks!A394)</f>
        <v/>
      </c>
      <c r="B394" t="str">
        <f>IF(All_Tasks!B394="","",All_Tasks!B394)</f>
        <v/>
      </c>
      <c r="C394" t="str">
        <f>IF(All_Tasks!C394="","",All_Tasks!C394)</f>
        <v/>
      </c>
      <c r="D394" t="str">
        <f>IF(All_Tasks!D394="","",All_Tasks!D394)</f>
        <v/>
      </c>
      <c r="E394" t="str">
        <f>IF(All_Tasks!V394&lt;&gt;"",All_Tasks!V394,IF(All_Tasks!E394&lt;&gt;"",All_Tasks!E394,""))</f>
        <v/>
      </c>
      <c r="F394" t="str">
        <f>IF(All_Tasks!F394="","",All_Tasks!F394)</f>
        <v/>
      </c>
      <c r="G394" t="str">
        <f>IF(All_Tasks!G394="","",All_Tasks!G394)</f>
        <v/>
      </c>
      <c r="H394" s="231" t="str">
        <f>IF(All_Tasks!H394="","",All_Tasks!H394)</f>
        <v/>
      </c>
      <c r="I394" t="str">
        <f>IF(All_Tasks!I394="","",All_Tasks!I394)</f>
        <v/>
      </c>
      <c r="J394" t="str">
        <f>IF(All_Tasks!J394="","",All_Tasks!J394)</f>
        <v/>
      </c>
      <c r="K394" t="str">
        <f>IF(All_Tasks!K394="","",All_Tasks!K394)</f>
        <v/>
      </c>
      <c r="L394" s="231" t="str">
        <f>IF(All_Tasks!L394="","",All_Tasks!L394)</f>
        <v/>
      </c>
      <c r="M394" t="str">
        <f>IF(All_Tasks!M394="","",All_Tasks!M394)</f>
        <v/>
      </c>
      <c r="N394" t="str">
        <f>IF(All_Tasks!N394="","",All_Tasks!N394)</f>
        <v/>
      </c>
      <c r="O394" t="str">
        <f>IF(All_Tasks!O394="","",All_Tasks!O394)</f>
        <v/>
      </c>
      <c r="P394" s="181">
        <f>IF(All_Tasks!P394="",0,All_Tasks!P394)</f>
        <v>0</v>
      </c>
      <c r="Q394" s="181">
        <f>IF(All_Tasks!Q394="",0,All_Tasks!Q394)</f>
        <v>0</v>
      </c>
      <c r="R394" s="181">
        <f>IF(All_Tasks!R394="",0,All_Tasks!R394)</f>
        <v>0</v>
      </c>
      <c r="S394" s="181" t="str">
        <f>IF(All_Tasks!S394="","",All_Tasks!S394)</f>
        <v/>
      </c>
      <c r="T394" t="str">
        <f>IF(All_Tasks!T394="","",All_Tasks!T394)</f>
        <v/>
      </c>
      <c r="U394" t="str">
        <f>IF(All_Tasks!U394="","",All_Tasks!U394)</f>
        <v/>
      </c>
      <c r="V394">
        <f>IF(A394="",0,IFERROR(MATCH(A394,Scope_Labor_Rates!$A$6:$A$46,0)+5,0))</f>
        <v>0</v>
      </c>
      <c r="W394" s="178">
        <f>IF(V394&gt;0,INDEX(Scope_Labor_Rates!$C$6:$C$46,V394-5),0)</f>
        <v>0</v>
      </c>
      <c r="X394" s="178">
        <f>IF(V394&gt;0,INDEX(Scope_Labor_Rates!$C$6:$C$46,V394-5),0)</f>
        <v>0</v>
      </c>
      <c r="Y394" s="180">
        <f>IF(V394&gt;0,INDEX(Scope_Labor_Rates!$S$6:$S$46,V394-5),0)</f>
        <v>0</v>
      </c>
      <c r="Z394" s="180">
        <f>IF(V394&gt;0,INDEX(Scope_Labor_Rates!$R$6:$R$46,V394-5),1)</f>
        <v>1</v>
      </c>
      <c r="AA394" s="231">
        <f t="shared" si="54"/>
        <v>0</v>
      </c>
      <c r="AB394" t="str">
        <f t="shared" si="55"/>
        <v/>
      </c>
      <c r="AC394" s="178" t="str">
        <f t="shared" si="56"/>
        <v/>
      </c>
      <c r="AD394" s="181">
        <f t="shared" si="57"/>
        <v>0</v>
      </c>
      <c r="AE394" s="178">
        <f>IF(V394&gt;0,P394*INDEX(Scope_Labor_Rates!$E$6:$E$46,V394-5),0)</f>
        <v>0</v>
      </c>
      <c r="AF394" s="181">
        <f>IF(V394&gt;0,AE394*INDEX(Scope_Labor_Rates!$D$6:$D$46,V394-5)*AA394,0)</f>
        <v>0</v>
      </c>
      <c r="AG394" s="178">
        <f>IF(V394&gt;0,P394*INDEX(Scope_Labor_Rates!$G$6:$G$46,V394-5),0)</f>
        <v>0</v>
      </c>
      <c r="AH394" s="181">
        <f>IF(V394&gt;0,AG394*INDEX(Scope_Labor_Rates!$F$6:$F$46,V394-5)*AA394,0)</f>
        <v>0</v>
      </c>
      <c r="AI394" s="178">
        <f>IF(V394&gt;0,P394*INDEX(Scope_Labor_Rates!$I$6:$I$46,V394-5),0)</f>
        <v>0</v>
      </c>
      <c r="AJ394" s="181">
        <f>IF(V394&gt;0,AI394*INDEX(Scope_Labor_Rates!$H$6:$H$46,V394-5)*AA394,0)</f>
        <v>0</v>
      </c>
      <c r="AK394" s="178">
        <f>IF(V394&gt;0,P394*INDEX(Scope_Labor_Rates!$K$6:$K$46,V394-5),0)</f>
        <v>0</v>
      </c>
      <c r="AL394" s="181">
        <f>IF(V394&gt;0,AK394*INDEX(Scope_Labor_Rates!$J$6:$J$46,V394-5)*AA394,0)</f>
        <v>0</v>
      </c>
      <c r="AM394" s="178">
        <f>IF(V394&gt;0,P394*INDEX(Scope_Labor_Rates!$M$6:$M$46,V394-5),0)</f>
        <v>0</v>
      </c>
      <c r="AN394" s="178">
        <f>IF(V394&gt;0,AM394*INDEX(Scope_Labor_Rates!$L$6:$L$46,V394-5)*AA394,0)</f>
        <v>0</v>
      </c>
      <c r="AO394" s="178">
        <f>IF(V394&gt;0,P394*INDEX(Scope_Labor_Rates!$O$6:$O$46,V394-5)*AA394,0)</f>
        <v>0</v>
      </c>
      <c r="AP394" s="181">
        <f>IF(V394&gt;0,P394*INDEX(Scope_Labor_Rates!$Q$6:$Q$46,V394-5)*AA394,0)</f>
        <v>0</v>
      </c>
      <c r="AQ394" s="178">
        <f t="shared" si="58"/>
        <v>0</v>
      </c>
      <c r="AR394" s="178">
        <f t="shared" si="59"/>
        <v>0</v>
      </c>
      <c r="AS394" s="178">
        <f t="shared" si="60"/>
        <v>0</v>
      </c>
      <c r="AT394" s="178">
        <f t="shared" si="61"/>
        <v>0</v>
      </c>
      <c r="AU394">
        <f t="shared" si="62"/>
        <v>0</v>
      </c>
    </row>
    <row r="395" spans="1:47">
      <c r="A395" t="str">
        <f>IF(All_Tasks!A395="","",All_Tasks!A395)</f>
        <v/>
      </c>
      <c r="B395" t="str">
        <f>IF(All_Tasks!B395="","",All_Tasks!B395)</f>
        <v/>
      </c>
      <c r="C395" t="str">
        <f>IF(All_Tasks!C395="","",All_Tasks!C395)</f>
        <v/>
      </c>
      <c r="D395" t="str">
        <f>IF(All_Tasks!D395="","",All_Tasks!D395)</f>
        <v/>
      </c>
      <c r="E395" t="str">
        <f>IF(All_Tasks!V395&lt;&gt;"",All_Tasks!V395,IF(All_Tasks!E395&lt;&gt;"",All_Tasks!E395,""))</f>
        <v/>
      </c>
      <c r="F395" t="str">
        <f>IF(All_Tasks!F395="","",All_Tasks!F395)</f>
        <v/>
      </c>
      <c r="G395" t="str">
        <f>IF(All_Tasks!G395="","",All_Tasks!G395)</f>
        <v/>
      </c>
      <c r="H395" s="231" t="str">
        <f>IF(All_Tasks!H395="","",All_Tasks!H395)</f>
        <v/>
      </c>
      <c r="I395" t="str">
        <f>IF(All_Tasks!I395="","",All_Tasks!I395)</f>
        <v/>
      </c>
      <c r="J395" t="str">
        <f>IF(All_Tasks!J395="","",All_Tasks!J395)</f>
        <v/>
      </c>
      <c r="K395" t="str">
        <f>IF(All_Tasks!K395="","",All_Tasks!K395)</f>
        <v/>
      </c>
      <c r="L395" s="231" t="str">
        <f>IF(All_Tasks!L395="","",All_Tasks!L395)</f>
        <v/>
      </c>
      <c r="M395" t="str">
        <f>IF(All_Tasks!M395="","",All_Tasks!M395)</f>
        <v/>
      </c>
      <c r="N395" t="str">
        <f>IF(All_Tasks!N395="","",All_Tasks!N395)</f>
        <v/>
      </c>
      <c r="O395" t="str">
        <f>IF(All_Tasks!O395="","",All_Tasks!O395)</f>
        <v/>
      </c>
      <c r="P395" s="181">
        <f>IF(All_Tasks!P395="",0,All_Tasks!P395)</f>
        <v>0</v>
      </c>
      <c r="Q395" s="181">
        <f>IF(All_Tasks!Q395="",0,All_Tasks!Q395)</f>
        <v>0</v>
      </c>
      <c r="R395" s="181">
        <f>IF(All_Tasks!R395="",0,All_Tasks!R395)</f>
        <v>0</v>
      </c>
      <c r="S395" s="181" t="str">
        <f>IF(All_Tasks!S395="","",All_Tasks!S395)</f>
        <v/>
      </c>
      <c r="T395" t="str">
        <f>IF(All_Tasks!T395="","",All_Tasks!T395)</f>
        <v/>
      </c>
      <c r="U395" t="str">
        <f>IF(All_Tasks!U395="","",All_Tasks!U395)</f>
        <v/>
      </c>
      <c r="V395">
        <f>IF(A395="",0,IFERROR(MATCH(A395,Scope_Labor_Rates!$A$6:$A$46,0)+5,0))</f>
        <v>0</v>
      </c>
      <c r="W395" s="178">
        <f>IF(V395&gt;0,INDEX(Scope_Labor_Rates!$C$6:$C$46,V395-5),0)</f>
        <v>0</v>
      </c>
      <c r="X395" s="178">
        <f>IF(V395&gt;0,INDEX(Scope_Labor_Rates!$C$6:$C$46,V395-5),0)</f>
        <v>0</v>
      </c>
      <c r="Y395" s="180">
        <f>IF(V395&gt;0,INDEX(Scope_Labor_Rates!$S$6:$S$46,V395-5),0)</f>
        <v>0</v>
      </c>
      <c r="Z395" s="180">
        <f>IF(V395&gt;0,INDEX(Scope_Labor_Rates!$R$6:$R$46,V395-5),1)</f>
        <v>1</v>
      </c>
      <c r="AA395" s="231">
        <f t="shared" si="54"/>
        <v>0</v>
      </c>
      <c r="AB395" t="str">
        <f t="shared" si="55"/>
        <v/>
      </c>
      <c r="AC395" s="178" t="str">
        <f t="shared" si="56"/>
        <v/>
      </c>
      <c r="AD395" s="181">
        <f t="shared" si="57"/>
        <v>0</v>
      </c>
      <c r="AE395" s="178">
        <f>IF(V395&gt;0,P395*INDEX(Scope_Labor_Rates!$E$6:$E$46,V395-5),0)</f>
        <v>0</v>
      </c>
      <c r="AF395" s="181">
        <f>IF(V395&gt;0,AE395*INDEX(Scope_Labor_Rates!$D$6:$D$46,V395-5)*AA395,0)</f>
        <v>0</v>
      </c>
      <c r="AG395" s="178">
        <f>IF(V395&gt;0,P395*INDEX(Scope_Labor_Rates!$G$6:$G$46,V395-5),0)</f>
        <v>0</v>
      </c>
      <c r="AH395" s="181">
        <f>IF(V395&gt;0,AG395*INDEX(Scope_Labor_Rates!$F$6:$F$46,V395-5)*AA395,0)</f>
        <v>0</v>
      </c>
      <c r="AI395" s="178">
        <f>IF(V395&gt;0,P395*INDEX(Scope_Labor_Rates!$I$6:$I$46,V395-5),0)</f>
        <v>0</v>
      </c>
      <c r="AJ395" s="181">
        <f>IF(V395&gt;0,AI395*INDEX(Scope_Labor_Rates!$H$6:$H$46,V395-5)*AA395,0)</f>
        <v>0</v>
      </c>
      <c r="AK395" s="178">
        <f>IF(V395&gt;0,P395*INDEX(Scope_Labor_Rates!$K$6:$K$46,V395-5),0)</f>
        <v>0</v>
      </c>
      <c r="AL395" s="181">
        <f>IF(V395&gt;0,AK395*INDEX(Scope_Labor_Rates!$J$6:$J$46,V395-5)*AA395,0)</f>
        <v>0</v>
      </c>
      <c r="AM395" s="178">
        <f>IF(V395&gt;0,P395*INDEX(Scope_Labor_Rates!$M$6:$M$46,V395-5),0)</f>
        <v>0</v>
      </c>
      <c r="AN395" s="178">
        <f>IF(V395&gt;0,AM395*INDEX(Scope_Labor_Rates!$L$6:$L$46,V395-5)*AA395,0)</f>
        <v>0</v>
      </c>
      <c r="AO395" s="178">
        <f>IF(V395&gt;0,P395*INDEX(Scope_Labor_Rates!$O$6:$O$46,V395-5)*AA395,0)</f>
        <v>0</v>
      </c>
      <c r="AP395" s="181">
        <f>IF(V395&gt;0,P395*INDEX(Scope_Labor_Rates!$Q$6:$Q$46,V395-5)*AA395,0)</f>
        <v>0</v>
      </c>
      <c r="AQ395" s="178">
        <f t="shared" si="58"/>
        <v>0</v>
      </c>
      <c r="AR395" s="178">
        <f t="shared" si="59"/>
        <v>0</v>
      </c>
      <c r="AS395" s="178">
        <f t="shared" si="60"/>
        <v>0</v>
      </c>
      <c r="AT395" s="178">
        <f t="shared" si="61"/>
        <v>0</v>
      </c>
      <c r="AU395">
        <f t="shared" si="62"/>
        <v>0</v>
      </c>
    </row>
    <row r="396" spans="1:47">
      <c r="A396" t="str">
        <f>IF(All_Tasks!A396="","",All_Tasks!A396)</f>
        <v/>
      </c>
      <c r="B396" t="str">
        <f>IF(All_Tasks!B396="","",All_Tasks!B396)</f>
        <v/>
      </c>
      <c r="C396" t="str">
        <f>IF(All_Tasks!C396="","",All_Tasks!C396)</f>
        <v/>
      </c>
      <c r="D396" t="str">
        <f>IF(All_Tasks!D396="","",All_Tasks!D396)</f>
        <v/>
      </c>
      <c r="E396" t="str">
        <f>IF(All_Tasks!V396&lt;&gt;"",All_Tasks!V396,IF(All_Tasks!E396&lt;&gt;"",All_Tasks!E396,""))</f>
        <v/>
      </c>
      <c r="F396" t="str">
        <f>IF(All_Tasks!F396="","",All_Tasks!F396)</f>
        <v/>
      </c>
      <c r="G396" t="str">
        <f>IF(All_Tasks!G396="","",All_Tasks!G396)</f>
        <v/>
      </c>
      <c r="H396" s="231" t="str">
        <f>IF(All_Tasks!H396="","",All_Tasks!H396)</f>
        <v/>
      </c>
      <c r="I396" t="str">
        <f>IF(All_Tasks!I396="","",All_Tasks!I396)</f>
        <v/>
      </c>
      <c r="J396" t="str">
        <f>IF(All_Tasks!J396="","",All_Tasks!J396)</f>
        <v/>
      </c>
      <c r="K396" t="str">
        <f>IF(All_Tasks!K396="","",All_Tasks!K396)</f>
        <v/>
      </c>
      <c r="L396" s="231" t="str">
        <f>IF(All_Tasks!L396="","",All_Tasks!L396)</f>
        <v/>
      </c>
      <c r="M396" t="str">
        <f>IF(All_Tasks!M396="","",All_Tasks!M396)</f>
        <v/>
      </c>
      <c r="N396" t="str">
        <f>IF(All_Tasks!N396="","",All_Tasks!N396)</f>
        <v/>
      </c>
      <c r="O396" t="str">
        <f>IF(All_Tasks!O396="","",All_Tasks!O396)</f>
        <v/>
      </c>
      <c r="P396" s="181">
        <f>IF(All_Tasks!P396="",0,All_Tasks!P396)</f>
        <v>0</v>
      </c>
      <c r="Q396" s="181">
        <f>IF(All_Tasks!Q396="",0,All_Tasks!Q396)</f>
        <v>0</v>
      </c>
      <c r="R396" s="181">
        <f>IF(All_Tasks!R396="",0,All_Tasks!R396)</f>
        <v>0</v>
      </c>
      <c r="S396" s="181" t="str">
        <f>IF(All_Tasks!S396="","",All_Tasks!S396)</f>
        <v/>
      </c>
      <c r="T396" t="str">
        <f>IF(All_Tasks!T396="","",All_Tasks!T396)</f>
        <v/>
      </c>
      <c r="U396" t="str">
        <f>IF(All_Tasks!U396="","",All_Tasks!U396)</f>
        <v/>
      </c>
      <c r="V396">
        <f>IF(A396="",0,IFERROR(MATCH(A396,Scope_Labor_Rates!$A$6:$A$46,0)+5,0))</f>
        <v>0</v>
      </c>
      <c r="W396" s="178">
        <f>IF(V396&gt;0,INDEX(Scope_Labor_Rates!$C$6:$C$46,V396-5),0)</f>
        <v>0</v>
      </c>
      <c r="X396" s="178">
        <f>IF(V396&gt;0,INDEX(Scope_Labor_Rates!$C$6:$C$46,V396-5),0)</f>
        <v>0</v>
      </c>
      <c r="Y396" s="180">
        <f>IF(V396&gt;0,INDEX(Scope_Labor_Rates!$S$6:$S$46,V396-5),0)</f>
        <v>0</v>
      </c>
      <c r="Z396" s="180">
        <f>IF(V396&gt;0,INDEX(Scope_Labor_Rates!$R$6:$R$46,V396-5),1)</f>
        <v>1</v>
      </c>
      <c r="AA396" s="231">
        <f t="shared" si="54"/>
        <v>0</v>
      </c>
      <c r="AB396" t="str">
        <f t="shared" si="55"/>
        <v/>
      </c>
      <c r="AC396" s="178" t="str">
        <f t="shared" si="56"/>
        <v/>
      </c>
      <c r="AD396" s="181">
        <f t="shared" si="57"/>
        <v>0</v>
      </c>
      <c r="AE396" s="178">
        <f>IF(V396&gt;0,P396*INDEX(Scope_Labor_Rates!$E$6:$E$46,V396-5),0)</f>
        <v>0</v>
      </c>
      <c r="AF396" s="181">
        <f>IF(V396&gt;0,AE396*INDEX(Scope_Labor_Rates!$D$6:$D$46,V396-5)*AA396,0)</f>
        <v>0</v>
      </c>
      <c r="AG396" s="178">
        <f>IF(V396&gt;0,P396*INDEX(Scope_Labor_Rates!$G$6:$G$46,V396-5),0)</f>
        <v>0</v>
      </c>
      <c r="AH396" s="181">
        <f>IF(V396&gt;0,AG396*INDEX(Scope_Labor_Rates!$F$6:$F$46,V396-5)*AA396,0)</f>
        <v>0</v>
      </c>
      <c r="AI396" s="178">
        <f>IF(V396&gt;0,P396*INDEX(Scope_Labor_Rates!$I$6:$I$46,V396-5),0)</f>
        <v>0</v>
      </c>
      <c r="AJ396" s="181">
        <f>IF(V396&gt;0,AI396*INDEX(Scope_Labor_Rates!$H$6:$H$46,V396-5)*AA396,0)</f>
        <v>0</v>
      </c>
      <c r="AK396" s="178">
        <f>IF(V396&gt;0,P396*INDEX(Scope_Labor_Rates!$K$6:$K$46,V396-5),0)</f>
        <v>0</v>
      </c>
      <c r="AL396" s="181">
        <f>IF(V396&gt;0,AK396*INDEX(Scope_Labor_Rates!$J$6:$J$46,V396-5)*AA396,0)</f>
        <v>0</v>
      </c>
      <c r="AM396" s="178">
        <f>IF(V396&gt;0,P396*INDEX(Scope_Labor_Rates!$M$6:$M$46,V396-5),0)</f>
        <v>0</v>
      </c>
      <c r="AN396" s="178">
        <f>IF(V396&gt;0,AM396*INDEX(Scope_Labor_Rates!$L$6:$L$46,V396-5)*AA396,0)</f>
        <v>0</v>
      </c>
      <c r="AO396" s="178">
        <f>IF(V396&gt;0,P396*INDEX(Scope_Labor_Rates!$O$6:$O$46,V396-5)*AA396,0)</f>
        <v>0</v>
      </c>
      <c r="AP396" s="181">
        <f>IF(V396&gt;0,P396*INDEX(Scope_Labor_Rates!$Q$6:$Q$46,V396-5)*AA396,0)</f>
        <v>0</v>
      </c>
      <c r="AQ396" s="178">
        <f t="shared" si="58"/>
        <v>0</v>
      </c>
      <c r="AR396" s="178">
        <f t="shared" si="59"/>
        <v>0</v>
      </c>
      <c r="AS396" s="178">
        <f t="shared" si="60"/>
        <v>0</v>
      </c>
      <c r="AT396" s="178">
        <f t="shared" si="61"/>
        <v>0</v>
      </c>
      <c r="AU396">
        <f t="shared" si="62"/>
        <v>0</v>
      </c>
    </row>
    <row r="397" spans="1:47">
      <c r="A397" t="str">
        <f>IF(All_Tasks!A397="","",All_Tasks!A397)</f>
        <v/>
      </c>
      <c r="B397" t="str">
        <f>IF(All_Tasks!B397="","",All_Tasks!B397)</f>
        <v/>
      </c>
      <c r="C397" t="str">
        <f>IF(All_Tasks!C397="","",All_Tasks!C397)</f>
        <v/>
      </c>
      <c r="D397" t="str">
        <f>IF(All_Tasks!D397="","",All_Tasks!D397)</f>
        <v/>
      </c>
      <c r="E397" t="str">
        <f>IF(All_Tasks!V397&lt;&gt;"",All_Tasks!V397,IF(All_Tasks!E397&lt;&gt;"",All_Tasks!E397,""))</f>
        <v/>
      </c>
      <c r="F397" t="str">
        <f>IF(All_Tasks!F397="","",All_Tasks!F397)</f>
        <v/>
      </c>
      <c r="G397" t="str">
        <f>IF(All_Tasks!G397="","",All_Tasks!G397)</f>
        <v/>
      </c>
      <c r="H397" s="231" t="str">
        <f>IF(All_Tasks!H397="","",All_Tasks!H397)</f>
        <v/>
      </c>
      <c r="I397" t="str">
        <f>IF(All_Tasks!I397="","",All_Tasks!I397)</f>
        <v/>
      </c>
      <c r="J397" t="str">
        <f>IF(All_Tasks!J397="","",All_Tasks!J397)</f>
        <v/>
      </c>
      <c r="K397" t="str">
        <f>IF(All_Tasks!K397="","",All_Tasks!K397)</f>
        <v/>
      </c>
      <c r="L397" s="231" t="str">
        <f>IF(All_Tasks!L397="","",All_Tasks!L397)</f>
        <v/>
      </c>
      <c r="M397" t="str">
        <f>IF(All_Tasks!M397="","",All_Tasks!M397)</f>
        <v/>
      </c>
      <c r="N397" t="str">
        <f>IF(All_Tasks!N397="","",All_Tasks!N397)</f>
        <v/>
      </c>
      <c r="O397" t="str">
        <f>IF(All_Tasks!O397="","",All_Tasks!O397)</f>
        <v/>
      </c>
      <c r="P397" s="181">
        <f>IF(All_Tasks!P397="",0,All_Tasks!P397)</f>
        <v>0</v>
      </c>
      <c r="Q397" s="181">
        <f>IF(All_Tasks!Q397="",0,All_Tasks!Q397)</f>
        <v>0</v>
      </c>
      <c r="R397" s="181">
        <f>IF(All_Tasks!R397="",0,All_Tasks!R397)</f>
        <v>0</v>
      </c>
      <c r="S397" s="181" t="str">
        <f>IF(All_Tasks!S397="","",All_Tasks!S397)</f>
        <v/>
      </c>
      <c r="T397" t="str">
        <f>IF(All_Tasks!T397="","",All_Tasks!T397)</f>
        <v/>
      </c>
      <c r="U397" t="str">
        <f>IF(All_Tasks!U397="","",All_Tasks!U397)</f>
        <v/>
      </c>
      <c r="V397">
        <f>IF(A397="",0,IFERROR(MATCH(A397,Scope_Labor_Rates!$A$6:$A$46,0)+5,0))</f>
        <v>0</v>
      </c>
      <c r="W397" s="178">
        <f>IF(V397&gt;0,INDEX(Scope_Labor_Rates!$C$6:$C$46,V397-5),0)</f>
        <v>0</v>
      </c>
      <c r="X397" s="178">
        <f>IF(V397&gt;0,INDEX(Scope_Labor_Rates!$C$6:$C$46,V397-5),0)</f>
        <v>0</v>
      </c>
      <c r="Y397" s="180">
        <f>IF(V397&gt;0,INDEX(Scope_Labor_Rates!$S$6:$S$46,V397-5),0)</f>
        <v>0</v>
      </c>
      <c r="Z397" s="180">
        <f>IF(V397&gt;0,INDEX(Scope_Labor_Rates!$R$6:$R$46,V397-5),1)</f>
        <v>1</v>
      </c>
      <c r="AA397" s="231">
        <f t="shared" si="54"/>
        <v>0</v>
      </c>
      <c r="AB397" t="str">
        <f t="shared" si="55"/>
        <v/>
      </c>
      <c r="AC397" s="178" t="str">
        <f t="shared" si="56"/>
        <v/>
      </c>
      <c r="AD397" s="181">
        <f t="shared" si="57"/>
        <v>0</v>
      </c>
      <c r="AE397" s="178">
        <f>IF(V397&gt;0,P397*INDEX(Scope_Labor_Rates!$E$6:$E$46,V397-5),0)</f>
        <v>0</v>
      </c>
      <c r="AF397" s="181">
        <f>IF(V397&gt;0,AE397*INDEX(Scope_Labor_Rates!$D$6:$D$46,V397-5)*AA397,0)</f>
        <v>0</v>
      </c>
      <c r="AG397" s="178">
        <f>IF(V397&gt;0,P397*INDEX(Scope_Labor_Rates!$G$6:$G$46,V397-5),0)</f>
        <v>0</v>
      </c>
      <c r="AH397" s="181">
        <f>IF(V397&gt;0,AG397*INDEX(Scope_Labor_Rates!$F$6:$F$46,V397-5)*AA397,0)</f>
        <v>0</v>
      </c>
      <c r="AI397" s="178">
        <f>IF(V397&gt;0,P397*INDEX(Scope_Labor_Rates!$I$6:$I$46,V397-5),0)</f>
        <v>0</v>
      </c>
      <c r="AJ397" s="181">
        <f>IF(V397&gt;0,AI397*INDEX(Scope_Labor_Rates!$H$6:$H$46,V397-5)*AA397,0)</f>
        <v>0</v>
      </c>
      <c r="AK397" s="178">
        <f>IF(V397&gt;0,P397*INDEX(Scope_Labor_Rates!$K$6:$K$46,V397-5),0)</f>
        <v>0</v>
      </c>
      <c r="AL397" s="181">
        <f>IF(V397&gt;0,AK397*INDEX(Scope_Labor_Rates!$J$6:$J$46,V397-5)*AA397,0)</f>
        <v>0</v>
      </c>
      <c r="AM397" s="178">
        <f>IF(V397&gt;0,P397*INDEX(Scope_Labor_Rates!$M$6:$M$46,V397-5),0)</f>
        <v>0</v>
      </c>
      <c r="AN397" s="178">
        <f>IF(V397&gt;0,AM397*INDEX(Scope_Labor_Rates!$L$6:$L$46,V397-5)*AA397,0)</f>
        <v>0</v>
      </c>
      <c r="AO397" s="178">
        <f>IF(V397&gt;0,P397*INDEX(Scope_Labor_Rates!$O$6:$O$46,V397-5)*AA397,0)</f>
        <v>0</v>
      </c>
      <c r="AP397" s="181">
        <f>IF(V397&gt;0,P397*INDEX(Scope_Labor_Rates!$Q$6:$Q$46,V397-5)*AA397,0)</f>
        <v>0</v>
      </c>
      <c r="AQ397" s="178">
        <f t="shared" si="58"/>
        <v>0</v>
      </c>
      <c r="AR397" s="178">
        <f t="shared" si="59"/>
        <v>0</v>
      </c>
      <c r="AS397" s="178">
        <f t="shared" si="60"/>
        <v>0</v>
      </c>
      <c r="AT397" s="178">
        <f t="shared" si="61"/>
        <v>0</v>
      </c>
      <c r="AU397">
        <f t="shared" si="62"/>
        <v>0</v>
      </c>
    </row>
    <row r="398" spans="1:47">
      <c r="A398" t="str">
        <f>IF(All_Tasks!A398="","",All_Tasks!A398)</f>
        <v/>
      </c>
      <c r="B398" t="str">
        <f>IF(All_Tasks!B398="","",All_Tasks!B398)</f>
        <v/>
      </c>
      <c r="C398" t="str">
        <f>IF(All_Tasks!C398="","",All_Tasks!C398)</f>
        <v/>
      </c>
      <c r="D398" t="str">
        <f>IF(All_Tasks!D398="","",All_Tasks!D398)</f>
        <v/>
      </c>
      <c r="E398" t="str">
        <f>IF(All_Tasks!V398&lt;&gt;"",All_Tasks!V398,IF(All_Tasks!E398&lt;&gt;"",All_Tasks!E398,""))</f>
        <v/>
      </c>
      <c r="F398" t="str">
        <f>IF(All_Tasks!F398="","",All_Tasks!F398)</f>
        <v/>
      </c>
      <c r="G398" t="str">
        <f>IF(All_Tasks!G398="","",All_Tasks!G398)</f>
        <v/>
      </c>
      <c r="H398" s="231" t="str">
        <f>IF(All_Tasks!H398="","",All_Tasks!H398)</f>
        <v/>
      </c>
      <c r="I398" t="str">
        <f>IF(All_Tasks!I398="","",All_Tasks!I398)</f>
        <v/>
      </c>
      <c r="J398" t="str">
        <f>IF(All_Tasks!J398="","",All_Tasks!J398)</f>
        <v/>
      </c>
      <c r="K398" t="str">
        <f>IF(All_Tasks!K398="","",All_Tasks!K398)</f>
        <v/>
      </c>
      <c r="L398" s="231" t="str">
        <f>IF(All_Tasks!L398="","",All_Tasks!L398)</f>
        <v/>
      </c>
      <c r="M398" t="str">
        <f>IF(All_Tasks!M398="","",All_Tasks!M398)</f>
        <v/>
      </c>
      <c r="N398" t="str">
        <f>IF(All_Tasks!N398="","",All_Tasks!N398)</f>
        <v/>
      </c>
      <c r="O398" t="str">
        <f>IF(All_Tasks!O398="","",All_Tasks!O398)</f>
        <v/>
      </c>
      <c r="P398" s="181">
        <f>IF(All_Tasks!P398="",0,All_Tasks!P398)</f>
        <v>0</v>
      </c>
      <c r="Q398" s="181">
        <f>IF(All_Tasks!Q398="",0,All_Tasks!Q398)</f>
        <v>0</v>
      </c>
      <c r="R398" s="181">
        <f>IF(All_Tasks!R398="",0,All_Tasks!R398)</f>
        <v>0</v>
      </c>
      <c r="S398" s="181" t="str">
        <f>IF(All_Tasks!S398="","",All_Tasks!S398)</f>
        <v/>
      </c>
      <c r="T398" t="str">
        <f>IF(All_Tasks!T398="","",All_Tasks!T398)</f>
        <v/>
      </c>
      <c r="U398" t="str">
        <f>IF(All_Tasks!U398="","",All_Tasks!U398)</f>
        <v/>
      </c>
      <c r="V398">
        <f>IF(A398="",0,IFERROR(MATCH(A398,Scope_Labor_Rates!$A$6:$A$46,0)+5,0))</f>
        <v>0</v>
      </c>
      <c r="W398" s="178">
        <f>IF(V398&gt;0,INDEX(Scope_Labor_Rates!$C$6:$C$46,V398-5),0)</f>
        <v>0</v>
      </c>
      <c r="X398" s="178">
        <f>IF(V398&gt;0,INDEX(Scope_Labor_Rates!$C$6:$C$46,V398-5),0)</f>
        <v>0</v>
      </c>
      <c r="Y398" s="180">
        <f>IF(V398&gt;0,INDEX(Scope_Labor_Rates!$S$6:$S$46,V398-5),0)</f>
        <v>0</v>
      </c>
      <c r="Z398" s="180">
        <f>IF(V398&gt;0,INDEX(Scope_Labor_Rates!$R$6:$R$46,V398-5),1)</f>
        <v>1</v>
      </c>
      <c r="AA398" s="231">
        <f t="shared" si="54"/>
        <v>0</v>
      </c>
      <c r="AB398" t="str">
        <f t="shared" si="55"/>
        <v/>
      </c>
      <c r="AC398" s="178" t="str">
        <f t="shared" si="56"/>
        <v/>
      </c>
      <c r="AD398" s="181">
        <f t="shared" si="57"/>
        <v>0</v>
      </c>
      <c r="AE398" s="178">
        <f>IF(V398&gt;0,P398*INDEX(Scope_Labor_Rates!$E$6:$E$46,V398-5),0)</f>
        <v>0</v>
      </c>
      <c r="AF398" s="181">
        <f>IF(V398&gt;0,AE398*INDEX(Scope_Labor_Rates!$D$6:$D$46,V398-5)*AA398,0)</f>
        <v>0</v>
      </c>
      <c r="AG398" s="178">
        <f>IF(V398&gt;0,P398*INDEX(Scope_Labor_Rates!$G$6:$G$46,V398-5),0)</f>
        <v>0</v>
      </c>
      <c r="AH398" s="181">
        <f>IF(V398&gt;0,AG398*INDEX(Scope_Labor_Rates!$F$6:$F$46,V398-5)*AA398,0)</f>
        <v>0</v>
      </c>
      <c r="AI398" s="178">
        <f>IF(V398&gt;0,P398*INDEX(Scope_Labor_Rates!$I$6:$I$46,V398-5),0)</f>
        <v>0</v>
      </c>
      <c r="AJ398" s="181">
        <f>IF(V398&gt;0,AI398*INDEX(Scope_Labor_Rates!$H$6:$H$46,V398-5)*AA398,0)</f>
        <v>0</v>
      </c>
      <c r="AK398" s="178">
        <f>IF(V398&gt;0,P398*INDEX(Scope_Labor_Rates!$K$6:$K$46,V398-5),0)</f>
        <v>0</v>
      </c>
      <c r="AL398" s="181">
        <f>IF(V398&gt;0,AK398*INDEX(Scope_Labor_Rates!$J$6:$J$46,V398-5)*AA398,0)</f>
        <v>0</v>
      </c>
      <c r="AM398" s="178">
        <f>IF(V398&gt;0,P398*INDEX(Scope_Labor_Rates!$M$6:$M$46,V398-5),0)</f>
        <v>0</v>
      </c>
      <c r="AN398" s="178">
        <f>IF(V398&gt;0,AM398*INDEX(Scope_Labor_Rates!$L$6:$L$46,V398-5)*AA398,0)</f>
        <v>0</v>
      </c>
      <c r="AO398" s="178">
        <f>IF(V398&gt;0,P398*INDEX(Scope_Labor_Rates!$O$6:$O$46,V398-5)*AA398,0)</f>
        <v>0</v>
      </c>
      <c r="AP398" s="181">
        <f>IF(V398&gt;0,P398*INDEX(Scope_Labor_Rates!$Q$6:$Q$46,V398-5)*AA398,0)</f>
        <v>0</v>
      </c>
      <c r="AQ398" s="178">
        <f t="shared" si="58"/>
        <v>0</v>
      </c>
      <c r="AR398" s="178">
        <f t="shared" si="59"/>
        <v>0</v>
      </c>
      <c r="AS398" s="178">
        <f t="shared" si="60"/>
        <v>0</v>
      </c>
      <c r="AT398" s="178">
        <f t="shared" si="61"/>
        <v>0</v>
      </c>
      <c r="AU398">
        <f t="shared" si="62"/>
        <v>0</v>
      </c>
    </row>
    <row r="399" spans="1:47">
      <c r="A399" t="str">
        <f>IF(All_Tasks!A399="","",All_Tasks!A399)</f>
        <v/>
      </c>
      <c r="B399" t="str">
        <f>IF(All_Tasks!B399="","",All_Tasks!B399)</f>
        <v/>
      </c>
      <c r="C399" t="str">
        <f>IF(All_Tasks!C399="","",All_Tasks!C399)</f>
        <v/>
      </c>
      <c r="D399" t="str">
        <f>IF(All_Tasks!D399="","",All_Tasks!D399)</f>
        <v/>
      </c>
      <c r="E399" t="str">
        <f>IF(All_Tasks!V399&lt;&gt;"",All_Tasks!V399,IF(All_Tasks!E399&lt;&gt;"",All_Tasks!E399,""))</f>
        <v/>
      </c>
      <c r="F399" t="str">
        <f>IF(All_Tasks!F399="","",All_Tasks!F399)</f>
        <v/>
      </c>
      <c r="G399" t="str">
        <f>IF(All_Tasks!G399="","",All_Tasks!G399)</f>
        <v/>
      </c>
      <c r="H399" s="231" t="str">
        <f>IF(All_Tasks!H399="","",All_Tasks!H399)</f>
        <v/>
      </c>
      <c r="I399" t="str">
        <f>IF(All_Tasks!I399="","",All_Tasks!I399)</f>
        <v/>
      </c>
      <c r="J399" t="str">
        <f>IF(All_Tasks!J399="","",All_Tasks!J399)</f>
        <v/>
      </c>
      <c r="K399" t="str">
        <f>IF(All_Tasks!K399="","",All_Tasks!K399)</f>
        <v/>
      </c>
      <c r="L399" s="231" t="str">
        <f>IF(All_Tasks!L399="","",All_Tasks!L399)</f>
        <v/>
      </c>
      <c r="M399" t="str">
        <f>IF(All_Tasks!M399="","",All_Tasks!M399)</f>
        <v/>
      </c>
      <c r="N399" t="str">
        <f>IF(All_Tasks!N399="","",All_Tasks!N399)</f>
        <v/>
      </c>
      <c r="O399" t="str">
        <f>IF(All_Tasks!O399="","",All_Tasks!O399)</f>
        <v/>
      </c>
      <c r="P399" s="181">
        <f>IF(All_Tasks!P399="",0,All_Tasks!P399)</f>
        <v>0</v>
      </c>
      <c r="Q399" s="181">
        <f>IF(All_Tasks!Q399="",0,All_Tasks!Q399)</f>
        <v>0</v>
      </c>
      <c r="R399" s="181">
        <f>IF(All_Tasks!R399="",0,All_Tasks!R399)</f>
        <v>0</v>
      </c>
      <c r="S399" s="181" t="str">
        <f>IF(All_Tasks!S399="","",All_Tasks!S399)</f>
        <v/>
      </c>
      <c r="T399" t="str">
        <f>IF(All_Tasks!T399="","",All_Tasks!T399)</f>
        <v/>
      </c>
      <c r="U399" t="str">
        <f>IF(All_Tasks!U399="","",All_Tasks!U399)</f>
        <v/>
      </c>
      <c r="V399">
        <f>IF(A399="",0,IFERROR(MATCH(A399,Scope_Labor_Rates!$A$6:$A$46,0)+5,0))</f>
        <v>0</v>
      </c>
      <c r="W399" s="178">
        <f>IF(V399&gt;0,INDEX(Scope_Labor_Rates!$C$6:$C$46,V399-5),0)</f>
        <v>0</v>
      </c>
      <c r="X399" s="178">
        <f>IF(V399&gt;0,INDEX(Scope_Labor_Rates!$C$6:$C$46,V399-5),0)</f>
        <v>0</v>
      </c>
      <c r="Y399" s="180">
        <f>IF(V399&gt;0,INDEX(Scope_Labor_Rates!$S$6:$S$46,V399-5),0)</f>
        <v>0</v>
      </c>
      <c r="Z399" s="180">
        <f>IF(V399&gt;0,INDEX(Scope_Labor_Rates!$R$6:$R$46,V399-5),1)</f>
        <v>1</v>
      </c>
      <c r="AA399" s="231">
        <f t="shared" si="54"/>
        <v>0</v>
      </c>
      <c r="AB399" t="str">
        <f t="shared" si="55"/>
        <v/>
      </c>
      <c r="AC399" s="178" t="str">
        <f t="shared" si="56"/>
        <v/>
      </c>
      <c r="AD399" s="181">
        <f t="shared" si="57"/>
        <v>0</v>
      </c>
      <c r="AE399" s="178">
        <f>IF(V399&gt;0,P399*INDEX(Scope_Labor_Rates!$E$6:$E$46,V399-5),0)</f>
        <v>0</v>
      </c>
      <c r="AF399" s="181">
        <f>IF(V399&gt;0,AE399*INDEX(Scope_Labor_Rates!$D$6:$D$46,V399-5)*AA399,0)</f>
        <v>0</v>
      </c>
      <c r="AG399" s="178">
        <f>IF(V399&gt;0,P399*INDEX(Scope_Labor_Rates!$G$6:$G$46,V399-5),0)</f>
        <v>0</v>
      </c>
      <c r="AH399" s="181">
        <f>IF(V399&gt;0,AG399*INDEX(Scope_Labor_Rates!$F$6:$F$46,V399-5)*AA399,0)</f>
        <v>0</v>
      </c>
      <c r="AI399" s="178">
        <f>IF(V399&gt;0,P399*INDEX(Scope_Labor_Rates!$I$6:$I$46,V399-5),0)</f>
        <v>0</v>
      </c>
      <c r="AJ399" s="181">
        <f>IF(V399&gt;0,AI399*INDEX(Scope_Labor_Rates!$H$6:$H$46,V399-5)*AA399,0)</f>
        <v>0</v>
      </c>
      <c r="AK399" s="178">
        <f>IF(V399&gt;0,P399*INDEX(Scope_Labor_Rates!$K$6:$K$46,V399-5),0)</f>
        <v>0</v>
      </c>
      <c r="AL399" s="181">
        <f>IF(V399&gt;0,AK399*INDEX(Scope_Labor_Rates!$J$6:$J$46,V399-5)*AA399,0)</f>
        <v>0</v>
      </c>
      <c r="AM399" s="178">
        <f>IF(V399&gt;0,P399*INDEX(Scope_Labor_Rates!$M$6:$M$46,V399-5),0)</f>
        <v>0</v>
      </c>
      <c r="AN399" s="178">
        <f>IF(V399&gt;0,AM399*INDEX(Scope_Labor_Rates!$L$6:$L$46,V399-5)*AA399,0)</f>
        <v>0</v>
      </c>
      <c r="AO399" s="178">
        <f>IF(V399&gt;0,P399*INDEX(Scope_Labor_Rates!$O$6:$O$46,V399-5)*AA399,0)</f>
        <v>0</v>
      </c>
      <c r="AP399" s="181">
        <f>IF(V399&gt;0,P399*INDEX(Scope_Labor_Rates!$Q$6:$Q$46,V399-5)*AA399,0)</f>
        <v>0</v>
      </c>
      <c r="AQ399" s="178">
        <f t="shared" si="58"/>
        <v>0</v>
      </c>
      <c r="AR399" s="178">
        <f t="shared" si="59"/>
        <v>0</v>
      </c>
      <c r="AS399" s="178">
        <f t="shared" si="60"/>
        <v>0</v>
      </c>
      <c r="AT399" s="178">
        <f t="shared" si="61"/>
        <v>0</v>
      </c>
      <c r="AU399">
        <f t="shared" si="62"/>
        <v>0</v>
      </c>
    </row>
    <row r="400" spans="1:47">
      <c r="A400" t="str">
        <f>IF(All_Tasks!A400="","",All_Tasks!A400)</f>
        <v/>
      </c>
      <c r="B400" t="str">
        <f>IF(All_Tasks!B400="","",All_Tasks!B400)</f>
        <v/>
      </c>
      <c r="C400" t="str">
        <f>IF(All_Tasks!C400="","",All_Tasks!C400)</f>
        <v/>
      </c>
      <c r="D400" t="str">
        <f>IF(All_Tasks!D400="","",All_Tasks!D400)</f>
        <v/>
      </c>
      <c r="E400" t="str">
        <f>IF(All_Tasks!V400&lt;&gt;"",All_Tasks!V400,IF(All_Tasks!E400&lt;&gt;"",All_Tasks!E400,""))</f>
        <v/>
      </c>
      <c r="F400" t="str">
        <f>IF(All_Tasks!F400="","",All_Tasks!F400)</f>
        <v/>
      </c>
      <c r="G400" t="str">
        <f>IF(All_Tasks!G400="","",All_Tasks!G400)</f>
        <v/>
      </c>
      <c r="H400" s="231" t="str">
        <f>IF(All_Tasks!H400="","",All_Tasks!H400)</f>
        <v/>
      </c>
      <c r="I400" t="str">
        <f>IF(All_Tasks!I400="","",All_Tasks!I400)</f>
        <v/>
      </c>
      <c r="J400" t="str">
        <f>IF(All_Tasks!J400="","",All_Tasks!J400)</f>
        <v/>
      </c>
      <c r="K400" t="str">
        <f>IF(All_Tasks!K400="","",All_Tasks!K400)</f>
        <v/>
      </c>
      <c r="L400" s="231" t="str">
        <f>IF(All_Tasks!L400="","",All_Tasks!L400)</f>
        <v/>
      </c>
      <c r="M400" t="str">
        <f>IF(All_Tasks!M400="","",All_Tasks!M400)</f>
        <v/>
      </c>
      <c r="N400" t="str">
        <f>IF(All_Tasks!N400="","",All_Tasks!N400)</f>
        <v/>
      </c>
      <c r="O400" t="str">
        <f>IF(All_Tasks!O400="","",All_Tasks!O400)</f>
        <v/>
      </c>
      <c r="P400" s="181">
        <f>IF(All_Tasks!P400="",0,All_Tasks!P400)</f>
        <v>0</v>
      </c>
      <c r="Q400" s="181">
        <f>IF(All_Tasks!Q400="",0,All_Tasks!Q400)</f>
        <v>0</v>
      </c>
      <c r="R400" s="181">
        <f>IF(All_Tasks!R400="",0,All_Tasks!R400)</f>
        <v>0</v>
      </c>
      <c r="S400" s="181" t="str">
        <f>IF(All_Tasks!S400="","",All_Tasks!S400)</f>
        <v/>
      </c>
      <c r="T400" t="str">
        <f>IF(All_Tasks!T400="","",All_Tasks!T400)</f>
        <v/>
      </c>
      <c r="U400" t="str">
        <f>IF(All_Tasks!U400="","",All_Tasks!U400)</f>
        <v/>
      </c>
      <c r="V400">
        <f>IF(A400="",0,IFERROR(MATCH(A400,Scope_Labor_Rates!$A$6:$A$46,0)+5,0))</f>
        <v>0</v>
      </c>
      <c r="W400" s="178">
        <f>IF(V400&gt;0,INDEX(Scope_Labor_Rates!$C$6:$C$46,V400-5),0)</f>
        <v>0</v>
      </c>
      <c r="X400" s="178">
        <f>IF(V400&gt;0,INDEX(Scope_Labor_Rates!$C$6:$C$46,V400-5),0)</f>
        <v>0</v>
      </c>
      <c r="Y400" s="180">
        <f>IF(V400&gt;0,INDEX(Scope_Labor_Rates!$S$6:$S$46,V400-5),0)</f>
        <v>0</v>
      </c>
      <c r="Z400" s="180">
        <f>IF(V400&gt;0,INDEX(Scope_Labor_Rates!$R$6:$R$46,V400-5),1)</f>
        <v>1</v>
      </c>
      <c r="AA400" s="231">
        <f t="shared" si="54"/>
        <v>0</v>
      </c>
      <c r="AB400" t="str">
        <f t="shared" si="55"/>
        <v/>
      </c>
      <c r="AC400" s="178" t="str">
        <f t="shared" si="56"/>
        <v/>
      </c>
      <c r="AD400" s="181">
        <f t="shared" si="57"/>
        <v>0</v>
      </c>
      <c r="AE400" s="178">
        <f>IF(V400&gt;0,P400*INDEX(Scope_Labor_Rates!$E$6:$E$46,V400-5),0)</f>
        <v>0</v>
      </c>
      <c r="AF400" s="181">
        <f>IF(V400&gt;0,AE400*INDEX(Scope_Labor_Rates!$D$6:$D$46,V400-5)*AA400,0)</f>
        <v>0</v>
      </c>
      <c r="AG400" s="178">
        <f>IF(V400&gt;0,P400*INDEX(Scope_Labor_Rates!$G$6:$G$46,V400-5),0)</f>
        <v>0</v>
      </c>
      <c r="AH400" s="181">
        <f>IF(V400&gt;0,AG400*INDEX(Scope_Labor_Rates!$F$6:$F$46,V400-5)*AA400,0)</f>
        <v>0</v>
      </c>
      <c r="AI400" s="178">
        <f>IF(V400&gt;0,P400*INDEX(Scope_Labor_Rates!$I$6:$I$46,V400-5),0)</f>
        <v>0</v>
      </c>
      <c r="AJ400" s="181">
        <f>IF(V400&gt;0,AI400*INDEX(Scope_Labor_Rates!$H$6:$H$46,V400-5)*AA400,0)</f>
        <v>0</v>
      </c>
      <c r="AK400" s="178">
        <f>IF(V400&gt;0,P400*INDEX(Scope_Labor_Rates!$K$6:$K$46,V400-5),0)</f>
        <v>0</v>
      </c>
      <c r="AL400" s="181">
        <f>IF(V400&gt;0,AK400*INDEX(Scope_Labor_Rates!$J$6:$J$46,V400-5)*AA400,0)</f>
        <v>0</v>
      </c>
      <c r="AM400" s="178">
        <f>IF(V400&gt;0,P400*INDEX(Scope_Labor_Rates!$M$6:$M$46,V400-5),0)</f>
        <v>0</v>
      </c>
      <c r="AN400" s="178">
        <f>IF(V400&gt;0,AM400*INDEX(Scope_Labor_Rates!$L$6:$L$46,V400-5)*AA400,0)</f>
        <v>0</v>
      </c>
      <c r="AO400" s="178">
        <f>IF(V400&gt;0,P400*INDEX(Scope_Labor_Rates!$O$6:$O$46,V400-5)*AA400,0)</f>
        <v>0</v>
      </c>
      <c r="AP400" s="181">
        <f>IF(V400&gt;0,P400*INDEX(Scope_Labor_Rates!$Q$6:$Q$46,V400-5)*AA400,0)</f>
        <v>0</v>
      </c>
      <c r="AQ400" s="178">
        <f t="shared" si="58"/>
        <v>0</v>
      </c>
      <c r="AR400" s="178">
        <f t="shared" si="59"/>
        <v>0</v>
      </c>
      <c r="AS400" s="178">
        <f t="shared" si="60"/>
        <v>0</v>
      </c>
      <c r="AT400" s="178">
        <f t="shared" si="61"/>
        <v>0</v>
      </c>
      <c r="AU400">
        <f t="shared" si="62"/>
        <v>0</v>
      </c>
    </row>
    <row r="401" spans="1:47">
      <c r="A401" t="str">
        <f>IF(All_Tasks!A401="","",All_Tasks!A401)</f>
        <v/>
      </c>
      <c r="B401" t="str">
        <f>IF(All_Tasks!B401="","",All_Tasks!B401)</f>
        <v/>
      </c>
      <c r="C401" t="str">
        <f>IF(All_Tasks!C401="","",All_Tasks!C401)</f>
        <v/>
      </c>
      <c r="D401" t="str">
        <f>IF(All_Tasks!D401="","",All_Tasks!D401)</f>
        <v/>
      </c>
      <c r="E401" t="str">
        <f>IF(All_Tasks!V401&lt;&gt;"",All_Tasks!V401,IF(All_Tasks!E401&lt;&gt;"",All_Tasks!E401,""))</f>
        <v/>
      </c>
      <c r="F401" t="str">
        <f>IF(All_Tasks!F401="","",All_Tasks!F401)</f>
        <v/>
      </c>
      <c r="G401" t="str">
        <f>IF(All_Tasks!G401="","",All_Tasks!G401)</f>
        <v/>
      </c>
      <c r="H401" s="231" t="str">
        <f>IF(All_Tasks!H401="","",All_Tasks!H401)</f>
        <v/>
      </c>
      <c r="I401" t="str">
        <f>IF(All_Tasks!I401="","",All_Tasks!I401)</f>
        <v/>
      </c>
      <c r="J401" t="str">
        <f>IF(All_Tasks!J401="","",All_Tasks!J401)</f>
        <v/>
      </c>
      <c r="K401" t="str">
        <f>IF(All_Tasks!K401="","",All_Tasks!K401)</f>
        <v/>
      </c>
      <c r="L401" s="231" t="str">
        <f>IF(All_Tasks!L401="","",All_Tasks!L401)</f>
        <v/>
      </c>
      <c r="M401" t="str">
        <f>IF(All_Tasks!M401="","",All_Tasks!M401)</f>
        <v/>
      </c>
      <c r="N401" t="str">
        <f>IF(All_Tasks!N401="","",All_Tasks!N401)</f>
        <v/>
      </c>
      <c r="O401" t="str">
        <f>IF(All_Tasks!O401="","",All_Tasks!O401)</f>
        <v/>
      </c>
      <c r="P401" s="181">
        <f>IF(All_Tasks!P401="",0,All_Tasks!P401)</f>
        <v>0</v>
      </c>
      <c r="Q401" s="181">
        <f>IF(All_Tasks!Q401="",0,All_Tasks!Q401)</f>
        <v>0</v>
      </c>
      <c r="R401" s="181">
        <f>IF(All_Tasks!R401="",0,All_Tasks!R401)</f>
        <v>0</v>
      </c>
      <c r="S401" s="181" t="str">
        <f>IF(All_Tasks!S401="","",All_Tasks!S401)</f>
        <v/>
      </c>
      <c r="T401" t="str">
        <f>IF(All_Tasks!T401="","",All_Tasks!T401)</f>
        <v/>
      </c>
      <c r="U401" t="str">
        <f>IF(All_Tasks!U401="","",All_Tasks!U401)</f>
        <v/>
      </c>
      <c r="V401">
        <f>IF(A401="",0,IFERROR(MATCH(A401,Scope_Labor_Rates!$A$6:$A$46,0)+5,0))</f>
        <v>0</v>
      </c>
      <c r="W401" s="178">
        <f>IF(V401&gt;0,INDEX(Scope_Labor_Rates!$C$6:$C$46,V401-5),0)</f>
        <v>0</v>
      </c>
      <c r="X401" s="178">
        <f>IF(V401&gt;0,INDEX(Scope_Labor_Rates!$C$6:$C$46,V401-5),0)</f>
        <v>0</v>
      </c>
      <c r="Y401" s="180">
        <f>IF(V401&gt;0,INDEX(Scope_Labor_Rates!$S$6:$S$46,V401-5),0)</f>
        <v>0</v>
      </c>
      <c r="Z401" s="180">
        <f>IF(V401&gt;0,INDEX(Scope_Labor_Rates!$R$6:$R$46,V401-5),1)</f>
        <v>1</v>
      </c>
      <c r="AA401" s="231">
        <f t="shared" si="54"/>
        <v>0</v>
      </c>
      <c r="AB401" t="str">
        <f t="shared" si="55"/>
        <v/>
      </c>
      <c r="AC401" s="178" t="str">
        <f t="shared" si="56"/>
        <v/>
      </c>
      <c r="AD401" s="181">
        <f t="shared" si="57"/>
        <v>0</v>
      </c>
      <c r="AE401" s="178">
        <f>IF(V401&gt;0,P401*INDEX(Scope_Labor_Rates!$E$6:$E$46,V401-5),0)</f>
        <v>0</v>
      </c>
      <c r="AF401" s="181">
        <f>IF(V401&gt;0,AE401*INDEX(Scope_Labor_Rates!$D$6:$D$46,V401-5)*AA401,0)</f>
        <v>0</v>
      </c>
      <c r="AG401" s="178">
        <f>IF(V401&gt;0,P401*INDEX(Scope_Labor_Rates!$G$6:$G$46,V401-5),0)</f>
        <v>0</v>
      </c>
      <c r="AH401" s="181">
        <f>IF(V401&gt;0,AG401*INDEX(Scope_Labor_Rates!$F$6:$F$46,V401-5)*AA401,0)</f>
        <v>0</v>
      </c>
      <c r="AI401" s="178">
        <f>IF(V401&gt;0,P401*INDEX(Scope_Labor_Rates!$I$6:$I$46,V401-5),0)</f>
        <v>0</v>
      </c>
      <c r="AJ401" s="181">
        <f>IF(V401&gt;0,AI401*INDEX(Scope_Labor_Rates!$H$6:$H$46,V401-5)*AA401,0)</f>
        <v>0</v>
      </c>
      <c r="AK401" s="178">
        <f>IF(V401&gt;0,P401*INDEX(Scope_Labor_Rates!$K$6:$K$46,V401-5),0)</f>
        <v>0</v>
      </c>
      <c r="AL401" s="181">
        <f>IF(V401&gt;0,AK401*INDEX(Scope_Labor_Rates!$J$6:$J$46,V401-5)*AA401,0)</f>
        <v>0</v>
      </c>
      <c r="AM401" s="178">
        <f>IF(V401&gt;0,P401*INDEX(Scope_Labor_Rates!$M$6:$M$46,V401-5),0)</f>
        <v>0</v>
      </c>
      <c r="AN401" s="178">
        <f>IF(V401&gt;0,AM401*INDEX(Scope_Labor_Rates!$L$6:$L$46,V401-5)*AA401,0)</f>
        <v>0</v>
      </c>
      <c r="AO401" s="178">
        <f>IF(V401&gt;0,P401*INDEX(Scope_Labor_Rates!$O$6:$O$46,V401-5)*AA401,0)</f>
        <v>0</v>
      </c>
      <c r="AP401" s="181">
        <f>IF(V401&gt;0,P401*INDEX(Scope_Labor_Rates!$Q$6:$Q$46,V401-5)*AA401,0)</f>
        <v>0</v>
      </c>
      <c r="AQ401" s="178">
        <f t="shared" si="58"/>
        <v>0</v>
      </c>
      <c r="AR401" s="178">
        <f t="shared" si="59"/>
        <v>0</v>
      </c>
      <c r="AS401" s="178">
        <f t="shared" si="60"/>
        <v>0</v>
      </c>
      <c r="AT401" s="178">
        <f t="shared" si="61"/>
        <v>0</v>
      </c>
      <c r="AU401">
        <f t="shared" si="62"/>
        <v>0</v>
      </c>
    </row>
    <row r="402" spans="1:47">
      <c r="A402" t="str">
        <f>IF(All_Tasks!A402="","",All_Tasks!A402)</f>
        <v/>
      </c>
      <c r="B402" t="str">
        <f>IF(All_Tasks!B402="","",All_Tasks!B402)</f>
        <v/>
      </c>
      <c r="C402" t="str">
        <f>IF(All_Tasks!C402="","",All_Tasks!C402)</f>
        <v/>
      </c>
      <c r="D402" t="str">
        <f>IF(All_Tasks!D402="","",All_Tasks!D402)</f>
        <v/>
      </c>
      <c r="E402" t="str">
        <f>IF(All_Tasks!V402&lt;&gt;"",All_Tasks!V402,IF(All_Tasks!E402&lt;&gt;"",All_Tasks!E402,""))</f>
        <v/>
      </c>
      <c r="F402" t="str">
        <f>IF(All_Tasks!F402="","",All_Tasks!F402)</f>
        <v/>
      </c>
      <c r="G402" t="str">
        <f>IF(All_Tasks!G402="","",All_Tasks!G402)</f>
        <v/>
      </c>
      <c r="H402" s="231" t="str">
        <f>IF(All_Tasks!H402="","",All_Tasks!H402)</f>
        <v/>
      </c>
      <c r="I402" t="str">
        <f>IF(All_Tasks!I402="","",All_Tasks!I402)</f>
        <v/>
      </c>
      <c r="J402" t="str">
        <f>IF(All_Tasks!J402="","",All_Tasks!J402)</f>
        <v/>
      </c>
      <c r="K402" t="str">
        <f>IF(All_Tasks!K402="","",All_Tasks!K402)</f>
        <v/>
      </c>
      <c r="L402" s="231" t="str">
        <f>IF(All_Tasks!L402="","",All_Tasks!L402)</f>
        <v/>
      </c>
      <c r="M402" t="str">
        <f>IF(All_Tasks!M402="","",All_Tasks!M402)</f>
        <v/>
      </c>
      <c r="N402" t="str">
        <f>IF(All_Tasks!N402="","",All_Tasks!N402)</f>
        <v/>
      </c>
      <c r="O402" t="str">
        <f>IF(All_Tasks!O402="","",All_Tasks!O402)</f>
        <v/>
      </c>
      <c r="P402" s="181">
        <f>IF(All_Tasks!P402="",0,All_Tasks!P402)</f>
        <v>0</v>
      </c>
      <c r="Q402" s="181">
        <f>IF(All_Tasks!Q402="",0,All_Tasks!Q402)</f>
        <v>0</v>
      </c>
      <c r="R402" s="181">
        <f>IF(All_Tasks!R402="",0,All_Tasks!R402)</f>
        <v>0</v>
      </c>
      <c r="S402" s="181" t="str">
        <f>IF(All_Tasks!S402="","",All_Tasks!S402)</f>
        <v/>
      </c>
      <c r="T402" t="str">
        <f>IF(All_Tasks!T402="","",All_Tasks!T402)</f>
        <v/>
      </c>
      <c r="U402" t="str">
        <f>IF(All_Tasks!U402="","",All_Tasks!U402)</f>
        <v/>
      </c>
      <c r="V402">
        <f>IF(A402="",0,IFERROR(MATCH(A402,Scope_Labor_Rates!$A$6:$A$46,0)+5,0))</f>
        <v>0</v>
      </c>
      <c r="W402" s="178">
        <f>IF(V402&gt;0,INDEX(Scope_Labor_Rates!$C$6:$C$46,V402-5),0)</f>
        <v>0</v>
      </c>
      <c r="X402" s="178">
        <f>IF(V402&gt;0,INDEX(Scope_Labor_Rates!$C$6:$C$46,V402-5),0)</f>
        <v>0</v>
      </c>
      <c r="Y402" s="180">
        <f>IF(V402&gt;0,INDEX(Scope_Labor_Rates!$S$6:$S$46,V402-5),0)</f>
        <v>0</v>
      </c>
      <c r="Z402" s="180">
        <f>IF(V402&gt;0,INDEX(Scope_Labor_Rates!$R$6:$R$46,V402-5),1)</f>
        <v>1</v>
      </c>
      <c r="AA402" s="231">
        <f t="shared" si="54"/>
        <v>0</v>
      </c>
      <c r="AB402" t="str">
        <f t="shared" si="55"/>
        <v/>
      </c>
      <c r="AC402" s="178" t="str">
        <f t="shared" si="56"/>
        <v/>
      </c>
      <c r="AD402" s="181">
        <f t="shared" si="57"/>
        <v>0</v>
      </c>
      <c r="AE402" s="178">
        <f>IF(V402&gt;0,P402*INDEX(Scope_Labor_Rates!$E$6:$E$46,V402-5),0)</f>
        <v>0</v>
      </c>
      <c r="AF402" s="181">
        <f>IF(V402&gt;0,AE402*INDEX(Scope_Labor_Rates!$D$6:$D$46,V402-5)*AA402,0)</f>
        <v>0</v>
      </c>
      <c r="AG402" s="178">
        <f>IF(V402&gt;0,P402*INDEX(Scope_Labor_Rates!$G$6:$G$46,V402-5),0)</f>
        <v>0</v>
      </c>
      <c r="AH402" s="181">
        <f>IF(V402&gt;0,AG402*INDEX(Scope_Labor_Rates!$F$6:$F$46,V402-5)*AA402,0)</f>
        <v>0</v>
      </c>
      <c r="AI402" s="178">
        <f>IF(V402&gt;0,P402*INDEX(Scope_Labor_Rates!$I$6:$I$46,V402-5),0)</f>
        <v>0</v>
      </c>
      <c r="AJ402" s="181">
        <f>IF(V402&gt;0,AI402*INDEX(Scope_Labor_Rates!$H$6:$H$46,V402-5)*AA402,0)</f>
        <v>0</v>
      </c>
      <c r="AK402" s="178">
        <f>IF(V402&gt;0,P402*INDEX(Scope_Labor_Rates!$K$6:$K$46,V402-5),0)</f>
        <v>0</v>
      </c>
      <c r="AL402" s="181">
        <f>IF(V402&gt;0,AK402*INDEX(Scope_Labor_Rates!$J$6:$J$46,V402-5)*AA402,0)</f>
        <v>0</v>
      </c>
      <c r="AM402" s="178">
        <f>IF(V402&gt;0,P402*INDEX(Scope_Labor_Rates!$M$6:$M$46,V402-5),0)</f>
        <v>0</v>
      </c>
      <c r="AN402" s="178">
        <f>IF(V402&gt;0,AM402*INDEX(Scope_Labor_Rates!$L$6:$L$46,V402-5)*AA402,0)</f>
        <v>0</v>
      </c>
      <c r="AO402" s="178">
        <f>IF(V402&gt;0,P402*INDEX(Scope_Labor_Rates!$O$6:$O$46,V402-5)*AA402,0)</f>
        <v>0</v>
      </c>
      <c r="AP402" s="181">
        <f>IF(V402&gt;0,P402*INDEX(Scope_Labor_Rates!$Q$6:$Q$46,V402-5)*AA402,0)</f>
        <v>0</v>
      </c>
      <c r="AQ402" s="178">
        <f t="shared" si="58"/>
        <v>0</v>
      </c>
      <c r="AR402" s="178">
        <f t="shared" si="59"/>
        <v>0</v>
      </c>
      <c r="AS402" s="178">
        <f t="shared" si="60"/>
        <v>0</v>
      </c>
      <c r="AT402" s="178">
        <f t="shared" si="61"/>
        <v>0</v>
      </c>
      <c r="AU402">
        <f t="shared" si="62"/>
        <v>0</v>
      </c>
    </row>
    <row r="403" spans="1:47">
      <c r="A403" t="str">
        <f>IF(All_Tasks!A403="","",All_Tasks!A403)</f>
        <v/>
      </c>
      <c r="B403" t="str">
        <f>IF(All_Tasks!B403="","",All_Tasks!B403)</f>
        <v/>
      </c>
      <c r="C403" t="str">
        <f>IF(All_Tasks!C403="","",All_Tasks!C403)</f>
        <v/>
      </c>
      <c r="D403" t="str">
        <f>IF(All_Tasks!D403="","",All_Tasks!D403)</f>
        <v/>
      </c>
      <c r="E403" t="str">
        <f>IF(All_Tasks!V403&lt;&gt;"",All_Tasks!V403,IF(All_Tasks!E403&lt;&gt;"",All_Tasks!E403,""))</f>
        <v/>
      </c>
      <c r="F403" t="str">
        <f>IF(All_Tasks!F403="","",All_Tasks!F403)</f>
        <v/>
      </c>
      <c r="G403" t="str">
        <f>IF(All_Tasks!G403="","",All_Tasks!G403)</f>
        <v/>
      </c>
      <c r="H403" s="231" t="str">
        <f>IF(All_Tasks!H403="","",All_Tasks!H403)</f>
        <v/>
      </c>
      <c r="I403" t="str">
        <f>IF(All_Tasks!I403="","",All_Tasks!I403)</f>
        <v/>
      </c>
      <c r="J403" t="str">
        <f>IF(All_Tasks!J403="","",All_Tasks!J403)</f>
        <v/>
      </c>
      <c r="K403" t="str">
        <f>IF(All_Tasks!K403="","",All_Tasks!K403)</f>
        <v/>
      </c>
      <c r="L403" s="231" t="str">
        <f>IF(All_Tasks!L403="","",All_Tasks!L403)</f>
        <v/>
      </c>
      <c r="M403" t="str">
        <f>IF(All_Tasks!M403="","",All_Tasks!M403)</f>
        <v/>
      </c>
      <c r="N403" t="str">
        <f>IF(All_Tasks!N403="","",All_Tasks!N403)</f>
        <v/>
      </c>
      <c r="O403" t="str">
        <f>IF(All_Tasks!O403="","",All_Tasks!O403)</f>
        <v/>
      </c>
      <c r="P403" s="181">
        <f>IF(All_Tasks!P403="",0,All_Tasks!P403)</f>
        <v>0</v>
      </c>
      <c r="Q403" s="181">
        <f>IF(All_Tasks!Q403="",0,All_Tasks!Q403)</f>
        <v>0</v>
      </c>
      <c r="R403" s="181">
        <f>IF(All_Tasks!R403="",0,All_Tasks!R403)</f>
        <v>0</v>
      </c>
      <c r="S403" s="181" t="str">
        <f>IF(All_Tasks!S403="","",All_Tasks!S403)</f>
        <v/>
      </c>
      <c r="T403" t="str">
        <f>IF(All_Tasks!T403="","",All_Tasks!T403)</f>
        <v/>
      </c>
      <c r="U403" t="str">
        <f>IF(All_Tasks!U403="","",All_Tasks!U403)</f>
        <v/>
      </c>
      <c r="V403">
        <f>IF(A403="",0,IFERROR(MATCH(A403,Scope_Labor_Rates!$A$6:$A$46,0)+5,0))</f>
        <v>0</v>
      </c>
      <c r="W403" s="178">
        <f>IF(V403&gt;0,INDEX(Scope_Labor_Rates!$C$6:$C$46,V403-5),0)</f>
        <v>0</v>
      </c>
      <c r="X403" s="178">
        <f>IF(V403&gt;0,INDEX(Scope_Labor_Rates!$C$6:$C$46,V403-5),0)</f>
        <v>0</v>
      </c>
      <c r="Y403" s="180">
        <f>IF(V403&gt;0,INDEX(Scope_Labor_Rates!$S$6:$S$46,V403-5),0)</f>
        <v>0</v>
      </c>
      <c r="Z403" s="180">
        <f>IF(V403&gt;0,INDEX(Scope_Labor_Rates!$R$6:$R$46,V403-5),1)</f>
        <v>1</v>
      </c>
      <c r="AA403" s="231">
        <f t="shared" si="54"/>
        <v>0</v>
      </c>
      <c r="AB403" t="str">
        <f t="shared" si="55"/>
        <v/>
      </c>
      <c r="AC403" s="178" t="str">
        <f t="shared" si="56"/>
        <v/>
      </c>
      <c r="AD403" s="181">
        <f t="shared" si="57"/>
        <v>0</v>
      </c>
      <c r="AE403" s="178">
        <f>IF(V403&gt;0,P403*INDEX(Scope_Labor_Rates!$E$6:$E$46,V403-5),0)</f>
        <v>0</v>
      </c>
      <c r="AF403" s="181">
        <f>IF(V403&gt;0,AE403*INDEX(Scope_Labor_Rates!$D$6:$D$46,V403-5)*AA403,0)</f>
        <v>0</v>
      </c>
      <c r="AG403" s="178">
        <f>IF(V403&gt;0,P403*INDEX(Scope_Labor_Rates!$G$6:$G$46,V403-5),0)</f>
        <v>0</v>
      </c>
      <c r="AH403" s="181">
        <f>IF(V403&gt;0,AG403*INDEX(Scope_Labor_Rates!$F$6:$F$46,V403-5)*AA403,0)</f>
        <v>0</v>
      </c>
      <c r="AI403" s="178">
        <f>IF(V403&gt;0,P403*INDEX(Scope_Labor_Rates!$I$6:$I$46,V403-5),0)</f>
        <v>0</v>
      </c>
      <c r="AJ403" s="181">
        <f>IF(V403&gt;0,AI403*INDEX(Scope_Labor_Rates!$H$6:$H$46,V403-5)*AA403,0)</f>
        <v>0</v>
      </c>
      <c r="AK403" s="178">
        <f>IF(V403&gt;0,P403*INDEX(Scope_Labor_Rates!$K$6:$K$46,V403-5),0)</f>
        <v>0</v>
      </c>
      <c r="AL403" s="181">
        <f>IF(V403&gt;0,AK403*INDEX(Scope_Labor_Rates!$J$6:$J$46,V403-5)*AA403,0)</f>
        <v>0</v>
      </c>
      <c r="AM403" s="178">
        <f>IF(V403&gt;0,P403*INDEX(Scope_Labor_Rates!$M$6:$M$46,V403-5),0)</f>
        <v>0</v>
      </c>
      <c r="AN403" s="178">
        <f>IF(V403&gt;0,AM403*INDEX(Scope_Labor_Rates!$L$6:$L$46,V403-5)*AA403,0)</f>
        <v>0</v>
      </c>
      <c r="AO403" s="178">
        <f>IF(V403&gt;0,P403*INDEX(Scope_Labor_Rates!$O$6:$O$46,V403-5)*AA403,0)</f>
        <v>0</v>
      </c>
      <c r="AP403" s="181">
        <f>IF(V403&gt;0,P403*INDEX(Scope_Labor_Rates!$Q$6:$Q$46,V403-5)*AA403,0)</f>
        <v>0</v>
      </c>
      <c r="AQ403" s="178">
        <f t="shared" si="58"/>
        <v>0</v>
      </c>
      <c r="AR403" s="178">
        <f t="shared" si="59"/>
        <v>0</v>
      </c>
      <c r="AS403" s="178">
        <f t="shared" si="60"/>
        <v>0</v>
      </c>
      <c r="AT403" s="178">
        <f t="shared" si="61"/>
        <v>0</v>
      </c>
      <c r="AU403">
        <f t="shared" si="62"/>
        <v>0</v>
      </c>
    </row>
    <row r="404" spans="1:47">
      <c r="A404" t="str">
        <f>IF(All_Tasks!A404="","",All_Tasks!A404)</f>
        <v/>
      </c>
      <c r="B404" t="str">
        <f>IF(All_Tasks!B404="","",All_Tasks!B404)</f>
        <v/>
      </c>
      <c r="C404" t="str">
        <f>IF(All_Tasks!C404="","",All_Tasks!C404)</f>
        <v/>
      </c>
      <c r="D404" t="str">
        <f>IF(All_Tasks!D404="","",All_Tasks!D404)</f>
        <v/>
      </c>
      <c r="E404" t="str">
        <f>IF(All_Tasks!V404&lt;&gt;"",All_Tasks!V404,IF(All_Tasks!E404&lt;&gt;"",All_Tasks!E404,""))</f>
        <v/>
      </c>
      <c r="F404" t="str">
        <f>IF(All_Tasks!F404="","",All_Tasks!F404)</f>
        <v/>
      </c>
      <c r="G404" t="str">
        <f>IF(All_Tasks!G404="","",All_Tasks!G404)</f>
        <v/>
      </c>
      <c r="H404" s="231" t="str">
        <f>IF(All_Tasks!H404="","",All_Tasks!H404)</f>
        <v/>
      </c>
      <c r="I404" t="str">
        <f>IF(All_Tasks!I404="","",All_Tasks!I404)</f>
        <v/>
      </c>
      <c r="J404" t="str">
        <f>IF(All_Tasks!J404="","",All_Tasks!J404)</f>
        <v/>
      </c>
      <c r="K404" t="str">
        <f>IF(All_Tasks!K404="","",All_Tasks!K404)</f>
        <v/>
      </c>
      <c r="L404" s="231" t="str">
        <f>IF(All_Tasks!L404="","",All_Tasks!L404)</f>
        <v/>
      </c>
      <c r="M404" t="str">
        <f>IF(All_Tasks!M404="","",All_Tasks!M404)</f>
        <v/>
      </c>
      <c r="N404" t="str">
        <f>IF(All_Tasks!N404="","",All_Tasks!N404)</f>
        <v/>
      </c>
      <c r="O404" t="str">
        <f>IF(All_Tasks!O404="","",All_Tasks!O404)</f>
        <v/>
      </c>
      <c r="P404" s="181">
        <f>IF(All_Tasks!P404="",0,All_Tasks!P404)</f>
        <v>0</v>
      </c>
      <c r="Q404" s="181">
        <f>IF(All_Tasks!Q404="",0,All_Tasks!Q404)</f>
        <v>0</v>
      </c>
      <c r="R404" s="181">
        <f>IF(All_Tasks!R404="",0,All_Tasks!R404)</f>
        <v>0</v>
      </c>
      <c r="S404" s="181" t="str">
        <f>IF(All_Tasks!S404="","",All_Tasks!S404)</f>
        <v/>
      </c>
      <c r="T404" t="str">
        <f>IF(All_Tasks!T404="","",All_Tasks!T404)</f>
        <v/>
      </c>
      <c r="U404" t="str">
        <f>IF(All_Tasks!U404="","",All_Tasks!U404)</f>
        <v/>
      </c>
      <c r="V404">
        <f>IF(A404="",0,IFERROR(MATCH(A404,Scope_Labor_Rates!$A$6:$A$46,0)+5,0))</f>
        <v>0</v>
      </c>
      <c r="W404" s="178">
        <f>IF(V404&gt;0,INDEX(Scope_Labor_Rates!$C$6:$C$46,V404-5),0)</f>
        <v>0</v>
      </c>
      <c r="X404" s="178">
        <f>IF(V404&gt;0,INDEX(Scope_Labor_Rates!$C$6:$C$46,V404-5),0)</f>
        <v>0</v>
      </c>
      <c r="Y404" s="180">
        <f>IF(V404&gt;0,INDEX(Scope_Labor_Rates!$S$6:$S$46,V404-5),0)</f>
        <v>0</v>
      </c>
      <c r="Z404" s="180">
        <f>IF(V404&gt;0,INDEX(Scope_Labor_Rates!$R$6:$R$46,V404-5),1)</f>
        <v>1</v>
      </c>
      <c r="AA404" s="231">
        <f t="shared" si="54"/>
        <v>0</v>
      </c>
      <c r="AB404" t="str">
        <f t="shared" si="55"/>
        <v/>
      </c>
      <c r="AC404" s="178" t="str">
        <f t="shared" si="56"/>
        <v/>
      </c>
      <c r="AD404" s="181">
        <f t="shared" si="57"/>
        <v>0</v>
      </c>
      <c r="AE404" s="178">
        <f>IF(V404&gt;0,P404*INDEX(Scope_Labor_Rates!$E$6:$E$46,V404-5),0)</f>
        <v>0</v>
      </c>
      <c r="AF404" s="181">
        <f>IF(V404&gt;0,AE404*INDEX(Scope_Labor_Rates!$D$6:$D$46,V404-5)*AA404,0)</f>
        <v>0</v>
      </c>
      <c r="AG404" s="178">
        <f>IF(V404&gt;0,P404*INDEX(Scope_Labor_Rates!$G$6:$G$46,V404-5),0)</f>
        <v>0</v>
      </c>
      <c r="AH404" s="181">
        <f>IF(V404&gt;0,AG404*INDEX(Scope_Labor_Rates!$F$6:$F$46,V404-5)*AA404,0)</f>
        <v>0</v>
      </c>
      <c r="AI404" s="178">
        <f>IF(V404&gt;0,P404*INDEX(Scope_Labor_Rates!$I$6:$I$46,V404-5),0)</f>
        <v>0</v>
      </c>
      <c r="AJ404" s="181">
        <f>IF(V404&gt;0,AI404*INDEX(Scope_Labor_Rates!$H$6:$H$46,V404-5)*AA404,0)</f>
        <v>0</v>
      </c>
      <c r="AK404" s="178">
        <f>IF(V404&gt;0,P404*INDEX(Scope_Labor_Rates!$K$6:$K$46,V404-5),0)</f>
        <v>0</v>
      </c>
      <c r="AL404" s="181">
        <f>IF(V404&gt;0,AK404*INDEX(Scope_Labor_Rates!$J$6:$J$46,V404-5)*AA404,0)</f>
        <v>0</v>
      </c>
      <c r="AM404" s="178">
        <f>IF(V404&gt;0,P404*INDEX(Scope_Labor_Rates!$M$6:$M$46,V404-5),0)</f>
        <v>0</v>
      </c>
      <c r="AN404" s="178">
        <f>IF(V404&gt;0,AM404*INDEX(Scope_Labor_Rates!$L$6:$L$46,V404-5)*AA404,0)</f>
        <v>0</v>
      </c>
      <c r="AO404" s="178">
        <f>IF(V404&gt;0,P404*INDEX(Scope_Labor_Rates!$O$6:$O$46,V404-5)*AA404,0)</f>
        <v>0</v>
      </c>
      <c r="AP404" s="181">
        <f>IF(V404&gt;0,P404*INDEX(Scope_Labor_Rates!$Q$6:$Q$46,V404-5)*AA404,0)</f>
        <v>0</v>
      </c>
      <c r="AQ404" s="178">
        <f t="shared" si="58"/>
        <v>0</v>
      </c>
      <c r="AR404" s="178">
        <f t="shared" si="59"/>
        <v>0</v>
      </c>
      <c r="AS404" s="178">
        <f t="shared" si="60"/>
        <v>0</v>
      </c>
      <c r="AT404" s="178">
        <f t="shared" si="61"/>
        <v>0</v>
      </c>
      <c r="AU404">
        <f t="shared" si="62"/>
        <v>0</v>
      </c>
    </row>
    <row r="405" spans="1:47">
      <c r="A405" t="str">
        <f>IF(All_Tasks!A405="","",All_Tasks!A405)</f>
        <v/>
      </c>
      <c r="B405" t="str">
        <f>IF(All_Tasks!B405="","",All_Tasks!B405)</f>
        <v/>
      </c>
      <c r="C405" t="str">
        <f>IF(All_Tasks!C405="","",All_Tasks!C405)</f>
        <v/>
      </c>
      <c r="D405" t="str">
        <f>IF(All_Tasks!D405="","",All_Tasks!D405)</f>
        <v/>
      </c>
      <c r="E405" t="str">
        <f>IF(All_Tasks!V405&lt;&gt;"",All_Tasks!V405,IF(All_Tasks!E405&lt;&gt;"",All_Tasks!E405,""))</f>
        <v/>
      </c>
      <c r="F405" t="str">
        <f>IF(All_Tasks!F405="","",All_Tasks!F405)</f>
        <v/>
      </c>
      <c r="G405" t="str">
        <f>IF(All_Tasks!G405="","",All_Tasks!G405)</f>
        <v/>
      </c>
      <c r="H405" s="231" t="str">
        <f>IF(All_Tasks!H405="","",All_Tasks!H405)</f>
        <v/>
      </c>
      <c r="I405" t="str">
        <f>IF(All_Tasks!I405="","",All_Tasks!I405)</f>
        <v/>
      </c>
      <c r="J405" t="str">
        <f>IF(All_Tasks!J405="","",All_Tasks!J405)</f>
        <v/>
      </c>
      <c r="K405" t="str">
        <f>IF(All_Tasks!K405="","",All_Tasks!K405)</f>
        <v/>
      </c>
      <c r="L405" s="231" t="str">
        <f>IF(All_Tasks!L405="","",All_Tasks!L405)</f>
        <v/>
      </c>
      <c r="M405" t="str">
        <f>IF(All_Tasks!M405="","",All_Tasks!M405)</f>
        <v/>
      </c>
      <c r="N405" t="str">
        <f>IF(All_Tasks!N405="","",All_Tasks!N405)</f>
        <v/>
      </c>
      <c r="O405" t="str">
        <f>IF(All_Tasks!O405="","",All_Tasks!O405)</f>
        <v/>
      </c>
      <c r="P405" s="181">
        <f>IF(All_Tasks!P405="",0,All_Tasks!P405)</f>
        <v>0</v>
      </c>
      <c r="Q405" s="181">
        <f>IF(All_Tasks!Q405="",0,All_Tasks!Q405)</f>
        <v>0</v>
      </c>
      <c r="R405" s="181">
        <f>IF(All_Tasks!R405="",0,All_Tasks!R405)</f>
        <v>0</v>
      </c>
      <c r="S405" s="181" t="str">
        <f>IF(All_Tasks!S405="","",All_Tasks!S405)</f>
        <v/>
      </c>
      <c r="T405" t="str">
        <f>IF(All_Tasks!T405="","",All_Tasks!T405)</f>
        <v/>
      </c>
      <c r="U405" t="str">
        <f>IF(All_Tasks!U405="","",All_Tasks!U405)</f>
        <v/>
      </c>
      <c r="V405">
        <f>IF(A405="",0,IFERROR(MATCH(A405,Scope_Labor_Rates!$A$6:$A$46,0)+5,0))</f>
        <v>0</v>
      </c>
      <c r="W405" s="178">
        <f>IF(V405&gt;0,INDEX(Scope_Labor_Rates!$C$6:$C$46,V405-5),0)</f>
        <v>0</v>
      </c>
      <c r="X405" s="178">
        <f>IF(V405&gt;0,INDEX(Scope_Labor_Rates!$C$6:$C$46,V405-5),0)</f>
        <v>0</v>
      </c>
      <c r="Y405" s="180">
        <f>IF(V405&gt;0,INDEX(Scope_Labor_Rates!$S$6:$S$46,V405-5),0)</f>
        <v>0</v>
      </c>
      <c r="Z405" s="180">
        <f>IF(V405&gt;0,INDEX(Scope_Labor_Rates!$R$6:$R$46,V405-5),1)</f>
        <v>1</v>
      </c>
      <c r="AA405" s="231">
        <f t="shared" si="54"/>
        <v>0</v>
      </c>
      <c r="AB405" t="str">
        <f t="shared" si="55"/>
        <v/>
      </c>
      <c r="AC405" s="178" t="str">
        <f t="shared" si="56"/>
        <v/>
      </c>
      <c r="AD405" s="181">
        <f t="shared" si="57"/>
        <v>0</v>
      </c>
      <c r="AE405" s="178">
        <f>IF(V405&gt;0,P405*INDEX(Scope_Labor_Rates!$E$6:$E$46,V405-5),0)</f>
        <v>0</v>
      </c>
      <c r="AF405" s="181">
        <f>IF(V405&gt;0,AE405*INDEX(Scope_Labor_Rates!$D$6:$D$46,V405-5)*AA405,0)</f>
        <v>0</v>
      </c>
      <c r="AG405" s="178">
        <f>IF(V405&gt;0,P405*INDEX(Scope_Labor_Rates!$G$6:$G$46,V405-5),0)</f>
        <v>0</v>
      </c>
      <c r="AH405" s="181">
        <f>IF(V405&gt;0,AG405*INDEX(Scope_Labor_Rates!$F$6:$F$46,V405-5)*AA405,0)</f>
        <v>0</v>
      </c>
      <c r="AI405" s="178">
        <f>IF(V405&gt;0,P405*INDEX(Scope_Labor_Rates!$I$6:$I$46,V405-5),0)</f>
        <v>0</v>
      </c>
      <c r="AJ405" s="181">
        <f>IF(V405&gt;0,AI405*INDEX(Scope_Labor_Rates!$H$6:$H$46,V405-5)*AA405,0)</f>
        <v>0</v>
      </c>
      <c r="AK405" s="178">
        <f>IF(V405&gt;0,P405*INDEX(Scope_Labor_Rates!$K$6:$K$46,V405-5),0)</f>
        <v>0</v>
      </c>
      <c r="AL405" s="181">
        <f>IF(V405&gt;0,AK405*INDEX(Scope_Labor_Rates!$J$6:$J$46,V405-5)*AA405,0)</f>
        <v>0</v>
      </c>
      <c r="AM405" s="178">
        <f>IF(V405&gt;0,P405*INDEX(Scope_Labor_Rates!$M$6:$M$46,V405-5),0)</f>
        <v>0</v>
      </c>
      <c r="AN405" s="178">
        <f>IF(V405&gt;0,AM405*INDEX(Scope_Labor_Rates!$L$6:$L$46,V405-5)*AA405,0)</f>
        <v>0</v>
      </c>
      <c r="AO405" s="178">
        <f>IF(V405&gt;0,P405*INDEX(Scope_Labor_Rates!$O$6:$O$46,V405-5)*AA405,0)</f>
        <v>0</v>
      </c>
      <c r="AP405" s="181">
        <f>IF(V405&gt;0,P405*INDEX(Scope_Labor_Rates!$Q$6:$Q$46,V405-5)*AA405,0)</f>
        <v>0</v>
      </c>
      <c r="AQ405" s="178">
        <f t="shared" si="58"/>
        <v>0</v>
      </c>
      <c r="AR405" s="178">
        <f t="shared" si="59"/>
        <v>0</v>
      </c>
      <c r="AS405" s="178">
        <f t="shared" si="60"/>
        <v>0</v>
      </c>
      <c r="AT405" s="178">
        <f t="shared" si="61"/>
        <v>0</v>
      </c>
      <c r="AU405">
        <f t="shared" si="62"/>
        <v>0</v>
      </c>
    </row>
    <row r="406" spans="1:47">
      <c r="A406" t="str">
        <f>IF(All_Tasks!A406="","",All_Tasks!A406)</f>
        <v/>
      </c>
      <c r="B406" t="str">
        <f>IF(All_Tasks!B406="","",All_Tasks!B406)</f>
        <v/>
      </c>
      <c r="C406" t="str">
        <f>IF(All_Tasks!C406="","",All_Tasks!C406)</f>
        <v/>
      </c>
      <c r="D406" t="str">
        <f>IF(All_Tasks!D406="","",All_Tasks!D406)</f>
        <v/>
      </c>
      <c r="E406" t="str">
        <f>IF(All_Tasks!V406&lt;&gt;"",All_Tasks!V406,IF(All_Tasks!E406&lt;&gt;"",All_Tasks!E406,""))</f>
        <v/>
      </c>
      <c r="F406" t="str">
        <f>IF(All_Tasks!F406="","",All_Tasks!F406)</f>
        <v/>
      </c>
      <c r="G406" t="str">
        <f>IF(All_Tasks!G406="","",All_Tasks!G406)</f>
        <v/>
      </c>
      <c r="H406" s="231" t="str">
        <f>IF(All_Tasks!H406="","",All_Tasks!H406)</f>
        <v/>
      </c>
      <c r="I406" t="str">
        <f>IF(All_Tasks!I406="","",All_Tasks!I406)</f>
        <v/>
      </c>
      <c r="J406" t="str">
        <f>IF(All_Tasks!J406="","",All_Tasks!J406)</f>
        <v/>
      </c>
      <c r="K406" t="str">
        <f>IF(All_Tasks!K406="","",All_Tasks!K406)</f>
        <v/>
      </c>
      <c r="L406" s="231" t="str">
        <f>IF(All_Tasks!L406="","",All_Tasks!L406)</f>
        <v/>
      </c>
      <c r="M406" t="str">
        <f>IF(All_Tasks!M406="","",All_Tasks!M406)</f>
        <v/>
      </c>
      <c r="N406" t="str">
        <f>IF(All_Tasks!N406="","",All_Tasks!N406)</f>
        <v/>
      </c>
      <c r="O406" t="str">
        <f>IF(All_Tasks!O406="","",All_Tasks!O406)</f>
        <v/>
      </c>
      <c r="P406" s="181">
        <f>IF(All_Tasks!P406="",0,All_Tasks!P406)</f>
        <v>0</v>
      </c>
      <c r="Q406" s="181">
        <f>IF(All_Tasks!Q406="",0,All_Tasks!Q406)</f>
        <v>0</v>
      </c>
      <c r="R406" s="181">
        <f>IF(All_Tasks!R406="",0,All_Tasks!R406)</f>
        <v>0</v>
      </c>
      <c r="S406" s="181" t="str">
        <f>IF(All_Tasks!S406="","",All_Tasks!S406)</f>
        <v/>
      </c>
      <c r="T406" t="str">
        <f>IF(All_Tasks!T406="","",All_Tasks!T406)</f>
        <v/>
      </c>
      <c r="U406" t="str">
        <f>IF(All_Tasks!U406="","",All_Tasks!U406)</f>
        <v/>
      </c>
      <c r="V406">
        <f>IF(A406="",0,IFERROR(MATCH(A406,Scope_Labor_Rates!$A$6:$A$46,0)+5,0))</f>
        <v>0</v>
      </c>
      <c r="W406" s="178">
        <f>IF(V406&gt;0,INDEX(Scope_Labor_Rates!$C$6:$C$46,V406-5),0)</f>
        <v>0</v>
      </c>
      <c r="X406" s="178">
        <f>IF(V406&gt;0,INDEX(Scope_Labor_Rates!$C$6:$C$46,V406-5),0)</f>
        <v>0</v>
      </c>
      <c r="Y406" s="180">
        <f>IF(V406&gt;0,INDEX(Scope_Labor_Rates!$S$6:$S$46,V406-5),0)</f>
        <v>0</v>
      </c>
      <c r="Z406" s="180">
        <f>IF(V406&gt;0,INDEX(Scope_Labor_Rates!$R$6:$R$46,V406-5),1)</f>
        <v>1</v>
      </c>
      <c r="AA406" s="231">
        <f t="shared" si="54"/>
        <v>0</v>
      </c>
      <c r="AB406" t="str">
        <f t="shared" si="55"/>
        <v/>
      </c>
      <c r="AC406" s="178" t="str">
        <f t="shared" si="56"/>
        <v/>
      </c>
      <c r="AD406" s="181">
        <f t="shared" si="57"/>
        <v>0</v>
      </c>
      <c r="AE406" s="178">
        <f>IF(V406&gt;0,P406*INDEX(Scope_Labor_Rates!$E$6:$E$46,V406-5),0)</f>
        <v>0</v>
      </c>
      <c r="AF406" s="181">
        <f>IF(V406&gt;0,AE406*INDEX(Scope_Labor_Rates!$D$6:$D$46,V406-5)*AA406,0)</f>
        <v>0</v>
      </c>
      <c r="AG406" s="178">
        <f>IF(V406&gt;0,P406*INDEX(Scope_Labor_Rates!$G$6:$G$46,V406-5),0)</f>
        <v>0</v>
      </c>
      <c r="AH406" s="181">
        <f>IF(V406&gt;0,AG406*INDEX(Scope_Labor_Rates!$F$6:$F$46,V406-5)*AA406,0)</f>
        <v>0</v>
      </c>
      <c r="AI406" s="178">
        <f>IF(V406&gt;0,P406*INDEX(Scope_Labor_Rates!$I$6:$I$46,V406-5),0)</f>
        <v>0</v>
      </c>
      <c r="AJ406" s="181">
        <f>IF(V406&gt;0,AI406*INDEX(Scope_Labor_Rates!$H$6:$H$46,V406-5)*AA406,0)</f>
        <v>0</v>
      </c>
      <c r="AK406" s="178">
        <f>IF(V406&gt;0,P406*INDEX(Scope_Labor_Rates!$K$6:$K$46,V406-5),0)</f>
        <v>0</v>
      </c>
      <c r="AL406" s="181">
        <f>IF(V406&gt;0,AK406*INDEX(Scope_Labor_Rates!$J$6:$J$46,V406-5)*AA406,0)</f>
        <v>0</v>
      </c>
      <c r="AM406" s="178">
        <f>IF(V406&gt;0,P406*INDEX(Scope_Labor_Rates!$M$6:$M$46,V406-5),0)</f>
        <v>0</v>
      </c>
      <c r="AN406" s="178">
        <f>IF(V406&gt;0,AM406*INDEX(Scope_Labor_Rates!$L$6:$L$46,V406-5)*AA406,0)</f>
        <v>0</v>
      </c>
      <c r="AO406" s="178">
        <f>IF(V406&gt;0,P406*INDEX(Scope_Labor_Rates!$O$6:$O$46,V406-5)*AA406,0)</f>
        <v>0</v>
      </c>
      <c r="AP406" s="181">
        <f>IF(V406&gt;0,P406*INDEX(Scope_Labor_Rates!$Q$6:$Q$46,V406-5)*AA406,0)</f>
        <v>0</v>
      </c>
      <c r="AQ406" s="178">
        <f t="shared" si="58"/>
        <v>0</v>
      </c>
      <c r="AR406" s="178">
        <f t="shared" si="59"/>
        <v>0</v>
      </c>
      <c r="AS406" s="178">
        <f t="shared" si="60"/>
        <v>0</v>
      </c>
      <c r="AT406" s="178">
        <f t="shared" si="61"/>
        <v>0</v>
      </c>
      <c r="AU406">
        <f t="shared" si="62"/>
        <v>0</v>
      </c>
    </row>
    <row r="407" spans="1:47">
      <c r="A407" t="str">
        <f>IF(All_Tasks!A407="","",All_Tasks!A407)</f>
        <v/>
      </c>
      <c r="B407" t="str">
        <f>IF(All_Tasks!B407="","",All_Tasks!B407)</f>
        <v/>
      </c>
      <c r="C407" t="str">
        <f>IF(All_Tasks!C407="","",All_Tasks!C407)</f>
        <v/>
      </c>
      <c r="D407" t="str">
        <f>IF(All_Tasks!D407="","",All_Tasks!D407)</f>
        <v/>
      </c>
      <c r="E407" t="str">
        <f>IF(All_Tasks!V407&lt;&gt;"",All_Tasks!V407,IF(All_Tasks!E407&lt;&gt;"",All_Tasks!E407,""))</f>
        <v/>
      </c>
      <c r="F407" t="str">
        <f>IF(All_Tasks!F407="","",All_Tasks!F407)</f>
        <v/>
      </c>
      <c r="G407" t="str">
        <f>IF(All_Tasks!G407="","",All_Tasks!G407)</f>
        <v/>
      </c>
      <c r="H407" s="231" t="str">
        <f>IF(All_Tasks!H407="","",All_Tasks!H407)</f>
        <v/>
      </c>
      <c r="I407" t="str">
        <f>IF(All_Tasks!I407="","",All_Tasks!I407)</f>
        <v/>
      </c>
      <c r="J407" t="str">
        <f>IF(All_Tasks!J407="","",All_Tasks!J407)</f>
        <v/>
      </c>
      <c r="K407" t="str">
        <f>IF(All_Tasks!K407="","",All_Tasks!K407)</f>
        <v/>
      </c>
      <c r="L407" s="231" t="str">
        <f>IF(All_Tasks!L407="","",All_Tasks!L407)</f>
        <v/>
      </c>
      <c r="M407" t="str">
        <f>IF(All_Tasks!M407="","",All_Tasks!M407)</f>
        <v/>
      </c>
      <c r="N407" t="str">
        <f>IF(All_Tasks!N407="","",All_Tasks!N407)</f>
        <v/>
      </c>
      <c r="O407" t="str">
        <f>IF(All_Tasks!O407="","",All_Tasks!O407)</f>
        <v/>
      </c>
      <c r="P407" s="181">
        <f>IF(All_Tasks!P407="",0,All_Tasks!P407)</f>
        <v>0</v>
      </c>
      <c r="Q407" s="181">
        <f>IF(All_Tasks!Q407="",0,All_Tasks!Q407)</f>
        <v>0</v>
      </c>
      <c r="R407" s="181">
        <f>IF(All_Tasks!R407="",0,All_Tasks!R407)</f>
        <v>0</v>
      </c>
      <c r="S407" s="181" t="str">
        <f>IF(All_Tasks!S407="","",All_Tasks!S407)</f>
        <v/>
      </c>
      <c r="T407" t="str">
        <f>IF(All_Tasks!T407="","",All_Tasks!T407)</f>
        <v/>
      </c>
      <c r="U407" t="str">
        <f>IF(All_Tasks!U407="","",All_Tasks!U407)</f>
        <v/>
      </c>
      <c r="V407">
        <f>IF(A407="",0,IFERROR(MATCH(A407,Scope_Labor_Rates!$A$6:$A$46,0)+5,0))</f>
        <v>0</v>
      </c>
      <c r="W407" s="178">
        <f>IF(V407&gt;0,INDEX(Scope_Labor_Rates!$C$6:$C$46,V407-5),0)</f>
        <v>0</v>
      </c>
      <c r="X407" s="178">
        <f>IF(V407&gt;0,INDEX(Scope_Labor_Rates!$C$6:$C$46,V407-5),0)</f>
        <v>0</v>
      </c>
      <c r="Y407" s="180">
        <f>IF(V407&gt;0,INDEX(Scope_Labor_Rates!$S$6:$S$46,V407-5),0)</f>
        <v>0</v>
      </c>
      <c r="Z407" s="180">
        <f>IF(V407&gt;0,INDEX(Scope_Labor_Rates!$R$6:$R$46,V407-5),1)</f>
        <v>1</v>
      </c>
      <c r="AA407" s="231">
        <f t="shared" si="54"/>
        <v>0</v>
      </c>
      <c r="AB407" t="str">
        <f t="shared" si="55"/>
        <v/>
      </c>
      <c r="AC407" s="178" t="str">
        <f t="shared" si="56"/>
        <v/>
      </c>
      <c r="AD407" s="181">
        <f t="shared" si="57"/>
        <v>0</v>
      </c>
      <c r="AE407" s="178">
        <f>IF(V407&gt;0,P407*INDEX(Scope_Labor_Rates!$E$6:$E$46,V407-5),0)</f>
        <v>0</v>
      </c>
      <c r="AF407" s="181">
        <f>IF(V407&gt;0,AE407*INDEX(Scope_Labor_Rates!$D$6:$D$46,V407-5)*AA407,0)</f>
        <v>0</v>
      </c>
      <c r="AG407" s="178">
        <f>IF(V407&gt;0,P407*INDEX(Scope_Labor_Rates!$G$6:$G$46,V407-5),0)</f>
        <v>0</v>
      </c>
      <c r="AH407" s="181">
        <f>IF(V407&gt;0,AG407*INDEX(Scope_Labor_Rates!$F$6:$F$46,V407-5)*AA407,0)</f>
        <v>0</v>
      </c>
      <c r="AI407" s="178">
        <f>IF(V407&gt;0,P407*INDEX(Scope_Labor_Rates!$I$6:$I$46,V407-5),0)</f>
        <v>0</v>
      </c>
      <c r="AJ407" s="181">
        <f>IF(V407&gt;0,AI407*INDEX(Scope_Labor_Rates!$H$6:$H$46,V407-5)*AA407,0)</f>
        <v>0</v>
      </c>
      <c r="AK407" s="178">
        <f>IF(V407&gt;0,P407*INDEX(Scope_Labor_Rates!$K$6:$K$46,V407-5),0)</f>
        <v>0</v>
      </c>
      <c r="AL407" s="181">
        <f>IF(V407&gt;0,AK407*INDEX(Scope_Labor_Rates!$J$6:$J$46,V407-5)*AA407,0)</f>
        <v>0</v>
      </c>
      <c r="AM407" s="178">
        <f>IF(V407&gt;0,P407*INDEX(Scope_Labor_Rates!$M$6:$M$46,V407-5),0)</f>
        <v>0</v>
      </c>
      <c r="AN407" s="178">
        <f>IF(V407&gt;0,AM407*INDEX(Scope_Labor_Rates!$L$6:$L$46,V407-5)*AA407,0)</f>
        <v>0</v>
      </c>
      <c r="AO407" s="178">
        <f>IF(V407&gt;0,P407*INDEX(Scope_Labor_Rates!$O$6:$O$46,V407-5)*AA407,0)</f>
        <v>0</v>
      </c>
      <c r="AP407" s="181">
        <f>IF(V407&gt;0,P407*INDEX(Scope_Labor_Rates!$Q$6:$Q$46,V407-5)*AA407,0)</f>
        <v>0</v>
      </c>
      <c r="AQ407" s="178">
        <f t="shared" si="58"/>
        <v>0</v>
      </c>
      <c r="AR407" s="178">
        <f t="shared" si="59"/>
        <v>0</v>
      </c>
      <c r="AS407" s="178">
        <f t="shared" si="60"/>
        <v>0</v>
      </c>
      <c r="AT407" s="178">
        <f t="shared" si="61"/>
        <v>0</v>
      </c>
      <c r="AU407">
        <f t="shared" si="62"/>
        <v>0</v>
      </c>
    </row>
    <row r="408" spans="1:47">
      <c r="A408" t="str">
        <f>IF(All_Tasks!A408="","",All_Tasks!A408)</f>
        <v/>
      </c>
      <c r="B408" t="str">
        <f>IF(All_Tasks!B408="","",All_Tasks!B408)</f>
        <v/>
      </c>
      <c r="C408" t="str">
        <f>IF(All_Tasks!C408="","",All_Tasks!C408)</f>
        <v/>
      </c>
      <c r="D408" t="str">
        <f>IF(All_Tasks!D408="","",All_Tasks!D408)</f>
        <v/>
      </c>
      <c r="E408" t="str">
        <f>IF(All_Tasks!V408&lt;&gt;"",All_Tasks!V408,IF(All_Tasks!E408&lt;&gt;"",All_Tasks!E408,""))</f>
        <v/>
      </c>
      <c r="F408" t="str">
        <f>IF(All_Tasks!F408="","",All_Tasks!F408)</f>
        <v/>
      </c>
      <c r="G408" t="str">
        <f>IF(All_Tasks!G408="","",All_Tasks!G408)</f>
        <v/>
      </c>
      <c r="H408" s="231" t="str">
        <f>IF(All_Tasks!H408="","",All_Tasks!H408)</f>
        <v/>
      </c>
      <c r="I408" t="str">
        <f>IF(All_Tasks!I408="","",All_Tasks!I408)</f>
        <v/>
      </c>
      <c r="J408" t="str">
        <f>IF(All_Tasks!J408="","",All_Tasks!J408)</f>
        <v/>
      </c>
      <c r="K408" t="str">
        <f>IF(All_Tasks!K408="","",All_Tasks!K408)</f>
        <v/>
      </c>
      <c r="L408" s="231" t="str">
        <f>IF(All_Tasks!L408="","",All_Tasks!L408)</f>
        <v/>
      </c>
      <c r="M408" t="str">
        <f>IF(All_Tasks!M408="","",All_Tasks!M408)</f>
        <v/>
      </c>
      <c r="N408" t="str">
        <f>IF(All_Tasks!N408="","",All_Tasks!N408)</f>
        <v/>
      </c>
      <c r="O408" t="str">
        <f>IF(All_Tasks!O408="","",All_Tasks!O408)</f>
        <v/>
      </c>
      <c r="P408" s="181">
        <f>IF(All_Tasks!P408="",0,All_Tasks!P408)</f>
        <v>0</v>
      </c>
      <c r="Q408" s="181">
        <f>IF(All_Tasks!Q408="",0,All_Tasks!Q408)</f>
        <v>0</v>
      </c>
      <c r="R408" s="181">
        <f>IF(All_Tasks!R408="",0,All_Tasks!R408)</f>
        <v>0</v>
      </c>
      <c r="S408" s="181" t="str">
        <f>IF(All_Tasks!S408="","",All_Tasks!S408)</f>
        <v/>
      </c>
      <c r="T408" t="str">
        <f>IF(All_Tasks!T408="","",All_Tasks!T408)</f>
        <v/>
      </c>
      <c r="U408" t="str">
        <f>IF(All_Tasks!U408="","",All_Tasks!U408)</f>
        <v/>
      </c>
      <c r="V408">
        <f>IF(A408="",0,IFERROR(MATCH(A408,Scope_Labor_Rates!$A$6:$A$46,0)+5,0))</f>
        <v>0</v>
      </c>
      <c r="W408" s="178">
        <f>IF(V408&gt;0,INDEX(Scope_Labor_Rates!$C$6:$C$46,V408-5),0)</f>
        <v>0</v>
      </c>
      <c r="X408" s="178">
        <f>IF(V408&gt;0,INDEX(Scope_Labor_Rates!$C$6:$C$46,V408-5),0)</f>
        <v>0</v>
      </c>
      <c r="Y408" s="180">
        <f>IF(V408&gt;0,INDEX(Scope_Labor_Rates!$S$6:$S$46,V408-5),0)</f>
        <v>0</v>
      </c>
      <c r="Z408" s="180">
        <f>IF(V408&gt;0,INDEX(Scope_Labor_Rates!$R$6:$R$46,V408-5),1)</f>
        <v>1</v>
      </c>
      <c r="AA408" s="231">
        <f t="shared" si="54"/>
        <v>0</v>
      </c>
      <c r="AB408" t="str">
        <f t="shared" si="55"/>
        <v/>
      </c>
      <c r="AC408" s="178" t="str">
        <f t="shared" si="56"/>
        <v/>
      </c>
      <c r="AD408" s="181">
        <f t="shared" si="57"/>
        <v>0</v>
      </c>
      <c r="AE408" s="178">
        <f>IF(V408&gt;0,P408*INDEX(Scope_Labor_Rates!$E$6:$E$46,V408-5),0)</f>
        <v>0</v>
      </c>
      <c r="AF408" s="181">
        <f>IF(V408&gt;0,AE408*INDEX(Scope_Labor_Rates!$D$6:$D$46,V408-5)*AA408,0)</f>
        <v>0</v>
      </c>
      <c r="AG408" s="178">
        <f>IF(V408&gt;0,P408*INDEX(Scope_Labor_Rates!$G$6:$G$46,V408-5),0)</f>
        <v>0</v>
      </c>
      <c r="AH408" s="181">
        <f>IF(V408&gt;0,AG408*INDEX(Scope_Labor_Rates!$F$6:$F$46,V408-5)*AA408,0)</f>
        <v>0</v>
      </c>
      <c r="AI408" s="178">
        <f>IF(V408&gt;0,P408*INDEX(Scope_Labor_Rates!$I$6:$I$46,V408-5),0)</f>
        <v>0</v>
      </c>
      <c r="AJ408" s="181">
        <f>IF(V408&gt;0,AI408*INDEX(Scope_Labor_Rates!$H$6:$H$46,V408-5)*AA408,0)</f>
        <v>0</v>
      </c>
      <c r="AK408" s="178">
        <f>IF(V408&gt;0,P408*INDEX(Scope_Labor_Rates!$K$6:$K$46,V408-5),0)</f>
        <v>0</v>
      </c>
      <c r="AL408" s="181">
        <f>IF(V408&gt;0,AK408*INDEX(Scope_Labor_Rates!$J$6:$J$46,V408-5)*AA408,0)</f>
        <v>0</v>
      </c>
      <c r="AM408" s="178">
        <f>IF(V408&gt;0,P408*INDEX(Scope_Labor_Rates!$M$6:$M$46,V408-5),0)</f>
        <v>0</v>
      </c>
      <c r="AN408" s="178">
        <f>IF(V408&gt;0,AM408*INDEX(Scope_Labor_Rates!$L$6:$L$46,V408-5)*AA408,0)</f>
        <v>0</v>
      </c>
      <c r="AO408" s="178">
        <f>IF(V408&gt;0,P408*INDEX(Scope_Labor_Rates!$O$6:$O$46,V408-5)*AA408,0)</f>
        <v>0</v>
      </c>
      <c r="AP408" s="181">
        <f>IF(V408&gt;0,P408*INDEX(Scope_Labor_Rates!$Q$6:$Q$46,V408-5)*AA408,0)</f>
        <v>0</v>
      </c>
      <c r="AQ408" s="178">
        <f t="shared" si="58"/>
        <v>0</v>
      </c>
      <c r="AR408" s="178">
        <f t="shared" si="59"/>
        <v>0</v>
      </c>
      <c r="AS408" s="178">
        <f t="shared" si="60"/>
        <v>0</v>
      </c>
      <c r="AT408" s="178">
        <f t="shared" si="61"/>
        <v>0</v>
      </c>
      <c r="AU408">
        <f t="shared" si="62"/>
        <v>0</v>
      </c>
    </row>
    <row r="409" spans="1:47">
      <c r="A409" t="str">
        <f>IF(All_Tasks!A409="","",All_Tasks!A409)</f>
        <v/>
      </c>
      <c r="B409" t="str">
        <f>IF(All_Tasks!B409="","",All_Tasks!B409)</f>
        <v/>
      </c>
      <c r="C409" t="str">
        <f>IF(All_Tasks!C409="","",All_Tasks!C409)</f>
        <v/>
      </c>
      <c r="D409" t="str">
        <f>IF(All_Tasks!D409="","",All_Tasks!D409)</f>
        <v/>
      </c>
      <c r="E409" t="str">
        <f>IF(All_Tasks!V409&lt;&gt;"",All_Tasks!V409,IF(All_Tasks!E409&lt;&gt;"",All_Tasks!E409,""))</f>
        <v/>
      </c>
      <c r="F409" t="str">
        <f>IF(All_Tasks!F409="","",All_Tasks!F409)</f>
        <v/>
      </c>
      <c r="G409" t="str">
        <f>IF(All_Tasks!G409="","",All_Tasks!G409)</f>
        <v/>
      </c>
      <c r="H409" s="231" t="str">
        <f>IF(All_Tasks!H409="","",All_Tasks!H409)</f>
        <v/>
      </c>
      <c r="I409" t="str">
        <f>IF(All_Tasks!I409="","",All_Tasks!I409)</f>
        <v/>
      </c>
      <c r="J409" t="str">
        <f>IF(All_Tasks!J409="","",All_Tasks!J409)</f>
        <v/>
      </c>
      <c r="K409" t="str">
        <f>IF(All_Tasks!K409="","",All_Tasks!K409)</f>
        <v/>
      </c>
      <c r="L409" s="231" t="str">
        <f>IF(All_Tasks!L409="","",All_Tasks!L409)</f>
        <v/>
      </c>
      <c r="M409" t="str">
        <f>IF(All_Tasks!M409="","",All_Tasks!M409)</f>
        <v/>
      </c>
      <c r="N409" t="str">
        <f>IF(All_Tasks!N409="","",All_Tasks!N409)</f>
        <v/>
      </c>
      <c r="O409" t="str">
        <f>IF(All_Tasks!O409="","",All_Tasks!O409)</f>
        <v/>
      </c>
      <c r="P409" s="181">
        <f>IF(All_Tasks!P409="",0,All_Tasks!P409)</f>
        <v>0</v>
      </c>
      <c r="Q409" s="181">
        <f>IF(All_Tasks!Q409="",0,All_Tasks!Q409)</f>
        <v>0</v>
      </c>
      <c r="R409" s="181">
        <f>IF(All_Tasks!R409="",0,All_Tasks!R409)</f>
        <v>0</v>
      </c>
      <c r="S409" s="181" t="str">
        <f>IF(All_Tasks!S409="","",All_Tasks!S409)</f>
        <v/>
      </c>
      <c r="T409" t="str">
        <f>IF(All_Tasks!T409="","",All_Tasks!T409)</f>
        <v/>
      </c>
      <c r="U409" t="str">
        <f>IF(All_Tasks!U409="","",All_Tasks!U409)</f>
        <v/>
      </c>
      <c r="V409">
        <f>IF(A409="",0,IFERROR(MATCH(A409,Scope_Labor_Rates!$A$6:$A$46,0)+5,0))</f>
        <v>0</v>
      </c>
      <c r="W409" s="178">
        <f>IF(V409&gt;0,INDEX(Scope_Labor_Rates!$C$6:$C$46,V409-5),0)</f>
        <v>0</v>
      </c>
      <c r="X409" s="178">
        <f>IF(V409&gt;0,INDEX(Scope_Labor_Rates!$C$6:$C$46,V409-5),0)</f>
        <v>0</v>
      </c>
      <c r="Y409" s="180">
        <f>IF(V409&gt;0,INDEX(Scope_Labor_Rates!$S$6:$S$46,V409-5),0)</f>
        <v>0</v>
      </c>
      <c r="Z409" s="180">
        <f>IF(V409&gt;0,INDEX(Scope_Labor_Rates!$R$6:$R$46,V409-5),1)</f>
        <v>1</v>
      </c>
      <c r="AA409" s="231">
        <f t="shared" si="54"/>
        <v>0</v>
      </c>
      <c r="AB409" t="str">
        <f t="shared" si="55"/>
        <v/>
      </c>
      <c r="AC409" s="178" t="str">
        <f t="shared" si="56"/>
        <v/>
      </c>
      <c r="AD409" s="181">
        <f t="shared" si="57"/>
        <v>0</v>
      </c>
      <c r="AE409" s="178">
        <f>IF(V409&gt;0,P409*INDEX(Scope_Labor_Rates!$E$6:$E$46,V409-5),0)</f>
        <v>0</v>
      </c>
      <c r="AF409" s="181">
        <f>IF(V409&gt;0,AE409*INDEX(Scope_Labor_Rates!$D$6:$D$46,V409-5)*AA409,0)</f>
        <v>0</v>
      </c>
      <c r="AG409" s="178">
        <f>IF(V409&gt;0,P409*INDEX(Scope_Labor_Rates!$G$6:$G$46,V409-5),0)</f>
        <v>0</v>
      </c>
      <c r="AH409" s="181">
        <f>IF(V409&gt;0,AG409*INDEX(Scope_Labor_Rates!$F$6:$F$46,V409-5)*AA409,0)</f>
        <v>0</v>
      </c>
      <c r="AI409" s="178">
        <f>IF(V409&gt;0,P409*INDEX(Scope_Labor_Rates!$I$6:$I$46,V409-5),0)</f>
        <v>0</v>
      </c>
      <c r="AJ409" s="181">
        <f>IF(V409&gt;0,AI409*INDEX(Scope_Labor_Rates!$H$6:$H$46,V409-5)*AA409,0)</f>
        <v>0</v>
      </c>
      <c r="AK409" s="178">
        <f>IF(V409&gt;0,P409*INDEX(Scope_Labor_Rates!$K$6:$K$46,V409-5),0)</f>
        <v>0</v>
      </c>
      <c r="AL409" s="181">
        <f>IF(V409&gt;0,AK409*INDEX(Scope_Labor_Rates!$J$6:$J$46,V409-5)*AA409,0)</f>
        <v>0</v>
      </c>
      <c r="AM409" s="178">
        <f>IF(V409&gt;0,P409*INDEX(Scope_Labor_Rates!$M$6:$M$46,V409-5),0)</f>
        <v>0</v>
      </c>
      <c r="AN409" s="178">
        <f>IF(V409&gt;0,AM409*INDEX(Scope_Labor_Rates!$L$6:$L$46,V409-5)*AA409,0)</f>
        <v>0</v>
      </c>
      <c r="AO409" s="178">
        <f>IF(V409&gt;0,P409*INDEX(Scope_Labor_Rates!$O$6:$O$46,V409-5)*AA409,0)</f>
        <v>0</v>
      </c>
      <c r="AP409" s="181">
        <f>IF(V409&gt;0,P409*INDEX(Scope_Labor_Rates!$Q$6:$Q$46,V409-5)*AA409,0)</f>
        <v>0</v>
      </c>
      <c r="AQ409" s="178">
        <f t="shared" si="58"/>
        <v>0</v>
      </c>
      <c r="AR409" s="178">
        <f t="shared" si="59"/>
        <v>0</v>
      </c>
      <c r="AS409" s="178">
        <f t="shared" si="60"/>
        <v>0</v>
      </c>
      <c r="AT409" s="178">
        <f t="shared" si="61"/>
        <v>0</v>
      </c>
      <c r="AU409">
        <f t="shared" si="62"/>
        <v>0</v>
      </c>
    </row>
    <row r="410" spans="1:47">
      <c r="A410" t="str">
        <f>IF(All_Tasks!A410="","",All_Tasks!A410)</f>
        <v/>
      </c>
      <c r="B410" t="str">
        <f>IF(All_Tasks!B410="","",All_Tasks!B410)</f>
        <v/>
      </c>
      <c r="C410" t="str">
        <f>IF(All_Tasks!C410="","",All_Tasks!C410)</f>
        <v/>
      </c>
      <c r="D410" t="str">
        <f>IF(All_Tasks!D410="","",All_Tasks!D410)</f>
        <v/>
      </c>
      <c r="E410" t="str">
        <f>IF(All_Tasks!V410&lt;&gt;"",All_Tasks!V410,IF(All_Tasks!E410&lt;&gt;"",All_Tasks!E410,""))</f>
        <v/>
      </c>
      <c r="F410" t="str">
        <f>IF(All_Tasks!F410="","",All_Tasks!F410)</f>
        <v/>
      </c>
      <c r="G410" t="str">
        <f>IF(All_Tasks!G410="","",All_Tasks!G410)</f>
        <v/>
      </c>
      <c r="H410" s="231" t="str">
        <f>IF(All_Tasks!H410="","",All_Tasks!H410)</f>
        <v/>
      </c>
      <c r="I410" t="str">
        <f>IF(All_Tasks!I410="","",All_Tasks!I410)</f>
        <v/>
      </c>
      <c r="J410" t="str">
        <f>IF(All_Tasks!J410="","",All_Tasks!J410)</f>
        <v/>
      </c>
      <c r="K410" t="str">
        <f>IF(All_Tasks!K410="","",All_Tasks!K410)</f>
        <v/>
      </c>
      <c r="L410" s="231" t="str">
        <f>IF(All_Tasks!L410="","",All_Tasks!L410)</f>
        <v/>
      </c>
      <c r="M410" t="str">
        <f>IF(All_Tasks!M410="","",All_Tasks!M410)</f>
        <v/>
      </c>
      <c r="N410" t="str">
        <f>IF(All_Tasks!N410="","",All_Tasks!N410)</f>
        <v/>
      </c>
      <c r="O410" t="str">
        <f>IF(All_Tasks!O410="","",All_Tasks!O410)</f>
        <v/>
      </c>
      <c r="P410" s="181">
        <f>IF(All_Tasks!P410="",0,All_Tasks!P410)</f>
        <v>0</v>
      </c>
      <c r="Q410" s="181">
        <f>IF(All_Tasks!Q410="",0,All_Tasks!Q410)</f>
        <v>0</v>
      </c>
      <c r="R410" s="181">
        <f>IF(All_Tasks!R410="",0,All_Tasks!R410)</f>
        <v>0</v>
      </c>
      <c r="S410" s="181" t="str">
        <f>IF(All_Tasks!S410="","",All_Tasks!S410)</f>
        <v/>
      </c>
      <c r="T410" t="str">
        <f>IF(All_Tasks!T410="","",All_Tasks!T410)</f>
        <v/>
      </c>
      <c r="U410" t="str">
        <f>IF(All_Tasks!U410="","",All_Tasks!U410)</f>
        <v/>
      </c>
      <c r="V410">
        <f>IF(A410="",0,IFERROR(MATCH(A410,Scope_Labor_Rates!$A$6:$A$46,0)+5,0))</f>
        <v>0</v>
      </c>
      <c r="W410" s="178">
        <f>IF(V410&gt;0,INDEX(Scope_Labor_Rates!$C$6:$C$46,V410-5),0)</f>
        <v>0</v>
      </c>
      <c r="X410" s="178">
        <f>IF(V410&gt;0,INDEX(Scope_Labor_Rates!$C$6:$C$46,V410-5),0)</f>
        <v>0</v>
      </c>
      <c r="Y410" s="180">
        <f>IF(V410&gt;0,INDEX(Scope_Labor_Rates!$S$6:$S$46,V410-5),0)</f>
        <v>0</v>
      </c>
      <c r="Z410" s="180">
        <f>IF(V410&gt;0,INDEX(Scope_Labor_Rates!$R$6:$R$46,V410-5),1)</f>
        <v>1</v>
      </c>
      <c r="AA410" s="231">
        <f t="shared" si="54"/>
        <v>0</v>
      </c>
      <c r="AB410" t="str">
        <f t="shared" si="55"/>
        <v/>
      </c>
      <c r="AC410" s="178" t="str">
        <f t="shared" si="56"/>
        <v/>
      </c>
      <c r="AD410" s="181">
        <f t="shared" si="57"/>
        <v>0</v>
      </c>
      <c r="AE410" s="178">
        <f>IF(V410&gt;0,P410*INDEX(Scope_Labor_Rates!$E$6:$E$46,V410-5),0)</f>
        <v>0</v>
      </c>
      <c r="AF410" s="181">
        <f>IF(V410&gt;0,AE410*INDEX(Scope_Labor_Rates!$D$6:$D$46,V410-5)*AA410,0)</f>
        <v>0</v>
      </c>
      <c r="AG410" s="178">
        <f>IF(V410&gt;0,P410*INDEX(Scope_Labor_Rates!$G$6:$G$46,V410-5),0)</f>
        <v>0</v>
      </c>
      <c r="AH410" s="181">
        <f>IF(V410&gt;0,AG410*INDEX(Scope_Labor_Rates!$F$6:$F$46,V410-5)*AA410,0)</f>
        <v>0</v>
      </c>
      <c r="AI410" s="178">
        <f>IF(V410&gt;0,P410*INDEX(Scope_Labor_Rates!$I$6:$I$46,V410-5),0)</f>
        <v>0</v>
      </c>
      <c r="AJ410" s="181">
        <f>IF(V410&gt;0,AI410*INDEX(Scope_Labor_Rates!$H$6:$H$46,V410-5)*AA410,0)</f>
        <v>0</v>
      </c>
      <c r="AK410" s="178">
        <f>IF(V410&gt;0,P410*INDEX(Scope_Labor_Rates!$K$6:$K$46,V410-5),0)</f>
        <v>0</v>
      </c>
      <c r="AL410" s="181">
        <f>IF(V410&gt;0,AK410*INDEX(Scope_Labor_Rates!$J$6:$J$46,V410-5)*AA410,0)</f>
        <v>0</v>
      </c>
      <c r="AM410" s="178">
        <f>IF(V410&gt;0,P410*INDEX(Scope_Labor_Rates!$M$6:$M$46,V410-5),0)</f>
        <v>0</v>
      </c>
      <c r="AN410" s="178">
        <f>IF(V410&gt;0,AM410*INDEX(Scope_Labor_Rates!$L$6:$L$46,V410-5)*AA410,0)</f>
        <v>0</v>
      </c>
      <c r="AO410" s="178">
        <f>IF(V410&gt;0,P410*INDEX(Scope_Labor_Rates!$O$6:$O$46,V410-5)*AA410,0)</f>
        <v>0</v>
      </c>
      <c r="AP410" s="181">
        <f>IF(V410&gt;0,P410*INDEX(Scope_Labor_Rates!$Q$6:$Q$46,V410-5)*AA410,0)</f>
        <v>0</v>
      </c>
      <c r="AQ410" s="178">
        <f t="shared" si="58"/>
        <v>0</v>
      </c>
      <c r="AR410" s="178">
        <f t="shared" si="59"/>
        <v>0</v>
      </c>
      <c r="AS410" s="178">
        <f t="shared" si="60"/>
        <v>0</v>
      </c>
      <c r="AT410" s="178">
        <f t="shared" si="61"/>
        <v>0</v>
      </c>
      <c r="AU410">
        <f t="shared" si="62"/>
        <v>0</v>
      </c>
    </row>
    <row r="411" spans="1:47">
      <c r="A411" t="str">
        <f>IF(All_Tasks!A411="","",All_Tasks!A411)</f>
        <v/>
      </c>
      <c r="B411" t="str">
        <f>IF(All_Tasks!B411="","",All_Tasks!B411)</f>
        <v/>
      </c>
      <c r="C411" t="str">
        <f>IF(All_Tasks!C411="","",All_Tasks!C411)</f>
        <v/>
      </c>
      <c r="D411" t="str">
        <f>IF(All_Tasks!D411="","",All_Tasks!D411)</f>
        <v/>
      </c>
      <c r="E411" t="str">
        <f>IF(All_Tasks!V411&lt;&gt;"",All_Tasks!V411,IF(All_Tasks!E411&lt;&gt;"",All_Tasks!E411,""))</f>
        <v/>
      </c>
      <c r="F411" t="str">
        <f>IF(All_Tasks!F411="","",All_Tasks!F411)</f>
        <v/>
      </c>
      <c r="G411" t="str">
        <f>IF(All_Tasks!G411="","",All_Tasks!G411)</f>
        <v/>
      </c>
      <c r="H411" s="231" t="str">
        <f>IF(All_Tasks!H411="","",All_Tasks!H411)</f>
        <v/>
      </c>
      <c r="I411" t="str">
        <f>IF(All_Tasks!I411="","",All_Tasks!I411)</f>
        <v/>
      </c>
      <c r="J411" t="str">
        <f>IF(All_Tasks!J411="","",All_Tasks!J411)</f>
        <v/>
      </c>
      <c r="K411" t="str">
        <f>IF(All_Tasks!K411="","",All_Tasks!K411)</f>
        <v/>
      </c>
      <c r="L411" s="231" t="str">
        <f>IF(All_Tasks!L411="","",All_Tasks!L411)</f>
        <v/>
      </c>
      <c r="M411" t="str">
        <f>IF(All_Tasks!M411="","",All_Tasks!M411)</f>
        <v/>
      </c>
      <c r="N411" t="str">
        <f>IF(All_Tasks!N411="","",All_Tasks!N411)</f>
        <v/>
      </c>
      <c r="O411" t="str">
        <f>IF(All_Tasks!O411="","",All_Tasks!O411)</f>
        <v/>
      </c>
      <c r="P411" s="181">
        <f>IF(All_Tasks!P411="",0,All_Tasks!P411)</f>
        <v>0</v>
      </c>
      <c r="Q411" s="181">
        <f>IF(All_Tasks!Q411="",0,All_Tasks!Q411)</f>
        <v>0</v>
      </c>
      <c r="R411" s="181">
        <f>IF(All_Tasks!R411="",0,All_Tasks!R411)</f>
        <v>0</v>
      </c>
      <c r="S411" s="181" t="str">
        <f>IF(All_Tasks!S411="","",All_Tasks!S411)</f>
        <v/>
      </c>
      <c r="T411" t="str">
        <f>IF(All_Tasks!T411="","",All_Tasks!T411)</f>
        <v/>
      </c>
      <c r="U411" t="str">
        <f>IF(All_Tasks!U411="","",All_Tasks!U411)</f>
        <v/>
      </c>
      <c r="V411">
        <f>IF(A411="",0,IFERROR(MATCH(A411,Scope_Labor_Rates!$A$6:$A$46,0)+5,0))</f>
        <v>0</v>
      </c>
      <c r="W411" s="178">
        <f>IF(V411&gt;0,INDEX(Scope_Labor_Rates!$C$6:$C$46,V411-5),0)</f>
        <v>0</v>
      </c>
      <c r="X411" s="178">
        <f>IF(V411&gt;0,INDEX(Scope_Labor_Rates!$C$6:$C$46,V411-5),0)</f>
        <v>0</v>
      </c>
      <c r="Y411" s="180">
        <f>IF(V411&gt;0,INDEX(Scope_Labor_Rates!$S$6:$S$46,V411-5),0)</f>
        <v>0</v>
      </c>
      <c r="Z411" s="180">
        <f>IF(V411&gt;0,INDEX(Scope_Labor_Rates!$R$6:$R$46,V411-5),1)</f>
        <v>1</v>
      </c>
      <c r="AA411" s="231">
        <f t="shared" si="54"/>
        <v>0</v>
      </c>
      <c r="AB411" t="str">
        <f t="shared" si="55"/>
        <v/>
      </c>
      <c r="AC411" s="178" t="str">
        <f t="shared" si="56"/>
        <v/>
      </c>
      <c r="AD411" s="181">
        <f t="shared" si="57"/>
        <v>0</v>
      </c>
      <c r="AE411" s="178">
        <f>IF(V411&gt;0,P411*INDEX(Scope_Labor_Rates!$E$6:$E$46,V411-5),0)</f>
        <v>0</v>
      </c>
      <c r="AF411" s="181">
        <f>IF(V411&gt;0,AE411*INDEX(Scope_Labor_Rates!$D$6:$D$46,V411-5)*AA411,0)</f>
        <v>0</v>
      </c>
      <c r="AG411" s="178">
        <f>IF(V411&gt;0,P411*INDEX(Scope_Labor_Rates!$G$6:$G$46,V411-5),0)</f>
        <v>0</v>
      </c>
      <c r="AH411" s="181">
        <f>IF(V411&gt;0,AG411*INDEX(Scope_Labor_Rates!$F$6:$F$46,V411-5)*AA411,0)</f>
        <v>0</v>
      </c>
      <c r="AI411" s="178">
        <f>IF(V411&gt;0,P411*INDEX(Scope_Labor_Rates!$I$6:$I$46,V411-5),0)</f>
        <v>0</v>
      </c>
      <c r="AJ411" s="181">
        <f>IF(V411&gt;0,AI411*INDEX(Scope_Labor_Rates!$H$6:$H$46,V411-5)*AA411,0)</f>
        <v>0</v>
      </c>
      <c r="AK411" s="178">
        <f>IF(V411&gt;0,P411*INDEX(Scope_Labor_Rates!$K$6:$K$46,V411-5),0)</f>
        <v>0</v>
      </c>
      <c r="AL411" s="181">
        <f>IF(V411&gt;0,AK411*INDEX(Scope_Labor_Rates!$J$6:$J$46,V411-5)*AA411,0)</f>
        <v>0</v>
      </c>
      <c r="AM411" s="178">
        <f>IF(V411&gt;0,P411*INDEX(Scope_Labor_Rates!$M$6:$M$46,V411-5),0)</f>
        <v>0</v>
      </c>
      <c r="AN411" s="178">
        <f>IF(V411&gt;0,AM411*INDEX(Scope_Labor_Rates!$L$6:$L$46,V411-5)*AA411,0)</f>
        <v>0</v>
      </c>
      <c r="AO411" s="178">
        <f>IF(V411&gt;0,P411*INDEX(Scope_Labor_Rates!$O$6:$O$46,V411-5)*AA411,0)</f>
        <v>0</v>
      </c>
      <c r="AP411" s="181">
        <f>IF(V411&gt;0,P411*INDEX(Scope_Labor_Rates!$Q$6:$Q$46,V411-5)*AA411,0)</f>
        <v>0</v>
      </c>
      <c r="AQ411" s="178">
        <f t="shared" si="58"/>
        <v>0</v>
      </c>
      <c r="AR411" s="178">
        <f t="shared" si="59"/>
        <v>0</v>
      </c>
      <c r="AS411" s="178">
        <f t="shared" si="60"/>
        <v>0</v>
      </c>
      <c r="AT411" s="178">
        <f t="shared" si="61"/>
        <v>0</v>
      </c>
      <c r="AU411">
        <f t="shared" si="62"/>
        <v>0</v>
      </c>
    </row>
    <row r="412" spans="1:47">
      <c r="A412" t="str">
        <f>IF(All_Tasks!A412="","",All_Tasks!A412)</f>
        <v/>
      </c>
      <c r="B412" t="str">
        <f>IF(All_Tasks!B412="","",All_Tasks!B412)</f>
        <v/>
      </c>
      <c r="C412" t="str">
        <f>IF(All_Tasks!C412="","",All_Tasks!C412)</f>
        <v/>
      </c>
      <c r="D412" t="str">
        <f>IF(All_Tasks!D412="","",All_Tasks!D412)</f>
        <v/>
      </c>
      <c r="E412" t="str">
        <f>IF(All_Tasks!V412&lt;&gt;"",All_Tasks!V412,IF(All_Tasks!E412&lt;&gt;"",All_Tasks!E412,""))</f>
        <v/>
      </c>
      <c r="F412" t="str">
        <f>IF(All_Tasks!F412="","",All_Tasks!F412)</f>
        <v/>
      </c>
      <c r="G412" t="str">
        <f>IF(All_Tasks!G412="","",All_Tasks!G412)</f>
        <v/>
      </c>
      <c r="H412" s="231" t="str">
        <f>IF(All_Tasks!H412="","",All_Tasks!H412)</f>
        <v/>
      </c>
      <c r="I412" t="str">
        <f>IF(All_Tasks!I412="","",All_Tasks!I412)</f>
        <v/>
      </c>
      <c r="J412" t="str">
        <f>IF(All_Tasks!J412="","",All_Tasks!J412)</f>
        <v/>
      </c>
      <c r="K412" t="str">
        <f>IF(All_Tasks!K412="","",All_Tasks!K412)</f>
        <v/>
      </c>
      <c r="L412" s="231" t="str">
        <f>IF(All_Tasks!L412="","",All_Tasks!L412)</f>
        <v/>
      </c>
      <c r="M412" t="str">
        <f>IF(All_Tasks!M412="","",All_Tasks!M412)</f>
        <v/>
      </c>
      <c r="N412" t="str">
        <f>IF(All_Tasks!N412="","",All_Tasks!N412)</f>
        <v/>
      </c>
      <c r="O412" t="str">
        <f>IF(All_Tasks!O412="","",All_Tasks!O412)</f>
        <v/>
      </c>
      <c r="P412" s="181">
        <f>IF(All_Tasks!P412="",0,All_Tasks!P412)</f>
        <v>0</v>
      </c>
      <c r="Q412" s="181">
        <f>IF(All_Tasks!Q412="",0,All_Tasks!Q412)</f>
        <v>0</v>
      </c>
      <c r="R412" s="181">
        <f>IF(All_Tasks!R412="",0,All_Tasks!R412)</f>
        <v>0</v>
      </c>
      <c r="S412" s="181" t="str">
        <f>IF(All_Tasks!S412="","",All_Tasks!S412)</f>
        <v/>
      </c>
      <c r="T412" t="str">
        <f>IF(All_Tasks!T412="","",All_Tasks!T412)</f>
        <v/>
      </c>
      <c r="U412" t="str">
        <f>IF(All_Tasks!U412="","",All_Tasks!U412)</f>
        <v/>
      </c>
      <c r="V412">
        <f>IF(A412="",0,IFERROR(MATCH(A412,Scope_Labor_Rates!$A$6:$A$46,0)+5,0))</f>
        <v>0</v>
      </c>
      <c r="W412" s="178">
        <f>IF(V412&gt;0,INDEX(Scope_Labor_Rates!$C$6:$C$46,V412-5),0)</f>
        <v>0</v>
      </c>
      <c r="X412" s="178">
        <f>IF(V412&gt;0,INDEX(Scope_Labor_Rates!$C$6:$C$46,V412-5),0)</f>
        <v>0</v>
      </c>
      <c r="Y412" s="180">
        <f>IF(V412&gt;0,INDEX(Scope_Labor_Rates!$S$6:$S$46,V412-5),0)</f>
        <v>0</v>
      </c>
      <c r="Z412" s="180">
        <f>IF(V412&gt;0,INDEX(Scope_Labor_Rates!$R$6:$R$46,V412-5),1)</f>
        <v>1</v>
      </c>
      <c r="AA412" s="231">
        <f t="shared" si="54"/>
        <v>0</v>
      </c>
      <c r="AB412" t="str">
        <f t="shared" si="55"/>
        <v/>
      </c>
      <c r="AC412" s="178" t="str">
        <f t="shared" si="56"/>
        <v/>
      </c>
      <c r="AD412" s="181">
        <f t="shared" si="57"/>
        <v>0</v>
      </c>
      <c r="AE412" s="178">
        <f>IF(V412&gt;0,P412*INDEX(Scope_Labor_Rates!$E$6:$E$46,V412-5),0)</f>
        <v>0</v>
      </c>
      <c r="AF412" s="181">
        <f>IF(V412&gt;0,AE412*INDEX(Scope_Labor_Rates!$D$6:$D$46,V412-5)*AA412,0)</f>
        <v>0</v>
      </c>
      <c r="AG412" s="178">
        <f>IF(V412&gt;0,P412*INDEX(Scope_Labor_Rates!$G$6:$G$46,V412-5),0)</f>
        <v>0</v>
      </c>
      <c r="AH412" s="181">
        <f>IF(V412&gt;0,AG412*INDEX(Scope_Labor_Rates!$F$6:$F$46,V412-5)*AA412,0)</f>
        <v>0</v>
      </c>
      <c r="AI412" s="178">
        <f>IF(V412&gt;0,P412*INDEX(Scope_Labor_Rates!$I$6:$I$46,V412-5),0)</f>
        <v>0</v>
      </c>
      <c r="AJ412" s="181">
        <f>IF(V412&gt;0,AI412*INDEX(Scope_Labor_Rates!$H$6:$H$46,V412-5)*AA412,0)</f>
        <v>0</v>
      </c>
      <c r="AK412" s="178">
        <f>IF(V412&gt;0,P412*INDEX(Scope_Labor_Rates!$K$6:$K$46,V412-5),0)</f>
        <v>0</v>
      </c>
      <c r="AL412" s="181">
        <f>IF(V412&gt;0,AK412*INDEX(Scope_Labor_Rates!$J$6:$J$46,V412-5)*AA412,0)</f>
        <v>0</v>
      </c>
      <c r="AM412" s="178">
        <f>IF(V412&gt;0,P412*INDEX(Scope_Labor_Rates!$M$6:$M$46,V412-5),0)</f>
        <v>0</v>
      </c>
      <c r="AN412" s="178">
        <f>IF(V412&gt;0,AM412*INDEX(Scope_Labor_Rates!$L$6:$L$46,V412-5)*AA412,0)</f>
        <v>0</v>
      </c>
      <c r="AO412" s="178">
        <f>IF(V412&gt;0,P412*INDEX(Scope_Labor_Rates!$O$6:$O$46,V412-5)*AA412,0)</f>
        <v>0</v>
      </c>
      <c r="AP412" s="181">
        <f>IF(V412&gt;0,P412*INDEX(Scope_Labor_Rates!$Q$6:$Q$46,V412-5)*AA412,0)</f>
        <v>0</v>
      </c>
      <c r="AQ412" s="178">
        <f t="shared" si="58"/>
        <v>0</v>
      </c>
      <c r="AR412" s="178">
        <f t="shared" si="59"/>
        <v>0</v>
      </c>
      <c r="AS412" s="178">
        <f t="shared" si="60"/>
        <v>0</v>
      </c>
      <c r="AT412" s="178">
        <f t="shared" si="61"/>
        <v>0</v>
      </c>
      <c r="AU412">
        <f t="shared" si="62"/>
        <v>0</v>
      </c>
    </row>
    <row r="413" spans="1:47">
      <c r="A413" t="str">
        <f>IF(All_Tasks!A413="","",All_Tasks!A413)</f>
        <v/>
      </c>
      <c r="B413" t="str">
        <f>IF(All_Tasks!B413="","",All_Tasks!B413)</f>
        <v/>
      </c>
      <c r="C413" t="str">
        <f>IF(All_Tasks!C413="","",All_Tasks!C413)</f>
        <v/>
      </c>
      <c r="D413" t="str">
        <f>IF(All_Tasks!D413="","",All_Tasks!D413)</f>
        <v/>
      </c>
      <c r="E413" t="str">
        <f>IF(All_Tasks!V413&lt;&gt;"",All_Tasks!V413,IF(All_Tasks!E413&lt;&gt;"",All_Tasks!E413,""))</f>
        <v/>
      </c>
      <c r="F413" t="str">
        <f>IF(All_Tasks!F413="","",All_Tasks!F413)</f>
        <v/>
      </c>
      <c r="G413" t="str">
        <f>IF(All_Tasks!G413="","",All_Tasks!G413)</f>
        <v/>
      </c>
      <c r="H413" s="231" t="str">
        <f>IF(All_Tasks!H413="","",All_Tasks!H413)</f>
        <v/>
      </c>
      <c r="I413" t="str">
        <f>IF(All_Tasks!I413="","",All_Tasks!I413)</f>
        <v/>
      </c>
      <c r="J413" t="str">
        <f>IF(All_Tasks!J413="","",All_Tasks!J413)</f>
        <v/>
      </c>
      <c r="K413" t="str">
        <f>IF(All_Tasks!K413="","",All_Tasks!K413)</f>
        <v/>
      </c>
      <c r="L413" s="231" t="str">
        <f>IF(All_Tasks!L413="","",All_Tasks!L413)</f>
        <v/>
      </c>
      <c r="M413" t="str">
        <f>IF(All_Tasks!M413="","",All_Tasks!M413)</f>
        <v/>
      </c>
      <c r="N413" t="str">
        <f>IF(All_Tasks!N413="","",All_Tasks!N413)</f>
        <v/>
      </c>
      <c r="O413" t="str">
        <f>IF(All_Tasks!O413="","",All_Tasks!O413)</f>
        <v/>
      </c>
      <c r="P413" s="181">
        <f>IF(All_Tasks!P413="",0,All_Tasks!P413)</f>
        <v>0</v>
      </c>
      <c r="Q413" s="181">
        <f>IF(All_Tasks!Q413="",0,All_Tasks!Q413)</f>
        <v>0</v>
      </c>
      <c r="R413" s="181">
        <f>IF(All_Tasks!R413="",0,All_Tasks!R413)</f>
        <v>0</v>
      </c>
      <c r="S413" s="181" t="str">
        <f>IF(All_Tasks!S413="","",All_Tasks!S413)</f>
        <v/>
      </c>
      <c r="T413" t="str">
        <f>IF(All_Tasks!T413="","",All_Tasks!T413)</f>
        <v/>
      </c>
      <c r="U413" t="str">
        <f>IF(All_Tasks!U413="","",All_Tasks!U413)</f>
        <v/>
      </c>
      <c r="V413">
        <f>IF(A413="",0,IFERROR(MATCH(A413,Scope_Labor_Rates!$A$6:$A$46,0)+5,0))</f>
        <v>0</v>
      </c>
      <c r="W413" s="178">
        <f>IF(V413&gt;0,INDEX(Scope_Labor_Rates!$C$6:$C$46,V413-5),0)</f>
        <v>0</v>
      </c>
      <c r="X413" s="178">
        <f>IF(V413&gt;0,INDEX(Scope_Labor_Rates!$C$6:$C$46,V413-5),0)</f>
        <v>0</v>
      </c>
      <c r="Y413" s="180">
        <f>IF(V413&gt;0,INDEX(Scope_Labor_Rates!$S$6:$S$46,V413-5),0)</f>
        <v>0</v>
      </c>
      <c r="Z413" s="180">
        <f>IF(V413&gt;0,INDEX(Scope_Labor_Rates!$R$6:$R$46,V413-5),1)</f>
        <v>1</v>
      </c>
      <c r="AA413" s="231">
        <f t="shared" si="54"/>
        <v>0</v>
      </c>
      <c r="AB413" t="str">
        <f t="shared" si="55"/>
        <v/>
      </c>
      <c r="AC413" s="178" t="str">
        <f t="shared" si="56"/>
        <v/>
      </c>
      <c r="AD413" s="181">
        <f t="shared" si="57"/>
        <v>0</v>
      </c>
      <c r="AE413" s="178">
        <f>IF(V413&gt;0,P413*INDEX(Scope_Labor_Rates!$E$6:$E$46,V413-5),0)</f>
        <v>0</v>
      </c>
      <c r="AF413" s="181">
        <f>IF(V413&gt;0,AE413*INDEX(Scope_Labor_Rates!$D$6:$D$46,V413-5)*AA413,0)</f>
        <v>0</v>
      </c>
      <c r="AG413" s="178">
        <f>IF(V413&gt;0,P413*INDEX(Scope_Labor_Rates!$G$6:$G$46,V413-5),0)</f>
        <v>0</v>
      </c>
      <c r="AH413" s="181">
        <f>IF(V413&gt;0,AG413*INDEX(Scope_Labor_Rates!$F$6:$F$46,V413-5)*AA413,0)</f>
        <v>0</v>
      </c>
      <c r="AI413" s="178">
        <f>IF(V413&gt;0,P413*INDEX(Scope_Labor_Rates!$I$6:$I$46,V413-5),0)</f>
        <v>0</v>
      </c>
      <c r="AJ413" s="181">
        <f>IF(V413&gt;0,AI413*INDEX(Scope_Labor_Rates!$H$6:$H$46,V413-5)*AA413,0)</f>
        <v>0</v>
      </c>
      <c r="AK413" s="178">
        <f>IF(V413&gt;0,P413*INDEX(Scope_Labor_Rates!$K$6:$K$46,V413-5),0)</f>
        <v>0</v>
      </c>
      <c r="AL413" s="181">
        <f>IF(V413&gt;0,AK413*INDEX(Scope_Labor_Rates!$J$6:$J$46,V413-5)*AA413,0)</f>
        <v>0</v>
      </c>
      <c r="AM413" s="178">
        <f>IF(V413&gt;0,P413*INDEX(Scope_Labor_Rates!$M$6:$M$46,V413-5),0)</f>
        <v>0</v>
      </c>
      <c r="AN413" s="178">
        <f>IF(V413&gt;0,AM413*INDEX(Scope_Labor_Rates!$L$6:$L$46,V413-5)*AA413,0)</f>
        <v>0</v>
      </c>
      <c r="AO413" s="178">
        <f>IF(V413&gt;0,P413*INDEX(Scope_Labor_Rates!$O$6:$O$46,V413-5)*AA413,0)</f>
        <v>0</v>
      </c>
      <c r="AP413" s="181">
        <f>IF(V413&gt;0,P413*INDEX(Scope_Labor_Rates!$Q$6:$Q$46,V413-5)*AA413,0)</f>
        <v>0</v>
      </c>
      <c r="AQ413" s="178">
        <f t="shared" si="58"/>
        <v>0</v>
      </c>
      <c r="AR413" s="178">
        <f t="shared" si="59"/>
        <v>0</v>
      </c>
      <c r="AS413" s="178">
        <f t="shared" si="60"/>
        <v>0</v>
      </c>
      <c r="AT413" s="178">
        <f t="shared" si="61"/>
        <v>0</v>
      </c>
      <c r="AU413">
        <f t="shared" si="62"/>
        <v>0</v>
      </c>
    </row>
    <row r="414" spans="1:47">
      <c r="A414" t="str">
        <f>IF(All_Tasks!A414="","",All_Tasks!A414)</f>
        <v/>
      </c>
      <c r="B414" t="str">
        <f>IF(All_Tasks!B414="","",All_Tasks!B414)</f>
        <v/>
      </c>
      <c r="C414" t="str">
        <f>IF(All_Tasks!C414="","",All_Tasks!C414)</f>
        <v/>
      </c>
      <c r="D414" t="str">
        <f>IF(All_Tasks!D414="","",All_Tasks!D414)</f>
        <v/>
      </c>
      <c r="E414" t="str">
        <f>IF(All_Tasks!V414&lt;&gt;"",All_Tasks!V414,IF(All_Tasks!E414&lt;&gt;"",All_Tasks!E414,""))</f>
        <v/>
      </c>
      <c r="F414" t="str">
        <f>IF(All_Tasks!F414="","",All_Tasks!F414)</f>
        <v/>
      </c>
      <c r="G414" t="str">
        <f>IF(All_Tasks!G414="","",All_Tasks!G414)</f>
        <v/>
      </c>
      <c r="H414" s="231" t="str">
        <f>IF(All_Tasks!H414="","",All_Tasks!H414)</f>
        <v/>
      </c>
      <c r="I414" t="str">
        <f>IF(All_Tasks!I414="","",All_Tasks!I414)</f>
        <v/>
      </c>
      <c r="J414" t="str">
        <f>IF(All_Tasks!J414="","",All_Tasks!J414)</f>
        <v/>
      </c>
      <c r="K414" t="str">
        <f>IF(All_Tasks!K414="","",All_Tasks!K414)</f>
        <v/>
      </c>
      <c r="L414" s="231" t="str">
        <f>IF(All_Tasks!L414="","",All_Tasks!L414)</f>
        <v/>
      </c>
      <c r="M414" t="str">
        <f>IF(All_Tasks!M414="","",All_Tasks!M414)</f>
        <v/>
      </c>
      <c r="N414" t="str">
        <f>IF(All_Tasks!N414="","",All_Tasks!N414)</f>
        <v/>
      </c>
      <c r="O414" t="str">
        <f>IF(All_Tasks!O414="","",All_Tasks!O414)</f>
        <v/>
      </c>
      <c r="P414" s="181">
        <f>IF(All_Tasks!P414="",0,All_Tasks!P414)</f>
        <v>0</v>
      </c>
      <c r="Q414" s="181">
        <f>IF(All_Tasks!Q414="",0,All_Tasks!Q414)</f>
        <v>0</v>
      </c>
      <c r="R414" s="181">
        <f>IF(All_Tasks!R414="",0,All_Tasks!R414)</f>
        <v>0</v>
      </c>
      <c r="S414" s="181" t="str">
        <f>IF(All_Tasks!S414="","",All_Tasks!S414)</f>
        <v/>
      </c>
      <c r="T414" t="str">
        <f>IF(All_Tasks!T414="","",All_Tasks!T414)</f>
        <v/>
      </c>
      <c r="U414" t="str">
        <f>IF(All_Tasks!U414="","",All_Tasks!U414)</f>
        <v/>
      </c>
      <c r="V414">
        <f>IF(A414="",0,IFERROR(MATCH(A414,Scope_Labor_Rates!$A$6:$A$46,0)+5,0))</f>
        <v>0</v>
      </c>
      <c r="W414" s="178">
        <f>IF(V414&gt;0,INDEX(Scope_Labor_Rates!$C$6:$C$46,V414-5),0)</f>
        <v>0</v>
      </c>
      <c r="X414" s="178">
        <f>IF(V414&gt;0,INDEX(Scope_Labor_Rates!$C$6:$C$46,V414-5),0)</f>
        <v>0</v>
      </c>
      <c r="Y414" s="180">
        <f>IF(V414&gt;0,INDEX(Scope_Labor_Rates!$S$6:$S$46,V414-5),0)</f>
        <v>0</v>
      </c>
      <c r="Z414" s="180">
        <f>IF(V414&gt;0,INDEX(Scope_Labor_Rates!$R$6:$R$46,V414-5),1)</f>
        <v>1</v>
      </c>
      <c r="AA414" s="231">
        <f t="shared" si="54"/>
        <v>0</v>
      </c>
      <c r="AB414" t="str">
        <f t="shared" si="55"/>
        <v/>
      </c>
      <c r="AC414" s="178" t="str">
        <f t="shared" si="56"/>
        <v/>
      </c>
      <c r="AD414" s="181">
        <f t="shared" si="57"/>
        <v>0</v>
      </c>
      <c r="AE414" s="178">
        <f>IF(V414&gt;0,P414*INDEX(Scope_Labor_Rates!$E$6:$E$46,V414-5),0)</f>
        <v>0</v>
      </c>
      <c r="AF414" s="181">
        <f>IF(V414&gt;0,AE414*INDEX(Scope_Labor_Rates!$D$6:$D$46,V414-5)*AA414,0)</f>
        <v>0</v>
      </c>
      <c r="AG414" s="178">
        <f>IF(V414&gt;0,P414*INDEX(Scope_Labor_Rates!$G$6:$G$46,V414-5),0)</f>
        <v>0</v>
      </c>
      <c r="AH414" s="181">
        <f>IF(V414&gt;0,AG414*INDEX(Scope_Labor_Rates!$F$6:$F$46,V414-5)*AA414,0)</f>
        <v>0</v>
      </c>
      <c r="AI414" s="178">
        <f>IF(V414&gt;0,P414*INDEX(Scope_Labor_Rates!$I$6:$I$46,V414-5),0)</f>
        <v>0</v>
      </c>
      <c r="AJ414" s="181">
        <f>IF(V414&gt;0,AI414*INDEX(Scope_Labor_Rates!$H$6:$H$46,V414-5)*AA414,0)</f>
        <v>0</v>
      </c>
      <c r="AK414" s="178">
        <f>IF(V414&gt;0,P414*INDEX(Scope_Labor_Rates!$K$6:$K$46,V414-5),0)</f>
        <v>0</v>
      </c>
      <c r="AL414" s="181">
        <f>IF(V414&gt;0,AK414*INDEX(Scope_Labor_Rates!$J$6:$J$46,V414-5)*AA414,0)</f>
        <v>0</v>
      </c>
      <c r="AM414" s="178">
        <f>IF(V414&gt;0,P414*INDEX(Scope_Labor_Rates!$M$6:$M$46,V414-5),0)</f>
        <v>0</v>
      </c>
      <c r="AN414" s="178">
        <f>IF(V414&gt;0,AM414*INDEX(Scope_Labor_Rates!$L$6:$L$46,V414-5)*AA414,0)</f>
        <v>0</v>
      </c>
      <c r="AO414" s="178">
        <f>IF(V414&gt;0,P414*INDEX(Scope_Labor_Rates!$O$6:$O$46,V414-5)*AA414,0)</f>
        <v>0</v>
      </c>
      <c r="AP414" s="181">
        <f>IF(V414&gt;0,P414*INDEX(Scope_Labor_Rates!$Q$6:$Q$46,V414-5)*AA414,0)</f>
        <v>0</v>
      </c>
      <c r="AQ414" s="178">
        <f t="shared" si="58"/>
        <v>0</v>
      </c>
      <c r="AR414" s="178">
        <f t="shared" si="59"/>
        <v>0</v>
      </c>
      <c r="AS414" s="178">
        <f t="shared" si="60"/>
        <v>0</v>
      </c>
      <c r="AT414" s="178">
        <f t="shared" si="61"/>
        <v>0</v>
      </c>
      <c r="AU414">
        <f t="shared" si="62"/>
        <v>0</v>
      </c>
    </row>
    <row r="415" spans="1:47">
      <c r="A415" t="str">
        <f>IF(All_Tasks!A415="","",All_Tasks!A415)</f>
        <v/>
      </c>
      <c r="B415" t="str">
        <f>IF(All_Tasks!B415="","",All_Tasks!B415)</f>
        <v/>
      </c>
      <c r="C415" t="str">
        <f>IF(All_Tasks!C415="","",All_Tasks!C415)</f>
        <v/>
      </c>
      <c r="D415" t="str">
        <f>IF(All_Tasks!D415="","",All_Tasks!D415)</f>
        <v/>
      </c>
      <c r="E415" t="str">
        <f>IF(All_Tasks!V415&lt;&gt;"",All_Tasks!V415,IF(All_Tasks!E415&lt;&gt;"",All_Tasks!E415,""))</f>
        <v/>
      </c>
      <c r="F415" t="str">
        <f>IF(All_Tasks!F415="","",All_Tasks!F415)</f>
        <v/>
      </c>
      <c r="G415" t="str">
        <f>IF(All_Tasks!G415="","",All_Tasks!G415)</f>
        <v/>
      </c>
      <c r="H415" s="231" t="str">
        <f>IF(All_Tasks!H415="","",All_Tasks!H415)</f>
        <v/>
      </c>
      <c r="I415" t="str">
        <f>IF(All_Tasks!I415="","",All_Tasks!I415)</f>
        <v/>
      </c>
      <c r="J415" t="str">
        <f>IF(All_Tasks!J415="","",All_Tasks!J415)</f>
        <v/>
      </c>
      <c r="K415" t="str">
        <f>IF(All_Tasks!K415="","",All_Tasks!K415)</f>
        <v/>
      </c>
      <c r="L415" s="231" t="str">
        <f>IF(All_Tasks!L415="","",All_Tasks!L415)</f>
        <v/>
      </c>
      <c r="M415" t="str">
        <f>IF(All_Tasks!M415="","",All_Tasks!M415)</f>
        <v/>
      </c>
      <c r="N415" t="str">
        <f>IF(All_Tasks!N415="","",All_Tasks!N415)</f>
        <v/>
      </c>
      <c r="O415" t="str">
        <f>IF(All_Tasks!O415="","",All_Tasks!O415)</f>
        <v/>
      </c>
      <c r="P415" s="181">
        <f>IF(All_Tasks!P415="",0,All_Tasks!P415)</f>
        <v>0</v>
      </c>
      <c r="Q415" s="181">
        <f>IF(All_Tasks!Q415="",0,All_Tasks!Q415)</f>
        <v>0</v>
      </c>
      <c r="R415" s="181">
        <f>IF(All_Tasks!R415="",0,All_Tasks!R415)</f>
        <v>0</v>
      </c>
      <c r="S415" s="181" t="str">
        <f>IF(All_Tasks!S415="","",All_Tasks!S415)</f>
        <v/>
      </c>
      <c r="T415" t="str">
        <f>IF(All_Tasks!T415="","",All_Tasks!T415)</f>
        <v/>
      </c>
      <c r="U415" t="str">
        <f>IF(All_Tasks!U415="","",All_Tasks!U415)</f>
        <v/>
      </c>
      <c r="V415">
        <f>IF(A415="",0,IFERROR(MATCH(A415,Scope_Labor_Rates!$A$6:$A$46,0)+5,0))</f>
        <v>0</v>
      </c>
      <c r="W415" s="178">
        <f>IF(V415&gt;0,INDEX(Scope_Labor_Rates!$C$6:$C$46,V415-5),0)</f>
        <v>0</v>
      </c>
      <c r="X415" s="178">
        <f>IF(V415&gt;0,INDEX(Scope_Labor_Rates!$C$6:$C$46,V415-5),0)</f>
        <v>0</v>
      </c>
      <c r="Y415" s="180">
        <f>IF(V415&gt;0,INDEX(Scope_Labor_Rates!$S$6:$S$46,V415-5),0)</f>
        <v>0</v>
      </c>
      <c r="Z415" s="180">
        <f>IF(V415&gt;0,INDEX(Scope_Labor_Rates!$R$6:$R$46,V415-5),1)</f>
        <v>1</v>
      </c>
      <c r="AA415" s="231">
        <f t="shared" si="54"/>
        <v>0</v>
      </c>
      <c r="AB415" t="str">
        <f t="shared" si="55"/>
        <v/>
      </c>
      <c r="AC415" s="178" t="str">
        <f t="shared" si="56"/>
        <v/>
      </c>
      <c r="AD415" s="181">
        <f t="shared" si="57"/>
        <v>0</v>
      </c>
      <c r="AE415" s="178">
        <f>IF(V415&gt;0,P415*INDEX(Scope_Labor_Rates!$E$6:$E$46,V415-5),0)</f>
        <v>0</v>
      </c>
      <c r="AF415" s="181">
        <f>IF(V415&gt;0,AE415*INDEX(Scope_Labor_Rates!$D$6:$D$46,V415-5)*AA415,0)</f>
        <v>0</v>
      </c>
      <c r="AG415" s="178">
        <f>IF(V415&gt;0,P415*INDEX(Scope_Labor_Rates!$G$6:$G$46,V415-5),0)</f>
        <v>0</v>
      </c>
      <c r="AH415" s="181">
        <f>IF(V415&gt;0,AG415*INDEX(Scope_Labor_Rates!$F$6:$F$46,V415-5)*AA415,0)</f>
        <v>0</v>
      </c>
      <c r="AI415" s="178">
        <f>IF(V415&gt;0,P415*INDEX(Scope_Labor_Rates!$I$6:$I$46,V415-5),0)</f>
        <v>0</v>
      </c>
      <c r="AJ415" s="181">
        <f>IF(V415&gt;0,AI415*INDEX(Scope_Labor_Rates!$H$6:$H$46,V415-5)*AA415,0)</f>
        <v>0</v>
      </c>
      <c r="AK415" s="178">
        <f>IF(V415&gt;0,P415*INDEX(Scope_Labor_Rates!$K$6:$K$46,V415-5),0)</f>
        <v>0</v>
      </c>
      <c r="AL415" s="181">
        <f>IF(V415&gt;0,AK415*INDEX(Scope_Labor_Rates!$J$6:$J$46,V415-5)*AA415,0)</f>
        <v>0</v>
      </c>
      <c r="AM415" s="178">
        <f>IF(V415&gt;0,P415*INDEX(Scope_Labor_Rates!$M$6:$M$46,V415-5),0)</f>
        <v>0</v>
      </c>
      <c r="AN415" s="178">
        <f>IF(V415&gt;0,AM415*INDEX(Scope_Labor_Rates!$L$6:$L$46,V415-5)*AA415,0)</f>
        <v>0</v>
      </c>
      <c r="AO415" s="178">
        <f>IF(V415&gt;0,P415*INDEX(Scope_Labor_Rates!$O$6:$O$46,V415-5)*AA415,0)</f>
        <v>0</v>
      </c>
      <c r="AP415" s="181">
        <f>IF(V415&gt;0,P415*INDEX(Scope_Labor_Rates!$Q$6:$Q$46,V415-5)*AA415,0)</f>
        <v>0</v>
      </c>
      <c r="AQ415" s="178">
        <f t="shared" si="58"/>
        <v>0</v>
      </c>
      <c r="AR415" s="178">
        <f t="shared" si="59"/>
        <v>0</v>
      </c>
      <c r="AS415" s="178">
        <f t="shared" si="60"/>
        <v>0</v>
      </c>
      <c r="AT415" s="178">
        <f t="shared" si="61"/>
        <v>0</v>
      </c>
      <c r="AU415">
        <f t="shared" si="62"/>
        <v>0</v>
      </c>
    </row>
    <row r="416" spans="1:47">
      <c r="A416" t="str">
        <f>IF(All_Tasks!A416="","",All_Tasks!A416)</f>
        <v/>
      </c>
      <c r="B416" t="str">
        <f>IF(All_Tasks!B416="","",All_Tasks!B416)</f>
        <v/>
      </c>
      <c r="C416" t="str">
        <f>IF(All_Tasks!C416="","",All_Tasks!C416)</f>
        <v/>
      </c>
      <c r="D416" t="str">
        <f>IF(All_Tasks!D416="","",All_Tasks!D416)</f>
        <v/>
      </c>
      <c r="E416" t="str">
        <f>IF(All_Tasks!V416&lt;&gt;"",All_Tasks!V416,IF(All_Tasks!E416&lt;&gt;"",All_Tasks!E416,""))</f>
        <v/>
      </c>
      <c r="F416" t="str">
        <f>IF(All_Tasks!F416="","",All_Tasks!F416)</f>
        <v/>
      </c>
      <c r="G416" t="str">
        <f>IF(All_Tasks!G416="","",All_Tasks!G416)</f>
        <v/>
      </c>
      <c r="H416" s="231" t="str">
        <f>IF(All_Tasks!H416="","",All_Tasks!H416)</f>
        <v/>
      </c>
      <c r="I416" t="str">
        <f>IF(All_Tasks!I416="","",All_Tasks!I416)</f>
        <v/>
      </c>
      <c r="J416" t="str">
        <f>IF(All_Tasks!J416="","",All_Tasks!J416)</f>
        <v/>
      </c>
      <c r="K416" t="str">
        <f>IF(All_Tasks!K416="","",All_Tasks!K416)</f>
        <v/>
      </c>
      <c r="L416" s="231" t="str">
        <f>IF(All_Tasks!L416="","",All_Tasks!L416)</f>
        <v/>
      </c>
      <c r="M416" t="str">
        <f>IF(All_Tasks!M416="","",All_Tasks!M416)</f>
        <v/>
      </c>
      <c r="N416" t="str">
        <f>IF(All_Tasks!N416="","",All_Tasks!N416)</f>
        <v/>
      </c>
      <c r="O416" t="str">
        <f>IF(All_Tasks!O416="","",All_Tasks!O416)</f>
        <v/>
      </c>
      <c r="P416" s="181">
        <f>IF(All_Tasks!P416="",0,All_Tasks!P416)</f>
        <v>0</v>
      </c>
      <c r="Q416" s="181">
        <f>IF(All_Tasks!Q416="",0,All_Tasks!Q416)</f>
        <v>0</v>
      </c>
      <c r="R416" s="181">
        <f>IF(All_Tasks!R416="",0,All_Tasks!R416)</f>
        <v>0</v>
      </c>
      <c r="S416" s="181" t="str">
        <f>IF(All_Tasks!S416="","",All_Tasks!S416)</f>
        <v/>
      </c>
      <c r="T416" t="str">
        <f>IF(All_Tasks!T416="","",All_Tasks!T416)</f>
        <v/>
      </c>
      <c r="U416" t="str">
        <f>IF(All_Tasks!U416="","",All_Tasks!U416)</f>
        <v/>
      </c>
      <c r="V416">
        <f>IF(A416="",0,IFERROR(MATCH(A416,Scope_Labor_Rates!$A$6:$A$46,0)+5,0))</f>
        <v>0</v>
      </c>
      <c r="W416" s="178">
        <f>IF(V416&gt;0,INDEX(Scope_Labor_Rates!$C$6:$C$46,V416-5),0)</f>
        <v>0</v>
      </c>
      <c r="X416" s="178">
        <f>IF(V416&gt;0,INDEX(Scope_Labor_Rates!$C$6:$C$46,V416-5),0)</f>
        <v>0</v>
      </c>
      <c r="Y416" s="180">
        <f>IF(V416&gt;0,INDEX(Scope_Labor_Rates!$S$6:$S$46,V416-5),0)</f>
        <v>0</v>
      </c>
      <c r="Z416" s="180">
        <f>IF(V416&gt;0,INDEX(Scope_Labor_Rates!$R$6:$R$46,V416-5),1)</f>
        <v>1</v>
      </c>
      <c r="AA416" s="231">
        <f t="shared" si="54"/>
        <v>0</v>
      </c>
      <c r="AB416" t="str">
        <f t="shared" si="55"/>
        <v/>
      </c>
      <c r="AC416" s="178" t="str">
        <f t="shared" si="56"/>
        <v/>
      </c>
      <c r="AD416" s="181">
        <f t="shared" si="57"/>
        <v>0</v>
      </c>
      <c r="AE416" s="178">
        <f>IF(V416&gt;0,P416*INDEX(Scope_Labor_Rates!$E$6:$E$46,V416-5),0)</f>
        <v>0</v>
      </c>
      <c r="AF416" s="181">
        <f>IF(V416&gt;0,AE416*INDEX(Scope_Labor_Rates!$D$6:$D$46,V416-5)*AA416,0)</f>
        <v>0</v>
      </c>
      <c r="AG416" s="178">
        <f>IF(V416&gt;0,P416*INDEX(Scope_Labor_Rates!$G$6:$G$46,V416-5),0)</f>
        <v>0</v>
      </c>
      <c r="AH416" s="181">
        <f>IF(V416&gt;0,AG416*INDEX(Scope_Labor_Rates!$F$6:$F$46,V416-5)*AA416,0)</f>
        <v>0</v>
      </c>
      <c r="AI416" s="178">
        <f>IF(V416&gt;0,P416*INDEX(Scope_Labor_Rates!$I$6:$I$46,V416-5),0)</f>
        <v>0</v>
      </c>
      <c r="AJ416" s="181">
        <f>IF(V416&gt;0,AI416*INDEX(Scope_Labor_Rates!$H$6:$H$46,V416-5)*AA416,0)</f>
        <v>0</v>
      </c>
      <c r="AK416" s="178">
        <f>IF(V416&gt;0,P416*INDEX(Scope_Labor_Rates!$K$6:$K$46,V416-5),0)</f>
        <v>0</v>
      </c>
      <c r="AL416" s="181">
        <f>IF(V416&gt;0,AK416*INDEX(Scope_Labor_Rates!$J$6:$J$46,V416-5)*AA416,0)</f>
        <v>0</v>
      </c>
      <c r="AM416" s="178">
        <f>IF(V416&gt;0,P416*INDEX(Scope_Labor_Rates!$M$6:$M$46,V416-5),0)</f>
        <v>0</v>
      </c>
      <c r="AN416" s="178">
        <f>IF(V416&gt;0,AM416*INDEX(Scope_Labor_Rates!$L$6:$L$46,V416-5)*AA416,0)</f>
        <v>0</v>
      </c>
      <c r="AO416" s="178">
        <f>IF(V416&gt;0,P416*INDEX(Scope_Labor_Rates!$O$6:$O$46,V416-5)*AA416,0)</f>
        <v>0</v>
      </c>
      <c r="AP416" s="181">
        <f>IF(V416&gt;0,P416*INDEX(Scope_Labor_Rates!$Q$6:$Q$46,V416-5)*AA416,0)</f>
        <v>0</v>
      </c>
      <c r="AQ416" s="178">
        <f t="shared" si="58"/>
        <v>0</v>
      </c>
      <c r="AR416" s="178">
        <f t="shared" si="59"/>
        <v>0</v>
      </c>
      <c r="AS416" s="178">
        <f t="shared" si="60"/>
        <v>0</v>
      </c>
      <c r="AT416" s="178">
        <f t="shared" si="61"/>
        <v>0</v>
      </c>
      <c r="AU416">
        <f t="shared" si="62"/>
        <v>0</v>
      </c>
    </row>
    <row r="417" spans="1:47">
      <c r="A417" t="str">
        <f>IF(All_Tasks!A417="","",All_Tasks!A417)</f>
        <v/>
      </c>
      <c r="B417" t="str">
        <f>IF(All_Tasks!B417="","",All_Tasks!B417)</f>
        <v/>
      </c>
      <c r="C417" t="str">
        <f>IF(All_Tasks!C417="","",All_Tasks!C417)</f>
        <v/>
      </c>
      <c r="D417" t="str">
        <f>IF(All_Tasks!D417="","",All_Tasks!D417)</f>
        <v/>
      </c>
      <c r="E417" t="str">
        <f>IF(All_Tasks!V417&lt;&gt;"",All_Tasks!V417,IF(All_Tasks!E417&lt;&gt;"",All_Tasks!E417,""))</f>
        <v/>
      </c>
      <c r="F417" t="str">
        <f>IF(All_Tasks!F417="","",All_Tasks!F417)</f>
        <v/>
      </c>
      <c r="G417" t="str">
        <f>IF(All_Tasks!G417="","",All_Tasks!G417)</f>
        <v/>
      </c>
      <c r="H417" s="231" t="str">
        <f>IF(All_Tasks!H417="","",All_Tasks!H417)</f>
        <v/>
      </c>
      <c r="I417" t="str">
        <f>IF(All_Tasks!I417="","",All_Tasks!I417)</f>
        <v/>
      </c>
      <c r="J417" t="str">
        <f>IF(All_Tasks!J417="","",All_Tasks!J417)</f>
        <v/>
      </c>
      <c r="K417" t="str">
        <f>IF(All_Tasks!K417="","",All_Tasks!K417)</f>
        <v/>
      </c>
      <c r="L417" s="231" t="str">
        <f>IF(All_Tasks!L417="","",All_Tasks!L417)</f>
        <v/>
      </c>
      <c r="M417" t="str">
        <f>IF(All_Tasks!M417="","",All_Tasks!M417)</f>
        <v/>
      </c>
      <c r="N417" t="str">
        <f>IF(All_Tasks!N417="","",All_Tasks!N417)</f>
        <v/>
      </c>
      <c r="O417" t="str">
        <f>IF(All_Tasks!O417="","",All_Tasks!O417)</f>
        <v/>
      </c>
      <c r="P417" s="181">
        <f>IF(All_Tasks!P417="",0,All_Tasks!P417)</f>
        <v>0</v>
      </c>
      <c r="Q417" s="181">
        <f>IF(All_Tasks!Q417="",0,All_Tasks!Q417)</f>
        <v>0</v>
      </c>
      <c r="R417" s="181">
        <f>IF(All_Tasks!R417="",0,All_Tasks!R417)</f>
        <v>0</v>
      </c>
      <c r="S417" s="181" t="str">
        <f>IF(All_Tasks!S417="","",All_Tasks!S417)</f>
        <v/>
      </c>
      <c r="T417" t="str">
        <f>IF(All_Tasks!T417="","",All_Tasks!T417)</f>
        <v/>
      </c>
      <c r="U417" t="str">
        <f>IF(All_Tasks!U417="","",All_Tasks!U417)</f>
        <v/>
      </c>
      <c r="V417">
        <f>IF(A417="",0,IFERROR(MATCH(A417,Scope_Labor_Rates!$A$6:$A$46,0)+5,0))</f>
        <v>0</v>
      </c>
      <c r="W417" s="178">
        <f>IF(V417&gt;0,INDEX(Scope_Labor_Rates!$C$6:$C$46,V417-5),0)</f>
        <v>0</v>
      </c>
      <c r="X417" s="178">
        <f>IF(V417&gt;0,INDEX(Scope_Labor_Rates!$C$6:$C$46,V417-5),0)</f>
        <v>0</v>
      </c>
      <c r="Y417" s="180">
        <f>IF(V417&gt;0,INDEX(Scope_Labor_Rates!$S$6:$S$46,V417-5),0)</f>
        <v>0</v>
      </c>
      <c r="Z417" s="180">
        <f>IF(V417&gt;0,INDEX(Scope_Labor_Rates!$R$6:$R$46,V417-5),1)</f>
        <v>1</v>
      </c>
      <c r="AA417" s="231">
        <f t="shared" si="54"/>
        <v>0</v>
      </c>
      <c r="AB417" t="str">
        <f t="shared" si="55"/>
        <v/>
      </c>
      <c r="AC417" s="178" t="str">
        <f t="shared" si="56"/>
        <v/>
      </c>
      <c r="AD417" s="181">
        <f t="shared" si="57"/>
        <v>0</v>
      </c>
      <c r="AE417" s="178">
        <f>IF(V417&gt;0,P417*INDEX(Scope_Labor_Rates!$E$6:$E$46,V417-5),0)</f>
        <v>0</v>
      </c>
      <c r="AF417" s="181">
        <f>IF(V417&gt;0,AE417*INDEX(Scope_Labor_Rates!$D$6:$D$46,V417-5)*AA417,0)</f>
        <v>0</v>
      </c>
      <c r="AG417" s="178">
        <f>IF(V417&gt;0,P417*INDEX(Scope_Labor_Rates!$G$6:$G$46,V417-5),0)</f>
        <v>0</v>
      </c>
      <c r="AH417" s="181">
        <f>IF(V417&gt;0,AG417*INDEX(Scope_Labor_Rates!$F$6:$F$46,V417-5)*AA417,0)</f>
        <v>0</v>
      </c>
      <c r="AI417" s="178">
        <f>IF(V417&gt;0,P417*INDEX(Scope_Labor_Rates!$I$6:$I$46,V417-5),0)</f>
        <v>0</v>
      </c>
      <c r="AJ417" s="181">
        <f>IF(V417&gt;0,AI417*INDEX(Scope_Labor_Rates!$H$6:$H$46,V417-5)*AA417,0)</f>
        <v>0</v>
      </c>
      <c r="AK417" s="178">
        <f>IF(V417&gt;0,P417*INDEX(Scope_Labor_Rates!$K$6:$K$46,V417-5),0)</f>
        <v>0</v>
      </c>
      <c r="AL417" s="181">
        <f>IF(V417&gt;0,AK417*INDEX(Scope_Labor_Rates!$J$6:$J$46,V417-5)*AA417,0)</f>
        <v>0</v>
      </c>
      <c r="AM417" s="178">
        <f>IF(V417&gt;0,P417*INDEX(Scope_Labor_Rates!$M$6:$M$46,V417-5),0)</f>
        <v>0</v>
      </c>
      <c r="AN417" s="178">
        <f>IF(V417&gt;0,AM417*INDEX(Scope_Labor_Rates!$L$6:$L$46,V417-5)*AA417,0)</f>
        <v>0</v>
      </c>
      <c r="AO417" s="178">
        <f>IF(V417&gt;0,P417*INDEX(Scope_Labor_Rates!$O$6:$O$46,V417-5)*AA417,0)</f>
        <v>0</v>
      </c>
      <c r="AP417" s="181">
        <f>IF(V417&gt;0,P417*INDEX(Scope_Labor_Rates!$Q$6:$Q$46,V417-5)*AA417,0)</f>
        <v>0</v>
      </c>
      <c r="AQ417" s="178">
        <f t="shared" si="58"/>
        <v>0</v>
      </c>
      <c r="AR417" s="178">
        <f t="shared" si="59"/>
        <v>0</v>
      </c>
      <c r="AS417" s="178">
        <f t="shared" si="60"/>
        <v>0</v>
      </c>
      <c r="AT417" s="178">
        <f t="shared" si="61"/>
        <v>0</v>
      </c>
      <c r="AU417">
        <f t="shared" si="62"/>
        <v>0</v>
      </c>
    </row>
    <row r="418" spans="1:47">
      <c r="A418" t="str">
        <f>IF(All_Tasks!A418="","",All_Tasks!A418)</f>
        <v/>
      </c>
      <c r="B418" t="str">
        <f>IF(All_Tasks!B418="","",All_Tasks!B418)</f>
        <v/>
      </c>
      <c r="C418" t="str">
        <f>IF(All_Tasks!C418="","",All_Tasks!C418)</f>
        <v/>
      </c>
      <c r="D418" t="str">
        <f>IF(All_Tasks!D418="","",All_Tasks!D418)</f>
        <v/>
      </c>
      <c r="E418" t="str">
        <f>IF(All_Tasks!V418&lt;&gt;"",All_Tasks!V418,IF(All_Tasks!E418&lt;&gt;"",All_Tasks!E418,""))</f>
        <v/>
      </c>
      <c r="F418" t="str">
        <f>IF(All_Tasks!F418="","",All_Tasks!F418)</f>
        <v/>
      </c>
      <c r="G418" t="str">
        <f>IF(All_Tasks!G418="","",All_Tasks!G418)</f>
        <v/>
      </c>
      <c r="H418" s="231" t="str">
        <f>IF(All_Tasks!H418="","",All_Tasks!H418)</f>
        <v/>
      </c>
      <c r="I418" t="str">
        <f>IF(All_Tasks!I418="","",All_Tasks!I418)</f>
        <v/>
      </c>
      <c r="J418" t="str">
        <f>IF(All_Tasks!J418="","",All_Tasks!J418)</f>
        <v/>
      </c>
      <c r="K418" t="str">
        <f>IF(All_Tasks!K418="","",All_Tasks!K418)</f>
        <v/>
      </c>
      <c r="L418" s="231" t="str">
        <f>IF(All_Tasks!L418="","",All_Tasks!L418)</f>
        <v/>
      </c>
      <c r="M418" t="str">
        <f>IF(All_Tasks!M418="","",All_Tasks!M418)</f>
        <v/>
      </c>
      <c r="N418" t="str">
        <f>IF(All_Tasks!N418="","",All_Tasks!N418)</f>
        <v/>
      </c>
      <c r="O418" t="str">
        <f>IF(All_Tasks!O418="","",All_Tasks!O418)</f>
        <v/>
      </c>
      <c r="P418" s="181">
        <f>IF(All_Tasks!P418="",0,All_Tasks!P418)</f>
        <v>0</v>
      </c>
      <c r="Q418" s="181">
        <f>IF(All_Tasks!Q418="",0,All_Tasks!Q418)</f>
        <v>0</v>
      </c>
      <c r="R418" s="181">
        <f>IF(All_Tasks!R418="",0,All_Tasks!R418)</f>
        <v>0</v>
      </c>
      <c r="S418" s="181" t="str">
        <f>IF(All_Tasks!S418="","",All_Tasks!S418)</f>
        <v/>
      </c>
      <c r="T418" t="str">
        <f>IF(All_Tasks!T418="","",All_Tasks!T418)</f>
        <v/>
      </c>
      <c r="U418" t="str">
        <f>IF(All_Tasks!U418="","",All_Tasks!U418)</f>
        <v/>
      </c>
      <c r="V418">
        <f>IF(A418="",0,IFERROR(MATCH(A418,Scope_Labor_Rates!$A$6:$A$46,0)+5,0))</f>
        <v>0</v>
      </c>
      <c r="W418" s="178">
        <f>IF(V418&gt;0,INDEX(Scope_Labor_Rates!$C$6:$C$46,V418-5),0)</f>
        <v>0</v>
      </c>
      <c r="X418" s="178">
        <f>IF(V418&gt;0,INDEX(Scope_Labor_Rates!$C$6:$C$46,V418-5),0)</f>
        <v>0</v>
      </c>
      <c r="Y418" s="180">
        <f>IF(V418&gt;0,INDEX(Scope_Labor_Rates!$S$6:$S$46,V418-5),0)</f>
        <v>0</v>
      </c>
      <c r="Z418" s="180">
        <f>IF(V418&gt;0,INDEX(Scope_Labor_Rates!$R$6:$R$46,V418-5),1)</f>
        <v>1</v>
      </c>
      <c r="AA418" s="231">
        <f t="shared" si="54"/>
        <v>0</v>
      </c>
      <c r="AB418" t="str">
        <f t="shared" si="55"/>
        <v/>
      </c>
      <c r="AC418" s="178" t="str">
        <f t="shared" si="56"/>
        <v/>
      </c>
      <c r="AD418" s="181">
        <f t="shared" si="57"/>
        <v>0</v>
      </c>
      <c r="AE418" s="178">
        <f>IF(V418&gt;0,P418*INDEX(Scope_Labor_Rates!$E$6:$E$46,V418-5),0)</f>
        <v>0</v>
      </c>
      <c r="AF418" s="181">
        <f>IF(V418&gt;0,AE418*INDEX(Scope_Labor_Rates!$D$6:$D$46,V418-5)*AA418,0)</f>
        <v>0</v>
      </c>
      <c r="AG418" s="178">
        <f>IF(V418&gt;0,P418*INDEX(Scope_Labor_Rates!$G$6:$G$46,V418-5),0)</f>
        <v>0</v>
      </c>
      <c r="AH418" s="181">
        <f>IF(V418&gt;0,AG418*INDEX(Scope_Labor_Rates!$F$6:$F$46,V418-5)*AA418,0)</f>
        <v>0</v>
      </c>
      <c r="AI418" s="178">
        <f>IF(V418&gt;0,P418*INDEX(Scope_Labor_Rates!$I$6:$I$46,V418-5),0)</f>
        <v>0</v>
      </c>
      <c r="AJ418" s="181">
        <f>IF(V418&gt;0,AI418*INDEX(Scope_Labor_Rates!$H$6:$H$46,V418-5)*AA418,0)</f>
        <v>0</v>
      </c>
      <c r="AK418" s="178">
        <f>IF(V418&gt;0,P418*INDEX(Scope_Labor_Rates!$K$6:$K$46,V418-5),0)</f>
        <v>0</v>
      </c>
      <c r="AL418" s="181">
        <f>IF(V418&gt;0,AK418*INDEX(Scope_Labor_Rates!$J$6:$J$46,V418-5)*AA418,0)</f>
        <v>0</v>
      </c>
      <c r="AM418" s="178">
        <f>IF(V418&gt;0,P418*INDEX(Scope_Labor_Rates!$M$6:$M$46,V418-5),0)</f>
        <v>0</v>
      </c>
      <c r="AN418" s="178">
        <f>IF(V418&gt;0,AM418*INDEX(Scope_Labor_Rates!$L$6:$L$46,V418-5)*AA418,0)</f>
        <v>0</v>
      </c>
      <c r="AO418" s="178">
        <f>IF(V418&gt;0,P418*INDEX(Scope_Labor_Rates!$O$6:$O$46,V418-5)*AA418,0)</f>
        <v>0</v>
      </c>
      <c r="AP418" s="181">
        <f>IF(V418&gt;0,P418*INDEX(Scope_Labor_Rates!$Q$6:$Q$46,V418-5)*AA418,0)</f>
        <v>0</v>
      </c>
      <c r="AQ418" s="178">
        <f t="shared" si="58"/>
        <v>0</v>
      </c>
      <c r="AR418" s="178">
        <f t="shared" si="59"/>
        <v>0</v>
      </c>
      <c r="AS418" s="178">
        <f t="shared" si="60"/>
        <v>0</v>
      </c>
      <c r="AT418" s="178">
        <f t="shared" si="61"/>
        <v>0</v>
      </c>
      <c r="AU418">
        <f t="shared" si="62"/>
        <v>0</v>
      </c>
    </row>
    <row r="419" spans="1:47">
      <c r="A419" t="str">
        <f>IF(All_Tasks!A419="","",All_Tasks!A419)</f>
        <v/>
      </c>
      <c r="B419" t="str">
        <f>IF(All_Tasks!B419="","",All_Tasks!B419)</f>
        <v/>
      </c>
      <c r="C419" t="str">
        <f>IF(All_Tasks!C419="","",All_Tasks!C419)</f>
        <v/>
      </c>
      <c r="D419" t="str">
        <f>IF(All_Tasks!D419="","",All_Tasks!D419)</f>
        <v/>
      </c>
      <c r="E419" t="str">
        <f>IF(All_Tasks!V419&lt;&gt;"",All_Tasks!V419,IF(All_Tasks!E419&lt;&gt;"",All_Tasks!E419,""))</f>
        <v/>
      </c>
      <c r="F419" t="str">
        <f>IF(All_Tasks!F419="","",All_Tasks!F419)</f>
        <v/>
      </c>
      <c r="G419" t="str">
        <f>IF(All_Tasks!G419="","",All_Tasks!G419)</f>
        <v/>
      </c>
      <c r="H419" s="231" t="str">
        <f>IF(All_Tasks!H419="","",All_Tasks!H419)</f>
        <v/>
      </c>
      <c r="I419" t="str">
        <f>IF(All_Tasks!I419="","",All_Tasks!I419)</f>
        <v/>
      </c>
      <c r="J419" t="str">
        <f>IF(All_Tasks!J419="","",All_Tasks!J419)</f>
        <v/>
      </c>
      <c r="K419" t="str">
        <f>IF(All_Tasks!K419="","",All_Tasks!K419)</f>
        <v/>
      </c>
      <c r="L419" s="231" t="str">
        <f>IF(All_Tasks!L419="","",All_Tasks!L419)</f>
        <v/>
      </c>
      <c r="M419" t="str">
        <f>IF(All_Tasks!M419="","",All_Tasks!M419)</f>
        <v/>
      </c>
      <c r="N419" t="str">
        <f>IF(All_Tasks!N419="","",All_Tasks!N419)</f>
        <v/>
      </c>
      <c r="O419" t="str">
        <f>IF(All_Tasks!O419="","",All_Tasks!O419)</f>
        <v/>
      </c>
      <c r="P419" s="181">
        <f>IF(All_Tasks!P419="",0,All_Tasks!P419)</f>
        <v>0</v>
      </c>
      <c r="Q419" s="181">
        <f>IF(All_Tasks!Q419="",0,All_Tasks!Q419)</f>
        <v>0</v>
      </c>
      <c r="R419" s="181">
        <f>IF(All_Tasks!R419="",0,All_Tasks!R419)</f>
        <v>0</v>
      </c>
      <c r="S419" s="181" t="str">
        <f>IF(All_Tasks!S419="","",All_Tasks!S419)</f>
        <v/>
      </c>
      <c r="T419" t="str">
        <f>IF(All_Tasks!T419="","",All_Tasks!T419)</f>
        <v/>
      </c>
      <c r="U419" t="str">
        <f>IF(All_Tasks!U419="","",All_Tasks!U419)</f>
        <v/>
      </c>
      <c r="V419">
        <f>IF(A419="",0,IFERROR(MATCH(A419,Scope_Labor_Rates!$A$6:$A$46,0)+5,0))</f>
        <v>0</v>
      </c>
      <c r="W419" s="178">
        <f>IF(V419&gt;0,INDEX(Scope_Labor_Rates!$C$6:$C$46,V419-5),0)</f>
        <v>0</v>
      </c>
      <c r="X419" s="178">
        <f>IF(V419&gt;0,INDEX(Scope_Labor_Rates!$C$6:$C$46,V419-5),0)</f>
        <v>0</v>
      </c>
      <c r="Y419" s="180">
        <f>IF(V419&gt;0,INDEX(Scope_Labor_Rates!$S$6:$S$46,V419-5),0)</f>
        <v>0</v>
      </c>
      <c r="Z419" s="180">
        <f>IF(V419&gt;0,INDEX(Scope_Labor_Rates!$R$6:$R$46,V419-5),1)</f>
        <v>1</v>
      </c>
      <c r="AA419" s="231">
        <f t="shared" si="54"/>
        <v>0</v>
      </c>
      <c r="AB419" t="str">
        <f t="shared" si="55"/>
        <v/>
      </c>
      <c r="AC419" s="178" t="str">
        <f t="shared" si="56"/>
        <v/>
      </c>
      <c r="AD419" s="181">
        <f t="shared" si="57"/>
        <v>0</v>
      </c>
      <c r="AE419" s="178">
        <f>IF(V419&gt;0,P419*INDEX(Scope_Labor_Rates!$E$6:$E$46,V419-5),0)</f>
        <v>0</v>
      </c>
      <c r="AF419" s="181">
        <f>IF(V419&gt;0,AE419*INDEX(Scope_Labor_Rates!$D$6:$D$46,V419-5)*AA419,0)</f>
        <v>0</v>
      </c>
      <c r="AG419" s="178">
        <f>IF(V419&gt;0,P419*INDEX(Scope_Labor_Rates!$G$6:$G$46,V419-5),0)</f>
        <v>0</v>
      </c>
      <c r="AH419" s="181">
        <f>IF(V419&gt;0,AG419*INDEX(Scope_Labor_Rates!$F$6:$F$46,V419-5)*AA419,0)</f>
        <v>0</v>
      </c>
      <c r="AI419" s="178">
        <f>IF(V419&gt;0,P419*INDEX(Scope_Labor_Rates!$I$6:$I$46,V419-5),0)</f>
        <v>0</v>
      </c>
      <c r="AJ419" s="181">
        <f>IF(V419&gt;0,AI419*INDEX(Scope_Labor_Rates!$H$6:$H$46,V419-5)*AA419,0)</f>
        <v>0</v>
      </c>
      <c r="AK419" s="178">
        <f>IF(V419&gt;0,P419*INDEX(Scope_Labor_Rates!$K$6:$K$46,V419-5),0)</f>
        <v>0</v>
      </c>
      <c r="AL419" s="181">
        <f>IF(V419&gt;0,AK419*INDEX(Scope_Labor_Rates!$J$6:$J$46,V419-5)*AA419,0)</f>
        <v>0</v>
      </c>
      <c r="AM419" s="178">
        <f>IF(V419&gt;0,P419*INDEX(Scope_Labor_Rates!$M$6:$M$46,V419-5),0)</f>
        <v>0</v>
      </c>
      <c r="AN419" s="178">
        <f>IF(V419&gt;0,AM419*INDEX(Scope_Labor_Rates!$L$6:$L$46,V419-5)*AA419,0)</f>
        <v>0</v>
      </c>
      <c r="AO419" s="178">
        <f>IF(V419&gt;0,P419*INDEX(Scope_Labor_Rates!$O$6:$O$46,V419-5)*AA419,0)</f>
        <v>0</v>
      </c>
      <c r="AP419" s="181">
        <f>IF(V419&gt;0,P419*INDEX(Scope_Labor_Rates!$Q$6:$Q$46,V419-5)*AA419,0)</f>
        <v>0</v>
      </c>
      <c r="AQ419" s="178">
        <f t="shared" si="58"/>
        <v>0</v>
      </c>
      <c r="AR419" s="178">
        <f t="shared" si="59"/>
        <v>0</v>
      </c>
      <c r="AS419" s="178">
        <f t="shared" si="60"/>
        <v>0</v>
      </c>
      <c r="AT419" s="178">
        <f t="shared" si="61"/>
        <v>0</v>
      </c>
      <c r="AU419">
        <f t="shared" si="62"/>
        <v>0</v>
      </c>
    </row>
    <row r="420" spans="1:47">
      <c r="A420" t="str">
        <f>IF(All_Tasks!A420="","",All_Tasks!A420)</f>
        <v/>
      </c>
      <c r="B420" t="str">
        <f>IF(All_Tasks!B420="","",All_Tasks!B420)</f>
        <v/>
      </c>
      <c r="C420" t="str">
        <f>IF(All_Tasks!C420="","",All_Tasks!C420)</f>
        <v/>
      </c>
      <c r="D420" t="str">
        <f>IF(All_Tasks!D420="","",All_Tasks!D420)</f>
        <v/>
      </c>
      <c r="E420" t="str">
        <f>IF(All_Tasks!V420&lt;&gt;"",All_Tasks!V420,IF(All_Tasks!E420&lt;&gt;"",All_Tasks!E420,""))</f>
        <v/>
      </c>
      <c r="F420" t="str">
        <f>IF(All_Tasks!F420="","",All_Tasks!F420)</f>
        <v/>
      </c>
      <c r="G420" t="str">
        <f>IF(All_Tasks!G420="","",All_Tasks!G420)</f>
        <v/>
      </c>
      <c r="H420" s="231" t="str">
        <f>IF(All_Tasks!H420="","",All_Tasks!H420)</f>
        <v/>
      </c>
      <c r="I420" t="str">
        <f>IF(All_Tasks!I420="","",All_Tasks!I420)</f>
        <v/>
      </c>
      <c r="J420" t="str">
        <f>IF(All_Tasks!J420="","",All_Tasks!J420)</f>
        <v/>
      </c>
      <c r="K420" t="str">
        <f>IF(All_Tasks!K420="","",All_Tasks!K420)</f>
        <v/>
      </c>
      <c r="L420" s="231" t="str">
        <f>IF(All_Tasks!L420="","",All_Tasks!L420)</f>
        <v/>
      </c>
      <c r="M420" t="str">
        <f>IF(All_Tasks!M420="","",All_Tasks!M420)</f>
        <v/>
      </c>
      <c r="N420" t="str">
        <f>IF(All_Tasks!N420="","",All_Tasks!N420)</f>
        <v/>
      </c>
      <c r="O420" t="str">
        <f>IF(All_Tasks!O420="","",All_Tasks!O420)</f>
        <v/>
      </c>
      <c r="P420" s="181">
        <f>IF(All_Tasks!P420="",0,All_Tasks!P420)</f>
        <v>0</v>
      </c>
      <c r="Q420" s="181">
        <f>IF(All_Tasks!Q420="",0,All_Tasks!Q420)</f>
        <v>0</v>
      </c>
      <c r="R420" s="181">
        <f>IF(All_Tasks!R420="",0,All_Tasks!R420)</f>
        <v>0</v>
      </c>
      <c r="S420" s="181" t="str">
        <f>IF(All_Tasks!S420="","",All_Tasks!S420)</f>
        <v/>
      </c>
      <c r="T420" t="str">
        <f>IF(All_Tasks!T420="","",All_Tasks!T420)</f>
        <v/>
      </c>
      <c r="U420" t="str">
        <f>IF(All_Tasks!U420="","",All_Tasks!U420)</f>
        <v/>
      </c>
      <c r="V420">
        <f>IF(A420="",0,IFERROR(MATCH(A420,Scope_Labor_Rates!$A$6:$A$46,0)+5,0))</f>
        <v>0</v>
      </c>
      <c r="W420" s="178">
        <f>IF(V420&gt;0,INDEX(Scope_Labor_Rates!$C$6:$C$46,V420-5),0)</f>
        <v>0</v>
      </c>
      <c r="X420" s="178">
        <f>IF(V420&gt;0,INDEX(Scope_Labor_Rates!$C$6:$C$46,V420-5),0)</f>
        <v>0</v>
      </c>
      <c r="Y420" s="180">
        <f>IF(V420&gt;0,INDEX(Scope_Labor_Rates!$S$6:$S$46,V420-5),0)</f>
        <v>0</v>
      </c>
      <c r="Z420" s="180">
        <f>IF(V420&gt;0,INDEX(Scope_Labor_Rates!$R$6:$R$46,V420-5),1)</f>
        <v>1</v>
      </c>
      <c r="AA420" s="231">
        <f t="shared" si="54"/>
        <v>0</v>
      </c>
      <c r="AB420" t="str">
        <f t="shared" si="55"/>
        <v/>
      </c>
      <c r="AC420" s="178" t="str">
        <f t="shared" si="56"/>
        <v/>
      </c>
      <c r="AD420" s="181">
        <f t="shared" si="57"/>
        <v>0</v>
      </c>
      <c r="AE420" s="178">
        <f>IF(V420&gt;0,P420*INDEX(Scope_Labor_Rates!$E$6:$E$46,V420-5),0)</f>
        <v>0</v>
      </c>
      <c r="AF420" s="181">
        <f>IF(V420&gt;0,AE420*INDEX(Scope_Labor_Rates!$D$6:$D$46,V420-5)*AA420,0)</f>
        <v>0</v>
      </c>
      <c r="AG420" s="178">
        <f>IF(V420&gt;0,P420*INDEX(Scope_Labor_Rates!$G$6:$G$46,V420-5),0)</f>
        <v>0</v>
      </c>
      <c r="AH420" s="181">
        <f>IF(V420&gt;0,AG420*INDEX(Scope_Labor_Rates!$F$6:$F$46,V420-5)*AA420,0)</f>
        <v>0</v>
      </c>
      <c r="AI420" s="178">
        <f>IF(V420&gt;0,P420*INDEX(Scope_Labor_Rates!$I$6:$I$46,V420-5),0)</f>
        <v>0</v>
      </c>
      <c r="AJ420" s="181">
        <f>IF(V420&gt;0,AI420*INDEX(Scope_Labor_Rates!$H$6:$H$46,V420-5)*AA420,0)</f>
        <v>0</v>
      </c>
      <c r="AK420" s="178">
        <f>IF(V420&gt;0,P420*INDEX(Scope_Labor_Rates!$K$6:$K$46,V420-5),0)</f>
        <v>0</v>
      </c>
      <c r="AL420" s="181">
        <f>IF(V420&gt;0,AK420*INDEX(Scope_Labor_Rates!$J$6:$J$46,V420-5)*AA420,0)</f>
        <v>0</v>
      </c>
      <c r="AM420" s="178">
        <f>IF(V420&gt;0,P420*INDEX(Scope_Labor_Rates!$M$6:$M$46,V420-5),0)</f>
        <v>0</v>
      </c>
      <c r="AN420" s="178">
        <f>IF(V420&gt;0,AM420*INDEX(Scope_Labor_Rates!$L$6:$L$46,V420-5)*AA420,0)</f>
        <v>0</v>
      </c>
      <c r="AO420" s="178">
        <f>IF(V420&gt;0,P420*INDEX(Scope_Labor_Rates!$O$6:$O$46,V420-5)*AA420,0)</f>
        <v>0</v>
      </c>
      <c r="AP420" s="181">
        <f>IF(V420&gt;0,P420*INDEX(Scope_Labor_Rates!$Q$6:$Q$46,V420-5)*AA420,0)</f>
        <v>0</v>
      </c>
      <c r="AQ420" s="178">
        <f t="shared" si="58"/>
        <v>0</v>
      </c>
      <c r="AR420" s="178">
        <f t="shared" si="59"/>
        <v>0</v>
      </c>
      <c r="AS420" s="178">
        <f t="shared" si="60"/>
        <v>0</v>
      </c>
      <c r="AT420" s="178">
        <f t="shared" si="61"/>
        <v>0</v>
      </c>
      <c r="AU420">
        <f t="shared" si="62"/>
        <v>0</v>
      </c>
    </row>
    <row r="421" spans="1:47">
      <c r="A421" t="str">
        <f>IF(All_Tasks!A421="","",All_Tasks!A421)</f>
        <v/>
      </c>
      <c r="B421" t="str">
        <f>IF(All_Tasks!B421="","",All_Tasks!B421)</f>
        <v/>
      </c>
      <c r="C421" t="str">
        <f>IF(All_Tasks!C421="","",All_Tasks!C421)</f>
        <v/>
      </c>
      <c r="D421" t="str">
        <f>IF(All_Tasks!D421="","",All_Tasks!D421)</f>
        <v/>
      </c>
      <c r="E421" t="str">
        <f>IF(All_Tasks!V421&lt;&gt;"",All_Tasks!V421,IF(All_Tasks!E421&lt;&gt;"",All_Tasks!E421,""))</f>
        <v/>
      </c>
      <c r="F421" t="str">
        <f>IF(All_Tasks!F421="","",All_Tasks!F421)</f>
        <v/>
      </c>
      <c r="G421" t="str">
        <f>IF(All_Tasks!G421="","",All_Tasks!G421)</f>
        <v/>
      </c>
      <c r="H421" s="231" t="str">
        <f>IF(All_Tasks!H421="","",All_Tasks!H421)</f>
        <v/>
      </c>
      <c r="I421" t="str">
        <f>IF(All_Tasks!I421="","",All_Tasks!I421)</f>
        <v/>
      </c>
      <c r="J421" t="str">
        <f>IF(All_Tasks!J421="","",All_Tasks!J421)</f>
        <v/>
      </c>
      <c r="K421" t="str">
        <f>IF(All_Tasks!K421="","",All_Tasks!K421)</f>
        <v/>
      </c>
      <c r="L421" s="231" t="str">
        <f>IF(All_Tasks!L421="","",All_Tasks!L421)</f>
        <v/>
      </c>
      <c r="M421" t="str">
        <f>IF(All_Tasks!M421="","",All_Tasks!M421)</f>
        <v/>
      </c>
      <c r="N421" t="str">
        <f>IF(All_Tasks!N421="","",All_Tasks!N421)</f>
        <v/>
      </c>
      <c r="O421" t="str">
        <f>IF(All_Tasks!O421="","",All_Tasks!O421)</f>
        <v/>
      </c>
      <c r="P421" s="181">
        <f>IF(All_Tasks!P421="",0,All_Tasks!P421)</f>
        <v>0</v>
      </c>
      <c r="Q421" s="181">
        <f>IF(All_Tasks!Q421="",0,All_Tasks!Q421)</f>
        <v>0</v>
      </c>
      <c r="R421" s="181">
        <f>IF(All_Tasks!R421="",0,All_Tasks!R421)</f>
        <v>0</v>
      </c>
      <c r="S421" s="181" t="str">
        <f>IF(All_Tasks!S421="","",All_Tasks!S421)</f>
        <v/>
      </c>
      <c r="T421" t="str">
        <f>IF(All_Tasks!T421="","",All_Tasks!T421)</f>
        <v/>
      </c>
      <c r="U421" t="str">
        <f>IF(All_Tasks!U421="","",All_Tasks!U421)</f>
        <v/>
      </c>
      <c r="V421">
        <f>IF(A421="",0,IFERROR(MATCH(A421,Scope_Labor_Rates!$A$6:$A$46,0)+5,0))</f>
        <v>0</v>
      </c>
      <c r="W421" s="178">
        <f>IF(V421&gt;0,INDEX(Scope_Labor_Rates!$C$6:$C$46,V421-5),0)</f>
        <v>0</v>
      </c>
      <c r="X421" s="178">
        <f>IF(V421&gt;0,INDEX(Scope_Labor_Rates!$C$6:$C$46,V421-5),0)</f>
        <v>0</v>
      </c>
      <c r="Y421" s="180">
        <f>IF(V421&gt;0,INDEX(Scope_Labor_Rates!$S$6:$S$46,V421-5),0)</f>
        <v>0</v>
      </c>
      <c r="Z421" s="180">
        <f>IF(V421&gt;0,INDEX(Scope_Labor_Rates!$R$6:$R$46,V421-5),1)</f>
        <v>1</v>
      </c>
      <c r="AA421" s="231">
        <f t="shared" si="54"/>
        <v>0</v>
      </c>
      <c r="AB421" t="str">
        <f t="shared" si="55"/>
        <v/>
      </c>
      <c r="AC421" s="178" t="str">
        <f t="shared" si="56"/>
        <v/>
      </c>
      <c r="AD421" s="181">
        <f t="shared" si="57"/>
        <v>0</v>
      </c>
      <c r="AE421" s="178">
        <f>IF(V421&gt;0,P421*INDEX(Scope_Labor_Rates!$E$6:$E$46,V421-5),0)</f>
        <v>0</v>
      </c>
      <c r="AF421" s="181">
        <f>IF(V421&gt;0,AE421*INDEX(Scope_Labor_Rates!$D$6:$D$46,V421-5)*AA421,0)</f>
        <v>0</v>
      </c>
      <c r="AG421" s="178">
        <f>IF(V421&gt;0,P421*INDEX(Scope_Labor_Rates!$G$6:$G$46,V421-5),0)</f>
        <v>0</v>
      </c>
      <c r="AH421" s="181">
        <f>IF(V421&gt;0,AG421*INDEX(Scope_Labor_Rates!$F$6:$F$46,V421-5)*AA421,0)</f>
        <v>0</v>
      </c>
      <c r="AI421" s="178">
        <f>IF(V421&gt;0,P421*INDEX(Scope_Labor_Rates!$I$6:$I$46,V421-5),0)</f>
        <v>0</v>
      </c>
      <c r="AJ421" s="181">
        <f>IF(V421&gt;0,AI421*INDEX(Scope_Labor_Rates!$H$6:$H$46,V421-5)*AA421,0)</f>
        <v>0</v>
      </c>
      <c r="AK421" s="178">
        <f>IF(V421&gt;0,P421*INDEX(Scope_Labor_Rates!$K$6:$K$46,V421-5),0)</f>
        <v>0</v>
      </c>
      <c r="AL421" s="181">
        <f>IF(V421&gt;0,AK421*INDEX(Scope_Labor_Rates!$J$6:$J$46,V421-5)*AA421,0)</f>
        <v>0</v>
      </c>
      <c r="AM421" s="178">
        <f>IF(V421&gt;0,P421*INDEX(Scope_Labor_Rates!$M$6:$M$46,V421-5),0)</f>
        <v>0</v>
      </c>
      <c r="AN421" s="178">
        <f>IF(V421&gt;0,AM421*INDEX(Scope_Labor_Rates!$L$6:$L$46,V421-5)*AA421,0)</f>
        <v>0</v>
      </c>
      <c r="AO421" s="178">
        <f>IF(V421&gt;0,P421*INDEX(Scope_Labor_Rates!$O$6:$O$46,V421-5)*AA421,0)</f>
        <v>0</v>
      </c>
      <c r="AP421" s="181">
        <f>IF(V421&gt;0,P421*INDEX(Scope_Labor_Rates!$Q$6:$Q$46,V421-5)*AA421,0)</f>
        <v>0</v>
      </c>
      <c r="AQ421" s="178">
        <f t="shared" si="58"/>
        <v>0</v>
      </c>
      <c r="AR421" s="178">
        <f t="shared" si="59"/>
        <v>0</v>
      </c>
      <c r="AS421" s="178">
        <f t="shared" si="60"/>
        <v>0</v>
      </c>
      <c r="AT421" s="178">
        <f t="shared" si="61"/>
        <v>0</v>
      </c>
      <c r="AU421">
        <f t="shared" si="62"/>
        <v>0</v>
      </c>
    </row>
    <row r="422" spans="1:47">
      <c r="A422" t="str">
        <f>IF(All_Tasks!A422="","",All_Tasks!A422)</f>
        <v/>
      </c>
      <c r="B422" t="str">
        <f>IF(All_Tasks!B422="","",All_Tasks!B422)</f>
        <v/>
      </c>
      <c r="C422" t="str">
        <f>IF(All_Tasks!C422="","",All_Tasks!C422)</f>
        <v/>
      </c>
      <c r="D422" t="str">
        <f>IF(All_Tasks!D422="","",All_Tasks!D422)</f>
        <v/>
      </c>
      <c r="E422" t="str">
        <f>IF(All_Tasks!V422&lt;&gt;"",All_Tasks!V422,IF(All_Tasks!E422&lt;&gt;"",All_Tasks!E422,""))</f>
        <v/>
      </c>
      <c r="F422" t="str">
        <f>IF(All_Tasks!F422="","",All_Tasks!F422)</f>
        <v/>
      </c>
      <c r="G422" t="str">
        <f>IF(All_Tasks!G422="","",All_Tasks!G422)</f>
        <v/>
      </c>
      <c r="H422" s="231" t="str">
        <f>IF(All_Tasks!H422="","",All_Tasks!H422)</f>
        <v/>
      </c>
      <c r="I422" t="str">
        <f>IF(All_Tasks!I422="","",All_Tasks!I422)</f>
        <v/>
      </c>
      <c r="J422" t="str">
        <f>IF(All_Tasks!J422="","",All_Tasks!J422)</f>
        <v/>
      </c>
      <c r="K422" t="str">
        <f>IF(All_Tasks!K422="","",All_Tasks!K422)</f>
        <v/>
      </c>
      <c r="L422" s="231" t="str">
        <f>IF(All_Tasks!L422="","",All_Tasks!L422)</f>
        <v/>
      </c>
      <c r="M422" t="str">
        <f>IF(All_Tasks!M422="","",All_Tasks!M422)</f>
        <v/>
      </c>
      <c r="N422" t="str">
        <f>IF(All_Tasks!N422="","",All_Tasks!N422)</f>
        <v/>
      </c>
      <c r="O422" t="str">
        <f>IF(All_Tasks!O422="","",All_Tasks!O422)</f>
        <v/>
      </c>
      <c r="P422" s="181">
        <f>IF(All_Tasks!P422="",0,All_Tasks!P422)</f>
        <v>0</v>
      </c>
      <c r="Q422" s="181">
        <f>IF(All_Tasks!Q422="",0,All_Tasks!Q422)</f>
        <v>0</v>
      </c>
      <c r="R422" s="181">
        <f>IF(All_Tasks!R422="",0,All_Tasks!R422)</f>
        <v>0</v>
      </c>
      <c r="S422" s="181" t="str">
        <f>IF(All_Tasks!S422="","",All_Tasks!S422)</f>
        <v/>
      </c>
      <c r="T422" t="str">
        <f>IF(All_Tasks!T422="","",All_Tasks!T422)</f>
        <v/>
      </c>
      <c r="U422" t="str">
        <f>IF(All_Tasks!U422="","",All_Tasks!U422)</f>
        <v/>
      </c>
      <c r="V422">
        <f>IF(A422="",0,IFERROR(MATCH(A422,Scope_Labor_Rates!$A$6:$A$46,0)+5,0))</f>
        <v>0</v>
      </c>
      <c r="W422" s="178">
        <f>IF(V422&gt;0,INDEX(Scope_Labor_Rates!$C$6:$C$46,V422-5),0)</f>
        <v>0</v>
      </c>
      <c r="X422" s="178">
        <f>IF(V422&gt;0,INDEX(Scope_Labor_Rates!$C$6:$C$46,V422-5),0)</f>
        <v>0</v>
      </c>
      <c r="Y422" s="180">
        <f>IF(V422&gt;0,INDEX(Scope_Labor_Rates!$S$6:$S$46,V422-5),0)</f>
        <v>0</v>
      </c>
      <c r="Z422" s="180">
        <f>IF(V422&gt;0,INDEX(Scope_Labor_Rates!$R$6:$R$46,V422-5),1)</f>
        <v>1</v>
      </c>
      <c r="AA422" s="231">
        <f t="shared" si="54"/>
        <v>0</v>
      </c>
      <c r="AB422" t="str">
        <f t="shared" si="55"/>
        <v/>
      </c>
      <c r="AC422" s="178" t="str">
        <f t="shared" si="56"/>
        <v/>
      </c>
      <c r="AD422" s="181">
        <f t="shared" si="57"/>
        <v>0</v>
      </c>
      <c r="AE422" s="178">
        <f>IF(V422&gt;0,P422*INDEX(Scope_Labor_Rates!$E$6:$E$46,V422-5),0)</f>
        <v>0</v>
      </c>
      <c r="AF422" s="181">
        <f>IF(V422&gt;0,AE422*INDEX(Scope_Labor_Rates!$D$6:$D$46,V422-5)*AA422,0)</f>
        <v>0</v>
      </c>
      <c r="AG422" s="178">
        <f>IF(V422&gt;0,P422*INDEX(Scope_Labor_Rates!$G$6:$G$46,V422-5),0)</f>
        <v>0</v>
      </c>
      <c r="AH422" s="181">
        <f>IF(V422&gt;0,AG422*INDEX(Scope_Labor_Rates!$F$6:$F$46,V422-5)*AA422,0)</f>
        <v>0</v>
      </c>
      <c r="AI422" s="178">
        <f>IF(V422&gt;0,P422*INDEX(Scope_Labor_Rates!$I$6:$I$46,V422-5),0)</f>
        <v>0</v>
      </c>
      <c r="AJ422" s="181">
        <f>IF(V422&gt;0,AI422*INDEX(Scope_Labor_Rates!$H$6:$H$46,V422-5)*AA422,0)</f>
        <v>0</v>
      </c>
      <c r="AK422" s="178">
        <f>IF(V422&gt;0,P422*INDEX(Scope_Labor_Rates!$K$6:$K$46,V422-5),0)</f>
        <v>0</v>
      </c>
      <c r="AL422" s="181">
        <f>IF(V422&gt;0,AK422*INDEX(Scope_Labor_Rates!$J$6:$J$46,V422-5)*AA422,0)</f>
        <v>0</v>
      </c>
      <c r="AM422" s="178">
        <f>IF(V422&gt;0,P422*INDEX(Scope_Labor_Rates!$M$6:$M$46,V422-5),0)</f>
        <v>0</v>
      </c>
      <c r="AN422" s="178">
        <f>IF(V422&gt;0,AM422*INDEX(Scope_Labor_Rates!$L$6:$L$46,V422-5)*AA422,0)</f>
        <v>0</v>
      </c>
      <c r="AO422" s="178">
        <f>IF(V422&gt;0,P422*INDEX(Scope_Labor_Rates!$O$6:$O$46,V422-5)*AA422,0)</f>
        <v>0</v>
      </c>
      <c r="AP422" s="181">
        <f>IF(V422&gt;0,P422*INDEX(Scope_Labor_Rates!$Q$6:$Q$46,V422-5)*AA422,0)</f>
        <v>0</v>
      </c>
      <c r="AQ422" s="178">
        <f t="shared" si="58"/>
        <v>0</v>
      </c>
      <c r="AR422" s="178">
        <f t="shared" si="59"/>
        <v>0</v>
      </c>
      <c r="AS422" s="178">
        <f t="shared" si="60"/>
        <v>0</v>
      </c>
      <c r="AT422" s="178">
        <f t="shared" si="61"/>
        <v>0</v>
      </c>
      <c r="AU422">
        <f t="shared" si="62"/>
        <v>0</v>
      </c>
    </row>
    <row r="423" spans="1:47">
      <c r="A423" t="str">
        <f>IF(All_Tasks!A423="","",All_Tasks!A423)</f>
        <v/>
      </c>
      <c r="B423" t="str">
        <f>IF(All_Tasks!B423="","",All_Tasks!B423)</f>
        <v/>
      </c>
      <c r="C423" t="str">
        <f>IF(All_Tasks!C423="","",All_Tasks!C423)</f>
        <v/>
      </c>
      <c r="D423" t="str">
        <f>IF(All_Tasks!D423="","",All_Tasks!D423)</f>
        <v/>
      </c>
      <c r="E423" t="str">
        <f>IF(All_Tasks!V423&lt;&gt;"",All_Tasks!V423,IF(All_Tasks!E423&lt;&gt;"",All_Tasks!E423,""))</f>
        <v/>
      </c>
      <c r="F423" t="str">
        <f>IF(All_Tasks!F423="","",All_Tasks!F423)</f>
        <v/>
      </c>
      <c r="G423" t="str">
        <f>IF(All_Tasks!G423="","",All_Tasks!G423)</f>
        <v/>
      </c>
      <c r="H423" s="231" t="str">
        <f>IF(All_Tasks!H423="","",All_Tasks!H423)</f>
        <v/>
      </c>
      <c r="I423" t="str">
        <f>IF(All_Tasks!I423="","",All_Tasks!I423)</f>
        <v/>
      </c>
      <c r="J423" t="str">
        <f>IF(All_Tasks!J423="","",All_Tasks!J423)</f>
        <v/>
      </c>
      <c r="K423" t="str">
        <f>IF(All_Tasks!K423="","",All_Tasks!K423)</f>
        <v/>
      </c>
      <c r="L423" s="231" t="str">
        <f>IF(All_Tasks!L423="","",All_Tasks!L423)</f>
        <v/>
      </c>
      <c r="M423" t="str">
        <f>IF(All_Tasks!M423="","",All_Tasks!M423)</f>
        <v/>
      </c>
      <c r="N423" t="str">
        <f>IF(All_Tasks!N423="","",All_Tasks!N423)</f>
        <v/>
      </c>
      <c r="O423" t="str">
        <f>IF(All_Tasks!O423="","",All_Tasks!O423)</f>
        <v/>
      </c>
      <c r="P423" s="181">
        <f>IF(All_Tasks!P423="",0,All_Tasks!P423)</f>
        <v>0</v>
      </c>
      <c r="Q423" s="181">
        <f>IF(All_Tasks!Q423="",0,All_Tasks!Q423)</f>
        <v>0</v>
      </c>
      <c r="R423" s="181">
        <f>IF(All_Tasks!R423="",0,All_Tasks!R423)</f>
        <v>0</v>
      </c>
      <c r="S423" s="181" t="str">
        <f>IF(All_Tasks!S423="","",All_Tasks!S423)</f>
        <v/>
      </c>
      <c r="T423" t="str">
        <f>IF(All_Tasks!T423="","",All_Tasks!T423)</f>
        <v/>
      </c>
      <c r="U423" t="str">
        <f>IF(All_Tasks!U423="","",All_Tasks!U423)</f>
        <v/>
      </c>
      <c r="V423">
        <f>IF(A423="",0,IFERROR(MATCH(A423,Scope_Labor_Rates!$A$6:$A$46,0)+5,0))</f>
        <v>0</v>
      </c>
      <c r="W423" s="178">
        <f>IF(V423&gt;0,INDEX(Scope_Labor_Rates!$C$6:$C$46,V423-5),0)</f>
        <v>0</v>
      </c>
      <c r="X423" s="178">
        <f>IF(V423&gt;0,INDEX(Scope_Labor_Rates!$C$6:$C$46,V423-5),0)</f>
        <v>0</v>
      </c>
      <c r="Y423" s="180">
        <f>IF(V423&gt;0,INDEX(Scope_Labor_Rates!$S$6:$S$46,V423-5),0)</f>
        <v>0</v>
      </c>
      <c r="Z423" s="180">
        <f>IF(V423&gt;0,INDEX(Scope_Labor_Rates!$R$6:$R$46,V423-5),1)</f>
        <v>1</v>
      </c>
      <c r="AA423" s="231">
        <f t="shared" si="54"/>
        <v>0</v>
      </c>
      <c r="AB423" t="str">
        <f t="shared" si="55"/>
        <v/>
      </c>
      <c r="AC423" s="178" t="str">
        <f t="shared" si="56"/>
        <v/>
      </c>
      <c r="AD423" s="181">
        <f t="shared" si="57"/>
        <v>0</v>
      </c>
      <c r="AE423" s="178">
        <f>IF(V423&gt;0,P423*INDEX(Scope_Labor_Rates!$E$6:$E$46,V423-5),0)</f>
        <v>0</v>
      </c>
      <c r="AF423" s="181">
        <f>IF(V423&gt;0,AE423*INDEX(Scope_Labor_Rates!$D$6:$D$46,V423-5)*AA423,0)</f>
        <v>0</v>
      </c>
      <c r="AG423" s="178">
        <f>IF(V423&gt;0,P423*INDEX(Scope_Labor_Rates!$G$6:$G$46,V423-5),0)</f>
        <v>0</v>
      </c>
      <c r="AH423" s="181">
        <f>IF(V423&gt;0,AG423*INDEX(Scope_Labor_Rates!$F$6:$F$46,V423-5)*AA423,0)</f>
        <v>0</v>
      </c>
      <c r="AI423" s="178">
        <f>IF(V423&gt;0,P423*INDEX(Scope_Labor_Rates!$I$6:$I$46,V423-5),0)</f>
        <v>0</v>
      </c>
      <c r="AJ423" s="181">
        <f>IF(V423&gt;0,AI423*INDEX(Scope_Labor_Rates!$H$6:$H$46,V423-5)*AA423,0)</f>
        <v>0</v>
      </c>
      <c r="AK423" s="178">
        <f>IF(V423&gt;0,P423*INDEX(Scope_Labor_Rates!$K$6:$K$46,V423-5),0)</f>
        <v>0</v>
      </c>
      <c r="AL423" s="181">
        <f>IF(V423&gt;0,AK423*INDEX(Scope_Labor_Rates!$J$6:$J$46,V423-5)*AA423,0)</f>
        <v>0</v>
      </c>
      <c r="AM423" s="178">
        <f>IF(V423&gt;0,P423*INDEX(Scope_Labor_Rates!$M$6:$M$46,V423-5),0)</f>
        <v>0</v>
      </c>
      <c r="AN423" s="178">
        <f>IF(V423&gt;0,AM423*INDEX(Scope_Labor_Rates!$L$6:$L$46,V423-5)*AA423,0)</f>
        <v>0</v>
      </c>
      <c r="AO423" s="178">
        <f>IF(V423&gt;0,P423*INDEX(Scope_Labor_Rates!$O$6:$O$46,V423-5)*AA423,0)</f>
        <v>0</v>
      </c>
      <c r="AP423" s="181">
        <f>IF(V423&gt;0,P423*INDEX(Scope_Labor_Rates!$Q$6:$Q$46,V423-5)*AA423,0)</f>
        <v>0</v>
      </c>
      <c r="AQ423" s="178">
        <f t="shared" si="58"/>
        <v>0</v>
      </c>
      <c r="AR423" s="178">
        <f t="shared" si="59"/>
        <v>0</v>
      </c>
      <c r="AS423" s="178">
        <f t="shared" si="60"/>
        <v>0</v>
      </c>
      <c r="AT423" s="178">
        <f t="shared" si="61"/>
        <v>0</v>
      </c>
      <c r="AU423">
        <f t="shared" si="62"/>
        <v>0</v>
      </c>
    </row>
    <row r="424" spans="1:47">
      <c r="A424" t="str">
        <f>IF(All_Tasks!A424="","",All_Tasks!A424)</f>
        <v/>
      </c>
      <c r="B424" t="str">
        <f>IF(All_Tasks!B424="","",All_Tasks!B424)</f>
        <v/>
      </c>
      <c r="C424" t="str">
        <f>IF(All_Tasks!C424="","",All_Tasks!C424)</f>
        <v/>
      </c>
      <c r="D424" t="str">
        <f>IF(All_Tasks!D424="","",All_Tasks!D424)</f>
        <v/>
      </c>
      <c r="E424" t="str">
        <f>IF(All_Tasks!V424&lt;&gt;"",All_Tasks!V424,IF(All_Tasks!E424&lt;&gt;"",All_Tasks!E424,""))</f>
        <v/>
      </c>
      <c r="F424" t="str">
        <f>IF(All_Tasks!F424="","",All_Tasks!F424)</f>
        <v/>
      </c>
      <c r="G424" t="str">
        <f>IF(All_Tasks!G424="","",All_Tasks!G424)</f>
        <v/>
      </c>
      <c r="H424" s="231" t="str">
        <f>IF(All_Tasks!H424="","",All_Tasks!H424)</f>
        <v/>
      </c>
      <c r="I424" t="str">
        <f>IF(All_Tasks!I424="","",All_Tasks!I424)</f>
        <v/>
      </c>
      <c r="J424" t="str">
        <f>IF(All_Tasks!J424="","",All_Tasks!J424)</f>
        <v/>
      </c>
      <c r="K424" t="str">
        <f>IF(All_Tasks!K424="","",All_Tasks!K424)</f>
        <v/>
      </c>
      <c r="L424" s="231" t="str">
        <f>IF(All_Tasks!L424="","",All_Tasks!L424)</f>
        <v/>
      </c>
      <c r="M424" t="str">
        <f>IF(All_Tasks!M424="","",All_Tasks!M424)</f>
        <v/>
      </c>
      <c r="N424" t="str">
        <f>IF(All_Tasks!N424="","",All_Tasks!N424)</f>
        <v/>
      </c>
      <c r="O424" t="str">
        <f>IF(All_Tasks!O424="","",All_Tasks!O424)</f>
        <v/>
      </c>
      <c r="P424" s="181">
        <f>IF(All_Tasks!P424="",0,All_Tasks!P424)</f>
        <v>0</v>
      </c>
      <c r="Q424" s="181">
        <f>IF(All_Tasks!Q424="",0,All_Tasks!Q424)</f>
        <v>0</v>
      </c>
      <c r="R424" s="181">
        <f>IF(All_Tasks!R424="",0,All_Tasks!R424)</f>
        <v>0</v>
      </c>
      <c r="S424" s="181" t="str">
        <f>IF(All_Tasks!S424="","",All_Tasks!S424)</f>
        <v/>
      </c>
      <c r="T424" t="str">
        <f>IF(All_Tasks!T424="","",All_Tasks!T424)</f>
        <v/>
      </c>
      <c r="U424" t="str">
        <f>IF(All_Tasks!U424="","",All_Tasks!U424)</f>
        <v/>
      </c>
      <c r="V424">
        <f>IF(A424="",0,IFERROR(MATCH(A424,Scope_Labor_Rates!$A$6:$A$46,0)+5,0))</f>
        <v>0</v>
      </c>
      <c r="W424" s="178">
        <f>IF(V424&gt;0,INDEX(Scope_Labor_Rates!$C$6:$C$46,V424-5),0)</f>
        <v>0</v>
      </c>
      <c r="X424" s="178">
        <f>IF(V424&gt;0,INDEX(Scope_Labor_Rates!$C$6:$C$46,V424-5),0)</f>
        <v>0</v>
      </c>
      <c r="Y424" s="180">
        <f>IF(V424&gt;0,INDEX(Scope_Labor_Rates!$S$6:$S$46,V424-5),0)</f>
        <v>0</v>
      </c>
      <c r="Z424" s="180">
        <f>IF(V424&gt;0,INDEX(Scope_Labor_Rates!$R$6:$R$46,V424-5),1)</f>
        <v>1</v>
      </c>
      <c r="AA424" s="231">
        <f t="shared" si="54"/>
        <v>0</v>
      </c>
      <c r="AB424" t="str">
        <f t="shared" si="55"/>
        <v/>
      </c>
      <c r="AC424" s="178" t="str">
        <f t="shared" si="56"/>
        <v/>
      </c>
      <c r="AD424" s="181">
        <f t="shared" si="57"/>
        <v>0</v>
      </c>
      <c r="AE424" s="178">
        <f>IF(V424&gt;0,P424*INDEX(Scope_Labor_Rates!$E$6:$E$46,V424-5),0)</f>
        <v>0</v>
      </c>
      <c r="AF424" s="181">
        <f>IF(V424&gt;0,AE424*INDEX(Scope_Labor_Rates!$D$6:$D$46,V424-5)*AA424,0)</f>
        <v>0</v>
      </c>
      <c r="AG424" s="178">
        <f>IF(V424&gt;0,P424*INDEX(Scope_Labor_Rates!$G$6:$G$46,V424-5),0)</f>
        <v>0</v>
      </c>
      <c r="AH424" s="181">
        <f>IF(V424&gt;0,AG424*INDEX(Scope_Labor_Rates!$F$6:$F$46,V424-5)*AA424,0)</f>
        <v>0</v>
      </c>
      <c r="AI424" s="178">
        <f>IF(V424&gt;0,P424*INDEX(Scope_Labor_Rates!$I$6:$I$46,V424-5),0)</f>
        <v>0</v>
      </c>
      <c r="AJ424" s="181">
        <f>IF(V424&gt;0,AI424*INDEX(Scope_Labor_Rates!$H$6:$H$46,V424-5)*AA424,0)</f>
        <v>0</v>
      </c>
      <c r="AK424" s="178">
        <f>IF(V424&gt;0,P424*INDEX(Scope_Labor_Rates!$K$6:$K$46,V424-5),0)</f>
        <v>0</v>
      </c>
      <c r="AL424" s="181">
        <f>IF(V424&gt;0,AK424*INDEX(Scope_Labor_Rates!$J$6:$J$46,V424-5)*AA424,0)</f>
        <v>0</v>
      </c>
      <c r="AM424" s="178">
        <f>IF(V424&gt;0,P424*INDEX(Scope_Labor_Rates!$M$6:$M$46,V424-5),0)</f>
        <v>0</v>
      </c>
      <c r="AN424" s="178">
        <f>IF(V424&gt;0,AM424*INDEX(Scope_Labor_Rates!$L$6:$L$46,V424-5)*AA424,0)</f>
        <v>0</v>
      </c>
      <c r="AO424" s="178">
        <f>IF(V424&gt;0,P424*INDEX(Scope_Labor_Rates!$O$6:$O$46,V424-5)*AA424,0)</f>
        <v>0</v>
      </c>
      <c r="AP424" s="181">
        <f>IF(V424&gt;0,P424*INDEX(Scope_Labor_Rates!$Q$6:$Q$46,V424-5)*AA424,0)</f>
        <v>0</v>
      </c>
      <c r="AQ424" s="178">
        <f t="shared" si="58"/>
        <v>0</v>
      </c>
      <c r="AR424" s="178">
        <f t="shared" si="59"/>
        <v>0</v>
      </c>
      <c r="AS424" s="178">
        <f t="shared" si="60"/>
        <v>0</v>
      </c>
      <c r="AT424" s="178">
        <f t="shared" si="61"/>
        <v>0</v>
      </c>
      <c r="AU424">
        <f t="shared" si="62"/>
        <v>0</v>
      </c>
    </row>
    <row r="425" spans="1:47">
      <c r="A425" t="str">
        <f>IF(All_Tasks!A425="","",All_Tasks!A425)</f>
        <v/>
      </c>
      <c r="B425" t="str">
        <f>IF(All_Tasks!B425="","",All_Tasks!B425)</f>
        <v/>
      </c>
      <c r="C425" t="str">
        <f>IF(All_Tasks!C425="","",All_Tasks!C425)</f>
        <v/>
      </c>
      <c r="D425" t="str">
        <f>IF(All_Tasks!D425="","",All_Tasks!D425)</f>
        <v/>
      </c>
      <c r="E425" t="str">
        <f>IF(All_Tasks!V425&lt;&gt;"",All_Tasks!V425,IF(All_Tasks!E425&lt;&gt;"",All_Tasks!E425,""))</f>
        <v/>
      </c>
      <c r="F425" t="str">
        <f>IF(All_Tasks!F425="","",All_Tasks!F425)</f>
        <v/>
      </c>
      <c r="G425" t="str">
        <f>IF(All_Tasks!G425="","",All_Tasks!G425)</f>
        <v/>
      </c>
      <c r="H425" s="231" t="str">
        <f>IF(All_Tasks!H425="","",All_Tasks!H425)</f>
        <v/>
      </c>
      <c r="I425" t="str">
        <f>IF(All_Tasks!I425="","",All_Tasks!I425)</f>
        <v/>
      </c>
      <c r="J425" t="str">
        <f>IF(All_Tasks!J425="","",All_Tasks!J425)</f>
        <v/>
      </c>
      <c r="K425" t="str">
        <f>IF(All_Tasks!K425="","",All_Tasks!K425)</f>
        <v/>
      </c>
      <c r="L425" s="231" t="str">
        <f>IF(All_Tasks!L425="","",All_Tasks!L425)</f>
        <v/>
      </c>
      <c r="M425" t="str">
        <f>IF(All_Tasks!M425="","",All_Tasks!M425)</f>
        <v/>
      </c>
      <c r="N425" t="str">
        <f>IF(All_Tasks!N425="","",All_Tasks!N425)</f>
        <v/>
      </c>
      <c r="O425" t="str">
        <f>IF(All_Tasks!O425="","",All_Tasks!O425)</f>
        <v/>
      </c>
      <c r="P425" s="181">
        <f>IF(All_Tasks!P425="",0,All_Tasks!P425)</f>
        <v>0</v>
      </c>
      <c r="Q425" s="181">
        <f>IF(All_Tasks!Q425="",0,All_Tasks!Q425)</f>
        <v>0</v>
      </c>
      <c r="R425" s="181">
        <f>IF(All_Tasks!R425="",0,All_Tasks!R425)</f>
        <v>0</v>
      </c>
      <c r="S425" s="181" t="str">
        <f>IF(All_Tasks!S425="","",All_Tasks!S425)</f>
        <v/>
      </c>
      <c r="T425" t="str">
        <f>IF(All_Tasks!T425="","",All_Tasks!T425)</f>
        <v/>
      </c>
      <c r="U425" t="str">
        <f>IF(All_Tasks!U425="","",All_Tasks!U425)</f>
        <v/>
      </c>
      <c r="V425">
        <f>IF(A425="",0,IFERROR(MATCH(A425,Scope_Labor_Rates!$A$6:$A$46,0)+5,0))</f>
        <v>0</v>
      </c>
      <c r="W425" s="178">
        <f>IF(V425&gt;0,INDEX(Scope_Labor_Rates!$C$6:$C$46,V425-5),0)</f>
        <v>0</v>
      </c>
      <c r="X425" s="178">
        <f>IF(V425&gt;0,INDEX(Scope_Labor_Rates!$C$6:$C$46,V425-5),0)</f>
        <v>0</v>
      </c>
      <c r="Y425" s="180">
        <f>IF(V425&gt;0,INDEX(Scope_Labor_Rates!$S$6:$S$46,V425-5),0)</f>
        <v>0</v>
      </c>
      <c r="Z425" s="180">
        <f>IF(V425&gt;0,INDEX(Scope_Labor_Rates!$R$6:$R$46,V425-5),1)</f>
        <v>1</v>
      </c>
      <c r="AA425" s="231">
        <f t="shared" si="54"/>
        <v>0</v>
      </c>
      <c r="AB425" t="str">
        <f t="shared" si="55"/>
        <v/>
      </c>
      <c r="AC425" s="178" t="str">
        <f t="shared" si="56"/>
        <v/>
      </c>
      <c r="AD425" s="181">
        <f t="shared" si="57"/>
        <v>0</v>
      </c>
      <c r="AE425" s="178">
        <f>IF(V425&gt;0,P425*INDEX(Scope_Labor_Rates!$E$6:$E$46,V425-5),0)</f>
        <v>0</v>
      </c>
      <c r="AF425" s="181">
        <f>IF(V425&gt;0,AE425*INDEX(Scope_Labor_Rates!$D$6:$D$46,V425-5)*AA425,0)</f>
        <v>0</v>
      </c>
      <c r="AG425" s="178">
        <f>IF(V425&gt;0,P425*INDEX(Scope_Labor_Rates!$G$6:$G$46,V425-5),0)</f>
        <v>0</v>
      </c>
      <c r="AH425" s="181">
        <f>IF(V425&gt;0,AG425*INDEX(Scope_Labor_Rates!$F$6:$F$46,V425-5)*AA425,0)</f>
        <v>0</v>
      </c>
      <c r="AI425" s="178">
        <f>IF(V425&gt;0,P425*INDEX(Scope_Labor_Rates!$I$6:$I$46,V425-5),0)</f>
        <v>0</v>
      </c>
      <c r="AJ425" s="181">
        <f>IF(V425&gt;0,AI425*INDEX(Scope_Labor_Rates!$H$6:$H$46,V425-5)*AA425,0)</f>
        <v>0</v>
      </c>
      <c r="AK425" s="178">
        <f>IF(V425&gt;0,P425*INDEX(Scope_Labor_Rates!$K$6:$K$46,V425-5),0)</f>
        <v>0</v>
      </c>
      <c r="AL425" s="181">
        <f>IF(V425&gt;0,AK425*INDEX(Scope_Labor_Rates!$J$6:$J$46,V425-5)*AA425,0)</f>
        <v>0</v>
      </c>
      <c r="AM425" s="178">
        <f>IF(V425&gt;0,P425*INDEX(Scope_Labor_Rates!$M$6:$M$46,V425-5),0)</f>
        <v>0</v>
      </c>
      <c r="AN425" s="178">
        <f>IF(V425&gt;0,AM425*INDEX(Scope_Labor_Rates!$L$6:$L$46,V425-5)*AA425,0)</f>
        <v>0</v>
      </c>
      <c r="AO425" s="178">
        <f>IF(V425&gt;0,P425*INDEX(Scope_Labor_Rates!$O$6:$O$46,V425-5)*AA425,0)</f>
        <v>0</v>
      </c>
      <c r="AP425" s="181">
        <f>IF(V425&gt;0,P425*INDEX(Scope_Labor_Rates!$Q$6:$Q$46,V425-5)*AA425,0)</f>
        <v>0</v>
      </c>
      <c r="AQ425" s="178">
        <f t="shared" si="58"/>
        <v>0</v>
      </c>
      <c r="AR425" s="178">
        <f t="shared" si="59"/>
        <v>0</v>
      </c>
      <c r="AS425" s="178">
        <f t="shared" si="60"/>
        <v>0</v>
      </c>
      <c r="AT425" s="178">
        <f t="shared" si="61"/>
        <v>0</v>
      </c>
      <c r="AU425">
        <f t="shared" si="62"/>
        <v>0</v>
      </c>
    </row>
    <row r="426" spans="1:47">
      <c r="A426" t="str">
        <f>IF(All_Tasks!A426="","",All_Tasks!A426)</f>
        <v/>
      </c>
      <c r="B426" t="str">
        <f>IF(All_Tasks!B426="","",All_Tasks!B426)</f>
        <v/>
      </c>
      <c r="C426" t="str">
        <f>IF(All_Tasks!C426="","",All_Tasks!C426)</f>
        <v/>
      </c>
      <c r="D426" t="str">
        <f>IF(All_Tasks!D426="","",All_Tasks!D426)</f>
        <v/>
      </c>
      <c r="E426" t="str">
        <f>IF(All_Tasks!V426&lt;&gt;"",All_Tasks!V426,IF(All_Tasks!E426&lt;&gt;"",All_Tasks!E426,""))</f>
        <v/>
      </c>
      <c r="F426" t="str">
        <f>IF(All_Tasks!F426="","",All_Tasks!F426)</f>
        <v/>
      </c>
      <c r="G426" t="str">
        <f>IF(All_Tasks!G426="","",All_Tasks!G426)</f>
        <v/>
      </c>
      <c r="H426" s="231" t="str">
        <f>IF(All_Tasks!H426="","",All_Tasks!H426)</f>
        <v/>
      </c>
      <c r="I426" t="str">
        <f>IF(All_Tasks!I426="","",All_Tasks!I426)</f>
        <v/>
      </c>
      <c r="J426" t="str">
        <f>IF(All_Tasks!J426="","",All_Tasks!J426)</f>
        <v/>
      </c>
      <c r="K426" t="str">
        <f>IF(All_Tasks!K426="","",All_Tasks!K426)</f>
        <v/>
      </c>
      <c r="L426" s="231" t="str">
        <f>IF(All_Tasks!L426="","",All_Tasks!L426)</f>
        <v/>
      </c>
      <c r="M426" t="str">
        <f>IF(All_Tasks!M426="","",All_Tasks!M426)</f>
        <v/>
      </c>
      <c r="N426" t="str">
        <f>IF(All_Tasks!N426="","",All_Tasks!N426)</f>
        <v/>
      </c>
      <c r="O426" t="str">
        <f>IF(All_Tasks!O426="","",All_Tasks!O426)</f>
        <v/>
      </c>
      <c r="P426" s="181">
        <f>IF(All_Tasks!P426="",0,All_Tasks!P426)</f>
        <v>0</v>
      </c>
      <c r="Q426" s="181">
        <f>IF(All_Tasks!Q426="",0,All_Tasks!Q426)</f>
        <v>0</v>
      </c>
      <c r="R426" s="181">
        <f>IF(All_Tasks!R426="",0,All_Tasks!R426)</f>
        <v>0</v>
      </c>
      <c r="S426" s="181" t="str">
        <f>IF(All_Tasks!S426="","",All_Tasks!S426)</f>
        <v/>
      </c>
      <c r="T426" t="str">
        <f>IF(All_Tasks!T426="","",All_Tasks!T426)</f>
        <v/>
      </c>
      <c r="U426" t="str">
        <f>IF(All_Tasks!U426="","",All_Tasks!U426)</f>
        <v/>
      </c>
      <c r="V426">
        <f>IF(A426="",0,IFERROR(MATCH(A426,Scope_Labor_Rates!$A$6:$A$46,0)+5,0))</f>
        <v>0</v>
      </c>
      <c r="W426" s="178">
        <f>IF(V426&gt;0,INDEX(Scope_Labor_Rates!$C$6:$C$46,V426-5),0)</f>
        <v>0</v>
      </c>
      <c r="X426" s="178">
        <f>IF(V426&gt;0,INDEX(Scope_Labor_Rates!$C$6:$C$46,V426-5),0)</f>
        <v>0</v>
      </c>
      <c r="Y426" s="180">
        <f>IF(V426&gt;0,INDEX(Scope_Labor_Rates!$S$6:$S$46,V426-5),0)</f>
        <v>0</v>
      </c>
      <c r="Z426" s="180">
        <f>IF(V426&gt;0,INDEX(Scope_Labor_Rates!$R$6:$R$46,V426-5),1)</f>
        <v>1</v>
      </c>
      <c r="AA426" s="231">
        <f t="shared" si="54"/>
        <v>0</v>
      </c>
      <c r="AB426" t="str">
        <f t="shared" si="55"/>
        <v/>
      </c>
      <c r="AC426" s="178" t="str">
        <f t="shared" si="56"/>
        <v/>
      </c>
      <c r="AD426" s="181">
        <f t="shared" si="57"/>
        <v>0</v>
      </c>
      <c r="AE426" s="178">
        <f>IF(V426&gt;0,P426*INDEX(Scope_Labor_Rates!$E$6:$E$46,V426-5),0)</f>
        <v>0</v>
      </c>
      <c r="AF426" s="181">
        <f>IF(V426&gt;0,AE426*INDEX(Scope_Labor_Rates!$D$6:$D$46,V426-5)*AA426,0)</f>
        <v>0</v>
      </c>
      <c r="AG426" s="178">
        <f>IF(V426&gt;0,P426*INDEX(Scope_Labor_Rates!$G$6:$G$46,V426-5),0)</f>
        <v>0</v>
      </c>
      <c r="AH426" s="181">
        <f>IF(V426&gt;0,AG426*INDEX(Scope_Labor_Rates!$F$6:$F$46,V426-5)*AA426,0)</f>
        <v>0</v>
      </c>
      <c r="AI426" s="178">
        <f>IF(V426&gt;0,P426*INDEX(Scope_Labor_Rates!$I$6:$I$46,V426-5),0)</f>
        <v>0</v>
      </c>
      <c r="AJ426" s="181">
        <f>IF(V426&gt;0,AI426*INDEX(Scope_Labor_Rates!$H$6:$H$46,V426-5)*AA426,0)</f>
        <v>0</v>
      </c>
      <c r="AK426" s="178">
        <f>IF(V426&gt;0,P426*INDEX(Scope_Labor_Rates!$K$6:$K$46,V426-5),0)</f>
        <v>0</v>
      </c>
      <c r="AL426" s="181">
        <f>IF(V426&gt;0,AK426*INDEX(Scope_Labor_Rates!$J$6:$J$46,V426-5)*AA426,0)</f>
        <v>0</v>
      </c>
      <c r="AM426" s="178">
        <f>IF(V426&gt;0,P426*INDEX(Scope_Labor_Rates!$M$6:$M$46,V426-5),0)</f>
        <v>0</v>
      </c>
      <c r="AN426" s="178">
        <f>IF(V426&gt;0,AM426*INDEX(Scope_Labor_Rates!$L$6:$L$46,V426-5)*AA426,0)</f>
        <v>0</v>
      </c>
      <c r="AO426" s="178">
        <f>IF(V426&gt;0,P426*INDEX(Scope_Labor_Rates!$O$6:$O$46,V426-5)*AA426,0)</f>
        <v>0</v>
      </c>
      <c r="AP426" s="181">
        <f>IF(V426&gt;0,P426*INDEX(Scope_Labor_Rates!$Q$6:$Q$46,V426-5)*AA426,0)</f>
        <v>0</v>
      </c>
      <c r="AQ426" s="178">
        <f t="shared" si="58"/>
        <v>0</v>
      </c>
      <c r="AR426" s="178">
        <f t="shared" si="59"/>
        <v>0</v>
      </c>
      <c r="AS426" s="178">
        <f t="shared" si="60"/>
        <v>0</v>
      </c>
      <c r="AT426" s="178">
        <f t="shared" si="61"/>
        <v>0</v>
      </c>
      <c r="AU426">
        <f t="shared" si="62"/>
        <v>0</v>
      </c>
    </row>
    <row r="427" spans="1:47">
      <c r="A427" t="str">
        <f>IF(All_Tasks!A427="","",All_Tasks!A427)</f>
        <v/>
      </c>
      <c r="B427" t="str">
        <f>IF(All_Tasks!B427="","",All_Tasks!B427)</f>
        <v/>
      </c>
      <c r="C427" t="str">
        <f>IF(All_Tasks!C427="","",All_Tasks!C427)</f>
        <v/>
      </c>
      <c r="D427" t="str">
        <f>IF(All_Tasks!D427="","",All_Tasks!D427)</f>
        <v/>
      </c>
      <c r="E427" t="str">
        <f>IF(All_Tasks!V427&lt;&gt;"",All_Tasks!V427,IF(All_Tasks!E427&lt;&gt;"",All_Tasks!E427,""))</f>
        <v/>
      </c>
      <c r="F427" t="str">
        <f>IF(All_Tasks!F427="","",All_Tasks!F427)</f>
        <v/>
      </c>
      <c r="G427" t="str">
        <f>IF(All_Tasks!G427="","",All_Tasks!G427)</f>
        <v/>
      </c>
      <c r="H427" s="231" t="str">
        <f>IF(All_Tasks!H427="","",All_Tasks!H427)</f>
        <v/>
      </c>
      <c r="I427" t="str">
        <f>IF(All_Tasks!I427="","",All_Tasks!I427)</f>
        <v/>
      </c>
      <c r="J427" t="str">
        <f>IF(All_Tasks!J427="","",All_Tasks!J427)</f>
        <v/>
      </c>
      <c r="K427" t="str">
        <f>IF(All_Tasks!K427="","",All_Tasks!K427)</f>
        <v/>
      </c>
      <c r="L427" s="231" t="str">
        <f>IF(All_Tasks!L427="","",All_Tasks!L427)</f>
        <v/>
      </c>
      <c r="M427" t="str">
        <f>IF(All_Tasks!M427="","",All_Tasks!M427)</f>
        <v/>
      </c>
      <c r="N427" t="str">
        <f>IF(All_Tasks!N427="","",All_Tasks!N427)</f>
        <v/>
      </c>
      <c r="O427" t="str">
        <f>IF(All_Tasks!O427="","",All_Tasks!O427)</f>
        <v/>
      </c>
      <c r="P427" s="181">
        <f>IF(All_Tasks!P427="",0,All_Tasks!P427)</f>
        <v>0</v>
      </c>
      <c r="Q427" s="181">
        <f>IF(All_Tasks!Q427="",0,All_Tasks!Q427)</f>
        <v>0</v>
      </c>
      <c r="R427" s="181">
        <f>IF(All_Tasks!R427="",0,All_Tasks!R427)</f>
        <v>0</v>
      </c>
      <c r="S427" s="181" t="str">
        <f>IF(All_Tasks!S427="","",All_Tasks!S427)</f>
        <v/>
      </c>
      <c r="T427" t="str">
        <f>IF(All_Tasks!T427="","",All_Tasks!T427)</f>
        <v/>
      </c>
      <c r="U427" t="str">
        <f>IF(All_Tasks!U427="","",All_Tasks!U427)</f>
        <v/>
      </c>
      <c r="V427">
        <f>IF(A427="",0,IFERROR(MATCH(A427,Scope_Labor_Rates!$A$6:$A$46,0)+5,0))</f>
        <v>0</v>
      </c>
      <c r="W427" s="178">
        <f>IF(V427&gt;0,INDEX(Scope_Labor_Rates!$C$6:$C$46,V427-5),0)</f>
        <v>0</v>
      </c>
      <c r="X427" s="178">
        <f>IF(V427&gt;0,INDEX(Scope_Labor_Rates!$C$6:$C$46,V427-5),0)</f>
        <v>0</v>
      </c>
      <c r="Y427" s="180">
        <f>IF(V427&gt;0,INDEX(Scope_Labor_Rates!$S$6:$S$46,V427-5),0)</f>
        <v>0</v>
      </c>
      <c r="Z427" s="180">
        <f>IF(V427&gt;0,INDEX(Scope_Labor_Rates!$R$6:$R$46,V427-5),1)</f>
        <v>1</v>
      </c>
      <c r="AA427" s="231">
        <f t="shared" si="54"/>
        <v>0</v>
      </c>
      <c r="AB427" t="str">
        <f t="shared" si="55"/>
        <v/>
      </c>
      <c r="AC427" s="178" t="str">
        <f t="shared" si="56"/>
        <v/>
      </c>
      <c r="AD427" s="181">
        <f t="shared" si="57"/>
        <v>0</v>
      </c>
      <c r="AE427" s="178">
        <f>IF(V427&gt;0,P427*INDEX(Scope_Labor_Rates!$E$6:$E$46,V427-5),0)</f>
        <v>0</v>
      </c>
      <c r="AF427" s="181">
        <f>IF(V427&gt;0,AE427*INDEX(Scope_Labor_Rates!$D$6:$D$46,V427-5)*AA427,0)</f>
        <v>0</v>
      </c>
      <c r="AG427" s="178">
        <f>IF(V427&gt;0,P427*INDEX(Scope_Labor_Rates!$G$6:$G$46,V427-5),0)</f>
        <v>0</v>
      </c>
      <c r="AH427" s="181">
        <f>IF(V427&gt;0,AG427*INDEX(Scope_Labor_Rates!$F$6:$F$46,V427-5)*AA427,0)</f>
        <v>0</v>
      </c>
      <c r="AI427" s="178">
        <f>IF(V427&gt;0,P427*INDEX(Scope_Labor_Rates!$I$6:$I$46,V427-5),0)</f>
        <v>0</v>
      </c>
      <c r="AJ427" s="181">
        <f>IF(V427&gt;0,AI427*INDEX(Scope_Labor_Rates!$H$6:$H$46,V427-5)*AA427,0)</f>
        <v>0</v>
      </c>
      <c r="AK427" s="178">
        <f>IF(V427&gt;0,P427*INDEX(Scope_Labor_Rates!$K$6:$K$46,V427-5),0)</f>
        <v>0</v>
      </c>
      <c r="AL427" s="181">
        <f>IF(V427&gt;0,AK427*INDEX(Scope_Labor_Rates!$J$6:$J$46,V427-5)*AA427,0)</f>
        <v>0</v>
      </c>
      <c r="AM427" s="178">
        <f>IF(V427&gt;0,P427*INDEX(Scope_Labor_Rates!$M$6:$M$46,V427-5),0)</f>
        <v>0</v>
      </c>
      <c r="AN427" s="178">
        <f>IF(V427&gt;0,AM427*INDEX(Scope_Labor_Rates!$L$6:$L$46,V427-5)*AA427,0)</f>
        <v>0</v>
      </c>
      <c r="AO427" s="178">
        <f>IF(V427&gt;0,P427*INDEX(Scope_Labor_Rates!$O$6:$O$46,V427-5)*AA427,0)</f>
        <v>0</v>
      </c>
      <c r="AP427" s="181">
        <f>IF(V427&gt;0,P427*INDEX(Scope_Labor_Rates!$Q$6:$Q$46,V427-5)*AA427,0)</f>
        <v>0</v>
      </c>
      <c r="AQ427" s="178">
        <f t="shared" si="58"/>
        <v>0</v>
      </c>
      <c r="AR427" s="178">
        <f t="shared" si="59"/>
        <v>0</v>
      </c>
      <c r="AS427" s="178">
        <f t="shared" si="60"/>
        <v>0</v>
      </c>
      <c r="AT427" s="178">
        <f t="shared" si="61"/>
        <v>0</v>
      </c>
      <c r="AU427">
        <f t="shared" si="62"/>
        <v>0</v>
      </c>
    </row>
    <row r="428" spans="1:47">
      <c r="A428" t="str">
        <f>IF(All_Tasks!A428="","",All_Tasks!A428)</f>
        <v/>
      </c>
      <c r="B428" t="str">
        <f>IF(All_Tasks!B428="","",All_Tasks!B428)</f>
        <v/>
      </c>
      <c r="C428" t="str">
        <f>IF(All_Tasks!C428="","",All_Tasks!C428)</f>
        <v/>
      </c>
      <c r="D428" t="str">
        <f>IF(All_Tasks!D428="","",All_Tasks!D428)</f>
        <v/>
      </c>
      <c r="E428" t="str">
        <f>IF(All_Tasks!V428&lt;&gt;"",All_Tasks!V428,IF(All_Tasks!E428&lt;&gt;"",All_Tasks!E428,""))</f>
        <v/>
      </c>
      <c r="F428" t="str">
        <f>IF(All_Tasks!F428="","",All_Tasks!F428)</f>
        <v/>
      </c>
      <c r="G428" t="str">
        <f>IF(All_Tasks!G428="","",All_Tasks!G428)</f>
        <v/>
      </c>
      <c r="H428" s="231" t="str">
        <f>IF(All_Tasks!H428="","",All_Tasks!H428)</f>
        <v/>
      </c>
      <c r="I428" t="str">
        <f>IF(All_Tasks!I428="","",All_Tasks!I428)</f>
        <v/>
      </c>
      <c r="J428" t="str">
        <f>IF(All_Tasks!J428="","",All_Tasks!J428)</f>
        <v/>
      </c>
      <c r="K428" t="str">
        <f>IF(All_Tasks!K428="","",All_Tasks!K428)</f>
        <v/>
      </c>
      <c r="L428" s="231" t="str">
        <f>IF(All_Tasks!L428="","",All_Tasks!L428)</f>
        <v/>
      </c>
      <c r="M428" t="str">
        <f>IF(All_Tasks!M428="","",All_Tasks!M428)</f>
        <v/>
      </c>
      <c r="N428" t="str">
        <f>IF(All_Tasks!N428="","",All_Tasks!N428)</f>
        <v/>
      </c>
      <c r="O428" t="str">
        <f>IF(All_Tasks!O428="","",All_Tasks!O428)</f>
        <v/>
      </c>
      <c r="P428" s="181">
        <f>IF(All_Tasks!P428="",0,All_Tasks!P428)</f>
        <v>0</v>
      </c>
      <c r="Q428" s="181">
        <f>IF(All_Tasks!Q428="",0,All_Tasks!Q428)</f>
        <v>0</v>
      </c>
      <c r="R428" s="181">
        <f>IF(All_Tasks!R428="",0,All_Tasks!R428)</f>
        <v>0</v>
      </c>
      <c r="S428" s="181" t="str">
        <f>IF(All_Tasks!S428="","",All_Tasks!S428)</f>
        <v/>
      </c>
      <c r="T428" t="str">
        <f>IF(All_Tasks!T428="","",All_Tasks!T428)</f>
        <v/>
      </c>
      <c r="U428" t="str">
        <f>IF(All_Tasks!U428="","",All_Tasks!U428)</f>
        <v/>
      </c>
      <c r="V428">
        <f>IF(A428="",0,IFERROR(MATCH(A428,Scope_Labor_Rates!$A$6:$A$46,0)+5,0))</f>
        <v>0</v>
      </c>
      <c r="W428" s="178">
        <f>IF(V428&gt;0,INDEX(Scope_Labor_Rates!$C$6:$C$46,V428-5),0)</f>
        <v>0</v>
      </c>
      <c r="X428" s="178">
        <f>IF(V428&gt;0,INDEX(Scope_Labor_Rates!$C$6:$C$46,V428-5),0)</f>
        <v>0</v>
      </c>
      <c r="Y428" s="180">
        <f>IF(V428&gt;0,INDEX(Scope_Labor_Rates!$S$6:$S$46,V428-5),0)</f>
        <v>0</v>
      </c>
      <c r="Z428" s="180">
        <f>IF(V428&gt;0,INDEX(Scope_Labor_Rates!$R$6:$R$46,V428-5),1)</f>
        <v>1</v>
      </c>
      <c r="AA428" s="231">
        <f t="shared" si="54"/>
        <v>0</v>
      </c>
      <c r="AB428" t="str">
        <f t="shared" si="55"/>
        <v/>
      </c>
      <c r="AC428" s="178" t="str">
        <f t="shared" si="56"/>
        <v/>
      </c>
      <c r="AD428" s="181">
        <f t="shared" si="57"/>
        <v>0</v>
      </c>
      <c r="AE428" s="178">
        <f>IF(V428&gt;0,P428*INDEX(Scope_Labor_Rates!$E$6:$E$46,V428-5),0)</f>
        <v>0</v>
      </c>
      <c r="AF428" s="181">
        <f>IF(V428&gt;0,AE428*INDEX(Scope_Labor_Rates!$D$6:$D$46,V428-5)*AA428,0)</f>
        <v>0</v>
      </c>
      <c r="AG428" s="178">
        <f>IF(V428&gt;0,P428*INDEX(Scope_Labor_Rates!$G$6:$G$46,V428-5),0)</f>
        <v>0</v>
      </c>
      <c r="AH428" s="181">
        <f>IF(V428&gt;0,AG428*INDEX(Scope_Labor_Rates!$F$6:$F$46,V428-5)*AA428,0)</f>
        <v>0</v>
      </c>
      <c r="AI428" s="178">
        <f>IF(V428&gt;0,P428*INDEX(Scope_Labor_Rates!$I$6:$I$46,V428-5),0)</f>
        <v>0</v>
      </c>
      <c r="AJ428" s="181">
        <f>IF(V428&gt;0,AI428*INDEX(Scope_Labor_Rates!$H$6:$H$46,V428-5)*AA428,0)</f>
        <v>0</v>
      </c>
      <c r="AK428" s="178">
        <f>IF(V428&gt;0,P428*INDEX(Scope_Labor_Rates!$K$6:$K$46,V428-5),0)</f>
        <v>0</v>
      </c>
      <c r="AL428" s="181">
        <f>IF(V428&gt;0,AK428*INDEX(Scope_Labor_Rates!$J$6:$J$46,V428-5)*AA428,0)</f>
        <v>0</v>
      </c>
      <c r="AM428" s="178">
        <f>IF(V428&gt;0,P428*INDEX(Scope_Labor_Rates!$M$6:$M$46,V428-5),0)</f>
        <v>0</v>
      </c>
      <c r="AN428" s="178">
        <f>IF(V428&gt;0,AM428*INDEX(Scope_Labor_Rates!$L$6:$L$46,V428-5)*AA428,0)</f>
        <v>0</v>
      </c>
      <c r="AO428" s="178">
        <f>IF(V428&gt;0,P428*INDEX(Scope_Labor_Rates!$O$6:$O$46,V428-5)*AA428,0)</f>
        <v>0</v>
      </c>
      <c r="AP428" s="181">
        <f>IF(V428&gt;0,P428*INDEX(Scope_Labor_Rates!$Q$6:$Q$46,V428-5)*AA428,0)</f>
        <v>0</v>
      </c>
      <c r="AQ428" s="178">
        <f t="shared" si="58"/>
        <v>0</v>
      </c>
      <c r="AR428" s="178">
        <f t="shared" si="59"/>
        <v>0</v>
      </c>
      <c r="AS428" s="178">
        <f t="shared" si="60"/>
        <v>0</v>
      </c>
      <c r="AT428" s="178">
        <f t="shared" si="61"/>
        <v>0</v>
      </c>
      <c r="AU428">
        <f t="shared" si="62"/>
        <v>0</v>
      </c>
    </row>
    <row r="429" spans="1:47">
      <c r="A429" t="str">
        <f>IF(All_Tasks!A429="","",All_Tasks!A429)</f>
        <v/>
      </c>
      <c r="B429" t="str">
        <f>IF(All_Tasks!B429="","",All_Tasks!B429)</f>
        <v/>
      </c>
      <c r="C429" t="str">
        <f>IF(All_Tasks!C429="","",All_Tasks!C429)</f>
        <v/>
      </c>
      <c r="D429" t="str">
        <f>IF(All_Tasks!D429="","",All_Tasks!D429)</f>
        <v/>
      </c>
      <c r="E429" t="str">
        <f>IF(All_Tasks!V429&lt;&gt;"",All_Tasks!V429,IF(All_Tasks!E429&lt;&gt;"",All_Tasks!E429,""))</f>
        <v/>
      </c>
      <c r="F429" t="str">
        <f>IF(All_Tasks!F429="","",All_Tasks!F429)</f>
        <v/>
      </c>
      <c r="G429" t="str">
        <f>IF(All_Tasks!G429="","",All_Tasks!G429)</f>
        <v/>
      </c>
      <c r="H429" s="231" t="str">
        <f>IF(All_Tasks!H429="","",All_Tasks!H429)</f>
        <v/>
      </c>
      <c r="I429" t="str">
        <f>IF(All_Tasks!I429="","",All_Tasks!I429)</f>
        <v/>
      </c>
      <c r="J429" t="str">
        <f>IF(All_Tasks!J429="","",All_Tasks!J429)</f>
        <v/>
      </c>
      <c r="K429" t="str">
        <f>IF(All_Tasks!K429="","",All_Tasks!K429)</f>
        <v/>
      </c>
      <c r="L429" s="231" t="str">
        <f>IF(All_Tasks!L429="","",All_Tasks!L429)</f>
        <v/>
      </c>
      <c r="M429" t="str">
        <f>IF(All_Tasks!M429="","",All_Tasks!M429)</f>
        <v/>
      </c>
      <c r="N429" t="str">
        <f>IF(All_Tasks!N429="","",All_Tasks!N429)</f>
        <v/>
      </c>
      <c r="O429" t="str">
        <f>IF(All_Tasks!O429="","",All_Tasks!O429)</f>
        <v/>
      </c>
      <c r="P429" s="181">
        <f>IF(All_Tasks!P429="",0,All_Tasks!P429)</f>
        <v>0</v>
      </c>
      <c r="Q429" s="181">
        <f>IF(All_Tasks!Q429="",0,All_Tasks!Q429)</f>
        <v>0</v>
      </c>
      <c r="R429" s="181">
        <f>IF(All_Tasks!R429="",0,All_Tasks!R429)</f>
        <v>0</v>
      </c>
      <c r="S429" s="181" t="str">
        <f>IF(All_Tasks!S429="","",All_Tasks!S429)</f>
        <v/>
      </c>
      <c r="T429" t="str">
        <f>IF(All_Tasks!T429="","",All_Tasks!T429)</f>
        <v/>
      </c>
      <c r="U429" t="str">
        <f>IF(All_Tasks!U429="","",All_Tasks!U429)</f>
        <v/>
      </c>
      <c r="V429">
        <f>IF(A429="",0,IFERROR(MATCH(A429,Scope_Labor_Rates!$A$6:$A$46,0)+5,0))</f>
        <v>0</v>
      </c>
      <c r="W429" s="178">
        <f>IF(V429&gt;0,INDEX(Scope_Labor_Rates!$C$6:$C$46,V429-5),0)</f>
        <v>0</v>
      </c>
      <c r="X429" s="178">
        <f>IF(V429&gt;0,INDEX(Scope_Labor_Rates!$C$6:$C$46,V429-5),0)</f>
        <v>0</v>
      </c>
      <c r="Y429" s="180">
        <f>IF(V429&gt;0,INDEX(Scope_Labor_Rates!$S$6:$S$46,V429-5),0)</f>
        <v>0</v>
      </c>
      <c r="Z429" s="180">
        <f>IF(V429&gt;0,INDEX(Scope_Labor_Rates!$R$6:$R$46,V429-5),1)</f>
        <v>1</v>
      </c>
      <c r="AA429" s="231">
        <f t="shared" si="54"/>
        <v>0</v>
      </c>
      <c r="AB429" t="str">
        <f t="shared" si="55"/>
        <v/>
      </c>
      <c r="AC429" s="178" t="str">
        <f t="shared" si="56"/>
        <v/>
      </c>
      <c r="AD429" s="181">
        <f t="shared" si="57"/>
        <v>0</v>
      </c>
      <c r="AE429" s="178">
        <f>IF(V429&gt;0,P429*INDEX(Scope_Labor_Rates!$E$6:$E$46,V429-5),0)</f>
        <v>0</v>
      </c>
      <c r="AF429" s="181">
        <f>IF(V429&gt;0,AE429*INDEX(Scope_Labor_Rates!$D$6:$D$46,V429-5)*AA429,0)</f>
        <v>0</v>
      </c>
      <c r="AG429" s="178">
        <f>IF(V429&gt;0,P429*INDEX(Scope_Labor_Rates!$G$6:$G$46,V429-5),0)</f>
        <v>0</v>
      </c>
      <c r="AH429" s="181">
        <f>IF(V429&gt;0,AG429*INDEX(Scope_Labor_Rates!$F$6:$F$46,V429-5)*AA429,0)</f>
        <v>0</v>
      </c>
      <c r="AI429" s="178">
        <f>IF(V429&gt;0,P429*INDEX(Scope_Labor_Rates!$I$6:$I$46,V429-5),0)</f>
        <v>0</v>
      </c>
      <c r="AJ429" s="181">
        <f>IF(V429&gt;0,AI429*INDEX(Scope_Labor_Rates!$H$6:$H$46,V429-5)*AA429,0)</f>
        <v>0</v>
      </c>
      <c r="AK429" s="178">
        <f>IF(V429&gt;0,P429*INDEX(Scope_Labor_Rates!$K$6:$K$46,V429-5),0)</f>
        <v>0</v>
      </c>
      <c r="AL429" s="181">
        <f>IF(V429&gt;0,AK429*INDEX(Scope_Labor_Rates!$J$6:$J$46,V429-5)*AA429,0)</f>
        <v>0</v>
      </c>
      <c r="AM429" s="178">
        <f>IF(V429&gt;0,P429*INDEX(Scope_Labor_Rates!$M$6:$M$46,V429-5),0)</f>
        <v>0</v>
      </c>
      <c r="AN429" s="178">
        <f>IF(V429&gt;0,AM429*INDEX(Scope_Labor_Rates!$L$6:$L$46,V429-5)*AA429,0)</f>
        <v>0</v>
      </c>
      <c r="AO429" s="178">
        <f>IF(V429&gt;0,P429*INDEX(Scope_Labor_Rates!$O$6:$O$46,V429-5)*AA429,0)</f>
        <v>0</v>
      </c>
      <c r="AP429" s="181">
        <f>IF(V429&gt;0,P429*INDEX(Scope_Labor_Rates!$Q$6:$Q$46,V429-5)*AA429,0)</f>
        <v>0</v>
      </c>
      <c r="AQ429" s="178">
        <f t="shared" si="58"/>
        <v>0</v>
      </c>
      <c r="AR429" s="178">
        <f t="shared" si="59"/>
        <v>0</v>
      </c>
      <c r="AS429" s="178">
        <f t="shared" si="60"/>
        <v>0</v>
      </c>
      <c r="AT429" s="178">
        <f t="shared" si="61"/>
        <v>0</v>
      </c>
      <c r="AU429">
        <f t="shared" si="62"/>
        <v>0</v>
      </c>
    </row>
    <row r="430" spans="1:47">
      <c r="A430" t="str">
        <f>IF(All_Tasks!A430="","",All_Tasks!A430)</f>
        <v/>
      </c>
      <c r="B430" t="str">
        <f>IF(All_Tasks!B430="","",All_Tasks!B430)</f>
        <v/>
      </c>
      <c r="C430" t="str">
        <f>IF(All_Tasks!C430="","",All_Tasks!C430)</f>
        <v/>
      </c>
      <c r="D430" t="str">
        <f>IF(All_Tasks!D430="","",All_Tasks!D430)</f>
        <v/>
      </c>
      <c r="E430" t="str">
        <f>IF(All_Tasks!V430&lt;&gt;"",All_Tasks!V430,IF(All_Tasks!E430&lt;&gt;"",All_Tasks!E430,""))</f>
        <v/>
      </c>
      <c r="F430" t="str">
        <f>IF(All_Tasks!F430="","",All_Tasks!F430)</f>
        <v/>
      </c>
      <c r="G430" t="str">
        <f>IF(All_Tasks!G430="","",All_Tasks!G430)</f>
        <v/>
      </c>
      <c r="H430" s="231" t="str">
        <f>IF(All_Tasks!H430="","",All_Tasks!H430)</f>
        <v/>
      </c>
      <c r="I430" t="str">
        <f>IF(All_Tasks!I430="","",All_Tasks!I430)</f>
        <v/>
      </c>
      <c r="J430" t="str">
        <f>IF(All_Tasks!J430="","",All_Tasks!J430)</f>
        <v/>
      </c>
      <c r="K430" t="str">
        <f>IF(All_Tasks!K430="","",All_Tasks!K430)</f>
        <v/>
      </c>
      <c r="L430" s="231" t="str">
        <f>IF(All_Tasks!L430="","",All_Tasks!L430)</f>
        <v/>
      </c>
      <c r="M430" t="str">
        <f>IF(All_Tasks!M430="","",All_Tasks!M430)</f>
        <v/>
      </c>
      <c r="N430" t="str">
        <f>IF(All_Tasks!N430="","",All_Tasks!N430)</f>
        <v/>
      </c>
      <c r="O430" t="str">
        <f>IF(All_Tasks!O430="","",All_Tasks!O430)</f>
        <v/>
      </c>
      <c r="P430" s="181">
        <f>IF(All_Tasks!P430="",0,All_Tasks!P430)</f>
        <v>0</v>
      </c>
      <c r="Q430" s="181">
        <f>IF(All_Tasks!Q430="",0,All_Tasks!Q430)</f>
        <v>0</v>
      </c>
      <c r="R430" s="181">
        <f>IF(All_Tasks!R430="",0,All_Tasks!R430)</f>
        <v>0</v>
      </c>
      <c r="S430" s="181" t="str">
        <f>IF(All_Tasks!S430="","",All_Tasks!S430)</f>
        <v/>
      </c>
      <c r="T430" t="str">
        <f>IF(All_Tasks!T430="","",All_Tasks!T430)</f>
        <v/>
      </c>
      <c r="U430" t="str">
        <f>IF(All_Tasks!U430="","",All_Tasks!U430)</f>
        <v/>
      </c>
      <c r="V430">
        <f>IF(A430="",0,IFERROR(MATCH(A430,Scope_Labor_Rates!$A$6:$A$46,0)+5,0))</f>
        <v>0</v>
      </c>
      <c r="W430" s="178">
        <f>IF(V430&gt;0,INDEX(Scope_Labor_Rates!$C$6:$C$46,V430-5),0)</f>
        <v>0</v>
      </c>
      <c r="X430" s="178">
        <f>IF(V430&gt;0,INDEX(Scope_Labor_Rates!$C$6:$C$46,V430-5),0)</f>
        <v>0</v>
      </c>
      <c r="Y430" s="180">
        <f>IF(V430&gt;0,INDEX(Scope_Labor_Rates!$S$6:$S$46,V430-5),0)</f>
        <v>0</v>
      </c>
      <c r="Z430" s="180">
        <f>IF(V430&gt;0,INDEX(Scope_Labor_Rates!$R$6:$R$46,V430-5),1)</f>
        <v>1</v>
      </c>
      <c r="AA430" s="231">
        <f t="shared" si="54"/>
        <v>0</v>
      </c>
      <c r="AB430" t="str">
        <f t="shared" si="55"/>
        <v/>
      </c>
      <c r="AC430" s="178" t="str">
        <f t="shared" si="56"/>
        <v/>
      </c>
      <c r="AD430" s="181">
        <f t="shared" si="57"/>
        <v>0</v>
      </c>
      <c r="AE430" s="178">
        <f>IF(V430&gt;0,P430*INDEX(Scope_Labor_Rates!$E$6:$E$46,V430-5),0)</f>
        <v>0</v>
      </c>
      <c r="AF430" s="181">
        <f>IF(V430&gt;0,AE430*INDEX(Scope_Labor_Rates!$D$6:$D$46,V430-5)*AA430,0)</f>
        <v>0</v>
      </c>
      <c r="AG430" s="178">
        <f>IF(V430&gt;0,P430*INDEX(Scope_Labor_Rates!$G$6:$G$46,V430-5),0)</f>
        <v>0</v>
      </c>
      <c r="AH430" s="181">
        <f>IF(V430&gt;0,AG430*INDEX(Scope_Labor_Rates!$F$6:$F$46,V430-5)*AA430,0)</f>
        <v>0</v>
      </c>
      <c r="AI430" s="178">
        <f>IF(V430&gt;0,P430*INDEX(Scope_Labor_Rates!$I$6:$I$46,V430-5),0)</f>
        <v>0</v>
      </c>
      <c r="AJ430" s="181">
        <f>IF(V430&gt;0,AI430*INDEX(Scope_Labor_Rates!$H$6:$H$46,V430-5)*AA430,0)</f>
        <v>0</v>
      </c>
      <c r="AK430" s="178">
        <f>IF(V430&gt;0,P430*INDEX(Scope_Labor_Rates!$K$6:$K$46,V430-5),0)</f>
        <v>0</v>
      </c>
      <c r="AL430" s="181">
        <f>IF(V430&gt;0,AK430*INDEX(Scope_Labor_Rates!$J$6:$J$46,V430-5)*AA430,0)</f>
        <v>0</v>
      </c>
      <c r="AM430" s="178">
        <f>IF(V430&gt;0,P430*INDEX(Scope_Labor_Rates!$M$6:$M$46,V430-5),0)</f>
        <v>0</v>
      </c>
      <c r="AN430" s="178">
        <f>IF(V430&gt;0,AM430*INDEX(Scope_Labor_Rates!$L$6:$L$46,V430-5)*AA430,0)</f>
        <v>0</v>
      </c>
      <c r="AO430" s="178">
        <f>IF(V430&gt;0,P430*INDEX(Scope_Labor_Rates!$O$6:$O$46,V430-5)*AA430,0)</f>
        <v>0</v>
      </c>
      <c r="AP430" s="181">
        <f>IF(V430&gt;0,P430*INDEX(Scope_Labor_Rates!$Q$6:$Q$46,V430-5)*AA430,0)</f>
        <v>0</v>
      </c>
      <c r="AQ430" s="178">
        <f t="shared" si="58"/>
        <v>0</v>
      </c>
      <c r="AR430" s="178">
        <f t="shared" si="59"/>
        <v>0</v>
      </c>
      <c r="AS430" s="178">
        <f t="shared" si="60"/>
        <v>0</v>
      </c>
      <c r="AT430" s="178">
        <f t="shared" si="61"/>
        <v>0</v>
      </c>
      <c r="AU430">
        <f t="shared" si="62"/>
        <v>0</v>
      </c>
    </row>
    <row r="431" spans="1:47">
      <c r="A431" t="str">
        <f>IF(All_Tasks!A431="","",All_Tasks!A431)</f>
        <v/>
      </c>
      <c r="B431" t="str">
        <f>IF(All_Tasks!B431="","",All_Tasks!B431)</f>
        <v/>
      </c>
      <c r="C431" t="str">
        <f>IF(All_Tasks!C431="","",All_Tasks!C431)</f>
        <v/>
      </c>
      <c r="D431" t="str">
        <f>IF(All_Tasks!D431="","",All_Tasks!D431)</f>
        <v/>
      </c>
      <c r="E431" t="str">
        <f>IF(All_Tasks!V431&lt;&gt;"",All_Tasks!V431,IF(All_Tasks!E431&lt;&gt;"",All_Tasks!E431,""))</f>
        <v/>
      </c>
      <c r="F431" t="str">
        <f>IF(All_Tasks!F431="","",All_Tasks!F431)</f>
        <v/>
      </c>
      <c r="G431" t="str">
        <f>IF(All_Tasks!G431="","",All_Tasks!G431)</f>
        <v/>
      </c>
      <c r="H431" s="231" t="str">
        <f>IF(All_Tasks!H431="","",All_Tasks!H431)</f>
        <v/>
      </c>
      <c r="I431" t="str">
        <f>IF(All_Tasks!I431="","",All_Tasks!I431)</f>
        <v/>
      </c>
      <c r="J431" t="str">
        <f>IF(All_Tasks!J431="","",All_Tasks!J431)</f>
        <v/>
      </c>
      <c r="K431" t="str">
        <f>IF(All_Tasks!K431="","",All_Tasks!K431)</f>
        <v/>
      </c>
      <c r="L431" s="231" t="str">
        <f>IF(All_Tasks!L431="","",All_Tasks!L431)</f>
        <v/>
      </c>
      <c r="M431" t="str">
        <f>IF(All_Tasks!M431="","",All_Tasks!M431)</f>
        <v/>
      </c>
      <c r="N431" t="str">
        <f>IF(All_Tasks!N431="","",All_Tasks!N431)</f>
        <v/>
      </c>
      <c r="O431" t="str">
        <f>IF(All_Tasks!O431="","",All_Tasks!O431)</f>
        <v/>
      </c>
      <c r="P431" s="181">
        <f>IF(All_Tasks!P431="",0,All_Tasks!P431)</f>
        <v>0</v>
      </c>
      <c r="Q431" s="181">
        <f>IF(All_Tasks!Q431="",0,All_Tasks!Q431)</f>
        <v>0</v>
      </c>
      <c r="R431" s="181">
        <f>IF(All_Tasks!R431="",0,All_Tasks!R431)</f>
        <v>0</v>
      </c>
      <c r="S431" s="181" t="str">
        <f>IF(All_Tasks!S431="","",All_Tasks!S431)</f>
        <v/>
      </c>
      <c r="T431" t="str">
        <f>IF(All_Tasks!T431="","",All_Tasks!T431)</f>
        <v/>
      </c>
      <c r="U431" t="str">
        <f>IF(All_Tasks!U431="","",All_Tasks!U431)</f>
        <v/>
      </c>
      <c r="V431">
        <f>IF(A431="",0,IFERROR(MATCH(A431,Scope_Labor_Rates!$A$6:$A$46,0)+5,0))</f>
        <v>0</v>
      </c>
      <c r="W431" s="178">
        <f>IF(V431&gt;0,INDEX(Scope_Labor_Rates!$C$6:$C$46,V431-5),0)</f>
        <v>0</v>
      </c>
      <c r="X431" s="178">
        <f>IF(V431&gt;0,INDEX(Scope_Labor_Rates!$C$6:$C$46,V431-5),0)</f>
        <v>0</v>
      </c>
      <c r="Y431" s="180">
        <f>IF(V431&gt;0,INDEX(Scope_Labor_Rates!$S$6:$S$46,V431-5),0)</f>
        <v>0</v>
      </c>
      <c r="Z431" s="180">
        <f>IF(V431&gt;0,INDEX(Scope_Labor_Rates!$R$6:$R$46,V431-5),1)</f>
        <v>1</v>
      </c>
      <c r="AA431" s="231">
        <f t="shared" si="54"/>
        <v>0</v>
      </c>
      <c r="AB431" t="str">
        <f t="shared" si="55"/>
        <v/>
      </c>
      <c r="AC431" s="178" t="str">
        <f t="shared" si="56"/>
        <v/>
      </c>
      <c r="AD431" s="181">
        <f t="shared" si="57"/>
        <v>0</v>
      </c>
      <c r="AE431" s="178">
        <f>IF(V431&gt;0,P431*INDEX(Scope_Labor_Rates!$E$6:$E$46,V431-5),0)</f>
        <v>0</v>
      </c>
      <c r="AF431" s="181">
        <f>IF(V431&gt;0,AE431*INDEX(Scope_Labor_Rates!$D$6:$D$46,V431-5)*AA431,0)</f>
        <v>0</v>
      </c>
      <c r="AG431" s="178">
        <f>IF(V431&gt;0,P431*INDEX(Scope_Labor_Rates!$G$6:$G$46,V431-5),0)</f>
        <v>0</v>
      </c>
      <c r="AH431" s="181">
        <f>IF(V431&gt;0,AG431*INDEX(Scope_Labor_Rates!$F$6:$F$46,V431-5)*AA431,0)</f>
        <v>0</v>
      </c>
      <c r="AI431" s="178">
        <f>IF(V431&gt;0,P431*INDEX(Scope_Labor_Rates!$I$6:$I$46,V431-5),0)</f>
        <v>0</v>
      </c>
      <c r="AJ431" s="181">
        <f>IF(V431&gt;0,AI431*INDEX(Scope_Labor_Rates!$H$6:$H$46,V431-5)*AA431,0)</f>
        <v>0</v>
      </c>
      <c r="AK431" s="178">
        <f>IF(V431&gt;0,P431*INDEX(Scope_Labor_Rates!$K$6:$K$46,V431-5),0)</f>
        <v>0</v>
      </c>
      <c r="AL431" s="181">
        <f>IF(V431&gt;0,AK431*INDEX(Scope_Labor_Rates!$J$6:$J$46,V431-5)*AA431,0)</f>
        <v>0</v>
      </c>
      <c r="AM431" s="178">
        <f>IF(V431&gt;0,P431*INDEX(Scope_Labor_Rates!$M$6:$M$46,V431-5),0)</f>
        <v>0</v>
      </c>
      <c r="AN431" s="178">
        <f>IF(V431&gt;0,AM431*INDEX(Scope_Labor_Rates!$L$6:$L$46,V431-5)*AA431,0)</f>
        <v>0</v>
      </c>
      <c r="AO431" s="178">
        <f>IF(V431&gt;0,P431*INDEX(Scope_Labor_Rates!$O$6:$O$46,V431-5)*AA431,0)</f>
        <v>0</v>
      </c>
      <c r="AP431" s="181">
        <f>IF(V431&gt;0,P431*INDEX(Scope_Labor_Rates!$Q$6:$Q$46,V431-5)*AA431,0)</f>
        <v>0</v>
      </c>
      <c r="AQ431" s="178">
        <f t="shared" si="58"/>
        <v>0</v>
      </c>
      <c r="AR431" s="178">
        <f t="shared" si="59"/>
        <v>0</v>
      </c>
      <c r="AS431" s="178">
        <f t="shared" si="60"/>
        <v>0</v>
      </c>
      <c r="AT431" s="178">
        <f t="shared" si="61"/>
        <v>0</v>
      </c>
      <c r="AU431">
        <f t="shared" si="62"/>
        <v>0</v>
      </c>
    </row>
    <row r="432" spans="1:47">
      <c r="A432" t="str">
        <f>IF(All_Tasks!A432="","",All_Tasks!A432)</f>
        <v/>
      </c>
      <c r="B432" t="str">
        <f>IF(All_Tasks!B432="","",All_Tasks!B432)</f>
        <v/>
      </c>
      <c r="C432" t="str">
        <f>IF(All_Tasks!C432="","",All_Tasks!C432)</f>
        <v/>
      </c>
      <c r="D432" t="str">
        <f>IF(All_Tasks!D432="","",All_Tasks!D432)</f>
        <v/>
      </c>
      <c r="E432" t="str">
        <f>IF(All_Tasks!V432&lt;&gt;"",All_Tasks!V432,IF(All_Tasks!E432&lt;&gt;"",All_Tasks!E432,""))</f>
        <v/>
      </c>
      <c r="F432" t="str">
        <f>IF(All_Tasks!F432="","",All_Tasks!F432)</f>
        <v/>
      </c>
      <c r="G432" t="str">
        <f>IF(All_Tasks!G432="","",All_Tasks!G432)</f>
        <v/>
      </c>
      <c r="H432" s="231" t="str">
        <f>IF(All_Tasks!H432="","",All_Tasks!H432)</f>
        <v/>
      </c>
      <c r="I432" t="str">
        <f>IF(All_Tasks!I432="","",All_Tasks!I432)</f>
        <v/>
      </c>
      <c r="J432" t="str">
        <f>IF(All_Tasks!J432="","",All_Tasks!J432)</f>
        <v/>
      </c>
      <c r="K432" t="str">
        <f>IF(All_Tasks!K432="","",All_Tasks!K432)</f>
        <v/>
      </c>
      <c r="L432" s="231" t="str">
        <f>IF(All_Tasks!L432="","",All_Tasks!L432)</f>
        <v/>
      </c>
      <c r="M432" t="str">
        <f>IF(All_Tasks!M432="","",All_Tasks!M432)</f>
        <v/>
      </c>
      <c r="N432" t="str">
        <f>IF(All_Tasks!N432="","",All_Tasks!N432)</f>
        <v/>
      </c>
      <c r="O432" t="str">
        <f>IF(All_Tasks!O432="","",All_Tasks!O432)</f>
        <v/>
      </c>
      <c r="P432" s="181">
        <f>IF(All_Tasks!P432="",0,All_Tasks!P432)</f>
        <v>0</v>
      </c>
      <c r="Q432" s="181">
        <f>IF(All_Tasks!Q432="",0,All_Tasks!Q432)</f>
        <v>0</v>
      </c>
      <c r="R432" s="181">
        <f>IF(All_Tasks!R432="",0,All_Tasks!R432)</f>
        <v>0</v>
      </c>
      <c r="S432" s="181" t="str">
        <f>IF(All_Tasks!S432="","",All_Tasks!S432)</f>
        <v/>
      </c>
      <c r="T432" t="str">
        <f>IF(All_Tasks!T432="","",All_Tasks!T432)</f>
        <v/>
      </c>
      <c r="U432" t="str">
        <f>IF(All_Tasks!U432="","",All_Tasks!U432)</f>
        <v/>
      </c>
      <c r="V432">
        <f>IF(A432="",0,IFERROR(MATCH(A432,Scope_Labor_Rates!$A$6:$A$46,0)+5,0))</f>
        <v>0</v>
      </c>
      <c r="W432" s="178">
        <f>IF(V432&gt;0,INDEX(Scope_Labor_Rates!$C$6:$C$46,V432-5),0)</f>
        <v>0</v>
      </c>
      <c r="X432" s="178">
        <f>IF(V432&gt;0,INDEX(Scope_Labor_Rates!$C$6:$C$46,V432-5),0)</f>
        <v>0</v>
      </c>
      <c r="Y432" s="180">
        <f>IF(V432&gt;0,INDEX(Scope_Labor_Rates!$S$6:$S$46,V432-5),0)</f>
        <v>0</v>
      </c>
      <c r="Z432" s="180">
        <f>IF(V432&gt;0,INDEX(Scope_Labor_Rates!$R$6:$R$46,V432-5),1)</f>
        <v>1</v>
      </c>
      <c r="AA432" s="231">
        <f t="shared" si="54"/>
        <v>0</v>
      </c>
      <c r="AB432" t="str">
        <f t="shared" si="55"/>
        <v/>
      </c>
      <c r="AC432" s="178" t="str">
        <f t="shared" si="56"/>
        <v/>
      </c>
      <c r="AD432" s="181">
        <f t="shared" si="57"/>
        <v>0</v>
      </c>
      <c r="AE432" s="178">
        <f>IF(V432&gt;0,P432*INDEX(Scope_Labor_Rates!$E$6:$E$46,V432-5),0)</f>
        <v>0</v>
      </c>
      <c r="AF432" s="181">
        <f>IF(V432&gt;0,AE432*INDEX(Scope_Labor_Rates!$D$6:$D$46,V432-5)*AA432,0)</f>
        <v>0</v>
      </c>
      <c r="AG432" s="178">
        <f>IF(V432&gt;0,P432*INDEX(Scope_Labor_Rates!$G$6:$G$46,V432-5),0)</f>
        <v>0</v>
      </c>
      <c r="AH432" s="181">
        <f>IF(V432&gt;0,AG432*INDEX(Scope_Labor_Rates!$F$6:$F$46,V432-5)*AA432,0)</f>
        <v>0</v>
      </c>
      <c r="AI432" s="178">
        <f>IF(V432&gt;0,P432*INDEX(Scope_Labor_Rates!$I$6:$I$46,V432-5),0)</f>
        <v>0</v>
      </c>
      <c r="AJ432" s="181">
        <f>IF(V432&gt;0,AI432*INDEX(Scope_Labor_Rates!$H$6:$H$46,V432-5)*AA432,0)</f>
        <v>0</v>
      </c>
      <c r="AK432" s="178">
        <f>IF(V432&gt;0,P432*INDEX(Scope_Labor_Rates!$K$6:$K$46,V432-5),0)</f>
        <v>0</v>
      </c>
      <c r="AL432" s="181">
        <f>IF(V432&gt;0,AK432*INDEX(Scope_Labor_Rates!$J$6:$J$46,V432-5)*AA432,0)</f>
        <v>0</v>
      </c>
      <c r="AM432" s="178">
        <f>IF(V432&gt;0,P432*INDEX(Scope_Labor_Rates!$M$6:$M$46,V432-5),0)</f>
        <v>0</v>
      </c>
      <c r="AN432" s="178">
        <f>IF(V432&gt;0,AM432*INDEX(Scope_Labor_Rates!$L$6:$L$46,V432-5)*AA432,0)</f>
        <v>0</v>
      </c>
      <c r="AO432" s="178">
        <f>IF(V432&gt;0,P432*INDEX(Scope_Labor_Rates!$O$6:$O$46,V432-5)*AA432,0)</f>
        <v>0</v>
      </c>
      <c r="AP432" s="181">
        <f>IF(V432&gt;0,P432*INDEX(Scope_Labor_Rates!$Q$6:$Q$46,V432-5)*AA432,0)</f>
        <v>0</v>
      </c>
      <c r="AQ432" s="178">
        <f t="shared" si="58"/>
        <v>0</v>
      </c>
      <c r="AR432" s="178">
        <f t="shared" si="59"/>
        <v>0</v>
      </c>
      <c r="AS432" s="178">
        <f t="shared" si="60"/>
        <v>0</v>
      </c>
      <c r="AT432" s="178">
        <f t="shared" si="61"/>
        <v>0</v>
      </c>
      <c r="AU432">
        <f t="shared" si="62"/>
        <v>0</v>
      </c>
    </row>
    <row r="433" spans="1:47">
      <c r="A433" t="str">
        <f>IF(All_Tasks!A433="","",All_Tasks!A433)</f>
        <v/>
      </c>
      <c r="B433" t="str">
        <f>IF(All_Tasks!B433="","",All_Tasks!B433)</f>
        <v/>
      </c>
      <c r="C433" t="str">
        <f>IF(All_Tasks!C433="","",All_Tasks!C433)</f>
        <v/>
      </c>
      <c r="D433" t="str">
        <f>IF(All_Tasks!D433="","",All_Tasks!D433)</f>
        <v/>
      </c>
      <c r="E433" t="str">
        <f>IF(All_Tasks!V433&lt;&gt;"",All_Tasks!V433,IF(All_Tasks!E433&lt;&gt;"",All_Tasks!E433,""))</f>
        <v/>
      </c>
      <c r="F433" t="str">
        <f>IF(All_Tasks!F433="","",All_Tasks!F433)</f>
        <v/>
      </c>
      <c r="G433" t="str">
        <f>IF(All_Tasks!G433="","",All_Tasks!G433)</f>
        <v/>
      </c>
      <c r="H433" s="231" t="str">
        <f>IF(All_Tasks!H433="","",All_Tasks!H433)</f>
        <v/>
      </c>
      <c r="I433" t="str">
        <f>IF(All_Tasks!I433="","",All_Tasks!I433)</f>
        <v/>
      </c>
      <c r="J433" t="str">
        <f>IF(All_Tasks!J433="","",All_Tasks!J433)</f>
        <v/>
      </c>
      <c r="K433" t="str">
        <f>IF(All_Tasks!K433="","",All_Tasks!K433)</f>
        <v/>
      </c>
      <c r="L433" s="231" t="str">
        <f>IF(All_Tasks!L433="","",All_Tasks!L433)</f>
        <v/>
      </c>
      <c r="M433" t="str">
        <f>IF(All_Tasks!M433="","",All_Tasks!M433)</f>
        <v/>
      </c>
      <c r="N433" t="str">
        <f>IF(All_Tasks!N433="","",All_Tasks!N433)</f>
        <v/>
      </c>
      <c r="O433" t="str">
        <f>IF(All_Tasks!O433="","",All_Tasks!O433)</f>
        <v/>
      </c>
      <c r="P433" s="181">
        <f>IF(All_Tasks!P433="",0,All_Tasks!P433)</f>
        <v>0</v>
      </c>
      <c r="Q433" s="181">
        <f>IF(All_Tasks!Q433="",0,All_Tasks!Q433)</f>
        <v>0</v>
      </c>
      <c r="R433" s="181">
        <f>IF(All_Tasks!R433="",0,All_Tasks!R433)</f>
        <v>0</v>
      </c>
      <c r="S433" s="181" t="str">
        <f>IF(All_Tasks!S433="","",All_Tasks!S433)</f>
        <v/>
      </c>
      <c r="T433" t="str">
        <f>IF(All_Tasks!T433="","",All_Tasks!T433)</f>
        <v/>
      </c>
      <c r="U433" t="str">
        <f>IF(All_Tasks!U433="","",All_Tasks!U433)</f>
        <v/>
      </c>
      <c r="V433">
        <f>IF(A433="",0,IFERROR(MATCH(A433,Scope_Labor_Rates!$A$6:$A$46,0)+5,0))</f>
        <v>0</v>
      </c>
      <c r="W433" s="178">
        <f>IF(V433&gt;0,INDEX(Scope_Labor_Rates!$C$6:$C$46,V433-5),0)</f>
        <v>0</v>
      </c>
      <c r="X433" s="178">
        <f>IF(V433&gt;0,INDEX(Scope_Labor_Rates!$C$6:$C$46,V433-5),0)</f>
        <v>0</v>
      </c>
      <c r="Y433" s="180">
        <f>IF(V433&gt;0,INDEX(Scope_Labor_Rates!$S$6:$S$46,V433-5),0)</f>
        <v>0</v>
      </c>
      <c r="Z433" s="180">
        <f>IF(V433&gt;0,INDEX(Scope_Labor_Rates!$R$6:$R$46,V433-5),1)</f>
        <v>1</v>
      </c>
      <c r="AA433" s="231">
        <f t="shared" si="54"/>
        <v>0</v>
      </c>
      <c r="AB433" t="str">
        <f t="shared" si="55"/>
        <v/>
      </c>
      <c r="AC433" s="178" t="str">
        <f t="shared" si="56"/>
        <v/>
      </c>
      <c r="AD433" s="181">
        <f t="shared" si="57"/>
        <v>0</v>
      </c>
      <c r="AE433" s="178">
        <f>IF(V433&gt;0,P433*INDEX(Scope_Labor_Rates!$E$6:$E$46,V433-5),0)</f>
        <v>0</v>
      </c>
      <c r="AF433" s="181">
        <f>IF(V433&gt;0,AE433*INDEX(Scope_Labor_Rates!$D$6:$D$46,V433-5)*AA433,0)</f>
        <v>0</v>
      </c>
      <c r="AG433" s="178">
        <f>IF(V433&gt;0,P433*INDEX(Scope_Labor_Rates!$G$6:$G$46,V433-5),0)</f>
        <v>0</v>
      </c>
      <c r="AH433" s="181">
        <f>IF(V433&gt;0,AG433*INDEX(Scope_Labor_Rates!$F$6:$F$46,V433-5)*AA433,0)</f>
        <v>0</v>
      </c>
      <c r="AI433" s="178">
        <f>IF(V433&gt;0,P433*INDEX(Scope_Labor_Rates!$I$6:$I$46,V433-5),0)</f>
        <v>0</v>
      </c>
      <c r="AJ433" s="181">
        <f>IF(V433&gt;0,AI433*INDEX(Scope_Labor_Rates!$H$6:$H$46,V433-5)*AA433,0)</f>
        <v>0</v>
      </c>
      <c r="AK433" s="178">
        <f>IF(V433&gt;0,P433*INDEX(Scope_Labor_Rates!$K$6:$K$46,V433-5),0)</f>
        <v>0</v>
      </c>
      <c r="AL433" s="181">
        <f>IF(V433&gt;0,AK433*INDEX(Scope_Labor_Rates!$J$6:$J$46,V433-5)*AA433,0)</f>
        <v>0</v>
      </c>
      <c r="AM433" s="178">
        <f>IF(V433&gt;0,P433*INDEX(Scope_Labor_Rates!$M$6:$M$46,V433-5),0)</f>
        <v>0</v>
      </c>
      <c r="AN433" s="178">
        <f>IF(V433&gt;0,AM433*INDEX(Scope_Labor_Rates!$L$6:$L$46,V433-5)*AA433,0)</f>
        <v>0</v>
      </c>
      <c r="AO433" s="178">
        <f>IF(V433&gt;0,P433*INDEX(Scope_Labor_Rates!$O$6:$O$46,V433-5)*AA433,0)</f>
        <v>0</v>
      </c>
      <c r="AP433" s="181">
        <f>IF(V433&gt;0,P433*INDEX(Scope_Labor_Rates!$Q$6:$Q$46,V433-5)*AA433,0)</f>
        <v>0</v>
      </c>
      <c r="AQ433" s="178">
        <f t="shared" si="58"/>
        <v>0</v>
      </c>
      <c r="AR433" s="178">
        <f t="shared" si="59"/>
        <v>0</v>
      </c>
      <c r="AS433" s="178">
        <f t="shared" si="60"/>
        <v>0</v>
      </c>
      <c r="AT433" s="178">
        <f t="shared" si="61"/>
        <v>0</v>
      </c>
      <c r="AU433">
        <f t="shared" si="62"/>
        <v>0</v>
      </c>
    </row>
    <row r="434" spans="1:47">
      <c r="A434" t="str">
        <f>IF(All_Tasks!A434="","",All_Tasks!A434)</f>
        <v/>
      </c>
      <c r="B434" t="str">
        <f>IF(All_Tasks!B434="","",All_Tasks!B434)</f>
        <v/>
      </c>
      <c r="C434" t="str">
        <f>IF(All_Tasks!C434="","",All_Tasks!C434)</f>
        <v/>
      </c>
      <c r="D434" t="str">
        <f>IF(All_Tasks!D434="","",All_Tasks!D434)</f>
        <v/>
      </c>
      <c r="E434" t="str">
        <f>IF(All_Tasks!V434&lt;&gt;"",All_Tasks!V434,IF(All_Tasks!E434&lt;&gt;"",All_Tasks!E434,""))</f>
        <v/>
      </c>
      <c r="F434" t="str">
        <f>IF(All_Tasks!F434="","",All_Tasks!F434)</f>
        <v/>
      </c>
      <c r="G434" t="str">
        <f>IF(All_Tasks!G434="","",All_Tasks!G434)</f>
        <v/>
      </c>
      <c r="H434" s="231" t="str">
        <f>IF(All_Tasks!H434="","",All_Tasks!H434)</f>
        <v/>
      </c>
      <c r="I434" t="str">
        <f>IF(All_Tasks!I434="","",All_Tasks!I434)</f>
        <v/>
      </c>
      <c r="J434" t="str">
        <f>IF(All_Tasks!J434="","",All_Tasks!J434)</f>
        <v/>
      </c>
      <c r="K434" t="str">
        <f>IF(All_Tasks!K434="","",All_Tasks!K434)</f>
        <v/>
      </c>
      <c r="L434" s="231" t="str">
        <f>IF(All_Tasks!L434="","",All_Tasks!L434)</f>
        <v/>
      </c>
      <c r="M434" t="str">
        <f>IF(All_Tasks!M434="","",All_Tasks!M434)</f>
        <v/>
      </c>
      <c r="N434" t="str">
        <f>IF(All_Tasks!N434="","",All_Tasks!N434)</f>
        <v/>
      </c>
      <c r="O434" t="str">
        <f>IF(All_Tasks!O434="","",All_Tasks!O434)</f>
        <v/>
      </c>
      <c r="P434" s="181">
        <f>IF(All_Tasks!P434="",0,All_Tasks!P434)</f>
        <v>0</v>
      </c>
      <c r="Q434" s="181">
        <f>IF(All_Tasks!Q434="",0,All_Tasks!Q434)</f>
        <v>0</v>
      </c>
      <c r="R434" s="181">
        <f>IF(All_Tasks!R434="",0,All_Tasks!R434)</f>
        <v>0</v>
      </c>
      <c r="S434" s="181" t="str">
        <f>IF(All_Tasks!S434="","",All_Tasks!S434)</f>
        <v/>
      </c>
      <c r="T434" t="str">
        <f>IF(All_Tasks!T434="","",All_Tasks!T434)</f>
        <v/>
      </c>
      <c r="U434" t="str">
        <f>IF(All_Tasks!U434="","",All_Tasks!U434)</f>
        <v/>
      </c>
      <c r="V434">
        <f>IF(A434="",0,IFERROR(MATCH(A434,Scope_Labor_Rates!$A$6:$A$46,0)+5,0))</f>
        <v>0</v>
      </c>
      <c r="W434" s="178">
        <f>IF(V434&gt;0,INDEX(Scope_Labor_Rates!$C$6:$C$46,V434-5),0)</f>
        <v>0</v>
      </c>
      <c r="X434" s="178">
        <f>IF(V434&gt;0,INDEX(Scope_Labor_Rates!$C$6:$C$46,V434-5),0)</f>
        <v>0</v>
      </c>
      <c r="Y434" s="180">
        <f>IF(V434&gt;0,INDEX(Scope_Labor_Rates!$S$6:$S$46,V434-5),0)</f>
        <v>0</v>
      </c>
      <c r="Z434" s="180">
        <f>IF(V434&gt;0,INDEX(Scope_Labor_Rates!$R$6:$R$46,V434-5),1)</f>
        <v>1</v>
      </c>
      <c r="AA434" s="231">
        <f t="shared" si="54"/>
        <v>0</v>
      </c>
      <c r="AB434" t="str">
        <f t="shared" si="55"/>
        <v/>
      </c>
      <c r="AC434" s="178" t="str">
        <f t="shared" si="56"/>
        <v/>
      </c>
      <c r="AD434" s="181">
        <f t="shared" si="57"/>
        <v>0</v>
      </c>
      <c r="AE434" s="178">
        <f>IF(V434&gt;0,P434*INDEX(Scope_Labor_Rates!$E$6:$E$46,V434-5),0)</f>
        <v>0</v>
      </c>
      <c r="AF434" s="181">
        <f>IF(V434&gt;0,AE434*INDEX(Scope_Labor_Rates!$D$6:$D$46,V434-5)*AA434,0)</f>
        <v>0</v>
      </c>
      <c r="AG434" s="178">
        <f>IF(V434&gt;0,P434*INDEX(Scope_Labor_Rates!$G$6:$G$46,V434-5),0)</f>
        <v>0</v>
      </c>
      <c r="AH434" s="181">
        <f>IF(V434&gt;0,AG434*INDEX(Scope_Labor_Rates!$F$6:$F$46,V434-5)*AA434,0)</f>
        <v>0</v>
      </c>
      <c r="AI434" s="178">
        <f>IF(V434&gt;0,P434*INDEX(Scope_Labor_Rates!$I$6:$I$46,V434-5),0)</f>
        <v>0</v>
      </c>
      <c r="AJ434" s="181">
        <f>IF(V434&gt;0,AI434*INDEX(Scope_Labor_Rates!$H$6:$H$46,V434-5)*AA434,0)</f>
        <v>0</v>
      </c>
      <c r="AK434" s="178">
        <f>IF(V434&gt;0,P434*INDEX(Scope_Labor_Rates!$K$6:$K$46,V434-5),0)</f>
        <v>0</v>
      </c>
      <c r="AL434" s="181">
        <f>IF(V434&gt;0,AK434*INDEX(Scope_Labor_Rates!$J$6:$J$46,V434-5)*AA434,0)</f>
        <v>0</v>
      </c>
      <c r="AM434" s="178">
        <f>IF(V434&gt;0,P434*INDEX(Scope_Labor_Rates!$M$6:$M$46,V434-5),0)</f>
        <v>0</v>
      </c>
      <c r="AN434" s="178">
        <f>IF(V434&gt;0,AM434*INDEX(Scope_Labor_Rates!$L$6:$L$46,V434-5)*AA434,0)</f>
        <v>0</v>
      </c>
      <c r="AO434" s="178">
        <f>IF(V434&gt;0,P434*INDEX(Scope_Labor_Rates!$O$6:$O$46,V434-5)*AA434,0)</f>
        <v>0</v>
      </c>
      <c r="AP434" s="181">
        <f>IF(V434&gt;0,P434*INDEX(Scope_Labor_Rates!$Q$6:$Q$46,V434-5)*AA434,0)</f>
        <v>0</v>
      </c>
      <c r="AQ434" s="178">
        <f t="shared" si="58"/>
        <v>0</v>
      </c>
      <c r="AR434" s="178">
        <f t="shared" si="59"/>
        <v>0</v>
      </c>
      <c r="AS434" s="178">
        <f t="shared" si="60"/>
        <v>0</v>
      </c>
      <c r="AT434" s="178">
        <f t="shared" si="61"/>
        <v>0</v>
      </c>
      <c r="AU434">
        <f t="shared" si="62"/>
        <v>0</v>
      </c>
    </row>
    <row r="435" spans="1:47">
      <c r="A435" t="str">
        <f>IF(All_Tasks!A435="","",All_Tasks!A435)</f>
        <v/>
      </c>
      <c r="B435" t="str">
        <f>IF(All_Tasks!B435="","",All_Tasks!B435)</f>
        <v/>
      </c>
      <c r="C435" t="str">
        <f>IF(All_Tasks!C435="","",All_Tasks!C435)</f>
        <v/>
      </c>
      <c r="D435" t="str">
        <f>IF(All_Tasks!D435="","",All_Tasks!D435)</f>
        <v/>
      </c>
      <c r="E435" t="str">
        <f>IF(All_Tasks!V435&lt;&gt;"",All_Tasks!V435,IF(All_Tasks!E435&lt;&gt;"",All_Tasks!E435,""))</f>
        <v/>
      </c>
      <c r="F435" t="str">
        <f>IF(All_Tasks!F435="","",All_Tasks!F435)</f>
        <v/>
      </c>
      <c r="G435" t="str">
        <f>IF(All_Tasks!G435="","",All_Tasks!G435)</f>
        <v/>
      </c>
      <c r="H435" s="231" t="str">
        <f>IF(All_Tasks!H435="","",All_Tasks!H435)</f>
        <v/>
      </c>
      <c r="I435" t="str">
        <f>IF(All_Tasks!I435="","",All_Tasks!I435)</f>
        <v/>
      </c>
      <c r="J435" t="str">
        <f>IF(All_Tasks!J435="","",All_Tasks!J435)</f>
        <v/>
      </c>
      <c r="K435" t="str">
        <f>IF(All_Tasks!K435="","",All_Tasks!K435)</f>
        <v/>
      </c>
      <c r="L435" s="231" t="str">
        <f>IF(All_Tasks!L435="","",All_Tasks!L435)</f>
        <v/>
      </c>
      <c r="M435" t="str">
        <f>IF(All_Tasks!M435="","",All_Tasks!M435)</f>
        <v/>
      </c>
      <c r="N435" t="str">
        <f>IF(All_Tasks!N435="","",All_Tasks!N435)</f>
        <v/>
      </c>
      <c r="O435" t="str">
        <f>IF(All_Tasks!O435="","",All_Tasks!O435)</f>
        <v/>
      </c>
      <c r="P435" s="181">
        <f>IF(All_Tasks!P435="",0,All_Tasks!P435)</f>
        <v>0</v>
      </c>
      <c r="Q435" s="181">
        <f>IF(All_Tasks!Q435="",0,All_Tasks!Q435)</f>
        <v>0</v>
      </c>
      <c r="R435" s="181">
        <f>IF(All_Tasks!R435="",0,All_Tasks!R435)</f>
        <v>0</v>
      </c>
      <c r="S435" s="181" t="str">
        <f>IF(All_Tasks!S435="","",All_Tasks!S435)</f>
        <v/>
      </c>
      <c r="T435" t="str">
        <f>IF(All_Tasks!T435="","",All_Tasks!T435)</f>
        <v/>
      </c>
      <c r="U435" t="str">
        <f>IF(All_Tasks!U435="","",All_Tasks!U435)</f>
        <v/>
      </c>
      <c r="V435">
        <f>IF(A435="",0,IFERROR(MATCH(A435,Scope_Labor_Rates!$A$6:$A$46,0)+5,0))</f>
        <v>0</v>
      </c>
      <c r="W435" s="178">
        <f>IF(V435&gt;0,INDEX(Scope_Labor_Rates!$C$6:$C$46,V435-5),0)</f>
        <v>0</v>
      </c>
      <c r="X435" s="178">
        <f>IF(V435&gt;0,INDEX(Scope_Labor_Rates!$C$6:$C$46,V435-5),0)</f>
        <v>0</v>
      </c>
      <c r="Y435" s="180">
        <f>IF(V435&gt;0,INDEX(Scope_Labor_Rates!$S$6:$S$46,V435-5),0)</f>
        <v>0</v>
      </c>
      <c r="Z435" s="180">
        <f>IF(V435&gt;0,INDEX(Scope_Labor_Rates!$R$6:$R$46,V435-5),1)</f>
        <v>1</v>
      </c>
      <c r="AA435" s="231">
        <f t="shared" si="54"/>
        <v>0</v>
      </c>
      <c r="AB435" t="str">
        <f t="shared" si="55"/>
        <v/>
      </c>
      <c r="AC435" s="178" t="str">
        <f t="shared" si="56"/>
        <v/>
      </c>
      <c r="AD435" s="181">
        <f t="shared" si="57"/>
        <v>0</v>
      </c>
      <c r="AE435" s="178">
        <f>IF(V435&gt;0,P435*INDEX(Scope_Labor_Rates!$E$6:$E$46,V435-5),0)</f>
        <v>0</v>
      </c>
      <c r="AF435" s="181">
        <f>IF(V435&gt;0,AE435*INDEX(Scope_Labor_Rates!$D$6:$D$46,V435-5)*AA435,0)</f>
        <v>0</v>
      </c>
      <c r="AG435" s="178">
        <f>IF(V435&gt;0,P435*INDEX(Scope_Labor_Rates!$G$6:$G$46,V435-5),0)</f>
        <v>0</v>
      </c>
      <c r="AH435" s="181">
        <f>IF(V435&gt;0,AG435*INDEX(Scope_Labor_Rates!$F$6:$F$46,V435-5)*AA435,0)</f>
        <v>0</v>
      </c>
      <c r="AI435" s="178">
        <f>IF(V435&gt;0,P435*INDEX(Scope_Labor_Rates!$I$6:$I$46,V435-5),0)</f>
        <v>0</v>
      </c>
      <c r="AJ435" s="181">
        <f>IF(V435&gt;0,AI435*INDEX(Scope_Labor_Rates!$H$6:$H$46,V435-5)*AA435,0)</f>
        <v>0</v>
      </c>
      <c r="AK435" s="178">
        <f>IF(V435&gt;0,P435*INDEX(Scope_Labor_Rates!$K$6:$K$46,V435-5),0)</f>
        <v>0</v>
      </c>
      <c r="AL435" s="181">
        <f>IF(V435&gt;0,AK435*INDEX(Scope_Labor_Rates!$J$6:$J$46,V435-5)*AA435,0)</f>
        <v>0</v>
      </c>
      <c r="AM435" s="178">
        <f>IF(V435&gt;0,P435*INDEX(Scope_Labor_Rates!$M$6:$M$46,V435-5),0)</f>
        <v>0</v>
      </c>
      <c r="AN435" s="178">
        <f>IF(V435&gt;0,AM435*INDEX(Scope_Labor_Rates!$L$6:$L$46,V435-5)*AA435,0)</f>
        <v>0</v>
      </c>
      <c r="AO435" s="178">
        <f>IF(V435&gt;0,P435*INDEX(Scope_Labor_Rates!$O$6:$O$46,V435-5)*AA435,0)</f>
        <v>0</v>
      </c>
      <c r="AP435" s="181">
        <f>IF(V435&gt;0,P435*INDEX(Scope_Labor_Rates!$Q$6:$Q$46,V435-5)*AA435,0)</f>
        <v>0</v>
      </c>
      <c r="AQ435" s="178">
        <f t="shared" si="58"/>
        <v>0</v>
      </c>
      <c r="AR435" s="178">
        <f t="shared" si="59"/>
        <v>0</v>
      </c>
      <c r="AS435" s="178">
        <f t="shared" si="60"/>
        <v>0</v>
      </c>
      <c r="AT435" s="178">
        <f t="shared" si="61"/>
        <v>0</v>
      </c>
      <c r="AU435">
        <f t="shared" si="62"/>
        <v>0</v>
      </c>
    </row>
    <row r="436" spans="1:47">
      <c r="A436" t="str">
        <f>IF(All_Tasks!A436="","",All_Tasks!A436)</f>
        <v/>
      </c>
      <c r="B436" t="str">
        <f>IF(All_Tasks!B436="","",All_Tasks!B436)</f>
        <v/>
      </c>
      <c r="C436" t="str">
        <f>IF(All_Tasks!C436="","",All_Tasks!C436)</f>
        <v/>
      </c>
      <c r="D436" t="str">
        <f>IF(All_Tasks!D436="","",All_Tasks!D436)</f>
        <v/>
      </c>
      <c r="E436" t="str">
        <f>IF(All_Tasks!V436&lt;&gt;"",All_Tasks!V436,IF(All_Tasks!E436&lt;&gt;"",All_Tasks!E436,""))</f>
        <v/>
      </c>
      <c r="F436" t="str">
        <f>IF(All_Tasks!F436="","",All_Tasks!F436)</f>
        <v/>
      </c>
      <c r="G436" t="str">
        <f>IF(All_Tasks!G436="","",All_Tasks!G436)</f>
        <v/>
      </c>
      <c r="H436" s="231" t="str">
        <f>IF(All_Tasks!H436="","",All_Tasks!H436)</f>
        <v/>
      </c>
      <c r="I436" t="str">
        <f>IF(All_Tasks!I436="","",All_Tasks!I436)</f>
        <v/>
      </c>
      <c r="J436" t="str">
        <f>IF(All_Tasks!J436="","",All_Tasks!J436)</f>
        <v/>
      </c>
      <c r="K436" t="str">
        <f>IF(All_Tasks!K436="","",All_Tasks!K436)</f>
        <v/>
      </c>
      <c r="L436" s="231" t="str">
        <f>IF(All_Tasks!L436="","",All_Tasks!L436)</f>
        <v/>
      </c>
      <c r="M436" t="str">
        <f>IF(All_Tasks!M436="","",All_Tasks!M436)</f>
        <v/>
      </c>
      <c r="N436" t="str">
        <f>IF(All_Tasks!N436="","",All_Tasks!N436)</f>
        <v/>
      </c>
      <c r="O436" t="str">
        <f>IF(All_Tasks!O436="","",All_Tasks!O436)</f>
        <v/>
      </c>
      <c r="P436" s="181">
        <f>IF(All_Tasks!P436="",0,All_Tasks!P436)</f>
        <v>0</v>
      </c>
      <c r="Q436" s="181">
        <f>IF(All_Tasks!Q436="",0,All_Tasks!Q436)</f>
        <v>0</v>
      </c>
      <c r="R436" s="181">
        <f>IF(All_Tasks!R436="",0,All_Tasks!R436)</f>
        <v>0</v>
      </c>
      <c r="S436" s="181" t="str">
        <f>IF(All_Tasks!S436="","",All_Tasks!S436)</f>
        <v/>
      </c>
      <c r="T436" t="str">
        <f>IF(All_Tasks!T436="","",All_Tasks!T436)</f>
        <v/>
      </c>
      <c r="U436" t="str">
        <f>IF(All_Tasks!U436="","",All_Tasks!U436)</f>
        <v/>
      </c>
      <c r="V436">
        <f>IF(A436="",0,IFERROR(MATCH(A436,Scope_Labor_Rates!$A$6:$A$46,0)+5,0))</f>
        <v>0</v>
      </c>
      <c r="W436" s="178">
        <f>IF(V436&gt;0,INDEX(Scope_Labor_Rates!$C$6:$C$46,V436-5),0)</f>
        <v>0</v>
      </c>
      <c r="X436" s="178">
        <f>IF(V436&gt;0,INDEX(Scope_Labor_Rates!$C$6:$C$46,V436-5),0)</f>
        <v>0</v>
      </c>
      <c r="Y436" s="180">
        <f>IF(V436&gt;0,INDEX(Scope_Labor_Rates!$S$6:$S$46,V436-5),0)</f>
        <v>0</v>
      </c>
      <c r="Z436" s="180">
        <f>IF(V436&gt;0,INDEX(Scope_Labor_Rates!$R$6:$R$46,V436-5),1)</f>
        <v>1</v>
      </c>
      <c r="AA436" s="231">
        <f t="shared" si="54"/>
        <v>0</v>
      </c>
      <c r="AB436" t="str">
        <f t="shared" si="55"/>
        <v/>
      </c>
      <c r="AC436" s="178" t="str">
        <f t="shared" si="56"/>
        <v/>
      </c>
      <c r="AD436" s="181">
        <f t="shared" si="57"/>
        <v>0</v>
      </c>
      <c r="AE436" s="178">
        <f>IF(V436&gt;0,P436*INDEX(Scope_Labor_Rates!$E$6:$E$46,V436-5),0)</f>
        <v>0</v>
      </c>
      <c r="AF436" s="181">
        <f>IF(V436&gt;0,AE436*INDEX(Scope_Labor_Rates!$D$6:$D$46,V436-5)*AA436,0)</f>
        <v>0</v>
      </c>
      <c r="AG436" s="178">
        <f>IF(V436&gt;0,P436*INDEX(Scope_Labor_Rates!$G$6:$G$46,V436-5),0)</f>
        <v>0</v>
      </c>
      <c r="AH436" s="181">
        <f>IF(V436&gt;0,AG436*INDEX(Scope_Labor_Rates!$F$6:$F$46,V436-5)*AA436,0)</f>
        <v>0</v>
      </c>
      <c r="AI436" s="178">
        <f>IF(V436&gt;0,P436*INDEX(Scope_Labor_Rates!$I$6:$I$46,V436-5),0)</f>
        <v>0</v>
      </c>
      <c r="AJ436" s="181">
        <f>IF(V436&gt;0,AI436*INDEX(Scope_Labor_Rates!$H$6:$H$46,V436-5)*AA436,0)</f>
        <v>0</v>
      </c>
      <c r="AK436" s="178">
        <f>IF(V436&gt;0,P436*INDEX(Scope_Labor_Rates!$K$6:$K$46,V436-5),0)</f>
        <v>0</v>
      </c>
      <c r="AL436" s="181">
        <f>IF(V436&gt;0,AK436*INDEX(Scope_Labor_Rates!$J$6:$J$46,V436-5)*AA436,0)</f>
        <v>0</v>
      </c>
      <c r="AM436" s="178">
        <f>IF(V436&gt;0,P436*INDEX(Scope_Labor_Rates!$M$6:$M$46,V436-5),0)</f>
        <v>0</v>
      </c>
      <c r="AN436" s="178">
        <f>IF(V436&gt;0,AM436*INDEX(Scope_Labor_Rates!$L$6:$L$46,V436-5)*AA436,0)</f>
        <v>0</v>
      </c>
      <c r="AO436" s="178">
        <f>IF(V436&gt;0,P436*INDEX(Scope_Labor_Rates!$O$6:$O$46,V436-5)*AA436,0)</f>
        <v>0</v>
      </c>
      <c r="AP436" s="181">
        <f>IF(V436&gt;0,P436*INDEX(Scope_Labor_Rates!$Q$6:$Q$46,V436-5)*AA436,0)</f>
        <v>0</v>
      </c>
      <c r="AQ436" s="178">
        <f t="shared" si="58"/>
        <v>0</v>
      </c>
      <c r="AR436" s="178">
        <f t="shared" si="59"/>
        <v>0</v>
      </c>
      <c r="AS436" s="178">
        <f t="shared" si="60"/>
        <v>0</v>
      </c>
      <c r="AT436" s="178">
        <f t="shared" si="61"/>
        <v>0</v>
      </c>
      <c r="AU436">
        <f t="shared" si="62"/>
        <v>0</v>
      </c>
    </row>
    <row r="437" spans="1:47">
      <c r="A437" t="str">
        <f>IF(All_Tasks!A437="","",All_Tasks!A437)</f>
        <v/>
      </c>
      <c r="B437" t="str">
        <f>IF(All_Tasks!B437="","",All_Tasks!B437)</f>
        <v/>
      </c>
      <c r="C437" t="str">
        <f>IF(All_Tasks!C437="","",All_Tasks!C437)</f>
        <v/>
      </c>
      <c r="D437" t="str">
        <f>IF(All_Tasks!D437="","",All_Tasks!D437)</f>
        <v/>
      </c>
      <c r="E437" t="str">
        <f>IF(All_Tasks!V437&lt;&gt;"",All_Tasks!V437,IF(All_Tasks!E437&lt;&gt;"",All_Tasks!E437,""))</f>
        <v/>
      </c>
      <c r="F437" t="str">
        <f>IF(All_Tasks!F437="","",All_Tasks!F437)</f>
        <v/>
      </c>
      <c r="G437" t="str">
        <f>IF(All_Tasks!G437="","",All_Tasks!G437)</f>
        <v/>
      </c>
      <c r="H437" s="231" t="str">
        <f>IF(All_Tasks!H437="","",All_Tasks!H437)</f>
        <v/>
      </c>
      <c r="I437" t="str">
        <f>IF(All_Tasks!I437="","",All_Tasks!I437)</f>
        <v/>
      </c>
      <c r="J437" t="str">
        <f>IF(All_Tasks!J437="","",All_Tasks!J437)</f>
        <v/>
      </c>
      <c r="K437" t="str">
        <f>IF(All_Tasks!K437="","",All_Tasks!K437)</f>
        <v/>
      </c>
      <c r="L437" s="231" t="str">
        <f>IF(All_Tasks!L437="","",All_Tasks!L437)</f>
        <v/>
      </c>
      <c r="M437" t="str">
        <f>IF(All_Tasks!M437="","",All_Tasks!M437)</f>
        <v/>
      </c>
      <c r="N437" t="str">
        <f>IF(All_Tasks!N437="","",All_Tasks!N437)</f>
        <v/>
      </c>
      <c r="O437" t="str">
        <f>IF(All_Tasks!O437="","",All_Tasks!O437)</f>
        <v/>
      </c>
      <c r="P437" s="181">
        <f>IF(All_Tasks!P437="",0,All_Tasks!P437)</f>
        <v>0</v>
      </c>
      <c r="Q437" s="181">
        <f>IF(All_Tasks!Q437="",0,All_Tasks!Q437)</f>
        <v>0</v>
      </c>
      <c r="R437" s="181">
        <f>IF(All_Tasks!R437="",0,All_Tasks!R437)</f>
        <v>0</v>
      </c>
      <c r="S437" s="181" t="str">
        <f>IF(All_Tasks!S437="","",All_Tasks!S437)</f>
        <v/>
      </c>
      <c r="T437" t="str">
        <f>IF(All_Tasks!T437="","",All_Tasks!T437)</f>
        <v/>
      </c>
      <c r="U437" t="str">
        <f>IF(All_Tasks!U437="","",All_Tasks!U437)</f>
        <v/>
      </c>
      <c r="V437">
        <f>IF(A437="",0,IFERROR(MATCH(A437,Scope_Labor_Rates!$A$6:$A$46,0)+5,0))</f>
        <v>0</v>
      </c>
      <c r="W437" s="178">
        <f>IF(V437&gt;0,INDEX(Scope_Labor_Rates!$C$6:$C$46,V437-5),0)</f>
        <v>0</v>
      </c>
      <c r="X437" s="178">
        <f>IF(V437&gt;0,INDEX(Scope_Labor_Rates!$C$6:$C$46,V437-5),0)</f>
        <v>0</v>
      </c>
      <c r="Y437" s="180">
        <f>IF(V437&gt;0,INDEX(Scope_Labor_Rates!$S$6:$S$46,V437-5),0)</f>
        <v>0</v>
      </c>
      <c r="Z437" s="180">
        <f>IF(V437&gt;0,INDEX(Scope_Labor_Rates!$R$6:$R$46,V437-5),1)</f>
        <v>1</v>
      </c>
      <c r="AA437" s="231">
        <f t="shared" si="54"/>
        <v>0</v>
      </c>
      <c r="AB437" t="str">
        <f t="shared" si="55"/>
        <v/>
      </c>
      <c r="AC437" s="178" t="str">
        <f t="shared" si="56"/>
        <v/>
      </c>
      <c r="AD437" s="181">
        <f t="shared" si="57"/>
        <v>0</v>
      </c>
      <c r="AE437" s="178">
        <f>IF(V437&gt;0,P437*INDEX(Scope_Labor_Rates!$E$6:$E$46,V437-5),0)</f>
        <v>0</v>
      </c>
      <c r="AF437" s="181">
        <f>IF(V437&gt;0,AE437*INDEX(Scope_Labor_Rates!$D$6:$D$46,V437-5)*AA437,0)</f>
        <v>0</v>
      </c>
      <c r="AG437" s="178">
        <f>IF(V437&gt;0,P437*INDEX(Scope_Labor_Rates!$G$6:$G$46,V437-5),0)</f>
        <v>0</v>
      </c>
      <c r="AH437" s="181">
        <f>IF(V437&gt;0,AG437*INDEX(Scope_Labor_Rates!$F$6:$F$46,V437-5)*AA437,0)</f>
        <v>0</v>
      </c>
      <c r="AI437" s="178">
        <f>IF(V437&gt;0,P437*INDEX(Scope_Labor_Rates!$I$6:$I$46,V437-5),0)</f>
        <v>0</v>
      </c>
      <c r="AJ437" s="181">
        <f>IF(V437&gt;0,AI437*INDEX(Scope_Labor_Rates!$H$6:$H$46,V437-5)*AA437,0)</f>
        <v>0</v>
      </c>
      <c r="AK437" s="178">
        <f>IF(V437&gt;0,P437*INDEX(Scope_Labor_Rates!$K$6:$K$46,V437-5),0)</f>
        <v>0</v>
      </c>
      <c r="AL437" s="181">
        <f>IF(V437&gt;0,AK437*INDEX(Scope_Labor_Rates!$J$6:$J$46,V437-5)*AA437,0)</f>
        <v>0</v>
      </c>
      <c r="AM437" s="178">
        <f>IF(V437&gt;0,P437*INDEX(Scope_Labor_Rates!$M$6:$M$46,V437-5),0)</f>
        <v>0</v>
      </c>
      <c r="AN437" s="178">
        <f>IF(V437&gt;0,AM437*INDEX(Scope_Labor_Rates!$L$6:$L$46,V437-5)*AA437,0)</f>
        <v>0</v>
      </c>
      <c r="AO437" s="178">
        <f>IF(V437&gt;0,P437*INDEX(Scope_Labor_Rates!$O$6:$O$46,V437-5)*AA437,0)</f>
        <v>0</v>
      </c>
      <c r="AP437" s="181">
        <f>IF(V437&gt;0,P437*INDEX(Scope_Labor_Rates!$Q$6:$Q$46,V437-5)*AA437,0)</f>
        <v>0</v>
      </c>
      <c r="AQ437" s="178">
        <f t="shared" si="58"/>
        <v>0</v>
      </c>
      <c r="AR437" s="178">
        <f t="shared" si="59"/>
        <v>0</v>
      </c>
      <c r="AS437" s="178">
        <f t="shared" si="60"/>
        <v>0</v>
      </c>
      <c r="AT437" s="178">
        <f t="shared" si="61"/>
        <v>0</v>
      </c>
      <c r="AU437">
        <f t="shared" si="62"/>
        <v>0</v>
      </c>
    </row>
    <row r="438" spans="1:47">
      <c r="A438" t="str">
        <f>IF(All_Tasks!A438="","",All_Tasks!A438)</f>
        <v/>
      </c>
      <c r="B438" t="str">
        <f>IF(All_Tasks!B438="","",All_Tasks!B438)</f>
        <v/>
      </c>
      <c r="C438" t="str">
        <f>IF(All_Tasks!C438="","",All_Tasks!C438)</f>
        <v/>
      </c>
      <c r="D438" t="str">
        <f>IF(All_Tasks!D438="","",All_Tasks!D438)</f>
        <v/>
      </c>
      <c r="E438" t="str">
        <f>IF(All_Tasks!V438&lt;&gt;"",All_Tasks!V438,IF(All_Tasks!E438&lt;&gt;"",All_Tasks!E438,""))</f>
        <v/>
      </c>
      <c r="F438" t="str">
        <f>IF(All_Tasks!F438="","",All_Tasks!F438)</f>
        <v/>
      </c>
      <c r="G438" t="str">
        <f>IF(All_Tasks!G438="","",All_Tasks!G438)</f>
        <v/>
      </c>
      <c r="H438" s="231" t="str">
        <f>IF(All_Tasks!H438="","",All_Tasks!H438)</f>
        <v/>
      </c>
      <c r="I438" t="str">
        <f>IF(All_Tasks!I438="","",All_Tasks!I438)</f>
        <v/>
      </c>
      <c r="J438" t="str">
        <f>IF(All_Tasks!J438="","",All_Tasks!J438)</f>
        <v/>
      </c>
      <c r="K438" t="str">
        <f>IF(All_Tasks!K438="","",All_Tasks!K438)</f>
        <v/>
      </c>
      <c r="L438" s="231" t="str">
        <f>IF(All_Tasks!L438="","",All_Tasks!L438)</f>
        <v/>
      </c>
      <c r="M438" t="str">
        <f>IF(All_Tasks!M438="","",All_Tasks!M438)</f>
        <v/>
      </c>
      <c r="N438" t="str">
        <f>IF(All_Tasks!N438="","",All_Tasks!N438)</f>
        <v/>
      </c>
      <c r="O438" t="str">
        <f>IF(All_Tasks!O438="","",All_Tasks!O438)</f>
        <v/>
      </c>
      <c r="P438" s="181">
        <f>IF(All_Tasks!P438="",0,All_Tasks!P438)</f>
        <v>0</v>
      </c>
      <c r="Q438" s="181">
        <f>IF(All_Tasks!Q438="",0,All_Tasks!Q438)</f>
        <v>0</v>
      </c>
      <c r="R438" s="181">
        <f>IF(All_Tasks!R438="",0,All_Tasks!R438)</f>
        <v>0</v>
      </c>
      <c r="S438" s="181" t="str">
        <f>IF(All_Tasks!S438="","",All_Tasks!S438)</f>
        <v/>
      </c>
      <c r="T438" t="str">
        <f>IF(All_Tasks!T438="","",All_Tasks!T438)</f>
        <v/>
      </c>
      <c r="U438" t="str">
        <f>IF(All_Tasks!U438="","",All_Tasks!U438)</f>
        <v/>
      </c>
      <c r="V438">
        <f>IF(A438="",0,IFERROR(MATCH(A438,Scope_Labor_Rates!$A$6:$A$46,0)+5,0))</f>
        <v>0</v>
      </c>
      <c r="W438" s="178">
        <f>IF(V438&gt;0,INDEX(Scope_Labor_Rates!$C$6:$C$46,V438-5),0)</f>
        <v>0</v>
      </c>
      <c r="X438" s="178">
        <f>IF(V438&gt;0,INDEX(Scope_Labor_Rates!$C$6:$C$46,V438-5),0)</f>
        <v>0</v>
      </c>
      <c r="Y438" s="180">
        <f>IF(V438&gt;0,INDEX(Scope_Labor_Rates!$S$6:$S$46,V438-5),0)</f>
        <v>0</v>
      </c>
      <c r="Z438" s="180">
        <f>IF(V438&gt;0,INDEX(Scope_Labor_Rates!$R$6:$R$46,V438-5),1)</f>
        <v>1</v>
      </c>
      <c r="AA438" s="231">
        <f t="shared" si="54"/>
        <v>0</v>
      </c>
      <c r="AB438" t="str">
        <f t="shared" si="55"/>
        <v/>
      </c>
      <c r="AC438" s="178" t="str">
        <f t="shared" si="56"/>
        <v/>
      </c>
      <c r="AD438" s="181">
        <f t="shared" si="57"/>
        <v>0</v>
      </c>
      <c r="AE438" s="178">
        <f>IF(V438&gt;0,P438*INDEX(Scope_Labor_Rates!$E$6:$E$46,V438-5),0)</f>
        <v>0</v>
      </c>
      <c r="AF438" s="181">
        <f>IF(V438&gt;0,AE438*INDEX(Scope_Labor_Rates!$D$6:$D$46,V438-5)*AA438,0)</f>
        <v>0</v>
      </c>
      <c r="AG438" s="178">
        <f>IF(V438&gt;0,P438*INDEX(Scope_Labor_Rates!$G$6:$G$46,V438-5),0)</f>
        <v>0</v>
      </c>
      <c r="AH438" s="181">
        <f>IF(V438&gt;0,AG438*INDEX(Scope_Labor_Rates!$F$6:$F$46,V438-5)*AA438,0)</f>
        <v>0</v>
      </c>
      <c r="AI438" s="178">
        <f>IF(V438&gt;0,P438*INDEX(Scope_Labor_Rates!$I$6:$I$46,V438-5),0)</f>
        <v>0</v>
      </c>
      <c r="AJ438" s="181">
        <f>IF(V438&gt;0,AI438*INDEX(Scope_Labor_Rates!$H$6:$H$46,V438-5)*AA438,0)</f>
        <v>0</v>
      </c>
      <c r="AK438" s="178">
        <f>IF(V438&gt;0,P438*INDEX(Scope_Labor_Rates!$K$6:$K$46,V438-5),0)</f>
        <v>0</v>
      </c>
      <c r="AL438" s="181">
        <f>IF(V438&gt;0,AK438*INDEX(Scope_Labor_Rates!$J$6:$J$46,V438-5)*AA438,0)</f>
        <v>0</v>
      </c>
      <c r="AM438" s="178">
        <f>IF(V438&gt;0,P438*INDEX(Scope_Labor_Rates!$M$6:$M$46,V438-5),0)</f>
        <v>0</v>
      </c>
      <c r="AN438" s="178">
        <f>IF(V438&gt;0,AM438*INDEX(Scope_Labor_Rates!$L$6:$L$46,V438-5)*AA438,0)</f>
        <v>0</v>
      </c>
      <c r="AO438" s="178">
        <f>IF(V438&gt;0,P438*INDEX(Scope_Labor_Rates!$O$6:$O$46,V438-5)*AA438,0)</f>
        <v>0</v>
      </c>
      <c r="AP438" s="181">
        <f>IF(V438&gt;0,P438*INDEX(Scope_Labor_Rates!$Q$6:$Q$46,V438-5)*AA438,0)</f>
        <v>0</v>
      </c>
      <c r="AQ438" s="178">
        <f t="shared" si="58"/>
        <v>0</v>
      </c>
      <c r="AR438" s="178">
        <f t="shared" si="59"/>
        <v>0</v>
      </c>
      <c r="AS438" s="178">
        <f t="shared" si="60"/>
        <v>0</v>
      </c>
      <c r="AT438" s="178">
        <f t="shared" si="61"/>
        <v>0</v>
      </c>
      <c r="AU438">
        <f t="shared" si="62"/>
        <v>0</v>
      </c>
    </row>
    <row r="439" spans="1:47">
      <c r="A439" t="str">
        <f>IF(All_Tasks!A439="","",All_Tasks!A439)</f>
        <v/>
      </c>
      <c r="B439" t="str">
        <f>IF(All_Tasks!B439="","",All_Tasks!B439)</f>
        <v/>
      </c>
      <c r="C439" t="str">
        <f>IF(All_Tasks!C439="","",All_Tasks!C439)</f>
        <v/>
      </c>
      <c r="D439" t="str">
        <f>IF(All_Tasks!D439="","",All_Tasks!D439)</f>
        <v/>
      </c>
      <c r="E439" t="str">
        <f>IF(All_Tasks!V439&lt;&gt;"",All_Tasks!V439,IF(All_Tasks!E439&lt;&gt;"",All_Tasks!E439,""))</f>
        <v/>
      </c>
      <c r="F439" t="str">
        <f>IF(All_Tasks!F439="","",All_Tasks!F439)</f>
        <v/>
      </c>
      <c r="G439" t="str">
        <f>IF(All_Tasks!G439="","",All_Tasks!G439)</f>
        <v/>
      </c>
      <c r="H439" s="231" t="str">
        <f>IF(All_Tasks!H439="","",All_Tasks!H439)</f>
        <v/>
      </c>
      <c r="I439" t="str">
        <f>IF(All_Tasks!I439="","",All_Tasks!I439)</f>
        <v/>
      </c>
      <c r="J439" t="str">
        <f>IF(All_Tasks!J439="","",All_Tasks!J439)</f>
        <v/>
      </c>
      <c r="K439" t="str">
        <f>IF(All_Tasks!K439="","",All_Tasks!K439)</f>
        <v/>
      </c>
      <c r="L439" s="231" t="str">
        <f>IF(All_Tasks!L439="","",All_Tasks!L439)</f>
        <v/>
      </c>
      <c r="M439" t="str">
        <f>IF(All_Tasks!M439="","",All_Tasks!M439)</f>
        <v/>
      </c>
      <c r="N439" t="str">
        <f>IF(All_Tasks!N439="","",All_Tasks!N439)</f>
        <v/>
      </c>
      <c r="O439" t="str">
        <f>IF(All_Tasks!O439="","",All_Tasks!O439)</f>
        <v/>
      </c>
      <c r="P439" s="181">
        <f>IF(All_Tasks!P439="",0,All_Tasks!P439)</f>
        <v>0</v>
      </c>
      <c r="Q439" s="181">
        <f>IF(All_Tasks!Q439="",0,All_Tasks!Q439)</f>
        <v>0</v>
      </c>
      <c r="R439" s="181">
        <f>IF(All_Tasks!R439="",0,All_Tasks!R439)</f>
        <v>0</v>
      </c>
      <c r="S439" s="181" t="str">
        <f>IF(All_Tasks!S439="","",All_Tasks!S439)</f>
        <v/>
      </c>
      <c r="T439" t="str">
        <f>IF(All_Tasks!T439="","",All_Tasks!T439)</f>
        <v/>
      </c>
      <c r="U439" t="str">
        <f>IF(All_Tasks!U439="","",All_Tasks!U439)</f>
        <v/>
      </c>
      <c r="V439">
        <f>IF(A439="",0,IFERROR(MATCH(A439,Scope_Labor_Rates!$A$6:$A$46,0)+5,0))</f>
        <v>0</v>
      </c>
      <c r="W439" s="178">
        <f>IF(V439&gt;0,INDEX(Scope_Labor_Rates!$C$6:$C$46,V439-5),0)</f>
        <v>0</v>
      </c>
      <c r="X439" s="178">
        <f>IF(V439&gt;0,INDEX(Scope_Labor_Rates!$C$6:$C$46,V439-5),0)</f>
        <v>0</v>
      </c>
      <c r="Y439" s="180">
        <f>IF(V439&gt;0,INDEX(Scope_Labor_Rates!$S$6:$S$46,V439-5),0)</f>
        <v>0</v>
      </c>
      <c r="Z439" s="180">
        <f>IF(V439&gt;0,INDEX(Scope_Labor_Rates!$R$6:$R$46,V439-5),1)</f>
        <v>1</v>
      </c>
      <c r="AA439" s="231">
        <f t="shared" si="54"/>
        <v>0</v>
      </c>
      <c r="AB439" t="str">
        <f t="shared" si="55"/>
        <v/>
      </c>
      <c r="AC439" s="178" t="str">
        <f t="shared" si="56"/>
        <v/>
      </c>
      <c r="AD439" s="181">
        <f t="shared" si="57"/>
        <v>0</v>
      </c>
      <c r="AE439" s="178">
        <f>IF(V439&gt;0,P439*INDEX(Scope_Labor_Rates!$E$6:$E$46,V439-5),0)</f>
        <v>0</v>
      </c>
      <c r="AF439" s="181">
        <f>IF(V439&gt;0,AE439*INDEX(Scope_Labor_Rates!$D$6:$D$46,V439-5)*AA439,0)</f>
        <v>0</v>
      </c>
      <c r="AG439" s="178">
        <f>IF(V439&gt;0,P439*INDEX(Scope_Labor_Rates!$G$6:$G$46,V439-5),0)</f>
        <v>0</v>
      </c>
      <c r="AH439" s="181">
        <f>IF(V439&gt;0,AG439*INDEX(Scope_Labor_Rates!$F$6:$F$46,V439-5)*AA439,0)</f>
        <v>0</v>
      </c>
      <c r="AI439" s="178">
        <f>IF(V439&gt;0,P439*INDEX(Scope_Labor_Rates!$I$6:$I$46,V439-5),0)</f>
        <v>0</v>
      </c>
      <c r="AJ439" s="181">
        <f>IF(V439&gt;0,AI439*INDEX(Scope_Labor_Rates!$H$6:$H$46,V439-5)*AA439,0)</f>
        <v>0</v>
      </c>
      <c r="AK439" s="178">
        <f>IF(V439&gt;0,P439*INDEX(Scope_Labor_Rates!$K$6:$K$46,V439-5),0)</f>
        <v>0</v>
      </c>
      <c r="AL439" s="181">
        <f>IF(V439&gt;0,AK439*INDEX(Scope_Labor_Rates!$J$6:$J$46,V439-5)*AA439,0)</f>
        <v>0</v>
      </c>
      <c r="AM439" s="178">
        <f>IF(V439&gt;0,P439*INDEX(Scope_Labor_Rates!$M$6:$M$46,V439-5),0)</f>
        <v>0</v>
      </c>
      <c r="AN439" s="178">
        <f>IF(V439&gt;0,AM439*INDEX(Scope_Labor_Rates!$L$6:$L$46,V439-5)*AA439,0)</f>
        <v>0</v>
      </c>
      <c r="AO439" s="178">
        <f>IF(V439&gt;0,P439*INDEX(Scope_Labor_Rates!$O$6:$O$46,V439-5)*AA439,0)</f>
        <v>0</v>
      </c>
      <c r="AP439" s="181">
        <f>IF(V439&gt;0,P439*INDEX(Scope_Labor_Rates!$Q$6:$Q$46,V439-5)*AA439,0)</f>
        <v>0</v>
      </c>
      <c r="AQ439" s="178">
        <f t="shared" si="58"/>
        <v>0</v>
      </c>
      <c r="AR439" s="178">
        <f t="shared" si="59"/>
        <v>0</v>
      </c>
      <c r="AS439" s="178">
        <f t="shared" si="60"/>
        <v>0</v>
      </c>
      <c r="AT439" s="178">
        <f t="shared" si="61"/>
        <v>0</v>
      </c>
      <c r="AU439">
        <f t="shared" si="62"/>
        <v>0</v>
      </c>
    </row>
    <row r="440" spans="1:47">
      <c r="A440" t="str">
        <f>IF(All_Tasks!A440="","",All_Tasks!A440)</f>
        <v/>
      </c>
      <c r="B440" t="str">
        <f>IF(All_Tasks!B440="","",All_Tasks!B440)</f>
        <v/>
      </c>
      <c r="C440" t="str">
        <f>IF(All_Tasks!C440="","",All_Tasks!C440)</f>
        <v/>
      </c>
      <c r="D440" t="str">
        <f>IF(All_Tasks!D440="","",All_Tasks!D440)</f>
        <v/>
      </c>
      <c r="E440" t="str">
        <f>IF(All_Tasks!V440&lt;&gt;"",All_Tasks!V440,IF(All_Tasks!E440&lt;&gt;"",All_Tasks!E440,""))</f>
        <v/>
      </c>
      <c r="F440" t="str">
        <f>IF(All_Tasks!F440="","",All_Tasks!F440)</f>
        <v/>
      </c>
      <c r="G440" t="str">
        <f>IF(All_Tasks!G440="","",All_Tasks!G440)</f>
        <v/>
      </c>
      <c r="H440" s="231" t="str">
        <f>IF(All_Tasks!H440="","",All_Tasks!H440)</f>
        <v/>
      </c>
      <c r="I440" t="str">
        <f>IF(All_Tasks!I440="","",All_Tasks!I440)</f>
        <v/>
      </c>
      <c r="J440" t="str">
        <f>IF(All_Tasks!J440="","",All_Tasks!J440)</f>
        <v/>
      </c>
      <c r="K440" t="str">
        <f>IF(All_Tasks!K440="","",All_Tasks!K440)</f>
        <v/>
      </c>
      <c r="L440" s="231" t="str">
        <f>IF(All_Tasks!L440="","",All_Tasks!L440)</f>
        <v/>
      </c>
      <c r="M440" t="str">
        <f>IF(All_Tasks!M440="","",All_Tasks!M440)</f>
        <v/>
      </c>
      <c r="N440" t="str">
        <f>IF(All_Tasks!N440="","",All_Tasks!N440)</f>
        <v/>
      </c>
      <c r="O440" t="str">
        <f>IF(All_Tasks!O440="","",All_Tasks!O440)</f>
        <v/>
      </c>
      <c r="P440" s="181">
        <f>IF(All_Tasks!P440="",0,All_Tasks!P440)</f>
        <v>0</v>
      </c>
      <c r="Q440" s="181">
        <f>IF(All_Tasks!Q440="",0,All_Tasks!Q440)</f>
        <v>0</v>
      </c>
      <c r="R440" s="181">
        <f>IF(All_Tasks!R440="",0,All_Tasks!R440)</f>
        <v>0</v>
      </c>
      <c r="S440" s="181" t="str">
        <f>IF(All_Tasks!S440="","",All_Tasks!S440)</f>
        <v/>
      </c>
      <c r="T440" t="str">
        <f>IF(All_Tasks!T440="","",All_Tasks!T440)</f>
        <v/>
      </c>
      <c r="U440" t="str">
        <f>IF(All_Tasks!U440="","",All_Tasks!U440)</f>
        <v/>
      </c>
      <c r="V440">
        <f>IF(A440="",0,IFERROR(MATCH(A440,Scope_Labor_Rates!$A$6:$A$46,0)+5,0))</f>
        <v>0</v>
      </c>
      <c r="W440" s="178">
        <f>IF(V440&gt;0,INDEX(Scope_Labor_Rates!$C$6:$C$46,V440-5),0)</f>
        <v>0</v>
      </c>
      <c r="X440" s="178">
        <f>IF(V440&gt;0,INDEX(Scope_Labor_Rates!$C$6:$C$46,V440-5),0)</f>
        <v>0</v>
      </c>
      <c r="Y440" s="180">
        <f>IF(V440&gt;0,INDEX(Scope_Labor_Rates!$S$6:$S$46,V440-5),0)</f>
        <v>0</v>
      </c>
      <c r="Z440" s="180">
        <f>IF(V440&gt;0,INDEX(Scope_Labor_Rates!$R$6:$R$46,V440-5),1)</f>
        <v>1</v>
      </c>
      <c r="AA440" s="231">
        <f t="shared" si="54"/>
        <v>0</v>
      </c>
      <c r="AB440" t="str">
        <f t="shared" si="55"/>
        <v/>
      </c>
      <c r="AC440" s="178" t="str">
        <f t="shared" si="56"/>
        <v/>
      </c>
      <c r="AD440" s="181">
        <f t="shared" si="57"/>
        <v>0</v>
      </c>
      <c r="AE440" s="178">
        <f>IF(V440&gt;0,P440*INDEX(Scope_Labor_Rates!$E$6:$E$46,V440-5),0)</f>
        <v>0</v>
      </c>
      <c r="AF440" s="181">
        <f>IF(V440&gt;0,AE440*INDEX(Scope_Labor_Rates!$D$6:$D$46,V440-5)*AA440,0)</f>
        <v>0</v>
      </c>
      <c r="AG440" s="178">
        <f>IF(V440&gt;0,P440*INDEX(Scope_Labor_Rates!$G$6:$G$46,V440-5),0)</f>
        <v>0</v>
      </c>
      <c r="AH440" s="181">
        <f>IF(V440&gt;0,AG440*INDEX(Scope_Labor_Rates!$F$6:$F$46,V440-5)*AA440,0)</f>
        <v>0</v>
      </c>
      <c r="AI440" s="178">
        <f>IF(V440&gt;0,P440*INDEX(Scope_Labor_Rates!$I$6:$I$46,V440-5),0)</f>
        <v>0</v>
      </c>
      <c r="AJ440" s="181">
        <f>IF(V440&gt;0,AI440*INDEX(Scope_Labor_Rates!$H$6:$H$46,V440-5)*AA440,0)</f>
        <v>0</v>
      </c>
      <c r="AK440" s="178">
        <f>IF(V440&gt;0,P440*INDEX(Scope_Labor_Rates!$K$6:$K$46,V440-5),0)</f>
        <v>0</v>
      </c>
      <c r="AL440" s="181">
        <f>IF(V440&gt;0,AK440*INDEX(Scope_Labor_Rates!$J$6:$J$46,V440-5)*AA440,0)</f>
        <v>0</v>
      </c>
      <c r="AM440" s="178">
        <f>IF(V440&gt;0,P440*INDEX(Scope_Labor_Rates!$M$6:$M$46,V440-5),0)</f>
        <v>0</v>
      </c>
      <c r="AN440" s="178">
        <f>IF(V440&gt;0,AM440*INDEX(Scope_Labor_Rates!$L$6:$L$46,V440-5)*AA440,0)</f>
        <v>0</v>
      </c>
      <c r="AO440" s="178">
        <f>IF(V440&gt;0,P440*INDEX(Scope_Labor_Rates!$O$6:$O$46,V440-5)*AA440,0)</f>
        <v>0</v>
      </c>
      <c r="AP440" s="181">
        <f>IF(V440&gt;0,P440*INDEX(Scope_Labor_Rates!$Q$6:$Q$46,V440-5)*AA440,0)</f>
        <v>0</v>
      </c>
      <c r="AQ440" s="178">
        <f t="shared" si="58"/>
        <v>0</v>
      </c>
      <c r="AR440" s="178">
        <f t="shared" si="59"/>
        <v>0</v>
      </c>
      <c r="AS440" s="178">
        <f t="shared" si="60"/>
        <v>0</v>
      </c>
      <c r="AT440" s="178">
        <f t="shared" si="61"/>
        <v>0</v>
      </c>
      <c r="AU440">
        <f t="shared" si="62"/>
        <v>0</v>
      </c>
    </row>
    <row r="441" spans="1:47">
      <c r="A441" t="str">
        <f>IF(All_Tasks!A441="","",All_Tasks!A441)</f>
        <v/>
      </c>
      <c r="B441" t="str">
        <f>IF(All_Tasks!B441="","",All_Tasks!B441)</f>
        <v/>
      </c>
      <c r="C441" t="str">
        <f>IF(All_Tasks!C441="","",All_Tasks!C441)</f>
        <v/>
      </c>
      <c r="D441" t="str">
        <f>IF(All_Tasks!D441="","",All_Tasks!D441)</f>
        <v/>
      </c>
      <c r="E441" t="str">
        <f>IF(All_Tasks!V441&lt;&gt;"",All_Tasks!V441,IF(All_Tasks!E441&lt;&gt;"",All_Tasks!E441,""))</f>
        <v/>
      </c>
      <c r="F441" t="str">
        <f>IF(All_Tasks!F441="","",All_Tasks!F441)</f>
        <v/>
      </c>
      <c r="G441" t="str">
        <f>IF(All_Tasks!G441="","",All_Tasks!G441)</f>
        <v/>
      </c>
      <c r="H441" s="231" t="str">
        <f>IF(All_Tasks!H441="","",All_Tasks!H441)</f>
        <v/>
      </c>
      <c r="I441" t="str">
        <f>IF(All_Tasks!I441="","",All_Tasks!I441)</f>
        <v/>
      </c>
      <c r="J441" t="str">
        <f>IF(All_Tasks!J441="","",All_Tasks!J441)</f>
        <v/>
      </c>
      <c r="K441" t="str">
        <f>IF(All_Tasks!K441="","",All_Tasks!K441)</f>
        <v/>
      </c>
      <c r="L441" s="231" t="str">
        <f>IF(All_Tasks!L441="","",All_Tasks!L441)</f>
        <v/>
      </c>
      <c r="M441" t="str">
        <f>IF(All_Tasks!M441="","",All_Tasks!M441)</f>
        <v/>
      </c>
      <c r="N441" t="str">
        <f>IF(All_Tasks!N441="","",All_Tasks!N441)</f>
        <v/>
      </c>
      <c r="O441" t="str">
        <f>IF(All_Tasks!O441="","",All_Tasks!O441)</f>
        <v/>
      </c>
      <c r="P441" s="181">
        <f>IF(All_Tasks!P441="",0,All_Tasks!P441)</f>
        <v>0</v>
      </c>
      <c r="Q441" s="181">
        <f>IF(All_Tasks!Q441="",0,All_Tasks!Q441)</f>
        <v>0</v>
      </c>
      <c r="R441" s="181">
        <f>IF(All_Tasks!R441="",0,All_Tasks!R441)</f>
        <v>0</v>
      </c>
      <c r="S441" s="181" t="str">
        <f>IF(All_Tasks!S441="","",All_Tasks!S441)</f>
        <v/>
      </c>
      <c r="T441" t="str">
        <f>IF(All_Tasks!T441="","",All_Tasks!T441)</f>
        <v/>
      </c>
      <c r="U441" t="str">
        <f>IF(All_Tasks!U441="","",All_Tasks!U441)</f>
        <v/>
      </c>
      <c r="V441">
        <f>IF(A441="",0,IFERROR(MATCH(A441,Scope_Labor_Rates!$A$6:$A$46,0)+5,0))</f>
        <v>0</v>
      </c>
      <c r="W441" s="178">
        <f>IF(V441&gt;0,INDEX(Scope_Labor_Rates!$C$6:$C$46,V441-5),0)</f>
        <v>0</v>
      </c>
      <c r="X441" s="178">
        <f>IF(V441&gt;0,INDEX(Scope_Labor_Rates!$C$6:$C$46,V441-5),0)</f>
        <v>0</v>
      </c>
      <c r="Y441" s="180">
        <f>IF(V441&gt;0,INDEX(Scope_Labor_Rates!$S$6:$S$46,V441-5),0)</f>
        <v>0</v>
      </c>
      <c r="Z441" s="180">
        <f>IF(V441&gt;0,INDEX(Scope_Labor_Rates!$R$6:$R$46,V441-5),1)</f>
        <v>1</v>
      </c>
      <c r="AA441" s="231">
        <f t="shared" si="54"/>
        <v>0</v>
      </c>
      <c r="AB441" t="str">
        <f t="shared" si="55"/>
        <v/>
      </c>
      <c r="AC441" s="178" t="str">
        <f t="shared" si="56"/>
        <v/>
      </c>
      <c r="AD441" s="181">
        <f t="shared" si="57"/>
        <v>0</v>
      </c>
      <c r="AE441" s="178">
        <f>IF(V441&gt;0,P441*INDEX(Scope_Labor_Rates!$E$6:$E$46,V441-5),0)</f>
        <v>0</v>
      </c>
      <c r="AF441" s="181">
        <f>IF(V441&gt;0,AE441*INDEX(Scope_Labor_Rates!$D$6:$D$46,V441-5)*AA441,0)</f>
        <v>0</v>
      </c>
      <c r="AG441" s="178">
        <f>IF(V441&gt;0,P441*INDEX(Scope_Labor_Rates!$G$6:$G$46,V441-5),0)</f>
        <v>0</v>
      </c>
      <c r="AH441" s="181">
        <f>IF(V441&gt;0,AG441*INDEX(Scope_Labor_Rates!$F$6:$F$46,V441-5)*AA441,0)</f>
        <v>0</v>
      </c>
      <c r="AI441" s="178">
        <f>IF(V441&gt;0,P441*INDEX(Scope_Labor_Rates!$I$6:$I$46,V441-5),0)</f>
        <v>0</v>
      </c>
      <c r="AJ441" s="181">
        <f>IF(V441&gt;0,AI441*INDEX(Scope_Labor_Rates!$H$6:$H$46,V441-5)*AA441,0)</f>
        <v>0</v>
      </c>
      <c r="AK441" s="178">
        <f>IF(V441&gt;0,P441*INDEX(Scope_Labor_Rates!$K$6:$K$46,V441-5),0)</f>
        <v>0</v>
      </c>
      <c r="AL441" s="181">
        <f>IF(V441&gt;0,AK441*INDEX(Scope_Labor_Rates!$J$6:$J$46,V441-5)*AA441,0)</f>
        <v>0</v>
      </c>
      <c r="AM441" s="178">
        <f>IF(V441&gt;0,P441*INDEX(Scope_Labor_Rates!$M$6:$M$46,V441-5),0)</f>
        <v>0</v>
      </c>
      <c r="AN441" s="178">
        <f>IF(V441&gt;0,AM441*INDEX(Scope_Labor_Rates!$L$6:$L$46,V441-5)*AA441,0)</f>
        <v>0</v>
      </c>
      <c r="AO441" s="178">
        <f>IF(V441&gt;0,P441*INDEX(Scope_Labor_Rates!$O$6:$O$46,V441-5)*AA441,0)</f>
        <v>0</v>
      </c>
      <c r="AP441" s="181">
        <f>IF(V441&gt;0,P441*INDEX(Scope_Labor_Rates!$Q$6:$Q$46,V441-5)*AA441,0)</f>
        <v>0</v>
      </c>
      <c r="AQ441" s="178">
        <f t="shared" si="58"/>
        <v>0</v>
      </c>
      <c r="AR441" s="178">
        <f t="shared" si="59"/>
        <v>0</v>
      </c>
      <c r="AS441" s="178">
        <f t="shared" si="60"/>
        <v>0</v>
      </c>
      <c r="AT441" s="178">
        <f t="shared" si="61"/>
        <v>0</v>
      </c>
      <c r="AU441">
        <f t="shared" si="62"/>
        <v>0</v>
      </c>
    </row>
    <row r="442" spans="1:47">
      <c r="A442" t="str">
        <f>IF(All_Tasks!A442="","",All_Tasks!A442)</f>
        <v/>
      </c>
      <c r="B442" t="str">
        <f>IF(All_Tasks!B442="","",All_Tasks!B442)</f>
        <v/>
      </c>
      <c r="C442" t="str">
        <f>IF(All_Tasks!C442="","",All_Tasks!C442)</f>
        <v/>
      </c>
      <c r="D442" t="str">
        <f>IF(All_Tasks!D442="","",All_Tasks!D442)</f>
        <v/>
      </c>
      <c r="E442" t="str">
        <f>IF(All_Tasks!V442&lt;&gt;"",All_Tasks!V442,IF(All_Tasks!E442&lt;&gt;"",All_Tasks!E442,""))</f>
        <v/>
      </c>
      <c r="F442" t="str">
        <f>IF(All_Tasks!F442="","",All_Tasks!F442)</f>
        <v/>
      </c>
      <c r="G442" t="str">
        <f>IF(All_Tasks!G442="","",All_Tasks!G442)</f>
        <v/>
      </c>
      <c r="H442" s="231" t="str">
        <f>IF(All_Tasks!H442="","",All_Tasks!H442)</f>
        <v/>
      </c>
      <c r="I442" t="str">
        <f>IF(All_Tasks!I442="","",All_Tasks!I442)</f>
        <v/>
      </c>
      <c r="J442" t="str">
        <f>IF(All_Tasks!J442="","",All_Tasks!J442)</f>
        <v/>
      </c>
      <c r="K442" t="str">
        <f>IF(All_Tasks!K442="","",All_Tasks!K442)</f>
        <v/>
      </c>
      <c r="L442" s="231" t="str">
        <f>IF(All_Tasks!L442="","",All_Tasks!L442)</f>
        <v/>
      </c>
      <c r="M442" t="str">
        <f>IF(All_Tasks!M442="","",All_Tasks!M442)</f>
        <v/>
      </c>
      <c r="N442" t="str">
        <f>IF(All_Tasks!N442="","",All_Tasks!N442)</f>
        <v/>
      </c>
      <c r="O442" t="str">
        <f>IF(All_Tasks!O442="","",All_Tasks!O442)</f>
        <v/>
      </c>
      <c r="P442" s="181">
        <f>IF(All_Tasks!P442="",0,All_Tasks!P442)</f>
        <v>0</v>
      </c>
      <c r="Q442" s="181">
        <f>IF(All_Tasks!Q442="",0,All_Tasks!Q442)</f>
        <v>0</v>
      </c>
      <c r="R442" s="181">
        <f>IF(All_Tasks!R442="",0,All_Tasks!R442)</f>
        <v>0</v>
      </c>
      <c r="S442" s="181" t="str">
        <f>IF(All_Tasks!S442="","",All_Tasks!S442)</f>
        <v/>
      </c>
      <c r="T442" t="str">
        <f>IF(All_Tasks!T442="","",All_Tasks!T442)</f>
        <v/>
      </c>
      <c r="U442" t="str">
        <f>IF(All_Tasks!U442="","",All_Tasks!U442)</f>
        <v/>
      </c>
      <c r="V442">
        <f>IF(A442="",0,IFERROR(MATCH(A442,Scope_Labor_Rates!$A$6:$A$46,0)+5,0))</f>
        <v>0</v>
      </c>
      <c r="W442" s="178">
        <f>IF(V442&gt;0,INDEX(Scope_Labor_Rates!$C$6:$C$46,V442-5),0)</f>
        <v>0</v>
      </c>
      <c r="X442" s="178">
        <f>IF(V442&gt;0,INDEX(Scope_Labor_Rates!$C$6:$C$46,V442-5),0)</f>
        <v>0</v>
      </c>
      <c r="Y442" s="180">
        <f>IF(V442&gt;0,INDEX(Scope_Labor_Rates!$S$6:$S$46,V442-5),0)</f>
        <v>0</v>
      </c>
      <c r="Z442" s="180">
        <f>IF(V442&gt;0,INDEX(Scope_Labor_Rates!$R$6:$R$46,V442-5),1)</f>
        <v>1</v>
      </c>
      <c r="AA442" s="231">
        <f t="shared" si="54"/>
        <v>0</v>
      </c>
      <c r="AB442" t="str">
        <f t="shared" si="55"/>
        <v/>
      </c>
      <c r="AC442" s="178" t="str">
        <f t="shared" si="56"/>
        <v/>
      </c>
      <c r="AD442" s="181">
        <f t="shared" si="57"/>
        <v>0</v>
      </c>
      <c r="AE442" s="178">
        <f>IF(V442&gt;0,P442*INDEX(Scope_Labor_Rates!$E$6:$E$46,V442-5),0)</f>
        <v>0</v>
      </c>
      <c r="AF442" s="181">
        <f>IF(V442&gt;0,AE442*INDEX(Scope_Labor_Rates!$D$6:$D$46,V442-5)*AA442,0)</f>
        <v>0</v>
      </c>
      <c r="AG442" s="178">
        <f>IF(V442&gt;0,P442*INDEX(Scope_Labor_Rates!$G$6:$G$46,V442-5),0)</f>
        <v>0</v>
      </c>
      <c r="AH442" s="181">
        <f>IF(V442&gt;0,AG442*INDEX(Scope_Labor_Rates!$F$6:$F$46,V442-5)*AA442,0)</f>
        <v>0</v>
      </c>
      <c r="AI442" s="178">
        <f>IF(V442&gt;0,P442*INDEX(Scope_Labor_Rates!$I$6:$I$46,V442-5),0)</f>
        <v>0</v>
      </c>
      <c r="AJ442" s="181">
        <f>IF(V442&gt;0,AI442*INDEX(Scope_Labor_Rates!$H$6:$H$46,V442-5)*AA442,0)</f>
        <v>0</v>
      </c>
      <c r="AK442" s="178">
        <f>IF(V442&gt;0,P442*INDEX(Scope_Labor_Rates!$K$6:$K$46,V442-5),0)</f>
        <v>0</v>
      </c>
      <c r="AL442" s="181">
        <f>IF(V442&gt;0,AK442*INDEX(Scope_Labor_Rates!$J$6:$J$46,V442-5)*AA442,0)</f>
        <v>0</v>
      </c>
      <c r="AM442" s="178">
        <f>IF(V442&gt;0,P442*INDEX(Scope_Labor_Rates!$M$6:$M$46,V442-5),0)</f>
        <v>0</v>
      </c>
      <c r="AN442" s="178">
        <f>IF(V442&gt;0,AM442*INDEX(Scope_Labor_Rates!$L$6:$L$46,V442-5)*AA442,0)</f>
        <v>0</v>
      </c>
      <c r="AO442" s="178">
        <f>IF(V442&gt;0,P442*INDEX(Scope_Labor_Rates!$O$6:$O$46,V442-5)*AA442,0)</f>
        <v>0</v>
      </c>
      <c r="AP442" s="181">
        <f>IF(V442&gt;0,P442*INDEX(Scope_Labor_Rates!$Q$6:$Q$46,V442-5)*AA442,0)</f>
        <v>0</v>
      </c>
      <c r="AQ442" s="178">
        <f t="shared" si="58"/>
        <v>0</v>
      </c>
      <c r="AR442" s="178">
        <f t="shared" si="59"/>
        <v>0</v>
      </c>
      <c r="AS442" s="178">
        <f t="shared" si="60"/>
        <v>0</v>
      </c>
      <c r="AT442" s="178">
        <f t="shared" si="61"/>
        <v>0</v>
      </c>
      <c r="AU442">
        <f t="shared" si="62"/>
        <v>0</v>
      </c>
    </row>
    <row r="443" spans="1:47">
      <c r="A443" t="str">
        <f>IF(All_Tasks!A443="","",All_Tasks!A443)</f>
        <v/>
      </c>
      <c r="B443" t="str">
        <f>IF(All_Tasks!B443="","",All_Tasks!B443)</f>
        <v/>
      </c>
      <c r="C443" t="str">
        <f>IF(All_Tasks!C443="","",All_Tasks!C443)</f>
        <v/>
      </c>
      <c r="D443" t="str">
        <f>IF(All_Tasks!D443="","",All_Tasks!D443)</f>
        <v/>
      </c>
      <c r="E443" t="str">
        <f>IF(All_Tasks!V443&lt;&gt;"",All_Tasks!V443,IF(All_Tasks!E443&lt;&gt;"",All_Tasks!E443,""))</f>
        <v/>
      </c>
      <c r="F443" t="str">
        <f>IF(All_Tasks!F443="","",All_Tasks!F443)</f>
        <v/>
      </c>
      <c r="G443" t="str">
        <f>IF(All_Tasks!G443="","",All_Tasks!G443)</f>
        <v/>
      </c>
      <c r="H443" s="231" t="str">
        <f>IF(All_Tasks!H443="","",All_Tasks!H443)</f>
        <v/>
      </c>
      <c r="I443" t="str">
        <f>IF(All_Tasks!I443="","",All_Tasks!I443)</f>
        <v/>
      </c>
      <c r="J443" t="str">
        <f>IF(All_Tasks!J443="","",All_Tasks!J443)</f>
        <v/>
      </c>
      <c r="K443" t="str">
        <f>IF(All_Tasks!K443="","",All_Tasks!K443)</f>
        <v/>
      </c>
      <c r="L443" s="231" t="str">
        <f>IF(All_Tasks!L443="","",All_Tasks!L443)</f>
        <v/>
      </c>
      <c r="M443" t="str">
        <f>IF(All_Tasks!M443="","",All_Tasks!M443)</f>
        <v/>
      </c>
      <c r="N443" t="str">
        <f>IF(All_Tasks!N443="","",All_Tasks!N443)</f>
        <v/>
      </c>
      <c r="O443" t="str">
        <f>IF(All_Tasks!O443="","",All_Tasks!O443)</f>
        <v/>
      </c>
      <c r="P443" s="181">
        <f>IF(All_Tasks!P443="",0,All_Tasks!P443)</f>
        <v>0</v>
      </c>
      <c r="Q443" s="181">
        <f>IF(All_Tasks!Q443="",0,All_Tasks!Q443)</f>
        <v>0</v>
      </c>
      <c r="R443" s="181">
        <f>IF(All_Tasks!R443="",0,All_Tasks!R443)</f>
        <v>0</v>
      </c>
      <c r="S443" s="181" t="str">
        <f>IF(All_Tasks!S443="","",All_Tasks!S443)</f>
        <v/>
      </c>
      <c r="T443" t="str">
        <f>IF(All_Tasks!T443="","",All_Tasks!T443)</f>
        <v/>
      </c>
      <c r="U443" t="str">
        <f>IF(All_Tasks!U443="","",All_Tasks!U443)</f>
        <v/>
      </c>
      <c r="V443">
        <f>IF(A443="",0,IFERROR(MATCH(A443,Scope_Labor_Rates!$A$6:$A$46,0)+5,0))</f>
        <v>0</v>
      </c>
      <c r="W443" s="178">
        <f>IF(V443&gt;0,INDEX(Scope_Labor_Rates!$C$6:$C$46,V443-5),0)</f>
        <v>0</v>
      </c>
      <c r="X443" s="178">
        <f>IF(V443&gt;0,INDEX(Scope_Labor_Rates!$C$6:$C$46,V443-5),0)</f>
        <v>0</v>
      </c>
      <c r="Y443" s="180">
        <f>IF(V443&gt;0,INDEX(Scope_Labor_Rates!$S$6:$S$46,V443-5),0)</f>
        <v>0</v>
      </c>
      <c r="Z443" s="180">
        <f>IF(V443&gt;0,INDEX(Scope_Labor_Rates!$R$6:$R$46,V443-5),1)</f>
        <v>1</v>
      </c>
      <c r="AA443" s="231">
        <f t="shared" si="54"/>
        <v>0</v>
      </c>
      <c r="AB443" t="str">
        <f t="shared" si="55"/>
        <v/>
      </c>
      <c r="AC443" s="178" t="str">
        <f t="shared" si="56"/>
        <v/>
      </c>
      <c r="AD443" s="181">
        <f t="shared" si="57"/>
        <v>0</v>
      </c>
      <c r="AE443" s="178">
        <f>IF(V443&gt;0,P443*INDEX(Scope_Labor_Rates!$E$6:$E$46,V443-5),0)</f>
        <v>0</v>
      </c>
      <c r="AF443" s="181">
        <f>IF(V443&gt;0,AE443*INDEX(Scope_Labor_Rates!$D$6:$D$46,V443-5)*AA443,0)</f>
        <v>0</v>
      </c>
      <c r="AG443" s="178">
        <f>IF(V443&gt;0,P443*INDEX(Scope_Labor_Rates!$G$6:$G$46,V443-5),0)</f>
        <v>0</v>
      </c>
      <c r="AH443" s="181">
        <f>IF(V443&gt;0,AG443*INDEX(Scope_Labor_Rates!$F$6:$F$46,V443-5)*AA443,0)</f>
        <v>0</v>
      </c>
      <c r="AI443" s="178">
        <f>IF(V443&gt;0,P443*INDEX(Scope_Labor_Rates!$I$6:$I$46,V443-5),0)</f>
        <v>0</v>
      </c>
      <c r="AJ443" s="181">
        <f>IF(V443&gt;0,AI443*INDEX(Scope_Labor_Rates!$H$6:$H$46,V443-5)*AA443,0)</f>
        <v>0</v>
      </c>
      <c r="AK443" s="178">
        <f>IF(V443&gt;0,P443*INDEX(Scope_Labor_Rates!$K$6:$K$46,V443-5),0)</f>
        <v>0</v>
      </c>
      <c r="AL443" s="181">
        <f>IF(V443&gt;0,AK443*INDEX(Scope_Labor_Rates!$J$6:$J$46,V443-5)*AA443,0)</f>
        <v>0</v>
      </c>
      <c r="AM443" s="178">
        <f>IF(V443&gt;0,P443*INDEX(Scope_Labor_Rates!$M$6:$M$46,V443-5),0)</f>
        <v>0</v>
      </c>
      <c r="AN443" s="178">
        <f>IF(V443&gt;0,AM443*INDEX(Scope_Labor_Rates!$L$6:$L$46,V443-5)*AA443,0)</f>
        <v>0</v>
      </c>
      <c r="AO443" s="178">
        <f>IF(V443&gt;0,P443*INDEX(Scope_Labor_Rates!$O$6:$O$46,V443-5)*AA443,0)</f>
        <v>0</v>
      </c>
      <c r="AP443" s="181">
        <f>IF(V443&gt;0,P443*INDEX(Scope_Labor_Rates!$Q$6:$Q$46,V443-5)*AA443,0)</f>
        <v>0</v>
      </c>
      <c r="AQ443" s="178">
        <f t="shared" si="58"/>
        <v>0</v>
      </c>
      <c r="AR443" s="178">
        <f t="shared" si="59"/>
        <v>0</v>
      </c>
      <c r="AS443" s="178">
        <f t="shared" si="60"/>
        <v>0</v>
      </c>
      <c r="AT443" s="178">
        <f t="shared" si="61"/>
        <v>0</v>
      </c>
      <c r="AU443">
        <f t="shared" si="62"/>
        <v>0</v>
      </c>
    </row>
    <row r="444" spans="1:47">
      <c r="A444" t="str">
        <f>IF(All_Tasks!A444="","",All_Tasks!A444)</f>
        <v/>
      </c>
      <c r="B444" t="str">
        <f>IF(All_Tasks!B444="","",All_Tasks!B444)</f>
        <v/>
      </c>
      <c r="C444" t="str">
        <f>IF(All_Tasks!C444="","",All_Tasks!C444)</f>
        <v/>
      </c>
      <c r="D444" t="str">
        <f>IF(All_Tasks!D444="","",All_Tasks!D444)</f>
        <v/>
      </c>
      <c r="E444" t="str">
        <f>IF(All_Tasks!V444&lt;&gt;"",All_Tasks!V444,IF(All_Tasks!E444&lt;&gt;"",All_Tasks!E444,""))</f>
        <v/>
      </c>
      <c r="F444" t="str">
        <f>IF(All_Tasks!F444="","",All_Tasks!F444)</f>
        <v/>
      </c>
      <c r="G444" t="str">
        <f>IF(All_Tasks!G444="","",All_Tasks!G444)</f>
        <v/>
      </c>
      <c r="H444" s="231" t="str">
        <f>IF(All_Tasks!H444="","",All_Tasks!H444)</f>
        <v/>
      </c>
      <c r="I444" t="str">
        <f>IF(All_Tasks!I444="","",All_Tasks!I444)</f>
        <v/>
      </c>
      <c r="J444" t="str">
        <f>IF(All_Tasks!J444="","",All_Tasks!J444)</f>
        <v/>
      </c>
      <c r="K444" t="str">
        <f>IF(All_Tasks!K444="","",All_Tasks!K444)</f>
        <v/>
      </c>
      <c r="L444" s="231" t="str">
        <f>IF(All_Tasks!L444="","",All_Tasks!L444)</f>
        <v/>
      </c>
      <c r="M444" t="str">
        <f>IF(All_Tasks!M444="","",All_Tasks!M444)</f>
        <v/>
      </c>
      <c r="N444" t="str">
        <f>IF(All_Tasks!N444="","",All_Tasks!N444)</f>
        <v/>
      </c>
      <c r="O444" t="str">
        <f>IF(All_Tasks!O444="","",All_Tasks!O444)</f>
        <v/>
      </c>
      <c r="P444" s="181">
        <f>IF(All_Tasks!P444="",0,All_Tasks!P444)</f>
        <v>0</v>
      </c>
      <c r="Q444" s="181">
        <f>IF(All_Tasks!Q444="",0,All_Tasks!Q444)</f>
        <v>0</v>
      </c>
      <c r="R444" s="181">
        <f>IF(All_Tasks!R444="",0,All_Tasks!R444)</f>
        <v>0</v>
      </c>
      <c r="S444" s="181" t="str">
        <f>IF(All_Tasks!S444="","",All_Tasks!S444)</f>
        <v/>
      </c>
      <c r="T444" t="str">
        <f>IF(All_Tasks!T444="","",All_Tasks!T444)</f>
        <v/>
      </c>
      <c r="U444" t="str">
        <f>IF(All_Tasks!U444="","",All_Tasks!U444)</f>
        <v/>
      </c>
      <c r="V444">
        <f>IF(A444="",0,IFERROR(MATCH(A444,Scope_Labor_Rates!$A$6:$A$46,0)+5,0))</f>
        <v>0</v>
      </c>
      <c r="W444" s="178">
        <f>IF(V444&gt;0,INDEX(Scope_Labor_Rates!$C$6:$C$46,V444-5),0)</f>
        <v>0</v>
      </c>
      <c r="X444" s="178">
        <f>IF(V444&gt;0,INDEX(Scope_Labor_Rates!$C$6:$C$46,V444-5),0)</f>
        <v>0</v>
      </c>
      <c r="Y444" s="180">
        <f>IF(V444&gt;0,INDEX(Scope_Labor_Rates!$S$6:$S$46,V444-5),0)</f>
        <v>0</v>
      </c>
      <c r="Z444" s="180">
        <f>IF(V444&gt;0,INDEX(Scope_Labor_Rates!$R$6:$R$46,V444-5),1)</f>
        <v>1</v>
      </c>
      <c r="AA444" s="231">
        <f t="shared" si="54"/>
        <v>0</v>
      </c>
      <c r="AB444" t="str">
        <f t="shared" si="55"/>
        <v/>
      </c>
      <c r="AC444" s="178" t="str">
        <f t="shared" si="56"/>
        <v/>
      </c>
      <c r="AD444" s="181">
        <f t="shared" si="57"/>
        <v>0</v>
      </c>
      <c r="AE444" s="178">
        <f>IF(V444&gt;0,P444*INDEX(Scope_Labor_Rates!$E$6:$E$46,V444-5),0)</f>
        <v>0</v>
      </c>
      <c r="AF444" s="181">
        <f>IF(V444&gt;0,AE444*INDEX(Scope_Labor_Rates!$D$6:$D$46,V444-5)*AA444,0)</f>
        <v>0</v>
      </c>
      <c r="AG444" s="178">
        <f>IF(V444&gt;0,P444*INDEX(Scope_Labor_Rates!$G$6:$G$46,V444-5),0)</f>
        <v>0</v>
      </c>
      <c r="AH444" s="181">
        <f>IF(V444&gt;0,AG444*INDEX(Scope_Labor_Rates!$F$6:$F$46,V444-5)*AA444,0)</f>
        <v>0</v>
      </c>
      <c r="AI444" s="178">
        <f>IF(V444&gt;0,P444*INDEX(Scope_Labor_Rates!$I$6:$I$46,V444-5),0)</f>
        <v>0</v>
      </c>
      <c r="AJ444" s="181">
        <f>IF(V444&gt;0,AI444*INDEX(Scope_Labor_Rates!$H$6:$H$46,V444-5)*AA444,0)</f>
        <v>0</v>
      </c>
      <c r="AK444" s="178">
        <f>IF(V444&gt;0,P444*INDEX(Scope_Labor_Rates!$K$6:$K$46,V444-5),0)</f>
        <v>0</v>
      </c>
      <c r="AL444" s="181">
        <f>IF(V444&gt;0,AK444*INDEX(Scope_Labor_Rates!$J$6:$J$46,V444-5)*AA444,0)</f>
        <v>0</v>
      </c>
      <c r="AM444" s="178">
        <f>IF(V444&gt;0,P444*INDEX(Scope_Labor_Rates!$M$6:$M$46,V444-5),0)</f>
        <v>0</v>
      </c>
      <c r="AN444" s="178">
        <f>IF(V444&gt;0,AM444*INDEX(Scope_Labor_Rates!$L$6:$L$46,V444-5)*AA444,0)</f>
        <v>0</v>
      </c>
      <c r="AO444" s="178">
        <f>IF(V444&gt;0,P444*INDEX(Scope_Labor_Rates!$O$6:$O$46,V444-5)*AA444,0)</f>
        <v>0</v>
      </c>
      <c r="AP444" s="181">
        <f>IF(V444&gt;0,P444*INDEX(Scope_Labor_Rates!$Q$6:$Q$46,V444-5)*AA444,0)</f>
        <v>0</v>
      </c>
      <c r="AQ444" s="178">
        <f t="shared" si="58"/>
        <v>0</v>
      </c>
      <c r="AR444" s="178">
        <f t="shared" si="59"/>
        <v>0</v>
      </c>
      <c r="AS444" s="178">
        <f t="shared" si="60"/>
        <v>0</v>
      </c>
      <c r="AT444" s="178">
        <f t="shared" si="61"/>
        <v>0</v>
      </c>
      <c r="AU444">
        <f t="shared" si="62"/>
        <v>0</v>
      </c>
    </row>
    <row r="445" spans="1:47">
      <c r="A445" t="str">
        <f>IF(All_Tasks!A445="","",All_Tasks!A445)</f>
        <v/>
      </c>
      <c r="B445" t="str">
        <f>IF(All_Tasks!B445="","",All_Tasks!B445)</f>
        <v/>
      </c>
      <c r="C445" t="str">
        <f>IF(All_Tasks!C445="","",All_Tasks!C445)</f>
        <v/>
      </c>
      <c r="D445" t="str">
        <f>IF(All_Tasks!D445="","",All_Tasks!D445)</f>
        <v/>
      </c>
      <c r="E445" t="str">
        <f>IF(All_Tasks!V445&lt;&gt;"",All_Tasks!V445,IF(All_Tasks!E445&lt;&gt;"",All_Tasks!E445,""))</f>
        <v/>
      </c>
      <c r="F445" t="str">
        <f>IF(All_Tasks!F445="","",All_Tasks!F445)</f>
        <v/>
      </c>
      <c r="G445" t="str">
        <f>IF(All_Tasks!G445="","",All_Tasks!G445)</f>
        <v/>
      </c>
      <c r="H445" s="231" t="str">
        <f>IF(All_Tasks!H445="","",All_Tasks!H445)</f>
        <v/>
      </c>
      <c r="I445" t="str">
        <f>IF(All_Tasks!I445="","",All_Tasks!I445)</f>
        <v/>
      </c>
      <c r="J445" t="str">
        <f>IF(All_Tasks!J445="","",All_Tasks!J445)</f>
        <v/>
      </c>
      <c r="K445" t="str">
        <f>IF(All_Tasks!K445="","",All_Tasks!K445)</f>
        <v/>
      </c>
      <c r="L445" s="231" t="str">
        <f>IF(All_Tasks!L445="","",All_Tasks!L445)</f>
        <v/>
      </c>
      <c r="M445" t="str">
        <f>IF(All_Tasks!M445="","",All_Tasks!M445)</f>
        <v/>
      </c>
      <c r="N445" t="str">
        <f>IF(All_Tasks!N445="","",All_Tasks!N445)</f>
        <v/>
      </c>
      <c r="O445" t="str">
        <f>IF(All_Tasks!O445="","",All_Tasks!O445)</f>
        <v/>
      </c>
      <c r="P445" s="181">
        <f>IF(All_Tasks!P445="",0,All_Tasks!P445)</f>
        <v>0</v>
      </c>
      <c r="Q445" s="181">
        <f>IF(All_Tasks!Q445="",0,All_Tasks!Q445)</f>
        <v>0</v>
      </c>
      <c r="R445" s="181">
        <f>IF(All_Tasks!R445="",0,All_Tasks!R445)</f>
        <v>0</v>
      </c>
      <c r="S445" s="181" t="str">
        <f>IF(All_Tasks!S445="","",All_Tasks!S445)</f>
        <v/>
      </c>
      <c r="T445" t="str">
        <f>IF(All_Tasks!T445="","",All_Tasks!T445)</f>
        <v/>
      </c>
      <c r="U445" t="str">
        <f>IF(All_Tasks!U445="","",All_Tasks!U445)</f>
        <v/>
      </c>
      <c r="V445">
        <f>IF(A445="",0,IFERROR(MATCH(A445,Scope_Labor_Rates!$A$6:$A$46,0)+5,0))</f>
        <v>0</v>
      </c>
      <c r="W445" s="178">
        <f>IF(V445&gt;0,INDEX(Scope_Labor_Rates!$C$6:$C$46,V445-5),0)</f>
        <v>0</v>
      </c>
      <c r="X445" s="178">
        <f>IF(V445&gt;0,INDEX(Scope_Labor_Rates!$C$6:$C$46,V445-5),0)</f>
        <v>0</v>
      </c>
      <c r="Y445" s="180">
        <f>IF(V445&gt;0,INDEX(Scope_Labor_Rates!$S$6:$S$46,V445-5),0)</f>
        <v>0</v>
      </c>
      <c r="Z445" s="180">
        <f>IF(V445&gt;0,INDEX(Scope_Labor_Rates!$R$6:$R$46,V445-5),1)</f>
        <v>1</v>
      </c>
      <c r="AA445" s="231">
        <f t="shared" si="54"/>
        <v>0</v>
      </c>
      <c r="AB445" t="str">
        <f t="shared" si="55"/>
        <v/>
      </c>
      <c r="AC445" s="178" t="str">
        <f t="shared" si="56"/>
        <v/>
      </c>
      <c r="AD445" s="181">
        <f t="shared" si="57"/>
        <v>0</v>
      </c>
      <c r="AE445" s="178">
        <f>IF(V445&gt;0,P445*INDEX(Scope_Labor_Rates!$E$6:$E$46,V445-5),0)</f>
        <v>0</v>
      </c>
      <c r="AF445" s="181">
        <f>IF(V445&gt;0,AE445*INDEX(Scope_Labor_Rates!$D$6:$D$46,V445-5)*AA445,0)</f>
        <v>0</v>
      </c>
      <c r="AG445" s="178">
        <f>IF(V445&gt;0,P445*INDEX(Scope_Labor_Rates!$G$6:$G$46,V445-5),0)</f>
        <v>0</v>
      </c>
      <c r="AH445" s="181">
        <f>IF(V445&gt;0,AG445*INDEX(Scope_Labor_Rates!$F$6:$F$46,V445-5)*AA445,0)</f>
        <v>0</v>
      </c>
      <c r="AI445" s="178">
        <f>IF(V445&gt;0,P445*INDEX(Scope_Labor_Rates!$I$6:$I$46,V445-5),0)</f>
        <v>0</v>
      </c>
      <c r="AJ445" s="181">
        <f>IF(V445&gt;0,AI445*INDEX(Scope_Labor_Rates!$H$6:$H$46,V445-5)*AA445,0)</f>
        <v>0</v>
      </c>
      <c r="AK445" s="178">
        <f>IF(V445&gt;0,P445*INDEX(Scope_Labor_Rates!$K$6:$K$46,V445-5),0)</f>
        <v>0</v>
      </c>
      <c r="AL445" s="181">
        <f>IF(V445&gt;0,AK445*INDEX(Scope_Labor_Rates!$J$6:$J$46,V445-5)*AA445,0)</f>
        <v>0</v>
      </c>
      <c r="AM445" s="178">
        <f>IF(V445&gt;0,P445*INDEX(Scope_Labor_Rates!$M$6:$M$46,V445-5),0)</f>
        <v>0</v>
      </c>
      <c r="AN445" s="178">
        <f>IF(V445&gt;0,AM445*INDEX(Scope_Labor_Rates!$L$6:$L$46,V445-5)*AA445,0)</f>
        <v>0</v>
      </c>
      <c r="AO445" s="178">
        <f>IF(V445&gt;0,P445*INDEX(Scope_Labor_Rates!$O$6:$O$46,V445-5)*AA445,0)</f>
        <v>0</v>
      </c>
      <c r="AP445" s="181">
        <f>IF(V445&gt;0,P445*INDEX(Scope_Labor_Rates!$Q$6:$Q$46,V445-5)*AA445,0)</f>
        <v>0</v>
      </c>
      <c r="AQ445" s="178">
        <f t="shared" si="58"/>
        <v>0</v>
      </c>
      <c r="AR445" s="178">
        <f t="shared" si="59"/>
        <v>0</v>
      </c>
      <c r="AS445" s="178">
        <f t="shared" si="60"/>
        <v>0</v>
      </c>
      <c r="AT445" s="178">
        <f t="shared" si="61"/>
        <v>0</v>
      </c>
      <c r="AU445">
        <f t="shared" si="62"/>
        <v>0</v>
      </c>
    </row>
    <row r="446" spans="1:47">
      <c r="A446" t="str">
        <f>IF(All_Tasks!A446="","",All_Tasks!A446)</f>
        <v/>
      </c>
      <c r="B446" t="str">
        <f>IF(All_Tasks!B446="","",All_Tasks!B446)</f>
        <v/>
      </c>
      <c r="C446" t="str">
        <f>IF(All_Tasks!C446="","",All_Tasks!C446)</f>
        <v/>
      </c>
      <c r="D446" t="str">
        <f>IF(All_Tasks!D446="","",All_Tasks!D446)</f>
        <v/>
      </c>
      <c r="E446" t="str">
        <f>IF(All_Tasks!V446&lt;&gt;"",All_Tasks!V446,IF(All_Tasks!E446&lt;&gt;"",All_Tasks!E446,""))</f>
        <v/>
      </c>
      <c r="F446" t="str">
        <f>IF(All_Tasks!F446="","",All_Tasks!F446)</f>
        <v/>
      </c>
      <c r="G446" t="str">
        <f>IF(All_Tasks!G446="","",All_Tasks!G446)</f>
        <v/>
      </c>
      <c r="H446" s="231" t="str">
        <f>IF(All_Tasks!H446="","",All_Tasks!H446)</f>
        <v/>
      </c>
      <c r="I446" t="str">
        <f>IF(All_Tasks!I446="","",All_Tasks!I446)</f>
        <v/>
      </c>
      <c r="J446" t="str">
        <f>IF(All_Tasks!J446="","",All_Tasks!J446)</f>
        <v/>
      </c>
      <c r="K446" t="str">
        <f>IF(All_Tasks!K446="","",All_Tasks!K446)</f>
        <v/>
      </c>
      <c r="L446" s="231" t="str">
        <f>IF(All_Tasks!L446="","",All_Tasks!L446)</f>
        <v/>
      </c>
      <c r="M446" t="str">
        <f>IF(All_Tasks!M446="","",All_Tasks!M446)</f>
        <v/>
      </c>
      <c r="N446" t="str">
        <f>IF(All_Tasks!N446="","",All_Tasks!N446)</f>
        <v/>
      </c>
      <c r="O446" t="str">
        <f>IF(All_Tasks!O446="","",All_Tasks!O446)</f>
        <v/>
      </c>
      <c r="P446" s="181">
        <f>IF(All_Tasks!P446="",0,All_Tasks!P446)</f>
        <v>0</v>
      </c>
      <c r="Q446" s="181">
        <f>IF(All_Tasks!Q446="",0,All_Tasks!Q446)</f>
        <v>0</v>
      </c>
      <c r="R446" s="181">
        <f>IF(All_Tasks!R446="",0,All_Tasks!R446)</f>
        <v>0</v>
      </c>
      <c r="S446" s="181" t="str">
        <f>IF(All_Tasks!S446="","",All_Tasks!S446)</f>
        <v/>
      </c>
      <c r="T446" t="str">
        <f>IF(All_Tasks!T446="","",All_Tasks!T446)</f>
        <v/>
      </c>
      <c r="U446" t="str">
        <f>IF(All_Tasks!U446="","",All_Tasks!U446)</f>
        <v/>
      </c>
      <c r="V446">
        <f>IF(A446="",0,IFERROR(MATCH(A446,Scope_Labor_Rates!$A$6:$A$46,0)+5,0))</f>
        <v>0</v>
      </c>
      <c r="W446" s="178">
        <f>IF(V446&gt;0,INDEX(Scope_Labor_Rates!$C$6:$C$46,V446-5),0)</f>
        <v>0</v>
      </c>
      <c r="X446" s="178">
        <f>IF(V446&gt;0,INDEX(Scope_Labor_Rates!$C$6:$C$46,V446-5),0)</f>
        <v>0</v>
      </c>
      <c r="Y446" s="180">
        <f>IF(V446&gt;0,INDEX(Scope_Labor_Rates!$S$6:$S$46,V446-5),0)</f>
        <v>0</v>
      </c>
      <c r="Z446" s="180">
        <f>IF(V446&gt;0,INDEX(Scope_Labor_Rates!$R$6:$R$46,V446-5),1)</f>
        <v>1</v>
      </c>
      <c r="AA446" s="231">
        <f t="shared" si="54"/>
        <v>0</v>
      </c>
      <c r="AB446" t="str">
        <f t="shared" si="55"/>
        <v/>
      </c>
      <c r="AC446" s="178" t="str">
        <f t="shared" si="56"/>
        <v/>
      </c>
      <c r="AD446" s="181">
        <f t="shared" si="57"/>
        <v>0</v>
      </c>
      <c r="AE446" s="178">
        <f>IF(V446&gt;0,P446*INDEX(Scope_Labor_Rates!$E$6:$E$46,V446-5),0)</f>
        <v>0</v>
      </c>
      <c r="AF446" s="181">
        <f>IF(V446&gt;0,AE446*INDEX(Scope_Labor_Rates!$D$6:$D$46,V446-5)*AA446,0)</f>
        <v>0</v>
      </c>
      <c r="AG446" s="178">
        <f>IF(V446&gt;0,P446*INDEX(Scope_Labor_Rates!$G$6:$G$46,V446-5),0)</f>
        <v>0</v>
      </c>
      <c r="AH446" s="181">
        <f>IF(V446&gt;0,AG446*INDEX(Scope_Labor_Rates!$F$6:$F$46,V446-5)*AA446,0)</f>
        <v>0</v>
      </c>
      <c r="AI446" s="178">
        <f>IF(V446&gt;0,P446*INDEX(Scope_Labor_Rates!$I$6:$I$46,V446-5),0)</f>
        <v>0</v>
      </c>
      <c r="AJ446" s="181">
        <f>IF(V446&gt;0,AI446*INDEX(Scope_Labor_Rates!$H$6:$H$46,V446-5)*AA446,0)</f>
        <v>0</v>
      </c>
      <c r="AK446" s="178">
        <f>IF(V446&gt;0,P446*INDEX(Scope_Labor_Rates!$K$6:$K$46,V446-5),0)</f>
        <v>0</v>
      </c>
      <c r="AL446" s="181">
        <f>IF(V446&gt;0,AK446*INDEX(Scope_Labor_Rates!$J$6:$J$46,V446-5)*AA446,0)</f>
        <v>0</v>
      </c>
      <c r="AM446" s="178">
        <f>IF(V446&gt;0,P446*INDEX(Scope_Labor_Rates!$M$6:$M$46,V446-5),0)</f>
        <v>0</v>
      </c>
      <c r="AN446" s="178">
        <f>IF(V446&gt;0,AM446*INDEX(Scope_Labor_Rates!$L$6:$L$46,V446-5)*AA446,0)</f>
        <v>0</v>
      </c>
      <c r="AO446" s="178">
        <f>IF(V446&gt;0,P446*INDEX(Scope_Labor_Rates!$O$6:$O$46,V446-5)*AA446,0)</f>
        <v>0</v>
      </c>
      <c r="AP446" s="181">
        <f>IF(V446&gt;0,P446*INDEX(Scope_Labor_Rates!$Q$6:$Q$46,V446-5)*AA446,0)</f>
        <v>0</v>
      </c>
      <c r="AQ446" s="178">
        <f t="shared" si="58"/>
        <v>0</v>
      </c>
      <c r="AR446" s="178">
        <f t="shared" si="59"/>
        <v>0</v>
      </c>
      <c r="AS446" s="178">
        <f t="shared" si="60"/>
        <v>0</v>
      </c>
      <c r="AT446" s="178">
        <f t="shared" si="61"/>
        <v>0</v>
      </c>
      <c r="AU446">
        <f t="shared" si="62"/>
        <v>0</v>
      </c>
    </row>
    <row r="447" spans="1:47">
      <c r="A447" t="str">
        <f>IF(All_Tasks!A447="","",All_Tasks!A447)</f>
        <v/>
      </c>
      <c r="B447" t="str">
        <f>IF(All_Tasks!B447="","",All_Tasks!B447)</f>
        <v/>
      </c>
      <c r="C447" t="str">
        <f>IF(All_Tasks!C447="","",All_Tasks!C447)</f>
        <v/>
      </c>
      <c r="D447" t="str">
        <f>IF(All_Tasks!D447="","",All_Tasks!D447)</f>
        <v/>
      </c>
      <c r="E447" t="str">
        <f>IF(All_Tasks!V447&lt;&gt;"",All_Tasks!V447,IF(All_Tasks!E447&lt;&gt;"",All_Tasks!E447,""))</f>
        <v/>
      </c>
      <c r="F447" t="str">
        <f>IF(All_Tasks!F447="","",All_Tasks!F447)</f>
        <v/>
      </c>
      <c r="G447" t="str">
        <f>IF(All_Tasks!G447="","",All_Tasks!G447)</f>
        <v/>
      </c>
      <c r="H447" s="231" t="str">
        <f>IF(All_Tasks!H447="","",All_Tasks!H447)</f>
        <v/>
      </c>
      <c r="I447" t="str">
        <f>IF(All_Tasks!I447="","",All_Tasks!I447)</f>
        <v/>
      </c>
      <c r="J447" t="str">
        <f>IF(All_Tasks!J447="","",All_Tasks!J447)</f>
        <v/>
      </c>
      <c r="K447" t="str">
        <f>IF(All_Tasks!K447="","",All_Tasks!K447)</f>
        <v/>
      </c>
      <c r="L447" s="231" t="str">
        <f>IF(All_Tasks!L447="","",All_Tasks!L447)</f>
        <v/>
      </c>
      <c r="M447" t="str">
        <f>IF(All_Tasks!M447="","",All_Tasks!M447)</f>
        <v/>
      </c>
      <c r="N447" t="str">
        <f>IF(All_Tasks!N447="","",All_Tasks!N447)</f>
        <v/>
      </c>
      <c r="O447" t="str">
        <f>IF(All_Tasks!O447="","",All_Tasks!O447)</f>
        <v/>
      </c>
      <c r="P447" s="181">
        <f>IF(All_Tasks!P447="",0,All_Tasks!P447)</f>
        <v>0</v>
      </c>
      <c r="Q447" s="181">
        <f>IF(All_Tasks!Q447="",0,All_Tasks!Q447)</f>
        <v>0</v>
      </c>
      <c r="R447" s="181">
        <f>IF(All_Tasks!R447="",0,All_Tasks!R447)</f>
        <v>0</v>
      </c>
      <c r="S447" s="181" t="str">
        <f>IF(All_Tasks!S447="","",All_Tasks!S447)</f>
        <v/>
      </c>
      <c r="T447" t="str">
        <f>IF(All_Tasks!T447="","",All_Tasks!T447)</f>
        <v/>
      </c>
      <c r="U447" t="str">
        <f>IF(All_Tasks!U447="","",All_Tasks!U447)</f>
        <v/>
      </c>
      <c r="V447">
        <f>IF(A447="",0,IFERROR(MATCH(A447,Scope_Labor_Rates!$A$6:$A$46,0)+5,0))</f>
        <v>0</v>
      </c>
      <c r="W447" s="178">
        <f>IF(V447&gt;0,INDEX(Scope_Labor_Rates!$C$6:$C$46,V447-5),0)</f>
        <v>0</v>
      </c>
      <c r="X447" s="178">
        <f>IF(V447&gt;0,INDEX(Scope_Labor_Rates!$C$6:$C$46,V447-5),0)</f>
        <v>0</v>
      </c>
      <c r="Y447" s="180">
        <f>IF(V447&gt;0,INDEX(Scope_Labor_Rates!$S$6:$S$46,V447-5),0)</f>
        <v>0</v>
      </c>
      <c r="Z447" s="180">
        <f>IF(V447&gt;0,INDEX(Scope_Labor_Rates!$R$6:$R$46,V447-5),1)</f>
        <v>1</v>
      </c>
      <c r="AA447" s="231">
        <f t="shared" si="54"/>
        <v>0</v>
      </c>
      <c r="AB447" t="str">
        <f t="shared" si="55"/>
        <v/>
      </c>
      <c r="AC447" s="178" t="str">
        <f t="shared" si="56"/>
        <v/>
      </c>
      <c r="AD447" s="181">
        <f t="shared" si="57"/>
        <v>0</v>
      </c>
      <c r="AE447" s="178">
        <f>IF(V447&gt;0,P447*INDEX(Scope_Labor_Rates!$E$6:$E$46,V447-5),0)</f>
        <v>0</v>
      </c>
      <c r="AF447" s="181">
        <f>IF(V447&gt;0,AE447*INDEX(Scope_Labor_Rates!$D$6:$D$46,V447-5)*AA447,0)</f>
        <v>0</v>
      </c>
      <c r="AG447" s="178">
        <f>IF(V447&gt;0,P447*INDEX(Scope_Labor_Rates!$G$6:$G$46,V447-5),0)</f>
        <v>0</v>
      </c>
      <c r="AH447" s="181">
        <f>IF(V447&gt;0,AG447*INDEX(Scope_Labor_Rates!$F$6:$F$46,V447-5)*AA447,0)</f>
        <v>0</v>
      </c>
      <c r="AI447" s="178">
        <f>IF(V447&gt;0,P447*INDEX(Scope_Labor_Rates!$I$6:$I$46,V447-5),0)</f>
        <v>0</v>
      </c>
      <c r="AJ447" s="181">
        <f>IF(V447&gt;0,AI447*INDEX(Scope_Labor_Rates!$H$6:$H$46,V447-5)*AA447,0)</f>
        <v>0</v>
      </c>
      <c r="AK447" s="178">
        <f>IF(V447&gt;0,P447*INDEX(Scope_Labor_Rates!$K$6:$K$46,V447-5),0)</f>
        <v>0</v>
      </c>
      <c r="AL447" s="181">
        <f>IF(V447&gt;0,AK447*INDEX(Scope_Labor_Rates!$J$6:$J$46,V447-5)*AA447,0)</f>
        <v>0</v>
      </c>
      <c r="AM447" s="178">
        <f>IF(V447&gt;0,P447*INDEX(Scope_Labor_Rates!$M$6:$M$46,V447-5),0)</f>
        <v>0</v>
      </c>
      <c r="AN447" s="178">
        <f>IF(V447&gt;0,AM447*INDEX(Scope_Labor_Rates!$L$6:$L$46,V447-5)*AA447,0)</f>
        <v>0</v>
      </c>
      <c r="AO447" s="178">
        <f>IF(V447&gt;0,P447*INDEX(Scope_Labor_Rates!$O$6:$O$46,V447-5)*AA447,0)</f>
        <v>0</v>
      </c>
      <c r="AP447" s="181">
        <f>IF(V447&gt;0,P447*INDEX(Scope_Labor_Rates!$Q$6:$Q$46,V447-5)*AA447,0)</f>
        <v>0</v>
      </c>
      <c r="AQ447" s="178">
        <f t="shared" si="58"/>
        <v>0</v>
      </c>
      <c r="AR447" s="178">
        <f t="shared" si="59"/>
        <v>0</v>
      </c>
      <c r="AS447" s="178">
        <f t="shared" si="60"/>
        <v>0</v>
      </c>
      <c r="AT447" s="178">
        <f t="shared" si="61"/>
        <v>0</v>
      </c>
      <c r="AU447">
        <f t="shared" si="62"/>
        <v>0</v>
      </c>
    </row>
    <row r="448" spans="1:47">
      <c r="A448" t="str">
        <f>IF(All_Tasks!A448="","",All_Tasks!A448)</f>
        <v/>
      </c>
      <c r="B448" t="str">
        <f>IF(All_Tasks!B448="","",All_Tasks!B448)</f>
        <v/>
      </c>
      <c r="C448" t="str">
        <f>IF(All_Tasks!C448="","",All_Tasks!C448)</f>
        <v/>
      </c>
      <c r="D448" t="str">
        <f>IF(All_Tasks!D448="","",All_Tasks!D448)</f>
        <v/>
      </c>
      <c r="E448" t="str">
        <f>IF(All_Tasks!V448&lt;&gt;"",All_Tasks!V448,IF(All_Tasks!E448&lt;&gt;"",All_Tasks!E448,""))</f>
        <v/>
      </c>
      <c r="F448" t="str">
        <f>IF(All_Tasks!F448="","",All_Tasks!F448)</f>
        <v/>
      </c>
      <c r="G448" t="str">
        <f>IF(All_Tasks!G448="","",All_Tasks!G448)</f>
        <v/>
      </c>
      <c r="H448" s="231" t="str">
        <f>IF(All_Tasks!H448="","",All_Tasks!H448)</f>
        <v/>
      </c>
      <c r="I448" t="str">
        <f>IF(All_Tasks!I448="","",All_Tasks!I448)</f>
        <v/>
      </c>
      <c r="J448" t="str">
        <f>IF(All_Tasks!J448="","",All_Tasks!J448)</f>
        <v/>
      </c>
      <c r="K448" t="str">
        <f>IF(All_Tasks!K448="","",All_Tasks!K448)</f>
        <v/>
      </c>
      <c r="L448" s="231" t="str">
        <f>IF(All_Tasks!L448="","",All_Tasks!L448)</f>
        <v/>
      </c>
      <c r="M448" t="str">
        <f>IF(All_Tasks!M448="","",All_Tasks!M448)</f>
        <v/>
      </c>
      <c r="N448" t="str">
        <f>IF(All_Tasks!N448="","",All_Tasks!N448)</f>
        <v/>
      </c>
      <c r="O448" t="str">
        <f>IF(All_Tasks!O448="","",All_Tasks!O448)</f>
        <v/>
      </c>
      <c r="P448" s="181">
        <f>IF(All_Tasks!P448="",0,All_Tasks!P448)</f>
        <v>0</v>
      </c>
      <c r="Q448" s="181">
        <f>IF(All_Tasks!Q448="",0,All_Tasks!Q448)</f>
        <v>0</v>
      </c>
      <c r="R448" s="181">
        <f>IF(All_Tasks!R448="",0,All_Tasks!R448)</f>
        <v>0</v>
      </c>
      <c r="S448" s="181" t="str">
        <f>IF(All_Tasks!S448="","",All_Tasks!S448)</f>
        <v/>
      </c>
      <c r="T448" t="str">
        <f>IF(All_Tasks!T448="","",All_Tasks!T448)</f>
        <v/>
      </c>
      <c r="U448" t="str">
        <f>IF(All_Tasks!U448="","",All_Tasks!U448)</f>
        <v/>
      </c>
      <c r="V448">
        <f>IF(A448="",0,IFERROR(MATCH(A448,Scope_Labor_Rates!$A$6:$A$46,0)+5,0))</f>
        <v>0</v>
      </c>
      <c r="W448" s="178">
        <f>IF(V448&gt;0,INDEX(Scope_Labor_Rates!$C$6:$C$46,V448-5),0)</f>
        <v>0</v>
      </c>
      <c r="X448" s="178">
        <f>IF(V448&gt;0,INDEX(Scope_Labor_Rates!$C$6:$C$46,V448-5),0)</f>
        <v>0</v>
      </c>
      <c r="Y448" s="180">
        <f>IF(V448&gt;0,INDEX(Scope_Labor_Rates!$S$6:$S$46,V448-5),0)</f>
        <v>0</v>
      </c>
      <c r="Z448" s="180">
        <f>IF(V448&gt;0,INDEX(Scope_Labor_Rates!$R$6:$R$46,V448-5),1)</f>
        <v>1</v>
      </c>
      <c r="AA448" s="231">
        <f t="shared" si="54"/>
        <v>0</v>
      </c>
      <c r="AB448" t="str">
        <f t="shared" si="55"/>
        <v/>
      </c>
      <c r="AC448" s="178" t="str">
        <f t="shared" si="56"/>
        <v/>
      </c>
      <c r="AD448" s="181">
        <f t="shared" si="57"/>
        <v>0</v>
      </c>
      <c r="AE448" s="178">
        <f>IF(V448&gt;0,P448*INDEX(Scope_Labor_Rates!$E$6:$E$46,V448-5),0)</f>
        <v>0</v>
      </c>
      <c r="AF448" s="181">
        <f>IF(V448&gt;0,AE448*INDEX(Scope_Labor_Rates!$D$6:$D$46,V448-5)*AA448,0)</f>
        <v>0</v>
      </c>
      <c r="AG448" s="178">
        <f>IF(V448&gt;0,P448*INDEX(Scope_Labor_Rates!$G$6:$G$46,V448-5),0)</f>
        <v>0</v>
      </c>
      <c r="AH448" s="181">
        <f>IF(V448&gt;0,AG448*INDEX(Scope_Labor_Rates!$F$6:$F$46,V448-5)*AA448,0)</f>
        <v>0</v>
      </c>
      <c r="AI448" s="178">
        <f>IF(V448&gt;0,P448*INDEX(Scope_Labor_Rates!$I$6:$I$46,V448-5),0)</f>
        <v>0</v>
      </c>
      <c r="AJ448" s="181">
        <f>IF(V448&gt;0,AI448*INDEX(Scope_Labor_Rates!$H$6:$H$46,V448-5)*AA448,0)</f>
        <v>0</v>
      </c>
      <c r="AK448" s="178">
        <f>IF(V448&gt;0,P448*INDEX(Scope_Labor_Rates!$K$6:$K$46,V448-5),0)</f>
        <v>0</v>
      </c>
      <c r="AL448" s="181">
        <f>IF(V448&gt;0,AK448*INDEX(Scope_Labor_Rates!$J$6:$J$46,V448-5)*AA448,0)</f>
        <v>0</v>
      </c>
      <c r="AM448" s="178">
        <f>IF(V448&gt;0,P448*INDEX(Scope_Labor_Rates!$M$6:$M$46,V448-5),0)</f>
        <v>0</v>
      </c>
      <c r="AN448" s="178">
        <f>IF(V448&gt;0,AM448*INDEX(Scope_Labor_Rates!$L$6:$L$46,V448-5)*AA448,0)</f>
        <v>0</v>
      </c>
      <c r="AO448" s="178">
        <f>IF(V448&gt;0,P448*INDEX(Scope_Labor_Rates!$O$6:$O$46,V448-5)*AA448,0)</f>
        <v>0</v>
      </c>
      <c r="AP448" s="181">
        <f>IF(V448&gt;0,P448*INDEX(Scope_Labor_Rates!$Q$6:$Q$46,V448-5)*AA448,0)</f>
        <v>0</v>
      </c>
      <c r="AQ448" s="178">
        <f t="shared" si="58"/>
        <v>0</v>
      </c>
      <c r="AR448" s="178">
        <f t="shared" si="59"/>
        <v>0</v>
      </c>
      <c r="AS448" s="178">
        <f t="shared" si="60"/>
        <v>0</v>
      </c>
      <c r="AT448" s="178">
        <f t="shared" si="61"/>
        <v>0</v>
      </c>
      <c r="AU448">
        <f t="shared" si="62"/>
        <v>0</v>
      </c>
    </row>
    <row r="449" spans="1:47">
      <c r="A449" t="str">
        <f>IF(All_Tasks!A449="","",All_Tasks!A449)</f>
        <v/>
      </c>
      <c r="B449" t="str">
        <f>IF(All_Tasks!B449="","",All_Tasks!B449)</f>
        <v/>
      </c>
      <c r="C449" t="str">
        <f>IF(All_Tasks!C449="","",All_Tasks!C449)</f>
        <v/>
      </c>
      <c r="D449" t="str">
        <f>IF(All_Tasks!D449="","",All_Tasks!D449)</f>
        <v/>
      </c>
      <c r="E449" t="str">
        <f>IF(All_Tasks!V449&lt;&gt;"",All_Tasks!V449,IF(All_Tasks!E449&lt;&gt;"",All_Tasks!E449,""))</f>
        <v/>
      </c>
      <c r="F449" t="str">
        <f>IF(All_Tasks!F449="","",All_Tasks!F449)</f>
        <v/>
      </c>
      <c r="G449" t="str">
        <f>IF(All_Tasks!G449="","",All_Tasks!G449)</f>
        <v/>
      </c>
      <c r="H449" s="231" t="str">
        <f>IF(All_Tasks!H449="","",All_Tasks!H449)</f>
        <v/>
      </c>
      <c r="I449" t="str">
        <f>IF(All_Tasks!I449="","",All_Tasks!I449)</f>
        <v/>
      </c>
      <c r="J449" t="str">
        <f>IF(All_Tasks!J449="","",All_Tasks!J449)</f>
        <v/>
      </c>
      <c r="K449" t="str">
        <f>IF(All_Tasks!K449="","",All_Tasks!K449)</f>
        <v/>
      </c>
      <c r="L449" s="231" t="str">
        <f>IF(All_Tasks!L449="","",All_Tasks!L449)</f>
        <v/>
      </c>
      <c r="M449" t="str">
        <f>IF(All_Tasks!M449="","",All_Tasks!M449)</f>
        <v/>
      </c>
      <c r="N449" t="str">
        <f>IF(All_Tasks!N449="","",All_Tasks!N449)</f>
        <v/>
      </c>
      <c r="O449" t="str">
        <f>IF(All_Tasks!O449="","",All_Tasks!O449)</f>
        <v/>
      </c>
      <c r="P449" s="181">
        <f>IF(All_Tasks!P449="",0,All_Tasks!P449)</f>
        <v>0</v>
      </c>
      <c r="Q449" s="181">
        <f>IF(All_Tasks!Q449="",0,All_Tasks!Q449)</f>
        <v>0</v>
      </c>
      <c r="R449" s="181">
        <f>IF(All_Tasks!R449="",0,All_Tasks!R449)</f>
        <v>0</v>
      </c>
      <c r="S449" s="181" t="str">
        <f>IF(All_Tasks!S449="","",All_Tasks!S449)</f>
        <v/>
      </c>
      <c r="T449" t="str">
        <f>IF(All_Tasks!T449="","",All_Tasks!T449)</f>
        <v/>
      </c>
      <c r="U449" t="str">
        <f>IF(All_Tasks!U449="","",All_Tasks!U449)</f>
        <v/>
      </c>
      <c r="V449">
        <f>IF(A449="",0,IFERROR(MATCH(A449,Scope_Labor_Rates!$A$6:$A$46,0)+5,0))</f>
        <v>0</v>
      </c>
      <c r="W449" s="178">
        <f>IF(V449&gt;0,INDEX(Scope_Labor_Rates!$C$6:$C$46,V449-5),0)</f>
        <v>0</v>
      </c>
      <c r="X449" s="178">
        <f>IF(V449&gt;0,INDEX(Scope_Labor_Rates!$C$6:$C$46,V449-5),0)</f>
        <v>0</v>
      </c>
      <c r="Y449" s="180">
        <f>IF(V449&gt;0,INDEX(Scope_Labor_Rates!$S$6:$S$46,V449-5),0)</f>
        <v>0</v>
      </c>
      <c r="Z449" s="180">
        <f>IF(V449&gt;0,INDEX(Scope_Labor_Rates!$R$6:$R$46,V449-5),1)</f>
        <v>1</v>
      </c>
      <c r="AA449" s="231">
        <f t="shared" si="54"/>
        <v>0</v>
      </c>
      <c r="AB449" t="str">
        <f t="shared" si="55"/>
        <v/>
      </c>
      <c r="AC449" s="178" t="str">
        <f t="shared" si="56"/>
        <v/>
      </c>
      <c r="AD449" s="181">
        <f t="shared" si="57"/>
        <v>0</v>
      </c>
      <c r="AE449" s="178">
        <f>IF(V449&gt;0,P449*INDEX(Scope_Labor_Rates!$E$6:$E$46,V449-5),0)</f>
        <v>0</v>
      </c>
      <c r="AF449" s="181">
        <f>IF(V449&gt;0,AE449*INDEX(Scope_Labor_Rates!$D$6:$D$46,V449-5)*AA449,0)</f>
        <v>0</v>
      </c>
      <c r="AG449" s="178">
        <f>IF(V449&gt;0,P449*INDEX(Scope_Labor_Rates!$G$6:$G$46,V449-5),0)</f>
        <v>0</v>
      </c>
      <c r="AH449" s="181">
        <f>IF(V449&gt;0,AG449*INDEX(Scope_Labor_Rates!$F$6:$F$46,V449-5)*AA449,0)</f>
        <v>0</v>
      </c>
      <c r="AI449" s="178">
        <f>IF(V449&gt;0,P449*INDEX(Scope_Labor_Rates!$I$6:$I$46,V449-5),0)</f>
        <v>0</v>
      </c>
      <c r="AJ449" s="181">
        <f>IF(V449&gt;0,AI449*INDEX(Scope_Labor_Rates!$H$6:$H$46,V449-5)*AA449,0)</f>
        <v>0</v>
      </c>
      <c r="AK449" s="178">
        <f>IF(V449&gt;0,P449*INDEX(Scope_Labor_Rates!$K$6:$K$46,V449-5),0)</f>
        <v>0</v>
      </c>
      <c r="AL449" s="181">
        <f>IF(V449&gt;0,AK449*INDEX(Scope_Labor_Rates!$J$6:$J$46,V449-5)*AA449,0)</f>
        <v>0</v>
      </c>
      <c r="AM449" s="178">
        <f>IF(V449&gt;0,P449*INDEX(Scope_Labor_Rates!$M$6:$M$46,V449-5),0)</f>
        <v>0</v>
      </c>
      <c r="AN449" s="178">
        <f>IF(V449&gt;0,AM449*INDEX(Scope_Labor_Rates!$L$6:$L$46,V449-5)*AA449,0)</f>
        <v>0</v>
      </c>
      <c r="AO449" s="178">
        <f>IF(V449&gt;0,P449*INDEX(Scope_Labor_Rates!$O$6:$O$46,V449-5)*AA449,0)</f>
        <v>0</v>
      </c>
      <c r="AP449" s="181">
        <f>IF(V449&gt;0,P449*INDEX(Scope_Labor_Rates!$Q$6:$Q$46,V449-5)*AA449,0)</f>
        <v>0</v>
      </c>
      <c r="AQ449" s="178">
        <f t="shared" si="58"/>
        <v>0</v>
      </c>
      <c r="AR449" s="178">
        <f t="shared" si="59"/>
        <v>0</v>
      </c>
      <c r="AS449" s="178">
        <f t="shared" si="60"/>
        <v>0</v>
      </c>
      <c r="AT449" s="178">
        <f t="shared" si="61"/>
        <v>0</v>
      </c>
      <c r="AU449">
        <f t="shared" si="62"/>
        <v>0</v>
      </c>
    </row>
    <row r="450" spans="1:47">
      <c r="A450" t="str">
        <f>IF(All_Tasks!A450="","",All_Tasks!A450)</f>
        <v/>
      </c>
      <c r="B450" t="str">
        <f>IF(All_Tasks!B450="","",All_Tasks!B450)</f>
        <v/>
      </c>
      <c r="C450" t="str">
        <f>IF(All_Tasks!C450="","",All_Tasks!C450)</f>
        <v/>
      </c>
      <c r="D450" t="str">
        <f>IF(All_Tasks!D450="","",All_Tasks!D450)</f>
        <v/>
      </c>
      <c r="E450" t="str">
        <f>IF(All_Tasks!V450&lt;&gt;"",All_Tasks!V450,IF(All_Tasks!E450&lt;&gt;"",All_Tasks!E450,""))</f>
        <v/>
      </c>
      <c r="F450" t="str">
        <f>IF(All_Tasks!F450="","",All_Tasks!F450)</f>
        <v/>
      </c>
      <c r="G450" t="str">
        <f>IF(All_Tasks!G450="","",All_Tasks!G450)</f>
        <v/>
      </c>
      <c r="H450" s="231" t="str">
        <f>IF(All_Tasks!H450="","",All_Tasks!H450)</f>
        <v/>
      </c>
      <c r="I450" t="str">
        <f>IF(All_Tasks!I450="","",All_Tasks!I450)</f>
        <v/>
      </c>
      <c r="J450" t="str">
        <f>IF(All_Tasks!J450="","",All_Tasks!J450)</f>
        <v/>
      </c>
      <c r="K450" t="str">
        <f>IF(All_Tasks!K450="","",All_Tasks!K450)</f>
        <v/>
      </c>
      <c r="L450" s="231" t="str">
        <f>IF(All_Tasks!L450="","",All_Tasks!L450)</f>
        <v/>
      </c>
      <c r="M450" t="str">
        <f>IF(All_Tasks!M450="","",All_Tasks!M450)</f>
        <v/>
      </c>
      <c r="N450" t="str">
        <f>IF(All_Tasks!N450="","",All_Tasks!N450)</f>
        <v/>
      </c>
      <c r="O450" t="str">
        <f>IF(All_Tasks!O450="","",All_Tasks!O450)</f>
        <v/>
      </c>
      <c r="P450" s="181">
        <f>IF(All_Tasks!P450="",0,All_Tasks!P450)</f>
        <v>0</v>
      </c>
      <c r="Q450" s="181">
        <f>IF(All_Tasks!Q450="",0,All_Tasks!Q450)</f>
        <v>0</v>
      </c>
      <c r="R450" s="181">
        <f>IF(All_Tasks!R450="",0,All_Tasks!R450)</f>
        <v>0</v>
      </c>
      <c r="S450" s="181" t="str">
        <f>IF(All_Tasks!S450="","",All_Tasks!S450)</f>
        <v/>
      </c>
      <c r="T450" t="str">
        <f>IF(All_Tasks!T450="","",All_Tasks!T450)</f>
        <v/>
      </c>
      <c r="U450" t="str">
        <f>IF(All_Tasks!U450="","",All_Tasks!U450)</f>
        <v/>
      </c>
      <c r="V450">
        <f>IF(A450="",0,IFERROR(MATCH(A450,Scope_Labor_Rates!$A$6:$A$46,0)+5,0))</f>
        <v>0</v>
      </c>
      <c r="W450" s="178">
        <f>IF(V450&gt;0,INDEX(Scope_Labor_Rates!$C$6:$C$46,V450-5),0)</f>
        <v>0</v>
      </c>
      <c r="X450" s="178">
        <f>IF(V450&gt;0,INDEX(Scope_Labor_Rates!$C$6:$C$46,V450-5),0)</f>
        <v>0</v>
      </c>
      <c r="Y450" s="180">
        <f>IF(V450&gt;0,INDEX(Scope_Labor_Rates!$S$6:$S$46,V450-5),0)</f>
        <v>0</v>
      </c>
      <c r="Z450" s="180">
        <f>IF(V450&gt;0,INDEX(Scope_Labor_Rates!$R$6:$R$46,V450-5),1)</f>
        <v>1</v>
      </c>
      <c r="AA450" s="231">
        <f t="shared" ref="AA450:AA513" si="63">IF(OR(L450&lt;&gt;"",UPPER(S450)="COMPLETED"),1,0)</f>
        <v>0</v>
      </c>
      <c r="AB450" t="str">
        <f t="shared" ref="AB450:AB513" si="64">IF(L450="","",L450-WEEKDAY(L450,3)+6)</f>
        <v/>
      </c>
      <c r="AC450" s="178" t="str">
        <f t="shared" ref="AC450:AC513" si="65">IF(AB450="","",IF(DAY(AB450)&lt;=23,TEXT(AB450,"MMM-yyyy"),TEXT(EOMONTH(AB450,0)+1,"MMM-yyyy")))</f>
        <v/>
      </c>
      <c r="AD450" s="181">
        <f t="shared" ref="AD450:AD513" si="66">P450*X450*AA450</f>
        <v>0</v>
      </c>
      <c r="AE450" s="178">
        <f>IF(V450&gt;0,P450*INDEX(Scope_Labor_Rates!$E$6:$E$46,V450-5),0)</f>
        <v>0</v>
      </c>
      <c r="AF450" s="181">
        <f>IF(V450&gt;0,AE450*INDEX(Scope_Labor_Rates!$D$6:$D$46,V450-5)*AA450,0)</f>
        <v>0</v>
      </c>
      <c r="AG450" s="178">
        <f>IF(V450&gt;0,P450*INDEX(Scope_Labor_Rates!$G$6:$G$46,V450-5),0)</f>
        <v>0</v>
      </c>
      <c r="AH450" s="181">
        <f>IF(V450&gt;0,AG450*INDEX(Scope_Labor_Rates!$F$6:$F$46,V450-5)*AA450,0)</f>
        <v>0</v>
      </c>
      <c r="AI450" s="178">
        <f>IF(V450&gt;0,P450*INDEX(Scope_Labor_Rates!$I$6:$I$46,V450-5),0)</f>
        <v>0</v>
      </c>
      <c r="AJ450" s="181">
        <f>IF(V450&gt;0,AI450*INDEX(Scope_Labor_Rates!$H$6:$H$46,V450-5)*AA450,0)</f>
        <v>0</v>
      </c>
      <c r="AK450" s="178">
        <f>IF(V450&gt;0,P450*INDEX(Scope_Labor_Rates!$K$6:$K$46,V450-5),0)</f>
        <v>0</v>
      </c>
      <c r="AL450" s="181">
        <f>IF(V450&gt;0,AK450*INDEX(Scope_Labor_Rates!$J$6:$J$46,V450-5)*AA450,0)</f>
        <v>0</v>
      </c>
      <c r="AM450" s="178">
        <f>IF(V450&gt;0,P450*INDEX(Scope_Labor_Rates!$M$6:$M$46,V450-5),0)</f>
        <v>0</v>
      </c>
      <c r="AN450" s="178">
        <f>IF(V450&gt;0,AM450*INDEX(Scope_Labor_Rates!$L$6:$L$46,V450-5)*AA450,0)</f>
        <v>0</v>
      </c>
      <c r="AO450" s="178">
        <f>IF(V450&gt;0,P450*INDEX(Scope_Labor_Rates!$O$6:$O$46,V450-5)*AA450,0)</f>
        <v>0</v>
      </c>
      <c r="AP450" s="181">
        <f>IF(V450&gt;0,P450*INDEX(Scope_Labor_Rates!$Q$6:$Q$46,V450-5)*AA450,0)</f>
        <v>0</v>
      </c>
      <c r="AQ450" s="178">
        <f t="shared" ref="AQ450:AQ513" si="67">AE450+AG450+AI450+AK450+AM450</f>
        <v>0</v>
      </c>
      <c r="AR450" s="178">
        <f t="shared" ref="AR450:AR513" si="68">AF450+AH450+AJ450+AL450+AN450</f>
        <v>0</v>
      </c>
      <c r="AS450" s="178">
        <f t="shared" ref="AS450:AS513" si="69">AO450+AP450</f>
        <v>0</v>
      </c>
      <c r="AT450" s="178">
        <f t="shared" ref="AT450:AT513" si="70">AD450+AR450+AS450</f>
        <v>0</v>
      </c>
      <c r="AU450">
        <f t="shared" ref="AU450:AU513" si="71">AT450*Z450</f>
        <v>0</v>
      </c>
    </row>
    <row r="451" spans="1:47">
      <c r="A451" t="str">
        <f>IF(All_Tasks!A451="","",All_Tasks!A451)</f>
        <v/>
      </c>
      <c r="B451" t="str">
        <f>IF(All_Tasks!B451="","",All_Tasks!B451)</f>
        <v/>
      </c>
      <c r="C451" t="str">
        <f>IF(All_Tasks!C451="","",All_Tasks!C451)</f>
        <v/>
      </c>
      <c r="D451" t="str">
        <f>IF(All_Tasks!D451="","",All_Tasks!D451)</f>
        <v/>
      </c>
      <c r="E451" t="str">
        <f>IF(All_Tasks!V451&lt;&gt;"",All_Tasks!V451,IF(All_Tasks!E451&lt;&gt;"",All_Tasks!E451,""))</f>
        <v/>
      </c>
      <c r="F451" t="str">
        <f>IF(All_Tasks!F451="","",All_Tasks!F451)</f>
        <v/>
      </c>
      <c r="G451" t="str">
        <f>IF(All_Tasks!G451="","",All_Tasks!G451)</f>
        <v/>
      </c>
      <c r="H451" s="231" t="str">
        <f>IF(All_Tasks!H451="","",All_Tasks!H451)</f>
        <v/>
      </c>
      <c r="I451" t="str">
        <f>IF(All_Tasks!I451="","",All_Tasks!I451)</f>
        <v/>
      </c>
      <c r="J451" t="str">
        <f>IF(All_Tasks!J451="","",All_Tasks!J451)</f>
        <v/>
      </c>
      <c r="K451" t="str">
        <f>IF(All_Tasks!K451="","",All_Tasks!K451)</f>
        <v/>
      </c>
      <c r="L451" s="231" t="str">
        <f>IF(All_Tasks!L451="","",All_Tasks!L451)</f>
        <v/>
      </c>
      <c r="M451" t="str">
        <f>IF(All_Tasks!M451="","",All_Tasks!M451)</f>
        <v/>
      </c>
      <c r="N451" t="str">
        <f>IF(All_Tasks!N451="","",All_Tasks!N451)</f>
        <v/>
      </c>
      <c r="O451" t="str">
        <f>IF(All_Tasks!O451="","",All_Tasks!O451)</f>
        <v/>
      </c>
      <c r="P451" s="181">
        <f>IF(All_Tasks!P451="",0,All_Tasks!P451)</f>
        <v>0</v>
      </c>
      <c r="Q451" s="181">
        <f>IF(All_Tasks!Q451="",0,All_Tasks!Q451)</f>
        <v>0</v>
      </c>
      <c r="R451" s="181">
        <f>IF(All_Tasks!R451="",0,All_Tasks!R451)</f>
        <v>0</v>
      </c>
      <c r="S451" s="181" t="str">
        <f>IF(All_Tasks!S451="","",All_Tasks!S451)</f>
        <v/>
      </c>
      <c r="T451" t="str">
        <f>IF(All_Tasks!T451="","",All_Tasks!T451)</f>
        <v/>
      </c>
      <c r="U451" t="str">
        <f>IF(All_Tasks!U451="","",All_Tasks!U451)</f>
        <v/>
      </c>
      <c r="V451">
        <f>IF(A451="",0,IFERROR(MATCH(A451,Scope_Labor_Rates!$A$6:$A$46,0)+5,0))</f>
        <v>0</v>
      </c>
      <c r="W451" s="178">
        <f>IF(V451&gt;0,INDEX(Scope_Labor_Rates!$C$6:$C$46,V451-5),0)</f>
        <v>0</v>
      </c>
      <c r="X451" s="178">
        <f>IF(V451&gt;0,INDEX(Scope_Labor_Rates!$C$6:$C$46,V451-5),0)</f>
        <v>0</v>
      </c>
      <c r="Y451" s="180">
        <f>IF(V451&gt;0,INDEX(Scope_Labor_Rates!$S$6:$S$46,V451-5),0)</f>
        <v>0</v>
      </c>
      <c r="Z451" s="180">
        <f>IF(V451&gt;0,INDEX(Scope_Labor_Rates!$R$6:$R$46,V451-5),1)</f>
        <v>1</v>
      </c>
      <c r="AA451" s="231">
        <f t="shared" si="63"/>
        <v>0</v>
      </c>
      <c r="AB451" t="str">
        <f t="shared" si="64"/>
        <v/>
      </c>
      <c r="AC451" s="178" t="str">
        <f t="shared" si="65"/>
        <v/>
      </c>
      <c r="AD451" s="181">
        <f t="shared" si="66"/>
        <v>0</v>
      </c>
      <c r="AE451" s="178">
        <f>IF(V451&gt;0,P451*INDEX(Scope_Labor_Rates!$E$6:$E$46,V451-5),0)</f>
        <v>0</v>
      </c>
      <c r="AF451" s="181">
        <f>IF(V451&gt;0,AE451*INDEX(Scope_Labor_Rates!$D$6:$D$46,V451-5)*AA451,0)</f>
        <v>0</v>
      </c>
      <c r="AG451" s="178">
        <f>IF(V451&gt;0,P451*INDEX(Scope_Labor_Rates!$G$6:$G$46,V451-5),0)</f>
        <v>0</v>
      </c>
      <c r="AH451" s="181">
        <f>IF(V451&gt;0,AG451*INDEX(Scope_Labor_Rates!$F$6:$F$46,V451-5)*AA451,0)</f>
        <v>0</v>
      </c>
      <c r="AI451" s="178">
        <f>IF(V451&gt;0,P451*INDEX(Scope_Labor_Rates!$I$6:$I$46,V451-5),0)</f>
        <v>0</v>
      </c>
      <c r="AJ451" s="181">
        <f>IF(V451&gt;0,AI451*INDEX(Scope_Labor_Rates!$H$6:$H$46,V451-5)*AA451,0)</f>
        <v>0</v>
      </c>
      <c r="AK451" s="178">
        <f>IF(V451&gt;0,P451*INDEX(Scope_Labor_Rates!$K$6:$K$46,V451-5),0)</f>
        <v>0</v>
      </c>
      <c r="AL451" s="181">
        <f>IF(V451&gt;0,AK451*INDEX(Scope_Labor_Rates!$J$6:$J$46,V451-5)*AA451,0)</f>
        <v>0</v>
      </c>
      <c r="AM451" s="178">
        <f>IF(V451&gt;0,P451*INDEX(Scope_Labor_Rates!$M$6:$M$46,V451-5),0)</f>
        <v>0</v>
      </c>
      <c r="AN451" s="178">
        <f>IF(V451&gt;0,AM451*INDEX(Scope_Labor_Rates!$L$6:$L$46,V451-5)*AA451,0)</f>
        <v>0</v>
      </c>
      <c r="AO451" s="178">
        <f>IF(V451&gt;0,P451*INDEX(Scope_Labor_Rates!$O$6:$O$46,V451-5)*AA451,0)</f>
        <v>0</v>
      </c>
      <c r="AP451" s="181">
        <f>IF(V451&gt;0,P451*INDEX(Scope_Labor_Rates!$Q$6:$Q$46,V451-5)*AA451,0)</f>
        <v>0</v>
      </c>
      <c r="AQ451" s="178">
        <f t="shared" si="67"/>
        <v>0</v>
      </c>
      <c r="AR451" s="178">
        <f t="shared" si="68"/>
        <v>0</v>
      </c>
      <c r="AS451" s="178">
        <f t="shared" si="69"/>
        <v>0</v>
      </c>
      <c r="AT451" s="178">
        <f t="shared" si="70"/>
        <v>0</v>
      </c>
      <c r="AU451">
        <f t="shared" si="71"/>
        <v>0</v>
      </c>
    </row>
    <row r="452" spans="1:47">
      <c r="A452" t="str">
        <f>IF(All_Tasks!A452="","",All_Tasks!A452)</f>
        <v/>
      </c>
      <c r="B452" t="str">
        <f>IF(All_Tasks!B452="","",All_Tasks!B452)</f>
        <v/>
      </c>
      <c r="C452" t="str">
        <f>IF(All_Tasks!C452="","",All_Tasks!C452)</f>
        <v/>
      </c>
      <c r="D452" t="str">
        <f>IF(All_Tasks!D452="","",All_Tasks!D452)</f>
        <v/>
      </c>
      <c r="E452" t="str">
        <f>IF(All_Tasks!V452&lt;&gt;"",All_Tasks!V452,IF(All_Tasks!E452&lt;&gt;"",All_Tasks!E452,""))</f>
        <v/>
      </c>
      <c r="F452" t="str">
        <f>IF(All_Tasks!F452="","",All_Tasks!F452)</f>
        <v/>
      </c>
      <c r="G452" t="str">
        <f>IF(All_Tasks!G452="","",All_Tasks!G452)</f>
        <v/>
      </c>
      <c r="H452" s="231" t="str">
        <f>IF(All_Tasks!H452="","",All_Tasks!H452)</f>
        <v/>
      </c>
      <c r="I452" t="str">
        <f>IF(All_Tasks!I452="","",All_Tasks!I452)</f>
        <v/>
      </c>
      <c r="J452" t="str">
        <f>IF(All_Tasks!J452="","",All_Tasks!J452)</f>
        <v/>
      </c>
      <c r="K452" t="str">
        <f>IF(All_Tasks!K452="","",All_Tasks!K452)</f>
        <v/>
      </c>
      <c r="L452" s="231" t="str">
        <f>IF(All_Tasks!L452="","",All_Tasks!L452)</f>
        <v/>
      </c>
      <c r="M452" t="str">
        <f>IF(All_Tasks!M452="","",All_Tasks!M452)</f>
        <v/>
      </c>
      <c r="N452" t="str">
        <f>IF(All_Tasks!N452="","",All_Tasks!N452)</f>
        <v/>
      </c>
      <c r="O452" t="str">
        <f>IF(All_Tasks!O452="","",All_Tasks!O452)</f>
        <v/>
      </c>
      <c r="P452" s="181">
        <f>IF(All_Tasks!P452="",0,All_Tasks!P452)</f>
        <v>0</v>
      </c>
      <c r="Q452" s="181">
        <f>IF(All_Tasks!Q452="",0,All_Tasks!Q452)</f>
        <v>0</v>
      </c>
      <c r="R452" s="181">
        <f>IF(All_Tasks!R452="",0,All_Tasks!R452)</f>
        <v>0</v>
      </c>
      <c r="S452" s="181" t="str">
        <f>IF(All_Tasks!S452="","",All_Tasks!S452)</f>
        <v/>
      </c>
      <c r="T452" t="str">
        <f>IF(All_Tasks!T452="","",All_Tasks!T452)</f>
        <v/>
      </c>
      <c r="U452" t="str">
        <f>IF(All_Tasks!U452="","",All_Tasks!U452)</f>
        <v/>
      </c>
      <c r="V452">
        <f>IF(A452="",0,IFERROR(MATCH(A452,Scope_Labor_Rates!$A$6:$A$46,0)+5,0))</f>
        <v>0</v>
      </c>
      <c r="W452" s="178">
        <f>IF(V452&gt;0,INDEX(Scope_Labor_Rates!$C$6:$C$46,V452-5),0)</f>
        <v>0</v>
      </c>
      <c r="X452" s="178">
        <f>IF(V452&gt;0,INDEX(Scope_Labor_Rates!$C$6:$C$46,V452-5),0)</f>
        <v>0</v>
      </c>
      <c r="Y452" s="180">
        <f>IF(V452&gt;0,INDEX(Scope_Labor_Rates!$S$6:$S$46,V452-5),0)</f>
        <v>0</v>
      </c>
      <c r="Z452" s="180">
        <f>IF(V452&gt;0,INDEX(Scope_Labor_Rates!$R$6:$R$46,V452-5),1)</f>
        <v>1</v>
      </c>
      <c r="AA452" s="231">
        <f t="shared" si="63"/>
        <v>0</v>
      </c>
      <c r="AB452" t="str">
        <f t="shared" si="64"/>
        <v/>
      </c>
      <c r="AC452" s="178" t="str">
        <f t="shared" si="65"/>
        <v/>
      </c>
      <c r="AD452" s="181">
        <f t="shared" si="66"/>
        <v>0</v>
      </c>
      <c r="AE452" s="178">
        <f>IF(V452&gt;0,P452*INDEX(Scope_Labor_Rates!$E$6:$E$46,V452-5),0)</f>
        <v>0</v>
      </c>
      <c r="AF452" s="181">
        <f>IF(V452&gt;0,AE452*INDEX(Scope_Labor_Rates!$D$6:$D$46,V452-5)*AA452,0)</f>
        <v>0</v>
      </c>
      <c r="AG452" s="178">
        <f>IF(V452&gt;0,P452*INDEX(Scope_Labor_Rates!$G$6:$G$46,V452-5),0)</f>
        <v>0</v>
      </c>
      <c r="AH452" s="181">
        <f>IF(V452&gt;0,AG452*INDEX(Scope_Labor_Rates!$F$6:$F$46,V452-5)*AA452,0)</f>
        <v>0</v>
      </c>
      <c r="AI452" s="178">
        <f>IF(V452&gt;0,P452*INDEX(Scope_Labor_Rates!$I$6:$I$46,V452-5),0)</f>
        <v>0</v>
      </c>
      <c r="AJ452" s="181">
        <f>IF(V452&gt;0,AI452*INDEX(Scope_Labor_Rates!$H$6:$H$46,V452-5)*AA452,0)</f>
        <v>0</v>
      </c>
      <c r="AK452" s="178">
        <f>IF(V452&gt;0,P452*INDEX(Scope_Labor_Rates!$K$6:$K$46,V452-5),0)</f>
        <v>0</v>
      </c>
      <c r="AL452" s="181">
        <f>IF(V452&gt;0,AK452*INDEX(Scope_Labor_Rates!$J$6:$J$46,V452-5)*AA452,0)</f>
        <v>0</v>
      </c>
      <c r="AM452" s="178">
        <f>IF(V452&gt;0,P452*INDEX(Scope_Labor_Rates!$M$6:$M$46,V452-5),0)</f>
        <v>0</v>
      </c>
      <c r="AN452" s="178">
        <f>IF(V452&gt;0,AM452*INDEX(Scope_Labor_Rates!$L$6:$L$46,V452-5)*AA452,0)</f>
        <v>0</v>
      </c>
      <c r="AO452" s="178">
        <f>IF(V452&gt;0,P452*INDEX(Scope_Labor_Rates!$O$6:$O$46,V452-5)*AA452,0)</f>
        <v>0</v>
      </c>
      <c r="AP452" s="181">
        <f>IF(V452&gt;0,P452*INDEX(Scope_Labor_Rates!$Q$6:$Q$46,V452-5)*AA452,0)</f>
        <v>0</v>
      </c>
      <c r="AQ452" s="178">
        <f t="shared" si="67"/>
        <v>0</v>
      </c>
      <c r="AR452" s="178">
        <f t="shared" si="68"/>
        <v>0</v>
      </c>
      <c r="AS452" s="178">
        <f t="shared" si="69"/>
        <v>0</v>
      </c>
      <c r="AT452" s="178">
        <f t="shared" si="70"/>
        <v>0</v>
      </c>
      <c r="AU452">
        <f t="shared" si="71"/>
        <v>0</v>
      </c>
    </row>
    <row r="453" spans="1:47">
      <c r="A453" t="str">
        <f>IF(All_Tasks!A453="","",All_Tasks!A453)</f>
        <v/>
      </c>
      <c r="B453" t="str">
        <f>IF(All_Tasks!B453="","",All_Tasks!B453)</f>
        <v/>
      </c>
      <c r="C453" t="str">
        <f>IF(All_Tasks!C453="","",All_Tasks!C453)</f>
        <v/>
      </c>
      <c r="D453" t="str">
        <f>IF(All_Tasks!D453="","",All_Tasks!D453)</f>
        <v/>
      </c>
      <c r="E453" t="str">
        <f>IF(All_Tasks!V453&lt;&gt;"",All_Tasks!V453,IF(All_Tasks!E453&lt;&gt;"",All_Tasks!E453,""))</f>
        <v/>
      </c>
      <c r="F453" t="str">
        <f>IF(All_Tasks!F453="","",All_Tasks!F453)</f>
        <v/>
      </c>
      <c r="G453" t="str">
        <f>IF(All_Tasks!G453="","",All_Tasks!G453)</f>
        <v/>
      </c>
      <c r="H453" s="231" t="str">
        <f>IF(All_Tasks!H453="","",All_Tasks!H453)</f>
        <v/>
      </c>
      <c r="I453" t="str">
        <f>IF(All_Tasks!I453="","",All_Tasks!I453)</f>
        <v/>
      </c>
      <c r="J453" t="str">
        <f>IF(All_Tasks!J453="","",All_Tasks!J453)</f>
        <v/>
      </c>
      <c r="K453" t="str">
        <f>IF(All_Tasks!K453="","",All_Tasks!K453)</f>
        <v/>
      </c>
      <c r="L453" s="231" t="str">
        <f>IF(All_Tasks!L453="","",All_Tasks!L453)</f>
        <v/>
      </c>
      <c r="M453" t="str">
        <f>IF(All_Tasks!M453="","",All_Tasks!M453)</f>
        <v/>
      </c>
      <c r="N453" t="str">
        <f>IF(All_Tasks!N453="","",All_Tasks!N453)</f>
        <v/>
      </c>
      <c r="O453" t="str">
        <f>IF(All_Tasks!O453="","",All_Tasks!O453)</f>
        <v/>
      </c>
      <c r="P453" s="181">
        <f>IF(All_Tasks!P453="",0,All_Tasks!P453)</f>
        <v>0</v>
      </c>
      <c r="Q453" s="181">
        <f>IF(All_Tasks!Q453="",0,All_Tasks!Q453)</f>
        <v>0</v>
      </c>
      <c r="R453" s="181">
        <f>IF(All_Tasks!R453="",0,All_Tasks!R453)</f>
        <v>0</v>
      </c>
      <c r="S453" s="181" t="str">
        <f>IF(All_Tasks!S453="","",All_Tasks!S453)</f>
        <v/>
      </c>
      <c r="T453" t="str">
        <f>IF(All_Tasks!T453="","",All_Tasks!T453)</f>
        <v/>
      </c>
      <c r="U453" t="str">
        <f>IF(All_Tasks!U453="","",All_Tasks!U453)</f>
        <v/>
      </c>
      <c r="V453">
        <f>IF(A453="",0,IFERROR(MATCH(A453,Scope_Labor_Rates!$A$6:$A$46,0)+5,0))</f>
        <v>0</v>
      </c>
      <c r="W453" s="178">
        <f>IF(V453&gt;0,INDEX(Scope_Labor_Rates!$C$6:$C$46,V453-5),0)</f>
        <v>0</v>
      </c>
      <c r="X453" s="178">
        <f>IF(V453&gt;0,INDEX(Scope_Labor_Rates!$C$6:$C$46,V453-5),0)</f>
        <v>0</v>
      </c>
      <c r="Y453" s="180">
        <f>IF(V453&gt;0,INDEX(Scope_Labor_Rates!$S$6:$S$46,V453-5),0)</f>
        <v>0</v>
      </c>
      <c r="Z453" s="180">
        <f>IF(V453&gt;0,INDEX(Scope_Labor_Rates!$R$6:$R$46,V453-5),1)</f>
        <v>1</v>
      </c>
      <c r="AA453" s="231">
        <f t="shared" si="63"/>
        <v>0</v>
      </c>
      <c r="AB453" t="str">
        <f t="shared" si="64"/>
        <v/>
      </c>
      <c r="AC453" s="178" t="str">
        <f t="shared" si="65"/>
        <v/>
      </c>
      <c r="AD453" s="181">
        <f t="shared" si="66"/>
        <v>0</v>
      </c>
      <c r="AE453" s="178">
        <f>IF(V453&gt;0,P453*INDEX(Scope_Labor_Rates!$E$6:$E$46,V453-5),0)</f>
        <v>0</v>
      </c>
      <c r="AF453" s="181">
        <f>IF(V453&gt;0,AE453*INDEX(Scope_Labor_Rates!$D$6:$D$46,V453-5)*AA453,0)</f>
        <v>0</v>
      </c>
      <c r="AG453" s="178">
        <f>IF(V453&gt;0,P453*INDEX(Scope_Labor_Rates!$G$6:$G$46,V453-5),0)</f>
        <v>0</v>
      </c>
      <c r="AH453" s="181">
        <f>IF(V453&gt;0,AG453*INDEX(Scope_Labor_Rates!$F$6:$F$46,V453-5)*AA453,0)</f>
        <v>0</v>
      </c>
      <c r="AI453" s="178">
        <f>IF(V453&gt;0,P453*INDEX(Scope_Labor_Rates!$I$6:$I$46,V453-5),0)</f>
        <v>0</v>
      </c>
      <c r="AJ453" s="181">
        <f>IF(V453&gt;0,AI453*INDEX(Scope_Labor_Rates!$H$6:$H$46,V453-5)*AA453,0)</f>
        <v>0</v>
      </c>
      <c r="AK453" s="178">
        <f>IF(V453&gt;0,P453*INDEX(Scope_Labor_Rates!$K$6:$K$46,V453-5),0)</f>
        <v>0</v>
      </c>
      <c r="AL453" s="181">
        <f>IF(V453&gt;0,AK453*INDEX(Scope_Labor_Rates!$J$6:$J$46,V453-5)*AA453,0)</f>
        <v>0</v>
      </c>
      <c r="AM453" s="178">
        <f>IF(V453&gt;0,P453*INDEX(Scope_Labor_Rates!$M$6:$M$46,V453-5),0)</f>
        <v>0</v>
      </c>
      <c r="AN453" s="178">
        <f>IF(V453&gt;0,AM453*INDEX(Scope_Labor_Rates!$L$6:$L$46,V453-5)*AA453,0)</f>
        <v>0</v>
      </c>
      <c r="AO453" s="178">
        <f>IF(V453&gt;0,P453*INDEX(Scope_Labor_Rates!$O$6:$O$46,V453-5)*AA453,0)</f>
        <v>0</v>
      </c>
      <c r="AP453" s="181">
        <f>IF(V453&gt;0,P453*INDEX(Scope_Labor_Rates!$Q$6:$Q$46,V453-5)*AA453,0)</f>
        <v>0</v>
      </c>
      <c r="AQ453" s="178">
        <f t="shared" si="67"/>
        <v>0</v>
      </c>
      <c r="AR453" s="178">
        <f t="shared" si="68"/>
        <v>0</v>
      </c>
      <c r="AS453" s="178">
        <f t="shared" si="69"/>
        <v>0</v>
      </c>
      <c r="AT453" s="178">
        <f t="shared" si="70"/>
        <v>0</v>
      </c>
      <c r="AU453">
        <f t="shared" si="71"/>
        <v>0</v>
      </c>
    </row>
    <row r="454" spans="1:47">
      <c r="A454" t="str">
        <f>IF(All_Tasks!A454="","",All_Tasks!A454)</f>
        <v/>
      </c>
      <c r="B454" t="str">
        <f>IF(All_Tasks!B454="","",All_Tasks!B454)</f>
        <v/>
      </c>
      <c r="C454" t="str">
        <f>IF(All_Tasks!C454="","",All_Tasks!C454)</f>
        <v/>
      </c>
      <c r="D454" t="str">
        <f>IF(All_Tasks!D454="","",All_Tasks!D454)</f>
        <v/>
      </c>
      <c r="E454" t="str">
        <f>IF(All_Tasks!V454&lt;&gt;"",All_Tasks!V454,IF(All_Tasks!E454&lt;&gt;"",All_Tasks!E454,""))</f>
        <v/>
      </c>
      <c r="F454" t="str">
        <f>IF(All_Tasks!F454="","",All_Tasks!F454)</f>
        <v/>
      </c>
      <c r="G454" t="str">
        <f>IF(All_Tasks!G454="","",All_Tasks!G454)</f>
        <v/>
      </c>
      <c r="H454" s="231" t="str">
        <f>IF(All_Tasks!H454="","",All_Tasks!H454)</f>
        <v/>
      </c>
      <c r="I454" t="str">
        <f>IF(All_Tasks!I454="","",All_Tasks!I454)</f>
        <v/>
      </c>
      <c r="J454" t="str">
        <f>IF(All_Tasks!J454="","",All_Tasks!J454)</f>
        <v/>
      </c>
      <c r="K454" t="str">
        <f>IF(All_Tasks!K454="","",All_Tasks!K454)</f>
        <v/>
      </c>
      <c r="L454" s="231" t="str">
        <f>IF(All_Tasks!L454="","",All_Tasks!L454)</f>
        <v/>
      </c>
      <c r="M454" t="str">
        <f>IF(All_Tasks!M454="","",All_Tasks!M454)</f>
        <v/>
      </c>
      <c r="N454" t="str">
        <f>IF(All_Tasks!N454="","",All_Tasks!N454)</f>
        <v/>
      </c>
      <c r="O454" t="str">
        <f>IF(All_Tasks!O454="","",All_Tasks!O454)</f>
        <v/>
      </c>
      <c r="P454" s="181">
        <f>IF(All_Tasks!P454="",0,All_Tasks!P454)</f>
        <v>0</v>
      </c>
      <c r="Q454" s="181">
        <f>IF(All_Tasks!Q454="",0,All_Tasks!Q454)</f>
        <v>0</v>
      </c>
      <c r="R454" s="181">
        <f>IF(All_Tasks!R454="",0,All_Tasks!R454)</f>
        <v>0</v>
      </c>
      <c r="S454" s="181" t="str">
        <f>IF(All_Tasks!S454="","",All_Tasks!S454)</f>
        <v/>
      </c>
      <c r="T454" t="str">
        <f>IF(All_Tasks!T454="","",All_Tasks!T454)</f>
        <v/>
      </c>
      <c r="U454" t="str">
        <f>IF(All_Tasks!U454="","",All_Tasks!U454)</f>
        <v/>
      </c>
      <c r="V454">
        <f>IF(A454="",0,IFERROR(MATCH(A454,Scope_Labor_Rates!$A$6:$A$46,0)+5,0))</f>
        <v>0</v>
      </c>
      <c r="W454" s="178">
        <f>IF(V454&gt;0,INDEX(Scope_Labor_Rates!$C$6:$C$46,V454-5),0)</f>
        <v>0</v>
      </c>
      <c r="X454" s="178">
        <f>IF(V454&gt;0,INDEX(Scope_Labor_Rates!$C$6:$C$46,V454-5),0)</f>
        <v>0</v>
      </c>
      <c r="Y454" s="180">
        <f>IF(V454&gt;0,INDEX(Scope_Labor_Rates!$S$6:$S$46,V454-5),0)</f>
        <v>0</v>
      </c>
      <c r="Z454" s="180">
        <f>IF(V454&gt;0,INDEX(Scope_Labor_Rates!$R$6:$R$46,V454-5),1)</f>
        <v>1</v>
      </c>
      <c r="AA454" s="231">
        <f t="shared" si="63"/>
        <v>0</v>
      </c>
      <c r="AB454" t="str">
        <f t="shared" si="64"/>
        <v/>
      </c>
      <c r="AC454" s="178" t="str">
        <f t="shared" si="65"/>
        <v/>
      </c>
      <c r="AD454" s="181">
        <f t="shared" si="66"/>
        <v>0</v>
      </c>
      <c r="AE454" s="178">
        <f>IF(V454&gt;0,P454*INDEX(Scope_Labor_Rates!$E$6:$E$46,V454-5),0)</f>
        <v>0</v>
      </c>
      <c r="AF454" s="181">
        <f>IF(V454&gt;0,AE454*INDEX(Scope_Labor_Rates!$D$6:$D$46,V454-5)*AA454,0)</f>
        <v>0</v>
      </c>
      <c r="AG454" s="178">
        <f>IF(V454&gt;0,P454*INDEX(Scope_Labor_Rates!$G$6:$G$46,V454-5),0)</f>
        <v>0</v>
      </c>
      <c r="AH454" s="181">
        <f>IF(V454&gt;0,AG454*INDEX(Scope_Labor_Rates!$F$6:$F$46,V454-5)*AA454,0)</f>
        <v>0</v>
      </c>
      <c r="AI454" s="178">
        <f>IF(V454&gt;0,P454*INDEX(Scope_Labor_Rates!$I$6:$I$46,V454-5),0)</f>
        <v>0</v>
      </c>
      <c r="AJ454" s="181">
        <f>IF(V454&gt;0,AI454*INDEX(Scope_Labor_Rates!$H$6:$H$46,V454-5)*AA454,0)</f>
        <v>0</v>
      </c>
      <c r="AK454" s="178">
        <f>IF(V454&gt;0,P454*INDEX(Scope_Labor_Rates!$K$6:$K$46,V454-5),0)</f>
        <v>0</v>
      </c>
      <c r="AL454" s="181">
        <f>IF(V454&gt;0,AK454*INDEX(Scope_Labor_Rates!$J$6:$J$46,V454-5)*AA454,0)</f>
        <v>0</v>
      </c>
      <c r="AM454" s="178">
        <f>IF(V454&gt;0,P454*INDEX(Scope_Labor_Rates!$M$6:$M$46,V454-5),0)</f>
        <v>0</v>
      </c>
      <c r="AN454" s="178">
        <f>IF(V454&gt;0,AM454*INDEX(Scope_Labor_Rates!$L$6:$L$46,V454-5)*AA454,0)</f>
        <v>0</v>
      </c>
      <c r="AO454" s="178">
        <f>IF(V454&gt;0,P454*INDEX(Scope_Labor_Rates!$O$6:$O$46,V454-5)*AA454,0)</f>
        <v>0</v>
      </c>
      <c r="AP454" s="181">
        <f>IF(V454&gt;0,P454*INDEX(Scope_Labor_Rates!$Q$6:$Q$46,V454-5)*AA454,0)</f>
        <v>0</v>
      </c>
      <c r="AQ454" s="178">
        <f t="shared" si="67"/>
        <v>0</v>
      </c>
      <c r="AR454" s="178">
        <f t="shared" si="68"/>
        <v>0</v>
      </c>
      <c r="AS454" s="178">
        <f t="shared" si="69"/>
        <v>0</v>
      </c>
      <c r="AT454" s="178">
        <f t="shared" si="70"/>
        <v>0</v>
      </c>
      <c r="AU454">
        <f t="shared" si="71"/>
        <v>0</v>
      </c>
    </row>
    <row r="455" spans="1:47">
      <c r="A455" t="str">
        <f>IF(All_Tasks!A455="","",All_Tasks!A455)</f>
        <v/>
      </c>
      <c r="B455" t="str">
        <f>IF(All_Tasks!B455="","",All_Tasks!B455)</f>
        <v/>
      </c>
      <c r="C455" t="str">
        <f>IF(All_Tasks!C455="","",All_Tasks!C455)</f>
        <v/>
      </c>
      <c r="D455" t="str">
        <f>IF(All_Tasks!D455="","",All_Tasks!D455)</f>
        <v/>
      </c>
      <c r="E455" t="str">
        <f>IF(All_Tasks!V455&lt;&gt;"",All_Tasks!V455,IF(All_Tasks!E455&lt;&gt;"",All_Tasks!E455,""))</f>
        <v/>
      </c>
      <c r="F455" t="str">
        <f>IF(All_Tasks!F455="","",All_Tasks!F455)</f>
        <v/>
      </c>
      <c r="G455" t="str">
        <f>IF(All_Tasks!G455="","",All_Tasks!G455)</f>
        <v/>
      </c>
      <c r="H455" s="231" t="str">
        <f>IF(All_Tasks!H455="","",All_Tasks!H455)</f>
        <v/>
      </c>
      <c r="I455" t="str">
        <f>IF(All_Tasks!I455="","",All_Tasks!I455)</f>
        <v/>
      </c>
      <c r="J455" t="str">
        <f>IF(All_Tasks!J455="","",All_Tasks!J455)</f>
        <v/>
      </c>
      <c r="K455" t="str">
        <f>IF(All_Tasks!K455="","",All_Tasks!K455)</f>
        <v/>
      </c>
      <c r="L455" s="231" t="str">
        <f>IF(All_Tasks!L455="","",All_Tasks!L455)</f>
        <v/>
      </c>
      <c r="M455" t="str">
        <f>IF(All_Tasks!M455="","",All_Tasks!M455)</f>
        <v/>
      </c>
      <c r="N455" t="str">
        <f>IF(All_Tasks!N455="","",All_Tasks!N455)</f>
        <v/>
      </c>
      <c r="O455" t="str">
        <f>IF(All_Tasks!O455="","",All_Tasks!O455)</f>
        <v/>
      </c>
      <c r="P455" s="181">
        <f>IF(All_Tasks!P455="",0,All_Tasks!P455)</f>
        <v>0</v>
      </c>
      <c r="Q455" s="181">
        <f>IF(All_Tasks!Q455="",0,All_Tasks!Q455)</f>
        <v>0</v>
      </c>
      <c r="R455" s="181">
        <f>IF(All_Tasks!R455="",0,All_Tasks!R455)</f>
        <v>0</v>
      </c>
      <c r="S455" s="181" t="str">
        <f>IF(All_Tasks!S455="","",All_Tasks!S455)</f>
        <v/>
      </c>
      <c r="T455" t="str">
        <f>IF(All_Tasks!T455="","",All_Tasks!T455)</f>
        <v/>
      </c>
      <c r="U455" t="str">
        <f>IF(All_Tasks!U455="","",All_Tasks!U455)</f>
        <v/>
      </c>
      <c r="V455">
        <f>IF(A455="",0,IFERROR(MATCH(A455,Scope_Labor_Rates!$A$6:$A$46,0)+5,0))</f>
        <v>0</v>
      </c>
      <c r="W455" s="178">
        <f>IF(V455&gt;0,INDEX(Scope_Labor_Rates!$C$6:$C$46,V455-5),0)</f>
        <v>0</v>
      </c>
      <c r="X455" s="178">
        <f>IF(V455&gt;0,INDEX(Scope_Labor_Rates!$C$6:$C$46,V455-5),0)</f>
        <v>0</v>
      </c>
      <c r="Y455" s="180">
        <f>IF(V455&gt;0,INDEX(Scope_Labor_Rates!$S$6:$S$46,V455-5),0)</f>
        <v>0</v>
      </c>
      <c r="Z455" s="180">
        <f>IF(V455&gt;0,INDEX(Scope_Labor_Rates!$R$6:$R$46,V455-5),1)</f>
        <v>1</v>
      </c>
      <c r="AA455" s="231">
        <f t="shared" si="63"/>
        <v>0</v>
      </c>
      <c r="AB455" t="str">
        <f t="shared" si="64"/>
        <v/>
      </c>
      <c r="AC455" s="178" t="str">
        <f t="shared" si="65"/>
        <v/>
      </c>
      <c r="AD455" s="181">
        <f t="shared" si="66"/>
        <v>0</v>
      </c>
      <c r="AE455" s="178">
        <f>IF(V455&gt;0,P455*INDEX(Scope_Labor_Rates!$E$6:$E$46,V455-5),0)</f>
        <v>0</v>
      </c>
      <c r="AF455" s="181">
        <f>IF(V455&gt;0,AE455*INDEX(Scope_Labor_Rates!$D$6:$D$46,V455-5)*AA455,0)</f>
        <v>0</v>
      </c>
      <c r="AG455" s="178">
        <f>IF(V455&gt;0,P455*INDEX(Scope_Labor_Rates!$G$6:$G$46,V455-5),0)</f>
        <v>0</v>
      </c>
      <c r="AH455" s="181">
        <f>IF(V455&gt;0,AG455*INDEX(Scope_Labor_Rates!$F$6:$F$46,V455-5)*AA455,0)</f>
        <v>0</v>
      </c>
      <c r="AI455" s="178">
        <f>IF(V455&gt;0,P455*INDEX(Scope_Labor_Rates!$I$6:$I$46,V455-5),0)</f>
        <v>0</v>
      </c>
      <c r="AJ455" s="181">
        <f>IF(V455&gt;0,AI455*INDEX(Scope_Labor_Rates!$H$6:$H$46,V455-5)*AA455,0)</f>
        <v>0</v>
      </c>
      <c r="AK455" s="178">
        <f>IF(V455&gt;0,P455*INDEX(Scope_Labor_Rates!$K$6:$K$46,V455-5),0)</f>
        <v>0</v>
      </c>
      <c r="AL455" s="181">
        <f>IF(V455&gt;0,AK455*INDEX(Scope_Labor_Rates!$J$6:$J$46,V455-5)*AA455,0)</f>
        <v>0</v>
      </c>
      <c r="AM455" s="178">
        <f>IF(V455&gt;0,P455*INDEX(Scope_Labor_Rates!$M$6:$M$46,V455-5),0)</f>
        <v>0</v>
      </c>
      <c r="AN455" s="178">
        <f>IF(V455&gt;0,AM455*INDEX(Scope_Labor_Rates!$L$6:$L$46,V455-5)*AA455,0)</f>
        <v>0</v>
      </c>
      <c r="AO455" s="178">
        <f>IF(V455&gt;0,P455*INDEX(Scope_Labor_Rates!$O$6:$O$46,V455-5)*AA455,0)</f>
        <v>0</v>
      </c>
      <c r="AP455" s="181">
        <f>IF(V455&gt;0,P455*INDEX(Scope_Labor_Rates!$Q$6:$Q$46,V455-5)*AA455,0)</f>
        <v>0</v>
      </c>
      <c r="AQ455" s="178">
        <f t="shared" si="67"/>
        <v>0</v>
      </c>
      <c r="AR455" s="178">
        <f t="shared" si="68"/>
        <v>0</v>
      </c>
      <c r="AS455" s="178">
        <f t="shared" si="69"/>
        <v>0</v>
      </c>
      <c r="AT455" s="178">
        <f t="shared" si="70"/>
        <v>0</v>
      </c>
      <c r="AU455">
        <f t="shared" si="71"/>
        <v>0</v>
      </c>
    </row>
    <row r="456" spans="1:47">
      <c r="A456" t="str">
        <f>IF(All_Tasks!A456="","",All_Tasks!A456)</f>
        <v/>
      </c>
      <c r="B456" t="str">
        <f>IF(All_Tasks!B456="","",All_Tasks!B456)</f>
        <v/>
      </c>
      <c r="C456" t="str">
        <f>IF(All_Tasks!C456="","",All_Tasks!C456)</f>
        <v/>
      </c>
      <c r="D456" t="str">
        <f>IF(All_Tasks!D456="","",All_Tasks!D456)</f>
        <v/>
      </c>
      <c r="E456" t="str">
        <f>IF(All_Tasks!V456&lt;&gt;"",All_Tasks!V456,IF(All_Tasks!E456&lt;&gt;"",All_Tasks!E456,""))</f>
        <v/>
      </c>
      <c r="F456" t="str">
        <f>IF(All_Tasks!F456="","",All_Tasks!F456)</f>
        <v/>
      </c>
      <c r="G456" t="str">
        <f>IF(All_Tasks!G456="","",All_Tasks!G456)</f>
        <v/>
      </c>
      <c r="H456" s="231" t="str">
        <f>IF(All_Tasks!H456="","",All_Tasks!H456)</f>
        <v/>
      </c>
      <c r="I456" t="str">
        <f>IF(All_Tasks!I456="","",All_Tasks!I456)</f>
        <v/>
      </c>
      <c r="J456" t="str">
        <f>IF(All_Tasks!J456="","",All_Tasks!J456)</f>
        <v/>
      </c>
      <c r="K456" t="str">
        <f>IF(All_Tasks!K456="","",All_Tasks!K456)</f>
        <v/>
      </c>
      <c r="L456" s="231" t="str">
        <f>IF(All_Tasks!L456="","",All_Tasks!L456)</f>
        <v/>
      </c>
      <c r="M456" t="str">
        <f>IF(All_Tasks!M456="","",All_Tasks!M456)</f>
        <v/>
      </c>
      <c r="N456" t="str">
        <f>IF(All_Tasks!N456="","",All_Tasks!N456)</f>
        <v/>
      </c>
      <c r="O456" t="str">
        <f>IF(All_Tasks!O456="","",All_Tasks!O456)</f>
        <v/>
      </c>
      <c r="P456" s="181">
        <f>IF(All_Tasks!P456="",0,All_Tasks!P456)</f>
        <v>0</v>
      </c>
      <c r="Q456" s="181">
        <f>IF(All_Tasks!Q456="",0,All_Tasks!Q456)</f>
        <v>0</v>
      </c>
      <c r="R456" s="181">
        <f>IF(All_Tasks!R456="",0,All_Tasks!R456)</f>
        <v>0</v>
      </c>
      <c r="S456" s="181" t="str">
        <f>IF(All_Tasks!S456="","",All_Tasks!S456)</f>
        <v/>
      </c>
      <c r="T456" t="str">
        <f>IF(All_Tasks!T456="","",All_Tasks!T456)</f>
        <v/>
      </c>
      <c r="U456" t="str">
        <f>IF(All_Tasks!U456="","",All_Tasks!U456)</f>
        <v/>
      </c>
      <c r="V456">
        <f>IF(A456="",0,IFERROR(MATCH(A456,Scope_Labor_Rates!$A$6:$A$46,0)+5,0))</f>
        <v>0</v>
      </c>
      <c r="W456" s="178">
        <f>IF(V456&gt;0,INDEX(Scope_Labor_Rates!$C$6:$C$46,V456-5),0)</f>
        <v>0</v>
      </c>
      <c r="X456" s="178">
        <f>IF(V456&gt;0,INDEX(Scope_Labor_Rates!$C$6:$C$46,V456-5),0)</f>
        <v>0</v>
      </c>
      <c r="Y456" s="180">
        <f>IF(V456&gt;0,INDEX(Scope_Labor_Rates!$S$6:$S$46,V456-5),0)</f>
        <v>0</v>
      </c>
      <c r="Z456" s="180">
        <f>IF(V456&gt;0,INDEX(Scope_Labor_Rates!$R$6:$R$46,V456-5),1)</f>
        <v>1</v>
      </c>
      <c r="AA456" s="231">
        <f t="shared" si="63"/>
        <v>0</v>
      </c>
      <c r="AB456" t="str">
        <f t="shared" si="64"/>
        <v/>
      </c>
      <c r="AC456" s="178" t="str">
        <f t="shared" si="65"/>
        <v/>
      </c>
      <c r="AD456" s="181">
        <f t="shared" si="66"/>
        <v>0</v>
      </c>
      <c r="AE456" s="178">
        <f>IF(V456&gt;0,P456*INDEX(Scope_Labor_Rates!$E$6:$E$46,V456-5),0)</f>
        <v>0</v>
      </c>
      <c r="AF456" s="181">
        <f>IF(V456&gt;0,AE456*INDEX(Scope_Labor_Rates!$D$6:$D$46,V456-5)*AA456,0)</f>
        <v>0</v>
      </c>
      <c r="AG456" s="178">
        <f>IF(V456&gt;0,P456*INDEX(Scope_Labor_Rates!$G$6:$G$46,V456-5),0)</f>
        <v>0</v>
      </c>
      <c r="AH456" s="181">
        <f>IF(V456&gt;0,AG456*INDEX(Scope_Labor_Rates!$F$6:$F$46,V456-5)*AA456,0)</f>
        <v>0</v>
      </c>
      <c r="AI456" s="178">
        <f>IF(V456&gt;0,P456*INDEX(Scope_Labor_Rates!$I$6:$I$46,V456-5),0)</f>
        <v>0</v>
      </c>
      <c r="AJ456" s="181">
        <f>IF(V456&gt;0,AI456*INDEX(Scope_Labor_Rates!$H$6:$H$46,V456-5)*AA456,0)</f>
        <v>0</v>
      </c>
      <c r="AK456" s="178">
        <f>IF(V456&gt;0,P456*INDEX(Scope_Labor_Rates!$K$6:$K$46,V456-5),0)</f>
        <v>0</v>
      </c>
      <c r="AL456" s="181">
        <f>IF(V456&gt;0,AK456*INDEX(Scope_Labor_Rates!$J$6:$J$46,V456-5)*AA456,0)</f>
        <v>0</v>
      </c>
      <c r="AM456" s="178">
        <f>IF(V456&gt;0,P456*INDEX(Scope_Labor_Rates!$M$6:$M$46,V456-5),0)</f>
        <v>0</v>
      </c>
      <c r="AN456" s="178">
        <f>IF(V456&gt;0,AM456*INDEX(Scope_Labor_Rates!$L$6:$L$46,V456-5)*AA456,0)</f>
        <v>0</v>
      </c>
      <c r="AO456" s="178">
        <f>IF(V456&gt;0,P456*INDEX(Scope_Labor_Rates!$O$6:$O$46,V456-5)*AA456,0)</f>
        <v>0</v>
      </c>
      <c r="AP456" s="181">
        <f>IF(V456&gt;0,P456*INDEX(Scope_Labor_Rates!$Q$6:$Q$46,V456-5)*AA456,0)</f>
        <v>0</v>
      </c>
      <c r="AQ456" s="178">
        <f t="shared" si="67"/>
        <v>0</v>
      </c>
      <c r="AR456" s="178">
        <f t="shared" si="68"/>
        <v>0</v>
      </c>
      <c r="AS456" s="178">
        <f t="shared" si="69"/>
        <v>0</v>
      </c>
      <c r="AT456" s="178">
        <f t="shared" si="70"/>
        <v>0</v>
      </c>
      <c r="AU456">
        <f t="shared" si="71"/>
        <v>0</v>
      </c>
    </row>
    <row r="457" spans="1:47">
      <c r="A457" t="str">
        <f>IF(All_Tasks!A457="","",All_Tasks!A457)</f>
        <v/>
      </c>
      <c r="B457" t="str">
        <f>IF(All_Tasks!B457="","",All_Tasks!B457)</f>
        <v/>
      </c>
      <c r="C457" t="str">
        <f>IF(All_Tasks!C457="","",All_Tasks!C457)</f>
        <v/>
      </c>
      <c r="D457" t="str">
        <f>IF(All_Tasks!D457="","",All_Tasks!D457)</f>
        <v/>
      </c>
      <c r="E457" t="str">
        <f>IF(All_Tasks!V457&lt;&gt;"",All_Tasks!V457,IF(All_Tasks!E457&lt;&gt;"",All_Tasks!E457,""))</f>
        <v/>
      </c>
      <c r="F457" t="str">
        <f>IF(All_Tasks!F457="","",All_Tasks!F457)</f>
        <v/>
      </c>
      <c r="G457" t="str">
        <f>IF(All_Tasks!G457="","",All_Tasks!G457)</f>
        <v/>
      </c>
      <c r="H457" s="231" t="str">
        <f>IF(All_Tasks!H457="","",All_Tasks!H457)</f>
        <v/>
      </c>
      <c r="I457" t="str">
        <f>IF(All_Tasks!I457="","",All_Tasks!I457)</f>
        <v/>
      </c>
      <c r="J457" t="str">
        <f>IF(All_Tasks!J457="","",All_Tasks!J457)</f>
        <v/>
      </c>
      <c r="K457" t="str">
        <f>IF(All_Tasks!K457="","",All_Tasks!K457)</f>
        <v/>
      </c>
      <c r="L457" s="231" t="str">
        <f>IF(All_Tasks!L457="","",All_Tasks!L457)</f>
        <v/>
      </c>
      <c r="M457" t="str">
        <f>IF(All_Tasks!M457="","",All_Tasks!M457)</f>
        <v/>
      </c>
      <c r="N457" t="str">
        <f>IF(All_Tasks!N457="","",All_Tasks!N457)</f>
        <v/>
      </c>
      <c r="O457" t="str">
        <f>IF(All_Tasks!O457="","",All_Tasks!O457)</f>
        <v/>
      </c>
      <c r="P457" s="181">
        <f>IF(All_Tasks!P457="",0,All_Tasks!P457)</f>
        <v>0</v>
      </c>
      <c r="Q457" s="181">
        <f>IF(All_Tasks!Q457="",0,All_Tasks!Q457)</f>
        <v>0</v>
      </c>
      <c r="R457" s="181">
        <f>IF(All_Tasks!R457="",0,All_Tasks!R457)</f>
        <v>0</v>
      </c>
      <c r="S457" s="181" t="str">
        <f>IF(All_Tasks!S457="","",All_Tasks!S457)</f>
        <v/>
      </c>
      <c r="T457" t="str">
        <f>IF(All_Tasks!T457="","",All_Tasks!T457)</f>
        <v/>
      </c>
      <c r="U457" t="str">
        <f>IF(All_Tasks!U457="","",All_Tasks!U457)</f>
        <v/>
      </c>
      <c r="V457">
        <f>IF(A457="",0,IFERROR(MATCH(A457,Scope_Labor_Rates!$A$6:$A$46,0)+5,0))</f>
        <v>0</v>
      </c>
      <c r="W457" s="178">
        <f>IF(V457&gt;0,INDEX(Scope_Labor_Rates!$C$6:$C$46,V457-5),0)</f>
        <v>0</v>
      </c>
      <c r="X457" s="178">
        <f>IF(V457&gt;0,INDEX(Scope_Labor_Rates!$C$6:$C$46,V457-5),0)</f>
        <v>0</v>
      </c>
      <c r="Y457" s="180">
        <f>IF(V457&gt;0,INDEX(Scope_Labor_Rates!$S$6:$S$46,V457-5),0)</f>
        <v>0</v>
      </c>
      <c r="Z457" s="180">
        <f>IF(V457&gt;0,INDEX(Scope_Labor_Rates!$R$6:$R$46,V457-5),1)</f>
        <v>1</v>
      </c>
      <c r="AA457" s="231">
        <f t="shared" si="63"/>
        <v>0</v>
      </c>
      <c r="AB457" t="str">
        <f t="shared" si="64"/>
        <v/>
      </c>
      <c r="AC457" s="178" t="str">
        <f t="shared" si="65"/>
        <v/>
      </c>
      <c r="AD457" s="181">
        <f t="shared" si="66"/>
        <v>0</v>
      </c>
      <c r="AE457" s="178">
        <f>IF(V457&gt;0,P457*INDEX(Scope_Labor_Rates!$E$6:$E$46,V457-5),0)</f>
        <v>0</v>
      </c>
      <c r="AF457" s="181">
        <f>IF(V457&gt;0,AE457*INDEX(Scope_Labor_Rates!$D$6:$D$46,V457-5)*AA457,0)</f>
        <v>0</v>
      </c>
      <c r="AG457" s="178">
        <f>IF(V457&gt;0,P457*INDEX(Scope_Labor_Rates!$G$6:$G$46,V457-5),0)</f>
        <v>0</v>
      </c>
      <c r="AH457" s="181">
        <f>IF(V457&gt;0,AG457*INDEX(Scope_Labor_Rates!$F$6:$F$46,V457-5)*AA457,0)</f>
        <v>0</v>
      </c>
      <c r="AI457" s="178">
        <f>IF(V457&gt;0,P457*INDEX(Scope_Labor_Rates!$I$6:$I$46,V457-5),0)</f>
        <v>0</v>
      </c>
      <c r="AJ457" s="181">
        <f>IF(V457&gt;0,AI457*INDEX(Scope_Labor_Rates!$H$6:$H$46,V457-5)*AA457,0)</f>
        <v>0</v>
      </c>
      <c r="AK457" s="178">
        <f>IF(V457&gt;0,P457*INDEX(Scope_Labor_Rates!$K$6:$K$46,V457-5),0)</f>
        <v>0</v>
      </c>
      <c r="AL457" s="181">
        <f>IF(V457&gt;0,AK457*INDEX(Scope_Labor_Rates!$J$6:$J$46,V457-5)*AA457,0)</f>
        <v>0</v>
      </c>
      <c r="AM457" s="178">
        <f>IF(V457&gt;0,P457*INDEX(Scope_Labor_Rates!$M$6:$M$46,V457-5),0)</f>
        <v>0</v>
      </c>
      <c r="AN457" s="178">
        <f>IF(V457&gt;0,AM457*INDEX(Scope_Labor_Rates!$L$6:$L$46,V457-5)*AA457,0)</f>
        <v>0</v>
      </c>
      <c r="AO457" s="178">
        <f>IF(V457&gt;0,P457*INDEX(Scope_Labor_Rates!$O$6:$O$46,V457-5)*AA457,0)</f>
        <v>0</v>
      </c>
      <c r="AP457" s="181">
        <f>IF(V457&gt;0,P457*INDEX(Scope_Labor_Rates!$Q$6:$Q$46,V457-5)*AA457,0)</f>
        <v>0</v>
      </c>
      <c r="AQ457" s="178">
        <f t="shared" si="67"/>
        <v>0</v>
      </c>
      <c r="AR457" s="178">
        <f t="shared" si="68"/>
        <v>0</v>
      </c>
      <c r="AS457" s="178">
        <f t="shared" si="69"/>
        <v>0</v>
      </c>
      <c r="AT457" s="178">
        <f t="shared" si="70"/>
        <v>0</v>
      </c>
      <c r="AU457">
        <f t="shared" si="71"/>
        <v>0</v>
      </c>
    </row>
    <row r="458" spans="1:47">
      <c r="A458" t="str">
        <f>IF(All_Tasks!A458="","",All_Tasks!A458)</f>
        <v/>
      </c>
      <c r="B458" t="str">
        <f>IF(All_Tasks!B458="","",All_Tasks!B458)</f>
        <v/>
      </c>
      <c r="C458" t="str">
        <f>IF(All_Tasks!C458="","",All_Tasks!C458)</f>
        <v/>
      </c>
      <c r="D458" t="str">
        <f>IF(All_Tasks!D458="","",All_Tasks!D458)</f>
        <v/>
      </c>
      <c r="E458" t="str">
        <f>IF(All_Tasks!V458&lt;&gt;"",All_Tasks!V458,IF(All_Tasks!E458&lt;&gt;"",All_Tasks!E458,""))</f>
        <v/>
      </c>
      <c r="F458" t="str">
        <f>IF(All_Tasks!F458="","",All_Tasks!F458)</f>
        <v/>
      </c>
      <c r="G458" t="str">
        <f>IF(All_Tasks!G458="","",All_Tasks!G458)</f>
        <v/>
      </c>
      <c r="H458" s="231" t="str">
        <f>IF(All_Tasks!H458="","",All_Tasks!H458)</f>
        <v/>
      </c>
      <c r="I458" t="str">
        <f>IF(All_Tasks!I458="","",All_Tasks!I458)</f>
        <v/>
      </c>
      <c r="J458" t="str">
        <f>IF(All_Tasks!J458="","",All_Tasks!J458)</f>
        <v/>
      </c>
      <c r="K458" t="str">
        <f>IF(All_Tasks!K458="","",All_Tasks!K458)</f>
        <v/>
      </c>
      <c r="L458" s="231" t="str">
        <f>IF(All_Tasks!L458="","",All_Tasks!L458)</f>
        <v/>
      </c>
      <c r="M458" t="str">
        <f>IF(All_Tasks!M458="","",All_Tasks!M458)</f>
        <v/>
      </c>
      <c r="N458" t="str">
        <f>IF(All_Tasks!N458="","",All_Tasks!N458)</f>
        <v/>
      </c>
      <c r="O458" t="str">
        <f>IF(All_Tasks!O458="","",All_Tasks!O458)</f>
        <v/>
      </c>
      <c r="P458" s="181">
        <f>IF(All_Tasks!P458="",0,All_Tasks!P458)</f>
        <v>0</v>
      </c>
      <c r="Q458" s="181">
        <f>IF(All_Tasks!Q458="",0,All_Tasks!Q458)</f>
        <v>0</v>
      </c>
      <c r="R458" s="181">
        <f>IF(All_Tasks!R458="",0,All_Tasks!R458)</f>
        <v>0</v>
      </c>
      <c r="S458" s="181" t="str">
        <f>IF(All_Tasks!S458="","",All_Tasks!S458)</f>
        <v/>
      </c>
      <c r="T458" t="str">
        <f>IF(All_Tasks!T458="","",All_Tasks!T458)</f>
        <v/>
      </c>
      <c r="U458" t="str">
        <f>IF(All_Tasks!U458="","",All_Tasks!U458)</f>
        <v/>
      </c>
      <c r="V458">
        <f>IF(A458="",0,IFERROR(MATCH(A458,Scope_Labor_Rates!$A$6:$A$46,0)+5,0))</f>
        <v>0</v>
      </c>
      <c r="W458" s="178">
        <f>IF(V458&gt;0,INDEX(Scope_Labor_Rates!$C$6:$C$46,V458-5),0)</f>
        <v>0</v>
      </c>
      <c r="X458" s="178">
        <f>IF(V458&gt;0,INDEX(Scope_Labor_Rates!$C$6:$C$46,V458-5),0)</f>
        <v>0</v>
      </c>
      <c r="Y458" s="180">
        <f>IF(V458&gt;0,INDEX(Scope_Labor_Rates!$S$6:$S$46,V458-5),0)</f>
        <v>0</v>
      </c>
      <c r="Z458" s="180">
        <f>IF(V458&gt;0,INDEX(Scope_Labor_Rates!$R$6:$R$46,V458-5),1)</f>
        <v>1</v>
      </c>
      <c r="AA458" s="231">
        <f t="shared" si="63"/>
        <v>0</v>
      </c>
      <c r="AB458" t="str">
        <f t="shared" si="64"/>
        <v/>
      </c>
      <c r="AC458" s="178" t="str">
        <f t="shared" si="65"/>
        <v/>
      </c>
      <c r="AD458" s="181">
        <f t="shared" si="66"/>
        <v>0</v>
      </c>
      <c r="AE458" s="178">
        <f>IF(V458&gt;0,P458*INDEX(Scope_Labor_Rates!$E$6:$E$46,V458-5),0)</f>
        <v>0</v>
      </c>
      <c r="AF458" s="181">
        <f>IF(V458&gt;0,AE458*INDEX(Scope_Labor_Rates!$D$6:$D$46,V458-5)*AA458,0)</f>
        <v>0</v>
      </c>
      <c r="AG458" s="178">
        <f>IF(V458&gt;0,P458*INDEX(Scope_Labor_Rates!$G$6:$G$46,V458-5),0)</f>
        <v>0</v>
      </c>
      <c r="AH458" s="181">
        <f>IF(V458&gt;0,AG458*INDEX(Scope_Labor_Rates!$F$6:$F$46,V458-5)*AA458,0)</f>
        <v>0</v>
      </c>
      <c r="AI458" s="178">
        <f>IF(V458&gt;0,P458*INDEX(Scope_Labor_Rates!$I$6:$I$46,V458-5),0)</f>
        <v>0</v>
      </c>
      <c r="AJ458" s="181">
        <f>IF(V458&gt;0,AI458*INDEX(Scope_Labor_Rates!$H$6:$H$46,V458-5)*AA458,0)</f>
        <v>0</v>
      </c>
      <c r="AK458" s="178">
        <f>IF(V458&gt;0,P458*INDEX(Scope_Labor_Rates!$K$6:$K$46,V458-5),0)</f>
        <v>0</v>
      </c>
      <c r="AL458" s="181">
        <f>IF(V458&gt;0,AK458*INDEX(Scope_Labor_Rates!$J$6:$J$46,V458-5)*AA458,0)</f>
        <v>0</v>
      </c>
      <c r="AM458" s="178">
        <f>IF(V458&gt;0,P458*INDEX(Scope_Labor_Rates!$M$6:$M$46,V458-5),0)</f>
        <v>0</v>
      </c>
      <c r="AN458" s="178">
        <f>IF(V458&gt;0,AM458*INDEX(Scope_Labor_Rates!$L$6:$L$46,V458-5)*AA458,0)</f>
        <v>0</v>
      </c>
      <c r="AO458" s="178">
        <f>IF(V458&gt;0,P458*INDEX(Scope_Labor_Rates!$O$6:$O$46,V458-5)*AA458,0)</f>
        <v>0</v>
      </c>
      <c r="AP458" s="181">
        <f>IF(V458&gt;0,P458*INDEX(Scope_Labor_Rates!$Q$6:$Q$46,V458-5)*AA458,0)</f>
        <v>0</v>
      </c>
      <c r="AQ458" s="178">
        <f t="shared" si="67"/>
        <v>0</v>
      </c>
      <c r="AR458" s="178">
        <f t="shared" si="68"/>
        <v>0</v>
      </c>
      <c r="AS458" s="178">
        <f t="shared" si="69"/>
        <v>0</v>
      </c>
      <c r="AT458" s="178">
        <f t="shared" si="70"/>
        <v>0</v>
      </c>
      <c r="AU458">
        <f t="shared" si="71"/>
        <v>0</v>
      </c>
    </row>
    <row r="459" spans="1:47">
      <c r="A459" t="str">
        <f>IF(All_Tasks!A459="","",All_Tasks!A459)</f>
        <v/>
      </c>
      <c r="B459" t="str">
        <f>IF(All_Tasks!B459="","",All_Tasks!B459)</f>
        <v/>
      </c>
      <c r="C459" t="str">
        <f>IF(All_Tasks!C459="","",All_Tasks!C459)</f>
        <v/>
      </c>
      <c r="D459" t="str">
        <f>IF(All_Tasks!D459="","",All_Tasks!D459)</f>
        <v/>
      </c>
      <c r="E459" t="str">
        <f>IF(All_Tasks!V459&lt;&gt;"",All_Tasks!V459,IF(All_Tasks!E459&lt;&gt;"",All_Tasks!E459,""))</f>
        <v/>
      </c>
      <c r="F459" t="str">
        <f>IF(All_Tasks!F459="","",All_Tasks!F459)</f>
        <v/>
      </c>
      <c r="G459" t="str">
        <f>IF(All_Tasks!G459="","",All_Tasks!G459)</f>
        <v/>
      </c>
      <c r="H459" s="231" t="str">
        <f>IF(All_Tasks!H459="","",All_Tasks!H459)</f>
        <v/>
      </c>
      <c r="I459" t="str">
        <f>IF(All_Tasks!I459="","",All_Tasks!I459)</f>
        <v/>
      </c>
      <c r="J459" t="str">
        <f>IF(All_Tasks!J459="","",All_Tasks!J459)</f>
        <v/>
      </c>
      <c r="K459" t="str">
        <f>IF(All_Tasks!K459="","",All_Tasks!K459)</f>
        <v/>
      </c>
      <c r="L459" s="231" t="str">
        <f>IF(All_Tasks!L459="","",All_Tasks!L459)</f>
        <v/>
      </c>
      <c r="M459" t="str">
        <f>IF(All_Tasks!M459="","",All_Tasks!M459)</f>
        <v/>
      </c>
      <c r="N459" t="str">
        <f>IF(All_Tasks!N459="","",All_Tasks!N459)</f>
        <v/>
      </c>
      <c r="O459" t="str">
        <f>IF(All_Tasks!O459="","",All_Tasks!O459)</f>
        <v/>
      </c>
      <c r="P459" s="181">
        <f>IF(All_Tasks!P459="",0,All_Tasks!P459)</f>
        <v>0</v>
      </c>
      <c r="Q459" s="181">
        <f>IF(All_Tasks!Q459="",0,All_Tasks!Q459)</f>
        <v>0</v>
      </c>
      <c r="R459" s="181">
        <f>IF(All_Tasks!R459="",0,All_Tasks!R459)</f>
        <v>0</v>
      </c>
      <c r="S459" s="181" t="str">
        <f>IF(All_Tasks!S459="","",All_Tasks!S459)</f>
        <v/>
      </c>
      <c r="T459" t="str">
        <f>IF(All_Tasks!T459="","",All_Tasks!T459)</f>
        <v/>
      </c>
      <c r="U459" t="str">
        <f>IF(All_Tasks!U459="","",All_Tasks!U459)</f>
        <v/>
      </c>
      <c r="V459">
        <f>IF(A459="",0,IFERROR(MATCH(A459,Scope_Labor_Rates!$A$6:$A$46,0)+5,0))</f>
        <v>0</v>
      </c>
      <c r="W459" s="178">
        <f>IF(V459&gt;0,INDEX(Scope_Labor_Rates!$C$6:$C$46,V459-5),0)</f>
        <v>0</v>
      </c>
      <c r="X459" s="178">
        <f>IF(V459&gt;0,INDEX(Scope_Labor_Rates!$C$6:$C$46,V459-5),0)</f>
        <v>0</v>
      </c>
      <c r="Y459" s="180">
        <f>IF(V459&gt;0,INDEX(Scope_Labor_Rates!$S$6:$S$46,V459-5),0)</f>
        <v>0</v>
      </c>
      <c r="Z459" s="180">
        <f>IF(V459&gt;0,INDEX(Scope_Labor_Rates!$R$6:$R$46,V459-5),1)</f>
        <v>1</v>
      </c>
      <c r="AA459" s="231">
        <f t="shared" si="63"/>
        <v>0</v>
      </c>
      <c r="AB459" t="str">
        <f t="shared" si="64"/>
        <v/>
      </c>
      <c r="AC459" s="178" t="str">
        <f t="shared" si="65"/>
        <v/>
      </c>
      <c r="AD459" s="181">
        <f t="shared" si="66"/>
        <v>0</v>
      </c>
      <c r="AE459" s="178">
        <f>IF(V459&gt;0,P459*INDEX(Scope_Labor_Rates!$E$6:$E$46,V459-5),0)</f>
        <v>0</v>
      </c>
      <c r="AF459" s="181">
        <f>IF(V459&gt;0,AE459*INDEX(Scope_Labor_Rates!$D$6:$D$46,V459-5)*AA459,0)</f>
        <v>0</v>
      </c>
      <c r="AG459" s="178">
        <f>IF(V459&gt;0,P459*INDEX(Scope_Labor_Rates!$G$6:$G$46,V459-5),0)</f>
        <v>0</v>
      </c>
      <c r="AH459" s="181">
        <f>IF(V459&gt;0,AG459*INDEX(Scope_Labor_Rates!$F$6:$F$46,V459-5)*AA459,0)</f>
        <v>0</v>
      </c>
      <c r="AI459" s="178">
        <f>IF(V459&gt;0,P459*INDEX(Scope_Labor_Rates!$I$6:$I$46,V459-5),0)</f>
        <v>0</v>
      </c>
      <c r="AJ459" s="181">
        <f>IF(V459&gt;0,AI459*INDEX(Scope_Labor_Rates!$H$6:$H$46,V459-5)*AA459,0)</f>
        <v>0</v>
      </c>
      <c r="AK459" s="178">
        <f>IF(V459&gt;0,P459*INDEX(Scope_Labor_Rates!$K$6:$K$46,V459-5),0)</f>
        <v>0</v>
      </c>
      <c r="AL459" s="181">
        <f>IF(V459&gt;0,AK459*INDEX(Scope_Labor_Rates!$J$6:$J$46,V459-5)*AA459,0)</f>
        <v>0</v>
      </c>
      <c r="AM459" s="178">
        <f>IF(V459&gt;0,P459*INDEX(Scope_Labor_Rates!$M$6:$M$46,V459-5),0)</f>
        <v>0</v>
      </c>
      <c r="AN459" s="178">
        <f>IF(V459&gt;0,AM459*INDEX(Scope_Labor_Rates!$L$6:$L$46,V459-5)*AA459,0)</f>
        <v>0</v>
      </c>
      <c r="AO459" s="178">
        <f>IF(V459&gt;0,P459*INDEX(Scope_Labor_Rates!$O$6:$O$46,V459-5)*AA459,0)</f>
        <v>0</v>
      </c>
      <c r="AP459" s="181">
        <f>IF(V459&gt;0,P459*INDEX(Scope_Labor_Rates!$Q$6:$Q$46,V459-5)*AA459,0)</f>
        <v>0</v>
      </c>
      <c r="AQ459" s="178">
        <f t="shared" si="67"/>
        <v>0</v>
      </c>
      <c r="AR459" s="178">
        <f t="shared" si="68"/>
        <v>0</v>
      </c>
      <c r="AS459" s="178">
        <f t="shared" si="69"/>
        <v>0</v>
      </c>
      <c r="AT459" s="178">
        <f t="shared" si="70"/>
        <v>0</v>
      </c>
      <c r="AU459">
        <f t="shared" si="71"/>
        <v>0</v>
      </c>
    </row>
    <row r="460" spans="1:47">
      <c r="A460" t="str">
        <f>IF(All_Tasks!A460="","",All_Tasks!A460)</f>
        <v/>
      </c>
      <c r="B460" t="str">
        <f>IF(All_Tasks!B460="","",All_Tasks!B460)</f>
        <v/>
      </c>
      <c r="C460" t="str">
        <f>IF(All_Tasks!C460="","",All_Tasks!C460)</f>
        <v/>
      </c>
      <c r="D460" t="str">
        <f>IF(All_Tasks!D460="","",All_Tasks!D460)</f>
        <v/>
      </c>
      <c r="E460" t="str">
        <f>IF(All_Tasks!V460&lt;&gt;"",All_Tasks!V460,IF(All_Tasks!E460&lt;&gt;"",All_Tasks!E460,""))</f>
        <v/>
      </c>
      <c r="F460" t="str">
        <f>IF(All_Tasks!F460="","",All_Tasks!F460)</f>
        <v/>
      </c>
      <c r="G460" t="str">
        <f>IF(All_Tasks!G460="","",All_Tasks!G460)</f>
        <v/>
      </c>
      <c r="H460" s="231" t="str">
        <f>IF(All_Tasks!H460="","",All_Tasks!H460)</f>
        <v/>
      </c>
      <c r="I460" t="str">
        <f>IF(All_Tasks!I460="","",All_Tasks!I460)</f>
        <v/>
      </c>
      <c r="J460" t="str">
        <f>IF(All_Tasks!J460="","",All_Tasks!J460)</f>
        <v/>
      </c>
      <c r="K460" t="str">
        <f>IF(All_Tasks!K460="","",All_Tasks!K460)</f>
        <v/>
      </c>
      <c r="L460" s="231" t="str">
        <f>IF(All_Tasks!L460="","",All_Tasks!L460)</f>
        <v/>
      </c>
      <c r="M460" t="str">
        <f>IF(All_Tasks!M460="","",All_Tasks!M460)</f>
        <v/>
      </c>
      <c r="N460" t="str">
        <f>IF(All_Tasks!N460="","",All_Tasks!N460)</f>
        <v/>
      </c>
      <c r="O460" t="str">
        <f>IF(All_Tasks!O460="","",All_Tasks!O460)</f>
        <v/>
      </c>
      <c r="P460" s="181">
        <f>IF(All_Tasks!P460="",0,All_Tasks!P460)</f>
        <v>0</v>
      </c>
      <c r="Q460" s="181">
        <f>IF(All_Tasks!Q460="",0,All_Tasks!Q460)</f>
        <v>0</v>
      </c>
      <c r="R460" s="181">
        <f>IF(All_Tasks!R460="",0,All_Tasks!R460)</f>
        <v>0</v>
      </c>
      <c r="S460" s="181" t="str">
        <f>IF(All_Tasks!S460="","",All_Tasks!S460)</f>
        <v/>
      </c>
      <c r="T460" t="str">
        <f>IF(All_Tasks!T460="","",All_Tasks!T460)</f>
        <v/>
      </c>
      <c r="U460" t="str">
        <f>IF(All_Tasks!U460="","",All_Tasks!U460)</f>
        <v/>
      </c>
      <c r="V460">
        <f>IF(A460="",0,IFERROR(MATCH(A460,Scope_Labor_Rates!$A$6:$A$46,0)+5,0))</f>
        <v>0</v>
      </c>
      <c r="W460" s="178">
        <f>IF(V460&gt;0,INDEX(Scope_Labor_Rates!$C$6:$C$46,V460-5),0)</f>
        <v>0</v>
      </c>
      <c r="X460" s="178">
        <f>IF(V460&gt;0,INDEX(Scope_Labor_Rates!$C$6:$C$46,V460-5),0)</f>
        <v>0</v>
      </c>
      <c r="Y460" s="180">
        <f>IF(V460&gt;0,INDEX(Scope_Labor_Rates!$S$6:$S$46,V460-5),0)</f>
        <v>0</v>
      </c>
      <c r="Z460" s="180">
        <f>IF(V460&gt;0,INDEX(Scope_Labor_Rates!$R$6:$R$46,V460-5),1)</f>
        <v>1</v>
      </c>
      <c r="AA460" s="231">
        <f t="shared" si="63"/>
        <v>0</v>
      </c>
      <c r="AB460" t="str">
        <f t="shared" si="64"/>
        <v/>
      </c>
      <c r="AC460" s="178" t="str">
        <f t="shared" si="65"/>
        <v/>
      </c>
      <c r="AD460" s="181">
        <f t="shared" si="66"/>
        <v>0</v>
      </c>
      <c r="AE460" s="178">
        <f>IF(V460&gt;0,P460*INDEX(Scope_Labor_Rates!$E$6:$E$46,V460-5),0)</f>
        <v>0</v>
      </c>
      <c r="AF460" s="181">
        <f>IF(V460&gt;0,AE460*INDEX(Scope_Labor_Rates!$D$6:$D$46,V460-5)*AA460,0)</f>
        <v>0</v>
      </c>
      <c r="AG460" s="178">
        <f>IF(V460&gt;0,P460*INDEX(Scope_Labor_Rates!$G$6:$G$46,V460-5),0)</f>
        <v>0</v>
      </c>
      <c r="AH460" s="181">
        <f>IF(V460&gt;0,AG460*INDEX(Scope_Labor_Rates!$F$6:$F$46,V460-5)*AA460,0)</f>
        <v>0</v>
      </c>
      <c r="AI460" s="178">
        <f>IF(V460&gt;0,P460*INDEX(Scope_Labor_Rates!$I$6:$I$46,V460-5),0)</f>
        <v>0</v>
      </c>
      <c r="AJ460" s="181">
        <f>IF(V460&gt;0,AI460*INDEX(Scope_Labor_Rates!$H$6:$H$46,V460-5)*AA460,0)</f>
        <v>0</v>
      </c>
      <c r="AK460" s="178">
        <f>IF(V460&gt;0,P460*INDEX(Scope_Labor_Rates!$K$6:$K$46,V460-5),0)</f>
        <v>0</v>
      </c>
      <c r="AL460" s="181">
        <f>IF(V460&gt;0,AK460*INDEX(Scope_Labor_Rates!$J$6:$J$46,V460-5)*AA460,0)</f>
        <v>0</v>
      </c>
      <c r="AM460" s="178">
        <f>IF(V460&gt;0,P460*INDEX(Scope_Labor_Rates!$M$6:$M$46,V460-5),0)</f>
        <v>0</v>
      </c>
      <c r="AN460" s="178">
        <f>IF(V460&gt;0,AM460*INDEX(Scope_Labor_Rates!$L$6:$L$46,V460-5)*AA460,0)</f>
        <v>0</v>
      </c>
      <c r="AO460" s="178">
        <f>IF(V460&gt;0,P460*INDEX(Scope_Labor_Rates!$O$6:$O$46,V460-5)*AA460,0)</f>
        <v>0</v>
      </c>
      <c r="AP460" s="181">
        <f>IF(V460&gt;0,P460*INDEX(Scope_Labor_Rates!$Q$6:$Q$46,V460-5)*AA460,0)</f>
        <v>0</v>
      </c>
      <c r="AQ460" s="178">
        <f t="shared" si="67"/>
        <v>0</v>
      </c>
      <c r="AR460" s="178">
        <f t="shared" si="68"/>
        <v>0</v>
      </c>
      <c r="AS460" s="178">
        <f t="shared" si="69"/>
        <v>0</v>
      </c>
      <c r="AT460" s="178">
        <f t="shared" si="70"/>
        <v>0</v>
      </c>
      <c r="AU460">
        <f t="shared" si="71"/>
        <v>0</v>
      </c>
    </row>
    <row r="461" spans="1:47">
      <c r="A461" t="str">
        <f>IF(All_Tasks!A461="","",All_Tasks!A461)</f>
        <v/>
      </c>
      <c r="B461" t="str">
        <f>IF(All_Tasks!B461="","",All_Tasks!B461)</f>
        <v/>
      </c>
      <c r="C461" t="str">
        <f>IF(All_Tasks!C461="","",All_Tasks!C461)</f>
        <v/>
      </c>
      <c r="D461" t="str">
        <f>IF(All_Tasks!D461="","",All_Tasks!D461)</f>
        <v/>
      </c>
      <c r="E461" t="str">
        <f>IF(All_Tasks!V461&lt;&gt;"",All_Tasks!V461,IF(All_Tasks!E461&lt;&gt;"",All_Tasks!E461,""))</f>
        <v/>
      </c>
      <c r="F461" t="str">
        <f>IF(All_Tasks!F461="","",All_Tasks!F461)</f>
        <v/>
      </c>
      <c r="G461" t="str">
        <f>IF(All_Tasks!G461="","",All_Tasks!G461)</f>
        <v/>
      </c>
      <c r="H461" s="231" t="str">
        <f>IF(All_Tasks!H461="","",All_Tasks!H461)</f>
        <v/>
      </c>
      <c r="I461" t="str">
        <f>IF(All_Tasks!I461="","",All_Tasks!I461)</f>
        <v/>
      </c>
      <c r="J461" t="str">
        <f>IF(All_Tasks!J461="","",All_Tasks!J461)</f>
        <v/>
      </c>
      <c r="K461" t="str">
        <f>IF(All_Tasks!K461="","",All_Tasks!K461)</f>
        <v/>
      </c>
      <c r="L461" s="231" t="str">
        <f>IF(All_Tasks!L461="","",All_Tasks!L461)</f>
        <v/>
      </c>
      <c r="M461" t="str">
        <f>IF(All_Tasks!M461="","",All_Tasks!M461)</f>
        <v/>
      </c>
      <c r="N461" t="str">
        <f>IF(All_Tasks!N461="","",All_Tasks!N461)</f>
        <v/>
      </c>
      <c r="O461" t="str">
        <f>IF(All_Tasks!O461="","",All_Tasks!O461)</f>
        <v/>
      </c>
      <c r="P461" s="181">
        <f>IF(All_Tasks!P461="",0,All_Tasks!P461)</f>
        <v>0</v>
      </c>
      <c r="Q461" s="181">
        <f>IF(All_Tasks!Q461="",0,All_Tasks!Q461)</f>
        <v>0</v>
      </c>
      <c r="R461" s="181">
        <f>IF(All_Tasks!R461="",0,All_Tasks!R461)</f>
        <v>0</v>
      </c>
      <c r="S461" s="181" t="str">
        <f>IF(All_Tasks!S461="","",All_Tasks!S461)</f>
        <v/>
      </c>
      <c r="T461" t="str">
        <f>IF(All_Tasks!T461="","",All_Tasks!T461)</f>
        <v/>
      </c>
      <c r="U461" t="str">
        <f>IF(All_Tasks!U461="","",All_Tasks!U461)</f>
        <v/>
      </c>
      <c r="V461">
        <f>IF(A461="",0,IFERROR(MATCH(A461,Scope_Labor_Rates!$A$6:$A$46,0)+5,0))</f>
        <v>0</v>
      </c>
      <c r="W461" s="178">
        <f>IF(V461&gt;0,INDEX(Scope_Labor_Rates!$C$6:$C$46,V461-5),0)</f>
        <v>0</v>
      </c>
      <c r="X461" s="178">
        <f>IF(V461&gt;0,INDEX(Scope_Labor_Rates!$C$6:$C$46,V461-5),0)</f>
        <v>0</v>
      </c>
      <c r="Y461" s="180">
        <f>IF(V461&gt;0,INDEX(Scope_Labor_Rates!$S$6:$S$46,V461-5),0)</f>
        <v>0</v>
      </c>
      <c r="Z461" s="180">
        <f>IF(V461&gt;0,INDEX(Scope_Labor_Rates!$R$6:$R$46,V461-5),1)</f>
        <v>1</v>
      </c>
      <c r="AA461" s="231">
        <f t="shared" si="63"/>
        <v>0</v>
      </c>
      <c r="AB461" t="str">
        <f t="shared" si="64"/>
        <v/>
      </c>
      <c r="AC461" s="178" t="str">
        <f t="shared" si="65"/>
        <v/>
      </c>
      <c r="AD461" s="181">
        <f t="shared" si="66"/>
        <v>0</v>
      </c>
      <c r="AE461" s="178">
        <f>IF(V461&gt;0,P461*INDEX(Scope_Labor_Rates!$E$6:$E$46,V461-5),0)</f>
        <v>0</v>
      </c>
      <c r="AF461" s="181">
        <f>IF(V461&gt;0,AE461*INDEX(Scope_Labor_Rates!$D$6:$D$46,V461-5)*AA461,0)</f>
        <v>0</v>
      </c>
      <c r="AG461" s="178">
        <f>IF(V461&gt;0,P461*INDEX(Scope_Labor_Rates!$G$6:$G$46,V461-5),0)</f>
        <v>0</v>
      </c>
      <c r="AH461" s="181">
        <f>IF(V461&gt;0,AG461*INDEX(Scope_Labor_Rates!$F$6:$F$46,V461-5)*AA461,0)</f>
        <v>0</v>
      </c>
      <c r="AI461" s="178">
        <f>IF(V461&gt;0,P461*INDEX(Scope_Labor_Rates!$I$6:$I$46,V461-5),0)</f>
        <v>0</v>
      </c>
      <c r="AJ461" s="181">
        <f>IF(V461&gt;0,AI461*INDEX(Scope_Labor_Rates!$H$6:$H$46,V461-5)*AA461,0)</f>
        <v>0</v>
      </c>
      <c r="AK461" s="178">
        <f>IF(V461&gt;0,P461*INDEX(Scope_Labor_Rates!$K$6:$K$46,V461-5),0)</f>
        <v>0</v>
      </c>
      <c r="AL461" s="181">
        <f>IF(V461&gt;0,AK461*INDEX(Scope_Labor_Rates!$J$6:$J$46,V461-5)*AA461,0)</f>
        <v>0</v>
      </c>
      <c r="AM461" s="178">
        <f>IF(V461&gt;0,P461*INDEX(Scope_Labor_Rates!$M$6:$M$46,V461-5),0)</f>
        <v>0</v>
      </c>
      <c r="AN461" s="178">
        <f>IF(V461&gt;0,AM461*INDEX(Scope_Labor_Rates!$L$6:$L$46,V461-5)*AA461,0)</f>
        <v>0</v>
      </c>
      <c r="AO461" s="178">
        <f>IF(V461&gt;0,P461*INDEX(Scope_Labor_Rates!$O$6:$O$46,V461-5)*AA461,0)</f>
        <v>0</v>
      </c>
      <c r="AP461" s="181">
        <f>IF(V461&gt;0,P461*INDEX(Scope_Labor_Rates!$Q$6:$Q$46,V461-5)*AA461,0)</f>
        <v>0</v>
      </c>
      <c r="AQ461" s="178">
        <f t="shared" si="67"/>
        <v>0</v>
      </c>
      <c r="AR461" s="178">
        <f t="shared" si="68"/>
        <v>0</v>
      </c>
      <c r="AS461" s="178">
        <f t="shared" si="69"/>
        <v>0</v>
      </c>
      <c r="AT461" s="178">
        <f t="shared" si="70"/>
        <v>0</v>
      </c>
      <c r="AU461">
        <f t="shared" si="71"/>
        <v>0</v>
      </c>
    </row>
    <row r="462" spans="1:47">
      <c r="A462" t="str">
        <f>IF(All_Tasks!A462="","",All_Tasks!A462)</f>
        <v/>
      </c>
      <c r="B462" t="str">
        <f>IF(All_Tasks!B462="","",All_Tasks!B462)</f>
        <v/>
      </c>
      <c r="C462" t="str">
        <f>IF(All_Tasks!C462="","",All_Tasks!C462)</f>
        <v/>
      </c>
      <c r="D462" t="str">
        <f>IF(All_Tasks!D462="","",All_Tasks!D462)</f>
        <v/>
      </c>
      <c r="E462" t="str">
        <f>IF(All_Tasks!V462&lt;&gt;"",All_Tasks!V462,IF(All_Tasks!E462&lt;&gt;"",All_Tasks!E462,""))</f>
        <v/>
      </c>
      <c r="F462" t="str">
        <f>IF(All_Tasks!F462="","",All_Tasks!F462)</f>
        <v/>
      </c>
      <c r="G462" t="str">
        <f>IF(All_Tasks!G462="","",All_Tasks!G462)</f>
        <v/>
      </c>
      <c r="H462" s="231" t="str">
        <f>IF(All_Tasks!H462="","",All_Tasks!H462)</f>
        <v/>
      </c>
      <c r="I462" t="str">
        <f>IF(All_Tasks!I462="","",All_Tasks!I462)</f>
        <v/>
      </c>
      <c r="J462" t="str">
        <f>IF(All_Tasks!J462="","",All_Tasks!J462)</f>
        <v/>
      </c>
      <c r="K462" t="str">
        <f>IF(All_Tasks!K462="","",All_Tasks!K462)</f>
        <v/>
      </c>
      <c r="L462" s="231" t="str">
        <f>IF(All_Tasks!L462="","",All_Tasks!L462)</f>
        <v/>
      </c>
      <c r="M462" t="str">
        <f>IF(All_Tasks!M462="","",All_Tasks!M462)</f>
        <v/>
      </c>
      <c r="N462" t="str">
        <f>IF(All_Tasks!N462="","",All_Tasks!N462)</f>
        <v/>
      </c>
      <c r="O462" t="str">
        <f>IF(All_Tasks!O462="","",All_Tasks!O462)</f>
        <v/>
      </c>
      <c r="P462" s="181">
        <f>IF(All_Tasks!P462="",0,All_Tasks!P462)</f>
        <v>0</v>
      </c>
      <c r="Q462" s="181">
        <f>IF(All_Tasks!Q462="",0,All_Tasks!Q462)</f>
        <v>0</v>
      </c>
      <c r="R462" s="181">
        <f>IF(All_Tasks!R462="",0,All_Tasks!R462)</f>
        <v>0</v>
      </c>
      <c r="S462" s="181" t="str">
        <f>IF(All_Tasks!S462="","",All_Tasks!S462)</f>
        <v/>
      </c>
      <c r="T462" t="str">
        <f>IF(All_Tasks!T462="","",All_Tasks!T462)</f>
        <v/>
      </c>
      <c r="U462" t="str">
        <f>IF(All_Tasks!U462="","",All_Tasks!U462)</f>
        <v/>
      </c>
      <c r="V462">
        <f>IF(A462="",0,IFERROR(MATCH(A462,Scope_Labor_Rates!$A$6:$A$46,0)+5,0))</f>
        <v>0</v>
      </c>
      <c r="W462" s="178">
        <f>IF(V462&gt;0,INDEX(Scope_Labor_Rates!$C$6:$C$46,V462-5),0)</f>
        <v>0</v>
      </c>
      <c r="X462" s="178">
        <f>IF(V462&gt;0,INDEX(Scope_Labor_Rates!$C$6:$C$46,V462-5),0)</f>
        <v>0</v>
      </c>
      <c r="Y462" s="180">
        <f>IF(V462&gt;0,INDEX(Scope_Labor_Rates!$S$6:$S$46,V462-5),0)</f>
        <v>0</v>
      </c>
      <c r="Z462" s="180">
        <f>IF(V462&gt;0,INDEX(Scope_Labor_Rates!$R$6:$R$46,V462-5),1)</f>
        <v>1</v>
      </c>
      <c r="AA462" s="231">
        <f t="shared" si="63"/>
        <v>0</v>
      </c>
      <c r="AB462" t="str">
        <f t="shared" si="64"/>
        <v/>
      </c>
      <c r="AC462" s="178" t="str">
        <f t="shared" si="65"/>
        <v/>
      </c>
      <c r="AD462" s="181">
        <f t="shared" si="66"/>
        <v>0</v>
      </c>
      <c r="AE462" s="178">
        <f>IF(V462&gt;0,P462*INDEX(Scope_Labor_Rates!$E$6:$E$46,V462-5),0)</f>
        <v>0</v>
      </c>
      <c r="AF462" s="181">
        <f>IF(V462&gt;0,AE462*INDEX(Scope_Labor_Rates!$D$6:$D$46,V462-5)*AA462,0)</f>
        <v>0</v>
      </c>
      <c r="AG462" s="178">
        <f>IF(V462&gt;0,P462*INDEX(Scope_Labor_Rates!$G$6:$G$46,V462-5),0)</f>
        <v>0</v>
      </c>
      <c r="AH462" s="181">
        <f>IF(V462&gt;0,AG462*INDEX(Scope_Labor_Rates!$F$6:$F$46,V462-5)*AA462,0)</f>
        <v>0</v>
      </c>
      <c r="AI462" s="178">
        <f>IF(V462&gt;0,P462*INDEX(Scope_Labor_Rates!$I$6:$I$46,V462-5),0)</f>
        <v>0</v>
      </c>
      <c r="AJ462" s="181">
        <f>IF(V462&gt;0,AI462*INDEX(Scope_Labor_Rates!$H$6:$H$46,V462-5)*AA462,0)</f>
        <v>0</v>
      </c>
      <c r="AK462" s="178">
        <f>IF(V462&gt;0,P462*INDEX(Scope_Labor_Rates!$K$6:$K$46,V462-5),0)</f>
        <v>0</v>
      </c>
      <c r="AL462" s="181">
        <f>IF(V462&gt;0,AK462*INDEX(Scope_Labor_Rates!$J$6:$J$46,V462-5)*AA462,0)</f>
        <v>0</v>
      </c>
      <c r="AM462" s="178">
        <f>IF(V462&gt;0,P462*INDEX(Scope_Labor_Rates!$M$6:$M$46,V462-5),0)</f>
        <v>0</v>
      </c>
      <c r="AN462" s="178">
        <f>IF(V462&gt;0,AM462*INDEX(Scope_Labor_Rates!$L$6:$L$46,V462-5)*AA462,0)</f>
        <v>0</v>
      </c>
      <c r="AO462" s="178">
        <f>IF(V462&gt;0,P462*INDEX(Scope_Labor_Rates!$O$6:$O$46,V462-5)*AA462,0)</f>
        <v>0</v>
      </c>
      <c r="AP462" s="181">
        <f>IF(V462&gt;0,P462*INDEX(Scope_Labor_Rates!$Q$6:$Q$46,V462-5)*AA462,0)</f>
        <v>0</v>
      </c>
      <c r="AQ462" s="178">
        <f t="shared" si="67"/>
        <v>0</v>
      </c>
      <c r="AR462" s="178">
        <f t="shared" si="68"/>
        <v>0</v>
      </c>
      <c r="AS462" s="178">
        <f t="shared" si="69"/>
        <v>0</v>
      </c>
      <c r="AT462" s="178">
        <f t="shared" si="70"/>
        <v>0</v>
      </c>
      <c r="AU462">
        <f t="shared" si="71"/>
        <v>0</v>
      </c>
    </row>
    <row r="463" spans="1:47">
      <c r="A463" t="str">
        <f>IF(All_Tasks!A463="","",All_Tasks!A463)</f>
        <v/>
      </c>
      <c r="B463" t="str">
        <f>IF(All_Tasks!B463="","",All_Tasks!B463)</f>
        <v/>
      </c>
      <c r="C463" t="str">
        <f>IF(All_Tasks!C463="","",All_Tasks!C463)</f>
        <v/>
      </c>
      <c r="D463" t="str">
        <f>IF(All_Tasks!D463="","",All_Tasks!D463)</f>
        <v/>
      </c>
      <c r="E463" t="str">
        <f>IF(All_Tasks!V463&lt;&gt;"",All_Tasks!V463,IF(All_Tasks!E463&lt;&gt;"",All_Tasks!E463,""))</f>
        <v/>
      </c>
      <c r="F463" t="str">
        <f>IF(All_Tasks!F463="","",All_Tasks!F463)</f>
        <v/>
      </c>
      <c r="G463" t="str">
        <f>IF(All_Tasks!G463="","",All_Tasks!G463)</f>
        <v/>
      </c>
      <c r="H463" s="231" t="str">
        <f>IF(All_Tasks!H463="","",All_Tasks!H463)</f>
        <v/>
      </c>
      <c r="I463" t="str">
        <f>IF(All_Tasks!I463="","",All_Tasks!I463)</f>
        <v/>
      </c>
      <c r="J463" t="str">
        <f>IF(All_Tasks!J463="","",All_Tasks!J463)</f>
        <v/>
      </c>
      <c r="K463" t="str">
        <f>IF(All_Tasks!K463="","",All_Tasks!K463)</f>
        <v/>
      </c>
      <c r="L463" s="231" t="str">
        <f>IF(All_Tasks!L463="","",All_Tasks!L463)</f>
        <v/>
      </c>
      <c r="M463" t="str">
        <f>IF(All_Tasks!M463="","",All_Tasks!M463)</f>
        <v/>
      </c>
      <c r="N463" t="str">
        <f>IF(All_Tasks!N463="","",All_Tasks!N463)</f>
        <v/>
      </c>
      <c r="O463" t="str">
        <f>IF(All_Tasks!O463="","",All_Tasks!O463)</f>
        <v/>
      </c>
      <c r="P463" s="181">
        <f>IF(All_Tasks!P463="",0,All_Tasks!P463)</f>
        <v>0</v>
      </c>
      <c r="Q463" s="181">
        <f>IF(All_Tasks!Q463="",0,All_Tasks!Q463)</f>
        <v>0</v>
      </c>
      <c r="R463" s="181">
        <f>IF(All_Tasks!R463="",0,All_Tasks!R463)</f>
        <v>0</v>
      </c>
      <c r="S463" s="181" t="str">
        <f>IF(All_Tasks!S463="","",All_Tasks!S463)</f>
        <v/>
      </c>
      <c r="T463" t="str">
        <f>IF(All_Tasks!T463="","",All_Tasks!T463)</f>
        <v/>
      </c>
      <c r="U463" t="str">
        <f>IF(All_Tasks!U463="","",All_Tasks!U463)</f>
        <v/>
      </c>
      <c r="V463">
        <f>IF(A463="",0,IFERROR(MATCH(A463,Scope_Labor_Rates!$A$6:$A$46,0)+5,0))</f>
        <v>0</v>
      </c>
      <c r="W463" s="178">
        <f>IF(V463&gt;0,INDEX(Scope_Labor_Rates!$C$6:$C$46,V463-5),0)</f>
        <v>0</v>
      </c>
      <c r="X463" s="178">
        <f>IF(V463&gt;0,INDEX(Scope_Labor_Rates!$C$6:$C$46,V463-5),0)</f>
        <v>0</v>
      </c>
      <c r="Y463" s="180">
        <f>IF(V463&gt;0,INDEX(Scope_Labor_Rates!$S$6:$S$46,V463-5),0)</f>
        <v>0</v>
      </c>
      <c r="Z463" s="180">
        <f>IF(V463&gt;0,INDEX(Scope_Labor_Rates!$R$6:$R$46,V463-5),1)</f>
        <v>1</v>
      </c>
      <c r="AA463" s="231">
        <f t="shared" si="63"/>
        <v>0</v>
      </c>
      <c r="AB463" t="str">
        <f t="shared" si="64"/>
        <v/>
      </c>
      <c r="AC463" s="178" t="str">
        <f t="shared" si="65"/>
        <v/>
      </c>
      <c r="AD463" s="181">
        <f t="shared" si="66"/>
        <v>0</v>
      </c>
      <c r="AE463" s="178">
        <f>IF(V463&gt;0,P463*INDEX(Scope_Labor_Rates!$E$6:$E$46,V463-5),0)</f>
        <v>0</v>
      </c>
      <c r="AF463" s="181">
        <f>IF(V463&gt;0,AE463*INDEX(Scope_Labor_Rates!$D$6:$D$46,V463-5)*AA463,0)</f>
        <v>0</v>
      </c>
      <c r="AG463" s="178">
        <f>IF(V463&gt;0,P463*INDEX(Scope_Labor_Rates!$G$6:$G$46,V463-5),0)</f>
        <v>0</v>
      </c>
      <c r="AH463" s="181">
        <f>IF(V463&gt;0,AG463*INDEX(Scope_Labor_Rates!$F$6:$F$46,V463-5)*AA463,0)</f>
        <v>0</v>
      </c>
      <c r="AI463" s="178">
        <f>IF(V463&gt;0,P463*INDEX(Scope_Labor_Rates!$I$6:$I$46,V463-5),0)</f>
        <v>0</v>
      </c>
      <c r="AJ463" s="181">
        <f>IF(V463&gt;0,AI463*INDEX(Scope_Labor_Rates!$H$6:$H$46,V463-5)*AA463,0)</f>
        <v>0</v>
      </c>
      <c r="AK463" s="178">
        <f>IF(V463&gt;0,P463*INDEX(Scope_Labor_Rates!$K$6:$K$46,V463-5),0)</f>
        <v>0</v>
      </c>
      <c r="AL463" s="181">
        <f>IF(V463&gt;0,AK463*INDEX(Scope_Labor_Rates!$J$6:$J$46,V463-5)*AA463,0)</f>
        <v>0</v>
      </c>
      <c r="AM463" s="178">
        <f>IF(V463&gt;0,P463*INDEX(Scope_Labor_Rates!$M$6:$M$46,V463-5),0)</f>
        <v>0</v>
      </c>
      <c r="AN463" s="178">
        <f>IF(V463&gt;0,AM463*INDEX(Scope_Labor_Rates!$L$6:$L$46,V463-5)*AA463,0)</f>
        <v>0</v>
      </c>
      <c r="AO463" s="178">
        <f>IF(V463&gt;0,P463*INDEX(Scope_Labor_Rates!$O$6:$O$46,V463-5)*AA463,0)</f>
        <v>0</v>
      </c>
      <c r="AP463" s="181">
        <f>IF(V463&gt;0,P463*INDEX(Scope_Labor_Rates!$Q$6:$Q$46,V463-5)*AA463,0)</f>
        <v>0</v>
      </c>
      <c r="AQ463" s="178">
        <f t="shared" si="67"/>
        <v>0</v>
      </c>
      <c r="AR463" s="178">
        <f t="shared" si="68"/>
        <v>0</v>
      </c>
      <c r="AS463" s="178">
        <f t="shared" si="69"/>
        <v>0</v>
      </c>
      <c r="AT463" s="178">
        <f t="shared" si="70"/>
        <v>0</v>
      </c>
      <c r="AU463">
        <f t="shared" si="71"/>
        <v>0</v>
      </c>
    </row>
    <row r="464" spans="1:47">
      <c r="A464" t="str">
        <f>IF(All_Tasks!A464="","",All_Tasks!A464)</f>
        <v/>
      </c>
      <c r="B464" t="str">
        <f>IF(All_Tasks!B464="","",All_Tasks!B464)</f>
        <v/>
      </c>
      <c r="C464" t="str">
        <f>IF(All_Tasks!C464="","",All_Tasks!C464)</f>
        <v/>
      </c>
      <c r="D464" t="str">
        <f>IF(All_Tasks!D464="","",All_Tasks!D464)</f>
        <v/>
      </c>
      <c r="E464" t="str">
        <f>IF(All_Tasks!V464&lt;&gt;"",All_Tasks!V464,IF(All_Tasks!E464&lt;&gt;"",All_Tasks!E464,""))</f>
        <v/>
      </c>
      <c r="F464" t="str">
        <f>IF(All_Tasks!F464="","",All_Tasks!F464)</f>
        <v/>
      </c>
      <c r="G464" t="str">
        <f>IF(All_Tasks!G464="","",All_Tasks!G464)</f>
        <v/>
      </c>
      <c r="H464" s="231" t="str">
        <f>IF(All_Tasks!H464="","",All_Tasks!H464)</f>
        <v/>
      </c>
      <c r="I464" t="str">
        <f>IF(All_Tasks!I464="","",All_Tasks!I464)</f>
        <v/>
      </c>
      <c r="J464" t="str">
        <f>IF(All_Tasks!J464="","",All_Tasks!J464)</f>
        <v/>
      </c>
      <c r="K464" t="str">
        <f>IF(All_Tasks!K464="","",All_Tasks!K464)</f>
        <v/>
      </c>
      <c r="L464" s="231" t="str">
        <f>IF(All_Tasks!L464="","",All_Tasks!L464)</f>
        <v/>
      </c>
      <c r="M464" t="str">
        <f>IF(All_Tasks!M464="","",All_Tasks!M464)</f>
        <v/>
      </c>
      <c r="N464" t="str">
        <f>IF(All_Tasks!N464="","",All_Tasks!N464)</f>
        <v/>
      </c>
      <c r="O464" t="str">
        <f>IF(All_Tasks!O464="","",All_Tasks!O464)</f>
        <v/>
      </c>
      <c r="P464" s="181">
        <f>IF(All_Tasks!P464="",0,All_Tasks!P464)</f>
        <v>0</v>
      </c>
      <c r="Q464" s="181">
        <f>IF(All_Tasks!Q464="",0,All_Tasks!Q464)</f>
        <v>0</v>
      </c>
      <c r="R464" s="181">
        <f>IF(All_Tasks!R464="",0,All_Tasks!R464)</f>
        <v>0</v>
      </c>
      <c r="S464" s="181" t="str">
        <f>IF(All_Tasks!S464="","",All_Tasks!S464)</f>
        <v/>
      </c>
      <c r="T464" t="str">
        <f>IF(All_Tasks!T464="","",All_Tasks!T464)</f>
        <v/>
      </c>
      <c r="U464" t="str">
        <f>IF(All_Tasks!U464="","",All_Tasks!U464)</f>
        <v/>
      </c>
      <c r="V464">
        <f>IF(A464="",0,IFERROR(MATCH(A464,Scope_Labor_Rates!$A$6:$A$46,0)+5,0))</f>
        <v>0</v>
      </c>
      <c r="W464" s="178">
        <f>IF(V464&gt;0,INDEX(Scope_Labor_Rates!$C$6:$C$46,V464-5),0)</f>
        <v>0</v>
      </c>
      <c r="X464" s="178">
        <f>IF(V464&gt;0,INDEX(Scope_Labor_Rates!$C$6:$C$46,V464-5),0)</f>
        <v>0</v>
      </c>
      <c r="Y464" s="180">
        <f>IF(V464&gt;0,INDEX(Scope_Labor_Rates!$S$6:$S$46,V464-5),0)</f>
        <v>0</v>
      </c>
      <c r="Z464" s="180">
        <f>IF(V464&gt;0,INDEX(Scope_Labor_Rates!$R$6:$R$46,V464-5),1)</f>
        <v>1</v>
      </c>
      <c r="AA464" s="231">
        <f t="shared" si="63"/>
        <v>0</v>
      </c>
      <c r="AB464" t="str">
        <f t="shared" si="64"/>
        <v/>
      </c>
      <c r="AC464" s="178" t="str">
        <f t="shared" si="65"/>
        <v/>
      </c>
      <c r="AD464" s="181">
        <f t="shared" si="66"/>
        <v>0</v>
      </c>
      <c r="AE464" s="178">
        <f>IF(V464&gt;0,P464*INDEX(Scope_Labor_Rates!$E$6:$E$46,V464-5),0)</f>
        <v>0</v>
      </c>
      <c r="AF464" s="181">
        <f>IF(V464&gt;0,AE464*INDEX(Scope_Labor_Rates!$D$6:$D$46,V464-5)*AA464,0)</f>
        <v>0</v>
      </c>
      <c r="AG464" s="178">
        <f>IF(V464&gt;0,P464*INDEX(Scope_Labor_Rates!$G$6:$G$46,V464-5),0)</f>
        <v>0</v>
      </c>
      <c r="AH464" s="181">
        <f>IF(V464&gt;0,AG464*INDEX(Scope_Labor_Rates!$F$6:$F$46,V464-5)*AA464,0)</f>
        <v>0</v>
      </c>
      <c r="AI464" s="178">
        <f>IF(V464&gt;0,P464*INDEX(Scope_Labor_Rates!$I$6:$I$46,V464-5),0)</f>
        <v>0</v>
      </c>
      <c r="AJ464" s="181">
        <f>IF(V464&gt;0,AI464*INDEX(Scope_Labor_Rates!$H$6:$H$46,V464-5)*AA464,0)</f>
        <v>0</v>
      </c>
      <c r="AK464" s="178">
        <f>IF(V464&gt;0,P464*INDEX(Scope_Labor_Rates!$K$6:$K$46,V464-5),0)</f>
        <v>0</v>
      </c>
      <c r="AL464" s="181">
        <f>IF(V464&gt;0,AK464*INDEX(Scope_Labor_Rates!$J$6:$J$46,V464-5)*AA464,0)</f>
        <v>0</v>
      </c>
      <c r="AM464" s="178">
        <f>IF(V464&gt;0,P464*INDEX(Scope_Labor_Rates!$M$6:$M$46,V464-5),0)</f>
        <v>0</v>
      </c>
      <c r="AN464" s="178">
        <f>IF(V464&gt;0,AM464*INDEX(Scope_Labor_Rates!$L$6:$L$46,V464-5)*AA464,0)</f>
        <v>0</v>
      </c>
      <c r="AO464" s="178">
        <f>IF(V464&gt;0,P464*INDEX(Scope_Labor_Rates!$O$6:$O$46,V464-5)*AA464,0)</f>
        <v>0</v>
      </c>
      <c r="AP464" s="181">
        <f>IF(V464&gt;0,P464*INDEX(Scope_Labor_Rates!$Q$6:$Q$46,V464-5)*AA464,0)</f>
        <v>0</v>
      </c>
      <c r="AQ464" s="178">
        <f t="shared" si="67"/>
        <v>0</v>
      </c>
      <c r="AR464" s="178">
        <f t="shared" si="68"/>
        <v>0</v>
      </c>
      <c r="AS464" s="178">
        <f t="shared" si="69"/>
        <v>0</v>
      </c>
      <c r="AT464" s="178">
        <f t="shared" si="70"/>
        <v>0</v>
      </c>
      <c r="AU464">
        <f t="shared" si="71"/>
        <v>0</v>
      </c>
    </row>
    <row r="465" spans="1:47">
      <c r="A465" t="str">
        <f>IF(All_Tasks!A465="","",All_Tasks!A465)</f>
        <v/>
      </c>
      <c r="B465" t="str">
        <f>IF(All_Tasks!B465="","",All_Tasks!B465)</f>
        <v/>
      </c>
      <c r="C465" t="str">
        <f>IF(All_Tasks!C465="","",All_Tasks!C465)</f>
        <v/>
      </c>
      <c r="D465" t="str">
        <f>IF(All_Tasks!D465="","",All_Tasks!D465)</f>
        <v/>
      </c>
      <c r="E465" t="str">
        <f>IF(All_Tasks!V465&lt;&gt;"",All_Tasks!V465,IF(All_Tasks!E465&lt;&gt;"",All_Tasks!E465,""))</f>
        <v/>
      </c>
      <c r="F465" t="str">
        <f>IF(All_Tasks!F465="","",All_Tasks!F465)</f>
        <v/>
      </c>
      <c r="G465" t="str">
        <f>IF(All_Tasks!G465="","",All_Tasks!G465)</f>
        <v/>
      </c>
      <c r="H465" s="231" t="str">
        <f>IF(All_Tasks!H465="","",All_Tasks!H465)</f>
        <v/>
      </c>
      <c r="I465" t="str">
        <f>IF(All_Tasks!I465="","",All_Tasks!I465)</f>
        <v/>
      </c>
      <c r="J465" t="str">
        <f>IF(All_Tasks!J465="","",All_Tasks!J465)</f>
        <v/>
      </c>
      <c r="K465" t="str">
        <f>IF(All_Tasks!K465="","",All_Tasks!K465)</f>
        <v/>
      </c>
      <c r="L465" s="231" t="str">
        <f>IF(All_Tasks!L465="","",All_Tasks!L465)</f>
        <v/>
      </c>
      <c r="M465" t="str">
        <f>IF(All_Tasks!M465="","",All_Tasks!M465)</f>
        <v/>
      </c>
      <c r="N465" t="str">
        <f>IF(All_Tasks!N465="","",All_Tasks!N465)</f>
        <v/>
      </c>
      <c r="O465" t="str">
        <f>IF(All_Tasks!O465="","",All_Tasks!O465)</f>
        <v/>
      </c>
      <c r="P465" s="181">
        <f>IF(All_Tasks!P465="",0,All_Tasks!P465)</f>
        <v>0</v>
      </c>
      <c r="Q465" s="181">
        <f>IF(All_Tasks!Q465="",0,All_Tasks!Q465)</f>
        <v>0</v>
      </c>
      <c r="R465" s="181">
        <f>IF(All_Tasks!R465="",0,All_Tasks!R465)</f>
        <v>0</v>
      </c>
      <c r="S465" s="181" t="str">
        <f>IF(All_Tasks!S465="","",All_Tasks!S465)</f>
        <v/>
      </c>
      <c r="T465" t="str">
        <f>IF(All_Tasks!T465="","",All_Tasks!T465)</f>
        <v/>
      </c>
      <c r="U465" t="str">
        <f>IF(All_Tasks!U465="","",All_Tasks!U465)</f>
        <v/>
      </c>
      <c r="V465">
        <f>IF(A465="",0,IFERROR(MATCH(A465,Scope_Labor_Rates!$A$6:$A$46,0)+5,0))</f>
        <v>0</v>
      </c>
      <c r="W465" s="178">
        <f>IF(V465&gt;0,INDEX(Scope_Labor_Rates!$C$6:$C$46,V465-5),0)</f>
        <v>0</v>
      </c>
      <c r="X465" s="178">
        <f>IF(V465&gt;0,INDEX(Scope_Labor_Rates!$C$6:$C$46,V465-5),0)</f>
        <v>0</v>
      </c>
      <c r="Y465" s="180">
        <f>IF(V465&gt;0,INDEX(Scope_Labor_Rates!$S$6:$S$46,V465-5),0)</f>
        <v>0</v>
      </c>
      <c r="Z465" s="180">
        <f>IF(V465&gt;0,INDEX(Scope_Labor_Rates!$R$6:$R$46,V465-5),1)</f>
        <v>1</v>
      </c>
      <c r="AA465" s="231">
        <f t="shared" si="63"/>
        <v>0</v>
      </c>
      <c r="AB465" t="str">
        <f t="shared" si="64"/>
        <v/>
      </c>
      <c r="AC465" s="178" t="str">
        <f t="shared" si="65"/>
        <v/>
      </c>
      <c r="AD465" s="181">
        <f t="shared" si="66"/>
        <v>0</v>
      </c>
      <c r="AE465" s="178">
        <f>IF(V465&gt;0,P465*INDEX(Scope_Labor_Rates!$E$6:$E$46,V465-5),0)</f>
        <v>0</v>
      </c>
      <c r="AF465" s="181">
        <f>IF(V465&gt;0,AE465*INDEX(Scope_Labor_Rates!$D$6:$D$46,V465-5)*AA465,0)</f>
        <v>0</v>
      </c>
      <c r="AG465" s="178">
        <f>IF(V465&gt;0,P465*INDEX(Scope_Labor_Rates!$G$6:$G$46,V465-5),0)</f>
        <v>0</v>
      </c>
      <c r="AH465" s="181">
        <f>IF(V465&gt;0,AG465*INDEX(Scope_Labor_Rates!$F$6:$F$46,V465-5)*AA465,0)</f>
        <v>0</v>
      </c>
      <c r="AI465" s="178">
        <f>IF(V465&gt;0,P465*INDEX(Scope_Labor_Rates!$I$6:$I$46,V465-5),0)</f>
        <v>0</v>
      </c>
      <c r="AJ465" s="181">
        <f>IF(V465&gt;0,AI465*INDEX(Scope_Labor_Rates!$H$6:$H$46,V465-5)*AA465,0)</f>
        <v>0</v>
      </c>
      <c r="AK465" s="178">
        <f>IF(V465&gt;0,P465*INDEX(Scope_Labor_Rates!$K$6:$K$46,V465-5),0)</f>
        <v>0</v>
      </c>
      <c r="AL465" s="181">
        <f>IF(V465&gt;0,AK465*INDEX(Scope_Labor_Rates!$J$6:$J$46,V465-5)*AA465,0)</f>
        <v>0</v>
      </c>
      <c r="AM465" s="178">
        <f>IF(V465&gt;0,P465*INDEX(Scope_Labor_Rates!$M$6:$M$46,V465-5),0)</f>
        <v>0</v>
      </c>
      <c r="AN465" s="178">
        <f>IF(V465&gt;0,AM465*INDEX(Scope_Labor_Rates!$L$6:$L$46,V465-5)*AA465,0)</f>
        <v>0</v>
      </c>
      <c r="AO465" s="178">
        <f>IF(V465&gt;0,P465*INDEX(Scope_Labor_Rates!$O$6:$O$46,V465-5)*AA465,0)</f>
        <v>0</v>
      </c>
      <c r="AP465" s="181">
        <f>IF(V465&gt;0,P465*INDEX(Scope_Labor_Rates!$Q$6:$Q$46,V465-5)*AA465,0)</f>
        <v>0</v>
      </c>
      <c r="AQ465" s="178">
        <f t="shared" si="67"/>
        <v>0</v>
      </c>
      <c r="AR465" s="178">
        <f t="shared" si="68"/>
        <v>0</v>
      </c>
      <c r="AS465" s="178">
        <f t="shared" si="69"/>
        <v>0</v>
      </c>
      <c r="AT465" s="178">
        <f t="shared" si="70"/>
        <v>0</v>
      </c>
      <c r="AU465">
        <f t="shared" si="71"/>
        <v>0</v>
      </c>
    </row>
    <row r="466" spans="1:47">
      <c r="A466" t="str">
        <f>IF(All_Tasks!A466="","",All_Tasks!A466)</f>
        <v/>
      </c>
      <c r="B466" t="str">
        <f>IF(All_Tasks!B466="","",All_Tasks!B466)</f>
        <v/>
      </c>
      <c r="C466" t="str">
        <f>IF(All_Tasks!C466="","",All_Tasks!C466)</f>
        <v/>
      </c>
      <c r="D466" t="str">
        <f>IF(All_Tasks!D466="","",All_Tasks!D466)</f>
        <v/>
      </c>
      <c r="E466" t="str">
        <f>IF(All_Tasks!V466&lt;&gt;"",All_Tasks!V466,IF(All_Tasks!E466&lt;&gt;"",All_Tasks!E466,""))</f>
        <v/>
      </c>
      <c r="F466" t="str">
        <f>IF(All_Tasks!F466="","",All_Tasks!F466)</f>
        <v/>
      </c>
      <c r="G466" t="str">
        <f>IF(All_Tasks!G466="","",All_Tasks!G466)</f>
        <v/>
      </c>
      <c r="H466" s="231" t="str">
        <f>IF(All_Tasks!H466="","",All_Tasks!H466)</f>
        <v/>
      </c>
      <c r="I466" t="str">
        <f>IF(All_Tasks!I466="","",All_Tasks!I466)</f>
        <v/>
      </c>
      <c r="J466" t="str">
        <f>IF(All_Tasks!J466="","",All_Tasks!J466)</f>
        <v/>
      </c>
      <c r="K466" t="str">
        <f>IF(All_Tasks!K466="","",All_Tasks!K466)</f>
        <v/>
      </c>
      <c r="L466" s="231" t="str">
        <f>IF(All_Tasks!L466="","",All_Tasks!L466)</f>
        <v/>
      </c>
      <c r="M466" t="str">
        <f>IF(All_Tasks!M466="","",All_Tasks!M466)</f>
        <v/>
      </c>
      <c r="N466" t="str">
        <f>IF(All_Tasks!N466="","",All_Tasks!N466)</f>
        <v/>
      </c>
      <c r="O466" t="str">
        <f>IF(All_Tasks!O466="","",All_Tasks!O466)</f>
        <v/>
      </c>
      <c r="P466" s="181">
        <f>IF(All_Tasks!P466="",0,All_Tasks!P466)</f>
        <v>0</v>
      </c>
      <c r="Q466" s="181">
        <f>IF(All_Tasks!Q466="",0,All_Tasks!Q466)</f>
        <v>0</v>
      </c>
      <c r="R466" s="181">
        <f>IF(All_Tasks!R466="",0,All_Tasks!R466)</f>
        <v>0</v>
      </c>
      <c r="S466" s="181" t="str">
        <f>IF(All_Tasks!S466="","",All_Tasks!S466)</f>
        <v/>
      </c>
      <c r="T466" t="str">
        <f>IF(All_Tasks!T466="","",All_Tasks!T466)</f>
        <v/>
      </c>
      <c r="U466" t="str">
        <f>IF(All_Tasks!U466="","",All_Tasks!U466)</f>
        <v/>
      </c>
      <c r="V466">
        <f>IF(A466="",0,IFERROR(MATCH(A466,Scope_Labor_Rates!$A$6:$A$46,0)+5,0))</f>
        <v>0</v>
      </c>
      <c r="W466" s="178">
        <f>IF(V466&gt;0,INDEX(Scope_Labor_Rates!$C$6:$C$46,V466-5),0)</f>
        <v>0</v>
      </c>
      <c r="X466" s="178">
        <f>IF(V466&gt;0,INDEX(Scope_Labor_Rates!$C$6:$C$46,V466-5),0)</f>
        <v>0</v>
      </c>
      <c r="Y466" s="180">
        <f>IF(V466&gt;0,INDEX(Scope_Labor_Rates!$S$6:$S$46,V466-5),0)</f>
        <v>0</v>
      </c>
      <c r="Z466" s="180">
        <f>IF(V466&gt;0,INDEX(Scope_Labor_Rates!$R$6:$R$46,V466-5),1)</f>
        <v>1</v>
      </c>
      <c r="AA466" s="231">
        <f t="shared" si="63"/>
        <v>0</v>
      </c>
      <c r="AB466" t="str">
        <f t="shared" si="64"/>
        <v/>
      </c>
      <c r="AC466" s="178" t="str">
        <f t="shared" si="65"/>
        <v/>
      </c>
      <c r="AD466" s="181">
        <f t="shared" si="66"/>
        <v>0</v>
      </c>
      <c r="AE466" s="178">
        <f>IF(V466&gt;0,P466*INDEX(Scope_Labor_Rates!$E$6:$E$46,V466-5),0)</f>
        <v>0</v>
      </c>
      <c r="AF466" s="181">
        <f>IF(V466&gt;0,AE466*INDEX(Scope_Labor_Rates!$D$6:$D$46,V466-5)*AA466,0)</f>
        <v>0</v>
      </c>
      <c r="AG466" s="178">
        <f>IF(V466&gt;0,P466*INDEX(Scope_Labor_Rates!$G$6:$G$46,V466-5),0)</f>
        <v>0</v>
      </c>
      <c r="AH466" s="181">
        <f>IF(V466&gt;0,AG466*INDEX(Scope_Labor_Rates!$F$6:$F$46,V466-5)*AA466,0)</f>
        <v>0</v>
      </c>
      <c r="AI466" s="178">
        <f>IF(V466&gt;0,P466*INDEX(Scope_Labor_Rates!$I$6:$I$46,V466-5),0)</f>
        <v>0</v>
      </c>
      <c r="AJ466" s="181">
        <f>IF(V466&gt;0,AI466*INDEX(Scope_Labor_Rates!$H$6:$H$46,V466-5)*AA466,0)</f>
        <v>0</v>
      </c>
      <c r="AK466" s="178">
        <f>IF(V466&gt;0,P466*INDEX(Scope_Labor_Rates!$K$6:$K$46,V466-5),0)</f>
        <v>0</v>
      </c>
      <c r="AL466" s="181">
        <f>IF(V466&gt;0,AK466*INDEX(Scope_Labor_Rates!$J$6:$J$46,V466-5)*AA466,0)</f>
        <v>0</v>
      </c>
      <c r="AM466" s="178">
        <f>IF(V466&gt;0,P466*INDEX(Scope_Labor_Rates!$M$6:$M$46,V466-5),0)</f>
        <v>0</v>
      </c>
      <c r="AN466" s="178">
        <f>IF(V466&gt;0,AM466*INDEX(Scope_Labor_Rates!$L$6:$L$46,V466-5)*AA466,0)</f>
        <v>0</v>
      </c>
      <c r="AO466" s="178">
        <f>IF(V466&gt;0,P466*INDEX(Scope_Labor_Rates!$O$6:$O$46,V466-5)*AA466,0)</f>
        <v>0</v>
      </c>
      <c r="AP466" s="181">
        <f>IF(V466&gt;0,P466*INDEX(Scope_Labor_Rates!$Q$6:$Q$46,V466-5)*AA466,0)</f>
        <v>0</v>
      </c>
      <c r="AQ466" s="178">
        <f t="shared" si="67"/>
        <v>0</v>
      </c>
      <c r="AR466" s="178">
        <f t="shared" si="68"/>
        <v>0</v>
      </c>
      <c r="AS466" s="178">
        <f t="shared" si="69"/>
        <v>0</v>
      </c>
      <c r="AT466" s="178">
        <f t="shared" si="70"/>
        <v>0</v>
      </c>
      <c r="AU466">
        <f t="shared" si="71"/>
        <v>0</v>
      </c>
    </row>
    <row r="467" spans="1:47">
      <c r="A467" t="str">
        <f>IF(All_Tasks!A467="","",All_Tasks!A467)</f>
        <v/>
      </c>
      <c r="B467" t="str">
        <f>IF(All_Tasks!B467="","",All_Tasks!B467)</f>
        <v/>
      </c>
      <c r="C467" t="str">
        <f>IF(All_Tasks!C467="","",All_Tasks!C467)</f>
        <v/>
      </c>
      <c r="D467" t="str">
        <f>IF(All_Tasks!D467="","",All_Tasks!D467)</f>
        <v/>
      </c>
      <c r="E467" t="str">
        <f>IF(All_Tasks!V467&lt;&gt;"",All_Tasks!V467,IF(All_Tasks!E467&lt;&gt;"",All_Tasks!E467,""))</f>
        <v/>
      </c>
      <c r="F467" t="str">
        <f>IF(All_Tasks!F467="","",All_Tasks!F467)</f>
        <v/>
      </c>
      <c r="G467" t="str">
        <f>IF(All_Tasks!G467="","",All_Tasks!G467)</f>
        <v/>
      </c>
      <c r="H467" s="231" t="str">
        <f>IF(All_Tasks!H467="","",All_Tasks!H467)</f>
        <v/>
      </c>
      <c r="I467" t="str">
        <f>IF(All_Tasks!I467="","",All_Tasks!I467)</f>
        <v/>
      </c>
      <c r="J467" t="str">
        <f>IF(All_Tasks!J467="","",All_Tasks!J467)</f>
        <v/>
      </c>
      <c r="K467" t="str">
        <f>IF(All_Tasks!K467="","",All_Tasks!K467)</f>
        <v/>
      </c>
      <c r="L467" s="231" t="str">
        <f>IF(All_Tasks!L467="","",All_Tasks!L467)</f>
        <v/>
      </c>
      <c r="M467" t="str">
        <f>IF(All_Tasks!M467="","",All_Tasks!M467)</f>
        <v/>
      </c>
      <c r="N467" t="str">
        <f>IF(All_Tasks!N467="","",All_Tasks!N467)</f>
        <v/>
      </c>
      <c r="O467" t="str">
        <f>IF(All_Tasks!O467="","",All_Tasks!O467)</f>
        <v/>
      </c>
      <c r="P467" s="181">
        <f>IF(All_Tasks!P467="",0,All_Tasks!P467)</f>
        <v>0</v>
      </c>
      <c r="Q467" s="181">
        <f>IF(All_Tasks!Q467="",0,All_Tasks!Q467)</f>
        <v>0</v>
      </c>
      <c r="R467" s="181">
        <f>IF(All_Tasks!R467="",0,All_Tasks!R467)</f>
        <v>0</v>
      </c>
      <c r="S467" s="181" t="str">
        <f>IF(All_Tasks!S467="","",All_Tasks!S467)</f>
        <v/>
      </c>
      <c r="T467" t="str">
        <f>IF(All_Tasks!T467="","",All_Tasks!T467)</f>
        <v/>
      </c>
      <c r="U467" t="str">
        <f>IF(All_Tasks!U467="","",All_Tasks!U467)</f>
        <v/>
      </c>
      <c r="V467">
        <f>IF(A467="",0,IFERROR(MATCH(A467,Scope_Labor_Rates!$A$6:$A$46,0)+5,0))</f>
        <v>0</v>
      </c>
      <c r="W467" s="178">
        <f>IF(V467&gt;0,INDEX(Scope_Labor_Rates!$C$6:$C$46,V467-5),0)</f>
        <v>0</v>
      </c>
      <c r="X467" s="178">
        <f>IF(V467&gt;0,INDEX(Scope_Labor_Rates!$C$6:$C$46,V467-5),0)</f>
        <v>0</v>
      </c>
      <c r="Y467" s="180">
        <f>IF(V467&gt;0,INDEX(Scope_Labor_Rates!$S$6:$S$46,V467-5),0)</f>
        <v>0</v>
      </c>
      <c r="Z467" s="180">
        <f>IF(V467&gt;0,INDEX(Scope_Labor_Rates!$R$6:$R$46,V467-5),1)</f>
        <v>1</v>
      </c>
      <c r="AA467" s="231">
        <f t="shared" si="63"/>
        <v>0</v>
      </c>
      <c r="AB467" t="str">
        <f t="shared" si="64"/>
        <v/>
      </c>
      <c r="AC467" s="178" t="str">
        <f t="shared" si="65"/>
        <v/>
      </c>
      <c r="AD467" s="181">
        <f t="shared" si="66"/>
        <v>0</v>
      </c>
      <c r="AE467" s="178">
        <f>IF(V467&gt;0,P467*INDEX(Scope_Labor_Rates!$E$6:$E$46,V467-5),0)</f>
        <v>0</v>
      </c>
      <c r="AF467" s="181">
        <f>IF(V467&gt;0,AE467*INDEX(Scope_Labor_Rates!$D$6:$D$46,V467-5)*AA467,0)</f>
        <v>0</v>
      </c>
      <c r="AG467" s="178">
        <f>IF(V467&gt;0,P467*INDEX(Scope_Labor_Rates!$G$6:$G$46,V467-5),0)</f>
        <v>0</v>
      </c>
      <c r="AH467" s="181">
        <f>IF(V467&gt;0,AG467*INDEX(Scope_Labor_Rates!$F$6:$F$46,V467-5)*AA467,0)</f>
        <v>0</v>
      </c>
      <c r="AI467" s="178">
        <f>IF(V467&gt;0,P467*INDEX(Scope_Labor_Rates!$I$6:$I$46,V467-5),0)</f>
        <v>0</v>
      </c>
      <c r="AJ467" s="181">
        <f>IF(V467&gt;0,AI467*INDEX(Scope_Labor_Rates!$H$6:$H$46,V467-5)*AA467,0)</f>
        <v>0</v>
      </c>
      <c r="AK467" s="178">
        <f>IF(V467&gt;0,P467*INDEX(Scope_Labor_Rates!$K$6:$K$46,V467-5),0)</f>
        <v>0</v>
      </c>
      <c r="AL467" s="181">
        <f>IF(V467&gt;0,AK467*INDEX(Scope_Labor_Rates!$J$6:$J$46,V467-5)*AA467,0)</f>
        <v>0</v>
      </c>
      <c r="AM467" s="178">
        <f>IF(V467&gt;0,P467*INDEX(Scope_Labor_Rates!$M$6:$M$46,V467-5),0)</f>
        <v>0</v>
      </c>
      <c r="AN467" s="178">
        <f>IF(V467&gt;0,AM467*INDEX(Scope_Labor_Rates!$L$6:$L$46,V467-5)*AA467,0)</f>
        <v>0</v>
      </c>
      <c r="AO467" s="178">
        <f>IF(V467&gt;0,P467*INDEX(Scope_Labor_Rates!$O$6:$O$46,V467-5)*AA467,0)</f>
        <v>0</v>
      </c>
      <c r="AP467" s="181">
        <f>IF(V467&gt;0,P467*INDEX(Scope_Labor_Rates!$Q$6:$Q$46,V467-5)*AA467,0)</f>
        <v>0</v>
      </c>
      <c r="AQ467" s="178">
        <f t="shared" si="67"/>
        <v>0</v>
      </c>
      <c r="AR467" s="178">
        <f t="shared" si="68"/>
        <v>0</v>
      </c>
      <c r="AS467" s="178">
        <f t="shared" si="69"/>
        <v>0</v>
      </c>
      <c r="AT467" s="178">
        <f t="shared" si="70"/>
        <v>0</v>
      </c>
      <c r="AU467">
        <f t="shared" si="71"/>
        <v>0</v>
      </c>
    </row>
    <row r="468" spans="1:47">
      <c r="A468" t="str">
        <f>IF(All_Tasks!A468="","",All_Tasks!A468)</f>
        <v/>
      </c>
      <c r="B468" t="str">
        <f>IF(All_Tasks!B468="","",All_Tasks!B468)</f>
        <v/>
      </c>
      <c r="C468" t="str">
        <f>IF(All_Tasks!C468="","",All_Tasks!C468)</f>
        <v/>
      </c>
      <c r="D468" t="str">
        <f>IF(All_Tasks!D468="","",All_Tasks!D468)</f>
        <v/>
      </c>
      <c r="E468" t="str">
        <f>IF(All_Tasks!V468&lt;&gt;"",All_Tasks!V468,IF(All_Tasks!E468&lt;&gt;"",All_Tasks!E468,""))</f>
        <v/>
      </c>
      <c r="F468" t="str">
        <f>IF(All_Tasks!F468="","",All_Tasks!F468)</f>
        <v/>
      </c>
      <c r="G468" t="str">
        <f>IF(All_Tasks!G468="","",All_Tasks!G468)</f>
        <v/>
      </c>
      <c r="H468" s="231" t="str">
        <f>IF(All_Tasks!H468="","",All_Tasks!H468)</f>
        <v/>
      </c>
      <c r="I468" t="str">
        <f>IF(All_Tasks!I468="","",All_Tasks!I468)</f>
        <v/>
      </c>
      <c r="J468" t="str">
        <f>IF(All_Tasks!J468="","",All_Tasks!J468)</f>
        <v/>
      </c>
      <c r="K468" t="str">
        <f>IF(All_Tasks!K468="","",All_Tasks!K468)</f>
        <v/>
      </c>
      <c r="L468" s="231" t="str">
        <f>IF(All_Tasks!L468="","",All_Tasks!L468)</f>
        <v/>
      </c>
      <c r="M468" t="str">
        <f>IF(All_Tasks!M468="","",All_Tasks!M468)</f>
        <v/>
      </c>
      <c r="N468" t="str">
        <f>IF(All_Tasks!N468="","",All_Tasks!N468)</f>
        <v/>
      </c>
      <c r="O468" t="str">
        <f>IF(All_Tasks!O468="","",All_Tasks!O468)</f>
        <v/>
      </c>
      <c r="P468" s="181">
        <f>IF(All_Tasks!P468="",0,All_Tasks!P468)</f>
        <v>0</v>
      </c>
      <c r="Q468" s="181">
        <f>IF(All_Tasks!Q468="",0,All_Tasks!Q468)</f>
        <v>0</v>
      </c>
      <c r="R468" s="181">
        <f>IF(All_Tasks!R468="",0,All_Tasks!R468)</f>
        <v>0</v>
      </c>
      <c r="S468" s="181" t="str">
        <f>IF(All_Tasks!S468="","",All_Tasks!S468)</f>
        <v/>
      </c>
      <c r="T468" t="str">
        <f>IF(All_Tasks!T468="","",All_Tasks!T468)</f>
        <v/>
      </c>
      <c r="U468" t="str">
        <f>IF(All_Tasks!U468="","",All_Tasks!U468)</f>
        <v/>
      </c>
      <c r="V468">
        <f>IF(A468="",0,IFERROR(MATCH(A468,Scope_Labor_Rates!$A$6:$A$46,0)+5,0))</f>
        <v>0</v>
      </c>
      <c r="W468" s="178">
        <f>IF(V468&gt;0,INDEX(Scope_Labor_Rates!$C$6:$C$46,V468-5),0)</f>
        <v>0</v>
      </c>
      <c r="X468" s="178">
        <f>IF(V468&gt;0,INDEX(Scope_Labor_Rates!$C$6:$C$46,V468-5),0)</f>
        <v>0</v>
      </c>
      <c r="Y468" s="180">
        <f>IF(V468&gt;0,INDEX(Scope_Labor_Rates!$S$6:$S$46,V468-5),0)</f>
        <v>0</v>
      </c>
      <c r="Z468" s="180">
        <f>IF(V468&gt;0,INDEX(Scope_Labor_Rates!$R$6:$R$46,V468-5),1)</f>
        <v>1</v>
      </c>
      <c r="AA468" s="231">
        <f t="shared" si="63"/>
        <v>0</v>
      </c>
      <c r="AB468" t="str">
        <f t="shared" si="64"/>
        <v/>
      </c>
      <c r="AC468" s="178" t="str">
        <f t="shared" si="65"/>
        <v/>
      </c>
      <c r="AD468" s="181">
        <f t="shared" si="66"/>
        <v>0</v>
      </c>
      <c r="AE468" s="178">
        <f>IF(V468&gt;0,P468*INDEX(Scope_Labor_Rates!$E$6:$E$46,V468-5),0)</f>
        <v>0</v>
      </c>
      <c r="AF468" s="181">
        <f>IF(V468&gt;0,AE468*INDEX(Scope_Labor_Rates!$D$6:$D$46,V468-5)*AA468,0)</f>
        <v>0</v>
      </c>
      <c r="AG468" s="178">
        <f>IF(V468&gt;0,P468*INDEX(Scope_Labor_Rates!$G$6:$G$46,V468-5),0)</f>
        <v>0</v>
      </c>
      <c r="AH468" s="181">
        <f>IF(V468&gt;0,AG468*INDEX(Scope_Labor_Rates!$F$6:$F$46,V468-5)*AA468,0)</f>
        <v>0</v>
      </c>
      <c r="AI468" s="178">
        <f>IF(V468&gt;0,P468*INDEX(Scope_Labor_Rates!$I$6:$I$46,V468-5),0)</f>
        <v>0</v>
      </c>
      <c r="AJ468" s="181">
        <f>IF(V468&gt;0,AI468*INDEX(Scope_Labor_Rates!$H$6:$H$46,V468-5)*AA468,0)</f>
        <v>0</v>
      </c>
      <c r="AK468" s="178">
        <f>IF(V468&gt;0,P468*INDEX(Scope_Labor_Rates!$K$6:$K$46,V468-5),0)</f>
        <v>0</v>
      </c>
      <c r="AL468" s="181">
        <f>IF(V468&gt;0,AK468*INDEX(Scope_Labor_Rates!$J$6:$J$46,V468-5)*AA468,0)</f>
        <v>0</v>
      </c>
      <c r="AM468" s="178">
        <f>IF(V468&gt;0,P468*INDEX(Scope_Labor_Rates!$M$6:$M$46,V468-5),0)</f>
        <v>0</v>
      </c>
      <c r="AN468" s="178">
        <f>IF(V468&gt;0,AM468*INDEX(Scope_Labor_Rates!$L$6:$L$46,V468-5)*AA468,0)</f>
        <v>0</v>
      </c>
      <c r="AO468" s="178">
        <f>IF(V468&gt;0,P468*INDEX(Scope_Labor_Rates!$O$6:$O$46,V468-5)*AA468,0)</f>
        <v>0</v>
      </c>
      <c r="AP468" s="181">
        <f>IF(V468&gt;0,P468*INDEX(Scope_Labor_Rates!$Q$6:$Q$46,V468-5)*AA468,0)</f>
        <v>0</v>
      </c>
      <c r="AQ468" s="178">
        <f t="shared" si="67"/>
        <v>0</v>
      </c>
      <c r="AR468" s="178">
        <f t="shared" si="68"/>
        <v>0</v>
      </c>
      <c r="AS468" s="178">
        <f t="shared" si="69"/>
        <v>0</v>
      </c>
      <c r="AT468" s="178">
        <f t="shared" si="70"/>
        <v>0</v>
      </c>
      <c r="AU468">
        <f t="shared" si="71"/>
        <v>0</v>
      </c>
    </row>
    <row r="469" spans="1:47">
      <c r="A469" t="str">
        <f>IF(All_Tasks!A469="","",All_Tasks!A469)</f>
        <v/>
      </c>
      <c r="B469" t="str">
        <f>IF(All_Tasks!B469="","",All_Tasks!B469)</f>
        <v/>
      </c>
      <c r="C469" t="str">
        <f>IF(All_Tasks!C469="","",All_Tasks!C469)</f>
        <v/>
      </c>
      <c r="D469" t="str">
        <f>IF(All_Tasks!D469="","",All_Tasks!D469)</f>
        <v/>
      </c>
      <c r="E469" t="str">
        <f>IF(All_Tasks!V469&lt;&gt;"",All_Tasks!V469,IF(All_Tasks!E469&lt;&gt;"",All_Tasks!E469,""))</f>
        <v/>
      </c>
      <c r="F469" t="str">
        <f>IF(All_Tasks!F469="","",All_Tasks!F469)</f>
        <v/>
      </c>
      <c r="G469" t="str">
        <f>IF(All_Tasks!G469="","",All_Tasks!G469)</f>
        <v/>
      </c>
      <c r="H469" s="231" t="str">
        <f>IF(All_Tasks!H469="","",All_Tasks!H469)</f>
        <v/>
      </c>
      <c r="I469" t="str">
        <f>IF(All_Tasks!I469="","",All_Tasks!I469)</f>
        <v/>
      </c>
      <c r="J469" t="str">
        <f>IF(All_Tasks!J469="","",All_Tasks!J469)</f>
        <v/>
      </c>
      <c r="K469" t="str">
        <f>IF(All_Tasks!K469="","",All_Tasks!K469)</f>
        <v/>
      </c>
      <c r="L469" s="231" t="str">
        <f>IF(All_Tasks!L469="","",All_Tasks!L469)</f>
        <v/>
      </c>
      <c r="M469" t="str">
        <f>IF(All_Tasks!M469="","",All_Tasks!M469)</f>
        <v/>
      </c>
      <c r="N469" t="str">
        <f>IF(All_Tasks!N469="","",All_Tasks!N469)</f>
        <v/>
      </c>
      <c r="O469" t="str">
        <f>IF(All_Tasks!O469="","",All_Tasks!O469)</f>
        <v/>
      </c>
      <c r="P469" s="181">
        <f>IF(All_Tasks!P469="",0,All_Tasks!P469)</f>
        <v>0</v>
      </c>
      <c r="Q469" s="181">
        <f>IF(All_Tasks!Q469="",0,All_Tasks!Q469)</f>
        <v>0</v>
      </c>
      <c r="R469" s="181">
        <f>IF(All_Tasks!R469="",0,All_Tasks!R469)</f>
        <v>0</v>
      </c>
      <c r="S469" s="181" t="str">
        <f>IF(All_Tasks!S469="","",All_Tasks!S469)</f>
        <v/>
      </c>
      <c r="T469" t="str">
        <f>IF(All_Tasks!T469="","",All_Tasks!T469)</f>
        <v/>
      </c>
      <c r="U469" t="str">
        <f>IF(All_Tasks!U469="","",All_Tasks!U469)</f>
        <v/>
      </c>
      <c r="V469">
        <f>IF(A469="",0,IFERROR(MATCH(A469,Scope_Labor_Rates!$A$6:$A$46,0)+5,0))</f>
        <v>0</v>
      </c>
      <c r="W469" s="178">
        <f>IF(V469&gt;0,INDEX(Scope_Labor_Rates!$C$6:$C$46,V469-5),0)</f>
        <v>0</v>
      </c>
      <c r="X469" s="178">
        <f>IF(V469&gt;0,INDEX(Scope_Labor_Rates!$C$6:$C$46,V469-5),0)</f>
        <v>0</v>
      </c>
      <c r="Y469" s="180">
        <f>IF(V469&gt;0,INDEX(Scope_Labor_Rates!$S$6:$S$46,V469-5),0)</f>
        <v>0</v>
      </c>
      <c r="Z469" s="180">
        <f>IF(V469&gt;0,INDEX(Scope_Labor_Rates!$R$6:$R$46,V469-5),1)</f>
        <v>1</v>
      </c>
      <c r="AA469" s="231">
        <f t="shared" si="63"/>
        <v>0</v>
      </c>
      <c r="AB469" t="str">
        <f t="shared" si="64"/>
        <v/>
      </c>
      <c r="AC469" s="178" t="str">
        <f t="shared" si="65"/>
        <v/>
      </c>
      <c r="AD469" s="181">
        <f t="shared" si="66"/>
        <v>0</v>
      </c>
      <c r="AE469" s="178">
        <f>IF(V469&gt;0,P469*INDEX(Scope_Labor_Rates!$E$6:$E$46,V469-5),0)</f>
        <v>0</v>
      </c>
      <c r="AF469" s="181">
        <f>IF(V469&gt;0,AE469*INDEX(Scope_Labor_Rates!$D$6:$D$46,V469-5)*AA469,0)</f>
        <v>0</v>
      </c>
      <c r="AG469" s="178">
        <f>IF(V469&gt;0,P469*INDEX(Scope_Labor_Rates!$G$6:$G$46,V469-5),0)</f>
        <v>0</v>
      </c>
      <c r="AH469" s="181">
        <f>IF(V469&gt;0,AG469*INDEX(Scope_Labor_Rates!$F$6:$F$46,V469-5)*AA469,0)</f>
        <v>0</v>
      </c>
      <c r="AI469" s="178">
        <f>IF(V469&gt;0,P469*INDEX(Scope_Labor_Rates!$I$6:$I$46,V469-5),0)</f>
        <v>0</v>
      </c>
      <c r="AJ469" s="181">
        <f>IF(V469&gt;0,AI469*INDEX(Scope_Labor_Rates!$H$6:$H$46,V469-5)*AA469,0)</f>
        <v>0</v>
      </c>
      <c r="AK469" s="178">
        <f>IF(V469&gt;0,P469*INDEX(Scope_Labor_Rates!$K$6:$K$46,V469-5),0)</f>
        <v>0</v>
      </c>
      <c r="AL469" s="181">
        <f>IF(V469&gt;0,AK469*INDEX(Scope_Labor_Rates!$J$6:$J$46,V469-5)*AA469,0)</f>
        <v>0</v>
      </c>
      <c r="AM469" s="178">
        <f>IF(V469&gt;0,P469*INDEX(Scope_Labor_Rates!$M$6:$M$46,V469-5),0)</f>
        <v>0</v>
      </c>
      <c r="AN469" s="178">
        <f>IF(V469&gt;0,AM469*INDEX(Scope_Labor_Rates!$L$6:$L$46,V469-5)*AA469,0)</f>
        <v>0</v>
      </c>
      <c r="AO469" s="178">
        <f>IF(V469&gt;0,P469*INDEX(Scope_Labor_Rates!$O$6:$O$46,V469-5)*AA469,0)</f>
        <v>0</v>
      </c>
      <c r="AP469" s="181">
        <f>IF(V469&gt;0,P469*INDEX(Scope_Labor_Rates!$Q$6:$Q$46,V469-5)*AA469,0)</f>
        <v>0</v>
      </c>
      <c r="AQ469" s="178">
        <f t="shared" si="67"/>
        <v>0</v>
      </c>
      <c r="AR469" s="178">
        <f t="shared" si="68"/>
        <v>0</v>
      </c>
      <c r="AS469" s="178">
        <f t="shared" si="69"/>
        <v>0</v>
      </c>
      <c r="AT469" s="178">
        <f t="shared" si="70"/>
        <v>0</v>
      </c>
      <c r="AU469">
        <f t="shared" si="71"/>
        <v>0</v>
      </c>
    </row>
    <row r="470" spans="1:47">
      <c r="A470" t="str">
        <f>IF(All_Tasks!A470="","",All_Tasks!A470)</f>
        <v/>
      </c>
      <c r="B470" t="str">
        <f>IF(All_Tasks!B470="","",All_Tasks!B470)</f>
        <v/>
      </c>
      <c r="C470" t="str">
        <f>IF(All_Tasks!C470="","",All_Tasks!C470)</f>
        <v/>
      </c>
      <c r="D470" t="str">
        <f>IF(All_Tasks!D470="","",All_Tasks!D470)</f>
        <v/>
      </c>
      <c r="E470" t="str">
        <f>IF(All_Tasks!V470&lt;&gt;"",All_Tasks!V470,IF(All_Tasks!E470&lt;&gt;"",All_Tasks!E470,""))</f>
        <v/>
      </c>
      <c r="F470" t="str">
        <f>IF(All_Tasks!F470="","",All_Tasks!F470)</f>
        <v/>
      </c>
      <c r="G470" t="str">
        <f>IF(All_Tasks!G470="","",All_Tasks!G470)</f>
        <v/>
      </c>
      <c r="H470" s="231" t="str">
        <f>IF(All_Tasks!H470="","",All_Tasks!H470)</f>
        <v/>
      </c>
      <c r="I470" t="str">
        <f>IF(All_Tasks!I470="","",All_Tasks!I470)</f>
        <v/>
      </c>
      <c r="J470" t="str">
        <f>IF(All_Tasks!J470="","",All_Tasks!J470)</f>
        <v/>
      </c>
      <c r="K470" t="str">
        <f>IF(All_Tasks!K470="","",All_Tasks!K470)</f>
        <v/>
      </c>
      <c r="L470" s="231" t="str">
        <f>IF(All_Tasks!L470="","",All_Tasks!L470)</f>
        <v/>
      </c>
      <c r="M470" t="str">
        <f>IF(All_Tasks!M470="","",All_Tasks!M470)</f>
        <v/>
      </c>
      <c r="N470" t="str">
        <f>IF(All_Tasks!N470="","",All_Tasks!N470)</f>
        <v/>
      </c>
      <c r="O470" t="str">
        <f>IF(All_Tasks!O470="","",All_Tasks!O470)</f>
        <v/>
      </c>
      <c r="P470" s="181">
        <f>IF(All_Tasks!P470="",0,All_Tasks!P470)</f>
        <v>0</v>
      </c>
      <c r="Q470" s="181">
        <f>IF(All_Tasks!Q470="",0,All_Tasks!Q470)</f>
        <v>0</v>
      </c>
      <c r="R470" s="181">
        <f>IF(All_Tasks!R470="",0,All_Tasks!R470)</f>
        <v>0</v>
      </c>
      <c r="S470" s="181" t="str">
        <f>IF(All_Tasks!S470="","",All_Tasks!S470)</f>
        <v/>
      </c>
      <c r="T470" t="str">
        <f>IF(All_Tasks!T470="","",All_Tasks!T470)</f>
        <v/>
      </c>
      <c r="U470" t="str">
        <f>IF(All_Tasks!U470="","",All_Tasks!U470)</f>
        <v/>
      </c>
      <c r="V470">
        <f>IF(A470="",0,IFERROR(MATCH(A470,Scope_Labor_Rates!$A$6:$A$46,0)+5,0))</f>
        <v>0</v>
      </c>
      <c r="W470" s="178">
        <f>IF(V470&gt;0,INDEX(Scope_Labor_Rates!$C$6:$C$46,V470-5),0)</f>
        <v>0</v>
      </c>
      <c r="X470" s="178">
        <f>IF(V470&gt;0,INDEX(Scope_Labor_Rates!$C$6:$C$46,V470-5),0)</f>
        <v>0</v>
      </c>
      <c r="Y470" s="180">
        <f>IF(V470&gt;0,INDEX(Scope_Labor_Rates!$S$6:$S$46,V470-5),0)</f>
        <v>0</v>
      </c>
      <c r="Z470" s="180">
        <f>IF(V470&gt;0,INDEX(Scope_Labor_Rates!$R$6:$R$46,V470-5),1)</f>
        <v>1</v>
      </c>
      <c r="AA470" s="231">
        <f t="shared" si="63"/>
        <v>0</v>
      </c>
      <c r="AB470" t="str">
        <f t="shared" si="64"/>
        <v/>
      </c>
      <c r="AC470" s="178" t="str">
        <f t="shared" si="65"/>
        <v/>
      </c>
      <c r="AD470" s="181">
        <f t="shared" si="66"/>
        <v>0</v>
      </c>
      <c r="AE470" s="178">
        <f>IF(V470&gt;0,P470*INDEX(Scope_Labor_Rates!$E$6:$E$46,V470-5),0)</f>
        <v>0</v>
      </c>
      <c r="AF470" s="181">
        <f>IF(V470&gt;0,AE470*INDEX(Scope_Labor_Rates!$D$6:$D$46,V470-5)*AA470,0)</f>
        <v>0</v>
      </c>
      <c r="AG470" s="178">
        <f>IF(V470&gt;0,P470*INDEX(Scope_Labor_Rates!$G$6:$G$46,V470-5),0)</f>
        <v>0</v>
      </c>
      <c r="AH470" s="181">
        <f>IF(V470&gt;0,AG470*INDEX(Scope_Labor_Rates!$F$6:$F$46,V470-5)*AA470,0)</f>
        <v>0</v>
      </c>
      <c r="AI470" s="178">
        <f>IF(V470&gt;0,P470*INDEX(Scope_Labor_Rates!$I$6:$I$46,V470-5),0)</f>
        <v>0</v>
      </c>
      <c r="AJ470" s="181">
        <f>IF(V470&gt;0,AI470*INDEX(Scope_Labor_Rates!$H$6:$H$46,V470-5)*AA470,0)</f>
        <v>0</v>
      </c>
      <c r="AK470" s="178">
        <f>IF(V470&gt;0,P470*INDEX(Scope_Labor_Rates!$K$6:$K$46,V470-5),0)</f>
        <v>0</v>
      </c>
      <c r="AL470" s="181">
        <f>IF(V470&gt;0,AK470*INDEX(Scope_Labor_Rates!$J$6:$J$46,V470-5)*AA470,0)</f>
        <v>0</v>
      </c>
      <c r="AM470" s="178">
        <f>IF(V470&gt;0,P470*INDEX(Scope_Labor_Rates!$M$6:$M$46,V470-5),0)</f>
        <v>0</v>
      </c>
      <c r="AN470" s="178">
        <f>IF(V470&gt;0,AM470*INDEX(Scope_Labor_Rates!$L$6:$L$46,V470-5)*AA470,0)</f>
        <v>0</v>
      </c>
      <c r="AO470" s="178">
        <f>IF(V470&gt;0,P470*INDEX(Scope_Labor_Rates!$O$6:$O$46,V470-5)*AA470,0)</f>
        <v>0</v>
      </c>
      <c r="AP470" s="181">
        <f>IF(V470&gt;0,P470*INDEX(Scope_Labor_Rates!$Q$6:$Q$46,V470-5)*AA470,0)</f>
        <v>0</v>
      </c>
      <c r="AQ470" s="178">
        <f t="shared" si="67"/>
        <v>0</v>
      </c>
      <c r="AR470" s="178">
        <f t="shared" si="68"/>
        <v>0</v>
      </c>
      <c r="AS470" s="178">
        <f t="shared" si="69"/>
        <v>0</v>
      </c>
      <c r="AT470" s="178">
        <f t="shared" si="70"/>
        <v>0</v>
      </c>
      <c r="AU470">
        <f t="shared" si="71"/>
        <v>0</v>
      </c>
    </row>
    <row r="471" spans="1:47">
      <c r="A471" t="str">
        <f>IF(All_Tasks!A471="","",All_Tasks!A471)</f>
        <v/>
      </c>
      <c r="B471" t="str">
        <f>IF(All_Tasks!B471="","",All_Tasks!B471)</f>
        <v/>
      </c>
      <c r="C471" t="str">
        <f>IF(All_Tasks!C471="","",All_Tasks!C471)</f>
        <v/>
      </c>
      <c r="D471" t="str">
        <f>IF(All_Tasks!D471="","",All_Tasks!D471)</f>
        <v/>
      </c>
      <c r="E471" t="str">
        <f>IF(All_Tasks!V471&lt;&gt;"",All_Tasks!V471,IF(All_Tasks!E471&lt;&gt;"",All_Tasks!E471,""))</f>
        <v/>
      </c>
      <c r="F471" t="str">
        <f>IF(All_Tasks!F471="","",All_Tasks!F471)</f>
        <v/>
      </c>
      <c r="G471" t="str">
        <f>IF(All_Tasks!G471="","",All_Tasks!G471)</f>
        <v/>
      </c>
      <c r="H471" s="231" t="str">
        <f>IF(All_Tasks!H471="","",All_Tasks!H471)</f>
        <v/>
      </c>
      <c r="I471" t="str">
        <f>IF(All_Tasks!I471="","",All_Tasks!I471)</f>
        <v/>
      </c>
      <c r="J471" t="str">
        <f>IF(All_Tasks!J471="","",All_Tasks!J471)</f>
        <v/>
      </c>
      <c r="K471" t="str">
        <f>IF(All_Tasks!K471="","",All_Tasks!K471)</f>
        <v/>
      </c>
      <c r="L471" s="231" t="str">
        <f>IF(All_Tasks!L471="","",All_Tasks!L471)</f>
        <v/>
      </c>
      <c r="M471" t="str">
        <f>IF(All_Tasks!M471="","",All_Tasks!M471)</f>
        <v/>
      </c>
      <c r="N471" t="str">
        <f>IF(All_Tasks!N471="","",All_Tasks!N471)</f>
        <v/>
      </c>
      <c r="O471" t="str">
        <f>IF(All_Tasks!O471="","",All_Tasks!O471)</f>
        <v/>
      </c>
      <c r="P471" s="181">
        <f>IF(All_Tasks!P471="",0,All_Tasks!P471)</f>
        <v>0</v>
      </c>
      <c r="Q471" s="181">
        <f>IF(All_Tasks!Q471="",0,All_Tasks!Q471)</f>
        <v>0</v>
      </c>
      <c r="R471" s="181">
        <f>IF(All_Tasks!R471="",0,All_Tasks!R471)</f>
        <v>0</v>
      </c>
      <c r="S471" s="181" t="str">
        <f>IF(All_Tasks!S471="","",All_Tasks!S471)</f>
        <v/>
      </c>
      <c r="T471" t="str">
        <f>IF(All_Tasks!T471="","",All_Tasks!T471)</f>
        <v/>
      </c>
      <c r="U471" t="str">
        <f>IF(All_Tasks!U471="","",All_Tasks!U471)</f>
        <v/>
      </c>
      <c r="V471">
        <f>IF(A471="",0,IFERROR(MATCH(A471,Scope_Labor_Rates!$A$6:$A$46,0)+5,0))</f>
        <v>0</v>
      </c>
      <c r="W471" s="178">
        <f>IF(V471&gt;0,INDEX(Scope_Labor_Rates!$C$6:$C$46,V471-5),0)</f>
        <v>0</v>
      </c>
      <c r="X471" s="178">
        <f>IF(V471&gt;0,INDEX(Scope_Labor_Rates!$C$6:$C$46,V471-5),0)</f>
        <v>0</v>
      </c>
      <c r="Y471" s="180">
        <f>IF(V471&gt;0,INDEX(Scope_Labor_Rates!$S$6:$S$46,V471-5),0)</f>
        <v>0</v>
      </c>
      <c r="Z471" s="180">
        <f>IF(V471&gt;0,INDEX(Scope_Labor_Rates!$R$6:$R$46,V471-5),1)</f>
        <v>1</v>
      </c>
      <c r="AA471" s="231">
        <f t="shared" si="63"/>
        <v>0</v>
      </c>
      <c r="AB471" t="str">
        <f t="shared" si="64"/>
        <v/>
      </c>
      <c r="AC471" s="178" t="str">
        <f t="shared" si="65"/>
        <v/>
      </c>
      <c r="AD471" s="181">
        <f t="shared" si="66"/>
        <v>0</v>
      </c>
      <c r="AE471" s="178">
        <f>IF(V471&gt;0,P471*INDEX(Scope_Labor_Rates!$E$6:$E$46,V471-5),0)</f>
        <v>0</v>
      </c>
      <c r="AF471" s="181">
        <f>IF(V471&gt;0,AE471*INDEX(Scope_Labor_Rates!$D$6:$D$46,V471-5)*AA471,0)</f>
        <v>0</v>
      </c>
      <c r="AG471" s="178">
        <f>IF(V471&gt;0,P471*INDEX(Scope_Labor_Rates!$G$6:$G$46,V471-5),0)</f>
        <v>0</v>
      </c>
      <c r="AH471" s="181">
        <f>IF(V471&gt;0,AG471*INDEX(Scope_Labor_Rates!$F$6:$F$46,V471-5)*AA471,0)</f>
        <v>0</v>
      </c>
      <c r="AI471" s="178">
        <f>IF(V471&gt;0,P471*INDEX(Scope_Labor_Rates!$I$6:$I$46,V471-5),0)</f>
        <v>0</v>
      </c>
      <c r="AJ471" s="181">
        <f>IF(V471&gt;0,AI471*INDEX(Scope_Labor_Rates!$H$6:$H$46,V471-5)*AA471,0)</f>
        <v>0</v>
      </c>
      <c r="AK471" s="178">
        <f>IF(V471&gt;0,P471*INDEX(Scope_Labor_Rates!$K$6:$K$46,V471-5),0)</f>
        <v>0</v>
      </c>
      <c r="AL471" s="181">
        <f>IF(V471&gt;0,AK471*INDEX(Scope_Labor_Rates!$J$6:$J$46,V471-5)*AA471,0)</f>
        <v>0</v>
      </c>
      <c r="AM471" s="178">
        <f>IF(V471&gt;0,P471*INDEX(Scope_Labor_Rates!$M$6:$M$46,V471-5),0)</f>
        <v>0</v>
      </c>
      <c r="AN471" s="178">
        <f>IF(V471&gt;0,AM471*INDEX(Scope_Labor_Rates!$L$6:$L$46,V471-5)*AA471,0)</f>
        <v>0</v>
      </c>
      <c r="AO471" s="178">
        <f>IF(V471&gt;0,P471*INDEX(Scope_Labor_Rates!$O$6:$O$46,V471-5)*AA471,0)</f>
        <v>0</v>
      </c>
      <c r="AP471" s="181">
        <f>IF(V471&gt;0,P471*INDEX(Scope_Labor_Rates!$Q$6:$Q$46,V471-5)*AA471,0)</f>
        <v>0</v>
      </c>
      <c r="AQ471" s="178">
        <f t="shared" si="67"/>
        <v>0</v>
      </c>
      <c r="AR471" s="178">
        <f t="shared" si="68"/>
        <v>0</v>
      </c>
      <c r="AS471" s="178">
        <f t="shared" si="69"/>
        <v>0</v>
      </c>
      <c r="AT471" s="178">
        <f t="shared" si="70"/>
        <v>0</v>
      </c>
      <c r="AU471">
        <f t="shared" si="71"/>
        <v>0</v>
      </c>
    </row>
    <row r="472" spans="1:47">
      <c r="A472" t="str">
        <f>IF(All_Tasks!A472="","",All_Tasks!A472)</f>
        <v/>
      </c>
      <c r="B472" t="str">
        <f>IF(All_Tasks!B472="","",All_Tasks!B472)</f>
        <v/>
      </c>
      <c r="C472" t="str">
        <f>IF(All_Tasks!C472="","",All_Tasks!C472)</f>
        <v/>
      </c>
      <c r="D472" t="str">
        <f>IF(All_Tasks!D472="","",All_Tasks!D472)</f>
        <v/>
      </c>
      <c r="E472" t="str">
        <f>IF(All_Tasks!V472&lt;&gt;"",All_Tasks!V472,IF(All_Tasks!E472&lt;&gt;"",All_Tasks!E472,""))</f>
        <v/>
      </c>
      <c r="F472" t="str">
        <f>IF(All_Tasks!F472="","",All_Tasks!F472)</f>
        <v/>
      </c>
      <c r="G472" t="str">
        <f>IF(All_Tasks!G472="","",All_Tasks!G472)</f>
        <v/>
      </c>
      <c r="H472" s="231" t="str">
        <f>IF(All_Tasks!H472="","",All_Tasks!H472)</f>
        <v/>
      </c>
      <c r="I472" t="str">
        <f>IF(All_Tasks!I472="","",All_Tasks!I472)</f>
        <v/>
      </c>
      <c r="J472" t="str">
        <f>IF(All_Tasks!J472="","",All_Tasks!J472)</f>
        <v/>
      </c>
      <c r="K472" t="str">
        <f>IF(All_Tasks!K472="","",All_Tasks!K472)</f>
        <v/>
      </c>
      <c r="L472" s="231" t="str">
        <f>IF(All_Tasks!L472="","",All_Tasks!L472)</f>
        <v/>
      </c>
      <c r="M472" t="str">
        <f>IF(All_Tasks!M472="","",All_Tasks!M472)</f>
        <v/>
      </c>
      <c r="N472" t="str">
        <f>IF(All_Tasks!N472="","",All_Tasks!N472)</f>
        <v/>
      </c>
      <c r="O472" t="str">
        <f>IF(All_Tasks!O472="","",All_Tasks!O472)</f>
        <v/>
      </c>
      <c r="P472" s="181">
        <f>IF(All_Tasks!P472="",0,All_Tasks!P472)</f>
        <v>0</v>
      </c>
      <c r="Q472" s="181">
        <f>IF(All_Tasks!Q472="",0,All_Tasks!Q472)</f>
        <v>0</v>
      </c>
      <c r="R472" s="181">
        <f>IF(All_Tasks!R472="",0,All_Tasks!R472)</f>
        <v>0</v>
      </c>
      <c r="S472" s="181" t="str">
        <f>IF(All_Tasks!S472="","",All_Tasks!S472)</f>
        <v/>
      </c>
      <c r="T472" t="str">
        <f>IF(All_Tasks!T472="","",All_Tasks!T472)</f>
        <v/>
      </c>
      <c r="U472" t="str">
        <f>IF(All_Tasks!U472="","",All_Tasks!U472)</f>
        <v/>
      </c>
      <c r="V472">
        <f>IF(A472="",0,IFERROR(MATCH(A472,Scope_Labor_Rates!$A$6:$A$46,0)+5,0))</f>
        <v>0</v>
      </c>
      <c r="W472" s="178">
        <f>IF(V472&gt;0,INDEX(Scope_Labor_Rates!$C$6:$C$46,V472-5),0)</f>
        <v>0</v>
      </c>
      <c r="X472" s="178">
        <f>IF(V472&gt;0,INDEX(Scope_Labor_Rates!$C$6:$C$46,V472-5),0)</f>
        <v>0</v>
      </c>
      <c r="Y472" s="180">
        <f>IF(V472&gt;0,INDEX(Scope_Labor_Rates!$S$6:$S$46,V472-5),0)</f>
        <v>0</v>
      </c>
      <c r="Z472" s="180">
        <f>IF(V472&gt;0,INDEX(Scope_Labor_Rates!$R$6:$R$46,V472-5),1)</f>
        <v>1</v>
      </c>
      <c r="AA472" s="231">
        <f t="shared" si="63"/>
        <v>0</v>
      </c>
      <c r="AB472" t="str">
        <f t="shared" si="64"/>
        <v/>
      </c>
      <c r="AC472" s="178" t="str">
        <f t="shared" si="65"/>
        <v/>
      </c>
      <c r="AD472" s="181">
        <f t="shared" si="66"/>
        <v>0</v>
      </c>
      <c r="AE472" s="178">
        <f>IF(V472&gt;0,P472*INDEX(Scope_Labor_Rates!$E$6:$E$46,V472-5),0)</f>
        <v>0</v>
      </c>
      <c r="AF472" s="181">
        <f>IF(V472&gt;0,AE472*INDEX(Scope_Labor_Rates!$D$6:$D$46,V472-5)*AA472,0)</f>
        <v>0</v>
      </c>
      <c r="AG472" s="178">
        <f>IF(V472&gt;0,P472*INDEX(Scope_Labor_Rates!$G$6:$G$46,V472-5),0)</f>
        <v>0</v>
      </c>
      <c r="AH472" s="181">
        <f>IF(V472&gt;0,AG472*INDEX(Scope_Labor_Rates!$F$6:$F$46,V472-5)*AA472,0)</f>
        <v>0</v>
      </c>
      <c r="AI472" s="178">
        <f>IF(V472&gt;0,P472*INDEX(Scope_Labor_Rates!$I$6:$I$46,V472-5),0)</f>
        <v>0</v>
      </c>
      <c r="AJ472" s="181">
        <f>IF(V472&gt;0,AI472*INDEX(Scope_Labor_Rates!$H$6:$H$46,V472-5)*AA472,0)</f>
        <v>0</v>
      </c>
      <c r="AK472" s="178">
        <f>IF(V472&gt;0,P472*INDEX(Scope_Labor_Rates!$K$6:$K$46,V472-5),0)</f>
        <v>0</v>
      </c>
      <c r="AL472" s="181">
        <f>IF(V472&gt;0,AK472*INDEX(Scope_Labor_Rates!$J$6:$J$46,V472-5)*AA472,0)</f>
        <v>0</v>
      </c>
      <c r="AM472" s="178">
        <f>IF(V472&gt;0,P472*INDEX(Scope_Labor_Rates!$M$6:$M$46,V472-5),0)</f>
        <v>0</v>
      </c>
      <c r="AN472" s="178">
        <f>IF(V472&gt;0,AM472*INDEX(Scope_Labor_Rates!$L$6:$L$46,V472-5)*AA472,0)</f>
        <v>0</v>
      </c>
      <c r="AO472" s="178">
        <f>IF(V472&gt;0,P472*INDEX(Scope_Labor_Rates!$O$6:$O$46,V472-5)*AA472,0)</f>
        <v>0</v>
      </c>
      <c r="AP472" s="181">
        <f>IF(V472&gt;0,P472*INDEX(Scope_Labor_Rates!$Q$6:$Q$46,V472-5)*AA472,0)</f>
        <v>0</v>
      </c>
      <c r="AQ472" s="178">
        <f t="shared" si="67"/>
        <v>0</v>
      </c>
      <c r="AR472" s="178">
        <f t="shared" si="68"/>
        <v>0</v>
      </c>
      <c r="AS472" s="178">
        <f t="shared" si="69"/>
        <v>0</v>
      </c>
      <c r="AT472" s="178">
        <f t="shared" si="70"/>
        <v>0</v>
      </c>
      <c r="AU472">
        <f t="shared" si="71"/>
        <v>0</v>
      </c>
    </row>
    <row r="473" spans="1:47">
      <c r="A473" t="str">
        <f>IF(All_Tasks!A473="","",All_Tasks!A473)</f>
        <v/>
      </c>
      <c r="B473" t="str">
        <f>IF(All_Tasks!B473="","",All_Tasks!B473)</f>
        <v/>
      </c>
      <c r="C473" t="str">
        <f>IF(All_Tasks!C473="","",All_Tasks!C473)</f>
        <v/>
      </c>
      <c r="D473" t="str">
        <f>IF(All_Tasks!D473="","",All_Tasks!D473)</f>
        <v/>
      </c>
      <c r="E473" t="str">
        <f>IF(All_Tasks!V473&lt;&gt;"",All_Tasks!V473,IF(All_Tasks!E473&lt;&gt;"",All_Tasks!E473,""))</f>
        <v/>
      </c>
      <c r="F473" t="str">
        <f>IF(All_Tasks!F473="","",All_Tasks!F473)</f>
        <v/>
      </c>
      <c r="G473" t="str">
        <f>IF(All_Tasks!G473="","",All_Tasks!G473)</f>
        <v/>
      </c>
      <c r="H473" s="231" t="str">
        <f>IF(All_Tasks!H473="","",All_Tasks!H473)</f>
        <v/>
      </c>
      <c r="I473" t="str">
        <f>IF(All_Tasks!I473="","",All_Tasks!I473)</f>
        <v/>
      </c>
      <c r="J473" t="str">
        <f>IF(All_Tasks!J473="","",All_Tasks!J473)</f>
        <v/>
      </c>
      <c r="K473" t="str">
        <f>IF(All_Tasks!K473="","",All_Tasks!K473)</f>
        <v/>
      </c>
      <c r="L473" s="231" t="str">
        <f>IF(All_Tasks!L473="","",All_Tasks!L473)</f>
        <v/>
      </c>
      <c r="M473" t="str">
        <f>IF(All_Tasks!M473="","",All_Tasks!M473)</f>
        <v/>
      </c>
      <c r="N473" t="str">
        <f>IF(All_Tasks!N473="","",All_Tasks!N473)</f>
        <v/>
      </c>
      <c r="O473" t="str">
        <f>IF(All_Tasks!O473="","",All_Tasks!O473)</f>
        <v/>
      </c>
      <c r="P473" s="181">
        <f>IF(All_Tasks!P473="",0,All_Tasks!P473)</f>
        <v>0</v>
      </c>
      <c r="Q473" s="181">
        <f>IF(All_Tasks!Q473="",0,All_Tasks!Q473)</f>
        <v>0</v>
      </c>
      <c r="R473" s="181">
        <f>IF(All_Tasks!R473="",0,All_Tasks!R473)</f>
        <v>0</v>
      </c>
      <c r="S473" s="181" t="str">
        <f>IF(All_Tasks!S473="","",All_Tasks!S473)</f>
        <v/>
      </c>
      <c r="T473" t="str">
        <f>IF(All_Tasks!T473="","",All_Tasks!T473)</f>
        <v/>
      </c>
      <c r="U473" t="str">
        <f>IF(All_Tasks!U473="","",All_Tasks!U473)</f>
        <v/>
      </c>
      <c r="V473">
        <f>IF(A473="",0,IFERROR(MATCH(A473,Scope_Labor_Rates!$A$6:$A$46,0)+5,0))</f>
        <v>0</v>
      </c>
      <c r="W473" s="178">
        <f>IF(V473&gt;0,INDEX(Scope_Labor_Rates!$C$6:$C$46,V473-5),0)</f>
        <v>0</v>
      </c>
      <c r="X473" s="178">
        <f>IF(V473&gt;0,INDEX(Scope_Labor_Rates!$C$6:$C$46,V473-5),0)</f>
        <v>0</v>
      </c>
      <c r="Y473" s="180">
        <f>IF(V473&gt;0,INDEX(Scope_Labor_Rates!$S$6:$S$46,V473-5),0)</f>
        <v>0</v>
      </c>
      <c r="Z473" s="180">
        <f>IF(V473&gt;0,INDEX(Scope_Labor_Rates!$R$6:$R$46,V473-5),1)</f>
        <v>1</v>
      </c>
      <c r="AA473" s="231">
        <f t="shared" si="63"/>
        <v>0</v>
      </c>
      <c r="AB473" t="str">
        <f t="shared" si="64"/>
        <v/>
      </c>
      <c r="AC473" s="178" t="str">
        <f t="shared" si="65"/>
        <v/>
      </c>
      <c r="AD473" s="181">
        <f t="shared" si="66"/>
        <v>0</v>
      </c>
      <c r="AE473" s="178">
        <f>IF(V473&gt;0,P473*INDEX(Scope_Labor_Rates!$E$6:$E$46,V473-5),0)</f>
        <v>0</v>
      </c>
      <c r="AF473" s="181">
        <f>IF(V473&gt;0,AE473*INDEX(Scope_Labor_Rates!$D$6:$D$46,V473-5)*AA473,0)</f>
        <v>0</v>
      </c>
      <c r="AG473" s="178">
        <f>IF(V473&gt;0,P473*INDEX(Scope_Labor_Rates!$G$6:$G$46,V473-5),0)</f>
        <v>0</v>
      </c>
      <c r="AH473" s="181">
        <f>IF(V473&gt;0,AG473*INDEX(Scope_Labor_Rates!$F$6:$F$46,V473-5)*AA473,0)</f>
        <v>0</v>
      </c>
      <c r="AI473" s="178">
        <f>IF(V473&gt;0,P473*INDEX(Scope_Labor_Rates!$I$6:$I$46,V473-5),0)</f>
        <v>0</v>
      </c>
      <c r="AJ473" s="181">
        <f>IF(V473&gt;0,AI473*INDEX(Scope_Labor_Rates!$H$6:$H$46,V473-5)*AA473,0)</f>
        <v>0</v>
      </c>
      <c r="AK473" s="178">
        <f>IF(V473&gt;0,P473*INDEX(Scope_Labor_Rates!$K$6:$K$46,V473-5),0)</f>
        <v>0</v>
      </c>
      <c r="AL473" s="181">
        <f>IF(V473&gt;0,AK473*INDEX(Scope_Labor_Rates!$J$6:$J$46,V473-5)*AA473,0)</f>
        <v>0</v>
      </c>
      <c r="AM473" s="178">
        <f>IF(V473&gt;0,P473*INDEX(Scope_Labor_Rates!$M$6:$M$46,V473-5),0)</f>
        <v>0</v>
      </c>
      <c r="AN473" s="178">
        <f>IF(V473&gt;0,AM473*INDEX(Scope_Labor_Rates!$L$6:$L$46,V473-5)*AA473,0)</f>
        <v>0</v>
      </c>
      <c r="AO473" s="178">
        <f>IF(V473&gt;0,P473*INDEX(Scope_Labor_Rates!$O$6:$O$46,V473-5)*AA473,0)</f>
        <v>0</v>
      </c>
      <c r="AP473" s="181">
        <f>IF(V473&gt;0,P473*INDEX(Scope_Labor_Rates!$Q$6:$Q$46,V473-5)*AA473,0)</f>
        <v>0</v>
      </c>
      <c r="AQ473" s="178">
        <f t="shared" si="67"/>
        <v>0</v>
      </c>
      <c r="AR473" s="178">
        <f t="shared" si="68"/>
        <v>0</v>
      </c>
      <c r="AS473" s="178">
        <f t="shared" si="69"/>
        <v>0</v>
      </c>
      <c r="AT473" s="178">
        <f t="shared" si="70"/>
        <v>0</v>
      </c>
      <c r="AU473">
        <f t="shared" si="71"/>
        <v>0</v>
      </c>
    </row>
    <row r="474" spans="1:47">
      <c r="A474" t="str">
        <f>IF(All_Tasks!A474="","",All_Tasks!A474)</f>
        <v/>
      </c>
      <c r="B474" t="str">
        <f>IF(All_Tasks!B474="","",All_Tasks!B474)</f>
        <v/>
      </c>
      <c r="C474" t="str">
        <f>IF(All_Tasks!C474="","",All_Tasks!C474)</f>
        <v/>
      </c>
      <c r="D474" t="str">
        <f>IF(All_Tasks!D474="","",All_Tasks!D474)</f>
        <v/>
      </c>
      <c r="E474" t="str">
        <f>IF(All_Tasks!V474&lt;&gt;"",All_Tasks!V474,IF(All_Tasks!E474&lt;&gt;"",All_Tasks!E474,""))</f>
        <v/>
      </c>
      <c r="F474" t="str">
        <f>IF(All_Tasks!F474="","",All_Tasks!F474)</f>
        <v/>
      </c>
      <c r="G474" t="str">
        <f>IF(All_Tasks!G474="","",All_Tasks!G474)</f>
        <v/>
      </c>
      <c r="H474" s="231" t="str">
        <f>IF(All_Tasks!H474="","",All_Tasks!H474)</f>
        <v/>
      </c>
      <c r="I474" t="str">
        <f>IF(All_Tasks!I474="","",All_Tasks!I474)</f>
        <v/>
      </c>
      <c r="J474" t="str">
        <f>IF(All_Tasks!J474="","",All_Tasks!J474)</f>
        <v/>
      </c>
      <c r="K474" t="str">
        <f>IF(All_Tasks!K474="","",All_Tasks!K474)</f>
        <v/>
      </c>
      <c r="L474" s="231" t="str">
        <f>IF(All_Tasks!L474="","",All_Tasks!L474)</f>
        <v/>
      </c>
      <c r="M474" t="str">
        <f>IF(All_Tasks!M474="","",All_Tasks!M474)</f>
        <v/>
      </c>
      <c r="N474" t="str">
        <f>IF(All_Tasks!N474="","",All_Tasks!N474)</f>
        <v/>
      </c>
      <c r="O474" t="str">
        <f>IF(All_Tasks!O474="","",All_Tasks!O474)</f>
        <v/>
      </c>
      <c r="P474" s="181">
        <f>IF(All_Tasks!P474="",0,All_Tasks!P474)</f>
        <v>0</v>
      </c>
      <c r="Q474" s="181">
        <f>IF(All_Tasks!Q474="",0,All_Tasks!Q474)</f>
        <v>0</v>
      </c>
      <c r="R474" s="181">
        <f>IF(All_Tasks!R474="",0,All_Tasks!R474)</f>
        <v>0</v>
      </c>
      <c r="S474" s="181" t="str">
        <f>IF(All_Tasks!S474="","",All_Tasks!S474)</f>
        <v/>
      </c>
      <c r="T474" t="str">
        <f>IF(All_Tasks!T474="","",All_Tasks!T474)</f>
        <v/>
      </c>
      <c r="U474" t="str">
        <f>IF(All_Tasks!U474="","",All_Tasks!U474)</f>
        <v/>
      </c>
      <c r="V474">
        <f>IF(A474="",0,IFERROR(MATCH(A474,Scope_Labor_Rates!$A$6:$A$46,0)+5,0))</f>
        <v>0</v>
      </c>
      <c r="W474" s="178">
        <f>IF(V474&gt;0,INDEX(Scope_Labor_Rates!$C$6:$C$46,V474-5),0)</f>
        <v>0</v>
      </c>
      <c r="X474" s="178">
        <f>IF(V474&gt;0,INDEX(Scope_Labor_Rates!$C$6:$C$46,V474-5),0)</f>
        <v>0</v>
      </c>
      <c r="Y474" s="180">
        <f>IF(V474&gt;0,INDEX(Scope_Labor_Rates!$S$6:$S$46,V474-5),0)</f>
        <v>0</v>
      </c>
      <c r="Z474" s="180">
        <f>IF(V474&gt;0,INDEX(Scope_Labor_Rates!$R$6:$R$46,V474-5),1)</f>
        <v>1</v>
      </c>
      <c r="AA474" s="231">
        <f t="shared" si="63"/>
        <v>0</v>
      </c>
      <c r="AB474" t="str">
        <f t="shared" si="64"/>
        <v/>
      </c>
      <c r="AC474" s="178" t="str">
        <f t="shared" si="65"/>
        <v/>
      </c>
      <c r="AD474" s="181">
        <f t="shared" si="66"/>
        <v>0</v>
      </c>
      <c r="AE474" s="178">
        <f>IF(V474&gt;0,P474*INDEX(Scope_Labor_Rates!$E$6:$E$46,V474-5),0)</f>
        <v>0</v>
      </c>
      <c r="AF474" s="181">
        <f>IF(V474&gt;0,AE474*INDEX(Scope_Labor_Rates!$D$6:$D$46,V474-5)*AA474,0)</f>
        <v>0</v>
      </c>
      <c r="AG474" s="178">
        <f>IF(V474&gt;0,P474*INDEX(Scope_Labor_Rates!$G$6:$G$46,V474-5),0)</f>
        <v>0</v>
      </c>
      <c r="AH474" s="181">
        <f>IF(V474&gt;0,AG474*INDEX(Scope_Labor_Rates!$F$6:$F$46,V474-5)*AA474,0)</f>
        <v>0</v>
      </c>
      <c r="AI474" s="178">
        <f>IF(V474&gt;0,P474*INDEX(Scope_Labor_Rates!$I$6:$I$46,V474-5),0)</f>
        <v>0</v>
      </c>
      <c r="AJ474" s="181">
        <f>IF(V474&gt;0,AI474*INDEX(Scope_Labor_Rates!$H$6:$H$46,V474-5)*AA474,0)</f>
        <v>0</v>
      </c>
      <c r="AK474" s="178">
        <f>IF(V474&gt;0,P474*INDEX(Scope_Labor_Rates!$K$6:$K$46,V474-5),0)</f>
        <v>0</v>
      </c>
      <c r="AL474" s="181">
        <f>IF(V474&gt;0,AK474*INDEX(Scope_Labor_Rates!$J$6:$J$46,V474-5)*AA474,0)</f>
        <v>0</v>
      </c>
      <c r="AM474" s="178">
        <f>IF(V474&gt;0,P474*INDEX(Scope_Labor_Rates!$M$6:$M$46,V474-5),0)</f>
        <v>0</v>
      </c>
      <c r="AN474" s="178">
        <f>IF(V474&gt;0,AM474*INDEX(Scope_Labor_Rates!$L$6:$L$46,V474-5)*AA474,0)</f>
        <v>0</v>
      </c>
      <c r="AO474" s="178">
        <f>IF(V474&gt;0,P474*INDEX(Scope_Labor_Rates!$O$6:$O$46,V474-5)*AA474,0)</f>
        <v>0</v>
      </c>
      <c r="AP474" s="181">
        <f>IF(V474&gt;0,P474*INDEX(Scope_Labor_Rates!$Q$6:$Q$46,V474-5)*AA474,0)</f>
        <v>0</v>
      </c>
      <c r="AQ474" s="178">
        <f t="shared" si="67"/>
        <v>0</v>
      </c>
      <c r="AR474" s="178">
        <f t="shared" si="68"/>
        <v>0</v>
      </c>
      <c r="AS474" s="178">
        <f t="shared" si="69"/>
        <v>0</v>
      </c>
      <c r="AT474" s="178">
        <f t="shared" si="70"/>
        <v>0</v>
      </c>
      <c r="AU474">
        <f t="shared" si="71"/>
        <v>0</v>
      </c>
    </row>
    <row r="475" spans="1:47">
      <c r="A475" t="str">
        <f>IF(All_Tasks!A475="","",All_Tasks!A475)</f>
        <v/>
      </c>
      <c r="B475" t="str">
        <f>IF(All_Tasks!B475="","",All_Tasks!B475)</f>
        <v/>
      </c>
      <c r="C475" t="str">
        <f>IF(All_Tasks!C475="","",All_Tasks!C475)</f>
        <v/>
      </c>
      <c r="D475" t="str">
        <f>IF(All_Tasks!D475="","",All_Tasks!D475)</f>
        <v/>
      </c>
      <c r="E475" t="str">
        <f>IF(All_Tasks!V475&lt;&gt;"",All_Tasks!V475,IF(All_Tasks!E475&lt;&gt;"",All_Tasks!E475,""))</f>
        <v/>
      </c>
      <c r="F475" t="str">
        <f>IF(All_Tasks!F475="","",All_Tasks!F475)</f>
        <v/>
      </c>
      <c r="G475" t="str">
        <f>IF(All_Tasks!G475="","",All_Tasks!G475)</f>
        <v/>
      </c>
      <c r="H475" s="231" t="str">
        <f>IF(All_Tasks!H475="","",All_Tasks!H475)</f>
        <v/>
      </c>
      <c r="I475" t="str">
        <f>IF(All_Tasks!I475="","",All_Tasks!I475)</f>
        <v/>
      </c>
      <c r="J475" t="str">
        <f>IF(All_Tasks!J475="","",All_Tasks!J475)</f>
        <v/>
      </c>
      <c r="K475" t="str">
        <f>IF(All_Tasks!K475="","",All_Tasks!K475)</f>
        <v/>
      </c>
      <c r="L475" s="231" t="str">
        <f>IF(All_Tasks!L475="","",All_Tasks!L475)</f>
        <v/>
      </c>
      <c r="M475" t="str">
        <f>IF(All_Tasks!M475="","",All_Tasks!M475)</f>
        <v/>
      </c>
      <c r="N475" t="str">
        <f>IF(All_Tasks!N475="","",All_Tasks!N475)</f>
        <v/>
      </c>
      <c r="O475" t="str">
        <f>IF(All_Tasks!O475="","",All_Tasks!O475)</f>
        <v/>
      </c>
      <c r="P475" s="181">
        <f>IF(All_Tasks!P475="",0,All_Tasks!P475)</f>
        <v>0</v>
      </c>
      <c r="Q475" s="181">
        <f>IF(All_Tasks!Q475="",0,All_Tasks!Q475)</f>
        <v>0</v>
      </c>
      <c r="R475" s="181">
        <f>IF(All_Tasks!R475="",0,All_Tasks!R475)</f>
        <v>0</v>
      </c>
      <c r="S475" s="181" t="str">
        <f>IF(All_Tasks!S475="","",All_Tasks!S475)</f>
        <v/>
      </c>
      <c r="T475" t="str">
        <f>IF(All_Tasks!T475="","",All_Tasks!T475)</f>
        <v/>
      </c>
      <c r="U475" t="str">
        <f>IF(All_Tasks!U475="","",All_Tasks!U475)</f>
        <v/>
      </c>
      <c r="V475">
        <f>IF(A475="",0,IFERROR(MATCH(A475,Scope_Labor_Rates!$A$6:$A$46,0)+5,0))</f>
        <v>0</v>
      </c>
      <c r="W475" s="178">
        <f>IF(V475&gt;0,INDEX(Scope_Labor_Rates!$C$6:$C$46,V475-5),0)</f>
        <v>0</v>
      </c>
      <c r="X475" s="178">
        <f>IF(V475&gt;0,INDEX(Scope_Labor_Rates!$C$6:$C$46,V475-5),0)</f>
        <v>0</v>
      </c>
      <c r="Y475" s="180">
        <f>IF(V475&gt;0,INDEX(Scope_Labor_Rates!$S$6:$S$46,V475-5),0)</f>
        <v>0</v>
      </c>
      <c r="Z475" s="180">
        <f>IF(V475&gt;0,INDEX(Scope_Labor_Rates!$R$6:$R$46,V475-5),1)</f>
        <v>1</v>
      </c>
      <c r="AA475" s="231">
        <f t="shared" si="63"/>
        <v>0</v>
      </c>
      <c r="AB475" t="str">
        <f t="shared" si="64"/>
        <v/>
      </c>
      <c r="AC475" s="178" t="str">
        <f t="shared" si="65"/>
        <v/>
      </c>
      <c r="AD475" s="181">
        <f t="shared" si="66"/>
        <v>0</v>
      </c>
      <c r="AE475" s="178">
        <f>IF(V475&gt;0,P475*INDEX(Scope_Labor_Rates!$E$6:$E$46,V475-5),0)</f>
        <v>0</v>
      </c>
      <c r="AF475" s="181">
        <f>IF(V475&gt;0,AE475*INDEX(Scope_Labor_Rates!$D$6:$D$46,V475-5)*AA475,0)</f>
        <v>0</v>
      </c>
      <c r="AG475" s="178">
        <f>IF(V475&gt;0,P475*INDEX(Scope_Labor_Rates!$G$6:$G$46,V475-5),0)</f>
        <v>0</v>
      </c>
      <c r="AH475" s="181">
        <f>IF(V475&gt;0,AG475*INDEX(Scope_Labor_Rates!$F$6:$F$46,V475-5)*AA475,0)</f>
        <v>0</v>
      </c>
      <c r="AI475" s="178">
        <f>IF(V475&gt;0,P475*INDEX(Scope_Labor_Rates!$I$6:$I$46,V475-5),0)</f>
        <v>0</v>
      </c>
      <c r="AJ475" s="181">
        <f>IF(V475&gt;0,AI475*INDEX(Scope_Labor_Rates!$H$6:$H$46,V475-5)*AA475,0)</f>
        <v>0</v>
      </c>
      <c r="AK475" s="178">
        <f>IF(V475&gt;0,P475*INDEX(Scope_Labor_Rates!$K$6:$K$46,V475-5),0)</f>
        <v>0</v>
      </c>
      <c r="AL475" s="181">
        <f>IF(V475&gt;0,AK475*INDEX(Scope_Labor_Rates!$J$6:$J$46,V475-5)*AA475,0)</f>
        <v>0</v>
      </c>
      <c r="AM475" s="178">
        <f>IF(V475&gt;0,P475*INDEX(Scope_Labor_Rates!$M$6:$M$46,V475-5),0)</f>
        <v>0</v>
      </c>
      <c r="AN475" s="178">
        <f>IF(V475&gt;0,AM475*INDEX(Scope_Labor_Rates!$L$6:$L$46,V475-5)*AA475,0)</f>
        <v>0</v>
      </c>
      <c r="AO475" s="178">
        <f>IF(V475&gt;0,P475*INDEX(Scope_Labor_Rates!$O$6:$O$46,V475-5)*AA475,0)</f>
        <v>0</v>
      </c>
      <c r="AP475" s="181">
        <f>IF(V475&gt;0,P475*INDEX(Scope_Labor_Rates!$Q$6:$Q$46,V475-5)*AA475,0)</f>
        <v>0</v>
      </c>
      <c r="AQ475" s="178">
        <f t="shared" si="67"/>
        <v>0</v>
      </c>
      <c r="AR475" s="178">
        <f t="shared" si="68"/>
        <v>0</v>
      </c>
      <c r="AS475" s="178">
        <f t="shared" si="69"/>
        <v>0</v>
      </c>
      <c r="AT475" s="178">
        <f t="shared" si="70"/>
        <v>0</v>
      </c>
      <c r="AU475">
        <f t="shared" si="71"/>
        <v>0</v>
      </c>
    </row>
    <row r="476" spans="1:47">
      <c r="A476" t="str">
        <f>IF(All_Tasks!A476="","",All_Tasks!A476)</f>
        <v/>
      </c>
      <c r="B476" t="str">
        <f>IF(All_Tasks!B476="","",All_Tasks!B476)</f>
        <v/>
      </c>
      <c r="C476" t="str">
        <f>IF(All_Tasks!C476="","",All_Tasks!C476)</f>
        <v/>
      </c>
      <c r="D476" t="str">
        <f>IF(All_Tasks!D476="","",All_Tasks!D476)</f>
        <v/>
      </c>
      <c r="E476" t="str">
        <f>IF(All_Tasks!V476&lt;&gt;"",All_Tasks!V476,IF(All_Tasks!E476&lt;&gt;"",All_Tasks!E476,""))</f>
        <v/>
      </c>
      <c r="F476" t="str">
        <f>IF(All_Tasks!F476="","",All_Tasks!F476)</f>
        <v/>
      </c>
      <c r="G476" t="str">
        <f>IF(All_Tasks!G476="","",All_Tasks!G476)</f>
        <v/>
      </c>
      <c r="H476" s="231" t="str">
        <f>IF(All_Tasks!H476="","",All_Tasks!H476)</f>
        <v/>
      </c>
      <c r="I476" t="str">
        <f>IF(All_Tasks!I476="","",All_Tasks!I476)</f>
        <v/>
      </c>
      <c r="J476" t="str">
        <f>IF(All_Tasks!J476="","",All_Tasks!J476)</f>
        <v/>
      </c>
      <c r="K476" t="str">
        <f>IF(All_Tasks!K476="","",All_Tasks!K476)</f>
        <v/>
      </c>
      <c r="L476" s="231" t="str">
        <f>IF(All_Tasks!L476="","",All_Tasks!L476)</f>
        <v/>
      </c>
      <c r="M476" t="str">
        <f>IF(All_Tasks!M476="","",All_Tasks!M476)</f>
        <v/>
      </c>
      <c r="N476" t="str">
        <f>IF(All_Tasks!N476="","",All_Tasks!N476)</f>
        <v/>
      </c>
      <c r="O476" t="str">
        <f>IF(All_Tasks!O476="","",All_Tasks!O476)</f>
        <v/>
      </c>
      <c r="P476" s="181">
        <f>IF(All_Tasks!P476="",0,All_Tasks!P476)</f>
        <v>0</v>
      </c>
      <c r="Q476" s="181">
        <f>IF(All_Tasks!Q476="",0,All_Tasks!Q476)</f>
        <v>0</v>
      </c>
      <c r="R476" s="181">
        <f>IF(All_Tasks!R476="",0,All_Tasks!R476)</f>
        <v>0</v>
      </c>
      <c r="S476" s="181" t="str">
        <f>IF(All_Tasks!S476="","",All_Tasks!S476)</f>
        <v/>
      </c>
      <c r="T476" t="str">
        <f>IF(All_Tasks!T476="","",All_Tasks!T476)</f>
        <v/>
      </c>
      <c r="U476" t="str">
        <f>IF(All_Tasks!U476="","",All_Tasks!U476)</f>
        <v/>
      </c>
      <c r="V476">
        <f>IF(A476="",0,IFERROR(MATCH(A476,Scope_Labor_Rates!$A$6:$A$46,0)+5,0))</f>
        <v>0</v>
      </c>
      <c r="W476" s="178">
        <f>IF(V476&gt;0,INDEX(Scope_Labor_Rates!$C$6:$C$46,V476-5),0)</f>
        <v>0</v>
      </c>
      <c r="X476" s="178">
        <f>IF(V476&gt;0,INDEX(Scope_Labor_Rates!$C$6:$C$46,V476-5),0)</f>
        <v>0</v>
      </c>
      <c r="Y476" s="180">
        <f>IF(V476&gt;0,INDEX(Scope_Labor_Rates!$S$6:$S$46,V476-5),0)</f>
        <v>0</v>
      </c>
      <c r="Z476" s="180">
        <f>IF(V476&gt;0,INDEX(Scope_Labor_Rates!$R$6:$R$46,V476-5),1)</f>
        <v>1</v>
      </c>
      <c r="AA476" s="231">
        <f t="shared" si="63"/>
        <v>0</v>
      </c>
      <c r="AB476" t="str">
        <f t="shared" si="64"/>
        <v/>
      </c>
      <c r="AC476" s="178" t="str">
        <f t="shared" si="65"/>
        <v/>
      </c>
      <c r="AD476" s="181">
        <f t="shared" si="66"/>
        <v>0</v>
      </c>
      <c r="AE476" s="178">
        <f>IF(V476&gt;0,P476*INDEX(Scope_Labor_Rates!$E$6:$E$46,V476-5),0)</f>
        <v>0</v>
      </c>
      <c r="AF476" s="181">
        <f>IF(V476&gt;0,AE476*INDEX(Scope_Labor_Rates!$D$6:$D$46,V476-5)*AA476,0)</f>
        <v>0</v>
      </c>
      <c r="AG476" s="178">
        <f>IF(V476&gt;0,P476*INDEX(Scope_Labor_Rates!$G$6:$G$46,V476-5),0)</f>
        <v>0</v>
      </c>
      <c r="AH476" s="181">
        <f>IF(V476&gt;0,AG476*INDEX(Scope_Labor_Rates!$F$6:$F$46,V476-5)*AA476,0)</f>
        <v>0</v>
      </c>
      <c r="AI476" s="178">
        <f>IF(V476&gt;0,P476*INDEX(Scope_Labor_Rates!$I$6:$I$46,V476-5),0)</f>
        <v>0</v>
      </c>
      <c r="AJ476" s="181">
        <f>IF(V476&gt;0,AI476*INDEX(Scope_Labor_Rates!$H$6:$H$46,V476-5)*AA476,0)</f>
        <v>0</v>
      </c>
      <c r="AK476" s="178">
        <f>IF(V476&gt;0,P476*INDEX(Scope_Labor_Rates!$K$6:$K$46,V476-5),0)</f>
        <v>0</v>
      </c>
      <c r="AL476" s="181">
        <f>IF(V476&gt;0,AK476*INDEX(Scope_Labor_Rates!$J$6:$J$46,V476-5)*AA476,0)</f>
        <v>0</v>
      </c>
      <c r="AM476" s="178">
        <f>IF(V476&gt;0,P476*INDEX(Scope_Labor_Rates!$M$6:$M$46,V476-5),0)</f>
        <v>0</v>
      </c>
      <c r="AN476" s="178">
        <f>IF(V476&gt;0,AM476*INDEX(Scope_Labor_Rates!$L$6:$L$46,V476-5)*AA476,0)</f>
        <v>0</v>
      </c>
      <c r="AO476" s="178">
        <f>IF(V476&gt;0,P476*INDEX(Scope_Labor_Rates!$O$6:$O$46,V476-5)*AA476,0)</f>
        <v>0</v>
      </c>
      <c r="AP476" s="181">
        <f>IF(V476&gt;0,P476*INDEX(Scope_Labor_Rates!$Q$6:$Q$46,V476-5)*AA476,0)</f>
        <v>0</v>
      </c>
      <c r="AQ476" s="178">
        <f t="shared" si="67"/>
        <v>0</v>
      </c>
      <c r="AR476" s="178">
        <f t="shared" si="68"/>
        <v>0</v>
      </c>
      <c r="AS476" s="178">
        <f t="shared" si="69"/>
        <v>0</v>
      </c>
      <c r="AT476" s="178">
        <f t="shared" si="70"/>
        <v>0</v>
      </c>
      <c r="AU476">
        <f t="shared" si="71"/>
        <v>0</v>
      </c>
    </row>
    <row r="477" spans="1:47">
      <c r="A477" t="str">
        <f>IF(All_Tasks!A477="","",All_Tasks!A477)</f>
        <v/>
      </c>
      <c r="B477" t="str">
        <f>IF(All_Tasks!B477="","",All_Tasks!B477)</f>
        <v/>
      </c>
      <c r="C477" t="str">
        <f>IF(All_Tasks!C477="","",All_Tasks!C477)</f>
        <v/>
      </c>
      <c r="D477" t="str">
        <f>IF(All_Tasks!D477="","",All_Tasks!D477)</f>
        <v/>
      </c>
      <c r="E477" t="str">
        <f>IF(All_Tasks!V477&lt;&gt;"",All_Tasks!V477,IF(All_Tasks!E477&lt;&gt;"",All_Tasks!E477,""))</f>
        <v/>
      </c>
      <c r="F477" t="str">
        <f>IF(All_Tasks!F477="","",All_Tasks!F477)</f>
        <v/>
      </c>
      <c r="G477" t="str">
        <f>IF(All_Tasks!G477="","",All_Tasks!G477)</f>
        <v/>
      </c>
      <c r="H477" s="231" t="str">
        <f>IF(All_Tasks!H477="","",All_Tasks!H477)</f>
        <v/>
      </c>
      <c r="I477" t="str">
        <f>IF(All_Tasks!I477="","",All_Tasks!I477)</f>
        <v/>
      </c>
      <c r="J477" t="str">
        <f>IF(All_Tasks!J477="","",All_Tasks!J477)</f>
        <v/>
      </c>
      <c r="K477" t="str">
        <f>IF(All_Tasks!K477="","",All_Tasks!K477)</f>
        <v/>
      </c>
      <c r="L477" s="231" t="str">
        <f>IF(All_Tasks!L477="","",All_Tasks!L477)</f>
        <v/>
      </c>
      <c r="M477" t="str">
        <f>IF(All_Tasks!M477="","",All_Tasks!M477)</f>
        <v/>
      </c>
      <c r="N477" t="str">
        <f>IF(All_Tasks!N477="","",All_Tasks!N477)</f>
        <v/>
      </c>
      <c r="O477" t="str">
        <f>IF(All_Tasks!O477="","",All_Tasks!O477)</f>
        <v/>
      </c>
      <c r="P477" s="181">
        <f>IF(All_Tasks!P477="",0,All_Tasks!P477)</f>
        <v>0</v>
      </c>
      <c r="Q477" s="181">
        <f>IF(All_Tasks!Q477="",0,All_Tasks!Q477)</f>
        <v>0</v>
      </c>
      <c r="R477" s="181">
        <f>IF(All_Tasks!R477="",0,All_Tasks!R477)</f>
        <v>0</v>
      </c>
      <c r="S477" s="181" t="str">
        <f>IF(All_Tasks!S477="","",All_Tasks!S477)</f>
        <v/>
      </c>
      <c r="T477" t="str">
        <f>IF(All_Tasks!T477="","",All_Tasks!T477)</f>
        <v/>
      </c>
      <c r="U477" t="str">
        <f>IF(All_Tasks!U477="","",All_Tasks!U477)</f>
        <v/>
      </c>
      <c r="V477">
        <f>IF(A477="",0,IFERROR(MATCH(A477,Scope_Labor_Rates!$A$6:$A$46,0)+5,0))</f>
        <v>0</v>
      </c>
      <c r="W477" s="178">
        <f>IF(V477&gt;0,INDEX(Scope_Labor_Rates!$C$6:$C$46,V477-5),0)</f>
        <v>0</v>
      </c>
      <c r="X477" s="178">
        <f>IF(V477&gt;0,INDEX(Scope_Labor_Rates!$C$6:$C$46,V477-5),0)</f>
        <v>0</v>
      </c>
      <c r="Y477" s="180">
        <f>IF(V477&gt;0,INDEX(Scope_Labor_Rates!$S$6:$S$46,V477-5),0)</f>
        <v>0</v>
      </c>
      <c r="Z477" s="180">
        <f>IF(V477&gt;0,INDEX(Scope_Labor_Rates!$R$6:$R$46,V477-5),1)</f>
        <v>1</v>
      </c>
      <c r="AA477" s="231">
        <f t="shared" si="63"/>
        <v>0</v>
      </c>
      <c r="AB477" t="str">
        <f t="shared" si="64"/>
        <v/>
      </c>
      <c r="AC477" s="178" t="str">
        <f t="shared" si="65"/>
        <v/>
      </c>
      <c r="AD477" s="181">
        <f t="shared" si="66"/>
        <v>0</v>
      </c>
      <c r="AE477" s="178">
        <f>IF(V477&gt;0,P477*INDEX(Scope_Labor_Rates!$E$6:$E$46,V477-5),0)</f>
        <v>0</v>
      </c>
      <c r="AF477" s="181">
        <f>IF(V477&gt;0,AE477*INDEX(Scope_Labor_Rates!$D$6:$D$46,V477-5)*AA477,0)</f>
        <v>0</v>
      </c>
      <c r="AG477" s="178">
        <f>IF(V477&gt;0,P477*INDEX(Scope_Labor_Rates!$G$6:$G$46,V477-5),0)</f>
        <v>0</v>
      </c>
      <c r="AH477" s="181">
        <f>IF(V477&gt;0,AG477*INDEX(Scope_Labor_Rates!$F$6:$F$46,V477-5)*AA477,0)</f>
        <v>0</v>
      </c>
      <c r="AI477" s="178">
        <f>IF(V477&gt;0,P477*INDEX(Scope_Labor_Rates!$I$6:$I$46,V477-5),0)</f>
        <v>0</v>
      </c>
      <c r="AJ477" s="181">
        <f>IF(V477&gt;0,AI477*INDEX(Scope_Labor_Rates!$H$6:$H$46,V477-5)*AA477,0)</f>
        <v>0</v>
      </c>
      <c r="AK477" s="178">
        <f>IF(V477&gt;0,P477*INDEX(Scope_Labor_Rates!$K$6:$K$46,V477-5),0)</f>
        <v>0</v>
      </c>
      <c r="AL477" s="181">
        <f>IF(V477&gt;0,AK477*INDEX(Scope_Labor_Rates!$J$6:$J$46,V477-5)*AA477,0)</f>
        <v>0</v>
      </c>
      <c r="AM477" s="178">
        <f>IF(V477&gt;0,P477*INDEX(Scope_Labor_Rates!$M$6:$M$46,V477-5),0)</f>
        <v>0</v>
      </c>
      <c r="AN477" s="178">
        <f>IF(V477&gt;0,AM477*INDEX(Scope_Labor_Rates!$L$6:$L$46,V477-5)*AA477,0)</f>
        <v>0</v>
      </c>
      <c r="AO477" s="178">
        <f>IF(V477&gt;0,P477*INDEX(Scope_Labor_Rates!$O$6:$O$46,V477-5)*AA477,0)</f>
        <v>0</v>
      </c>
      <c r="AP477" s="181">
        <f>IF(V477&gt;0,P477*INDEX(Scope_Labor_Rates!$Q$6:$Q$46,V477-5)*AA477,0)</f>
        <v>0</v>
      </c>
      <c r="AQ477" s="178">
        <f t="shared" si="67"/>
        <v>0</v>
      </c>
      <c r="AR477" s="178">
        <f t="shared" si="68"/>
        <v>0</v>
      </c>
      <c r="AS477" s="178">
        <f t="shared" si="69"/>
        <v>0</v>
      </c>
      <c r="AT477" s="178">
        <f t="shared" si="70"/>
        <v>0</v>
      </c>
      <c r="AU477">
        <f t="shared" si="71"/>
        <v>0</v>
      </c>
    </row>
    <row r="478" spans="1:47">
      <c r="A478" t="str">
        <f>IF(All_Tasks!A478="","",All_Tasks!A478)</f>
        <v/>
      </c>
      <c r="B478" t="str">
        <f>IF(All_Tasks!B478="","",All_Tasks!B478)</f>
        <v/>
      </c>
      <c r="C478" t="str">
        <f>IF(All_Tasks!C478="","",All_Tasks!C478)</f>
        <v/>
      </c>
      <c r="D478" t="str">
        <f>IF(All_Tasks!D478="","",All_Tasks!D478)</f>
        <v/>
      </c>
      <c r="E478" t="str">
        <f>IF(All_Tasks!V478&lt;&gt;"",All_Tasks!V478,IF(All_Tasks!E478&lt;&gt;"",All_Tasks!E478,""))</f>
        <v/>
      </c>
      <c r="F478" t="str">
        <f>IF(All_Tasks!F478="","",All_Tasks!F478)</f>
        <v/>
      </c>
      <c r="G478" t="str">
        <f>IF(All_Tasks!G478="","",All_Tasks!G478)</f>
        <v/>
      </c>
      <c r="H478" s="231" t="str">
        <f>IF(All_Tasks!H478="","",All_Tasks!H478)</f>
        <v/>
      </c>
      <c r="I478" t="str">
        <f>IF(All_Tasks!I478="","",All_Tasks!I478)</f>
        <v/>
      </c>
      <c r="J478" t="str">
        <f>IF(All_Tasks!J478="","",All_Tasks!J478)</f>
        <v/>
      </c>
      <c r="K478" t="str">
        <f>IF(All_Tasks!K478="","",All_Tasks!K478)</f>
        <v/>
      </c>
      <c r="L478" s="231" t="str">
        <f>IF(All_Tasks!L478="","",All_Tasks!L478)</f>
        <v/>
      </c>
      <c r="M478" t="str">
        <f>IF(All_Tasks!M478="","",All_Tasks!M478)</f>
        <v/>
      </c>
      <c r="N478" t="str">
        <f>IF(All_Tasks!N478="","",All_Tasks!N478)</f>
        <v/>
      </c>
      <c r="O478" t="str">
        <f>IF(All_Tasks!O478="","",All_Tasks!O478)</f>
        <v/>
      </c>
      <c r="P478" s="181">
        <f>IF(All_Tasks!P478="",0,All_Tasks!P478)</f>
        <v>0</v>
      </c>
      <c r="Q478" s="181">
        <f>IF(All_Tasks!Q478="",0,All_Tasks!Q478)</f>
        <v>0</v>
      </c>
      <c r="R478" s="181">
        <f>IF(All_Tasks!R478="",0,All_Tasks!R478)</f>
        <v>0</v>
      </c>
      <c r="S478" s="181" t="str">
        <f>IF(All_Tasks!S478="","",All_Tasks!S478)</f>
        <v/>
      </c>
      <c r="T478" t="str">
        <f>IF(All_Tasks!T478="","",All_Tasks!T478)</f>
        <v/>
      </c>
      <c r="U478" t="str">
        <f>IF(All_Tasks!U478="","",All_Tasks!U478)</f>
        <v/>
      </c>
      <c r="V478">
        <f>IF(A478="",0,IFERROR(MATCH(A478,Scope_Labor_Rates!$A$6:$A$46,0)+5,0))</f>
        <v>0</v>
      </c>
      <c r="W478" s="178">
        <f>IF(V478&gt;0,INDEX(Scope_Labor_Rates!$C$6:$C$46,V478-5),0)</f>
        <v>0</v>
      </c>
      <c r="X478" s="178">
        <f>IF(V478&gt;0,INDEX(Scope_Labor_Rates!$C$6:$C$46,V478-5),0)</f>
        <v>0</v>
      </c>
      <c r="Y478" s="180">
        <f>IF(V478&gt;0,INDEX(Scope_Labor_Rates!$S$6:$S$46,V478-5),0)</f>
        <v>0</v>
      </c>
      <c r="Z478" s="180">
        <f>IF(V478&gt;0,INDEX(Scope_Labor_Rates!$R$6:$R$46,V478-5),1)</f>
        <v>1</v>
      </c>
      <c r="AA478" s="231">
        <f t="shared" si="63"/>
        <v>0</v>
      </c>
      <c r="AB478" t="str">
        <f t="shared" si="64"/>
        <v/>
      </c>
      <c r="AC478" s="178" t="str">
        <f t="shared" si="65"/>
        <v/>
      </c>
      <c r="AD478" s="181">
        <f t="shared" si="66"/>
        <v>0</v>
      </c>
      <c r="AE478" s="178">
        <f>IF(V478&gt;0,P478*INDEX(Scope_Labor_Rates!$E$6:$E$46,V478-5),0)</f>
        <v>0</v>
      </c>
      <c r="AF478" s="181">
        <f>IF(V478&gt;0,AE478*INDEX(Scope_Labor_Rates!$D$6:$D$46,V478-5)*AA478,0)</f>
        <v>0</v>
      </c>
      <c r="AG478" s="178">
        <f>IF(V478&gt;0,P478*INDEX(Scope_Labor_Rates!$G$6:$G$46,V478-5),0)</f>
        <v>0</v>
      </c>
      <c r="AH478" s="181">
        <f>IF(V478&gt;0,AG478*INDEX(Scope_Labor_Rates!$F$6:$F$46,V478-5)*AA478,0)</f>
        <v>0</v>
      </c>
      <c r="AI478" s="178">
        <f>IF(V478&gt;0,P478*INDEX(Scope_Labor_Rates!$I$6:$I$46,V478-5),0)</f>
        <v>0</v>
      </c>
      <c r="AJ478" s="181">
        <f>IF(V478&gt;0,AI478*INDEX(Scope_Labor_Rates!$H$6:$H$46,V478-5)*AA478,0)</f>
        <v>0</v>
      </c>
      <c r="AK478" s="178">
        <f>IF(V478&gt;0,P478*INDEX(Scope_Labor_Rates!$K$6:$K$46,V478-5),0)</f>
        <v>0</v>
      </c>
      <c r="AL478" s="181">
        <f>IF(V478&gt;0,AK478*INDEX(Scope_Labor_Rates!$J$6:$J$46,V478-5)*AA478,0)</f>
        <v>0</v>
      </c>
      <c r="AM478" s="178">
        <f>IF(V478&gt;0,P478*INDEX(Scope_Labor_Rates!$M$6:$M$46,V478-5),0)</f>
        <v>0</v>
      </c>
      <c r="AN478" s="178">
        <f>IF(V478&gt;0,AM478*INDEX(Scope_Labor_Rates!$L$6:$L$46,V478-5)*AA478,0)</f>
        <v>0</v>
      </c>
      <c r="AO478" s="178">
        <f>IF(V478&gt;0,P478*INDEX(Scope_Labor_Rates!$O$6:$O$46,V478-5)*AA478,0)</f>
        <v>0</v>
      </c>
      <c r="AP478" s="181">
        <f>IF(V478&gt;0,P478*INDEX(Scope_Labor_Rates!$Q$6:$Q$46,V478-5)*AA478,0)</f>
        <v>0</v>
      </c>
      <c r="AQ478" s="178">
        <f t="shared" si="67"/>
        <v>0</v>
      </c>
      <c r="AR478" s="178">
        <f t="shared" si="68"/>
        <v>0</v>
      </c>
      <c r="AS478" s="178">
        <f t="shared" si="69"/>
        <v>0</v>
      </c>
      <c r="AT478" s="178">
        <f t="shared" si="70"/>
        <v>0</v>
      </c>
      <c r="AU478">
        <f t="shared" si="71"/>
        <v>0</v>
      </c>
    </row>
    <row r="479" spans="1:47">
      <c r="A479" t="str">
        <f>IF(All_Tasks!A479="","",All_Tasks!A479)</f>
        <v/>
      </c>
      <c r="B479" t="str">
        <f>IF(All_Tasks!B479="","",All_Tasks!B479)</f>
        <v/>
      </c>
      <c r="C479" t="str">
        <f>IF(All_Tasks!C479="","",All_Tasks!C479)</f>
        <v/>
      </c>
      <c r="D479" t="str">
        <f>IF(All_Tasks!D479="","",All_Tasks!D479)</f>
        <v/>
      </c>
      <c r="E479" t="str">
        <f>IF(All_Tasks!V479&lt;&gt;"",All_Tasks!V479,IF(All_Tasks!E479&lt;&gt;"",All_Tasks!E479,""))</f>
        <v/>
      </c>
      <c r="F479" t="str">
        <f>IF(All_Tasks!F479="","",All_Tasks!F479)</f>
        <v/>
      </c>
      <c r="G479" t="str">
        <f>IF(All_Tasks!G479="","",All_Tasks!G479)</f>
        <v/>
      </c>
      <c r="H479" s="231" t="str">
        <f>IF(All_Tasks!H479="","",All_Tasks!H479)</f>
        <v/>
      </c>
      <c r="I479" t="str">
        <f>IF(All_Tasks!I479="","",All_Tasks!I479)</f>
        <v/>
      </c>
      <c r="J479" t="str">
        <f>IF(All_Tasks!J479="","",All_Tasks!J479)</f>
        <v/>
      </c>
      <c r="K479" t="str">
        <f>IF(All_Tasks!K479="","",All_Tasks!K479)</f>
        <v/>
      </c>
      <c r="L479" s="231" t="str">
        <f>IF(All_Tasks!L479="","",All_Tasks!L479)</f>
        <v/>
      </c>
      <c r="M479" t="str">
        <f>IF(All_Tasks!M479="","",All_Tasks!M479)</f>
        <v/>
      </c>
      <c r="N479" t="str">
        <f>IF(All_Tasks!N479="","",All_Tasks!N479)</f>
        <v/>
      </c>
      <c r="O479" t="str">
        <f>IF(All_Tasks!O479="","",All_Tasks!O479)</f>
        <v/>
      </c>
      <c r="P479" s="181">
        <f>IF(All_Tasks!P479="",0,All_Tasks!P479)</f>
        <v>0</v>
      </c>
      <c r="Q479" s="181">
        <f>IF(All_Tasks!Q479="",0,All_Tasks!Q479)</f>
        <v>0</v>
      </c>
      <c r="R479" s="181">
        <f>IF(All_Tasks!R479="",0,All_Tasks!R479)</f>
        <v>0</v>
      </c>
      <c r="S479" s="181" t="str">
        <f>IF(All_Tasks!S479="","",All_Tasks!S479)</f>
        <v/>
      </c>
      <c r="T479" t="str">
        <f>IF(All_Tasks!T479="","",All_Tasks!T479)</f>
        <v/>
      </c>
      <c r="U479" t="str">
        <f>IF(All_Tasks!U479="","",All_Tasks!U479)</f>
        <v/>
      </c>
      <c r="V479">
        <f>IF(A479="",0,IFERROR(MATCH(A479,Scope_Labor_Rates!$A$6:$A$46,0)+5,0))</f>
        <v>0</v>
      </c>
      <c r="W479" s="178">
        <f>IF(V479&gt;0,INDEX(Scope_Labor_Rates!$C$6:$C$46,V479-5),0)</f>
        <v>0</v>
      </c>
      <c r="X479" s="178">
        <f>IF(V479&gt;0,INDEX(Scope_Labor_Rates!$C$6:$C$46,V479-5),0)</f>
        <v>0</v>
      </c>
      <c r="Y479" s="180">
        <f>IF(V479&gt;0,INDEX(Scope_Labor_Rates!$S$6:$S$46,V479-5),0)</f>
        <v>0</v>
      </c>
      <c r="Z479" s="180">
        <f>IF(V479&gt;0,INDEX(Scope_Labor_Rates!$R$6:$R$46,V479-5),1)</f>
        <v>1</v>
      </c>
      <c r="AA479" s="231">
        <f t="shared" si="63"/>
        <v>0</v>
      </c>
      <c r="AB479" t="str">
        <f t="shared" si="64"/>
        <v/>
      </c>
      <c r="AC479" s="178" t="str">
        <f t="shared" si="65"/>
        <v/>
      </c>
      <c r="AD479" s="181">
        <f t="shared" si="66"/>
        <v>0</v>
      </c>
      <c r="AE479" s="178">
        <f>IF(V479&gt;0,P479*INDEX(Scope_Labor_Rates!$E$6:$E$46,V479-5),0)</f>
        <v>0</v>
      </c>
      <c r="AF479" s="181">
        <f>IF(V479&gt;0,AE479*INDEX(Scope_Labor_Rates!$D$6:$D$46,V479-5)*AA479,0)</f>
        <v>0</v>
      </c>
      <c r="AG479" s="178">
        <f>IF(V479&gt;0,P479*INDEX(Scope_Labor_Rates!$G$6:$G$46,V479-5),0)</f>
        <v>0</v>
      </c>
      <c r="AH479" s="181">
        <f>IF(V479&gt;0,AG479*INDEX(Scope_Labor_Rates!$F$6:$F$46,V479-5)*AA479,0)</f>
        <v>0</v>
      </c>
      <c r="AI479" s="178">
        <f>IF(V479&gt;0,P479*INDEX(Scope_Labor_Rates!$I$6:$I$46,V479-5),0)</f>
        <v>0</v>
      </c>
      <c r="AJ479" s="181">
        <f>IF(V479&gt;0,AI479*INDEX(Scope_Labor_Rates!$H$6:$H$46,V479-5)*AA479,0)</f>
        <v>0</v>
      </c>
      <c r="AK479" s="178">
        <f>IF(V479&gt;0,P479*INDEX(Scope_Labor_Rates!$K$6:$K$46,V479-5),0)</f>
        <v>0</v>
      </c>
      <c r="AL479" s="181">
        <f>IF(V479&gt;0,AK479*INDEX(Scope_Labor_Rates!$J$6:$J$46,V479-5)*AA479,0)</f>
        <v>0</v>
      </c>
      <c r="AM479" s="178">
        <f>IF(V479&gt;0,P479*INDEX(Scope_Labor_Rates!$M$6:$M$46,V479-5),0)</f>
        <v>0</v>
      </c>
      <c r="AN479" s="178">
        <f>IF(V479&gt;0,AM479*INDEX(Scope_Labor_Rates!$L$6:$L$46,V479-5)*AA479,0)</f>
        <v>0</v>
      </c>
      <c r="AO479" s="178">
        <f>IF(V479&gt;0,P479*INDEX(Scope_Labor_Rates!$O$6:$O$46,V479-5)*AA479,0)</f>
        <v>0</v>
      </c>
      <c r="AP479" s="181">
        <f>IF(V479&gt;0,P479*INDEX(Scope_Labor_Rates!$Q$6:$Q$46,V479-5)*AA479,0)</f>
        <v>0</v>
      </c>
      <c r="AQ479" s="178">
        <f t="shared" si="67"/>
        <v>0</v>
      </c>
      <c r="AR479" s="178">
        <f t="shared" si="68"/>
        <v>0</v>
      </c>
      <c r="AS479" s="178">
        <f t="shared" si="69"/>
        <v>0</v>
      </c>
      <c r="AT479" s="178">
        <f t="shared" si="70"/>
        <v>0</v>
      </c>
      <c r="AU479">
        <f t="shared" si="71"/>
        <v>0</v>
      </c>
    </row>
    <row r="480" spans="1:47">
      <c r="A480" t="str">
        <f>IF(All_Tasks!A480="","",All_Tasks!A480)</f>
        <v/>
      </c>
      <c r="B480" t="str">
        <f>IF(All_Tasks!B480="","",All_Tasks!B480)</f>
        <v/>
      </c>
      <c r="C480" t="str">
        <f>IF(All_Tasks!C480="","",All_Tasks!C480)</f>
        <v/>
      </c>
      <c r="D480" t="str">
        <f>IF(All_Tasks!D480="","",All_Tasks!D480)</f>
        <v/>
      </c>
      <c r="E480" t="str">
        <f>IF(All_Tasks!V480&lt;&gt;"",All_Tasks!V480,IF(All_Tasks!E480&lt;&gt;"",All_Tasks!E480,""))</f>
        <v/>
      </c>
      <c r="F480" t="str">
        <f>IF(All_Tasks!F480="","",All_Tasks!F480)</f>
        <v/>
      </c>
      <c r="G480" t="str">
        <f>IF(All_Tasks!G480="","",All_Tasks!G480)</f>
        <v/>
      </c>
      <c r="H480" s="231" t="str">
        <f>IF(All_Tasks!H480="","",All_Tasks!H480)</f>
        <v/>
      </c>
      <c r="I480" t="str">
        <f>IF(All_Tasks!I480="","",All_Tasks!I480)</f>
        <v/>
      </c>
      <c r="J480" t="str">
        <f>IF(All_Tasks!J480="","",All_Tasks!J480)</f>
        <v/>
      </c>
      <c r="K480" t="str">
        <f>IF(All_Tasks!K480="","",All_Tasks!K480)</f>
        <v/>
      </c>
      <c r="L480" s="231" t="str">
        <f>IF(All_Tasks!L480="","",All_Tasks!L480)</f>
        <v/>
      </c>
      <c r="M480" t="str">
        <f>IF(All_Tasks!M480="","",All_Tasks!M480)</f>
        <v/>
      </c>
      <c r="N480" t="str">
        <f>IF(All_Tasks!N480="","",All_Tasks!N480)</f>
        <v/>
      </c>
      <c r="O480" t="str">
        <f>IF(All_Tasks!O480="","",All_Tasks!O480)</f>
        <v/>
      </c>
      <c r="P480" s="181">
        <f>IF(All_Tasks!P480="",0,All_Tasks!P480)</f>
        <v>0</v>
      </c>
      <c r="Q480" s="181">
        <f>IF(All_Tasks!Q480="",0,All_Tasks!Q480)</f>
        <v>0</v>
      </c>
      <c r="R480" s="181">
        <f>IF(All_Tasks!R480="",0,All_Tasks!R480)</f>
        <v>0</v>
      </c>
      <c r="S480" s="181" t="str">
        <f>IF(All_Tasks!S480="","",All_Tasks!S480)</f>
        <v/>
      </c>
      <c r="T480" t="str">
        <f>IF(All_Tasks!T480="","",All_Tasks!T480)</f>
        <v/>
      </c>
      <c r="U480" t="str">
        <f>IF(All_Tasks!U480="","",All_Tasks!U480)</f>
        <v/>
      </c>
      <c r="V480">
        <f>IF(A480="",0,IFERROR(MATCH(A480,Scope_Labor_Rates!$A$6:$A$46,0)+5,0))</f>
        <v>0</v>
      </c>
      <c r="W480" s="178">
        <f>IF(V480&gt;0,INDEX(Scope_Labor_Rates!$C$6:$C$46,V480-5),0)</f>
        <v>0</v>
      </c>
      <c r="X480" s="178">
        <f>IF(V480&gt;0,INDEX(Scope_Labor_Rates!$C$6:$C$46,V480-5),0)</f>
        <v>0</v>
      </c>
      <c r="Y480" s="180">
        <f>IF(V480&gt;0,INDEX(Scope_Labor_Rates!$S$6:$S$46,V480-5),0)</f>
        <v>0</v>
      </c>
      <c r="Z480" s="180">
        <f>IF(V480&gt;0,INDEX(Scope_Labor_Rates!$R$6:$R$46,V480-5),1)</f>
        <v>1</v>
      </c>
      <c r="AA480" s="231">
        <f t="shared" si="63"/>
        <v>0</v>
      </c>
      <c r="AB480" t="str">
        <f t="shared" si="64"/>
        <v/>
      </c>
      <c r="AC480" s="178" t="str">
        <f t="shared" si="65"/>
        <v/>
      </c>
      <c r="AD480" s="181">
        <f t="shared" si="66"/>
        <v>0</v>
      </c>
      <c r="AE480" s="178">
        <f>IF(V480&gt;0,P480*INDEX(Scope_Labor_Rates!$E$6:$E$46,V480-5),0)</f>
        <v>0</v>
      </c>
      <c r="AF480" s="181">
        <f>IF(V480&gt;0,AE480*INDEX(Scope_Labor_Rates!$D$6:$D$46,V480-5)*AA480,0)</f>
        <v>0</v>
      </c>
      <c r="AG480" s="178">
        <f>IF(V480&gt;0,P480*INDEX(Scope_Labor_Rates!$G$6:$G$46,V480-5),0)</f>
        <v>0</v>
      </c>
      <c r="AH480" s="181">
        <f>IF(V480&gt;0,AG480*INDEX(Scope_Labor_Rates!$F$6:$F$46,V480-5)*AA480,0)</f>
        <v>0</v>
      </c>
      <c r="AI480" s="178">
        <f>IF(V480&gt;0,P480*INDEX(Scope_Labor_Rates!$I$6:$I$46,V480-5),0)</f>
        <v>0</v>
      </c>
      <c r="AJ480" s="181">
        <f>IF(V480&gt;0,AI480*INDEX(Scope_Labor_Rates!$H$6:$H$46,V480-5)*AA480,0)</f>
        <v>0</v>
      </c>
      <c r="AK480" s="178">
        <f>IF(V480&gt;0,P480*INDEX(Scope_Labor_Rates!$K$6:$K$46,V480-5),0)</f>
        <v>0</v>
      </c>
      <c r="AL480" s="181">
        <f>IF(V480&gt;0,AK480*INDEX(Scope_Labor_Rates!$J$6:$J$46,V480-5)*AA480,0)</f>
        <v>0</v>
      </c>
      <c r="AM480" s="178">
        <f>IF(V480&gt;0,P480*INDEX(Scope_Labor_Rates!$M$6:$M$46,V480-5),0)</f>
        <v>0</v>
      </c>
      <c r="AN480" s="178">
        <f>IF(V480&gt;0,AM480*INDEX(Scope_Labor_Rates!$L$6:$L$46,V480-5)*AA480,0)</f>
        <v>0</v>
      </c>
      <c r="AO480" s="178">
        <f>IF(V480&gt;0,P480*INDEX(Scope_Labor_Rates!$O$6:$O$46,V480-5)*AA480,0)</f>
        <v>0</v>
      </c>
      <c r="AP480" s="181">
        <f>IF(V480&gt;0,P480*INDEX(Scope_Labor_Rates!$Q$6:$Q$46,V480-5)*AA480,0)</f>
        <v>0</v>
      </c>
      <c r="AQ480" s="178">
        <f t="shared" si="67"/>
        <v>0</v>
      </c>
      <c r="AR480" s="178">
        <f t="shared" si="68"/>
        <v>0</v>
      </c>
      <c r="AS480" s="178">
        <f t="shared" si="69"/>
        <v>0</v>
      </c>
      <c r="AT480" s="178">
        <f t="shared" si="70"/>
        <v>0</v>
      </c>
      <c r="AU480">
        <f t="shared" si="71"/>
        <v>0</v>
      </c>
    </row>
    <row r="481" spans="1:47">
      <c r="A481" t="str">
        <f>IF(All_Tasks!A481="","",All_Tasks!A481)</f>
        <v/>
      </c>
      <c r="B481" t="str">
        <f>IF(All_Tasks!B481="","",All_Tasks!B481)</f>
        <v/>
      </c>
      <c r="C481" t="str">
        <f>IF(All_Tasks!C481="","",All_Tasks!C481)</f>
        <v/>
      </c>
      <c r="D481" t="str">
        <f>IF(All_Tasks!D481="","",All_Tasks!D481)</f>
        <v/>
      </c>
      <c r="E481" t="str">
        <f>IF(All_Tasks!V481&lt;&gt;"",All_Tasks!V481,IF(All_Tasks!E481&lt;&gt;"",All_Tasks!E481,""))</f>
        <v/>
      </c>
      <c r="F481" t="str">
        <f>IF(All_Tasks!F481="","",All_Tasks!F481)</f>
        <v/>
      </c>
      <c r="G481" t="str">
        <f>IF(All_Tasks!G481="","",All_Tasks!G481)</f>
        <v/>
      </c>
      <c r="H481" s="231" t="str">
        <f>IF(All_Tasks!H481="","",All_Tasks!H481)</f>
        <v/>
      </c>
      <c r="I481" t="str">
        <f>IF(All_Tasks!I481="","",All_Tasks!I481)</f>
        <v/>
      </c>
      <c r="J481" t="str">
        <f>IF(All_Tasks!J481="","",All_Tasks!J481)</f>
        <v/>
      </c>
      <c r="K481" t="str">
        <f>IF(All_Tasks!K481="","",All_Tasks!K481)</f>
        <v/>
      </c>
      <c r="L481" s="231" t="str">
        <f>IF(All_Tasks!L481="","",All_Tasks!L481)</f>
        <v/>
      </c>
      <c r="M481" t="str">
        <f>IF(All_Tasks!M481="","",All_Tasks!M481)</f>
        <v/>
      </c>
      <c r="N481" t="str">
        <f>IF(All_Tasks!N481="","",All_Tasks!N481)</f>
        <v/>
      </c>
      <c r="O481" t="str">
        <f>IF(All_Tasks!O481="","",All_Tasks!O481)</f>
        <v/>
      </c>
      <c r="P481" s="181">
        <f>IF(All_Tasks!P481="",0,All_Tasks!P481)</f>
        <v>0</v>
      </c>
      <c r="Q481" s="181">
        <f>IF(All_Tasks!Q481="",0,All_Tasks!Q481)</f>
        <v>0</v>
      </c>
      <c r="R481" s="181">
        <f>IF(All_Tasks!R481="",0,All_Tasks!R481)</f>
        <v>0</v>
      </c>
      <c r="S481" s="181" t="str">
        <f>IF(All_Tasks!S481="","",All_Tasks!S481)</f>
        <v/>
      </c>
      <c r="T481" t="str">
        <f>IF(All_Tasks!T481="","",All_Tasks!T481)</f>
        <v/>
      </c>
      <c r="U481" t="str">
        <f>IF(All_Tasks!U481="","",All_Tasks!U481)</f>
        <v/>
      </c>
      <c r="V481">
        <f>IF(A481="",0,IFERROR(MATCH(A481,Scope_Labor_Rates!$A$6:$A$46,0)+5,0))</f>
        <v>0</v>
      </c>
      <c r="W481" s="178">
        <f>IF(V481&gt;0,INDEX(Scope_Labor_Rates!$C$6:$C$46,V481-5),0)</f>
        <v>0</v>
      </c>
      <c r="X481" s="178">
        <f>IF(V481&gt;0,INDEX(Scope_Labor_Rates!$C$6:$C$46,V481-5),0)</f>
        <v>0</v>
      </c>
      <c r="Y481" s="180">
        <f>IF(V481&gt;0,INDEX(Scope_Labor_Rates!$S$6:$S$46,V481-5),0)</f>
        <v>0</v>
      </c>
      <c r="Z481" s="180">
        <f>IF(V481&gt;0,INDEX(Scope_Labor_Rates!$R$6:$R$46,V481-5),1)</f>
        <v>1</v>
      </c>
      <c r="AA481" s="231">
        <f t="shared" si="63"/>
        <v>0</v>
      </c>
      <c r="AB481" t="str">
        <f t="shared" si="64"/>
        <v/>
      </c>
      <c r="AC481" s="178" t="str">
        <f t="shared" si="65"/>
        <v/>
      </c>
      <c r="AD481" s="181">
        <f t="shared" si="66"/>
        <v>0</v>
      </c>
      <c r="AE481" s="178">
        <f>IF(V481&gt;0,P481*INDEX(Scope_Labor_Rates!$E$6:$E$46,V481-5),0)</f>
        <v>0</v>
      </c>
      <c r="AF481" s="181">
        <f>IF(V481&gt;0,AE481*INDEX(Scope_Labor_Rates!$D$6:$D$46,V481-5)*AA481,0)</f>
        <v>0</v>
      </c>
      <c r="AG481" s="178">
        <f>IF(V481&gt;0,P481*INDEX(Scope_Labor_Rates!$G$6:$G$46,V481-5),0)</f>
        <v>0</v>
      </c>
      <c r="AH481" s="181">
        <f>IF(V481&gt;0,AG481*INDEX(Scope_Labor_Rates!$F$6:$F$46,V481-5)*AA481,0)</f>
        <v>0</v>
      </c>
      <c r="AI481" s="178">
        <f>IF(V481&gt;0,P481*INDEX(Scope_Labor_Rates!$I$6:$I$46,V481-5),0)</f>
        <v>0</v>
      </c>
      <c r="AJ481" s="181">
        <f>IF(V481&gt;0,AI481*INDEX(Scope_Labor_Rates!$H$6:$H$46,V481-5)*AA481,0)</f>
        <v>0</v>
      </c>
      <c r="AK481" s="178">
        <f>IF(V481&gt;0,P481*INDEX(Scope_Labor_Rates!$K$6:$K$46,V481-5),0)</f>
        <v>0</v>
      </c>
      <c r="AL481" s="181">
        <f>IF(V481&gt;0,AK481*INDEX(Scope_Labor_Rates!$J$6:$J$46,V481-5)*AA481,0)</f>
        <v>0</v>
      </c>
      <c r="AM481" s="178">
        <f>IF(V481&gt;0,P481*INDEX(Scope_Labor_Rates!$M$6:$M$46,V481-5),0)</f>
        <v>0</v>
      </c>
      <c r="AN481" s="178">
        <f>IF(V481&gt;0,AM481*INDEX(Scope_Labor_Rates!$L$6:$L$46,V481-5)*AA481,0)</f>
        <v>0</v>
      </c>
      <c r="AO481" s="178">
        <f>IF(V481&gt;0,P481*INDEX(Scope_Labor_Rates!$O$6:$O$46,V481-5)*AA481,0)</f>
        <v>0</v>
      </c>
      <c r="AP481" s="181">
        <f>IF(V481&gt;0,P481*INDEX(Scope_Labor_Rates!$Q$6:$Q$46,V481-5)*AA481,0)</f>
        <v>0</v>
      </c>
      <c r="AQ481" s="178">
        <f t="shared" si="67"/>
        <v>0</v>
      </c>
      <c r="AR481" s="178">
        <f t="shared" si="68"/>
        <v>0</v>
      </c>
      <c r="AS481" s="178">
        <f t="shared" si="69"/>
        <v>0</v>
      </c>
      <c r="AT481" s="178">
        <f t="shared" si="70"/>
        <v>0</v>
      </c>
      <c r="AU481">
        <f t="shared" si="71"/>
        <v>0</v>
      </c>
    </row>
    <row r="482" spans="1:47">
      <c r="A482" t="str">
        <f>IF(All_Tasks!A482="","",All_Tasks!A482)</f>
        <v/>
      </c>
      <c r="B482" t="str">
        <f>IF(All_Tasks!B482="","",All_Tasks!B482)</f>
        <v/>
      </c>
      <c r="C482" t="str">
        <f>IF(All_Tasks!C482="","",All_Tasks!C482)</f>
        <v/>
      </c>
      <c r="D482" t="str">
        <f>IF(All_Tasks!D482="","",All_Tasks!D482)</f>
        <v/>
      </c>
      <c r="E482" t="str">
        <f>IF(All_Tasks!V482&lt;&gt;"",All_Tasks!V482,IF(All_Tasks!E482&lt;&gt;"",All_Tasks!E482,""))</f>
        <v/>
      </c>
      <c r="F482" t="str">
        <f>IF(All_Tasks!F482="","",All_Tasks!F482)</f>
        <v/>
      </c>
      <c r="G482" t="str">
        <f>IF(All_Tasks!G482="","",All_Tasks!G482)</f>
        <v/>
      </c>
      <c r="H482" s="231" t="str">
        <f>IF(All_Tasks!H482="","",All_Tasks!H482)</f>
        <v/>
      </c>
      <c r="I482" t="str">
        <f>IF(All_Tasks!I482="","",All_Tasks!I482)</f>
        <v/>
      </c>
      <c r="J482" t="str">
        <f>IF(All_Tasks!J482="","",All_Tasks!J482)</f>
        <v/>
      </c>
      <c r="K482" t="str">
        <f>IF(All_Tasks!K482="","",All_Tasks!K482)</f>
        <v/>
      </c>
      <c r="L482" s="231" t="str">
        <f>IF(All_Tasks!L482="","",All_Tasks!L482)</f>
        <v/>
      </c>
      <c r="M482" t="str">
        <f>IF(All_Tasks!M482="","",All_Tasks!M482)</f>
        <v/>
      </c>
      <c r="N482" t="str">
        <f>IF(All_Tasks!N482="","",All_Tasks!N482)</f>
        <v/>
      </c>
      <c r="O482" t="str">
        <f>IF(All_Tasks!O482="","",All_Tasks!O482)</f>
        <v/>
      </c>
      <c r="P482" s="181">
        <f>IF(All_Tasks!P482="",0,All_Tasks!P482)</f>
        <v>0</v>
      </c>
      <c r="Q482" s="181">
        <f>IF(All_Tasks!Q482="",0,All_Tasks!Q482)</f>
        <v>0</v>
      </c>
      <c r="R482" s="181">
        <f>IF(All_Tasks!R482="",0,All_Tasks!R482)</f>
        <v>0</v>
      </c>
      <c r="S482" s="181" t="str">
        <f>IF(All_Tasks!S482="","",All_Tasks!S482)</f>
        <v/>
      </c>
      <c r="T482" t="str">
        <f>IF(All_Tasks!T482="","",All_Tasks!T482)</f>
        <v/>
      </c>
      <c r="U482" t="str">
        <f>IF(All_Tasks!U482="","",All_Tasks!U482)</f>
        <v/>
      </c>
      <c r="V482">
        <f>IF(A482="",0,IFERROR(MATCH(A482,Scope_Labor_Rates!$A$6:$A$46,0)+5,0))</f>
        <v>0</v>
      </c>
      <c r="W482" s="178">
        <f>IF(V482&gt;0,INDEX(Scope_Labor_Rates!$C$6:$C$46,V482-5),0)</f>
        <v>0</v>
      </c>
      <c r="X482" s="178">
        <f>IF(V482&gt;0,INDEX(Scope_Labor_Rates!$C$6:$C$46,V482-5),0)</f>
        <v>0</v>
      </c>
      <c r="Y482" s="180">
        <f>IF(V482&gt;0,INDEX(Scope_Labor_Rates!$S$6:$S$46,V482-5),0)</f>
        <v>0</v>
      </c>
      <c r="Z482" s="180">
        <f>IF(V482&gt;0,INDEX(Scope_Labor_Rates!$R$6:$R$46,V482-5),1)</f>
        <v>1</v>
      </c>
      <c r="AA482" s="231">
        <f t="shared" si="63"/>
        <v>0</v>
      </c>
      <c r="AB482" t="str">
        <f t="shared" si="64"/>
        <v/>
      </c>
      <c r="AC482" s="178" t="str">
        <f t="shared" si="65"/>
        <v/>
      </c>
      <c r="AD482" s="181">
        <f t="shared" si="66"/>
        <v>0</v>
      </c>
      <c r="AE482" s="178">
        <f>IF(V482&gt;0,P482*INDEX(Scope_Labor_Rates!$E$6:$E$46,V482-5),0)</f>
        <v>0</v>
      </c>
      <c r="AF482" s="181">
        <f>IF(V482&gt;0,AE482*INDEX(Scope_Labor_Rates!$D$6:$D$46,V482-5)*AA482,0)</f>
        <v>0</v>
      </c>
      <c r="AG482" s="178">
        <f>IF(V482&gt;0,P482*INDEX(Scope_Labor_Rates!$G$6:$G$46,V482-5),0)</f>
        <v>0</v>
      </c>
      <c r="AH482" s="181">
        <f>IF(V482&gt;0,AG482*INDEX(Scope_Labor_Rates!$F$6:$F$46,V482-5)*AA482,0)</f>
        <v>0</v>
      </c>
      <c r="AI482" s="178">
        <f>IF(V482&gt;0,P482*INDEX(Scope_Labor_Rates!$I$6:$I$46,V482-5),0)</f>
        <v>0</v>
      </c>
      <c r="AJ482" s="181">
        <f>IF(V482&gt;0,AI482*INDEX(Scope_Labor_Rates!$H$6:$H$46,V482-5)*AA482,0)</f>
        <v>0</v>
      </c>
      <c r="AK482" s="178">
        <f>IF(V482&gt;0,P482*INDEX(Scope_Labor_Rates!$K$6:$K$46,V482-5),0)</f>
        <v>0</v>
      </c>
      <c r="AL482" s="181">
        <f>IF(V482&gt;0,AK482*INDEX(Scope_Labor_Rates!$J$6:$J$46,V482-5)*AA482,0)</f>
        <v>0</v>
      </c>
      <c r="AM482" s="178">
        <f>IF(V482&gt;0,P482*INDEX(Scope_Labor_Rates!$M$6:$M$46,V482-5),0)</f>
        <v>0</v>
      </c>
      <c r="AN482" s="178">
        <f>IF(V482&gt;0,AM482*INDEX(Scope_Labor_Rates!$L$6:$L$46,V482-5)*AA482,0)</f>
        <v>0</v>
      </c>
      <c r="AO482" s="178">
        <f>IF(V482&gt;0,P482*INDEX(Scope_Labor_Rates!$O$6:$O$46,V482-5)*AA482,0)</f>
        <v>0</v>
      </c>
      <c r="AP482" s="181">
        <f>IF(V482&gt;0,P482*INDEX(Scope_Labor_Rates!$Q$6:$Q$46,V482-5)*AA482,0)</f>
        <v>0</v>
      </c>
      <c r="AQ482" s="178">
        <f t="shared" si="67"/>
        <v>0</v>
      </c>
      <c r="AR482" s="178">
        <f t="shared" si="68"/>
        <v>0</v>
      </c>
      <c r="AS482" s="178">
        <f t="shared" si="69"/>
        <v>0</v>
      </c>
      <c r="AT482" s="178">
        <f t="shared" si="70"/>
        <v>0</v>
      </c>
      <c r="AU482">
        <f t="shared" si="71"/>
        <v>0</v>
      </c>
    </row>
    <row r="483" spans="1:47">
      <c r="A483" t="str">
        <f>IF(All_Tasks!A483="","",All_Tasks!A483)</f>
        <v/>
      </c>
      <c r="B483" t="str">
        <f>IF(All_Tasks!B483="","",All_Tasks!B483)</f>
        <v/>
      </c>
      <c r="C483" t="str">
        <f>IF(All_Tasks!C483="","",All_Tasks!C483)</f>
        <v/>
      </c>
      <c r="D483" t="str">
        <f>IF(All_Tasks!D483="","",All_Tasks!D483)</f>
        <v/>
      </c>
      <c r="E483" t="str">
        <f>IF(All_Tasks!V483&lt;&gt;"",All_Tasks!V483,IF(All_Tasks!E483&lt;&gt;"",All_Tasks!E483,""))</f>
        <v/>
      </c>
      <c r="F483" t="str">
        <f>IF(All_Tasks!F483="","",All_Tasks!F483)</f>
        <v/>
      </c>
      <c r="G483" t="str">
        <f>IF(All_Tasks!G483="","",All_Tasks!G483)</f>
        <v/>
      </c>
      <c r="H483" s="231" t="str">
        <f>IF(All_Tasks!H483="","",All_Tasks!H483)</f>
        <v/>
      </c>
      <c r="I483" t="str">
        <f>IF(All_Tasks!I483="","",All_Tasks!I483)</f>
        <v/>
      </c>
      <c r="J483" t="str">
        <f>IF(All_Tasks!J483="","",All_Tasks!J483)</f>
        <v/>
      </c>
      <c r="K483" t="str">
        <f>IF(All_Tasks!K483="","",All_Tasks!K483)</f>
        <v/>
      </c>
      <c r="L483" s="231" t="str">
        <f>IF(All_Tasks!L483="","",All_Tasks!L483)</f>
        <v/>
      </c>
      <c r="M483" t="str">
        <f>IF(All_Tasks!M483="","",All_Tasks!M483)</f>
        <v/>
      </c>
      <c r="N483" t="str">
        <f>IF(All_Tasks!N483="","",All_Tasks!N483)</f>
        <v/>
      </c>
      <c r="O483" t="str">
        <f>IF(All_Tasks!O483="","",All_Tasks!O483)</f>
        <v/>
      </c>
      <c r="P483" s="181">
        <f>IF(All_Tasks!P483="",0,All_Tasks!P483)</f>
        <v>0</v>
      </c>
      <c r="Q483" s="181">
        <f>IF(All_Tasks!Q483="",0,All_Tasks!Q483)</f>
        <v>0</v>
      </c>
      <c r="R483" s="181">
        <f>IF(All_Tasks!R483="",0,All_Tasks!R483)</f>
        <v>0</v>
      </c>
      <c r="S483" s="181" t="str">
        <f>IF(All_Tasks!S483="","",All_Tasks!S483)</f>
        <v/>
      </c>
      <c r="T483" t="str">
        <f>IF(All_Tasks!T483="","",All_Tasks!T483)</f>
        <v/>
      </c>
      <c r="U483" t="str">
        <f>IF(All_Tasks!U483="","",All_Tasks!U483)</f>
        <v/>
      </c>
      <c r="V483">
        <f>IF(A483="",0,IFERROR(MATCH(A483,Scope_Labor_Rates!$A$6:$A$46,0)+5,0))</f>
        <v>0</v>
      </c>
      <c r="W483" s="178">
        <f>IF(V483&gt;0,INDEX(Scope_Labor_Rates!$C$6:$C$46,V483-5),0)</f>
        <v>0</v>
      </c>
      <c r="X483" s="178">
        <f>IF(V483&gt;0,INDEX(Scope_Labor_Rates!$C$6:$C$46,V483-5),0)</f>
        <v>0</v>
      </c>
      <c r="Y483" s="180">
        <f>IF(V483&gt;0,INDEX(Scope_Labor_Rates!$S$6:$S$46,V483-5),0)</f>
        <v>0</v>
      </c>
      <c r="Z483" s="180">
        <f>IF(V483&gt;0,INDEX(Scope_Labor_Rates!$R$6:$R$46,V483-5),1)</f>
        <v>1</v>
      </c>
      <c r="AA483" s="231">
        <f t="shared" si="63"/>
        <v>0</v>
      </c>
      <c r="AB483" t="str">
        <f t="shared" si="64"/>
        <v/>
      </c>
      <c r="AC483" s="178" t="str">
        <f t="shared" si="65"/>
        <v/>
      </c>
      <c r="AD483" s="181">
        <f t="shared" si="66"/>
        <v>0</v>
      </c>
      <c r="AE483" s="178">
        <f>IF(V483&gt;0,P483*INDEX(Scope_Labor_Rates!$E$6:$E$46,V483-5),0)</f>
        <v>0</v>
      </c>
      <c r="AF483" s="181">
        <f>IF(V483&gt;0,AE483*INDEX(Scope_Labor_Rates!$D$6:$D$46,V483-5)*AA483,0)</f>
        <v>0</v>
      </c>
      <c r="AG483" s="178">
        <f>IF(V483&gt;0,P483*INDEX(Scope_Labor_Rates!$G$6:$G$46,V483-5),0)</f>
        <v>0</v>
      </c>
      <c r="AH483" s="181">
        <f>IF(V483&gt;0,AG483*INDEX(Scope_Labor_Rates!$F$6:$F$46,V483-5)*AA483,0)</f>
        <v>0</v>
      </c>
      <c r="AI483" s="178">
        <f>IF(V483&gt;0,P483*INDEX(Scope_Labor_Rates!$I$6:$I$46,V483-5),0)</f>
        <v>0</v>
      </c>
      <c r="AJ483" s="181">
        <f>IF(V483&gt;0,AI483*INDEX(Scope_Labor_Rates!$H$6:$H$46,V483-5)*AA483,0)</f>
        <v>0</v>
      </c>
      <c r="AK483" s="178">
        <f>IF(V483&gt;0,P483*INDEX(Scope_Labor_Rates!$K$6:$K$46,V483-5),0)</f>
        <v>0</v>
      </c>
      <c r="AL483" s="181">
        <f>IF(V483&gt;0,AK483*INDEX(Scope_Labor_Rates!$J$6:$J$46,V483-5)*AA483,0)</f>
        <v>0</v>
      </c>
      <c r="AM483" s="178">
        <f>IF(V483&gt;0,P483*INDEX(Scope_Labor_Rates!$M$6:$M$46,V483-5),0)</f>
        <v>0</v>
      </c>
      <c r="AN483" s="178">
        <f>IF(V483&gt;0,AM483*INDEX(Scope_Labor_Rates!$L$6:$L$46,V483-5)*AA483,0)</f>
        <v>0</v>
      </c>
      <c r="AO483" s="178">
        <f>IF(V483&gt;0,P483*INDEX(Scope_Labor_Rates!$O$6:$O$46,V483-5)*AA483,0)</f>
        <v>0</v>
      </c>
      <c r="AP483" s="181">
        <f>IF(V483&gt;0,P483*INDEX(Scope_Labor_Rates!$Q$6:$Q$46,V483-5)*AA483,0)</f>
        <v>0</v>
      </c>
      <c r="AQ483" s="178">
        <f t="shared" si="67"/>
        <v>0</v>
      </c>
      <c r="AR483" s="178">
        <f t="shared" si="68"/>
        <v>0</v>
      </c>
      <c r="AS483" s="178">
        <f t="shared" si="69"/>
        <v>0</v>
      </c>
      <c r="AT483" s="178">
        <f t="shared" si="70"/>
        <v>0</v>
      </c>
      <c r="AU483">
        <f t="shared" si="71"/>
        <v>0</v>
      </c>
    </row>
    <row r="484" spans="1:47">
      <c r="A484" t="str">
        <f>IF(All_Tasks!A484="","",All_Tasks!A484)</f>
        <v/>
      </c>
      <c r="B484" t="str">
        <f>IF(All_Tasks!B484="","",All_Tasks!B484)</f>
        <v/>
      </c>
      <c r="C484" t="str">
        <f>IF(All_Tasks!C484="","",All_Tasks!C484)</f>
        <v/>
      </c>
      <c r="D484" t="str">
        <f>IF(All_Tasks!D484="","",All_Tasks!D484)</f>
        <v/>
      </c>
      <c r="E484" t="str">
        <f>IF(All_Tasks!V484&lt;&gt;"",All_Tasks!V484,IF(All_Tasks!E484&lt;&gt;"",All_Tasks!E484,""))</f>
        <v/>
      </c>
      <c r="F484" t="str">
        <f>IF(All_Tasks!F484="","",All_Tasks!F484)</f>
        <v/>
      </c>
      <c r="G484" t="str">
        <f>IF(All_Tasks!G484="","",All_Tasks!G484)</f>
        <v/>
      </c>
      <c r="H484" s="231" t="str">
        <f>IF(All_Tasks!H484="","",All_Tasks!H484)</f>
        <v/>
      </c>
      <c r="I484" t="str">
        <f>IF(All_Tasks!I484="","",All_Tasks!I484)</f>
        <v/>
      </c>
      <c r="J484" t="str">
        <f>IF(All_Tasks!J484="","",All_Tasks!J484)</f>
        <v/>
      </c>
      <c r="K484" t="str">
        <f>IF(All_Tasks!K484="","",All_Tasks!K484)</f>
        <v/>
      </c>
      <c r="L484" s="231" t="str">
        <f>IF(All_Tasks!L484="","",All_Tasks!L484)</f>
        <v/>
      </c>
      <c r="M484" t="str">
        <f>IF(All_Tasks!M484="","",All_Tasks!M484)</f>
        <v/>
      </c>
      <c r="N484" t="str">
        <f>IF(All_Tasks!N484="","",All_Tasks!N484)</f>
        <v/>
      </c>
      <c r="O484" t="str">
        <f>IF(All_Tasks!O484="","",All_Tasks!O484)</f>
        <v/>
      </c>
      <c r="P484" s="181">
        <f>IF(All_Tasks!P484="",0,All_Tasks!P484)</f>
        <v>0</v>
      </c>
      <c r="Q484" s="181">
        <f>IF(All_Tasks!Q484="",0,All_Tasks!Q484)</f>
        <v>0</v>
      </c>
      <c r="R484" s="181">
        <f>IF(All_Tasks!R484="",0,All_Tasks!R484)</f>
        <v>0</v>
      </c>
      <c r="S484" s="181" t="str">
        <f>IF(All_Tasks!S484="","",All_Tasks!S484)</f>
        <v/>
      </c>
      <c r="T484" t="str">
        <f>IF(All_Tasks!T484="","",All_Tasks!T484)</f>
        <v/>
      </c>
      <c r="U484" t="str">
        <f>IF(All_Tasks!U484="","",All_Tasks!U484)</f>
        <v/>
      </c>
      <c r="V484">
        <f>IF(A484="",0,IFERROR(MATCH(A484,Scope_Labor_Rates!$A$6:$A$46,0)+5,0))</f>
        <v>0</v>
      </c>
      <c r="W484" s="178">
        <f>IF(V484&gt;0,INDEX(Scope_Labor_Rates!$C$6:$C$46,V484-5),0)</f>
        <v>0</v>
      </c>
      <c r="X484" s="178">
        <f>IF(V484&gt;0,INDEX(Scope_Labor_Rates!$C$6:$C$46,V484-5),0)</f>
        <v>0</v>
      </c>
      <c r="Y484" s="180">
        <f>IF(V484&gt;0,INDEX(Scope_Labor_Rates!$S$6:$S$46,V484-5),0)</f>
        <v>0</v>
      </c>
      <c r="Z484" s="180">
        <f>IF(V484&gt;0,INDEX(Scope_Labor_Rates!$R$6:$R$46,V484-5),1)</f>
        <v>1</v>
      </c>
      <c r="AA484" s="231">
        <f t="shared" si="63"/>
        <v>0</v>
      </c>
      <c r="AB484" t="str">
        <f t="shared" si="64"/>
        <v/>
      </c>
      <c r="AC484" s="178" t="str">
        <f t="shared" si="65"/>
        <v/>
      </c>
      <c r="AD484" s="181">
        <f t="shared" si="66"/>
        <v>0</v>
      </c>
      <c r="AE484" s="178">
        <f>IF(V484&gt;0,P484*INDEX(Scope_Labor_Rates!$E$6:$E$46,V484-5),0)</f>
        <v>0</v>
      </c>
      <c r="AF484" s="181">
        <f>IF(V484&gt;0,AE484*INDEX(Scope_Labor_Rates!$D$6:$D$46,V484-5)*AA484,0)</f>
        <v>0</v>
      </c>
      <c r="AG484" s="178">
        <f>IF(V484&gt;0,P484*INDEX(Scope_Labor_Rates!$G$6:$G$46,V484-5),0)</f>
        <v>0</v>
      </c>
      <c r="AH484" s="181">
        <f>IF(V484&gt;0,AG484*INDEX(Scope_Labor_Rates!$F$6:$F$46,V484-5)*AA484,0)</f>
        <v>0</v>
      </c>
      <c r="AI484" s="178">
        <f>IF(V484&gt;0,P484*INDEX(Scope_Labor_Rates!$I$6:$I$46,V484-5),0)</f>
        <v>0</v>
      </c>
      <c r="AJ484" s="181">
        <f>IF(V484&gt;0,AI484*INDEX(Scope_Labor_Rates!$H$6:$H$46,V484-5)*AA484,0)</f>
        <v>0</v>
      </c>
      <c r="AK484" s="178">
        <f>IF(V484&gt;0,P484*INDEX(Scope_Labor_Rates!$K$6:$K$46,V484-5),0)</f>
        <v>0</v>
      </c>
      <c r="AL484" s="181">
        <f>IF(V484&gt;0,AK484*INDEX(Scope_Labor_Rates!$J$6:$J$46,V484-5)*AA484,0)</f>
        <v>0</v>
      </c>
      <c r="AM484" s="178">
        <f>IF(V484&gt;0,P484*INDEX(Scope_Labor_Rates!$M$6:$M$46,V484-5),0)</f>
        <v>0</v>
      </c>
      <c r="AN484" s="178">
        <f>IF(V484&gt;0,AM484*INDEX(Scope_Labor_Rates!$L$6:$L$46,V484-5)*AA484,0)</f>
        <v>0</v>
      </c>
      <c r="AO484" s="178">
        <f>IF(V484&gt;0,P484*INDEX(Scope_Labor_Rates!$O$6:$O$46,V484-5)*AA484,0)</f>
        <v>0</v>
      </c>
      <c r="AP484" s="181">
        <f>IF(V484&gt;0,P484*INDEX(Scope_Labor_Rates!$Q$6:$Q$46,V484-5)*AA484,0)</f>
        <v>0</v>
      </c>
      <c r="AQ484" s="178">
        <f t="shared" si="67"/>
        <v>0</v>
      </c>
      <c r="AR484" s="178">
        <f t="shared" si="68"/>
        <v>0</v>
      </c>
      <c r="AS484" s="178">
        <f t="shared" si="69"/>
        <v>0</v>
      </c>
      <c r="AT484" s="178">
        <f t="shared" si="70"/>
        <v>0</v>
      </c>
      <c r="AU484">
        <f t="shared" si="71"/>
        <v>0</v>
      </c>
    </row>
    <row r="485" spans="1:47">
      <c r="A485" t="str">
        <f>IF(All_Tasks!A485="","",All_Tasks!A485)</f>
        <v/>
      </c>
      <c r="B485" t="str">
        <f>IF(All_Tasks!B485="","",All_Tasks!B485)</f>
        <v/>
      </c>
      <c r="C485" t="str">
        <f>IF(All_Tasks!C485="","",All_Tasks!C485)</f>
        <v/>
      </c>
      <c r="D485" t="str">
        <f>IF(All_Tasks!D485="","",All_Tasks!D485)</f>
        <v/>
      </c>
      <c r="E485" t="str">
        <f>IF(All_Tasks!V485&lt;&gt;"",All_Tasks!V485,IF(All_Tasks!E485&lt;&gt;"",All_Tasks!E485,""))</f>
        <v/>
      </c>
      <c r="F485" t="str">
        <f>IF(All_Tasks!F485="","",All_Tasks!F485)</f>
        <v/>
      </c>
      <c r="G485" t="str">
        <f>IF(All_Tasks!G485="","",All_Tasks!G485)</f>
        <v/>
      </c>
      <c r="H485" s="231" t="str">
        <f>IF(All_Tasks!H485="","",All_Tasks!H485)</f>
        <v/>
      </c>
      <c r="I485" t="str">
        <f>IF(All_Tasks!I485="","",All_Tasks!I485)</f>
        <v/>
      </c>
      <c r="J485" t="str">
        <f>IF(All_Tasks!J485="","",All_Tasks!J485)</f>
        <v/>
      </c>
      <c r="K485" t="str">
        <f>IF(All_Tasks!K485="","",All_Tasks!K485)</f>
        <v/>
      </c>
      <c r="L485" s="231" t="str">
        <f>IF(All_Tasks!L485="","",All_Tasks!L485)</f>
        <v/>
      </c>
      <c r="M485" t="str">
        <f>IF(All_Tasks!M485="","",All_Tasks!M485)</f>
        <v/>
      </c>
      <c r="N485" t="str">
        <f>IF(All_Tasks!N485="","",All_Tasks!N485)</f>
        <v/>
      </c>
      <c r="O485" t="str">
        <f>IF(All_Tasks!O485="","",All_Tasks!O485)</f>
        <v/>
      </c>
      <c r="P485" s="181">
        <f>IF(All_Tasks!P485="",0,All_Tasks!P485)</f>
        <v>0</v>
      </c>
      <c r="Q485" s="181">
        <f>IF(All_Tasks!Q485="",0,All_Tasks!Q485)</f>
        <v>0</v>
      </c>
      <c r="R485" s="181">
        <f>IF(All_Tasks!R485="",0,All_Tasks!R485)</f>
        <v>0</v>
      </c>
      <c r="S485" s="181" t="str">
        <f>IF(All_Tasks!S485="","",All_Tasks!S485)</f>
        <v/>
      </c>
      <c r="T485" t="str">
        <f>IF(All_Tasks!T485="","",All_Tasks!T485)</f>
        <v/>
      </c>
      <c r="U485" t="str">
        <f>IF(All_Tasks!U485="","",All_Tasks!U485)</f>
        <v/>
      </c>
      <c r="V485">
        <f>IF(A485="",0,IFERROR(MATCH(A485,Scope_Labor_Rates!$A$6:$A$46,0)+5,0))</f>
        <v>0</v>
      </c>
      <c r="W485" s="178">
        <f>IF(V485&gt;0,INDEX(Scope_Labor_Rates!$C$6:$C$46,V485-5),0)</f>
        <v>0</v>
      </c>
      <c r="X485" s="178">
        <f>IF(V485&gt;0,INDEX(Scope_Labor_Rates!$C$6:$C$46,V485-5),0)</f>
        <v>0</v>
      </c>
      <c r="Y485" s="180">
        <f>IF(V485&gt;0,INDEX(Scope_Labor_Rates!$S$6:$S$46,V485-5),0)</f>
        <v>0</v>
      </c>
      <c r="Z485" s="180">
        <f>IF(V485&gt;0,INDEX(Scope_Labor_Rates!$R$6:$R$46,V485-5),1)</f>
        <v>1</v>
      </c>
      <c r="AA485" s="231">
        <f t="shared" si="63"/>
        <v>0</v>
      </c>
      <c r="AB485" t="str">
        <f t="shared" si="64"/>
        <v/>
      </c>
      <c r="AC485" s="178" t="str">
        <f t="shared" si="65"/>
        <v/>
      </c>
      <c r="AD485" s="181">
        <f t="shared" si="66"/>
        <v>0</v>
      </c>
      <c r="AE485" s="178">
        <f>IF(V485&gt;0,P485*INDEX(Scope_Labor_Rates!$E$6:$E$46,V485-5),0)</f>
        <v>0</v>
      </c>
      <c r="AF485" s="181">
        <f>IF(V485&gt;0,AE485*INDEX(Scope_Labor_Rates!$D$6:$D$46,V485-5)*AA485,0)</f>
        <v>0</v>
      </c>
      <c r="AG485" s="178">
        <f>IF(V485&gt;0,P485*INDEX(Scope_Labor_Rates!$G$6:$G$46,V485-5),0)</f>
        <v>0</v>
      </c>
      <c r="AH485" s="181">
        <f>IF(V485&gt;0,AG485*INDEX(Scope_Labor_Rates!$F$6:$F$46,V485-5)*AA485,0)</f>
        <v>0</v>
      </c>
      <c r="AI485" s="178">
        <f>IF(V485&gt;0,P485*INDEX(Scope_Labor_Rates!$I$6:$I$46,V485-5),0)</f>
        <v>0</v>
      </c>
      <c r="AJ485" s="181">
        <f>IF(V485&gt;0,AI485*INDEX(Scope_Labor_Rates!$H$6:$H$46,V485-5)*AA485,0)</f>
        <v>0</v>
      </c>
      <c r="AK485" s="178">
        <f>IF(V485&gt;0,P485*INDEX(Scope_Labor_Rates!$K$6:$K$46,V485-5),0)</f>
        <v>0</v>
      </c>
      <c r="AL485" s="181">
        <f>IF(V485&gt;0,AK485*INDEX(Scope_Labor_Rates!$J$6:$J$46,V485-5)*AA485,0)</f>
        <v>0</v>
      </c>
      <c r="AM485" s="178">
        <f>IF(V485&gt;0,P485*INDEX(Scope_Labor_Rates!$M$6:$M$46,V485-5),0)</f>
        <v>0</v>
      </c>
      <c r="AN485" s="178">
        <f>IF(V485&gt;0,AM485*INDEX(Scope_Labor_Rates!$L$6:$L$46,V485-5)*AA485,0)</f>
        <v>0</v>
      </c>
      <c r="AO485" s="178">
        <f>IF(V485&gt;0,P485*INDEX(Scope_Labor_Rates!$O$6:$O$46,V485-5)*AA485,0)</f>
        <v>0</v>
      </c>
      <c r="AP485" s="181">
        <f>IF(V485&gt;0,P485*INDEX(Scope_Labor_Rates!$Q$6:$Q$46,V485-5)*AA485,0)</f>
        <v>0</v>
      </c>
      <c r="AQ485" s="178">
        <f t="shared" si="67"/>
        <v>0</v>
      </c>
      <c r="AR485" s="178">
        <f t="shared" si="68"/>
        <v>0</v>
      </c>
      <c r="AS485" s="178">
        <f t="shared" si="69"/>
        <v>0</v>
      </c>
      <c r="AT485" s="178">
        <f t="shared" si="70"/>
        <v>0</v>
      </c>
      <c r="AU485">
        <f t="shared" si="71"/>
        <v>0</v>
      </c>
    </row>
    <row r="486" spans="1:47">
      <c r="A486" t="str">
        <f>IF(All_Tasks!A486="","",All_Tasks!A486)</f>
        <v/>
      </c>
      <c r="B486" t="str">
        <f>IF(All_Tasks!B486="","",All_Tasks!B486)</f>
        <v/>
      </c>
      <c r="C486" t="str">
        <f>IF(All_Tasks!C486="","",All_Tasks!C486)</f>
        <v/>
      </c>
      <c r="D486" t="str">
        <f>IF(All_Tasks!D486="","",All_Tasks!D486)</f>
        <v/>
      </c>
      <c r="E486" t="str">
        <f>IF(All_Tasks!V486&lt;&gt;"",All_Tasks!V486,IF(All_Tasks!E486&lt;&gt;"",All_Tasks!E486,""))</f>
        <v/>
      </c>
      <c r="F486" t="str">
        <f>IF(All_Tasks!F486="","",All_Tasks!F486)</f>
        <v/>
      </c>
      <c r="G486" t="str">
        <f>IF(All_Tasks!G486="","",All_Tasks!G486)</f>
        <v/>
      </c>
      <c r="H486" s="231" t="str">
        <f>IF(All_Tasks!H486="","",All_Tasks!H486)</f>
        <v/>
      </c>
      <c r="I486" t="str">
        <f>IF(All_Tasks!I486="","",All_Tasks!I486)</f>
        <v/>
      </c>
      <c r="J486" t="str">
        <f>IF(All_Tasks!J486="","",All_Tasks!J486)</f>
        <v/>
      </c>
      <c r="K486" t="str">
        <f>IF(All_Tasks!K486="","",All_Tasks!K486)</f>
        <v/>
      </c>
      <c r="L486" s="231" t="str">
        <f>IF(All_Tasks!L486="","",All_Tasks!L486)</f>
        <v/>
      </c>
      <c r="M486" t="str">
        <f>IF(All_Tasks!M486="","",All_Tasks!M486)</f>
        <v/>
      </c>
      <c r="N486" t="str">
        <f>IF(All_Tasks!N486="","",All_Tasks!N486)</f>
        <v/>
      </c>
      <c r="O486" t="str">
        <f>IF(All_Tasks!O486="","",All_Tasks!O486)</f>
        <v/>
      </c>
      <c r="P486" s="181">
        <f>IF(All_Tasks!P486="",0,All_Tasks!P486)</f>
        <v>0</v>
      </c>
      <c r="Q486" s="181">
        <f>IF(All_Tasks!Q486="",0,All_Tasks!Q486)</f>
        <v>0</v>
      </c>
      <c r="R486" s="181">
        <f>IF(All_Tasks!R486="",0,All_Tasks!R486)</f>
        <v>0</v>
      </c>
      <c r="S486" s="181" t="str">
        <f>IF(All_Tasks!S486="","",All_Tasks!S486)</f>
        <v/>
      </c>
      <c r="T486" t="str">
        <f>IF(All_Tasks!T486="","",All_Tasks!T486)</f>
        <v/>
      </c>
      <c r="U486" t="str">
        <f>IF(All_Tasks!U486="","",All_Tasks!U486)</f>
        <v/>
      </c>
      <c r="V486">
        <f>IF(A486="",0,IFERROR(MATCH(A486,Scope_Labor_Rates!$A$6:$A$46,0)+5,0))</f>
        <v>0</v>
      </c>
      <c r="W486" s="178">
        <f>IF(V486&gt;0,INDEX(Scope_Labor_Rates!$C$6:$C$46,V486-5),0)</f>
        <v>0</v>
      </c>
      <c r="X486" s="178">
        <f>IF(V486&gt;0,INDEX(Scope_Labor_Rates!$C$6:$C$46,V486-5),0)</f>
        <v>0</v>
      </c>
      <c r="Y486" s="180">
        <f>IF(V486&gt;0,INDEX(Scope_Labor_Rates!$S$6:$S$46,V486-5),0)</f>
        <v>0</v>
      </c>
      <c r="Z486" s="180">
        <f>IF(V486&gt;0,INDEX(Scope_Labor_Rates!$R$6:$R$46,V486-5),1)</f>
        <v>1</v>
      </c>
      <c r="AA486" s="231">
        <f t="shared" si="63"/>
        <v>0</v>
      </c>
      <c r="AB486" t="str">
        <f t="shared" si="64"/>
        <v/>
      </c>
      <c r="AC486" s="178" t="str">
        <f t="shared" si="65"/>
        <v/>
      </c>
      <c r="AD486" s="181">
        <f t="shared" si="66"/>
        <v>0</v>
      </c>
      <c r="AE486" s="178">
        <f>IF(V486&gt;0,P486*INDEX(Scope_Labor_Rates!$E$6:$E$46,V486-5),0)</f>
        <v>0</v>
      </c>
      <c r="AF486" s="181">
        <f>IF(V486&gt;0,AE486*INDEX(Scope_Labor_Rates!$D$6:$D$46,V486-5)*AA486,0)</f>
        <v>0</v>
      </c>
      <c r="AG486" s="178">
        <f>IF(V486&gt;0,P486*INDEX(Scope_Labor_Rates!$G$6:$G$46,V486-5),0)</f>
        <v>0</v>
      </c>
      <c r="AH486" s="181">
        <f>IF(V486&gt;0,AG486*INDEX(Scope_Labor_Rates!$F$6:$F$46,V486-5)*AA486,0)</f>
        <v>0</v>
      </c>
      <c r="AI486" s="178">
        <f>IF(V486&gt;0,P486*INDEX(Scope_Labor_Rates!$I$6:$I$46,V486-5),0)</f>
        <v>0</v>
      </c>
      <c r="AJ486" s="181">
        <f>IF(V486&gt;0,AI486*INDEX(Scope_Labor_Rates!$H$6:$H$46,V486-5)*AA486,0)</f>
        <v>0</v>
      </c>
      <c r="AK486" s="178">
        <f>IF(V486&gt;0,P486*INDEX(Scope_Labor_Rates!$K$6:$K$46,V486-5),0)</f>
        <v>0</v>
      </c>
      <c r="AL486" s="181">
        <f>IF(V486&gt;0,AK486*INDEX(Scope_Labor_Rates!$J$6:$J$46,V486-5)*AA486,0)</f>
        <v>0</v>
      </c>
      <c r="AM486" s="178">
        <f>IF(V486&gt;0,P486*INDEX(Scope_Labor_Rates!$M$6:$M$46,V486-5),0)</f>
        <v>0</v>
      </c>
      <c r="AN486" s="178">
        <f>IF(V486&gt;0,AM486*INDEX(Scope_Labor_Rates!$L$6:$L$46,V486-5)*AA486,0)</f>
        <v>0</v>
      </c>
      <c r="AO486" s="178">
        <f>IF(V486&gt;0,P486*INDEX(Scope_Labor_Rates!$O$6:$O$46,V486-5)*AA486,0)</f>
        <v>0</v>
      </c>
      <c r="AP486" s="181">
        <f>IF(V486&gt;0,P486*INDEX(Scope_Labor_Rates!$Q$6:$Q$46,V486-5)*AA486,0)</f>
        <v>0</v>
      </c>
      <c r="AQ486" s="178">
        <f t="shared" si="67"/>
        <v>0</v>
      </c>
      <c r="AR486" s="178">
        <f t="shared" si="68"/>
        <v>0</v>
      </c>
      <c r="AS486" s="178">
        <f t="shared" si="69"/>
        <v>0</v>
      </c>
      <c r="AT486" s="178">
        <f t="shared" si="70"/>
        <v>0</v>
      </c>
      <c r="AU486">
        <f t="shared" si="71"/>
        <v>0</v>
      </c>
    </row>
    <row r="487" spans="1:47">
      <c r="A487" t="str">
        <f>IF(All_Tasks!A487="","",All_Tasks!A487)</f>
        <v/>
      </c>
      <c r="B487" t="str">
        <f>IF(All_Tasks!B487="","",All_Tasks!B487)</f>
        <v/>
      </c>
      <c r="C487" t="str">
        <f>IF(All_Tasks!C487="","",All_Tasks!C487)</f>
        <v/>
      </c>
      <c r="D487" t="str">
        <f>IF(All_Tasks!D487="","",All_Tasks!D487)</f>
        <v/>
      </c>
      <c r="E487" t="str">
        <f>IF(All_Tasks!V487&lt;&gt;"",All_Tasks!V487,IF(All_Tasks!E487&lt;&gt;"",All_Tasks!E487,""))</f>
        <v/>
      </c>
      <c r="F487" t="str">
        <f>IF(All_Tasks!F487="","",All_Tasks!F487)</f>
        <v/>
      </c>
      <c r="G487" t="str">
        <f>IF(All_Tasks!G487="","",All_Tasks!G487)</f>
        <v/>
      </c>
      <c r="H487" s="231" t="str">
        <f>IF(All_Tasks!H487="","",All_Tasks!H487)</f>
        <v/>
      </c>
      <c r="I487" t="str">
        <f>IF(All_Tasks!I487="","",All_Tasks!I487)</f>
        <v/>
      </c>
      <c r="J487" t="str">
        <f>IF(All_Tasks!J487="","",All_Tasks!J487)</f>
        <v/>
      </c>
      <c r="K487" t="str">
        <f>IF(All_Tasks!K487="","",All_Tasks!K487)</f>
        <v/>
      </c>
      <c r="L487" s="231" t="str">
        <f>IF(All_Tasks!L487="","",All_Tasks!L487)</f>
        <v/>
      </c>
      <c r="M487" t="str">
        <f>IF(All_Tasks!M487="","",All_Tasks!M487)</f>
        <v/>
      </c>
      <c r="N487" t="str">
        <f>IF(All_Tasks!N487="","",All_Tasks!N487)</f>
        <v/>
      </c>
      <c r="O487" t="str">
        <f>IF(All_Tasks!O487="","",All_Tasks!O487)</f>
        <v/>
      </c>
      <c r="P487" s="181">
        <f>IF(All_Tasks!P487="",0,All_Tasks!P487)</f>
        <v>0</v>
      </c>
      <c r="Q487" s="181">
        <f>IF(All_Tasks!Q487="",0,All_Tasks!Q487)</f>
        <v>0</v>
      </c>
      <c r="R487" s="181">
        <f>IF(All_Tasks!R487="",0,All_Tasks!R487)</f>
        <v>0</v>
      </c>
      <c r="S487" s="181" t="str">
        <f>IF(All_Tasks!S487="","",All_Tasks!S487)</f>
        <v/>
      </c>
      <c r="T487" t="str">
        <f>IF(All_Tasks!T487="","",All_Tasks!T487)</f>
        <v/>
      </c>
      <c r="U487" t="str">
        <f>IF(All_Tasks!U487="","",All_Tasks!U487)</f>
        <v/>
      </c>
      <c r="V487">
        <f>IF(A487="",0,IFERROR(MATCH(A487,Scope_Labor_Rates!$A$6:$A$46,0)+5,0))</f>
        <v>0</v>
      </c>
      <c r="W487" s="178">
        <f>IF(V487&gt;0,INDEX(Scope_Labor_Rates!$C$6:$C$46,V487-5),0)</f>
        <v>0</v>
      </c>
      <c r="X487" s="178">
        <f>IF(V487&gt;0,INDEX(Scope_Labor_Rates!$C$6:$C$46,V487-5),0)</f>
        <v>0</v>
      </c>
      <c r="Y487" s="180">
        <f>IF(V487&gt;0,INDEX(Scope_Labor_Rates!$S$6:$S$46,V487-5),0)</f>
        <v>0</v>
      </c>
      <c r="Z487" s="180">
        <f>IF(V487&gt;0,INDEX(Scope_Labor_Rates!$R$6:$R$46,V487-5),1)</f>
        <v>1</v>
      </c>
      <c r="AA487" s="231">
        <f t="shared" si="63"/>
        <v>0</v>
      </c>
      <c r="AB487" t="str">
        <f t="shared" si="64"/>
        <v/>
      </c>
      <c r="AC487" s="178" t="str">
        <f t="shared" si="65"/>
        <v/>
      </c>
      <c r="AD487" s="181">
        <f t="shared" si="66"/>
        <v>0</v>
      </c>
      <c r="AE487" s="178">
        <f>IF(V487&gt;0,P487*INDEX(Scope_Labor_Rates!$E$6:$E$46,V487-5),0)</f>
        <v>0</v>
      </c>
      <c r="AF487" s="181">
        <f>IF(V487&gt;0,AE487*INDEX(Scope_Labor_Rates!$D$6:$D$46,V487-5)*AA487,0)</f>
        <v>0</v>
      </c>
      <c r="AG487" s="178">
        <f>IF(V487&gt;0,P487*INDEX(Scope_Labor_Rates!$G$6:$G$46,V487-5),0)</f>
        <v>0</v>
      </c>
      <c r="AH487" s="181">
        <f>IF(V487&gt;0,AG487*INDEX(Scope_Labor_Rates!$F$6:$F$46,V487-5)*AA487,0)</f>
        <v>0</v>
      </c>
      <c r="AI487" s="178">
        <f>IF(V487&gt;0,P487*INDEX(Scope_Labor_Rates!$I$6:$I$46,V487-5),0)</f>
        <v>0</v>
      </c>
      <c r="AJ487" s="181">
        <f>IF(V487&gt;0,AI487*INDEX(Scope_Labor_Rates!$H$6:$H$46,V487-5)*AA487,0)</f>
        <v>0</v>
      </c>
      <c r="AK487" s="178">
        <f>IF(V487&gt;0,P487*INDEX(Scope_Labor_Rates!$K$6:$K$46,V487-5),0)</f>
        <v>0</v>
      </c>
      <c r="AL487" s="181">
        <f>IF(V487&gt;0,AK487*INDEX(Scope_Labor_Rates!$J$6:$J$46,V487-5)*AA487,0)</f>
        <v>0</v>
      </c>
      <c r="AM487" s="178">
        <f>IF(V487&gt;0,P487*INDEX(Scope_Labor_Rates!$M$6:$M$46,V487-5),0)</f>
        <v>0</v>
      </c>
      <c r="AN487" s="178">
        <f>IF(V487&gt;0,AM487*INDEX(Scope_Labor_Rates!$L$6:$L$46,V487-5)*AA487,0)</f>
        <v>0</v>
      </c>
      <c r="AO487" s="178">
        <f>IF(V487&gt;0,P487*INDEX(Scope_Labor_Rates!$O$6:$O$46,V487-5)*AA487,0)</f>
        <v>0</v>
      </c>
      <c r="AP487" s="181">
        <f>IF(V487&gt;0,P487*INDEX(Scope_Labor_Rates!$Q$6:$Q$46,V487-5)*AA487,0)</f>
        <v>0</v>
      </c>
      <c r="AQ487" s="178">
        <f t="shared" si="67"/>
        <v>0</v>
      </c>
      <c r="AR487" s="178">
        <f t="shared" si="68"/>
        <v>0</v>
      </c>
      <c r="AS487" s="178">
        <f t="shared" si="69"/>
        <v>0</v>
      </c>
      <c r="AT487" s="178">
        <f t="shared" si="70"/>
        <v>0</v>
      </c>
      <c r="AU487">
        <f t="shared" si="71"/>
        <v>0</v>
      </c>
    </row>
    <row r="488" spans="1:47">
      <c r="A488" t="str">
        <f>IF(All_Tasks!A488="","",All_Tasks!A488)</f>
        <v/>
      </c>
      <c r="B488" t="str">
        <f>IF(All_Tasks!B488="","",All_Tasks!B488)</f>
        <v/>
      </c>
      <c r="C488" t="str">
        <f>IF(All_Tasks!C488="","",All_Tasks!C488)</f>
        <v/>
      </c>
      <c r="D488" t="str">
        <f>IF(All_Tasks!D488="","",All_Tasks!D488)</f>
        <v/>
      </c>
      <c r="E488" t="str">
        <f>IF(All_Tasks!V488&lt;&gt;"",All_Tasks!V488,IF(All_Tasks!E488&lt;&gt;"",All_Tasks!E488,""))</f>
        <v/>
      </c>
      <c r="F488" t="str">
        <f>IF(All_Tasks!F488="","",All_Tasks!F488)</f>
        <v/>
      </c>
      <c r="G488" t="str">
        <f>IF(All_Tasks!G488="","",All_Tasks!G488)</f>
        <v/>
      </c>
      <c r="H488" s="231" t="str">
        <f>IF(All_Tasks!H488="","",All_Tasks!H488)</f>
        <v/>
      </c>
      <c r="I488" t="str">
        <f>IF(All_Tasks!I488="","",All_Tasks!I488)</f>
        <v/>
      </c>
      <c r="J488" t="str">
        <f>IF(All_Tasks!J488="","",All_Tasks!J488)</f>
        <v/>
      </c>
      <c r="K488" t="str">
        <f>IF(All_Tasks!K488="","",All_Tasks!K488)</f>
        <v/>
      </c>
      <c r="L488" s="231" t="str">
        <f>IF(All_Tasks!L488="","",All_Tasks!L488)</f>
        <v/>
      </c>
      <c r="M488" t="str">
        <f>IF(All_Tasks!M488="","",All_Tasks!M488)</f>
        <v/>
      </c>
      <c r="N488" t="str">
        <f>IF(All_Tasks!N488="","",All_Tasks!N488)</f>
        <v/>
      </c>
      <c r="O488" t="str">
        <f>IF(All_Tasks!O488="","",All_Tasks!O488)</f>
        <v/>
      </c>
      <c r="P488" s="181">
        <f>IF(All_Tasks!P488="",0,All_Tasks!P488)</f>
        <v>0</v>
      </c>
      <c r="Q488" s="181">
        <f>IF(All_Tasks!Q488="",0,All_Tasks!Q488)</f>
        <v>0</v>
      </c>
      <c r="R488" s="181">
        <f>IF(All_Tasks!R488="",0,All_Tasks!R488)</f>
        <v>0</v>
      </c>
      <c r="S488" s="181" t="str">
        <f>IF(All_Tasks!S488="","",All_Tasks!S488)</f>
        <v/>
      </c>
      <c r="T488" t="str">
        <f>IF(All_Tasks!T488="","",All_Tasks!T488)</f>
        <v/>
      </c>
      <c r="U488" t="str">
        <f>IF(All_Tasks!U488="","",All_Tasks!U488)</f>
        <v/>
      </c>
      <c r="V488">
        <f>IF(A488="",0,IFERROR(MATCH(A488,Scope_Labor_Rates!$A$6:$A$46,0)+5,0))</f>
        <v>0</v>
      </c>
      <c r="W488" s="178">
        <f>IF(V488&gt;0,INDEX(Scope_Labor_Rates!$C$6:$C$46,V488-5),0)</f>
        <v>0</v>
      </c>
      <c r="X488" s="178">
        <f>IF(V488&gt;0,INDEX(Scope_Labor_Rates!$C$6:$C$46,V488-5),0)</f>
        <v>0</v>
      </c>
      <c r="Y488" s="180">
        <f>IF(V488&gt;0,INDEX(Scope_Labor_Rates!$S$6:$S$46,V488-5),0)</f>
        <v>0</v>
      </c>
      <c r="Z488" s="180">
        <f>IF(V488&gt;0,INDEX(Scope_Labor_Rates!$R$6:$R$46,V488-5),1)</f>
        <v>1</v>
      </c>
      <c r="AA488" s="231">
        <f t="shared" si="63"/>
        <v>0</v>
      </c>
      <c r="AB488" t="str">
        <f t="shared" si="64"/>
        <v/>
      </c>
      <c r="AC488" s="178" t="str">
        <f t="shared" si="65"/>
        <v/>
      </c>
      <c r="AD488" s="181">
        <f t="shared" si="66"/>
        <v>0</v>
      </c>
      <c r="AE488" s="178">
        <f>IF(V488&gt;0,P488*INDEX(Scope_Labor_Rates!$E$6:$E$46,V488-5),0)</f>
        <v>0</v>
      </c>
      <c r="AF488" s="181">
        <f>IF(V488&gt;0,AE488*INDEX(Scope_Labor_Rates!$D$6:$D$46,V488-5)*AA488,0)</f>
        <v>0</v>
      </c>
      <c r="AG488" s="178">
        <f>IF(V488&gt;0,P488*INDEX(Scope_Labor_Rates!$G$6:$G$46,V488-5),0)</f>
        <v>0</v>
      </c>
      <c r="AH488" s="181">
        <f>IF(V488&gt;0,AG488*INDEX(Scope_Labor_Rates!$F$6:$F$46,V488-5)*AA488,0)</f>
        <v>0</v>
      </c>
      <c r="AI488" s="178">
        <f>IF(V488&gt;0,P488*INDEX(Scope_Labor_Rates!$I$6:$I$46,V488-5),0)</f>
        <v>0</v>
      </c>
      <c r="AJ488" s="181">
        <f>IF(V488&gt;0,AI488*INDEX(Scope_Labor_Rates!$H$6:$H$46,V488-5)*AA488,0)</f>
        <v>0</v>
      </c>
      <c r="AK488" s="178">
        <f>IF(V488&gt;0,P488*INDEX(Scope_Labor_Rates!$K$6:$K$46,V488-5),0)</f>
        <v>0</v>
      </c>
      <c r="AL488" s="181">
        <f>IF(V488&gt;0,AK488*INDEX(Scope_Labor_Rates!$J$6:$J$46,V488-5)*AA488,0)</f>
        <v>0</v>
      </c>
      <c r="AM488" s="178">
        <f>IF(V488&gt;0,P488*INDEX(Scope_Labor_Rates!$M$6:$M$46,V488-5),0)</f>
        <v>0</v>
      </c>
      <c r="AN488" s="178">
        <f>IF(V488&gt;0,AM488*INDEX(Scope_Labor_Rates!$L$6:$L$46,V488-5)*AA488,0)</f>
        <v>0</v>
      </c>
      <c r="AO488" s="178">
        <f>IF(V488&gt;0,P488*INDEX(Scope_Labor_Rates!$O$6:$O$46,V488-5)*AA488,0)</f>
        <v>0</v>
      </c>
      <c r="AP488" s="181">
        <f>IF(V488&gt;0,P488*INDEX(Scope_Labor_Rates!$Q$6:$Q$46,V488-5)*AA488,0)</f>
        <v>0</v>
      </c>
      <c r="AQ488" s="178">
        <f t="shared" si="67"/>
        <v>0</v>
      </c>
      <c r="AR488" s="178">
        <f t="shared" si="68"/>
        <v>0</v>
      </c>
      <c r="AS488" s="178">
        <f t="shared" si="69"/>
        <v>0</v>
      </c>
      <c r="AT488" s="178">
        <f t="shared" si="70"/>
        <v>0</v>
      </c>
      <c r="AU488">
        <f t="shared" si="71"/>
        <v>0</v>
      </c>
    </row>
    <row r="489" spans="1:47">
      <c r="A489" t="str">
        <f>IF(All_Tasks!A489="","",All_Tasks!A489)</f>
        <v/>
      </c>
      <c r="B489" t="str">
        <f>IF(All_Tasks!B489="","",All_Tasks!B489)</f>
        <v/>
      </c>
      <c r="C489" t="str">
        <f>IF(All_Tasks!C489="","",All_Tasks!C489)</f>
        <v/>
      </c>
      <c r="D489" t="str">
        <f>IF(All_Tasks!D489="","",All_Tasks!D489)</f>
        <v/>
      </c>
      <c r="E489" t="str">
        <f>IF(All_Tasks!V489&lt;&gt;"",All_Tasks!V489,IF(All_Tasks!E489&lt;&gt;"",All_Tasks!E489,""))</f>
        <v/>
      </c>
      <c r="F489" t="str">
        <f>IF(All_Tasks!F489="","",All_Tasks!F489)</f>
        <v/>
      </c>
      <c r="G489" t="str">
        <f>IF(All_Tasks!G489="","",All_Tasks!G489)</f>
        <v/>
      </c>
      <c r="H489" s="231" t="str">
        <f>IF(All_Tasks!H489="","",All_Tasks!H489)</f>
        <v/>
      </c>
      <c r="I489" t="str">
        <f>IF(All_Tasks!I489="","",All_Tasks!I489)</f>
        <v/>
      </c>
      <c r="J489" t="str">
        <f>IF(All_Tasks!J489="","",All_Tasks!J489)</f>
        <v/>
      </c>
      <c r="K489" t="str">
        <f>IF(All_Tasks!K489="","",All_Tasks!K489)</f>
        <v/>
      </c>
      <c r="L489" s="231" t="str">
        <f>IF(All_Tasks!L489="","",All_Tasks!L489)</f>
        <v/>
      </c>
      <c r="M489" t="str">
        <f>IF(All_Tasks!M489="","",All_Tasks!M489)</f>
        <v/>
      </c>
      <c r="N489" t="str">
        <f>IF(All_Tasks!N489="","",All_Tasks!N489)</f>
        <v/>
      </c>
      <c r="O489" t="str">
        <f>IF(All_Tasks!O489="","",All_Tasks!O489)</f>
        <v/>
      </c>
      <c r="P489" s="181">
        <f>IF(All_Tasks!P489="",0,All_Tasks!P489)</f>
        <v>0</v>
      </c>
      <c r="Q489" s="181">
        <f>IF(All_Tasks!Q489="",0,All_Tasks!Q489)</f>
        <v>0</v>
      </c>
      <c r="R489" s="181">
        <f>IF(All_Tasks!R489="",0,All_Tasks!R489)</f>
        <v>0</v>
      </c>
      <c r="S489" s="181" t="str">
        <f>IF(All_Tasks!S489="","",All_Tasks!S489)</f>
        <v/>
      </c>
      <c r="T489" t="str">
        <f>IF(All_Tasks!T489="","",All_Tasks!T489)</f>
        <v/>
      </c>
      <c r="U489" t="str">
        <f>IF(All_Tasks!U489="","",All_Tasks!U489)</f>
        <v/>
      </c>
      <c r="V489">
        <f>IF(A489="",0,IFERROR(MATCH(A489,Scope_Labor_Rates!$A$6:$A$46,0)+5,0))</f>
        <v>0</v>
      </c>
      <c r="W489" s="178">
        <f>IF(V489&gt;0,INDEX(Scope_Labor_Rates!$C$6:$C$46,V489-5),0)</f>
        <v>0</v>
      </c>
      <c r="X489" s="178">
        <f>IF(V489&gt;0,INDEX(Scope_Labor_Rates!$C$6:$C$46,V489-5),0)</f>
        <v>0</v>
      </c>
      <c r="Y489" s="180">
        <f>IF(V489&gt;0,INDEX(Scope_Labor_Rates!$S$6:$S$46,V489-5),0)</f>
        <v>0</v>
      </c>
      <c r="Z489" s="180">
        <f>IF(V489&gt;0,INDEX(Scope_Labor_Rates!$R$6:$R$46,V489-5),1)</f>
        <v>1</v>
      </c>
      <c r="AA489" s="231">
        <f t="shared" si="63"/>
        <v>0</v>
      </c>
      <c r="AB489" t="str">
        <f t="shared" si="64"/>
        <v/>
      </c>
      <c r="AC489" s="178" t="str">
        <f t="shared" si="65"/>
        <v/>
      </c>
      <c r="AD489" s="181">
        <f t="shared" si="66"/>
        <v>0</v>
      </c>
      <c r="AE489" s="178">
        <f>IF(V489&gt;0,P489*INDEX(Scope_Labor_Rates!$E$6:$E$46,V489-5),0)</f>
        <v>0</v>
      </c>
      <c r="AF489" s="181">
        <f>IF(V489&gt;0,AE489*INDEX(Scope_Labor_Rates!$D$6:$D$46,V489-5)*AA489,0)</f>
        <v>0</v>
      </c>
      <c r="AG489" s="178">
        <f>IF(V489&gt;0,P489*INDEX(Scope_Labor_Rates!$G$6:$G$46,V489-5),0)</f>
        <v>0</v>
      </c>
      <c r="AH489" s="181">
        <f>IF(V489&gt;0,AG489*INDEX(Scope_Labor_Rates!$F$6:$F$46,V489-5)*AA489,0)</f>
        <v>0</v>
      </c>
      <c r="AI489" s="178">
        <f>IF(V489&gt;0,P489*INDEX(Scope_Labor_Rates!$I$6:$I$46,V489-5),0)</f>
        <v>0</v>
      </c>
      <c r="AJ489" s="181">
        <f>IF(V489&gt;0,AI489*INDEX(Scope_Labor_Rates!$H$6:$H$46,V489-5)*AA489,0)</f>
        <v>0</v>
      </c>
      <c r="AK489" s="178">
        <f>IF(V489&gt;0,P489*INDEX(Scope_Labor_Rates!$K$6:$K$46,V489-5),0)</f>
        <v>0</v>
      </c>
      <c r="AL489" s="181">
        <f>IF(V489&gt;0,AK489*INDEX(Scope_Labor_Rates!$J$6:$J$46,V489-5)*AA489,0)</f>
        <v>0</v>
      </c>
      <c r="AM489" s="178">
        <f>IF(V489&gt;0,P489*INDEX(Scope_Labor_Rates!$M$6:$M$46,V489-5),0)</f>
        <v>0</v>
      </c>
      <c r="AN489" s="178">
        <f>IF(V489&gt;0,AM489*INDEX(Scope_Labor_Rates!$L$6:$L$46,V489-5)*AA489,0)</f>
        <v>0</v>
      </c>
      <c r="AO489" s="178">
        <f>IF(V489&gt;0,P489*INDEX(Scope_Labor_Rates!$O$6:$O$46,V489-5)*AA489,0)</f>
        <v>0</v>
      </c>
      <c r="AP489" s="181">
        <f>IF(V489&gt;0,P489*INDEX(Scope_Labor_Rates!$Q$6:$Q$46,V489-5)*AA489,0)</f>
        <v>0</v>
      </c>
      <c r="AQ489" s="178">
        <f t="shared" si="67"/>
        <v>0</v>
      </c>
      <c r="AR489" s="178">
        <f t="shared" si="68"/>
        <v>0</v>
      </c>
      <c r="AS489" s="178">
        <f t="shared" si="69"/>
        <v>0</v>
      </c>
      <c r="AT489" s="178">
        <f t="shared" si="70"/>
        <v>0</v>
      </c>
      <c r="AU489">
        <f t="shared" si="71"/>
        <v>0</v>
      </c>
    </row>
    <row r="490" spans="1:47">
      <c r="A490" t="str">
        <f>IF(All_Tasks!A490="","",All_Tasks!A490)</f>
        <v/>
      </c>
      <c r="B490" t="str">
        <f>IF(All_Tasks!B490="","",All_Tasks!B490)</f>
        <v/>
      </c>
      <c r="C490" t="str">
        <f>IF(All_Tasks!C490="","",All_Tasks!C490)</f>
        <v/>
      </c>
      <c r="D490" t="str">
        <f>IF(All_Tasks!D490="","",All_Tasks!D490)</f>
        <v/>
      </c>
      <c r="E490" t="str">
        <f>IF(All_Tasks!V490&lt;&gt;"",All_Tasks!V490,IF(All_Tasks!E490&lt;&gt;"",All_Tasks!E490,""))</f>
        <v/>
      </c>
      <c r="F490" t="str">
        <f>IF(All_Tasks!F490="","",All_Tasks!F490)</f>
        <v/>
      </c>
      <c r="G490" t="str">
        <f>IF(All_Tasks!G490="","",All_Tasks!G490)</f>
        <v/>
      </c>
      <c r="H490" s="231" t="str">
        <f>IF(All_Tasks!H490="","",All_Tasks!H490)</f>
        <v/>
      </c>
      <c r="I490" t="str">
        <f>IF(All_Tasks!I490="","",All_Tasks!I490)</f>
        <v/>
      </c>
      <c r="J490" t="str">
        <f>IF(All_Tasks!J490="","",All_Tasks!J490)</f>
        <v/>
      </c>
      <c r="K490" t="str">
        <f>IF(All_Tasks!K490="","",All_Tasks!K490)</f>
        <v/>
      </c>
      <c r="L490" s="231" t="str">
        <f>IF(All_Tasks!L490="","",All_Tasks!L490)</f>
        <v/>
      </c>
      <c r="M490" t="str">
        <f>IF(All_Tasks!M490="","",All_Tasks!M490)</f>
        <v/>
      </c>
      <c r="N490" t="str">
        <f>IF(All_Tasks!N490="","",All_Tasks!N490)</f>
        <v/>
      </c>
      <c r="O490" t="str">
        <f>IF(All_Tasks!O490="","",All_Tasks!O490)</f>
        <v/>
      </c>
      <c r="P490" s="181">
        <f>IF(All_Tasks!P490="",0,All_Tasks!P490)</f>
        <v>0</v>
      </c>
      <c r="Q490" s="181">
        <f>IF(All_Tasks!Q490="",0,All_Tasks!Q490)</f>
        <v>0</v>
      </c>
      <c r="R490" s="181">
        <f>IF(All_Tasks!R490="",0,All_Tasks!R490)</f>
        <v>0</v>
      </c>
      <c r="S490" s="181" t="str">
        <f>IF(All_Tasks!S490="","",All_Tasks!S490)</f>
        <v/>
      </c>
      <c r="T490" t="str">
        <f>IF(All_Tasks!T490="","",All_Tasks!T490)</f>
        <v/>
      </c>
      <c r="U490" t="str">
        <f>IF(All_Tasks!U490="","",All_Tasks!U490)</f>
        <v/>
      </c>
      <c r="V490">
        <f>IF(A490="",0,IFERROR(MATCH(A490,Scope_Labor_Rates!$A$6:$A$46,0)+5,0))</f>
        <v>0</v>
      </c>
      <c r="W490" s="178">
        <f>IF(V490&gt;0,INDEX(Scope_Labor_Rates!$C$6:$C$46,V490-5),0)</f>
        <v>0</v>
      </c>
      <c r="X490" s="178">
        <f>IF(V490&gt;0,INDEX(Scope_Labor_Rates!$C$6:$C$46,V490-5),0)</f>
        <v>0</v>
      </c>
      <c r="Y490" s="180">
        <f>IF(V490&gt;0,INDEX(Scope_Labor_Rates!$S$6:$S$46,V490-5),0)</f>
        <v>0</v>
      </c>
      <c r="Z490" s="180">
        <f>IF(V490&gt;0,INDEX(Scope_Labor_Rates!$R$6:$R$46,V490-5),1)</f>
        <v>1</v>
      </c>
      <c r="AA490" s="231">
        <f t="shared" si="63"/>
        <v>0</v>
      </c>
      <c r="AB490" t="str">
        <f t="shared" si="64"/>
        <v/>
      </c>
      <c r="AC490" s="178" t="str">
        <f t="shared" si="65"/>
        <v/>
      </c>
      <c r="AD490" s="181">
        <f t="shared" si="66"/>
        <v>0</v>
      </c>
      <c r="AE490" s="178">
        <f>IF(V490&gt;0,P490*INDEX(Scope_Labor_Rates!$E$6:$E$46,V490-5),0)</f>
        <v>0</v>
      </c>
      <c r="AF490" s="181">
        <f>IF(V490&gt;0,AE490*INDEX(Scope_Labor_Rates!$D$6:$D$46,V490-5)*AA490,0)</f>
        <v>0</v>
      </c>
      <c r="AG490" s="178">
        <f>IF(V490&gt;0,P490*INDEX(Scope_Labor_Rates!$G$6:$G$46,V490-5),0)</f>
        <v>0</v>
      </c>
      <c r="AH490" s="181">
        <f>IF(V490&gt;0,AG490*INDEX(Scope_Labor_Rates!$F$6:$F$46,V490-5)*AA490,0)</f>
        <v>0</v>
      </c>
      <c r="AI490" s="178">
        <f>IF(V490&gt;0,P490*INDEX(Scope_Labor_Rates!$I$6:$I$46,V490-5),0)</f>
        <v>0</v>
      </c>
      <c r="AJ490" s="181">
        <f>IF(V490&gt;0,AI490*INDEX(Scope_Labor_Rates!$H$6:$H$46,V490-5)*AA490,0)</f>
        <v>0</v>
      </c>
      <c r="AK490" s="178">
        <f>IF(V490&gt;0,P490*INDEX(Scope_Labor_Rates!$K$6:$K$46,V490-5),0)</f>
        <v>0</v>
      </c>
      <c r="AL490" s="181">
        <f>IF(V490&gt;0,AK490*INDEX(Scope_Labor_Rates!$J$6:$J$46,V490-5)*AA490,0)</f>
        <v>0</v>
      </c>
      <c r="AM490" s="178">
        <f>IF(V490&gt;0,P490*INDEX(Scope_Labor_Rates!$M$6:$M$46,V490-5),0)</f>
        <v>0</v>
      </c>
      <c r="AN490" s="178">
        <f>IF(V490&gt;0,AM490*INDEX(Scope_Labor_Rates!$L$6:$L$46,V490-5)*AA490,0)</f>
        <v>0</v>
      </c>
      <c r="AO490" s="178">
        <f>IF(V490&gt;0,P490*INDEX(Scope_Labor_Rates!$O$6:$O$46,V490-5)*AA490,0)</f>
        <v>0</v>
      </c>
      <c r="AP490" s="181">
        <f>IF(V490&gt;0,P490*INDEX(Scope_Labor_Rates!$Q$6:$Q$46,V490-5)*AA490,0)</f>
        <v>0</v>
      </c>
      <c r="AQ490" s="178">
        <f t="shared" si="67"/>
        <v>0</v>
      </c>
      <c r="AR490" s="178">
        <f t="shared" si="68"/>
        <v>0</v>
      </c>
      <c r="AS490" s="178">
        <f t="shared" si="69"/>
        <v>0</v>
      </c>
      <c r="AT490" s="178">
        <f t="shared" si="70"/>
        <v>0</v>
      </c>
      <c r="AU490">
        <f t="shared" si="71"/>
        <v>0</v>
      </c>
    </row>
    <row r="491" spans="1:47">
      <c r="A491" t="str">
        <f>IF(All_Tasks!A491="","",All_Tasks!A491)</f>
        <v/>
      </c>
      <c r="B491" t="str">
        <f>IF(All_Tasks!B491="","",All_Tasks!B491)</f>
        <v/>
      </c>
      <c r="C491" t="str">
        <f>IF(All_Tasks!C491="","",All_Tasks!C491)</f>
        <v/>
      </c>
      <c r="D491" t="str">
        <f>IF(All_Tasks!D491="","",All_Tasks!D491)</f>
        <v/>
      </c>
      <c r="E491" t="str">
        <f>IF(All_Tasks!V491&lt;&gt;"",All_Tasks!V491,IF(All_Tasks!E491&lt;&gt;"",All_Tasks!E491,""))</f>
        <v/>
      </c>
      <c r="F491" t="str">
        <f>IF(All_Tasks!F491="","",All_Tasks!F491)</f>
        <v/>
      </c>
      <c r="G491" t="str">
        <f>IF(All_Tasks!G491="","",All_Tasks!G491)</f>
        <v/>
      </c>
      <c r="H491" s="231" t="str">
        <f>IF(All_Tasks!H491="","",All_Tasks!H491)</f>
        <v/>
      </c>
      <c r="I491" t="str">
        <f>IF(All_Tasks!I491="","",All_Tasks!I491)</f>
        <v/>
      </c>
      <c r="J491" t="str">
        <f>IF(All_Tasks!J491="","",All_Tasks!J491)</f>
        <v/>
      </c>
      <c r="K491" t="str">
        <f>IF(All_Tasks!K491="","",All_Tasks!K491)</f>
        <v/>
      </c>
      <c r="L491" s="231" t="str">
        <f>IF(All_Tasks!L491="","",All_Tasks!L491)</f>
        <v/>
      </c>
      <c r="M491" t="str">
        <f>IF(All_Tasks!M491="","",All_Tasks!M491)</f>
        <v/>
      </c>
      <c r="N491" t="str">
        <f>IF(All_Tasks!N491="","",All_Tasks!N491)</f>
        <v/>
      </c>
      <c r="O491" t="str">
        <f>IF(All_Tasks!O491="","",All_Tasks!O491)</f>
        <v/>
      </c>
      <c r="P491" s="181">
        <f>IF(All_Tasks!P491="",0,All_Tasks!P491)</f>
        <v>0</v>
      </c>
      <c r="Q491" s="181">
        <f>IF(All_Tasks!Q491="",0,All_Tasks!Q491)</f>
        <v>0</v>
      </c>
      <c r="R491" s="181">
        <f>IF(All_Tasks!R491="",0,All_Tasks!R491)</f>
        <v>0</v>
      </c>
      <c r="S491" s="181" t="str">
        <f>IF(All_Tasks!S491="","",All_Tasks!S491)</f>
        <v/>
      </c>
      <c r="T491" t="str">
        <f>IF(All_Tasks!T491="","",All_Tasks!T491)</f>
        <v/>
      </c>
      <c r="U491" t="str">
        <f>IF(All_Tasks!U491="","",All_Tasks!U491)</f>
        <v/>
      </c>
      <c r="V491">
        <f>IF(A491="",0,IFERROR(MATCH(A491,Scope_Labor_Rates!$A$6:$A$46,0)+5,0))</f>
        <v>0</v>
      </c>
      <c r="W491" s="178">
        <f>IF(V491&gt;0,INDEX(Scope_Labor_Rates!$C$6:$C$46,V491-5),0)</f>
        <v>0</v>
      </c>
      <c r="X491" s="178">
        <f>IF(V491&gt;0,INDEX(Scope_Labor_Rates!$C$6:$C$46,V491-5),0)</f>
        <v>0</v>
      </c>
      <c r="Y491" s="180">
        <f>IF(V491&gt;0,INDEX(Scope_Labor_Rates!$S$6:$S$46,V491-5),0)</f>
        <v>0</v>
      </c>
      <c r="Z491" s="180">
        <f>IF(V491&gt;0,INDEX(Scope_Labor_Rates!$R$6:$R$46,V491-5),1)</f>
        <v>1</v>
      </c>
      <c r="AA491" s="231">
        <f t="shared" si="63"/>
        <v>0</v>
      </c>
      <c r="AB491" t="str">
        <f t="shared" si="64"/>
        <v/>
      </c>
      <c r="AC491" s="178" t="str">
        <f t="shared" si="65"/>
        <v/>
      </c>
      <c r="AD491" s="181">
        <f t="shared" si="66"/>
        <v>0</v>
      </c>
      <c r="AE491" s="178">
        <f>IF(V491&gt;0,P491*INDEX(Scope_Labor_Rates!$E$6:$E$46,V491-5),0)</f>
        <v>0</v>
      </c>
      <c r="AF491" s="181">
        <f>IF(V491&gt;0,AE491*INDEX(Scope_Labor_Rates!$D$6:$D$46,V491-5)*AA491,0)</f>
        <v>0</v>
      </c>
      <c r="AG491" s="178">
        <f>IF(V491&gt;0,P491*INDEX(Scope_Labor_Rates!$G$6:$G$46,V491-5),0)</f>
        <v>0</v>
      </c>
      <c r="AH491" s="181">
        <f>IF(V491&gt;0,AG491*INDEX(Scope_Labor_Rates!$F$6:$F$46,V491-5)*AA491,0)</f>
        <v>0</v>
      </c>
      <c r="AI491" s="178">
        <f>IF(V491&gt;0,P491*INDEX(Scope_Labor_Rates!$I$6:$I$46,V491-5),0)</f>
        <v>0</v>
      </c>
      <c r="AJ491" s="181">
        <f>IF(V491&gt;0,AI491*INDEX(Scope_Labor_Rates!$H$6:$H$46,V491-5)*AA491,0)</f>
        <v>0</v>
      </c>
      <c r="AK491" s="178">
        <f>IF(V491&gt;0,P491*INDEX(Scope_Labor_Rates!$K$6:$K$46,V491-5),0)</f>
        <v>0</v>
      </c>
      <c r="AL491" s="181">
        <f>IF(V491&gt;0,AK491*INDEX(Scope_Labor_Rates!$J$6:$J$46,V491-5)*AA491,0)</f>
        <v>0</v>
      </c>
      <c r="AM491" s="178">
        <f>IF(V491&gt;0,P491*INDEX(Scope_Labor_Rates!$M$6:$M$46,V491-5),0)</f>
        <v>0</v>
      </c>
      <c r="AN491" s="178">
        <f>IF(V491&gt;0,AM491*INDEX(Scope_Labor_Rates!$L$6:$L$46,V491-5)*AA491,0)</f>
        <v>0</v>
      </c>
      <c r="AO491" s="178">
        <f>IF(V491&gt;0,P491*INDEX(Scope_Labor_Rates!$O$6:$O$46,V491-5)*AA491,0)</f>
        <v>0</v>
      </c>
      <c r="AP491" s="181">
        <f>IF(V491&gt;0,P491*INDEX(Scope_Labor_Rates!$Q$6:$Q$46,V491-5)*AA491,0)</f>
        <v>0</v>
      </c>
      <c r="AQ491" s="178">
        <f t="shared" si="67"/>
        <v>0</v>
      </c>
      <c r="AR491" s="178">
        <f t="shared" si="68"/>
        <v>0</v>
      </c>
      <c r="AS491" s="178">
        <f t="shared" si="69"/>
        <v>0</v>
      </c>
      <c r="AT491" s="178">
        <f t="shared" si="70"/>
        <v>0</v>
      </c>
      <c r="AU491">
        <f t="shared" si="71"/>
        <v>0</v>
      </c>
    </row>
    <row r="492" spans="1:47">
      <c r="A492" t="str">
        <f>IF(All_Tasks!A492="","",All_Tasks!A492)</f>
        <v/>
      </c>
      <c r="B492" t="str">
        <f>IF(All_Tasks!B492="","",All_Tasks!B492)</f>
        <v/>
      </c>
      <c r="C492" t="str">
        <f>IF(All_Tasks!C492="","",All_Tasks!C492)</f>
        <v/>
      </c>
      <c r="D492" t="str">
        <f>IF(All_Tasks!D492="","",All_Tasks!D492)</f>
        <v/>
      </c>
      <c r="E492" t="str">
        <f>IF(All_Tasks!V492&lt;&gt;"",All_Tasks!V492,IF(All_Tasks!E492&lt;&gt;"",All_Tasks!E492,""))</f>
        <v/>
      </c>
      <c r="F492" t="str">
        <f>IF(All_Tasks!F492="","",All_Tasks!F492)</f>
        <v/>
      </c>
      <c r="G492" t="str">
        <f>IF(All_Tasks!G492="","",All_Tasks!G492)</f>
        <v/>
      </c>
      <c r="H492" s="231" t="str">
        <f>IF(All_Tasks!H492="","",All_Tasks!H492)</f>
        <v/>
      </c>
      <c r="I492" t="str">
        <f>IF(All_Tasks!I492="","",All_Tasks!I492)</f>
        <v/>
      </c>
      <c r="J492" t="str">
        <f>IF(All_Tasks!J492="","",All_Tasks!J492)</f>
        <v/>
      </c>
      <c r="K492" t="str">
        <f>IF(All_Tasks!K492="","",All_Tasks!K492)</f>
        <v/>
      </c>
      <c r="L492" s="231" t="str">
        <f>IF(All_Tasks!L492="","",All_Tasks!L492)</f>
        <v/>
      </c>
      <c r="M492" t="str">
        <f>IF(All_Tasks!M492="","",All_Tasks!M492)</f>
        <v/>
      </c>
      <c r="N492" t="str">
        <f>IF(All_Tasks!N492="","",All_Tasks!N492)</f>
        <v/>
      </c>
      <c r="O492" t="str">
        <f>IF(All_Tasks!O492="","",All_Tasks!O492)</f>
        <v/>
      </c>
      <c r="P492" s="181">
        <f>IF(All_Tasks!P492="",0,All_Tasks!P492)</f>
        <v>0</v>
      </c>
      <c r="Q492" s="181">
        <f>IF(All_Tasks!Q492="",0,All_Tasks!Q492)</f>
        <v>0</v>
      </c>
      <c r="R492" s="181">
        <f>IF(All_Tasks!R492="",0,All_Tasks!R492)</f>
        <v>0</v>
      </c>
      <c r="S492" s="181" t="str">
        <f>IF(All_Tasks!S492="","",All_Tasks!S492)</f>
        <v/>
      </c>
      <c r="T492" t="str">
        <f>IF(All_Tasks!T492="","",All_Tasks!T492)</f>
        <v/>
      </c>
      <c r="U492" t="str">
        <f>IF(All_Tasks!U492="","",All_Tasks!U492)</f>
        <v/>
      </c>
      <c r="V492">
        <f>IF(A492="",0,IFERROR(MATCH(A492,Scope_Labor_Rates!$A$6:$A$46,0)+5,0))</f>
        <v>0</v>
      </c>
      <c r="W492" s="178">
        <f>IF(V492&gt;0,INDEX(Scope_Labor_Rates!$C$6:$C$46,V492-5),0)</f>
        <v>0</v>
      </c>
      <c r="X492" s="178">
        <f>IF(V492&gt;0,INDEX(Scope_Labor_Rates!$C$6:$C$46,V492-5),0)</f>
        <v>0</v>
      </c>
      <c r="Y492" s="180">
        <f>IF(V492&gt;0,INDEX(Scope_Labor_Rates!$S$6:$S$46,V492-5),0)</f>
        <v>0</v>
      </c>
      <c r="Z492" s="180">
        <f>IF(V492&gt;0,INDEX(Scope_Labor_Rates!$R$6:$R$46,V492-5),1)</f>
        <v>1</v>
      </c>
      <c r="AA492" s="231">
        <f t="shared" si="63"/>
        <v>0</v>
      </c>
      <c r="AB492" t="str">
        <f t="shared" si="64"/>
        <v/>
      </c>
      <c r="AC492" s="178" t="str">
        <f t="shared" si="65"/>
        <v/>
      </c>
      <c r="AD492" s="181">
        <f t="shared" si="66"/>
        <v>0</v>
      </c>
      <c r="AE492" s="178">
        <f>IF(V492&gt;0,P492*INDEX(Scope_Labor_Rates!$E$6:$E$46,V492-5),0)</f>
        <v>0</v>
      </c>
      <c r="AF492" s="181">
        <f>IF(V492&gt;0,AE492*INDEX(Scope_Labor_Rates!$D$6:$D$46,V492-5)*AA492,0)</f>
        <v>0</v>
      </c>
      <c r="AG492" s="178">
        <f>IF(V492&gt;0,P492*INDEX(Scope_Labor_Rates!$G$6:$G$46,V492-5),0)</f>
        <v>0</v>
      </c>
      <c r="AH492" s="181">
        <f>IF(V492&gt;0,AG492*INDEX(Scope_Labor_Rates!$F$6:$F$46,V492-5)*AA492,0)</f>
        <v>0</v>
      </c>
      <c r="AI492" s="178">
        <f>IF(V492&gt;0,P492*INDEX(Scope_Labor_Rates!$I$6:$I$46,V492-5),0)</f>
        <v>0</v>
      </c>
      <c r="AJ492" s="181">
        <f>IF(V492&gt;0,AI492*INDEX(Scope_Labor_Rates!$H$6:$H$46,V492-5)*AA492,0)</f>
        <v>0</v>
      </c>
      <c r="AK492" s="178">
        <f>IF(V492&gt;0,P492*INDEX(Scope_Labor_Rates!$K$6:$K$46,V492-5),0)</f>
        <v>0</v>
      </c>
      <c r="AL492" s="181">
        <f>IF(V492&gt;0,AK492*INDEX(Scope_Labor_Rates!$J$6:$J$46,V492-5)*AA492,0)</f>
        <v>0</v>
      </c>
      <c r="AM492" s="178">
        <f>IF(V492&gt;0,P492*INDEX(Scope_Labor_Rates!$M$6:$M$46,V492-5),0)</f>
        <v>0</v>
      </c>
      <c r="AN492" s="178">
        <f>IF(V492&gt;0,AM492*INDEX(Scope_Labor_Rates!$L$6:$L$46,V492-5)*AA492,0)</f>
        <v>0</v>
      </c>
      <c r="AO492" s="178">
        <f>IF(V492&gt;0,P492*INDEX(Scope_Labor_Rates!$O$6:$O$46,V492-5)*AA492,0)</f>
        <v>0</v>
      </c>
      <c r="AP492" s="181">
        <f>IF(V492&gt;0,P492*INDEX(Scope_Labor_Rates!$Q$6:$Q$46,V492-5)*AA492,0)</f>
        <v>0</v>
      </c>
      <c r="AQ492" s="178">
        <f t="shared" si="67"/>
        <v>0</v>
      </c>
      <c r="AR492" s="178">
        <f t="shared" si="68"/>
        <v>0</v>
      </c>
      <c r="AS492" s="178">
        <f t="shared" si="69"/>
        <v>0</v>
      </c>
      <c r="AT492" s="178">
        <f t="shared" si="70"/>
        <v>0</v>
      </c>
      <c r="AU492">
        <f t="shared" si="71"/>
        <v>0</v>
      </c>
    </row>
    <row r="493" spans="1:47">
      <c r="A493" t="str">
        <f>IF(All_Tasks!A493="","",All_Tasks!A493)</f>
        <v/>
      </c>
      <c r="B493" t="str">
        <f>IF(All_Tasks!B493="","",All_Tasks!B493)</f>
        <v/>
      </c>
      <c r="C493" t="str">
        <f>IF(All_Tasks!C493="","",All_Tasks!C493)</f>
        <v/>
      </c>
      <c r="D493" t="str">
        <f>IF(All_Tasks!D493="","",All_Tasks!D493)</f>
        <v/>
      </c>
      <c r="E493" t="str">
        <f>IF(All_Tasks!V493&lt;&gt;"",All_Tasks!V493,IF(All_Tasks!E493&lt;&gt;"",All_Tasks!E493,""))</f>
        <v/>
      </c>
      <c r="F493" t="str">
        <f>IF(All_Tasks!F493="","",All_Tasks!F493)</f>
        <v/>
      </c>
      <c r="G493" t="str">
        <f>IF(All_Tasks!G493="","",All_Tasks!G493)</f>
        <v/>
      </c>
      <c r="H493" s="231" t="str">
        <f>IF(All_Tasks!H493="","",All_Tasks!H493)</f>
        <v/>
      </c>
      <c r="I493" t="str">
        <f>IF(All_Tasks!I493="","",All_Tasks!I493)</f>
        <v/>
      </c>
      <c r="J493" t="str">
        <f>IF(All_Tasks!J493="","",All_Tasks!J493)</f>
        <v/>
      </c>
      <c r="K493" t="str">
        <f>IF(All_Tasks!K493="","",All_Tasks!K493)</f>
        <v/>
      </c>
      <c r="L493" s="231" t="str">
        <f>IF(All_Tasks!L493="","",All_Tasks!L493)</f>
        <v/>
      </c>
      <c r="M493" t="str">
        <f>IF(All_Tasks!M493="","",All_Tasks!M493)</f>
        <v/>
      </c>
      <c r="N493" t="str">
        <f>IF(All_Tasks!N493="","",All_Tasks!N493)</f>
        <v/>
      </c>
      <c r="O493" t="str">
        <f>IF(All_Tasks!O493="","",All_Tasks!O493)</f>
        <v/>
      </c>
      <c r="P493" s="181">
        <f>IF(All_Tasks!P493="",0,All_Tasks!P493)</f>
        <v>0</v>
      </c>
      <c r="Q493" s="181">
        <f>IF(All_Tasks!Q493="",0,All_Tasks!Q493)</f>
        <v>0</v>
      </c>
      <c r="R493" s="181">
        <f>IF(All_Tasks!R493="",0,All_Tasks!R493)</f>
        <v>0</v>
      </c>
      <c r="S493" s="181" t="str">
        <f>IF(All_Tasks!S493="","",All_Tasks!S493)</f>
        <v/>
      </c>
      <c r="T493" t="str">
        <f>IF(All_Tasks!T493="","",All_Tasks!T493)</f>
        <v/>
      </c>
      <c r="U493" t="str">
        <f>IF(All_Tasks!U493="","",All_Tasks!U493)</f>
        <v/>
      </c>
      <c r="V493">
        <f>IF(A493="",0,IFERROR(MATCH(A493,Scope_Labor_Rates!$A$6:$A$46,0)+5,0))</f>
        <v>0</v>
      </c>
      <c r="W493" s="178">
        <f>IF(V493&gt;0,INDEX(Scope_Labor_Rates!$C$6:$C$46,V493-5),0)</f>
        <v>0</v>
      </c>
      <c r="X493" s="178">
        <f>IF(V493&gt;0,INDEX(Scope_Labor_Rates!$C$6:$C$46,V493-5),0)</f>
        <v>0</v>
      </c>
      <c r="Y493" s="180">
        <f>IF(V493&gt;0,INDEX(Scope_Labor_Rates!$S$6:$S$46,V493-5),0)</f>
        <v>0</v>
      </c>
      <c r="Z493" s="180">
        <f>IF(V493&gt;0,INDEX(Scope_Labor_Rates!$R$6:$R$46,V493-5),1)</f>
        <v>1</v>
      </c>
      <c r="AA493" s="231">
        <f t="shared" si="63"/>
        <v>0</v>
      </c>
      <c r="AB493" t="str">
        <f t="shared" si="64"/>
        <v/>
      </c>
      <c r="AC493" s="178" t="str">
        <f t="shared" si="65"/>
        <v/>
      </c>
      <c r="AD493" s="181">
        <f t="shared" si="66"/>
        <v>0</v>
      </c>
      <c r="AE493" s="178">
        <f>IF(V493&gt;0,P493*INDEX(Scope_Labor_Rates!$E$6:$E$46,V493-5),0)</f>
        <v>0</v>
      </c>
      <c r="AF493" s="181">
        <f>IF(V493&gt;0,AE493*INDEX(Scope_Labor_Rates!$D$6:$D$46,V493-5)*AA493,0)</f>
        <v>0</v>
      </c>
      <c r="AG493" s="178">
        <f>IF(V493&gt;0,P493*INDEX(Scope_Labor_Rates!$G$6:$G$46,V493-5),0)</f>
        <v>0</v>
      </c>
      <c r="AH493" s="181">
        <f>IF(V493&gt;0,AG493*INDEX(Scope_Labor_Rates!$F$6:$F$46,V493-5)*AA493,0)</f>
        <v>0</v>
      </c>
      <c r="AI493" s="178">
        <f>IF(V493&gt;0,P493*INDEX(Scope_Labor_Rates!$I$6:$I$46,V493-5),0)</f>
        <v>0</v>
      </c>
      <c r="AJ493" s="181">
        <f>IF(V493&gt;0,AI493*INDEX(Scope_Labor_Rates!$H$6:$H$46,V493-5)*AA493,0)</f>
        <v>0</v>
      </c>
      <c r="AK493" s="178">
        <f>IF(V493&gt;0,P493*INDEX(Scope_Labor_Rates!$K$6:$K$46,V493-5),0)</f>
        <v>0</v>
      </c>
      <c r="AL493" s="181">
        <f>IF(V493&gt;0,AK493*INDEX(Scope_Labor_Rates!$J$6:$J$46,V493-5)*AA493,0)</f>
        <v>0</v>
      </c>
      <c r="AM493" s="178">
        <f>IF(V493&gt;0,P493*INDEX(Scope_Labor_Rates!$M$6:$M$46,V493-5),0)</f>
        <v>0</v>
      </c>
      <c r="AN493" s="178">
        <f>IF(V493&gt;0,AM493*INDEX(Scope_Labor_Rates!$L$6:$L$46,V493-5)*AA493,0)</f>
        <v>0</v>
      </c>
      <c r="AO493" s="178">
        <f>IF(V493&gt;0,P493*INDEX(Scope_Labor_Rates!$O$6:$O$46,V493-5)*AA493,0)</f>
        <v>0</v>
      </c>
      <c r="AP493" s="181">
        <f>IF(V493&gt;0,P493*INDEX(Scope_Labor_Rates!$Q$6:$Q$46,V493-5)*AA493,0)</f>
        <v>0</v>
      </c>
      <c r="AQ493" s="178">
        <f t="shared" si="67"/>
        <v>0</v>
      </c>
      <c r="AR493" s="178">
        <f t="shared" si="68"/>
        <v>0</v>
      </c>
      <c r="AS493" s="178">
        <f t="shared" si="69"/>
        <v>0</v>
      </c>
      <c r="AT493" s="178">
        <f t="shared" si="70"/>
        <v>0</v>
      </c>
      <c r="AU493">
        <f t="shared" si="71"/>
        <v>0</v>
      </c>
    </row>
    <row r="494" spans="1:47">
      <c r="A494" t="str">
        <f>IF(All_Tasks!A494="","",All_Tasks!A494)</f>
        <v/>
      </c>
      <c r="B494" t="str">
        <f>IF(All_Tasks!B494="","",All_Tasks!B494)</f>
        <v/>
      </c>
      <c r="C494" t="str">
        <f>IF(All_Tasks!C494="","",All_Tasks!C494)</f>
        <v/>
      </c>
      <c r="D494" t="str">
        <f>IF(All_Tasks!D494="","",All_Tasks!D494)</f>
        <v/>
      </c>
      <c r="E494" t="str">
        <f>IF(All_Tasks!V494&lt;&gt;"",All_Tasks!V494,IF(All_Tasks!E494&lt;&gt;"",All_Tasks!E494,""))</f>
        <v/>
      </c>
      <c r="F494" t="str">
        <f>IF(All_Tasks!F494="","",All_Tasks!F494)</f>
        <v/>
      </c>
      <c r="G494" t="str">
        <f>IF(All_Tasks!G494="","",All_Tasks!G494)</f>
        <v/>
      </c>
      <c r="H494" s="231" t="str">
        <f>IF(All_Tasks!H494="","",All_Tasks!H494)</f>
        <v/>
      </c>
      <c r="I494" t="str">
        <f>IF(All_Tasks!I494="","",All_Tasks!I494)</f>
        <v/>
      </c>
      <c r="J494" t="str">
        <f>IF(All_Tasks!J494="","",All_Tasks!J494)</f>
        <v/>
      </c>
      <c r="K494" t="str">
        <f>IF(All_Tasks!K494="","",All_Tasks!K494)</f>
        <v/>
      </c>
      <c r="L494" s="231" t="str">
        <f>IF(All_Tasks!L494="","",All_Tasks!L494)</f>
        <v/>
      </c>
      <c r="M494" t="str">
        <f>IF(All_Tasks!M494="","",All_Tasks!M494)</f>
        <v/>
      </c>
      <c r="N494" t="str">
        <f>IF(All_Tasks!N494="","",All_Tasks!N494)</f>
        <v/>
      </c>
      <c r="O494" t="str">
        <f>IF(All_Tasks!O494="","",All_Tasks!O494)</f>
        <v/>
      </c>
      <c r="P494" s="181">
        <f>IF(All_Tasks!P494="",0,All_Tasks!P494)</f>
        <v>0</v>
      </c>
      <c r="Q494" s="181">
        <f>IF(All_Tasks!Q494="",0,All_Tasks!Q494)</f>
        <v>0</v>
      </c>
      <c r="R494" s="181">
        <f>IF(All_Tasks!R494="",0,All_Tasks!R494)</f>
        <v>0</v>
      </c>
      <c r="S494" s="181" t="str">
        <f>IF(All_Tasks!S494="","",All_Tasks!S494)</f>
        <v/>
      </c>
      <c r="T494" t="str">
        <f>IF(All_Tasks!T494="","",All_Tasks!T494)</f>
        <v/>
      </c>
      <c r="U494" t="str">
        <f>IF(All_Tasks!U494="","",All_Tasks!U494)</f>
        <v/>
      </c>
      <c r="V494">
        <f>IF(A494="",0,IFERROR(MATCH(A494,Scope_Labor_Rates!$A$6:$A$46,0)+5,0))</f>
        <v>0</v>
      </c>
      <c r="W494" s="178">
        <f>IF(V494&gt;0,INDEX(Scope_Labor_Rates!$C$6:$C$46,V494-5),0)</f>
        <v>0</v>
      </c>
      <c r="X494" s="178">
        <f>IF(V494&gt;0,INDEX(Scope_Labor_Rates!$C$6:$C$46,V494-5),0)</f>
        <v>0</v>
      </c>
      <c r="Y494" s="180">
        <f>IF(V494&gt;0,INDEX(Scope_Labor_Rates!$S$6:$S$46,V494-5),0)</f>
        <v>0</v>
      </c>
      <c r="Z494" s="180">
        <f>IF(V494&gt;0,INDEX(Scope_Labor_Rates!$R$6:$R$46,V494-5),1)</f>
        <v>1</v>
      </c>
      <c r="AA494" s="231">
        <f t="shared" si="63"/>
        <v>0</v>
      </c>
      <c r="AB494" t="str">
        <f t="shared" si="64"/>
        <v/>
      </c>
      <c r="AC494" s="178" t="str">
        <f t="shared" si="65"/>
        <v/>
      </c>
      <c r="AD494" s="181">
        <f t="shared" si="66"/>
        <v>0</v>
      </c>
      <c r="AE494" s="178">
        <f>IF(V494&gt;0,P494*INDEX(Scope_Labor_Rates!$E$6:$E$46,V494-5),0)</f>
        <v>0</v>
      </c>
      <c r="AF494" s="181">
        <f>IF(V494&gt;0,AE494*INDEX(Scope_Labor_Rates!$D$6:$D$46,V494-5)*AA494,0)</f>
        <v>0</v>
      </c>
      <c r="AG494" s="178">
        <f>IF(V494&gt;0,P494*INDEX(Scope_Labor_Rates!$G$6:$G$46,V494-5),0)</f>
        <v>0</v>
      </c>
      <c r="AH494" s="181">
        <f>IF(V494&gt;0,AG494*INDEX(Scope_Labor_Rates!$F$6:$F$46,V494-5)*AA494,0)</f>
        <v>0</v>
      </c>
      <c r="AI494" s="178">
        <f>IF(V494&gt;0,P494*INDEX(Scope_Labor_Rates!$I$6:$I$46,V494-5),0)</f>
        <v>0</v>
      </c>
      <c r="AJ494" s="181">
        <f>IF(V494&gt;0,AI494*INDEX(Scope_Labor_Rates!$H$6:$H$46,V494-5)*AA494,0)</f>
        <v>0</v>
      </c>
      <c r="AK494" s="178">
        <f>IF(V494&gt;0,P494*INDEX(Scope_Labor_Rates!$K$6:$K$46,V494-5),0)</f>
        <v>0</v>
      </c>
      <c r="AL494" s="181">
        <f>IF(V494&gt;0,AK494*INDEX(Scope_Labor_Rates!$J$6:$J$46,V494-5)*AA494,0)</f>
        <v>0</v>
      </c>
      <c r="AM494" s="178">
        <f>IF(V494&gt;0,P494*INDEX(Scope_Labor_Rates!$M$6:$M$46,V494-5),0)</f>
        <v>0</v>
      </c>
      <c r="AN494" s="178">
        <f>IF(V494&gt;0,AM494*INDEX(Scope_Labor_Rates!$L$6:$L$46,V494-5)*AA494,0)</f>
        <v>0</v>
      </c>
      <c r="AO494" s="178">
        <f>IF(V494&gt;0,P494*INDEX(Scope_Labor_Rates!$O$6:$O$46,V494-5)*AA494,0)</f>
        <v>0</v>
      </c>
      <c r="AP494" s="181">
        <f>IF(V494&gt;0,P494*INDEX(Scope_Labor_Rates!$Q$6:$Q$46,V494-5)*AA494,0)</f>
        <v>0</v>
      </c>
      <c r="AQ494" s="178">
        <f t="shared" si="67"/>
        <v>0</v>
      </c>
      <c r="AR494" s="178">
        <f t="shared" si="68"/>
        <v>0</v>
      </c>
      <c r="AS494" s="178">
        <f t="shared" si="69"/>
        <v>0</v>
      </c>
      <c r="AT494" s="178">
        <f t="shared" si="70"/>
        <v>0</v>
      </c>
      <c r="AU494">
        <f t="shared" si="71"/>
        <v>0</v>
      </c>
    </row>
    <row r="495" spans="1:47">
      <c r="A495" t="str">
        <f>IF(All_Tasks!A495="","",All_Tasks!A495)</f>
        <v/>
      </c>
      <c r="B495" t="str">
        <f>IF(All_Tasks!B495="","",All_Tasks!B495)</f>
        <v/>
      </c>
      <c r="C495" t="str">
        <f>IF(All_Tasks!C495="","",All_Tasks!C495)</f>
        <v/>
      </c>
      <c r="D495" t="str">
        <f>IF(All_Tasks!D495="","",All_Tasks!D495)</f>
        <v/>
      </c>
      <c r="E495" t="str">
        <f>IF(All_Tasks!V495&lt;&gt;"",All_Tasks!V495,IF(All_Tasks!E495&lt;&gt;"",All_Tasks!E495,""))</f>
        <v/>
      </c>
      <c r="F495" t="str">
        <f>IF(All_Tasks!F495="","",All_Tasks!F495)</f>
        <v/>
      </c>
      <c r="G495" t="str">
        <f>IF(All_Tasks!G495="","",All_Tasks!G495)</f>
        <v/>
      </c>
      <c r="H495" s="231" t="str">
        <f>IF(All_Tasks!H495="","",All_Tasks!H495)</f>
        <v/>
      </c>
      <c r="I495" t="str">
        <f>IF(All_Tasks!I495="","",All_Tasks!I495)</f>
        <v/>
      </c>
      <c r="J495" t="str">
        <f>IF(All_Tasks!J495="","",All_Tasks!J495)</f>
        <v/>
      </c>
      <c r="K495" t="str">
        <f>IF(All_Tasks!K495="","",All_Tasks!K495)</f>
        <v/>
      </c>
      <c r="L495" s="231" t="str">
        <f>IF(All_Tasks!L495="","",All_Tasks!L495)</f>
        <v/>
      </c>
      <c r="M495" t="str">
        <f>IF(All_Tasks!M495="","",All_Tasks!M495)</f>
        <v/>
      </c>
      <c r="N495" t="str">
        <f>IF(All_Tasks!N495="","",All_Tasks!N495)</f>
        <v/>
      </c>
      <c r="O495" t="str">
        <f>IF(All_Tasks!O495="","",All_Tasks!O495)</f>
        <v/>
      </c>
      <c r="P495" s="181">
        <f>IF(All_Tasks!P495="",0,All_Tasks!P495)</f>
        <v>0</v>
      </c>
      <c r="Q495" s="181">
        <f>IF(All_Tasks!Q495="",0,All_Tasks!Q495)</f>
        <v>0</v>
      </c>
      <c r="R495" s="181">
        <f>IF(All_Tasks!R495="",0,All_Tasks!R495)</f>
        <v>0</v>
      </c>
      <c r="S495" s="181" t="str">
        <f>IF(All_Tasks!S495="","",All_Tasks!S495)</f>
        <v/>
      </c>
      <c r="T495" t="str">
        <f>IF(All_Tasks!T495="","",All_Tasks!T495)</f>
        <v/>
      </c>
      <c r="U495" t="str">
        <f>IF(All_Tasks!U495="","",All_Tasks!U495)</f>
        <v/>
      </c>
      <c r="V495">
        <f>IF(A495="",0,IFERROR(MATCH(A495,Scope_Labor_Rates!$A$6:$A$46,0)+5,0))</f>
        <v>0</v>
      </c>
      <c r="W495" s="178">
        <f>IF(V495&gt;0,INDEX(Scope_Labor_Rates!$C$6:$C$46,V495-5),0)</f>
        <v>0</v>
      </c>
      <c r="X495" s="178">
        <f>IF(V495&gt;0,INDEX(Scope_Labor_Rates!$C$6:$C$46,V495-5),0)</f>
        <v>0</v>
      </c>
      <c r="Y495" s="180">
        <f>IF(V495&gt;0,INDEX(Scope_Labor_Rates!$S$6:$S$46,V495-5),0)</f>
        <v>0</v>
      </c>
      <c r="Z495" s="180">
        <f>IF(V495&gt;0,INDEX(Scope_Labor_Rates!$R$6:$R$46,V495-5),1)</f>
        <v>1</v>
      </c>
      <c r="AA495" s="231">
        <f t="shared" si="63"/>
        <v>0</v>
      </c>
      <c r="AB495" t="str">
        <f t="shared" si="64"/>
        <v/>
      </c>
      <c r="AC495" s="178" t="str">
        <f t="shared" si="65"/>
        <v/>
      </c>
      <c r="AD495" s="181">
        <f t="shared" si="66"/>
        <v>0</v>
      </c>
      <c r="AE495" s="178">
        <f>IF(V495&gt;0,P495*INDEX(Scope_Labor_Rates!$E$6:$E$46,V495-5),0)</f>
        <v>0</v>
      </c>
      <c r="AF495" s="181">
        <f>IF(V495&gt;0,AE495*INDEX(Scope_Labor_Rates!$D$6:$D$46,V495-5)*AA495,0)</f>
        <v>0</v>
      </c>
      <c r="AG495" s="178">
        <f>IF(V495&gt;0,P495*INDEX(Scope_Labor_Rates!$G$6:$G$46,V495-5),0)</f>
        <v>0</v>
      </c>
      <c r="AH495" s="181">
        <f>IF(V495&gt;0,AG495*INDEX(Scope_Labor_Rates!$F$6:$F$46,V495-5)*AA495,0)</f>
        <v>0</v>
      </c>
      <c r="AI495" s="178">
        <f>IF(V495&gt;0,P495*INDEX(Scope_Labor_Rates!$I$6:$I$46,V495-5),0)</f>
        <v>0</v>
      </c>
      <c r="AJ495" s="181">
        <f>IF(V495&gt;0,AI495*INDEX(Scope_Labor_Rates!$H$6:$H$46,V495-5)*AA495,0)</f>
        <v>0</v>
      </c>
      <c r="AK495" s="178">
        <f>IF(V495&gt;0,P495*INDEX(Scope_Labor_Rates!$K$6:$K$46,V495-5),0)</f>
        <v>0</v>
      </c>
      <c r="AL495" s="181">
        <f>IF(V495&gt;0,AK495*INDEX(Scope_Labor_Rates!$J$6:$J$46,V495-5)*AA495,0)</f>
        <v>0</v>
      </c>
      <c r="AM495" s="178">
        <f>IF(V495&gt;0,P495*INDEX(Scope_Labor_Rates!$M$6:$M$46,V495-5),0)</f>
        <v>0</v>
      </c>
      <c r="AN495" s="178">
        <f>IF(V495&gt;0,AM495*INDEX(Scope_Labor_Rates!$L$6:$L$46,V495-5)*AA495,0)</f>
        <v>0</v>
      </c>
      <c r="AO495" s="178">
        <f>IF(V495&gt;0,P495*INDEX(Scope_Labor_Rates!$O$6:$O$46,V495-5)*AA495,0)</f>
        <v>0</v>
      </c>
      <c r="AP495" s="181">
        <f>IF(V495&gt;0,P495*INDEX(Scope_Labor_Rates!$Q$6:$Q$46,V495-5)*AA495,0)</f>
        <v>0</v>
      </c>
      <c r="AQ495" s="178">
        <f t="shared" si="67"/>
        <v>0</v>
      </c>
      <c r="AR495" s="178">
        <f t="shared" si="68"/>
        <v>0</v>
      </c>
      <c r="AS495" s="178">
        <f t="shared" si="69"/>
        <v>0</v>
      </c>
      <c r="AT495" s="178">
        <f t="shared" si="70"/>
        <v>0</v>
      </c>
      <c r="AU495">
        <f t="shared" si="71"/>
        <v>0</v>
      </c>
    </row>
    <row r="496" spans="1:47">
      <c r="A496" t="str">
        <f>IF(All_Tasks!A496="","",All_Tasks!A496)</f>
        <v/>
      </c>
      <c r="B496" t="str">
        <f>IF(All_Tasks!B496="","",All_Tasks!B496)</f>
        <v/>
      </c>
      <c r="C496" t="str">
        <f>IF(All_Tasks!C496="","",All_Tasks!C496)</f>
        <v/>
      </c>
      <c r="D496" t="str">
        <f>IF(All_Tasks!D496="","",All_Tasks!D496)</f>
        <v/>
      </c>
      <c r="E496" t="str">
        <f>IF(All_Tasks!V496&lt;&gt;"",All_Tasks!V496,IF(All_Tasks!E496&lt;&gt;"",All_Tasks!E496,""))</f>
        <v/>
      </c>
      <c r="F496" t="str">
        <f>IF(All_Tasks!F496="","",All_Tasks!F496)</f>
        <v/>
      </c>
      <c r="G496" t="str">
        <f>IF(All_Tasks!G496="","",All_Tasks!G496)</f>
        <v/>
      </c>
      <c r="H496" s="231" t="str">
        <f>IF(All_Tasks!H496="","",All_Tasks!H496)</f>
        <v/>
      </c>
      <c r="I496" t="str">
        <f>IF(All_Tasks!I496="","",All_Tasks!I496)</f>
        <v/>
      </c>
      <c r="J496" t="str">
        <f>IF(All_Tasks!J496="","",All_Tasks!J496)</f>
        <v/>
      </c>
      <c r="K496" t="str">
        <f>IF(All_Tasks!K496="","",All_Tasks!K496)</f>
        <v/>
      </c>
      <c r="L496" s="231" t="str">
        <f>IF(All_Tasks!L496="","",All_Tasks!L496)</f>
        <v/>
      </c>
      <c r="M496" t="str">
        <f>IF(All_Tasks!M496="","",All_Tasks!M496)</f>
        <v/>
      </c>
      <c r="N496" t="str">
        <f>IF(All_Tasks!N496="","",All_Tasks!N496)</f>
        <v/>
      </c>
      <c r="O496" t="str">
        <f>IF(All_Tasks!O496="","",All_Tasks!O496)</f>
        <v/>
      </c>
      <c r="P496" s="181">
        <f>IF(All_Tasks!P496="",0,All_Tasks!P496)</f>
        <v>0</v>
      </c>
      <c r="Q496" s="181">
        <f>IF(All_Tasks!Q496="",0,All_Tasks!Q496)</f>
        <v>0</v>
      </c>
      <c r="R496" s="181">
        <f>IF(All_Tasks!R496="",0,All_Tasks!R496)</f>
        <v>0</v>
      </c>
      <c r="S496" s="181" t="str">
        <f>IF(All_Tasks!S496="","",All_Tasks!S496)</f>
        <v/>
      </c>
      <c r="T496" t="str">
        <f>IF(All_Tasks!T496="","",All_Tasks!T496)</f>
        <v/>
      </c>
      <c r="U496" t="str">
        <f>IF(All_Tasks!U496="","",All_Tasks!U496)</f>
        <v/>
      </c>
      <c r="V496">
        <f>IF(A496="",0,IFERROR(MATCH(A496,Scope_Labor_Rates!$A$6:$A$46,0)+5,0))</f>
        <v>0</v>
      </c>
      <c r="W496" s="178">
        <f>IF(V496&gt;0,INDEX(Scope_Labor_Rates!$C$6:$C$46,V496-5),0)</f>
        <v>0</v>
      </c>
      <c r="X496" s="178">
        <f>IF(V496&gt;0,INDEX(Scope_Labor_Rates!$C$6:$C$46,V496-5),0)</f>
        <v>0</v>
      </c>
      <c r="Y496" s="180">
        <f>IF(V496&gt;0,INDEX(Scope_Labor_Rates!$S$6:$S$46,V496-5),0)</f>
        <v>0</v>
      </c>
      <c r="Z496" s="180">
        <f>IF(V496&gt;0,INDEX(Scope_Labor_Rates!$R$6:$R$46,V496-5),1)</f>
        <v>1</v>
      </c>
      <c r="AA496" s="231">
        <f t="shared" si="63"/>
        <v>0</v>
      </c>
      <c r="AB496" t="str">
        <f t="shared" si="64"/>
        <v/>
      </c>
      <c r="AC496" s="178" t="str">
        <f t="shared" si="65"/>
        <v/>
      </c>
      <c r="AD496" s="181">
        <f t="shared" si="66"/>
        <v>0</v>
      </c>
      <c r="AE496" s="178">
        <f>IF(V496&gt;0,P496*INDEX(Scope_Labor_Rates!$E$6:$E$46,V496-5),0)</f>
        <v>0</v>
      </c>
      <c r="AF496" s="181">
        <f>IF(V496&gt;0,AE496*INDEX(Scope_Labor_Rates!$D$6:$D$46,V496-5)*AA496,0)</f>
        <v>0</v>
      </c>
      <c r="AG496" s="178">
        <f>IF(V496&gt;0,P496*INDEX(Scope_Labor_Rates!$G$6:$G$46,V496-5),0)</f>
        <v>0</v>
      </c>
      <c r="AH496" s="181">
        <f>IF(V496&gt;0,AG496*INDEX(Scope_Labor_Rates!$F$6:$F$46,V496-5)*AA496,0)</f>
        <v>0</v>
      </c>
      <c r="AI496" s="178">
        <f>IF(V496&gt;0,P496*INDEX(Scope_Labor_Rates!$I$6:$I$46,V496-5),0)</f>
        <v>0</v>
      </c>
      <c r="AJ496" s="181">
        <f>IF(V496&gt;0,AI496*INDEX(Scope_Labor_Rates!$H$6:$H$46,V496-5)*AA496,0)</f>
        <v>0</v>
      </c>
      <c r="AK496" s="178">
        <f>IF(V496&gt;0,P496*INDEX(Scope_Labor_Rates!$K$6:$K$46,V496-5),0)</f>
        <v>0</v>
      </c>
      <c r="AL496" s="181">
        <f>IF(V496&gt;0,AK496*INDEX(Scope_Labor_Rates!$J$6:$J$46,V496-5)*AA496,0)</f>
        <v>0</v>
      </c>
      <c r="AM496" s="178">
        <f>IF(V496&gt;0,P496*INDEX(Scope_Labor_Rates!$M$6:$M$46,V496-5),0)</f>
        <v>0</v>
      </c>
      <c r="AN496" s="178">
        <f>IF(V496&gt;0,AM496*INDEX(Scope_Labor_Rates!$L$6:$L$46,V496-5)*AA496,0)</f>
        <v>0</v>
      </c>
      <c r="AO496" s="178">
        <f>IF(V496&gt;0,P496*INDEX(Scope_Labor_Rates!$O$6:$O$46,V496-5)*AA496,0)</f>
        <v>0</v>
      </c>
      <c r="AP496" s="181">
        <f>IF(V496&gt;0,P496*INDEX(Scope_Labor_Rates!$Q$6:$Q$46,V496-5)*AA496,0)</f>
        <v>0</v>
      </c>
      <c r="AQ496" s="178">
        <f t="shared" si="67"/>
        <v>0</v>
      </c>
      <c r="AR496" s="178">
        <f t="shared" si="68"/>
        <v>0</v>
      </c>
      <c r="AS496" s="178">
        <f t="shared" si="69"/>
        <v>0</v>
      </c>
      <c r="AT496" s="178">
        <f t="shared" si="70"/>
        <v>0</v>
      </c>
      <c r="AU496">
        <f t="shared" si="71"/>
        <v>0</v>
      </c>
    </row>
    <row r="497" spans="1:47">
      <c r="A497" t="str">
        <f>IF(All_Tasks!A497="","",All_Tasks!A497)</f>
        <v/>
      </c>
      <c r="B497" t="str">
        <f>IF(All_Tasks!B497="","",All_Tasks!B497)</f>
        <v/>
      </c>
      <c r="C497" t="str">
        <f>IF(All_Tasks!C497="","",All_Tasks!C497)</f>
        <v/>
      </c>
      <c r="D497" t="str">
        <f>IF(All_Tasks!D497="","",All_Tasks!D497)</f>
        <v/>
      </c>
      <c r="E497" t="str">
        <f>IF(All_Tasks!V497&lt;&gt;"",All_Tasks!V497,IF(All_Tasks!E497&lt;&gt;"",All_Tasks!E497,""))</f>
        <v/>
      </c>
      <c r="F497" t="str">
        <f>IF(All_Tasks!F497="","",All_Tasks!F497)</f>
        <v/>
      </c>
      <c r="G497" t="str">
        <f>IF(All_Tasks!G497="","",All_Tasks!G497)</f>
        <v/>
      </c>
      <c r="H497" s="231" t="str">
        <f>IF(All_Tasks!H497="","",All_Tasks!H497)</f>
        <v/>
      </c>
      <c r="I497" t="str">
        <f>IF(All_Tasks!I497="","",All_Tasks!I497)</f>
        <v/>
      </c>
      <c r="J497" t="str">
        <f>IF(All_Tasks!J497="","",All_Tasks!J497)</f>
        <v/>
      </c>
      <c r="K497" t="str">
        <f>IF(All_Tasks!K497="","",All_Tasks!K497)</f>
        <v/>
      </c>
      <c r="L497" s="231" t="str">
        <f>IF(All_Tasks!L497="","",All_Tasks!L497)</f>
        <v/>
      </c>
      <c r="M497" t="str">
        <f>IF(All_Tasks!M497="","",All_Tasks!M497)</f>
        <v/>
      </c>
      <c r="N497" t="str">
        <f>IF(All_Tasks!N497="","",All_Tasks!N497)</f>
        <v/>
      </c>
      <c r="O497" t="str">
        <f>IF(All_Tasks!O497="","",All_Tasks!O497)</f>
        <v/>
      </c>
      <c r="P497" s="181">
        <f>IF(All_Tasks!P497="",0,All_Tasks!P497)</f>
        <v>0</v>
      </c>
      <c r="Q497" s="181">
        <f>IF(All_Tasks!Q497="",0,All_Tasks!Q497)</f>
        <v>0</v>
      </c>
      <c r="R497" s="181">
        <f>IF(All_Tasks!R497="",0,All_Tasks!R497)</f>
        <v>0</v>
      </c>
      <c r="S497" s="181" t="str">
        <f>IF(All_Tasks!S497="","",All_Tasks!S497)</f>
        <v/>
      </c>
      <c r="T497" t="str">
        <f>IF(All_Tasks!T497="","",All_Tasks!T497)</f>
        <v/>
      </c>
      <c r="U497" t="str">
        <f>IF(All_Tasks!U497="","",All_Tasks!U497)</f>
        <v/>
      </c>
      <c r="V497">
        <f>IF(A497="",0,IFERROR(MATCH(A497,Scope_Labor_Rates!$A$6:$A$46,0)+5,0))</f>
        <v>0</v>
      </c>
      <c r="W497" s="178">
        <f>IF(V497&gt;0,INDEX(Scope_Labor_Rates!$C$6:$C$46,V497-5),0)</f>
        <v>0</v>
      </c>
      <c r="X497" s="178">
        <f>IF(V497&gt;0,INDEX(Scope_Labor_Rates!$C$6:$C$46,V497-5),0)</f>
        <v>0</v>
      </c>
      <c r="Y497" s="180">
        <f>IF(V497&gt;0,INDEX(Scope_Labor_Rates!$S$6:$S$46,V497-5),0)</f>
        <v>0</v>
      </c>
      <c r="Z497" s="180">
        <f>IF(V497&gt;0,INDEX(Scope_Labor_Rates!$R$6:$R$46,V497-5),1)</f>
        <v>1</v>
      </c>
      <c r="AA497" s="231">
        <f t="shared" si="63"/>
        <v>0</v>
      </c>
      <c r="AB497" t="str">
        <f t="shared" si="64"/>
        <v/>
      </c>
      <c r="AC497" s="178" t="str">
        <f t="shared" si="65"/>
        <v/>
      </c>
      <c r="AD497" s="181">
        <f t="shared" si="66"/>
        <v>0</v>
      </c>
      <c r="AE497" s="178">
        <f>IF(V497&gt;0,P497*INDEX(Scope_Labor_Rates!$E$6:$E$46,V497-5),0)</f>
        <v>0</v>
      </c>
      <c r="AF497" s="181">
        <f>IF(V497&gt;0,AE497*INDEX(Scope_Labor_Rates!$D$6:$D$46,V497-5)*AA497,0)</f>
        <v>0</v>
      </c>
      <c r="AG497" s="178">
        <f>IF(V497&gt;0,P497*INDEX(Scope_Labor_Rates!$G$6:$G$46,V497-5),0)</f>
        <v>0</v>
      </c>
      <c r="AH497" s="181">
        <f>IF(V497&gt;0,AG497*INDEX(Scope_Labor_Rates!$F$6:$F$46,V497-5)*AA497,0)</f>
        <v>0</v>
      </c>
      <c r="AI497" s="178">
        <f>IF(V497&gt;0,P497*INDEX(Scope_Labor_Rates!$I$6:$I$46,V497-5),0)</f>
        <v>0</v>
      </c>
      <c r="AJ497" s="181">
        <f>IF(V497&gt;0,AI497*INDEX(Scope_Labor_Rates!$H$6:$H$46,V497-5)*AA497,0)</f>
        <v>0</v>
      </c>
      <c r="AK497" s="178">
        <f>IF(V497&gt;0,P497*INDEX(Scope_Labor_Rates!$K$6:$K$46,V497-5),0)</f>
        <v>0</v>
      </c>
      <c r="AL497" s="181">
        <f>IF(V497&gt;0,AK497*INDEX(Scope_Labor_Rates!$J$6:$J$46,V497-5)*AA497,0)</f>
        <v>0</v>
      </c>
      <c r="AM497" s="178">
        <f>IF(V497&gt;0,P497*INDEX(Scope_Labor_Rates!$M$6:$M$46,V497-5),0)</f>
        <v>0</v>
      </c>
      <c r="AN497" s="178">
        <f>IF(V497&gt;0,AM497*INDEX(Scope_Labor_Rates!$L$6:$L$46,V497-5)*AA497,0)</f>
        <v>0</v>
      </c>
      <c r="AO497" s="178">
        <f>IF(V497&gt;0,P497*INDEX(Scope_Labor_Rates!$O$6:$O$46,V497-5)*AA497,0)</f>
        <v>0</v>
      </c>
      <c r="AP497" s="181">
        <f>IF(V497&gt;0,P497*INDEX(Scope_Labor_Rates!$Q$6:$Q$46,V497-5)*AA497,0)</f>
        <v>0</v>
      </c>
      <c r="AQ497" s="178">
        <f t="shared" si="67"/>
        <v>0</v>
      </c>
      <c r="AR497" s="178">
        <f t="shared" si="68"/>
        <v>0</v>
      </c>
      <c r="AS497" s="178">
        <f t="shared" si="69"/>
        <v>0</v>
      </c>
      <c r="AT497" s="178">
        <f t="shared" si="70"/>
        <v>0</v>
      </c>
      <c r="AU497">
        <f t="shared" si="71"/>
        <v>0</v>
      </c>
    </row>
    <row r="498" spans="1:47">
      <c r="A498" t="str">
        <f>IF(All_Tasks!A498="","",All_Tasks!A498)</f>
        <v/>
      </c>
      <c r="B498" t="str">
        <f>IF(All_Tasks!B498="","",All_Tasks!B498)</f>
        <v/>
      </c>
      <c r="C498" t="str">
        <f>IF(All_Tasks!C498="","",All_Tasks!C498)</f>
        <v/>
      </c>
      <c r="D498" t="str">
        <f>IF(All_Tasks!D498="","",All_Tasks!D498)</f>
        <v/>
      </c>
      <c r="E498" t="str">
        <f>IF(All_Tasks!V498&lt;&gt;"",All_Tasks!V498,IF(All_Tasks!E498&lt;&gt;"",All_Tasks!E498,""))</f>
        <v/>
      </c>
      <c r="F498" t="str">
        <f>IF(All_Tasks!F498="","",All_Tasks!F498)</f>
        <v/>
      </c>
      <c r="G498" t="str">
        <f>IF(All_Tasks!G498="","",All_Tasks!G498)</f>
        <v/>
      </c>
      <c r="H498" s="231" t="str">
        <f>IF(All_Tasks!H498="","",All_Tasks!H498)</f>
        <v/>
      </c>
      <c r="I498" t="str">
        <f>IF(All_Tasks!I498="","",All_Tasks!I498)</f>
        <v/>
      </c>
      <c r="J498" t="str">
        <f>IF(All_Tasks!J498="","",All_Tasks!J498)</f>
        <v/>
      </c>
      <c r="K498" t="str">
        <f>IF(All_Tasks!K498="","",All_Tasks!K498)</f>
        <v/>
      </c>
      <c r="L498" s="231" t="str">
        <f>IF(All_Tasks!L498="","",All_Tasks!L498)</f>
        <v/>
      </c>
      <c r="M498" t="str">
        <f>IF(All_Tasks!M498="","",All_Tasks!M498)</f>
        <v/>
      </c>
      <c r="N498" t="str">
        <f>IF(All_Tasks!N498="","",All_Tasks!N498)</f>
        <v/>
      </c>
      <c r="O498" t="str">
        <f>IF(All_Tasks!O498="","",All_Tasks!O498)</f>
        <v/>
      </c>
      <c r="P498" s="181">
        <f>IF(All_Tasks!P498="",0,All_Tasks!P498)</f>
        <v>0</v>
      </c>
      <c r="Q498" s="181">
        <f>IF(All_Tasks!Q498="",0,All_Tasks!Q498)</f>
        <v>0</v>
      </c>
      <c r="R498" s="181">
        <f>IF(All_Tasks!R498="",0,All_Tasks!R498)</f>
        <v>0</v>
      </c>
      <c r="S498" s="181" t="str">
        <f>IF(All_Tasks!S498="","",All_Tasks!S498)</f>
        <v/>
      </c>
      <c r="T498" t="str">
        <f>IF(All_Tasks!T498="","",All_Tasks!T498)</f>
        <v/>
      </c>
      <c r="U498" t="str">
        <f>IF(All_Tasks!U498="","",All_Tasks!U498)</f>
        <v/>
      </c>
      <c r="V498">
        <f>IF(A498="",0,IFERROR(MATCH(A498,Scope_Labor_Rates!$A$6:$A$46,0)+5,0))</f>
        <v>0</v>
      </c>
      <c r="W498" s="178">
        <f>IF(V498&gt;0,INDEX(Scope_Labor_Rates!$C$6:$C$46,V498-5),0)</f>
        <v>0</v>
      </c>
      <c r="X498" s="178">
        <f>IF(V498&gt;0,INDEX(Scope_Labor_Rates!$C$6:$C$46,V498-5),0)</f>
        <v>0</v>
      </c>
      <c r="Y498" s="180">
        <f>IF(V498&gt;0,INDEX(Scope_Labor_Rates!$S$6:$S$46,V498-5),0)</f>
        <v>0</v>
      </c>
      <c r="Z498" s="180">
        <f>IF(V498&gt;0,INDEX(Scope_Labor_Rates!$R$6:$R$46,V498-5),1)</f>
        <v>1</v>
      </c>
      <c r="AA498" s="231">
        <f t="shared" si="63"/>
        <v>0</v>
      </c>
      <c r="AB498" t="str">
        <f t="shared" si="64"/>
        <v/>
      </c>
      <c r="AC498" s="178" t="str">
        <f t="shared" si="65"/>
        <v/>
      </c>
      <c r="AD498" s="181">
        <f t="shared" si="66"/>
        <v>0</v>
      </c>
      <c r="AE498" s="178">
        <f>IF(V498&gt;0,P498*INDEX(Scope_Labor_Rates!$E$6:$E$46,V498-5),0)</f>
        <v>0</v>
      </c>
      <c r="AF498" s="181">
        <f>IF(V498&gt;0,AE498*INDEX(Scope_Labor_Rates!$D$6:$D$46,V498-5)*AA498,0)</f>
        <v>0</v>
      </c>
      <c r="AG498" s="178">
        <f>IF(V498&gt;0,P498*INDEX(Scope_Labor_Rates!$G$6:$G$46,V498-5),0)</f>
        <v>0</v>
      </c>
      <c r="AH498" s="181">
        <f>IF(V498&gt;0,AG498*INDEX(Scope_Labor_Rates!$F$6:$F$46,V498-5)*AA498,0)</f>
        <v>0</v>
      </c>
      <c r="AI498" s="178">
        <f>IF(V498&gt;0,P498*INDEX(Scope_Labor_Rates!$I$6:$I$46,V498-5),0)</f>
        <v>0</v>
      </c>
      <c r="AJ498" s="181">
        <f>IF(V498&gt;0,AI498*INDEX(Scope_Labor_Rates!$H$6:$H$46,V498-5)*AA498,0)</f>
        <v>0</v>
      </c>
      <c r="AK498" s="178">
        <f>IF(V498&gt;0,P498*INDEX(Scope_Labor_Rates!$K$6:$K$46,V498-5),0)</f>
        <v>0</v>
      </c>
      <c r="AL498" s="181">
        <f>IF(V498&gt;0,AK498*INDEX(Scope_Labor_Rates!$J$6:$J$46,V498-5)*AA498,0)</f>
        <v>0</v>
      </c>
      <c r="AM498" s="178">
        <f>IF(V498&gt;0,P498*INDEX(Scope_Labor_Rates!$M$6:$M$46,V498-5),0)</f>
        <v>0</v>
      </c>
      <c r="AN498" s="178">
        <f>IF(V498&gt;0,AM498*INDEX(Scope_Labor_Rates!$L$6:$L$46,V498-5)*AA498,0)</f>
        <v>0</v>
      </c>
      <c r="AO498" s="178">
        <f>IF(V498&gt;0,P498*INDEX(Scope_Labor_Rates!$O$6:$O$46,V498-5)*AA498,0)</f>
        <v>0</v>
      </c>
      <c r="AP498" s="181">
        <f>IF(V498&gt;0,P498*INDEX(Scope_Labor_Rates!$Q$6:$Q$46,V498-5)*AA498,0)</f>
        <v>0</v>
      </c>
      <c r="AQ498" s="178">
        <f t="shared" si="67"/>
        <v>0</v>
      </c>
      <c r="AR498" s="178">
        <f t="shared" si="68"/>
        <v>0</v>
      </c>
      <c r="AS498" s="178">
        <f t="shared" si="69"/>
        <v>0</v>
      </c>
      <c r="AT498" s="178">
        <f t="shared" si="70"/>
        <v>0</v>
      </c>
      <c r="AU498">
        <f t="shared" si="71"/>
        <v>0</v>
      </c>
    </row>
    <row r="499" spans="1:47">
      <c r="A499" t="str">
        <f>IF(All_Tasks!A499="","",All_Tasks!A499)</f>
        <v/>
      </c>
      <c r="B499" t="str">
        <f>IF(All_Tasks!B499="","",All_Tasks!B499)</f>
        <v/>
      </c>
      <c r="C499" t="str">
        <f>IF(All_Tasks!C499="","",All_Tasks!C499)</f>
        <v/>
      </c>
      <c r="D499" t="str">
        <f>IF(All_Tasks!D499="","",All_Tasks!D499)</f>
        <v/>
      </c>
      <c r="E499" t="str">
        <f>IF(All_Tasks!V499&lt;&gt;"",All_Tasks!V499,IF(All_Tasks!E499&lt;&gt;"",All_Tasks!E499,""))</f>
        <v/>
      </c>
      <c r="F499" t="str">
        <f>IF(All_Tasks!F499="","",All_Tasks!F499)</f>
        <v/>
      </c>
      <c r="G499" t="str">
        <f>IF(All_Tasks!G499="","",All_Tasks!G499)</f>
        <v/>
      </c>
      <c r="H499" s="231" t="str">
        <f>IF(All_Tasks!H499="","",All_Tasks!H499)</f>
        <v/>
      </c>
      <c r="I499" t="str">
        <f>IF(All_Tasks!I499="","",All_Tasks!I499)</f>
        <v/>
      </c>
      <c r="J499" t="str">
        <f>IF(All_Tasks!J499="","",All_Tasks!J499)</f>
        <v/>
      </c>
      <c r="K499" t="str">
        <f>IF(All_Tasks!K499="","",All_Tasks!K499)</f>
        <v/>
      </c>
      <c r="L499" s="231" t="str">
        <f>IF(All_Tasks!L499="","",All_Tasks!L499)</f>
        <v/>
      </c>
      <c r="M499" t="str">
        <f>IF(All_Tasks!M499="","",All_Tasks!M499)</f>
        <v/>
      </c>
      <c r="N499" t="str">
        <f>IF(All_Tasks!N499="","",All_Tasks!N499)</f>
        <v/>
      </c>
      <c r="O499" t="str">
        <f>IF(All_Tasks!O499="","",All_Tasks!O499)</f>
        <v/>
      </c>
      <c r="P499" s="181">
        <f>IF(All_Tasks!P499="",0,All_Tasks!P499)</f>
        <v>0</v>
      </c>
      <c r="Q499" s="181">
        <f>IF(All_Tasks!Q499="",0,All_Tasks!Q499)</f>
        <v>0</v>
      </c>
      <c r="R499" s="181">
        <f>IF(All_Tasks!R499="",0,All_Tasks!R499)</f>
        <v>0</v>
      </c>
      <c r="S499" s="181" t="str">
        <f>IF(All_Tasks!S499="","",All_Tasks!S499)</f>
        <v/>
      </c>
      <c r="T499" t="str">
        <f>IF(All_Tasks!T499="","",All_Tasks!T499)</f>
        <v/>
      </c>
      <c r="U499" t="str">
        <f>IF(All_Tasks!U499="","",All_Tasks!U499)</f>
        <v/>
      </c>
      <c r="V499">
        <f>IF(A499="",0,IFERROR(MATCH(A499,Scope_Labor_Rates!$A$6:$A$46,0)+5,0))</f>
        <v>0</v>
      </c>
      <c r="W499" s="178">
        <f>IF(V499&gt;0,INDEX(Scope_Labor_Rates!$C$6:$C$46,V499-5),0)</f>
        <v>0</v>
      </c>
      <c r="X499" s="178">
        <f>IF(V499&gt;0,INDEX(Scope_Labor_Rates!$C$6:$C$46,V499-5),0)</f>
        <v>0</v>
      </c>
      <c r="Y499" s="180">
        <f>IF(V499&gt;0,INDEX(Scope_Labor_Rates!$S$6:$S$46,V499-5),0)</f>
        <v>0</v>
      </c>
      <c r="Z499" s="180">
        <f>IF(V499&gt;0,INDEX(Scope_Labor_Rates!$R$6:$R$46,V499-5),1)</f>
        <v>1</v>
      </c>
      <c r="AA499" s="231">
        <f t="shared" si="63"/>
        <v>0</v>
      </c>
      <c r="AB499" t="str">
        <f t="shared" si="64"/>
        <v/>
      </c>
      <c r="AC499" s="178" t="str">
        <f t="shared" si="65"/>
        <v/>
      </c>
      <c r="AD499" s="181">
        <f t="shared" si="66"/>
        <v>0</v>
      </c>
      <c r="AE499" s="178">
        <f>IF(V499&gt;0,P499*INDEX(Scope_Labor_Rates!$E$6:$E$46,V499-5),0)</f>
        <v>0</v>
      </c>
      <c r="AF499" s="181">
        <f>IF(V499&gt;0,AE499*INDEX(Scope_Labor_Rates!$D$6:$D$46,V499-5)*AA499,0)</f>
        <v>0</v>
      </c>
      <c r="AG499" s="178">
        <f>IF(V499&gt;0,P499*INDEX(Scope_Labor_Rates!$G$6:$G$46,V499-5),0)</f>
        <v>0</v>
      </c>
      <c r="AH499" s="181">
        <f>IF(V499&gt;0,AG499*INDEX(Scope_Labor_Rates!$F$6:$F$46,V499-5)*AA499,0)</f>
        <v>0</v>
      </c>
      <c r="AI499" s="178">
        <f>IF(V499&gt;0,P499*INDEX(Scope_Labor_Rates!$I$6:$I$46,V499-5),0)</f>
        <v>0</v>
      </c>
      <c r="AJ499" s="181">
        <f>IF(V499&gt;0,AI499*INDEX(Scope_Labor_Rates!$H$6:$H$46,V499-5)*AA499,0)</f>
        <v>0</v>
      </c>
      <c r="AK499" s="178">
        <f>IF(V499&gt;0,P499*INDEX(Scope_Labor_Rates!$K$6:$K$46,V499-5),0)</f>
        <v>0</v>
      </c>
      <c r="AL499" s="181">
        <f>IF(V499&gt;0,AK499*INDEX(Scope_Labor_Rates!$J$6:$J$46,V499-5)*AA499,0)</f>
        <v>0</v>
      </c>
      <c r="AM499" s="178">
        <f>IF(V499&gt;0,P499*INDEX(Scope_Labor_Rates!$M$6:$M$46,V499-5),0)</f>
        <v>0</v>
      </c>
      <c r="AN499" s="178">
        <f>IF(V499&gt;0,AM499*INDEX(Scope_Labor_Rates!$L$6:$L$46,V499-5)*AA499,0)</f>
        <v>0</v>
      </c>
      <c r="AO499" s="178">
        <f>IF(V499&gt;0,P499*INDEX(Scope_Labor_Rates!$O$6:$O$46,V499-5)*AA499,0)</f>
        <v>0</v>
      </c>
      <c r="AP499" s="181">
        <f>IF(V499&gt;0,P499*INDEX(Scope_Labor_Rates!$Q$6:$Q$46,V499-5)*AA499,0)</f>
        <v>0</v>
      </c>
      <c r="AQ499" s="178">
        <f t="shared" si="67"/>
        <v>0</v>
      </c>
      <c r="AR499" s="178">
        <f t="shared" si="68"/>
        <v>0</v>
      </c>
      <c r="AS499" s="178">
        <f t="shared" si="69"/>
        <v>0</v>
      </c>
      <c r="AT499" s="178">
        <f t="shared" si="70"/>
        <v>0</v>
      </c>
      <c r="AU499">
        <f t="shared" si="71"/>
        <v>0</v>
      </c>
    </row>
    <row r="500" spans="1:47">
      <c r="A500" t="str">
        <f>IF(All_Tasks!A500="","",All_Tasks!A500)</f>
        <v/>
      </c>
      <c r="B500" t="str">
        <f>IF(All_Tasks!B500="","",All_Tasks!B500)</f>
        <v/>
      </c>
      <c r="C500" t="str">
        <f>IF(All_Tasks!C500="","",All_Tasks!C500)</f>
        <v/>
      </c>
      <c r="D500" t="str">
        <f>IF(All_Tasks!D500="","",All_Tasks!D500)</f>
        <v/>
      </c>
      <c r="E500" t="str">
        <f>IF(All_Tasks!V500&lt;&gt;"",All_Tasks!V500,IF(All_Tasks!E500&lt;&gt;"",All_Tasks!E500,""))</f>
        <v/>
      </c>
      <c r="F500" t="str">
        <f>IF(All_Tasks!F500="","",All_Tasks!F500)</f>
        <v/>
      </c>
      <c r="G500" t="str">
        <f>IF(All_Tasks!G500="","",All_Tasks!G500)</f>
        <v/>
      </c>
      <c r="H500" s="231" t="str">
        <f>IF(All_Tasks!H500="","",All_Tasks!H500)</f>
        <v/>
      </c>
      <c r="I500" t="str">
        <f>IF(All_Tasks!I500="","",All_Tasks!I500)</f>
        <v/>
      </c>
      <c r="J500" t="str">
        <f>IF(All_Tasks!J500="","",All_Tasks!J500)</f>
        <v/>
      </c>
      <c r="K500" t="str">
        <f>IF(All_Tasks!K500="","",All_Tasks!K500)</f>
        <v/>
      </c>
      <c r="L500" s="231" t="str">
        <f>IF(All_Tasks!L500="","",All_Tasks!L500)</f>
        <v/>
      </c>
      <c r="M500" t="str">
        <f>IF(All_Tasks!M500="","",All_Tasks!M500)</f>
        <v/>
      </c>
      <c r="N500" t="str">
        <f>IF(All_Tasks!N500="","",All_Tasks!N500)</f>
        <v/>
      </c>
      <c r="O500" t="str">
        <f>IF(All_Tasks!O500="","",All_Tasks!O500)</f>
        <v/>
      </c>
      <c r="P500" s="181">
        <f>IF(All_Tasks!P500="",0,All_Tasks!P500)</f>
        <v>0</v>
      </c>
      <c r="Q500" s="181">
        <f>IF(All_Tasks!Q500="",0,All_Tasks!Q500)</f>
        <v>0</v>
      </c>
      <c r="R500" s="181">
        <f>IF(All_Tasks!R500="",0,All_Tasks!R500)</f>
        <v>0</v>
      </c>
      <c r="S500" s="181" t="str">
        <f>IF(All_Tasks!S500="","",All_Tasks!S500)</f>
        <v/>
      </c>
      <c r="T500" t="str">
        <f>IF(All_Tasks!T500="","",All_Tasks!T500)</f>
        <v/>
      </c>
      <c r="U500" t="str">
        <f>IF(All_Tasks!U500="","",All_Tasks!U500)</f>
        <v/>
      </c>
      <c r="V500">
        <f>IF(A500="",0,IFERROR(MATCH(A500,Scope_Labor_Rates!$A$6:$A$46,0)+5,0))</f>
        <v>0</v>
      </c>
      <c r="W500" s="178">
        <f>IF(V500&gt;0,INDEX(Scope_Labor_Rates!$C$6:$C$46,V500-5),0)</f>
        <v>0</v>
      </c>
      <c r="X500" s="178">
        <f>IF(V500&gt;0,INDEX(Scope_Labor_Rates!$C$6:$C$46,V500-5),0)</f>
        <v>0</v>
      </c>
      <c r="Y500" s="180">
        <f>IF(V500&gt;0,INDEX(Scope_Labor_Rates!$S$6:$S$46,V500-5),0)</f>
        <v>0</v>
      </c>
      <c r="Z500" s="180">
        <f>IF(V500&gt;0,INDEX(Scope_Labor_Rates!$R$6:$R$46,V500-5),1)</f>
        <v>1</v>
      </c>
      <c r="AA500" s="231">
        <f t="shared" si="63"/>
        <v>0</v>
      </c>
      <c r="AB500" t="str">
        <f t="shared" si="64"/>
        <v/>
      </c>
      <c r="AC500" s="178" t="str">
        <f t="shared" si="65"/>
        <v/>
      </c>
      <c r="AD500" s="181">
        <f t="shared" si="66"/>
        <v>0</v>
      </c>
      <c r="AE500" s="178">
        <f>IF(V500&gt;0,P500*INDEX(Scope_Labor_Rates!$E$6:$E$46,V500-5),0)</f>
        <v>0</v>
      </c>
      <c r="AF500" s="181">
        <f>IF(V500&gt;0,AE500*INDEX(Scope_Labor_Rates!$D$6:$D$46,V500-5)*AA500,0)</f>
        <v>0</v>
      </c>
      <c r="AG500" s="178">
        <f>IF(V500&gt;0,P500*INDEX(Scope_Labor_Rates!$G$6:$G$46,V500-5),0)</f>
        <v>0</v>
      </c>
      <c r="AH500" s="181">
        <f>IF(V500&gt;0,AG500*INDEX(Scope_Labor_Rates!$F$6:$F$46,V500-5)*AA500,0)</f>
        <v>0</v>
      </c>
      <c r="AI500" s="178">
        <f>IF(V500&gt;0,P500*INDEX(Scope_Labor_Rates!$I$6:$I$46,V500-5),0)</f>
        <v>0</v>
      </c>
      <c r="AJ500" s="181">
        <f>IF(V500&gt;0,AI500*INDEX(Scope_Labor_Rates!$H$6:$H$46,V500-5)*AA500,0)</f>
        <v>0</v>
      </c>
      <c r="AK500" s="178">
        <f>IF(V500&gt;0,P500*INDEX(Scope_Labor_Rates!$K$6:$K$46,V500-5),0)</f>
        <v>0</v>
      </c>
      <c r="AL500" s="181">
        <f>IF(V500&gt;0,AK500*INDEX(Scope_Labor_Rates!$J$6:$J$46,V500-5)*AA500,0)</f>
        <v>0</v>
      </c>
      <c r="AM500" s="178">
        <f>IF(V500&gt;0,P500*INDEX(Scope_Labor_Rates!$M$6:$M$46,V500-5),0)</f>
        <v>0</v>
      </c>
      <c r="AN500" s="178">
        <f>IF(V500&gt;0,AM500*INDEX(Scope_Labor_Rates!$L$6:$L$46,V500-5)*AA500,0)</f>
        <v>0</v>
      </c>
      <c r="AO500" s="178">
        <f>IF(V500&gt;0,P500*INDEX(Scope_Labor_Rates!$O$6:$O$46,V500-5)*AA500,0)</f>
        <v>0</v>
      </c>
      <c r="AP500" s="181">
        <f>IF(V500&gt;0,P500*INDEX(Scope_Labor_Rates!$Q$6:$Q$46,V500-5)*AA500,0)</f>
        <v>0</v>
      </c>
      <c r="AQ500" s="178">
        <f t="shared" si="67"/>
        <v>0</v>
      </c>
      <c r="AR500" s="178">
        <f t="shared" si="68"/>
        <v>0</v>
      </c>
      <c r="AS500" s="178">
        <f t="shared" si="69"/>
        <v>0</v>
      </c>
      <c r="AT500" s="178">
        <f t="shared" si="70"/>
        <v>0</v>
      </c>
      <c r="AU500">
        <f t="shared" si="71"/>
        <v>0</v>
      </c>
    </row>
    <row r="501" spans="1:47">
      <c r="A501" t="str">
        <f>IF(All_Tasks!A501="","",All_Tasks!A501)</f>
        <v/>
      </c>
      <c r="B501" t="str">
        <f>IF(All_Tasks!B501="","",All_Tasks!B501)</f>
        <v/>
      </c>
      <c r="C501" t="str">
        <f>IF(All_Tasks!C501="","",All_Tasks!C501)</f>
        <v/>
      </c>
      <c r="D501" t="str">
        <f>IF(All_Tasks!D501="","",All_Tasks!D501)</f>
        <v/>
      </c>
      <c r="E501" t="str">
        <f>IF(All_Tasks!V501&lt;&gt;"",All_Tasks!V501,IF(All_Tasks!E501&lt;&gt;"",All_Tasks!E501,""))</f>
        <v/>
      </c>
      <c r="F501" t="str">
        <f>IF(All_Tasks!F501="","",All_Tasks!F501)</f>
        <v/>
      </c>
      <c r="G501" t="str">
        <f>IF(All_Tasks!G501="","",All_Tasks!G501)</f>
        <v/>
      </c>
      <c r="H501" s="231" t="str">
        <f>IF(All_Tasks!H501="","",All_Tasks!H501)</f>
        <v/>
      </c>
      <c r="I501" t="str">
        <f>IF(All_Tasks!I501="","",All_Tasks!I501)</f>
        <v/>
      </c>
      <c r="J501" t="str">
        <f>IF(All_Tasks!J501="","",All_Tasks!J501)</f>
        <v/>
      </c>
      <c r="K501" t="str">
        <f>IF(All_Tasks!K501="","",All_Tasks!K501)</f>
        <v/>
      </c>
      <c r="L501" s="231" t="str">
        <f>IF(All_Tasks!L501="","",All_Tasks!L501)</f>
        <v/>
      </c>
      <c r="M501" t="str">
        <f>IF(All_Tasks!M501="","",All_Tasks!M501)</f>
        <v/>
      </c>
      <c r="N501" t="str">
        <f>IF(All_Tasks!N501="","",All_Tasks!N501)</f>
        <v/>
      </c>
      <c r="O501" t="str">
        <f>IF(All_Tasks!O501="","",All_Tasks!O501)</f>
        <v/>
      </c>
      <c r="P501" s="181">
        <f>IF(All_Tasks!P501="",0,All_Tasks!P501)</f>
        <v>0</v>
      </c>
      <c r="Q501" s="181">
        <f>IF(All_Tasks!Q501="",0,All_Tasks!Q501)</f>
        <v>0</v>
      </c>
      <c r="R501" s="181">
        <f>IF(All_Tasks!R501="",0,All_Tasks!R501)</f>
        <v>0</v>
      </c>
      <c r="S501" s="181" t="str">
        <f>IF(All_Tasks!S501="","",All_Tasks!S501)</f>
        <v/>
      </c>
      <c r="T501" t="str">
        <f>IF(All_Tasks!T501="","",All_Tasks!T501)</f>
        <v/>
      </c>
      <c r="U501" t="str">
        <f>IF(All_Tasks!U501="","",All_Tasks!U501)</f>
        <v/>
      </c>
      <c r="V501">
        <f>IF(A501="",0,IFERROR(MATCH(A501,Scope_Labor_Rates!$A$6:$A$46,0)+5,0))</f>
        <v>0</v>
      </c>
      <c r="W501" s="178">
        <f>IF(V501&gt;0,INDEX(Scope_Labor_Rates!$C$6:$C$46,V501-5),0)</f>
        <v>0</v>
      </c>
      <c r="X501" s="178">
        <f>IF(V501&gt;0,INDEX(Scope_Labor_Rates!$C$6:$C$46,V501-5),0)</f>
        <v>0</v>
      </c>
      <c r="Y501" s="180">
        <f>IF(V501&gt;0,INDEX(Scope_Labor_Rates!$S$6:$S$46,V501-5),0)</f>
        <v>0</v>
      </c>
      <c r="Z501" s="180">
        <f>IF(V501&gt;0,INDEX(Scope_Labor_Rates!$R$6:$R$46,V501-5),1)</f>
        <v>1</v>
      </c>
      <c r="AA501" s="231">
        <f t="shared" si="63"/>
        <v>0</v>
      </c>
      <c r="AB501" t="str">
        <f t="shared" si="64"/>
        <v/>
      </c>
      <c r="AC501" s="178" t="str">
        <f t="shared" si="65"/>
        <v/>
      </c>
      <c r="AD501" s="181">
        <f t="shared" si="66"/>
        <v>0</v>
      </c>
      <c r="AE501" s="178">
        <f>IF(V501&gt;0,P501*INDEX(Scope_Labor_Rates!$E$6:$E$46,V501-5),0)</f>
        <v>0</v>
      </c>
      <c r="AF501" s="181">
        <f>IF(V501&gt;0,AE501*INDEX(Scope_Labor_Rates!$D$6:$D$46,V501-5)*AA501,0)</f>
        <v>0</v>
      </c>
      <c r="AG501" s="178">
        <f>IF(V501&gt;0,P501*INDEX(Scope_Labor_Rates!$G$6:$G$46,V501-5),0)</f>
        <v>0</v>
      </c>
      <c r="AH501" s="181">
        <f>IF(V501&gt;0,AG501*INDEX(Scope_Labor_Rates!$F$6:$F$46,V501-5)*AA501,0)</f>
        <v>0</v>
      </c>
      <c r="AI501" s="178">
        <f>IF(V501&gt;0,P501*INDEX(Scope_Labor_Rates!$I$6:$I$46,V501-5),0)</f>
        <v>0</v>
      </c>
      <c r="AJ501" s="181">
        <f>IF(V501&gt;0,AI501*INDEX(Scope_Labor_Rates!$H$6:$H$46,V501-5)*AA501,0)</f>
        <v>0</v>
      </c>
      <c r="AK501" s="178">
        <f>IF(V501&gt;0,P501*INDEX(Scope_Labor_Rates!$K$6:$K$46,V501-5),0)</f>
        <v>0</v>
      </c>
      <c r="AL501" s="181">
        <f>IF(V501&gt;0,AK501*INDEX(Scope_Labor_Rates!$J$6:$J$46,V501-5)*AA501,0)</f>
        <v>0</v>
      </c>
      <c r="AM501" s="178">
        <f>IF(V501&gt;0,P501*INDEX(Scope_Labor_Rates!$M$6:$M$46,V501-5),0)</f>
        <v>0</v>
      </c>
      <c r="AN501" s="178">
        <f>IF(V501&gt;0,AM501*INDEX(Scope_Labor_Rates!$L$6:$L$46,V501-5)*AA501,0)</f>
        <v>0</v>
      </c>
      <c r="AO501" s="178">
        <f>IF(V501&gt;0,P501*INDEX(Scope_Labor_Rates!$O$6:$O$46,V501-5)*AA501,0)</f>
        <v>0</v>
      </c>
      <c r="AP501" s="181">
        <f>IF(V501&gt;0,P501*INDEX(Scope_Labor_Rates!$Q$6:$Q$46,V501-5)*AA501,0)</f>
        <v>0</v>
      </c>
      <c r="AQ501" s="178">
        <f t="shared" si="67"/>
        <v>0</v>
      </c>
      <c r="AR501" s="178">
        <f t="shared" si="68"/>
        <v>0</v>
      </c>
      <c r="AS501" s="178">
        <f t="shared" si="69"/>
        <v>0</v>
      </c>
      <c r="AT501" s="178">
        <f t="shared" si="70"/>
        <v>0</v>
      </c>
      <c r="AU501">
        <f t="shared" si="71"/>
        <v>0</v>
      </c>
    </row>
    <row r="502" spans="1:47">
      <c r="A502" t="str">
        <f>IF(All_Tasks!A502="","",All_Tasks!A502)</f>
        <v/>
      </c>
      <c r="B502" t="str">
        <f>IF(All_Tasks!B502="","",All_Tasks!B502)</f>
        <v/>
      </c>
      <c r="C502" t="str">
        <f>IF(All_Tasks!C502="","",All_Tasks!C502)</f>
        <v/>
      </c>
      <c r="D502" t="str">
        <f>IF(All_Tasks!D502="","",All_Tasks!D502)</f>
        <v/>
      </c>
      <c r="E502" t="str">
        <f>IF(All_Tasks!V502&lt;&gt;"",All_Tasks!V502,IF(All_Tasks!E502&lt;&gt;"",All_Tasks!E502,""))</f>
        <v/>
      </c>
      <c r="F502" t="str">
        <f>IF(All_Tasks!F502="","",All_Tasks!F502)</f>
        <v/>
      </c>
      <c r="G502" t="str">
        <f>IF(All_Tasks!G502="","",All_Tasks!G502)</f>
        <v/>
      </c>
      <c r="H502" s="231" t="str">
        <f>IF(All_Tasks!H502="","",All_Tasks!H502)</f>
        <v/>
      </c>
      <c r="I502" t="str">
        <f>IF(All_Tasks!I502="","",All_Tasks!I502)</f>
        <v/>
      </c>
      <c r="J502" t="str">
        <f>IF(All_Tasks!J502="","",All_Tasks!J502)</f>
        <v/>
      </c>
      <c r="K502" t="str">
        <f>IF(All_Tasks!K502="","",All_Tasks!K502)</f>
        <v/>
      </c>
      <c r="L502" s="231" t="str">
        <f>IF(All_Tasks!L502="","",All_Tasks!L502)</f>
        <v/>
      </c>
      <c r="M502" t="str">
        <f>IF(All_Tasks!M502="","",All_Tasks!M502)</f>
        <v/>
      </c>
      <c r="N502" t="str">
        <f>IF(All_Tasks!N502="","",All_Tasks!N502)</f>
        <v/>
      </c>
      <c r="O502" t="str">
        <f>IF(All_Tasks!O502="","",All_Tasks!O502)</f>
        <v/>
      </c>
      <c r="P502" s="181">
        <f>IF(All_Tasks!P502="",0,All_Tasks!P502)</f>
        <v>0</v>
      </c>
      <c r="Q502" s="181">
        <f>IF(All_Tasks!Q502="",0,All_Tasks!Q502)</f>
        <v>0</v>
      </c>
      <c r="R502" s="181">
        <f>IF(All_Tasks!R502="",0,All_Tasks!R502)</f>
        <v>0</v>
      </c>
      <c r="S502" s="181" t="str">
        <f>IF(All_Tasks!S502="","",All_Tasks!S502)</f>
        <v/>
      </c>
      <c r="T502" t="str">
        <f>IF(All_Tasks!T502="","",All_Tasks!T502)</f>
        <v/>
      </c>
      <c r="U502" t="str">
        <f>IF(All_Tasks!U502="","",All_Tasks!U502)</f>
        <v/>
      </c>
      <c r="V502">
        <f>IF(A502="",0,IFERROR(MATCH(A502,Scope_Labor_Rates!$A$6:$A$46,0)+5,0))</f>
        <v>0</v>
      </c>
      <c r="W502" s="178">
        <f>IF(V502&gt;0,INDEX(Scope_Labor_Rates!$C$6:$C$46,V502-5),0)</f>
        <v>0</v>
      </c>
      <c r="X502" s="178">
        <f>IF(V502&gt;0,INDEX(Scope_Labor_Rates!$C$6:$C$46,V502-5),0)</f>
        <v>0</v>
      </c>
      <c r="Y502" s="180">
        <f>IF(V502&gt;0,INDEX(Scope_Labor_Rates!$S$6:$S$46,V502-5),0)</f>
        <v>0</v>
      </c>
      <c r="Z502" s="180">
        <f>IF(V502&gt;0,INDEX(Scope_Labor_Rates!$R$6:$R$46,V502-5),1)</f>
        <v>1</v>
      </c>
      <c r="AA502" s="231">
        <f t="shared" si="63"/>
        <v>0</v>
      </c>
      <c r="AB502" t="str">
        <f t="shared" si="64"/>
        <v/>
      </c>
      <c r="AC502" s="178" t="str">
        <f t="shared" si="65"/>
        <v/>
      </c>
      <c r="AD502" s="181">
        <f t="shared" si="66"/>
        <v>0</v>
      </c>
      <c r="AE502" s="178">
        <f>IF(V502&gt;0,P502*INDEX(Scope_Labor_Rates!$E$6:$E$46,V502-5),0)</f>
        <v>0</v>
      </c>
      <c r="AF502" s="181">
        <f>IF(V502&gt;0,AE502*INDEX(Scope_Labor_Rates!$D$6:$D$46,V502-5)*AA502,0)</f>
        <v>0</v>
      </c>
      <c r="AG502" s="178">
        <f>IF(V502&gt;0,P502*INDEX(Scope_Labor_Rates!$G$6:$G$46,V502-5),0)</f>
        <v>0</v>
      </c>
      <c r="AH502" s="181">
        <f>IF(V502&gt;0,AG502*INDEX(Scope_Labor_Rates!$F$6:$F$46,V502-5)*AA502,0)</f>
        <v>0</v>
      </c>
      <c r="AI502" s="178">
        <f>IF(V502&gt;0,P502*INDEX(Scope_Labor_Rates!$I$6:$I$46,V502-5),0)</f>
        <v>0</v>
      </c>
      <c r="AJ502" s="181">
        <f>IF(V502&gt;0,AI502*INDEX(Scope_Labor_Rates!$H$6:$H$46,V502-5)*AA502,0)</f>
        <v>0</v>
      </c>
      <c r="AK502" s="178">
        <f>IF(V502&gt;0,P502*INDEX(Scope_Labor_Rates!$K$6:$K$46,V502-5),0)</f>
        <v>0</v>
      </c>
      <c r="AL502" s="181">
        <f>IF(V502&gt;0,AK502*INDEX(Scope_Labor_Rates!$J$6:$J$46,V502-5)*AA502,0)</f>
        <v>0</v>
      </c>
      <c r="AM502" s="178">
        <f>IF(V502&gt;0,P502*INDEX(Scope_Labor_Rates!$M$6:$M$46,V502-5),0)</f>
        <v>0</v>
      </c>
      <c r="AN502" s="178">
        <f>IF(V502&gt;0,AM502*INDEX(Scope_Labor_Rates!$L$6:$L$46,V502-5)*AA502,0)</f>
        <v>0</v>
      </c>
      <c r="AO502" s="178">
        <f>IF(V502&gt;0,P502*INDEX(Scope_Labor_Rates!$O$6:$O$46,V502-5)*AA502,0)</f>
        <v>0</v>
      </c>
      <c r="AP502" s="181">
        <f>IF(V502&gt;0,P502*INDEX(Scope_Labor_Rates!$Q$6:$Q$46,V502-5)*AA502,0)</f>
        <v>0</v>
      </c>
      <c r="AQ502" s="178">
        <f t="shared" si="67"/>
        <v>0</v>
      </c>
      <c r="AR502" s="178">
        <f t="shared" si="68"/>
        <v>0</v>
      </c>
      <c r="AS502" s="178">
        <f t="shared" si="69"/>
        <v>0</v>
      </c>
      <c r="AT502" s="178">
        <f t="shared" si="70"/>
        <v>0</v>
      </c>
      <c r="AU502">
        <f t="shared" si="71"/>
        <v>0</v>
      </c>
    </row>
    <row r="503" spans="1:47">
      <c r="A503" t="str">
        <f>IF(All_Tasks!A503="","",All_Tasks!A503)</f>
        <v/>
      </c>
      <c r="B503" t="str">
        <f>IF(All_Tasks!B503="","",All_Tasks!B503)</f>
        <v/>
      </c>
      <c r="C503" t="str">
        <f>IF(All_Tasks!C503="","",All_Tasks!C503)</f>
        <v/>
      </c>
      <c r="D503" t="str">
        <f>IF(All_Tasks!D503="","",All_Tasks!D503)</f>
        <v/>
      </c>
      <c r="E503" t="str">
        <f>IF(All_Tasks!V503&lt;&gt;"",All_Tasks!V503,IF(All_Tasks!E503&lt;&gt;"",All_Tasks!E503,""))</f>
        <v/>
      </c>
      <c r="F503" t="str">
        <f>IF(All_Tasks!F503="","",All_Tasks!F503)</f>
        <v/>
      </c>
      <c r="G503" t="str">
        <f>IF(All_Tasks!G503="","",All_Tasks!G503)</f>
        <v/>
      </c>
      <c r="H503" s="231" t="str">
        <f>IF(All_Tasks!H503="","",All_Tasks!H503)</f>
        <v/>
      </c>
      <c r="I503" t="str">
        <f>IF(All_Tasks!I503="","",All_Tasks!I503)</f>
        <v/>
      </c>
      <c r="J503" t="str">
        <f>IF(All_Tasks!J503="","",All_Tasks!J503)</f>
        <v/>
      </c>
      <c r="K503" t="str">
        <f>IF(All_Tasks!K503="","",All_Tasks!K503)</f>
        <v/>
      </c>
      <c r="L503" s="231" t="str">
        <f>IF(All_Tasks!L503="","",All_Tasks!L503)</f>
        <v/>
      </c>
      <c r="M503" t="str">
        <f>IF(All_Tasks!M503="","",All_Tasks!M503)</f>
        <v/>
      </c>
      <c r="N503" t="str">
        <f>IF(All_Tasks!N503="","",All_Tasks!N503)</f>
        <v/>
      </c>
      <c r="O503" t="str">
        <f>IF(All_Tasks!O503="","",All_Tasks!O503)</f>
        <v/>
      </c>
      <c r="P503" s="181">
        <f>IF(All_Tasks!P503="",0,All_Tasks!P503)</f>
        <v>0</v>
      </c>
      <c r="Q503" s="181">
        <f>IF(All_Tasks!Q503="",0,All_Tasks!Q503)</f>
        <v>0</v>
      </c>
      <c r="R503" s="181">
        <f>IF(All_Tasks!R503="",0,All_Tasks!R503)</f>
        <v>0</v>
      </c>
      <c r="S503" s="181" t="str">
        <f>IF(All_Tasks!S503="","",All_Tasks!S503)</f>
        <v/>
      </c>
      <c r="T503" t="str">
        <f>IF(All_Tasks!T503="","",All_Tasks!T503)</f>
        <v/>
      </c>
      <c r="U503" t="str">
        <f>IF(All_Tasks!U503="","",All_Tasks!U503)</f>
        <v/>
      </c>
      <c r="V503">
        <f>IF(A503="",0,IFERROR(MATCH(A503,Scope_Labor_Rates!$A$6:$A$46,0)+5,0))</f>
        <v>0</v>
      </c>
      <c r="W503" s="178">
        <f>IF(V503&gt;0,INDEX(Scope_Labor_Rates!$C$6:$C$46,V503-5),0)</f>
        <v>0</v>
      </c>
      <c r="X503" s="178">
        <f>IF(V503&gt;0,INDEX(Scope_Labor_Rates!$C$6:$C$46,V503-5),0)</f>
        <v>0</v>
      </c>
      <c r="Y503" s="180">
        <f>IF(V503&gt;0,INDEX(Scope_Labor_Rates!$S$6:$S$46,V503-5),0)</f>
        <v>0</v>
      </c>
      <c r="Z503" s="180">
        <f>IF(V503&gt;0,INDEX(Scope_Labor_Rates!$R$6:$R$46,V503-5),1)</f>
        <v>1</v>
      </c>
      <c r="AA503" s="231">
        <f t="shared" si="63"/>
        <v>0</v>
      </c>
      <c r="AB503" t="str">
        <f t="shared" si="64"/>
        <v/>
      </c>
      <c r="AC503" s="178" t="str">
        <f t="shared" si="65"/>
        <v/>
      </c>
      <c r="AD503" s="181">
        <f t="shared" si="66"/>
        <v>0</v>
      </c>
      <c r="AE503" s="178">
        <f>IF(V503&gt;0,P503*INDEX(Scope_Labor_Rates!$E$6:$E$46,V503-5),0)</f>
        <v>0</v>
      </c>
      <c r="AF503" s="181">
        <f>IF(V503&gt;0,AE503*INDEX(Scope_Labor_Rates!$D$6:$D$46,V503-5)*AA503,0)</f>
        <v>0</v>
      </c>
      <c r="AG503" s="178">
        <f>IF(V503&gt;0,P503*INDEX(Scope_Labor_Rates!$G$6:$G$46,V503-5),0)</f>
        <v>0</v>
      </c>
      <c r="AH503" s="181">
        <f>IF(V503&gt;0,AG503*INDEX(Scope_Labor_Rates!$F$6:$F$46,V503-5)*AA503,0)</f>
        <v>0</v>
      </c>
      <c r="AI503" s="178">
        <f>IF(V503&gt;0,P503*INDEX(Scope_Labor_Rates!$I$6:$I$46,V503-5),0)</f>
        <v>0</v>
      </c>
      <c r="AJ503" s="181">
        <f>IF(V503&gt;0,AI503*INDEX(Scope_Labor_Rates!$H$6:$H$46,V503-5)*AA503,0)</f>
        <v>0</v>
      </c>
      <c r="AK503" s="178">
        <f>IF(V503&gt;0,P503*INDEX(Scope_Labor_Rates!$K$6:$K$46,V503-5),0)</f>
        <v>0</v>
      </c>
      <c r="AL503" s="181">
        <f>IF(V503&gt;0,AK503*INDEX(Scope_Labor_Rates!$J$6:$J$46,V503-5)*AA503,0)</f>
        <v>0</v>
      </c>
      <c r="AM503" s="178">
        <f>IF(V503&gt;0,P503*INDEX(Scope_Labor_Rates!$M$6:$M$46,V503-5),0)</f>
        <v>0</v>
      </c>
      <c r="AN503" s="178">
        <f>IF(V503&gt;0,AM503*INDEX(Scope_Labor_Rates!$L$6:$L$46,V503-5)*AA503,0)</f>
        <v>0</v>
      </c>
      <c r="AO503" s="178">
        <f>IF(V503&gt;0,P503*INDEX(Scope_Labor_Rates!$O$6:$O$46,V503-5)*AA503,0)</f>
        <v>0</v>
      </c>
      <c r="AP503" s="181">
        <f>IF(V503&gt;0,P503*INDEX(Scope_Labor_Rates!$Q$6:$Q$46,V503-5)*AA503,0)</f>
        <v>0</v>
      </c>
      <c r="AQ503" s="178">
        <f t="shared" si="67"/>
        <v>0</v>
      </c>
      <c r="AR503" s="178">
        <f t="shared" si="68"/>
        <v>0</v>
      </c>
      <c r="AS503" s="178">
        <f t="shared" si="69"/>
        <v>0</v>
      </c>
      <c r="AT503" s="178">
        <f t="shared" si="70"/>
        <v>0</v>
      </c>
      <c r="AU503">
        <f t="shared" si="71"/>
        <v>0</v>
      </c>
    </row>
    <row r="504" spans="1:47">
      <c r="A504" t="str">
        <f>IF(All_Tasks!A504="","",All_Tasks!A504)</f>
        <v/>
      </c>
      <c r="B504" t="str">
        <f>IF(All_Tasks!B504="","",All_Tasks!B504)</f>
        <v/>
      </c>
      <c r="C504" t="str">
        <f>IF(All_Tasks!C504="","",All_Tasks!C504)</f>
        <v/>
      </c>
      <c r="D504" t="str">
        <f>IF(All_Tasks!D504="","",All_Tasks!D504)</f>
        <v/>
      </c>
      <c r="E504" t="str">
        <f>IF(All_Tasks!V504&lt;&gt;"",All_Tasks!V504,IF(All_Tasks!E504&lt;&gt;"",All_Tasks!E504,""))</f>
        <v/>
      </c>
      <c r="F504" t="str">
        <f>IF(All_Tasks!F504="","",All_Tasks!F504)</f>
        <v/>
      </c>
      <c r="G504" t="str">
        <f>IF(All_Tasks!G504="","",All_Tasks!G504)</f>
        <v/>
      </c>
      <c r="H504" s="231" t="str">
        <f>IF(All_Tasks!H504="","",All_Tasks!H504)</f>
        <v/>
      </c>
      <c r="I504" t="str">
        <f>IF(All_Tasks!I504="","",All_Tasks!I504)</f>
        <v/>
      </c>
      <c r="J504" t="str">
        <f>IF(All_Tasks!J504="","",All_Tasks!J504)</f>
        <v/>
      </c>
      <c r="K504" t="str">
        <f>IF(All_Tasks!K504="","",All_Tasks!K504)</f>
        <v/>
      </c>
      <c r="L504" s="231" t="str">
        <f>IF(All_Tasks!L504="","",All_Tasks!L504)</f>
        <v/>
      </c>
      <c r="M504" t="str">
        <f>IF(All_Tasks!M504="","",All_Tasks!M504)</f>
        <v/>
      </c>
      <c r="N504" t="str">
        <f>IF(All_Tasks!N504="","",All_Tasks!N504)</f>
        <v/>
      </c>
      <c r="O504" t="str">
        <f>IF(All_Tasks!O504="","",All_Tasks!O504)</f>
        <v/>
      </c>
      <c r="P504" s="181">
        <f>IF(All_Tasks!P504="",0,All_Tasks!P504)</f>
        <v>0</v>
      </c>
      <c r="Q504" s="181">
        <f>IF(All_Tasks!Q504="",0,All_Tasks!Q504)</f>
        <v>0</v>
      </c>
      <c r="R504" s="181">
        <f>IF(All_Tasks!R504="",0,All_Tasks!R504)</f>
        <v>0</v>
      </c>
      <c r="S504" s="181" t="str">
        <f>IF(All_Tasks!S504="","",All_Tasks!S504)</f>
        <v/>
      </c>
      <c r="T504" t="str">
        <f>IF(All_Tasks!T504="","",All_Tasks!T504)</f>
        <v/>
      </c>
      <c r="U504" t="str">
        <f>IF(All_Tasks!U504="","",All_Tasks!U504)</f>
        <v/>
      </c>
      <c r="V504">
        <f>IF(A504="",0,IFERROR(MATCH(A504,Scope_Labor_Rates!$A$6:$A$46,0)+5,0))</f>
        <v>0</v>
      </c>
      <c r="W504" s="178">
        <f>IF(V504&gt;0,INDEX(Scope_Labor_Rates!$C$6:$C$46,V504-5),0)</f>
        <v>0</v>
      </c>
      <c r="X504" s="178">
        <f>IF(V504&gt;0,INDEX(Scope_Labor_Rates!$C$6:$C$46,V504-5),0)</f>
        <v>0</v>
      </c>
      <c r="Y504" s="180">
        <f>IF(V504&gt;0,INDEX(Scope_Labor_Rates!$S$6:$S$46,V504-5),0)</f>
        <v>0</v>
      </c>
      <c r="Z504" s="180">
        <f>IF(V504&gt;0,INDEX(Scope_Labor_Rates!$R$6:$R$46,V504-5),1)</f>
        <v>1</v>
      </c>
      <c r="AA504" s="231">
        <f t="shared" si="63"/>
        <v>0</v>
      </c>
      <c r="AB504" t="str">
        <f t="shared" si="64"/>
        <v/>
      </c>
      <c r="AC504" s="178" t="str">
        <f t="shared" si="65"/>
        <v/>
      </c>
      <c r="AD504" s="181">
        <f t="shared" si="66"/>
        <v>0</v>
      </c>
      <c r="AE504" s="178">
        <f>IF(V504&gt;0,P504*INDEX(Scope_Labor_Rates!$E$6:$E$46,V504-5),0)</f>
        <v>0</v>
      </c>
      <c r="AF504" s="181">
        <f>IF(V504&gt;0,AE504*INDEX(Scope_Labor_Rates!$D$6:$D$46,V504-5)*AA504,0)</f>
        <v>0</v>
      </c>
      <c r="AG504" s="178">
        <f>IF(V504&gt;0,P504*INDEX(Scope_Labor_Rates!$G$6:$G$46,V504-5),0)</f>
        <v>0</v>
      </c>
      <c r="AH504" s="181">
        <f>IF(V504&gt;0,AG504*INDEX(Scope_Labor_Rates!$F$6:$F$46,V504-5)*AA504,0)</f>
        <v>0</v>
      </c>
      <c r="AI504" s="178">
        <f>IF(V504&gt;0,P504*INDEX(Scope_Labor_Rates!$I$6:$I$46,V504-5),0)</f>
        <v>0</v>
      </c>
      <c r="AJ504" s="181">
        <f>IF(V504&gt;0,AI504*INDEX(Scope_Labor_Rates!$H$6:$H$46,V504-5)*AA504,0)</f>
        <v>0</v>
      </c>
      <c r="AK504" s="178">
        <f>IF(V504&gt;0,P504*INDEX(Scope_Labor_Rates!$K$6:$K$46,V504-5),0)</f>
        <v>0</v>
      </c>
      <c r="AL504" s="181">
        <f>IF(V504&gt;0,AK504*INDEX(Scope_Labor_Rates!$J$6:$J$46,V504-5)*AA504,0)</f>
        <v>0</v>
      </c>
      <c r="AM504" s="178">
        <f>IF(V504&gt;0,P504*INDEX(Scope_Labor_Rates!$M$6:$M$46,V504-5),0)</f>
        <v>0</v>
      </c>
      <c r="AN504" s="178">
        <f>IF(V504&gt;0,AM504*INDEX(Scope_Labor_Rates!$L$6:$L$46,V504-5)*AA504,0)</f>
        <v>0</v>
      </c>
      <c r="AO504" s="178">
        <f>IF(V504&gt;0,P504*INDEX(Scope_Labor_Rates!$O$6:$O$46,V504-5)*AA504,0)</f>
        <v>0</v>
      </c>
      <c r="AP504" s="181">
        <f>IF(V504&gt;0,P504*INDEX(Scope_Labor_Rates!$Q$6:$Q$46,V504-5)*AA504,0)</f>
        <v>0</v>
      </c>
      <c r="AQ504" s="178">
        <f t="shared" si="67"/>
        <v>0</v>
      </c>
      <c r="AR504" s="178">
        <f t="shared" si="68"/>
        <v>0</v>
      </c>
      <c r="AS504" s="178">
        <f t="shared" si="69"/>
        <v>0</v>
      </c>
      <c r="AT504" s="178">
        <f t="shared" si="70"/>
        <v>0</v>
      </c>
      <c r="AU504">
        <f t="shared" si="71"/>
        <v>0</v>
      </c>
    </row>
    <row r="505" spans="1:47">
      <c r="A505" t="str">
        <f>IF(All_Tasks!A505="","",All_Tasks!A505)</f>
        <v/>
      </c>
      <c r="B505" t="str">
        <f>IF(All_Tasks!B505="","",All_Tasks!B505)</f>
        <v/>
      </c>
      <c r="C505" t="str">
        <f>IF(All_Tasks!C505="","",All_Tasks!C505)</f>
        <v/>
      </c>
      <c r="D505" t="str">
        <f>IF(All_Tasks!D505="","",All_Tasks!D505)</f>
        <v/>
      </c>
      <c r="E505" t="str">
        <f>IF(All_Tasks!V505&lt;&gt;"",All_Tasks!V505,IF(All_Tasks!E505&lt;&gt;"",All_Tasks!E505,""))</f>
        <v/>
      </c>
      <c r="F505" t="str">
        <f>IF(All_Tasks!F505="","",All_Tasks!F505)</f>
        <v/>
      </c>
      <c r="G505" t="str">
        <f>IF(All_Tasks!G505="","",All_Tasks!G505)</f>
        <v/>
      </c>
      <c r="H505" s="231" t="str">
        <f>IF(All_Tasks!H505="","",All_Tasks!H505)</f>
        <v/>
      </c>
      <c r="I505" t="str">
        <f>IF(All_Tasks!I505="","",All_Tasks!I505)</f>
        <v/>
      </c>
      <c r="J505" t="str">
        <f>IF(All_Tasks!J505="","",All_Tasks!J505)</f>
        <v/>
      </c>
      <c r="K505" t="str">
        <f>IF(All_Tasks!K505="","",All_Tasks!K505)</f>
        <v/>
      </c>
      <c r="L505" s="231" t="str">
        <f>IF(All_Tasks!L505="","",All_Tasks!L505)</f>
        <v/>
      </c>
      <c r="M505" t="str">
        <f>IF(All_Tasks!M505="","",All_Tasks!M505)</f>
        <v/>
      </c>
      <c r="N505" t="str">
        <f>IF(All_Tasks!N505="","",All_Tasks!N505)</f>
        <v/>
      </c>
      <c r="O505" t="str">
        <f>IF(All_Tasks!O505="","",All_Tasks!O505)</f>
        <v/>
      </c>
      <c r="P505" s="181">
        <f>IF(All_Tasks!P505="",0,All_Tasks!P505)</f>
        <v>0</v>
      </c>
      <c r="Q505" s="181">
        <f>IF(All_Tasks!Q505="",0,All_Tasks!Q505)</f>
        <v>0</v>
      </c>
      <c r="R505" s="181">
        <f>IF(All_Tasks!R505="",0,All_Tasks!R505)</f>
        <v>0</v>
      </c>
      <c r="S505" s="181" t="str">
        <f>IF(All_Tasks!S505="","",All_Tasks!S505)</f>
        <v/>
      </c>
      <c r="T505" t="str">
        <f>IF(All_Tasks!T505="","",All_Tasks!T505)</f>
        <v/>
      </c>
      <c r="U505" t="str">
        <f>IF(All_Tasks!U505="","",All_Tasks!U505)</f>
        <v/>
      </c>
      <c r="V505">
        <f>IF(A505="",0,IFERROR(MATCH(A505,Scope_Labor_Rates!$A$6:$A$46,0)+5,0))</f>
        <v>0</v>
      </c>
      <c r="W505" s="178">
        <f>IF(V505&gt;0,INDEX(Scope_Labor_Rates!$C$6:$C$46,V505-5),0)</f>
        <v>0</v>
      </c>
      <c r="X505" s="178">
        <f>IF(V505&gt;0,INDEX(Scope_Labor_Rates!$C$6:$C$46,V505-5),0)</f>
        <v>0</v>
      </c>
      <c r="Y505" s="180">
        <f>IF(V505&gt;0,INDEX(Scope_Labor_Rates!$S$6:$S$46,V505-5),0)</f>
        <v>0</v>
      </c>
      <c r="Z505" s="180">
        <f>IF(V505&gt;0,INDEX(Scope_Labor_Rates!$R$6:$R$46,V505-5),1)</f>
        <v>1</v>
      </c>
      <c r="AA505" s="231">
        <f t="shared" si="63"/>
        <v>0</v>
      </c>
      <c r="AB505" t="str">
        <f t="shared" si="64"/>
        <v/>
      </c>
      <c r="AC505" s="178" t="str">
        <f t="shared" si="65"/>
        <v/>
      </c>
      <c r="AD505" s="181">
        <f t="shared" si="66"/>
        <v>0</v>
      </c>
      <c r="AE505" s="178">
        <f>IF(V505&gt;0,P505*INDEX(Scope_Labor_Rates!$E$6:$E$46,V505-5),0)</f>
        <v>0</v>
      </c>
      <c r="AF505" s="181">
        <f>IF(V505&gt;0,AE505*INDEX(Scope_Labor_Rates!$D$6:$D$46,V505-5)*AA505,0)</f>
        <v>0</v>
      </c>
      <c r="AG505" s="178">
        <f>IF(V505&gt;0,P505*INDEX(Scope_Labor_Rates!$G$6:$G$46,V505-5),0)</f>
        <v>0</v>
      </c>
      <c r="AH505" s="181">
        <f>IF(V505&gt;0,AG505*INDEX(Scope_Labor_Rates!$F$6:$F$46,V505-5)*AA505,0)</f>
        <v>0</v>
      </c>
      <c r="AI505" s="178">
        <f>IF(V505&gt;0,P505*INDEX(Scope_Labor_Rates!$I$6:$I$46,V505-5),0)</f>
        <v>0</v>
      </c>
      <c r="AJ505" s="181">
        <f>IF(V505&gt;0,AI505*INDEX(Scope_Labor_Rates!$H$6:$H$46,V505-5)*AA505,0)</f>
        <v>0</v>
      </c>
      <c r="AK505" s="178">
        <f>IF(V505&gt;0,P505*INDEX(Scope_Labor_Rates!$K$6:$K$46,V505-5),0)</f>
        <v>0</v>
      </c>
      <c r="AL505" s="181">
        <f>IF(V505&gt;0,AK505*INDEX(Scope_Labor_Rates!$J$6:$J$46,V505-5)*AA505,0)</f>
        <v>0</v>
      </c>
      <c r="AM505" s="178">
        <f>IF(V505&gt;0,P505*INDEX(Scope_Labor_Rates!$M$6:$M$46,V505-5),0)</f>
        <v>0</v>
      </c>
      <c r="AN505" s="178">
        <f>IF(V505&gt;0,AM505*INDEX(Scope_Labor_Rates!$L$6:$L$46,V505-5)*AA505,0)</f>
        <v>0</v>
      </c>
      <c r="AO505" s="178">
        <f>IF(V505&gt;0,P505*INDEX(Scope_Labor_Rates!$O$6:$O$46,V505-5)*AA505,0)</f>
        <v>0</v>
      </c>
      <c r="AP505" s="181">
        <f>IF(V505&gt;0,P505*INDEX(Scope_Labor_Rates!$Q$6:$Q$46,V505-5)*AA505,0)</f>
        <v>0</v>
      </c>
      <c r="AQ505" s="178">
        <f t="shared" si="67"/>
        <v>0</v>
      </c>
      <c r="AR505" s="178">
        <f t="shared" si="68"/>
        <v>0</v>
      </c>
      <c r="AS505" s="178">
        <f t="shared" si="69"/>
        <v>0</v>
      </c>
      <c r="AT505" s="178">
        <f t="shared" si="70"/>
        <v>0</v>
      </c>
      <c r="AU505">
        <f t="shared" si="71"/>
        <v>0</v>
      </c>
    </row>
    <row r="506" spans="1:47">
      <c r="A506" t="str">
        <f>IF(All_Tasks!A506="","",All_Tasks!A506)</f>
        <v/>
      </c>
      <c r="B506" t="str">
        <f>IF(All_Tasks!B506="","",All_Tasks!B506)</f>
        <v/>
      </c>
      <c r="C506" t="str">
        <f>IF(All_Tasks!C506="","",All_Tasks!C506)</f>
        <v/>
      </c>
      <c r="D506" t="str">
        <f>IF(All_Tasks!D506="","",All_Tasks!D506)</f>
        <v/>
      </c>
      <c r="E506" t="str">
        <f>IF(All_Tasks!V506&lt;&gt;"",All_Tasks!V506,IF(All_Tasks!E506&lt;&gt;"",All_Tasks!E506,""))</f>
        <v/>
      </c>
      <c r="F506" t="str">
        <f>IF(All_Tasks!F506="","",All_Tasks!F506)</f>
        <v/>
      </c>
      <c r="G506" t="str">
        <f>IF(All_Tasks!G506="","",All_Tasks!G506)</f>
        <v/>
      </c>
      <c r="H506" s="231" t="str">
        <f>IF(All_Tasks!H506="","",All_Tasks!H506)</f>
        <v/>
      </c>
      <c r="I506" t="str">
        <f>IF(All_Tasks!I506="","",All_Tasks!I506)</f>
        <v/>
      </c>
      <c r="J506" t="str">
        <f>IF(All_Tasks!J506="","",All_Tasks!J506)</f>
        <v/>
      </c>
      <c r="K506" t="str">
        <f>IF(All_Tasks!K506="","",All_Tasks!K506)</f>
        <v/>
      </c>
      <c r="L506" s="231" t="str">
        <f>IF(All_Tasks!L506="","",All_Tasks!L506)</f>
        <v/>
      </c>
      <c r="M506" t="str">
        <f>IF(All_Tasks!M506="","",All_Tasks!M506)</f>
        <v/>
      </c>
      <c r="N506" t="str">
        <f>IF(All_Tasks!N506="","",All_Tasks!N506)</f>
        <v/>
      </c>
      <c r="O506" t="str">
        <f>IF(All_Tasks!O506="","",All_Tasks!O506)</f>
        <v/>
      </c>
      <c r="P506" s="181">
        <f>IF(All_Tasks!P506="",0,All_Tasks!P506)</f>
        <v>0</v>
      </c>
      <c r="Q506" s="181">
        <f>IF(All_Tasks!Q506="",0,All_Tasks!Q506)</f>
        <v>0</v>
      </c>
      <c r="R506" s="181">
        <f>IF(All_Tasks!R506="",0,All_Tasks!R506)</f>
        <v>0</v>
      </c>
      <c r="S506" s="181" t="str">
        <f>IF(All_Tasks!S506="","",All_Tasks!S506)</f>
        <v/>
      </c>
      <c r="T506" t="str">
        <f>IF(All_Tasks!T506="","",All_Tasks!T506)</f>
        <v/>
      </c>
      <c r="U506" t="str">
        <f>IF(All_Tasks!U506="","",All_Tasks!U506)</f>
        <v/>
      </c>
      <c r="V506">
        <f>IF(A506="",0,IFERROR(MATCH(A506,Scope_Labor_Rates!$A$6:$A$46,0)+5,0))</f>
        <v>0</v>
      </c>
      <c r="W506" s="178">
        <f>IF(V506&gt;0,INDEX(Scope_Labor_Rates!$C$6:$C$46,V506-5),0)</f>
        <v>0</v>
      </c>
      <c r="X506" s="178">
        <f>IF(V506&gt;0,INDEX(Scope_Labor_Rates!$C$6:$C$46,V506-5),0)</f>
        <v>0</v>
      </c>
      <c r="Y506" s="180">
        <f>IF(V506&gt;0,INDEX(Scope_Labor_Rates!$S$6:$S$46,V506-5),0)</f>
        <v>0</v>
      </c>
      <c r="Z506" s="180">
        <f>IF(V506&gt;0,INDEX(Scope_Labor_Rates!$R$6:$R$46,V506-5),1)</f>
        <v>1</v>
      </c>
      <c r="AA506" s="231">
        <f t="shared" si="63"/>
        <v>0</v>
      </c>
      <c r="AB506" t="str">
        <f t="shared" si="64"/>
        <v/>
      </c>
      <c r="AC506" s="178" t="str">
        <f t="shared" si="65"/>
        <v/>
      </c>
      <c r="AD506" s="181">
        <f t="shared" si="66"/>
        <v>0</v>
      </c>
      <c r="AE506" s="178">
        <f>IF(V506&gt;0,P506*INDEX(Scope_Labor_Rates!$E$6:$E$46,V506-5),0)</f>
        <v>0</v>
      </c>
      <c r="AF506" s="181">
        <f>IF(V506&gt;0,AE506*INDEX(Scope_Labor_Rates!$D$6:$D$46,V506-5)*AA506,0)</f>
        <v>0</v>
      </c>
      <c r="AG506" s="178">
        <f>IF(V506&gt;0,P506*INDEX(Scope_Labor_Rates!$G$6:$G$46,V506-5),0)</f>
        <v>0</v>
      </c>
      <c r="AH506" s="181">
        <f>IF(V506&gt;0,AG506*INDEX(Scope_Labor_Rates!$F$6:$F$46,V506-5)*AA506,0)</f>
        <v>0</v>
      </c>
      <c r="AI506" s="178">
        <f>IF(V506&gt;0,P506*INDEX(Scope_Labor_Rates!$I$6:$I$46,V506-5),0)</f>
        <v>0</v>
      </c>
      <c r="AJ506" s="181">
        <f>IF(V506&gt;0,AI506*INDEX(Scope_Labor_Rates!$H$6:$H$46,V506-5)*AA506,0)</f>
        <v>0</v>
      </c>
      <c r="AK506" s="178">
        <f>IF(V506&gt;0,P506*INDEX(Scope_Labor_Rates!$K$6:$K$46,V506-5),0)</f>
        <v>0</v>
      </c>
      <c r="AL506" s="181">
        <f>IF(V506&gt;0,AK506*INDEX(Scope_Labor_Rates!$J$6:$J$46,V506-5)*AA506,0)</f>
        <v>0</v>
      </c>
      <c r="AM506" s="178">
        <f>IF(V506&gt;0,P506*INDEX(Scope_Labor_Rates!$M$6:$M$46,V506-5),0)</f>
        <v>0</v>
      </c>
      <c r="AN506" s="178">
        <f>IF(V506&gt;0,AM506*INDEX(Scope_Labor_Rates!$L$6:$L$46,V506-5)*AA506,0)</f>
        <v>0</v>
      </c>
      <c r="AO506" s="178">
        <f>IF(V506&gt;0,P506*INDEX(Scope_Labor_Rates!$O$6:$O$46,V506-5)*AA506,0)</f>
        <v>0</v>
      </c>
      <c r="AP506" s="181">
        <f>IF(V506&gt;0,P506*INDEX(Scope_Labor_Rates!$Q$6:$Q$46,V506-5)*AA506,0)</f>
        <v>0</v>
      </c>
      <c r="AQ506" s="178">
        <f t="shared" si="67"/>
        <v>0</v>
      </c>
      <c r="AR506" s="178">
        <f t="shared" si="68"/>
        <v>0</v>
      </c>
      <c r="AS506" s="178">
        <f t="shared" si="69"/>
        <v>0</v>
      </c>
      <c r="AT506" s="178">
        <f t="shared" si="70"/>
        <v>0</v>
      </c>
      <c r="AU506">
        <f t="shared" si="71"/>
        <v>0</v>
      </c>
    </row>
    <row r="507" spans="1:47">
      <c r="A507" t="str">
        <f>IF(All_Tasks!A507="","",All_Tasks!A507)</f>
        <v/>
      </c>
      <c r="B507" t="str">
        <f>IF(All_Tasks!B507="","",All_Tasks!B507)</f>
        <v/>
      </c>
      <c r="C507" t="str">
        <f>IF(All_Tasks!C507="","",All_Tasks!C507)</f>
        <v/>
      </c>
      <c r="D507" t="str">
        <f>IF(All_Tasks!D507="","",All_Tasks!D507)</f>
        <v/>
      </c>
      <c r="E507" t="str">
        <f>IF(All_Tasks!V507&lt;&gt;"",All_Tasks!V507,IF(All_Tasks!E507&lt;&gt;"",All_Tasks!E507,""))</f>
        <v/>
      </c>
      <c r="F507" t="str">
        <f>IF(All_Tasks!F507="","",All_Tasks!F507)</f>
        <v/>
      </c>
      <c r="G507" t="str">
        <f>IF(All_Tasks!G507="","",All_Tasks!G507)</f>
        <v/>
      </c>
      <c r="H507" s="231" t="str">
        <f>IF(All_Tasks!H507="","",All_Tasks!H507)</f>
        <v/>
      </c>
      <c r="I507" t="str">
        <f>IF(All_Tasks!I507="","",All_Tasks!I507)</f>
        <v/>
      </c>
      <c r="J507" t="str">
        <f>IF(All_Tasks!J507="","",All_Tasks!J507)</f>
        <v/>
      </c>
      <c r="K507" t="str">
        <f>IF(All_Tasks!K507="","",All_Tasks!K507)</f>
        <v/>
      </c>
      <c r="L507" s="231" t="str">
        <f>IF(All_Tasks!L507="","",All_Tasks!L507)</f>
        <v/>
      </c>
      <c r="M507" t="str">
        <f>IF(All_Tasks!M507="","",All_Tasks!M507)</f>
        <v/>
      </c>
      <c r="N507" t="str">
        <f>IF(All_Tasks!N507="","",All_Tasks!N507)</f>
        <v/>
      </c>
      <c r="O507" t="str">
        <f>IF(All_Tasks!O507="","",All_Tasks!O507)</f>
        <v/>
      </c>
      <c r="P507" s="181">
        <f>IF(All_Tasks!P507="",0,All_Tasks!P507)</f>
        <v>0</v>
      </c>
      <c r="Q507" s="181">
        <f>IF(All_Tasks!Q507="",0,All_Tasks!Q507)</f>
        <v>0</v>
      </c>
      <c r="R507" s="181">
        <f>IF(All_Tasks!R507="",0,All_Tasks!R507)</f>
        <v>0</v>
      </c>
      <c r="S507" s="181" t="str">
        <f>IF(All_Tasks!S507="","",All_Tasks!S507)</f>
        <v/>
      </c>
      <c r="T507" t="str">
        <f>IF(All_Tasks!T507="","",All_Tasks!T507)</f>
        <v/>
      </c>
      <c r="U507" t="str">
        <f>IF(All_Tasks!U507="","",All_Tasks!U507)</f>
        <v/>
      </c>
      <c r="V507">
        <f>IF(A507="",0,IFERROR(MATCH(A507,Scope_Labor_Rates!$A$6:$A$46,0)+5,0))</f>
        <v>0</v>
      </c>
      <c r="W507" s="178">
        <f>IF(V507&gt;0,INDEX(Scope_Labor_Rates!$C$6:$C$46,V507-5),0)</f>
        <v>0</v>
      </c>
      <c r="X507" s="178">
        <f>IF(V507&gt;0,INDEX(Scope_Labor_Rates!$C$6:$C$46,V507-5),0)</f>
        <v>0</v>
      </c>
      <c r="Y507" s="180">
        <f>IF(V507&gt;0,INDEX(Scope_Labor_Rates!$S$6:$S$46,V507-5),0)</f>
        <v>0</v>
      </c>
      <c r="Z507" s="180">
        <f>IF(V507&gt;0,INDEX(Scope_Labor_Rates!$R$6:$R$46,V507-5),1)</f>
        <v>1</v>
      </c>
      <c r="AA507" s="231">
        <f t="shared" si="63"/>
        <v>0</v>
      </c>
      <c r="AB507" t="str">
        <f t="shared" si="64"/>
        <v/>
      </c>
      <c r="AC507" s="178" t="str">
        <f t="shared" si="65"/>
        <v/>
      </c>
      <c r="AD507" s="181">
        <f t="shared" si="66"/>
        <v>0</v>
      </c>
      <c r="AE507" s="178">
        <f>IF(V507&gt;0,P507*INDEX(Scope_Labor_Rates!$E$6:$E$46,V507-5),0)</f>
        <v>0</v>
      </c>
      <c r="AF507" s="181">
        <f>IF(V507&gt;0,AE507*INDEX(Scope_Labor_Rates!$D$6:$D$46,V507-5)*AA507,0)</f>
        <v>0</v>
      </c>
      <c r="AG507" s="178">
        <f>IF(V507&gt;0,P507*INDEX(Scope_Labor_Rates!$G$6:$G$46,V507-5),0)</f>
        <v>0</v>
      </c>
      <c r="AH507" s="181">
        <f>IF(V507&gt;0,AG507*INDEX(Scope_Labor_Rates!$F$6:$F$46,V507-5)*AA507,0)</f>
        <v>0</v>
      </c>
      <c r="AI507" s="178">
        <f>IF(V507&gt;0,P507*INDEX(Scope_Labor_Rates!$I$6:$I$46,V507-5),0)</f>
        <v>0</v>
      </c>
      <c r="AJ507" s="181">
        <f>IF(V507&gt;0,AI507*INDEX(Scope_Labor_Rates!$H$6:$H$46,V507-5)*AA507,0)</f>
        <v>0</v>
      </c>
      <c r="AK507" s="178">
        <f>IF(V507&gt;0,P507*INDEX(Scope_Labor_Rates!$K$6:$K$46,V507-5),0)</f>
        <v>0</v>
      </c>
      <c r="AL507" s="181">
        <f>IF(V507&gt;0,AK507*INDEX(Scope_Labor_Rates!$J$6:$J$46,V507-5)*AA507,0)</f>
        <v>0</v>
      </c>
      <c r="AM507" s="178">
        <f>IF(V507&gt;0,P507*INDEX(Scope_Labor_Rates!$M$6:$M$46,V507-5),0)</f>
        <v>0</v>
      </c>
      <c r="AN507" s="178">
        <f>IF(V507&gt;0,AM507*INDEX(Scope_Labor_Rates!$L$6:$L$46,V507-5)*AA507,0)</f>
        <v>0</v>
      </c>
      <c r="AO507" s="178">
        <f>IF(V507&gt;0,P507*INDEX(Scope_Labor_Rates!$O$6:$O$46,V507-5)*AA507,0)</f>
        <v>0</v>
      </c>
      <c r="AP507" s="181">
        <f>IF(V507&gt;0,P507*INDEX(Scope_Labor_Rates!$Q$6:$Q$46,V507-5)*AA507,0)</f>
        <v>0</v>
      </c>
      <c r="AQ507" s="178">
        <f t="shared" si="67"/>
        <v>0</v>
      </c>
      <c r="AR507" s="178">
        <f t="shared" si="68"/>
        <v>0</v>
      </c>
      <c r="AS507" s="178">
        <f t="shared" si="69"/>
        <v>0</v>
      </c>
      <c r="AT507" s="178">
        <f t="shared" si="70"/>
        <v>0</v>
      </c>
      <c r="AU507">
        <f t="shared" si="71"/>
        <v>0</v>
      </c>
    </row>
    <row r="508" spans="1:47">
      <c r="A508" t="str">
        <f>IF(All_Tasks!A508="","",All_Tasks!A508)</f>
        <v/>
      </c>
      <c r="B508" t="str">
        <f>IF(All_Tasks!B508="","",All_Tasks!B508)</f>
        <v/>
      </c>
      <c r="C508" t="str">
        <f>IF(All_Tasks!C508="","",All_Tasks!C508)</f>
        <v/>
      </c>
      <c r="D508" t="str">
        <f>IF(All_Tasks!D508="","",All_Tasks!D508)</f>
        <v/>
      </c>
      <c r="E508" t="str">
        <f>IF(All_Tasks!V508&lt;&gt;"",All_Tasks!V508,IF(All_Tasks!E508&lt;&gt;"",All_Tasks!E508,""))</f>
        <v/>
      </c>
      <c r="F508" t="str">
        <f>IF(All_Tasks!F508="","",All_Tasks!F508)</f>
        <v/>
      </c>
      <c r="G508" t="str">
        <f>IF(All_Tasks!G508="","",All_Tasks!G508)</f>
        <v/>
      </c>
      <c r="H508" s="231" t="str">
        <f>IF(All_Tasks!H508="","",All_Tasks!H508)</f>
        <v/>
      </c>
      <c r="I508" t="str">
        <f>IF(All_Tasks!I508="","",All_Tasks!I508)</f>
        <v/>
      </c>
      <c r="J508" t="str">
        <f>IF(All_Tasks!J508="","",All_Tasks!J508)</f>
        <v/>
      </c>
      <c r="K508" t="str">
        <f>IF(All_Tasks!K508="","",All_Tasks!K508)</f>
        <v/>
      </c>
      <c r="L508" s="231" t="str">
        <f>IF(All_Tasks!L508="","",All_Tasks!L508)</f>
        <v/>
      </c>
      <c r="M508" t="str">
        <f>IF(All_Tasks!M508="","",All_Tasks!M508)</f>
        <v/>
      </c>
      <c r="N508" t="str">
        <f>IF(All_Tasks!N508="","",All_Tasks!N508)</f>
        <v/>
      </c>
      <c r="O508" t="str">
        <f>IF(All_Tasks!O508="","",All_Tasks!O508)</f>
        <v/>
      </c>
      <c r="P508" s="181">
        <f>IF(All_Tasks!P508="",0,All_Tasks!P508)</f>
        <v>0</v>
      </c>
      <c r="Q508" s="181">
        <f>IF(All_Tasks!Q508="",0,All_Tasks!Q508)</f>
        <v>0</v>
      </c>
      <c r="R508" s="181">
        <f>IF(All_Tasks!R508="",0,All_Tasks!R508)</f>
        <v>0</v>
      </c>
      <c r="S508" s="181" t="str">
        <f>IF(All_Tasks!S508="","",All_Tasks!S508)</f>
        <v/>
      </c>
      <c r="T508" t="str">
        <f>IF(All_Tasks!T508="","",All_Tasks!T508)</f>
        <v/>
      </c>
      <c r="U508" t="str">
        <f>IF(All_Tasks!U508="","",All_Tasks!U508)</f>
        <v/>
      </c>
      <c r="V508">
        <f>IF(A508="",0,IFERROR(MATCH(A508,Scope_Labor_Rates!$A$6:$A$46,0)+5,0))</f>
        <v>0</v>
      </c>
      <c r="W508" s="178">
        <f>IF(V508&gt;0,INDEX(Scope_Labor_Rates!$C$6:$C$46,V508-5),0)</f>
        <v>0</v>
      </c>
      <c r="X508" s="178">
        <f>IF(V508&gt;0,INDEX(Scope_Labor_Rates!$C$6:$C$46,V508-5),0)</f>
        <v>0</v>
      </c>
      <c r="Y508" s="180">
        <f>IF(V508&gt;0,INDEX(Scope_Labor_Rates!$S$6:$S$46,V508-5),0)</f>
        <v>0</v>
      </c>
      <c r="Z508" s="180">
        <f>IF(V508&gt;0,INDEX(Scope_Labor_Rates!$R$6:$R$46,V508-5),1)</f>
        <v>1</v>
      </c>
      <c r="AA508" s="231">
        <f t="shared" si="63"/>
        <v>0</v>
      </c>
      <c r="AB508" t="str">
        <f t="shared" si="64"/>
        <v/>
      </c>
      <c r="AC508" s="178" t="str">
        <f t="shared" si="65"/>
        <v/>
      </c>
      <c r="AD508" s="181">
        <f t="shared" si="66"/>
        <v>0</v>
      </c>
      <c r="AE508" s="178">
        <f>IF(V508&gt;0,P508*INDEX(Scope_Labor_Rates!$E$6:$E$46,V508-5),0)</f>
        <v>0</v>
      </c>
      <c r="AF508" s="181">
        <f>IF(V508&gt;0,AE508*INDEX(Scope_Labor_Rates!$D$6:$D$46,V508-5)*AA508,0)</f>
        <v>0</v>
      </c>
      <c r="AG508" s="178">
        <f>IF(V508&gt;0,P508*INDEX(Scope_Labor_Rates!$G$6:$G$46,V508-5),0)</f>
        <v>0</v>
      </c>
      <c r="AH508" s="181">
        <f>IF(V508&gt;0,AG508*INDEX(Scope_Labor_Rates!$F$6:$F$46,V508-5)*AA508,0)</f>
        <v>0</v>
      </c>
      <c r="AI508" s="178">
        <f>IF(V508&gt;0,P508*INDEX(Scope_Labor_Rates!$I$6:$I$46,V508-5),0)</f>
        <v>0</v>
      </c>
      <c r="AJ508" s="181">
        <f>IF(V508&gt;0,AI508*INDEX(Scope_Labor_Rates!$H$6:$H$46,V508-5)*AA508,0)</f>
        <v>0</v>
      </c>
      <c r="AK508" s="178">
        <f>IF(V508&gt;0,P508*INDEX(Scope_Labor_Rates!$K$6:$K$46,V508-5),0)</f>
        <v>0</v>
      </c>
      <c r="AL508" s="181">
        <f>IF(V508&gt;0,AK508*INDEX(Scope_Labor_Rates!$J$6:$J$46,V508-5)*AA508,0)</f>
        <v>0</v>
      </c>
      <c r="AM508" s="178">
        <f>IF(V508&gt;0,P508*INDEX(Scope_Labor_Rates!$M$6:$M$46,V508-5),0)</f>
        <v>0</v>
      </c>
      <c r="AN508" s="178">
        <f>IF(V508&gt;0,AM508*INDEX(Scope_Labor_Rates!$L$6:$L$46,V508-5)*AA508,0)</f>
        <v>0</v>
      </c>
      <c r="AO508" s="178">
        <f>IF(V508&gt;0,P508*INDEX(Scope_Labor_Rates!$O$6:$O$46,V508-5)*AA508,0)</f>
        <v>0</v>
      </c>
      <c r="AP508" s="181">
        <f>IF(V508&gt;0,P508*INDEX(Scope_Labor_Rates!$Q$6:$Q$46,V508-5)*AA508,0)</f>
        <v>0</v>
      </c>
      <c r="AQ508" s="178">
        <f t="shared" si="67"/>
        <v>0</v>
      </c>
      <c r="AR508" s="178">
        <f t="shared" si="68"/>
        <v>0</v>
      </c>
      <c r="AS508" s="178">
        <f t="shared" si="69"/>
        <v>0</v>
      </c>
      <c r="AT508" s="178">
        <f t="shared" si="70"/>
        <v>0</v>
      </c>
      <c r="AU508">
        <f t="shared" si="71"/>
        <v>0</v>
      </c>
    </row>
    <row r="509" spans="1:47">
      <c r="A509" t="str">
        <f>IF(All_Tasks!A509="","",All_Tasks!A509)</f>
        <v/>
      </c>
      <c r="B509" t="str">
        <f>IF(All_Tasks!B509="","",All_Tasks!B509)</f>
        <v/>
      </c>
      <c r="C509" t="str">
        <f>IF(All_Tasks!C509="","",All_Tasks!C509)</f>
        <v/>
      </c>
      <c r="D509" t="str">
        <f>IF(All_Tasks!D509="","",All_Tasks!D509)</f>
        <v/>
      </c>
      <c r="E509" t="str">
        <f>IF(All_Tasks!V509&lt;&gt;"",All_Tasks!V509,IF(All_Tasks!E509&lt;&gt;"",All_Tasks!E509,""))</f>
        <v/>
      </c>
      <c r="F509" t="str">
        <f>IF(All_Tasks!F509="","",All_Tasks!F509)</f>
        <v/>
      </c>
      <c r="G509" t="str">
        <f>IF(All_Tasks!G509="","",All_Tasks!G509)</f>
        <v/>
      </c>
      <c r="H509" s="231" t="str">
        <f>IF(All_Tasks!H509="","",All_Tasks!H509)</f>
        <v/>
      </c>
      <c r="I509" t="str">
        <f>IF(All_Tasks!I509="","",All_Tasks!I509)</f>
        <v/>
      </c>
      <c r="J509" t="str">
        <f>IF(All_Tasks!J509="","",All_Tasks!J509)</f>
        <v/>
      </c>
      <c r="K509" t="str">
        <f>IF(All_Tasks!K509="","",All_Tasks!K509)</f>
        <v/>
      </c>
      <c r="L509" s="231" t="str">
        <f>IF(All_Tasks!L509="","",All_Tasks!L509)</f>
        <v/>
      </c>
      <c r="M509" t="str">
        <f>IF(All_Tasks!M509="","",All_Tasks!M509)</f>
        <v/>
      </c>
      <c r="N509" t="str">
        <f>IF(All_Tasks!N509="","",All_Tasks!N509)</f>
        <v/>
      </c>
      <c r="O509" t="str">
        <f>IF(All_Tasks!O509="","",All_Tasks!O509)</f>
        <v/>
      </c>
      <c r="P509" s="181">
        <f>IF(All_Tasks!P509="",0,All_Tasks!P509)</f>
        <v>0</v>
      </c>
      <c r="Q509" s="181">
        <f>IF(All_Tasks!Q509="",0,All_Tasks!Q509)</f>
        <v>0</v>
      </c>
      <c r="R509" s="181">
        <f>IF(All_Tasks!R509="",0,All_Tasks!R509)</f>
        <v>0</v>
      </c>
      <c r="S509" s="181" t="str">
        <f>IF(All_Tasks!S509="","",All_Tasks!S509)</f>
        <v/>
      </c>
      <c r="T509" t="str">
        <f>IF(All_Tasks!T509="","",All_Tasks!T509)</f>
        <v/>
      </c>
      <c r="U509" t="str">
        <f>IF(All_Tasks!U509="","",All_Tasks!U509)</f>
        <v/>
      </c>
      <c r="V509">
        <f>IF(A509="",0,IFERROR(MATCH(A509,Scope_Labor_Rates!$A$6:$A$46,0)+5,0))</f>
        <v>0</v>
      </c>
      <c r="W509" s="178">
        <f>IF(V509&gt;0,INDEX(Scope_Labor_Rates!$C$6:$C$46,V509-5),0)</f>
        <v>0</v>
      </c>
      <c r="X509" s="178">
        <f>IF(V509&gt;0,INDEX(Scope_Labor_Rates!$C$6:$C$46,V509-5),0)</f>
        <v>0</v>
      </c>
      <c r="Y509" s="180">
        <f>IF(V509&gt;0,INDEX(Scope_Labor_Rates!$S$6:$S$46,V509-5),0)</f>
        <v>0</v>
      </c>
      <c r="Z509" s="180">
        <f>IF(V509&gt;0,INDEX(Scope_Labor_Rates!$R$6:$R$46,V509-5),1)</f>
        <v>1</v>
      </c>
      <c r="AA509" s="231">
        <f t="shared" si="63"/>
        <v>0</v>
      </c>
      <c r="AB509" t="str">
        <f t="shared" si="64"/>
        <v/>
      </c>
      <c r="AC509" s="178" t="str">
        <f t="shared" si="65"/>
        <v/>
      </c>
      <c r="AD509" s="181">
        <f t="shared" si="66"/>
        <v>0</v>
      </c>
      <c r="AE509" s="178">
        <f>IF(V509&gt;0,P509*INDEX(Scope_Labor_Rates!$E$6:$E$46,V509-5),0)</f>
        <v>0</v>
      </c>
      <c r="AF509" s="181">
        <f>IF(V509&gt;0,AE509*INDEX(Scope_Labor_Rates!$D$6:$D$46,V509-5)*AA509,0)</f>
        <v>0</v>
      </c>
      <c r="AG509" s="178">
        <f>IF(V509&gt;0,P509*INDEX(Scope_Labor_Rates!$G$6:$G$46,V509-5),0)</f>
        <v>0</v>
      </c>
      <c r="AH509" s="181">
        <f>IF(V509&gt;0,AG509*INDEX(Scope_Labor_Rates!$F$6:$F$46,V509-5)*AA509,0)</f>
        <v>0</v>
      </c>
      <c r="AI509" s="178">
        <f>IF(V509&gt;0,P509*INDEX(Scope_Labor_Rates!$I$6:$I$46,V509-5),0)</f>
        <v>0</v>
      </c>
      <c r="AJ509" s="181">
        <f>IF(V509&gt;0,AI509*INDEX(Scope_Labor_Rates!$H$6:$H$46,V509-5)*AA509,0)</f>
        <v>0</v>
      </c>
      <c r="AK509" s="178">
        <f>IF(V509&gt;0,P509*INDEX(Scope_Labor_Rates!$K$6:$K$46,V509-5),0)</f>
        <v>0</v>
      </c>
      <c r="AL509" s="181">
        <f>IF(V509&gt;0,AK509*INDEX(Scope_Labor_Rates!$J$6:$J$46,V509-5)*AA509,0)</f>
        <v>0</v>
      </c>
      <c r="AM509" s="178">
        <f>IF(V509&gt;0,P509*INDEX(Scope_Labor_Rates!$M$6:$M$46,V509-5),0)</f>
        <v>0</v>
      </c>
      <c r="AN509" s="178">
        <f>IF(V509&gt;0,AM509*INDEX(Scope_Labor_Rates!$L$6:$L$46,V509-5)*AA509,0)</f>
        <v>0</v>
      </c>
      <c r="AO509" s="178">
        <f>IF(V509&gt;0,P509*INDEX(Scope_Labor_Rates!$O$6:$O$46,V509-5)*AA509,0)</f>
        <v>0</v>
      </c>
      <c r="AP509" s="181">
        <f>IF(V509&gt;0,P509*INDEX(Scope_Labor_Rates!$Q$6:$Q$46,V509-5)*AA509,0)</f>
        <v>0</v>
      </c>
      <c r="AQ509" s="178">
        <f t="shared" si="67"/>
        <v>0</v>
      </c>
      <c r="AR509" s="178">
        <f t="shared" si="68"/>
        <v>0</v>
      </c>
      <c r="AS509" s="178">
        <f t="shared" si="69"/>
        <v>0</v>
      </c>
      <c r="AT509" s="178">
        <f t="shared" si="70"/>
        <v>0</v>
      </c>
      <c r="AU509">
        <f t="shared" si="71"/>
        <v>0</v>
      </c>
    </row>
    <row r="510" spans="1:47">
      <c r="A510" t="str">
        <f>IF(All_Tasks!A510="","",All_Tasks!A510)</f>
        <v/>
      </c>
      <c r="B510" t="str">
        <f>IF(All_Tasks!B510="","",All_Tasks!B510)</f>
        <v/>
      </c>
      <c r="C510" t="str">
        <f>IF(All_Tasks!C510="","",All_Tasks!C510)</f>
        <v/>
      </c>
      <c r="D510" t="str">
        <f>IF(All_Tasks!D510="","",All_Tasks!D510)</f>
        <v/>
      </c>
      <c r="E510" t="str">
        <f>IF(All_Tasks!V510&lt;&gt;"",All_Tasks!V510,IF(All_Tasks!E510&lt;&gt;"",All_Tasks!E510,""))</f>
        <v/>
      </c>
      <c r="F510" t="str">
        <f>IF(All_Tasks!F510="","",All_Tasks!F510)</f>
        <v/>
      </c>
      <c r="G510" t="str">
        <f>IF(All_Tasks!G510="","",All_Tasks!G510)</f>
        <v/>
      </c>
      <c r="H510" s="231" t="str">
        <f>IF(All_Tasks!H510="","",All_Tasks!H510)</f>
        <v/>
      </c>
      <c r="I510" t="str">
        <f>IF(All_Tasks!I510="","",All_Tasks!I510)</f>
        <v/>
      </c>
      <c r="J510" t="str">
        <f>IF(All_Tasks!J510="","",All_Tasks!J510)</f>
        <v/>
      </c>
      <c r="K510" t="str">
        <f>IF(All_Tasks!K510="","",All_Tasks!K510)</f>
        <v/>
      </c>
      <c r="L510" s="231" t="str">
        <f>IF(All_Tasks!L510="","",All_Tasks!L510)</f>
        <v/>
      </c>
      <c r="M510" t="str">
        <f>IF(All_Tasks!M510="","",All_Tasks!M510)</f>
        <v/>
      </c>
      <c r="N510" t="str">
        <f>IF(All_Tasks!N510="","",All_Tasks!N510)</f>
        <v/>
      </c>
      <c r="O510" t="str">
        <f>IF(All_Tasks!O510="","",All_Tasks!O510)</f>
        <v/>
      </c>
      <c r="P510" s="181">
        <f>IF(All_Tasks!P510="",0,All_Tasks!P510)</f>
        <v>0</v>
      </c>
      <c r="Q510" s="181">
        <f>IF(All_Tasks!Q510="",0,All_Tasks!Q510)</f>
        <v>0</v>
      </c>
      <c r="R510" s="181">
        <f>IF(All_Tasks!R510="",0,All_Tasks!R510)</f>
        <v>0</v>
      </c>
      <c r="S510" s="181" t="str">
        <f>IF(All_Tasks!S510="","",All_Tasks!S510)</f>
        <v/>
      </c>
      <c r="T510" t="str">
        <f>IF(All_Tasks!T510="","",All_Tasks!T510)</f>
        <v/>
      </c>
      <c r="U510" t="str">
        <f>IF(All_Tasks!U510="","",All_Tasks!U510)</f>
        <v/>
      </c>
      <c r="V510">
        <f>IF(A510="",0,IFERROR(MATCH(A510,Scope_Labor_Rates!$A$6:$A$46,0)+5,0))</f>
        <v>0</v>
      </c>
      <c r="W510" s="178">
        <f>IF(V510&gt;0,INDEX(Scope_Labor_Rates!$C$6:$C$46,V510-5),0)</f>
        <v>0</v>
      </c>
      <c r="X510" s="178">
        <f>IF(V510&gt;0,INDEX(Scope_Labor_Rates!$C$6:$C$46,V510-5),0)</f>
        <v>0</v>
      </c>
      <c r="Y510" s="180">
        <f>IF(V510&gt;0,INDEX(Scope_Labor_Rates!$S$6:$S$46,V510-5),0)</f>
        <v>0</v>
      </c>
      <c r="Z510" s="180">
        <f>IF(V510&gt;0,INDEX(Scope_Labor_Rates!$R$6:$R$46,V510-5),1)</f>
        <v>1</v>
      </c>
      <c r="AA510" s="231">
        <f t="shared" si="63"/>
        <v>0</v>
      </c>
      <c r="AB510" t="str">
        <f t="shared" si="64"/>
        <v/>
      </c>
      <c r="AC510" s="178" t="str">
        <f t="shared" si="65"/>
        <v/>
      </c>
      <c r="AD510" s="181">
        <f t="shared" si="66"/>
        <v>0</v>
      </c>
      <c r="AE510" s="178">
        <f>IF(V510&gt;0,P510*INDEX(Scope_Labor_Rates!$E$6:$E$46,V510-5),0)</f>
        <v>0</v>
      </c>
      <c r="AF510" s="181">
        <f>IF(V510&gt;0,AE510*INDEX(Scope_Labor_Rates!$D$6:$D$46,V510-5)*AA510,0)</f>
        <v>0</v>
      </c>
      <c r="AG510" s="178">
        <f>IF(V510&gt;0,P510*INDEX(Scope_Labor_Rates!$G$6:$G$46,V510-5),0)</f>
        <v>0</v>
      </c>
      <c r="AH510" s="181">
        <f>IF(V510&gt;0,AG510*INDEX(Scope_Labor_Rates!$F$6:$F$46,V510-5)*AA510,0)</f>
        <v>0</v>
      </c>
      <c r="AI510" s="178">
        <f>IF(V510&gt;0,P510*INDEX(Scope_Labor_Rates!$I$6:$I$46,V510-5),0)</f>
        <v>0</v>
      </c>
      <c r="AJ510" s="181">
        <f>IF(V510&gt;0,AI510*INDEX(Scope_Labor_Rates!$H$6:$H$46,V510-5)*AA510,0)</f>
        <v>0</v>
      </c>
      <c r="AK510" s="178">
        <f>IF(V510&gt;0,P510*INDEX(Scope_Labor_Rates!$K$6:$K$46,V510-5),0)</f>
        <v>0</v>
      </c>
      <c r="AL510" s="181">
        <f>IF(V510&gt;0,AK510*INDEX(Scope_Labor_Rates!$J$6:$J$46,V510-5)*AA510,0)</f>
        <v>0</v>
      </c>
      <c r="AM510" s="178">
        <f>IF(V510&gt;0,P510*INDEX(Scope_Labor_Rates!$M$6:$M$46,V510-5),0)</f>
        <v>0</v>
      </c>
      <c r="AN510" s="178">
        <f>IF(V510&gt;0,AM510*INDEX(Scope_Labor_Rates!$L$6:$L$46,V510-5)*AA510,0)</f>
        <v>0</v>
      </c>
      <c r="AO510" s="178">
        <f>IF(V510&gt;0,P510*INDEX(Scope_Labor_Rates!$O$6:$O$46,V510-5)*AA510,0)</f>
        <v>0</v>
      </c>
      <c r="AP510" s="181">
        <f>IF(V510&gt;0,P510*INDEX(Scope_Labor_Rates!$Q$6:$Q$46,V510-5)*AA510,0)</f>
        <v>0</v>
      </c>
      <c r="AQ510" s="178">
        <f t="shared" si="67"/>
        <v>0</v>
      </c>
      <c r="AR510" s="178">
        <f t="shared" si="68"/>
        <v>0</v>
      </c>
      <c r="AS510" s="178">
        <f t="shared" si="69"/>
        <v>0</v>
      </c>
      <c r="AT510" s="178">
        <f t="shared" si="70"/>
        <v>0</v>
      </c>
      <c r="AU510">
        <f t="shared" si="71"/>
        <v>0</v>
      </c>
    </row>
    <row r="511" spans="1:47">
      <c r="A511" t="str">
        <f>IF(All_Tasks!A511="","",All_Tasks!A511)</f>
        <v/>
      </c>
      <c r="B511" t="str">
        <f>IF(All_Tasks!B511="","",All_Tasks!B511)</f>
        <v/>
      </c>
      <c r="C511" t="str">
        <f>IF(All_Tasks!C511="","",All_Tasks!C511)</f>
        <v/>
      </c>
      <c r="D511" t="str">
        <f>IF(All_Tasks!D511="","",All_Tasks!D511)</f>
        <v/>
      </c>
      <c r="E511" t="str">
        <f>IF(All_Tasks!V511&lt;&gt;"",All_Tasks!V511,IF(All_Tasks!E511&lt;&gt;"",All_Tasks!E511,""))</f>
        <v/>
      </c>
      <c r="F511" t="str">
        <f>IF(All_Tasks!F511="","",All_Tasks!F511)</f>
        <v/>
      </c>
      <c r="G511" t="str">
        <f>IF(All_Tasks!G511="","",All_Tasks!G511)</f>
        <v/>
      </c>
      <c r="H511" s="231" t="str">
        <f>IF(All_Tasks!H511="","",All_Tasks!H511)</f>
        <v/>
      </c>
      <c r="I511" t="str">
        <f>IF(All_Tasks!I511="","",All_Tasks!I511)</f>
        <v/>
      </c>
      <c r="J511" t="str">
        <f>IF(All_Tasks!J511="","",All_Tasks!J511)</f>
        <v/>
      </c>
      <c r="K511" t="str">
        <f>IF(All_Tasks!K511="","",All_Tasks!K511)</f>
        <v/>
      </c>
      <c r="L511" s="231" t="str">
        <f>IF(All_Tasks!L511="","",All_Tasks!L511)</f>
        <v/>
      </c>
      <c r="M511" t="str">
        <f>IF(All_Tasks!M511="","",All_Tasks!M511)</f>
        <v/>
      </c>
      <c r="N511" t="str">
        <f>IF(All_Tasks!N511="","",All_Tasks!N511)</f>
        <v/>
      </c>
      <c r="O511" t="str">
        <f>IF(All_Tasks!O511="","",All_Tasks!O511)</f>
        <v/>
      </c>
      <c r="P511" s="181">
        <f>IF(All_Tasks!P511="",0,All_Tasks!P511)</f>
        <v>0</v>
      </c>
      <c r="Q511" s="181">
        <f>IF(All_Tasks!Q511="",0,All_Tasks!Q511)</f>
        <v>0</v>
      </c>
      <c r="R511" s="181">
        <f>IF(All_Tasks!R511="",0,All_Tasks!R511)</f>
        <v>0</v>
      </c>
      <c r="S511" s="181" t="str">
        <f>IF(All_Tasks!S511="","",All_Tasks!S511)</f>
        <v/>
      </c>
      <c r="T511" t="str">
        <f>IF(All_Tasks!T511="","",All_Tasks!T511)</f>
        <v/>
      </c>
      <c r="U511" t="str">
        <f>IF(All_Tasks!U511="","",All_Tasks!U511)</f>
        <v/>
      </c>
      <c r="V511">
        <f>IF(A511="",0,IFERROR(MATCH(A511,Scope_Labor_Rates!$A$6:$A$46,0)+5,0))</f>
        <v>0</v>
      </c>
      <c r="W511" s="178">
        <f>IF(V511&gt;0,INDEX(Scope_Labor_Rates!$C$6:$C$46,V511-5),0)</f>
        <v>0</v>
      </c>
      <c r="X511" s="178">
        <f>IF(V511&gt;0,INDEX(Scope_Labor_Rates!$C$6:$C$46,V511-5),0)</f>
        <v>0</v>
      </c>
      <c r="Y511" s="180">
        <f>IF(V511&gt;0,INDEX(Scope_Labor_Rates!$S$6:$S$46,V511-5),0)</f>
        <v>0</v>
      </c>
      <c r="Z511" s="180">
        <f>IF(V511&gt;0,INDEX(Scope_Labor_Rates!$R$6:$R$46,V511-5),1)</f>
        <v>1</v>
      </c>
      <c r="AA511" s="231">
        <f t="shared" si="63"/>
        <v>0</v>
      </c>
      <c r="AB511" t="str">
        <f t="shared" si="64"/>
        <v/>
      </c>
      <c r="AC511" s="178" t="str">
        <f t="shared" si="65"/>
        <v/>
      </c>
      <c r="AD511" s="181">
        <f t="shared" si="66"/>
        <v>0</v>
      </c>
      <c r="AE511" s="178">
        <f>IF(V511&gt;0,P511*INDEX(Scope_Labor_Rates!$E$6:$E$46,V511-5),0)</f>
        <v>0</v>
      </c>
      <c r="AF511" s="181">
        <f>IF(V511&gt;0,AE511*INDEX(Scope_Labor_Rates!$D$6:$D$46,V511-5)*AA511,0)</f>
        <v>0</v>
      </c>
      <c r="AG511" s="178">
        <f>IF(V511&gt;0,P511*INDEX(Scope_Labor_Rates!$G$6:$G$46,V511-5),0)</f>
        <v>0</v>
      </c>
      <c r="AH511" s="181">
        <f>IF(V511&gt;0,AG511*INDEX(Scope_Labor_Rates!$F$6:$F$46,V511-5)*AA511,0)</f>
        <v>0</v>
      </c>
      <c r="AI511" s="178">
        <f>IF(V511&gt;0,P511*INDEX(Scope_Labor_Rates!$I$6:$I$46,V511-5),0)</f>
        <v>0</v>
      </c>
      <c r="AJ511" s="181">
        <f>IF(V511&gt;0,AI511*INDEX(Scope_Labor_Rates!$H$6:$H$46,V511-5)*AA511,0)</f>
        <v>0</v>
      </c>
      <c r="AK511" s="178">
        <f>IF(V511&gt;0,P511*INDEX(Scope_Labor_Rates!$K$6:$K$46,V511-5),0)</f>
        <v>0</v>
      </c>
      <c r="AL511" s="181">
        <f>IF(V511&gt;0,AK511*INDEX(Scope_Labor_Rates!$J$6:$J$46,V511-5)*AA511,0)</f>
        <v>0</v>
      </c>
      <c r="AM511" s="178">
        <f>IF(V511&gt;0,P511*INDEX(Scope_Labor_Rates!$M$6:$M$46,V511-5),0)</f>
        <v>0</v>
      </c>
      <c r="AN511" s="178">
        <f>IF(V511&gt;0,AM511*INDEX(Scope_Labor_Rates!$L$6:$L$46,V511-5)*AA511,0)</f>
        <v>0</v>
      </c>
      <c r="AO511" s="178">
        <f>IF(V511&gt;0,P511*INDEX(Scope_Labor_Rates!$O$6:$O$46,V511-5)*AA511,0)</f>
        <v>0</v>
      </c>
      <c r="AP511" s="181">
        <f>IF(V511&gt;0,P511*INDEX(Scope_Labor_Rates!$Q$6:$Q$46,V511-5)*AA511,0)</f>
        <v>0</v>
      </c>
      <c r="AQ511" s="178">
        <f t="shared" si="67"/>
        <v>0</v>
      </c>
      <c r="AR511" s="178">
        <f t="shared" si="68"/>
        <v>0</v>
      </c>
      <c r="AS511" s="178">
        <f t="shared" si="69"/>
        <v>0</v>
      </c>
      <c r="AT511" s="178">
        <f t="shared" si="70"/>
        <v>0</v>
      </c>
      <c r="AU511">
        <f t="shared" si="71"/>
        <v>0</v>
      </c>
    </row>
    <row r="512" spans="1:47">
      <c r="A512" t="str">
        <f>IF(All_Tasks!A512="","",All_Tasks!A512)</f>
        <v/>
      </c>
      <c r="B512" t="str">
        <f>IF(All_Tasks!B512="","",All_Tasks!B512)</f>
        <v/>
      </c>
      <c r="C512" t="str">
        <f>IF(All_Tasks!C512="","",All_Tasks!C512)</f>
        <v/>
      </c>
      <c r="D512" t="str">
        <f>IF(All_Tasks!D512="","",All_Tasks!D512)</f>
        <v/>
      </c>
      <c r="E512" t="str">
        <f>IF(All_Tasks!V512&lt;&gt;"",All_Tasks!V512,IF(All_Tasks!E512&lt;&gt;"",All_Tasks!E512,""))</f>
        <v/>
      </c>
      <c r="F512" t="str">
        <f>IF(All_Tasks!F512="","",All_Tasks!F512)</f>
        <v/>
      </c>
      <c r="G512" t="str">
        <f>IF(All_Tasks!G512="","",All_Tasks!G512)</f>
        <v/>
      </c>
      <c r="H512" s="231" t="str">
        <f>IF(All_Tasks!H512="","",All_Tasks!H512)</f>
        <v/>
      </c>
      <c r="I512" t="str">
        <f>IF(All_Tasks!I512="","",All_Tasks!I512)</f>
        <v/>
      </c>
      <c r="J512" t="str">
        <f>IF(All_Tasks!J512="","",All_Tasks!J512)</f>
        <v/>
      </c>
      <c r="K512" t="str">
        <f>IF(All_Tasks!K512="","",All_Tasks!K512)</f>
        <v/>
      </c>
      <c r="L512" s="231" t="str">
        <f>IF(All_Tasks!L512="","",All_Tasks!L512)</f>
        <v/>
      </c>
      <c r="M512" t="str">
        <f>IF(All_Tasks!M512="","",All_Tasks!M512)</f>
        <v/>
      </c>
      <c r="N512" t="str">
        <f>IF(All_Tasks!N512="","",All_Tasks!N512)</f>
        <v/>
      </c>
      <c r="O512" t="str">
        <f>IF(All_Tasks!O512="","",All_Tasks!O512)</f>
        <v/>
      </c>
      <c r="P512" s="181">
        <f>IF(All_Tasks!P512="",0,All_Tasks!P512)</f>
        <v>0</v>
      </c>
      <c r="Q512" s="181">
        <f>IF(All_Tasks!Q512="",0,All_Tasks!Q512)</f>
        <v>0</v>
      </c>
      <c r="R512" s="181">
        <f>IF(All_Tasks!R512="",0,All_Tasks!R512)</f>
        <v>0</v>
      </c>
      <c r="S512" s="181" t="str">
        <f>IF(All_Tasks!S512="","",All_Tasks!S512)</f>
        <v/>
      </c>
      <c r="T512" t="str">
        <f>IF(All_Tasks!T512="","",All_Tasks!T512)</f>
        <v/>
      </c>
      <c r="U512" t="str">
        <f>IF(All_Tasks!U512="","",All_Tasks!U512)</f>
        <v/>
      </c>
      <c r="V512">
        <f>IF(A512="",0,IFERROR(MATCH(A512,Scope_Labor_Rates!$A$6:$A$46,0)+5,0))</f>
        <v>0</v>
      </c>
      <c r="W512" s="178">
        <f>IF(V512&gt;0,INDEX(Scope_Labor_Rates!$C$6:$C$46,V512-5),0)</f>
        <v>0</v>
      </c>
      <c r="X512" s="178">
        <f>IF(V512&gt;0,INDEX(Scope_Labor_Rates!$C$6:$C$46,V512-5),0)</f>
        <v>0</v>
      </c>
      <c r="Y512" s="180">
        <f>IF(V512&gt;0,INDEX(Scope_Labor_Rates!$S$6:$S$46,V512-5),0)</f>
        <v>0</v>
      </c>
      <c r="Z512" s="180">
        <f>IF(V512&gt;0,INDEX(Scope_Labor_Rates!$R$6:$R$46,V512-5),1)</f>
        <v>1</v>
      </c>
      <c r="AA512" s="231">
        <f t="shared" si="63"/>
        <v>0</v>
      </c>
      <c r="AB512" t="str">
        <f t="shared" si="64"/>
        <v/>
      </c>
      <c r="AC512" s="178" t="str">
        <f t="shared" si="65"/>
        <v/>
      </c>
      <c r="AD512" s="181">
        <f t="shared" si="66"/>
        <v>0</v>
      </c>
      <c r="AE512" s="178">
        <f>IF(V512&gt;0,P512*INDEX(Scope_Labor_Rates!$E$6:$E$46,V512-5),0)</f>
        <v>0</v>
      </c>
      <c r="AF512" s="181">
        <f>IF(V512&gt;0,AE512*INDEX(Scope_Labor_Rates!$D$6:$D$46,V512-5)*AA512,0)</f>
        <v>0</v>
      </c>
      <c r="AG512" s="178">
        <f>IF(V512&gt;0,P512*INDEX(Scope_Labor_Rates!$G$6:$G$46,V512-5),0)</f>
        <v>0</v>
      </c>
      <c r="AH512" s="181">
        <f>IF(V512&gt;0,AG512*INDEX(Scope_Labor_Rates!$F$6:$F$46,V512-5)*AA512,0)</f>
        <v>0</v>
      </c>
      <c r="AI512" s="178">
        <f>IF(V512&gt;0,P512*INDEX(Scope_Labor_Rates!$I$6:$I$46,V512-5),0)</f>
        <v>0</v>
      </c>
      <c r="AJ512" s="181">
        <f>IF(V512&gt;0,AI512*INDEX(Scope_Labor_Rates!$H$6:$H$46,V512-5)*AA512,0)</f>
        <v>0</v>
      </c>
      <c r="AK512" s="178">
        <f>IF(V512&gt;0,P512*INDEX(Scope_Labor_Rates!$K$6:$K$46,V512-5),0)</f>
        <v>0</v>
      </c>
      <c r="AL512" s="181">
        <f>IF(V512&gt;0,AK512*INDEX(Scope_Labor_Rates!$J$6:$J$46,V512-5)*AA512,0)</f>
        <v>0</v>
      </c>
      <c r="AM512" s="178">
        <f>IF(V512&gt;0,P512*INDEX(Scope_Labor_Rates!$M$6:$M$46,V512-5),0)</f>
        <v>0</v>
      </c>
      <c r="AN512" s="178">
        <f>IF(V512&gt;0,AM512*INDEX(Scope_Labor_Rates!$L$6:$L$46,V512-5)*AA512,0)</f>
        <v>0</v>
      </c>
      <c r="AO512" s="178">
        <f>IF(V512&gt;0,P512*INDEX(Scope_Labor_Rates!$O$6:$O$46,V512-5)*AA512,0)</f>
        <v>0</v>
      </c>
      <c r="AP512" s="181">
        <f>IF(V512&gt;0,P512*INDEX(Scope_Labor_Rates!$Q$6:$Q$46,V512-5)*AA512,0)</f>
        <v>0</v>
      </c>
      <c r="AQ512" s="178">
        <f t="shared" si="67"/>
        <v>0</v>
      </c>
      <c r="AR512" s="178">
        <f t="shared" si="68"/>
        <v>0</v>
      </c>
      <c r="AS512" s="178">
        <f t="shared" si="69"/>
        <v>0</v>
      </c>
      <c r="AT512" s="178">
        <f t="shared" si="70"/>
        <v>0</v>
      </c>
      <c r="AU512">
        <f t="shared" si="71"/>
        <v>0</v>
      </c>
    </row>
    <row r="513" spans="1:47">
      <c r="A513" t="str">
        <f>IF(All_Tasks!A513="","",All_Tasks!A513)</f>
        <v/>
      </c>
      <c r="B513" t="str">
        <f>IF(All_Tasks!B513="","",All_Tasks!B513)</f>
        <v/>
      </c>
      <c r="C513" t="str">
        <f>IF(All_Tasks!C513="","",All_Tasks!C513)</f>
        <v/>
      </c>
      <c r="D513" t="str">
        <f>IF(All_Tasks!D513="","",All_Tasks!D513)</f>
        <v/>
      </c>
      <c r="E513" t="str">
        <f>IF(All_Tasks!V513&lt;&gt;"",All_Tasks!V513,IF(All_Tasks!E513&lt;&gt;"",All_Tasks!E513,""))</f>
        <v/>
      </c>
      <c r="F513" t="str">
        <f>IF(All_Tasks!F513="","",All_Tasks!F513)</f>
        <v/>
      </c>
      <c r="G513" t="str">
        <f>IF(All_Tasks!G513="","",All_Tasks!G513)</f>
        <v/>
      </c>
      <c r="H513" s="231" t="str">
        <f>IF(All_Tasks!H513="","",All_Tasks!H513)</f>
        <v/>
      </c>
      <c r="I513" t="str">
        <f>IF(All_Tasks!I513="","",All_Tasks!I513)</f>
        <v/>
      </c>
      <c r="J513" t="str">
        <f>IF(All_Tasks!J513="","",All_Tasks!J513)</f>
        <v/>
      </c>
      <c r="K513" t="str">
        <f>IF(All_Tasks!K513="","",All_Tasks!K513)</f>
        <v/>
      </c>
      <c r="L513" s="231" t="str">
        <f>IF(All_Tasks!L513="","",All_Tasks!L513)</f>
        <v/>
      </c>
      <c r="M513" t="str">
        <f>IF(All_Tasks!M513="","",All_Tasks!M513)</f>
        <v/>
      </c>
      <c r="N513" t="str">
        <f>IF(All_Tasks!N513="","",All_Tasks!N513)</f>
        <v/>
      </c>
      <c r="O513" t="str">
        <f>IF(All_Tasks!O513="","",All_Tasks!O513)</f>
        <v/>
      </c>
      <c r="P513" s="181">
        <f>IF(All_Tasks!P513="",0,All_Tasks!P513)</f>
        <v>0</v>
      </c>
      <c r="Q513" s="181">
        <f>IF(All_Tasks!Q513="",0,All_Tasks!Q513)</f>
        <v>0</v>
      </c>
      <c r="R513" s="181">
        <f>IF(All_Tasks!R513="",0,All_Tasks!R513)</f>
        <v>0</v>
      </c>
      <c r="S513" s="181" t="str">
        <f>IF(All_Tasks!S513="","",All_Tasks!S513)</f>
        <v/>
      </c>
      <c r="T513" t="str">
        <f>IF(All_Tasks!T513="","",All_Tasks!T513)</f>
        <v/>
      </c>
      <c r="U513" t="str">
        <f>IF(All_Tasks!U513="","",All_Tasks!U513)</f>
        <v/>
      </c>
      <c r="V513">
        <f>IF(A513="",0,IFERROR(MATCH(A513,Scope_Labor_Rates!$A$6:$A$46,0)+5,0))</f>
        <v>0</v>
      </c>
      <c r="W513" s="178">
        <f>IF(V513&gt;0,INDEX(Scope_Labor_Rates!$C$6:$C$46,V513-5),0)</f>
        <v>0</v>
      </c>
      <c r="X513" s="178">
        <f>IF(V513&gt;0,INDEX(Scope_Labor_Rates!$C$6:$C$46,V513-5),0)</f>
        <v>0</v>
      </c>
      <c r="Y513" s="180">
        <f>IF(V513&gt;0,INDEX(Scope_Labor_Rates!$S$6:$S$46,V513-5),0)</f>
        <v>0</v>
      </c>
      <c r="Z513" s="180">
        <f>IF(V513&gt;0,INDEX(Scope_Labor_Rates!$R$6:$R$46,V513-5),1)</f>
        <v>1</v>
      </c>
      <c r="AA513" s="231">
        <f t="shared" si="63"/>
        <v>0</v>
      </c>
      <c r="AB513" t="str">
        <f t="shared" si="64"/>
        <v/>
      </c>
      <c r="AC513" s="178" t="str">
        <f t="shared" si="65"/>
        <v/>
      </c>
      <c r="AD513" s="181">
        <f t="shared" si="66"/>
        <v>0</v>
      </c>
      <c r="AE513" s="178">
        <f>IF(V513&gt;0,P513*INDEX(Scope_Labor_Rates!$E$6:$E$46,V513-5),0)</f>
        <v>0</v>
      </c>
      <c r="AF513" s="181">
        <f>IF(V513&gt;0,AE513*INDEX(Scope_Labor_Rates!$D$6:$D$46,V513-5)*AA513,0)</f>
        <v>0</v>
      </c>
      <c r="AG513" s="178">
        <f>IF(V513&gt;0,P513*INDEX(Scope_Labor_Rates!$G$6:$G$46,V513-5),0)</f>
        <v>0</v>
      </c>
      <c r="AH513" s="181">
        <f>IF(V513&gt;0,AG513*INDEX(Scope_Labor_Rates!$F$6:$F$46,V513-5)*AA513,0)</f>
        <v>0</v>
      </c>
      <c r="AI513" s="178">
        <f>IF(V513&gt;0,P513*INDEX(Scope_Labor_Rates!$I$6:$I$46,V513-5),0)</f>
        <v>0</v>
      </c>
      <c r="AJ513" s="181">
        <f>IF(V513&gt;0,AI513*INDEX(Scope_Labor_Rates!$H$6:$H$46,V513-5)*AA513,0)</f>
        <v>0</v>
      </c>
      <c r="AK513" s="178">
        <f>IF(V513&gt;0,P513*INDEX(Scope_Labor_Rates!$K$6:$K$46,V513-5),0)</f>
        <v>0</v>
      </c>
      <c r="AL513" s="181">
        <f>IF(V513&gt;0,AK513*INDEX(Scope_Labor_Rates!$J$6:$J$46,V513-5)*AA513,0)</f>
        <v>0</v>
      </c>
      <c r="AM513" s="178">
        <f>IF(V513&gt;0,P513*INDEX(Scope_Labor_Rates!$M$6:$M$46,V513-5),0)</f>
        <v>0</v>
      </c>
      <c r="AN513" s="178">
        <f>IF(V513&gt;0,AM513*INDEX(Scope_Labor_Rates!$L$6:$L$46,V513-5)*AA513,0)</f>
        <v>0</v>
      </c>
      <c r="AO513" s="178">
        <f>IF(V513&gt;0,P513*INDEX(Scope_Labor_Rates!$O$6:$O$46,V513-5)*AA513,0)</f>
        <v>0</v>
      </c>
      <c r="AP513" s="181">
        <f>IF(V513&gt;0,P513*INDEX(Scope_Labor_Rates!$Q$6:$Q$46,V513-5)*AA513,0)</f>
        <v>0</v>
      </c>
      <c r="AQ513" s="178">
        <f t="shared" si="67"/>
        <v>0</v>
      </c>
      <c r="AR513" s="178">
        <f t="shared" si="68"/>
        <v>0</v>
      </c>
      <c r="AS513" s="178">
        <f t="shared" si="69"/>
        <v>0</v>
      </c>
      <c r="AT513" s="178">
        <f t="shared" si="70"/>
        <v>0</v>
      </c>
      <c r="AU513">
        <f t="shared" si="71"/>
        <v>0</v>
      </c>
    </row>
    <row r="514" spans="1:47">
      <c r="A514" t="str">
        <f>IF(All_Tasks!A514="","",All_Tasks!A514)</f>
        <v/>
      </c>
      <c r="B514" t="str">
        <f>IF(All_Tasks!B514="","",All_Tasks!B514)</f>
        <v/>
      </c>
      <c r="C514" t="str">
        <f>IF(All_Tasks!C514="","",All_Tasks!C514)</f>
        <v/>
      </c>
      <c r="D514" t="str">
        <f>IF(All_Tasks!D514="","",All_Tasks!D514)</f>
        <v/>
      </c>
      <c r="E514" t="str">
        <f>IF(All_Tasks!V514&lt;&gt;"",All_Tasks!V514,IF(All_Tasks!E514&lt;&gt;"",All_Tasks!E514,""))</f>
        <v/>
      </c>
      <c r="F514" t="str">
        <f>IF(All_Tasks!F514="","",All_Tasks!F514)</f>
        <v/>
      </c>
      <c r="G514" t="str">
        <f>IF(All_Tasks!G514="","",All_Tasks!G514)</f>
        <v/>
      </c>
      <c r="H514" s="231" t="str">
        <f>IF(All_Tasks!H514="","",All_Tasks!H514)</f>
        <v/>
      </c>
      <c r="I514" t="str">
        <f>IF(All_Tasks!I514="","",All_Tasks!I514)</f>
        <v/>
      </c>
      <c r="J514" t="str">
        <f>IF(All_Tasks!J514="","",All_Tasks!J514)</f>
        <v/>
      </c>
      <c r="K514" t="str">
        <f>IF(All_Tasks!K514="","",All_Tasks!K514)</f>
        <v/>
      </c>
      <c r="L514" s="231" t="str">
        <f>IF(All_Tasks!L514="","",All_Tasks!L514)</f>
        <v/>
      </c>
      <c r="M514" t="str">
        <f>IF(All_Tasks!M514="","",All_Tasks!M514)</f>
        <v/>
      </c>
      <c r="N514" t="str">
        <f>IF(All_Tasks!N514="","",All_Tasks!N514)</f>
        <v/>
      </c>
      <c r="O514" t="str">
        <f>IF(All_Tasks!O514="","",All_Tasks!O514)</f>
        <v/>
      </c>
      <c r="P514" s="181">
        <f>IF(All_Tasks!P514="",0,All_Tasks!P514)</f>
        <v>0</v>
      </c>
      <c r="Q514" s="181">
        <f>IF(All_Tasks!Q514="",0,All_Tasks!Q514)</f>
        <v>0</v>
      </c>
      <c r="R514" s="181">
        <f>IF(All_Tasks!R514="",0,All_Tasks!R514)</f>
        <v>0</v>
      </c>
      <c r="S514" s="181" t="str">
        <f>IF(All_Tasks!S514="","",All_Tasks!S514)</f>
        <v/>
      </c>
      <c r="T514" t="str">
        <f>IF(All_Tasks!T514="","",All_Tasks!T514)</f>
        <v/>
      </c>
      <c r="U514" t="str">
        <f>IF(All_Tasks!U514="","",All_Tasks!U514)</f>
        <v/>
      </c>
      <c r="V514">
        <f>IF(A514="",0,IFERROR(MATCH(A514,Scope_Labor_Rates!$A$6:$A$46,0)+5,0))</f>
        <v>0</v>
      </c>
      <c r="W514" s="178">
        <f>IF(V514&gt;0,INDEX(Scope_Labor_Rates!$C$6:$C$46,V514-5),0)</f>
        <v>0</v>
      </c>
      <c r="X514" s="178">
        <f>IF(V514&gt;0,INDEX(Scope_Labor_Rates!$C$6:$C$46,V514-5),0)</f>
        <v>0</v>
      </c>
      <c r="Y514" s="180">
        <f>IF(V514&gt;0,INDEX(Scope_Labor_Rates!$S$6:$S$46,V514-5),0)</f>
        <v>0</v>
      </c>
      <c r="Z514" s="180">
        <f>IF(V514&gt;0,INDEX(Scope_Labor_Rates!$R$6:$R$46,V514-5),1)</f>
        <v>1</v>
      </c>
      <c r="AA514" s="231">
        <f t="shared" ref="AA514:AA577" si="72">IF(OR(L514&lt;&gt;"",UPPER(S514)="COMPLETED"),1,0)</f>
        <v>0</v>
      </c>
      <c r="AB514" t="str">
        <f t="shared" ref="AB514:AB577" si="73">IF(L514="","",L514-WEEKDAY(L514,3)+6)</f>
        <v/>
      </c>
      <c r="AC514" s="178" t="str">
        <f t="shared" ref="AC514:AC577" si="74">IF(AB514="","",IF(DAY(AB514)&lt;=23,TEXT(AB514,"MMM-yyyy"),TEXT(EOMONTH(AB514,0)+1,"MMM-yyyy")))</f>
        <v/>
      </c>
      <c r="AD514" s="181">
        <f t="shared" ref="AD514:AD577" si="75">P514*X514*AA514</f>
        <v>0</v>
      </c>
      <c r="AE514" s="178">
        <f>IF(V514&gt;0,P514*INDEX(Scope_Labor_Rates!$E$6:$E$46,V514-5),0)</f>
        <v>0</v>
      </c>
      <c r="AF514" s="181">
        <f>IF(V514&gt;0,AE514*INDEX(Scope_Labor_Rates!$D$6:$D$46,V514-5)*AA514,0)</f>
        <v>0</v>
      </c>
      <c r="AG514" s="178">
        <f>IF(V514&gt;0,P514*INDEX(Scope_Labor_Rates!$G$6:$G$46,V514-5),0)</f>
        <v>0</v>
      </c>
      <c r="AH514" s="181">
        <f>IF(V514&gt;0,AG514*INDEX(Scope_Labor_Rates!$F$6:$F$46,V514-5)*AA514,0)</f>
        <v>0</v>
      </c>
      <c r="AI514" s="178">
        <f>IF(V514&gt;0,P514*INDEX(Scope_Labor_Rates!$I$6:$I$46,V514-5),0)</f>
        <v>0</v>
      </c>
      <c r="AJ514" s="181">
        <f>IF(V514&gt;0,AI514*INDEX(Scope_Labor_Rates!$H$6:$H$46,V514-5)*AA514,0)</f>
        <v>0</v>
      </c>
      <c r="AK514" s="178">
        <f>IF(V514&gt;0,P514*INDEX(Scope_Labor_Rates!$K$6:$K$46,V514-5),0)</f>
        <v>0</v>
      </c>
      <c r="AL514" s="181">
        <f>IF(V514&gt;0,AK514*INDEX(Scope_Labor_Rates!$J$6:$J$46,V514-5)*AA514,0)</f>
        <v>0</v>
      </c>
      <c r="AM514" s="178">
        <f>IF(V514&gt;0,P514*INDEX(Scope_Labor_Rates!$M$6:$M$46,V514-5),0)</f>
        <v>0</v>
      </c>
      <c r="AN514" s="178">
        <f>IF(V514&gt;0,AM514*INDEX(Scope_Labor_Rates!$L$6:$L$46,V514-5)*AA514,0)</f>
        <v>0</v>
      </c>
      <c r="AO514" s="178">
        <f>IF(V514&gt;0,P514*INDEX(Scope_Labor_Rates!$O$6:$O$46,V514-5)*AA514,0)</f>
        <v>0</v>
      </c>
      <c r="AP514" s="181">
        <f>IF(V514&gt;0,P514*INDEX(Scope_Labor_Rates!$Q$6:$Q$46,V514-5)*AA514,0)</f>
        <v>0</v>
      </c>
      <c r="AQ514" s="178">
        <f t="shared" ref="AQ514:AQ577" si="76">AE514+AG514+AI514+AK514+AM514</f>
        <v>0</v>
      </c>
      <c r="AR514" s="178">
        <f t="shared" ref="AR514:AR577" si="77">AF514+AH514+AJ514+AL514+AN514</f>
        <v>0</v>
      </c>
      <c r="AS514" s="178">
        <f t="shared" ref="AS514:AS577" si="78">AO514+AP514</f>
        <v>0</v>
      </c>
      <c r="AT514" s="178">
        <f t="shared" ref="AT514:AT577" si="79">AD514+AR514+AS514</f>
        <v>0</v>
      </c>
      <c r="AU514">
        <f t="shared" ref="AU514:AU577" si="80">AT514*Z514</f>
        <v>0</v>
      </c>
    </row>
    <row r="515" spans="1:47">
      <c r="A515" t="str">
        <f>IF(All_Tasks!A515="","",All_Tasks!A515)</f>
        <v/>
      </c>
      <c r="B515" t="str">
        <f>IF(All_Tasks!B515="","",All_Tasks!B515)</f>
        <v/>
      </c>
      <c r="C515" t="str">
        <f>IF(All_Tasks!C515="","",All_Tasks!C515)</f>
        <v/>
      </c>
      <c r="D515" t="str">
        <f>IF(All_Tasks!D515="","",All_Tasks!D515)</f>
        <v/>
      </c>
      <c r="E515" t="str">
        <f>IF(All_Tasks!V515&lt;&gt;"",All_Tasks!V515,IF(All_Tasks!E515&lt;&gt;"",All_Tasks!E515,""))</f>
        <v/>
      </c>
      <c r="F515" t="str">
        <f>IF(All_Tasks!F515="","",All_Tasks!F515)</f>
        <v/>
      </c>
      <c r="G515" t="str">
        <f>IF(All_Tasks!G515="","",All_Tasks!G515)</f>
        <v/>
      </c>
      <c r="H515" s="231" t="str">
        <f>IF(All_Tasks!H515="","",All_Tasks!H515)</f>
        <v/>
      </c>
      <c r="I515" t="str">
        <f>IF(All_Tasks!I515="","",All_Tasks!I515)</f>
        <v/>
      </c>
      <c r="J515" t="str">
        <f>IF(All_Tasks!J515="","",All_Tasks!J515)</f>
        <v/>
      </c>
      <c r="K515" t="str">
        <f>IF(All_Tasks!K515="","",All_Tasks!K515)</f>
        <v/>
      </c>
      <c r="L515" s="231" t="str">
        <f>IF(All_Tasks!L515="","",All_Tasks!L515)</f>
        <v/>
      </c>
      <c r="M515" t="str">
        <f>IF(All_Tasks!M515="","",All_Tasks!M515)</f>
        <v/>
      </c>
      <c r="N515" t="str">
        <f>IF(All_Tasks!N515="","",All_Tasks!N515)</f>
        <v/>
      </c>
      <c r="O515" t="str">
        <f>IF(All_Tasks!O515="","",All_Tasks!O515)</f>
        <v/>
      </c>
      <c r="P515" s="181">
        <f>IF(All_Tasks!P515="",0,All_Tasks!P515)</f>
        <v>0</v>
      </c>
      <c r="Q515" s="181">
        <f>IF(All_Tasks!Q515="",0,All_Tasks!Q515)</f>
        <v>0</v>
      </c>
      <c r="R515" s="181">
        <f>IF(All_Tasks!R515="",0,All_Tasks!R515)</f>
        <v>0</v>
      </c>
      <c r="S515" s="181" t="str">
        <f>IF(All_Tasks!S515="","",All_Tasks!S515)</f>
        <v/>
      </c>
      <c r="T515" t="str">
        <f>IF(All_Tasks!T515="","",All_Tasks!T515)</f>
        <v/>
      </c>
      <c r="U515" t="str">
        <f>IF(All_Tasks!U515="","",All_Tasks!U515)</f>
        <v/>
      </c>
      <c r="V515">
        <f>IF(A515="",0,IFERROR(MATCH(A515,Scope_Labor_Rates!$A$6:$A$46,0)+5,0))</f>
        <v>0</v>
      </c>
      <c r="W515" s="178">
        <f>IF(V515&gt;0,INDEX(Scope_Labor_Rates!$C$6:$C$46,V515-5),0)</f>
        <v>0</v>
      </c>
      <c r="X515" s="178">
        <f>IF(V515&gt;0,INDEX(Scope_Labor_Rates!$C$6:$C$46,V515-5),0)</f>
        <v>0</v>
      </c>
      <c r="Y515" s="180">
        <f>IF(V515&gt;0,INDEX(Scope_Labor_Rates!$S$6:$S$46,V515-5),0)</f>
        <v>0</v>
      </c>
      <c r="Z515" s="180">
        <f>IF(V515&gt;0,INDEX(Scope_Labor_Rates!$R$6:$R$46,V515-5),1)</f>
        <v>1</v>
      </c>
      <c r="AA515" s="231">
        <f t="shared" si="72"/>
        <v>0</v>
      </c>
      <c r="AB515" t="str">
        <f t="shared" si="73"/>
        <v/>
      </c>
      <c r="AC515" s="178" t="str">
        <f t="shared" si="74"/>
        <v/>
      </c>
      <c r="AD515" s="181">
        <f t="shared" si="75"/>
        <v>0</v>
      </c>
      <c r="AE515" s="178">
        <f>IF(V515&gt;0,P515*INDEX(Scope_Labor_Rates!$E$6:$E$46,V515-5),0)</f>
        <v>0</v>
      </c>
      <c r="AF515" s="181">
        <f>IF(V515&gt;0,AE515*INDEX(Scope_Labor_Rates!$D$6:$D$46,V515-5)*AA515,0)</f>
        <v>0</v>
      </c>
      <c r="AG515" s="178">
        <f>IF(V515&gt;0,P515*INDEX(Scope_Labor_Rates!$G$6:$G$46,V515-5),0)</f>
        <v>0</v>
      </c>
      <c r="AH515" s="181">
        <f>IF(V515&gt;0,AG515*INDEX(Scope_Labor_Rates!$F$6:$F$46,V515-5)*AA515,0)</f>
        <v>0</v>
      </c>
      <c r="AI515" s="178">
        <f>IF(V515&gt;0,P515*INDEX(Scope_Labor_Rates!$I$6:$I$46,V515-5),0)</f>
        <v>0</v>
      </c>
      <c r="AJ515" s="181">
        <f>IF(V515&gt;0,AI515*INDEX(Scope_Labor_Rates!$H$6:$H$46,V515-5)*AA515,0)</f>
        <v>0</v>
      </c>
      <c r="AK515" s="178">
        <f>IF(V515&gt;0,P515*INDEX(Scope_Labor_Rates!$K$6:$K$46,V515-5),0)</f>
        <v>0</v>
      </c>
      <c r="AL515" s="181">
        <f>IF(V515&gt;0,AK515*INDEX(Scope_Labor_Rates!$J$6:$J$46,V515-5)*AA515,0)</f>
        <v>0</v>
      </c>
      <c r="AM515" s="178">
        <f>IF(V515&gt;0,P515*INDEX(Scope_Labor_Rates!$M$6:$M$46,V515-5),0)</f>
        <v>0</v>
      </c>
      <c r="AN515" s="178">
        <f>IF(V515&gt;0,AM515*INDEX(Scope_Labor_Rates!$L$6:$L$46,V515-5)*AA515,0)</f>
        <v>0</v>
      </c>
      <c r="AO515" s="178">
        <f>IF(V515&gt;0,P515*INDEX(Scope_Labor_Rates!$O$6:$O$46,V515-5)*AA515,0)</f>
        <v>0</v>
      </c>
      <c r="AP515" s="181">
        <f>IF(V515&gt;0,P515*INDEX(Scope_Labor_Rates!$Q$6:$Q$46,V515-5)*AA515,0)</f>
        <v>0</v>
      </c>
      <c r="AQ515" s="178">
        <f t="shared" si="76"/>
        <v>0</v>
      </c>
      <c r="AR515" s="178">
        <f t="shared" si="77"/>
        <v>0</v>
      </c>
      <c r="AS515" s="178">
        <f t="shared" si="78"/>
        <v>0</v>
      </c>
      <c r="AT515" s="178">
        <f t="shared" si="79"/>
        <v>0</v>
      </c>
      <c r="AU515">
        <f t="shared" si="80"/>
        <v>0</v>
      </c>
    </row>
    <row r="516" spans="1:47">
      <c r="A516" t="str">
        <f>IF(All_Tasks!A516="","",All_Tasks!A516)</f>
        <v/>
      </c>
      <c r="B516" t="str">
        <f>IF(All_Tasks!B516="","",All_Tasks!B516)</f>
        <v/>
      </c>
      <c r="C516" t="str">
        <f>IF(All_Tasks!C516="","",All_Tasks!C516)</f>
        <v/>
      </c>
      <c r="D516" t="str">
        <f>IF(All_Tasks!D516="","",All_Tasks!D516)</f>
        <v/>
      </c>
      <c r="E516" t="str">
        <f>IF(All_Tasks!V516&lt;&gt;"",All_Tasks!V516,IF(All_Tasks!E516&lt;&gt;"",All_Tasks!E516,""))</f>
        <v/>
      </c>
      <c r="F516" t="str">
        <f>IF(All_Tasks!F516="","",All_Tasks!F516)</f>
        <v/>
      </c>
      <c r="G516" t="str">
        <f>IF(All_Tasks!G516="","",All_Tasks!G516)</f>
        <v/>
      </c>
      <c r="H516" s="231" t="str">
        <f>IF(All_Tasks!H516="","",All_Tasks!H516)</f>
        <v/>
      </c>
      <c r="I516" t="str">
        <f>IF(All_Tasks!I516="","",All_Tasks!I516)</f>
        <v/>
      </c>
      <c r="J516" t="str">
        <f>IF(All_Tasks!J516="","",All_Tasks!J516)</f>
        <v/>
      </c>
      <c r="K516" t="str">
        <f>IF(All_Tasks!K516="","",All_Tasks!K516)</f>
        <v/>
      </c>
      <c r="L516" s="231" t="str">
        <f>IF(All_Tasks!L516="","",All_Tasks!L516)</f>
        <v/>
      </c>
      <c r="M516" t="str">
        <f>IF(All_Tasks!M516="","",All_Tasks!M516)</f>
        <v/>
      </c>
      <c r="N516" t="str">
        <f>IF(All_Tasks!N516="","",All_Tasks!N516)</f>
        <v/>
      </c>
      <c r="O516" t="str">
        <f>IF(All_Tasks!O516="","",All_Tasks!O516)</f>
        <v/>
      </c>
      <c r="P516" s="181">
        <f>IF(All_Tasks!P516="",0,All_Tasks!P516)</f>
        <v>0</v>
      </c>
      <c r="Q516" s="181">
        <f>IF(All_Tasks!Q516="",0,All_Tasks!Q516)</f>
        <v>0</v>
      </c>
      <c r="R516" s="181">
        <f>IF(All_Tasks!R516="",0,All_Tasks!R516)</f>
        <v>0</v>
      </c>
      <c r="S516" s="181" t="str">
        <f>IF(All_Tasks!S516="","",All_Tasks!S516)</f>
        <v/>
      </c>
      <c r="T516" t="str">
        <f>IF(All_Tasks!T516="","",All_Tasks!T516)</f>
        <v/>
      </c>
      <c r="U516" t="str">
        <f>IF(All_Tasks!U516="","",All_Tasks!U516)</f>
        <v/>
      </c>
      <c r="V516">
        <f>IF(A516="",0,IFERROR(MATCH(A516,Scope_Labor_Rates!$A$6:$A$46,0)+5,0))</f>
        <v>0</v>
      </c>
      <c r="W516" s="178">
        <f>IF(V516&gt;0,INDEX(Scope_Labor_Rates!$C$6:$C$46,V516-5),0)</f>
        <v>0</v>
      </c>
      <c r="X516" s="178">
        <f>IF(V516&gt;0,INDEX(Scope_Labor_Rates!$C$6:$C$46,V516-5),0)</f>
        <v>0</v>
      </c>
      <c r="Y516" s="180">
        <f>IF(V516&gt;0,INDEX(Scope_Labor_Rates!$S$6:$S$46,V516-5),0)</f>
        <v>0</v>
      </c>
      <c r="Z516" s="180">
        <f>IF(V516&gt;0,INDEX(Scope_Labor_Rates!$R$6:$R$46,V516-5),1)</f>
        <v>1</v>
      </c>
      <c r="AA516" s="231">
        <f t="shared" si="72"/>
        <v>0</v>
      </c>
      <c r="AB516" t="str">
        <f t="shared" si="73"/>
        <v/>
      </c>
      <c r="AC516" s="178" t="str">
        <f t="shared" si="74"/>
        <v/>
      </c>
      <c r="AD516" s="181">
        <f t="shared" si="75"/>
        <v>0</v>
      </c>
      <c r="AE516" s="178">
        <f>IF(V516&gt;0,P516*INDEX(Scope_Labor_Rates!$E$6:$E$46,V516-5),0)</f>
        <v>0</v>
      </c>
      <c r="AF516" s="181">
        <f>IF(V516&gt;0,AE516*INDEX(Scope_Labor_Rates!$D$6:$D$46,V516-5)*AA516,0)</f>
        <v>0</v>
      </c>
      <c r="AG516" s="178">
        <f>IF(V516&gt;0,P516*INDEX(Scope_Labor_Rates!$G$6:$G$46,V516-5),0)</f>
        <v>0</v>
      </c>
      <c r="AH516" s="181">
        <f>IF(V516&gt;0,AG516*INDEX(Scope_Labor_Rates!$F$6:$F$46,V516-5)*AA516,0)</f>
        <v>0</v>
      </c>
      <c r="AI516" s="178">
        <f>IF(V516&gt;0,P516*INDEX(Scope_Labor_Rates!$I$6:$I$46,V516-5),0)</f>
        <v>0</v>
      </c>
      <c r="AJ516" s="181">
        <f>IF(V516&gt;0,AI516*INDEX(Scope_Labor_Rates!$H$6:$H$46,V516-5)*AA516,0)</f>
        <v>0</v>
      </c>
      <c r="AK516" s="178">
        <f>IF(V516&gt;0,P516*INDEX(Scope_Labor_Rates!$K$6:$K$46,V516-5),0)</f>
        <v>0</v>
      </c>
      <c r="AL516" s="181">
        <f>IF(V516&gt;0,AK516*INDEX(Scope_Labor_Rates!$J$6:$J$46,V516-5)*AA516,0)</f>
        <v>0</v>
      </c>
      <c r="AM516" s="178">
        <f>IF(V516&gt;0,P516*INDEX(Scope_Labor_Rates!$M$6:$M$46,V516-5),0)</f>
        <v>0</v>
      </c>
      <c r="AN516" s="178">
        <f>IF(V516&gt;0,AM516*INDEX(Scope_Labor_Rates!$L$6:$L$46,V516-5)*AA516,0)</f>
        <v>0</v>
      </c>
      <c r="AO516" s="178">
        <f>IF(V516&gt;0,P516*INDEX(Scope_Labor_Rates!$O$6:$O$46,V516-5)*AA516,0)</f>
        <v>0</v>
      </c>
      <c r="AP516" s="181">
        <f>IF(V516&gt;0,P516*INDEX(Scope_Labor_Rates!$Q$6:$Q$46,V516-5)*AA516,0)</f>
        <v>0</v>
      </c>
      <c r="AQ516" s="178">
        <f t="shared" si="76"/>
        <v>0</v>
      </c>
      <c r="AR516" s="178">
        <f t="shared" si="77"/>
        <v>0</v>
      </c>
      <c r="AS516" s="178">
        <f t="shared" si="78"/>
        <v>0</v>
      </c>
      <c r="AT516" s="178">
        <f t="shared" si="79"/>
        <v>0</v>
      </c>
      <c r="AU516">
        <f t="shared" si="80"/>
        <v>0</v>
      </c>
    </row>
    <row r="517" spans="1:47">
      <c r="A517" t="str">
        <f>IF(All_Tasks!A517="","",All_Tasks!A517)</f>
        <v/>
      </c>
      <c r="B517" t="str">
        <f>IF(All_Tasks!B517="","",All_Tasks!B517)</f>
        <v/>
      </c>
      <c r="C517" t="str">
        <f>IF(All_Tasks!C517="","",All_Tasks!C517)</f>
        <v/>
      </c>
      <c r="D517" t="str">
        <f>IF(All_Tasks!D517="","",All_Tasks!D517)</f>
        <v/>
      </c>
      <c r="E517" t="str">
        <f>IF(All_Tasks!V517&lt;&gt;"",All_Tasks!V517,IF(All_Tasks!E517&lt;&gt;"",All_Tasks!E517,""))</f>
        <v/>
      </c>
      <c r="F517" t="str">
        <f>IF(All_Tasks!F517="","",All_Tasks!F517)</f>
        <v/>
      </c>
      <c r="G517" t="str">
        <f>IF(All_Tasks!G517="","",All_Tasks!G517)</f>
        <v/>
      </c>
      <c r="H517" s="231" t="str">
        <f>IF(All_Tasks!H517="","",All_Tasks!H517)</f>
        <v/>
      </c>
      <c r="I517" t="str">
        <f>IF(All_Tasks!I517="","",All_Tasks!I517)</f>
        <v/>
      </c>
      <c r="J517" t="str">
        <f>IF(All_Tasks!J517="","",All_Tasks!J517)</f>
        <v/>
      </c>
      <c r="K517" t="str">
        <f>IF(All_Tasks!K517="","",All_Tasks!K517)</f>
        <v/>
      </c>
      <c r="L517" s="231" t="str">
        <f>IF(All_Tasks!L517="","",All_Tasks!L517)</f>
        <v/>
      </c>
      <c r="M517" t="str">
        <f>IF(All_Tasks!M517="","",All_Tasks!M517)</f>
        <v/>
      </c>
      <c r="N517" t="str">
        <f>IF(All_Tasks!N517="","",All_Tasks!N517)</f>
        <v/>
      </c>
      <c r="O517" t="str">
        <f>IF(All_Tasks!O517="","",All_Tasks!O517)</f>
        <v/>
      </c>
      <c r="P517" s="181">
        <f>IF(All_Tasks!P517="",0,All_Tasks!P517)</f>
        <v>0</v>
      </c>
      <c r="Q517" s="181">
        <f>IF(All_Tasks!Q517="",0,All_Tasks!Q517)</f>
        <v>0</v>
      </c>
      <c r="R517" s="181">
        <f>IF(All_Tasks!R517="",0,All_Tasks!R517)</f>
        <v>0</v>
      </c>
      <c r="S517" s="181" t="str">
        <f>IF(All_Tasks!S517="","",All_Tasks!S517)</f>
        <v/>
      </c>
      <c r="T517" t="str">
        <f>IF(All_Tasks!T517="","",All_Tasks!T517)</f>
        <v/>
      </c>
      <c r="U517" t="str">
        <f>IF(All_Tasks!U517="","",All_Tasks!U517)</f>
        <v/>
      </c>
      <c r="V517">
        <f>IF(A517="",0,IFERROR(MATCH(A517,Scope_Labor_Rates!$A$6:$A$46,0)+5,0))</f>
        <v>0</v>
      </c>
      <c r="W517" s="178">
        <f>IF(V517&gt;0,INDEX(Scope_Labor_Rates!$C$6:$C$46,V517-5),0)</f>
        <v>0</v>
      </c>
      <c r="X517" s="178">
        <f>IF(V517&gt;0,INDEX(Scope_Labor_Rates!$C$6:$C$46,V517-5),0)</f>
        <v>0</v>
      </c>
      <c r="Y517" s="180">
        <f>IF(V517&gt;0,INDEX(Scope_Labor_Rates!$S$6:$S$46,V517-5),0)</f>
        <v>0</v>
      </c>
      <c r="Z517" s="180">
        <f>IF(V517&gt;0,INDEX(Scope_Labor_Rates!$R$6:$R$46,V517-5),1)</f>
        <v>1</v>
      </c>
      <c r="AA517" s="231">
        <f t="shared" si="72"/>
        <v>0</v>
      </c>
      <c r="AB517" t="str">
        <f t="shared" si="73"/>
        <v/>
      </c>
      <c r="AC517" s="178" t="str">
        <f t="shared" si="74"/>
        <v/>
      </c>
      <c r="AD517" s="181">
        <f t="shared" si="75"/>
        <v>0</v>
      </c>
      <c r="AE517" s="178">
        <f>IF(V517&gt;0,P517*INDEX(Scope_Labor_Rates!$E$6:$E$46,V517-5),0)</f>
        <v>0</v>
      </c>
      <c r="AF517" s="181">
        <f>IF(V517&gt;0,AE517*INDEX(Scope_Labor_Rates!$D$6:$D$46,V517-5)*AA517,0)</f>
        <v>0</v>
      </c>
      <c r="AG517" s="178">
        <f>IF(V517&gt;0,P517*INDEX(Scope_Labor_Rates!$G$6:$G$46,V517-5),0)</f>
        <v>0</v>
      </c>
      <c r="AH517" s="181">
        <f>IF(V517&gt;0,AG517*INDEX(Scope_Labor_Rates!$F$6:$F$46,V517-5)*AA517,0)</f>
        <v>0</v>
      </c>
      <c r="AI517" s="178">
        <f>IF(V517&gt;0,P517*INDEX(Scope_Labor_Rates!$I$6:$I$46,V517-5),0)</f>
        <v>0</v>
      </c>
      <c r="AJ517" s="181">
        <f>IF(V517&gt;0,AI517*INDEX(Scope_Labor_Rates!$H$6:$H$46,V517-5)*AA517,0)</f>
        <v>0</v>
      </c>
      <c r="AK517" s="178">
        <f>IF(V517&gt;0,P517*INDEX(Scope_Labor_Rates!$K$6:$K$46,V517-5),0)</f>
        <v>0</v>
      </c>
      <c r="AL517" s="181">
        <f>IF(V517&gt;0,AK517*INDEX(Scope_Labor_Rates!$J$6:$J$46,V517-5)*AA517,0)</f>
        <v>0</v>
      </c>
      <c r="AM517" s="178">
        <f>IF(V517&gt;0,P517*INDEX(Scope_Labor_Rates!$M$6:$M$46,V517-5),0)</f>
        <v>0</v>
      </c>
      <c r="AN517" s="178">
        <f>IF(V517&gt;0,AM517*INDEX(Scope_Labor_Rates!$L$6:$L$46,V517-5)*AA517,0)</f>
        <v>0</v>
      </c>
      <c r="AO517" s="178">
        <f>IF(V517&gt;0,P517*INDEX(Scope_Labor_Rates!$O$6:$O$46,V517-5)*AA517,0)</f>
        <v>0</v>
      </c>
      <c r="AP517" s="181">
        <f>IF(V517&gt;0,P517*INDEX(Scope_Labor_Rates!$Q$6:$Q$46,V517-5)*AA517,0)</f>
        <v>0</v>
      </c>
      <c r="AQ517" s="178">
        <f t="shared" si="76"/>
        <v>0</v>
      </c>
      <c r="AR517" s="178">
        <f t="shared" si="77"/>
        <v>0</v>
      </c>
      <c r="AS517" s="178">
        <f t="shared" si="78"/>
        <v>0</v>
      </c>
      <c r="AT517" s="178">
        <f t="shared" si="79"/>
        <v>0</v>
      </c>
      <c r="AU517">
        <f t="shared" si="80"/>
        <v>0</v>
      </c>
    </row>
    <row r="518" spans="1:47">
      <c r="A518" t="str">
        <f>IF(All_Tasks!A518="","",All_Tasks!A518)</f>
        <v/>
      </c>
      <c r="B518" t="str">
        <f>IF(All_Tasks!B518="","",All_Tasks!B518)</f>
        <v/>
      </c>
      <c r="C518" t="str">
        <f>IF(All_Tasks!C518="","",All_Tasks!C518)</f>
        <v/>
      </c>
      <c r="D518" t="str">
        <f>IF(All_Tasks!D518="","",All_Tasks!D518)</f>
        <v/>
      </c>
      <c r="E518" t="str">
        <f>IF(All_Tasks!V518&lt;&gt;"",All_Tasks!V518,IF(All_Tasks!E518&lt;&gt;"",All_Tasks!E518,""))</f>
        <v/>
      </c>
      <c r="F518" t="str">
        <f>IF(All_Tasks!F518="","",All_Tasks!F518)</f>
        <v/>
      </c>
      <c r="G518" t="str">
        <f>IF(All_Tasks!G518="","",All_Tasks!G518)</f>
        <v/>
      </c>
      <c r="H518" s="231" t="str">
        <f>IF(All_Tasks!H518="","",All_Tasks!H518)</f>
        <v/>
      </c>
      <c r="I518" t="str">
        <f>IF(All_Tasks!I518="","",All_Tasks!I518)</f>
        <v/>
      </c>
      <c r="J518" t="str">
        <f>IF(All_Tasks!J518="","",All_Tasks!J518)</f>
        <v/>
      </c>
      <c r="K518" t="str">
        <f>IF(All_Tasks!K518="","",All_Tasks!K518)</f>
        <v/>
      </c>
      <c r="L518" s="231" t="str">
        <f>IF(All_Tasks!L518="","",All_Tasks!L518)</f>
        <v/>
      </c>
      <c r="M518" t="str">
        <f>IF(All_Tasks!M518="","",All_Tasks!M518)</f>
        <v/>
      </c>
      <c r="N518" t="str">
        <f>IF(All_Tasks!N518="","",All_Tasks!N518)</f>
        <v/>
      </c>
      <c r="O518" t="str">
        <f>IF(All_Tasks!O518="","",All_Tasks!O518)</f>
        <v/>
      </c>
      <c r="P518" s="181">
        <f>IF(All_Tasks!P518="",0,All_Tasks!P518)</f>
        <v>0</v>
      </c>
      <c r="Q518" s="181">
        <f>IF(All_Tasks!Q518="",0,All_Tasks!Q518)</f>
        <v>0</v>
      </c>
      <c r="R518" s="181">
        <f>IF(All_Tasks!R518="",0,All_Tasks!R518)</f>
        <v>0</v>
      </c>
      <c r="S518" s="181" t="str">
        <f>IF(All_Tasks!S518="","",All_Tasks!S518)</f>
        <v/>
      </c>
      <c r="T518" t="str">
        <f>IF(All_Tasks!T518="","",All_Tasks!T518)</f>
        <v/>
      </c>
      <c r="U518" t="str">
        <f>IF(All_Tasks!U518="","",All_Tasks!U518)</f>
        <v/>
      </c>
      <c r="V518">
        <f>IF(A518="",0,IFERROR(MATCH(A518,Scope_Labor_Rates!$A$6:$A$46,0)+5,0))</f>
        <v>0</v>
      </c>
      <c r="W518" s="178">
        <f>IF(V518&gt;0,INDEX(Scope_Labor_Rates!$C$6:$C$46,V518-5),0)</f>
        <v>0</v>
      </c>
      <c r="X518" s="178">
        <f>IF(V518&gt;0,INDEX(Scope_Labor_Rates!$C$6:$C$46,V518-5),0)</f>
        <v>0</v>
      </c>
      <c r="Y518" s="180">
        <f>IF(V518&gt;0,INDEX(Scope_Labor_Rates!$S$6:$S$46,V518-5),0)</f>
        <v>0</v>
      </c>
      <c r="Z518" s="180">
        <f>IF(V518&gt;0,INDEX(Scope_Labor_Rates!$R$6:$R$46,V518-5),1)</f>
        <v>1</v>
      </c>
      <c r="AA518" s="231">
        <f t="shared" si="72"/>
        <v>0</v>
      </c>
      <c r="AB518" t="str">
        <f t="shared" si="73"/>
        <v/>
      </c>
      <c r="AC518" s="178" t="str">
        <f t="shared" si="74"/>
        <v/>
      </c>
      <c r="AD518" s="181">
        <f t="shared" si="75"/>
        <v>0</v>
      </c>
      <c r="AE518" s="178">
        <f>IF(V518&gt;0,P518*INDEX(Scope_Labor_Rates!$E$6:$E$46,V518-5),0)</f>
        <v>0</v>
      </c>
      <c r="AF518" s="181">
        <f>IF(V518&gt;0,AE518*INDEX(Scope_Labor_Rates!$D$6:$D$46,V518-5)*AA518,0)</f>
        <v>0</v>
      </c>
      <c r="AG518" s="178">
        <f>IF(V518&gt;0,P518*INDEX(Scope_Labor_Rates!$G$6:$G$46,V518-5),0)</f>
        <v>0</v>
      </c>
      <c r="AH518" s="181">
        <f>IF(V518&gt;0,AG518*INDEX(Scope_Labor_Rates!$F$6:$F$46,V518-5)*AA518,0)</f>
        <v>0</v>
      </c>
      <c r="AI518" s="178">
        <f>IF(V518&gt;0,P518*INDEX(Scope_Labor_Rates!$I$6:$I$46,V518-5),0)</f>
        <v>0</v>
      </c>
      <c r="AJ518" s="181">
        <f>IF(V518&gt;0,AI518*INDEX(Scope_Labor_Rates!$H$6:$H$46,V518-5)*AA518,0)</f>
        <v>0</v>
      </c>
      <c r="AK518" s="178">
        <f>IF(V518&gt;0,P518*INDEX(Scope_Labor_Rates!$K$6:$K$46,V518-5),0)</f>
        <v>0</v>
      </c>
      <c r="AL518" s="181">
        <f>IF(V518&gt;0,AK518*INDEX(Scope_Labor_Rates!$J$6:$J$46,V518-5)*AA518,0)</f>
        <v>0</v>
      </c>
      <c r="AM518" s="178">
        <f>IF(V518&gt;0,P518*INDEX(Scope_Labor_Rates!$M$6:$M$46,V518-5),0)</f>
        <v>0</v>
      </c>
      <c r="AN518" s="178">
        <f>IF(V518&gt;0,AM518*INDEX(Scope_Labor_Rates!$L$6:$L$46,V518-5)*AA518,0)</f>
        <v>0</v>
      </c>
      <c r="AO518" s="178">
        <f>IF(V518&gt;0,P518*INDEX(Scope_Labor_Rates!$O$6:$O$46,V518-5)*AA518,0)</f>
        <v>0</v>
      </c>
      <c r="AP518" s="181">
        <f>IF(V518&gt;0,P518*INDEX(Scope_Labor_Rates!$Q$6:$Q$46,V518-5)*AA518,0)</f>
        <v>0</v>
      </c>
      <c r="AQ518" s="178">
        <f t="shared" si="76"/>
        <v>0</v>
      </c>
      <c r="AR518" s="178">
        <f t="shared" si="77"/>
        <v>0</v>
      </c>
      <c r="AS518" s="178">
        <f t="shared" si="78"/>
        <v>0</v>
      </c>
      <c r="AT518" s="178">
        <f t="shared" si="79"/>
        <v>0</v>
      </c>
      <c r="AU518">
        <f t="shared" si="80"/>
        <v>0</v>
      </c>
    </row>
    <row r="519" spans="1:47">
      <c r="A519" t="str">
        <f>IF(All_Tasks!A519="","",All_Tasks!A519)</f>
        <v/>
      </c>
      <c r="B519" t="str">
        <f>IF(All_Tasks!B519="","",All_Tasks!B519)</f>
        <v/>
      </c>
      <c r="C519" t="str">
        <f>IF(All_Tasks!C519="","",All_Tasks!C519)</f>
        <v/>
      </c>
      <c r="D519" t="str">
        <f>IF(All_Tasks!D519="","",All_Tasks!D519)</f>
        <v/>
      </c>
      <c r="E519" t="str">
        <f>IF(All_Tasks!V519&lt;&gt;"",All_Tasks!V519,IF(All_Tasks!E519&lt;&gt;"",All_Tasks!E519,""))</f>
        <v/>
      </c>
      <c r="F519" t="str">
        <f>IF(All_Tasks!F519="","",All_Tasks!F519)</f>
        <v/>
      </c>
      <c r="G519" t="str">
        <f>IF(All_Tasks!G519="","",All_Tasks!G519)</f>
        <v/>
      </c>
      <c r="H519" s="231" t="str">
        <f>IF(All_Tasks!H519="","",All_Tasks!H519)</f>
        <v/>
      </c>
      <c r="I519" t="str">
        <f>IF(All_Tasks!I519="","",All_Tasks!I519)</f>
        <v/>
      </c>
      <c r="J519" t="str">
        <f>IF(All_Tasks!J519="","",All_Tasks!J519)</f>
        <v/>
      </c>
      <c r="K519" t="str">
        <f>IF(All_Tasks!K519="","",All_Tasks!K519)</f>
        <v/>
      </c>
      <c r="L519" s="231" t="str">
        <f>IF(All_Tasks!L519="","",All_Tasks!L519)</f>
        <v/>
      </c>
      <c r="M519" t="str">
        <f>IF(All_Tasks!M519="","",All_Tasks!M519)</f>
        <v/>
      </c>
      <c r="N519" t="str">
        <f>IF(All_Tasks!N519="","",All_Tasks!N519)</f>
        <v/>
      </c>
      <c r="O519" t="str">
        <f>IF(All_Tasks!O519="","",All_Tasks!O519)</f>
        <v/>
      </c>
      <c r="P519" s="181">
        <f>IF(All_Tasks!P519="",0,All_Tasks!P519)</f>
        <v>0</v>
      </c>
      <c r="Q519" s="181">
        <f>IF(All_Tasks!Q519="",0,All_Tasks!Q519)</f>
        <v>0</v>
      </c>
      <c r="R519" s="181">
        <f>IF(All_Tasks!R519="",0,All_Tasks!R519)</f>
        <v>0</v>
      </c>
      <c r="S519" s="181" t="str">
        <f>IF(All_Tasks!S519="","",All_Tasks!S519)</f>
        <v/>
      </c>
      <c r="T519" t="str">
        <f>IF(All_Tasks!T519="","",All_Tasks!T519)</f>
        <v/>
      </c>
      <c r="U519" t="str">
        <f>IF(All_Tasks!U519="","",All_Tasks!U519)</f>
        <v/>
      </c>
      <c r="V519">
        <f>IF(A519="",0,IFERROR(MATCH(A519,Scope_Labor_Rates!$A$6:$A$46,0)+5,0))</f>
        <v>0</v>
      </c>
      <c r="W519" s="178">
        <f>IF(V519&gt;0,INDEX(Scope_Labor_Rates!$C$6:$C$46,V519-5),0)</f>
        <v>0</v>
      </c>
      <c r="X519" s="178">
        <f>IF(V519&gt;0,INDEX(Scope_Labor_Rates!$C$6:$C$46,V519-5),0)</f>
        <v>0</v>
      </c>
      <c r="Y519" s="180">
        <f>IF(V519&gt;0,INDEX(Scope_Labor_Rates!$S$6:$S$46,V519-5),0)</f>
        <v>0</v>
      </c>
      <c r="Z519" s="180">
        <f>IF(V519&gt;0,INDEX(Scope_Labor_Rates!$R$6:$R$46,V519-5),1)</f>
        <v>1</v>
      </c>
      <c r="AA519" s="231">
        <f t="shared" si="72"/>
        <v>0</v>
      </c>
      <c r="AB519" t="str">
        <f t="shared" si="73"/>
        <v/>
      </c>
      <c r="AC519" s="178" t="str">
        <f t="shared" si="74"/>
        <v/>
      </c>
      <c r="AD519" s="181">
        <f t="shared" si="75"/>
        <v>0</v>
      </c>
      <c r="AE519" s="178">
        <f>IF(V519&gt;0,P519*INDEX(Scope_Labor_Rates!$E$6:$E$46,V519-5),0)</f>
        <v>0</v>
      </c>
      <c r="AF519" s="181">
        <f>IF(V519&gt;0,AE519*INDEX(Scope_Labor_Rates!$D$6:$D$46,V519-5)*AA519,0)</f>
        <v>0</v>
      </c>
      <c r="AG519" s="178">
        <f>IF(V519&gt;0,P519*INDEX(Scope_Labor_Rates!$G$6:$G$46,V519-5),0)</f>
        <v>0</v>
      </c>
      <c r="AH519" s="181">
        <f>IF(V519&gt;0,AG519*INDEX(Scope_Labor_Rates!$F$6:$F$46,V519-5)*AA519,0)</f>
        <v>0</v>
      </c>
      <c r="AI519" s="178">
        <f>IF(V519&gt;0,P519*INDEX(Scope_Labor_Rates!$I$6:$I$46,V519-5),0)</f>
        <v>0</v>
      </c>
      <c r="AJ519" s="181">
        <f>IF(V519&gt;0,AI519*INDEX(Scope_Labor_Rates!$H$6:$H$46,V519-5)*AA519,0)</f>
        <v>0</v>
      </c>
      <c r="AK519" s="178">
        <f>IF(V519&gt;0,P519*INDEX(Scope_Labor_Rates!$K$6:$K$46,V519-5),0)</f>
        <v>0</v>
      </c>
      <c r="AL519" s="181">
        <f>IF(V519&gt;0,AK519*INDEX(Scope_Labor_Rates!$J$6:$J$46,V519-5)*AA519,0)</f>
        <v>0</v>
      </c>
      <c r="AM519" s="178">
        <f>IF(V519&gt;0,P519*INDEX(Scope_Labor_Rates!$M$6:$M$46,V519-5),0)</f>
        <v>0</v>
      </c>
      <c r="AN519" s="178">
        <f>IF(V519&gt;0,AM519*INDEX(Scope_Labor_Rates!$L$6:$L$46,V519-5)*AA519,0)</f>
        <v>0</v>
      </c>
      <c r="AO519" s="178">
        <f>IF(V519&gt;0,P519*INDEX(Scope_Labor_Rates!$O$6:$O$46,V519-5)*AA519,0)</f>
        <v>0</v>
      </c>
      <c r="AP519" s="181">
        <f>IF(V519&gt;0,P519*INDEX(Scope_Labor_Rates!$Q$6:$Q$46,V519-5)*AA519,0)</f>
        <v>0</v>
      </c>
      <c r="AQ519" s="178">
        <f t="shared" si="76"/>
        <v>0</v>
      </c>
      <c r="AR519" s="178">
        <f t="shared" si="77"/>
        <v>0</v>
      </c>
      <c r="AS519" s="178">
        <f t="shared" si="78"/>
        <v>0</v>
      </c>
      <c r="AT519" s="178">
        <f t="shared" si="79"/>
        <v>0</v>
      </c>
      <c r="AU519">
        <f t="shared" si="80"/>
        <v>0</v>
      </c>
    </row>
    <row r="520" spans="1:47">
      <c r="A520" t="str">
        <f>IF(All_Tasks!A520="","",All_Tasks!A520)</f>
        <v/>
      </c>
      <c r="B520" t="str">
        <f>IF(All_Tasks!B520="","",All_Tasks!B520)</f>
        <v/>
      </c>
      <c r="C520" t="str">
        <f>IF(All_Tasks!C520="","",All_Tasks!C520)</f>
        <v/>
      </c>
      <c r="D520" t="str">
        <f>IF(All_Tasks!D520="","",All_Tasks!D520)</f>
        <v/>
      </c>
      <c r="E520" t="str">
        <f>IF(All_Tasks!V520&lt;&gt;"",All_Tasks!V520,IF(All_Tasks!E520&lt;&gt;"",All_Tasks!E520,""))</f>
        <v/>
      </c>
      <c r="F520" t="str">
        <f>IF(All_Tasks!F520="","",All_Tasks!F520)</f>
        <v/>
      </c>
      <c r="G520" t="str">
        <f>IF(All_Tasks!G520="","",All_Tasks!G520)</f>
        <v/>
      </c>
      <c r="H520" s="231" t="str">
        <f>IF(All_Tasks!H520="","",All_Tasks!H520)</f>
        <v/>
      </c>
      <c r="I520" t="str">
        <f>IF(All_Tasks!I520="","",All_Tasks!I520)</f>
        <v/>
      </c>
      <c r="J520" t="str">
        <f>IF(All_Tasks!J520="","",All_Tasks!J520)</f>
        <v/>
      </c>
      <c r="K520" t="str">
        <f>IF(All_Tasks!K520="","",All_Tasks!K520)</f>
        <v/>
      </c>
      <c r="L520" s="231" t="str">
        <f>IF(All_Tasks!L520="","",All_Tasks!L520)</f>
        <v/>
      </c>
      <c r="M520" t="str">
        <f>IF(All_Tasks!M520="","",All_Tasks!M520)</f>
        <v/>
      </c>
      <c r="N520" t="str">
        <f>IF(All_Tasks!N520="","",All_Tasks!N520)</f>
        <v/>
      </c>
      <c r="O520" t="str">
        <f>IF(All_Tasks!O520="","",All_Tasks!O520)</f>
        <v/>
      </c>
      <c r="P520" s="181">
        <f>IF(All_Tasks!P520="",0,All_Tasks!P520)</f>
        <v>0</v>
      </c>
      <c r="Q520" s="181">
        <f>IF(All_Tasks!Q520="",0,All_Tasks!Q520)</f>
        <v>0</v>
      </c>
      <c r="R520" s="181">
        <f>IF(All_Tasks!R520="",0,All_Tasks!R520)</f>
        <v>0</v>
      </c>
      <c r="S520" s="181" t="str">
        <f>IF(All_Tasks!S520="","",All_Tasks!S520)</f>
        <v/>
      </c>
      <c r="T520" t="str">
        <f>IF(All_Tasks!T520="","",All_Tasks!T520)</f>
        <v/>
      </c>
      <c r="U520" t="str">
        <f>IF(All_Tasks!U520="","",All_Tasks!U520)</f>
        <v/>
      </c>
      <c r="V520">
        <f>IF(A520="",0,IFERROR(MATCH(A520,Scope_Labor_Rates!$A$6:$A$46,0)+5,0))</f>
        <v>0</v>
      </c>
      <c r="W520" s="178">
        <f>IF(V520&gt;0,INDEX(Scope_Labor_Rates!$C$6:$C$46,V520-5),0)</f>
        <v>0</v>
      </c>
      <c r="X520" s="178">
        <f>IF(V520&gt;0,INDEX(Scope_Labor_Rates!$C$6:$C$46,V520-5),0)</f>
        <v>0</v>
      </c>
      <c r="Y520" s="180">
        <f>IF(V520&gt;0,INDEX(Scope_Labor_Rates!$S$6:$S$46,V520-5),0)</f>
        <v>0</v>
      </c>
      <c r="Z520" s="180">
        <f>IF(V520&gt;0,INDEX(Scope_Labor_Rates!$R$6:$R$46,V520-5),1)</f>
        <v>1</v>
      </c>
      <c r="AA520" s="231">
        <f t="shared" si="72"/>
        <v>0</v>
      </c>
      <c r="AB520" t="str">
        <f t="shared" si="73"/>
        <v/>
      </c>
      <c r="AC520" s="178" t="str">
        <f t="shared" si="74"/>
        <v/>
      </c>
      <c r="AD520" s="181">
        <f t="shared" si="75"/>
        <v>0</v>
      </c>
      <c r="AE520" s="178">
        <f>IF(V520&gt;0,P520*INDEX(Scope_Labor_Rates!$E$6:$E$46,V520-5),0)</f>
        <v>0</v>
      </c>
      <c r="AF520" s="181">
        <f>IF(V520&gt;0,AE520*INDEX(Scope_Labor_Rates!$D$6:$D$46,V520-5)*AA520,0)</f>
        <v>0</v>
      </c>
      <c r="AG520" s="178">
        <f>IF(V520&gt;0,P520*INDEX(Scope_Labor_Rates!$G$6:$G$46,V520-5),0)</f>
        <v>0</v>
      </c>
      <c r="AH520" s="181">
        <f>IF(V520&gt;0,AG520*INDEX(Scope_Labor_Rates!$F$6:$F$46,V520-5)*AA520,0)</f>
        <v>0</v>
      </c>
      <c r="AI520" s="178">
        <f>IF(V520&gt;0,P520*INDEX(Scope_Labor_Rates!$I$6:$I$46,V520-5),0)</f>
        <v>0</v>
      </c>
      <c r="AJ520" s="181">
        <f>IF(V520&gt;0,AI520*INDEX(Scope_Labor_Rates!$H$6:$H$46,V520-5)*AA520,0)</f>
        <v>0</v>
      </c>
      <c r="AK520" s="178">
        <f>IF(V520&gt;0,P520*INDEX(Scope_Labor_Rates!$K$6:$K$46,V520-5),0)</f>
        <v>0</v>
      </c>
      <c r="AL520" s="181">
        <f>IF(V520&gt;0,AK520*INDEX(Scope_Labor_Rates!$J$6:$J$46,V520-5)*AA520,0)</f>
        <v>0</v>
      </c>
      <c r="AM520" s="178">
        <f>IF(V520&gt;0,P520*INDEX(Scope_Labor_Rates!$M$6:$M$46,V520-5),0)</f>
        <v>0</v>
      </c>
      <c r="AN520" s="178">
        <f>IF(V520&gt;0,AM520*INDEX(Scope_Labor_Rates!$L$6:$L$46,V520-5)*AA520,0)</f>
        <v>0</v>
      </c>
      <c r="AO520" s="178">
        <f>IF(V520&gt;0,P520*INDEX(Scope_Labor_Rates!$O$6:$O$46,V520-5)*AA520,0)</f>
        <v>0</v>
      </c>
      <c r="AP520" s="181">
        <f>IF(V520&gt;0,P520*INDEX(Scope_Labor_Rates!$Q$6:$Q$46,V520-5)*AA520,0)</f>
        <v>0</v>
      </c>
      <c r="AQ520" s="178">
        <f t="shared" si="76"/>
        <v>0</v>
      </c>
      <c r="AR520" s="178">
        <f t="shared" si="77"/>
        <v>0</v>
      </c>
      <c r="AS520" s="178">
        <f t="shared" si="78"/>
        <v>0</v>
      </c>
      <c r="AT520" s="178">
        <f t="shared" si="79"/>
        <v>0</v>
      </c>
      <c r="AU520">
        <f t="shared" si="80"/>
        <v>0</v>
      </c>
    </row>
    <row r="521" spans="1:47">
      <c r="A521" t="str">
        <f>IF(All_Tasks!A521="","",All_Tasks!A521)</f>
        <v/>
      </c>
      <c r="B521" t="str">
        <f>IF(All_Tasks!B521="","",All_Tasks!B521)</f>
        <v/>
      </c>
      <c r="C521" t="str">
        <f>IF(All_Tasks!C521="","",All_Tasks!C521)</f>
        <v/>
      </c>
      <c r="D521" t="str">
        <f>IF(All_Tasks!D521="","",All_Tasks!D521)</f>
        <v/>
      </c>
      <c r="E521" t="str">
        <f>IF(All_Tasks!V521&lt;&gt;"",All_Tasks!V521,IF(All_Tasks!E521&lt;&gt;"",All_Tasks!E521,""))</f>
        <v/>
      </c>
      <c r="F521" t="str">
        <f>IF(All_Tasks!F521="","",All_Tasks!F521)</f>
        <v/>
      </c>
      <c r="G521" t="str">
        <f>IF(All_Tasks!G521="","",All_Tasks!G521)</f>
        <v/>
      </c>
      <c r="H521" s="231" t="str">
        <f>IF(All_Tasks!H521="","",All_Tasks!H521)</f>
        <v/>
      </c>
      <c r="I521" t="str">
        <f>IF(All_Tasks!I521="","",All_Tasks!I521)</f>
        <v/>
      </c>
      <c r="J521" t="str">
        <f>IF(All_Tasks!J521="","",All_Tasks!J521)</f>
        <v/>
      </c>
      <c r="K521" t="str">
        <f>IF(All_Tasks!K521="","",All_Tasks!K521)</f>
        <v/>
      </c>
      <c r="L521" s="231" t="str">
        <f>IF(All_Tasks!L521="","",All_Tasks!L521)</f>
        <v/>
      </c>
      <c r="M521" t="str">
        <f>IF(All_Tasks!M521="","",All_Tasks!M521)</f>
        <v/>
      </c>
      <c r="N521" t="str">
        <f>IF(All_Tasks!N521="","",All_Tasks!N521)</f>
        <v/>
      </c>
      <c r="O521" t="str">
        <f>IF(All_Tasks!O521="","",All_Tasks!O521)</f>
        <v/>
      </c>
      <c r="P521" s="181">
        <f>IF(All_Tasks!P521="",0,All_Tasks!P521)</f>
        <v>0</v>
      </c>
      <c r="Q521" s="181">
        <f>IF(All_Tasks!Q521="",0,All_Tasks!Q521)</f>
        <v>0</v>
      </c>
      <c r="R521" s="181">
        <f>IF(All_Tasks!R521="",0,All_Tasks!R521)</f>
        <v>0</v>
      </c>
      <c r="S521" s="181" t="str">
        <f>IF(All_Tasks!S521="","",All_Tasks!S521)</f>
        <v/>
      </c>
      <c r="T521" t="str">
        <f>IF(All_Tasks!T521="","",All_Tasks!T521)</f>
        <v/>
      </c>
      <c r="U521" t="str">
        <f>IF(All_Tasks!U521="","",All_Tasks!U521)</f>
        <v/>
      </c>
      <c r="V521">
        <f>IF(A521="",0,IFERROR(MATCH(A521,Scope_Labor_Rates!$A$6:$A$46,0)+5,0))</f>
        <v>0</v>
      </c>
      <c r="W521" s="178">
        <f>IF(V521&gt;0,INDEX(Scope_Labor_Rates!$C$6:$C$46,V521-5),0)</f>
        <v>0</v>
      </c>
      <c r="X521" s="178">
        <f>IF(V521&gt;0,INDEX(Scope_Labor_Rates!$C$6:$C$46,V521-5),0)</f>
        <v>0</v>
      </c>
      <c r="Y521" s="180">
        <f>IF(V521&gt;0,INDEX(Scope_Labor_Rates!$S$6:$S$46,V521-5),0)</f>
        <v>0</v>
      </c>
      <c r="Z521" s="180">
        <f>IF(V521&gt;0,INDEX(Scope_Labor_Rates!$R$6:$R$46,V521-5),1)</f>
        <v>1</v>
      </c>
      <c r="AA521" s="231">
        <f t="shared" si="72"/>
        <v>0</v>
      </c>
      <c r="AB521" t="str">
        <f t="shared" si="73"/>
        <v/>
      </c>
      <c r="AC521" s="178" t="str">
        <f t="shared" si="74"/>
        <v/>
      </c>
      <c r="AD521" s="181">
        <f t="shared" si="75"/>
        <v>0</v>
      </c>
      <c r="AE521" s="178">
        <f>IF(V521&gt;0,P521*INDEX(Scope_Labor_Rates!$E$6:$E$46,V521-5),0)</f>
        <v>0</v>
      </c>
      <c r="AF521" s="181">
        <f>IF(V521&gt;0,AE521*INDEX(Scope_Labor_Rates!$D$6:$D$46,V521-5)*AA521,0)</f>
        <v>0</v>
      </c>
      <c r="AG521" s="178">
        <f>IF(V521&gt;0,P521*INDEX(Scope_Labor_Rates!$G$6:$G$46,V521-5),0)</f>
        <v>0</v>
      </c>
      <c r="AH521" s="181">
        <f>IF(V521&gt;0,AG521*INDEX(Scope_Labor_Rates!$F$6:$F$46,V521-5)*AA521,0)</f>
        <v>0</v>
      </c>
      <c r="AI521" s="178">
        <f>IF(V521&gt;0,P521*INDEX(Scope_Labor_Rates!$I$6:$I$46,V521-5),0)</f>
        <v>0</v>
      </c>
      <c r="AJ521" s="181">
        <f>IF(V521&gt;0,AI521*INDEX(Scope_Labor_Rates!$H$6:$H$46,V521-5)*AA521,0)</f>
        <v>0</v>
      </c>
      <c r="AK521" s="178">
        <f>IF(V521&gt;0,P521*INDEX(Scope_Labor_Rates!$K$6:$K$46,V521-5),0)</f>
        <v>0</v>
      </c>
      <c r="AL521" s="181">
        <f>IF(V521&gt;0,AK521*INDEX(Scope_Labor_Rates!$J$6:$J$46,V521-5)*AA521,0)</f>
        <v>0</v>
      </c>
      <c r="AM521" s="178">
        <f>IF(V521&gt;0,P521*INDEX(Scope_Labor_Rates!$M$6:$M$46,V521-5),0)</f>
        <v>0</v>
      </c>
      <c r="AN521" s="178">
        <f>IF(V521&gt;0,AM521*INDEX(Scope_Labor_Rates!$L$6:$L$46,V521-5)*AA521,0)</f>
        <v>0</v>
      </c>
      <c r="AO521" s="178">
        <f>IF(V521&gt;0,P521*INDEX(Scope_Labor_Rates!$O$6:$O$46,V521-5)*AA521,0)</f>
        <v>0</v>
      </c>
      <c r="AP521" s="181">
        <f>IF(V521&gt;0,P521*INDEX(Scope_Labor_Rates!$Q$6:$Q$46,V521-5)*AA521,0)</f>
        <v>0</v>
      </c>
      <c r="AQ521" s="178">
        <f t="shared" si="76"/>
        <v>0</v>
      </c>
      <c r="AR521" s="178">
        <f t="shared" si="77"/>
        <v>0</v>
      </c>
      <c r="AS521" s="178">
        <f t="shared" si="78"/>
        <v>0</v>
      </c>
      <c r="AT521" s="178">
        <f t="shared" si="79"/>
        <v>0</v>
      </c>
      <c r="AU521">
        <f t="shared" si="80"/>
        <v>0</v>
      </c>
    </row>
    <row r="522" spans="1:47">
      <c r="A522" t="str">
        <f>IF(All_Tasks!A522="","",All_Tasks!A522)</f>
        <v/>
      </c>
      <c r="B522" t="str">
        <f>IF(All_Tasks!B522="","",All_Tasks!B522)</f>
        <v/>
      </c>
      <c r="C522" t="str">
        <f>IF(All_Tasks!C522="","",All_Tasks!C522)</f>
        <v/>
      </c>
      <c r="D522" t="str">
        <f>IF(All_Tasks!D522="","",All_Tasks!D522)</f>
        <v/>
      </c>
      <c r="E522" t="str">
        <f>IF(All_Tasks!V522&lt;&gt;"",All_Tasks!V522,IF(All_Tasks!E522&lt;&gt;"",All_Tasks!E522,""))</f>
        <v/>
      </c>
      <c r="F522" t="str">
        <f>IF(All_Tasks!F522="","",All_Tasks!F522)</f>
        <v/>
      </c>
      <c r="G522" t="str">
        <f>IF(All_Tasks!G522="","",All_Tasks!G522)</f>
        <v/>
      </c>
      <c r="H522" s="231" t="str">
        <f>IF(All_Tasks!H522="","",All_Tasks!H522)</f>
        <v/>
      </c>
      <c r="I522" t="str">
        <f>IF(All_Tasks!I522="","",All_Tasks!I522)</f>
        <v/>
      </c>
      <c r="J522" t="str">
        <f>IF(All_Tasks!J522="","",All_Tasks!J522)</f>
        <v/>
      </c>
      <c r="K522" t="str">
        <f>IF(All_Tasks!K522="","",All_Tasks!K522)</f>
        <v/>
      </c>
      <c r="L522" s="231" t="str">
        <f>IF(All_Tasks!L522="","",All_Tasks!L522)</f>
        <v/>
      </c>
      <c r="M522" t="str">
        <f>IF(All_Tasks!M522="","",All_Tasks!M522)</f>
        <v/>
      </c>
      <c r="N522" t="str">
        <f>IF(All_Tasks!N522="","",All_Tasks!N522)</f>
        <v/>
      </c>
      <c r="O522" t="str">
        <f>IF(All_Tasks!O522="","",All_Tasks!O522)</f>
        <v/>
      </c>
      <c r="P522" s="181">
        <f>IF(All_Tasks!P522="",0,All_Tasks!P522)</f>
        <v>0</v>
      </c>
      <c r="Q522" s="181">
        <f>IF(All_Tasks!Q522="",0,All_Tasks!Q522)</f>
        <v>0</v>
      </c>
      <c r="R522" s="181">
        <f>IF(All_Tasks!R522="",0,All_Tasks!R522)</f>
        <v>0</v>
      </c>
      <c r="S522" s="181" t="str">
        <f>IF(All_Tasks!S522="","",All_Tasks!S522)</f>
        <v/>
      </c>
      <c r="T522" t="str">
        <f>IF(All_Tasks!T522="","",All_Tasks!T522)</f>
        <v/>
      </c>
      <c r="U522" t="str">
        <f>IF(All_Tasks!U522="","",All_Tasks!U522)</f>
        <v/>
      </c>
      <c r="V522">
        <f>IF(A522="",0,IFERROR(MATCH(A522,Scope_Labor_Rates!$A$6:$A$46,0)+5,0))</f>
        <v>0</v>
      </c>
      <c r="W522" s="178">
        <f>IF(V522&gt;0,INDEX(Scope_Labor_Rates!$C$6:$C$46,V522-5),0)</f>
        <v>0</v>
      </c>
      <c r="X522" s="178">
        <f>IF(V522&gt;0,INDEX(Scope_Labor_Rates!$C$6:$C$46,V522-5),0)</f>
        <v>0</v>
      </c>
      <c r="Y522" s="180">
        <f>IF(V522&gt;0,INDEX(Scope_Labor_Rates!$S$6:$S$46,V522-5),0)</f>
        <v>0</v>
      </c>
      <c r="Z522" s="180">
        <f>IF(V522&gt;0,INDEX(Scope_Labor_Rates!$R$6:$R$46,V522-5),1)</f>
        <v>1</v>
      </c>
      <c r="AA522" s="231">
        <f t="shared" si="72"/>
        <v>0</v>
      </c>
      <c r="AB522" t="str">
        <f t="shared" si="73"/>
        <v/>
      </c>
      <c r="AC522" s="178" t="str">
        <f t="shared" si="74"/>
        <v/>
      </c>
      <c r="AD522" s="181">
        <f t="shared" si="75"/>
        <v>0</v>
      </c>
      <c r="AE522" s="178">
        <f>IF(V522&gt;0,P522*INDEX(Scope_Labor_Rates!$E$6:$E$46,V522-5),0)</f>
        <v>0</v>
      </c>
      <c r="AF522" s="181">
        <f>IF(V522&gt;0,AE522*INDEX(Scope_Labor_Rates!$D$6:$D$46,V522-5)*AA522,0)</f>
        <v>0</v>
      </c>
      <c r="AG522" s="178">
        <f>IF(V522&gt;0,P522*INDEX(Scope_Labor_Rates!$G$6:$G$46,V522-5),0)</f>
        <v>0</v>
      </c>
      <c r="AH522" s="181">
        <f>IF(V522&gt;0,AG522*INDEX(Scope_Labor_Rates!$F$6:$F$46,V522-5)*AA522,0)</f>
        <v>0</v>
      </c>
      <c r="AI522" s="178">
        <f>IF(V522&gt;0,P522*INDEX(Scope_Labor_Rates!$I$6:$I$46,V522-5),0)</f>
        <v>0</v>
      </c>
      <c r="AJ522" s="181">
        <f>IF(V522&gt;0,AI522*INDEX(Scope_Labor_Rates!$H$6:$H$46,V522-5)*AA522,0)</f>
        <v>0</v>
      </c>
      <c r="AK522" s="178">
        <f>IF(V522&gt;0,P522*INDEX(Scope_Labor_Rates!$K$6:$K$46,V522-5),0)</f>
        <v>0</v>
      </c>
      <c r="AL522" s="181">
        <f>IF(V522&gt;0,AK522*INDEX(Scope_Labor_Rates!$J$6:$J$46,V522-5)*AA522,0)</f>
        <v>0</v>
      </c>
      <c r="AM522" s="178">
        <f>IF(V522&gt;0,P522*INDEX(Scope_Labor_Rates!$M$6:$M$46,V522-5),0)</f>
        <v>0</v>
      </c>
      <c r="AN522" s="178">
        <f>IF(V522&gt;0,AM522*INDEX(Scope_Labor_Rates!$L$6:$L$46,V522-5)*AA522,0)</f>
        <v>0</v>
      </c>
      <c r="AO522" s="178">
        <f>IF(V522&gt;0,P522*INDEX(Scope_Labor_Rates!$O$6:$O$46,V522-5)*AA522,0)</f>
        <v>0</v>
      </c>
      <c r="AP522" s="181">
        <f>IF(V522&gt;0,P522*INDEX(Scope_Labor_Rates!$Q$6:$Q$46,V522-5)*AA522,0)</f>
        <v>0</v>
      </c>
      <c r="AQ522" s="178">
        <f t="shared" si="76"/>
        <v>0</v>
      </c>
      <c r="AR522" s="178">
        <f t="shared" si="77"/>
        <v>0</v>
      </c>
      <c r="AS522" s="178">
        <f t="shared" si="78"/>
        <v>0</v>
      </c>
      <c r="AT522" s="178">
        <f t="shared" si="79"/>
        <v>0</v>
      </c>
      <c r="AU522">
        <f t="shared" si="80"/>
        <v>0</v>
      </c>
    </row>
    <row r="523" spans="1:47">
      <c r="A523" t="str">
        <f>IF(All_Tasks!A523="","",All_Tasks!A523)</f>
        <v/>
      </c>
      <c r="B523" t="str">
        <f>IF(All_Tasks!B523="","",All_Tasks!B523)</f>
        <v/>
      </c>
      <c r="C523" t="str">
        <f>IF(All_Tasks!C523="","",All_Tasks!C523)</f>
        <v/>
      </c>
      <c r="D523" t="str">
        <f>IF(All_Tasks!D523="","",All_Tasks!D523)</f>
        <v/>
      </c>
      <c r="E523" t="str">
        <f>IF(All_Tasks!V523&lt;&gt;"",All_Tasks!V523,IF(All_Tasks!E523&lt;&gt;"",All_Tasks!E523,""))</f>
        <v/>
      </c>
      <c r="F523" t="str">
        <f>IF(All_Tasks!F523="","",All_Tasks!F523)</f>
        <v/>
      </c>
      <c r="G523" t="str">
        <f>IF(All_Tasks!G523="","",All_Tasks!G523)</f>
        <v/>
      </c>
      <c r="H523" s="231" t="str">
        <f>IF(All_Tasks!H523="","",All_Tasks!H523)</f>
        <v/>
      </c>
      <c r="I523" t="str">
        <f>IF(All_Tasks!I523="","",All_Tasks!I523)</f>
        <v/>
      </c>
      <c r="J523" t="str">
        <f>IF(All_Tasks!J523="","",All_Tasks!J523)</f>
        <v/>
      </c>
      <c r="K523" t="str">
        <f>IF(All_Tasks!K523="","",All_Tasks!K523)</f>
        <v/>
      </c>
      <c r="L523" s="231" t="str">
        <f>IF(All_Tasks!L523="","",All_Tasks!L523)</f>
        <v/>
      </c>
      <c r="M523" t="str">
        <f>IF(All_Tasks!M523="","",All_Tasks!M523)</f>
        <v/>
      </c>
      <c r="N523" t="str">
        <f>IF(All_Tasks!N523="","",All_Tasks!N523)</f>
        <v/>
      </c>
      <c r="O523" t="str">
        <f>IF(All_Tasks!O523="","",All_Tasks!O523)</f>
        <v/>
      </c>
      <c r="P523" s="181">
        <f>IF(All_Tasks!P523="",0,All_Tasks!P523)</f>
        <v>0</v>
      </c>
      <c r="Q523" s="181">
        <f>IF(All_Tasks!Q523="",0,All_Tasks!Q523)</f>
        <v>0</v>
      </c>
      <c r="R523" s="181">
        <f>IF(All_Tasks!R523="",0,All_Tasks!R523)</f>
        <v>0</v>
      </c>
      <c r="S523" s="181" t="str">
        <f>IF(All_Tasks!S523="","",All_Tasks!S523)</f>
        <v/>
      </c>
      <c r="T523" t="str">
        <f>IF(All_Tasks!T523="","",All_Tasks!T523)</f>
        <v/>
      </c>
      <c r="U523" t="str">
        <f>IF(All_Tasks!U523="","",All_Tasks!U523)</f>
        <v/>
      </c>
      <c r="V523">
        <f>IF(A523="",0,IFERROR(MATCH(A523,Scope_Labor_Rates!$A$6:$A$46,0)+5,0))</f>
        <v>0</v>
      </c>
      <c r="W523" s="178">
        <f>IF(V523&gt;0,INDEX(Scope_Labor_Rates!$C$6:$C$46,V523-5),0)</f>
        <v>0</v>
      </c>
      <c r="X523" s="178">
        <f>IF(V523&gt;0,INDEX(Scope_Labor_Rates!$C$6:$C$46,V523-5),0)</f>
        <v>0</v>
      </c>
      <c r="Y523" s="180">
        <f>IF(V523&gt;0,INDEX(Scope_Labor_Rates!$S$6:$S$46,V523-5),0)</f>
        <v>0</v>
      </c>
      <c r="Z523" s="180">
        <f>IF(V523&gt;0,INDEX(Scope_Labor_Rates!$R$6:$R$46,V523-5),1)</f>
        <v>1</v>
      </c>
      <c r="AA523" s="231">
        <f t="shared" si="72"/>
        <v>0</v>
      </c>
      <c r="AB523" t="str">
        <f t="shared" si="73"/>
        <v/>
      </c>
      <c r="AC523" s="178" t="str">
        <f t="shared" si="74"/>
        <v/>
      </c>
      <c r="AD523" s="181">
        <f t="shared" si="75"/>
        <v>0</v>
      </c>
      <c r="AE523" s="178">
        <f>IF(V523&gt;0,P523*INDEX(Scope_Labor_Rates!$E$6:$E$46,V523-5),0)</f>
        <v>0</v>
      </c>
      <c r="AF523" s="181">
        <f>IF(V523&gt;0,AE523*INDEX(Scope_Labor_Rates!$D$6:$D$46,V523-5)*AA523,0)</f>
        <v>0</v>
      </c>
      <c r="AG523" s="178">
        <f>IF(V523&gt;0,P523*INDEX(Scope_Labor_Rates!$G$6:$G$46,V523-5),0)</f>
        <v>0</v>
      </c>
      <c r="AH523" s="181">
        <f>IF(V523&gt;0,AG523*INDEX(Scope_Labor_Rates!$F$6:$F$46,V523-5)*AA523,0)</f>
        <v>0</v>
      </c>
      <c r="AI523" s="178">
        <f>IF(V523&gt;0,P523*INDEX(Scope_Labor_Rates!$I$6:$I$46,V523-5),0)</f>
        <v>0</v>
      </c>
      <c r="AJ523" s="181">
        <f>IF(V523&gt;0,AI523*INDEX(Scope_Labor_Rates!$H$6:$H$46,V523-5)*AA523,0)</f>
        <v>0</v>
      </c>
      <c r="AK523" s="178">
        <f>IF(V523&gt;0,P523*INDEX(Scope_Labor_Rates!$K$6:$K$46,V523-5),0)</f>
        <v>0</v>
      </c>
      <c r="AL523" s="181">
        <f>IF(V523&gt;0,AK523*INDEX(Scope_Labor_Rates!$J$6:$J$46,V523-5)*AA523,0)</f>
        <v>0</v>
      </c>
      <c r="AM523" s="178">
        <f>IF(V523&gt;0,P523*INDEX(Scope_Labor_Rates!$M$6:$M$46,V523-5),0)</f>
        <v>0</v>
      </c>
      <c r="AN523" s="178">
        <f>IF(V523&gt;0,AM523*INDEX(Scope_Labor_Rates!$L$6:$L$46,V523-5)*AA523,0)</f>
        <v>0</v>
      </c>
      <c r="AO523" s="178">
        <f>IF(V523&gt;0,P523*INDEX(Scope_Labor_Rates!$O$6:$O$46,V523-5)*AA523,0)</f>
        <v>0</v>
      </c>
      <c r="AP523" s="181">
        <f>IF(V523&gt;0,P523*INDEX(Scope_Labor_Rates!$Q$6:$Q$46,V523-5)*AA523,0)</f>
        <v>0</v>
      </c>
      <c r="AQ523" s="178">
        <f t="shared" si="76"/>
        <v>0</v>
      </c>
      <c r="AR523" s="178">
        <f t="shared" si="77"/>
        <v>0</v>
      </c>
      <c r="AS523" s="178">
        <f t="shared" si="78"/>
        <v>0</v>
      </c>
      <c r="AT523" s="178">
        <f t="shared" si="79"/>
        <v>0</v>
      </c>
      <c r="AU523">
        <f t="shared" si="80"/>
        <v>0</v>
      </c>
    </row>
    <row r="524" spans="1:47">
      <c r="A524" t="str">
        <f>IF(All_Tasks!A524="","",All_Tasks!A524)</f>
        <v/>
      </c>
      <c r="B524" t="str">
        <f>IF(All_Tasks!B524="","",All_Tasks!B524)</f>
        <v/>
      </c>
      <c r="C524" t="str">
        <f>IF(All_Tasks!C524="","",All_Tasks!C524)</f>
        <v/>
      </c>
      <c r="D524" t="str">
        <f>IF(All_Tasks!D524="","",All_Tasks!D524)</f>
        <v/>
      </c>
      <c r="E524" t="str">
        <f>IF(All_Tasks!V524&lt;&gt;"",All_Tasks!V524,IF(All_Tasks!E524&lt;&gt;"",All_Tasks!E524,""))</f>
        <v/>
      </c>
      <c r="F524" t="str">
        <f>IF(All_Tasks!F524="","",All_Tasks!F524)</f>
        <v/>
      </c>
      <c r="G524" t="str">
        <f>IF(All_Tasks!G524="","",All_Tasks!G524)</f>
        <v/>
      </c>
      <c r="H524" s="231" t="str">
        <f>IF(All_Tasks!H524="","",All_Tasks!H524)</f>
        <v/>
      </c>
      <c r="I524" t="str">
        <f>IF(All_Tasks!I524="","",All_Tasks!I524)</f>
        <v/>
      </c>
      <c r="J524" t="str">
        <f>IF(All_Tasks!J524="","",All_Tasks!J524)</f>
        <v/>
      </c>
      <c r="K524" t="str">
        <f>IF(All_Tasks!K524="","",All_Tasks!K524)</f>
        <v/>
      </c>
      <c r="L524" s="231" t="str">
        <f>IF(All_Tasks!L524="","",All_Tasks!L524)</f>
        <v/>
      </c>
      <c r="M524" t="str">
        <f>IF(All_Tasks!M524="","",All_Tasks!M524)</f>
        <v/>
      </c>
      <c r="N524" t="str">
        <f>IF(All_Tasks!N524="","",All_Tasks!N524)</f>
        <v/>
      </c>
      <c r="O524" t="str">
        <f>IF(All_Tasks!O524="","",All_Tasks!O524)</f>
        <v/>
      </c>
      <c r="P524" s="181">
        <f>IF(All_Tasks!P524="",0,All_Tasks!P524)</f>
        <v>0</v>
      </c>
      <c r="Q524" s="181">
        <f>IF(All_Tasks!Q524="",0,All_Tasks!Q524)</f>
        <v>0</v>
      </c>
      <c r="R524" s="181">
        <f>IF(All_Tasks!R524="",0,All_Tasks!R524)</f>
        <v>0</v>
      </c>
      <c r="S524" s="181" t="str">
        <f>IF(All_Tasks!S524="","",All_Tasks!S524)</f>
        <v/>
      </c>
      <c r="T524" t="str">
        <f>IF(All_Tasks!T524="","",All_Tasks!T524)</f>
        <v/>
      </c>
      <c r="U524" t="str">
        <f>IF(All_Tasks!U524="","",All_Tasks!U524)</f>
        <v/>
      </c>
      <c r="V524">
        <f>IF(A524="",0,IFERROR(MATCH(A524,Scope_Labor_Rates!$A$6:$A$46,0)+5,0))</f>
        <v>0</v>
      </c>
      <c r="W524" s="178">
        <f>IF(V524&gt;0,INDEX(Scope_Labor_Rates!$C$6:$C$46,V524-5),0)</f>
        <v>0</v>
      </c>
      <c r="X524" s="178">
        <f>IF(V524&gt;0,INDEX(Scope_Labor_Rates!$C$6:$C$46,V524-5),0)</f>
        <v>0</v>
      </c>
      <c r="Y524" s="180">
        <f>IF(V524&gt;0,INDEX(Scope_Labor_Rates!$S$6:$S$46,V524-5),0)</f>
        <v>0</v>
      </c>
      <c r="Z524" s="180">
        <f>IF(V524&gt;0,INDEX(Scope_Labor_Rates!$R$6:$R$46,V524-5),1)</f>
        <v>1</v>
      </c>
      <c r="AA524" s="231">
        <f t="shared" si="72"/>
        <v>0</v>
      </c>
      <c r="AB524" t="str">
        <f t="shared" si="73"/>
        <v/>
      </c>
      <c r="AC524" s="178" t="str">
        <f t="shared" si="74"/>
        <v/>
      </c>
      <c r="AD524" s="181">
        <f t="shared" si="75"/>
        <v>0</v>
      </c>
      <c r="AE524" s="178">
        <f>IF(V524&gt;0,P524*INDEX(Scope_Labor_Rates!$E$6:$E$46,V524-5),0)</f>
        <v>0</v>
      </c>
      <c r="AF524" s="181">
        <f>IF(V524&gt;0,AE524*INDEX(Scope_Labor_Rates!$D$6:$D$46,V524-5)*AA524,0)</f>
        <v>0</v>
      </c>
      <c r="AG524" s="178">
        <f>IF(V524&gt;0,P524*INDEX(Scope_Labor_Rates!$G$6:$G$46,V524-5),0)</f>
        <v>0</v>
      </c>
      <c r="AH524" s="181">
        <f>IF(V524&gt;0,AG524*INDEX(Scope_Labor_Rates!$F$6:$F$46,V524-5)*AA524,0)</f>
        <v>0</v>
      </c>
      <c r="AI524" s="178">
        <f>IF(V524&gt;0,P524*INDEX(Scope_Labor_Rates!$I$6:$I$46,V524-5),0)</f>
        <v>0</v>
      </c>
      <c r="AJ524" s="181">
        <f>IF(V524&gt;0,AI524*INDEX(Scope_Labor_Rates!$H$6:$H$46,V524-5)*AA524,0)</f>
        <v>0</v>
      </c>
      <c r="AK524" s="178">
        <f>IF(V524&gt;0,P524*INDEX(Scope_Labor_Rates!$K$6:$K$46,V524-5),0)</f>
        <v>0</v>
      </c>
      <c r="AL524" s="181">
        <f>IF(V524&gt;0,AK524*INDEX(Scope_Labor_Rates!$J$6:$J$46,V524-5)*AA524,0)</f>
        <v>0</v>
      </c>
      <c r="AM524" s="178">
        <f>IF(V524&gt;0,P524*INDEX(Scope_Labor_Rates!$M$6:$M$46,V524-5),0)</f>
        <v>0</v>
      </c>
      <c r="AN524" s="178">
        <f>IF(V524&gt;0,AM524*INDEX(Scope_Labor_Rates!$L$6:$L$46,V524-5)*AA524,0)</f>
        <v>0</v>
      </c>
      <c r="AO524" s="178">
        <f>IF(V524&gt;0,P524*INDEX(Scope_Labor_Rates!$O$6:$O$46,V524-5)*AA524,0)</f>
        <v>0</v>
      </c>
      <c r="AP524" s="181">
        <f>IF(V524&gt;0,P524*INDEX(Scope_Labor_Rates!$Q$6:$Q$46,V524-5)*AA524,0)</f>
        <v>0</v>
      </c>
      <c r="AQ524" s="178">
        <f t="shared" si="76"/>
        <v>0</v>
      </c>
      <c r="AR524" s="178">
        <f t="shared" si="77"/>
        <v>0</v>
      </c>
      <c r="AS524" s="178">
        <f t="shared" si="78"/>
        <v>0</v>
      </c>
      <c r="AT524" s="178">
        <f t="shared" si="79"/>
        <v>0</v>
      </c>
      <c r="AU524">
        <f t="shared" si="80"/>
        <v>0</v>
      </c>
    </row>
    <row r="525" spans="1:47">
      <c r="A525" t="str">
        <f>IF(All_Tasks!A525="","",All_Tasks!A525)</f>
        <v/>
      </c>
      <c r="B525" t="str">
        <f>IF(All_Tasks!B525="","",All_Tasks!B525)</f>
        <v/>
      </c>
      <c r="C525" t="str">
        <f>IF(All_Tasks!C525="","",All_Tasks!C525)</f>
        <v/>
      </c>
      <c r="D525" t="str">
        <f>IF(All_Tasks!D525="","",All_Tasks!D525)</f>
        <v/>
      </c>
      <c r="E525" t="str">
        <f>IF(All_Tasks!V525&lt;&gt;"",All_Tasks!V525,IF(All_Tasks!E525&lt;&gt;"",All_Tasks!E525,""))</f>
        <v/>
      </c>
      <c r="F525" t="str">
        <f>IF(All_Tasks!F525="","",All_Tasks!F525)</f>
        <v/>
      </c>
      <c r="G525" t="str">
        <f>IF(All_Tasks!G525="","",All_Tasks!G525)</f>
        <v/>
      </c>
      <c r="H525" s="231" t="str">
        <f>IF(All_Tasks!H525="","",All_Tasks!H525)</f>
        <v/>
      </c>
      <c r="I525" t="str">
        <f>IF(All_Tasks!I525="","",All_Tasks!I525)</f>
        <v/>
      </c>
      <c r="J525" t="str">
        <f>IF(All_Tasks!J525="","",All_Tasks!J525)</f>
        <v/>
      </c>
      <c r="K525" t="str">
        <f>IF(All_Tasks!K525="","",All_Tasks!K525)</f>
        <v/>
      </c>
      <c r="L525" s="231" t="str">
        <f>IF(All_Tasks!L525="","",All_Tasks!L525)</f>
        <v/>
      </c>
      <c r="M525" t="str">
        <f>IF(All_Tasks!M525="","",All_Tasks!M525)</f>
        <v/>
      </c>
      <c r="N525" t="str">
        <f>IF(All_Tasks!N525="","",All_Tasks!N525)</f>
        <v/>
      </c>
      <c r="O525" t="str">
        <f>IF(All_Tasks!O525="","",All_Tasks!O525)</f>
        <v/>
      </c>
      <c r="P525" s="181">
        <f>IF(All_Tasks!P525="",0,All_Tasks!P525)</f>
        <v>0</v>
      </c>
      <c r="Q525" s="181">
        <f>IF(All_Tasks!Q525="",0,All_Tasks!Q525)</f>
        <v>0</v>
      </c>
      <c r="R525" s="181">
        <f>IF(All_Tasks!R525="",0,All_Tasks!R525)</f>
        <v>0</v>
      </c>
      <c r="S525" s="181" t="str">
        <f>IF(All_Tasks!S525="","",All_Tasks!S525)</f>
        <v/>
      </c>
      <c r="T525" t="str">
        <f>IF(All_Tasks!T525="","",All_Tasks!T525)</f>
        <v/>
      </c>
      <c r="U525" t="str">
        <f>IF(All_Tasks!U525="","",All_Tasks!U525)</f>
        <v/>
      </c>
      <c r="V525">
        <f>IF(A525="",0,IFERROR(MATCH(A525,Scope_Labor_Rates!$A$6:$A$46,0)+5,0))</f>
        <v>0</v>
      </c>
      <c r="W525" s="178">
        <f>IF(V525&gt;0,INDEX(Scope_Labor_Rates!$C$6:$C$46,V525-5),0)</f>
        <v>0</v>
      </c>
      <c r="X525" s="178">
        <f>IF(V525&gt;0,INDEX(Scope_Labor_Rates!$C$6:$C$46,V525-5),0)</f>
        <v>0</v>
      </c>
      <c r="Y525" s="180">
        <f>IF(V525&gt;0,INDEX(Scope_Labor_Rates!$S$6:$S$46,V525-5),0)</f>
        <v>0</v>
      </c>
      <c r="Z525" s="180">
        <f>IF(V525&gt;0,INDEX(Scope_Labor_Rates!$R$6:$R$46,V525-5),1)</f>
        <v>1</v>
      </c>
      <c r="AA525" s="231">
        <f t="shared" si="72"/>
        <v>0</v>
      </c>
      <c r="AB525" t="str">
        <f t="shared" si="73"/>
        <v/>
      </c>
      <c r="AC525" s="178" t="str">
        <f t="shared" si="74"/>
        <v/>
      </c>
      <c r="AD525" s="181">
        <f t="shared" si="75"/>
        <v>0</v>
      </c>
      <c r="AE525" s="178">
        <f>IF(V525&gt;0,P525*INDEX(Scope_Labor_Rates!$E$6:$E$46,V525-5),0)</f>
        <v>0</v>
      </c>
      <c r="AF525" s="181">
        <f>IF(V525&gt;0,AE525*INDEX(Scope_Labor_Rates!$D$6:$D$46,V525-5)*AA525,0)</f>
        <v>0</v>
      </c>
      <c r="AG525" s="178">
        <f>IF(V525&gt;0,P525*INDEX(Scope_Labor_Rates!$G$6:$G$46,V525-5),0)</f>
        <v>0</v>
      </c>
      <c r="AH525" s="181">
        <f>IF(V525&gt;0,AG525*INDEX(Scope_Labor_Rates!$F$6:$F$46,V525-5)*AA525,0)</f>
        <v>0</v>
      </c>
      <c r="AI525" s="178">
        <f>IF(V525&gt;0,P525*INDEX(Scope_Labor_Rates!$I$6:$I$46,V525-5),0)</f>
        <v>0</v>
      </c>
      <c r="AJ525" s="181">
        <f>IF(V525&gt;0,AI525*INDEX(Scope_Labor_Rates!$H$6:$H$46,V525-5)*AA525,0)</f>
        <v>0</v>
      </c>
      <c r="AK525" s="178">
        <f>IF(V525&gt;0,P525*INDEX(Scope_Labor_Rates!$K$6:$K$46,V525-5),0)</f>
        <v>0</v>
      </c>
      <c r="AL525" s="181">
        <f>IF(V525&gt;0,AK525*INDEX(Scope_Labor_Rates!$J$6:$J$46,V525-5)*AA525,0)</f>
        <v>0</v>
      </c>
      <c r="AM525" s="178">
        <f>IF(V525&gt;0,P525*INDEX(Scope_Labor_Rates!$M$6:$M$46,V525-5),0)</f>
        <v>0</v>
      </c>
      <c r="AN525" s="178">
        <f>IF(V525&gt;0,AM525*INDEX(Scope_Labor_Rates!$L$6:$L$46,V525-5)*AA525,0)</f>
        <v>0</v>
      </c>
      <c r="AO525" s="178">
        <f>IF(V525&gt;0,P525*INDEX(Scope_Labor_Rates!$O$6:$O$46,V525-5)*AA525,0)</f>
        <v>0</v>
      </c>
      <c r="AP525" s="181">
        <f>IF(V525&gt;0,P525*INDEX(Scope_Labor_Rates!$Q$6:$Q$46,V525-5)*AA525,0)</f>
        <v>0</v>
      </c>
      <c r="AQ525" s="178">
        <f t="shared" si="76"/>
        <v>0</v>
      </c>
      <c r="AR525" s="178">
        <f t="shared" si="77"/>
        <v>0</v>
      </c>
      <c r="AS525" s="178">
        <f t="shared" si="78"/>
        <v>0</v>
      </c>
      <c r="AT525" s="178">
        <f t="shared" si="79"/>
        <v>0</v>
      </c>
      <c r="AU525">
        <f t="shared" si="80"/>
        <v>0</v>
      </c>
    </row>
    <row r="526" spans="1:47">
      <c r="A526" t="str">
        <f>IF(All_Tasks!A526="","",All_Tasks!A526)</f>
        <v/>
      </c>
      <c r="B526" t="str">
        <f>IF(All_Tasks!B526="","",All_Tasks!B526)</f>
        <v/>
      </c>
      <c r="C526" t="str">
        <f>IF(All_Tasks!C526="","",All_Tasks!C526)</f>
        <v/>
      </c>
      <c r="D526" t="str">
        <f>IF(All_Tasks!D526="","",All_Tasks!D526)</f>
        <v/>
      </c>
      <c r="E526" t="str">
        <f>IF(All_Tasks!V526&lt;&gt;"",All_Tasks!V526,IF(All_Tasks!E526&lt;&gt;"",All_Tasks!E526,""))</f>
        <v/>
      </c>
      <c r="F526" t="str">
        <f>IF(All_Tasks!F526="","",All_Tasks!F526)</f>
        <v/>
      </c>
      <c r="G526" t="str">
        <f>IF(All_Tasks!G526="","",All_Tasks!G526)</f>
        <v/>
      </c>
      <c r="H526" s="231" t="str">
        <f>IF(All_Tasks!H526="","",All_Tasks!H526)</f>
        <v/>
      </c>
      <c r="I526" t="str">
        <f>IF(All_Tasks!I526="","",All_Tasks!I526)</f>
        <v/>
      </c>
      <c r="J526" t="str">
        <f>IF(All_Tasks!J526="","",All_Tasks!J526)</f>
        <v/>
      </c>
      <c r="K526" t="str">
        <f>IF(All_Tasks!K526="","",All_Tasks!K526)</f>
        <v/>
      </c>
      <c r="L526" s="231" t="str">
        <f>IF(All_Tasks!L526="","",All_Tasks!L526)</f>
        <v/>
      </c>
      <c r="M526" t="str">
        <f>IF(All_Tasks!M526="","",All_Tasks!M526)</f>
        <v/>
      </c>
      <c r="N526" t="str">
        <f>IF(All_Tasks!N526="","",All_Tasks!N526)</f>
        <v/>
      </c>
      <c r="O526" t="str">
        <f>IF(All_Tasks!O526="","",All_Tasks!O526)</f>
        <v/>
      </c>
      <c r="P526" s="181">
        <f>IF(All_Tasks!P526="",0,All_Tasks!P526)</f>
        <v>0</v>
      </c>
      <c r="Q526" s="181">
        <f>IF(All_Tasks!Q526="",0,All_Tasks!Q526)</f>
        <v>0</v>
      </c>
      <c r="R526" s="181">
        <f>IF(All_Tasks!R526="",0,All_Tasks!R526)</f>
        <v>0</v>
      </c>
      <c r="S526" s="181" t="str">
        <f>IF(All_Tasks!S526="","",All_Tasks!S526)</f>
        <v/>
      </c>
      <c r="T526" t="str">
        <f>IF(All_Tasks!T526="","",All_Tasks!T526)</f>
        <v/>
      </c>
      <c r="U526" t="str">
        <f>IF(All_Tasks!U526="","",All_Tasks!U526)</f>
        <v/>
      </c>
      <c r="V526">
        <f>IF(A526="",0,IFERROR(MATCH(A526,Scope_Labor_Rates!$A$6:$A$46,0)+5,0))</f>
        <v>0</v>
      </c>
      <c r="W526" s="178">
        <f>IF(V526&gt;0,INDEX(Scope_Labor_Rates!$C$6:$C$46,V526-5),0)</f>
        <v>0</v>
      </c>
      <c r="X526" s="178">
        <f>IF(V526&gt;0,INDEX(Scope_Labor_Rates!$C$6:$C$46,V526-5),0)</f>
        <v>0</v>
      </c>
      <c r="Y526" s="180">
        <f>IF(V526&gt;0,INDEX(Scope_Labor_Rates!$S$6:$S$46,V526-5),0)</f>
        <v>0</v>
      </c>
      <c r="Z526" s="180">
        <f>IF(V526&gt;0,INDEX(Scope_Labor_Rates!$R$6:$R$46,V526-5),1)</f>
        <v>1</v>
      </c>
      <c r="AA526" s="231">
        <f t="shared" si="72"/>
        <v>0</v>
      </c>
      <c r="AB526" t="str">
        <f t="shared" si="73"/>
        <v/>
      </c>
      <c r="AC526" s="178" t="str">
        <f t="shared" si="74"/>
        <v/>
      </c>
      <c r="AD526" s="181">
        <f t="shared" si="75"/>
        <v>0</v>
      </c>
      <c r="AE526" s="178">
        <f>IF(V526&gt;0,P526*INDEX(Scope_Labor_Rates!$E$6:$E$46,V526-5),0)</f>
        <v>0</v>
      </c>
      <c r="AF526" s="181">
        <f>IF(V526&gt;0,AE526*INDEX(Scope_Labor_Rates!$D$6:$D$46,V526-5)*AA526,0)</f>
        <v>0</v>
      </c>
      <c r="AG526" s="178">
        <f>IF(V526&gt;0,P526*INDEX(Scope_Labor_Rates!$G$6:$G$46,V526-5),0)</f>
        <v>0</v>
      </c>
      <c r="AH526" s="181">
        <f>IF(V526&gt;0,AG526*INDEX(Scope_Labor_Rates!$F$6:$F$46,V526-5)*AA526,0)</f>
        <v>0</v>
      </c>
      <c r="AI526" s="178">
        <f>IF(V526&gt;0,P526*INDEX(Scope_Labor_Rates!$I$6:$I$46,V526-5),0)</f>
        <v>0</v>
      </c>
      <c r="AJ526" s="181">
        <f>IF(V526&gt;0,AI526*INDEX(Scope_Labor_Rates!$H$6:$H$46,V526-5)*AA526,0)</f>
        <v>0</v>
      </c>
      <c r="AK526" s="178">
        <f>IF(V526&gt;0,P526*INDEX(Scope_Labor_Rates!$K$6:$K$46,V526-5),0)</f>
        <v>0</v>
      </c>
      <c r="AL526" s="181">
        <f>IF(V526&gt;0,AK526*INDEX(Scope_Labor_Rates!$J$6:$J$46,V526-5)*AA526,0)</f>
        <v>0</v>
      </c>
      <c r="AM526" s="178">
        <f>IF(V526&gt;0,P526*INDEX(Scope_Labor_Rates!$M$6:$M$46,V526-5),0)</f>
        <v>0</v>
      </c>
      <c r="AN526" s="178">
        <f>IF(V526&gt;0,AM526*INDEX(Scope_Labor_Rates!$L$6:$L$46,V526-5)*AA526,0)</f>
        <v>0</v>
      </c>
      <c r="AO526" s="178">
        <f>IF(V526&gt;0,P526*INDEX(Scope_Labor_Rates!$O$6:$O$46,V526-5)*AA526,0)</f>
        <v>0</v>
      </c>
      <c r="AP526" s="181">
        <f>IF(V526&gt;0,P526*INDEX(Scope_Labor_Rates!$Q$6:$Q$46,V526-5)*AA526,0)</f>
        <v>0</v>
      </c>
      <c r="AQ526" s="178">
        <f t="shared" si="76"/>
        <v>0</v>
      </c>
      <c r="AR526" s="178">
        <f t="shared" si="77"/>
        <v>0</v>
      </c>
      <c r="AS526" s="178">
        <f t="shared" si="78"/>
        <v>0</v>
      </c>
      <c r="AT526" s="178">
        <f t="shared" si="79"/>
        <v>0</v>
      </c>
      <c r="AU526">
        <f t="shared" si="80"/>
        <v>0</v>
      </c>
    </row>
    <row r="527" spans="1:47">
      <c r="A527" t="str">
        <f>IF(All_Tasks!A527="","",All_Tasks!A527)</f>
        <v/>
      </c>
      <c r="B527" t="str">
        <f>IF(All_Tasks!B527="","",All_Tasks!B527)</f>
        <v/>
      </c>
      <c r="C527" t="str">
        <f>IF(All_Tasks!C527="","",All_Tasks!C527)</f>
        <v/>
      </c>
      <c r="D527" t="str">
        <f>IF(All_Tasks!D527="","",All_Tasks!D527)</f>
        <v/>
      </c>
      <c r="E527" t="str">
        <f>IF(All_Tasks!V527&lt;&gt;"",All_Tasks!V527,IF(All_Tasks!E527&lt;&gt;"",All_Tasks!E527,""))</f>
        <v/>
      </c>
      <c r="F527" t="str">
        <f>IF(All_Tasks!F527="","",All_Tasks!F527)</f>
        <v/>
      </c>
      <c r="G527" t="str">
        <f>IF(All_Tasks!G527="","",All_Tasks!G527)</f>
        <v/>
      </c>
      <c r="H527" s="231" t="str">
        <f>IF(All_Tasks!H527="","",All_Tasks!H527)</f>
        <v/>
      </c>
      <c r="I527" t="str">
        <f>IF(All_Tasks!I527="","",All_Tasks!I527)</f>
        <v/>
      </c>
      <c r="J527" t="str">
        <f>IF(All_Tasks!J527="","",All_Tasks!J527)</f>
        <v/>
      </c>
      <c r="K527" t="str">
        <f>IF(All_Tasks!K527="","",All_Tasks!K527)</f>
        <v/>
      </c>
      <c r="L527" s="231" t="str">
        <f>IF(All_Tasks!L527="","",All_Tasks!L527)</f>
        <v/>
      </c>
      <c r="M527" t="str">
        <f>IF(All_Tasks!M527="","",All_Tasks!M527)</f>
        <v/>
      </c>
      <c r="N527" t="str">
        <f>IF(All_Tasks!N527="","",All_Tasks!N527)</f>
        <v/>
      </c>
      <c r="O527" t="str">
        <f>IF(All_Tasks!O527="","",All_Tasks!O527)</f>
        <v/>
      </c>
      <c r="P527" s="181">
        <f>IF(All_Tasks!P527="",0,All_Tasks!P527)</f>
        <v>0</v>
      </c>
      <c r="Q527" s="181">
        <f>IF(All_Tasks!Q527="",0,All_Tasks!Q527)</f>
        <v>0</v>
      </c>
      <c r="R527" s="181">
        <f>IF(All_Tasks!R527="",0,All_Tasks!R527)</f>
        <v>0</v>
      </c>
      <c r="S527" s="181" t="str">
        <f>IF(All_Tasks!S527="","",All_Tasks!S527)</f>
        <v/>
      </c>
      <c r="T527" t="str">
        <f>IF(All_Tasks!T527="","",All_Tasks!T527)</f>
        <v/>
      </c>
      <c r="U527" t="str">
        <f>IF(All_Tasks!U527="","",All_Tasks!U527)</f>
        <v/>
      </c>
      <c r="V527">
        <f>IF(A527="",0,IFERROR(MATCH(A527,Scope_Labor_Rates!$A$6:$A$46,0)+5,0))</f>
        <v>0</v>
      </c>
      <c r="W527" s="178">
        <f>IF(V527&gt;0,INDEX(Scope_Labor_Rates!$C$6:$C$46,V527-5),0)</f>
        <v>0</v>
      </c>
      <c r="X527" s="178">
        <f>IF(V527&gt;0,INDEX(Scope_Labor_Rates!$C$6:$C$46,V527-5),0)</f>
        <v>0</v>
      </c>
      <c r="Y527" s="180">
        <f>IF(V527&gt;0,INDEX(Scope_Labor_Rates!$S$6:$S$46,V527-5),0)</f>
        <v>0</v>
      </c>
      <c r="Z527" s="180">
        <f>IF(V527&gt;0,INDEX(Scope_Labor_Rates!$R$6:$R$46,V527-5),1)</f>
        <v>1</v>
      </c>
      <c r="AA527" s="231">
        <f t="shared" si="72"/>
        <v>0</v>
      </c>
      <c r="AB527" t="str">
        <f t="shared" si="73"/>
        <v/>
      </c>
      <c r="AC527" s="178" t="str">
        <f t="shared" si="74"/>
        <v/>
      </c>
      <c r="AD527" s="181">
        <f t="shared" si="75"/>
        <v>0</v>
      </c>
      <c r="AE527" s="178">
        <f>IF(V527&gt;0,P527*INDEX(Scope_Labor_Rates!$E$6:$E$46,V527-5),0)</f>
        <v>0</v>
      </c>
      <c r="AF527" s="181">
        <f>IF(V527&gt;0,AE527*INDEX(Scope_Labor_Rates!$D$6:$D$46,V527-5)*AA527,0)</f>
        <v>0</v>
      </c>
      <c r="AG527" s="178">
        <f>IF(V527&gt;0,P527*INDEX(Scope_Labor_Rates!$G$6:$G$46,V527-5),0)</f>
        <v>0</v>
      </c>
      <c r="AH527" s="181">
        <f>IF(V527&gt;0,AG527*INDEX(Scope_Labor_Rates!$F$6:$F$46,V527-5)*AA527,0)</f>
        <v>0</v>
      </c>
      <c r="AI527" s="178">
        <f>IF(V527&gt;0,P527*INDEX(Scope_Labor_Rates!$I$6:$I$46,V527-5),0)</f>
        <v>0</v>
      </c>
      <c r="AJ527" s="181">
        <f>IF(V527&gt;0,AI527*INDEX(Scope_Labor_Rates!$H$6:$H$46,V527-5)*AA527,0)</f>
        <v>0</v>
      </c>
      <c r="AK527" s="178">
        <f>IF(V527&gt;0,P527*INDEX(Scope_Labor_Rates!$K$6:$K$46,V527-5),0)</f>
        <v>0</v>
      </c>
      <c r="AL527" s="181">
        <f>IF(V527&gt;0,AK527*INDEX(Scope_Labor_Rates!$J$6:$J$46,V527-5)*AA527,0)</f>
        <v>0</v>
      </c>
      <c r="AM527" s="178">
        <f>IF(V527&gt;0,P527*INDEX(Scope_Labor_Rates!$M$6:$M$46,V527-5),0)</f>
        <v>0</v>
      </c>
      <c r="AN527" s="178">
        <f>IF(V527&gt;0,AM527*INDEX(Scope_Labor_Rates!$L$6:$L$46,V527-5)*AA527,0)</f>
        <v>0</v>
      </c>
      <c r="AO527" s="178">
        <f>IF(V527&gt;0,P527*INDEX(Scope_Labor_Rates!$O$6:$O$46,V527-5)*AA527,0)</f>
        <v>0</v>
      </c>
      <c r="AP527" s="181">
        <f>IF(V527&gt;0,P527*INDEX(Scope_Labor_Rates!$Q$6:$Q$46,V527-5)*AA527,0)</f>
        <v>0</v>
      </c>
      <c r="AQ527" s="178">
        <f t="shared" si="76"/>
        <v>0</v>
      </c>
      <c r="AR527" s="178">
        <f t="shared" si="77"/>
        <v>0</v>
      </c>
      <c r="AS527" s="178">
        <f t="shared" si="78"/>
        <v>0</v>
      </c>
      <c r="AT527" s="178">
        <f t="shared" si="79"/>
        <v>0</v>
      </c>
      <c r="AU527">
        <f t="shared" si="80"/>
        <v>0</v>
      </c>
    </row>
    <row r="528" spans="1:47">
      <c r="A528" t="str">
        <f>IF(All_Tasks!A528="","",All_Tasks!A528)</f>
        <v/>
      </c>
      <c r="B528" t="str">
        <f>IF(All_Tasks!B528="","",All_Tasks!B528)</f>
        <v/>
      </c>
      <c r="C528" t="str">
        <f>IF(All_Tasks!C528="","",All_Tasks!C528)</f>
        <v/>
      </c>
      <c r="D528" t="str">
        <f>IF(All_Tasks!D528="","",All_Tasks!D528)</f>
        <v/>
      </c>
      <c r="E528" t="str">
        <f>IF(All_Tasks!V528&lt;&gt;"",All_Tasks!V528,IF(All_Tasks!E528&lt;&gt;"",All_Tasks!E528,""))</f>
        <v/>
      </c>
      <c r="F528" t="str">
        <f>IF(All_Tasks!F528="","",All_Tasks!F528)</f>
        <v/>
      </c>
      <c r="G528" t="str">
        <f>IF(All_Tasks!G528="","",All_Tasks!G528)</f>
        <v/>
      </c>
      <c r="H528" s="231" t="str">
        <f>IF(All_Tasks!H528="","",All_Tasks!H528)</f>
        <v/>
      </c>
      <c r="I528" t="str">
        <f>IF(All_Tasks!I528="","",All_Tasks!I528)</f>
        <v/>
      </c>
      <c r="J528" t="str">
        <f>IF(All_Tasks!J528="","",All_Tasks!J528)</f>
        <v/>
      </c>
      <c r="K528" t="str">
        <f>IF(All_Tasks!K528="","",All_Tasks!K528)</f>
        <v/>
      </c>
      <c r="L528" s="231" t="str">
        <f>IF(All_Tasks!L528="","",All_Tasks!L528)</f>
        <v/>
      </c>
      <c r="M528" t="str">
        <f>IF(All_Tasks!M528="","",All_Tasks!M528)</f>
        <v/>
      </c>
      <c r="N528" t="str">
        <f>IF(All_Tasks!N528="","",All_Tasks!N528)</f>
        <v/>
      </c>
      <c r="O528" t="str">
        <f>IF(All_Tasks!O528="","",All_Tasks!O528)</f>
        <v/>
      </c>
      <c r="P528" s="181">
        <f>IF(All_Tasks!P528="",0,All_Tasks!P528)</f>
        <v>0</v>
      </c>
      <c r="Q528" s="181">
        <f>IF(All_Tasks!Q528="",0,All_Tasks!Q528)</f>
        <v>0</v>
      </c>
      <c r="R528" s="181">
        <f>IF(All_Tasks!R528="",0,All_Tasks!R528)</f>
        <v>0</v>
      </c>
      <c r="S528" s="181" t="str">
        <f>IF(All_Tasks!S528="","",All_Tasks!S528)</f>
        <v/>
      </c>
      <c r="T528" t="str">
        <f>IF(All_Tasks!T528="","",All_Tasks!T528)</f>
        <v/>
      </c>
      <c r="U528" t="str">
        <f>IF(All_Tasks!U528="","",All_Tasks!U528)</f>
        <v/>
      </c>
      <c r="V528">
        <f>IF(A528="",0,IFERROR(MATCH(A528,Scope_Labor_Rates!$A$6:$A$46,0)+5,0))</f>
        <v>0</v>
      </c>
      <c r="W528" s="178">
        <f>IF(V528&gt;0,INDEX(Scope_Labor_Rates!$C$6:$C$46,V528-5),0)</f>
        <v>0</v>
      </c>
      <c r="X528" s="178">
        <f>IF(V528&gt;0,INDEX(Scope_Labor_Rates!$C$6:$C$46,V528-5),0)</f>
        <v>0</v>
      </c>
      <c r="Y528" s="180">
        <f>IF(V528&gt;0,INDEX(Scope_Labor_Rates!$S$6:$S$46,V528-5),0)</f>
        <v>0</v>
      </c>
      <c r="Z528" s="180">
        <f>IF(V528&gt;0,INDEX(Scope_Labor_Rates!$R$6:$R$46,V528-5),1)</f>
        <v>1</v>
      </c>
      <c r="AA528" s="231">
        <f t="shared" si="72"/>
        <v>0</v>
      </c>
      <c r="AB528" t="str">
        <f t="shared" si="73"/>
        <v/>
      </c>
      <c r="AC528" s="178" t="str">
        <f t="shared" si="74"/>
        <v/>
      </c>
      <c r="AD528" s="181">
        <f t="shared" si="75"/>
        <v>0</v>
      </c>
      <c r="AE528" s="178">
        <f>IF(V528&gt;0,P528*INDEX(Scope_Labor_Rates!$E$6:$E$46,V528-5),0)</f>
        <v>0</v>
      </c>
      <c r="AF528" s="181">
        <f>IF(V528&gt;0,AE528*INDEX(Scope_Labor_Rates!$D$6:$D$46,V528-5)*AA528,0)</f>
        <v>0</v>
      </c>
      <c r="AG528" s="178">
        <f>IF(V528&gt;0,P528*INDEX(Scope_Labor_Rates!$G$6:$G$46,V528-5),0)</f>
        <v>0</v>
      </c>
      <c r="AH528" s="181">
        <f>IF(V528&gt;0,AG528*INDEX(Scope_Labor_Rates!$F$6:$F$46,V528-5)*AA528,0)</f>
        <v>0</v>
      </c>
      <c r="AI528" s="178">
        <f>IF(V528&gt;0,P528*INDEX(Scope_Labor_Rates!$I$6:$I$46,V528-5),0)</f>
        <v>0</v>
      </c>
      <c r="AJ528" s="181">
        <f>IF(V528&gt;0,AI528*INDEX(Scope_Labor_Rates!$H$6:$H$46,V528-5)*AA528,0)</f>
        <v>0</v>
      </c>
      <c r="AK528" s="178">
        <f>IF(V528&gt;0,P528*INDEX(Scope_Labor_Rates!$K$6:$K$46,V528-5),0)</f>
        <v>0</v>
      </c>
      <c r="AL528" s="181">
        <f>IF(V528&gt;0,AK528*INDEX(Scope_Labor_Rates!$J$6:$J$46,V528-5)*AA528,0)</f>
        <v>0</v>
      </c>
      <c r="AM528" s="178">
        <f>IF(V528&gt;0,P528*INDEX(Scope_Labor_Rates!$M$6:$M$46,V528-5),0)</f>
        <v>0</v>
      </c>
      <c r="AN528" s="178">
        <f>IF(V528&gt;0,AM528*INDEX(Scope_Labor_Rates!$L$6:$L$46,V528-5)*AA528,0)</f>
        <v>0</v>
      </c>
      <c r="AO528" s="178">
        <f>IF(V528&gt;0,P528*INDEX(Scope_Labor_Rates!$O$6:$O$46,V528-5)*AA528,0)</f>
        <v>0</v>
      </c>
      <c r="AP528" s="181">
        <f>IF(V528&gt;0,P528*INDEX(Scope_Labor_Rates!$Q$6:$Q$46,V528-5)*AA528,0)</f>
        <v>0</v>
      </c>
      <c r="AQ528" s="178">
        <f t="shared" si="76"/>
        <v>0</v>
      </c>
      <c r="AR528" s="178">
        <f t="shared" si="77"/>
        <v>0</v>
      </c>
      <c r="AS528" s="178">
        <f t="shared" si="78"/>
        <v>0</v>
      </c>
      <c r="AT528" s="178">
        <f t="shared" si="79"/>
        <v>0</v>
      </c>
      <c r="AU528">
        <f t="shared" si="80"/>
        <v>0</v>
      </c>
    </row>
    <row r="529" spans="1:47">
      <c r="A529" t="str">
        <f>IF(All_Tasks!A529="","",All_Tasks!A529)</f>
        <v/>
      </c>
      <c r="B529" t="str">
        <f>IF(All_Tasks!B529="","",All_Tasks!B529)</f>
        <v/>
      </c>
      <c r="C529" t="str">
        <f>IF(All_Tasks!C529="","",All_Tasks!C529)</f>
        <v/>
      </c>
      <c r="D529" t="str">
        <f>IF(All_Tasks!D529="","",All_Tasks!D529)</f>
        <v/>
      </c>
      <c r="E529" t="str">
        <f>IF(All_Tasks!V529&lt;&gt;"",All_Tasks!V529,IF(All_Tasks!E529&lt;&gt;"",All_Tasks!E529,""))</f>
        <v/>
      </c>
      <c r="F529" t="str">
        <f>IF(All_Tasks!F529="","",All_Tasks!F529)</f>
        <v/>
      </c>
      <c r="G529" t="str">
        <f>IF(All_Tasks!G529="","",All_Tasks!G529)</f>
        <v/>
      </c>
      <c r="H529" s="231" t="str">
        <f>IF(All_Tasks!H529="","",All_Tasks!H529)</f>
        <v/>
      </c>
      <c r="I529" t="str">
        <f>IF(All_Tasks!I529="","",All_Tasks!I529)</f>
        <v/>
      </c>
      <c r="J529" t="str">
        <f>IF(All_Tasks!J529="","",All_Tasks!J529)</f>
        <v/>
      </c>
      <c r="K529" t="str">
        <f>IF(All_Tasks!K529="","",All_Tasks!K529)</f>
        <v/>
      </c>
      <c r="L529" s="231" t="str">
        <f>IF(All_Tasks!L529="","",All_Tasks!L529)</f>
        <v/>
      </c>
      <c r="M529" t="str">
        <f>IF(All_Tasks!M529="","",All_Tasks!M529)</f>
        <v/>
      </c>
      <c r="N529" t="str">
        <f>IF(All_Tasks!N529="","",All_Tasks!N529)</f>
        <v/>
      </c>
      <c r="O529" t="str">
        <f>IF(All_Tasks!O529="","",All_Tasks!O529)</f>
        <v/>
      </c>
      <c r="P529" s="181">
        <f>IF(All_Tasks!P529="",0,All_Tasks!P529)</f>
        <v>0</v>
      </c>
      <c r="Q529" s="181">
        <f>IF(All_Tasks!Q529="",0,All_Tasks!Q529)</f>
        <v>0</v>
      </c>
      <c r="R529" s="181">
        <f>IF(All_Tasks!R529="",0,All_Tasks!R529)</f>
        <v>0</v>
      </c>
      <c r="S529" s="181" t="str">
        <f>IF(All_Tasks!S529="","",All_Tasks!S529)</f>
        <v/>
      </c>
      <c r="T529" t="str">
        <f>IF(All_Tasks!T529="","",All_Tasks!T529)</f>
        <v/>
      </c>
      <c r="U529" t="str">
        <f>IF(All_Tasks!U529="","",All_Tasks!U529)</f>
        <v/>
      </c>
      <c r="V529">
        <f>IF(A529="",0,IFERROR(MATCH(A529,Scope_Labor_Rates!$A$6:$A$46,0)+5,0))</f>
        <v>0</v>
      </c>
      <c r="W529" s="178">
        <f>IF(V529&gt;0,INDEX(Scope_Labor_Rates!$C$6:$C$46,V529-5),0)</f>
        <v>0</v>
      </c>
      <c r="X529" s="178">
        <f>IF(V529&gt;0,INDEX(Scope_Labor_Rates!$C$6:$C$46,V529-5),0)</f>
        <v>0</v>
      </c>
      <c r="Y529" s="180">
        <f>IF(V529&gt;0,INDEX(Scope_Labor_Rates!$S$6:$S$46,V529-5),0)</f>
        <v>0</v>
      </c>
      <c r="Z529" s="180">
        <f>IF(V529&gt;0,INDEX(Scope_Labor_Rates!$R$6:$R$46,V529-5),1)</f>
        <v>1</v>
      </c>
      <c r="AA529" s="231">
        <f t="shared" si="72"/>
        <v>0</v>
      </c>
      <c r="AB529" t="str">
        <f t="shared" si="73"/>
        <v/>
      </c>
      <c r="AC529" s="178" t="str">
        <f t="shared" si="74"/>
        <v/>
      </c>
      <c r="AD529" s="181">
        <f t="shared" si="75"/>
        <v>0</v>
      </c>
      <c r="AE529" s="178">
        <f>IF(V529&gt;0,P529*INDEX(Scope_Labor_Rates!$E$6:$E$46,V529-5),0)</f>
        <v>0</v>
      </c>
      <c r="AF529" s="181">
        <f>IF(V529&gt;0,AE529*INDEX(Scope_Labor_Rates!$D$6:$D$46,V529-5)*AA529,0)</f>
        <v>0</v>
      </c>
      <c r="AG529" s="178">
        <f>IF(V529&gt;0,P529*INDEX(Scope_Labor_Rates!$G$6:$G$46,V529-5),0)</f>
        <v>0</v>
      </c>
      <c r="AH529" s="181">
        <f>IF(V529&gt;0,AG529*INDEX(Scope_Labor_Rates!$F$6:$F$46,V529-5)*AA529,0)</f>
        <v>0</v>
      </c>
      <c r="AI529" s="178">
        <f>IF(V529&gt;0,P529*INDEX(Scope_Labor_Rates!$I$6:$I$46,V529-5),0)</f>
        <v>0</v>
      </c>
      <c r="AJ529" s="181">
        <f>IF(V529&gt;0,AI529*INDEX(Scope_Labor_Rates!$H$6:$H$46,V529-5)*AA529,0)</f>
        <v>0</v>
      </c>
      <c r="AK529" s="178">
        <f>IF(V529&gt;0,P529*INDEX(Scope_Labor_Rates!$K$6:$K$46,V529-5),0)</f>
        <v>0</v>
      </c>
      <c r="AL529" s="181">
        <f>IF(V529&gt;0,AK529*INDEX(Scope_Labor_Rates!$J$6:$J$46,V529-5)*AA529,0)</f>
        <v>0</v>
      </c>
      <c r="AM529" s="178">
        <f>IF(V529&gt;0,P529*INDEX(Scope_Labor_Rates!$M$6:$M$46,V529-5),0)</f>
        <v>0</v>
      </c>
      <c r="AN529" s="178">
        <f>IF(V529&gt;0,AM529*INDEX(Scope_Labor_Rates!$L$6:$L$46,V529-5)*AA529,0)</f>
        <v>0</v>
      </c>
      <c r="AO529" s="178">
        <f>IF(V529&gt;0,P529*INDEX(Scope_Labor_Rates!$O$6:$O$46,V529-5)*AA529,0)</f>
        <v>0</v>
      </c>
      <c r="AP529" s="181">
        <f>IF(V529&gt;0,P529*INDEX(Scope_Labor_Rates!$Q$6:$Q$46,V529-5)*AA529,0)</f>
        <v>0</v>
      </c>
      <c r="AQ529" s="178">
        <f t="shared" si="76"/>
        <v>0</v>
      </c>
      <c r="AR529" s="178">
        <f t="shared" si="77"/>
        <v>0</v>
      </c>
      <c r="AS529" s="178">
        <f t="shared" si="78"/>
        <v>0</v>
      </c>
      <c r="AT529" s="178">
        <f t="shared" si="79"/>
        <v>0</v>
      </c>
      <c r="AU529">
        <f t="shared" si="80"/>
        <v>0</v>
      </c>
    </row>
    <row r="530" spans="1:47">
      <c r="A530" t="str">
        <f>IF(All_Tasks!A530="","",All_Tasks!A530)</f>
        <v/>
      </c>
      <c r="B530" t="str">
        <f>IF(All_Tasks!B530="","",All_Tasks!B530)</f>
        <v/>
      </c>
      <c r="C530" t="str">
        <f>IF(All_Tasks!C530="","",All_Tasks!C530)</f>
        <v/>
      </c>
      <c r="D530" t="str">
        <f>IF(All_Tasks!D530="","",All_Tasks!D530)</f>
        <v/>
      </c>
      <c r="E530" t="str">
        <f>IF(All_Tasks!V530&lt;&gt;"",All_Tasks!V530,IF(All_Tasks!E530&lt;&gt;"",All_Tasks!E530,""))</f>
        <v/>
      </c>
      <c r="F530" t="str">
        <f>IF(All_Tasks!F530="","",All_Tasks!F530)</f>
        <v/>
      </c>
      <c r="G530" t="str">
        <f>IF(All_Tasks!G530="","",All_Tasks!G530)</f>
        <v/>
      </c>
      <c r="H530" s="231" t="str">
        <f>IF(All_Tasks!H530="","",All_Tasks!H530)</f>
        <v/>
      </c>
      <c r="I530" t="str">
        <f>IF(All_Tasks!I530="","",All_Tasks!I530)</f>
        <v/>
      </c>
      <c r="J530" t="str">
        <f>IF(All_Tasks!J530="","",All_Tasks!J530)</f>
        <v/>
      </c>
      <c r="K530" t="str">
        <f>IF(All_Tasks!K530="","",All_Tasks!K530)</f>
        <v/>
      </c>
      <c r="L530" s="231" t="str">
        <f>IF(All_Tasks!L530="","",All_Tasks!L530)</f>
        <v/>
      </c>
      <c r="M530" t="str">
        <f>IF(All_Tasks!M530="","",All_Tasks!M530)</f>
        <v/>
      </c>
      <c r="N530" t="str">
        <f>IF(All_Tasks!N530="","",All_Tasks!N530)</f>
        <v/>
      </c>
      <c r="O530" t="str">
        <f>IF(All_Tasks!O530="","",All_Tasks!O530)</f>
        <v/>
      </c>
      <c r="P530" s="181">
        <f>IF(All_Tasks!P530="",0,All_Tasks!P530)</f>
        <v>0</v>
      </c>
      <c r="Q530" s="181">
        <f>IF(All_Tasks!Q530="",0,All_Tasks!Q530)</f>
        <v>0</v>
      </c>
      <c r="R530" s="181">
        <f>IF(All_Tasks!R530="",0,All_Tasks!R530)</f>
        <v>0</v>
      </c>
      <c r="S530" s="181" t="str">
        <f>IF(All_Tasks!S530="","",All_Tasks!S530)</f>
        <v/>
      </c>
      <c r="T530" t="str">
        <f>IF(All_Tasks!T530="","",All_Tasks!T530)</f>
        <v/>
      </c>
      <c r="U530" t="str">
        <f>IF(All_Tasks!U530="","",All_Tasks!U530)</f>
        <v/>
      </c>
      <c r="V530">
        <f>IF(A530="",0,IFERROR(MATCH(A530,Scope_Labor_Rates!$A$6:$A$46,0)+5,0))</f>
        <v>0</v>
      </c>
      <c r="W530" s="178">
        <f>IF(V530&gt;0,INDEX(Scope_Labor_Rates!$C$6:$C$46,V530-5),0)</f>
        <v>0</v>
      </c>
      <c r="X530" s="178">
        <f>IF(V530&gt;0,INDEX(Scope_Labor_Rates!$C$6:$C$46,V530-5),0)</f>
        <v>0</v>
      </c>
      <c r="Y530" s="180">
        <f>IF(V530&gt;0,INDEX(Scope_Labor_Rates!$S$6:$S$46,V530-5),0)</f>
        <v>0</v>
      </c>
      <c r="Z530" s="180">
        <f>IF(V530&gt;0,INDEX(Scope_Labor_Rates!$R$6:$R$46,V530-5),1)</f>
        <v>1</v>
      </c>
      <c r="AA530" s="231">
        <f t="shared" si="72"/>
        <v>0</v>
      </c>
      <c r="AB530" t="str">
        <f t="shared" si="73"/>
        <v/>
      </c>
      <c r="AC530" s="178" t="str">
        <f t="shared" si="74"/>
        <v/>
      </c>
      <c r="AD530" s="181">
        <f t="shared" si="75"/>
        <v>0</v>
      </c>
      <c r="AE530" s="178">
        <f>IF(V530&gt;0,P530*INDEX(Scope_Labor_Rates!$E$6:$E$46,V530-5),0)</f>
        <v>0</v>
      </c>
      <c r="AF530" s="181">
        <f>IF(V530&gt;0,AE530*INDEX(Scope_Labor_Rates!$D$6:$D$46,V530-5)*AA530,0)</f>
        <v>0</v>
      </c>
      <c r="AG530" s="178">
        <f>IF(V530&gt;0,P530*INDEX(Scope_Labor_Rates!$G$6:$G$46,V530-5),0)</f>
        <v>0</v>
      </c>
      <c r="AH530" s="181">
        <f>IF(V530&gt;0,AG530*INDEX(Scope_Labor_Rates!$F$6:$F$46,V530-5)*AA530,0)</f>
        <v>0</v>
      </c>
      <c r="AI530" s="178">
        <f>IF(V530&gt;0,P530*INDEX(Scope_Labor_Rates!$I$6:$I$46,V530-5),0)</f>
        <v>0</v>
      </c>
      <c r="AJ530" s="181">
        <f>IF(V530&gt;0,AI530*INDEX(Scope_Labor_Rates!$H$6:$H$46,V530-5)*AA530,0)</f>
        <v>0</v>
      </c>
      <c r="AK530" s="178">
        <f>IF(V530&gt;0,P530*INDEX(Scope_Labor_Rates!$K$6:$K$46,V530-5),0)</f>
        <v>0</v>
      </c>
      <c r="AL530" s="181">
        <f>IF(V530&gt;0,AK530*INDEX(Scope_Labor_Rates!$J$6:$J$46,V530-5)*AA530,0)</f>
        <v>0</v>
      </c>
      <c r="AM530" s="178">
        <f>IF(V530&gt;0,P530*INDEX(Scope_Labor_Rates!$M$6:$M$46,V530-5),0)</f>
        <v>0</v>
      </c>
      <c r="AN530" s="178">
        <f>IF(V530&gt;0,AM530*INDEX(Scope_Labor_Rates!$L$6:$L$46,V530-5)*AA530,0)</f>
        <v>0</v>
      </c>
      <c r="AO530" s="178">
        <f>IF(V530&gt;0,P530*INDEX(Scope_Labor_Rates!$O$6:$O$46,V530-5)*AA530,0)</f>
        <v>0</v>
      </c>
      <c r="AP530" s="181">
        <f>IF(V530&gt;0,P530*INDEX(Scope_Labor_Rates!$Q$6:$Q$46,V530-5)*AA530,0)</f>
        <v>0</v>
      </c>
      <c r="AQ530" s="178">
        <f t="shared" si="76"/>
        <v>0</v>
      </c>
      <c r="AR530" s="178">
        <f t="shared" si="77"/>
        <v>0</v>
      </c>
      <c r="AS530" s="178">
        <f t="shared" si="78"/>
        <v>0</v>
      </c>
      <c r="AT530" s="178">
        <f t="shared" si="79"/>
        <v>0</v>
      </c>
      <c r="AU530">
        <f t="shared" si="80"/>
        <v>0</v>
      </c>
    </row>
    <row r="531" spans="1:47">
      <c r="A531" t="str">
        <f>IF(All_Tasks!A531="","",All_Tasks!A531)</f>
        <v/>
      </c>
      <c r="B531" t="str">
        <f>IF(All_Tasks!B531="","",All_Tasks!B531)</f>
        <v/>
      </c>
      <c r="C531" t="str">
        <f>IF(All_Tasks!C531="","",All_Tasks!C531)</f>
        <v/>
      </c>
      <c r="D531" t="str">
        <f>IF(All_Tasks!D531="","",All_Tasks!D531)</f>
        <v/>
      </c>
      <c r="E531" t="str">
        <f>IF(All_Tasks!V531&lt;&gt;"",All_Tasks!V531,IF(All_Tasks!E531&lt;&gt;"",All_Tasks!E531,""))</f>
        <v/>
      </c>
      <c r="F531" t="str">
        <f>IF(All_Tasks!F531="","",All_Tasks!F531)</f>
        <v/>
      </c>
      <c r="G531" t="str">
        <f>IF(All_Tasks!G531="","",All_Tasks!G531)</f>
        <v/>
      </c>
      <c r="H531" s="231" t="str">
        <f>IF(All_Tasks!H531="","",All_Tasks!H531)</f>
        <v/>
      </c>
      <c r="I531" t="str">
        <f>IF(All_Tasks!I531="","",All_Tasks!I531)</f>
        <v/>
      </c>
      <c r="J531" t="str">
        <f>IF(All_Tasks!J531="","",All_Tasks!J531)</f>
        <v/>
      </c>
      <c r="K531" t="str">
        <f>IF(All_Tasks!K531="","",All_Tasks!K531)</f>
        <v/>
      </c>
      <c r="L531" s="231" t="str">
        <f>IF(All_Tasks!L531="","",All_Tasks!L531)</f>
        <v/>
      </c>
      <c r="M531" t="str">
        <f>IF(All_Tasks!M531="","",All_Tasks!M531)</f>
        <v/>
      </c>
      <c r="N531" t="str">
        <f>IF(All_Tasks!N531="","",All_Tasks!N531)</f>
        <v/>
      </c>
      <c r="O531" t="str">
        <f>IF(All_Tasks!O531="","",All_Tasks!O531)</f>
        <v/>
      </c>
      <c r="P531" s="181">
        <f>IF(All_Tasks!P531="",0,All_Tasks!P531)</f>
        <v>0</v>
      </c>
      <c r="Q531" s="181">
        <f>IF(All_Tasks!Q531="",0,All_Tasks!Q531)</f>
        <v>0</v>
      </c>
      <c r="R531" s="181">
        <f>IF(All_Tasks!R531="",0,All_Tasks!R531)</f>
        <v>0</v>
      </c>
      <c r="S531" s="181" t="str">
        <f>IF(All_Tasks!S531="","",All_Tasks!S531)</f>
        <v/>
      </c>
      <c r="T531" t="str">
        <f>IF(All_Tasks!T531="","",All_Tasks!T531)</f>
        <v/>
      </c>
      <c r="U531" t="str">
        <f>IF(All_Tasks!U531="","",All_Tasks!U531)</f>
        <v/>
      </c>
      <c r="V531">
        <f>IF(A531="",0,IFERROR(MATCH(A531,Scope_Labor_Rates!$A$6:$A$46,0)+5,0))</f>
        <v>0</v>
      </c>
      <c r="W531" s="178">
        <f>IF(V531&gt;0,INDEX(Scope_Labor_Rates!$C$6:$C$46,V531-5),0)</f>
        <v>0</v>
      </c>
      <c r="X531" s="178">
        <f>IF(V531&gt;0,INDEX(Scope_Labor_Rates!$C$6:$C$46,V531-5),0)</f>
        <v>0</v>
      </c>
      <c r="Y531" s="180">
        <f>IF(V531&gt;0,INDEX(Scope_Labor_Rates!$S$6:$S$46,V531-5),0)</f>
        <v>0</v>
      </c>
      <c r="Z531" s="180">
        <f>IF(V531&gt;0,INDEX(Scope_Labor_Rates!$R$6:$R$46,V531-5),1)</f>
        <v>1</v>
      </c>
      <c r="AA531" s="231">
        <f t="shared" si="72"/>
        <v>0</v>
      </c>
      <c r="AB531" t="str">
        <f t="shared" si="73"/>
        <v/>
      </c>
      <c r="AC531" s="178" t="str">
        <f t="shared" si="74"/>
        <v/>
      </c>
      <c r="AD531" s="181">
        <f t="shared" si="75"/>
        <v>0</v>
      </c>
      <c r="AE531" s="178">
        <f>IF(V531&gt;0,P531*INDEX(Scope_Labor_Rates!$E$6:$E$46,V531-5),0)</f>
        <v>0</v>
      </c>
      <c r="AF531" s="181">
        <f>IF(V531&gt;0,AE531*INDEX(Scope_Labor_Rates!$D$6:$D$46,V531-5)*AA531,0)</f>
        <v>0</v>
      </c>
      <c r="AG531" s="178">
        <f>IF(V531&gt;0,P531*INDEX(Scope_Labor_Rates!$G$6:$G$46,V531-5),0)</f>
        <v>0</v>
      </c>
      <c r="AH531" s="181">
        <f>IF(V531&gt;0,AG531*INDEX(Scope_Labor_Rates!$F$6:$F$46,V531-5)*AA531,0)</f>
        <v>0</v>
      </c>
      <c r="AI531" s="178">
        <f>IF(V531&gt;0,P531*INDEX(Scope_Labor_Rates!$I$6:$I$46,V531-5),0)</f>
        <v>0</v>
      </c>
      <c r="AJ531" s="181">
        <f>IF(V531&gt;0,AI531*INDEX(Scope_Labor_Rates!$H$6:$H$46,V531-5)*AA531,0)</f>
        <v>0</v>
      </c>
      <c r="AK531" s="178">
        <f>IF(V531&gt;0,P531*INDEX(Scope_Labor_Rates!$K$6:$K$46,V531-5),0)</f>
        <v>0</v>
      </c>
      <c r="AL531" s="181">
        <f>IF(V531&gt;0,AK531*INDEX(Scope_Labor_Rates!$J$6:$J$46,V531-5)*AA531,0)</f>
        <v>0</v>
      </c>
      <c r="AM531" s="178">
        <f>IF(V531&gt;0,P531*INDEX(Scope_Labor_Rates!$M$6:$M$46,V531-5),0)</f>
        <v>0</v>
      </c>
      <c r="AN531" s="178">
        <f>IF(V531&gt;0,AM531*INDEX(Scope_Labor_Rates!$L$6:$L$46,V531-5)*AA531,0)</f>
        <v>0</v>
      </c>
      <c r="AO531" s="178">
        <f>IF(V531&gt;0,P531*INDEX(Scope_Labor_Rates!$O$6:$O$46,V531-5)*AA531,0)</f>
        <v>0</v>
      </c>
      <c r="AP531" s="181">
        <f>IF(V531&gt;0,P531*INDEX(Scope_Labor_Rates!$Q$6:$Q$46,V531-5)*AA531,0)</f>
        <v>0</v>
      </c>
      <c r="AQ531" s="178">
        <f t="shared" si="76"/>
        <v>0</v>
      </c>
      <c r="AR531" s="178">
        <f t="shared" si="77"/>
        <v>0</v>
      </c>
      <c r="AS531" s="178">
        <f t="shared" si="78"/>
        <v>0</v>
      </c>
      <c r="AT531" s="178">
        <f t="shared" si="79"/>
        <v>0</v>
      </c>
      <c r="AU531">
        <f t="shared" si="80"/>
        <v>0</v>
      </c>
    </row>
    <row r="532" spans="1:47">
      <c r="A532" t="str">
        <f>IF(All_Tasks!A532="","",All_Tasks!A532)</f>
        <v/>
      </c>
      <c r="B532" t="str">
        <f>IF(All_Tasks!B532="","",All_Tasks!B532)</f>
        <v/>
      </c>
      <c r="C532" t="str">
        <f>IF(All_Tasks!C532="","",All_Tasks!C532)</f>
        <v/>
      </c>
      <c r="D532" t="str">
        <f>IF(All_Tasks!D532="","",All_Tasks!D532)</f>
        <v/>
      </c>
      <c r="E532" t="str">
        <f>IF(All_Tasks!V532&lt;&gt;"",All_Tasks!V532,IF(All_Tasks!E532&lt;&gt;"",All_Tasks!E532,""))</f>
        <v/>
      </c>
      <c r="F532" t="str">
        <f>IF(All_Tasks!F532="","",All_Tasks!F532)</f>
        <v/>
      </c>
      <c r="G532" t="str">
        <f>IF(All_Tasks!G532="","",All_Tasks!G532)</f>
        <v/>
      </c>
      <c r="H532" s="231" t="str">
        <f>IF(All_Tasks!H532="","",All_Tasks!H532)</f>
        <v/>
      </c>
      <c r="I532" t="str">
        <f>IF(All_Tasks!I532="","",All_Tasks!I532)</f>
        <v/>
      </c>
      <c r="J532" t="str">
        <f>IF(All_Tasks!J532="","",All_Tasks!J532)</f>
        <v/>
      </c>
      <c r="K532" t="str">
        <f>IF(All_Tasks!K532="","",All_Tasks!K532)</f>
        <v/>
      </c>
      <c r="L532" s="231" t="str">
        <f>IF(All_Tasks!L532="","",All_Tasks!L532)</f>
        <v/>
      </c>
      <c r="M532" t="str">
        <f>IF(All_Tasks!M532="","",All_Tasks!M532)</f>
        <v/>
      </c>
      <c r="N532" t="str">
        <f>IF(All_Tasks!N532="","",All_Tasks!N532)</f>
        <v/>
      </c>
      <c r="O532" t="str">
        <f>IF(All_Tasks!O532="","",All_Tasks!O532)</f>
        <v/>
      </c>
      <c r="P532" s="181">
        <f>IF(All_Tasks!P532="",0,All_Tasks!P532)</f>
        <v>0</v>
      </c>
      <c r="Q532" s="181">
        <f>IF(All_Tasks!Q532="",0,All_Tasks!Q532)</f>
        <v>0</v>
      </c>
      <c r="R532" s="181">
        <f>IF(All_Tasks!R532="",0,All_Tasks!R532)</f>
        <v>0</v>
      </c>
      <c r="S532" s="181" t="str">
        <f>IF(All_Tasks!S532="","",All_Tasks!S532)</f>
        <v/>
      </c>
      <c r="T532" t="str">
        <f>IF(All_Tasks!T532="","",All_Tasks!T532)</f>
        <v/>
      </c>
      <c r="U532" t="str">
        <f>IF(All_Tasks!U532="","",All_Tasks!U532)</f>
        <v/>
      </c>
      <c r="V532">
        <f>IF(A532="",0,IFERROR(MATCH(A532,Scope_Labor_Rates!$A$6:$A$46,0)+5,0))</f>
        <v>0</v>
      </c>
      <c r="W532" s="178">
        <f>IF(V532&gt;0,INDEX(Scope_Labor_Rates!$C$6:$C$46,V532-5),0)</f>
        <v>0</v>
      </c>
      <c r="X532" s="178">
        <f>IF(V532&gt;0,INDEX(Scope_Labor_Rates!$C$6:$C$46,V532-5),0)</f>
        <v>0</v>
      </c>
      <c r="Y532" s="180">
        <f>IF(V532&gt;0,INDEX(Scope_Labor_Rates!$S$6:$S$46,V532-5),0)</f>
        <v>0</v>
      </c>
      <c r="Z532" s="180">
        <f>IF(V532&gt;0,INDEX(Scope_Labor_Rates!$R$6:$R$46,V532-5),1)</f>
        <v>1</v>
      </c>
      <c r="AA532" s="231">
        <f t="shared" si="72"/>
        <v>0</v>
      </c>
      <c r="AB532" t="str">
        <f t="shared" si="73"/>
        <v/>
      </c>
      <c r="AC532" s="178" t="str">
        <f t="shared" si="74"/>
        <v/>
      </c>
      <c r="AD532" s="181">
        <f t="shared" si="75"/>
        <v>0</v>
      </c>
      <c r="AE532" s="178">
        <f>IF(V532&gt;0,P532*INDEX(Scope_Labor_Rates!$E$6:$E$46,V532-5),0)</f>
        <v>0</v>
      </c>
      <c r="AF532" s="181">
        <f>IF(V532&gt;0,AE532*INDEX(Scope_Labor_Rates!$D$6:$D$46,V532-5)*AA532,0)</f>
        <v>0</v>
      </c>
      <c r="AG532" s="178">
        <f>IF(V532&gt;0,P532*INDEX(Scope_Labor_Rates!$G$6:$G$46,V532-5),0)</f>
        <v>0</v>
      </c>
      <c r="AH532" s="181">
        <f>IF(V532&gt;0,AG532*INDEX(Scope_Labor_Rates!$F$6:$F$46,V532-5)*AA532,0)</f>
        <v>0</v>
      </c>
      <c r="AI532" s="178">
        <f>IF(V532&gt;0,P532*INDEX(Scope_Labor_Rates!$I$6:$I$46,V532-5),0)</f>
        <v>0</v>
      </c>
      <c r="AJ532" s="181">
        <f>IF(V532&gt;0,AI532*INDEX(Scope_Labor_Rates!$H$6:$H$46,V532-5)*AA532,0)</f>
        <v>0</v>
      </c>
      <c r="AK532" s="178">
        <f>IF(V532&gt;0,P532*INDEX(Scope_Labor_Rates!$K$6:$K$46,V532-5),0)</f>
        <v>0</v>
      </c>
      <c r="AL532" s="181">
        <f>IF(V532&gt;0,AK532*INDEX(Scope_Labor_Rates!$J$6:$J$46,V532-5)*AA532,0)</f>
        <v>0</v>
      </c>
      <c r="AM532" s="178">
        <f>IF(V532&gt;0,P532*INDEX(Scope_Labor_Rates!$M$6:$M$46,V532-5),0)</f>
        <v>0</v>
      </c>
      <c r="AN532" s="178">
        <f>IF(V532&gt;0,AM532*INDEX(Scope_Labor_Rates!$L$6:$L$46,V532-5)*AA532,0)</f>
        <v>0</v>
      </c>
      <c r="AO532" s="178">
        <f>IF(V532&gt;0,P532*INDEX(Scope_Labor_Rates!$O$6:$O$46,V532-5)*AA532,0)</f>
        <v>0</v>
      </c>
      <c r="AP532" s="181">
        <f>IF(V532&gt;0,P532*INDEX(Scope_Labor_Rates!$Q$6:$Q$46,V532-5)*AA532,0)</f>
        <v>0</v>
      </c>
      <c r="AQ532" s="178">
        <f t="shared" si="76"/>
        <v>0</v>
      </c>
      <c r="AR532" s="178">
        <f t="shared" si="77"/>
        <v>0</v>
      </c>
      <c r="AS532" s="178">
        <f t="shared" si="78"/>
        <v>0</v>
      </c>
      <c r="AT532" s="178">
        <f t="shared" si="79"/>
        <v>0</v>
      </c>
      <c r="AU532">
        <f t="shared" si="80"/>
        <v>0</v>
      </c>
    </row>
    <row r="533" spans="1:47">
      <c r="A533" t="str">
        <f>IF(All_Tasks!A533="","",All_Tasks!A533)</f>
        <v/>
      </c>
      <c r="B533" t="str">
        <f>IF(All_Tasks!B533="","",All_Tasks!B533)</f>
        <v/>
      </c>
      <c r="C533" t="str">
        <f>IF(All_Tasks!C533="","",All_Tasks!C533)</f>
        <v/>
      </c>
      <c r="D533" t="str">
        <f>IF(All_Tasks!D533="","",All_Tasks!D533)</f>
        <v/>
      </c>
      <c r="E533" t="str">
        <f>IF(All_Tasks!V533&lt;&gt;"",All_Tasks!V533,IF(All_Tasks!E533&lt;&gt;"",All_Tasks!E533,""))</f>
        <v/>
      </c>
      <c r="F533" t="str">
        <f>IF(All_Tasks!F533="","",All_Tasks!F533)</f>
        <v/>
      </c>
      <c r="G533" t="str">
        <f>IF(All_Tasks!G533="","",All_Tasks!G533)</f>
        <v/>
      </c>
      <c r="H533" s="231" t="str">
        <f>IF(All_Tasks!H533="","",All_Tasks!H533)</f>
        <v/>
      </c>
      <c r="I533" t="str">
        <f>IF(All_Tasks!I533="","",All_Tasks!I533)</f>
        <v/>
      </c>
      <c r="J533" t="str">
        <f>IF(All_Tasks!J533="","",All_Tasks!J533)</f>
        <v/>
      </c>
      <c r="K533" t="str">
        <f>IF(All_Tasks!K533="","",All_Tasks!K533)</f>
        <v/>
      </c>
      <c r="L533" s="231" t="str">
        <f>IF(All_Tasks!L533="","",All_Tasks!L533)</f>
        <v/>
      </c>
      <c r="M533" t="str">
        <f>IF(All_Tasks!M533="","",All_Tasks!M533)</f>
        <v/>
      </c>
      <c r="N533" t="str">
        <f>IF(All_Tasks!N533="","",All_Tasks!N533)</f>
        <v/>
      </c>
      <c r="O533" t="str">
        <f>IF(All_Tasks!O533="","",All_Tasks!O533)</f>
        <v/>
      </c>
      <c r="P533" s="181">
        <f>IF(All_Tasks!P533="",0,All_Tasks!P533)</f>
        <v>0</v>
      </c>
      <c r="Q533" s="181">
        <f>IF(All_Tasks!Q533="",0,All_Tasks!Q533)</f>
        <v>0</v>
      </c>
      <c r="R533" s="181">
        <f>IF(All_Tasks!R533="",0,All_Tasks!R533)</f>
        <v>0</v>
      </c>
      <c r="S533" s="181" t="str">
        <f>IF(All_Tasks!S533="","",All_Tasks!S533)</f>
        <v/>
      </c>
      <c r="T533" t="str">
        <f>IF(All_Tasks!T533="","",All_Tasks!T533)</f>
        <v/>
      </c>
      <c r="U533" t="str">
        <f>IF(All_Tasks!U533="","",All_Tasks!U533)</f>
        <v/>
      </c>
      <c r="V533">
        <f>IF(A533="",0,IFERROR(MATCH(A533,Scope_Labor_Rates!$A$6:$A$46,0)+5,0))</f>
        <v>0</v>
      </c>
      <c r="W533" s="178">
        <f>IF(V533&gt;0,INDEX(Scope_Labor_Rates!$C$6:$C$46,V533-5),0)</f>
        <v>0</v>
      </c>
      <c r="X533" s="178">
        <f>IF(V533&gt;0,INDEX(Scope_Labor_Rates!$C$6:$C$46,V533-5),0)</f>
        <v>0</v>
      </c>
      <c r="Y533" s="180">
        <f>IF(V533&gt;0,INDEX(Scope_Labor_Rates!$S$6:$S$46,V533-5),0)</f>
        <v>0</v>
      </c>
      <c r="Z533" s="180">
        <f>IF(V533&gt;0,INDEX(Scope_Labor_Rates!$R$6:$R$46,V533-5),1)</f>
        <v>1</v>
      </c>
      <c r="AA533" s="231">
        <f t="shared" si="72"/>
        <v>0</v>
      </c>
      <c r="AB533" t="str">
        <f t="shared" si="73"/>
        <v/>
      </c>
      <c r="AC533" s="178" t="str">
        <f t="shared" si="74"/>
        <v/>
      </c>
      <c r="AD533" s="181">
        <f t="shared" si="75"/>
        <v>0</v>
      </c>
      <c r="AE533" s="178">
        <f>IF(V533&gt;0,P533*INDEX(Scope_Labor_Rates!$E$6:$E$46,V533-5),0)</f>
        <v>0</v>
      </c>
      <c r="AF533" s="181">
        <f>IF(V533&gt;0,AE533*INDEX(Scope_Labor_Rates!$D$6:$D$46,V533-5)*AA533,0)</f>
        <v>0</v>
      </c>
      <c r="AG533" s="178">
        <f>IF(V533&gt;0,P533*INDEX(Scope_Labor_Rates!$G$6:$G$46,V533-5),0)</f>
        <v>0</v>
      </c>
      <c r="AH533" s="181">
        <f>IF(V533&gt;0,AG533*INDEX(Scope_Labor_Rates!$F$6:$F$46,V533-5)*AA533,0)</f>
        <v>0</v>
      </c>
      <c r="AI533" s="178">
        <f>IF(V533&gt;0,P533*INDEX(Scope_Labor_Rates!$I$6:$I$46,V533-5),0)</f>
        <v>0</v>
      </c>
      <c r="AJ533" s="181">
        <f>IF(V533&gt;0,AI533*INDEX(Scope_Labor_Rates!$H$6:$H$46,V533-5)*AA533,0)</f>
        <v>0</v>
      </c>
      <c r="AK533" s="178">
        <f>IF(V533&gt;0,P533*INDEX(Scope_Labor_Rates!$K$6:$K$46,V533-5),0)</f>
        <v>0</v>
      </c>
      <c r="AL533" s="181">
        <f>IF(V533&gt;0,AK533*INDEX(Scope_Labor_Rates!$J$6:$J$46,V533-5)*AA533,0)</f>
        <v>0</v>
      </c>
      <c r="AM533" s="178">
        <f>IF(V533&gt;0,P533*INDEX(Scope_Labor_Rates!$M$6:$M$46,V533-5),0)</f>
        <v>0</v>
      </c>
      <c r="AN533" s="178">
        <f>IF(V533&gt;0,AM533*INDEX(Scope_Labor_Rates!$L$6:$L$46,V533-5)*AA533,0)</f>
        <v>0</v>
      </c>
      <c r="AO533" s="178">
        <f>IF(V533&gt;0,P533*INDEX(Scope_Labor_Rates!$O$6:$O$46,V533-5)*AA533,0)</f>
        <v>0</v>
      </c>
      <c r="AP533" s="181">
        <f>IF(V533&gt;0,P533*INDEX(Scope_Labor_Rates!$Q$6:$Q$46,V533-5)*AA533,0)</f>
        <v>0</v>
      </c>
      <c r="AQ533" s="178">
        <f t="shared" si="76"/>
        <v>0</v>
      </c>
      <c r="AR533" s="178">
        <f t="shared" si="77"/>
        <v>0</v>
      </c>
      <c r="AS533" s="178">
        <f t="shared" si="78"/>
        <v>0</v>
      </c>
      <c r="AT533" s="178">
        <f t="shared" si="79"/>
        <v>0</v>
      </c>
      <c r="AU533">
        <f t="shared" si="80"/>
        <v>0</v>
      </c>
    </row>
    <row r="534" spans="1:47">
      <c r="A534" t="str">
        <f>IF(All_Tasks!A534="","",All_Tasks!A534)</f>
        <v/>
      </c>
      <c r="B534" t="str">
        <f>IF(All_Tasks!B534="","",All_Tasks!B534)</f>
        <v/>
      </c>
      <c r="C534" t="str">
        <f>IF(All_Tasks!C534="","",All_Tasks!C534)</f>
        <v/>
      </c>
      <c r="D534" t="str">
        <f>IF(All_Tasks!D534="","",All_Tasks!D534)</f>
        <v/>
      </c>
      <c r="E534" t="str">
        <f>IF(All_Tasks!V534&lt;&gt;"",All_Tasks!V534,IF(All_Tasks!E534&lt;&gt;"",All_Tasks!E534,""))</f>
        <v/>
      </c>
      <c r="F534" t="str">
        <f>IF(All_Tasks!F534="","",All_Tasks!F534)</f>
        <v/>
      </c>
      <c r="G534" t="str">
        <f>IF(All_Tasks!G534="","",All_Tasks!G534)</f>
        <v/>
      </c>
      <c r="H534" s="231" t="str">
        <f>IF(All_Tasks!H534="","",All_Tasks!H534)</f>
        <v/>
      </c>
      <c r="I534" t="str">
        <f>IF(All_Tasks!I534="","",All_Tasks!I534)</f>
        <v/>
      </c>
      <c r="J534" t="str">
        <f>IF(All_Tasks!J534="","",All_Tasks!J534)</f>
        <v/>
      </c>
      <c r="K534" t="str">
        <f>IF(All_Tasks!K534="","",All_Tasks!K534)</f>
        <v/>
      </c>
      <c r="L534" s="231" t="str">
        <f>IF(All_Tasks!L534="","",All_Tasks!L534)</f>
        <v/>
      </c>
      <c r="M534" t="str">
        <f>IF(All_Tasks!M534="","",All_Tasks!M534)</f>
        <v/>
      </c>
      <c r="N534" t="str">
        <f>IF(All_Tasks!N534="","",All_Tasks!N534)</f>
        <v/>
      </c>
      <c r="O534" t="str">
        <f>IF(All_Tasks!O534="","",All_Tasks!O534)</f>
        <v/>
      </c>
      <c r="P534" s="181">
        <f>IF(All_Tasks!P534="",0,All_Tasks!P534)</f>
        <v>0</v>
      </c>
      <c r="Q534" s="181">
        <f>IF(All_Tasks!Q534="",0,All_Tasks!Q534)</f>
        <v>0</v>
      </c>
      <c r="R534" s="181">
        <f>IF(All_Tasks!R534="",0,All_Tasks!R534)</f>
        <v>0</v>
      </c>
      <c r="S534" s="181" t="str">
        <f>IF(All_Tasks!S534="","",All_Tasks!S534)</f>
        <v/>
      </c>
      <c r="T534" t="str">
        <f>IF(All_Tasks!T534="","",All_Tasks!T534)</f>
        <v/>
      </c>
      <c r="U534" t="str">
        <f>IF(All_Tasks!U534="","",All_Tasks!U534)</f>
        <v/>
      </c>
      <c r="V534">
        <f>IF(A534="",0,IFERROR(MATCH(A534,Scope_Labor_Rates!$A$6:$A$46,0)+5,0))</f>
        <v>0</v>
      </c>
      <c r="W534" s="178">
        <f>IF(V534&gt;0,INDEX(Scope_Labor_Rates!$C$6:$C$46,V534-5),0)</f>
        <v>0</v>
      </c>
      <c r="X534" s="178">
        <f>IF(V534&gt;0,INDEX(Scope_Labor_Rates!$C$6:$C$46,V534-5),0)</f>
        <v>0</v>
      </c>
      <c r="Y534" s="180">
        <f>IF(V534&gt;0,INDEX(Scope_Labor_Rates!$S$6:$S$46,V534-5),0)</f>
        <v>0</v>
      </c>
      <c r="Z534" s="180">
        <f>IF(V534&gt;0,INDEX(Scope_Labor_Rates!$R$6:$R$46,V534-5),1)</f>
        <v>1</v>
      </c>
      <c r="AA534" s="231">
        <f t="shared" si="72"/>
        <v>0</v>
      </c>
      <c r="AB534" t="str">
        <f t="shared" si="73"/>
        <v/>
      </c>
      <c r="AC534" s="178" t="str">
        <f t="shared" si="74"/>
        <v/>
      </c>
      <c r="AD534" s="181">
        <f t="shared" si="75"/>
        <v>0</v>
      </c>
      <c r="AE534" s="178">
        <f>IF(V534&gt;0,P534*INDEX(Scope_Labor_Rates!$E$6:$E$46,V534-5),0)</f>
        <v>0</v>
      </c>
      <c r="AF534" s="181">
        <f>IF(V534&gt;0,AE534*INDEX(Scope_Labor_Rates!$D$6:$D$46,V534-5)*AA534,0)</f>
        <v>0</v>
      </c>
      <c r="AG534" s="178">
        <f>IF(V534&gt;0,P534*INDEX(Scope_Labor_Rates!$G$6:$G$46,V534-5),0)</f>
        <v>0</v>
      </c>
      <c r="AH534" s="181">
        <f>IF(V534&gt;0,AG534*INDEX(Scope_Labor_Rates!$F$6:$F$46,V534-5)*AA534,0)</f>
        <v>0</v>
      </c>
      <c r="AI534" s="178">
        <f>IF(V534&gt;0,P534*INDEX(Scope_Labor_Rates!$I$6:$I$46,V534-5),0)</f>
        <v>0</v>
      </c>
      <c r="AJ534" s="181">
        <f>IF(V534&gt;0,AI534*INDEX(Scope_Labor_Rates!$H$6:$H$46,V534-5)*AA534,0)</f>
        <v>0</v>
      </c>
      <c r="AK534" s="178">
        <f>IF(V534&gt;0,P534*INDEX(Scope_Labor_Rates!$K$6:$K$46,V534-5),0)</f>
        <v>0</v>
      </c>
      <c r="AL534" s="181">
        <f>IF(V534&gt;0,AK534*INDEX(Scope_Labor_Rates!$J$6:$J$46,V534-5)*AA534,0)</f>
        <v>0</v>
      </c>
      <c r="AM534" s="178">
        <f>IF(V534&gt;0,P534*INDEX(Scope_Labor_Rates!$M$6:$M$46,V534-5),0)</f>
        <v>0</v>
      </c>
      <c r="AN534" s="178">
        <f>IF(V534&gt;0,AM534*INDEX(Scope_Labor_Rates!$L$6:$L$46,V534-5)*AA534,0)</f>
        <v>0</v>
      </c>
      <c r="AO534" s="178">
        <f>IF(V534&gt;0,P534*INDEX(Scope_Labor_Rates!$O$6:$O$46,V534-5)*AA534,0)</f>
        <v>0</v>
      </c>
      <c r="AP534" s="181">
        <f>IF(V534&gt;0,P534*INDEX(Scope_Labor_Rates!$Q$6:$Q$46,V534-5)*AA534,0)</f>
        <v>0</v>
      </c>
      <c r="AQ534" s="178">
        <f t="shared" si="76"/>
        <v>0</v>
      </c>
      <c r="AR534" s="178">
        <f t="shared" si="77"/>
        <v>0</v>
      </c>
      <c r="AS534" s="178">
        <f t="shared" si="78"/>
        <v>0</v>
      </c>
      <c r="AT534" s="178">
        <f t="shared" si="79"/>
        <v>0</v>
      </c>
      <c r="AU534">
        <f t="shared" si="80"/>
        <v>0</v>
      </c>
    </row>
    <row r="535" spans="1:47">
      <c r="A535" t="str">
        <f>IF(All_Tasks!A535="","",All_Tasks!A535)</f>
        <v/>
      </c>
      <c r="B535" t="str">
        <f>IF(All_Tasks!B535="","",All_Tasks!B535)</f>
        <v/>
      </c>
      <c r="C535" t="str">
        <f>IF(All_Tasks!C535="","",All_Tasks!C535)</f>
        <v/>
      </c>
      <c r="D535" t="str">
        <f>IF(All_Tasks!D535="","",All_Tasks!D535)</f>
        <v/>
      </c>
      <c r="E535" t="str">
        <f>IF(All_Tasks!V535&lt;&gt;"",All_Tasks!V535,IF(All_Tasks!E535&lt;&gt;"",All_Tasks!E535,""))</f>
        <v/>
      </c>
      <c r="F535" t="str">
        <f>IF(All_Tasks!F535="","",All_Tasks!F535)</f>
        <v/>
      </c>
      <c r="G535" t="str">
        <f>IF(All_Tasks!G535="","",All_Tasks!G535)</f>
        <v/>
      </c>
      <c r="H535" s="231" t="str">
        <f>IF(All_Tasks!H535="","",All_Tasks!H535)</f>
        <v/>
      </c>
      <c r="I535" t="str">
        <f>IF(All_Tasks!I535="","",All_Tasks!I535)</f>
        <v/>
      </c>
      <c r="J535" t="str">
        <f>IF(All_Tasks!J535="","",All_Tasks!J535)</f>
        <v/>
      </c>
      <c r="K535" t="str">
        <f>IF(All_Tasks!K535="","",All_Tasks!K535)</f>
        <v/>
      </c>
      <c r="L535" s="231" t="str">
        <f>IF(All_Tasks!L535="","",All_Tasks!L535)</f>
        <v/>
      </c>
      <c r="M535" t="str">
        <f>IF(All_Tasks!M535="","",All_Tasks!M535)</f>
        <v/>
      </c>
      <c r="N535" t="str">
        <f>IF(All_Tasks!N535="","",All_Tasks!N535)</f>
        <v/>
      </c>
      <c r="O535" t="str">
        <f>IF(All_Tasks!O535="","",All_Tasks!O535)</f>
        <v/>
      </c>
      <c r="P535" s="181">
        <f>IF(All_Tasks!P535="",0,All_Tasks!P535)</f>
        <v>0</v>
      </c>
      <c r="Q535" s="181">
        <f>IF(All_Tasks!Q535="",0,All_Tasks!Q535)</f>
        <v>0</v>
      </c>
      <c r="R535" s="181">
        <f>IF(All_Tasks!R535="",0,All_Tasks!R535)</f>
        <v>0</v>
      </c>
      <c r="S535" s="181" t="str">
        <f>IF(All_Tasks!S535="","",All_Tasks!S535)</f>
        <v/>
      </c>
      <c r="T535" t="str">
        <f>IF(All_Tasks!T535="","",All_Tasks!T535)</f>
        <v/>
      </c>
      <c r="U535" t="str">
        <f>IF(All_Tasks!U535="","",All_Tasks!U535)</f>
        <v/>
      </c>
      <c r="V535">
        <f>IF(A535="",0,IFERROR(MATCH(A535,Scope_Labor_Rates!$A$6:$A$46,0)+5,0))</f>
        <v>0</v>
      </c>
      <c r="W535" s="178">
        <f>IF(V535&gt;0,INDEX(Scope_Labor_Rates!$C$6:$C$46,V535-5),0)</f>
        <v>0</v>
      </c>
      <c r="X535" s="178">
        <f>IF(V535&gt;0,INDEX(Scope_Labor_Rates!$C$6:$C$46,V535-5),0)</f>
        <v>0</v>
      </c>
      <c r="Y535" s="180">
        <f>IF(V535&gt;0,INDEX(Scope_Labor_Rates!$S$6:$S$46,V535-5),0)</f>
        <v>0</v>
      </c>
      <c r="Z535" s="180">
        <f>IF(V535&gt;0,INDEX(Scope_Labor_Rates!$R$6:$R$46,V535-5),1)</f>
        <v>1</v>
      </c>
      <c r="AA535" s="231">
        <f t="shared" si="72"/>
        <v>0</v>
      </c>
      <c r="AB535" t="str">
        <f t="shared" si="73"/>
        <v/>
      </c>
      <c r="AC535" s="178" t="str">
        <f t="shared" si="74"/>
        <v/>
      </c>
      <c r="AD535" s="181">
        <f t="shared" si="75"/>
        <v>0</v>
      </c>
      <c r="AE535" s="178">
        <f>IF(V535&gt;0,P535*INDEX(Scope_Labor_Rates!$E$6:$E$46,V535-5),0)</f>
        <v>0</v>
      </c>
      <c r="AF535" s="181">
        <f>IF(V535&gt;0,AE535*INDEX(Scope_Labor_Rates!$D$6:$D$46,V535-5)*AA535,0)</f>
        <v>0</v>
      </c>
      <c r="AG535" s="178">
        <f>IF(V535&gt;0,P535*INDEX(Scope_Labor_Rates!$G$6:$G$46,V535-5),0)</f>
        <v>0</v>
      </c>
      <c r="AH535" s="181">
        <f>IF(V535&gt;0,AG535*INDEX(Scope_Labor_Rates!$F$6:$F$46,V535-5)*AA535,0)</f>
        <v>0</v>
      </c>
      <c r="AI535" s="178">
        <f>IF(V535&gt;0,P535*INDEX(Scope_Labor_Rates!$I$6:$I$46,V535-5),0)</f>
        <v>0</v>
      </c>
      <c r="AJ535" s="181">
        <f>IF(V535&gt;0,AI535*INDEX(Scope_Labor_Rates!$H$6:$H$46,V535-5)*AA535,0)</f>
        <v>0</v>
      </c>
      <c r="AK535" s="178">
        <f>IF(V535&gt;0,P535*INDEX(Scope_Labor_Rates!$K$6:$K$46,V535-5),0)</f>
        <v>0</v>
      </c>
      <c r="AL535" s="181">
        <f>IF(V535&gt;0,AK535*INDEX(Scope_Labor_Rates!$J$6:$J$46,V535-5)*AA535,0)</f>
        <v>0</v>
      </c>
      <c r="AM535" s="178">
        <f>IF(V535&gt;0,P535*INDEX(Scope_Labor_Rates!$M$6:$M$46,V535-5),0)</f>
        <v>0</v>
      </c>
      <c r="AN535" s="178">
        <f>IF(V535&gt;0,AM535*INDEX(Scope_Labor_Rates!$L$6:$L$46,V535-5)*AA535,0)</f>
        <v>0</v>
      </c>
      <c r="AO535" s="178">
        <f>IF(V535&gt;0,P535*INDEX(Scope_Labor_Rates!$O$6:$O$46,V535-5)*AA535,0)</f>
        <v>0</v>
      </c>
      <c r="AP535" s="181">
        <f>IF(V535&gt;0,P535*INDEX(Scope_Labor_Rates!$Q$6:$Q$46,V535-5)*AA535,0)</f>
        <v>0</v>
      </c>
      <c r="AQ535" s="178">
        <f t="shared" si="76"/>
        <v>0</v>
      </c>
      <c r="AR535" s="178">
        <f t="shared" si="77"/>
        <v>0</v>
      </c>
      <c r="AS535" s="178">
        <f t="shared" si="78"/>
        <v>0</v>
      </c>
      <c r="AT535" s="178">
        <f t="shared" si="79"/>
        <v>0</v>
      </c>
      <c r="AU535">
        <f t="shared" si="80"/>
        <v>0</v>
      </c>
    </row>
    <row r="536" spans="1:47">
      <c r="A536" t="str">
        <f>IF(All_Tasks!A536="","",All_Tasks!A536)</f>
        <v/>
      </c>
      <c r="B536" t="str">
        <f>IF(All_Tasks!B536="","",All_Tasks!B536)</f>
        <v/>
      </c>
      <c r="C536" t="str">
        <f>IF(All_Tasks!C536="","",All_Tasks!C536)</f>
        <v/>
      </c>
      <c r="D536" t="str">
        <f>IF(All_Tasks!D536="","",All_Tasks!D536)</f>
        <v/>
      </c>
      <c r="E536" t="str">
        <f>IF(All_Tasks!V536&lt;&gt;"",All_Tasks!V536,IF(All_Tasks!E536&lt;&gt;"",All_Tasks!E536,""))</f>
        <v/>
      </c>
      <c r="F536" t="str">
        <f>IF(All_Tasks!F536="","",All_Tasks!F536)</f>
        <v/>
      </c>
      <c r="G536" t="str">
        <f>IF(All_Tasks!G536="","",All_Tasks!G536)</f>
        <v/>
      </c>
      <c r="H536" s="231" t="str">
        <f>IF(All_Tasks!H536="","",All_Tasks!H536)</f>
        <v/>
      </c>
      <c r="I536" t="str">
        <f>IF(All_Tasks!I536="","",All_Tasks!I536)</f>
        <v/>
      </c>
      <c r="J536" t="str">
        <f>IF(All_Tasks!J536="","",All_Tasks!J536)</f>
        <v/>
      </c>
      <c r="K536" t="str">
        <f>IF(All_Tasks!K536="","",All_Tasks!K536)</f>
        <v/>
      </c>
      <c r="L536" s="231" t="str">
        <f>IF(All_Tasks!L536="","",All_Tasks!L536)</f>
        <v/>
      </c>
      <c r="M536" t="str">
        <f>IF(All_Tasks!M536="","",All_Tasks!M536)</f>
        <v/>
      </c>
      <c r="N536" t="str">
        <f>IF(All_Tasks!N536="","",All_Tasks!N536)</f>
        <v/>
      </c>
      <c r="O536" t="str">
        <f>IF(All_Tasks!O536="","",All_Tasks!O536)</f>
        <v/>
      </c>
      <c r="P536" s="181">
        <f>IF(All_Tasks!P536="",0,All_Tasks!P536)</f>
        <v>0</v>
      </c>
      <c r="Q536" s="181">
        <f>IF(All_Tasks!Q536="",0,All_Tasks!Q536)</f>
        <v>0</v>
      </c>
      <c r="R536" s="181">
        <f>IF(All_Tasks!R536="",0,All_Tasks!R536)</f>
        <v>0</v>
      </c>
      <c r="S536" s="181" t="str">
        <f>IF(All_Tasks!S536="","",All_Tasks!S536)</f>
        <v/>
      </c>
      <c r="T536" t="str">
        <f>IF(All_Tasks!T536="","",All_Tasks!T536)</f>
        <v/>
      </c>
      <c r="U536" t="str">
        <f>IF(All_Tasks!U536="","",All_Tasks!U536)</f>
        <v/>
      </c>
      <c r="V536">
        <f>IF(A536="",0,IFERROR(MATCH(A536,Scope_Labor_Rates!$A$6:$A$46,0)+5,0))</f>
        <v>0</v>
      </c>
      <c r="W536" s="178">
        <f>IF(V536&gt;0,INDEX(Scope_Labor_Rates!$C$6:$C$46,V536-5),0)</f>
        <v>0</v>
      </c>
      <c r="X536" s="178">
        <f>IF(V536&gt;0,INDEX(Scope_Labor_Rates!$C$6:$C$46,V536-5),0)</f>
        <v>0</v>
      </c>
      <c r="Y536" s="180">
        <f>IF(V536&gt;0,INDEX(Scope_Labor_Rates!$S$6:$S$46,V536-5),0)</f>
        <v>0</v>
      </c>
      <c r="Z536" s="180">
        <f>IF(V536&gt;0,INDEX(Scope_Labor_Rates!$R$6:$R$46,V536-5),1)</f>
        <v>1</v>
      </c>
      <c r="AA536" s="231">
        <f t="shared" si="72"/>
        <v>0</v>
      </c>
      <c r="AB536" t="str">
        <f t="shared" si="73"/>
        <v/>
      </c>
      <c r="AC536" s="178" t="str">
        <f t="shared" si="74"/>
        <v/>
      </c>
      <c r="AD536" s="181">
        <f t="shared" si="75"/>
        <v>0</v>
      </c>
      <c r="AE536" s="178">
        <f>IF(V536&gt;0,P536*INDEX(Scope_Labor_Rates!$E$6:$E$46,V536-5),0)</f>
        <v>0</v>
      </c>
      <c r="AF536" s="181">
        <f>IF(V536&gt;0,AE536*INDEX(Scope_Labor_Rates!$D$6:$D$46,V536-5)*AA536,0)</f>
        <v>0</v>
      </c>
      <c r="AG536" s="178">
        <f>IF(V536&gt;0,P536*INDEX(Scope_Labor_Rates!$G$6:$G$46,V536-5),0)</f>
        <v>0</v>
      </c>
      <c r="AH536" s="181">
        <f>IF(V536&gt;0,AG536*INDEX(Scope_Labor_Rates!$F$6:$F$46,V536-5)*AA536,0)</f>
        <v>0</v>
      </c>
      <c r="AI536" s="178">
        <f>IF(V536&gt;0,P536*INDEX(Scope_Labor_Rates!$I$6:$I$46,V536-5),0)</f>
        <v>0</v>
      </c>
      <c r="AJ536" s="181">
        <f>IF(V536&gt;0,AI536*INDEX(Scope_Labor_Rates!$H$6:$H$46,V536-5)*AA536,0)</f>
        <v>0</v>
      </c>
      <c r="AK536" s="178">
        <f>IF(V536&gt;0,P536*INDEX(Scope_Labor_Rates!$K$6:$K$46,V536-5),0)</f>
        <v>0</v>
      </c>
      <c r="AL536" s="181">
        <f>IF(V536&gt;0,AK536*INDEX(Scope_Labor_Rates!$J$6:$J$46,V536-5)*AA536,0)</f>
        <v>0</v>
      </c>
      <c r="AM536" s="178">
        <f>IF(V536&gt;0,P536*INDEX(Scope_Labor_Rates!$M$6:$M$46,V536-5),0)</f>
        <v>0</v>
      </c>
      <c r="AN536" s="178">
        <f>IF(V536&gt;0,AM536*INDEX(Scope_Labor_Rates!$L$6:$L$46,V536-5)*AA536,0)</f>
        <v>0</v>
      </c>
      <c r="AO536" s="178">
        <f>IF(V536&gt;0,P536*INDEX(Scope_Labor_Rates!$O$6:$O$46,V536-5)*AA536,0)</f>
        <v>0</v>
      </c>
      <c r="AP536" s="181">
        <f>IF(V536&gt;0,P536*INDEX(Scope_Labor_Rates!$Q$6:$Q$46,V536-5)*AA536,0)</f>
        <v>0</v>
      </c>
      <c r="AQ536" s="178">
        <f t="shared" si="76"/>
        <v>0</v>
      </c>
      <c r="AR536" s="178">
        <f t="shared" si="77"/>
        <v>0</v>
      </c>
      <c r="AS536" s="178">
        <f t="shared" si="78"/>
        <v>0</v>
      </c>
      <c r="AT536" s="178">
        <f t="shared" si="79"/>
        <v>0</v>
      </c>
      <c r="AU536">
        <f t="shared" si="80"/>
        <v>0</v>
      </c>
    </row>
    <row r="537" spans="1:47">
      <c r="A537" t="str">
        <f>IF(All_Tasks!A537="","",All_Tasks!A537)</f>
        <v/>
      </c>
      <c r="B537" t="str">
        <f>IF(All_Tasks!B537="","",All_Tasks!B537)</f>
        <v/>
      </c>
      <c r="C537" t="str">
        <f>IF(All_Tasks!C537="","",All_Tasks!C537)</f>
        <v/>
      </c>
      <c r="D537" t="str">
        <f>IF(All_Tasks!D537="","",All_Tasks!D537)</f>
        <v/>
      </c>
      <c r="E537" t="str">
        <f>IF(All_Tasks!V537&lt;&gt;"",All_Tasks!V537,IF(All_Tasks!E537&lt;&gt;"",All_Tasks!E537,""))</f>
        <v/>
      </c>
      <c r="F537" t="str">
        <f>IF(All_Tasks!F537="","",All_Tasks!F537)</f>
        <v/>
      </c>
      <c r="G537" t="str">
        <f>IF(All_Tasks!G537="","",All_Tasks!G537)</f>
        <v/>
      </c>
      <c r="H537" s="231" t="str">
        <f>IF(All_Tasks!H537="","",All_Tasks!H537)</f>
        <v/>
      </c>
      <c r="I537" t="str">
        <f>IF(All_Tasks!I537="","",All_Tasks!I537)</f>
        <v/>
      </c>
      <c r="J537" t="str">
        <f>IF(All_Tasks!J537="","",All_Tasks!J537)</f>
        <v/>
      </c>
      <c r="K537" t="str">
        <f>IF(All_Tasks!K537="","",All_Tasks!K537)</f>
        <v/>
      </c>
      <c r="L537" s="231" t="str">
        <f>IF(All_Tasks!L537="","",All_Tasks!L537)</f>
        <v/>
      </c>
      <c r="M537" t="str">
        <f>IF(All_Tasks!M537="","",All_Tasks!M537)</f>
        <v/>
      </c>
      <c r="N537" t="str">
        <f>IF(All_Tasks!N537="","",All_Tasks!N537)</f>
        <v/>
      </c>
      <c r="O537" t="str">
        <f>IF(All_Tasks!O537="","",All_Tasks!O537)</f>
        <v/>
      </c>
      <c r="P537" s="181">
        <f>IF(All_Tasks!P537="",0,All_Tasks!P537)</f>
        <v>0</v>
      </c>
      <c r="Q537" s="181">
        <f>IF(All_Tasks!Q537="",0,All_Tasks!Q537)</f>
        <v>0</v>
      </c>
      <c r="R537" s="181">
        <f>IF(All_Tasks!R537="",0,All_Tasks!R537)</f>
        <v>0</v>
      </c>
      <c r="S537" s="181" t="str">
        <f>IF(All_Tasks!S537="","",All_Tasks!S537)</f>
        <v/>
      </c>
      <c r="T537" t="str">
        <f>IF(All_Tasks!T537="","",All_Tasks!T537)</f>
        <v/>
      </c>
      <c r="U537" t="str">
        <f>IF(All_Tasks!U537="","",All_Tasks!U537)</f>
        <v/>
      </c>
      <c r="V537">
        <f>IF(A537="",0,IFERROR(MATCH(A537,Scope_Labor_Rates!$A$6:$A$46,0)+5,0))</f>
        <v>0</v>
      </c>
      <c r="W537" s="178">
        <f>IF(V537&gt;0,INDEX(Scope_Labor_Rates!$C$6:$C$46,V537-5),0)</f>
        <v>0</v>
      </c>
      <c r="X537" s="178">
        <f>IF(V537&gt;0,INDEX(Scope_Labor_Rates!$C$6:$C$46,V537-5),0)</f>
        <v>0</v>
      </c>
      <c r="Y537" s="180">
        <f>IF(V537&gt;0,INDEX(Scope_Labor_Rates!$S$6:$S$46,V537-5),0)</f>
        <v>0</v>
      </c>
      <c r="Z537" s="180">
        <f>IF(V537&gt;0,INDEX(Scope_Labor_Rates!$R$6:$R$46,V537-5),1)</f>
        <v>1</v>
      </c>
      <c r="AA537" s="231">
        <f t="shared" si="72"/>
        <v>0</v>
      </c>
      <c r="AB537" t="str">
        <f t="shared" si="73"/>
        <v/>
      </c>
      <c r="AC537" s="178" t="str">
        <f t="shared" si="74"/>
        <v/>
      </c>
      <c r="AD537" s="181">
        <f t="shared" si="75"/>
        <v>0</v>
      </c>
      <c r="AE537" s="178">
        <f>IF(V537&gt;0,P537*INDEX(Scope_Labor_Rates!$E$6:$E$46,V537-5),0)</f>
        <v>0</v>
      </c>
      <c r="AF537" s="181">
        <f>IF(V537&gt;0,AE537*INDEX(Scope_Labor_Rates!$D$6:$D$46,V537-5)*AA537,0)</f>
        <v>0</v>
      </c>
      <c r="AG537" s="178">
        <f>IF(V537&gt;0,P537*INDEX(Scope_Labor_Rates!$G$6:$G$46,V537-5),0)</f>
        <v>0</v>
      </c>
      <c r="AH537" s="181">
        <f>IF(V537&gt;0,AG537*INDEX(Scope_Labor_Rates!$F$6:$F$46,V537-5)*AA537,0)</f>
        <v>0</v>
      </c>
      <c r="AI537" s="178">
        <f>IF(V537&gt;0,P537*INDEX(Scope_Labor_Rates!$I$6:$I$46,V537-5),0)</f>
        <v>0</v>
      </c>
      <c r="AJ537" s="181">
        <f>IF(V537&gt;0,AI537*INDEX(Scope_Labor_Rates!$H$6:$H$46,V537-5)*AA537,0)</f>
        <v>0</v>
      </c>
      <c r="AK537" s="178">
        <f>IF(V537&gt;0,P537*INDEX(Scope_Labor_Rates!$K$6:$K$46,V537-5),0)</f>
        <v>0</v>
      </c>
      <c r="AL537" s="181">
        <f>IF(V537&gt;0,AK537*INDEX(Scope_Labor_Rates!$J$6:$J$46,V537-5)*AA537,0)</f>
        <v>0</v>
      </c>
      <c r="AM537" s="178">
        <f>IF(V537&gt;0,P537*INDEX(Scope_Labor_Rates!$M$6:$M$46,V537-5),0)</f>
        <v>0</v>
      </c>
      <c r="AN537" s="178">
        <f>IF(V537&gt;0,AM537*INDEX(Scope_Labor_Rates!$L$6:$L$46,V537-5)*AA537,0)</f>
        <v>0</v>
      </c>
      <c r="AO537" s="178">
        <f>IF(V537&gt;0,P537*INDEX(Scope_Labor_Rates!$O$6:$O$46,V537-5)*AA537,0)</f>
        <v>0</v>
      </c>
      <c r="AP537" s="181">
        <f>IF(V537&gt;0,P537*INDEX(Scope_Labor_Rates!$Q$6:$Q$46,V537-5)*AA537,0)</f>
        <v>0</v>
      </c>
      <c r="AQ537" s="178">
        <f t="shared" si="76"/>
        <v>0</v>
      </c>
      <c r="AR537" s="178">
        <f t="shared" si="77"/>
        <v>0</v>
      </c>
      <c r="AS537" s="178">
        <f t="shared" si="78"/>
        <v>0</v>
      </c>
      <c r="AT537" s="178">
        <f t="shared" si="79"/>
        <v>0</v>
      </c>
      <c r="AU537">
        <f t="shared" si="80"/>
        <v>0</v>
      </c>
    </row>
    <row r="538" spans="1:47">
      <c r="A538" t="str">
        <f>IF(All_Tasks!A538="","",All_Tasks!A538)</f>
        <v/>
      </c>
      <c r="B538" t="str">
        <f>IF(All_Tasks!B538="","",All_Tasks!B538)</f>
        <v/>
      </c>
      <c r="C538" t="str">
        <f>IF(All_Tasks!C538="","",All_Tasks!C538)</f>
        <v/>
      </c>
      <c r="D538" t="str">
        <f>IF(All_Tasks!D538="","",All_Tasks!D538)</f>
        <v/>
      </c>
      <c r="E538" t="str">
        <f>IF(All_Tasks!V538&lt;&gt;"",All_Tasks!V538,IF(All_Tasks!E538&lt;&gt;"",All_Tasks!E538,""))</f>
        <v/>
      </c>
      <c r="F538" t="str">
        <f>IF(All_Tasks!F538="","",All_Tasks!F538)</f>
        <v/>
      </c>
      <c r="G538" t="str">
        <f>IF(All_Tasks!G538="","",All_Tasks!G538)</f>
        <v/>
      </c>
      <c r="H538" s="231" t="str">
        <f>IF(All_Tasks!H538="","",All_Tasks!H538)</f>
        <v/>
      </c>
      <c r="I538" t="str">
        <f>IF(All_Tasks!I538="","",All_Tasks!I538)</f>
        <v/>
      </c>
      <c r="J538" t="str">
        <f>IF(All_Tasks!J538="","",All_Tasks!J538)</f>
        <v/>
      </c>
      <c r="K538" t="str">
        <f>IF(All_Tasks!K538="","",All_Tasks!K538)</f>
        <v/>
      </c>
      <c r="L538" s="231" t="str">
        <f>IF(All_Tasks!L538="","",All_Tasks!L538)</f>
        <v/>
      </c>
      <c r="M538" t="str">
        <f>IF(All_Tasks!M538="","",All_Tasks!M538)</f>
        <v/>
      </c>
      <c r="N538" t="str">
        <f>IF(All_Tasks!N538="","",All_Tasks!N538)</f>
        <v/>
      </c>
      <c r="O538" t="str">
        <f>IF(All_Tasks!O538="","",All_Tasks!O538)</f>
        <v/>
      </c>
      <c r="P538" s="181">
        <f>IF(All_Tasks!P538="",0,All_Tasks!P538)</f>
        <v>0</v>
      </c>
      <c r="Q538" s="181">
        <f>IF(All_Tasks!Q538="",0,All_Tasks!Q538)</f>
        <v>0</v>
      </c>
      <c r="R538" s="181">
        <f>IF(All_Tasks!R538="",0,All_Tasks!R538)</f>
        <v>0</v>
      </c>
      <c r="S538" s="181" t="str">
        <f>IF(All_Tasks!S538="","",All_Tasks!S538)</f>
        <v/>
      </c>
      <c r="T538" t="str">
        <f>IF(All_Tasks!T538="","",All_Tasks!T538)</f>
        <v/>
      </c>
      <c r="U538" t="str">
        <f>IF(All_Tasks!U538="","",All_Tasks!U538)</f>
        <v/>
      </c>
      <c r="V538">
        <f>IF(A538="",0,IFERROR(MATCH(A538,Scope_Labor_Rates!$A$6:$A$46,0)+5,0))</f>
        <v>0</v>
      </c>
      <c r="W538" s="178">
        <f>IF(V538&gt;0,INDEX(Scope_Labor_Rates!$C$6:$C$46,V538-5),0)</f>
        <v>0</v>
      </c>
      <c r="X538" s="178">
        <f>IF(V538&gt;0,INDEX(Scope_Labor_Rates!$C$6:$C$46,V538-5),0)</f>
        <v>0</v>
      </c>
      <c r="Y538" s="180">
        <f>IF(V538&gt;0,INDEX(Scope_Labor_Rates!$S$6:$S$46,V538-5),0)</f>
        <v>0</v>
      </c>
      <c r="Z538" s="180">
        <f>IF(V538&gt;0,INDEX(Scope_Labor_Rates!$R$6:$R$46,V538-5),1)</f>
        <v>1</v>
      </c>
      <c r="AA538" s="231">
        <f t="shared" si="72"/>
        <v>0</v>
      </c>
      <c r="AB538" t="str">
        <f t="shared" si="73"/>
        <v/>
      </c>
      <c r="AC538" s="178" t="str">
        <f t="shared" si="74"/>
        <v/>
      </c>
      <c r="AD538" s="181">
        <f t="shared" si="75"/>
        <v>0</v>
      </c>
      <c r="AE538" s="178">
        <f>IF(V538&gt;0,P538*INDEX(Scope_Labor_Rates!$E$6:$E$46,V538-5),0)</f>
        <v>0</v>
      </c>
      <c r="AF538" s="181">
        <f>IF(V538&gt;0,AE538*INDEX(Scope_Labor_Rates!$D$6:$D$46,V538-5)*AA538,0)</f>
        <v>0</v>
      </c>
      <c r="AG538" s="178">
        <f>IF(V538&gt;0,P538*INDEX(Scope_Labor_Rates!$G$6:$G$46,V538-5),0)</f>
        <v>0</v>
      </c>
      <c r="AH538" s="181">
        <f>IF(V538&gt;0,AG538*INDEX(Scope_Labor_Rates!$F$6:$F$46,V538-5)*AA538,0)</f>
        <v>0</v>
      </c>
      <c r="AI538" s="178">
        <f>IF(V538&gt;0,P538*INDEX(Scope_Labor_Rates!$I$6:$I$46,V538-5),0)</f>
        <v>0</v>
      </c>
      <c r="AJ538" s="181">
        <f>IF(V538&gt;0,AI538*INDEX(Scope_Labor_Rates!$H$6:$H$46,V538-5)*AA538,0)</f>
        <v>0</v>
      </c>
      <c r="AK538" s="178">
        <f>IF(V538&gt;0,P538*INDEX(Scope_Labor_Rates!$K$6:$K$46,V538-5),0)</f>
        <v>0</v>
      </c>
      <c r="AL538" s="181">
        <f>IF(V538&gt;0,AK538*INDEX(Scope_Labor_Rates!$J$6:$J$46,V538-5)*AA538,0)</f>
        <v>0</v>
      </c>
      <c r="AM538" s="178">
        <f>IF(V538&gt;0,P538*INDEX(Scope_Labor_Rates!$M$6:$M$46,V538-5),0)</f>
        <v>0</v>
      </c>
      <c r="AN538" s="178">
        <f>IF(V538&gt;0,AM538*INDEX(Scope_Labor_Rates!$L$6:$L$46,V538-5)*AA538,0)</f>
        <v>0</v>
      </c>
      <c r="AO538" s="178">
        <f>IF(V538&gt;0,P538*INDEX(Scope_Labor_Rates!$O$6:$O$46,V538-5)*AA538,0)</f>
        <v>0</v>
      </c>
      <c r="AP538" s="181">
        <f>IF(V538&gt;0,P538*INDEX(Scope_Labor_Rates!$Q$6:$Q$46,V538-5)*AA538,0)</f>
        <v>0</v>
      </c>
      <c r="AQ538" s="178">
        <f t="shared" si="76"/>
        <v>0</v>
      </c>
      <c r="AR538" s="178">
        <f t="shared" si="77"/>
        <v>0</v>
      </c>
      <c r="AS538" s="178">
        <f t="shared" si="78"/>
        <v>0</v>
      </c>
      <c r="AT538" s="178">
        <f t="shared" si="79"/>
        <v>0</v>
      </c>
      <c r="AU538">
        <f t="shared" si="80"/>
        <v>0</v>
      </c>
    </row>
    <row r="539" spans="1:47">
      <c r="A539" t="str">
        <f>IF(All_Tasks!A539="","",All_Tasks!A539)</f>
        <v/>
      </c>
      <c r="B539" t="str">
        <f>IF(All_Tasks!B539="","",All_Tasks!B539)</f>
        <v/>
      </c>
      <c r="C539" t="str">
        <f>IF(All_Tasks!C539="","",All_Tasks!C539)</f>
        <v/>
      </c>
      <c r="D539" t="str">
        <f>IF(All_Tasks!D539="","",All_Tasks!D539)</f>
        <v/>
      </c>
      <c r="E539" t="str">
        <f>IF(All_Tasks!V539&lt;&gt;"",All_Tasks!V539,IF(All_Tasks!E539&lt;&gt;"",All_Tasks!E539,""))</f>
        <v/>
      </c>
      <c r="F539" t="str">
        <f>IF(All_Tasks!F539="","",All_Tasks!F539)</f>
        <v/>
      </c>
      <c r="G539" t="str">
        <f>IF(All_Tasks!G539="","",All_Tasks!G539)</f>
        <v/>
      </c>
      <c r="H539" s="231" t="str">
        <f>IF(All_Tasks!H539="","",All_Tasks!H539)</f>
        <v/>
      </c>
      <c r="I539" t="str">
        <f>IF(All_Tasks!I539="","",All_Tasks!I539)</f>
        <v/>
      </c>
      <c r="J539" t="str">
        <f>IF(All_Tasks!J539="","",All_Tasks!J539)</f>
        <v/>
      </c>
      <c r="K539" t="str">
        <f>IF(All_Tasks!K539="","",All_Tasks!K539)</f>
        <v/>
      </c>
      <c r="L539" s="231" t="str">
        <f>IF(All_Tasks!L539="","",All_Tasks!L539)</f>
        <v/>
      </c>
      <c r="M539" t="str">
        <f>IF(All_Tasks!M539="","",All_Tasks!M539)</f>
        <v/>
      </c>
      <c r="N539" t="str">
        <f>IF(All_Tasks!N539="","",All_Tasks!N539)</f>
        <v/>
      </c>
      <c r="O539" t="str">
        <f>IF(All_Tasks!O539="","",All_Tasks!O539)</f>
        <v/>
      </c>
      <c r="P539" s="181">
        <f>IF(All_Tasks!P539="",0,All_Tasks!P539)</f>
        <v>0</v>
      </c>
      <c r="Q539" s="181">
        <f>IF(All_Tasks!Q539="",0,All_Tasks!Q539)</f>
        <v>0</v>
      </c>
      <c r="R539" s="181">
        <f>IF(All_Tasks!R539="",0,All_Tasks!R539)</f>
        <v>0</v>
      </c>
      <c r="S539" s="181" t="str">
        <f>IF(All_Tasks!S539="","",All_Tasks!S539)</f>
        <v/>
      </c>
      <c r="T539" t="str">
        <f>IF(All_Tasks!T539="","",All_Tasks!T539)</f>
        <v/>
      </c>
      <c r="U539" t="str">
        <f>IF(All_Tasks!U539="","",All_Tasks!U539)</f>
        <v/>
      </c>
      <c r="V539">
        <f>IF(A539="",0,IFERROR(MATCH(A539,Scope_Labor_Rates!$A$6:$A$46,0)+5,0))</f>
        <v>0</v>
      </c>
      <c r="W539" s="178">
        <f>IF(V539&gt;0,INDEX(Scope_Labor_Rates!$C$6:$C$46,V539-5),0)</f>
        <v>0</v>
      </c>
      <c r="X539" s="178">
        <f>IF(V539&gt;0,INDEX(Scope_Labor_Rates!$C$6:$C$46,V539-5),0)</f>
        <v>0</v>
      </c>
      <c r="Y539" s="180">
        <f>IF(V539&gt;0,INDEX(Scope_Labor_Rates!$S$6:$S$46,V539-5),0)</f>
        <v>0</v>
      </c>
      <c r="Z539" s="180">
        <f>IF(V539&gt;0,INDEX(Scope_Labor_Rates!$R$6:$R$46,V539-5),1)</f>
        <v>1</v>
      </c>
      <c r="AA539" s="231">
        <f t="shared" si="72"/>
        <v>0</v>
      </c>
      <c r="AB539" t="str">
        <f t="shared" si="73"/>
        <v/>
      </c>
      <c r="AC539" s="178" t="str">
        <f t="shared" si="74"/>
        <v/>
      </c>
      <c r="AD539" s="181">
        <f t="shared" si="75"/>
        <v>0</v>
      </c>
      <c r="AE539" s="178">
        <f>IF(V539&gt;0,P539*INDEX(Scope_Labor_Rates!$E$6:$E$46,V539-5),0)</f>
        <v>0</v>
      </c>
      <c r="AF539" s="181">
        <f>IF(V539&gt;0,AE539*INDEX(Scope_Labor_Rates!$D$6:$D$46,V539-5)*AA539,0)</f>
        <v>0</v>
      </c>
      <c r="AG539" s="178">
        <f>IF(V539&gt;0,P539*INDEX(Scope_Labor_Rates!$G$6:$G$46,V539-5),0)</f>
        <v>0</v>
      </c>
      <c r="AH539" s="181">
        <f>IF(V539&gt;0,AG539*INDEX(Scope_Labor_Rates!$F$6:$F$46,V539-5)*AA539,0)</f>
        <v>0</v>
      </c>
      <c r="AI539" s="178">
        <f>IF(V539&gt;0,P539*INDEX(Scope_Labor_Rates!$I$6:$I$46,V539-5),0)</f>
        <v>0</v>
      </c>
      <c r="AJ539" s="181">
        <f>IF(V539&gt;0,AI539*INDEX(Scope_Labor_Rates!$H$6:$H$46,V539-5)*AA539,0)</f>
        <v>0</v>
      </c>
      <c r="AK539" s="178">
        <f>IF(V539&gt;0,P539*INDEX(Scope_Labor_Rates!$K$6:$K$46,V539-5),0)</f>
        <v>0</v>
      </c>
      <c r="AL539" s="181">
        <f>IF(V539&gt;0,AK539*INDEX(Scope_Labor_Rates!$J$6:$J$46,V539-5)*AA539,0)</f>
        <v>0</v>
      </c>
      <c r="AM539" s="178">
        <f>IF(V539&gt;0,P539*INDEX(Scope_Labor_Rates!$M$6:$M$46,V539-5),0)</f>
        <v>0</v>
      </c>
      <c r="AN539" s="178">
        <f>IF(V539&gt;0,AM539*INDEX(Scope_Labor_Rates!$L$6:$L$46,V539-5)*AA539,0)</f>
        <v>0</v>
      </c>
      <c r="AO539" s="178">
        <f>IF(V539&gt;0,P539*INDEX(Scope_Labor_Rates!$O$6:$O$46,V539-5)*AA539,0)</f>
        <v>0</v>
      </c>
      <c r="AP539" s="181">
        <f>IF(V539&gt;0,P539*INDEX(Scope_Labor_Rates!$Q$6:$Q$46,V539-5)*AA539,0)</f>
        <v>0</v>
      </c>
      <c r="AQ539" s="178">
        <f t="shared" si="76"/>
        <v>0</v>
      </c>
      <c r="AR539" s="178">
        <f t="shared" si="77"/>
        <v>0</v>
      </c>
      <c r="AS539" s="178">
        <f t="shared" si="78"/>
        <v>0</v>
      </c>
      <c r="AT539" s="178">
        <f t="shared" si="79"/>
        <v>0</v>
      </c>
      <c r="AU539">
        <f t="shared" si="80"/>
        <v>0</v>
      </c>
    </row>
    <row r="540" spans="1:47">
      <c r="A540" t="str">
        <f>IF(All_Tasks!A540="","",All_Tasks!A540)</f>
        <v/>
      </c>
      <c r="B540" t="str">
        <f>IF(All_Tasks!B540="","",All_Tasks!B540)</f>
        <v/>
      </c>
      <c r="C540" t="str">
        <f>IF(All_Tasks!C540="","",All_Tasks!C540)</f>
        <v/>
      </c>
      <c r="D540" t="str">
        <f>IF(All_Tasks!D540="","",All_Tasks!D540)</f>
        <v/>
      </c>
      <c r="E540" t="str">
        <f>IF(All_Tasks!V540&lt;&gt;"",All_Tasks!V540,IF(All_Tasks!E540&lt;&gt;"",All_Tasks!E540,""))</f>
        <v/>
      </c>
      <c r="F540" t="str">
        <f>IF(All_Tasks!F540="","",All_Tasks!F540)</f>
        <v/>
      </c>
      <c r="G540" t="str">
        <f>IF(All_Tasks!G540="","",All_Tasks!G540)</f>
        <v/>
      </c>
      <c r="H540" s="231" t="str">
        <f>IF(All_Tasks!H540="","",All_Tasks!H540)</f>
        <v/>
      </c>
      <c r="I540" t="str">
        <f>IF(All_Tasks!I540="","",All_Tasks!I540)</f>
        <v/>
      </c>
      <c r="J540" t="str">
        <f>IF(All_Tasks!J540="","",All_Tasks!J540)</f>
        <v/>
      </c>
      <c r="K540" t="str">
        <f>IF(All_Tasks!K540="","",All_Tasks!K540)</f>
        <v/>
      </c>
      <c r="L540" s="231" t="str">
        <f>IF(All_Tasks!L540="","",All_Tasks!L540)</f>
        <v/>
      </c>
      <c r="M540" t="str">
        <f>IF(All_Tasks!M540="","",All_Tasks!M540)</f>
        <v/>
      </c>
      <c r="N540" t="str">
        <f>IF(All_Tasks!N540="","",All_Tasks!N540)</f>
        <v/>
      </c>
      <c r="O540" t="str">
        <f>IF(All_Tasks!O540="","",All_Tasks!O540)</f>
        <v/>
      </c>
      <c r="P540" s="181">
        <f>IF(All_Tasks!P540="",0,All_Tasks!P540)</f>
        <v>0</v>
      </c>
      <c r="Q540" s="181">
        <f>IF(All_Tasks!Q540="",0,All_Tasks!Q540)</f>
        <v>0</v>
      </c>
      <c r="R540" s="181">
        <f>IF(All_Tasks!R540="",0,All_Tasks!R540)</f>
        <v>0</v>
      </c>
      <c r="S540" s="181" t="str">
        <f>IF(All_Tasks!S540="","",All_Tasks!S540)</f>
        <v/>
      </c>
      <c r="T540" t="str">
        <f>IF(All_Tasks!T540="","",All_Tasks!T540)</f>
        <v/>
      </c>
      <c r="U540" t="str">
        <f>IF(All_Tasks!U540="","",All_Tasks!U540)</f>
        <v/>
      </c>
      <c r="V540">
        <f>IF(A540="",0,IFERROR(MATCH(A540,Scope_Labor_Rates!$A$6:$A$46,0)+5,0))</f>
        <v>0</v>
      </c>
      <c r="W540" s="178">
        <f>IF(V540&gt;0,INDEX(Scope_Labor_Rates!$C$6:$C$46,V540-5),0)</f>
        <v>0</v>
      </c>
      <c r="X540" s="178">
        <f>IF(V540&gt;0,INDEX(Scope_Labor_Rates!$C$6:$C$46,V540-5),0)</f>
        <v>0</v>
      </c>
      <c r="Y540" s="180">
        <f>IF(V540&gt;0,INDEX(Scope_Labor_Rates!$S$6:$S$46,V540-5),0)</f>
        <v>0</v>
      </c>
      <c r="Z540" s="180">
        <f>IF(V540&gt;0,INDEX(Scope_Labor_Rates!$R$6:$R$46,V540-5),1)</f>
        <v>1</v>
      </c>
      <c r="AA540" s="231">
        <f t="shared" si="72"/>
        <v>0</v>
      </c>
      <c r="AB540" t="str">
        <f t="shared" si="73"/>
        <v/>
      </c>
      <c r="AC540" s="178" t="str">
        <f t="shared" si="74"/>
        <v/>
      </c>
      <c r="AD540" s="181">
        <f t="shared" si="75"/>
        <v>0</v>
      </c>
      <c r="AE540" s="178">
        <f>IF(V540&gt;0,P540*INDEX(Scope_Labor_Rates!$E$6:$E$46,V540-5),0)</f>
        <v>0</v>
      </c>
      <c r="AF540" s="181">
        <f>IF(V540&gt;0,AE540*INDEX(Scope_Labor_Rates!$D$6:$D$46,V540-5)*AA540,0)</f>
        <v>0</v>
      </c>
      <c r="AG540" s="178">
        <f>IF(V540&gt;0,P540*INDEX(Scope_Labor_Rates!$G$6:$G$46,V540-5),0)</f>
        <v>0</v>
      </c>
      <c r="AH540" s="181">
        <f>IF(V540&gt;0,AG540*INDEX(Scope_Labor_Rates!$F$6:$F$46,V540-5)*AA540,0)</f>
        <v>0</v>
      </c>
      <c r="AI540" s="178">
        <f>IF(V540&gt;0,P540*INDEX(Scope_Labor_Rates!$I$6:$I$46,V540-5),0)</f>
        <v>0</v>
      </c>
      <c r="AJ540" s="181">
        <f>IF(V540&gt;0,AI540*INDEX(Scope_Labor_Rates!$H$6:$H$46,V540-5)*AA540,0)</f>
        <v>0</v>
      </c>
      <c r="AK540" s="178">
        <f>IF(V540&gt;0,P540*INDEX(Scope_Labor_Rates!$K$6:$K$46,V540-5),0)</f>
        <v>0</v>
      </c>
      <c r="AL540" s="181">
        <f>IF(V540&gt;0,AK540*INDEX(Scope_Labor_Rates!$J$6:$J$46,V540-5)*AA540,0)</f>
        <v>0</v>
      </c>
      <c r="AM540" s="178">
        <f>IF(V540&gt;0,P540*INDEX(Scope_Labor_Rates!$M$6:$M$46,V540-5),0)</f>
        <v>0</v>
      </c>
      <c r="AN540" s="178">
        <f>IF(V540&gt;0,AM540*INDEX(Scope_Labor_Rates!$L$6:$L$46,V540-5)*AA540,0)</f>
        <v>0</v>
      </c>
      <c r="AO540" s="178">
        <f>IF(V540&gt;0,P540*INDEX(Scope_Labor_Rates!$O$6:$O$46,V540-5)*AA540,0)</f>
        <v>0</v>
      </c>
      <c r="AP540" s="181">
        <f>IF(V540&gt;0,P540*INDEX(Scope_Labor_Rates!$Q$6:$Q$46,V540-5)*AA540,0)</f>
        <v>0</v>
      </c>
      <c r="AQ540" s="178">
        <f t="shared" si="76"/>
        <v>0</v>
      </c>
      <c r="AR540" s="178">
        <f t="shared" si="77"/>
        <v>0</v>
      </c>
      <c r="AS540" s="178">
        <f t="shared" si="78"/>
        <v>0</v>
      </c>
      <c r="AT540" s="178">
        <f t="shared" si="79"/>
        <v>0</v>
      </c>
      <c r="AU540">
        <f t="shared" si="80"/>
        <v>0</v>
      </c>
    </row>
    <row r="541" spans="1:47">
      <c r="A541" t="str">
        <f>IF(All_Tasks!A541="","",All_Tasks!A541)</f>
        <v/>
      </c>
      <c r="B541" t="str">
        <f>IF(All_Tasks!B541="","",All_Tasks!B541)</f>
        <v/>
      </c>
      <c r="C541" t="str">
        <f>IF(All_Tasks!C541="","",All_Tasks!C541)</f>
        <v/>
      </c>
      <c r="D541" t="str">
        <f>IF(All_Tasks!D541="","",All_Tasks!D541)</f>
        <v/>
      </c>
      <c r="E541" t="str">
        <f>IF(All_Tasks!V541&lt;&gt;"",All_Tasks!V541,IF(All_Tasks!E541&lt;&gt;"",All_Tasks!E541,""))</f>
        <v/>
      </c>
      <c r="F541" t="str">
        <f>IF(All_Tasks!F541="","",All_Tasks!F541)</f>
        <v/>
      </c>
      <c r="G541" t="str">
        <f>IF(All_Tasks!G541="","",All_Tasks!G541)</f>
        <v/>
      </c>
      <c r="H541" s="231" t="str">
        <f>IF(All_Tasks!H541="","",All_Tasks!H541)</f>
        <v/>
      </c>
      <c r="I541" t="str">
        <f>IF(All_Tasks!I541="","",All_Tasks!I541)</f>
        <v/>
      </c>
      <c r="J541" t="str">
        <f>IF(All_Tasks!J541="","",All_Tasks!J541)</f>
        <v/>
      </c>
      <c r="K541" t="str">
        <f>IF(All_Tasks!K541="","",All_Tasks!K541)</f>
        <v/>
      </c>
      <c r="L541" s="231" t="str">
        <f>IF(All_Tasks!L541="","",All_Tasks!L541)</f>
        <v/>
      </c>
      <c r="M541" t="str">
        <f>IF(All_Tasks!M541="","",All_Tasks!M541)</f>
        <v/>
      </c>
      <c r="N541" t="str">
        <f>IF(All_Tasks!N541="","",All_Tasks!N541)</f>
        <v/>
      </c>
      <c r="O541" t="str">
        <f>IF(All_Tasks!O541="","",All_Tasks!O541)</f>
        <v/>
      </c>
      <c r="P541" s="181">
        <f>IF(All_Tasks!P541="",0,All_Tasks!P541)</f>
        <v>0</v>
      </c>
      <c r="Q541" s="181">
        <f>IF(All_Tasks!Q541="",0,All_Tasks!Q541)</f>
        <v>0</v>
      </c>
      <c r="R541" s="181">
        <f>IF(All_Tasks!R541="",0,All_Tasks!R541)</f>
        <v>0</v>
      </c>
      <c r="S541" s="181" t="str">
        <f>IF(All_Tasks!S541="","",All_Tasks!S541)</f>
        <v/>
      </c>
      <c r="T541" t="str">
        <f>IF(All_Tasks!T541="","",All_Tasks!T541)</f>
        <v/>
      </c>
      <c r="U541" t="str">
        <f>IF(All_Tasks!U541="","",All_Tasks!U541)</f>
        <v/>
      </c>
      <c r="V541">
        <f>IF(A541="",0,IFERROR(MATCH(A541,Scope_Labor_Rates!$A$6:$A$46,0)+5,0))</f>
        <v>0</v>
      </c>
      <c r="W541" s="178">
        <f>IF(V541&gt;0,INDEX(Scope_Labor_Rates!$C$6:$C$46,V541-5),0)</f>
        <v>0</v>
      </c>
      <c r="X541" s="178">
        <f>IF(V541&gt;0,INDEX(Scope_Labor_Rates!$C$6:$C$46,V541-5),0)</f>
        <v>0</v>
      </c>
      <c r="Y541" s="180">
        <f>IF(V541&gt;0,INDEX(Scope_Labor_Rates!$S$6:$S$46,V541-5),0)</f>
        <v>0</v>
      </c>
      <c r="Z541" s="180">
        <f>IF(V541&gt;0,INDEX(Scope_Labor_Rates!$R$6:$R$46,V541-5),1)</f>
        <v>1</v>
      </c>
      <c r="AA541" s="231">
        <f t="shared" si="72"/>
        <v>0</v>
      </c>
      <c r="AB541" t="str">
        <f t="shared" si="73"/>
        <v/>
      </c>
      <c r="AC541" s="178" t="str">
        <f t="shared" si="74"/>
        <v/>
      </c>
      <c r="AD541" s="181">
        <f t="shared" si="75"/>
        <v>0</v>
      </c>
      <c r="AE541" s="178">
        <f>IF(V541&gt;0,P541*INDEX(Scope_Labor_Rates!$E$6:$E$46,V541-5),0)</f>
        <v>0</v>
      </c>
      <c r="AF541" s="181">
        <f>IF(V541&gt;0,AE541*INDEX(Scope_Labor_Rates!$D$6:$D$46,V541-5)*AA541,0)</f>
        <v>0</v>
      </c>
      <c r="AG541" s="178">
        <f>IF(V541&gt;0,P541*INDEX(Scope_Labor_Rates!$G$6:$G$46,V541-5),0)</f>
        <v>0</v>
      </c>
      <c r="AH541" s="181">
        <f>IF(V541&gt;0,AG541*INDEX(Scope_Labor_Rates!$F$6:$F$46,V541-5)*AA541,0)</f>
        <v>0</v>
      </c>
      <c r="AI541" s="178">
        <f>IF(V541&gt;0,P541*INDEX(Scope_Labor_Rates!$I$6:$I$46,V541-5),0)</f>
        <v>0</v>
      </c>
      <c r="AJ541" s="181">
        <f>IF(V541&gt;0,AI541*INDEX(Scope_Labor_Rates!$H$6:$H$46,V541-5)*AA541,0)</f>
        <v>0</v>
      </c>
      <c r="AK541" s="178">
        <f>IF(V541&gt;0,P541*INDEX(Scope_Labor_Rates!$K$6:$K$46,V541-5),0)</f>
        <v>0</v>
      </c>
      <c r="AL541" s="181">
        <f>IF(V541&gt;0,AK541*INDEX(Scope_Labor_Rates!$J$6:$J$46,V541-5)*AA541,0)</f>
        <v>0</v>
      </c>
      <c r="AM541" s="178">
        <f>IF(V541&gt;0,P541*INDEX(Scope_Labor_Rates!$M$6:$M$46,V541-5),0)</f>
        <v>0</v>
      </c>
      <c r="AN541" s="178">
        <f>IF(V541&gt;0,AM541*INDEX(Scope_Labor_Rates!$L$6:$L$46,V541-5)*AA541,0)</f>
        <v>0</v>
      </c>
      <c r="AO541" s="178">
        <f>IF(V541&gt;0,P541*INDEX(Scope_Labor_Rates!$O$6:$O$46,V541-5)*AA541,0)</f>
        <v>0</v>
      </c>
      <c r="AP541" s="181">
        <f>IF(V541&gt;0,P541*INDEX(Scope_Labor_Rates!$Q$6:$Q$46,V541-5)*AA541,0)</f>
        <v>0</v>
      </c>
      <c r="AQ541" s="178">
        <f t="shared" si="76"/>
        <v>0</v>
      </c>
      <c r="AR541" s="178">
        <f t="shared" si="77"/>
        <v>0</v>
      </c>
      <c r="AS541" s="178">
        <f t="shared" si="78"/>
        <v>0</v>
      </c>
      <c r="AT541" s="178">
        <f t="shared" si="79"/>
        <v>0</v>
      </c>
      <c r="AU541">
        <f t="shared" si="80"/>
        <v>0</v>
      </c>
    </row>
    <row r="542" spans="1:47">
      <c r="A542" t="str">
        <f>IF(All_Tasks!A542="","",All_Tasks!A542)</f>
        <v/>
      </c>
      <c r="B542" t="str">
        <f>IF(All_Tasks!B542="","",All_Tasks!B542)</f>
        <v/>
      </c>
      <c r="C542" t="str">
        <f>IF(All_Tasks!C542="","",All_Tasks!C542)</f>
        <v/>
      </c>
      <c r="D542" t="str">
        <f>IF(All_Tasks!D542="","",All_Tasks!D542)</f>
        <v/>
      </c>
      <c r="E542" t="str">
        <f>IF(All_Tasks!V542&lt;&gt;"",All_Tasks!V542,IF(All_Tasks!E542&lt;&gt;"",All_Tasks!E542,""))</f>
        <v/>
      </c>
      <c r="F542" t="str">
        <f>IF(All_Tasks!F542="","",All_Tasks!F542)</f>
        <v/>
      </c>
      <c r="G542" t="str">
        <f>IF(All_Tasks!G542="","",All_Tasks!G542)</f>
        <v/>
      </c>
      <c r="H542" s="231" t="str">
        <f>IF(All_Tasks!H542="","",All_Tasks!H542)</f>
        <v/>
      </c>
      <c r="I542" t="str">
        <f>IF(All_Tasks!I542="","",All_Tasks!I542)</f>
        <v/>
      </c>
      <c r="J542" t="str">
        <f>IF(All_Tasks!J542="","",All_Tasks!J542)</f>
        <v/>
      </c>
      <c r="K542" t="str">
        <f>IF(All_Tasks!K542="","",All_Tasks!K542)</f>
        <v/>
      </c>
      <c r="L542" s="231" t="str">
        <f>IF(All_Tasks!L542="","",All_Tasks!L542)</f>
        <v/>
      </c>
      <c r="M542" t="str">
        <f>IF(All_Tasks!M542="","",All_Tasks!M542)</f>
        <v/>
      </c>
      <c r="N542" t="str">
        <f>IF(All_Tasks!N542="","",All_Tasks!N542)</f>
        <v/>
      </c>
      <c r="O542" t="str">
        <f>IF(All_Tasks!O542="","",All_Tasks!O542)</f>
        <v/>
      </c>
      <c r="P542" s="181">
        <f>IF(All_Tasks!P542="",0,All_Tasks!P542)</f>
        <v>0</v>
      </c>
      <c r="Q542" s="181">
        <f>IF(All_Tasks!Q542="",0,All_Tasks!Q542)</f>
        <v>0</v>
      </c>
      <c r="R542" s="181">
        <f>IF(All_Tasks!R542="",0,All_Tasks!R542)</f>
        <v>0</v>
      </c>
      <c r="S542" s="181" t="str">
        <f>IF(All_Tasks!S542="","",All_Tasks!S542)</f>
        <v/>
      </c>
      <c r="T542" t="str">
        <f>IF(All_Tasks!T542="","",All_Tasks!T542)</f>
        <v/>
      </c>
      <c r="U542" t="str">
        <f>IF(All_Tasks!U542="","",All_Tasks!U542)</f>
        <v/>
      </c>
      <c r="V542">
        <f>IF(A542="",0,IFERROR(MATCH(A542,Scope_Labor_Rates!$A$6:$A$46,0)+5,0))</f>
        <v>0</v>
      </c>
      <c r="W542" s="178">
        <f>IF(V542&gt;0,INDEX(Scope_Labor_Rates!$C$6:$C$46,V542-5),0)</f>
        <v>0</v>
      </c>
      <c r="X542" s="178">
        <f>IF(V542&gt;0,INDEX(Scope_Labor_Rates!$C$6:$C$46,V542-5),0)</f>
        <v>0</v>
      </c>
      <c r="Y542" s="180">
        <f>IF(V542&gt;0,INDEX(Scope_Labor_Rates!$S$6:$S$46,V542-5),0)</f>
        <v>0</v>
      </c>
      <c r="Z542" s="180">
        <f>IF(V542&gt;0,INDEX(Scope_Labor_Rates!$R$6:$R$46,V542-5),1)</f>
        <v>1</v>
      </c>
      <c r="AA542" s="231">
        <f t="shared" si="72"/>
        <v>0</v>
      </c>
      <c r="AB542" t="str">
        <f t="shared" si="73"/>
        <v/>
      </c>
      <c r="AC542" s="178" t="str">
        <f t="shared" si="74"/>
        <v/>
      </c>
      <c r="AD542" s="181">
        <f t="shared" si="75"/>
        <v>0</v>
      </c>
      <c r="AE542" s="178">
        <f>IF(V542&gt;0,P542*INDEX(Scope_Labor_Rates!$E$6:$E$46,V542-5),0)</f>
        <v>0</v>
      </c>
      <c r="AF542" s="181">
        <f>IF(V542&gt;0,AE542*INDEX(Scope_Labor_Rates!$D$6:$D$46,V542-5)*AA542,0)</f>
        <v>0</v>
      </c>
      <c r="AG542" s="178">
        <f>IF(V542&gt;0,P542*INDEX(Scope_Labor_Rates!$G$6:$G$46,V542-5),0)</f>
        <v>0</v>
      </c>
      <c r="AH542" s="181">
        <f>IF(V542&gt;0,AG542*INDEX(Scope_Labor_Rates!$F$6:$F$46,V542-5)*AA542,0)</f>
        <v>0</v>
      </c>
      <c r="AI542" s="178">
        <f>IF(V542&gt;0,P542*INDEX(Scope_Labor_Rates!$I$6:$I$46,V542-5),0)</f>
        <v>0</v>
      </c>
      <c r="AJ542" s="181">
        <f>IF(V542&gt;0,AI542*INDEX(Scope_Labor_Rates!$H$6:$H$46,V542-5)*AA542,0)</f>
        <v>0</v>
      </c>
      <c r="AK542" s="178">
        <f>IF(V542&gt;0,P542*INDEX(Scope_Labor_Rates!$K$6:$K$46,V542-5),0)</f>
        <v>0</v>
      </c>
      <c r="AL542" s="181">
        <f>IF(V542&gt;0,AK542*INDEX(Scope_Labor_Rates!$J$6:$J$46,V542-5)*AA542,0)</f>
        <v>0</v>
      </c>
      <c r="AM542" s="178">
        <f>IF(V542&gt;0,P542*INDEX(Scope_Labor_Rates!$M$6:$M$46,V542-5),0)</f>
        <v>0</v>
      </c>
      <c r="AN542" s="178">
        <f>IF(V542&gt;0,AM542*INDEX(Scope_Labor_Rates!$L$6:$L$46,V542-5)*AA542,0)</f>
        <v>0</v>
      </c>
      <c r="AO542" s="178">
        <f>IF(V542&gt;0,P542*INDEX(Scope_Labor_Rates!$O$6:$O$46,V542-5)*AA542,0)</f>
        <v>0</v>
      </c>
      <c r="AP542" s="181">
        <f>IF(V542&gt;0,P542*INDEX(Scope_Labor_Rates!$Q$6:$Q$46,V542-5)*AA542,0)</f>
        <v>0</v>
      </c>
      <c r="AQ542" s="178">
        <f t="shared" si="76"/>
        <v>0</v>
      </c>
      <c r="AR542" s="178">
        <f t="shared" si="77"/>
        <v>0</v>
      </c>
      <c r="AS542" s="178">
        <f t="shared" si="78"/>
        <v>0</v>
      </c>
      <c r="AT542" s="178">
        <f t="shared" si="79"/>
        <v>0</v>
      </c>
      <c r="AU542">
        <f t="shared" si="80"/>
        <v>0</v>
      </c>
    </row>
    <row r="543" spans="1:47">
      <c r="A543" t="str">
        <f>IF(All_Tasks!A543="","",All_Tasks!A543)</f>
        <v/>
      </c>
      <c r="B543" t="str">
        <f>IF(All_Tasks!B543="","",All_Tasks!B543)</f>
        <v/>
      </c>
      <c r="C543" t="str">
        <f>IF(All_Tasks!C543="","",All_Tasks!C543)</f>
        <v/>
      </c>
      <c r="D543" t="str">
        <f>IF(All_Tasks!D543="","",All_Tasks!D543)</f>
        <v/>
      </c>
      <c r="E543" t="str">
        <f>IF(All_Tasks!V543&lt;&gt;"",All_Tasks!V543,IF(All_Tasks!E543&lt;&gt;"",All_Tasks!E543,""))</f>
        <v/>
      </c>
      <c r="F543" t="str">
        <f>IF(All_Tasks!F543="","",All_Tasks!F543)</f>
        <v/>
      </c>
      <c r="G543" t="str">
        <f>IF(All_Tasks!G543="","",All_Tasks!G543)</f>
        <v/>
      </c>
      <c r="H543" s="231" t="str">
        <f>IF(All_Tasks!H543="","",All_Tasks!H543)</f>
        <v/>
      </c>
      <c r="I543" t="str">
        <f>IF(All_Tasks!I543="","",All_Tasks!I543)</f>
        <v/>
      </c>
      <c r="J543" t="str">
        <f>IF(All_Tasks!J543="","",All_Tasks!J543)</f>
        <v/>
      </c>
      <c r="K543" t="str">
        <f>IF(All_Tasks!K543="","",All_Tasks!K543)</f>
        <v/>
      </c>
      <c r="L543" s="231" t="str">
        <f>IF(All_Tasks!L543="","",All_Tasks!L543)</f>
        <v/>
      </c>
      <c r="M543" t="str">
        <f>IF(All_Tasks!M543="","",All_Tasks!M543)</f>
        <v/>
      </c>
      <c r="N543" t="str">
        <f>IF(All_Tasks!N543="","",All_Tasks!N543)</f>
        <v/>
      </c>
      <c r="O543" t="str">
        <f>IF(All_Tasks!O543="","",All_Tasks!O543)</f>
        <v/>
      </c>
      <c r="P543" s="181">
        <f>IF(All_Tasks!P543="",0,All_Tasks!P543)</f>
        <v>0</v>
      </c>
      <c r="Q543" s="181">
        <f>IF(All_Tasks!Q543="",0,All_Tasks!Q543)</f>
        <v>0</v>
      </c>
      <c r="R543" s="181">
        <f>IF(All_Tasks!R543="",0,All_Tasks!R543)</f>
        <v>0</v>
      </c>
      <c r="S543" s="181" t="str">
        <f>IF(All_Tasks!S543="","",All_Tasks!S543)</f>
        <v/>
      </c>
      <c r="T543" t="str">
        <f>IF(All_Tasks!T543="","",All_Tasks!T543)</f>
        <v/>
      </c>
      <c r="U543" t="str">
        <f>IF(All_Tasks!U543="","",All_Tasks!U543)</f>
        <v/>
      </c>
      <c r="V543">
        <f>IF(A543="",0,IFERROR(MATCH(A543,Scope_Labor_Rates!$A$6:$A$46,0)+5,0))</f>
        <v>0</v>
      </c>
      <c r="W543" s="178">
        <f>IF(V543&gt;0,INDEX(Scope_Labor_Rates!$C$6:$C$46,V543-5),0)</f>
        <v>0</v>
      </c>
      <c r="X543" s="178">
        <f>IF(V543&gt;0,INDEX(Scope_Labor_Rates!$C$6:$C$46,V543-5),0)</f>
        <v>0</v>
      </c>
      <c r="Y543" s="180">
        <f>IF(V543&gt;0,INDEX(Scope_Labor_Rates!$S$6:$S$46,V543-5),0)</f>
        <v>0</v>
      </c>
      <c r="Z543" s="180">
        <f>IF(V543&gt;0,INDEX(Scope_Labor_Rates!$R$6:$R$46,V543-5),1)</f>
        <v>1</v>
      </c>
      <c r="AA543" s="231">
        <f t="shared" si="72"/>
        <v>0</v>
      </c>
      <c r="AB543" t="str">
        <f t="shared" si="73"/>
        <v/>
      </c>
      <c r="AC543" s="178" t="str">
        <f t="shared" si="74"/>
        <v/>
      </c>
      <c r="AD543" s="181">
        <f t="shared" si="75"/>
        <v>0</v>
      </c>
      <c r="AE543" s="178">
        <f>IF(V543&gt;0,P543*INDEX(Scope_Labor_Rates!$E$6:$E$46,V543-5),0)</f>
        <v>0</v>
      </c>
      <c r="AF543" s="181">
        <f>IF(V543&gt;0,AE543*INDEX(Scope_Labor_Rates!$D$6:$D$46,V543-5)*AA543,0)</f>
        <v>0</v>
      </c>
      <c r="AG543" s="178">
        <f>IF(V543&gt;0,P543*INDEX(Scope_Labor_Rates!$G$6:$G$46,V543-5),0)</f>
        <v>0</v>
      </c>
      <c r="AH543" s="181">
        <f>IF(V543&gt;0,AG543*INDEX(Scope_Labor_Rates!$F$6:$F$46,V543-5)*AA543,0)</f>
        <v>0</v>
      </c>
      <c r="AI543" s="178">
        <f>IF(V543&gt;0,P543*INDEX(Scope_Labor_Rates!$I$6:$I$46,V543-5),0)</f>
        <v>0</v>
      </c>
      <c r="AJ543" s="181">
        <f>IF(V543&gt;0,AI543*INDEX(Scope_Labor_Rates!$H$6:$H$46,V543-5)*AA543,0)</f>
        <v>0</v>
      </c>
      <c r="AK543" s="178">
        <f>IF(V543&gt;0,P543*INDEX(Scope_Labor_Rates!$K$6:$K$46,V543-5),0)</f>
        <v>0</v>
      </c>
      <c r="AL543" s="181">
        <f>IF(V543&gt;0,AK543*INDEX(Scope_Labor_Rates!$J$6:$J$46,V543-5)*AA543,0)</f>
        <v>0</v>
      </c>
      <c r="AM543" s="178">
        <f>IF(V543&gt;0,P543*INDEX(Scope_Labor_Rates!$M$6:$M$46,V543-5),0)</f>
        <v>0</v>
      </c>
      <c r="AN543" s="178">
        <f>IF(V543&gt;0,AM543*INDEX(Scope_Labor_Rates!$L$6:$L$46,V543-5)*AA543,0)</f>
        <v>0</v>
      </c>
      <c r="AO543" s="178">
        <f>IF(V543&gt;0,P543*INDEX(Scope_Labor_Rates!$O$6:$O$46,V543-5)*AA543,0)</f>
        <v>0</v>
      </c>
      <c r="AP543" s="181">
        <f>IF(V543&gt;0,P543*INDEX(Scope_Labor_Rates!$Q$6:$Q$46,V543-5)*AA543,0)</f>
        <v>0</v>
      </c>
      <c r="AQ543" s="178">
        <f t="shared" si="76"/>
        <v>0</v>
      </c>
      <c r="AR543" s="178">
        <f t="shared" si="77"/>
        <v>0</v>
      </c>
      <c r="AS543" s="178">
        <f t="shared" si="78"/>
        <v>0</v>
      </c>
      <c r="AT543" s="178">
        <f t="shared" si="79"/>
        <v>0</v>
      </c>
      <c r="AU543">
        <f t="shared" si="80"/>
        <v>0</v>
      </c>
    </row>
    <row r="544" spans="1:47">
      <c r="A544" t="str">
        <f>IF(All_Tasks!A544="","",All_Tasks!A544)</f>
        <v/>
      </c>
      <c r="B544" t="str">
        <f>IF(All_Tasks!B544="","",All_Tasks!B544)</f>
        <v/>
      </c>
      <c r="C544" t="str">
        <f>IF(All_Tasks!C544="","",All_Tasks!C544)</f>
        <v/>
      </c>
      <c r="D544" t="str">
        <f>IF(All_Tasks!D544="","",All_Tasks!D544)</f>
        <v/>
      </c>
      <c r="E544" t="str">
        <f>IF(All_Tasks!V544&lt;&gt;"",All_Tasks!V544,IF(All_Tasks!E544&lt;&gt;"",All_Tasks!E544,""))</f>
        <v/>
      </c>
      <c r="F544" t="str">
        <f>IF(All_Tasks!F544="","",All_Tasks!F544)</f>
        <v/>
      </c>
      <c r="G544" t="str">
        <f>IF(All_Tasks!G544="","",All_Tasks!G544)</f>
        <v/>
      </c>
      <c r="H544" s="231" t="str">
        <f>IF(All_Tasks!H544="","",All_Tasks!H544)</f>
        <v/>
      </c>
      <c r="I544" t="str">
        <f>IF(All_Tasks!I544="","",All_Tasks!I544)</f>
        <v/>
      </c>
      <c r="J544" t="str">
        <f>IF(All_Tasks!J544="","",All_Tasks!J544)</f>
        <v/>
      </c>
      <c r="K544" t="str">
        <f>IF(All_Tasks!K544="","",All_Tasks!K544)</f>
        <v/>
      </c>
      <c r="L544" s="231" t="str">
        <f>IF(All_Tasks!L544="","",All_Tasks!L544)</f>
        <v/>
      </c>
      <c r="M544" t="str">
        <f>IF(All_Tasks!M544="","",All_Tasks!M544)</f>
        <v/>
      </c>
      <c r="N544" t="str">
        <f>IF(All_Tasks!N544="","",All_Tasks!N544)</f>
        <v/>
      </c>
      <c r="O544" t="str">
        <f>IF(All_Tasks!O544="","",All_Tasks!O544)</f>
        <v/>
      </c>
      <c r="P544" s="181">
        <f>IF(All_Tasks!P544="",0,All_Tasks!P544)</f>
        <v>0</v>
      </c>
      <c r="Q544" s="181">
        <f>IF(All_Tasks!Q544="",0,All_Tasks!Q544)</f>
        <v>0</v>
      </c>
      <c r="R544" s="181">
        <f>IF(All_Tasks!R544="",0,All_Tasks!R544)</f>
        <v>0</v>
      </c>
      <c r="S544" s="181" t="str">
        <f>IF(All_Tasks!S544="","",All_Tasks!S544)</f>
        <v/>
      </c>
      <c r="T544" t="str">
        <f>IF(All_Tasks!T544="","",All_Tasks!T544)</f>
        <v/>
      </c>
      <c r="U544" t="str">
        <f>IF(All_Tasks!U544="","",All_Tasks!U544)</f>
        <v/>
      </c>
      <c r="V544">
        <f>IF(A544="",0,IFERROR(MATCH(A544,Scope_Labor_Rates!$A$6:$A$46,0)+5,0))</f>
        <v>0</v>
      </c>
      <c r="W544" s="178">
        <f>IF(V544&gt;0,INDEX(Scope_Labor_Rates!$C$6:$C$46,V544-5),0)</f>
        <v>0</v>
      </c>
      <c r="X544" s="178">
        <f>IF(V544&gt;0,INDEX(Scope_Labor_Rates!$C$6:$C$46,V544-5),0)</f>
        <v>0</v>
      </c>
      <c r="Y544" s="180">
        <f>IF(V544&gt;0,INDEX(Scope_Labor_Rates!$S$6:$S$46,V544-5),0)</f>
        <v>0</v>
      </c>
      <c r="Z544" s="180">
        <f>IF(V544&gt;0,INDEX(Scope_Labor_Rates!$R$6:$R$46,V544-5),1)</f>
        <v>1</v>
      </c>
      <c r="AA544" s="231">
        <f t="shared" si="72"/>
        <v>0</v>
      </c>
      <c r="AB544" t="str">
        <f t="shared" si="73"/>
        <v/>
      </c>
      <c r="AC544" s="178" t="str">
        <f t="shared" si="74"/>
        <v/>
      </c>
      <c r="AD544" s="181">
        <f t="shared" si="75"/>
        <v>0</v>
      </c>
      <c r="AE544" s="178">
        <f>IF(V544&gt;0,P544*INDEX(Scope_Labor_Rates!$E$6:$E$46,V544-5),0)</f>
        <v>0</v>
      </c>
      <c r="AF544" s="181">
        <f>IF(V544&gt;0,AE544*INDEX(Scope_Labor_Rates!$D$6:$D$46,V544-5)*AA544,0)</f>
        <v>0</v>
      </c>
      <c r="AG544" s="178">
        <f>IF(V544&gt;0,P544*INDEX(Scope_Labor_Rates!$G$6:$G$46,V544-5),0)</f>
        <v>0</v>
      </c>
      <c r="AH544" s="181">
        <f>IF(V544&gt;0,AG544*INDEX(Scope_Labor_Rates!$F$6:$F$46,V544-5)*AA544,0)</f>
        <v>0</v>
      </c>
      <c r="AI544" s="178">
        <f>IF(V544&gt;0,P544*INDEX(Scope_Labor_Rates!$I$6:$I$46,V544-5),0)</f>
        <v>0</v>
      </c>
      <c r="AJ544" s="181">
        <f>IF(V544&gt;0,AI544*INDEX(Scope_Labor_Rates!$H$6:$H$46,V544-5)*AA544,0)</f>
        <v>0</v>
      </c>
      <c r="AK544" s="178">
        <f>IF(V544&gt;0,P544*INDEX(Scope_Labor_Rates!$K$6:$K$46,V544-5),0)</f>
        <v>0</v>
      </c>
      <c r="AL544" s="181">
        <f>IF(V544&gt;0,AK544*INDEX(Scope_Labor_Rates!$J$6:$J$46,V544-5)*AA544,0)</f>
        <v>0</v>
      </c>
      <c r="AM544" s="178">
        <f>IF(V544&gt;0,P544*INDEX(Scope_Labor_Rates!$M$6:$M$46,V544-5),0)</f>
        <v>0</v>
      </c>
      <c r="AN544" s="178">
        <f>IF(V544&gt;0,AM544*INDEX(Scope_Labor_Rates!$L$6:$L$46,V544-5)*AA544,0)</f>
        <v>0</v>
      </c>
      <c r="AO544" s="178">
        <f>IF(V544&gt;0,P544*INDEX(Scope_Labor_Rates!$O$6:$O$46,V544-5)*AA544,0)</f>
        <v>0</v>
      </c>
      <c r="AP544" s="181">
        <f>IF(V544&gt;0,P544*INDEX(Scope_Labor_Rates!$Q$6:$Q$46,V544-5)*AA544,0)</f>
        <v>0</v>
      </c>
      <c r="AQ544" s="178">
        <f t="shared" si="76"/>
        <v>0</v>
      </c>
      <c r="AR544" s="178">
        <f t="shared" si="77"/>
        <v>0</v>
      </c>
      <c r="AS544" s="178">
        <f t="shared" si="78"/>
        <v>0</v>
      </c>
      <c r="AT544" s="178">
        <f t="shared" si="79"/>
        <v>0</v>
      </c>
      <c r="AU544">
        <f t="shared" si="80"/>
        <v>0</v>
      </c>
    </row>
    <row r="545" spans="1:47">
      <c r="A545" t="str">
        <f>IF(All_Tasks!A545="","",All_Tasks!A545)</f>
        <v/>
      </c>
      <c r="B545" t="str">
        <f>IF(All_Tasks!B545="","",All_Tasks!B545)</f>
        <v/>
      </c>
      <c r="C545" t="str">
        <f>IF(All_Tasks!C545="","",All_Tasks!C545)</f>
        <v/>
      </c>
      <c r="D545" t="str">
        <f>IF(All_Tasks!D545="","",All_Tasks!D545)</f>
        <v/>
      </c>
      <c r="E545" t="str">
        <f>IF(All_Tasks!V545&lt;&gt;"",All_Tasks!V545,IF(All_Tasks!E545&lt;&gt;"",All_Tasks!E545,""))</f>
        <v/>
      </c>
      <c r="F545" t="str">
        <f>IF(All_Tasks!F545="","",All_Tasks!F545)</f>
        <v/>
      </c>
      <c r="G545" t="str">
        <f>IF(All_Tasks!G545="","",All_Tasks!G545)</f>
        <v/>
      </c>
      <c r="H545" s="231" t="str">
        <f>IF(All_Tasks!H545="","",All_Tasks!H545)</f>
        <v/>
      </c>
      <c r="I545" t="str">
        <f>IF(All_Tasks!I545="","",All_Tasks!I545)</f>
        <v/>
      </c>
      <c r="J545" t="str">
        <f>IF(All_Tasks!J545="","",All_Tasks!J545)</f>
        <v/>
      </c>
      <c r="K545" t="str">
        <f>IF(All_Tasks!K545="","",All_Tasks!K545)</f>
        <v/>
      </c>
      <c r="L545" s="231" t="str">
        <f>IF(All_Tasks!L545="","",All_Tasks!L545)</f>
        <v/>
      </c>
      <c r="M545" t="str">
        <f>IF(All_Tasks!M545="","",All_Tasks!M545)</f>
        <v/>
      </c>
      <c r="N545" t="str">
        <f>IF(All_Tasks!N545="","",All_Tasks!N545)</f>
        <v/>
      </c>
      <c r="O545" t="str">
        <f>IF(All_Tasks!O545="","",All_Tasks!O545)</f>
        <v/>
      </c>
      <c r="P545" s="181">
        <f>IF(All_Tasks!P545="",0,All_Tasks!P545)</f>
        <v>0</v>
      </c>
      <c r="Q545" s="181">
        <f>IF(All_Tasks!Q545="",0,All_Tasks!Q545)</f>
        <v>0</v>
      </c>
      <c r="R545" s="181">
        <f>IF(All_Tasks!R545="",0,All_Tasks!R545)</f>
        <v>0</v>
      </c>
      <c r="S545" s="181" t="str">
        <f>IF(All_Tasks!S545="","",All_Tasks!S545)</f>
        <v/>
      </c>
      <c r="T545" t="str">
        <f>IF(All_Tasks!T545="","",All_Tasks!T545)</f>
        <v/>
      </c>
      <c r="U545" t="str">
        <f>IF(All_Tasks!U545="","",All_Tasks!U545)</f>
        <v/>
      </c>
      <c r="V545">
        <f>IF(A545="",0,IFERROR(MATCH(A545,Scope_Labor_Rates!$A$6:$A$46,0)+5,0))</f>
        <v>0</v>
      </c>
      <c r="W545" s="178">
        <f>IF(V545&gt;0,INDEX(Scope_Labor_Rates!$C$6:$C$46,V545-5),0)</f>
        <v>0</v>
      </c>
      <c r="X545" s="178">
        <f>IF(V545&gt;0,INDEX(Scope_Labor_Rates!$C$6:$C$46,V545-5),0)</f>
        <v>0</v>
      </c>
      <c r="Y545" s="180">
        <f>IF(V545&gt;0,INDEX(Scope_Labor_Rates!$S$6:$S$46,V545-5),0)</f>
        <v>0</v>
      </c>
      <c r="Z545" s="180">
        <f>IF(V545&gt;0,INDEX(Scope_Labor_Rates!$R$6:$R$46,V545-5),1)</f>
        <v>1</v>
      </c>
      <c r="AA545" s="231">
        <f t="shared" si="72"/>
        <v>0</v>
      </c>
      <c r="AB545" t="str">
        <f t="shared" si="73"/>
        <v/>
      </c>
      <c r="AC545" s="178" t="str">
        <f t="shared" si="74"/>
        <v/>
      </c>
      <c r="AD545" s="181">
        <f t="shared" si="75"/>
        <v>0</v>
      </c>
      <c r="AE545" s="178">
        <f>IF(V545&gt;0,P545*INDEX(Scope_Labor_Rates!$E$6:$E$46,V545-5),0)</f>
        <v>0</v>
      </c>
      <c r="AF545" s="181">
        <f>IF(V545&gt;0,AE545*INDEX(Scope_Labor_Rates!$D$6:$D$46,V545-5)*AA545,0)</f>
        <v>0</v>
      </c>
      <c r="AG545" s="178">
        <f>IF(V545&gt;0,P545*INDEX(Scope_Labor_Rates!$G$6:$G$46,V545-5),0)</f>
        <v>0</v>
      </c>
      <c r="AH545" s="181">
        <f>IF(V545&gt;0,AG545*INDEX(Scope_Labor_Rates!$F$6:$F$46,V545-5)*AA545,0)</f>
        <v>0</v>
      </c>
      <c r="AI545" s="178">
        <f>IF(V545&gt;0,P545*INDEX(Scope_Labor_Rates!$I$6:$I$46,V545-5),0)</f>
        <v>0</v>
      </c>
      <c r="AJ545" s="181">
        <f>IF(V545&gt;0,AI545*INDEX(Scope_Labor_Rates!$H$6:$H$46,V545-5)*AA545,0)</f>
        <v>0</v>
      </c>
      <c r="AK545" s="178">
        <f>IF(V545&gt;0,P545*INDEX(Scope_Labor_Rates!$K$6:$K$46,V545-5),0)</f>
        <v>0</v>
      </c>
      <c r="AL545" s="181">
        <f>IF(V545&gt;0,AK545*INDEX(Scope_Labor_Rates!$J$6:$J$46,V545-5)*AA545,0)</f>
        <v>0</v>
      </c>
      <c r="AM545" s="178">
        <f>IF(V545&gt;0,P545*INDEX(Scope_Labor_Rates!$M$6:$M$46,V545-5),0)</f>
        <v>0</v>
      </c>
      <c r="AN545" s="178">
        <f>IF(V545&gt;0,AM545*INDEX(Scope_Labor_Rates!$L$6:$L$46,V545-5)*AA545,0)</f>
        <v>0</v>
      </c>
      <c r="AO545" s="178">
        <f>IF(V545&gt;0,P545*INDEX(Scope_Labor_Rates!$O$6:$O$46,V545-5)*AA545,0)</f>
        <v>0</v>
      </c>
      <c r="AP545" s="181">
        <f>IF(V545&gt;0,P545*INDEX(Scope_Labor_Rates!$Q$6:$Q$46,V545-5)*AA545,0)</f>
        <v>0</v>
      </c>
      <c r="AQ545" s="178">
        <f t="shared" si="76"/>
        <v>0</v>
      </c>
      <c r="AR545" s="178">
        <f t="shared" si="77"/>
        <v>0</v>
      </c>
      <c r="AS545" s="178">
        <f t="shared" si="78"/>
        <v>0</v>
      </c>
      <c r="AT545" s="178">
        <f t="shared" si="79"/>
        <v>0</v>
      </c>
      <c r="AU545">
        <f t="shared" si="80"/>
        <v>0</v>
      </c>
    </row>
    <row r="546" spans="1:47">
      <c r="A546" t="str">
        <f>IF(All_Tasks!A546="","",All_Tasks!A546)</f>
        <v/>
      </c>
      <c r="B546" t="str">
        <f>IF(All_Tasks!B546="","",All_Tasks!B546)</f>
        <v/>
      </c>
      <c r="C546" t="str">
        <f>IF(All_Tasks!C546="","",All_Tasks!C546)</f>
        <v/>
      </c>
      <c r="D546" t="str">
        <f>IF(All_Tasks!D546="","",All_Tasks!D546)</f>
        <v/>
      </c>
      <c r="E546" t="str">
        <f>IF(All_Tasks!V546&lt;&gt;"",All_Tasks!V546,IF(All_Tasks!E546&lt;&gt;"",All_Tasks!E546,""))</f>
        <v/>
      </c>
      <c r="F546" t="str">
        <f>IF(All_Tasks!F546="","",All_Tasks!F546)</f>
        <v/>
      </c>
      <c r="G546" t="str">
        <f>IF(All_Tasks!G546="","",All_Tasks!G546)</f>
        <v/>
      </c>
      <c r="H546" s="231" t="str">
        <f>IF(All_Tasks!H546="","",All_Tasks!H546)</f>
        <v/>
      </c>
      <c r="I546" t="str">
        <f>IF(All_Tasks!I546="","",All_Tasks!I546)</f>
        <v/>
      </c>
      <c r="J546" t="str">
        <f>IF(All_Tasks!J546="","",All_Tasks!J546)</f>
        <v/>
      </c>
      <c r="K546" t="str">
        <f>IF(All_Tasks!K546="","",All_Tasks!K546)</f>
        <v/>
      </c>
      <c r="L546" s="231" t="str">
        <f>IF(All_Tasks!L546="","",All_Tasks!L546)</f>
        <v/>
      </c>
      <c r="M546" t="str">
        <f>IF(All_Tasks!M546="","",All_Tasks!M546)</f>
        <v/>
      </c>
      <c r="N546" t="str">
        <f>IF(All_Tasks!N546="","",All_Tasks!N546)</f>
        <v/>
      </c>
      <c r="O546" t="str">
        <f>IF(All_Tasks!O546="","",All_Tasks!O546)</f>
        <v/>
      </c>
      <c r="P546" s="181">
        <f>IF(All_Tasks!P546="",0,All_Tasks!P546)</f>
        <v>0</v>
      </c>
      <c r="Q546" s="181">
        <f>IF(All_Tasks!Q546="",0,All_Tasks!Q546)</f>
        <v>0</v>
      </c>
      <c r="R546" s="181">
        <f>IF(All_Tasks!R546="",0,All_Tasks!R546)</f>
        <v>0</v>
      </c>
      <c r="S546" s="181" t="str">
        <f>IF(All_Tasks!S546="","",All_Tasks!S546)</f>
        <v/>
      </c>
      <c r="T546" t="str">
        <f>IF(All_Tasks!T546="","",All_Tasks!T546)</f>
        <v/>
      </c>
      <c r="U546" t="str">
        <f>IF(All_Tasks!U546="","",All_Tasks!U546)</f>
        <v/>
      </c>
      <c r="V546">
        <f>IF(A546="",0,IFERROR(MATCH(A546,Scope_Labor_Rates!$A$6:$A$46,0)+5,0))</f>
        <v>0</v>
      </c>
      <c r="W546" s="178">
        <f>IF(V546&gt;0,INDEX(Scope_Labor_Rates!$C$6:$C$46,V546-5),0)</f>
        <v>0</v>
      </c>
      <c r="X546" s="178">
        <f>IF(V546&gt;0,INDEX(Scope_Labor_Rates!$C$6:$C$46,V546-5),0)</f>
        <v>0</v>
      </c>
      <c r="Y546" s="180">
        <f>IF(V546&gt;0,INDEX(Scope_Labor_Rates!$S$6:$S$46,V546-5),0)</f>
        <v>0</v>
      </c>
      <c r="Z546" s="180">
        <f>IF(V546&gt;0,INDEX(Scope_Labor_Rates!$R$6:$R$46,V546-5),1)</f>
        <v>1</v>
      </c>
      <c r="AA546" s="231">
        <f t="shared" si="72"/>
        <v>0</v>
      </c>
      <c r="AB546" t="str">
        <f t="shared" si="73"/>
        <v/>
      </c>
      <c r="AC546" s="178" t="str">
        <f t="shared" si="74"/>
        <v/>
      </c>
      <c r="AD546" s="181">
        <f t="shared" si="75"/>
        <v>0</v>
      </c>
      <c r="AE546" s="178">
        <f>IF(V546&gt;0,P546*INDEX(Scope_Labor_Rates!$E$6:$E$46,V546-5),0)</f>
        <v>0</v>
      </c>
      <c r="AF546" s="181">
        <f>IF(V546&gt;0,AE546*INDEX(Scope_Labor_Rates!$D$6:$D$46,V546-5)*AA546,0)</f>
        <v>0</v>
      </c>
      <c r="AG546" s="178">
        <f>IF(V546&gt;0,P546*INDEX(Scope_Labor_Rates!$G$6:$G$46,V546-5),0)</f>
        <v>0</v>
      </c>
      <c r="AH546" s="181">
        <f>IF(V546&gt;0,AG546*INDEX(Scope_Labor_Rates!$F$6:$F$46,V546-5)*AA546,0)</f>
        <v>0</v>
      </c>
      <c r="AI546" s="178">
        <f>IF(V546&gt;0,P546*INDEX(Scope_Labor_Rates!$I$6:$I$46,V546-5),0)</f>
        <v>0</v>
      </c>
      <c r="AJ546" s="181">
        <f>IF(V546&gt;0,AI546*INDEX(Scope_Labor_Rates!$H$6:$H$46,V546-5)*AA546,0)</f>
        <v>0</v>
      </c>
      <c r="AK546" s="178">
        <f>IF(V546&gt;0,P546*INDEX(Scope_Labor_Rates!$K$6:$K$46,V546-5),0)</f>
        <v>0</v>
      </c>
      <c r="AL546" s="181">
        <f>IF(V546&gt;0,AK546*INDEX(Scope_Labor_Rates!$J$6:$J$46,V546-5)*AA546,0)</f>
        <v>0</v>
      </c>
      <c r="AM546" s="178">
        <f>IF(V546&gt;0,P546*INDEX(Scope_Labor_Rates!$M$6:$M$46,V546-5),0)</f>
        <v>0</v>
      </c>
      <c r="AN546" s="178">
        <f>IF(V546&gt;0,AM546*INDEX(Scope_Labor_Rates!$L$6:$L$46,V546-5)*AA546,0)</f>
        <v>0</v>
      </c>
      <c r="AO546" s="178">
        <f>IF(V546&gt;0,P546*INDEX(Scope_Labor_Rates!$O$6:$O$46,V546-5)*AA546,0)</f>
        <v>0</v>
      </c>
      <c r="AP546" s="181">
        <f>IF(V546&gt;0,P546*INDEX(Scope_Labor_Rates!$Q$6:$Q$46,V546-5)*AA546,0)</f>
        <v>0</v>
      </c>
      <c r="AQ546" s="178">
        <f t="shared" si="76"/>
        <v>0</v>
      </c>
      <c r="AR546" s="178">
        <f t="shared" si="77"/>
        <v>0</v>
      </c>
      <c r="AS546" s="178">
        <f t="shared" si="78"/>
        <v>0</v>
      </c>
      <c r="AT546" s="178">
        <f t="shared" si="79"/>
        <v>0</v>
      </c>
      <c r="AU546">
        <f t="shared" si="80"/>
        <v>0</v>
      </c>
    </row>
    <row r="547" spans="1:47">
      <c r="A547" t="str">
        <f>IF(All_Tasks!A547="","",All_Tasks!A547)</f>
        <v/>
      </c>
      <c r="B547" t="str">
        <f>IF(All_Tasks!B547="","",All_Tasks!B547)</f>
        <v/>
      </c>
      <c r="C547" t="str">
        <f>IF(All_Tasks!C547="","",All_Tasks!C547)</f>
        <v/>
      </c>
      <c r="D547" t="str">
        <f>IF(All_Tasks!D547="","",All_Tasks!D547)</f>
        <v/>
      </c>
      <c r="E547" t="str">
        <f>IF(All_Tasks!V547&lt;&gt;"",All_Tasks!V547,IF(All_Tasks!E547&lt;&gt;"",All_Tasks!E547,""))</f>
        <v/>
      </c>
      <c r="F547" t="str">
        <f>IF(All_Tasks!F547="","",All_Tasks!F547)</f>
        <v/>
      </c>
      <c r="G547" t="str">
        <f>IF(All_Tasks!G547="","",All_Tasks!G547)</f>
        <v/>
      </c>
      <c r="H547" s="231" t="str">
        <f>IF(All_Tasks!H547="","",All_Tasks!H547)</f>
        <v/>
      </c>
      <c r="I547" t="str">
        <f>IF(All_Tasks!I547="","",All_Tasks!I547)</f>
        <v/>
      </c>
      <c r="J547" t="str">
        <f>IF(All_Tasks!J547="","",All_Tasks!J547)</f>
        <v/>
      </c>
      <c r="K547" t="str">
        <f>IF(All_Tasks!K547="","",All_Tasks!K547)</f>
        <v/>
      </c>
      <c r="L547" s="231" t="str">
        <f>IF(All_Tasks!L547="","",All_Tasks!L547)</f>
        <v/>
      </c>
      <c r="M547" t="str">
        <f>IF(All_Tasks!M547="","",All_Tasks!M547)</f>
        <v/>
      </c>
      <c r="N547" t="str">
        <f>IF(All_Tasks!N547="","",All_Tasks!N547)</f>
        <v/>
      </c>
      <c r="O547" t="str">
        <f>IF(All_Tasks!O547="","",All_Tasks!O547)</f>
        <v/>
      </c>
      <c r="P547" s="181">
        <f>IF(All_Tasks!P547="",0,All_Tasks!P547)</f>
        <v>0</v>
      </c>
      <c r="Q547" s="181">
        <f>IF(All_Tasks!Q547="",0,All_Tasks!Q547)</f>
        <v>0</v>
      </c>
      <c r="R547" s="181">
        <f>IF(All_Tasks!R547="",0,All_Tasks!R547)</f>
        <v>0</v>
      </c>
      <c r="S547" s="181" t="str">
        <f>IF(All_Tasks!S547="","",All_Tasks!S547)</f>
        <v/>
      </c>
      <c r="T547" t="str">
        <f>IF(All_Tasks!T547="","",All_Tasks!T547)</f>
        <v/>
      </c>
      <c r="U547" t="str">
        <f>IF(All_Tasks!U547="","",All_Tasks!U547)</f>
        <v/>
      </c>
      <c r="V547">
        <f>IF(A547="",0,IFERROR(MATCH(A547,Scope_Labor_Rates!$A$6:$A$46,0)+5,0))</f>
        <v>0</v>
      </c>
      <c r="W547" s="178">
        <f>IF(V547&gt;0,INDEX(Scope_Labor_Rates!$C$6:$C$46,V547-5),0)</f>
        <v>0</v>
      </c>
      <c r="X547" s="178">
        <f>IF(V547&gt;0,INDEX(Scope_Labor_Rates!$C$6:$C$46,V547-5),0)</f>
        <v>0</v>
      </c>
      <c r="Y547" s="180">
        <f>IF(V547&gt;0,INDEX(Scope_Labor_Rates!$S$6:$S$46,V547-5),0)</f>
        <v>0</v>
      </c>
      <c r="Z547" s="180">
        <f>IF(V547&gt;0,INDEX(Scope_Labor_Rates!$R$6:$R$46,V547-5),1)</f>
        <v>1</v>
      </c>
      <c r="AA547" s="231">
        <f t="shared" si="72"/>
        <v>0</v>
      </c>
      <c r="AB547" t="str">
        <f t="shared" si="73"/>
        <v/>
      </c>
      <c r="AC547" s="178" t="str">
        <f t="shared" si="74"/>
        <v/>
      </c>
      <c r="AD547" s="181">
        <f t="shared" si="75"/>
        <v>0</v>
      </c>
      <c r="AE547" s="178">
        <f>IF(V547&gt;0,P547*INDEX(Scope_Labor_Rates!$E$6:$E$46,V547-5),0)</f>
        <v>0</v>
      </c>
      <c r="AF547" s="181">
        <f>IF(V547&gt;0,AE547*INDEX(Scope_Labor_Rates!$D$6:$D$46,V547-5)*AA547,0)</f>
        <v>0</v>
      </c>
      <c r="AG547" s="178">
        <f>IF(V547&gt;0,P547*INDEX(Scope_Labor_Rates!$G$6:$G$46,V547-5),0)</f>
        <v>0</v>
      </c>
      <c r="AH547" s="181">
        <f>IF(V547&gt;0,AG547*INDEX(Scope_Labor_Rates!$F$6:$F$46,V547-5)*AA547,0)</f>
        <v>0</v>
      </c>
      <c r="AI547" s="178">
        <f>IF(V547&gt;0,P547*INDEX(Scope_Labor_Rates!$I$6:$I$46,V547-5),0)</f>
        <v>0</v>
      </c>
      <c r="AJ547" s="181">
        <f>IF(V547&gt;0,AI547*INDEX(Scope_Labor_Rates!$H$6:$H$46,V547-5)*AA547,0)</f>
        <v>0</v>
      </c>
      <c r="AK547" s="178">
        <f>IF(V547&gt;0,P547*INDEX(Scope_Labor_Rates!$K$6:$K$46,V547-5),0)</f>
        <v>0</v>
      </c>
      <c r="AL547" s="181">
        <f>IF(V547&gt;0,AK547*INDEX(Scope_Labor_Rates!$J$6:$J$46,V547-5)*AA547,0)</f>
        <v>0</v>
      </c>
      <c r="AM547" s="178">
        <f>IF(V547&gt;0,P547*INDEX(Scope_Labor_Rates!$M$6:$M$46,V547-5),0)</f>
        <v>0</v>
      </c>
      <c r="AN547" s="178">
        <f>IF(V547&gt;0,AM547*INDEX(Scope_Labor_Rates!$L$6:$L$46,V547-5)*AA547,0)</f>
        <v>0</v>
      </c>
      <c r="AO547" s="178">
        <f>IF(V547&gt;0,P547*INDEX(Scope_Labor_Rates!$O$6:$O$46,V547-5)*AA547,0)</f>
        <v>0</v>
      </c>
      <c r="AP547" s="181">
        <f>IF(V547&gt;0,P547*INDEX(Scope_Labor_Rates!$Q$6:$Q$46,V547-5)*AA547,0)</f>
        <v>0</v>
      </c>
      <c r="AQ547" s="178">
        <f t="shared" si="76"/>
        <v>0</v>
      </c>
      <c r="AR547" s="178">
        <f t="shared" si="77"/>
        <v>0</v>
      </c>
      <c r="AS547" s="178">
        <f t="shared" si="78"/>
        <v>0</v>
      </c>
      <c r="AT547" s="178">
        <f t="shared" si="79"/>
        <v>0</v>
      </c>
      <c r="AU547">
        <f t="shared" si="80"/>
        <v>0</v>
      </c>
    </row>
    <row r="548" spans="1:47">
      <c r="A548" t="str">
        <f>IF(All_Tasks!A548="","",All_Tasks!A548)</f>
        <v/>
      </c>
      <c r="B548" t="str">
        <f>IF(All_Tasks!B548="","",All_Tasks!B548)</f>
        <v/>
      </c>
      <c r="C548" t="str">
        <f>IF(All_Tasks!C548="","",All_Tasks!C548)</f>
        <v/>
      </c>
      <c r="D548" t="str">
        <f>IF(All_Tasks!D548="","",All_Tasks!D548)</f>
        <v/>
      </c>
      <c r="E548" t="str">
        <f>IF(All_Tasks!V548&lt;&gt;"",All_Tasks!V548,IF(All_Tasks!E548&lt;&gt;"",All_Tasks!E548,""))</f>
        <v/>
      </c>
      <c r="F548" t="str">
        <f>IF(All_Tasks!F548="","",All_Tasks!F548)</f>
        <v/>
      </c>
      <c r="G548" t="str">
        <f>IF(All_Tasks!G548="","",All_Tasks!G548)</f>
        <v/>
      </c>
      <c r="H548" s="231" t="str">
        <f>IF(All_Tasks!H548="","",All_Tasks!H548)</f>
        <v/>
      </c>
      <c r="I548" t="str">
        <f>IF(All_Tasks!I548="","",All_Tasks!I548)</f>
        <v/>
      </c>
      <c r="J548" t="str">
        <f>IF(All_Tasks!J548="","",All_Tasks!J548)</f>
        <v/>
      </c>
      <c r="K548" t="str">
        <f>IF(All_Tasks!K548="","",All_Tasks!K548)</f>
        <v/>
      </c>
      <c r="L548" s="231" t="str">
        <f>IF(All_Tasks!L548="","",All_Tasks!L548)</f>
        <v/>
      </c>
      <c r="M548" t="str">
        <f>IF(All_Tasks!M548="","",All_Tasks!M548)</f>
        <v/>
      </c>
      <c r="N548" t="str">
        <f>IF(All_Tasks!N548="","",All_Tasks!N548)</f>
        <v/>
      </c>
      <c r="O548" t="str">
        <f>IF(All_Tasks!O548="","",All_Tasks!O548)</f>
        <v/>
      </c>
      <c r="P548" s="181">
        <f>IF(All_Tasks!P548="",0,All_Tasks!P548)</f>
        <v>0</v>
      </c>
      <c r="Q548" s="181">
        <f>IF(All_Tasks!Q548="",0,All_Tasks!Q548)</f>
        <v>0</v>
      </c>
      <c r="R548" s="181">
        <f>IF(All_Tasks!R548="",0,All_Tasks!R548)</f>
        <v>0</v>
      </c>
      <c r="S548" s="181" t="str">
        <f>IF(All_Tasks!S548="","",All_Tasks!S548)</f>
        <v/>
      </c>
      <c r="T548" t="str">
        <f>IF(All_Tasks!T548="","",All_Tasks!T548)</f>
        <v/>
      </c>
      <c r="U548" t="str">
        <f>IF(All_Tasks!U548="","",All_Tasks!U548)</f>
        <v/>
      </c>
      <c r="V548">
        <f>IF(A548="",0,IFERROR(MATCH(A548,Scope_Labor_Rates!$A$6:$A$46,0)+5,0))</f>
        <v>0</v>
      </c>
      <c r="W548" s="178">
        <f>IF(V548&gt;0,INDEX(Scope_Labor_Rates!$C$6:$C$46,V548-5),0)</f>
        <v>0</v>
      </c>
      <c r="X548" s="178">
        <f>IF(V548&gt;0,INDEX(Scope_Labor_Rates!$C$6:$C$46,V548-5),0)</f>
        <v>0</v>
      </c>
      <c r="Y548" s="180">
        <f>IF(V548&gt;0,INDEX(Scope_Labor_Rates!$S$6:$S$46,V548-5),0)</f>
        <v>0</v>
      </c>
      <c r="Z548" s="180">
        <f>IF(V548&gt;0,INDEX(Scope_Labor_Rates!$R$6:$R$46,V548-5),1)</f>
        <v>1</v>
      </c>
      <c r="AA548" s="231">
        <f t="shared" si="72"/>
        <v>0</v>
      </c>
      <c r="AB548" t="str">
        <f t="shared" si="73"/>
        <v/>
      </c>
      <c r="AC548" s="178" t="str">
        <f t="shared" si="74"/>
        <v/>
      </c>
      <c r="AD548" s="181">
        <f t="shared" si="75"/>
        <v>0</v>
      </c>
      <c r="AE548" s="178">
        <f>IF(V548&gt;0,P548*INDEX(Scope_Labor_Rates!$E$6:$E$46,V548-5),0)</f>
        <v>0</v>
      </c>
      <c r="AF548" s="181">
        <f>IF(V548&gt;0,AE548*INDEX(Scope_Labor_Rates!$D$6:$D$46,V548-5)*AA548,0)</f>
        <v>0</v>
      </c>
      <c r="AG548" s="178">
        <f>IF(V548&gt;0,P548*INDEX(Scope_Labor_Rates!$G$6:$G$46,V548-5),0)</f>
        <v>0</v>
      </c>
      <c r="AH548" s="181">
        <f>IF(V548&gt;0,AG548*INDEX(Scope_Labor_Rates!$F$6:$F$46,V548-5)*AA548,0)</f>
        <v>0</v>
      </c>
      <c r="AI548" s="178">
        <f>IF(V548&gt;0,P548*INDEX(Scope_Labor_Rates!$I$6:$I$46,V548-5),0)</f>
        <v>0</v>
      </c>
      <c r="AJ548" s="181">
        <f>IF(V548&gt;0,AI548*INDEX(Scope_Labor_Rates!$H$6:$H$46,V548-5)*AA548,0)</f>
        <v>0</v>
      </c>
      <c r="AK548" s="178">
        <f>IF(V548&gt;0,P548*INDEX(Scope_Labor_Rates!$K$6:$K$46,V548-5),0)</f>
        <v>0</v>
      </c>
      <c r="AL548" s="181">
        <f>IF(V548&gt;0,AK548*INDEX(Scope_Labor_Rates!$J$6:$J$46,V548-5)*AA548,0)</f>
        <v>0</v>
      </c>
      <c r="AM548" s="178">
        <f>IF(V548&gt;0,P548*INDEX(Scope_Labor_Rates!$M$6:$M$46,V548-5),0)</f>
        <v>0</v>
      </c>
      <c r="AN548" s="178">
        <f>IF(V548&gt;0,AM548*INDEX(Scope_Labor_Rates!$L$6:$L$46,V548-5)*AA548,0)</f>
        <v>0</v>
      </c>
      <c r="AO548" s="178">
        <f>IF(V548&gt;0,P548*INDEX(Scope_Labor_Rates!$O$6:$O$46,V548-5)*AA548,0)</f>
        <v>0</v>
      </c>
      <c r="AP548" s="181">
        <f>IF(V548&gt;0,P548*INDEX(Scope_Labor_Rates!$Q$6:$Q$46,V548-5)*AA548,0)</f>
        <v>0</v>
      </c>
      <c r="AQ548" s="178">
        <f t="shared" si="76"/>
        <v>0</v>
      </c>
      <c r="AR548" s="178">
        <f t="shared" si="77"/>
        <v>0</v>
      </c>
      <c r="AS548" s="178">
        <f t="shared" si="78"/>
        <v>0</v>
      </c>
      <c r="AT548" s="178">
        <f t="shared" si="79"/>
        <v>0</v>
      </c>
      <c r="AU548">
        <f t="shared" si="80"/>
        <v>0</v>
      </c>
    </row>
    <row r="549" spans="1:47">
      <c r="A549" t="str">
        <f>IF(All_Tasks!A549="","",All_Tasks!A549)</f>
        <v/>
      </c>
      <c r="B549" t="str">
        <f>IF(All_Tasks!B549="","",All_Tasks!B549)</f>
        <v/>
      </c>
      <c r="C549" t="str">
        <f>IF(All_Tasks!C549="","",All_Tasks!C549)</f>
        <v/>
      </c>
      <c r="D549" t="str">
        <f>IF(All_Tasks!D549="","",All_Tasks!D549)</f>
        <v/>
      </c>
      <c r="E549" t="str">
        <f>IF(All_Tasks!V549&lt;&gt;"",All_Tasks!V549,IF(All_Tasks!E549&lt;&gt;"",All_Tasks!E549,""))</f>
        <v/>
      </c>
      <c r="F549" t="str">
        <f>IF(All_Tasks!F549="","",All_Tasks!F549)</f>
        <v/>
      </c>
      <c r="G549" t="str">
        <f>IF(All_Tasks!G549="","",All_Tasks!G549)</f>
        <v/>
      </c>
      <c r="H549" s="231" t="str">
        <f>IF(All_Tasks!H549="","",All_Tasks!H549)</f>
        <v/>
      </c>
      <c r="I549" t="str">
        <f>IF(All_Tasks!I549="","",All_Tasks!I549)</f>
        <v/>
      </c>
      <c r="J549" t="str">
        <f>IF(All_Tasks!J549="","",All_Tasks!J549)</f>
        <v/>
      </c>
      <c r="K549" t="str">
        <f>IF(All_Tasks!K549="","",All_Tasks!K549)</f>
        <v/>
      </c>
      <c r="L549" s="231" t="str">
        <f>IF(All_Tasks!L549="","",All_Tasks!L549)</f>
        <v/>
      </c>
      <c r="M549" t="str">
        <f>IF(All_Tasks!M549="","",All_Tasks!M549)</f>
        <v/>
      </c>
      <c r="N549" t="str">
        <f>IF(All_Tasks!N549="","",All_Tasks!N549)</f>
        <v/>
      </c>
      <c r="O549" t="str">
        <f>IF(All_Tasks!O549="","",All_Tasks!O549)</f>
        <v/>
      </c>
      <c r="P549" s="181">
        <f>IF(All_Tasks!P549="",0,All_Tasks!P549)</f>
        <v>0</v>
      </c>
      <c r="Q549" s="181">
        <f>IF(All_Tasks!Q549="",0,All_Tasks!Q549)</f>
        <v>0</v>
      </c>
      <c r="R549" s="181">
        <f>IF(All_Tasks!R549="",0,All_Tasks!R549)</f>
        <v>0</v>
      </c>
      <c r="S549" s="181" t="str">
        <f>IF(All_Tasks!S549="","",All_Tasks!S549)</f>
        <v/>
      </c>
      <c r="T549" t="str">
        <f>IF(All_Tasks!T549="","",All_Tasks!T549)</f>
        <v/>
      </c>
      <c r="U549" t="str">
        <f>IF(All_Tasks!U549="","",All_Tasks!U549)</f>
        <v/>
      </c>
      <c r="V549">
        <f>IF(A549="",0,IFERROR(MATCH(A549,Scope_Labor_Rates!$A$6:$A$46,0)+5,0))</f>
        <v>0</v>
      </c>
      <c r="W549" s="178">
        <f>IF(V549&gt;0,INDEX(Scope_Labor_Rates!$C$6:$C$46,V549-5),0)</f>
        <v>0</v>
      </c>
      <c r="X549" s="178">
        <f>IF(V549&gt;0,INDEX(Scope_Labor_Rates!$C$6:$C$46,V549-5),0)</f>
        <v>0</v>
      </c>
      <c r="Y549" s="180">
        <f>IF(V549&gt;0,INDEX(Scope_Labor_Rates!$S$6:$S$46,V549-5),0)</f>
        <v>0</v>
      </c>
      <c r="Z549" s="180">
        <f>IF(V549&gt;0,INDEX(Scope_Labor_Rates!$R$6:$R$46,V549-5),1)</f>
        <v>1</v>
      </c>
      <c r="AA549" s="231">
        <f t="shared" si="72"/>
        <v>0</v>
      </c>
      <c r="AB549" t="str">
        <f t="shared" si="73"/>
        <v/>
      </c>
      <c r="AC549" s="178" t="str">
        <f t="shared" si="74"/>
        <v/>
      </c>
      <c r="AD549" s="181">
        <f t="shared" si="75"/>
        <v>0</v>
      </c>
      <c r="AE549" s="178">
        <f>IF(V549&gt;0,P549*INDEX(Scope_Labor_Rates!$E$6:$E$46,V549-5),0)</f>
        <v>0</v>
      </c>
      <c r="AF549" s="181">
        <f>IF(V549&gt;0,AE549*INDEX(Scope_Labor_Rates!$D$6:$D$46,V549-5)*AA549,0)</f>
        <v>0</v>
      </c>
      <c r="AG549" s="178">
        <f>IF(V549&gt;0,P549*INDEX(Scope_Labor_Rates!$G$6:$G$46,V549-5),0)</f>
        <v>0</v>
      </c>
      <c r="AH549" s="181">
        <f>IF(V549&gt;0,AG549*INDEX(Scope_Labor_Rates!$F$6:$F$46,V549-5)*AA549,0)</f>
        <v>0</v>
      </c>
      <c r="AI549" s="178">
        <f>IF(V549&gt;0,P549*INDEX(Scope_Labor_Rates!$I$6:$I$46,V549-5),0)</f>
        <v>0</v>
      </c>
      <c r="AJ549" s="181">
        <f>IF(V549&gt;0,AI549*INDEX(Scope_Labor_Rates!$H$6:$H$46,V549-5)*AA549,0)</f>
        <v>0</v>
      </c>
      <c r="AK549" s="178">
        <f>IF(V549&gt;0,P549*INDEX(Scope_Labor_Rates!$K$6:$K$46,V549-5),0)</f>
        <v>0</v>
      </c>
      <c r="AL549" s="181">
        <f>IF(V549&gt;0,AK549*INDEX(Scope_Labor_Rates!$J$6:$J$46,V549-5)*AA549,0)</f>
        <v>0</v>
      </c>
      <c r="AM549" s="178">
        <f>IF(V549&gt;0,P549*INDEX(Scope_Labor_Rates!$M$6:$M$46,V549-5),0)</f>
        <v>0</v>
      </c>
      <c r="AN549" s="178">
        <f>IF(V549&gt;0,AM549*INDEX(Scope_Labor_Rates!$L$6:$L$46,V549-5)*AA549,0)</f>
        <v>0</v>
      </c>
      <c r="AO549" s="178">
        <f>IF(V549&gt;0,P549*INDEX(Scope_Labor_Rates!$O$6:$O$46,V549-5)*AA549,0)</f>
        <v>0</v>
      </c>
      <c r="AP549" s="181">
        <f>IF(V549&gt;0,P549*INDEX(Scope_Labor_Rates!$Q$6:$Q$46,V549-5)*AA549,0)</f>
        <v>0</v>
      </c>
      <c r="AQ549" s="178">
        <f t="shared" si="76"/>
        <v>0</v>
      </c>
      <c r="AR549" s="178">
        <f t="shared" si="77"/>
        <v>0</v>
      </c>
      <c r="AS549" s="178">
        <f t="shared" si="78"/>
        <v>0</v>
      </c>
      <c r="AT549" s="178">
        <f t="shared" si="79"/>
        <v>0</v>
      </c>
      <c r="AU549">
        <f t="shared" si="80"/>
        <v>0</v>
      </c>
    </row>
    <row r="550" spans="1:47">
      <c r="A550" t="str">
        <f>IF(All_Tasks!A550="","",All_Tasks!A550)</f>
        <v/>
      </c>
      <c r="B550" t="str">
        <f>IF(All_Tasks!B550="","",All_Tasks!B550)</f>
        <v/>
      </c>
      <c r="C550" t="str">
        <f>IF(All_Tasks!C550="","",All_Tasks!C550)</f>
        <v/>
      </c>
      <c r="D550" t="str">
        <f>IF(All_Tasks!D550="","",All_Tasks!D550)</f>
        <v/>
      </c>
      <c r="E550" t="str">
        <f>IF(All_Tasks!V550&lt;&gt;"",All_Tasks!V550,IF(All_Tasks!E550&lt;&gt;"",All_Tasks!E550,""))</f>
        <v/>
      </c>
      <c r="F550" t="str">
        <f>IF(All_Tasks!F550="","",All_Tasks!F550)</f>
        <v/>
      </c>
      <c r="G550" t="str">
        <f>IF(All_Tasks!G550="","",All_Tasks!G550)</f>
        <v/>
      </c>
      <c r="H550" s="231" t="str">
        <f>IF(All_Tasks!H550="","",All_Tasks!H550)</f>
        <v/>
      </c>
      <c r="I550" t="str">
        <f>IF(All_Tasks!I550="","",All_Tasks!I550)</f>
        <v/>
      </c>
      <c r="J550" t="str">
        <f>IF(All_Tasks!J550="","",All_Tasks!J550)</f>
        <v/>
      </c>
      <c r="K550" t="str">
        <f>IF(All_Tasks!K550="","",All_Tasks!K550)</f>
        <v/>
      </c>
      <c r="L550" s="231" t="str">
        <f>IF(All_Tasks!L550="","",All_Tasks!L550)</f>
        <v/>
      </c>
      <c r="M550" t="str">
        <f>IF(All_Tasks!M550="","",All_Tasks!M550)</f>
        <v/>
      </c>
      <c r="N550" t="str">
        <f>IF(All_Tasks!N550="","",All_Tasks!N550)</f>
        <v/>
      </c>
      <c r="O550" t="str">
        <f>IF(All_Tasks!O550="","",All_Tasks!O550)</f>
        <v/>
      </c>
      <c r="P550" s="181">
        <f>IF(All_Tasks!P550="",0,All_Tasks!P550)</f>
        <v>0</v>
      </c>
      <c r="Q550" s="181">
        <f>IF(All_Tasks!Q550="",0,All_Tasks!Q550)</f>
        <v>0</v>
      </c>
      <c r="R550" s="181">
        <f>IF(All_Tasks!R550="",0,All_Tasks!R550)</f>
        <v>0</v>
      </c>
      <c r="S550" s="181" t="str">
        <f>IF(All_Tasks!S550="","",All_Tasks!S550)</f>
        <v/>
      </c>
      <c r="T550" t="str">
        <f>IF(All_Tasks!T550="","",All_Tasks!T550)</f>
        <v/>
      </c>
      <c r="U550" t="str">
        <f>IF(All_Tasks!U550="","",All_Tasks!U550)</f>
        <v/>
      </c>
      <c r="V550">
        <f>IF(A550="",0,IFERROR(MATCH(A550,Scope_Labor_Rates!$A$6:$A$46,0)+5,0))</f>
        <v>0</v>
      </c>
      <c r="W550" s="178">
        <f>IF(V550&gt;0,INDEX(Scope_Labor_Rates!$C$6:$C$46,V550-5),0)</f>
        <v>0</v>
      </c>
      <c r="X550" s="178">
        <f>IF(V550&gt;0,INDEX(Scope_Labor_Rates!$C$6:$C$46,V550-5),0)</f>
        <v>0</v>
      </c>
      <c r="Y550" s="180">
        <f>IF(V550&gt;0,INDEX(Scope_Labor_Rates!$S$6:$S$46,V550-5),0)</f>
        <v>0</v>
      </c>
      <c r="Z550" s="180">
        <f>IF(V550&gt;0,INDEX(Scope_Labor_Rates!$R$6:$R$46,V550-5),1)</f>
        <v>1</v>
      </c>
      <c r="AA550" s="231">
        <f t="shared" si="72"/>
        <v>0</v>
      </c>
      <c r="AB550" t="str">
        <f t="shared" si="73"/>
        <v/>
      </c>
      <c r="AC550" s="178" t="str">
        <f t="shared" si="74"/>
        <v/>
      </c>
      <c r="AD550" s="181">
        <f t="shared" si="75"/>
        <v>0</v>
      </c>
      <c r="AE550" s="178">
        <f>IF(V550&gt;0,P550*INDEX(Scope_Labor_Rates!$E$6:$E$46,V550-5),0)</f>
        <v>0</v>
      </c>
      <c r="AF550" s="181">
        <f>IF(V550&gt;0,AE550*INDEX(Scope_Labor_Rates!$D$6:$D$46,V550-5)*AA550,0)</f>
        <v>0</v>
      </c>
      <c r="AG550" s="178">
        <f>IF(V550&gt;0,P550*INDEX(Scope_Labor_Rates!$G$6:$G$46,V550-5),0)</f>
        <v>0</v>
      </c>
      <c r="AH550" s="181">
        <f>IF(V550&gt;0,AG550*INDEX(Scope_Labor_Rates!$F$6:$F$46,V550-5)*AA550,0)</f>
        <v>0</v>
      </c>
      <c r="AI550" s="178">
        <f>IF(V550&gt;0,P550*INDEX(Scope_Labor_Rates!$I$6:$I$46,V550-5),0)</f>
        <v>0</v>
      </c>
      <c r="AJ550" s="181">
        <f>IF(V550&gt;0,AI550*INDEX(Scope_Labor_Rates!$H$6:$H$46,V550-5)*AA550,0)</f>
        <v>0</v>
      </c>
      <c r="AK550" s="178">
        <f>IF(V550&gt;0,P550*INDEX(Scope_Labor_Rates!$K$6:$K$46,V550-5),0)</f>
        <v>0</v>
      </c>
      <c r="AL550" s="181">
        <f>IF(V550&gt;0,AK550*INDEX(Scope_Labor_Rates!$J$6:$J$46,V550-5)*AA550,0)</f>
        <v>0</v>
      </c>
      <c r="AM550" s="178">
        <f>IF(V550&gt;0,P550*INDEX(Scope_Labor_Rates!$M$6:$M$46,V550-5),0)</f>
        <v>0</v>
      </c>
      <c r="AN550" s="178">
        <f>IF(V550&gt;0,AM550*INDEX(Scope_Labor_Rates!$L$6:$L$46,V550-5)*AA550,0)</f>
        <v>0</v>
      </c>
      <c r="AO550" s="178">
        <f>IF(V550&gt;0,P550*INDEX(Scope_Labor_Rates!$O$6:$O$46,V550-5)*AA550,0)</f>
        <v>0</v>
      </c>
      <c r="AP550" s="181">
        <f>IF(V550&gt;0,P550*INDEX(Scope_Labor_Rates!$Q$6:$Q$46,V550-5)*AA550,0)</f>
        <v>0</v>
      </c>
      <c r="AQ550" s="178">
        <f t="shared" si="76"/>
        <v>0</v>
      </c>
      <c r="AR550" s="178">
        <f t="shared" si="77"/>
        <v>0</v>
      </c>
      <c r="AS550" s="178">
        <f t="shared" si="78"/>
        <v>0</v>
      </c>
      <c r="AT550" s="178">
        <f t="shared" si="79"/>
        <v>0</v>
      </c>
      <c r="AU550">
        <f t="shared" si="80"/>
        <v>0</v>
      </c>
    </row>
    <row r="551" spans="1:47">
      <c r="A551" t="str">
        <f>IF(All_Tasks!A551="","",All_Tasks!A551)</f>
        <v/>
      </c>
      <c r="B551" t="str">
        <f>IF(All_Tasks!B551="","",All_Tasks!B551)</f>
        <v/>
      </c>
      <c r="C551" t="str">
        <f>IF(All_Tasks!C551="","",All_Tasks!C551)</f>
        <v/>
      </c>
      <c r="D551" t="str">
        <f>IF(All_Tasks!D551="","",All_Tasks!D551)</f>
        <v/>
      </c>
      <c r="E551" t="str">
        <f>IF(All_Tasks!V551&lt;&gt;"",All_Tasks!V551,IF(All_Tasks!E551&lt;&gt;"",All_Tasks!E551,""))</f>
        <v/>
      </c>
      <c r="F551" t="str">
        <f>IF(All_Tasks!F551="","",All_Tasks!F551)</f>
        <v/>
      </c>
      <c r="G551" t="str">
        <f>IF(All_Tasks!G551="","",All_Tasks!G551)</f>
        <v/>
      </c>
      <c r="H551" s="231" t="str">
        <f>IF(All_Tasks!H551="","",All_Tasks!H551)</f>
        <v/>
      </c>
      <c r="I551" t="str">
        <f>IF(All_Tasks!I551="","",All_Tasks!I551)</f>
        <v/>
      </c>
      <c r="J551" t="str">
        <f>IF(All_Tasks!J551="","",All_Tasks!J551)</f>
        <v/>
      </c>
      <c r="K551" t="str">
        <f>IF(All_Tasks!K551="","",All_Tasks!K551)</f>
        <v/>
      </c>
      <c r="L551" s="231" t="str">
        <f>IF(All_Tasks!L551="","",All_Tasks!L551)</f>
        <v/>
      </c>
      <c r="M551" t="str">
        <f>IF(All_Tasks!M551="","",All_Tasks!M551)</f>
        <v/>
      </c>
      <c r="N551" t="str">
        <f>IF(All_Tasks!N551="","",All_Tasks!N551)</f>
        <v/>
      </c>
      <c r="O551" t="str">
        <f>IF(All_Tasks!O551="","",All_Tasks!O551)</f>
        <v/>
      </c>
      <c r="P551" s="181">
        <f>IF(All_Tasks!P551="",0,All_Tasks!P551)</f>
        <v>0</v>
      </c>
      <c r="Q551" s="181">
        <f>IF(All_Tasks!Q551="",0,All_Tasks!Q551)</f>
        <v>0</v>
      </c>
      <c r="R551" s="181">
        <f>IF(All_Tasks!R551="",0,All_Tasks!R551)</f>
        <v>0</v>
      </c>
      <c r="S551" s="181" t="str">
        <f>IF(All_Tasks!S551="","",All_Tasks!S551)</f>
        <v/>
      </c>
      <c r="T551" t="str">
        <f>IF(All_Tasks!T551="","",All_Tasks!T551)</f>
        <v/>
      </c>
      <c r="U551" t="str">
        <f>IF(All_Tasks!U551="","",All_Tasks!U551)</f>
        <v/>
      </c>
      <c r="V551">
        <f>IF(A551="",0,IFERROR(MATCH(A551,Scope_Labor_Rates!$A$6:$A$46,0)+5,0))</f>
        <v>0</v>
      </c>
      <c r="W551" s="178">
        <f>IF(V551&gt;0,INDEX(Scope_Labor_Rates!$C$6:$C$46,V551-5),0)</f>
        <v>0</v>
      </c>
      <c r="X551" s="178">
        <f>IF(V551&gt;0,INDEX(Scope_Labor_Rates!$C$6:$C$46,V551-5),0)</f>
        <v>0</v>
      </c>
      <c r="Y551" s="180">
        <f>IF(V551&gt;0,INDEX(Scope_Labor_Rates!$S$6:$S$46,V551-5),0)</f>
        <v>0</v>
      </c>
      <c r="Z551" s="180">
        <f>IF(V551&gt;0,INDEX(Scope_Labor_Rates!$R$6:$R$46,V551-5),1)</f>
        <v>1</v>
      </c>
      <c r="AA551" s="231">
        <f t="shared" si="72"/>
        <v>0</v>
      </c>
      <c r="AB551" t="str">
        <f t="shared" si="73"/>
        <v/>
      </c>
      <c r="AC551" s="178" t="str">
        <f t="shared" si="74"/>
        <v/>
      </c>
      <c r="AD551" s="181">
        <f t="shared" si="75"/>
        <v>0</v>
      </c>
      <c r="AE551" s="178">
        <f>IF(V551&gt;0,P551*INDEX(Scope_Labor_Rates!$E$6:$E$46,V551-5),0)</f>
        <v>0</v>
      </c>
      <c r="AF551" s="181">
        <f>IF(V551&gt;0,AE551*INDEX(Scope_Labor_Rates!$D$6:$D$46,V551-5)*AA551,0)</f>
        <v>0</v>
      </c>
      <c r="AG551" s="178">
        <f>IF(V551&gt;0,P551*INDEX(Scope_Labor_Rates!$G$6:$G$46,V551-5),0)</f>
        <v>0</v>
      </c>
      <c r="AH551" s="181">
        <f>IF(V551&gt;0,AG551*INDEX(Scope_Labor_Rates!$F$6:$F$46,V551-5)*AA551,0)</f>
        <v>0</v>
      </c>
      <c r="AI551" s="178">
        <f>IF(V551&gt;0,P551*INDEX(Scope_Labor_Rates!$I$6:$I$46,V551-5),0)</f>
        <v>0</v>
      </c>
      <c r="AJ551" s="181">
        <f>IF(V551&gt;0,AI551*INDEX(Scope_Labor_Rates!$H$6:$H$46,V551-5)*AA551,0)</f>
        <v>0</v>
      </c>
      <c r="AK551" s="178">
        <f>IF(V551&gt;0,P551*INDEX(Scope_Labor_Rates!$K$6:$K$46,V551-5),0)</f>
        <v>0</v>
      </c>
      <c r="AL551" s="181">
        <f>IF(V551&gt;0,AK551*INDEX(Scope_Labor_Rates!$J$6:$J$46,V551-5)*AA551,0)</f>
        <v>0</v>
      </c>
      <c r="AM551" s="178">
        <f>IF(V551&gt;0,P551*INDEX(Scope_Labor_Rates!$M$6:$M$46,V551-5),0)</f>
        <v>0</v>
      </c>
      <c r="AN551" s="178">
        <f>IF(V551&gt;0,AM551*INDEX(Scope_Labor_Rates!$L$6:$L$46,V551-5)*AA551,0)</f>
        <v>0</v>
      </c>
      <c r="AO551" s="178">
        <f>IF(V551&gt;0,P551*INDEX(Scope_Labor_Rates!$O$6:$O$46,V551-5)*AA551,0)</f>
        <v>0</v>
      </c>
      <c r="AP551" s="181">
        <f>IF(V551&gt;0,P551*INDEX(Scope_Labor_Rates!$Q$6:$Q$46,V551-5)*AA551,0)</f>
        <v>0</v>
      </c>
      <c r="AQ551" s="178">
        <f t="shared" si="76"/>
        <v>0</v>
      </c>
      <c r="AR551" s="178">
        <f t="shared" si="77"/>
        <v>0</v>
      </c>
      <c r="AS551" s="178">
        <f t="shared" si="78"/>
        <v>0</v>
      </c>
      <c r="AT551" s="178">
        <f t="shared" si="79"/>
        <v>0</v>
      </c>
      <c r="AU551">
        <f t="shared" si="80"/>
        <v>0</v>
      </c>
    </row>
    <row r="552" spans="1:47">
      <c r="A552" t="str">
        <f>IF(All_Tasks!A552="","",All_Tasks!A552)</f>
        <v/>
      </c>
      <c r="B552" t="str">
        <f>IF(All_Tasks!B552="","",All_Tasks!B552)</f>
        <v/>
      </c>
      <c r="C552" t="str">
        <f>IF(All_Tasks!C552="","",All_Tasks!C552)</f>
        <v/>
      </c>
      <c r="D552" t="str">
        <f>IF(All_Tasks!D552="","",All_Tasks!D552)</f>
        <v/>
      </c>
      <c r="E552" t="str">
        <f>IF(All_Tasks!V552&lt;&gt;"",All_Tasks!V552,IF(All_Tasks!E552&lt;&gt;"",All_Tasks!E552,""))</f>
        <v/>
      </c>
      <c r="F552" t="str">
        <f>IF(All_Tasks!F552="","",All_Tasks!F552)</f>
        <v/>
      </c>
      <c r="G552" t="str">
        <f>IF(All_Tasks!G552="","",All_Tasks!G552)</f>
        <v/>
      </c>
      <c r="H552" s="231" t="str">
        <f>IF(All_Tasks!H552="","",All_Tasks!H552)</f>
        <v/>
      </c>
      <c r="I552" t="str">
        <f>IF(All_Tasks!I552="","",All_Tasks!I552)</f>
        <v/>
      </c>
      <c r="J552" t="str">
        <f>IF(All_Tasks!J552="","",All_Tasks!J552)</f>
        <v/>
      </c>
      <c r="K552" t="str">
        <f>IF(All_Tasks!K552="","",All_Tasks!K552)</f>
        <v/>
      </c>
      <c r="L552" s="231" t="str">
        <f>IF(All_Tasks!L552="","",All_Tasks!L552)</f>
        <v/>
      </c>
      <c r="M552" t="str">
        <f>IF(All_Tasks!M552="","",All_Tasks!M552)</f>
        <v/>
      </c>
      <c r="N552" t="str">
        <f>IF(All_Tasks!N552="","",All_Tasks!N552)</f>
        <v/>
      </c>
      <c r="O552" t="str">
        <f>IF(All_Tasks!O552="","",All_Tasks!O552)</f>
        <v/>
      </c>
      <c r="P552" s="181">
        <f>IF(All_Tasks!P552="",0,All_Tasks!P552)</f>
        <v>0</v>
      </c>
      <c r="Q552" s="181">
        <f>IF(All_Tasks!Q552="",0,All_Tasks!Q552)</f>
        <v>0</v>
      </c>
      <c r="R552" s="181">
        <f>IF(All_Tasks!R552="",0,All_Tasks!R552)</f>
        <v>0</v>
      </c>
      <c r="S552" s="181" t="str">
        <f>IF(All_Tasks!S552="","",All_Tasks!S552)</f>
        <v/>
      </c>
      <c r="T552" t="str">
        <f>IF(All_Tasks!T552="","",All_Tasks!T552)</f>
        <v/>
      </c>
      <c r="U552" t="str">
        <f>IF(All_Tasks!U552="","",All_Tasks!U552)</f>
        <v/>
      </c>
      <c r="V552">
        <f>IF(A552="",0,IFERROR(MATCH(A552,Scope_Labor_Rates!$A$6:$A$46,0)+5,0))</f>
        <v>0</v>
      </c>
      <c r="W552" s="178">
        <f>IF(V552&gt;0,INDEX(Scope_Labor_Rates!$C$6:$C$46,V552-5),0)</f>
        <v>0</v>
      </c>
      <c r="X552" s="178">
        <f>IF(V552&gt;0,INDEX(Scope_Labor_Rates!$C$6:$C$46,V552-5),0)</f>
        <v>0</v>
      </c>
      <c r="Y552" s="180">
        <f>IF(V552&gt;0,INDEX(Scope_Labor_Rates!$S$6:$S$46,V552-5),0)</f>
        <v>0</v>
      </c>
      <c r="Z552" s="180">
        <f>IF(V552&gt;0,INDEX(Scope_Labor_Rates!$R$6:$R$46,V552-5),1)</f>
        <v>1</v>
      </c>
      <c r="AA552" s="231">
        <f t="shared" si="72"/>
        <v>0</v>
      </c>
      <c r="AB552" t="str">
        <f t="shared" si="73"/>
        <v/>
      </c>
      <c r="AC552" s="178" t="str">
        <f t="shared" si="74"/>
        <v/>
      </c>
      <c r="AD552" s="181">
        <f t="shared" si="75"/>
        <v>0</v>
      </c>
      <c r="AE552" s="178">
        <f>IF(V552&gt;0,P552*INDEX(Scope_Labor_Rates!$E$6:$E$46,V552-5),0)</f>
        <v>0</v>
      </c>
      <c r="AF552" s="181">
        <f>IF(V552&gt;0,AE552*INDEX(Scope_Labor_Rates!$D$6:$D$46,V552-5)*AA552,0)</f>
        <v>0</v>
      </c>
      <c r="AG552" s="178">
        <f>IF(V552&gt;0,P552*INDEX(Scope_Labor_Rates!$G$6:$G$46,V552-5),0)</f>
        <v>0</v>
      </c>
      <c r="AH552" s="181">
        <f>IF(V552&gt;0,AG552*INDEX(Scope_Labor_Rates!$F$6:$F$46,V552-5)*AA552,0)</f>
        <v>0</v>
      </c>
      <c r="AI552" s="178">
        <f>IF(V552&gt;0,P552*INDEX(Scope_Labor_Rates!$I$6:$I$46,V552-5),0)</f>
        <v>0</v>
      </c>
      <c r="AJ552" s="181">
        <f>IF(V552&gt;0,AI552*INDEX(Scope_Labor_Rates!$H$6:$H$46,V552-5)*AA552,0)</f>
        <v>0</v>
      </c>
      <c r="AK552" s="178">
        <f>IF(V552&gt;0,P552*INDEX(Scope_Labor_Rates!$K$6:$K$46,V552-5),0)</f>
        <v>0</v>
      </c>
      <c r="AL552" s="181">
        <f>IF(V552&gt;0,AK552*INDEX(Scope_Labor_Rates!$J$6:$J$46,V552-5)*AA552,0)</f>
        <v>0</v>
      </c>
      <c r="AM552" s="178">
        <f>IF(V552&gt;0,P552*INDEX(Scope_Labor_Rates!$M$6:$M$46,V552-5),0)</f>
        <v>0</v>
      </c>
      <c r="AN552" s="178">
        <f>IF(V552&gt;0,AM552*INDEX(Scope_Labor_Rates!$L$6:$L$46,V552-5)*AA552,0)</f>
        <v>0</v>
      </c>
      <c r="AO552" s="178">
        <f>IF(V552&gt;0,P552*INDEX(Scope_Labor_Rates!$O$6:$O$46,V552-5)*AA552,0)</f>
        <v>0</v>
      </c>
      <c r="AP552" s="181">
        <f>IF(V552&gt;0,P552*INDEX(Scope_Labor_Rates!$Q$6:$Q$46,V552-5)*AA552,0)</f>
        <v>0</v>
      </c>
      <c r="AQ552" s="178">
        <f t="shared" si="76"/>
        <v>0</v>
      </c>
      <c r="AR552" s="178">
        <f t="shared" si="77"/>
        <v>0</v>
      </c>
      <c r="AS552" s="178">
        <f t="shared" si="78"/>
        <v>0</v>
      </c>
      <c r="AT552" s="178">
        <f t="shared" si="79"/>
        <v>0</v>
      </c>
      <c r="AU552">
        <f t="shared" si="80"/>
        <v>0</v>
      </c>
    </row>
    <row r="553" spans="1:47">
      <c r="A553" t="str">
        <f>IF(All_Tasks!A553="","",All_Tasks!A553)</f>
        <v/>
      </c>
      <c r="B553" t="str">
        <f>IF(All_Tasks!B553="","",All_Tasks!B553)</f>
        <v/>
      </c>
      <c r="C553" t="str">
        <f>IF(All_Tasks!C553="","",All_Tasks!C553)</f>
        <v/>
      </c>
      <c r="D553" t="str">
        <f>IF(All_Tasks!D553="","",All_Tasks!D553)</f>
        <v/>
      </c>
      <c r="E553" t="str">
        <f>IF(All_Tasks!V553&lt;&gt;"",All_Tasks!V553,IF(All_Tasks!E553&lt;&gt;"",All_Tasks!E553,""))</f>
        <v/>
      </c>
      <c r="F553" t="str">
        <f>IF(All_Tasks!F553="","",All_Tasks!F553)</f>
        <v/>
      </c>
      <c r="G553" t="str">
        <f>IF(All_Tasks!G553="","",All_Tasks!G553)</f>
        <v/>
      </c>
      <c r="H553" s="231" t="str">
        <f>IF(All_Tasks!H553="","",All_Tasks!H553)</f>
        <v/>
      </c>
      <c r="I553" t="str">
        <f>IF(All_Tasks!I553="","",All_Tasks!I553)</f>
        <v/>
      </c>
      <c r="J553" t="str">
        <f>IF(All_Tasks!J553="","",All_Tasks!J553)</f>
        <v/>
      </c>
      <c r="K553" t="str">
        <f>IF(All_Tasks!K553="","",All_Tasks!K553)</f>
        <v/>
      </c>
      <c r="L553" s="231" t="str">
        <f>IF(All_Tasks!L553="","",All_Tasks!L553)</f>
        <v/>
      </c>
      <c r="M553" t="str">
        <f>IF(All_Tasks!M553="","",All_Tasks!M553)</f>
        <v/>
      </c>
      <c r="N553" t="str">
        <f>IF(All_Tasks!N553="","",All_Tasks!N553)</f>
        <v/>
      </c>
      <c r="O553" t="str">
        <f>IF(All_Tasks!O553="","",All_Tasks!O553)</f>
        <v/>
      </c>
      <c r="P553" s="181">
        <f>IF(All_Tasks!P553="",0,All_Tasks!P553)</f>
        <v>0</v>
      </c>
      <c r="Q553" s="181">
        <f>IF(All_Tasks!Q553="",0,All_Tasks!Q553)</f>
        <v>0</v>
      </c>
      <c r="R553" s="181">
        <f>IF(All_Tasks!R553="",0,All_Tasks!R553)</f>
        <v>0</v>
      </c>
      <c r="S553" s="181" t="str">
        <f>IF(All_Tasks!S553="","",All_Tasks!S553)</f>
        <v/>
      </c>
      <c r="T553" t="str">
        <f>IF(All_Tasks!T553="","",All_Tasks!T553)</f>
        <v/>
      </c>
      <c r="U553" t="str">
        <f>IF(All_Tasks!U553="","",All_Tasks!U553)</f>
        <v/>
      </c>
      <c r="V553">
        <f>IF(A553="",0,IFERROR(MATCH(A553,Scope_Labor_Rates!$A$6:$A$46,0)+5,0))</f>
        <v>0</v>
      </c>
      <c r="W553" s="178">
        <f>IF(V553&gt;0,INDEX(Scope_Labor_Rates!$C$6:$C$46,V553-5),0)</f>
        <v>0</v>
      </c>
      <c r="X553" s="178">
        <f>IF(V553&gt;0,INDEX(Scope_Labor_Rates!$C$6:$C$46,V553-5),0)</f>
        <v>0</v>
      </c>
      <c r="Y553" s="180">
        <f>IF(V553&gt;0,INDEX(Scope_Labor_Rates!$S$6:$S$46,V553-5),0)</f>
        <v>0</v>
      </c>
      <c r="Z553" s="180">
        <f>IF(V553&gt;0,INDEX(Scope_Labor_Rates!$R$6:$R$46,V553-5),1)</f>
        <v>1</v>
      </c>
      <c r="AA553" s="231">
        <f t="shared" si="72"/>
        <v>0</v>
      </c>
      <c r="AB553" t="str">
        <f t="shared" si="73"/>
        <v/>
      </c>
      <c r="AC553" s="178" t="str">
        <f t="shared" si="74"/>
        <v/>
      </c>
      <c r="AD553" s="181">
        <f t="shared" si="75"/>
        <v>0</v>
      </c>
      <c r="AE553" s="178">
        <f>IF(V553&gt;0,P553*INDEX(Scope_Labor_Rates!$E$6:$E$46,V553-5),0)</f>
        <v>0</v>
      </c>
      <c r="AF553" s="181">
        <f>IF(V553&gt;0,AE553*INDEX(Scope_Labor_Rates!$D$6:$D$46,V553-5)*AA553,0)</f>
        <v>0</v>
      </c>
      <c r="AG553" s="178">
        <f>IF(V553&gt;0,P553*INDEX(Scope_Labor_Rates!$G$6:$G$46,V553-5),0)</f>
        <v>0</v>
      </c>
      <c r="AH553" s="181">
        <f>IF(V553&gt;0,AG553*INDEX(Scope_Labor_Rates!$F$6:$F$46,V553-5)*AA553,0)</f>
        <v>0</v>
      </c>
      <c r="AI553" s="178">
        <f>IF(V553&gt;0,P553*INDEX(Scope_Labor_Rates!$I$6:$I$46,V553-5),0)</f>
        <v>0</v>
      </c>
      <c r="AJ553" s="181">
        <f>IF(V553&gt;0,AI553*INDEX(Scope_Labor_Rates!$H$6:$H$46,V553-5)*AA553,0)</f>
        <v>0</v>
      </c>
      <c r="AK553" s="178">
        <f>IF(V553&gt;0,P553*INDEX(Scope_Labor_Rates!$K$6:$K$46,V553-5),0)</f>
        <v>0</v>
      </c>
      <c r="AL553" s="181">
        <f>IF(V553&gt;0,AK553*INDEX(Scope_Labor_Rates!$J$6:$J$46,V553-5)*AA553,0)</f>
        <v>0</v>
      </c>
      <c r="AM553" s="178">
        <f>IF(V553&gt;0,P553*INDEX(Scope_Labor_Rates!$M$6:$M$46,V553-5),0)</f>
        <v>0</v>
      </c>
      <c r="AN553" s="178">
        <f>IF(V553&gt;0,AM553*INDEX(Scope_Labor_Rates!$L$6:$L$46,V553-5)*AA553,0)</f>
        <v>0</v>
      </c>
      <c r="AO553" s="178">
        <f>IF(V553&gt;0,P553*INDEX(Scope_Labor_Rates!$O$6:$O$46,V553-5)*AA553,0)</f>
        <v>0</v>
      </c>
      <c r="AP553" s="181">
        <f>IF(V553&gt;0,P553*INDEX(Scope_Labor_Rates!$Q$6:$Q$46,V553-5)*AA553,0)</f>
        <v>0</v>
      </c>
      <c r="AQ553" s="178">
        <f t="shared" si="76"/>
        <v>0</v>
      </c>
      <c r="AR553" s="178">
        <f t="shared" si="77"/>
        <v>0</v>
      </c>
      <c r="AS553" s="178">
        <f t="shared" si="78"/>
        <v>0</v>
      </c>
      <c r="AT553" s="178">
        <f t="shared" si="79"/>
        <v>0</v>
      </c>
      <c r="AU553">
        <f t="shared" si="80"/>
        <v>0</v>
      </c>
    </row>
    <row r="554" spans="1:47">
      <c r="A554" t="str">
        <f>IF(All_Tasks!A554="","",All_Tasks!A554)</f>
        <v/>
      </c>
      <c r="B554" t="str">
        <f>IF(All_Tasks!B554="","",All_Tasks!B554)</f>
        <v/>
      </c>
      <c r="C554" t="str">
        <f>IF(All_Tasks!C554="","",All_Tasks!C554)</f>
        <v/>
      </c>
      <c r="D554" t="str">
        <f>IF(All_Tasks!D554="","",All_Tasks!D554)</f>
        <v/>
      </c>
      <c r="E554" t="str">
        <f>IF(All_Tasks!V554&lt;&gt;"",All_Tasks!V554,IF(All_Tasks!E554&lt;&gt;"",All_Tasks!E554,""))</f>
        <v/>
      </c>
      <c r="F554" t="str">
        <f>IF(All_Tasks!F554="","",All_Tasks!F554)</f>
        <v/>
      </c>
      <c r="G554" t="str">
        <f>IF(All_Tasks!G554="","",All_Tasks!G554)</f>
        <v/>
      </c>
      <c r="H554" s="231" t="str">
        <f>IF(All_Tasks!H554="","",All_Tasks!H554)</f>
        <v/>
      </c>
      <c r="I554" t="str">
        <f>IF(All_Tasks!I554="","",All_Tasks!I554)</f>
        <v/>
      </c>
      <c r="J554" t="str">
        <f>IF(All_Tasks!J554="","",All_Tasks!J554)</f>
        <v/>
      </c>
      <c r="K554" t="str">
        <f>IF(All_Tasks!K554="","",All_Tasks!K554)</f>
        <v/>
      </c>
      <c r="L554" s="231" t="str">
        <f>IF(All_Tasks!L554="","",All_Tasks!L554)</f>
        <v/>
      </c>
      <c r="M554" t="str">
        <f>IF(All_Tasks!M554="","",All_Tasks!M554)</f>
        <v/>
      </c>
      <c r="N554" t="str">
        <f>IF(All_Tasks!N554="","",All_Tasks!N554)</f>
        <v/>
      </c>
      <c r="O554" t="str">
        <f>IF(All_Tasks!O554="","",All_Tasks!O554)</f>
        <v/>
      </c>
      <c r="P554" s="181">
        <f>IF(All_Tasks!P554="",0,All_Tasks!P554)</f>
        <v>0</v>
      </c>
      <c r="Q554" s="181">
        <f>IF(All_Tasks!Q554="",0,All_Tasks!Q554)</f>
        <v>0</v>
      </c>
      <c r="R554" s="181">
        <f>IF(All_Tasks!R554="",0,All_Tasks!R554)</f>
        <v>0</v>
      </c>
      <c r="S554" s="181" t="str">
        <f>IF(All_Tasks!S554="","",All_Tasks!S554)</f>
        <v/>
      </c>
      <c r="T554" t="str">
        <f>IF(All_Tasks!T554="","",All_Tasks!T554)</f>
        <v/>
      </c>
      <c r="U554" t="str">
        <f>IF(All_Tasks!U554="","",All_Tasks!U554)</f>
        <v/>
      </c>
      <c r="V554">
        <f>IF(A554="",0,IFERROR(MATCH(A554,Scope_Labor_Rates!$A$6:$A$46,0)+5,0))</f>
        <v>0</v>
      </c>
      <c r="W554" s="178">
        <f>IF(V554&gt;0,INDEX(Scope_Labor_Rates!$C$6:$C$46,V554-5),0)</f>
        <v>0</v>
      </c>
      <c r="X554" s="178">
        <f>IF(V554&gt;0,INDEX(Scope_Labor_Rates!$C$6:$C$46,V554-5),0)</f>
        <v>0</v>
      </c>
      <c r="Y554" s="180">
        <f>IF(V554&gt;0,INDEX(Scope_Labor_Rates!$S$6:$S$46,V554-5),0)</f>
        <v>0</v>
      </c>
      <c r="Z554" s="180">
        <f>IF(V554&gt;0,INDEX(Scope_Labor_Rates!$R$6:$R$46,V554-5),1)</f>
        <v>1</v>
      </c>
      <c r="AA554" s="231">
        <f t="shared" si="72"/>
        <v>0</v>
      </c>
      <c r="AB554" t="str">
        <f t="shared" si="73"/>
        <v/>
      </c>
      <c r="AC554" s="178" t="str">
        <f t="shared" si="74"/>
        <v/>
      </c>
      <c r="AD554" s="181">
        <f t="shared" si="75"/>
        <v>0</v>
      </c>
      <c r="AE554" s="178">
        <f>IF(V554&gt;0,P554*INDEX(Scope_Labor_Rates!$E$6:$E$46,V554-5),0)</f>
        <v>0</v>
      </c>
      <c r="AF554" s="181">
        <f>IF(V554&gt;0,AE554*INDEX(Scope_Labor_Rates!$D$6:$D$46,V554-5)*AA554,0)</f>
        <v>0</v>
      </c>
      <c r="AG554" s="178">
        <f>IF(V554&gt;0,P554*INDEX(Scope_Labor_Rates!$G$6:$G$46,V554-5),0)</f>
        <v>0</v>
      </c>
      <c r="AH554" s="181">
        <f>IF(V554&gt;0,AG554*INDEX(Scope_Labor_Rates!$F$6:$F$46,V554-5)*AA554,0)</f>
        <v>0</v>
      </c>
      <c r="AI554" s="178">
        <f>IF(V554&gt;0,P554*INDEX(Scope_Labor_Rates!$I$6:$I$46,V554-5),0)</f>
        <v>0</v>
      </c>
      <c r="AJ554" s="181">
        <f>IF(V554&gt;0,AI554*INDEX(Scope_Labor_Rates!$H$6:$H$46,V554-5)*AA554,0)</f>
        <v>0</v>
      </c>
      <c r="AK554" s="178">
        <f>IF(V554&gt;0,P554*INDEX(Scope_Labor_Rates!$K$6:$K$46,V554-5),0)</f>
        <v>0</v>
      </c>
      <c r="AL554" s="181">
        <f>IF(V554&gt;0,AK554*INDEX(Scope_Labor_Rates!$J$6:$J$46,V554-5)*AA554,0)</f>
        <v>0</v>
      </c>
      <c r="AM554" s="178">
        <f>IF(V554&gt;0,P554*INDEX(Scope_Labor_Rates!$M$6:$M$46,V554-5),0)</f>
        <v>0</v>
      </c>
      <c r="AN554" s="178">
        <f>IF(V554&gt;0,AM554*INDEX(Scope_Labor_Rates!$L$6:$L$46,V554-5)*AA554,0)</f>
        <v>0</v>
      </c>
      <c r="AO554" s="178">
        <f>IF(V554&gt;0,P554*INDEX(Scope_Labor_Rates!$O$6:$O$46,V554-5)*AA554,0)</f>
        <v>0</v>
      </c>
      <c r="AP554" s="181">
        <f>IF(V554&gt;0,P554*INDEX(Scope_Labor_Rates!$Q$6:$Q$46,V554-5)*AA554,0)</f>
        <v>0</v>
      </c>
      <c r="AQ554" s="178">
        <f t="shared" si="76"/>
        <v>0</v>
      </c>
      <c r="AR554" s="178">
        <f t="shared" si="77"/>
        <v>0</v>
      </c>
      <c r="AS554" s="178">
        <f t="shared" si="78"/>
        <v>0</v>
      </c>
      <c r="AT554" s="178">
        <f t="shared" si="79"/>
        <v>0</v>
      </c>
      <c r="AU554">
        <f t="shared" si="80"/>
        <v>0</v>
      </c>
    </row>
    <row r="555" spans="1:47">
      <c r="A555" t="str">
        <f>IF(All_Tasks!A555="","",All_Tasks!A555)</f>
        <v/>
      </c>
      <c r="B555" t="str">
        <f>IF(All_Tasks!B555="","",All_Tasks!B555)</f>
        <v/>
      </c>
      <c r="C555" t="str">
        <f>IF(All_Tasks!C555="","",All_Tasks!C555)</f>
        <v/>
      </c>
      <c r="D555" t="str">
        <f>IF(All_Tasks!D555="","",All_Tasks!D555)</f>
        <v/>
      </c>
      <c r="E555" t="str">
        <f>IF(All_Tasks!V555&lt;&gt;"",All_Tasks!V555,IF(All_Tasks!E555&lt;&gt;"",All_Tasks!E555,""))</f>
        <v/>
      </c>
      <c r="F555" t="str">
        <f>IF(All_Tasks!F555="","",All_Tasks!F555)</f>
        <v/>
      </c>
      <c r="G555" t="str">
        <f>IF(All_Tasks!G555="","",All_Tasks!G555)</f>
        <v/>
      </c>
      <c r="H555" s="231" t="str">
        <f>IF(All_Tasks!H555="","",All_Tasks!H555)</f>
        <v/>
      </c>
      <c r="I555" t="str">
        <f>IF(All_Tasks!I555="","",All_Tasks!I555)</f>
        <v/>
      </c>
      <c r="J555" t="str">
        <f>IF(All_Tasks!J555="","",All_Tasks!J555)</f>
        <v/>
      </c>
      <c r="K555" t="str">
        <f>IF(All_Tasks!K555="","",All_Tasks!K555)</f>
        <v/>
      </c>
      <c r="L555" s="231" t="str">
        <f>IF(All_Tasks!L555="","",All_Tasks!L555)</f>
        <v/>
      </c>
      <c r="M555" t="str">
        <f>IF(All_Tasks!M555="","",All_Tasks!M555)</f>
        <v/>
      </c>
      <c r="N555" t="str">
        <f>IF(All_Tasks!N555="","",All_Tasks!N555)</f>
        <v/>
      </c>
      <c r="O555" t="str">
        <f>IF(All_Tasks!O555="","",All_Tasks!O555)</f>
        <v/>
      </c>
      <c r="P555" s="181">
        <f>IF(All_Tasks!P555="",0,All_Tasks!P555)</f>
        <v>0</v>
      </c>
      <c r="Q555" s="181">
        <f>IF(All_Tasks!Q555="",0,All_Tasks!Q555)</f>
        <v>0</v>
      </c>
      <c r="R555" s="181">
        <f>IF(All_Tasks!R555="",0,All_Tasks!R555)</f>
        <v>0</v>
      </c>
      <c r="S555" s="181" t="str">
        <f>IF(All_Tasks!S555="","",All_Tasks!S555)</f>
        <v/>
      </c>
      <c r="T555" t="str">
        <f>IF(All_Tasks!T555="","",All_Tasks!T555)</f>
        <v/>
      </c>
      <c r="U555" t="str">
        <f>IF(All_Tasks!U555="","",All_Tasks!U555)</f>
        <v/>
      </c>
      <c r="V555">
        <f>IF(A555="",0,IFERROR(MATCH(A555,Scope_Labor_Rates!$A$6:$A$46,0)+5,0))</f>
        <v>0</v>
      </c>
      <c r="W555" s="178">
        <f>IF(V555&gt;0,INDEX(Scope_Labor_Rates!$C$6:$C$46,V555-5),0)</f>
        <v>0</v>
      </c>
      <c r="X555" s="178">
        <f>IF(V555&gt;0,INDEX(Scope_Labor_Rates!$C$6:$C$46,V555-5),0)</f>
        <v>0</v>
      </c>
      <c r="Y555" s="180">
        <f>IF(V555&gt;0,INDEX(Scope_Labor_Rates!$S$6:$S$46,V555-5),0)</f>
        <v>0</v>
      </c>
      <c r="Z555" s="180">
        <f>IF(V555&gt;0,INDEX(Scope_Labor_Rates!$R$6:$R$46,V555-5),1)</f>
        <v>1</v>
      </c>
      <c r="AA555" s="231">
        <f t="shared" si="72"/>
        <v>0</v>
      </c>
      <c r="AB555" t="str">
        <f t="shared" si="73"/>
        <v/>
      </c>
      <c r="AC555" s="178" t="str">
        <f t="shared" si="74"/>
        <v/>
      </c>
      <c r="AD555" s="181">
        <f t="shared" si="75"/>
        <v>0</v>
      </c>
      <c r="AE555" s="178">
        <f>IF(V555&gt;0,P555*INDEX(Scope_Labor_Rates!$E$6:$E$46,V555-5),0)</f>
        <v>0</v>
      </c>
      <c r="AF555" s="181">
        <f>IF(V555&gt;0,AE555*INDEX(Scope_Labor_Rates!$D$6:$D$46,V555-5)*AA555,0)</f>
        <v>0</v>
      </c>
      <c r="AG555" s="178">
        <f>IF(V555&gt;0,P555*INDEX(Scope_Labor_Rates!$G$6:$G$46,V555-5),0)</f>
        <v>0</v>
      </c>
      <c r="AH555" s="181">
        <f>IF(V555&gt;0,AG555*INDEX(Scope_Labor_Rates!$F$6:$F$46,V555-5)*AA555,0)</f>
        <v>0</v>
      </c>
      <c r="AI555" s="178">
        <f>IF(V555&gt;0,P555*INDEX(Scope_Labor_Rates!$I$6:$I$46,V555-5),0)</f>
        <v>0</v>
      </c>
      <c r="AJ555" s="181">
        <f>IF(V555&gt;0,AI555*INDEX(Scope_Labor_Rates!$H$6:$H$46,V555-5)*AA555,0)</f>
        <v>0</v>
      </c>
      <c r="AK555" s="178">
        <f>IF(V555&gt;0,P555*INDEX(Scope_Labor_Rates!$K$6:$K$46,V555-5),0)</f>
        <v>0</v>
      </c>
      <c r="AL555" s="181">
        <f>IF(V555&gt;0,AK555*INDEX(Scope_Labor_Rates!$J$6:$J$46,V555-5)*AA555,0)</f>
        <v>0</v>
      </c>
      <c r="AM555" s="178">
        <f>IF(V555&gt;0,P555*INDEX(Scope_Labor_Rates!$M$6:$M$46,V555-5),0)</f>
        <v>0</v>
      </c>
      <c r="AN555" s="178">
        <f>IF(V555&gt;0,AM555*INDEX(Scope_Labor_Rates!$L$6:$L$46,V555-5)*AA555,0)</f>
        <v>0</v>
      </c>
      <c r="AO555" s="178">
        <f>IF(V555&gt;0,P555*INDEX(Scope_Labor_Rates!$O$6:$O$46,V555-5)*AA555,0)</f>
        <v>0</v>
      </c>
      <c r="AP555" s="181">
        <f>IF(V555&gt;0,P555*INDEX(Scope_Labor_Rates!$Q$6:$Q$46,V555-5)*AA555,0)</f>
        <v>0</v>
      </c>
      <c r="AQ555" s="178">
        <f t="shared" si="76"/>
        <v>0</v>
      </c>
      <c r="AR555" s="178">
        <f t="shared" si="77"/>
        <v>0</v>
      </c>
      <c r="AS555" s="178">
        <f t="shared" si="78"/>
        <v>0</v>
      </c>
      <c r="AT555" s="178">
        <f t="shared" si="79"/>
        <v>0</v>
      </c>
      <c r="AU555">
        <f t="shared" si="80"/>
        <v>0</v>
      </c>
    </row>
    <row r="556" spans="1:47">
      <c r="A556" t="str">
        <f>IF(All_Tasks!A556="","",All_Tasks!A556)</f>
        <v/>
      </c>
      <c r="B556" t="str">
        <f>IF(All_Tasks!B556="","",All_Tasks!B556)</f>
        <v/>
      </c>
      <c r="C556" t="str">
        <f>IF(All_Tasks!C556="","",All_Tasks!C556)</f>
        <v/>
      </c>
      <c r="D556" t="str">
        <f>IF(All_Tasks!D556="","",All_Tasks!D556)</f>
        <v/>
      </c>
      <c r="E556" t="str">
        <f>IF(All_Tasks!V556&lt;&gt;"",All_Tasks!V556,IF(All_Tasks!E556&lt;&gt;"",All_Tasks!E556,""))</f>
        <v/>
      </c>
      <c r="F556" t="str">
        <f>IF(All_Tasks!F556="","",All_Tasks!F556)</f>
        <v/>
      </c>
      <c r="G556" t="str">
        <f>IF(All_Tasks!G556="","",All_Tasks!G556)</f>
        <v/>
      </c>
      <c r="H556" s="231" t="str">
        <f>IF(All_Tasks!H556="","",All_Tasks!H556)</f>
        <v/>
      </c>
      <c r="I556" t="str">
        <f>IF(All_Tasks!I556="","",All_Tasks!I556)</f>
        <v/>
      </c>
      <c r="J556" t="str">
        <f>IF(All_Tasks!J556="","",All_Tasks!J556)</f>
        <v/>
      </c>
      <c r="K556" t="str">
        <f>IF(All_Tasks!K556="","",All_Tasks!K556)</f>
        <v/>
      </c>
      <c r="L556" s="231" t="str">
        <f>IF(All_Tasks!L556="","",All_Tasks!L556)</f>
        <v/>
      </c>
      <c r="M556" t="str">
        <f>IF(All_Tasks!M556="","",All_Tasks!M556)</f>
        <v/>
      </c>
      <c r="N556" t="str">
        <f>IF(All_Tasks!N556="","",All_Tasks!N556)</f>
        <v/>
      </c>
      <c r="O556" t="str">
        <f>IF(All_Tasks!O556="","",All_Tasks!O556)</f>
        <v/>
      </c>
      <c r="P556" s="181">
        <f>IF(All_Tasks!P556="",0,All_Tasks!P556)</f>
        <v>0</v>
      </c>
      <c r="Q556" s="181">
        <f>IF(All_Tasks!Q556="",0,All_Tasks!Q556)</f>
        <v>0</v>
      </c>
      <c r="R556" s="181">
        <f>IF(All_Tasks!R556="",0,All_Tasks!R556)</f>
        <v>0</v>
      </c>
      <c r="S556" s="181" t="str">
        <f>IF(All_Tasks!S556="","",All_Tasks!S556)</f>
        <v/>
      </c>
      <c r="T556" t="str">
        <f>IF(All_Tasks!T556="","",All_Tasks!T556)</f>
        <v/>
      </c>
      <c r="U556" t="str">
        <f>IF(All_Tasks!U556="","",All_Tasks!U556)</f>
        <v/>
      </c>
      <c r="V556">
        <f>IF(A556="",0,IFERROR(MATCH(A556,Scope_Labor_Rates!$A$6:$A$46,0)+5,0))</f>
        <v>0</v>
      </c>
      <c r="W556" s="178">
        <f>IF(V556&gt;0,INDEX(Scope_Labor_Rates!$C$6:$C$46,V556-5),0)</f>
        <v>0</v>
      </c>
      <c r="X556" s="178">
        <f>IF(V556&gt;0,INDEX(Scope_Labor_Rates!$C$6:$C$46,V556-5),0)</f>
        <v>0</v>
      </c>
      <c r="Y556" s="180">
        <f>IF(V556&gt;0,INDEX(Scope_Labor_Rates!$S$6:$S$46,V556-5),0)</f>
        <v>0</v>
      </c>
      <c r="Z556" s="180">
        <f>IF(V556&gt;0,INDEX(Scope_Labor_Rates!$R$6:$R$46,V556-5),1)</f>
        <v>1</v>
      </c>
      <c r="AA556" s="231">
        <f t="shared" si="72"/>
        <v>0</v>
      </c>
      <c r="AB556" t="str">
        <f t="shared" si="73"/>
        <v/>
      </c>
      <c r="AC556" s="178" t="str">
        <f t="shared" si="74"/>
        <v/>
      </c>
      <c r="AD556" s="181">
        <f t="shared" si="75"/>
        <v>0</v>
      </c>
      <c r="AE556" s="178">
        <f>IF(V556&gt;0,P556*INDEX(Scope_Labor_Rates!$E$6:$E$46,V556-5),0)</f>
        <v>0</v>
      </c>
      <c r="AF556" s="181">
        <f>IF(V556&gt;0,AE556*INDEX(Scope_Labor_Rates!$D$6:$D$46,V556-5)*AA556,0)</f>
        <v>0</v>
      </c>
      <c r="AG556" s="178">
        <f>IF(V556&gt;0,P556*INDEX(Scope_Labor_Rates!$G$6:$G$46,V556-5),0)</f>
        <v>0</v>
      </c>
      <c r="AH556" s="181">
        <f>IF(V556&gt;0,AG556*INDEX(Scope_Labor_Rates!$F$6:$F$46,V556-5)*AA556,0)</f>
        <v>0</v>
      </c>
      <c r="AI556" s="178">
        <f>IF(V556&gt;0,P556*INDEX(Scope_Labor_Rates!$I$6:$I$46,V556-5),0)</f>
        <v>0</v>
      </c>
      <c r="AJ556" s="181">
        <f>IF(V556&gt;0,AI556*INDEX(Scope_Labor_Rates!$H$6:$H$46,V556-5)*AA556,0)</f>
        <v>0</v>
      </c>
      <c r="AK556" s="178">
        <f>IF(V556&gt;0,P556*INDEX(Scope_Labor_Rates!$K$6:$K$46,V556-5),0)</f>
        <v>0</v>
      </c>
      <c r="AL556" s="181">
        <f>IF(V556&gt;0,AK556*INDEX(Scope_Labor_Rates!$J$6:$J$46,V556-5)*AA556,0)</f>
        <v>0</v>
      </c>
      <c r="AM556" s="178">
        <f>IF(V556&gt;0,P556*INDEX(Scope_Labor_Rates!$M$6:$M$46,V556-5),0)</f>
        <v>0</v>
      </c>
      <c r="AN556" s="178">
        <f>IF(V556&gt;0,AM556*INDEX(Scope_Labor_Rates!$L$6:$L$46,V556-5)*AA556,0)</f>
        <v>0</v>
      </c>
      <c r="AO556" s="178">
        <f>IF(V556&gt;0,P556*INDEX(Scope_Labor_Rates!$O$6:$O$46,V556-5)*AA556,0)</f>
        <v>0</v>
      </c>
      <c r="AP556" s="181">
        <f>IF(V556&gt;0,P556*INDEX(Scope_Labor_Rates!$Q$6:$Q$46,V556-5)*AA556,0)</f>
        <v>0</v>
      </c>
      <c r="AQ556" s="178">
        <f t="shared" si="76"/>
        <v>0</v>
      </c>
      <c r="AR556" s="178">
        <f t="shared" si="77"/>
        <v>0</v>
      </c>
      <c r="AS556" s="178">
        <f t="shared" si="78"/>
        <v>0</v>
      </c>
      <c r="AT556" s="178">
        <f t="shared" si="79"/>
        <v>0</v>
      </c>
      <c r="AU556">
        <f t="shared" si="80"/>
        <v>0</v>
      </c>
    </row>
    <row r="557" spans="1:47">
      <c r="A557" t="str">
        <f>IF(All_Tasks!A557="","",All_Tasks!A557)</f>
        <v/>
      </c>
      <c r="B557" t="str">
        <f>IF(All_Tasks!B557="","",All_Tasks!B557)</f>
        <v/>
      </c>
      <c r="C557" t="str">
        <f>IF(All_Tasks!C557="","",All_Tasks!C557)</f>
        <v/>
      </c>
      <c r="D557" t="str">
        <f>IF(All_Tasks!D557="","",All_Tasks!D557)</f>
        <v/>
      </c>
      <c r="E557" t="str">
        <f>IF(All_Tasks!V557&lt;&gt;"",All_Tasks!V557,IF(All_Tasks!E557&lt;&gt;"",All_Tasks!E557,""))</f>
        <v/>
      </c>
      <c r="F557" t="str">
        <f>IF(All_Tasks!F557="","",All_Tasks!F557)</f>
        <v/>
      </c>
      <c r="G557" t="str">
        <f>IF(All_Tasks!G557="","",All_Tasks!G557)</f>
        <v/>
      </c>
      <c r="H557" s="231" t="str">
        <f>IF(All_Tasks!H557="","",All_Tasks!H557)</f>
        <v/>
      </c>
      <c r="I557" t="str">
        <f>IF(All_Tasks!I557="","",All_Tasks!I557)</f>
        <v/>
      </c>
      <c r="J557" t="str">
        <f>IF(All_Tasks!J557="","",All_Tasks!J557)</f>
        <v/>
      </c>
      <c r="K557" t="str">
        <f>IF(All_Tasks!K557="","",All_Tasks!K557)</f>
        <v/>
      </c>
      <c r="L557" s="231" t="str">
        <f>IF(All_Tasks!L557="","",All_Tasks!L557)</f>
        <v/>
      </c>
      <c r="M557" t="str">
        <f>IF(All_Tasks!M557="","",All_Tasks!M557)</f>
        <v/>
      </c>
      <c r="N557" t="str">
        <f>IF(All_Tasks!N557="","",All_Tasks!N557)</f>
        <v/>
      </c>
      <c r="O557" t="str">
        <f>IF(All_Tasks!O557="","",All_Tasks!O557)</f>
        <v/>
      </c>
      <c r="P557" s="181">
        <f>IF(All_Tasks!P557="",0,All_Tasks!P557)</f>
        <v>0</v>
      </c>
      <c r="Q557" s="181">
        <f>IF(All_Tasks!Q557="",0,All_Tasks!Q557)</f>
        <v>0</v>
      </c>
      <c r="R557" s="181">
        <f>IF(All_Tasks!R557="",0,All_Tasks!R557)</f>
        <v>0</v>
      </c>
      <c r="S557" s="181" t="str">
        <f>IF(All_Tasks!S557="","",All_Tasks!S557)</f>
        <v/>
      </c>
      <c r="T557" t="str">
        <f>IF(All_Tasks!T557="","",All_Tasks!T557)</f>
        <v/>
      </c>
      <c r="U557" t="str">
        <f>IF(All_Tasks!U557="","",All_Tasks!U557)</f>
        <v/>
      </c>
      <c r="V557">
        <f>IF(A557="",0,IFERROR(MATCH(A557,Scope_Labor_Rates!$A$6:$A$46,0)+5,0))</f>
        <v>0</v>
      </c>
      <c r="W557" s="178">
        <f>IF(V557&gt;0,INDEX(Scope_Labor_Rates!$C$6:$C$46,V557-5),0)</f>
        <v>0</v>
      </c>
      <c r="X557" s="178">
        <f>IF(V557&gt;0,INDEX(Scope_Labor_Rates!$C$6:$C$46,V557-5),0)</f>
        <v>0</v>
      </c>
      <c r="Y557" s="180">
        <f>IF(V557&gt;0,INDEX(Scope_Labor_Rates!$S$6:$S$46,V557-5),0)</f>
        <v>0</v>
      </c>
      <c r="Z557" s="180">
        <f>IF(V557&gt;0,INDEX(Scope_Labor_Rates!$R$6:$R$46,V557-5),1)</f>
        <v>1</v>
      </c>
      <c r="AA557" s="231">
        <f t="shared" si="72"/>
        <v>0</v>
      </c>
      <c r="AB557" t="str">
        <f t="shared" si="73"/>
        <v/>
      </c>
      <c r="AC557" s="178" t="str">
        <f t="shared" si="74"/>
        <v/>
      </c>
      <c r="AD557" s="181">
        <f t="shared" si="75"/>
        <v>0</v>
      </c>
      <c r="AE557" s="178">
        <f>IF(V557&gt;0,P557*INDEX(Scope_Labor_Rates!$E$6:$E$46,V557-5),0)</f>
        <v>0</v>
      </c>
      <c r="AF557" s="181">
        <f>IF(V557&gt;0,AE557*INDEX(Scope_Labor_Rates!$D$6:$D$46,V557-5)*AA557,0)</f>
        <v>0</v>
      </c>
      <c r="AG557" s="178">
        <f>IF(V557&gt;0,P557*INDEX(Scope_Labor_Rates!$G$6:$G$46,V557-5),0)</f>
        <v>0</v>
      </c>
      <c r="AH557" s="181">
        <f>IF(V557&gt;0,AG557*INDEX(Scope_Labor_Rates!$F$6:$F$46,V557-5)*AA557,0)</f>
        <v>0</v>
      </c>
      <c r="AI557" s="178">
        <f>IF(V557&gt;0,P557*INDEX(Scope_Labor_Rates!$I$6:$I$46,V557-5),0)</f>
        <v>0</v>
      </c>
      <c r="AJ557" s="181">
        <f>IF(V557&gt;0,AI557*INDEX(Scope_Labor_Rates!$H$6:$H$46,V557-5)*AA557,0)</f>
        <v>0</v>
      </c>
      <c r="AK557" s="178">
        <f>IF(V557&gt;0,P557*INDEX(Scope_Labor_Rates!$K$6:$K$46,V557-5),0)</f>
        <v>0</v>
      </c>
      <c r="AL557" s="181">
        <f>IF(V557&gt;0,AK557*INDEX(Scope_Labor_Rates!$J$6:$J$46,V557-5)*AA557,0)</f>
        <v>0</v>
      </c>
      <c r="AM557" s="178">
        <f>IF(V557&gt;0,P557*INDEX(Scope_Labor_Rates!$M$6:$M$46,V557-5),0)</f>
        <v>0</v>
      </c>
      <c r="AN557" s="178">
        <f>IF(V557&gt;0,AM557*INDEX(Scope_Labor_Rates!$L$6:$L$46,V557-5)*AA557,0)</f>
        <v>0</v>
      </c>
      <c r="AO557" s="178">
        <f>IF(V557&gt;0,P557*INDEX(Scope_Labor_Rates!$O$6:$O$46,V557-5)*AA557,0)</f>
        <v>0</v>
      </c>
      <c r="AP557" s="181">
        <f>IF(V557&gt;0,P557*INDEX(Scope_Labor_Rates!$Q$6:$Q$46,V557-5)*AA557,0)</f>
        <v>0</v>
      </c>
      <c r="AQ557" s="178">
        <f t="shared" si="76"/>
        <v>0</v>
      </c>
      <c r="AR557" s="178">
        <f t="shared" si="77"/>
        <v>0</v>
      </c>
      <c r="AS557" s="178">
        <f t="shared" si="78"/>
        <v>0</v>
      </c>
      <c r="AT557" s="178">
        <f t="shared" si="79"/>
        <v>0</v>
      </c>
      <c r="AU557">
        <f t="shared" si="80"/>
        <v>0</v>
      </c>
    </row>
    <row r="558" spans="1:47">
      <c r="A558" t="str">
        <f>IF(All_Tasks!A558="","",All_Tasks!A558)</f>
        <v/>
      </c>
      <c r="B558" t="str">
        <f>IF(All_Tasks!B558="","",All_Tasks!B558)</f>
        <v/>
      </c>
      <c r="C558" t="str">
        <f>IF(All_Tasks!C558="","",All_Tasks!C558)</f>
        <v/>
      </c>
      <c r="D558" t="str">
        <f>IF(All_Tasks!D558="","",All_Tasks!D558)</f>
        <v/>
      </c>
      <c r="E558" t="str">
        <f>IF(All_Tasks!V558&lt;&gt;"",All_Tasks!V558,IF(All_Tasks!E558&lt;&gt;"",All_Tasks!E558,""))</f>
        <v/>
      </c>
      <c r="F558" t="str">
        <f>IF(All_Tasks!F558="","",All_Tasks!F558)</f>
        <v/>
      </c>
      <c r="G558" t="str">
        <f>IF(All_Tasks!G558="","",All_Tasks!G558)</f>
        <v/>
      </c>
      <c r="H558" s="231" t="str">
        <f>IF(All_Tasks!H558="","",All_Tasks!H558)</f>
        <v/>
      </c>
      <c r="I558" t="str">
        <f>IF(All_Tasks!I558="","",All_Tasks!I558)</f>
        <v/>
      </c>
      <c r="J558" t="str">
        <f>IF(All_Tasks!J558="","",All_Tasks!J558)</f>
        <v/>
      </c>
      <c r="K558" t="str">
        <f>IF(All_Tasks!K558="","",All_Tasks!K558)</f>
        <v/>
      </c>
      <c r="L558" s="231" t="str">
        <f>IF(All_Tasks!L558="","",All_Tasks!L558)</f>
        <v/>
      </c>
      <c r="M558" t="str">
        <f>IF(All_Tasks!M558="","",All_Tasks!M558)</f>
        <v/>
      </c>
      <c r="N558" t="str">
        <f>IF(All_Tasks!N558="","",All_Tasks!N558)</f>
        <v/>
      </c>
      <c r="O558" t="str">
        <f>IF(All_Tasks!O558="","",All_Tasks!O558)</f>
        <v/>
      </c>
      <c r="P558" s="181">
        <f>IF(All_Tasks!P558="",0,All_Tasks!P558)</f>
        <v>0</v>
      </c>
      <c r="Q558" s="181">
        <f>IF(All_Tasks!Q558="",0,All_Tasks!Q558)</f>
        <v>0</v>
      </c>
      <c r="R558" s="181">
        <f>IF(All_Tasks!R558="",0,All_Tasks!R558)</f>
        <v>0</v>
      </c>
      <c r="S558" s="181" t="str">
        <f>IF(All_Tasks!S558="","",All_Tasks!S558)</f>
        <v/>
      </c>
      <c r="T558" t="str">
        <f>IF(All_Tasks!T558="","",All_Tasks!T558)</f>
        <v/>
      </c>
      <c r="U558" t="str">
        <f>IF(All_Tasks!U558="","",All_Tasks!U558)</f>
        <v/>
      </c>
      <c r="V558">
        <f>IF(A558="",0,IFERROR(MATCH(A558,Scope_Labor_Rates!$A$6:$A$46,0)+5,0))</f>
        <v>0</v>
      </c>
      <c r="W558" s="178">
        <f>IF(V558&gt;0,INDEX(Scope_Labor_Rates!$C$6:$C$46,V558-5),0)</f>
        <v>0</v>
      </c>
      <c r="X558" s="178">
        <f>IF(V558&gt;0,INDEX(Scope_Labor_Rates!$C$6:$C$46,V558-5),0)</f>
        <v>0</v>
      </c>
      <c r="Y558" s="180">
        <f>IF(V558&gt;0,INDEX(Scope_Labor_Rates!$S$6:$S$46,V558-5),0)</f>
        <v>0</v>
      </c>
      <c r="Z558" s="180">
        <f>IF(V558&gt;0,INDEX(Scope_Labor_Rates!$R$6:$R$46,V558-5),1)</f>
        <v>1</v>
      </c>
      <c r="AA558" s="231">
        <f t="shared" si="72"/>
        <v>0</v>
      </c>
      <c r="AB558" t="str">
        <f t="shared" si="73"/>
        <v/>
      </c>
      <c r="AC558" s="178" t="str">
        <f t="shared" si="74"/>
        <v/>
      </c>
      <c r="AD558" s="181">
        <f t="shared" si="75"/>
        <v>0</v>
      </c>
      <c r="AE558" s="178">
        <f>IF(V558&gt;0,P558*INDEX(Scope_Labor_Rates!$E$6:$E$46,V558-5),0)</f>
        <v>0</v>
      </c>
      <c r="AF558" s="181">
        <f>IF(V558&gt;0,AE558*INDEX(Scope_Labor_Rates!$D$6:$D$46,V558-5)*AA558,0)</f>
        <v>0</v>
      </c>
      <c r="AG558" s="178">
        <f>IF(V558&gt;0,P558*INDEX(Scope_Labor_Rates!$G$6:$G$46,V558-5),0)</f>
        <v>0</v>
      </c>
      <c r="AH558" s="181">
        <f>IF(V558&gt;0,AG558*INDEX(Scope_Labor_Rates!$F$6:$F$46,V558-5)*AA558,0)</f>
        <v>0</v>
      </c>
      <c r="AI558" s="178">
        <f>IF(V558&gt;0,P558*INDEX(Scope_Labor_Rates!$I$6:$I$46,V558-5),0)</f>
        <v>0</v>
      </c>
      <c r="AJ558" s="181">
        <f>IF(V558&gt;0,AI558*INDEX(Scope_Labor_Rates!$H$6:$H$46,V558-5)*AA558,0)</f>
        <v>0</v>
      </c>
      <c r="AK558" s="178">
        <f>IF(V558&gt;0,P558*INDEX(Scope_Labor_Rates!$K$6:$K$46,V558-5),0)</f>
        <v>0</v>
      </c>
      <c r="AL558" s="181">
        <f>IF(V558&gt;0,AK558*INDEX(Scope_Labor_Rates!$J$6:$J$46,V558-5)*AA558,0)</f>
        <v>0</v>
      </c>
      <c r="AM558" s="178">
        <f>IF(V558&gt;0,P558*INDEX(Scope_Labor_Rates!$M$6:$M$46,V558-5),0)</f>
        <v>0</v>
      </c>
      <c r="AN558" s="178">
        <f>IF(V558&gt;0,AM558*INDEX(Scope_Labor_Rates!$L$6:$L$46,V558-5)*AA558,0)</f>
        <v>0</v>
      </c>
      <c r="AO558" s="178">
        <f>IF(V558&gt;0,P558*INDEX(Scope_Labor_Rates!$O$6:$O$46,V558-5)*AA558,0)</f>
        <v>0</v>
      </c>
      <c r="AP558" s="181">
        <f>IF(V558&gt;0,P558*INDEX(Scope_Labor_Rates!$Q$6:$Q$46,V558-5)*AA558,0)</f>
        <v>0</v>
      </c>
      <c r="AQ558" s="178">
        <f t="shared" si="76"/>
        <v>0</v>
      </c>
      <c r="AR558" s="178">
        <f t="shared" si="77"/>
        <v>0</v>
      </c>
      <c r="AS558" s="178">
        <f t="shared" si="78"/>
        <v>0</v>
      </c>
      <c r="AT558" s="178">
        <f t="shared" si="79"/>
        <v>0</v>
      </c>
      <c r="AU558">
        <f t="shared" si="80"/>
        <v>0</v>
      </c>
    </row>
    <row r="559" spans="1:47">
      <c r="A559" t="str">
        <f>IF(All_Tasks!A559="","",All_Tasks!A559)</f>
        <v/>
      </c>
      <c r="B559" t="str">
        <f>IF(All_Tasks!B559="","",All_Tasks!B559)</f>
        <v/>
      </c>
      <c r="C559" t="str">
        <f>IF(All_Tasks!C559="","",All_Tasks!C559)</f>
        <v/>
      </c>
      <c r="D559" t="str">
        <f>IF(All_Tasks!D559="","",All_Tasks!D559)</f>
        <v/>
      </c>
      <c r="E559" t="str">
        <f>IF(All_Tasks!V559&lt;&gt;"",All_Tasks!V559,IF(All_Tasks!E559&lt;&gt;"",All_Tasks!E559,""))</f>
        <v/>
      </c>
      <c r="F559" t="str">
        <f>IF(All_Tasks!F559="","",All_Tasks!F559)</f>
        <v/>
      </c>
      <c r="G559" t="str">
        <f>IF(All_Tasks!G559="","",All_Tasks!G559)</f>
        <v/>
      </c>
      <c r="H559" s="231" t="str">
        <f>IF(All_Tasks!H559="","",All_Tasks!H559)</f>
        <v/>
      </c>
      <c r="I559" t="str">
        <f>IF(All_Tasks!I559="","",All_Tasks!I559)</f>
        <v/>
      </c>
      <c r="J559" t="str">
        <f>IF(All_Tasks!J559="","",All_Tasks!J559)</f>
        <v/>
      </c>
      <c r="K559" t="str">
        <f>IF(All_Tasks!K559="","",All_Tasks!K559)</f>
        <v/>
      </c>
      <c r="L559" s="231" t="str">
        <f>IF(All_Tasks!L559="","",All_Tasks!L559)</f>
        <v/>
      </c>
      <c r="M559" t="str">
        <f>IF(All_Tasks!M559="","",All_Tasks!M559)</f>
        <v/>
      </c>
      <c r="N559" t="str">
        <f>IF(All_Tasks!N559="","",All_Tasks!N559)</f>
        <v/>
      </c>
      <c r="O559" t="str">
        <f>IF(All_Tasks!O559="","",All_Tasks!O559)</f>
        <v/>
      </c>
      <c r="P559" s="181">
        <f>IF(All_Tasks!P559="",0,All_Tasks!P559)</f>
        <v>0</v>
      </c>
      <c r="Q559" s="181">
        <f>IF(All_Tasks!Q559="",0,All_Tasks!Q559)</f>
        <v>0</v>
      </c>
      <c r="R559" s="181">
        <f>IF(All_Tasks!R559="",0,All_Tasks!R559)</f>
        <v>0</v>
      </c>
      <c r="S559" s="181" t="str">
        <f>IF(All_Tasks!S559="","",All_Tasks!S559)</f>
        <v/>
      </c>
      <c r="T559" t="str">
        <f>IF(All_Tasks!T559="","",All_Tasks!T559)</f>
        <v/>
      </c>
      <c r="U559" t="str">
        <f>IF(All_Tasks!U559="","",All_Tasks!U559)</f>
        <v/>
      </c>
      <c r="V559">
        <f>IF(A559="",0,IFERROR(MATCH(A559,Scope_Labor_Rates!$A$6:$A$46,0)+5,0))</f>
        <v>0</v>
      </c>
      <c r="W559" s="178">
        <f>IF(V559&gt;0,INDEX(Scope_Labor_Rates!$C$6:$C$46,V559-5),0)</f>
        <v>0</v>
      </c>
      <c r="X559" s="178">
        <f>IF(V559&gt;0,INDEX(Scope_Labor_Rates!$C$6:$C$46,V559-5),0)</f>
        <v>0</v>
      </c>
      <c r="Y559" s="180">
        <f>IF(V559&gt;0,INDEX(Scope_Labor_Rates!$S$6:$S$46,V559-5),0)</f>
        <v>0</v>
      </c>
      <c r="Z559" s="180">
        <f>IF(V559&gt;0,INDEX(Scope_Labor_Rates!$R$6:$R$46,V559-5),1)</f>
        <v>1</v>
      </c>
      <c r="AA559" s="231">
        <f t="shared" si="72"/>
        <v>0</v>
      </c>
      <c r="AB559" t="str">
        <f t="shared" si="73"/>
        <v/>
      </c>
      <c r="AC559" s="178" t="str">
        <f t="shared" si="74"/>
        <v/>
      </c>
      <c r="AD559" s="181">
        <f t="shared" si="75"/>
        <v>0</v>
      </c>
      <c r="AE559" s="178">
        <f>IF(V559&gt;0,P559*INDEX(Scope_Labor_Rates!$E$6:$E$46,V559-5),0)</f>
        <v>0</v>
      </c>
      <c r="AF559" s="181">
        <f>IF(V559&gt;0,AE559*INDEX(Scope_Labor_Rates!$D$6:$D$46,V559-5)*AA559,0)</f>
        <v>0</v>
      </c>
      <c r="AG559" s="178">
        <f>IF(V559&gt;0,P559*INDEX(Scope_Labor_Rates!$G$6:$G$46,V559-5),0)</f>
        <v>0</v>
      </c>
      <c r="AH559" s="181">
        <f>IF(V559&gt;0,AG559*INDEX(Scope_Labor_Rates!$F$6:$F$46,V559-5)*AA559,0)</f>
        <v>0</v>
      </c>
      <c r="AI559" s="178">
        <f>IF(V559&gt;0,P559*INDEX(Scope_Labor_Rates!$I$6:$I$46,V559-5),0)</f>
        <v>0</v>
      </c>
      <c r="AJ559" s="181">
        <f>IF(V559&gt;0,AI559*INDEX(Scope_Labor_Rates!$H$6:$H$46,V559-5)*AA559,0)</f>
        <v>0</v>
      </c>
      <c r="AK559" s="178">
        <f>IF(V559&gt;0,P559*INDEX(Scope_Labor_Rates!$K$6:$K$46,V559-5),0)</f>
        <v>0</v>
      </c>
      <c r="AL559" s="181">
        <f>IF(V559&gt;0,AK559*INDEX(Scope_Labor_Rates!$J$6:$J$46,V559-5)*AA559,0)</f>
        <v>0</v>
      </c>
      <c r="AM559" s="178">
        <f>IF(V559&gt;0,P559*INDEX(Scope_Labor_Rates!$M$6:$M$46,V559-5),0)</f>
        <v>0</v>
      </c>
      <c r="AN559" s="178">
        <f>IF(V559&gt;0,AM559*INDEX(Scope_Labor_Rates!$L$6:$L$46,V559-5)*AA559,0)</f>
        <v>0</v>
      </c>
      <c r="AO559" s="178">
        <f>IF(V559&gt;0,P559*INDEX(Scope_Labor_Rates!$O$6:$O$46,V559-5)*AA559,0)</f>
        <v>0</v>
      </c>
      <c r="AP559" s="181">
        <f>IF(V559&gt;0,P559*INDEX(Scope_Labor_Rates!$Q$6:$Q$46,V559-5)*AA559,0)</f>
        <v>0</v>
      </c>
      <c r="AQ559" s="178">
        <f t="shared" si="76"/>
        <v>0</v>
      </c>
      <c r="AR559" s="178">
        <f t="shared" si="77"/>
        <v>0</v>
      </c>
      <c r="AS559" s="178">
        <f t="shared" si="78"/>
        <v>0</v>
      </c>
      <c r="AT559" s="178">
        <f t="shared" si="79"/>
        <v>0</v>
      </c>
      <c r="AU559">
        <f t="shared" si="80"/>
        <v>0</v>
      </c>
    </row>
    <row r="560" spans="1:47">
      <c r="A560" t="str">
        <f>IF(All_Tasks!A560="","",All_Tasks!A560)</f>
        <v/>
      </c>
      <c r="B560" t="str">
        <f>IF(All_Tasks!B560="","",All_Tasks!B560)</f>
        <v/>
      </c>
      <c r="C560" t="str">
        <f>IF(All_Tasks!C560="","",All_Tasks!C560)</f>
        <v/>
      </c>
      <c r="D560" t="str">
        <f>IF(All_Tasks!D560="","",All_Tasks!D560)</f>
        <v/>
      </c>
      <c r="E560" t="str">
        <f>IF(All_Tasks!V560&lt;&gt;"",All_Tasks!V560,IF(All_Tasks!E560&lt;&gt;"",All_Tasks!E560,""))</f>
        <v/>
      </c>
      <c r="F560" t="str">
        <f>IF(All_Tasks!F560="","",All_Tasks!F560)</f>
        <v/>
      </c>
      <c r="G560" t="str">
        <f>IF(All_Tasks!G560="","",All_Tasks!G560)</f>
        <v/>
      </c>
      <c r="H560" s="231" t="str">
        <f>IF(All_Tasks!H560="","",All_Tasks!H560)</f>
        <v/>
      </c>
      <c r="I560" t="str">
        <f>IF(All_Tasks!I560="","",All_Tasks!I560)</f>
        <v/>
      </c>
      <c r="J560" t="str">
        <f>IF(All_Tasks!J560="","",All_Tasks!J560)</f>
        <v/>
      </c>
      <c r="K560" t="str">
        <f>IF(All_Tasks!K560="","",All_Tasks!K560)</f>
        <v/>
      </c>
      <c r="L560" s="231" t="str">
        <f>IF(All_Tasks!L560="","",All_Tasks!L560)</f>
        <v/>
      </c>
      <c r="M560" t="str">
        <f>IF(All_Tasks!M560="","",All_Tasks!M560)</f>
        <v/>
      </c>
      <c r="N560" t="str">
        <f>IF(All_Tasks!N560="","",All_Tasks!N560)</f>
        <v/>
      </c>
      <c r="O560" t="str">
        <f>IF(All_Tasks!O560="","",All_Tasks!O560)</f>
        <v/>
      </c>
      <c r="P560" s="181">
        <f>IF(All_Tasks!P560="",0,All_Tasks!P560)</f>
        <v>0</v>
      </c>
      <c r="Q560" s="181">
        <f>IF(All_Tasks!Q560="",0,All_Tasks!Q560)</f>
        <v>0</v>
      </c>
      <c r="R560" s="181">
        <f>IF(All_Tasks!R560="",0,All_Tasks!R560)</f>
        <v>0</v>
      </c>
      <c r="S560" s="181" t="str">
        <f>IF(All_Tasks!S560="","",All_Tasks!S560)</f>
        <v/>
      </c>
      <c r="T560" t="str">
        <f>IF(All_Tasks!T560="","",All_Tasks!T560)</f>
        <v/>
      </c>
      <c r="U560" t="str">
        <f>IF(All_Tasks!U560="","",All_Tasks!U560)</f>
        <v/>
      </c>
      <c r="V560">
        <f>IF(A560="",0,IFERROR(MATCH(A560,Scope_Labor_Rates!$A$6:$A$46,0)+5,0))</f>
        <v>0</v>
      </c>
      <c r="W560" s="178">
        <f>IF(V560&gt;0,INDEX(Scope_Labor_Rates!$C$6:$C$46,V560-5),0)</f>
        <v>0</v>
      </c>
      <c r="X560" s="178">
        <f>IF(V560&gt;0,INDEX(Scope_Labor_Rates!$C$6:$C$46,V560-5),0)</f>
        <v>0</v>
      </c>
      <c r="Y560" s="180">
        <f>IF(V560&gt;0,INDEX(Scope_Labor_Rates!$S$6:$S$46,V560-5),0)</f>
        <v>0</v>
      </c>
      <c r="Z560" s="180">
        <f>IF(V560&gt;0,INDEX(Scope_Labor_Rates!$R$6:$R$46,V560-5),1)</f>
        <v>1</v>
      </c>
      <c r="AA560" s="231">
        <f t="shared" si="72"/>
        <v>0</v>
      </c>
      <c r="AB560" t="str">
        <f t="shared" si="73"/>
        <v/>
      </c>
      <c r="AC560" s="178" t="str">
        <f t="shared" si="74"/>
        <v/>
      </c>
      <c r="AD560" s="181">
        <f t="shared" si="75"/>
        <v>0</v>
      </c>
      <c r="AE560" s="178">
        <f>IF(V560&gt;0,P560*INDEX(Scope_Labor_Rates!$E$6:$E$46,V560-5),0)</f>
        <v>0</v>
      </c>
      <c r="AF560" s="181">
        <f>IF(V560&gt;0,AE560*INDEX(Scope_Labor_Rates!$D$6:$D$46,V560-5)*AA560,0)</f>
        <v>0</v>
      </c>
      <c r="AG560" s="178">
        <f>IF(V560&gt;0,P560*INDEX(Scope_Labor_Rates!$G$6:$G$46,V560-5),0)</f>
        <v>0</v>
      </c>
      <c r="AH560" s="181">
        <f>IF(V560&gt;0,AG560*INDEX(Scope_Labor_Rates!$F$6:$F$46,V560-5)*AA560,0)</f>
        <v>0</v>
      </c>
      <c r="AI560" s="178">
        <f>IF(V560&gt;0,P560*INDEX(Scope_Labor_Rates!$I$6:$I$46,V560-5),0)</f>
        <v>0</v>
      </c>
      <c r="AJ560" s="181">
        <f>IF(V560&gt;0,AI560*INDEX(Scope_Labor_Rates!$H$6:$H$46,V560-5)*AA560,0)</f>
        <v>0</v>
      </c>
      <c r="AK560" s="178">
        <f>IF(V560&gt;0,P560*INDEX(Scope_Labor_Rates!$K$6:$K$46,V560-5),0)</f>
        <v>0</v>
      </c>
      <c r="AL560" s="181">
        <f>IF(V560&gt;0,AK560*INDEX(Scope_Labor_Rates!$J$6:$J$46,V560-5)*AA560,0)</f>
        <v>0</v>
      </c>
      <c r="AM560" s="178">
        <f>IF(V560&gt;0,P560*INDEX(Scope_Labor_Rates!$M$6:$M$46,V560-5),0)</f>
        <v>0</v>
      </c>
      <c r="AN560" s="178">
        <f>IF(V560&gt;0,AM560*INDEX(Scope_Labor_Rates!$L$6:$L$46,V560-5)*AA560,0)</f>
        <v>0</v>
      </c>
      <c r="AO560" s="178">
        <f>IF(V560&gt;0,P560*INDEX(Scope_Labor_Rates!$O$6:$O$46,V560-5)*AA560,0)</f>
        <v>0</v>
      </c>
      <c r="AP560" s="181">
        <f>IF(V560&gt;0,P560*INDEX(Scope_Labor_Rates!$Q$6:$Q$46,V560-5)*AA560,0)</f>
        <v>0</v>
      </c>
      <c r="AQ560" s="178">
        <f t="shared" si="76"/>
        <v>0</v>
      </c>
      <c r="AR560" s="178">
        <f t="shared" si="77"/>
        <v>0</v>
      </c>
      <c r="AS560" s="178">
        <f t="shared" si="78"/>
        <v>0</v>
      </c>
      <c r="AT560" s="178">
        <f t="shared" si="79"/>
        <v>0</v>
      </c>
      <c r="AU560">
        <f t="shared" si="80"/>
        <v>0</v>
      </c>
    </row>
    <row r="561" spans="1:47">
      <c r="A561" t="str">
        <f>IF(All_Tasks!A561="","",All_Tasks!A561)</f>
        <v/>
      </c>
      <c r="B561" t="str">
        <f>IF(All_Tasks!B561="","",All_Tasks!B561)</f>
        <v/>
      </c>
      <c r="C561" t="str">
        <f>IF(All_Tasks!C561="","",All_Tasks!C561)</f>
        <v/>
      </c>
      <c r="D561" t="str">
        <f>IF(All_Tasks!D561="","",All_Tasks!D561)</f>
        <v/>
      </c>
      <c r="E561" t="str">
        <f>IF(All_Tasks!V561&lt;&gt;"",All_Tasks!V561,IF(All_Tasks!E561&lt;&gt;"",All_Tasks!E561,""))</f>
        <v/>
      </c>
      <c r="F561" t="str">
        <f>IF(All_Tasks!F561="","",All_Tasks!F561)</f>
        <v/>
      </c>
      <c r="G561" t="str">
        <f>IF(All_Tasks!G561="","",All_Tasks!G561)</f>
        <v/>
      </c>
      <c r="H561" s="231" t="str">
        <f>IF(All_Tasks!H561="","",All_Tasks!H561)</f>
        <v/>
      </c>
      <c r="I561" t="str">
        <f>IF(All_Tasks!I561="","",All_Tasks!I561)</f>
        <v/>
      </c>
      <c r="J561" t="str">
        <f>IF(All_Tasks!J561="","",All_Tasks!J561)</f>
        <v/>
      </c>
      <c r="K561" t="str">
        <f>IF(All_Tasks!K561="","",All_Tasks!K561)</f>
        <v/>
      </c>
      <c r="L561" s="231" t="str">
        <f>IF(All_Tasks!L561="","",All_Tasks!L561)</f>
        <v/>
      </c>
      <c r="M561" t="str">
        <f>IF(All_Tasks!M561="","",All_Tasks!M561)</f>
        <v/>
      </c>
      <c r="N561" t="str">
        <f>IF(All_Tasks!N561="","",All_Tasks!N561)</f>
        <v/>
      </c>
      <c r="O561" t="str">
        <f>IF(All_Tasks!O561="","",All_Tasks!O561)</f>
        <v/>
      </c>
      <c r="P561" s="181">
        <f>IF(All_Tasks!P561="",0,All_Tasks!P561)</f>
        <v>0</v>
      </c>
      <c r="Q561" s="181">
        <f>IF(All_Tasks!Q561="",0,All_Tasks!Q561)</f>
        <v>0</v>
      </c>
      <c r="R561" s="181">
        <f>IF(All_Tasks!R561="",0,All_Tasks!R561)</f>
        <v>0</v>
      </c>
      <c r="S561" s="181" t="str">
        <f>IF(All_Tasks!S561="","",All_Tasks!S561)</f>
        <v/>
      </c>
      <c r="T561" t="str">
        <f>IF(All_Tasks!T561="","",All_Tasks!T561)</f>
        <v/>
      </c>
      <c r="U561" t="str">
        <f>IF(All_Tasks!U561="","",All_Tasks!U561)</f>
        <v/>
      </c>
      <c r="V561">
        <f>IF(A561="",0,IFERROR(MATCH(A561,Scope_Labor_Rates!$A$6:$A$46,0)+5,0))</f>
        <v>0</v>
      </c>
      <c r="W561" s="178">
        <f>IF(V561&gt;0,INDEX(Scope_Labor_Rates!$C$6:$C$46,V561-5),0)</f>
        <v>0</v>
      </c>
      <c r="X561" s="178">
        <f>IF(V561&gt;0,INDEX(Scope_Labor_Rates!$C$6:$C$46,V561-5),0)</f>
        <v>0</v>
      </c>
      <c r="Y561" s="180">
        <f>IF(V561&gt;0,INDEX(Scope_Labor_Rates!$S$6:$S$46,V561-5),0)</f>
        <v>0</v>
      </c>
      <c r="Z561" s="180">
        <f>IF(V561&gt;0,INDEX(Scope_Labor_Rates!$R$6:$R$46,V561-5),1)</f>
        <v>1</v>
      </c>
      <c r="AA561" s="231">
        <f t="shared" si="72"/>
        <v>0</v>
      </c>
      <c r="AB561" t="str">
        <f t="shared" si="73"/>
        <v/>
      </c>
      <c r="AC561" s="178" t="str">
        <f t="shared" si="74"/>
        <v/>
      </c>
      <c r="AD561" s="181">
        <f t="shared" si="75"/>
        <v>0</v>
      </c>
      <c r="AE561" s="178">
        <f>IF(V561&gt;0,P561*INDEX(Scope_Labor_Rates!$E$6:$E$46,V561-5),0)</f>
        <v>0</v>
      </c>
      <c r="AF561" s="181">
        <f>IF(V561&gt;0,AE561*INDEX(Scope_Labor_Rates!$D$6:$D$46,V561-5)*AA561,0)</f>
        <v>0</v>
      </c>
      <c r="AG561" s="178">
        <f>IF(V561&gt;0,P561*INDEX(Scope_Labor_Rates!$G$6:$G$46,V561-5),0)</f>
        <v>0</v>
      </c>
      <c r="AH561" s="181">
        <f>IF(V561&gt;0,AG561*INDEX(Scope_Labor_Rates!$F$6:$F$46,V561-5)*AA561,0)</f>
        <v>0</v>
      </c>
      <c r="AI561" s="178">
        <f>IF(V561&gt;0,P561*INDEX(Scope_Labor_Rates!$I$6:$I$46,V561-5),0)</f>
        <v>0</v>
      </c>
      <c r="AJ561" s="181">
        <f>IF(V561&gt;0,AI561*INDEX(Scope_Labor_Rates!$H$6:$H$46,V561-5)*AA561,0)</f>
        <v>0</v>
      </c>
      <c r="AK561" s="178">
        <f>IF(V561&gt;0,P561*INDEX(Scope_Labor_Rates!$K$6:$K$46,V561-5),0)</f>
        <v>0</v>
      </c>
      <c r="AL561" s="181">
        <f>IF(V561&gt;0,AK561*INDEX(Scope_Labor_Rates!$J$6:$J$46,V561-5)*AA561,0)</f>
        <v>0</v>
      </c>
      <c r="AM561" s="178">
        <f>IF(V561&gt;0,P561*INDEX(Scope_Labor_Rates!$M$6:$M$46,V561-5),0)</f>
        <v>0</v>
      </c>
      <c r="AN561" s="178">
        <f>IF(V561&gt;0,AM561*INDEX(Scope_Labor_Rates!$L$6:$L$46,V561-5)*AA561,0)</f>
        <v>0</v>
      </c>
      <c r="AO561" s="178">
        <f>IF(V561&gt;0,P561*INDEX(Scope_Labor_Rates!$O$6:$O$46,V561-5)*AA561,0)</f>
        <v>0</v>
      </c>
      <c r="AP561" s="181">
        <f>IF(V561&gt;0,P561*INDEX(Scope_Labor_Rates!$Q$6:$Q$46,V561-5)*AA561,0)</f>
        <v>0</v>
      </c>
      <c r="AQ561" s="178">
        <f t="shared" si="76"/>
        <v>0</v>
      </c>
      <c r="AR561" s="178">
        <f t="shared" si="77"/>
        <v>0</v>
      </c>
      <c r="AS561" s="178">
        <f t="shared" si="78"/>
        <v>0</v>
      </c>
      <c r="AT561" s="178">
        <f t="shared" si="79"/>
        <v>0</v>
      </c>
      <c r="AU561">
        <f t="shared" si="80"/>
        <v>0</v>
      </c>
    </row>
    <row r="562" spans="1:47">
      <c r="A562" t="str">
        <f>IF(All_Tasks!A562="","",All_Tasks!A562)</f>
        <v/>
      </c>
      <c r="B562" t="str">
        <f>IF(All_Tasks!B562="","",All_Tasks!B562)</f>
        <v/>
      </c>
      <c r="C562" t="str">
        <f>IF(All_Tasks!C562="","",All_Tasks!C562)</f>
        <v/>
      </c>
      <c r="D562" t="str">
        <f>IF(All_Tasks!D562="","",All_Tasks!D562)</f>
        <v/>
      </c>
      <c r="E562" t="str">
        <f>IF(All_Tasks!V562&lt;&gt;"",All_Tasks!V562,IF(All_Tasks!E562&lt;&gt;"",All_Tasks!E562,""))</f>
        <v/>
      </c>
      <c r="F562" t="str">
        <f>IF(All_Tasks!F562="","",All_Tasks!F562)</f>
        <v/>
      </c>
      <c r="G562" t="str">
        <f>IF(All_Tasks!G562="","",All_Tasks!G562)</f>
        <v/>
      </c>
      <c r="H562" s="231" t="str">
        <f>IF(All_Tasks!H562="","",All_Tasks!H562)</f>
        <v/>
      </c>
      <c r="I562" t="str">
        <f>IF(All_Tasks!I562="","",All_Tasks!I562)</f>
        <v/>
      </c>
      <c r="J562" t="str">
        <f>IF(All_Tasks!J562="","",All_Tasks!J562)</f>
        <v/>
      </c>
      <c r="K562" t="str">
        <f>IF(All_Tasks!K562="","",All_Tasks!K562)</f>
        <v/>
      </c>
      <c r="L562" s="231" t="str">
        <f>IF(All_Tasks!L562="","",All_Tasks!L562)</f>
        <v/>
      </c>
      <c r="M562" t="str">
        <f>IF(All_Tasks!M562="","",All_Tasks!M562)</f>
        <v/>
      </c>
      <c r="N562" t="str">
        <f>IF(All_Tasks!N562="","",All_Tasks!N562)</f>
        <v/>
      </c>
      <c r="O562" t="str">
        <f>IF(All_Tasks!O562="","",All_Tasks!O562)</f>
        <v/>
      </c>
      <c r="P562" s="181">
        <f>IF(All_Tasks!P562="",0,All_Tasks!P562)</f>
        <v>0</v>
      </c>
      <c r="Q562" s="181">
        <f>IF(All_Tasks!Q562="",0,All_Tasks!Q562)</f>
        <v>0</v>
      </c>
      <c r="R562" s="181">
        <f>IF(All_Tasks!R562="",0,All_Tasks!R562)</f>
        <v>0</v>
      </c>
      <c r="S562" s="181" t="str">
        <f>IF(All_Tasks!S562="","",All_Tasks!S562)</f>
        <v/>
      </c>
      <c r="T562" t="str">
        <f>IF(All_Tasks!T562="","",All_Tasks!T562)</f>
        <v/>
      </c>
      <c r="U562" t="str">
        <f>IF(All_Tasks!U562="","",All_Tasks!U562)</f>
        <v/>
      </c>
      <c r="V562">
        <f>IF(A562="",0,IFERROR(MATCH(A562,Scope_Labor_Rates!$A$6:$A$46,0)+5,0))</f>
        <v>0</v>
      </c>
      <c r="W562" s="178">
        <f>IF(V562&gt;0,INDEX(Scope_Labor_Rates!$C$6:$C$46,V562-5),0)</f>
        <v>0</v>
      </c>
      <c r="X562" s="178">
        <f>IF(V562&gt;0,INDEX(Scope_Labor_Rates!$C$6:$C$46,V562-5),0)</f>
        <v>0</v>
      </c>
      <c r="Y562" s="180">
        <f>IF(V562&gt;0,INDEX(Scope_Labor_Rates!$S$6:$S$46,V562-5),0)</f>
        <v>0</v>
      </c>
      <c r="Z562" s="180">
        <f>IF(V562&gt;0,INDEX(Scope_Labor_Rates!$R$6:$R$46,V562-5),1)</f>
        <v>1</v>
      </c>
      <c r="AA562" s="231">
        <f t="shared" si="72"/>
        <v>0</v>
      </c>
      <c r="AB562" t="str">
        <f t="shared" si="73"/>
        <v/>
      </c>
      <c r="AC562" s="178" t="str">
        <f t="shared" si="74"/>
        <v/>
      </c>
      <c r="AD562" s="181">
        <f t="shared" si="75"/>
        <v>0</v>
      </c>
      <c r="AE562" s="178">
        <f>IF(V562&gt;0,P562*INDEX(Scope_Labor_Rates!$E$6:$E$46,V562-5),0)</f>
        <v>0</v>
      </c>
      <c r="AF562" s="181">
        <f>IF(V562&gt;0,AE562*INDEX(Scope_Labor_Rates!$D$6:$D$46,V562-5)*AA562,0)</f>
        <v>0</v>
      </c>
      <c r="AG562" s="178">
        <f>IF(V562&gt;0,P562*INDEX(Scope_Labor_Rates!$G$6:$G$46,V562-5),0)</f>
        <v>0</v>
      </c>
      <c r="AH562" s="181">
        <f>IF(V562&gt;0,AG562*INDEX(Scope_Labor_Rates!$F$6:$F$46,V562-5)*AA562,0)</f>
        <v>0</v>
      </c>
      <c r="AI562" s="178">
        <f>IF(V562&gt;0,P562*INDEX(Scope_Labor_Rates!$I$6:$I$46,V562-5),0)</f>
        <v>0</v>
      </c>
      <c r="AJ562" s="181">
        <f>IF(V562&gt;0,AI562*INDEX(Scope_Labor_Rates!$H$6:$H$46,V562-5)*AA562,0)</f>
        <v>0</v>
      </c>
      <c r="AK562" s="178">
        <f>IF(V562&gt;0,P562*INDEX(Scope_Labor_Rates!$K$6:$K$46,V562-5),0)</f>
        <v>0</v>
      </c>
      <c r="AL562" s="181">
        <f>IF(V562&gt;0,AK562*INDEX(Scope_Labor_Rates!$J$6:$J$46,V562-5)*AA562,0)</f>
        <v>0</v>
      </c>
      <c r="AM562" s="178">
        <f>IF(V562&gt;0,P562*INDEX(Scope_Labor_Rates!$M$6:$M$46,V562-5),0)</f>
        <v>0</v>
      </c>
      <c r="AN562" s="178">
        <f>IF(V562&gt;0,AM562*INDEX(Scope_Labor_Rates!$L$6:$L$46,V562-5)*AA562,0)</f>
        <v>0</v>
      </c>
      <c r="AO562" s="178">
        <f>IF(V562&gt;0,P562*INDEX(Scope_Labor_Rates!$O$6:$O$46,V562-5)*AA562,0)</f>
        <v>0</v>
      </c>
      <c r="AP562" s="181">
        <f>IF(V562&gt;0,P562*INDEX(Scope_Labor_Rates!$Q$6:$Q$46,V562-5)*AA562,0)</f>
        <v>0</v>
      </c>
      <c r="AQ562" s="178">
        <f t="shared" si="76"/>
        <v>0</v>
      </c>
      <c r="AR562" s="178">
        <f t="shared" si="77"/>
        <v>0</v>
      </c>
      <c r="AS562" s="178">
        <f t="shared" si="78"/>
        <v>0</v>
      </c>
      <c r="AT562" s="178">
        <f t="shared" si="79"/>
        <v>0</v>
      </c>
      <c r="AU562">
        <f t="shared" si="80"/>
        <v>0</v>
      </c>
    </row>
    <row r="563" spans="1:47">
      <c r="A563" t="str">
        <f>IF(All_Tasks!A563="","",All_Tasks!A563)</f>
        <v/>
      </c>
      <c r="B563" t="str">
        <f>IF(All_Tasks!B563="","",All_Tasks!B563)</f>
        <v/>
      </c>
      <c r="C563" t="str">
        <f>IF(All_Tasks!C563="","",All_Tasks!C563)</f>
        <v/>
      </c>
      <c r="D563" t="str">
        <f>IF(All_Tasks!D563="","",All_Tasks!D563)</f>
        <v/>
      </c>
      <c r="E563" t="str">
        <f>IF(All_Tasks!V563&lt;&gt;"",All_Tasks!V563,IF(All_Tasks!E563&lt;&gt;"",All_Tasks!E563,""))</f>
        <v/>
      </c>
      <c r="F563" t="str">
        <f>IF(All_Tasks!F563="","",All_Tasks!F563)</f>
        <v/>
      </c>
      <c r="G563" t="str">
        <f>IF(All_Tasks!G563="","",All_Tasks!G563)</f>
        <v/>
      </c>
      <c r="H563" s="231" t="str">
        <f>IF(All_Tasks!H563="","",All_Tasks!H563)</f>
        <v/>
      </c>
      <c r="I563" t="str">
        <f>IF(All_Tasks!I563="","",All_Tasks!I563)</f>
        <v/>
      </c>
      <c r="J563" t="str">
        <f>IF(All_Tasks!J563="","",All_Tasks!J563)</f>
        <v/>
      </c>
      <c r="K563" t="str">
        <f>IF(All_Tasks!K563="","",All_Tasks!K563)</f>
        <v/>
      </c>
      <c r="L563" s="231" t="str">
        <f>IF(All_Tasks!L563="","",All_Tasks!L563)</f>
        <v/>
      </c>
      <c r="M563" t="str">
        <f>IF(All_Tasks!M563="","",All_Tasks!M563)</f>
        <v/>
      </c>
      <c r="N563" t="str">
        <f>IF(All_Tasks!N563="","",All_Tasks!N563)</f>
        <v/>
      </c>
      <c r="O563" t="str">
        <f>IF(All_Tasks!O563="","",All_Tasks!O563)</f>
        <v/>
      </c>
      <c r="P563" s="181">
        <f>IF(All_Tasks!P563="",0,All_Tasks!P563)</f>
        <v>0</v>
      </c>
      <c r="Q563" s="181">
        <f>IF(All_Tasks!Q563="",0,All_Tasks!Q563)</f>
        <v>0</v>
      </c>
      <c r="R563" s="181">
        <f>IF(All_Tasks!R563="",0,All_Tasks!R563)</f>
        <v>0</v>
      </c>
      <c r="S563" s="181" t="str">
        <f>IF(All_Tasks!S563="","",All_Tasks!S563)</f>
        <v/>
      </c>
      <c r="T563" t="str">
        <f>IF(All_Tasks!T563="","",All_Tasks!T563)</f>
        <v/>
      </c>
      <c r="U563" t="str">
        <f>IF(All_Tasks!U563="","",All_Tasks!U563)</f>
        <v/>
      </c>
      <c r="V563">
        <f>IF(A563="",0,IFERROR(MATCH(A563,Scope_Labor_Rates!$A$6:$A$46,0)+5,0))</f>
        <v>0</v>
      </c>
      <c r="W563" s="178">
        <f>IF(V563&gt;0,INDEX(Scope_Labor_Rates!$C$6:$C$46,V563-5),0)</f>
        <v>0</v>
      </c>
      <c r="X563" s="178">
        <f>IF(V563&gt;0,INDEX(Scope_Labor_Rates!$C$6:$C$46,V563-5),0)</f>
        <v>0</v>
      </c>
      <c r="Y563" s="180">
        <f>IF(V563&gt;0,INDEX(Scope_Labor_Rates!$S$6:$S$46,V563-5),0)</f>
        <v>0</v>
      </c>
      <c r="Z563" s="180">
        <f>IF(V563&gt;0,INDEX(Scope_Labor_Rates!$R$6:$R$46,V563-5),1)</f>
        <v>1</v>
      </c>
      <c r="AA563" s="231">
        <f t="shared" si="72"/>
        <v>0</v>
      </c>
      <c r="AB563" t="str">
        <f t="shared" si="73"/>
        <v/>
      </c>
      <c r="AC563" s="178" t="str">
        <f t="shared" si="74"/>
        <v/>
      </c>
      <c r="AD563" s="181">
        <f t="shared" si="75"/>
        <v>0</v>
      </c>
      <c r="AE563" s="178">
        <f>IF(V563&gt;0,P563*INDEX(Scope_Labor_Rates!$E$6:$E$46,V563-5),0)</f>
        <v>0</v>
      </c>
      <c r="AF563" s="181">
        <f>IF(V563&gt;0,AE563*INDEX(Scope_Labor_Rates!$D$6:$D$46,V563-5)*AA563,0)</f>
        <v>0</v>
      </c>
      <c r="AG563" s="178">
        <f>IF(V563&gt;0,P563*INDEX(Scope_Labor_Rates!$G$6:$G$46,V563-5),0)</f>
        <v>0</v>
      </c>
      <c r="AH563" s="181">
        <f>IF(V563&gt;0,AG563*INDEX(Scope_Labor_Rates!$F$6:$F$46,V563-5)*AA563,0)</f>
        <v>0</v>
      </c>
      <c r="AI563" s="178">
        <f>IF(V563&gt;0,P563*INDEX(Scope_Labor_Rates!$I$6:$I$46,V563-5),0)</f>
        <v>0</v>
      </c>
      <c r="AJ563" s="181">
        <f>IF(V563&gt;0,AI563*INDEX(Scope_Labor_Rates!$H$6:$H$46,V563-5)*AA563,0)</f>
        <v>0</v>
      </c>
      <c r="AK563" s="178">
        <f>IF(V563&gt;0,P563*INDEX(Scope_Labor_Rates!$K$6:$K$46,V563-5),0)</f>
        <v>0</v>
      </c>
      <c r="AL563" s="181">
        <f>IF(V563&gt;0,AK563*INDEX(Scope_Labor_Rates!$J$6:$J$46,V563-5)*AA563,0)</f>
        <v>0</v>
      </c>
      <c r="AM563" s="178">
        <f>IF(V563&gt;0,P563*INDEX(Scope_Labor_Rates!$M$6:$M$46,V563-5),0)</f>
        <v>0</v>
      </c>
      <c r="AN563" s="178">
        <f>IF(V563&gt;0,AM563*INDEX(Scope_Labor_Rates!$L$6:$L$46,V563-5)*AA563,0)</f>
        <v>0</v>
      </c>
      <c r="AO563" s="178">
        <f>IF(V563&gt;0,P563*INDEX(Scope_Labor_Rates!$O$6:$O$46,V563-5)*AA563,0)</f>
        <v>0</v>
      </c>
      <c r="AP563" s="181">
        <f>IF(V563&gt;0,P563*INDEX(Scope_Labor_Rates!$Q$6:$Q$46,V563-5)*AA563,0)</f>
        <v>0</v>
      </c>
      <c r="AQ563" s="178">
        <f t="shared" si="76"/>
        <v>0</v>
      </c>
      <c r="AR563" s="178">
        <f t="shared" si="77"/>
        <v>0</v>
      </c>
      <c r="AS563" s="178">
        <f t="shared" si="78"/>
        <v>0</v>
      </c>
      <c r="AT563" s="178">
        <f t="shared" si="79"/>
        <v>0</v>
      </c>
      <c r="AU563">
        <f t="shared" si="80"/>
        <v>0</v>
      </c>
    </row>
    <row r="564" spans="1:47">
      <c r="A564" t="str">
        <f>IF(All_Tasks!A564="","",All_Tasks!A564)</f>
        <v/>
      </c>
      <c r="B564" t="str">
        <f>IF(All_Tasks!B564="","",All_Tasks!B564)</f>
        <v/>
      </c>
      <c r="C564" t="str">
        <f>IF(All_Tasks!C564="","",All_Tasks!C564)</f>
        <v/>
      </c>
      <c r="D564" t="str">
        <f>IF(All_Tasks!D564="","",All_Tasks!D564)</f>
        <v/>
      </c>
      <c r="E564" t="str">
        <f>IF(All_Tasks!V564&lt;&gt;"",All_Tasks!V564,IF(All_Tasks!E564&lt;&gt;"",All_Tasks!E564,""))</f>
        <v/>
      </c>
      <c r="F564" t="str">
        <f>IF(All_Tasks!F564="","",All_Tasks!F564)</f>
        <v/>
      </c>
      <c r="G564" t="str">
        <f>IF(All_Tasks!G564="","",All_Tasks!G564)</f>
        <v/>
      </c>
      <c r="H564" s="231" t="str">
        <f>IF(All_Tasks!H564="","",All_Tasks!H564)</f>
        <v/>
      </c>
      <c r="I564" t="str">
        <f>IF(All_Tasks!I564="","",All_Tasks!I564)</f>
        <v/>
      </c>
      <c r="J564" t="str">
        <f>IF(All_Tasks!J564="","",All_Tasks!J564)</f>
        <v/>
      </c>
      <c r="K564" t="str">
        <f>IF(All_Tasks!K564="","",All_Tasks!K564)</f>
        <v/>
      </c>
      <c r="L564" s="231" t="str">
        <f>IF(All_Tasks!L564="","",All_Tasks!L564)</f>
        <v/>
      </c>
      <c r="M564" t="str">
        <f>IF(All_Tasks!M564="","",All_Tasks!M564)</f>
        <v/>
      </c>
      <c r="N564" t="str">
        <f>IF(All_Tasks!N564="","",All_Tasks!N564)</f>
        <v/>
      </c>
      <c r="O564" t="str">
        <f>IF(All_Tasks!O564="","",All_Tasks!O564)</f>
        <v/>
      </c>
      <c r="P564" s="181">
        <f>IF(All_Tasks!P564="",0,All_Tasks!P564)</f>
        <v>0</v>
      </c>
      <c r="Q564" s="181">
        <f>IF(All_Tasks!Q564="",0,All_Tasks!Q564)</f>
        <v>0</v>
      </c>
      <c r="R564" s="181">
        <f>IF(All_Tasks!R564="",0,All_Tasks!R564)</f>
        <v>0</v>
      </c>
      <c r="S564" s="181" t="str">
        <f>IF(All_Tasks!S564="","",All_Tasks!S564)</f>
        <v/>
      </c>
      <c r="T564" t="str">
        <f>IF(All_Tasks!T564="","",All_Tasks!T564)</f>
        <v/>
      </c>
      <c r="U564" t="str">
        <f>IF(All_Tasks!U564="","",All_Tasks!U564)</f>
        <v/>
      </c>
      <c r="V564">
        <f>IF(A564="",0,IFERROR(MATCH(A564,Scope_Labor_Rates!$A$6:$A$46,0)+5,0))</f>
        <v>0</v>
      </c>
      <c r="W564" s="178">
        <f>IF(V564&gt;0,INDEX(Scope_Labor_Rates!$C$6:$C$46,V564-5),0)</f>
        <v>0</v>
      </c>
      <c r="X564" s="178">
        <f>IF(V564&gt;0,INDEX(Scope_Labor_Rates!$C$6:$C$46,V564-5),0)</f>
        <v>0</v>
      </c>
      <c r="Y564" s="180">
        <f>IF(V564&gt;0,INDEX(Scope_Labor_Rates!$S$6:$S$46,V564-5),0)</f>
        <v>0</v>
      </c>
      <c r="Z564" s="180">
        <f>IF(V564&gt;0,INDEX(Scope_Labor_Rates!$R$6:$R$46,V564-5),1)</f>
        <v>1</v>
      </c>
      <c r="AA564" s="231">
        <f t="shared" si="72"/>
        <v>0</v>
      </c>
      <c r="AB564" t="str">
        <f t="shared" si="73"/>
        <v/>
      </c>
      <c r="AC564" s="178" t="str">
        <f t="shared" si="74"/>
        <v/>
      </c>
      <c r="AD564" s="181">
        <f t="shared" si="75"/>
        <v>0</v>
      </c>
      <c r="AE564" s="178">
        <f>IF(V564&gt;0,P564*INDEX(Scope_Labor_Rates!$E$6:$E$46,V564-5),0)</f>
        <v>0</v>
      </c>
      <c r="AF564" s="181">
        <f>IF(V564&gt;0,AE564*INDEX(Scope_Labor_Rates!$D$6:$D$46,V564-5)*AA564,0)</f>
        <v>0</v>
      </c>
      <c r="AG564" s="178">
        <f>IF(V564&gt;0,P564*INDEX(Scope_Labor_Rates!$G$6:$G$46,V564-5),0)</f>
        <v>0</v>
      </c>
      <c r="AH564" s="181">
        <f>IF(V564&gt;0,AG564*INDEX(Scope_Labor_Rates!$F$6:$F$46,V564-5)*AA564,0)</f>
        <v>0</v>
      </c>
      <c r="AI564" s="178">
        <f>IF(V564&gt;0,P564*INDEX(Scope_Labor_Rates!$I$6:$I$46,V564-5),0)</f>
        <v>0</v>
      </c>
      <c r="AJ564" s="181">
        <f>IF(V564&gt;0,AI564*INDEX(Scope_Labor_Rates!$H$6:$H$46,V564-5)*AA564,0)</f>
        <v>0</v>
      </c>
      <c r="AK564" s="178">
        <f>IF(V564&gt;0,P564*INDEX(Scope_Labor_Rates!$K$6:$K$46,V564-5),0)</f>
        <v>0</v>
      </c>
      <c r="AL564" s="181">
        <f>IF(V564&gt;0,AK564*INDEX(Scope_Labor_Rates!$J$6:$J$46,V564-5)*AA564,0)</f>
        <v>0</v>
      </c>
      <c r="AM564" s="178">
        <f>IF(V564&gt;0,P564*INDEX(Scope_Labor_Rates!$M$6:$M$46,V564-5),0)</f>
        <v>0</v>
      </c>
      <c r="AN564" s="178">
        <f>IF(V564&gt;0,AM564*INDEX(Scope_Labor_Rates!$L$6:$L$46,V564-5)*AA564,0)</f>
        <v>0</v>
      </c>
      <c r="AO564" s="178">
        <f>IF(V564&gt;0,P564*INDEX(Scope_Labor_Rates!$O$6:$O$46,V564-5)*AA564,0)</f>
        <v>0</v>
      </c>
      <c r="AP564" s="181">
        <f>IF(V564&gt;0,P564*INDEX(Scope_Labor_Rates!$Q$6:$Q$46,V564-5)*AA564,0)</f>
        <v>0</v>
      </c>
      <c r="AQ564" s="178">
        <f t="shared" si="76"/>
        <v>0</v>
      </c>
      <c r="AR564" s="178">
        <f t="shared" si="77"/>
        <v>0</v>
      </c>
      <c r="AS564" s="178">
        <f t="shared" si="78"/>
        <v>0</v>
      </c>
      <c r="AT564" s="178">
        <f t="shared" si="79"/>
        <v>0</v>
      </c>
      <c r="AU564">
        <f t="shared" si="80"/>
        <v>0</v>
      </c>
    </row>
    <row r="565" spans="1:47">
      <c r="A565" t="str">
        <f>IF(All_Tasks!A565="","",All_Tasks!A565)</f>
        <v/>
      </c>
      <c r="B565" t="str">
        <f>IF(All_Tasks!B565="","",All_Tasks!B565)</f>
        <v/>
      </c>
      <c r="C565" t="str">
        <f>IF(All_Tasks!C565="","",All_Tasks!C565)</f>
        <v/>
      </c>
      <c r="D565" t="str">
        <f>IF(All_Tasks!D565="","",All_Tasks!D565)</f>
        <v/>
      </c>
      <c r="E565" t="str">
        <f>IF(All_Tasks!V565&lt;&gt;"",All_Tasks!V565,IF(All_Tasks!E565&lt;&gt;"",All_Tasks!E565,""))</f>
        <v/>
      </c>
      <c r="F565" t="str">
        <f>IF(All_Tasks!F565="","",All_Tasks!F565)</f>
        <v/>
      </c>
      <c r="G565" t="str">
        <f>IF(All_Tasks!G565="","",All_Tasks!G565)</f>
        <v/>
      </c>
      <c r="H565" s="231" t="str">
        <f>IF(All_Tasks!H565="","",All_Tasks!H565)</f>
        <v/>
      </c>
      <c r="I565" t="str">
        <f>IF(All_Tasks!I565="","",All_Tasks!I565)</f>
        <v/>
      </c>
      <c r="J565" t="str">
        <f>IF(All_Tasks!J565="","",All_Tasks!J565)</f>
        <v/>
      </c>
      <c r="K565" t="str">
        <f>IF(All_Tasks!K565="","",All_Tasks!K565)</f>
        <v/>
      </c>
      <c r="L565" s="231" t="str">
        <f>IF(All_Tasks!L565="","",All_Tasks!L565)</f>
        <v/>
      </c>
      <c r="M565" t="str">
        <f>IF(All_Tasks!M565="","",All_Tasks!M565)</f>
        <v/>
      </c>
      <c r="N565" t="str">
        <f>IF(All_Tasks!N565="","",All_Tasks!N565)</f>
        <v/>
      </c>
      <c r="O565" t="str">
        <f>IF(All_Tasks!O565="","",All_Tasks!O565)</f>
        <v/>
      </c>
      <c r="P565" s="181">
        <f>IF(All_Tasks!P565="",0,All_Tasks!P565)</f>
        <v>0</v>
      </c>
      <c r="Q565" s="181">
        <f>IF(All_Tasks!Q565="",0,All_Tasks!Q565)</f>
        <v>0</v>
      </c>
      <c r="R565" s="181">
        <f>IF(All_Tasks!R565="",0,All_Tasks!R565)</f>
        <v>0</v>
      </c>
      <c r="S565" s="181" t="str">
        <f>IF(All_Tasks!S565="","",All_Tasks!S565)</f>
        <v/>
      </c>
      <c r="T565" t="str">
        <f>IF(All_Tasks!T565="","",All_Tasks!T565)</f>
        <v/>
      </c>
      <c r="U565" t="str">
        <f>IF(All_Tasks!U565="","",All_Tasks!U565)</f>
        <v/>
      </c>
      <c r="V565">
        <f>IF(A565="",0,IFERROR(MATCH(A565,Scope_Labor_Rates!$A$6:$A$46,0)+5,0))</f>
        <v>0</v>
      </c>
      <c r="W565" s="178">
        <f>IF(V565&gt;0,INDEX(Scope_Labor_Rates!$C$6:$C$46,V565-5),0)</f>
        <v>0</v>
      </c>
      <c r="X565" s="178">
        <f>IF(V565&gt;0,INDEX(Scope_Labor_Rates!$C$6:$C$46,V565-5),0)</f>
        <v>0</v>
      </c>
      <c r="Y565" s="180">
        <f>IF(V565&gt;0,INDEX(Scope_Labor_Rates!$S$6:$S$46,V565-5),0)</f>
        <v>0</v>
      </c>
      <c r="Z565" s="180">
        <f>IF(V565&gt;0,INDEX(Scope_Labor_Rates!$R$6:$R$46,V565-5),1)</f>
        <v>1</v>
      </c>
      <c r="AA565" s="231">
        <f t="shared" si="72"/>
        <v>0</v>
      </c>
      <c r="AB565" t="str">
        <f t="shared" si="73"/>
        <v/>
      </c>
      <c r="AC565" s="178" t="str">
        <f t="shared" si="74"/>
        <v/>
      </c>
      <c r="AD565" s="181">
        <f t="shared" si="75"/>
        <v>0</v>
      </c>
      <c r="AE565" s="178">
        <f>IF(V565&gt;0,P565*INDEX(Scope_Labor_Rates!$E$6:$E$46,V565-5),0)</f>
        <v>0</v>
      </c>
      <c r="AF565" s="181">
        <f>IF(V565&gt;0,AE565*INDEX(Scope_Labor_Rates!$D$6:$D$46,V565-5)*AA565,0)</f>
        <v>0</v>
      </c>
      <c r="AG565" s="178">
        <f>IF(V565&gt;0,P565*INDEX(Scope_Labor_Rates!$G$6:$G$46,V565-5),0)</f>
        <v>0</v>
      </c>
      <c r="AH565" s="181">
        <f>IF(V565&gt;0,AG565*INDEX(Scope_Labor_Rates!$F$6:$F$46,V565-5)*AA565,0)</f>
        <v>0</v>
      </c>
      <c r="AI565" s="178">
        <f>IF(V565&gt;0,P565*INDEX(Scope_Labor_Rates!$I$6:$I$46,V565-5),0)</f>
        <v>0</v>
      </c>
      <c r="AJ565" s="181">
        <f>IF(V565&gt;0,AI565*INDEX(Scope_Labor_Rates!$H$6:$H$46,V565-5)*AA565,0)</f>
        <v>0</v>
      </c>
      <c r="AK565" s="178">
        <f>IF(V565&gt;0,P565*INDEX(Scope_Labor_Rates!$K$6:$K$46,V565-5),0)</f>
        <v>0</v>
      </c>
      <c r="AL565" s="181">
        <f>IF(V565&gt;0,AK565*INDEX(Scope_Labor_Rates!$J$6:$J$46,V565-5)*AA565,0)</f>
        <v>0</v>
      </c>
      <c r="AM565" s="178">
        <f>IF(V565&gt;0,P565*INDEX(Scope_Labor_Rates!$M$6:$M$46,V565-5),0)</f>
        <v>0</v>
      </c>
      <c r="AN565" s="178">
        <f>IF(V565&gt;0,AM565*INDEX(Scope_Labor_Rates!$L$6:$L$46,V565-5)*AA565,0)</f>
        <v>0</v>
      </c>
      <c r="AO565" s="178">
        <f>IF(V565&gt;0,P565*INDEX(Scope_Labor_Rates!$O$6:$O$46,V565-5)*AA565,0)</f>
        <v>0</v>
      </c>
      <c r="AP565" s="181">
        <f>IF(V565&gt;0,P565*INDEX(Scope_Labor_Rates!$Q$6:$Q$46,V565-5)*AA565,0)</f>
        <v>0</v>
      </c>
      <c r="AQ565" s="178">
        <f t="shared" si="76"/>
        <v>0</v>
      </c>
      <c r="AR565" s="178">
        <f t="shared" si="77"/>
        <v>0</v>
      </c>
      <c r="AS565" s="178">
        <f t="shared" si="78"/>
        <v>0</v>
      </c>
      <c r="AT565" s="178">
        <f t="shared" si="79"/>
        <v>0</v>
      </c>
      <c r="AU565">
        <f t="shared" si="80"/>
        <v>0</v>
      </c>
    </row>
    <row r="566" spans="1:47">
      <c r="A566" t="str">
        <f>IF(All_Tasks!A566="","",All_Tasks!A566)</f>
        <v/>
      </c>
      <c r="B566" t="str">
        <f>IF(All_Tasks!B566="","",All_Tasks!B566)</f>
        <v/>
      </c>
      <c r="C566" t="str">
        <f>IF(All_Tasks!C566="","",All_Tasks!C566)</f>
        <v/>
      </c>
      <c r="D566" t="str">
        <f>IF(All_Tasks!D566="","",All_Tasks!D566)</f>
        <v/>
      </c>
      <c r="E566" t="str">
        <f>IF(All_Tasks!V566&lt;&gt;"",All_Tasks!V566,IF(All_Tasks!E566&lt;&gt;"",All_Tasks!E566,""))</f>
        <v/>
      </c>
      <c r="F566" t="str">
        <f>IF(All_Tasks!F566="","",All_Tasks!F566)</f>
        <v/>
      </c>
      <c r="G566" t="str">
        <f>IF(All_Tasks!G566="","",All_Tasks!G566)</f>
        <v/>
      </c>
      <c r="H566" s="231" t="str">
        <f>IF(All_Tasks!H566="","",All_Tasks!H566)</f>
        <v/>
      </c>
      <c r="I566" t="str">
        <f>IF(All_Tasks!I566="","",All_Tasks!I566)</f>
        <v/>
      </c>
      <c r="J566" t="str">
        <f>IF(All_Tasks!J566="","",All_Tasks!J566)</f>
        <v/>
      </c>
      <c r="K566" t="str">
        <f>IF(All_Tasks!K566="","",All_Tasks!K566)</f>
        <v/>
      </c>
      <c r="L566" s="231" t="str">
        <f>IF(All_Tasks!L566="","",All_Tasks!L566)</f>
        <v/>
      </c>
      <c r="M566" t="str">
        <f>IF(All_Tasks!M566="","",All_Tasks!M566)</f>
        <v/>
      </c>
      <c r="N566" t="str">
        <f>IF(All_Tasks!N566="","",All_Tasks!N566)</f>
        <v/>
      </c>
      <c r="O566" t="str">
        <f>IF(All_Tasks!O566="","",All_Tasks!O566)</f>
        <v/>
      </c>
      <c r="P566" s="181">
        <f>IF(All_Tasks!P566="",0,All_Tasks!P566)</f>
        <v>0</v>
      </c>
      <c r="Q566" s="181">
        <f>IF(All_Tasks!Q566="",0,All_Tasks!Q566)</f>
        <v>0</v>
      </c>
      <c r="R566" s="181">
        <f>IF(All_Tasks!R566="",0,All_Tasks!R566)</f>
        <v>0</v>
      </c>
      <c r="S566" s="181" t="str">
        <f>IF(All_Tasks!S566="","",All_Tasks!S566)</f>
        <v/>
      </c>
      <c r="T566" t="str">
        <f>IF(All_Tasks!T566="","",All_Tasks!T566)</f>
        <v/>
      </c>
      <c r="U566" t="str">
        <f>IF(All_Tasks!U566="","",All_Tasks!U566)</f>
        <v/>
      </c>
      <c r="V566">
        <f>IF(A566="",0,IFERROR(MATCH(A566,Scope_Labor_Rates!$A$6:$A$46,0)+5,0))</f>
        <v>0</v>
      </c>
      <c r="W566" s="178">
        <f>IF(V566&gt;0,INDEX(Scope_Labor_Rates!$C$6:$C$46,V566-5),0)</f>
        <v>0</v>
      </c>
      <c r="X566" s="178">
        <f>IF(V566&gt;0,INDEX(Scope_Labor_Rates!$C$6:$C$46,V566-5),0)</f>
        <v>0</v>
      </c>
      <c r="Y566" s="180">
        <f>IF(V566&gt;0,INDEX(Scope_Labor_Rates!$S$6:$S$46,V566-5),0)</f>
        <v>0</v>
      </c>
      <c r="Z566" s="180">
        <f>IF(V566&gt;0,INDEX(Scope_Labor_Rates!$R$6:$R$46,V566-5),1)</f>
        <v>1</v>
      </c>
      <c r="AA566" s="231">
        <f t="shared" si="72"/>
        <v>0</v>
      </c>
      <c r="AB566" t="str">
        <f t="shared" si="73"/>
        <v/>
      </c>
      <c r="AC566" s="178" t="str">
        <f t="shared" si="74"/>
        <v/>
      </c>
      <c r="AD566" s="181">
        <f t="shared" si="75"/>
        <v>0</v>
      </c>
      <c r="AE566" s="178">
        <f>IF(V566&gt;0,P566*INDEX(Scope_Labor_Rates!$E$6:$E$46,V566-5),0)</f>
        <v>0</v>
      </c>
      <c r="AF566" s="181">
        <f>IF(V566&gt;0,AE566*INDEX(Scope_Labor_Rates!$D$6:$D$46,V566-5)*AA566,0)</f>
        <v>0</v>
      </c>
      <c r="AG566" s="178">
        <f>IF(V566&gt;0,P566*INDEX(Scope_Labor_Rates!$G$6:$G$46,V566-5),0)</f>
        <v>0</v>
      </c>
      <c r="AH566" s="181">
        <f>IF(V566&gt;0,AG566*INDEX(Scope_Labor_Rates!$F$6:$F$46,V566-5)*AA566,0)</f>
        <v>0</v>
      </c>
      <c r="AI566" s="178">
        <f>IF(V566&gt;0,P566*INDEX(Scope_Labor_Rates!$I$6:$I$46,V566-5),0)</f>
        <v>0</v>
      </c>
      <c r="AJ566" s="181">
        <f>IF(V566&gt;0,AI566*INDEX(Scope_Labor_Rates!$H$6:$H$46,V566-5)*AA566,0)</f>
        <v>0</v>
      </c>
      <c r="AK566" s="178">
        <f>IF(V566&gt;0,P566*INDEX(Scope_Labor_Rates!$K$6:$K$46,V566-5),0)</f>
        <v>0</v>
      </c>
      <c r="AL566" s="181">
        <f>IF(V566&gt;0,AK566*INDEX(Scope_Labor_Rates!$J$6:$J$46,V566-5)*AA566,0)</f>
        <v>0</v>
      </c>
      <c r="AM566" s="178">
        <f>IF(V566&gt;0,P566*INDEX(Scope_Labor_Rates!$M$6:$M$46,V566-5),0)</f>
        <v>0</v>
      </c>
      <c r="AN566" s="178">
        <f>IF(V566&gt;0,AM566*INDEX(Scope_Labor_Rates!$L$6:$L$46,V566-5)*AA566,0)</f>
        <v>0</v>
      </c>
      <c r="AO566" s="178">
        <f>IF(V566&gt;0,P566*INDEX(Scope_Labor_Rates!$O$6:$O$46,V566-5)*AA566,0)</f>
        <v>0</v>
      </c>
      <c r="AP566" s="181">
        <f>IF(V566&gt;0,P566*INDEX(Scope_Labor_Rates!$Q$6:$Q$46,V566-5)*AA566,0)</f>
        <v>0</v>
      </c>
      <c r="AQ566" s="178">
        <f t="shared" si="76"/>
        <v>0</v>
      </c>
      <c r="AR566" s="178">
        <f t="shared" si="77"/>
        <v>0</v>
      </c>
      <c r="AS566" s="178">
        <f t="shared" si="78"/>
        <v>0</v>
      </c>
      <c r="AT566" s="178">
        <f t="shared" si="79"/>
        <v>0</v>
      </c>
      <c r="AU566">
        <f t="shared" si="80"/>
        <v>0</v>
      </c>
    </row>
    <row r="567" spans="1:47">
      <c r="A567" t="str">
        <f>IF(All_Tasks!A567="","",All_Tasks!A567)</f>
        <v/>
      </c>
      <c r="B567" t="str">
        <f>IF(All_Tasks!B567="","",All_Tasks!B567)</f>
        <v/>
      </c>
      <c r="C567" t="str">
        <f>IF(All_Tasks!C567="","",All_Tasks!C567)</f>
        <v/>
      </c>
      <c r="D567" t="str">
        <f>IF(All_Tasks!D567="","",All_Tasks!D567)</f>
        <v/>
      </c>
      <c r="E567" t="str">
        <f>IF(All_Tasks!V567&lt;&gt;"",All_Tasks!V567,IF(All_Tasks!E567&lt;&gt;"",All_Tasks!E567,""))</f>
        <v/>
      </c>
      <c r="F567" t="str">
        <f>IF(All_Tasks!F567="","",All_Tasks!F567)</f>
        <v/>
      </c>
      <c r="G567" t="str">
        <f>IF(All_Tasks!G567="","",All_Tasks!G567)</f>
        <v/>
      </c>
      <c r="H567" s="231" t="str">
        <f>IF(All_Tasks!H567="","",All_Tasks!H567)</f>
        <v/>
      </c>
      <c r="I567" t="str">
        <f>IF(All_Tasks!I567="","",All_Tasks!I567)</f>
        <v/>
      </c>
      <c r="J567" t="str">
        <f>IF(All_Tasks!J567="","",All_Tasks!J567)</f>
        <v/>
      </c>
      <c r="K567" t="str">
        <f>IF(All_Tasks!K567="","",All_Tasks!K567)</f>
        <v/>
      </c>
      <c r="L567" s="231" t="str">
        <f>IF(All_Tasks!L567="","",All_Tasks!L567)</f>
        <v/>
      </c>
      <c r="M567" t="str">
        <f>IF(All_Tasks!M567="","",All_Tasks!M567)</f>
        <v/>
      </c>
      <c r="N567" t="str">
        <f>IF(All_Tasks!N567="","",All_Tasks!N567)</f>
        <v/>
      </c>
      <c r="O567" t="str">
        <f>IF(All_Tasks!O567="","",All_Tasks!O567)</f>
        <v/>
      </c>
      <c r="P567" s="181">
        <f>IF(All_Tasks!P567="",0,All_Tasks!P567)</f>
        <v>0</v>
      </c>
      <c r="Q567" s="181">
        <f>IF(All_Tasks!Q567="",0,All_Tasks!Q567)</f>
        <v>0</v>
      </c>
      <c r="R567" s="181">
        <f>IF(All_Tasks!R567="",0,All_Tasks!R567)</f>
        <v>0</v>
      </c>
      <c r="S567" s="181" t="str">
        <f>IF(All_Tasks!S567="","",All_Tasks!S567)</f>
        <v/>
      </c>
      <c r="T567" t="str">
        <f>IF(All_Tasks!T567="","",All_Tasks!T567)</f>
        <v/>
      </c>
      <c r="U567" t="str">
        <f>IF(All_Tasks!U567="","",All_Tasks!U567)</f>
        <v/>
      </c>
      <c r="V567">
        <f>IF(A567="",0,IFERROR(MATCH(A567,Scope_Labor_Rates!$A$6:$A$46,0)+5,0))</f>
        <v>0</v>
      </c>
      <c r="W567" s="178">
        <f>IF(V567&gt;0,INDEX(Scope_Labor_Rates!$C$6:$C$46,V567-5),0)</f>
        <v>0</v>
      </c>
      <c r="X567" s="178">
        <f>IF(V567&gt;0,INDEX(Scope_Labor_Rates!$C$6:$C$46,V567-5),0)</f>
        <v>0</v>
      </c>
      <c r="Y567" s="180">
        <f>IF(V567&gt;0,INDEX(Scope_Labor_Rates!$S$6:$S$46,V567-5),0)</f>
        <v>0</v>
      </c>
      <c r="Z567" s="180">
        <f>IF(V567&gt;0,INDEX(Scope_Labor_Rates!$R$6:$R$46,V567-5),1)</f>
        <v>1</v>
      </c>
      <c r="AA567" s="231">
        <f t="shared" si="72"/>
        <v>0</v>
      </c>
      <c r="AB567" t="str">
        <f t="shared" si="73"/>
        <v/>
      </c>
      <c r="AC567" s="178" t="str">
        <f t="shared" si="74"/>
        <v/>
      </c>
      <c r="AD567" s="181">
        <f t="shared" si="75"/>
        <v>0</v>
      </c>
      <c r="AE567" s="178">
        <f>IF(V567&gt;0,P567*INDEX(Scope_Labor_Rates!$E$6:$E$46,V567-5),0)</f>
        <v>0</v>
      </c>
      <c r="AF567" s="181">
        <f>IF(V567&gt;0,AE567*INDEX(Scope_Labor_Rates!$D$6:$D$46,V567-5)*AA567,0)</f>
        <v>0</v>
      </c>
      <c r="AG567" s="178">
        <f>IF(V567&gt;0,P567*INDEX(Scope_Labor_Rates!$G$6:$G$46,V567-5),0)</f>
        <v>0</v>
      </c>
      <c r="AH567" s="181">
        <f>IF(V567&gt;0,AG567*INDEX(Scope_Labor_Rates!$F$6:$F$46,V567-5)*AA567,0)</f>
        <v>0</v>
      </c>
      <c r="AI567" s="178">
        <f>IF(V567&gt;0,P567*INDEX(Scope_Labor_Rates!$I$6:$I$46,V567-5),0)</f>
        <v>0</v>
      </c>
      <c r="AJ567" s="181">
        <f>IF(V567&gt;0,AI567*INDEX(Scope_Labor_Rates!$H$6:$H$46,V567-5)*AA567,0)</f>
        <v>0</v>
      </c>
      <c r="AK567" s="178">
        <f>IF(V567&gt;0,P567*INDEX(Scope_Labor_Rates!$K$6:$K$46,V567-5),0)</f>
        <v>0</v>
      </c>
      <c r="AL567" s="181">
        <f>IF(V567&gt;0,AK567*INDEX(Scope_Labor_Rates!$J$6:$J$46,V567-5)*AA567,0)</f>
        <v>0</v>
      </c>
      <c r="AM567" s="178">
        <f>IF(V567&gt;0,P567*INDEX(Scope_Labor_Rates!$M$6:$M$46,V567-5),0)</f>
        <v>0</v>
      </c>
      <c r="AN567" s="178">
        <f>IF(V567&gt;0,AM567*INDEX(Scope_Labor_Rates!$L$6:$L$46,V567-5)*AA567,0)</f>
        <v>0</v>
      </c>
      <c r="AO567" s="178">
        <f>IF(V567&gt;0,P567*INDEX(Scope_Labor_Rates!$O$6:$O$46,V567-5)*AA567,0)</f>
        <v>0</v>
      </c>
      <c r="AP567" s="181">
        <f>IF(V567&gt;0,P567*INDEX(Scope_Labor_Rates!$Q$6:$Q$46,V567-5)*AA567,0)</f>
        <v>0</v>
      </c>
      <c r="AQ567" s="178">
        <f t="shared" si="76"/>
        <v>0</v>
      </c>
      <c r="AR567" s="178">
        <f t="shared" si="77"/>
        <v>0</v>
      </c>
      <c r="AS567" s="178">
        <f t="shared" si="78"/>
        <v>0</v>
      </c>
      <c r="AT567" s="178">
        <f t="shared" si="79"/>
        <v>0</v>
      </c>
      <c r="AU567">
        <f t="shared" si="80"/>
        <v>0</v>
      </c>
    </row>
    <row r="568" spans="1:47">
      <c r="A568" t="str">
        <f>IF(All_Tasks!A568="","",All_Tasks!A568)</f>
        <v/>
      </c>
      <c r="B568" t="str">
        <f>IF(All_Tasks!B568="","",All_Tasks!B568)</f>
        <v/>
      </c>
      <c r="C568" t="str">
        <f>IF(All_Tasks!C568="","",All_Tasks!C568)</f>
        <v/>
      </c>
      <c r="D568" t="str">
        <f>IF(All_Tasks!D568="","",All_Tasks!D568)</f>
        <v/>
      </c>
      <c r="E568" t="str">
        <f>IF(All_Tasks!V568&lt;&gt;"",All_Tasks!V568,IF(All_Tasks!E568&lt;&gt;"",All_Tasks!E568,""))</f>
        <v/>
      </c>
      <c r="F568" t="str">
        <f>IF(All_Tasks!F568="","",All_Tasks!F568)</f>
        <v/>
      </c>
      <c r="G568" t="str">
        <f>IF(All_Tasks!G568="","",All_Tasks!G568)</f>
        <v/>
      </c>
      <c r="H568" s="231" t="str">
        <f>IF(All_Tasks!H568="","",All_Tasks!H568)</f>
        <v/>
      </c>
      <c r="I568" t="str">
        <f>IF(All_Tasks!I568="","",All_Tasks!I568)</f>
        <v/>
      </c>
      <c r="J568" t="str">
        <f>IF(All_Tasks!J568="","",All_Tasks!J568)</f>
        <v/>
      </c>
      <c r="K568" t="str">
        <f>IF(All_Tasks!K568="","",All_Tasks!K568)</f>
        <v/>
      </c>
      <c r="L568" s="231" t="str">
        <f>IF(All_Tasks!L568="","",All_Tasks!L568)</f>
        <v/>
      </c>
      <c r="M568" t="str">
        <f>IF(All_Tasks!M568="","",All_Tasks!M568)</f>
        <v/>
      </c>
      <c r="N568" t="str">
        <f>IF(All_Tasks!N568="","",All_Tasks!N568)</f>
        <v/>
      </c>
      <c r="O568" t="str">
        <f>IF(All_Tasks!O568="","",All_Tasks!O568)</f>
        <v/>
      </c>
      <c r="P568" s="181">
        <f>IF(All_Tasks!P568="",0,All_Tasks!P568)</f>
        <v>0</v>
      </c>
      <c r="Q568" s="181">
        <f>IF(All_Tasks!Q568="",0,All_Tasks!Q568)</f>
        <v>0</v>
      </c>
      <c r="R568" s="181">
        <f>IF(All_Tasks!R568="",0,All_Tasks!R568)</f>
        <v>0</v>
      </c>
      <c r="S568" s="181" t="str">
        <f>IF(All_Tasks!S568="","",All_Tasks!S568)</f>
        <v/>
      </c>
      <c r="T568" t="str">
        <f>IF(All_Tasks!T568="","",All_Tasks!T568)</f>
        <v/>
      </c>
      <c r="U568" t="str">
        <f>IF(All_Tasks!U568="","",All_Tasks!U568)</f>
        <v/>
      </c>
      <c r="V568">
        <f>IF(A568="",0,IFERROR(MATCH(A568,Scope_Labor_Rates!$A$6:$A$46,0)+5,0))</f>
        <v>0</v>
      </c>
      <c r="W568" s="178">
        <f>IF(V568&gt;0,INDEX(Scope_Labor_Rates!$C$6:$C$46,V568-5),0)</f>
        <v>0</v>
      </c>
      <c r="X568" s="178">
        <f>IF(V568&gt;0,INDEX(Scope_Labor_Rates!$C$6:$C$46,V568-5),0)</f>
        <v>0</v>
      </c>
      <c r="Y568" s="180">
        <f>IF(V568&gt;0,INDEX(Scope_Labor_Rates!$S$6:$S$46,V568-5),0)</f>
        <v>0</v>
      </c>
      <c r="Z568" s="180">
        <f>IF(V568&gt;0,INDEX(Scope_Labor_Rates!$R$6:$R$46,V568-5),1)</f>
        <v>1</v>
      </c>
      <c r="AA568" s="231">
        <f t="shared" si="72"/>
        <v>0</v>
      </c>
      <c r="AB568" t="str">
        <f t="shared" si="73"/>
        <v/>
      </c>
      <c r="AC568" s="178" t="str">
        <f t="shared" si="74"/>
        <v/>
      </c>
      <c r="AD568" s="181">
        <f t="shared" si="75"/>
        <v>0</v>
      </c>
      <c r="AE568" s="178">
        <f>IF(V568&gt;0,P568*INDEX(Scope_Labor_Rates!$E$6:$E$46,V568-5),0)</f>
        <v>0</v>
      </c>
      <c r="AF568" s="181">
        <f>IF(V568&gt;0,AE568*INDEX(Scope_Labor_Rates!$D$6:$D$46,V568-5)*AA568,0)</f>
        <v>0</v>
      </c>
      <c r="AG568" s="178">
        <f>IF(V568&gt;0,P568*INDEX(Scope_Labor_Rates!$G$6:$G$46,V568-5),0)</f>
        <v>0</v>
      </c>
      <c r="AH568" s="181">
        <f>IF(V568&gt;0,AG568*INDEX(Scope_Labor_Rates!$F$6:$F$46,V568-5)*AA568,0)</f>
        <v>0</v>
      </c>
      <c r="AI568" s="178">
        <f>IF(V568&gt;0,P568*INDEX(Scope_Labor_Rates!$I$6:$I$46,V568-5),0)</f>
        <v>0</v>
      </c>
      <c r="AJ568" s="181">
        <f>IF(V568&gt;0,AI568*INDEX(Scope_Labor_Rates!$H$6:$H$46,V568-5)*AA568,0)</f>
        <v>0</v>
      </c>
      <c r="AK568" s="178">
        <f>IF(V568&gt;0,P568*INDEX(Scope_Labor_Rates!$K$6:$K$46,V568-5),0)</f>
        <v>0</v>
      </c>
      <c r="AL568" s="181">
        <f>IF(V568&gt;0,AK568*INDEX(Scope_Labor_Rates!$J$6:$J$46,V568-5)*AA568,0)</f>
        <v>0</v>
      </c>
      <c r="AM568" s="178">
        <f>IF(V568&gt;0,P568*INDEX(Scope_Labor_Rates!$M$6:$M$46,V568-5),0)</f>
        <v>0</v>
      </c>
      <c r="AN568" s="178">
        <f>IF(V568&gt;0,AM568*INDEX(Scope_Labor_Rates!$L$6:$L$46,V568-5)*AA568,0)</f>
        <v>0</v>
      </c>
      <c r="AO568" s="178">
        <f>IF(V568&gt;0,P568*INDEX(Scope_Labor_Rates!$O$6:$O$46,V568-5)*AA568,0)</f>
        <v>0</v>
      </c>
      <c r="AP568" s="181">
        <f>IF(V568&gt;0,P568*INDEX(Scope_Labor_Rates!$Q$6:$Q$46,V568-5)*AA568,0)</f>
        <v>0</v>
      </c>
      <c r="AQ568" s="178">
        <f t="shared" si="76"/>
        <v>0</v>
      </c>
      <c r="AR568" s="178">
        <f t="shared" si="77"/>
        <v>0</v>
      </c>
      <c r="AS568" s="178">
        <f t="shared" si="78"/>
        <v>0</v>
      </c>
      <c r="AT568" s="178">
        <f t="shared" si="79"/>
        <v>0</v>
      </c>
      <c r="AU568">
        <f t="shared" si="80"/>
        <v>0</v>
      </c>
    </row>
    <row r="569" spans="1:47">
      <c r="A569" t="str">
        <f>IF(All_Tasks!A569="","",All_Tasks!A569)</f>
        <v/>
      </c>
      <c r="B569" t="str">
        <f>IF(All_Tasks!B569="","",All_Tasks!B569)</f>
        <v/>
      </c>
      <c r="C569" t="str">
        <f>IF(All_Tasks!C569="","",All_Tasks!C569)</f>
        <v/>
      </c>
      <c r="D569" t="str">
        <f>IF(All_Tasks!D569="","",All_Tasks!D569)</f>
        <v/>
      </c>
      <c r="E569" t="str">
        <f>IF(All_Tasks!V569&lt;&gt;"",All_Tasks!V569,IF(All_Tasks!E569&lt;&gt;"",All_Tasks!E569,""))</f>
        <v/>
      </c>
      <c r="F569" t="str">
        <f>IF(All_Tasks!F569="","",All_Tasks!F569)</f>
        <v/>
      </c>
      <c r="G569" t="str">
        <f>IF(All_Tasks!G569="","",All_Tasks!G569)</f>
        <v/>
      </c>
      <c r="H569" s="231" t="str">
        <f>IF(All_Tasks!H569="","",All_Tasks!H569)</f>
        <v/>
      </c>
      <c r="I569" t="str">
        <f>IF(All_Tasks!I569="","",All_Tasks!I569)</f>
        <v/>
      </c>
      <c r="J569" t="str">
        <f>IF(All_Tasks!J569="","",All_Tasks!J569)</f>
        <v/>
      </c>
      <c r="K569" t="str">
        <f>IF(All_Tasks!K569="","",All_Tasks!K569)</f>
        <v/>
      </c>
      <c r="L569" s="231" t="str">
        <f>IF(All_Tasks!L569="","",All_Tasks!L569)</f>
        <v/>
      </c>
      <c r="M569" t="str">
        <f>IF(All_Tasks!M569="","",All_Tasks!M569)</f>
        <v/>
      </c>
      <c r="N569" t="str">
        <f>IF(All_Tasks!N569="","",All_Tasks!N569)</f>
        <v/>
      </c>
      <c r="O569" t="str">
        <f>IF(All_Tasks!O569="","",All_Tasks!O569)</f>
        <v/>
      </c>
      <c r="P569" s="181">
        <f>IF(All_Tasks!P569="",0,All_Tasks!P569)</f>
        <v>0</v>
      </c>
      <c r="Q569" s="181">
        <f>IF(All_Tasks!Q569="",0,All_Tasks!Q569)</f>
        <v>0</v>
      </c>
      <c r="R569" s="181">
        <f>IF(All_Tasks!R569="",0,All_Tasks!R569)</f>
        <v>0</v>
      </c>
      <c r="S569" s="181" t="str">
        <f>IF(All_Tasks!S569="","",All_Tasks!S569)</f>
        <v/>
      </c>
      <c r="T569" t="str">
        <f>IF(All_Tasks!T569="","",All_Tasks!T569)</f>
        <v/>
      </c>
      <c r="U569" t="str">
        <f>IF(All_Tasks!U569="","",All_Tasks!U569)</f>
        <v/>
      </c>
      <c r="V569">
        <f>IF(A569="",0,IFERROR(MATCH(A569,Scope_Labor_Rates!$A$6:$A$46,0)+5,0))</f>
        <v>0</v>
      </c>
      <c r="W569" s="178">
        <f>IF(V569&gt;0,INDEX(Scope_Labor_Rates!$C$6:$C$46,V569-5),0)</f>
        <v>0</v>
      </c>
      <c r="X569" s="178">
        <f>IF(V569&gt;0,INDEX(Scope_Labor_Rates!$C$6:$C$46,V569-5),0)</f>
        <v>0</v>
      </c>
      <c r="Y569" s="180">
        <f>IF(V569&gt;0,INDEX(Scope_Labor_Rates!$S$6:$S$46,V569-5),0)</f>
        <v>0</v>
      </c>
      <c r="Z569" s="180">
        <f>IF(V569&gt;0,INDEX(Scope_Labor_Rates!$R$6:$R$46,V569-5),1)</f>
        <v>1</v>
      </c>
      <c r="AA569" s="231">
        <f t="shared" si="72"/>
        <v>0</v>
      </c>
      <c r="AB569" t="str">
        <f t="shared" si="73"/>
        <v/>
      </c>
      <c r="AC569" s="178" t="str">
        <f t="shared" si="74"/>
        <v/>
      </c>
      <c r="AD569" s="181">
        <f t="shared" si="75"/>
        <v>0</v>
      </c>
      <c r="AE569" s="178">
        <f>IF(V569&gt;0,P569*INDEX(Scope_Labor_Rates!$E$6:$E$46,V569-5),0)</f>
        <v>0</v>
      </c>
      <c r="AF569" s="181">
        <f>IF(V569&gt;0,AE569*INDEX(Scope_Labor_Rates!$D$6:$D$46,V569-5)*AA569,0)</f>
        <v>0</v>
      </c>
      <c r="AG569" s="178">
        <f>IF(V569&gt;0,P569*INDEX(Scope_Labor_Rates!$G$6:$G$46,V569-5),0)</f>
        <v>0</v>
      </c>
      <c r="AH569" s="181">
        <f>IF(V569&gt;0,AG569*INDEX(Scope_Labor_Rates!$F$6:$F$46,V569-5)*AA569,0)</f>
        <v>0</v>
      </c>
      <c r="AI569" s="178">
        <f>IF(V569&gt;0,P569*INDEX(Scope_Labor_Rates!$I$6:$I$46,V569-5),0)</f>
        <v>0</v>
      </c>
      <c r="AJ569" s="181">
        <f>IF(V569&gt;0,AI569*INDEX(Scope_Labor_Rates!$H$6:$H$46,V569-5)*AA569,0)</f>
        <v>0</v>
      </c>
      <c r="AK569" s="178">
        <f>IF(V569&gt;0,P569*INDEX(Scope_Labor_Rates!$K$6:$K$46,V569-5),0)</f>
        <v>0</v>
      </c>
      <c r="AL569" s="181">
        <f>IF(V569&gt;0,AK569*INDEX(Scope_Labor_Rates!$J$6:$J$46,V569-5)*AA569,0)</f>
        <v>0</v>
      </c>
      <c r="AM569" s="178">
        <f>IF(V569&gt;0,P569*INDEX(Scope_Labor_Rates!$M$6:$M$46,V569-5),0)</f>
        <v>0</v>
      </c>
      <c r="AN569" s="178">
        <f>IF(V569&gt;0,AM569*INDEX(Scope_Labor_Rates!$L$6:$L$46,V569-5)*AA569,0)</f>
        <v>0</v>
      </c>
      <c r="AO569" s="178">
        <f>IF(V569&gt;0,P569*INDEX(Scope_Labor_Rates!$O$6:$O$46,V569-5)*AA569,0)</f>
        <v>0</v>
      </c>
      <c r="AP569" s="181">
        <f>IF(V569&gt;0,P569*INDEX(Scope_Labor_Rates!$Q$6:$Q$46,V569-5)*AA569,0)</f>
        <v>0</v>
      </c>
      <c r="AQ569" s="178">
        <f t="shared" si="76"/>
        <v>0</v>
      </c>
      <c r="AR569" s="178">
        <f t="shared" si="77"/>
        <v>0</v>
      </c>
      <c r="AS569" s="178">
        <f t="shared" si="78"/>
        <v>0</v>
      </c>
      <c r="AT569" s="178">
        <f t="shared" si="79"/>
        <v>0</v>
      </c>
      <c r="AU569">
        <f t="shared" si="80"/>
        <v>0</v>
      </c>
    </row>
    <row r="570" spans="1:47">
      <c r="A570" t="str">
        <f>IF(All_Tasks!A570="","",All_Tasks!A570)</f>
        <v/>
      </c>
      <c r="B570" t="str">
        <f>IF(All_Tasks!B570="","",All_Tasks!B570)</f>
        <v/>
      </c>
      <c r="C570" t="str">
        <f>IF(All_Tasks!C570="","",All_Tasks!C570)</f>
        <v/>
      </c>
      <c r="D570" t="str">
        <f>IF(All_Tasks!D570="","",All_Tasks!D570)</f>
        <v/>
      </c>
      <c r="E570" t="str">
        <f>IF(All_Tasks!V570&lt;&gt;"",All_Tasks!V570,IF(All_Tasks!E570&lt;&gt;"",All_Tasks!E570,""))</f>
        <v/>
      </c>
      <c r="F570" t="str">
        <f>IF(All_Tasks!F570="","",All_Tasks!F570)</f>
        <v/>
      </c>
      <c r="G570" t="str">
        <f>IF(All_Tasks!G570="","",All_Tasks!G570)</f>
        <v/>
      </c>
      <c r="H570" s="231" t="str">
        <f>IF(All_Tasks!H570="","",All_Tasks!H570)</f>
        <v/>
      </c>
      <c r="I570" t="str">
        <f>IF(All_Tasks!I570="","",All_Tasks!I570)</f>
        <v/>
      </c>
      <c r="J570" t="str">
        <f>IF(All_Tasks!J570="","",All_Tasks!J570)</f>
        <v/>
      </c>
      <c r="K570" t="str">
        <f>IF(All_Tasks!K570="","",All_Tasks!K570)</f>
        <v/>
      </c>
      <c r="L570" s="231" t="str">
        <f>IF(All_Tasks!L570="","",All_Tasks!L570)</f>
        <v/>
      </c>
      <c r="M570" t="str">
        <f>IF(All_Tasks!M570="","",All_Tasks!M570)</f>
        <v/>
      </c>
      <c r="N570" t="str">
        <f>IF(All_Tasks!N570="","",All_Tasks!N570)</f>
        <v/>
      </c>
      <c r="O570" t="str">
        <f>IF(All_Tasks!O570="","",All_Tasks!O570)</f>
        <v/>
      </c>
      <c r="P570" s="181">
        <f>IF(All_Tasks!P570="",0,All_Tasks!P570)</f>
        <v>0</v>
      </c>
      <c r="Q570" s="181">
        <f>IF(All_Tasks!Q570="",0,All_Tasks!Q570)</f>
        <v>0</v>
      </c>
      <c r="R570" s="181">
        <f>IF(All_Tasks!R570="",0,All_Tasks!R570)</f>
        <v>0</v>
      </c>
      <c r="S570" s="181" t="str">
        <f>IF(All_Tasks!S570="","",All_Tasks!S570)</f>
        <v/>
      </c>
      <c r="T570" t="str">
        <f>IF(All_Tasks!T570="","",All_Tasks!T570)</f>
        <v/>
      </c>
      <c r="U570" t="str">
        <f>IF(All_Tasks!U570="","",All_Tasks!U570)</f>
        <v/>
      </c>
      <c r="V570">
        <f>IF(A570="",0,IFERROR(MATCH(A570,Scope_Labor_Rates!$A$6:$A$46,0)+5,0))</f>
        <v>0</v>
      </c>
      <c r="W570" s="178">
        <f>IF(V570&gt;0,INDEX(Scope_Labor_Rates!$C$6:$C$46,V570-5),0)</f>
        <v>0</v>
      </c>
      <c r="X570" s="178">
        <f>IF(V570&gt;0,INDEX(Scope_Labor_Rates!$C$6:$C$46,V570-5),0)</f>
        <v>0</v>
      </c>
      <c r="Y570" s="180">
        <f>IF(V570&gt;0,INDEX(Scope_Labor_Rates!$S$6:$S$46,V570-5),0)</f>
        <v>0</v>
      </c>
      <c r="Z570" s="180">
        <f>IF(V570&gt;0,INDEX(Scope_Labor_Rates!$R$6:$R$46,V570-5),1)</f>
        <v>1</v>
      </c>
      <c r="AA570" s="231">
        <f t="shared" si="72"/>
        <v>0</v>
      </c>
      <c r="AB570" t="str">
        <f t="shared" si="73"/>
        <v/>
      </c>
      <c r="AC570" s="178" t="str">
        <f t="shared" si="74"/>
        <v/>
      </c>
      <c r="AD570" s="181">
        <f t="shared" si="75"/>
        <v>0</v>
      </c>
      <c r="AE570" s="178">
        <f>IF(V570&gt;0,P570*INDEX(Scope_Labor_Rates!$E$6:$E$46,V570-5),0)</f>
        <v>0</v>
      </c>
      <c r="AF570" s="181">
        <f>IF(V570&gt;0,AE570*INDEX(Scope_Labor_Rates!$D$6:$D$46,V570-5)*AA570,0)</f>
        <v>0</v>
      </c>
      <c r="AG570" s="178">
        <f>IF(V570&gt;0,P570*INDEX(Scope_Labor_Rates!$G$6:$G$46,V570-5),0)</f>
        <v>0</v>
      </c>
      <c r="AH570" s="181">
        <f>IF(V570&gt;0,AG570*INDEX(Scope_Labor_Rates!$F$6:$F$46,V570-5)*AA570,0)</f>
        <v>0</v>
      </c>
      <c r="AI570" s="178">
        <f>IF(V570&gt;0,P570*INDEX(Scope_Labor_Rates!$I$6:$I$46,V570-5),0)</f>
        <v>0</v>
      </c>
      <c r="AJ570" s="181">
        <f>IF(V570&gt;0,AI570*INDEX(Scope_Labor_Rates!$H$6:$H$46,V570-5)*AA570,0)</f>
        <v>0</v>
      </c>
      <c r="AK570" s="178">
        <f>IF(V570&gt;0,P570*INDEX(Scope_Labor_Rates!$K$6:$K$46,V570-5),0)</f>
        <v>0</v>
      </c>
      <c r="AL570" s="181">
        <f>IF(V570&gt;0,AK570*INDEX(Scope_Labor_Rates!$J$6:$J$46,V570-5)*AA570,0)</f>
        <v>0</v>
      </c>
      <c r="AM570" s="178">
        <f>IF(V570&gt;0,P570*INDEX(Scope_Labor_Rates!$M$6:$M$46,V570-5),0)</f>
        <v>0</v>
      </c>
      <c r="AN570" s="178">
        <f>IF(V570&gt;0,AM570*INDEX(Scope_Labor_Rates!$L$6:$L$46,V570-5)*AA570,0)</f>
        <v>0</v>
      </c>
      <c r="AO570" s="178">
        <f>IF(V570&gt;0,P570*INDEX(Scope_Labor_Rates!$O$6:$O$46,V570-5)*AA570,0)</f>
        <v>0</v>
      </c>
      <c r="AP570" s="181">
        <f>IF(V570&gt;0,P570*INDEX(Scope_Labor_Rates!$Q$6:$Q$46,V570-5)*AA570,0)</f>
        <v>0</v>
      </c>
      <c r="AQ570" s="178">
        <f t="shared" si="76"/>
        <v>0</v>
      </c>
      <c r="AR570" s="178">
        <f t="shared" si="77"/>
        <v>0</v>
      </c>
      <c r="AS570" s="178">
        <f t="shared" si="78"/>
        <v>0</v>
      </c>
      <c r="AT570" s="178">
        <f t="shared" si="79"/>
        <v>0</v>
      </c>
      <c r="AU570">
        <f t="shared" si="80"/>
        <v>0</v>
      </c>
    </row>
    <row r="571" spans="1:47">
      <c r="A571" t="str">
        <f>IF(All_Tasks!A571="","",All_Tasks!A571)</f>
        <v/>
      </c>
      <c r="B571" t="str">
        <f>IF(All_Tasks!B571="","",All_Tasks!B571)</f>
        <v/>
      </c>
      <c r="C571" t="str">
        <f>IF(All_Tasks!C571="","",All_Tasks!C571)</f>
        <v/>
      </c>
      <c r="D571" t="str">
        <f>IF(All_Tasks!D571="","",All_Tasks!D571)</f>
        <v/>
      </c>
      <c r="E571" t="str">
        <f>IF(All_Tasks!V571&lt;&gt;"",All_Tasks!V571,IF(All_Tasks!E571&lt;&gt;"",All_Tasks!E571,""))</f>
        <v/>
      </c>
      <c r="F571" t="str">
        <f>IF(All_Tasks!F571="","",All_Tasks!F571)</f>
        <v/>
      </c>
      <c r="G571" t="str">
        <f>IF(All_Tasks!G571="","",All_Tasks!G571)</f>
        <v/>
      </c>
      <c r="H571" s="231" t="str">
        <f>IF(All_Tasks!H571="","",All_Tasks!H571)</f>
        <v/>
      </c>
      <c r="I571" t="str">
        <f>IF(All_Tasks!I571="","",All_Tasks!I571)</f>
        <v/>
      </c>
      <c r="J571" t="str">
        <f>IF(All_Tasks!J571="","",All_Tasks!J571)</f>
        <v/>
      </c>
      <c r="K571" t="str">
        <f>IF(All_Tasks!K571="","",All_Tasks!K571)</f>
        <v/>
      </c>
      <c r="L571" s="231" t="str">
        <f>IF(All_Tasks!L571="","",All_Tasks!L571)</f>
        <v/>
      </c>
      <c r="M571" t="str">
        <f>IF(All_Tasks!M571="","",All_Tasks!M571)</f>
        <v/>
      </c>
      <c r="N571" t="str">
        <f>IF(All_Tasks!N571="","",All_Tasks!N571)</f>
        <v/>
      </c>
      <c r="O571" t="str">
        <f>IF(All_Tasks!O571="","",All_Tasks!O571)</f>
        <v/>
      </c>
      <c r="P571" s="181">
        <f>IF(All_Tasks!P571="",0,All_Tasks!P571)</f>
        <v>0</v>
      </c>
      <c r="Q571" s="181">
        <f>IF(All_Tasks!Q571="",0,All_Tasks!Q571)</f>
        <v>0</v>
      </c>
      <c r="R571" s="181">
        <f>IF(All_Tasks!R571="",0,All_Tasks!R571)</f>
        <v>0</v>
      </c>
      <c r="S571" s="181" t="str">
        <f>IF(All_Tasks!S571="","",All_Tasks!S571)</f>
        <v/>
      </c>
      <c r="T571" t="str">
        <f>IF(All_Tasks!T571="","",All_Tasks!T571)</f>
        <v/>
      </c>
      <c r="U571" t="str">
        <f>IF(All_Tasks!U571="","",All_Tasks!U571)</f>
        <v/>
      </c>
      <c r="V571">
        <f>IF(A571="",0,IFERROR(MATCH(A571,Scope_Labor_Rates!$A$6:$A$46,0)+5,0))</f>
        <v>0</v>
      </c>
      <c r="W571" s="178">
        <f>IF(V571&gt;0,INDEX(Scope_Labor_Rates!$C$6:$C$46,V571-5),0)</f>
        <v>0</v>
      </c>
      <c r="X571" s="178">
        <f>IF(V571&gt;0,INDEX(Scope_Labor_Rates!$C$6:$C$46,V571-5),0)</f>
        <v>0</v>
      </c>
      <c r="Y571" s="180">
        <f>IF(V571&gt;0,INDEX(Scope_Labor_Rates!$S$6:$S$46,V571-5),0)</f>
        <v>0</v>
      </c>
      <c r="Z571" s="180">
        <f>IF(V571&gt;0,INDEX(Scope_Labor_Rates!$R$6:$R$46,V571-5),1)</f>
        <v>1</v>
      </c>
      <c r="AA571" s="231">
        <f t="shared" si="72"/>
        <v>0</v>
      </c>
      <c r="AB571" t="str">
        <f t="shared" si="73"/>
        <v/>
      </c>
      <c r="AC571" s="178" t="str">
        <f t="shared" si="74"/>
        <v/>
      </c>
      <c r="AD571" s="181">
        <f t="shared" si="75"/>
        <v>0</v>
      </c>
      <c r="AE571" s="178">
        <f>IF(V571&gt;0,P571*INDEX(Scope_Labor_Rates!$E$6:$E$46,V571-5),0)</f>
        <v>0</v>
      </c>
      <c r="AF571" s="181">
        <f>IF(V571&gt;0,AE571*INDEX(Scope_Labor_Rates!$D$6:$D$46,V571-5)*AA571,0)</f>
        <v>0</v>
      </c>
      <c r="AG571" s="178">
        <f>IF(V571&gt;0,P571*INDEX(Scope_Labor_Rates!$G$6:$G$46,V571-5),0)</f>
        <v>0</v>
      </c>
      <c r="AH571" s="181">
        <f>IF(V571&gt;0,AG571*INDEX(Scope_Labor_Rates!$F$6:$F$46,V571-5)*AA571,0)</f>
        <v>0</v>
      </c>
      <c r="AI571" s="178">
        <f>IF(V571&gt;0,P571*INDEX(Scope_Labor_Rates!$I$6:$I$46,V571-5),0)</f>
        <v>0</v>
      </c>
      <c r="AJ571" s="181">
        <f>IF(V571&gt;0,AI571*INDEX(Scope_Labor_Rates!$H$6:$H$46,V571-5)*AA571,0)</f>
        <v>0</v>
      </c>
      <c r="AK571" s="178">
        <f>IF(V571&gt;0,P571*INDEX(Scope_Labor_Rates!$K$6:$K$46,V571-5),0)</f>
        <v>0</v>
      </c>
      <c r="AL571" s="181">
        <f>IF(V571&gt;0,AK571*INDEX(Scope_Labor_Rates!$J$6:$J$46,V571-5)*AA571,0)</f>
        <v>0</v>
      </c>
      <c r="AM571" s="178">
        <f>IF(V571&gt;0,P571*INDEX(Scope_Labor_Rates!$M$6:$M$46,V571-5),0)</f>
        <v>0</v>
      </c>
      <c r="AN571" s="178">
        <f>IF(V571&gt;0,AM571*INDEX(Scope_Labor_Rates!$L$6:$L$46,V571-5)*AA571,0)</f>
        <v>0</v>
      </c>
      <c r="AO571" s="178">
        <f>IF(V571&gt;0,P571*INDEX(Scope_Labor_Rates!$O$6:$O$46,V571-5)*AA571,0)</f>
        <v>0</v>
      </c>
      <c r="AP571" s="181">
        <f>IF(V571&gt;0,P571*INDEX(Scope_Labor_Rates!$Q$6:$Q$46,V571-5)*AA571,0)</f>
        <v>0</v>
      </c>
      <c r="AQ571" s="178">
        <f t="shared" si="76"/>
        <v>0</v>
      </c>
      <c r="AR571" s="178">
        <f t="shared" si="77"/>
        <v>0</v>
      </c>
      <c r="AS571" s="178">
        <f t="shared" si="78"/>
        <v>0</v>
      </c>
      <c r="AT571" s="178">
        <f t="shared" si="79"/>
        <v>0</v>
      </c>
      <c r="AU571">
        <f t="shared" si="80"/>
        <v>0</v>
      </c>
    </row>
    <row r="572" spans="1:47">
      <c r="A572" t="str">
        <f>IF(All_Tasks!A572="","",All_Tasks!A572)</f>
        <v/>
      </c>
      <c r="B572" t="str">
        <f>IF(All_Tasks!B572="","",All_Tasks!B572)</f>
        <v/>
      </c>
      <c r="C572" t="str">
        <f>IF(All_Tasks!C572="","",All_Tasks!C572)</f>
        <v/>
      </c>
      <c r="D572" t="str">
        <f>IF(All_Tasks!D572="","",All_Tasks!D572)</f>
        <v/>
      </c>
      <c r="E572" t="str">
        <f>IF(All_Tasks!V572&lt;&gt;"",All_Tasks!V572,IF(All_Tasks!E572&lt;&gt;"",All_Tasks!E572,""))</f>
        <v/>
      </c>
      <c r="F572" t="str">
        <f>IF(All_Tasks!F572="","",All_Tasks!F572)</f>
        <v/>
      </c>
      <c r="G572" t="str">
        <f>IF(All_Tasks!G572="","",All_Tasks!G572)</f>
        <v/>
      </c>
      <c r="H572" s="231" t="str">
        <f>IF(All_Tasks!H572="","",All_Tasks!H572)</f>
        <v/>
      </c>
      <c r="I572" t="str">
        <f>IF(All_Tasks!I572="","",All_Tasks!I572)</f>
        <v/>
      </c>
      <c r="J572" t="str">
        <f>IF(All_Tasks!J572="","",All_Tasks!J572)</f>
        <v/>
      </c>
      <c r="K572" t="str">
        <f>IF(All_Tasks!K572="","",All_Tasks!K572)</f>
        <v/>
      </c>
      <c r="L572" s="231" t="str">
        <f>IF(All_Tasks!L572="","",All_Tasks!L572)</f>
        <v/>
      </c>
      <c r="M572" t="str">
        <f>IF(All_Tasks!M572="","",All_Tasks!M572)</f>
        <v/>
      </c>
      <c r="N572" t="str">
        <f>IF(All_Tasks!N572="","",All_Tasks!N572)</f>
        <v/>
      </c>
      <c r="O572" t="str">
        <f>IF(All_Tasks!O572="","",All_Tasks!O572)</f>
        <v/>
      </c>
      <c r="P572" s="181">
        <f>IF(All_Tasks!P572="",0,All_Tasks!P572)</f>
        <v>0</v>
      </c>
      <c r="Q572" s="181">
        <f>IF(All_Tasks!Q572="",0,All_Tasks!Q572)</f>
        <v>0</v>
      </c>
      <c r="R572" s="181">
        <f>IF(All_Tasks!R572="",0,All_Tasks!R572)</f>
        <v>0</v>
      </c>
      <c r="S572" s="181" t="str">
        <f>IF(All_Tasks!S572="","",All_Tasks!S572)</f>
        <v/>
      </c>
      <c r="T572" t="str">
        <f>IF(All_Tasks!T572="","",All_Tasks!T572)</f>
        <v/>
      </c>
      <c r="U572" t="str">
        <f>IF(All_Tasks!U572="","",All_Tasks!U572)</f>
        <v/>
      </c>
      <c r="V572">
        <f>IF(A572="",0,IFERROR(MATCH(A572,Scope_Labor_Rates!$A$6:$A$46,0)+5,0))</f>
        <v>0</v>
      </c>
      <c r="W572" s="178">
        <f>IF(V572&gt;0,INDEX(Scope_Labor_Rates!$C$6:$C$46,V572-5),0)</f>
        <v>0</v>
      </c>
      <c r="X572" s="178">
        <f>IF(V572&gt;0,INDEX(Scope_Labor_Rates!$C$6:$C$46,V572-5),0)</f>
        <v>0</v>
      </c>
      <c r="Y572" s="180">
        <f>IF(V572&gt;0,INDEX(Scope_Labor_Rates!$S$6:$S$46,V572-5),0)</f>
        <v>0</v>
      </c>
      <c r="Z572" s="180">
        <f>IF(V572&gt;0,INDEX(Scope_Labor_Rates!$R$6:$R$46,V572-5),1)</f>
        <v>1</v>
      </c>
      <c r="AA572" s="231">
        <f t="shared" si="72"/>
        <v>0</v>
      </c>
      <c r="AB572" t="str">
        <f t="shared" si="73"/>
        <v/>
      </c>
      <c r="AC572" s="178" t="str">
        <f t="shared" si="74"/>
        <v/>
      </c>
      <c r="AD572" s="181">
        <f t="shared" si="75"/>
        <v>0</v>
      </c>
      <c r="AE572" s="178">
        <f>IF(V572&gt;0,P572*INDEX(Scope_Labor_Rates!$E$6:$E$46,V572-5),0)</f>
        <v>0</v>
      </c>
      <c r="AF572" s="181">
        <f>IF(V572&gt;0,AE572*INDEX(Scope_Labor_Rates!$D$6:$D$46,V572-5)*AA572,0)</f>
        <v>0</v>
      </c>
      <c r="AG572" s="178">
        <f>IF(V572&gt;0,P572*INDEX(Scope_Labor_Rates!$G$6:$G$46,V572-5),0)</f>
        <v>0</v>
      </c>
      <c r="AH572" s="181">
        <f>IF(V572&gt;0,AG572*INDEX(Scope_Labor_Rates!$F$6:$F$46,V572-5)*AA572,0)</f>
        <v>0</v>
      </c>
      <c r="AI572" s="178">
        <f>IF(V572&gt;0,P572*INDEX(Scope_Labor_Rates!$I$6:$I$46,V572-5),0)</f>
        <v>0</v>
      </c>
      <c r="AJ572" s="181">
        <f>IF(V572&gt;0,AI572*INDEX(Scope_Labor_Rates!$H$6:$H$46,V572-5)*AA572,0)</f>
        <v>0</v>
      </c>
      <c r="AK572" s="178">
        <f>IF(V572&gt;0,P572*INDEX(Scope_Labor_Rates!$K$6:$K$46,V572-5),0)</f>
        <v>0</v>
      </c>
      <c r="AL572" s="181">
        <f>IF(V572&gt;0,AK572*INDEX(Scope_Labor_Rates!$J$6:$J$46,V572-5)*AA572,0)</f>
        <v>0</v>
      </c>
      <c r="AM572" s="178">
        <f>IF(V572&gt;0,P572*INDEX(Scope_Labor_Rates!$M$6:$M$46,V572-5),0)</f>
        <v>0</v>
      </c>
      <c r="AN572" s="178">
        <f>IF(V572&gt;0,AM572*INDEX(Scope_Labor_Rates!$L$6:$L$46,V572-5)*AA572,0)</f>
        <v>0</v>
      </c>
      <c r="AO572" s="178">
        <f>IF(V572&gt;0,P572*INDEX(Scope_Labor_Rates!$O$6:$O$46,V572-5)*AA572,0)</f>
        <v>0</v>
      </c>
      <c r="AP572" s="181">
        <f>IF(V572&gt;0,P572*INDEX(Scope_Labor_Rates!$Q$6:$Q$46,V572-5)*AA572,0)</f>
        <v>0</v>
      </c>
      <c r="AQ572" s="178">
        <f t="shared" si="76"/>
        <v>0</v>
      </c>
      <c r="AR572" s="178">
        <f t="shared" si="77"/>
        <v>0</v>
      </c>
      <c r="AS572" s="178">
        <f t="shared" si="78"/>
        <v>0</v>
      </c>
      <c r="AT572" s="178">
        <f t="shared" si="79"/>
        <v>0</v>
      </c>
      <c r="AU572">
        <f t="shared" si="80"/>
        <v>0</v>
      </c>
    </row>
    <row r="573" spans="1:47">
      <c r="A573" t="str">
        <f>IF(All_Tasks!A573="","",All_Tasks!A573)</f>
        <v/>
      </c>
      <c r="B573" t="str">
        <f>IF(All_Tasks!B573="","",All_Tasks!B573)</f>
        <v/>
      </c>
      <c r="C573" t="str">
        <f>IF(All_Tasks!C573="","",All_Tasks!C573)</f>
        <v/>
      </c>
      <c r="D573" t="str">
        <f>IF(All_Tasks!D573="","",All_Tasks!D573)</f>
        <v/>
      </c>
      <c r="E573" t="str">
        <f>IF(All_Tasks!V573&lt;&gt;"",All_Tasks!V573,IF(All_Tasks!E573&lt;&gt;"",All_Tasks!E573,""))</f>
        <v/>
      </c>
      <c r="F573" t="str">
        <f>IF(All_Tasks!F573="","",All_Tasks!F573)</f>
        <v/>
      </c>
      <c r="G573" t="str">
        <f>IF(All_Tasks!G573="","",All_Tasks!G573)</f>
        <v/>
      </c>
      <c r="H573" s="231" t="str">
        <f>IF(All_Tasks!H573="","",All_Tasks!H573)</f>
        <v/>
      </c>
      <c r="I573" t="str">
        <f>IF(All_Tasks!I573="","",All_Tasks!I573)</f>
        <v/>
      </c>
      <c r="J573" t="str">
        <f>IF(All_Tasks!J573="","",All_Tasks!J573)</f>
        <v/>
      </c>
      <c r="K573" t="str">
        <f>IF(All_Tasks!K573="","",All_Tasks!K573)</f>
        <v/>
      </c>
      <c r="L573" s="231" t="str">
        <f>IF(All_Tasks!L573="","",All_Tasks!L573)</f>
        <v/>
      </c>
      <c r="M573" t="str">
        <f>IF(All_Tasks!M573="","",All_Tasks!M573)</f>
        <v/>
      </c>
      <c r="N573" t="str">
        <f>IF(All_Tasks!N573="","",All_Tasks!N573)</f>
        <v/>
      </c>
      <c r="O573" t="str">
        <f>IF(All_Tasks!O573="","",All_Tasks!O573)</f>
        <v/>
      </c>
      <c r="P573" s="181">
        <f>IF(All_Tasks!P573="",0,All_Tasks!P573)</f>
        <v>0</v>
      </c>
      <c r="Q573" s="181">
        <f>IF(All_Tasks!Q573="",0,All_Tasks!Q573)</f>
        <v>0</v>
      </c>
      <c r="R573" s="181">
        <f>IF(All_Tasks!R573="",0,All_Tasks!R573)</f>
        <v>0</v>
      </c>
      <c r="S573" s="181" t="str">
        <f>IF(All_Tasks!S573="","",All_Tasks!S573)</f>
        <v/>
      </c>
      <c r="T573" t="str">
        <f>IF(All_Tasks!T573="","",All_Tasks!T573)</f>
        <v/>
      </c>
      <c r="U573" t="str">
        <f>IF(All_Tasks!U573="","",All_Tasks!U573)</f>
        <v/>
      </c>
      <c r="V573">
        <f>IF(A573="",0,IFERROR(MATCH(A573,Scope_Labor_Rates!$A$6:$A$46,0)+5,0))</f>
        <v>0</v>
      </c>
      <c r="W573" s="178">
        <f>IF(V573&gt;0,INDEX(Scope_Labor_Rates!$C$6:$C$46,V573-5),0)</f>
        <v>0</v>
      </c>
      <c r="X573" s="178">
        <f>IF(V573&gt;0,INDEX(Scope_Labor_Rates!$C$6:$C$46,V573-5),0)</f>
        <v>0</v>
      </c>
      <c r="Y573" s="180">
        <f>IF(V573&gt;0,INDEX(Scope_Labor_Rates!$S$6:$S$46,V573-5),0)</f>
        <v>0</v>
      </c>
      <c r="Z573" s="180">
        <f>IF(V573&gt;0,INDEX(Scope_Labor_Rates!$R$6:$R$46,V573-5),1)</f>
        <v>1</v>
      </c>
      <c r="AA573" s="231">
        <f t="shared" si="72"/>
        <v>0</v>
      </c>
      <c r="AB573" t="str">
        <f t="shared" si="73"/>
        <v/>
      </c>
      <c r="AC573" s="178" t="str">
        <f t="shared" si="74"/>
        <v/>
      </c>
      <c r="AD573" s="181">
        <f t="shared" si="75"/>
        <v>0</v>
      </c>
      <c r="AE573" s="178">
        <f>IF(V573&gt;0,P573*INDEX(Scope_Labor_Rates!$E$6:$E$46,V573-5),0)</f>
        <v>0</v>
      </c>
      <c r="AF573" s="181">
        <f>IF(V573&gt;0,AE573*INDEX(Scope_Labor_Rates!$D$6:$D$46,V573-5)*AA573,0)</f>
        <v>0</v>
      </c>
      <c r="AG573" s="178">
        <f>IF(V573&gt;0,P573*INDEX(Scope_Labor_Rates!$G$6:$G$46,V573-5),0)</f>
        <v>0</v>
      </c>
      <c r="AH573" s="181">
        <f>IF(V573&gt;0,AG573*INDEX(Scope_Labor_Rates!$F$6:$F$46,V573-5)*AA573,0)</f>
        <v>0</v>
      </c>
      <c r="AI573" s="178">
        <f>IF(V573&gt;0,P573*INDEX(Scope_Labor_Rates!$I$6:$I$46,V573-5),0)</f>
        <v>0</v>
      </c>
      <c r="AJ573" s="181">
        <f>IF(V573&gt;0,AI573*INDEX(Scope_Labor_Rates!$H$6:$H$46,V573-5)*AA573,0)</f>
        <v>0</v>
      </c>
      <c r="AK573" s="178">
        <f>IF(V573&gt;0,P573*INDEX(Scope_Labor_Rates!$K$6:$K$46,V573-5),0)</f>
        <v>0</v>
      </c>
      <c r="AL573" s="181">
        <f>IF(V573&gt;0,AK573*INDEX(Scope_Labor_Rates!$J$6:$J$46,V573-5)*AA573,0)</f>
        <v>0</v>
      </c>
      <c r="AM573" s="178">
        <f>IF(V573&gt;0,P573*INDEX(Scope_Labor_Rates!$M$6:$M$46,V573-5),0)</f>
        <v>0</v>
      </c>
      <c r="AN573" s="178">
        <f>IF(V573&gt;0,AM573*INDEX(Scope_Labor_Rates!$L$6:$L$46,V573-5)*AA573,0)</f>
        <v>0</v>
      </c>
      <c r="AO573" s="178">
        <f>IF(V573&gt;0,P573*INDEX(Scope_Labor_Rates!$O$6:$O$46,V573-5)*AA573,0)</f>
        <v>0</v>
      </c>
      <c r="AP573" s="181">
        <f>IF(V573&gt;0,P573*INDEX(Scope_Labor_Rates!$Q$6:$Q$46,V573-5)*AA573,0)</f>
        <v>0</v>
      </c>
      <c r="AQ573" s="178">
        <f t="shared" si="76"/>
        <v>0</v>
      </c>
      <c r="AR573" s="178">
        <f t="shared" si="77"/>
        <v>0</v>
      </c>
      <c r="AS573" s="178">
        <f t="shared" si="78"/>
        <v>0</v>
      </c>
      <c r="AT573" s="178">
        <f t="shared" si="79"/>
        <v>0</v>
      </c>
      <c r="AU573">
        <f t="shared" si="80"/>
        <v>0</v>
      </c>
    </row>
    <row r="574" spans="1:47">
      <c r="A574" t="str">
        <f>IF(All_Tasks!A574="","",All_Tasks!A574)</f>
        <v/>
      </c>
      <c r="B574" t="str">
        <f>IF(All_Tasks!B574="","",All_Tasks!B574)</f>
        <v/>
      </c>
      <c r="C574" t="str">
        <f>IF(All_Tasks!C574="","",All_Tasks!C574)</f>
        <v/>
      </c>
      <c r="D574" t="str">
        <f>IF(All_Tasks!D574="","",All_Tasks!D574)</f>
        <v/>
      </c>
      <c r="E574" t="str">
        <f>IF(All_Tasks!V574&lt;&gt;"",All_Tasks!V574,IF(All_Tasks!E574&lt;&gt;"",All_Tasks!E574,""))</f>
        <v/>
      </c>
      <c r="F574" t="str">
        <f>IF(All_Tasks!F574="","",All_Tasks!F574)</f>
        <v/>
      </c>
      <c r="G574" t="str">
        <f>IF(All_Tasks!G574="","",All_Tasks!G574)</f>
        <v/>
      </c>
      <c r="H574" s="231" t="str">
        <f>IF(All_Tasks!H574="","",All_Tasks!H574)</f>
        <v/>
      </c>
      <c r="I574" t="str">
        <f>IF(All_Tasks!I574="","",All_Tasks!I574)</f>
        <v/>
      </c>
      <c r="J574" t="str">
        <f>IF(All_Tasks!J574="","",All_Tasks!J574)</f>
        <v/>
      </c>
      <c r="K574" t="str">
        <f>IF(All_Tasks!K574="","",All_Tasks!K574)</f>
        <v/>
      </c>
      <c r="L574" s="231" t="str">
        <f>IF(All_Tasks!L574="","",All_Tasks!L574)</f>
        <v/>
      </c>
      <c r="M574" t="str">
        <f>IF(All_Tasks!M574="","",All_Tasks!M574)</f>
        <v/>
      </c>
      <c r="N574" t="str">
        <f>IF(All_Tasks!N574="","",All_Tasks!N574)</f>
        <v/>
      </c>
      <c r="O574" t="str">
        <f>IF(All_Tasks!O574="","",All_Tasks!O574)</f>
        <v/>
      </c>
      <c r="P574" s="181">
        <f>IF(All_Tasks!P574="",0,All_Tasks!P574)</f>
        <v>0</v>
      </c>
      <c r="Q574" s="181">
        <f>IF(All_Tasks!Q574="",0,All_Tasks!Q574)</f>
        <v>0</v>
      </c>
      <c r="R574" s="181">
        <f>IF(All_Tasks!R574="",0,All_Tasks!R574)</f>
        <v>0</v>
      </c>
      <c r="S574" s="181" t="str">
        <f>IF(All_Tasks!S574="","",All_Tasks!S574)</f>
        <v/>
      </c>
      <c r="T574" t="str">
        <f>IF(All_Tasks!T574="","",All_Tasks!T574)</f>
        <v/>
      </c>
      <c r="U574" t="str">
        <f>IF(All_Tasks!U574="","",All_Tasks!U574)</f>
        <v/>
      </c>
      <c r="V574">
        <f>IF(A574="",0,IFERROR(MATCH(A574,Scope_Labor_Rates!$A$6:$A$46,0)+5,0))</f>
        <v>0</v>
      </c>
      <c r="W574" s="178">
        <f>IF(V574&gt;0,INDEX(Scope_Labor_Rates!$C$6:$C$46,V574-5),0)</f>
        <v>0</v>
      </c>
      <c r="X574" s="178">
        <f>IF(V574&gt;0,INDEX(Scope_Labor_Rates!$C$6:$C$46,V574-5),0)</f>
        <v>0</v>
      </c>
      <c r="Y574" s="180">
        <f>IF(V574&gt;0,INDEX(Scope_Labor_Rates!$S$6:$S$46,V574-5),0)</f>
        <v>0</v>
      </c>
      <c r="Z574" s="180">
        <f>IF(V574&gt;0,INDEX(Scope_Labor_Rates!$R$6:$R$46,V574-5),1)</f>
        <v>1</v>
      </c>
      <c r="AA574" s="231">
        <f t="shared" si="72"/>
        <v>0</v>
      </c>
      <c r="AB574" t="str">
        <f t="shared" si="73"/>
        <v/>
      </c>
      <c r="AC574" s="178" t="str">
        <f t="shared" si="74"/>
        <v/>
      </c>
      <c r="AD574" s="181">
        <f t="shared" si="75"/>
        <v>0</v>
      </c>
      <c r="AE574" s="178">
        <f>IF(V574&gt;0,P574*INDEX(Scope_Labor_Rates!$E$6:$E$46,V574-5),0)</f>
        <v>0</v>
      </c>
      <c r="AF574" s="181">
        <f>IF(V574&gt;0,AE574*INDEX(Scope_Labor_Rates!$D$6:$D$46,V574-5)*AA574,0)</f>
        <v>0</v>
      </c>
      <c r="AG574" s="178">
        <f>IF(V574&gt;0,P574*INDEX(Scope_Labor_Rates!$G$6:$G$46,V574-5),0)</f>
        <v>0</v>
      </c>
      <c r="AH574" s="181">
        <f>IF(V574&gt;0,AG574*INDEX(Scope_Labor_Rates!$F$6:$F$46,V574-5)*AA574,0)</f>
        <v>0</v>
      </c>
      <c r="AI574" s="178">
        <f>IF(V574&gt;0,P574*INDEX(Scope_Labor_Rates!$I$6:$I$46,V574-5),0)</f>
        <v>0</v>
      </c>
      <c r="AJ574" s="181">
        <f>IF(V574&gt;0,AI574*INDEX(Scope_Labor_Rates!$H$6:$H$46,V574-5)*AA574,0)</f>
        <v>0</v>
      </c>
      <c r="AK574" s="178">
        <f>IF(V574&gt;0,P574*INDEX(Scope_Labor_Rates!$K$6:$K$46,V574-5),0)</f>
        <v>0</v>
      </c>
      <c r="AL574" s="181">
        <f>IF(V574&gt;0,AK574*INDEX(Scope_Labor_Rates!$J$6:$J$46,V574-5)*AA574,0)</f>
        <v>0</v>
      </c>
      <c r="AM574" s="178">
        <f>IF(V574&gt;0,P574*INDEX(Scope_Labor_Rates!$M$6:$M$46,V574-5),0)</f>
        <v>0</v>
      </c>
      <c r="AN574" s="178">
        <f>IF(V574&gt;0,AM574*INDEX(Scope_Labor_Rates!$L$6:$L$46,V574-5)*AA574,0)</f>
        <v>0</v>
      </c>
      <c r="AO574" s="178">
        <f>IF(V574&gt;0,P574*INDEX(Scope_Labor_Rates!$O$6:$O$46,V574-5)*AA574,0)</f>
        <v>0</v>
      </c>
      <c r="AP574" s="181">
        <f>IF(V574&gt;0,P574*INDEX(Scope_Labor_Rates!$Q$6:$Q$46,V574-5)*AA574,0)</f>
        <v>0</v>
      </c>
      <c r="AQ574" s="178">
        <f t="shared" si="76"/>
        <v>0</v>
      </c>
      <c r="AR574" s="178">
        <f t="shared" si="77"/>
        <v>0</v>
      </c>
      <c r="AS574" s="178">
        <f t="shared" si="78"/>
        <v>0</v>
      </c>
      <c r="AT574" s="178">
        <f t="shared" si="79"/>
        <v>0</v>
      </c>
      <c r="AU574">
        <f t="shared" si="80"/>
        <v>0</v>
      </c>
    </row>
    <row r="575" spans="1:47">
      <c r="A575" t="str">
        <f>IF(All_Tasks!A575="","",All_Tasks!A575)</f>
        <v/>
      </c>
      <c r="B575" t="str">
        <f>IF(All_Tasks!B575="","",All_Tasks!B575)</f>
        <v/>
      </c>
      <c r="C575" t="str">
        <f>IF(All_Tasks!C575="","",All_Tasks!C575)</f>
        <v/>
      </c>
      <c r="D575" t="str">
        <f>IF(All_Tasks!D575="","",All_Tasks!D575)</f>
        <v/>
      </c>
      <c r="E575" t="str">
        <f>IF(All_Tasks!V575&lt;&gt;"",All_Tasks!V575,IF(All_Tasks!E575&lt;&gt;"",All_Tasks!E575,""))</f>
        <v/>
      </c>
      <c r="F575" t="str">
        <f>IF(All_Tasks!F575="","",All_Tasks!F575)</f>
        <v/>
      </c>
      <c r="G575" t="str">
        <f>IF(All_Tasks!G575="","",All_Tasks!G575)</f>
        <v/>
      </c>
      <c r="H575" s="231" t="str">
        <f>IF(All_Tasks!H575="","",All_Tasks!H575)</f>
        <v/>
      </c>
      <c r="I575" t="str">
        <f>IF(All_Tasks!I575="","",All_Tasks!I575)</f>
        <v/>
      </c>
      <c r="J575" t="str">
        <f>IF(All_Tasks!J575="","",All_Tasks!J575)</f>
        <v/>
      </c>
      <c r="K575" t="str">
        <f>IF(All_Tasks!K575="","",All_Tasks!K575)</f>
        <v/>
      </c>
      <c r="L575" s="231" t="str">
        <f>IF(All_Tasks!L575="","",All_Tasks!L575)</f>
        <v/>
      </c>
      <c r="M575" t="str">
        <f>IF(All_Tasks!M575="","",All_Tasks!M575)</f>
        <v/>
      </c>
      <c r="N575" t="str">
        <f>IF(All_Tasks!N575="","",All_Tasks!N575)</f>
        <v/>
      </c>
      <c r="O575" t="str">
        <f>IF(All_Tasks!O575="","",All_Tasks!O575)</f>
        <v/>
      </c>
      <c r="P575" s="181">
        <f>IF(All_Tasks!P575="",0,All_Tasks!P575)</f>
        <v>0</v>
      </c>
      <c r="Q575" s="181">
        <f>IF(All_Tasks!Q575="",0,All_Tasks!Q575)</f>
        <v>0</v>
      </c>
      <c r="R575" s="181">
        <f>IF(All_Tasks!R575="",0,All_Tasks!R575)</f>
        <v>0</v>
      </c>
      <c r="S575" s="181" t="str">
        <f>IF(All_Tasks!S575="","",All_Tasks!S575)</f>
        <v/>
      </c>
      <c r="T575" t="str">
        <f>IF(All_Tasks!T575="","",All_Tasks!T575)</f>
        <v/>
      </c>
      <c r="U575" t="str">
        <f>IF(All_Tasks!U575="","",All_Tasks!U575)</f>
        <v/>
      </c>
      <c r="V575">
        <f>IF(A575="",0,IFERROR(MATCH(A575,Scope_Labor_Rates!$A$6:$A$46,0)+5,0))</f>
        <v>0</v>
      </c>
      <c r="W575" s="178">
        <f>IF(V575&gt;0,INDEX(Scope_Labor_Rates!$C$6:$C$46,V575-5),0)</f>
        <v>0</v>
      </c>
      <c r="X575" s="178">
        <f>IF(V575&gt;0,INDEX(Scope_Labor_Rates!$C$6:$C$46,V575-5),0)</f>
        <v>0</v>
      </c>
      <c r="Y575" s="180">
        <f>IF(V575&gt;0,INDEX(Scope_Labor_Rates!$S$6:$S$46,V575-5),0)</f>
        <v>0</v>
      </c>
      <c r="Z575" s="180">
        <f>IF(V575&gt;0,INDEX(Scope_Labor_Rates!$R$6:$R$46,V575-5),1)</f>
        <v>1</v>
      </c>
      <c r="AA575" s="231">
        <f t="shared" si="72"/>
        <v>0</v>
      </c>
      <c r="AB575" t="str">
        <f t="shared" si="73"/>
        <v/>
      </c>
      <c r="AC575" s="178" t="str">
        <f t="shared" si="74"/>
        <v/>
      </c>
      <c r="AD575" s="181">
        <f t="shared" si="75"/>
        <v>0</v>
      </c>
      <c r="AE575" s="178">
        <f>IF(V575&gt;0,P575*INDEX(Scope_Labor_Rates!$E$6:$E$46,V575-5),0)</f>
        <v>0</v>
      </c>
      <c r="AF575" s="181">
        <f>IF(V575&gt;0,AE575*INDEX(Scope_Labor_Rates!$D$6:$D$46,V575-5)*AA575,0)</f>
        <v>0</v>
      </c>
      <c r="AG575" s="178">
        <f>IF(V575&gt;0,P575*INDEX(Scope_Labor_Rates!$G$6:$G$46,V575-5),0)</f>
        <v>0</v>
      </c>
      <c r="AH575" s="181">
        <f>IF(V575&gt;0,AG575*INDEX(Scope_Labor_Rates!$F$6:$F$46,V575-5)*AA575,0)</f>
        <v>0</v>
      </c>
      <c r="AI575" s="178">
        <f>IF(V575&gt;0,P575*INDEX(Scope_Labor_Rates!$I$6:$I$46,V575-5),0)</f>
        <v>0</v>
      </c>
      <c r="AJ575" s="181">
        <f>IF(V575&gt;0,AI575*INDEX(Scope_Labor_Rates!$H$6:$H$46,V575-5)*AA575,0)</f>
        <v>0</v>
      </c>
      <c r="AK575" s="178">
        <f>IF(V575&gt;0,P575*INDEX(Scope_Labor_Rates!$K$6:$K$46,V575-5),0)</f>
        <v>0</v>
      </c>
      <c r="AL575" s="181">
        <f>IF(V575&gt;0,AK575*INDEX(Scope_Labor_Rates!$J$6:$J$46,V575-5)*AA575,0)</f>
        <v>0</v>
      </c>
      <c r="AM575" s="178">
        <f>IF(V575&gt;0,P575*INDEX(Scope_Labor_Rates!$M$6:$M$46,V575-5),0)</f>
        <v>0</v>
      </c>
      <c r="AN575" s="178">
        <f>IF(V575&gt;0,AM575*INDEX(Scope_Labor_Rates!$L$6:$L$46,V575-5)*AA575,0)</f>
        <v>0</v>
      </c>
      <c r="AO575" s="178">
        <f>IF(V575&gt;0,P575*INDEX(Scope_Labor_Rates!$O$6:$O$46,V575-5)*AA575,0)</f>
        <v>0</v>
      </c>
      <c r="AP575" s="181">
        <f>IF(V575&gt;0,P575*INDEX(Scope_Labor_Rates!$Q$6:$Q$46,V575-5)*AA575,0)</f>
        <v>0</v>
      </c>
      <c r="AQ575" s="178">
        <f t="shared" si="76"/>
        <v>0</v>
      </c>
      <c r="AR575" s="178">
        <f t="shared" si="77"/>
        <v>0</v>
      </c>
      <c r="AS575" s="178">
        <f t="shared" si="78"/>
        <v>0</v>
      </c>
      <c r="AT575" s="178">
        <f t="shared" si="79"/>
        <v>0</v>
      </c>
      <c r="AU575">
        <f t="shared" si="80"/>
        <v>0</v>
      </c>
    </row>
    <row r="576" spans="1:47">
      <c r="A576" t="str">
        <f>IF(All_Tasks!A576="","",All_Tasks!A576)</f>
        <v/>
      </c>
      <c r="B576" t="str">
        <f>IF(All_Tasks!B576="","",All_Tasks!B576)</f>
        <v/>
      </c>
      <c r="C576" t="str">
        <f>IF(All_Tasks!C576="","",All_Tasks!C576)</f>
        <v/>
      </c>
      <c r="D576" t="str">
        <f>IF(All_Tasks!D576="","",All_Tasks!D576)</f>
        <v/>
      </c>
      <c r="E576" t="str">
        <f>IF(All_Tasks!V576&lt;&gt;"",All_Tasks!V576,IF(All_Tasks!E576&lt;&gt;"",All_Tasks!E576,""))</f>
        <v/>
      </c>
      <c r="F576" t="str">
        <f>IF(All_Tasks!F576="","",All_Tasks!F576)</f>
        <v/>
      </c>
      <c r="G576" t="str">
        <f>IF(All_Tasks!G576="","",All_Tasks!G576)</f>
        <v/>
      </c>
      <c r="H576" s="231" t="str">
        <f>IF(All_Tasks!H576="","",All_Tasks!H576)</f>
        <v/>
      </c>
      <c r="I576" t="str">
        <f>IF(All_Tasks!I576="","",All_Tasks!I576)</f>
        <v/>
      </c>
      <c r="J576" t="str">
        <f>IF(All_Tasks!J576="","",All_Tasks!J576)</f>
        <v/>
      </c>
      <c r="K576" t="str">
        <f>IF(All_Tasks!K576="","",All_Tasks!K576)</f>
        <v/>
      </c>
      <c r="L576" s="231" t="str">
        <f>IF(All_Tasks!L576="","",All_Tasks!L576)</f>
        <v/>
      </c>
      <c r="M576" t="str">
        <f>IF(All_Tasks!M576="","",All_Tasks!M576)</f>
        <v/>
      </c>
      <c r="N576" t="str">
        <f>IF(All_Tasks!N576="","",All_Tasks!N576)</f>
        <v/>
      </c>
      <c r="O576" t="str">
        <f>IF(All_Tasks!O576="","",All_Tasks!O576)</f>
        <v/>
      </c>
      <c r="P576" s="181">
        <f>IF(All_Tasks!P576="",0,All_Tasks!P576)</f>
        <v>0</v>
      </c>
      <c r="Q576" s="181">
        <f>IF(All_Tasks!Q576="",0,All_Tasks!Q576)</f>
        <v>0</v>
      </c>
      <c r="R576" s="181">
        <f>IF(All_Tasks!R576="",0,All_Tasks!R576)</f>
        <v>0</v>
      </c>
      <c r="S576" s="181" t="str">
        <f>IF(All_Tasks!S576="","",All_Tasks!S576)</f>
        <v/>
      </c>
      <c r="T576" t="str">
        <f>IF(All_Tasks!T576="","",All_Tasks!T576)</f>
        <v/>
      </c>
      <c r="U576" t="str">
        <f>IF(All_Tasks!U576="","",All_Tasks!U576)</f>
        <v/>
      </c>
      <c r="V576">
        <f>IF(A576="",0,IFERROR(MATCH(A576,Scope_Labor_Rates!$A$6:$A$46,0)+5,0))</f>
        <v>0</v>
      </c>
      <c r="W576" s="178">
        <f>IF(V576&gt;0,INDEX(Scope_Labor_Rates!$C$6:$C$46,V576-5),0)</f>
        <v>0</v>
      </c>
      <c r="X576" s="178">
        <f>IF(V576&gt;0,INDEX(Scope_Labor_Rates!$C$6:$C$46,V576-5),0)</f>
        <v>0</v>
      </c>
      <c r="Y576" s="180">
        <f>IF(V576&gt;0,INDEX(Scope_Labor_Rates!$S$6:$S$46,V576-5),0)</f>
        <v>0</v>
      </c>
      <c r="Z576" s="180">
        <f>IF(V576&gt;0,INDEX(Scope_Labor_Rates!$R$6:$R$46,V576-5),1)</f>
        <v>1</v>
      </c>
      <c r="AA576" s="231">
        <f t="shared" si="72"/>
        <v>0</v>
      </c>
      <c r="AB576" t="str">
        <f t="shared" si="73"/>
        <v/>
      </c>
      <c r="AC576" s="178" t="str">
        <f t="shared" si="74"/>
        <v/>
      </c>
      <c r="AD576" s="181">
        <f t="shared" si="75"/>
        <v>0</v>
      </c>
      <c r="AE576" s="178">
        <f>IF(V576&gt;0,P576*INDEX(Scope_Labor_Rates!$E$6:$E$46,V576-5),0)</f>
        <v>0</v>
      </c>
      <c r="AF576" s="181">
        <f>IF(V576&gt;0,AE576*INDEX(Scope_Labor_Rates!$D$6:$D$46,V576-5)*AA576,0)</f>
        <v>0</v>
      </c>
      <c r="AG576" s="178">
        <f>IF(V576&gt;0,P576*INDEX(Scope_Labor_Rates!$G$6:$G$46,V576-5),0)</f>
        <v>0</v>
      </c>
      <c r="AH576" s="181">
        <f>IF(V576&gt;0,AG576*INDEX(Scope_Labor_Rates!$F$6:$F$46,V576-5)*AA576,0)</f>
        <v>0</v>
      </c>
      <c r="AI576" s="178">
        <f>IF(V576&gt;0,P576*INDEX(Scope_Labor_Rates!$I$6:$I$46,V576-5),0)</f>
        <v>0</v>
      </c>
      <c r="AJ576" s="181">
        <f>IF(V576&gt;0,AI576*INDEX(Scope_Labor_Rates!$H$6:$H$46,V576-5)*AA576,0)</f>
        <v>0</v>
      </c>
      <c r="AK576" s="178">
        <f>IF(V576&gt;0,P576*INDEX(Scope_Labor_Rates!$K$6:$K$46,V576-5),0)</f>
        <v>0</v>
      </c>
      <c r="AL576" s="181">
        <f>IF(V576&gt;0,AK576*INDEX(Scope_Labor_Rates!$J$6:$J$46,V576-5)*AA576,0)</f>
        <v>0</v>
      </c>
      <c r="AM576" s="178">
        <f>IF(V576&gt;0,P576*INDEX(Scope_Labor_Rates!$M$6:$M$46,V576-5),0)</f>
        <v>0</v>
      </c>
      <c r="AN576" s="178">
        <f>IF(V576&gt;0,AM576*INDEX(Scope_Labor_Rates!$L$6:$L$46,V576-5)*AA576,0)</f>
        <v>0</v>
      </c>
      <c r="AO576" s="178">
        <f>IF(V576&gt;0,P576*INDEX(Scope_Labor_Rates!$O$6:$O$46,V576-5)*AA576,0)</f>
        <v>0</v>
      </c>
      <c r="AP576" s="181">
        <f>IF(V576&gt;0,P576*INDEX(Scope_Labor_Rates!$Q$6:$Q$46,V576-5)*AA576,0)</f>
        <v>0</v>
      </c>
      <c r="AQ576" s="178">
        <f t="shared" si="76"/>
        <v>0</v>
      </c>
      <c r="AR576" s="178">
        <f t="shared" si="77"/>
        <v>0</v>
      </c>
      <c r="AS576" s="178">
        <f t="shared" si="78"/>
        <v>0</v>
      </c>
      <c r="AT576" s="178">
        <f t="shared" si="79"/>
        <v>0</v>
      </c>
      <c r="AU576">
        <f t="shared" si="80"/>
        <v>0</v>
      </c>
    </row>
    <row r="577" spans="1:47">
      <c r="A577" t="str">
        <f>IF(All_Tasks!A577="","",All_Tasks!A577)</f>
        <v/>
      </c>
      <c r="B577" t="str">
        <f>IF(All_Tasks!B577="","",All_Tasks!B577)</f>
        <v/>
      </c>
      <c r="C577" t="str">
        <f>IF(All_Tasks!C577="","",All_Tasks!C577)</f>
        <v/>
      </c>
      <c r="D577" t="str">
        <f>IF(All_Tasks!D577="","",All_Tasks!D577)</f>
        <v/>
      </c>
      <c r="E577" t="str">
        <f>IF(All_Tasks!V577&lt;&gt;"",All_Tasks!V577,IF(All_Tasks!E577&lt;&gt;"",All_Tasks!E577,""))</f>
        <v/>
      </c>
      <c r="F577" t="str">
        <f>IF(All_Tasks!F577="","",All_Tasks!F577)</f>
        <v/>
      </c>
      <c r="G577" t="str">
        <f>IF(All_Tasks!G577="","",All_Tasks!G577)</f>
        <v/>
      </c>
      <c r="H577" s="231" t="str">
        <f>IF(All_Tasks!H577="","",All_Tasks!H577)</f>
        <v/>
      </c>
      <c r="I577" t="str">
        <f>IF(All_Tasks!I577="","",All_Tasks!I577)</f>
        <v/>
      </c>
      <c r="J577" t="str">
        <f>IF(All_Tasks!J577="","",All_Tasks!J577)</f>
        <v/>
      </c>
      <c r="K577" t="str">
        <f>IF(All_Tasks!K577="","",All_Tasks!K577)</f>
        <v/>
      </c>
      <c r="L577" s="231" t="str">
        <f>IF(All_Tasks!L577="","",All_Tasks!L577)</f>
        <v/>
      </c>
      <c r="M577" t="str">
        <f>IF(All_Tasks!M577="","",All_Tasks!M577)</f>
        <v/>
      </c>
      <c r="N577" t="str">
        <f>IF(All_Tasks!N577="","",All_Tasks!N577)</f>
        <v/>
      </c>
      <c r="O577" t="str">
        <f>IF(All_Tasks!O577="","",All_Tasks!O577)</f>
        <v/>
      </c>
      <c r="P577" s="181">
        <f>IF(All_Tasks!P577="",0,All_Tasks!P577)</f>
        <v>0</v>
      </c>
      <c r="Q577" s="181">
        <f>IF(All_Tasks!Q577="",0,All_Tasks!Q577)</f>
        <v>0</v>
      </c>
      <c r="R577" s="181">
        <f>IF(All_Tasks!R577="",0,All_Tasks!R577)</f>
        <v>0</v>
      </c>
      <c r="S577" s="181" t="str">
        <f>IF(All_Tasks!S577="","",All_Tasks!S577)</f>
        <v/>
      </c>
      <c r="T577" t="str">
        <f>IF(All_Tasks!T577="","",All_Tasks!T577)</f>
        <v/>
      </c>
      <c r="U577" t="str">
        <f>IF(All_Tasks!U577="","",All_Tasks!U577)</f>
        <v/>
      </c>
      <c r="V577">
        <f>IF(A577="",0,IFERROR(MATCH(A577,Scope_Labor_Rates!$A$6:$A$46,0)+5,0))</f>
        <v>0</v>
      </c>
      <c r="W577" s="178">
        <f>IF(V577&gt;0,INDEX(Scope_Labor_Rates!$C$6:$C$46,V577-5),0)</f>
        <v>0</v>
      </c>
      <c r="X577" s="178">
        <f>IF(V577&gt;0,INDEX(Scope_Labor_Rates!$C$6:$C$46,V577-5),0)</f>
        <v>0</v>
      </c>
      <c r="Y577" s="180">
        <f>IF(V577&gt;0,INDEX(Scope_Labor_Rates!$S$6:$S$46,V577-5),0)</f>
        <v>0</v>
      </c>
      <c r="Z577" s="180">
        <f>IF(V577&gt;0,INDEX(Scope_Labor_Rates!$R$6:$R$46,V577-5),1)</f>
        <v>1</v>
      </c>
      <c r="AA577" s="231">
        <f t="shared" si="72"/>
        <v>0</v>
      </c>
      <c r="AB577" t="str">
        <f t="shared" si="73"/>
        <v/>
      </c>
      <c r="AC577" s="178" t="str">
        <f t="shared" si="74"/>
        <v/>
      </c>
      <c r="AD577" s="181">
        <f t="shared" si="75"/>
        <v>0</v>
      </c>
      <c r="AE577" s="178">
        <f>IF(V577&gt;0,P577*INDEX(Scope_Labor_Rates!$E$6:$E$46,V577-5),0)</f>
        <v>0</v>
      </c>
      <c r="AF577" s="181">
        <f>IF(V577&gt;0,AE577*INDEX(Scope_Labor_Rates!$D$6:$D$46,V577-5)*AA577,0)</f>
        <v>0</v>
      </c>
      <c r="AG577" s="178">
        <f>IF(V577&gt;0,P577*INDEX(Scope_Labor_Rates!$G$6:$G$46,V577-5),0)</f>
        <v>0</v>
      </c>
      <c r="AH577" s="181">
        <f>IF(V577&gt;0,AG577*INDEX(Scope_Labor_Rates!$F$6:$F$46,V577-5)*AA577,0)</f>
        <v>0</v>
      </c>
      <c r="AI577" s="178">
        <f>IF(V577&gt;0,P577*INDEX(Scope_Labor_Rates!$I$6:$I$46,V577-5),0)</f>
        <v>0</v>
      </c>
      <c r="AJ577" s="181">
        <f>IF(V577&gt;0,AI577*INDEX(Scope_Labor_Rates!$H$6:$H$46,V577-5)*AA577,0)</f>
        <v>0</v>
      </c>
      <c r="AK577" s="178">
        <f>IF(V577&gt;0,P577*INDEX(Scope_Labor_Rates!$K$6:$K$46,V577-5),0)</f>
        <v>0</v>
      </c>
      <c r="AL577" s="181">
        <f>IF(V577&gt;0,AK577*INDEX(Scope_Labor_Rates!$J$6:$J$46,V577-5)*AA577,0)</f>
        <v>0</v>
      </c>
      <c r="AM577" s="178">
        <f>IF(V577&gt;0,P577*INDEX(Scope_Labor_Rates!$M$6:$M$46,V577-5),0)</f>
        <v>0</v>
      </c>
      <c r="AN577" s="178">
        <f>IF(V577&gt;0,AM577*INDEX(Scope_Labor_Rates!$L$6:$L$46,V577-5)*AA577,0)</f>
        <v>0</v>
      </c>
      <c r="AO577" s="178">
        <f>IF(V577&gt;0,P577*INDEX(Scope_Labor_Rates!$O$6:$O$46,V577-5)*AA577,0)</f>
        <v>0</v>
      </c>
      <c r="AP577" s="181">
        <f>IF(V577&gt;0,P577*INDEX(Scope_Labor_Rates!$Q$6:$Q$46,V577-5)*AA577,0)</f>
        <v>0</v>
      </c>
      <c r="AQ577" s="178">
        <f t="shared" si="76"/>
        <v>0</v>
      </c>
      <c r="AR577" s="178">
        <f t="shared" si="77"/>
        <v>0</v>
      </c>
      <c r="AS577" s="178">
        <f t="shared" si="78"/>
        <v>0</v>
      </c>
      <c r="AT577" s="178">
        <f t="shared" si="79"/>
        <v>0</v>
      </c>
      <c r="AU577">
        <f t="shared" si="80"/>
        <v>0</v>
      </c>
    </row>
    <row r="578" spans="1:47">
      <c r="A578" t="str">
        <f>IF(All_Tasks!A578="","",All_Tasks!A578)</f>
        <v/>
      </c>
      <c r="B578" t="str">
        <f>IF(All_Tasks!B578="","",All_Tasks!B578)</f>
        <v/>
      </c>
      <c r="C578" t="str">
        <f>IF(All_Tasks!C578="","",All_Tasks!C578)</f>
        <v/>
      </c>
      <c r="D578" t="str">
        <f>IF(All_Tasks!D578="","",All_Tasks!D578)</f>
        <v/>
      </c>
      <c r="E578" t="str">
        <f>IF(All_Tasks!V578&lt;&gt;"",All_Tasks!V578,IF(All_Tasks!E578&lt;&gt;"",All_Tasks!E578,""))</f>
        <v/>
      </c>
      <c r="F578" t="str">
        <f>IF(All_Tasks!F578="","",All_Tasks!F578)</f>
        <v/>
      </c>
      <c r="G578" t="str">
        <f>IF(All_Tasks!G578="","",All_Tasks!G578)</f>
        <v/>
      </c>
      <c r="H578" s="231" t="str">
        <f>IF(All_Tasks!H578="","",All_Tasks!H578)</f>
        <v/>
      </c>
      <c r="I578" t="str">
        <f>IF(All_Tasks!I578="","",All_Tasks!I578)</f>
        <v/>
      </c>
      <c r="J578" t="str">
        <f>IF(All_Tasks!J578="","",All_Tasks!J578)</f>
        <v/>
      </c>
      <c r="K578" t="str">
        <f>IF(All_Tasks!K578="","",All_Tasks!K578)</f>
        <v/>
      </c>
      <c r="L578" s="231" t="str">
        <f>IF(All_Tasks!L578="","",All_Tasks!L578)</f>
        <v/>
      </c>
      <c r="M578" t="str">
        <f>IF(All_Tasks!M578="","",All_Tasks!M578)</f>
        <v/>
      </c>
      <c r="N578" t="str">
        <f>IF(All_Tasks!N578="","",All_Tasks!N578)</f>
        <v/>
      </c>
      <c r="O578" t="str">
        <f>IF(All_Tasks!O578="","",All_Tasks!O578)</f>
        <v/>
      </c>
      <c r="P578" s="181">
        <f>IF(All_Tasks!P578="",0,All_Tasks!P578)</f>
        <v>0</v>
      </c>
      <c r="Q578" s="181">
        <f>IF(All_Tasks!Q578="",0,All_Tasks!Q578)</f>
        <v>0</v>
      </c>
      <c r="R578" s="181">
        <f>IF(All_Tasks!R578="",0,All_Tasks!R578)</f>
        <v>0</v>
      </c>
      <c r="S578" s="181" t="str">
        <f>IF(All_Tasks!S578="","",All_Tasks!S578)</f>
        <v/>
      </c>
      <c r="T578" t="str">
        <f>IF(All_Tasks!T578="","",All_Tasks!T578)</f>
        <v/>
      </c>
      <c r="U578" t="str">
        <f>IF(All_Tasks!U578="","",All_Tasks!U578)</f>
        <v/>
      </c>
      <c r="V578">
        <f>IF(A578="",0,IFERROR(MATCH(A578,Scope_Labor_Rates!$A$6:$A$46,0)+5,0))</f>
        <v>0</v>
      </c>
      <c r="W578" s="178">
        <f>IF(V578&gt;0,INDEX(Scope_Labor_Rates!$C$6:$C$46,V578-5),0)</f>
        <v>0</v>
      </c>
      <c r="X578" s="178">
        <f>IF(V578&gt;0,INDEX(Scope_Labor_Rates!$C$6:$C$46,V578-5),0)</f>
        <v>0</v>
      </c>
      <c r="Y578" s="180">
        <f>IF(V578&gt;0,INDEX(Scope_Labor_Rates!$S$6:$S$46,V578-5),0)</f>
        <v>0</v>
      </c>
      <c r="Z578" s="180">
        <f>IF(V578&gt;0,INDEX(Scope_Labor_Rates!$R$6:$R$46,V578-5),1)</f>
        <v>1</v>
      </c>
      <c r="AA578" s="231">
        <f t="shared" ref="AA578:AA641" si="81">IF(OR(L578&lt;&gt;"",UPPER(S578)="COMPLETED"),1,0)</f>
        <v>0</v>
      </c>
      <c r="AB578" t="str">
        <f t="shared" ref="AB578:AB641" si="82">IF(L578="","",L578-WEEKDAY(L578,3)+6)</f>
        <v/>
      </c>
      <c r="AC578" s="178" t="str">
        <f t="shared" ref="AC578:AC641" si="83">IF(AB578="","",IF(DAY(AB578)&lt;=23,TEXT(AB578,"MMM-yyyy"),TEXT(EOMONTH(AB578,0)+1,"MMM-yyyy")))</f>
        <v/>
      </c>
      <c r="AD578" s="181">
        <f t="shared" ref="AD578:AD641" si="84">P578*X578*AA578</f>
        <v>0</v>
      </c>
      <c r="AE578" s="178">
        <f>IF(V578&gt;0,P578*INDEX(Scope_Labor_Rates!$E$6:$E$46,V578-5),0)</f>
        <v>0</v>
      </c>
      <c r="AF578" s="181">
        <f>IF(V578&gt;0,AE578*INDEX(Scope_Labor_Rates!$D$6:$D$46,V578-5)*AA578,0)</f>
        <v>0</v>
      </c>
      <c r="AG578" s="178">
        <f>IF(V578&gt;0,P578*INDEX(Scope_Labor_Rates!$G$6:$G$46,V578-5),0)</f>
        <v>0</v>
      </c>
      <c r="AH578" s="181">
        <f>IF(V578&gt;0,AG578*INDEX(Scope_Labor_Rates!$F$6:$F$46,V578-5)*AA578,0)</f>
        <v>0</v>
      </c>
      <c r="AI578" s="178">
        <f>IF(V578&gt;0,P578*INDEX(Scope_Labor_Rates!$I$6:$I$46,V578-5),0)</f>
        <v>0</v>
      </c>
      <c r="AJ578" s="181">
        <f>IF(V578&gt;0,AI578*INDEX(Scope_Labor_Rates!$H$6:$H$46,V578-5)*AA578,0)</f>
        <v>0</v>
      </c>
      <c r="AK578" s="178">
        <f>IF(V578&gt;0,P578*INDEX(Scope_Labor_Rates!$K$6:$K$46,V578-5),0)</f>
        <v>0</v>
      </c>
      <c r="AL578" s="181">
        <f>IF(V578&gt;0,AK578*INDEX(Scope_Labor_Rates!$J$6:$J$46,V578-5)*AA578,0)</f>
        <v>0</v>
      </c>
      <c r="AM578" s="178">
        <f>IF(V578&gt;0,P578*INDEX(Scope_Labor_Rates!$M$6:$M$46,V578-5),0)</f>
        <v>0</v>
      </c>
      <c r="AN578" s="178">
        <f>IF(V578&gt;0,AM578*INDEX(Scope_Labor_Rates!$L$6:$L$46,V578-5)*AA578,0)</f>
        <v>0</v>
      </c>
      <c r="AO578" s="178">
        <f>IF(V578&gt;0,P578*INDEX(Scope_Labor_Rates!$O$6:$O$46,V578-5)*AA578,0)</f>
        <v>0</v>
      </c>
      <c r="AP578" s="181">
        <f>IF(V578&gt;0,P578*INDEX(Scope_Labor_Rates!$Q$6:$Q$46,V578-5)*AA578,0)</f>
        <v>0</v>
      </c>
      <c r="AQ578" s="178">
        <f t="shared" ref="AQ578:AQ641" si="85">AE578+AG578+AI578+AK578+AM578</f>
        <v>0</v>
      </c>
      <c r="AR578" s="178">
        <f t="shared" ref="AR578:AR641" si="86">AF578+AH578+AJ578+AL578+AN578</f>
        <v>0</v>
      </c>
      <c r="AS578" s="178">
        <f t="shared" ref="AS578:AS641" si="87">AO578+AP578</f>
        <v>0</v>
      </c>
      <c r="AT578" s="178">
        <f t="shared" ref="AT578:AT641" si="88">AD578+AR578+AS578</f>
        <v>0</v>
      </c>
      <c r="AU578">
        <f t="shared" ref="AU578:AU641" si="89">AT578*Z578</f>
        <v>0</v>
      </c>
    </row>
    <row r="579" spans="1:47">
      <c r="A579" t="str">
        <f>IF(All_Tasks!A579="","",All_Tasks!A579)</f>
        <v/>
      </c>
      <c r="B579" t="str">
        <f>IF(All_Tasks!B579="","",All_Tasks!B579)</f>
        <v/>
      </c>
      <c r="C579" t="str">
        <f>IF(All_Tasks!C579="","",All_Tasks!C579)</f>
        <v/>
      </c>
      <c r="D579" t="str">
        <f>IF(All_Tasks!D579="","",All_Tasks!D579)</f>
        <v/>
      </c>
      <c r="E579" t="str">
        <f>IF(All_Tasks!V579&lt;&gt;"",All_Tasks!V579,IF(All_Tasks!E579&lt;&gt;"",All_Tasks!E579,""))</f>
        <v/>
      </c>
      <c r="F579" t="str">
        <f>IF(All_Tasks!F579="","",All_Tasks!F579)</f>
        <v/>
      </c>
      <c r="G579" t="str">
        <f>IF(All_Tasks!G579="","",All_Tasks!G579)</f>
        <v/>
      </c>
      <c r="H579" s="231" t="str">
        <f>IF(All_Tasks!H579="","",All_Tasks!H579)</f>
        <v/>
      </c>
      <c r="I579" t="str">
        <f>IF(All_Tasks!I579="","",All_Tasks!I579)</f>
        <v/>
      </c>
      <c r="J579" t="str">
        <f>IF(All_Tasks!J579="","",All_Tasks!J579)</f>
        <v/>
      </c>
      <c r="K579" t="str">
        <f>IF(All_Tasks!K579="","",All_Tasks!K579)</f>
        <v/>
      </c>
      <c r="L579" s="231" t="str">
        <f>IF(All_Tasks!L579="","",All_Tasks!L579)</f>
        <v/>
      </c>
      <c r="M579" t="str">
        <f>IF(All_Tasks!M579="","",All_Tasks!M579)</f>
        <v/>
      </c>
      <c r="N579" t="str">
        <f>IF(All_Tasks!N579="","",All_Tasks!N579)</f>
        <v/>
      </c>
      <c r="O579" t="str">
        <f>IF(All_Tasks!O579="","",All_Tasks!O579)</f>
        <v/>
      </c>
      <c r="P579" s="181">
        <f>IF(All_Tasks!P579="",0,All_Tasks!P579)</f>
        <v>0</v>
      </c>
      <c r="Q579" s="181">
        <f>IF(All_Tasks!Q579="",0,All_Tasks!Q579)</f>
        <v>0</v>
      </c>
      <c r="R579" s="181">
        <f>IF(All_Tasks!R579="",0,All_Tasks!R579)</f>
        <v>0</v>
      </c>
      <c r="S579" s="181" t="str">
        <f>IF(All_Tasks!S579="","",All_Tasks!S579)</f>
        <v/>
      </c>
      <c r="T579" t="str">
        <f>IF(All_Tasks!T579="","",All_Tasks!T579)</f>
        <v/>
      </c>
      <c r="U579" t="str">
        <f>IF(All_Tasks!U579="","",All_Tasks!U579)</f>
        <v/>
      </c>
      <c r="V579">
        <f>IF(A579="",0,IFERROR(MATCH(A579,Scope_Labor_Rates!$A$6:$A$46,0)+5,0))</f>
        <v>0</v>
      </c>
      <c r="W579" s="178">
        <f>IF(V579&gt;0,INDEX(Scope_Labor_Rates!$C$6:$C$46,V579-5),0)</f>
        <v>0</v>
      </c>
      <c r="X579" s="178">
        <f>IF(V579&gt;0,INDEX(Scope_Labor_Rates!$C$6:$C$46,V579-5),0)</f>
        <v>0</v>
      </c>
      <c r="Y579" s="180">
        <f>IF(V579&gt;0,INDEX(Scope_Labor_Rates!$S$6:$S$46,V579-5),0)</f>
        <v>0</v>
      </c>
      <c r="Z579" s="180">
        <f>IF(V579&gt;0,INDEX(Scope_Labor_Rates!$R$6:$R$46,V579-5),1)</f>
        <v>1</v>
      </c>
      <c r="AA579" s="231">
        <f t="shared" si="81"/>
        <v>0</v>
      </c>
      <c r="AB579" t="str">
        <f t="shared" si="82"/>
        <v/>
      </c>
      <c r="AC579" s="178" t="str">
        <f t="shared" si="83"/>
        <v/>
      </c>
      <c r="AD579" s="181">
        <f t="shared" si="84"/>
        <v>0</v>
      </c>
      <c r="AE579" s="178">
        <f>IF(V579&gt;0,P579*INDEX(Scope_Labor_Rates!$E$6:$E$46,V579-5),0)</f>
        <v>0</v>
      </c>
      <c r="AF579" s="181">
        <f>IF(V579&gt;0,AE579*INDEX(Scope_Labor_Rates!$D$6:$D$46,V579-5)*AA579,0)</f>
        <v>0</v>
      </c>
      <c r="AG579" s="178">
        <f>IF(V579&gt;0,P579*INDEX(Scope_Labor_Rates!$G$6:$G$46,V579-5),0)</f>
        <v>0</v>
      </c>
      <c r="AH579" s="181">
        <f>IF(V579&gt;0,AG579*INDEX(Scope_Labor_Rates!$F$6:$F$46,V579-5)*AA579,0)</f>
        <v>0</v>
      </c>
      <c r="AI579" s="178">
        <f>IF(V579&gt;0,P579*INDEX(Scope_Labor_Rates!$I$6:$I$46,V579-5),0)</f>
        <v>0</v>
      </c>
      <c r="AJ579" s="181">
        <f>IF(V579&gt;0,AI579*INDEX(Scope_Labor_Rates!$H$6:$H$46,V579-5)*AA579,0)</f>
        <v>0</v>
      </c>
      <c r="AK579" s="178">
        <f>IF(V579&gt;0,P579*INDEX(Scope_Labor_Rates!$K$6:$K$46,V579-5),0)</f>
        <v>0</v>
      </c>
      <c r="AL579" s="181">
        <f>IF(V579&gt;0,AK579*INDEX(Scope_Labor_Rates!$J$6:$J$46,V579-5)*AA579,0)</f>
        <v>0</v>
      </c>
      <c r="AM579" s="178">
        <f>IF(V579&gt;0,P579*INDEX(Scope_Labor_Rates!$M$6:$M$46,V579-5),0)</f>
        <v>0</v>
      </c>
      <c r="AN579" s="178">
        <f>IF(V579&gt;0,AM579*INDEX(Scope_Labor_Rates!$L$6:$L$46,V579-5)*AA579,0)</f>
        <v>0</v>
      </c>
      <c r="AO579" s="178">
        <f>IF(V579&gt;0,P579*INDEX(Scope_Labor_Rates!$O$6:$O$46,V579-5)*AA579,0)</f>
        <v>0</v>
      </c>
      <c r="AP579" s="181">
        <f>IF(V579&gt;0,P579*INDEX(Scope_Labor_Rates!$Q$6:$Q$46,V579-5)*AA579,0)</f>
        <v>0</v>
      </c>
      <c r="AQ579" s="178">
        <f t="shared" si="85"/>
        <v>0</v>
      </c>
      <c r="AR579" s="178">
        <f t="shared" si="86"/>
        <v>0</v>
      </c>
      <c r="AS579" s="178">
        <f t="shared" si="87"/>
        <v>0</v>
      </c>
      <c r="AT579" s="178">
        <f t="shared" si="88"/>
        <v>0</v>
      </c>
      <c r="AU579">
        <f t="shared" si="89"/>
        <v>0</v>
      </c>
    </row>
    <row r="580" spans="1:47">
      <c r="A580" t="str">
        <f>IF(All_Tasks!A580="","",All_Tasks!A580)</f>
        <v/>
      </c>
      <c r="B580" t="str">
        <f>IF(All_Tasks!B580="","",All_Tasks!B580)</f>
        <v/>
      </c>
      <c r="C580" t="str">
        <f>IF(All_Tasks!C580="","",All_Tasks!C580)</f>
        <v/>
      </c>
      <c r="D580" t="str">
        <f>IF(All_Tasks!D580="","",All_Tasks!D580)</f>
        <v/>
      </c>
      <c r="E580" t="str">
        <f>IF(All_Tasks!V580&lt;&gt;"",All_Tasks!V580,IF(All_Tasks!E580&lt;&gt;"",All_Tasks!E580,""))</f>
        <v/>
      </c>
      <c r="F580" t="str">
        <f>IF(All_Tasks!F580="","",All_Tasks!F580)</f>
        <v/>
      </c>
      <c r="G580" t="str">
        <f>IF(All_Tasks!G580="","",All_Tasks!G580)</f>
        <v/>
      </c>
      <c r="H580" s="231" t="str">
        <f>IF(All_Tasks!H580="","",All_Tasks!H580)</f>
        <v/>
      </c>
      <c r="I580" t="str">
        <f>IF(All_Tasks!I580="","",All_Tasks!I580)</f>
        <v/>
      </c>
      <c r="J580" t="str">
        <f>IF(All_Tasks!J580="","",All_Tasks!J580)</f>
        <v/>
      </c>
      <c r="K580" t="str">
        <f>IF(All_Tasks!K580="","",All_Tasks!K580)</f>
        <v/>
      </c>
      <c r="L580" s="231" t="str">
        <f>IF(All_Tasks!L580="","",All_Tasks!L580)</f>
        <v/>
      </c>
      <c r="M580" t="str">
        <f>IF(All_Tasks!M580="","",All_Tasks!M580)</f>
        <v/>
      </c>
      <c r="N580" t="str">
        <f>IF(All_Tasks!N580="","",All_Tasks!N580)</f>
        <v/>
      </c>
      <c r="O580" t="str">
        <f>IF(All_Tasks!O580="","",All_Tasks!O580)</f>
        <v/>
      </c>
      <c r="P580" s="181">
        <f>IF(All_Tasks!P580="",0,All_Tasks!P580)</f>
        <v>0</v>
      </c>
      <c r="Q580" s="181">
        <f>IF(All_Tasks!Q580="",0,All_Tasks!Q580)</f>
        <v>0</v>
      </c>
      <c r="R580" s="181">
        <f>IF(All_Tasks!R580="",0,All_Tasks!R580)</f>
        <v>0</v>
      </c>
      <c r="S580" s="181" t="str">
        <f>IF(All_Tasks!S580="","",All_Tasks!S580)</f>
        <v/>
      </c>
      <c r="T580" t="str">
        <f>IF(All_Tasks!T580="","",All_Tasks!T580)</f>
        <v/>
      </c>
      <c r="U580" t="str">
        <f>IF(All_Tasks!U580="","",All_Tasks!U580)</f>
        <v/>
      </c>
      <c r="V580">
        <f>IF(A580="",0,IFERROR(MATCH(A580,Scope_Labor_Rates!$A$6:$A$46,0)+5,0))</f>
        <v>0</v>
      </c>
      <c r="W580" s="178">
        <f>IF(V580&gt;0,INDEX(Scope_Labor_Rates!$C$6:$C$46,V580-5),0)</f>
        <v>0</v>
      </c>
      <c r="X580" s="178">
        <f>IF(V580&gt;0,INDEX(Scope_Labor_Rates!$C$6:$C$46,V580-5),0)</f>
        <v>0</v>
      </c>
      <c r="Y580" s="180">
        <f>IF(V580&gt;0,INDEX(Scope_Labor_Rates!$S$6:$S$46,V580-5),0)</f>
        <v>0</v>
      </c>
      <c r="Z580" s="180">
        <f>IF(V580&gt;0,INDEX(Scope_Labor_Rates!$R$6:$R$46,V580-5),1)</f>
        <v>1</v>
      </c>
      <c r="AA580" s="231">
        <f t="shared" si="81"/>
        <v>0</v>
      </c>
      <c r="AB580" t="str">
        <f t="shared" si="82"/>
        <v/>
      </c>
      <c r="AC580" s="178" t="str">
        <f t="shared" si="83"/>
        <v/>
      </c>
      <c r="AD580" s="181">
        <f t="shared" si="84"/>
        <v>0</v>
      </c>
      <c r="AE580" s="178">
        <f>IF(V580&gt;0,P580*INDEX(Scope_Labor_Rates!$E$6:$E$46,V580-5),0)</f>
        <v>0</v>
      </c>
      <c r="AF580" s="181">
        <f>IF(V580&gt;0,AE580*INDEX(Scope_Labor_Rates!$D$6:$D$46,V580-5)*AA580,0)</f>
        <v>0</v>
      </c>
      <c r="AG580" s="178">
        <f>IF(V580&gt;0,P580*INDEX(Scope_Labor_Rates!$G$6:$G$46,V580-5),0)</f>
        <v>0</v>
      </c>
      <c r="AH580" s="181">
        <f>IF(V580&gt;0,AG580*INDEX(Scope_Labor_Rates!$F$6:$F$46,V580-5)*AA580,0)</f>
        <v>0</v>
      </c>
      <c r="AI580" s="178">
        <f>IF(V580&gt;0,P580*INDEX(Scope_Labor_Rates!$I$6:$I$46,V580-5),0)</f>
        <v>0</v>
      </c>
      <c r="AJ580" s="181">
        <f>IF(V580&gt;0,AI580*INDEX(Scope_Labor_Rates!$H$6:$H$46,V580-5)*AA580,0)</f>
        <v>0</v>
      </c>
      <c r="AK580" s="178">
        <f>IF(V580&gt;0,P580*INDEX(Scope_Labor_Rates!$K$6:$K$46,V580-5),0)</f>
        <v>0</v>
      </c>
      <c r="AL580" s="181">
        <f>IF(V580&gt;0,AK580*INDEX(Scope_Labor_Rates!$J$6:$J$46,V580-5)*AA580,0)</f>
        <v>0</v>
      </c>
      <c r="AM580" s="178">
        <f>IF(V580&gt;0,P580*INDEX(Scope_Labor_Rates!$M$6:$M$46,V580-5),0)</f>
        <v>0</v>
      </c>
      <c r="AN580" s="178">
        <f>IF(V580&gt;0,AM580*INDEX(Scope_Labor_Rates!$L$6:$L$46,V580-5)*AA580,0)</f>
        <v>0</v>
      </c>
      <c r="AO580" s="178">
        <f>IF(V580&gt;0,P580*INDEX(Scope_Labor_Rates!$O$6:$O$46,V580-5)*AA580,0)</f>
        <v>0</v>
      </c>
      <c r="AP580" s="181">
        <f>IF(V580&gt;0,P580*INDEX(Scope_Labor_Rates!$Q$6:$Q$46,V580-5)*AA580,0)</f>
        <v>0</v>
      </c>
      <c r="AQ580" s="178">
        <f t="shared" si="85"/>
        <v>0</v>
      </c>
      <c r="AR580" s="178">
        <f t="shared" si="86"/>
        <v>0</v>
      </c>
      <c r="AS580" s="178">
        <f t="shared" si="87"/>
        <v>0</v>
      </c>
      <c r="AT580" s="178">
        <f t="shared" si="88"/>
        <v>0</v>
      </c>
      <c r="AU580">
        <f t="shared" si="89"/>
        <v>0</v>
      </c>
    </row>
    <row r="581" spans="1:47">
      <c r="A581" t="str">
        <f>IF(All_Tasks!A581="","",All_Tasks!A581)</f>
        <v/>
      </c>
      <c r="B581" t="str">
        <f>IF(All_Tasks!B581="","",All_Tasks!B581)</f>
        <v/>
      </c>
      <c r="C581" t="str">
        <f>IF(All_Tasks!C581="","",All_Tasks!C581)</f>
        <v/>
      </c>
      <c r="D581" t="str">
        <f>IF(All_Tasks!D581="","",All_Tasks!D581)</f>
        <v/>
      </c>
      <c r="E581" t="str">
        <f>IF(All_Tasks!V581&lt;&gt;"",All_Tasks!V581,IF(All_Tasks!E581&lt;&gt;"",All_Tasks!E581,""))</f>
        <v/>
      </c>
      <c r="F581" t="str">
        <f>IF(All_Tasks!F581="","",All_Tasks!F581)</f>
        <v/>
      </c>
      <c r="G581" t="str">
        <f>IF(All_Tasks!G581="","",All_Tasks!G581)</f>
        <v/>
      </c>
      <c r="H581" s="231" t="str">
        <f>IF(All_Tasks!H581="","",All_Tasks!H581)</f>
        <v/>
      </c>
      <c r="I581" t="str">
        <f>IF(All_Tasks!I581="","",All_Tasks!I581)</f>
        <v/>
      </c>
      <c r="J581" t="str">
        <f>IF(All_Tasks!J581="","",All_Tasks!J581)</f>
        <v/>
      </c>
      <c r="K581" t="str">
        <f>IF(All_Tasks!K581="","",All_Tasks!K581)</f>
        <v/>
      </c>
      <c r="L581" s="231" t="str">
        <f>IF(All_Tasks!L581="","",All_Tasks!L581)</f>
        <v/>
      </c>
      <c r="M581" t="str">
        <f>IF(All_Tasks!M581="","",All_Tasks!M581)</f>
        <v/>
      </c>
      <c r="N581" t="str">
        <f>IF(All_Tasks!N581="","",All_Tasks!N581)</f>
        <v/>
      </c>
      <c r="O581" t="str">
        <f>IF(All_Tasks!O581="","",All_Tasks!O581)</f>
        <v/>
      </c>
      <c r="P581" s="181">
        <f>IF(All_Tasks!P581="",0,All_Tasks!P581)</f>
        <v>0</v>
      </c>
      <c r="Q581" s="181">
        <f>IF(All_Tasks!Q581="",0,All_Tasks!Q581)</f>
        <v>0</v>
      </c>
      <c r="R581" s="181">
        <f>IF(All_Tasks!R581="",0,All_Tasks!R581)</f>
        <v>0</v>
      </c>
      <c r="S581" s="181" t="str">
        <f>IF(All_Tasks!S581="","",All_Tasks!S581)</f>
        <v/>
      </c>
      <c r="T581" t="str">
        <f>IF(All_Tasks!T581="","",All_Tasks!T581)</f>
        <v/>
      </c>
      <c r="U581" t="str">
        <f>IF(All_Tasks!U581="","",All_Tasks!U581)</f>
        <v/>
      </c>
      <c r="V581">
        <f>IF(A581="",0,IFERROR(MATCH(A581,Scope_Labor_Rates!$A$6:$A$46,0)+5,0))</f>
        <v>0</v>
      </c>
      <c r="W581" s="178">
        <f>IF(V581&gt;0,INDEX(Scope_Labor_Rates!$C$6:$C$46,V581-5),0)</f>
        <v>0</v>
      </c>
      <c r="X581" s="178">
        <f>IF(V581&gt;0,INDEX(Scope_Labor_Rates!$C$6:$C$46,V581-5),0)</f>
        <v>0</v>
      </c>
      <c r="Y581" s="180">
        <f>IF(V581&gt;0,INDEX(Scope_Labor_Rates!$S$6:$S$46,V581-5),0)</f>
        <v>0</v>
      </c>
      <c r="Z581" s="180">
        <f>IF(V581&gt;0,INDEX(Scope_Labor_Rates!$R$6:$R$46,V581-5),1)</f>
        <v>1</v>
      </c>
      <c r="AA581" s="231">
        <f t="shared" si="81"/>
        <v>0</v>
      </c>
      <c r="AB581" t="str">
        <f t="shared" si="82"/>
        <v/>
      </c>
      <c r="AC581" s="178" t="str">
        <f t="shared" si="83"/>
        <v/>
      </c>
      <c r="AD581" s="181">
        <f t="shared" si="84"/>
        <v>0</v>
      </c>
      <c r="AE581" s="178">
        <f>IF(V581&gt;0,P581*INDEX(Scope_Labor_Rates!$E$6:$E$46,V581-5),0)</f>
        <v>0</v>
      </c>
      <c r="AF581" s="181">
        <f>IF(V581&gt;0,AE581*INDEX(Scope_Labor_Rates!$D$6:$D$46,V581-5)*AA581,0)</f>
        <v>0</v>
      </c>
      <c r="AG581" s="178">
        <f>IF(V581&gt;0,P581*INDEX(Scope_Labor_Rates!$G$6:$G$46,V581-5),0)</f>
        <v>0</v>
      </c>
      <c r="AH581" s="181">
        <f>IF(V581&gt;0,AG581*INDEX(Scope_Labor_Rates!$F$6:$F$46,V581-5)*AA581,0)</f>
        <v>0</v>
      </c>
      <c r="AI581" s="178">
        <f>IF(V581&gt;0,P581*INDEX(Scope_Labor_Rates!$I$6:$I$46,V581-5),0)</f>
        <v>0</v>
      </c>
      <c r="AJ581" s="181">
        <f>IF(V581&gt;0,AI581*INDEX(Scope_Labor_Rates!$H$6:$H$46,V581-5)*AA581,0)</f>
        <v>0</v>
      </c>
      <c r="AK581" s="178">
        <f>IF(V581&gt;0,P581*INDEX(Scope_Labor_Rates!$K$6:$K$46,V581-5),0)</f>
        <v>0</v>
      </c>
      <c r="AL581" s="181">
        <f>IF(V581&gt;0,AK581*INDEX(Scope_Labor_Rates!$J$6:$J$46,V581-5)*AA581,0)</f>
        <v>0</v>
      </c>
      <c r="AM581" s="178">
        <f>IF(V581&gt;0,P581*INDEX(Scope_Labor_Rates!$M$6:$M$46,V581-5),0)</f>
        <v>0</v>
      </c>
      <c r="AN581" s="178">
        <f>IF(V581&gt;0,AM581*INDEX(Scope_Labor_Rates!$L$6:$L$46,V581-5)*AA581,0)</f>
        <v>0</v>
      </c>
      <c r="AO581" s="178">
        <f>IF(V581&gt;0,P581*INDEX(Scope_Labor_Rates!$O$6:$O$46,V581-5)*AA581,0)</f>
        <v>0</v>
      </c>
      <c r="AP581" s="181">
        <f>IF(V581&gt;0,P581*INDEX(Scope_Labor_Rates!$Q$6:$Q$46,V581-5)*AA581,0)</f>
        <v>0</v>
      </c>
      <c r="AQ581" s="178">
        <f t="shared" si="85"/>
        <v>0</v>
      </c>
      <c r="AR581" s="178">
        <f t="shared" si="86"/>
        <v>0</v>
      </c>
      <c r="AS581" s="178">
        <f t="shared" si="87"/>
        <v>0</v>
      </c>
      <c r="AT581" s="178">
        <f t="shared" si="88"/>
        <v>0</v>
      </c>
      <c r="AU581">
        <f t="shared" si="89"/>
        <v>0</v>
      </c>
    </row>
    <row r="582" spans="1:47">
      <c r="A582" t="str">
        <f>IF(All_Tasks!A582="","",All_Tasks!A582)</f>
        <v/>
      </c>
      <c r="B582" t="str">
        <f>IF(All_Tasks!B582="","",All_Tasks!B582)</f>
        <v/>
      </c>
      <c r="C582" t="str">
        <f>IF(All_Tasks!C582="","",All_Tasks!C582)</f>
        <v/>
      </c>
      <c r="D582" t="str">
        <f>IF(All_Tasks!D582="","",All_Tasks!D582)</f>
        <v/>
      </c>
      <c r="E582" t="str">
        <f>IF(All_Tasks!V582&lt;&gt;"",All_Tasks!V582,IF(All_Tasks!E582&lt;&gt;"",All_Tasks!E582,""))</f>
        <v/>
      </c>
      <c r="F582" t="str">
        <f>IF(All_Tasks!F582="","",All_Tasks!F582)</f>
        <v/>
      </c>
      <c r="G582" t="str">
        <f>IF(All_Tasks!G582="","",All_Tasks!G582)</f>
        <v/>
      </c>
      <c r="H582" s="231" t="str">
        <f>IF(All_Tasks!H582="","",All_Tasks!H582)</f>
        <v/>
      </c>
      <c r="I582" t="str">
        <f>IF(All_Tasks!I582="","",All_Tasks!I582)</f>
        <v/>
      </c>
      <c r="J582" t="str">
        <f>IF(All_Tasks!J582="","",All_Tasks!J582)</f>
        <v/>
      </c>
      <c r="K582" t="str">
        <f>IF(All_Tasks!K582="","",All_Tasks!K582)</f>
        <v/>
      </c>
      <c r="L582" s="231" t="str">
        <f>IF(All_Tasks!L582="","",All_Tasks!L582)</f>
        <v/>
      </c>
      <c r="M582" t="str">
        <f>IF(All_Tasks!M582="","",All_Tasks!M582)</f>
        <v/>
      </c>
      <c r="N582" t="str">
        <f>IF(All_Tasks!N582="","",All_Tasks!N582)</f>
        <v/>
      </c>
      <c r="O582" t="str">
        <f>IF(All_Tasks!O582="","",All_Tasks!O582)</f>
        <v/>
      </c>
      <c r="P582" s="181">
        <f>IF(All_Tasks!P582="",0,All_Tasks!P582)</f>
        <v>0</v>
      </c>
      <c r="Q582" s="181">
        <f>IF(All_Tasks!Q582="",0,All_Tasks!Q582)</f>
        <v>0</v>
      </c>
      <c r="R582" s="181">
        <f>IF(All_Tasks!R582="",0,All_Tasks!R582)</f>
        <v>0</v>
      </c>
      <c r="S582" s="181" t="str">
        <f>IF(All_Tasks!S582="","",All_Tasks!S582)</f>
        <v/>
      </c>
      <c r="T582" t="str">
        <f>IF(All_Tasks!T582="","",All_Tasks!T582)</f>
        <v/>
      </c>
      <c r="U582" t="str">
        <f>IF(All_Tasks!U582="","",All_Tasks!U582)</f>
        <v/>
      </c>
      <c r="V582">
        <f>IF(A582="",0,IFERROR(MATCH(A582,Scope_Labor_Rates!$A$6:$A$46,0)+5,0))</f>
        <v>0</v>
      </c>
      <c r="W582" s="178">
        <f>IF(V582&gt;0,INDEX(Scope_Labor_Rates!$C$6:$C$46,V582-5),0)</f>
        <v>0</v>
      </c>
      <c r="X582" s="178">
        <f>IF(V582&gt;0,INDEX(Scope_Labor_Rates!$C$6:$C$46,V582-5),0)</f>
        <v>0</v>
      </c>
      <c r="Y582" s="180">
        <f>IF(V582&gt;0,INDEX(Scope_Labor_Rates!$S$6:$S$46,V582-5),0)</f>
        <v>0</v>
      </c>
      <c r="Z582" s="180">
        <f>IF(V582&gt;0,INDEX(Scope_Labor_Rates!$R$6:$R$46,V582-5),1)</f>
        <v>1</v>
      </c>
      <c r="AA582" s="231">
        <f t="shared" si="81"/>
        <v>0</v>
      </c>
      <c r="AB582" t="str">
        <f t="shared" si="82"/>
        <v/>
      </c>
      <c r="AC582" s="178" t="str">
        <f t="shared" si="83"/>
        <v/>
      </c>
      <c r="AD582" s="181">
        <f t="shared" si="84"/>
        <v>0</v>
      </c>
      <c r="AE582" s="178">
        <f>IF(V582&gt;0,P582*INDEX(Scope_Labor_Rates!$E$6:$E$46,V582-5),0)</f>
        <v>0</v>
      </c>
      <c r="AF582" s="181">
        <f>IF(V582&gt;0,AE582*INDEX(Scope_Labor_Rates!$D$6:$D$46,V582-5)*AA582,0)</f>
        <v>0</v>
      </c>
      <c r="AG582" s="178">
        <f>IF(V582&gt;0,P582*INDEX(Scope_Labor_Rates!$G$6:$G$46,V582-5),0)</f>
        <v>0</v>
      </c>
      <c r="AH582" s="181">
        <f>IF(V582&gt;0,AG582*INDEX(Scope_Labor_Rates!$F$6:$F$46,V582-5)*AA582,0)</f>
        <v>0</v>
      </c>
      <c r="AI582" s="178">
        <f>IF(V582&gt;0,P582*INDEX(Scope_Labor_Rates!$I$6:$I$46,V582-5),0)</f>
        <v>0</v>
      </c>
      <c r="AJ582" s="181">
        <f>IF(V582&gt;0,AI582*INDEX(Scope_Labor_Rates!$H$6:$H$46,V582-5)*AA582,0)</f>
        <v>0</v>
      </c>
      <c r="AK582" s="178">
        <f>IF(V582&gt;0,P582*INDEX(Scope_Labor_Rates!$K$6:$K$46,V582-5),0)</f>
        <v>0</v>
      </c>
      <c r="AL582" s="181">
        <f>IF(V582&gt;0,AK582*INDEX(Scope_Labor_Rates!$J$6:$J$46,V582-5)*AA582,0)</f>
        <v>0</v>
      </c>
      <c r="AM582" s="178">
        <f>IF(V582&gt;0,P582*INDEX(Scope_Labor_Rates!$M$6:$M$46,V582-5),0)</f>
        <v>0</v>
      </c>
      <c r="AN582" s="178">
        <f>IF(V582&gt;0,AM582*INDEX(Scope_Labor_Rates!$L$6:$L$46,V582-5)*AA582,0)</f>
        <v>0</v>
      </c>
      <c r="AO582" s="178">
        <f>IF(V582&gt;0,P582*INDEX(Scope_Labor_Rates!$O$6:$O$46,V582-5)*AA582,0)</f>
        <v>0</v>
      </c>
      <c r="AP582" s="181">
        <f>IF(V582&gt;0,P582*INDEX(Scope_Labor_Rates!$Q$6:$Q$46,V582-5)*AA582,0)</f>
        <v>0</v>
      </c>
      <c r="AQ582" s="178">
        <f t="shared" si="85"/>
        <v>0</v>
      </c>
      <c r="AR582" s="178">
        <f t="shared" si="86"/>
        <v>0</v>
      </c>
      <c r="AS582" s="178">
        <f t="shared" si="87"/>
        <v>0</v>
      </c>
      <c r="AT582" s="178">
        <f t="shared" si="88"/>
        <v>0</v>
      </c>
      <c r="AU582">
        <f t="shared" si="89"/>
        <v>0</v>
      </c>
    </row>
    <row r="583" spans="1:47">
      <c r="A583" t="str">
        <f>IF(All_Tasks!A583="","",All_Tasks!A583)</f>
        <v/>
      </c>
      <c r="B583" t="str">
        <f>IF(All_Tasks!B583="","",All_Tasks!B583)</f>
        <v/>
      </c>
      <c r="C583" t="str">
        <f>IF(All_Tasks!C583="","",All_Tasks!C583)</f>
        <v/>
      </c>
      <c r="D583" t="str">
        <f>IF(All_Tasks!D583="","",All_Tasks!D583)</f>
        <v/>
      </c>
      <c r="E583" t="str">
        <f>IF(All_Tasks!V583&lt;&gt;"",All_Tasks!V583,IF(All_Tasks!E583&lt;&gt;"",All_Tasks!E583,""))</f>
        <v/>
      </c>
      <c r="F583" t="str">
        <f>IF(All_Tasks!F583="","",All_Tasks!F583)</f>
        <v/>
      </c>
      <c r="G583" t="str">
        <f>IF(All_Tasks!G583="","",All_Tasks!G583)</f>
        <v/>
      </c>
      <c r="H583" s="231" t="str">
        <f>IF(All_Tasks!H583="","",All_Tasks!H583)</f>
        <v/>
      </c>
      <c r="I583" t="str">
        <f>IF(All_Tasks!I583="","",All_Tasks!I583)</f>
        <v/>
      </c>
      <c r="J583" t="str">
        <f>IF(All_Tasks!J583="","",All_Tasks!J583)</f>
        <v/>
      </c>
      <c r="K583" t="str">
        <f>IF(All_Tasks!K583="","",All_Tasks!K583)</f>
        <v/>
      </c>
      <c r="L583" s="231" t="str">
        <f>IF(All_Tasks!L583="","",All_Tasks!L583)</f>
        <v/>
      </c>
      <c r="M583" t="str">
        <f>IF(All_Tasks!M583="","",All_Tasks!M583)</f>
        <v/>
      </c>
      <c r="N583" t="str">
        <f>IF(All_Tasks!N583="","",All_Tasks!N583)</f>
        <v/>
      </c>
      <c r="O583" t="str">
        <f>IF(All_Tasks!O583="","",All_Tasks!O583)</f>
        <v/>
      </c>
      <c r="P583" s="181">
        <f>IF(All_Tasks!P583="",0,All_Tasks!P583)</f>
        <v>0</v>
      </c>
      <c r="Q583" s="181">
        <f>IF(All_Tasks!Q583="",0,All_Tasks!Q583)</f>
        <v>0</v>
      </c>
      <c r="R583" s="181">
        <f>IF(All_Tasks!R583="",0,All_Tasks!R583)</f>
        <v>0</v>
      </c>
      <c r="S583" s="181" t="str">
        <f>IF(All_Tasks!S583="","",All_Tasks!S583)</f>
        <v/>
      </c>
      <c r="T583" t="str">
        <f>IF(All_Tasks!T583="","",All_Tasks!T583)</f>
        <v/>
      </c>
      <c r="U583" t="str">
        <f>IF(All_Tasks!U583="","",All_Tasks!U583)</f>
        <v/>
      </c>
      <c r="V583">
        <f>IF(A583="",0,IFERROR(MATCH(A583,Scope_Labor_Rates!$A$6:$A$46,0)+5,0))</f>
        <v>0</v>
      </c>
      <c r="W583" s="178">
        <f>IF(V583&gt;0,INDEX(Scope_Labor_Rates!$C$6:$C$46,V583-5),0)</f>
        <v>0</v>
      </c>
      <c r="X583" s="178">
        <f>IF(V583&gt;0,INDEX(Scope_Labor_Rates!$C$6:$C$46,V583-5),0)</f>
        <v>0</v>
      </c>
      <c r="Y583" s="180">
        <f>IF(V583&gt;0,INDEX(Scope_Labor_Rates!$S$6:$S$46,V583-5),0)</f>
        <v>0</v>
      </c>
      <c r="Z583" s="180">
        <f>IF(V583&gt;0,INDEX(Scope_Labor_Rates!$R$6:$R$46,V583-5),1)</f>
        <v>1</v>
      </c>
      <c r="AA583" s="231">
        <f t="shared" si="81"/>
        <v>0</v>
      </c>
      <c r="AB583" t="str">
        <f t="shared" si="82"/>
        <v/>
      </c>
      <c r="AC583" s="178" t="str">
        <f t="shared" si="83"/>
        <v/>
      </c>
      <c r="AD583" s="181">
        <f t="shared" si="84"/>
        <v>0</v>
      </c>
      <c r="AE583" s="178">
        <f>IF(V583&gt;0,P583*INDEX(Scope_Labor_Rates!$E$6:$E$46,V583-5),0)</f>
        <v>0</v>
      </c>
      <c r="AF583" s="181">
        <f>IF(V583&gt;0,AE583*INDEX(Scope_Labor_Rates!$D$6:$D$46,V583-5)*AA583,0)</f>
        <v>0</v>
      </c>
      <c r="AG583" s="178">
        <f>IF(V583&gt;0,P583*INDEX(Scope_Labor_Rates!$G$6:$G$46,V583-5),0)</f>
        <v>0</v>
      </c>
      <c r="AH583" s="181">
        <f>IF(V583&gt;0,AG583*INDEX(Scope_Labor_Rates!$F$6:$F$46,V583-5)*AA583,0)</f>
        <v>0</v>
      </c>
      <c r="AI583" s="178">
        <f>IF(V583&gt;0,P583*INDEX(Scope_Labor_Rates!$I$6:$I$46,V583-5),0)</f>
        <v>0</v>
      </c>
      <c r="AJ583" s="181">
        <f>IF(V583&gt;0,AI583*INDEX(Scope_Labor_Rates!$H$6:$H$46,V583-5)*AA583,0)</f>
        <v>0</v>
      </c>
      <c r="AK583" s="178">
        <f>IF(V583&gt;0,P583*INDEX(Scope_Labor_Rates!$K$6:$K$46,V583-5),0)</f>
        <v>0</v>
      </c>
      <c r="AL583" s="181">
        <f>IF(V583&gt;0,AK583*INDEX(Scope_Labor_Rates!$J$6:$J$46,V583-5)*AA583,0)</f>
        <v>0</v>
      </c>
      <c r="AM583" s="178">
        <f>IF(V583&gt;0,P583*INDEX(Scope_Labor_Rates!$M$6:$M$46,V583-5),0)</f>
        <v>0</v>
      </c>
      <c r="AN583" s="178">
        <f>IF(V583&gt;0,AM583*INDEX(Scope_Labor_Rates!$L$6:$L$46,V583-5)*AA583,0)</f>
        <v>0</v>
      </c>
      <c r="AO583" s="178">
        <f>IF(V583&gt;0,P583*INDEX(Scope_Labor_Rates!$O$6:$O$46,V583-5)*AA583,0)</f>
        <v>0</v>
      </c>
      <c r="AP583" s="181">
        <f>IF(V583&gt;0,P583*INDEX(Scope_Labor_Rates!$Q$6:$Q$46,V583-5)*AA583,0)</f>
        <v>0</v>
      </c>
      <c r="AQ583" s="178">
        <f t="shared" si="85"/>
        <v>0</v>
      </c>
      <c r="AR583" s="178">
        <f t="shared" si="86"/>
        <v>0</v>
      </c>
      <c r="AS583" s="178">
        <f t="shared" si="87"/>
        <v>0</v>
      </c>
      <c r="AT583" s="178">
        <f t="shared" si="88"/>
        <v>0</v>
      </c>
      <c r="AU583">
        <f t="shared" si="89"/>
        <v>0</v>
      </c>
    </row>
    <row r="584" spans="1:47">
      <c r="A584" t="str">
        <f>IF(All_Tasks!A584="","",All_Tasks!A584)</f>
        <v/>
      </c>
      <c r="B584" t="str">
        <f>IF(All_Tasks!B584="","",All_Tasks!B584)</f>
        <v/>
      </c>
      <c r="C584" t="str">
        <f>IF(All_Tasks!C584="","",All_Tasks!C584)</f>
        <v/>
      </c>
      <c r="D584" t="str">
        <f>IF(All_Tasks!D584="","",All_Tasks!D584)</f>
        <v/>
      </c>
      <c r="E584" t="str">
        <f>IF(All_Tasks!V584&lt;&gt;"",All_Tasks!V584,IF(All_Tasks!E584&lt;&gt;"",All_Tasks!E584,""))</f>
        <v/>
      </c>
      <c r="F584" t="str">
        <f>IF(All_Tasks!F584="","",All_Tasks!F584)</f>
        <v/>
      </c>
      <c r="G584" t="str">
        <f>IF(All_Tasks!G584="","",All_Tasks!G584)</f>
        <v/>
      </c>
      <c r="H584" s="231" t="str">
        <f>IF(All_Tasks!H584="","",All_Tasks!H584)</f>
        <v/>
      </c>
      <c r="I584" t="str">
        <f>IF(All_Tasks!I584="","",All_Tasks!I584)</f>
        <v/>
      </c>
      <c r="J584" t="str">
        <f>IF(All_Tasks!J584="","",All_Tasks!J584)</f>
        <v/>
      </c>
      <c r="K584" t="str">
        <f>IF(All_Tasks!K584="","",All_Tasks!K584)</f>
        <v/>
      </c>
      <c r="L584" s="231" t="str">
        <f>IF(All_Tasks!L584="","",All_Tasks!L584)</f>
        <v/>
      </c>
      <c r="M584" t="str">
        <f>IF(All_Tasks!M584="","",All_Tasks!M584)</f>
        <v/>
      </c>
      <c r="N584" t="str">
        <f>IF(All_Tasks!N584="","",All_Tasks!N584)</f>
        <v/>
      </c>
      <c r="O584" t="str">
        <f>IF(All_Tasks!O584="","",All_Tasks!O584)</f>
        <v/>
      </c>
      <c r="P584" s="181">
        <f>IF(All_Tasks!P584="",0,All_Tasks!P584)</f>
        <v>0</v>
      </c>
      <c r="Q584" s="181">
        <f>IF(All_Tasks!Q584="",0,All_Tasks!Q584)</f>
        <v>0</v>
      </c>
      <c r="R584" s="181">
        <f>IF(All_Tasks!R584="",0,All_Tasks!R584)</f>
        <v>0</v>
      </c>
      <c r="S584" s="181" t="str">
        <f>IF(All_Tasks!S584="","",All_Tasks!S584)</f>
        <v/>
      </c>
      <c r="T584" t="str">
        <f>IF(All_Tasks!T584="","",All_Tasks!T584)</f>
        <v/>
      </c>
      <c r="U584" t="str">
        <f>IF(All_Tasks!U584="","",All_Tasks!U584)</f>
        <v/>
      </c>
      <c r="V584">
        <f>IF(A584="",0,IFERROR(MATCH(A584,Scope_Labor_Rates!$A$6:$A$46,0)+5,0))</f>
        <v>0</v>
      </c>
      <c r="W584" s="178">
        <f>IF(V584&gt;0,INDEX(Scope_Labor_Rates!$C$6:$C$46,V584-5),0)</f>
        <v>0</v>
      </c>
      <c r="X584" s="178">
        <f>IF(V584&gt;0,INDEX(Scope_Labor_Rates!$C$6:$C$46,V584-5),0)</f>
        <v>0</v>
      </c>
      <c r="Y584" s="180">
        <f>IF(V584&gt;0,INDEX(Scope_Labor_Rates!$S$6:$S$46,V584-5),0)</f>
        <v>0</v>
      </c>
      <c r="Z584" s="180">
        <f>IF(V584&gt;0,INDEX(Scope_Labor_Rates!$R$6:$R$46,V584-5),1)</f>
        <v>1</v>
      </c>
      <c r="AA584" s="231">
        <f t="shared" si="81"/>
        <v>0</v>
      </c>
      <c r="AB584" t="str">
        <f t="shared" si="82"/>
        <v/>
      </c>
      <c r="AC584" s="178" t="str">
        <f t="shared" si="83"/>
        <v/>
      </c>
      <c r="AD584" s="181">
        <f t="shared" si="84"/>
        <v>0</v>
      </c>
      <c r="AE584" s="178">
        <f>IF(V584&gt;0,P584*INDEX(Scope_Labor_Rates!$E$6:$E$46,V584-5),0)</f>
        <v>0</v>
      </c>
      <c r="AF584" s="181">
        <f>IF(V584&gt;0,AE584*INDEX(Scope_Labor_Rates!$D$6:$D$46,V584-5)*AA584,0)</f>
        <v>0</v>
      </c>
      <c r="AG584" s="178">
        <f>IF(V584&gt;0,P584*INDEX(Scope_Labor_Rates!$G$6:$G$46,V584-5),0)</f>
        <v>0</v>
      </c>
      <c r="AH584" s="181">
        <f>IF(V584&gt;0,AG584*INDEX(Scope_Labor_Rates!$F$6:$F$46,V584-5)*AA584,0)</f>
        <v>0</v>
      </c>
      <c r="AI584" s="178">
        <f>IF(V584&gt;0,P584*INDEX(Scope_Labor_Rates!$I$6:$I$46,V584-5),0)</f>
        <v>0</v>
      </c>
      <c r="AJ584" s="181">
        <f>IF(V584&gt;0,AI584*INDEX(Scope_Labor_Rates!$H$6:$H$46,V584-5)*AA584,0)</f>
        <v>0</v>
      </c>
      <c r="AK584" s="178">
        <f>IF(V584&gt;0,P584*INDEX(Scope_Labor_Rates!$K$6:$K$46,V584-5),0)</f>
        <v>0</v>
      </c>
      <c r="AL584" s="181">
        <f>IF(V584&gt;0,AK584*INDEX(Scope_Labor_Rates!$J$6:$J$46,V584-5)*AA584,0)</f>
        <v>0</v>
      </c>
      <c r="AM584" s="178">
        <f>IF(V584&gt;0,P584*INDEX(Scope_Labor_Rates!$M$6:$M$46,V584-5),0)</f>
        <v>0</v>
      </c>
      <c r="AN584" s="178">
        <f>IF(V584&gt;0,AM584*INDEX(Scope_Labor_Rates!$L$6:$L$46,V584-5)*AA584,0)</f>
        <v>0</v>
      </c>
      <c r="AO584" s="178">
        <f>IF(V584&gt;0,P584*INDEX(Scope_Labor_Rates!$O$6:$O$46,V584-5)*AA584,0)</f>
        <v>0</v>
      </c>
      <c r="AP584" s="181">
        <f>IF(V584&gt;0,P584*INDEX(Scope_Labor_Rates!$Q$6:$Q$46,V584-5)*AA584,0)</f>
        <v>0</v>
      </c>
      <c r="AQ584" s="178">
        <f t="shared" si="85"/>
        <v>0</v>
      </c>
      <c r="AR584" s="178">
        <f t="shared" si="86"/>
        <v>0</v>
      </c>
      <c r="AS584" s="178">
        <f t="shared" si="87"/>
        <v>0</v>
      </c>
      <c r="AT584" s="178">
        <f t="shared" si="88"/>
        <v>0</v>
      </c>
      <c r="AU584">
        <f t="shared" si="89"/>
        <v>0</v>
      </c>
    </row>
    <row r="585" spans="1:47">
      <c r="A585" t="str">
        <f>IF(All_Tasks!A585="","",All_Tasks!A585)</f>
        <v/>
      </c>
      <c r="B585" t="str">
        <f>IF(All_Tasks!B585="","",All_Tasks!B585)</f>
        <v/>
      </c>
      <c r="C585" t="str">
        <f>IF(All_Tasks!C585="","",All_Tasks!C585)</f>
        <v/>
      </c>
      <c r="D585" t="str">
        <f>IF(All_Tasks!D585="","",All_Tasks!D585)</f>
        <v/>
      </c>
      <c r="E585" t="str">
        <f>IF(All_Tasks!V585&lt;&gt;"",All_Tasks!V585,IF(All_Tasks!E585&lt;&gt;"",All_Tasks!E585,""))</f>
        <v/>
      </c>
      <c r="F585" t="str">
        <f>IF(All_Tasks!F585="","",All_Tasks!F585)</f>
        <v/>
      </c>
      <c r="G585" t="str">
        <f>IF(All_Tasks!G585="","",All_Tasks!G585)</f>
        <v/>
      </c>
      <c r="H585" s="231" t="str">
        <f>IF(All_Tasks!H585="","",All_Tasks!H585)</f>
        <v/>
      </c>
      <c r="I585" t="str">
        <f>IF(All_Tasks!I585="","",All_Tasks!I585)</f>
        <v/>
      </c>
      <c r="J585" t="str">
        <f>IF(All_Tasks!J585="","",All_Tasks!J585)</f>
        <v/>
      </c>
      <c r="K585" t="str">
        <f>IF(All_Tasks!K585="","",All_Tasks!K585)</f>
        <v/>
      </c>
      <c r="L585" s="231" t="str">
        <f>IF(All_Tasks!L585="","",All_Tasks!L585)</f>
        <v/>
      </c>
      <c r="M585" t="str">
        <f>IF(All_Tasks!M585="","",All_Tasks!M585)</f>
        <v/>
      </c>
      <c r="N585" t="str">
        <f>IF(All_Tasks!N585="","",All_Tasks!N585)</f>
        <v/>
      </c>
      <c r="O585" t="str">
        <f>IF(All_Tasks!O585="","",All_Tasks!O585)</f>
        <v/>
      </c>
      <c r="P585" s="181">
        <f>IF(All_Tasks!P585="",0,All_Tasks!P585)</f>
        <v>0</v>
      </c>
      <c r="Q585" s="181">
        <f>IF(All_Tasks!Q585="",0,All_Tasks!Q585)</f>
        <v>0</v>
      </c>
      <c r="R585" s="181">
        <f>IF(All_Tasks!R585="",0,All_Tasks!R585)</f>
        <v>0</v>
      </c>
      <c r="S585" s="181" t="str">
        <f>IF(All_Tasks!S585="","",All_Tasks!S585)</f>
        <v/>
      </c>
      <c r="T585" t="str">
        <f>IF(All_Tasks!T585="","",All_Tasks!T585)</f>
        <v/>
      </c>
      <c r="U585" t="str">
        <f>IF(All_Tasks!U585="","",All_Tasks!U585)</f>
        <v/>
      </c>
      <c r="V585">
        <f>IF(A585="",0,IFERROR(MATCH(A585,Scope_Labor_Rates!$A$6:$A$46,0)+5,0))</f>
        <v>0</v>
      </c>
      <c r="W585" s="178">
        <f>IF(V585&gt;0,INDEX(Scope_Labor_Rates!$C$6:$C$46,V585-5),0)</f>
        <v>0</v>
      </c>
      <c r="X585" s="178">
        <f>IF(V585&gt;0,INDEX(Scope_Labor_Rates!$C$6:$C$46,V585-5),0)</f>
        <v>0</v>
      </c>
      <c r="Y585" s="180">
        <f>IF(V585&gt;0,INDEX(Scope_Labor_Rates!$S$6:$S$46,V585-5),0)</f>
        <v>0</v>
      </c>
      <c r="Z585" s="180">
        <f>IF(V585&gt;0,INDEX(Scope_Labor_Rates!$R$6:$R$46,V585-5),1)</f>
        <v>1</v>
      </c>
      <c r="AA585" s="231">
        <f t="shared" si="81"/>
        <v>0</v>
      </c>
      <c r="AB585" t="str">
        <f t="shared" si="82"/>
        <v/>
      </c>
      <c r="AC585" s="178" t="str">
        <f t="shared" si="83"/>
        <v/>
      </c>
      <c r="AD585" s="181">
        <f t="shared" si="84"/>
        <v>0</v>
      </c>
      <c r="AE585" s="178">
        <f>IF(V585&gt;0,P585*INDEX(Scope_Labor_Rates!$E$6:$E$46,V585-5),0)</f>
        <v>0</v>
      </c>
      <c r="AF585" s="181">
        <f>IF(V585&gt;0,AE585*INDEX(Scope_Labor_Rates!$D$6:$D$46,V585-5)*AA585,0)</f>
        <v>0</v>
      </c>
      <c r="AG585" s="178">
        <f>IF(V585&gt;0,P585*INDEX(Scope_Labor_Rates!$G$6:$G$46,V585-5),0)</f>
        <v>0</v>
      </c>
      <c r="AH585" s="181">
        <f>IF(V585&gt;0,AG585*INDEX(Scope_Labor_Rates!$F$6:$F$46,V585-5)*AA585,0)</f>
        <v>0</v>
      </c>
      <c r="AI585" s="178">
        <f>IF(V585&gt;0,P585*INDEX(Scope_Labor_Rates!$I$6:$I$46,V585-5),0)</f>
        <v>0</v>
      </c>
      <c r="AJ585" s="181">
        <f>IF(V585&gt;0,AI585*INDEX(Scope_Labor_Rates!$H$6:$H$46,V585-5)*AA585,0)</f>
        <v>0</v>
      </c>
      <c r="AK585" s="178">
        <f>IF(V585&gt;0,P585*INDEX(Scope_Labor_Rates!$K$6:$K$46,V585-5),0)</f>
        <v>0</v>
      </c>
      <c r="AL585" s="181">
        <f>IF(V585&gt;0,AK585*INDEX(Scope_Labor_Rates!$J$6:$J$46,V585-5)*AA585,0)</f>
        <v>0</v>
      </c>
      <c r="AM585" s="178">
        <f>IF(V585&gt;0,P585*INDEX(Scope_Labor_Rates!$M$6:$M$46,V585-5),0)</f>
        <v>0</v>
      </c>
      <c r="AN585" s="178">
        <f>IF(V585&gt;0,AM585*INDEX(Scope_Labor_Rates!$L$6:$L$46,V585-5)*AA585,0)</f>
        <v>0</v>
      </c>
      <c r="AO585" s="178">
        <f>IF(V585&gt;0,P585*INDEX(Scope_Labor_Rates!$O$6:$O$46,V585-5)*AA585,0)</f>
        <v>0</v>
      </c>
      <c r="AP585" s="181">
        <f>IF(V585&gt;0,P585*INDEX(Scope_Labor_Rates!$Q$6:$Q$46,V585-5)*AA585,0)</f>
        <v>0</v>
      </c>
      <c r="AQ585" s="178">
        <f t="shared" si="85"/>
        <v>0</v>
      </c>
      <c r="AR585" s="178">
        <f t="shared" si="86"/>
        <v>0</v>
      </c>
      <c r="AS585" s="178">
        <f t="shared" si="87"/>
        <v>0</v>
      </c>
      <c r="AT585" s="178">
        <f t="shared" si="88"/>
        <v>0</v>
      </c>
      <c r="AU585">
        <f t="shared" si="89"/>
        <v>0</v>
      </c>
    </row>
    <row r="586" spans="1:47">
      <c r="A586" t="str">
        <f>IF(All_Tasks!A586="","",All_Tasks!A586)</f>
        <v/>
      </c>
      <c r="B586" t="str">
        <f>IF(All_Tasks!B586="","",All_Tasks!B586)</f>
        <v/>
      </c>
      <c r="C586" t="str">
        <f>IF(All_Tasks!C586="","",All_Tasks!C586)</f>
        <v/>
      </c>
      <c r="D586" t="str">
        <f>IF(All_Tasks!D586="","",All_Tasks!D586)</f>
        <v/>
      </c>
      <c r="E586" t="str">
        <f>IF(All_Tasks!V586&lt;&gt;"",All_Tasks!V586,IF(All_Tasks!E586&lt;&gt;"",All_Tasks!E586,""))</f>
        <v/>
      </c>
      <c r="F586" t="str">
        <f>IF(All_Tasks!F586="","",All_Tasks!F586)</f>
        <v/>
      </c>
      <c r="G586" t="str">
        <f>IF(All_Tasks!G586="","",All_Tasks!G586)</f>
        <v/>
      </c>
      <c r="H586" s="231" t="str">
        <f>IF(All_Tasks!H586="","",All_Tasks!H586)</f>
        <v/>
      </c>
      <c r="I586" t="str">
        <f>IF(All_Tasks!I586="","",All_Tasks!I586)</f>
        <v/>
      </c>
      <c r="J586" t="str">
        <f>IF(All_Tasks!J586="","",All_Tasks!J586)</f>
        <v/>
      </c>
      <c r="K586" t="str">
        <f>IF(All_Tasks!K586="","",All_Tasks!K586)</f>
        <v/>
      </c>
      <c r="L586" s="231" t="str">
        <f>IF(All_Tasks!L586="","",All_Tasks!L586)</f>
        <v/>
      </c>
      <c r="M586" t="str">
        <f>IF(All_Tasks!M586="","",All_Tasks!M586)</f>
        <v/>
      </c>
      <c r="N586" t="str">
        <f>IF(All_Tasks!N586="","",All_Tasks!N586)</f>
        <v/>
      </c>
      <c r="O586" t="str">
        <f>IF(All_Tasks!O586="","",All_Tasks!O586)</f>
        <v/>
      </c>
      <c r="P586" s="181">
        <f>IF(All_Tasks!P586="",0,All_Tasks!P586)</f>
        <v>0</v>
      </c>
      <c r="Q586" s="181">
        <f>IF(All_Tasks!Q586="",0,All_Tasks!Q586)</f>
        <v>0</v>
      </c>
      <c r="R586" s="181">
        <f>IF(All_Tasks!R586="",0,All_Tasks!R586)</f>
        <v>0</v>
      </c>
      <c r="S586" s="181" t="str">
        <f>IF(All_Tasks!S586="","",All_Tasks!S586)</f>
        <v/>
      </c>
      <c r="T586" t="str">
        <f>IF(All_Tasks!T586="","",All_Tasks!T586)</f>
        <v/>
      </c>
      <c r="U586" t="str">
        <f>IF(All_Tasks!U586="","",All_Tasks!U586)</f>
        <v/>
      </c>
      <c r="V586">
        <f>IF(A586="",0,IFERROR(MATCH(A586,Scope_Labor_Rates!$A$6:$A$46,0)+5,0))</f>
        <v>0</v>
      </c>
      <c r="W586" s="178">
        <f>IF(V586&gt;0,INDEX(Scope_Labor_Rates!$C$6:$C$46,V586-5),0)</f>
        <v>0</v>
      </c>
      <c r="X586" s="178">
        <f>IF(V586&gt;0,INDEX(Scope_Labor_Rates!$C$6:$C$46,V586-5),0)</f>
        <v>0</v>
      </c>
      <c r="Y586" s="180">
        <f>IF(V586&gt;0,INDEX(Scope_Labor_Rates!$S$6:$S$46,V586-5),0)</f>
        <v>0</v>
      </c>
      <c r="Z586" s="180">
        <f>IF(V586&gt;0,INDEX(Scope_Labor_Rates!$R$6:$R$46,V586-5),1)</f>
        <v>1</v>
      </c>
      <c r="AA586" s="231">
        <f t="shared" si="81"/>
        <v>0</v>
      </c>
      <c r="AB586" t="str">
        <f t="shared" si="82"/>
        <v/>
      </c>
      <c r="AC586" s="178" t="str">
        <f t="shared" si="83"/>
        <v/>
      </c>
      <c r="AD586" s="181">
        <f t="shared" si="84"/>
        <v>0</v>
      </c>
      <c r="AE586" s="178">
        <f>IF(V586&gt;0,P586*INDEX(Scope_Labor_Rates!$E$6:$E$46,V586-5),0)</f>
        <v>0</v>
      </c>
      <c r="AF586" s="181">
        <f>IF(V586&gt;0,AE586*INDEX(Scope_Labor_Rates!$D$6:$D$46,V586-5)*AA586,0)</f>
        <v>0</v>
      </c>
      <c r="AG586" s="178">
        <f>IF(V586&gt;0,P586*INDEX(Scope_Labor_Rates!$G$6:$G$46,V586-5),0)</f>
        <v>0</v>
      </c>
      <c r="AH586" s="181">
        <f>IF(V586&gt;0,AG586*INDEX(Scope_Labor_Rates!$F$6:$F$46,V586-5)*AA586,0)</f>
        <v>0</v>
      </c>
      <c r="AI586" s="178">
        <f>IF(V586&gt;0,P586*INDEX(Scope_Labor_Rates!$I$6:$I$46,V586-5),0)</f>
        <v>0</v>
      </c>
      <c r="AJ586" s="181">
        <f>IF(V586&gt;0,AI586*INDEX(Scope_Labor_Rates!$H$6:$H$46,V586-5)*AA586,0)</f>
        <v>0</v>
      </c>
      <c r="AK586" s="178">
        <f>IF(V586&gt;0,P586*INDEX(Scope_Labor_Rates!$K$6:$K$46,V586-5),0)</f>
        <v>0</v>
      </c>
      <c r="AL586" s="181">
        <f>IF(V586&gt;0,AK586*INDEX(Scope_Labor_Rates!$J$6:$J$46,V586-5)*AA586,0)</f>
        <v>0</v>
      </c>
      <c r="AM586" s="178">
        <f>IF(V586&gt;0,P586*INDEX(Scope_Labor_Rates!$M$6:$M$46,V586-5),0)</f>
        <v>0</v>
      </c>
      <c r="AN586" s="178">
        <f>IF(V586&gt;0,AM586*INDEX(Scope_Labor_Rates!$L$6:$L$46,V586-5)*AA586,0)</f>
        <v>0</v>
      </c>
      <c r="AO586" s="178">
        <f>IF(V586&gt;0,P586*INDEX(Scope_Labor_Rates!$O$6:$O$46,V586-5)*AA586,0)</f>
        <v>0</v>
      </c>
      <c r="AP586" s="181">
        <f>IF(V586&gt;0,P586*INDEX(Scope_Labor_Rates!$Q$6:$Q$46,V586-5)*AA586,0)</f>
        <v>0</v>
      </c>
      <c r="AQ586" s="178">
        <f t="shared" si="85"/>
        <v>0</v>
      </c>
      <c r="AR586" s="178">
        <f t="shared" si="86"/>
        <v>0</v>
      </c>
      <c r="AS586" s="178">
        <f t="shared" si="87"/>
        <v>0</v>
      </c>
      <c r="AT586" s="178">
        <f t="shared" si="88"/>
        <v>0</v>
      </c>
      <c r="AU586">
        <f t="shared" si="89"/>
        <v>0</v>
      </c>
    </row>
    <row r="587" spans="1:47">
      <c r="A587" t="str">
        <f>IF(All_Tasks!A587="","",All_Tasks!A587)</f>
        <v/>
      </c>
      <c r="B587" t="str">
        <f>IF(All_Tasks!B587="","",All_Tasks!B587)</f>
        <v/>
      </c>
      <c r="C587" t="str">
        <f>IF(All_Tasks!C587="","",All_Tasks!C587)</f>
        <v/>
      </c>
      <c r="D587" t="str">
        <f>IF(All_Tasks!D587="","",All_Tasks!D587)</f>
        <v/>
      </c>
      <c r="E587" t="str">
        <f>IF(All_Tasks!V587&lt;&gt;"",All_Tasks!V587,IF(All_Tasks!E587&lt;&gt;"",All_Tasks!E587,""))</f>
        <v/>
      </c>
      <c r="F587" t="str">
        <f>IF(All_Tasks!F587="","",All_Tasks!F587)</f>
        <v/>
      </c>
      <c r="G587" t="str">
        <f>IF(All_Tasks!G587="","",All_Tasks!G587)</f>
        <v/>
      </c>
      <c r="H587" s="231" t="str">
        <f>IF(All_Tasks!H587="","",All_Tasks!H587)</f>
        <v/>
      </c>
      <c r="I587" t="str">
        <f>IF(All_Tasks!I587="","",All_Tasks!I587)</f>
        <v/>
      </c>
      <c r="J587" t="str">
        <f>IF(All_Tasks!J587="","",All_Tasks!J587)</f>
        <v/>
      </c>
      <c r="K587" t="str">
        <f>IF(All_Tasks!K587="","",All_Tasks!K587)</f>
        <v/>
      </c>
      <c r="L587" s="231" t="str">
        <f>IF(All_Tasks!L587="","",All_Tasks!L587)</f>
        <v/>
      </c>
      <c r="M587" t="str">
        <f>IF(All_Tasks!M587="","",All_Tasks!M587)</f>
        <v/>
      </c>
      <c r="N587" t="str">
        <f>IF(All_Tasks!N587="","",All_Tasks!N587)</f>
        <v/>
      </c>
      <c r="O587" t="str">
        <f>IF(All_Tasks!O587="","",All_Tasks!O587)</f>
        <v/>
      </c>
      <c r="P587" s="181">
        <f>IF(All_Tasks!P587="",0,All_Tasks!P587)</f>
        <v>0</v>
      </c>
      <c r="Q587" s="181">
        <f>IF(All_Tasks!Q587="",0,All_Tasks!Q587)</f>
        <v>0</v>
      </c>
      <c r="R587" s="181">
        <f>IF(All_Tasks!R587="",0,All_Tasks!R587)</f>
        <v>0</v>
      </c>
      <c r="S587" s="181" t="str">
        <f>IF(All_Tasks!S587="","",All_Tasks!S587)</f>
        <v/>
      </c>
      <c r="T587" t="str">
        <f>IF(All_Tasks!T587="","",All_Tasks!T587)</f>
        <v/>
      </c>
      <c r="U587" t="str">
        <f>IF(All_Tasks!U587="","",All_Tasks!U587)</f>
        <v/>
      </c>
      <c r="V587">
        <f>IF(A587="",0,IFERROR(MATCH(A587,Scope_Labor_Rates!$A$6:$A$46,0)+5,0))</f>
        <v>0</v>
      </c>
      <c r="W587" s="178">
        <f>IF(V587&gt;0,INDEX(Scope_Labor_Rates!$C$6:$C$46,V587-5),0)</f>
        <v>0</v>
      </c>
      <c r="X587" s="178">
        <f>IF(V587&gt;0,INDEX(Scope_Labor_Rates!$C$6:$C$46,V587-5),0)</f>
        <v>0</v>
      </c>
      <c r="Y587" s="180">
        <f>IF(V587&gt;0,INDEX(Scope_Labor_Rates!$S$6:$S$46,V587-5),0)</f>
        <v>0</v>
      </c>
      <c r="Z587" s="180">
        <f>IF(V587&gt;0,INDEX(Scope_Labor_Rates!$R$6:$R$46,V587-5),1)</f>
        <v>1</v>
      </c>
      <c r="AA587" s="231">
        <f t="shared" si="81"/>
        <v>0</v>
      </c>
      <c r="AB587" t="str">
        <f t="shared" si="82"/>
        <v/>
      </c>
      <c r="AC587" s="178" t="str">
        <f t="shared" si="83"/>
        <v/>
      </c>
      <c r="AD587" s="181">
        <f t="shared" si="84"/>
        <v>0</v>
      </c>
      <c r="AE587" s="178">
        <f>IF(V587&gt;0,P587*INDEX(Scope_Labor_Rates!$E$6:$E$46,V587-5),0)</f>
        <v>0</v>
      </c>
      <c r="AF587" s="181">
        <f>IF(V587&gt;0,AE587*INDEX(Scope_Labor_Rates!$D$6:$D$46,V587-5)*AA587,0)</f>
        <v>0</v>
      </c>
      <c r="AG587" s="178">
        <f>IF(V587&gt;0,P587*INDEX(Scope_Labor_Rates!$G$6:$G$46,V587-5),0)</f>
        <v>0</v>
      </c>
      <c r="AH587" s="181">
        <f>IF(V587&gt;0,AG587*INDEX(Scope_Labor_Rates!$F$6:$F$46,V587-5)*AA587,0)</f>
        <v>0</v>
      </c>
      <c r="AI587" s="178">
        <f>IF(V587&gt;0,P587*INDEX(Scope_Labor_Rates!$I$6:$I$46,V587-5),0)</f>
        <v>0</v>
      </c>
      <c r="AJ587" s="181">
        <f>IF(V587&gt;0,AI587*INDEX(Scope_Labor_Rates!$H$6:$H$46,V587-5)*AA587,0)</f>
        <v>0</v>
      </c>
      <c r="AK587" s="178">
        <f>IF(V587&gt;0,P587*INDEX(Scope_Labor_Rates!$K$6:$K$46,V587-5),0)</f>
        <v>0</v>
      </c>
      <c r="AL587" s="181">
        <f>IF(V587&gt;0,AK587*INDEX(Scope_Labor_Rates!$J$6:$J$46,V587-5)*AA587,0)</f>
        <v>0</v>
      </c>
      <c r="AM587" s="178">
        <f>IF(V587&gt;0,P587*INDEX(Scope_Labor_Rates!$M$6:$M$46,V587-5),0)</f>
        <v>0</v>
      </c>
      <c r="AN587" s="178">
        <f>IF(V587&gt;0,AM587*INDEX(Scope_Labor_Rates!$L$6:$L$46,V587-5)*AA587,0)</f>
        <v>0</v>
      </c>
      <c r="AO587" s="178">
        <f>IF(V587&gt;0,P587*INDEX(Scope_Labor_Rates!$O$6:$O$46,V587-5)*AA587,0)</f>
        <v>0</v>
      </c>
      <c r="AP587" s="181">
        <f>IF(V587&gt;0,P587*INDEX(Scope_Labor_Rates!$Q$6:$Q$46,V587-5)*AA587,0)</f>
        <v>0</v>
      </c>
      <c r="AQ587" s="178">
        <f t="shared" si="85"/>
        <v>0</v>
      </c>
      <c r="AR587" s="178">
        <f t="shared" si="86"/>
        <v>0</v>
      </c>
      <c r="AS587" s="178">
        <f t="shared" si="87"/>
        <v>0</v>
      </c>
      <c r="AT587" s="178">
        <f t="shared" si="88"/>
        <v>0</v>
      </c>
      <c r="AU587">
        <f t="shared" si="89"/>
        <v>0</v>
      </c>
    </row>
    <row r="588" spans="1:47">
      <c r="A588" t="str">
        <f>IF(All_Tasks!A588="","",All_Tasks!A588)</f>
        <v/>
      </c>
      <c r="B588" t="str">
        <f>IF(All_Tasks!B588="","",All_Tasks!B588)</f>
        <v/>
      </c>
      <c r="C588" t="str">
        <f>IF(All_Tasks!C588="","",All_Tasks!C588)</f>
        <v/>
      </c>
      <c r="D588" t="str">
        <f>IF(All_Tasks!D588="","",All_Tasks!D588)</f>
        <v/>
      </c>
      <c r="E588" t="str">
        <f>IF(All_Tasks!V588&lt;&gt;"",All_Tasks!V588,IF(All_Tasks!E588&lt;&gt;"",All_Tasks!E588,""))</f>
        <v/>
      </c>
      <c r="F588" t="str">
        <f>IF(All_Tasks!F588="","",All_Tasks!F588)</f>
        <v/>
      </c>
      <c r="G588" t="str">
        <f>IF(All_Tasks!G588="","",All_Tasks!G588)</f>
        <v/>
      </c>
      <c r="H588" s="231" t="str">
        <f>IF(All_Tasks!H588="","",All_Tasks!H588)</f>
        <v/>
      </c>
      <c r="I588" t="str">
        <f>IF(All_Tasks!I588="","",All_Tasks!I588)</f>
        <v/>
      </c>
      <c r="J588" t="str">
        <f>IF(All_Tasks!J588="","",All_Tasks!J588)</f>
        <v/>
      </c>
      <c r="K588" t="str">
        <f>IF(All_Tasks!K588="","",All_Tasks!K588)</f>
        <v/>
      </c>
      <c r="L588" s="231" t="str">
        <f>IF(All_Tasks!L588="","",All_Tasks!L588)</f>
        <v/>
      </c>
      <c r="M588" t="str">
        <f>IF(All_Tasks!M588="","",All_Tasks!M588)</f>
        <v/>
      </c>
      <c r="N588" t="str">
        <f>IF(All_Tasks!N588="","",All_Tasks!N588)</f>
        <v/>
      </c>
      <c r="O588" t="str">
        <f>IF(All_Tasks!O588="","",All_Tasks!O588)</f>
        <v/>
      </c>
      <c r="P588" s="181">
        <f>IF(All_Tasks!P588="",0,All_Tasks!P588)</f>
        <v>0</v>
      </c>
      <c r="Q588" s="181">
        <f>IF(All_Tasks!Q588="",0,All_Tasks!Q588)</f>
        <v>0</v>
      </c>
      <c r="R588" s="181">
        <f>IF(All_Tasks!R588="",0,All_Tasks!R588)</f>
        <v>0</v>
      </c>
      <c r="S588" s="181" t="str">
        <f>IF(All_Tasks!S588="","",All_Tasks!S588)</f>
        <v/>
      </c>
      <c r="T588" t="str">
        <f>IF(All_Tasks!T588="","",All_Tasks!T588)</f>
        <v/>
      </c>
      <c r="U588" t="str">
        <f>IF(All_Tasks!U588="","",All_Tasks!U588)</f>
        <v/>
      </c>
      <c r="V588">
        <f>IF(A588="",0,IFERROR(MATCH(A588,Scope_Labor_Rates!$A$6:$A$46,0)+5,0))</f>
        <v>0</v>
      </c>
      <c r="W588" s="178">
        <f>IF(V588&gt;0,INDEX(Scope_Labor_Rates!$C$6:$C$46,V588-5),0)</f>
        <v>0</v>
      </c>
      <c r="X588" s="178">
        <f>IF(V588&gt;0,INDEX(Scope_Labor_Rates!$C$6:$C$46,V588-5),0)</f>
        <v>0</v>
      </c>
      <c r="Y588" s="180">
        <f>IF(V588&gt;0,INDEX(Scope_Labor_Rates!$S$6:$S$46,V588-5),0)</f>
        <v>0</v>
      </c>
      <c r="Z588" s="180">
        <f>IF(V588&gt;0,INDEX(Scope_Labor_Rates!$R$6:$R$46,V588-5),1)</f>
        <v>1</v>
      </c>
      <c r="AA588" s="231">
        <f t="shared" si="81"/>
        <v>0</v>
      </c>
      <c r="AB588" t="str">
        <f t="shared" si="82"/>
        <v/>
      </c>
      <c r="AC588" s="178" t="str">
        <f t="shared" si="83"/>
        <v/>
      </c>
      <c r="AD588" s="181">
        <f t="shared" si="84"/>
        <v>0</v>
      </c>
      <c r="AE588" s="178">
        <f>IF(V588&gt;0,P588*INDEX(Scope_Labor_Rates!$E$6:$E$46,V588-5),0)</f>
        <v>0</v>
      </c>
      <c r="AF588" s="181">
        <f>IF(V588&gt;0,AE588*INDEX(Scope_Labor_Rates!$D$6:$D$46,V588-5)*AA588,0)</f>
        <v>0</v>
      </c>
      <c r="AG588" s="178">
        <f>IF(V588&gt;0,P588*INDEX(Scope_Labor_Rates!$G$6:$G$46,V588-5),0)</f>
        <v>0</v>
      </c>
      <c r="AH588" s="181">
        <f>IF(V588&gt;0,AG588*INDEX(Scope_Labor_Rates!$F$6:$F$46,V588-5)*AA588,0)</f>
        <v>0</v>
      </c>
      <c r="AI588" s="178">
        <f>IF(V588&gt;0,P588*INDEX(Scope_Labor_Rates!$I$6:$I$46,V588-5),0)</f>
        <v>0</v>
      </c>
      <c r="AJ588" s="181">
        <f>IF(V588&gt;0,AI588*INDEX(Scope_Labor_Rates!$H$6:$H$46,V588-5)*AA588,0)</f>
        <v>0</v>
      </c>
      <c r="AK588" s="178">
        <f>IF(V588&gt;0,P588*INDEX(Scope_Labor_Rates!$K$6:$K$46,V588-5),0)</f>
        <v>0</v>
      </c>
      <c r="AL588" s="181">
        <f>IF(V588&gt;0,AK588*INDEX(Scope_Labor_Rates!$J$6:$J$46,V588-5)*AA588,0)</f>
        <v>0</v>
      </c>
      <c r="AM588" s="178">
        <f>IF(V588&gt;0,P588*INDEX(Scope_Labor_Rates!$M$6:$M$46,V588-5),0)</f>
        <v>0</v>
      </c>
      <c r="AN588" s="178">
        <f>IF(V588&gt;0,AM588*INDEX(Scope_Labor_Rates!$L$6:$L$46,V588-5)*AA588,0)</f>
        <v>0</v>
      </c>
      <c r="AO588" s="178">
        <f>IF(V588&gt;0,P588*INDEX(Scope_Labor_Rates!$O$6:$O$46,V588-5)*AA588,0)</f>
        <v>0</v>
      </c>
      <c r="AP588" s="181">
        <f>IF(V588&gt;0,P588*INDEX(Scope_Labor_Rates!$Q$6:$Q$46,V588-5)*AA588,0)</f>
        <v>0</v>
      </c>
      <c r="AQ588" s="178">
        <f t="shared" si="85"/>
        <v>0</v>
      </c>
      <c r="AR588" s="178">
        <f t="shared" si="86"/>
        <v>0</v>
      </c>
      <c r="AS588" s="178">
        <f t="shared" si="87"/>
        <v>0</v>
      </c>
      <c r="AT588" s="178">
        <f t="shared" si="88"/>
        <v>0</v>
      </c>
      <c r="AU588">
        <f t="shared" si="89"/>
        <v>0</v>
      </c>
    </row>
    <row r="589" spans="1:47">
      <c r="A589" t="str">
        <f>IF(All_Tasks!A589="","",All_Tasks!A589)</f>
        <v/>
      </c>
      <c r="B589" t="str">
        <f>IF(All_Tasks!B589="","",All_Tasks!B589)</f>
        <v/>
      </c>
      <c r="C589" t="str">
        <f>IF(All_Tasks!C589="","",All_Tasks!C589)</f>
        <v/>
      </c>
      <c r="D589" t="str">
        <f>IF(All_Tasks!D589="","",All_Tasks!D589)</f>
        <v/>
      </c>
      <c r="E589" t="str">
        <f>IF(All_Tasks!V589&lt;&gt;"",All_Tasks!V589,IF(All_Tasks!E589&lt;&gt;"",All_Tasks!E589,""))</f>
        <v/>
      </c>
      <c r="F589" t="str">
        <f>IF(All_Tasks!F589="","",All_Tasks!F589)</f>
        <v/>
      </c>
      <c r="G589" t="str">
        <f>IF(All_Tasks!G589="","",All_Tasks!G589)</f>
        <v/>
      </c>
      <c r="H589" s="231" t="str">
        <f>IF(All_Tasks!H589="","",All_Tasks!H589)</f>
        <v/>
      </c>
      <c r="I589" t="str">
        <f>IF(All_Tasks!I589="","",All_Tasks!I589)</f>
        <v/>
      </c>
      <c r="J589" t="str">
        <f>IF(All_Tasks!J589="","",All_Tasks!J589)</f>
        <v/>
      </c>
      <c r="K589" t="str">
        <f>IF(All_Tasks!K589="","",All_Tasks!K589)</f>
        <v/>
      </c>
      <c r="L589" s="231" t="str">
        <f>IF(All_Tasks!L589="","",All_Tasks!L589)</f>
        <v/>
      </c>
      <c r="M589" t="str">
        <f>IF(All_Tasks!M589="","",All_Tasks!M589)</f>
        <v/>
      </c>
      <c r="N589" t="str">
        <f>IF(All_Tasks!N589="","",All_Tasks!N589)</f>
        <v/>
      </c>
      <c r="O589" t="str">
        <f>IF(All_Tasks!O589="","",All_Tasks!O589)</f>
        <v/>
      </c>
      <c r="P589" s="181">
        <f>IF(All_Tasks!P589="",0,All_Tasks!P589)</f>
        <v>0</v>
      </c>
      <c r="Q589" s="181">
        <f>IF(All_Tasks!Q589="",0,All_Tasks!Q589)</f>
        <v>0</v>
      </c>
      <c r="R589" s="181">
        <f>IF(All_Tasks!R589="",0,All_Tasks!R589)</f>
        <v>0</v>
      </c>
      <c r="S589" s="181" t="str">
        <f>IF(All_Tasks!S589="","",All_Tasks!S589)</f>
        <v/>
      </c>
      <c r="T589" t="str">
        <f>IF(All_Tasks!T589="","",All_Tasks!T589)</f>
        <v/>
      </c>
      <c r="U589" t="str">
        <f>IF(All_Tasks!U589="","",All_Tasks!U589)</f>
        <v/>
      </c>
      <c r="V589">
        <f>IF(A589="",0,IFERROR(MATCH(A589,Scope_Labor_Rates!$A$6:$A$46,0)+5,0))</f>
        <v>0</v>
      </c>
      <c r="W589" s="178">
        <f>IF(V589&gt;0,INDEX(Scope_Labor_Rates!$C$6:$C$46,V589-5),0)</f>
        <v>0</v>
      </c>
      <c r="X589" s="178">
        <f>IF(V589&gt;0,INDEX(Scope_Labor_Rates!$C$6:$C$46,V589-5),0)</f>
        <v>0</v>
      </c>
      <c r="Y589" s="180">
        <f>IF(V589&gt;0,INDEX(Scope_Labor_Rates!$S$6:$S$46,V589-5),0)</f>
        <v>0</v>
      </c>
      <c r="Z589" s="180">
        <f>IF(V589&gt;0,INDEX(Scope_Labor_Rates!$R$6:$R$46,V589-5),1)</f>
        <v>1</v>
      </c>
      <c r="AA589" s="231">
        <f t="shared" si="81"/>
        <v>0</v>
      </c>
      <c r="AB589" t="str">
        <f t="shared" si="82"/>
        <v/>
      </c>
      <c r="AC589" s="178" t="str">
        <f t="shared" si="83"/>
        <v/>
      </c>
      <c r="AD589" s="181">
        <f t="shared" si="84"/>
        <v>0</v>
      </c>
      <c r="AE589" s="178">
        <f>IF(V589&gt;0,P589*INDEX(Scope_Labor_Rates!$E$6:$E$46,V589-5),0)</f>
        <v>0</v>
      </c>
      <c r="AF589" s="181">
        <f>IF(V589&gt;0,AE589*INDEX(Scope_Labor_Rates!$D$6:$D$46,V589-5)*AA589,0)</f>
        <v>0</v>
      </c>
      <c r="AG589" s="178">
        <f>IF(V589&gt;0,P589*INDEX(Scope_Labor_Rates!$G$6:$G$46,V589-5),0)</f>
        <v>0</v>
      </c>
      <c r="AH589" s="181">
        <f>IF(V589&gt;0,AG589*INDEX(Scope_Labor_Rates!$F$6:$F$46,V589-5)*AA589,0)</f>
        <v>0</v>
      </c>
      <c r="AI589" s="178">
        <f>IF(V589&gt;0,P589*INDEX(Scope_Labor_Rates!$I$6:$I$46,V589-5),0)</f>
        <v>0</v>
      </c>
      <c r="AJ589" s="181">
        <f>IF(V589&gt;0,AI589*INDEX(Scope_Labor_Rates!$H$6:$H$46,V589-5)*AA589,0)</f>
        <v>0</v>
      </c>
      <c r="AK589" s="178">
        <f>IF(V589&gt;0,P589*INDEX(Scope_Labor_Rates!$K$6:$K$46,V589-5),0)</f>
        <v>0</v>
      </c>
      <c r="AL589" s="181">
        <f>IF(V589&gt;0,AK589*INDEX(Scope_Labor_Rates!$J$6:$J$46,V589-5)*AA589,0)</f>
        <v>0</v>
      </c>
      <c r="AM589" s="178">
        <f>IF(V589&gt;0,P589*INDEX(Scope_Labor_Rates!$M$6:$M$46,V589-5),0)</f>
        <v>0</v>
      </c>
      <c r="AN589" s="178">
        <f>IF(V589&gt;0,AM589*INDEX(Scope_Labor_Rates!$L$6:$L$46,V589-5)*AA589,0)</f>
        <v>0</v>
      </c>
      <c r="AO589" s="178">
        <f>IF(V589&gt;0,P589*INDEX(Scope_Labor_Rates!$O$6:$O$46,V589-5)*AA589,0)</f>
        <v>0</v>
      </c>
      <c r="AP589" s="181">
        <f>IF(V589&gt;0,P589*INDEX(Scope_Labor_Rates!$Q$6:$Q$46,V589-5)*AA589,0)</f>
        <v>0</v>
      </c>
      <c r="AQ589" s="178">
        <f t="shared" si="85"/>
        <v>0</v>
      </c>
      <c r="AR589" s="178">
        <f t="shared" si="86"/>
        <v>0</v>
      </c>
      <c r="AS589" s="178">
        <f t="shared" si="87"/>
        <v>0</v>
      </c>
      <c r="AT589" s="178">
        <f t="shared" si="88"/>
        <v>0</v>
      </c>
      <c r="AU589">
        <f t="shared" si="89"/>
        <v>0</v>
      </c>
    </row>
    <row r="590" spans="1:47">
      <c r="A590" t="str">
        <f>IF(All_Tasks!A590="","",All_Tasks!A590)</f>
        <v/>
      </c>
      <c r="B590" t="str">
        <f>IF(All_Tasks!B590="","",All_Tasks!B590)</f>
        <v/>
      </c>
      <c r="C590" t="str">
        <f>IF(All_Tasks!C590="","",All_Tasks!C590)</f>
        <v/>
      </c>
      <c r="D590" t="str">
        <f>IF(All_Tasks!D590="","",All_Tasks!D590)</f>
        <v/>
      </c>
      <c r="E590" t="str">
        <f>IF(All_Tasks!V590&lt;&gt;"",All_Tasks!V590,IF(All_Tasks!E590&lt;&gt;"",All_Tasks!E590,""))</f>
        <v/>
      </c>
      <c r="F590" t="str">
        <f>IF(All_Tasks!F590="","",All_Tasks!F590)</f>
        <v/>
      </c>
      <c r="G590" t="str">
        <f>IF(All_Tasks!G590="","",All_Tasks!G590)</f>
        <v/>
      </c>
      <c r="H590" s="231" t="str">
        <f>IF(All_Tasks!H590="","",All_Tasks!H590)</f>
        <v/>
      </c>
      <c r="I590" t="str">
        <f>IF(All_Tasks!I590="","",All_Tasks!I590)</f>
        <v/>
      </c>
      <c r="J590" t="str">
        <f>IF(All_Tasks!J590="","",All_Tasks!J590)</f>
        <v/>
      </c>
      <c r="K590" t="str">
        <f>IF(All_Tasks!K590="","",All_Tasks!K590)</f>
        <v/>
      </c>
      <c r="L590" s="231" t="str">
        <f>IF(All_Tasks!L590="","",All_Tasks!L590)</f>
        <v/>
      </c>
      <c r="M590" t="str">
        <f>IF(All_Tasks!M590="","",All_Tasks!M590)</f>
        <v/>
      </c>
      <c r="N590" t="str">
        <f>IF(All_Tasks!N590="","",All_Tasks!N590)</f>
        <v/>
      </c>
      <c r="O590" t="str">
        <f>IF(All_Tasks!O590="","",All_Tasks!O590)</f>
        <v/>
      </c>
      <c r="P590" s="181">
        <f>IF(All_Tasks!P590="",0,All_Tasks!P590)</f>
        <v>0</v>
      </c>
      <c r="Q590" s="181">
        <f>IF(All_Tasks!Q590="",0,All_Tasks!Q590)</f>
        <v>0</v>
      </c>
      <c r="R590" s="181">
        <f>IF(All_Tasks!R590="",0,All_Tasks!R590)</f>
        <v>0</v>
      </c>
      <c r="S590" s="181" t="str">
        <f>IF(All_Tasks!S590="","",All_Tasks!S590)</f>
        <v/>
      </c>
      <c r="T590" t="str">
        <f>IF(All_Tasks!T590="","",All_Tasks!T590)</f>
        <v/>
      </c>
      <c r="U590" t="str">
        <f>IF(All_Tasks!U590="","",All_Tasks!U590)</f>
        <v/>
      </c>
      <c r="V590">
        <f>IF(A590="",0,IFERROR(MATCH(A590,Scope_Labor_Rates!$A$6:$A$46,0)+5,0))</f>
        <v>0</v>
      </c>
      <c r="W590" s="178">
        <f>IF(V590&gt;0,INDEX(Scope_Labor_Rates!$C$6:$C$46,V590-5),0)</f>
        <v>0</v>
      </c>
      <c r="X590" s="178">
        <f>IF(V590&gt;0,INDEX(Scope_Labor_Rates!$C$6:$C$46,V590-5),0)</f>
        <v>0</v>
      </c>
      <c r="Y590" s="180">
        <f>IF(V590&gt;0,INDEX(Scope_Labor_Rates!$S$6:$S$46,V590-5),0)</f>
        <v>0</v>
      </c>
      <c r="Z590" s="180">
        <f>IF(V590&gt;0,INDEX(Scope_Labor_Rates!$R$6:$R$46,V590-5),1)</f>
        <v>1</v>
      </c>
      <c r="AA590" s="231">
        <f t="shared" si="81"/>
        <v>0</v>
      </c>
      <c r="AB590" t="str">
        <f t="shared" si="82"/>
        <v/>
      </c>
      <c r="AC590" s="178" t="str">
        <f t="shared" si="83"/>
        <v/>
      </c>
      <c r="AD590" s="181">
        <f t="shared" si="84"/>
        <v>0</v>
      </c>
      <c r="AE590" s="178">
        <f>IF(V590&gt;0,P590*INDEX(Scope_Labor_Rates!$E$6:$E$46,V590-5),0)</f>
        <v>0</v>
      </c>
      <c r="AF590" s="181">
        <f>IF(V590&gt;0,AE590*INDEX(Scope_Labor_Rates!$D$6:$D$46,V590-5)*AA590,0)</f>
        <v>0</v>
      </c>
      <c r="AG590" s="178">
        <f>IF(V590&gt;0,P590*INDEX(Scope_Labor_Rates!$G$6:$G$46,V590-5),0)</f>
        <v>0</v>
      </c>
      <c r="AH590" s="181">
        <f>IF(V590&gt;0,AG590*INDEX(Scope_Labor_Rates!$F$6:$F$46,V590-5)*AA590,0)</f>
        <v>0</v>
      </c>
      <c r="AI590" s="178">
        <f>IF(V590&gt;0,P590*INDEX(Scope_Labor_Rates!$I$6:$I$46,V590-5),0)</f>
        <v>0</v>
      </c>
      <c r="AJ590" s="181">
        <f>IF(V590&gt;0,AI590*INDEX(Scope_Labor_Rates!$H$6:$H$46,V590-5)*AA590,0)</f>
        <v>0</v>
      </c>
      <c r="AK590" s="178">
        <f>IF(V590&gt;0,P590*INDEX(Scope_Labor_Rates!$K$6:$K$46,V590-5),0)</f>
        <v>0</v>
      </c>
      <c r="AL590" s="181">
        <f>IF(V590&gt;0,AK590*INDEX(Scope_Labor_Rates!$J$6:$J$46,V590-5)*AA590,0)</f>
        <v>0</v>
      </c>
      <c r="AM590" s="178">
        <f>IF(V590&gt;0,P590*INDEX(Scope_Labor_Rates!$M$6:$M$46,V590-5),0)</f>
        <v>0</v>
      </c>
      <c r="AN590" s="178">
        <f>IF(V590&gt;0,AM590*INDEX(Scope_Labor_Rates!$L$6:$L$46,V590-5)*AA590,0)</f>
        <v>0</v>
      </c>
      <c r="AO590" s="178">
        <f>IF(V590&gt;0,P590*INDEX(Scope_Labor_Rates!$O$6:$O$46,V590-5)*AA590,0)</f>
        <v>0</v>
      </c>
      <c r="AP590" s="181">
        <f>IF(V590&gt;0,P590*INDEX(Scope_Labor_Rates!$Q$6:$Q$46,V590-5)*AA590,0)</f>
        <v>0</v>
      </c>
      <c r="AQ590" s="178">
        <f t="shared" si="85"/>
        <v>0</v>
      </c>
      <c r="AR590" s="178">
        <f t="shared" si="86"/>
        <v>0</v>
      </c>
      <c r="AS590" s="178">
        <f t="shared" si="87"/>
        <v>0</v>
      </c>
      <c r="AT590" s="178">
        <f t="shared" si="88"/>
        <v>0</v>
      </c>
      <c r="AU590">
        <f t="shared" si="89"/>
        <v>0</v>
      </c>
    </row>
    <row r="591" spans="1:47">
      <c r="A591" t="str">
        <f>IF(All_Tasks!A591="","",All_Tasks!A591)</f>
        <v/>
      </c>
      <c r="B591" t="str">
        <f>IF(All_Tasks!B591="","",All_Tasks!B591)</f>
        <v/>
      </c>
      <c r="C591" t="str">
        <f>IF(All_Tasks!C591="","",All_Tasks!C591)</f>
        <v/>
      </c>
      <c r="D591" t="str">
        <f>IF(All_Tasks!D591="","",All_Tasks!D591)</f>
        <v/>
      </c>
      <c r="E591" t="str">
        <f>IF(All_Tasks!V591&lt;&gt;"",All_Tasks!V591,IF(All_Tasks!E591&lt;&gt;"",All_Tasks!E591,""))</f>
        <v/>
      </c>
      <c r="F591" t="str">
        <f>IF(All_Tasks!F591="","",All_Tasks!F591)</f>
        <v/>
      </c>
      <c r="G591" t="str">
        <f>IF(All_Tasks!G591="","",All_Tasks!G591)</f>
        <v/>
      </c>
      <c r="H591" s="231" t="str">
        <f>IF(All_Tasks!H591="","",All_Tasks!H591)</f>
        <v/>
      </c>
      <c r="I591" t="str">
        <f>IF(All_Tasks!I591="","",All_Tasks!I591)</f>
        <v/>
      </c>
      <c r="J591" t="str">
        <f>IF(All_Tasks!J591="","",All_Tasks!J591)</f>
        <v/>
      </c>
      <c r="K591" t="str">
        <f>IF(All_Tasks!K591="","",All_Tasks!K591)</f>
        <v/>
      </c>
      <c r="L591" s="231" t="str">
        <f>IF(All_Tasks!L591="","",All_Tasks!L591)</f>
        <v/>
      </c>
      <c r="M591" t="str">
        <f>IF(All_Tasks!M591="","",All_Tasks!M591)</f>
        <v/>
      </c>
      <c r="N591" t="str">
        <f>IF(All_Tasks!N591="","",All_Tasks!N591)</f>
        <v/>
      </c>
      <c r="O591" t="str">
        <f>IF(All_Tasks!O591="","",All_Tasks!O591)</f>
        <v/>
      </c>
      <c r="P591" s="181">
        <f>IF(All_Tasks!P591="",0,All_Tasks!P591)</f>
        <v>0</v>
      </c>
      <c r="Q591" s="181">
        <f>IF(All_Tasks!Q591="",0,All_Tasks!Q591)</f>
        <v>0</v>
      </c>
      <c r="R591" s="181">
        <f>IF(All_Tasks!R591="",0,All_Tasks!R591)</f>
        <v>0</v>
      </c>
      <c r="S591" s="181" t="str">
        <f>IF(All_Tasks!S591="","",All_Tasks!S591)</f>
        <v/>
      </c>
      <c r="T591" t="str">
        <f>IF(All_Tasks!T591="","",All_Tasks!T591)</f>
        <v/>
      </c>
      <c r="U591" t="str">
        <f>IF(All_Tasks!U591="","",All_Tasks!U591)</f>
        <v/>
      </c>
      <c r="V591">
        <f>IF(A591="",0,IFERROR(MATCH(A591,Scope_Labor_Rates!$A$6:$A$46,0)+5,0))</f>
        <v>0</v>
      </c>
      <c r="W591" s="178">
        <f>IF(V591&gt;0,INDEX(Scope_Labor_Rates!$C$6:$C$46,V591-5),0)</f>
        <v>0</v>
      </c>
      <c r="X591" s="178">
        <f>IF(V591&gt;0,INDEX(Scope_Labor_Rates!$C$6:$C$46,V591-5),0)</f>
        <v>0</v>
      </c>
      <c r="Y591" s="180">
        <f>IF(V591&gt;0,INDEX(Scope_Labor_Rates!$S$6:$S$46,V591-5),0)</f>
        <v>0</v>
      </c>
      <c r="Z591" s="180">
        <f>IF(V591&gt;0,INDEX(Scope_Labor_Rates!$R$6:$R$46,V591-5),1)</f>
        <v>1</v>
      </c>
      <c r="AA591" s="231">
        <f t="shared" si="81"/>
        <v>0</v>
      </c>
      <c r="AB591" t="str">
        <f t="shared" si="82"/>
        <v/>
      </c>
      <c r="AC591" s="178" t="str">
        <f t="shared" si="83"/>
        <v/>
      </c>
      <c r="AD591" s="181">
        <f t="shared" si="84"/>
        <v>0</v>
      </c>
      <c r="AE591" s="178">
        <f>IF(V591&gt;0,P591*INDEX(Scope_Labor_Rates!$E$6:$E$46,V591-5),0)</f>
        <v>0</v>
      </c>
      <c r="AF591" s="181">
        <f>IF(V591&gt;0,AE591*INDEX(Scope_Labor_Rates!$D$6:$D$46,V591-5)*AA591,0)</f>
        <v>0</v>
      </c>
      <c r="AG591" s="178">
        <f>IF(V591&gt;0,P591*INDEX(Scope_Labor_Rates!$G$6:$G$46,V591-5),0)</f>
        <v>0</v>
      </c>
      <c r="AH591" s="181">
        <f>IF(V591&gt;0,AG591*INDEX(Scope_Labor_Rates!$F$6:$F$46,V591-5)*AA591,0)</f>
        <v>0</v>
      </c>
      <c r="AI591" s="178">
        <f>IF(V591&gt;0,P591*INDEX(Scope_Labor_Rates!$I$6:$I$46,V591-5),0)</f>
        <v>0</v>
      </c>
      <c r="AJ591" s="181">
        <f>IF(V591&gt;0,AI591*INDEX(Scope_Labor_Rates!$H$6:$H$46,V591-5)*AA591,0)</f>
        <v>0</v>
      </c>
      <c r="AK591" s="178">
        <f>IF(V591&gt;0,P591*INDEX(Scope_Labor_Rates!$K$6:$K$46,V591-5),0)</f>
        <v>0</v>
      </c>
      <c r="AL591" s="181">
        <f>IF(V591&gt;0,AK591*INDEX(Scope_Labor_Rates!$J$6:$J$46,V591-5)*AA591,0)</f>
        <v>0</v>
      </c>
      <c r="AM591" s="178">
        <f>IF(V591&gt;0,P591*INDEX(Scope_Labor_Rates!$M$6:$M$46,V591-5),0)</f>
        <v>0</v>
      </c>
      <c r="AN591" s="178">
        <f>IF(V591&gt;0,AM591*INDEX(Scope_Labor_Rates!$L$6:$L$46,V591-5)*AA591,0)</f>
        <v>0</v>
      </c>
      <c r="AO591" s="178">
        <f>IF(V591&gt;0,P591*INDEX(Scope_Labor_Rates!$O$6:$O$46,V591-5)*AA591,0)</f>
        <v>0</v>
      </c>
      <c r="AP591" s="181">
        <f>IF(V591&gt;0,P591*INDEX(Scope_Labor_Rates!$Q$6:$Q$46,V591-5)*AA591,0)</f>
        <v>0</v>
      </c>
      <c r="AQ591" s="178">
        <f t="shared" si="85"/>
        <v>0</v>
      </c>
      <c r="AR591" s="178">
        <f t="shared" si="86"/>
        <v>0</v>
      </c>
      <c r="AS591" s="178">
        <f t="shared" si="87"/>
        <v>0</v>
      </c>
      <c r="AT591" s="178">
        <f t="shared" si="88"/>
        <v>0</v>
      </c>
      <c r="AU591">
        <f t="shared" si="89"/>
        <v>0</v>
      </c>
    </row>
    <row r="592" spans="1:47">
      <c r="A592" t="str">
        <f>IF(All_Tasks!A592="","",All_Tasks!A592)</f>
        <v/>
      </c>
      <c r="B592" t="str">
        <f>IF(All_Tasks!B592="","",All_Tasks!B592)</f>
        <v/>
      </c>
      <c r="C592" t="str">
        <f>IF(All_Tasks!C592="","",All_Tasks!C592)</f>
        <v/>
      </c>
      <c r="D592" t="str">
        <f>IF(All_Tasks!D592="","",All_Tasks!D592)</f>
        <v/>
      </c>
      <c r="E592" t="str">
        <f>IF(All_Tasks!V592&lt;&gt;"",All_Tasks!V592,IF(All_Tasks!E592&lt;&gt;"",All_Tasks!E592,""))</f>
        <v/>
      </c>
      <c r="F592" t="str">
        <f>IF(All_Tasks!F592="","",All_Tasks!F592)</f>
        <v/>
      </c>
      <c r="G592" t="str">
        <f>IF(All_Tasks!G592="","",All_Tasks!G592)</f>
        <v/>
      </c>
      <c r="H592" s="231" t="str">
        <f>IF(All_Tasks!H592="","",All_Tasks!H592)</f>
        <v/>
      </c>
      <c r="I592" t="str">
        <f>IF(All_Tasks!I592="","",All_Tasks!I592)</f>
        <v/>
      </c>
      <c r="J592" t="str">
        <f>IF(All_Tasks!J592="","",All_Tasks!J592)</f>
        <v/>
      </c>
      <c r="K592" t="str">
        <f>IF(All_Tasks!K592="","",All_Tasks!K592)</f>
        <v/>
      </c>
      <c r="L592" s="231" t="str">
        <f>IF(All_Tasks!L592="","",All_Tasks!L592)</f>
        <v/>
      </c>
      <c r="M592" t="str">
        <f>IF(All_Tasks!M592="","",All_Tasks!M592)</f>
        <v/>
      </c>
      <c r="N592" t="str">
        <f>IF(All_Tasks!N592="","",All_Tasks!N592)</f>
        <v/>
      </c>
      <c r="O592" t="str">
        <f>IF(All_Tasks!O592="","",All_Tasks!O592)</f>
        <v/>
      </c>
      <c r="P592" s="181">
        <f>IF(All_Tasks!P592="",0,All_Tasks!P592)</f>
        <v>0</v>
      </c>
      <c r="Q592" s="181">
        <f>IF(All_Tasks!Q592="",0,All_Tasks!Q592)</f>
        <v>0</v>
      </c>
      <c r="R592" s="181">
        <f>IF(All_Tasks!R592="",0,All_Tasks!R592)</f>
        <v>0</v>
      </c>
      <c r="S592" s="181" t="str">
        <f>IF(All_Tasks!S592="","",All_Tasks!S592)</f>
        <v/>
      </c>
      <c r="T592" t="str">
        <f>IF(All_Tasks!T592="","",All_Tasks!T592)</f>
        <v/>
      </c>
      <c r="U592" t="str">
        <f>IF(All_Tasks!U592="","",All_Tasks!U592)</f>
        <v/>
      </c>
      <c r="V592">
        <f>IF(A592="",0,IFERROR(MATCH(A592,Scope_Labor_Rates!$A$6:$A$46,0)+5,0))</f>
        <v>0</v>
      </c>
      <c r="W592" s="178">
        <f>IF(V592&gt;0,INDEX(Scope_Labor_Rates!$C$6:$C$46,V592-5),0)</f>
        <v>0</v>
      </c>
      <c r="X592" s="178">
        <f>IF(V592&gt;0,INDEX(Scope_Labor_Rates!$C$6:$C$46,V592-5),0)</f>
        <v>0</v>
      </c>
      <c r="Y592" s="180">
        <f>IF(V592&gt;0,INDEX(Scope_Labor_Rates!$S$6:$S$46,V592-5),0)</f>
        <v>0</v>
      </c>
      <c r="Z592" s="180">
        <f>IF(V592&gt;0,INDEX(Scope_Labor_Rates!$R$6:$R$46,V592-5),1)</f>
        <v>1</v>
      </c>
      <c r="AA592" s="231">
        <f t="shared" si="81"/>
        <v>0</v>
      </c>
      <c r="AB592" t="str">
        <f t="shared" si="82"/>
        <v/>
      </c>
      <c r="AC592" s="178" t="str">
        <f t="shared" si="83"/>
        <v/>
      </c>
      <c r="AD592" s="181">
        <f t="shared" si="84"/>
        <v>0</v>
      </c>
      <c r="AE592" s="178">
        <f>IF(V592&gt;0,P592*INDEX(Scope_Labor_Rates!$E$6:$E$46,V592-5),0)</f>
        <v>0</v>
      </c>
      <c r="AF592" s="181">
        <f>IF(V592&gt;0,AE592*INDEX(Scope_Labor_Rates!$D$6:$D$46,V592-5)*AA592,0)</f>
        <v>0</v>
      </c>
      <c r="AG592" s="178">
        <f>IF(V592&gt;0,P592*INDEX(Scope_Labor_Rates!$G$6:$G$46,V592-5),0)</f>
        <v>0</v>
      </c>
      <c r="AH592" s="181">
        <f>IF(V592&gt;0,AG592*INDEX(Scope_Labor_Rates!$F$6:$F$46,V592-5)*AA592,0)</f>
        <v>0</v>
      </c>
      <c r="AI592" s="178">
        <f>IF(V592&gt;0,P592*INDEX(Scope_Labor_Rates!$I$6:$I$46,V592-5),0)</f>
        <v>0</v>
      </c>
      <c r="AJ592" s="181">
        <f>IF(V592&gt;0,AI592*INDEX(Scope_Labor_Rates!$H$6:$H$46,V592-5)*AA592,0)</f>
        <v>0</v>
      </c>
      <c r="AK592" s="178">
        <f>IF(V592&gt;0,P592*INDEX(Scope_Labor_Rates!$K$6:$K$46,V592-5),0)</f>
        <v>0</v>
      </c>
      <c r="AL592" s="181">
        <f>IF(V592&gt;0,AK592*INDEX(Scope_Labor_Rates!$J$6:$J$46,V592-5)*AA592,0)</f>
        <v>0</v>
      </c>
      <c r="AM592" s="178">
        <f>IF(V592&gt;0,P592*INDEX(Scope_Labor_Rates!$M$6:$M$46,V592-5),0)</f>
        <v>0</v>
      </c>
      <c r="AN592" s="178">
        <f>IF(V592&gt;0,AM592*INDEX(Scope_Labor_Rates!$L$6:$L$46,V592-5)*AA592,0)</f>
        <v>0</v>
      </c>
      <c r="AO592" s="178">
        <f>IF(V592&gt;0,P592*INDEX(Scope_Labor_Rates!$O$6:$O$46,V592-5)*AA592,0)</f>
        <v>0</v>
      </c>
      <c r="AP592" s="181">
        <f>IF(V592&gt;0,P592*INDEX(Scope_Labor_Rates!$Q$6:$Q$46,V592-5)*AA592,0)</f>
        <v>0</v>
      </c>
      <c r="AQ592" s="178">
        <f t="shared" si="85"/>
        <v>0</v>
      </c>
      <c r="AR592" s="178">
        <f t="shared" si="86"/>
        <v>0</v>
      </c>
      <c r="AS592" s="178">
        <f t="shared" si="87"/>
        <v>0</v>
      </c>
      <c r="AT592" s="178">
        <f t="shared" si="88"/>
        <v>0</v>
      </c>
      <c r="AU592">
        <f t="shared" si="89"/>
        <v>0</v>
      </c>
    </row>
    <row r="593" spans="1:47">
      <c r="A593" t="str">
        <f>IF(All_Tasks!A593="","",All_Tasks!A593)</f>
        <v/>
      </c>
      <c r="B593" t="str">
        <f>IF(All_Tasks!B593="","",All_Tasks!B593)</f>
        <v/>
      </c>
      <c r="C593" t="str">
        <f>IF(All_Tasks!C593="","",All_Tasks!C593)</f>
        <v/>
      </c>
      <c r="D593" t="str">
        <f>IF(All_Tasks!D593="","",All_Tasks!D593)</f>
        <v/>
      </c>
      <c r="E593" t="str">
        <f>IF(All_Tasks!V593&lt;&gt;"",All_Tasks!V593,IF(All_Tasks!E593&lt;&gt;"",All_Tasks!E593,""))</f>
        <v/>
      </c>
      <c r="F593" t="str">
        <f>IF(All_Tasks!F593="","",All_Tasks!F593)</f>
        <v/>
      </c>
      <c r="G593" t="str">
        <f>IF(All_Tasks!G593="","",All_Tasks!G593)</f>
        <v/>
      </c>
      <c r="H593" s="231" t="str">
        <f>IF(All_Tasks!H593="","",All_Tasks!H593)</f>
        <v/>
      </c>
      <c r="I593" t="str">
        <f>IF(All_Tasks!I593="","",All_Tasks!I593)</f>
        <v/>
      </c>
      <c r="J593" t="str">
        <f>IF(All_Tasks!J593="","",All_Tasks!J593)</f>
        <v/>
      </c>
      <c r="K593" t="str">
        <f>IF(All_Tasks!K593="","",All_Tasks!K593)</f>
        <v/>
      </c>
      <c r="L593" s="231" t="str">
        <f>IF(All_Tasks!L593="","",All_Tasks!L593)</f>
        <v/>
      </c>
      <c r="M593" t="str">
        <f>IF(All_Tasks!M593="","",All_Tasks!M593)</f>
        <v/>
      </c>
      <c r="N593" t="str">
        <f>IF(All_Tasks!N593="","",All_Tasks!N593)</f>
        <v/>
      </c>
      <c r="O593" t="str">
        <f>IF(All_Tasks!O593="","",All_Tasks!O593)</f>
        <v/>
      </c>
      <c r="P593" s="181">
        <f>IF(All_Tasks!P593="",0,All_Tasks!P593)</f>
        <v>0</v>
      </c>
      <c r="Q593" s="181">
        <f>IF(All_Tasks!Q593="",0,All_Tasks!Q593)</f>
        <v>0</v>
      </c>
      <c r="R593" s="181">
        <f>IF(All_Tasks!R593="",0,All_Tasks!R593)</f>
        <v>0</v>
      </c>
      <c r="S593" s="181" t="str">
        <f>IF(All_Tasks!S593="","",All_Tasks!S593)</f>
        <v/>
      </c>
      <c r="T593" t="str">
        <f>IF(All_Tasks!T593="","",All_Tasks!T593)</f>
        <v/>
      </c>
      <c r="U593" t="str">
        <f>IF(All_Tasks!U593="","",All_Tasks!U593)</f>
        <v/>
      </c>
      <c r="V593">
        <f>IF(A593="",0,IFERROR(MATCH(A593,Scope_Labor_Rates!$A$6:$A$46,0)+5,0))</f>
        <v>0</v>
      </c>
      <c r="W593" s="178">
        <f>IF(V593&gt;0,INDEX(Scope_Labor_Rates!$C$6:$C$46,V593-5),0)</f>
        <v>0</v>
      </c>
      <c r="X593" s="178">
        <f>IF(V593&gt;0,INDEX(Scope_Labor_Rates!$C$6:$C$46,V593-5),0)</f>
        <v>0</v>
      </c>
      <c r="Y593" s="180">
        <f>IF(V593&gt;0,INDEX(Scope_Labor_Rates!$S$6:$S$46,V593-5),0)</f>
        <v>0</v>
      </c>
      <c r="Z593" s="180">
        <f>IF(V593&gt;0,INDEX(Scope_Labor_Rates!$R$6:$R$46,V593-5),1)</f>
        <v>1</v>
      </c>
      <c r="AA593" s="231">
        <f t="shared" si="81"/>
        <v>0</v>
      </c>
      <c r="AB593" t="str">
        <f t="shared" si="82"/>
        <v/>
      </c>
      <c r="AC593" s="178" t="str">
        <f t="shared" si="83"/>
        <v/>
      </c>
      <c r="AD593" s="181">
        <f t="shared" si="84"/>
        <v>0</v>
      </c>
      <c r="AE593" s="178">
        <f>IF(V593&gt;0,P593*INDEX(Scope_Labor_Rates!$E$6:$E$46,V593-5),0)</f>
        <v>0</v>
      </c>
      <c r="AF593" s="181">
        <f>IF(V593&gt;0,AE593*INDEX(Scope_Labor_Rates!$D$6:$D$46,V593-5)*AA593,0)</f>
        <v>0</v>
      </c>
      <c r="AG593" s="178">
        <f>IF(V593&gt;0,P593*INDEX(Scope_Labor_Rates!$G$6:$G$46,V593-5),0)</f>
        <v>0</v>
      </c>
      <c r="AH593" s="181">
        <f>IF(V593&gt;0,AG593*INDEX(Scope_Labor_Rates!$F$6:$F$46,V593-5)*AA593,0)</f>
        <v>0</v>
      </c>
      <c r="AI593" s="178">
        <f>IF(V593&gt;0,P593*INDEX(Scope_Labor_Rates!$I$6:$I$46,V593-5),0)</f>
        <v>0</v>
      </c>
      <c r="AJ593" s="181">
        <f>IF(V593&gt;0,AI593*INDEX(Scope_Labor_Rates!$H$6:$H$46,V593-5)*AA593,0)</f>
        <v>0</v>
      </c>
      <c r="AK593" s="178">
        <f>IF(V593&gt;0,P593*INDEX(Scope_Labor_Rates!$K$6:$K$46,V593-5),0)</f>
        <v>0</v>
      </c>
      <c r="AL593" s="181">
        <f>IF(V593&gt;0,AK593*INDEX(Scope_Labor_Rates!$J$6:$J$46,V593-5)*AA593,0)</f>
        <v>0</v>
      </c>
      <c r="AM593" s="178">
        <f>IF(V593&gt;0,P593*INDEX(Scope_Labor_Rates!$M$6:$M$46,V593-5),0)</f>
        <v>0</v>
      </c>
      <c r="AN593" s="178">
        <f>IF(V593&gt;0,AM593*INDEX(Scope_Labor_Rates!$L$6:$L$46,V593-5)*AA593,0)</f>
        <v>0</v>
      </c>
      <c r="AO593" s="178">
        <f>IF(V593&gt;0,P593*INDEX(Scope_Labor_Rates!$O$6:$O$46,V593-5)*AA593,0)</f>
        <v>0</v>
      </c>
      <c r="AP593" s="181">
        <f>IF(V593&gt;0,P593*INDEX(Scope_Labor_Rates!$Q$6:$Q$46,V593-5)*AA593,0)</f>
        <v>0</v>
      </c>
      <c r="AQ593" s="178">
        <f t="shared" si="85"/>
        <v>0</v>
      </c>
      <c r="AR593" s="178">
        <f t="shared" si="86"/>
        <v>0</v>
      </c>
      <c r="AS593" s="178">
        <f t="shared" si="87"/>
        <v>0</v>
      </c>
      <c r="AT593" s="178">
        <f t="shared" si="88"/>
        <v>0</v>
      </c>
      <c r="AU593">
        <f t="shared" si="89"/>
        <v>0</v>
      </c>
    </row>
    <row r="594" spans="1:47">
      <c r="A594" t="str">
        <f>IF(All_Tasks!A594="","",All_Tasks!A594)</f>
        <v/>
      </c>
      <c r="B594" t="str">
        <f>IF(All_Tasks!B594="","",All_Tasks!B594)</f>
        <v/>
      </c>
      <c r="C594" t="str">
        <f>IF(All_Tasks!C594="","",All_Tasks!C594)</f>
        <v/>
      </c>
      <c r="D594" t="str">
        <f>IF(All_Tasks!D594="","",All_Tasks!D594)</f>
        <v/>
      </c>
      <c r="E594" t="str">
        <f>IF(All_Tasks!V594&lt;&gt;"",All_Tasks!V594,IF(All_Tasks!E594&lt;&gt;"",All_Tasks!E594,""))</f>
        <v/>
      </c>
      <c r="F594" t="str">
        <f>IF(All_Tasks!F594="","",All_Tasks!F594)</f>
        <v/>
      </c>
      <c r="G594" t="str">
        <f>IF(All_Tasks!G594="","",All_Tasks!G594)</f>
        <v/>
      </c>
      <c r="H594" s="231" t="str">
        <f>IF(All_Tasks!H594="","",All_Tasks!H594)</f>
        <v/>
      </c>
      <c r="I594" t="str">
        <f>IF(All_Tasks!I594="","",All_Tasks!I594)</f>
        <v/>
      </c>
      <c r="J594" t="str">
        <f>IF(All_Tasks!J594="","",All_Tasks!J594)</f>
        <v/>
      </c>
      <c r="K594" t="str">
        <f>IF(All_Tasks!K594="","",All_Tasks!K594)</f>
        <v/>
      </c>
      <c r="L594" s="231" t="str">
        <f>IF(All_Tasks!L594="","",All_Tasks!L594)</f>
        <v/>
      </c>
      <c r="M594" t="str">
        <f>IF(All_Tasks!M594="","",All_Tasks!M594)</f>
        <v/>
      </c>
      <c r="N594" t="str">
        <f>IF(All_Tasks!N594="","",All_Tasks!N594)</f>
        <v/>
      </c>
      <c r="O594" t="str">
        <f>IF(All_Tasks!O594="","",All_Tasks!O594)</f>
        <v/>
      </c>
      <c r="P594" s="181">
        <f>IF(All_Tasks!P594="",0,All_Tasks!P594)</f>
        <v>0</v>
      </c>
      <c r="Q594" s="181">
        <f>IF(All_Tasks!Q594="",0,All_Tasks!Q594)</f>
        <v>0</v>
      </c>
      <c r="R594" s="181">
        <f>IF(All_Tasks!R594="",0,All_Tasks!R594)</f>
        <v>0</v>
      </c>
      <c r="S594" s="181" t="str">
        <f>IF(All_Tasks!S594="","",All_Tasks!S594)</f>
        <v/>
      </c>
      <c r="T594" t="str">
        <f>IF(All_Tasks!T594="","",All_Tasks!T594)</f>
        <v/>
      </c>
      <c r="U594" t="str">
        <f>IF(All_Tasks!U594="","",All_Tasks!U594)</f>
        <v/>
      </c>
      <c r="V594">
        <f>IF(A594="",0,IFERROR(MATCH(A594,Scope_Labor_Rates!$A$6:$A$46,0)+5,0))</f>
        <v>0</v>
      </c>
      <c r="W594" s="178">
        <f>IF(V594&gt;0,INDEX(Scope_Labor_Rates!$C$6:$C$46,V594-5),0)</f>
        <v>0</v>
      </c>
      <c r="X594" s="178">
        <f>IF(V594&gt;0,INDEX(Scope_Labor_Rates!$C$6:$C$46,V594-5),0)</f>
        <v>0</v>
      </c>
      <c r="Y594" s="180">
        <f>IF(V594&gt;0,INDEX(Scope_Labor_Rates!$S$6:$S$46,V594-5),0)</f>
        <v>0</v>
      </c>
      <c r="Z594" s="180">
        <f>IF(V594&gt;0,INDEX(Scope_Labor_Rates!$R$6:$R$46,V594-5),1)</f>
        <v>1</v>
      </c>
      <c r="AA594" s="231">
        <f t="shared" si="81"/>
        <v>0</v>
      </c>
      <c r="AB594" t="str">
        <f t="shared" si="82"/>
        <v/>
      </c>
      <c r="AC594" s="178" t="str">
        <f t="shared" si="83"/>
        <v/>
      </c>
      <c r="AD594" s="181">
        <f t="shared" si="84"/>
        <v>0</v>
      </c>
      <c r="AE594" s="178">
        <f>IF(V594&gt;0,P594*INDEX(Scope_Labor_Rates!$E$6:$E$46,V594-5),0)</f>
        <v>0</v>
      </c>
      <c r="AF594" s="181">
        <f>IF(V594&gt;0,AE594*INDEX(Scope_Labor_Rates!$D$6:$D$46,V594-5)*AA594,0)</f>
        <v>0</v>
      </c>
      <c r="AG594" s="178">
        <f>IF(V594&gt;0,P594*INDEX(Scope_Labor_Rates!$G$6:$G$46,V594-5),0)</f>
        <v>0</v>
      </c>
      <c r="AH594" s="181">
        <f>IF(V594&gt;0,AG594*INDEX(Scope_Labor_Rates!$F$6:$F$46,V594-5)*AA594,0)</f>
        <v>0</v>
      </c>
      <c r="AI594" s="178">
        <f>IF(V594&gt;0,P594*INDEX(Scope_Labor_Rates!$I$6:$I$46,V594-5),0)</f>
        <v>0</v>
      </c>
      <c r="AJ594" s="181">
        <f>IF(V594&gt;0,AI594*INDEX(Scope_Labor_Rates!$H$6:$H$46,V594-5)*AA594,0)</f>
        <v>0</v>
      </c>
      <c r="AK594" s="178">
        <f>IF(V594&gt;0,P594*INDEX(Scope_Labor_Rates!$K$6:$K$46,V594-5),0)</f>
        <v>0</v>
      </c>
      <c r="AL594" s="181">
        <f>IF(V594&gt;0,AK594*INDEX(Scope_Labor_Rates!$J$6:$J$46,V594-5)*AA594,0)</f>
        <v>0</v>
      </c>
      <c r="AM594" s="178">
        <f>IF(V594&gt;0,P594*INDEX(Scope_Labor_Rates!$M$6:$M$46,V594-5),0)</f>
        <v>0</v>
      </c>
      <c r="AN594" s="178">
        <f>IF(V594&gt;0,AM594*INDEX(Scope_Labor_Rates!$L$6:$L$46,V594-5)*AA594,0)</f>
        <v>0</v>
      </c>
      <c r="AO594" s="178">
        <f>IF(V594&gt;0,P594*INDEX(Scope_Labor_Rates!$O$6:$O$46,V594-5)*AA594,0)</f>
        <v>0</v>
      </c>
      <c r="AP594" s="181">
        <f>IF(V594&gt;0,P594*INDEX(Scope_Labor_Rates!$Q$6:$Q$46,V594-5)*AA594,0)</f>
        <v>0</v>
      </c>
      <c r="AQ594" s="178">
        <f t="shared" si="85"/>
        <v>0</v>
      </c>
      <c r="AR594" s="178">
        <f t="shared" si="86"/>
        <v>0</v>
      </c>
      <c r="AS594" s="178">
        <f t="shared" si="87"/>
        <v>0</v>
      </c>
      <c r="AT594" s="178">
        <f t="shared" si="88"/>
        <v>0</v>
      </c>
      <c r="AU594">
        <f t="shared" si="89"/>
        <v>0</v>
      </c>
    </row>
    <row r="595" spans="1:47">
      <c r="A595" t="str">
        <f>IF(All_Tasks!A595="","",All_Tasks!A595)</f>
        <v/>
      </c>
      <c r="B595" t="str">
        <f>IF(All_Tasks!B595="","",All_Tasks!B595)</f>
        <v/>
      </c>
      <c r="C595" t="str">
        <f>IF(All_Tasks!C595="","",All_Tasks!C595)</f>
        <v/>
      </c>
      <c r="D595" t="str">
        <f>IF(All_Tasks!D595="","",All_Tasks!D595)</f>
        <v/>
      </c>
      <c r="E595" t="str">
        <f>IF(All_Tasks!V595&lt;&gt;"",All_Tasks!V595,IF(All_Tasks!E595&lt;&gt;"",All_Tasks!E595,""))</f>
        <v/>
      </c>
      <c r="F595" t="str">
        <f>IF(All_Tasks!F595="","",All_Tasks!F595)</f>
        <v/>
      </c>
      <c r="G595" t="str">
        <f>IF(All_Tasks!G595="","",All_Tasks!G595)</f>
        <v/>
      </c>
      <c r="H595" s="231" t="str">
        <f>IF(All_Tasks!H595="","",All_Tasks!H595)</f>
        <v/>
      </c>
      <c r="I595" t="str">
        <f>IF(All_Tasks!I595="","",All_Tasks!I595)</f>
        <v/>
      </c>
      <c r="J595" t="str">
        <f>IF(All_Tasks!J595="","",All_Tasks!J595)</f>
        <v/>
      </c>
      <c r="K595" t="str">
        <f>IF(All_Tasks!K595="","",All_Tasks!K595)</f>
        <v/>
      </c>
      <c r="L595" s="231" t="str">
        <f>IF(All_Tasks!L595="","",All_Tasks!L595)</f>
        <v/>
      </c>
      <c r="M595" t="str">
        <f>IF(All_Tasks!M595="","",All_Tasks!M595)</f>
        <v/>
      </c>
      <c r="N595" t="str">
        <f>IF(All_Tasks!N595="","",All_Tasks!N595)</f>
        <v/>
      </c>
      <c r="O595" t="str">
        <f>IF(All_Tasks!O595="","",All_Tasks!O595)</f>
        <v/>
      </c>
      <c r="P595" s="181">
        <f>IF(All_Tasks!P595="",0,All_Tasks!P595)</f>
        <v>0</v>
      </c>
      <c r="Q595" s="181">
        <f>IF(All_Tasks!Q595="",0,All_Tasks!Q595)</f>
        <v>0</v>
      </c>
      <c r="R595" s="181">
        <f>IF(All_Tasks!R595="",0,All_Tasks!R595)</f>
        <v>0</v>
      </c>
      <c r="S595" s="181" t="str">
        <f>IF(All_Tasks!S595="","",All_Tasks!S595)</f>
        <v/>
      </c>
      <c r="T595" t="str">
        <f>IF(All_Tasks!T595="","",All_Tasks!T595)</f>
        <v/>
      </c>
      <c r="U595" t="str">
        <f>IF(All_Tasks!U595="","",All_Tasks!U595)</f>
        <v/>
      </c>
      <c r="V595">
        <f>IF(A595="",0,IFERROR(MATCH(A595,Scope_Labor_Rates!$A$6:$A$46,0)+5,0))</f>
        <v>0</v>
      </c>
      <c r="W595" s="178">
        <f>IF(V595&gt;0,INDEX(Scope_Labor_Rates!$C$6:$C$46,V595-5),0)</f>
        <v>0</v>
      </c>
      <c r="X595" s="178">
        <f>IF(V595&gt;0,INDEX(Scope_Labor_Rates!$C$6:$C$46,V595-5),0)</f>
        <v>0</v>
      </c>
      <c r="Y595" s="180">
        <f>IF(V595&gt;0,INDEX(Scope_Labor_Rates!$S$6:$S$46,V595-5),0)</f>
        <v>0</v>
      </c>
      <c r="Z595" s="180">
        <f>IF(V595&gt;0,INDEX(Scope_Labor_Rates!$R$6:$R$46,V595-5),1)</f>
        <v>1</v>
      </c>
      <c r="AA595" s="231">
        <f t="shared" si="81"/>
        <v>0</v>
      </c>
      <c r="AB595" t="str">
        <f t="shared" si="82"/>
        <v/>
      </c>
      <c r="AC595" s="178" t="str">
        <f t="shared" si="83"/>
        <v/>
      </c>
      <c r="AD595" s="181">
        <f t="shared" si="84"/>
        <v>0</v>
      </c>
      <c r="AE595" s="178">
        <f>IF(V595&gt;0,P595*INDEX(Scope_Labor_Rates!$E$6:$E$46,V595-5),0)</f>
        <v>0</v>
      </c>
      <c r="AF595" s="181">
        <f>IF(V595&gt;0,AE595*INDEX(Scope_Labor_Rates!$D$6:$D$46,V595-5)*AA595,0)</f>
        <v>0</v>
      </c>
      <c r="AG595" s="178">
        <f>IF(V595&gt;0,P595*INDEX(Scope_Labor_Rates!$G$6:$G$46,V595-5),0)</f>
        <v>0</v>
      </c>
      <c r="AH595" s="181">
        <f>IF(V595&gt;0,AG595*INDEX(Scope_Labor_Rates!$F$6:$F$46,V595-5)*AA595,0)</f>
        <v>0</v>
      </c>
      <c r="AI595" s="178">
        <f>IF(V595&gt;0,P595*INDEX(Scope_Labor_Rates!$I$6:$I$46,V595-5),0)</f>
        <v>0</v>
      </c>
      <c r="AJ595" s="181">
        <f>IF(V595&gt;0,AI595*INDEX(Scope_Labor_Rates!$H$6:$H$46,V595-5)*AA595,0)</f>
        <v>0</v>
      </c>
      <c r="AK595" s="178">
        <f>IF(V595&gt;0,P595*INDEX(Scope_Labor_Rates!$K$6:$K$46,V595-5),0)</f>
        <v>0</v>
      </c>
      <c r="AL595" s="181">
        <f>IF(V595&gt;0,AK595*INDEX(Scope_Labor_Rates!$J$6:$J$46,V595-5)*AA595,0)</f>
        <v>0</v>
      </c>
      <c r="AM595" s="178">
        <f>IF(V595&gt;0,P595*INDEX(Scope_Labor_Rates!$M$6:$M$46,V595-5),0)</f>
        <v>0</v>
      </c>
      <c r="AN595" s="178">
        <f>IF(V595&gt;0,AM595*INDEX(Scope_Labor_Rates!$L$6:$L$46,V595-5)*AA595,0)</f>
        <v>0</v>
      </c>
      <c r="AO595" s="178">
        <f>IF(V595&gt;0,P595*INDEX(Scope_Labor_Rates!$O$6:$O$46,V595-5)*AA595,0)</f>
        <v>0</v>
      </c>
      <c r="AP595" s="181">
        <f>IF(V595&gt;0,P595*INDEX(Scope_Labor_Rates!$Q$6:$Q$46,V595-5)*AA595,0)</f>
        <v>0</v>
      </c>
      <c r="AQ595" s="178">
        <f t="shared" si="85"/>
        <v>0</v>
      </c>
      <c r="AR595" s="178">
        <f t="shared" si="86"/>
        <v>0</v>
      </c>
      <c r="AS595" s="178">
        <f t="shared" si="87"/>
        <v>0</v>
      </c>
      <c r="AT595" s="178">
        <f t="shared" si="88"/>
        <v>0</v>
      </c>
      <c r="AU595">
        <f t="shared" si="89"/>
        <v>0</v>
      </c>
    </row>
    <row r="596" spans="1:47">
      <c r="A596" t="str">
        <f>IF(All_Tasks!A596="","",All_Tasks!A596)</f>
        <v/>
      </c>
      <c r="B596" t="str">
        <f>IF(All_Tasks!B596="","",All_Tasks!B596)</f>
        <v/>
      </c>
      <c r="C596" t="str">
        <f>IF(All_Tasks!C596="","",All_Tasks!C596)</f>
        <v/>
      </c>
      <c r="D596" t="str">
        <f>IF(All_Tasks!D596="","",All_Tasks!D596)</f>
        <v/>
      </c>
      <c r="E596" t="str">
        <f>IF(All_Tasks!V596&lt;&gt;"",All_Tasks!V596,IF(All_Tasks!E596&lt;&gt;"",All_Tasks!E596,""))</f>
        <v/>
      </c>
      <c r="F596" t="str">
        <f>IF(All_Tasks!F596="","",All_Tasks!F596)</f>
        <v/>
      </c>
      <c r="G596" t="str">
        <f>IF(All_Tasks!G596="","",All_Tasks!G596)</f>
        <v/>
      </c>
      <c r="H596" s="231" t="str">
        <f>IF(All_Tasks!H596="","",All_Tasks!H596)</f>
        <v/>
      </c>
      <c r="I596" t="str">
        <f>IF(All_Tasks!I596="","",All_Tasks!I596)</f>
        <v/>
      </c>
      <c r="J596" t="str">
        <f>IF(All_Tasks!J596="","",All_Tasks!J596)</f>
        <v/>
      </c>
      <c r="K596" t="str">
        <f>IF(All_Tasks!K596="","",All_Tasks!K596)</f>
        <v/>
      </c>
      <c r="L596" s="231" t="str">
        <f>IF(All_Tasks!L596="","",All_Tasks!L596)</f>
        <v/>
      </c>
      <c r="M596" t="str">
        <f>IF(All_Tasks!M596="","",All_Tasks!M596)</f>
        <v/>
      </c>
      <c r="N596" t="str">
        <f>IF(All_Tasks!N596="","",All_Tasks!N596)</f>
        <v/>
      </c>
      <c r="O596" t="str">
        <f>IF(All_Tasks!O596="","",All_Tasks!O596)</f>
        <v/>
      </c>
      <c r="P596" s="181">
        <f>IF(All_Tasks!P596="",0,All_Tasks!P596)</f>
        <v>0</v>
      </c>
      <c r="Q596" s="181">
        <f>IF(All_Tasks!Q596="",0,All_Tasks!Q596)</f>
        <v>0</v>
      </c>
      <c r="R596" s="181">
        <f>IF(All_Tasks!R596="",0,All_Tasks!R596)</f>
        <v>0</v>
      </c>
      <c r="S596" s="181" t="str">
        <f>IF(All_Tasks!S596="","",All_Tasks!S596)</f>
        <v/>
      </c>
      <c r="T596" t="str">
        <f>IF(All_Tasks!T596="","",All_Tasks!T596)</f>
        <v/>
      </c>
      <c r="U596" t="str">
        <f>IF(All_Tasks!U596="","",All_Tasks!U596)</f>
        <v/>
      </c>
      <c r="V596">
        <f>IF(A596="",0,IFERROR(MATCH(A596,Scope_Labor_Rates!$A$6:$A$46,0)+5,0))</f>
        <v>0</v>
      </c>
      <c r="W596" s="178">
        <f>IF(V596&gt;0,INDEX(Scope_Labor_Rates!$C$6:$C$46,V596-5),0)</f>
        <v>0</v>
      </c>
      <c r="X596" s="178">
        <f>IF(V596&gt;0,INDEX(Scope_Labor_Rates!$C$6:$C$46,V596-5),0)</f>
        <v>0</v>
      </c>
      <c r="Y596" s="180">
        <f>IF(V596&gt;0,INDEX(Scope_Labor_Rates!$S$6:$S$46,V596-5),0)</f>
        <v>0</v>
      </c>
      <c r="Z596" s="180">
        <f>IF(V596&gt;0,INDEX(Scope_Labor_Rates!$R$6:$R$46,V596-5),1)</f>
        <v>1</v>
      </c>
      <c r="AA596" s="231">
        <f t="shared" si="81"/>
        <v>0</v>
      </c>
      <c r="AB596" t="str">
        <f t="shared" si="82"/>
        <v/>
      </c>
      <c r="AC596" s="178" t="str">
        <f t="shared" si="83"/>
        <v/>
      </c>
      <c r="AD596" s="181">
        <f t="shared" si="84"/>
        <v>0</v>
      </c>
      <c r="AE596" s="178">
        <f>IF(V596&gt;0,P596*INDEX(Scope_Labor_Rates!$E$6:$E$46,V596-5),0)</f>
        <v>0</v>
      </c>
      <c r="AF596" s="181">
        <f>IF(V596&gt;0,AE596*INDEX(Scope_Labor_Rates!$D$6:$D$46,V596-5)*AA596,0)</f>
        <v>0</v>
      </c>
      <c r="AG596" s="178">
        <f>IF(V596&gt;0,P596*INDEX(Scope_Labor_Rates!$G$6:$G$46,V596-5),0)</f>
        <v>0</v>
      </c>
      <c r="AH596" s="181">
        <f>IF(V596&gt;0,AG596*INDEX(Scope_Labor_Rates!$F$6:$F$46,V596-5)*AA596,0)</f>
        <v>0</v>
      </c>
      <c r="AI596" s="178">
        <f>IF(V596&gt;0,P596*INDEX(Scope_Labor_Rates!$I$6:$I$46,V596-5),0)</f>
        <v>0</v>
      </c>
      <c r="AJ596" s="181">
        <f>IF(V596&gt;0,AI596*INDEX(Scope_Labor_Rates!$H$6:$H$46,V596-5)*AA596,0)</f>
        <v>0</v>
      </c>
      <c r="AK596" s="178">
        <f>IF(V596&gt;0,P596*INDEX(Scope_Labor_Rates!$K$6:$K$46,V596-5),0)</f>
        <v>0</v>
      </c>
      <c r="AL596" s="181">
        <f>IF(V596&gt;0,AK596*INDEX(Scope_Labor_Rates!$J$6:$J$46,V596-5)*AA596,0)</f>
        <v>0</v>
      </c>
      <c r="AM596" s="178">
        <f>IF(V596&gt;0,P596*INDEX(Scope_Labor_Rates!$M$6:$M$46,V596-5),0)</f>
        <v>0</v>
      </c>
      <c r="AN596" s="178">
        <f>IF(V596&gt;0,AM596*INDEX(Scope_Labor_Rates!$L$6:$L$46,V596-5)*AA596,0)</f>
        <v>0</v>
      </c>
      <c r="AO596" s="178">
        <f>IF(V596&gt;0,P596*INDEX(Scope_Labor_Rates!$O$6:$O$46,V596-5)*AA596,0)</f>
        <v>0</v>
      </c>
      <c r="AP596" s="181">
        <f>IF(V596&gt;0,P596*INDEX(Scope_Labor_Rates!$Q$6:$Q$46,V596-5)*AA596,0)</f>
        <v>0</v>
      </c>
      <c r="AQ596" s="178">
        <f t="shared" si="85"/>
        <v>0</v>
      </c>
      <c r="AR596" s="178">
        <f t="shared" si="86"/>
        <v>0</v>
      </c>
      <c r="AS596" s="178">
        <f t="shared" si="87"/>
        <v>0</v>
      </c>
      <c r="AT596" s="178">
        <f t="shared" si="88"/>
        <v>0</v>
      </c>
      <c r="AU596">
        <f t="shared" si="89"/>
        <v>0</v>
      </c>
    </row>
    <row r="597" spans="1:47">
      <c r="A597" t="str">
        <f>IF(All_Tasks!A597="","",All_Tasks!A597)</f>
        <v/>
      </c>
      <c r="B597" t="str">
        <f>IF(All_Tasks!B597="","",All_Tasks!B597)</f>
        <v/>
      </c>
      <c r="C597" t="str">
        <f>IF(All_Tasks!C597="","",All_Tasks!C597)</f>
        <v/>
      </c>
      <c r="D597" t="str">
        <f>IF(All_Tasks!D597="","",All_Tasks!D597)</f>
        <v/>
      </c>
      <c r="E597" t="str">
        <f>IF(All_Tasks!V597&lt;&gt;"",All_Tasks!V597,IF(All_Tasks!E597&lt;&gt;"",All_Tasks!E597,""))</f>
        <v/>
      </c>
      <c r="F597" t="str">
        <f>IF(All_Tasks!F597="","",All_Tasks!F597)</f>
        <v/>
      </c>
      <c r="G597" t="str">
        <f>IF(All_Tasks!G597="","",All_Tasks!G597)</f>
        <v/>
      </c>
      <c r="H597" s="231" t="str">
        <f>IF(All_Tasks!H597="","",All_Tasks!H597)</f>
        <v/>
      </c>
      <c r="I597" t="str">
        <f>IF(All_Tasks!I597="","",All_Tasks!I597)</f>
        <v/>
      </c>
      <c r="J597" t="str">
        <f>IF(All_Tasks!J597="","",All_Tasks!J597)</f>
        <v/>
      </c>
      <c r="K597" t="str">
        <f>IF(All_Tasks!K597="","",All_Tasks!K597)</f>
        <v/>
      </c>
      <c r="L597" s="231" t="str">
        <f>IF(All_Tasks!L597="","",All_Tasks!L597)</f>
        <v/>
      </c>
      <c r="M597" t="str">
        <f>IF(All_Tasks!M597="","",All_Tasks!M597)</f>
        <v/>
      </c>
      <c r="N597" t="str">
        <f>IF(All_Tasks!N597="","",All_Tasks!N597)</f>
        <v/>
      </c>
      <c r="O597" t="str">
        <f>IF(All_Tasks!O597="","",All_Tasks!O597)</f>
        <v/>
      </c>
      <c r="P597" s="181">
        <f>IF(All_Tasks!P597="",0,All_Tasks!P597)</f>
        <v>0</v>
      </c>
      <c r="Q597" s="181">
        <f>IF(All_Tasks!Q597="",0,All_Tasks!Q597)</f>
        <v>0</v>
      </c>
      <c r="R597" s="181">
        <f>IF(All_Tasks!R597="",0,All_Tasks!R597)</f>
        <v>0</v>
      </c>
      <c r="S597" s="181" t="str">
        <f>IF(All_Tasks!S597="","",All_Tasks!S597)</f>
        <v/>
      </c>
      <c r="T597" t="str">
        <f>IF(All_Tasks!T597="","",All_Tasks!T597)</f>
        <v/>
      </c>
      <c r="U597" t="str">
        <f>IF(All_Tasks!U597="","",All_Tasks!U597)</f>
        <v/>
      </c>
      <c r="V597">
        <f>IF(A597="",0,IFERROR(MATCH(A597,Scope_Labor_Rates!$A$6:$A$46,0)+5,0))</f>
        <v>0</v>
      </c>
      <c r="W597" s="178">
        <f>IF(V597&gt;0,INDEX(Scope_Labor_Rates!$C$6:$C$46,V597-5),0)</f>
        <v>0</v>
      </c>
      <c r="X597" s="178">
        <f>IF(V597&gt;0,INDEX(Scope_Labor_Rates!$C$6:$C$46,V597-5),0)</f>
        <v>0</v>
      </c>
      <c r="Y597" s="180">
        <f>IF(V597&gt;0,INDEX(Scope_Labor_Rates!$S$6:$S$46,V597-5),0)</f>
        <v>0</v>
      </c>
      <c r="Z597" s="180">
        <f>IF(V597&gt;0,INDEX(Scope_Labor_Rates!$R$6:$R$46,V597-5),1)</f>
        <v>1</v>
      </c>
      <c r="AA597" s="231">
        <f t="shared" si="81"/>
        <v>0</v>
      </c>
      <c r="AB597" t="str">
        <f t="shared" si="82"/>
        <v/>
      </c>
      <c r="AC597" s="178" t="str">
        <f t="shared" si="83"/>
        <v/>
      </c>
      <c r="AD597" s="181">
        <f t="shared" si="84"/>
        <v>0</v>
      </c>
      <c r="AE597" s="178">
        <f>IF(V597&gt;0,P597*INDEX(Scope_Labor_Rates!$E$6:$E$46,V597-5),0)</f>
        <v>0</v>
      </c>
      <c r="AF597" s="181">
        <f>IF(V597&gt;0,AE597*INDEX(Scope_Labor_Rates!$D$6:$D$46,V597-5)*AA597,0)</f>
        <v>0</v>
      </c>
      <c r="AG597" s="178">
        <f>IF(V597&gt;0,P597*INDEX(Scope_Labor_Rates!$G$6:$G$46,V597-5),0)</f>
        <v>0</v>
      </c>
      <c r="AH597" s="181">
        <f>IF(V597&gt;0,AG597*INDEX(Scope_Labor_Rates!$F$6:$F$46,V597-5)*AA597,0)</f>
        <v>0</v>
      </c>
      <c r="AI597" s="178">
        <f>IF(V597&gt;0,P597*INDEX(Scope_Labor_Rates!$I$6:$I$46,V597-5),0)</f>
        <v>0</v>
      </c>
      <c r="AJ597" s="181">
        <f>IF(V597&gt;0,AI597*INDEX(Scope_Labor_Rates!$H$6:$H$46,V597-5)*AA597,0)</f>
        <v>0</v>
      </c>
      <c r="AK597" s="178">
        <f>IF(V597&gt;0,P597*INDEX(Scope_Labor_Rates!$K$6:$K$46,V597-5),0)</f>
        <v>0</v>
      </c>
      <c r="AL597" s="181">
        <f>IF(V597&gt;0,AK597*INDEX(Scope_Labor_Rates!$J$6:$J$46,V597-5)*AA597,0)</f>
        <v>0</v>
      </c>
      <c r="AM597" s="178">
        <f>IF(V597&gt;0,P597*INDEX(Scope_Labor_Rates!$M$6:$M$46,V597-5),0)</f>
        <v>0</v>
      </c>
      <c r="AN597" s="178">
        <f>IF(V597&gt;0,AM597*INDEX(Scope_Labor_Rates!$L$6:$L$46,V597-5)*AA597,0)</f>
        <v>0</v>
      </c>
      <c r="AO597" s="178">
        <f>IF(V597&gt;0,P597*INDEX(Scope_Labor_Rates!$O$6:$O$46,V597-5)*AA597,0)</f>
        <v>0</v>
      </c>
      <c r="AP597" s="181">
        <f>IF(V597&gt;0,P597*INDEX(Scope_Labor_Rates!$Q$6:$Q$46,V597-5)*AA597,0)</f>
        <v>0</v>
      </c>
      <c r="AQ597" s="178">
        <f t="shared" si="85"/>
        <v>0</v>
      </c>
      <c r="AR597" s="178">
        <f t="shared" si="86"/>
        <v>0</v>
      </c>
      <c r="AS597" s="178">
        <f t="shared" si="87"/>
        <v>0</v>
      </c>
      <c r="AT597" s="178">
        <f t="shared" si="88"/>
        <v>0</v>
      </c>
      <c r="AU597">
        <f t="shared" si="89"/>
        <v>0</v>
      </c>
    </row>
    <row r="598" spans="1:47">
      <c r="A598" t="str">
        <f>IF(All_Tasks!A598="","",All_Tasks!A598)</f>
        <v/>
      </c>
      <c r="B598" t="str">
        <f>IF(All_Tasks!B598="","",All_Tasks!B598)</f>
        <v/>
      </c>
      <c r="C598" t="str">
        <f>IF(All_Tasks!C598="","",All_Tasks!C598)</f>
        <v/>
      </c>
      <c r="D598" t="str">
        <f>IF(All_Tasks!D598="","",All_Tasks!D598)</f>
        <v/>
      </c>
      <c r="E598" t="str">
        <f>IF(All_Tasks!V598&lt;&gt;"",All_Tasks!V598,IF(All_Tasks!E598&lt;&gt;"",All_Tasks!E598,""))</f>
        <v/>
      </c>
      <c r="F598" t="str">
        <f>IF(All_Tasks!F598="","",All_Tasks!F598)</f>
        <v/>
      </c>
      <c r="G598" t="str">
        <f>IF(All_Tasks!G598="","",All_Tasks!G598)</f>
        <v/>
      </c>
      <c r="H598" s="231" t="str">
        <f>IF(All_Tasks!H598="","",All_Tasks!H598)</f>
        <v/>
      </c>
      <c r="I598" t="str">
        <f>IF(All_Tasks!I598="","",All_Tasks!I598)</f>
        <v/>
      </c>
      <c r="J598" t="str">
        <f>IF(All_Tasks!J598="","",All_Tasks!J598)</f>
        <v/>
      </c>
      <c r="K598" t="str">
        <f>IF(All_Tasks!K598="","",All_Tasks!K598)</f>
        <v/>
      </c>
      <c r="L598" s="231" t="str">
        <f>IF(All_Tasks!L598="","",All_Tasks!L598)</f>
        <v/>
      </c>
      <c r="M598" t="str">
        <f>IF(All_Tasks!M598="","",All_Tasks!M598)</f>
        <v/>
      </c>
      <c r="N598" t="str">
        <f>IF(All_Tasks!N598="","",All_Tasks!N598)</f>
        <v/>
      </c>
      <c r="O598" t="str">
        <f>IF(All_Tasks!O598="","",All_Tasks!O598)</f>
        <v/>
      </c>
      <c r="P598" s="181">
        <f>IF(All_Tasks!P598="",0,All_Tasks!P598)</f>
        <v>0</v>
      </c>
      <c r="Q598" s="181">
        <f>IF(All_Tasks!Q598="",0,All_Tasks!Q598)</f>
        <v>0</v>
      </c>
      <c r="R598" s="181">
        <f>IF(All_Tasks!R598="",0,All_Tasks!R598)</f>
        <v>0</v>
      </c>
      <c r="S598" s="181" t="str">
        <f>IF(All_Tasks!S598="","",All_Tasks!S598)</f>
        <v/>
      </c>
      <c r="T598" t="str">
        <f>IF(All_Tasks!T598="","",All_Tasks!T598)</f>
        <v/>
      </c>
      <c r="U598" t="str">
        <f>IF(All_Tasks!U598="","",All_Tasks!U598)</f>
        <v/>
      </c>
      <c r="V598">
        <f>IF(A598="",0,IFERROR(MATCH(A598,Scope_Labor_Rates!$A$6:$A$46,0)+5,0))</f>
        <v>0</v>
      </c>
      <c r="W598" s="178">
        <f>IF(V598&gt;0,INDEX(Scope_Labor_Rates!$C$6:$C$46,V598-5),0)</f>
        <v>0</v>
      </c>
      <c r="X598" s="178">
        <f>IF(V598&gt;0,INDEX(Scope_Labor_Rates!$C$6:$C$46,V598-5),0)</f>
        <v>0</v>
      </c>
      <c r="Y598" s="180">
        <f>IF(V598&gt;0,INDEX(Scope_Labor_Rates!$S$6:$S$46,V598-5),0)</f>
        <v>0</v>
      </c>
      <c r="Z598" s="180">
        <f>IF(V598&gt;0,INDEX(Scope_Labor_Rates!$R$6:$R$46,V598-5),1)</f>
        <v>1</v>
      </c>
      <c r="AA598" s="231">
        <f t="shared" si="81"/>
        <v>0</v>
      </c>
      <c r="AB598" t="str">
        <f t="shared" si="82"/>
        <v/>
      </c>
      <c r="AC598" s="178" t="str">
        <f t="shared" si="83"/>
        <v/>
      </c>
      <c r="AD598" s="181">
        <f t="shared" si="84"/>
        <v>0</v>
      </c>
      <c r="AE598" s="178">
        <f>IF(V598&gt;0,P598*INDEX(Scope_Labor_Rates!$E$6:$E$46,V598-5),0)</f>
        <v>0</v>
      </c>
      <c r="AF598" s="181">
        <f>IF(V598&gt;0,AE598*INDEX(Scope_Labor_Rates!$D$6:$D$46,V598-5)*AA598,0)</f>
        <v>0</v>
      </c>
      <c r="AG598" s="178">
        <f>IF(V598&gt;0,P598*INDEX(Scope_Labor_Rates!$G$6:$G$46,V598-5),0)</f>
        <v>0</v>
      </c>
      <c r="AH598" s="181">
        <f>IF(V598&gt;0,AG598*INDEX(Scope_Labor_Rates!$F$6:$F$46,V598-5)*AA598,0)</f>
        <v>0</v>
      </c>
      <c r="AI598" s="178">
        <f>IF(V598&gt;0,P598*INDEX(Scope_Labor_Rates!$I$6:$I$46,V598-5),0)</f>
        <v>0</v>
      </c>
      <c r="AJ598" s="181">
        <f>IF(V598&gt;0,AI598*INDEX(Scope_Labor_Rates!$H$6:$H$46,V598-5)*AA598,0)</f>
        <v>0</v>
      </c>
      <c r="AK598" s="178">
        <f>IF(V598&gt;0,P598*INDEX(Scope_Labor_Rates!$K$6:$K$46,V598-5),0)</f>
        <v>0</v>
      </c>
      <c r="AL598" s="181">
        <f>IF(V598&gt;0,AK598*INDEX(Scope_Labor_Rates!$J$6:$J$46,V598-5)*AA598,0)</f>
        <v>0</v>
      </c>
      <c r="AM598" s="178">
        <f>IF(V598&gt;0,P598*INDEX(Scope_Labor_Rates!$M$6:$M$46,V598-5),0)</f>
        <v>0</v>
      </c>
      <c r="AN598" s="178">
        <f>IF(V598&gt;0,AM598*INDEX(Scope_Labor_Rates!$L$6:$L$46,V598-5)*AA598,0)</f>
        <v>0</v>
      </c>
      <c r="AO598" s="178">
        <f>IF(V598&gt;0,P598*INDEX(Scope_Labor_Rates!$O$6:$O$46,V598-5)*AA598,0)</f>
        <v>0</v>
      </c>
      <c r="AP598" s="181">
        <f>IF(V598&gt;0,P598*INDEX(Scope_Labor_Rates!$Q$6:$Q$46,V598-5)*AA598,0)</f>
        <v>0</v>
      </c>
      <c r="AQ598" s="178">
        <f t="shared" si="85"/>
        <v>0</v>
      </c>
      <c r="AR598" s="178">
        <f t="shared" si="86"/>
        <v>0</v>
      </c>
      <c r="AS598" s="178">
        <f t="shared" si="87"/>
        <v>0</v>
      </c>
      <c r="AT598" s="178">
        <f t="shared" si="88"/>
        <v>0</v>
      </c>
      <c r="AU598">
        <f t="shared" si="89"/>
        <v>0</v>
      </c>
    </row>
    <row r="599" spans="1:47">
      <c r="A599" t="str">
        <f>IF(All_Tasks!A599="","",All_Tasks!A599)</f>
        <v/>
      </c>
      <c r="B599" t="str">
        <f>IF(All_Tasks!B599="","",All_Tasks!B599)</f>
        <v/>
      </c>
      <c r="C599" t="str">
        <f>IF(All_Tasks!C599="","",All_Tasks!C599)</f>
        <v/>
      </c>
      <c r="D599" t="str">
        <f>IF(All_Tasks!D599="","",All_Tasks!D599)</f>
        <v/>
      </c>
      <c r="E599" t="str">
        <f>IF(All_Tasks!V599&lt;&gt;"",All_Tasks!V599,IF(All_Tasks!E599&lt;&gt;"",All_Tasks!E599,""))</f>
        <v/>
      </c>
      <c r="F599" t="str">
        <f>IF(All_Tasks!F599="","",All_Tasks!F599)</f>
        <v/>
      </c>
      <c r="G599" t="str">
        <f>IF(All_Tasks!G599="","",All_Tasks!G599)</f>
        <v/>
      </c>
      <c r="H599" s="231" t="str">
        <f>IF(All_Tasks!H599="","",All_Tasks!H599)</f>
        <v/>
      </c>
      <c r="I599" t="str">
        <f>IF(All_Tasks!I599="","",All_Tasks!I599)</f>
        <v/>
      </c>
      <c r="J599" t="str">
        <f>IF(All_Tasks!J599="","",All_Tasks!J599)</f>
        <v/>
      </c>
      <c r="K599" t="str">
        <f>IF(All_Tasks!K599="","",All_Tasks!K599)</f>
        <v/>
      </c>
      <c r="L599" s="231" t="str">
        <f>IF(All_Tasks!L599="","",All_Tasks!L599)</f>
        <v/>
      </c>
      <c r="M599" t="str">
        <f>IF(All_Tasks!M599="","",All_Tasks!M599)</f>
        <v/>
      </c>
      <c r="N599" t="str">
        <f>IF(All_Tasks!N599="","",All_Tasks!N599)</f>
        <v/>
      </c>
      <c r="O599" t="str">
        <f>IF(All_Tasks!O599="","",All_Tasks!O599)</f>
        <v/>
      </c>
      <c r="P599" s="181">
        <f>IF(All_Tasks!P599="",0,All_Tasks!P599)</f>
        <v>0</v>
      </c>
      <c r="Q599" s="181">
        <f>IF(All_Tasks!Q599="",0,All_Tasks!Q599)</f>
        <v>0</v>
      </c>
      <c r="R599" s="181">
        <f>IF(All_Tasks!R599="",0,All_Tasks!R599)</f>
        <v>0</v>
      </c>
      <c r="S599" s="181" t="str">
        <f>IF(All_Tasks!S599="","",All_Tasks!S599)</f>
        <v/>
      </c>
      <c r="T599" t="str">
        <f>IF(All_Tasks!T599="","",All_Tasks!T599)</f>
        <v/>
      </c>
      <c r="U599" t="str">
        <f>IF(All_Tasks!U599="","",All_Tasks!U599)</f>
        <v/>
      </c>
      <c r="V599">
        <f>IF(A599="",0,IFERROR(MATCH(A599,Scope_Labor_Rates!$A$6:$A$46,0)+5,0))</f>
        <v>0</v>
      </c>
      <c r="W599" s="178">
        <f>IF(V599&gt;0,INDEX(Scope_Labor_Rates!$C$6:$C$46,V599-5),0)</f>
        <v>0</v>
      </c>
      <c r="X599" s="178">
        <f>IF(V599&gt;0,INDEX(Scope_Labor_Rates!$C$6:$C$46,V599-5),0)</f>
        <v>0</v>
      </c>
      <c r="Y599" s="180">
        <f>IF(V599&gt;0,INDEX(Scope_Labor_Rates!$S$6:$S$46,V599-5),0)</f>
        <v>0</v>
      </c>
      <c r="Z599" s="180">
        <f>IF(V599&gt;0,INDEX(Scope_Labor_Rates!$R$6:$R$46,V599-5),1)</f>
        <v>1</v>
      </c>
      <c r="AA599" s="231">
        <f t="shared" si="81"/>
        <v>0</v>
      </c>
      <c r="AB599" t="str">
        <f t="shared" si="82"/>
        <v/>
      </c>
      <c r="AC599" s="178" t="str">
        <f t="shared" si="83"/>
        <v/>
      </c>
      <c r="AD599" s="181">
        <f t="shared" si="84"/>
        <v>0</v>
      </c>
      <c r="AE599" s="178">
        <f>IF(V599&gt;0,P599*INDEX(Scope_Labor_Rates!$E$6:$E$46,V599-5),0)</f>
        <v>0</v>
      </c>
      <c r="AF599" s="181">
        <f>IF(V599&gt;0,AE599*INDEX(Scope_Labor_Rates!$D$6:$D$46,V599-5)*AA599,0)</f>
        <v>0</v>
      </c>
      <c r="AG599" s="178">
        <f>IF(V599&gt;0,P599*INDEX(Scope_Labor_Rates!$G$6:$G$46,V599-5),0)</f>
        <v>0</v>
      </c>
      <c r="AH599" s="181">
        <f>IF(V599&gt;0,AG599*INDEX(Scope_Labor_Rates!$F$6:$F$46,V599-5)*AA599,0)</f>
        <v>0</v>
      </c>
      <c r="AI599" s="178">
        <f>IF(V599&gt;0,P599*INDEX(Scope_Labor_Rates!$I$6:$I$46,V599-5),0)</f>
        <v>0</v>
      </c>
      <c r="AJ599" s="181">
        <f>IF(V599&gt;0,AI599*INDEX(Scope_Labor_Rates!$H$6:$H$46,V599-5)*AA599,0)</f>
        <v>0</v>
      </c>
      <c r="AK599" s="178">
        <f>IF(V599&gt;0,P599*INDEX(Scope_Labor_Rates!$K$6:$K$46,V599-5),0)</f>
        <v>0</v>
      </c>
      <c r="AL599" s="181">
        <f>IF(V599&gt;0,AK599*INDEX(Scope_Labor_Rates!$J$6:$J$46,V599-5)*AA599,0)</f>
        <v>0</v>
      </c>
      <c r="AM599" s="178">
        <f>IF(V599&gt;0,P599*INDEX(Scope_Labor_Rates!$M$6:$M$46,V599-5),0)</f>
        <v>0</v>
      </c>
      <c r="AN599" s="178">
        <f>IF(V599&gt;0,AM599*INDEX(Scope_Labor_Rates!$L$6:$L$46,V599-5)*AA599,0)</f>
        <v>0</v>
      </c>
      <c r="AO599" s="178">
        <f>IF(V599&gt;0,P599*INDEX(Scope_Labor_Rates!$O$6:$O$46,V599-5)*AA599,0)</f>
        <v>0</v>
      </c>
      <c r="AP599" s="181">
        <f>IF(V599&gt;0,P599*INDEX(Scope_Labor_Rates!$Q$6:$Q$46,V599-5)*AA599,0)</f>
        <v>0</v>
      </c>
      <c r="AQ599" s="178">
        <f t="shared" si="85"/>
        <v>0</v>
      </c>
      <c r="AR599" s="178">
        <f t="shared" si="86"/>
        <v>0</v>
      </c>
      <c r="AS599" s="178">
        <f t="shared" si="87"/>
        <v>0</v>
      </c>
      <c r="AT599" s="178">
        <f t="shared" si="88"/>
        <v>0</v>
      </c>
      <c r="AU599">
        <f t="shared" si="89"/>
        <v>0</v>
      </c>
    </row>
    <row r="600" spans="1:47">
      <c r="A600" t="str">
        <f>IF(All_Tasks!A600="","",All_Tasks!A600)</f>
        <v/>
      </c>
      <c r="B600" t="str">
        <f>IF(All_Tasks!B600="","",All_Tasks!B600)</f>
        <v/>
      </c>
      <c r="C600" t="str">
        <f>IF(All_Tasks!C600="","",All_Tasks!C600)</f>
        <v/>
      </c>
      <c r="D600" t="str">
        <f>IF(All_Tasks!D600="","",All_Tasks!D600)</f>
        <v/>
      </c>
      <c r="E600" t="str">
        <f>IF(All_Tasks!V600&lt;&gt;"",All_Tasks!V600,IF(All_Tasks!E600&lt;&gt;"",All_Tasks!E600,""))</f>
        <v/>
      </c>
      <c r="F600" t="str">
        <f>IF(All_Tasks!F600="","",All_Tasks!F600)</f>
        <v/>
      </c>
      <c r="G600" t="str">
        <f>IF(All_Tasks!G600="","",All_Tasks!G600)</f>
        <v/>
      </c>
      <c r="H600" s="231" t="str">
        <f>IF(All_Tasks!H600="","",All_Tasks!H600)</f>
        <v/>
      </c>
      <c r="I600" t="str">
        <f>IF(All_Tasks!I600="","",All_Tasks!I600)</f>
        <v/>
      </c>
      <c r="J600" t="str">
        <f>IF(All_Tasks!J600="","",All_Tasks!J600)</f>
        <v/>
      </c>
      <c r="K600" t="str">
        <f>IF(All_Tasks!K600="","",All_Tasks!K600)</f>
        <v/>
      </c>
      <c r="L600" s="231" t="str">
        <f>IF(All_Tasks!L600="","",All_Tasks!L600)</f>
        <v/>
      </c>
      <c r="M600" t="str">
        <f>IF(All_Tasks!M600="","",All_Tasks!M600)</f>
        <v/>
      </c>
      <c r="N600" t="str">
        <f>IF(All_Tasks!N600="","",All_Tasks!N600)</f>
        <v/>
      </c>
      <c r="O600" t="str">
        <f>IF(All_Tasks!O600="","",All_Tasks!O600)</f>
        <v/>
      </c>
      <c r="P600" s="181">
        <f>IF(All_Tasks!P600="",0,All_Tasks!P600)</f>
        <v>0</v>
      </c>
      <c r="Q600" s="181">
        <f>IF(All_Tasks!Q600="",0,All_Tasks!Q600)</f>
        <v>0</v>
      </c>
      <c r="R600" s="181">
        <f>IF(All_Tasks!R600="",0,All_Tasks!R600)</f>
        <v>0</v>
      </c>
      <c r="S600" s="181" t="str">
        <f>IF(All_Tasks!S600="","",All_Tasks!S600)</f>
        <v/>
      </c>
      <c r="T600" t="str">
        <f>IF(All_Tasks!T600="","",All_Tasks!T600)</f>
        <v/>
      </c>
      <c r="U600" t="str">
        <f>IF(All_Tasks!U600="","",All_Tasks!U600)</f>
        <v/>
      </c>
      <c r="V600">
        <f>IF(A600="",0,IFERROR(MATCH(A600,Scope_Labor_Rates!$A$6:$A$46,0)+5,0))</f>
        <v>0</v>
      </c>
      <c r="W600" s="178">
        <f>IF(V600&gt;0,INDEX(Scope_Labor_Rates!$C$6:$C$46,V600-5),0)</f>
        <v>0</v>
      </c>
      <c r="X600" s="178">
        <f>IF(V600&gt;0,INDEX(Scope_Labor_Rates!$C$6:$C$46,V600-5),0)</f>
        <v>0</v>
      </c>
      <c r="Y600" s="180">
        <f>IF(V600&gt;0,INDEX(Scope_Labor_Rates!$S$6:$S$46,V600-5),0)</f>
        <v>0</v>
      </c>
      <c r="Z600" s="180">
        <f>IF(V600&gt;0,INDEX(Scope_Labor_Rates!$R$6:$R$46,V600-5),1)</f>
        <v>1</v>
      </c>
      <c r="AA600" s="231">
        <f t="shared" si="81"/>
        <v>0</v>
      </c>
      <c r="AB600" t="str">
        <f t="shared" si="82"/>
        <v/>
      </c>
      <c r="AC600" s="178" t="str">
        <f t="shared" si="83"/>
        <v/>
      </c>
      <c r="AD600" s="181">
        <f t="shared" si="84"/>
        <v>0</v>
      </c>
      <c r="AE600" s="178">
        <f>IF(V600&gt;0,P600*INDEX(Scope_Labor_Rates!$E$6:$E$46,V600-5),0)</f>
        <v>0</v>
      </c>
      <c r="AF600" s="181">
        <f>IF(V600&gt;0,AE600*INDEX(Scope_Labor_Rates!$D$6:$D$46,V600-5)*AA600,0)</f>
        <v>0</v>
      </c>
      <c r="AG600" s="178">
        <f>IF(V600&gt;0,P600*INDEX(Scope_Labor_Rates!$G$6:$G$46,V600-5),0)</f>
        <v>0</v>
      </c>
      <c r="AH600" s="181">
        <f>IF(V600&gt;0,AG600*INDEX(Scope_Labor_Rates!$F$6:$F$46,V600-5)*AA600,0)</f>
        <v>0</v>
      </c>
      <c r="AI600" s="178">
        <f>IF(V600&gt;0,P600*INDEX(Scope_Labor_Rates!$I$6:$I$46,V600-5),0)</f>
        <v>0</v>
      </c>
      <c r="AJ600" s="181">
        <f>IF(V600&gt;0,AI600*INDEX(Scope_Labor_Rates!$H$6:$H$46,V600-5)*AA600,0)</f>
        <v>0</v>
      </c>
      <c r="AK600" s="178">
        <f>IF(V600&gt;0,P600*INDEX(Scope_Labor_Rates!$K$6:$K$46,V600-5),0)</f>
        <v>0</v>
      </c>
      <c r="AL600" s="181">
        <f>IF(V600&gt;0,AK600*INDEX(Scope_Labor_Rates!$J$6:$J$46,V600-5)*AA600,0)</f>
        <v>0</v>
      </c>
      <c r="AM600" s="178">
        <f>IF(V600&gt;0,P600*INDEX(Scope_Labor_Rates!$M$6:$M$46,V600-5),0)</f>
        <v>0</v>
      </c>
      <c r="AN600" s="178">
        <f>IF(V600&gt;0,AM600*INDEX(Scope_Labor_Rates!$L$6:$L$46,V600-5)*AA600,0)</f>
        <v>0</v>
      </c>
      <c r="AO600" s="178">
        <f>IF(V600&gt;0,P600*INDEX(Scope_Labor_Rates!$O$6:$O$46,V600-5)*AA600,0)</f>
        <v>0</v>
      </c>
      <c r="AP600" s="181">
        <f>IF(V600&gt;0,P600*INDEX(Scope_Labor_Rates!$Q$6:$Q$46,V600-5)*AA600,0)</f>
        <v>0</v>
      </c>
      <c r="AQ600" s="178">
        <f t="shared" si="85"/>
        <v>0</v>
      </c>
      <c r="AR600" s="178">
        <f t="shared" si="86"/>
        <v>0</v>
      </c>
      <c r="AS600" s="178">
        <f t="shared" si="87"/>
        <v>0</v>
      </c>
      <c r="AT600" s="178">
        <f t="shared" si="88"/>
        <v>0</v>
      </c>
      <c r="AU600">
        <f t="shared" si="89"/>
        <v>0</v>
      </c>
    </row>
    <row r="601" spans="1:47">
      <c r="A601" t="str">
        <f>IF(All_Tasks!A601="","",All_Tasks!A601)</f>
        <v/>
      </c>
      <c r="B601" t="str">
        <f>IF(All_Tasks!B601="","",All_Tasks!B601)</f>
        <v/>
      </c>
      <c r="C601" t="str">
        <f>IF(All_Tasks!C601="","",All_Tasks!C601)</f>
        <v/>
      </c>
      <c r="D601" t="str">
        <f>IF(All_Tasks!D601="","",All_Tasks!D601)</f>
        <v/>
      </c>
      <c r="E601" t="str">
        <f>IF(All_Tasks!V601&lt;&gt;"",All_Tasks!V601,IF(All_Tasks!E601&lt;&gt;"",All_Tasks!E601,""))</f>
        <v/>
      </c>
      <c r="F601" t="str">
        <f>IF(All_Tasks!F601="","",All_Tasks!F601)</f>
        <v/>
      </c>
      <c r="G601" t="str">
        <f>IF(All_Tasks!G601="","",All_Tasks!G601)</f>
        <v/>
      </c>
      <c r="H601" s="231" t="str">
        <f>IF(All_Tasks!H601="","",All_Tasks!H601)</f>
        <v/>
      </c>
      <c r="I601" t="str">
        <f>IF(All_Tasks!I601="","",All_Tasks!I601)</f>
        <v/>
      </c>
      <c r="J601" t="str">
        <f>IF(All_Tasks!J601="","",All_Tasks!J601)</f>
        <v/>
      </c>
      <c r="K601" t="str">
        <f>IF(All_Tasks!K601="","",All_Tasks!K601)</f>
        <v/>
      </c>
      <c r="L601" s="231" t="str">
        <f>IF(All_Tasks!L601="","",All_Tasks!L601)</f>
        <v/>
      </c>
      <c r="M601" t="str">
        <f>IF(All_Tasks!M601="","",All_Tasks!M601)</f>
        <v/>
      </c>
      <c r="N601" t="str">
        <f>IF(All_Tasks!N601="","",All_Tasks!N601)</f>
        <v/>
      </c>
      <c r="O601" t="str">
        <f>IF(All_Tasks!O601="","",All_Tasks!O601)</f>
        <v/>
      </c>
      <c r="P601" s="181">
        <f>IF(All_Tasks!P601="",0,All_Tasks!P601)</f>
        <v>0</v>
      </c>
      <c r="Q601" s="181">
        <f>IF(All_Tasks!Q601="",0,All_Tasks!Q601)</f>
        <v>0</v>
      </c>
      <c r="R601" s="181">
        <f>IF(All_Tasks!R601="",0,All_Tasks!R601)</f>
        <v>0</v>
      </c>
      <c r="S601" s="181" t="str">
        <f>IF(All_Tasks!S601="","",All_Tasks!S601)</f>
        <v/>
      </c>
      <c r="T601" t="str">
        <f>IF(All_Tasks!T601="","",All_Tasks!T601)</f>
        <v/>
      </c>
      <c r="U601" t="str">
        <f>IF(All_Tasks!U601="","",All_Tasks!U601)</f>
        <v/>
      </c>
      <c r="V601">
        <f>IF(A601="",0,IFERROR(MATCH(A601,Scope_Labor_Rates!$A$6:$A$46,0)+5,0))</f>
        <v>0</v>
      </c>
      <c r="W601" s="178">
        <f>IF(V601&gt;0,INDEX(Scope_Labor_Rates!$C$6:$C$46,V601-5),0)</f>
        <v>0</v>
      </c>
      <c r="X601" s="178">
        <f>IF(V601&gt;0,INDEX(Scope_Labor_Rates!$C$6:$C$46,V601-5),0)</f>
        <v>0</v>
      </c>
      <c r="Y601" s="180">
        <f>IF(V601&gt;0,INDEX(Scope_Labor_Rates!$S$6:$S$46,V601-5),0)</f>
        <v>0</v>
      </c>
      <c r="Z601" s="180">
        <f>IF(V601&gt;0,INDEX(Scope_Labor_Rates!$R$6:$R$46,V601-5),1)</f>
        <v>1</v>
      </c>
      <c r="AA601" s="231">
        <f t="shared" si="81"/>
        <v>0</v>
      </c>
      <c r="AB601" t="str">
        <f t="shared" si="82"/>
        <v/>
      </c>
      <c r="AC601" s="178" t="str">
        <f t="shared" si="83"/>
        <v/>
      </c>
      <c r="AD601" s="181">
        <f t="shared" si="84"/>
        <v>0</v>
      </c>
      <c r="AE601" s="178">
        <f>IF(V601&gt;0,P601*INDEX(Scope_Labor_Rates!$E$6:$E$46,V601-5),0)</f>
        <v>0</v>
      </c>
      <c r="AF601" s="181">
        <f>IF(V601&gt;0,AE601*INDEX(Scope_Labor_Rates!$D$6:$D$46,V601-5)*AA601,0)</f>
        <v>0</v>
      </c>
      <c r="AG601" s="178">
        <f>IF(V601&gt;0,P601*INDEX(Scope_Labor_Rates!$G$6:$G$46,V601-5),0)</f>
        <v>0</v>
      </c>
      <c r="AH601" s="181">
        <f>IF(V601&gt;0,AG601*INDEX(Scope_Labor_Rates!$F$6:$F$46,V601-5)*AA601,0)</f>
        <v>0</v>
      </c>
      <c r="AI601" s="178">
        <f>IF(V601&gt;0,P601*INDEX(Scope_Labor_Rates!$I$6:$I$46,V601-5),0)</f>
        <v>0</v>
      </c>
      <c r="AJ601" s="181">
        <f>IF(V601&gt;0,AI601*INDEX(Scope_Labor_Rates!$H$6:$H$46,V601-5)*AA601,0)</f>
        <v>0</v>
      </c>
      <c r="AK601" s="178">
        <f>IF(V601&gt;0,P601*INDEX(Scope_Labor_Rates!$K$6:$K$46,V601-5),0)</f>
        <v>0</v>
      </c>
      <c r="AL601" s="181">
        <f>IF(V601&gt;0,AK601*INDEX(Scope_Labor_Rates!$J$6:$J$46,V601-5)*AA601,0)</f>
        <v>0</v>
      </c>
      <c r="AM601" s="178">
        <f>IF(V601&gt;0,P601*INDEX(Scope_Labor_Rates!$M$6:$M$46,V601-5),0)</f>
        <v>0</v>
      </c>
      <c r="AN601" s="178">
        <f>IF(V601&gt;0,AM601*INDEX(Scope_Labor_Rates!$L$6:$L$46,V601-5)*AA601,0)</f>
        <v>0</v>
      </c>
      <c r="AO601" s="178">
        <f>IF(V601&gt;0,P601*INDEX(Scope_Labor_Rates!$O$6:$O$46,V601-5)*AA601,0)</f>
        <v>0</v>
      </c>
      <c r="AP601" s="181">
        <f>IF(V601&gt;0,P601*INDEX(Scope_Labor_Rates!$Q$6:$Q$46,V601-5)*AA601,0)</f>
        <v>0</v>
      </c>
      <c r="AQ601" s="178">
        <f t="shared" si="85"/>
        <v>0</v>
      </c>
      <c r="AR601" s="178">
        <f t="shared" si="86"/>
        <v>0</v>
      </c>
      <c r="AS601" s="178">
        <f t="shared" si="87"/>
        <v>0</v>
      </c>
      <c r="AT601" s="178">
        <f t="shared" si="88"/>
        <v>0</v>
      </c>
      <c r="AU601">
        <f t="shared" si="89"/>
        <v>0</v>
      </c>
    </row>
    <row r="602" spans="1:47">
      <c r="A602" t="str">
        <f>IF(All_Tasks!A602="","",All_Tasks!A602)</f>
        <v/>
      </c>
      <c r="B602" t="str">
        <f>IF(All_Tasks!B602="","",All_Tasks!B602)</f>
        <v/>
      </c>
      <c r="C602" t="str">
        <f>IF(All_Tasks!C602="","",All_Tasks!C602)</f>
        <v/>
      </c>
      <c r="D602" t="str">
        <f>IF(All_Tasks!D602="","",All_Tasks!D602)</f>
        <v/>
      </c>
      <c r="E602" t="str">
        <f>IF(All_Tasks!V602&lt;&gt;"",All_Tasks!V602,IF(All_Tasks!E602&lt;&gt;"",All_Tasks!E602,""))</f>
        <v/>
      </c>
      <c r="F602" t="str">
        <f>IF(All_Tasks!F602="","",All_Tasks!F602)</f>
        <v/>
      </c>
      <c r="G602" t="str">
        <f>IF(All_Tasks!G602="","",All_Tasks!G602)</f>
        <v/>
      </c>
      <c r="H602" s="231" t="str">
        <f>IF(All_Tasks!H602="","",All_Tasks!H602)</f>
        <v/>
      </c>
      <c r="I602" t="str">
        <f>IF(All_Tasks!I602="","",All_Tasks!I602)</f>
        <v/>
      </c>
      <c r="J602" t="str">
        <f>IF(All_Tasks!J602="","",All_Tasks!J602)</f>
        <v/>
      </c>
      <c r="K602" t="str">
        <f>IF(All_Tasks!K602="","",All_Tasks!K602)</f>
        <v/>
      </c>
      <c r="L602" s="231" t="str">
        <f>IF(All_Tasks!L602="","",All_Tasks!L602)</f>
        <v/>
      </c>
      <c r="M602" t="str">
        <f>IF(All_Tasks!M602="","",All_Tasks!M602)</f>
        <v/>
      </c>
      <c r="N602" t="str">
        <f>IF(All_Tasks!N602="","",All_Tasks!N602)</f>
        <v/>
      </c>
      <c r="O602" t="str">
        <f>IF(All_Tasks!O602="","",All_Tasks!O602)</f>
        <v/>
      </c>
      <c r="P602" s="181">
        <f>IF(All_Tasks!P602="",0,All_Tasks!P602)</f>
        <v>0</v>
      </c>
      <c r="Q602" s="181">
        <f>IF(All_Tasks!Q602="",0,All_Tasks!Q602)</f>
        <v>0</v>
      </c>
      <c r="R602" s="181">
        <f>IF(All_Tasks!R602="",0,All_Tasks!R602)</f>
        <v>0</v>
      </c>
      <c r="S602" s="181" t="str">
        <f>IF(All_Tasks!S602="","",All_Tasks!S602)</f>
        <v/>
      </c>
      <c r="T602" t="str">
        <f>IF(All_Tasks!T602="","",All_Tasks!T602)</f>
        <v/>
      </c>
      <c r="U602" t="str">
        <f>IF(All_Tasks!U602="","",All_Tasks!U602)</f>
        <v/>
      </c>
      <c r="V602">
        <f>IF(A602="",0,IFERROR(MATCH(A602,Scope_Labor_Rates!$A$6:$A$46,0)+5,0))</f>
        <v>0</v>
      </c>
      <c r="W602" s="178">
        <f>IF(V602&gt;0,INDEX(Scope_Labor_Rates!$C$6:$C$46,V602-5),0)</f>
        <v>0</v>
      </c>
      <c r="X602" s="178">
        <f>IF(V602&gt;0,INDEX(Scope_Labor_Rates!$C$6:$C$46,V602-5),0)</f>
        <v>0</v>
      </c>
      <c r="Y602" s="180">
        <f>IF(V602&gt;0,INDEX(Scope_Labor_Rates!$S$6:$S$46,V602-5),0)</f>
        <v>0</v>
      </c>
      <c r="Z602" s="180">
        <f>IF(V602&gt;0,INDEX(Scope_Labor_Rates!$R$6:$R$46,V602-5),1)</f>
        <v>1</v>
      </c>
      <c r="AA602" s="231">
        <f t="shared" si="81"/>
        <v>0</v>
      </c>
      <c r="AB602" t="str">
        <f t="shared" si="82"/>
        <v/>
      </c>
      <c r="AC602" s="178" t="str">
        <f t="shared" si="83"/>
        <v/>
      </c>
      <c r="AD602" s="181">
        <f t="shared" si="84"/>
        <v>0</v>
      </c>
      <c r="AE602" s="178">
        <f>IF(V602&gt;0,P602*INDEX(Scope_Labor_Rates!$E$6:$E$46,V602-5),0)</f>
        <v>0</v>
      </c>
      <c r="AF602" s="181">
        <f>IF(V602&gt;0,AE602*INDEX(Scope_Labor_Rates!$D$6:$D$46,V602-5)*AA602,0)</f>
        <v>0</v>
      </c>
      <c r="AG602" s="178">
        <f>IF(V602&gt;0,P602*INDEX(Scope_Labor_Rates!$G$6:$G$46,V602-5),0)</f>
        <v>0</v>
      </c>
      <c r="AH602" s="181">
        <f>IF(V602&gt;0,AG602*INDEX(Scope_Labor_Rates!$F$6:$F$46,V602-5)*AA602,0)</f>
        <v>0</v>
      </c>
      <c r="AI602" s="178">
        <f>IF(V602&gt;0,P602*INDEX(Scope_Labor_Rates!$I$6:$I$46,V602-5),0)</f>
        <v>0</v>
      </c>
      <c r="AJ602" s="181">
        <f>IF(V602&gt;0,AI602*INDEX(Scope_Labor_Rates!$H$6:$H$46,V602-5)*AA602,0)</f>
        <v>0</v>
      </c>
      <c r="AK602" s="178">
        <f>IF(V602&gt;0,P602*INDEX(Scope_Labor_Rates!$K$6:$K$46,V602-5),0)</f>
        <v>0</v>
      </c>
      <c r="AL602" s="181">
        <f>IF(V602&gt;0,AK602*INDEX(Scope_Labor_Rates!$J$6:$J$46,V602-5)*AA602,0)</f>
        <v>0</v>
      </c>
      <c r="AM602" s="178">
        <f>IF(V602&gt;0,P602*INDEX(Scope_Labor_Rates!$M$6:$M$46,V602-5),0)</f>
        <v>0</v>
      </c>
      <c r="AN602" s="178">
        <f>IF(V602&gt;0,AM602*INDEX(Scope_Labor_Rates!$L$6:$L$46,V602-5)*AA602,0)</f>
        <v>0</v>
      </c>
      <c r="AO602" s="178">
        <f>IF(V602&gt;0,P602*INDEX(Scope_Labor_Rates!$O$6:$O$46,V602-5)*AA602,0)</f>
        <v>0</v>
      </c>
      <c r="AP602" s="181">
        <f>IF(V602&gt;0,P602*INDEX(Scope_Labor_Rates!$Q$6:$Q$46,V602-5)*AA602,0)</f>
        <v>0</v>
      </c>
      <c r="AQ602" s="178">
        <f t="shared" si="85"/>
        <v>0</v>
      </c>
      <c r="AR602" s="178">
        <f t="shared" si="86"/>
        <v>0</v>
      </c>
      <c r="AS602" s="178">
        <f t="shared" si="87"/>
        <v>0</v>
      </c>
      <c r="AT602" s="178">
        <f t="shared" si="88"/>
        <v>0</v>
      </c>
      <c r="AU602">
        <f t="shared" si="89"/>
        <v>0</v>
      </c>
    </row>
    <row r="603" spans="1:47">
      <c r="A603" t="str">
        <f>IF(All_Tasks!A603="","",All_Tasks!A603)</f>
        <v/>
      </c>
      <c r="B603" t="str">
        <f>IF(All_Tasks!B603="","",All_Tasks!B603)</f>
        <v/>
      </c>
      <c r="C603" t="str">
        <f>IF(All_Tasks!C603="","",All_Tasks!C603)</f>
        <v/>
      </c>
      <c r="D603" t="str">
        <f>IF(All_Tasks!D603="","",All_Tasks!D603)</f>
        <v/>
      </c>
      <c r="E603" t="str">
        <f>IF(All_Tasks!V603&lt;&gt;"",All_Tasks!V603,IF(All_Tasks!E603&lt;&gt;"",All_Tasks!E603,""))</f>
        <v/>
      </c>
      <c r="F603" t="str">
        <f>IF(All_Tasks!F603="","",All_Tasks!F603)</f>
        <v/>
      </c>
      <c r="G603" t="str">
        <f>IF(All_Tasks!G603="","",All_Tasks!G603)</f>
        <v/>
      </c>
      <c r="H603" s="231" t="str">
        <f>IF(All_Tasks!H603="","",All_Tasks!H603)</f>
        <v/>
      </c>
      <c r="I603" t="str">
        <f>IF(All_Tasks!I603="","",All_Tasks!I603)</f>
        <v/>
      </c>
      <c r="J603" t="str">
        <f>IF(All_Tasks!J603="","",All_Tasks!J603)</f>
        <v/>
      </c>
      <c r="K603" t="str">
        <f>IF(All_Tasks!K603="","",All_Tasks!K603)</f>
        <v/>
      </c>
      <c r="L603" s="231" t="str">
        <f>IF(All_Tasks!L603="","",All_Tasks!L603)</f>
        <v/>
      </c>
      <c r="M603" t="str">
        <f>IF(All_Tasks!M603="","",All_Tasks!M603)</f>
        <v/>
      </c>
      <c r="N603" t="str">
        <f>IF(All_Tasks!N603="","",All_Tasks!N603)</f>
        <v/>
      </c>
      <c r="O603" t="str">
        <f>IF(All_Tasks!O603="","",All_Tasks!O603)</f>
        <v/>
      </c>
      <c r="P603" s="181">
        <f>IF(All_Tasks!P603="",0,All_Tasks!P603)</f>
        <v>0</v>
      </c>
      <c r="Q603" s="181">
        <f>IF(All_Tasks!Q603="",0,All_Tasks!Q603)</f>
        <v>0</v>
      </c>
      <c r="R603" s="181">
        <f>IF(All_Tasks!R603="",0,All_Tasks!R603)</f>
        <v>0</v>
      </c>
      <c r="S603" s="181" t="str">
        <f>IF(All_Tasks!S603="","",All_Tasks!S603)</f>
        <v/>
      </c>
      <c r="T603" t="str">
        <f>IF(All_Tasks!T603="","",All_Tasks!T603)</f>
        <v/>
      </c>
      <c r="U603" t="str">
        <f>IF(All_Tasks!U603="","",All_Tasks!U603)</f>
        <v/>
      </c>
      <c r="V603">
        <f>IF(A603="",0,IFERROR(MATCH(A603,Scope_Labor_Rates!$A$6:$A$46,0)+5,0))</f>
        <v>0</v>
      </c>
      <c r="W603" s="178">
        <f>IF(V603&gt;0,INDEX(Scope_Labor_Rates!$C$6:$C$46,V603-5),0)</f>
        <v>0</v>
      </c>
      <c r="X603" s="178">
        <f>IF(V603&gt;0,INDEX(Scope_Labor_Rates!$C$6:$C$46,V603-5),0)</f>
        <v>0</v>
      </c>
      <c r="Y603" s="180">
        <f>IF(V603&gt;0,INDEX(Scope_Labor_Rates!$S$6:$S$46,V603-5),0)</f>
        <v>0</v>
      </c>
      <c r="Z603" s="180">
        <f>IF(V603&gt;0,INDEX(Scope_Labor_Rates!$R$6:$R$46,V603-5),1)</f>
        <v>1</v>
      </c>
      <c r="AA603" s="231">
        <f t="shared" si="81"/>
        <v>0</v>
      </c>
      <c r="AB603" t="str">
        <f t="shared" si="82"/>
        <v/>
      </c>
      <c r="AC603" s="178" t="str">
        <f t="shared" si="83"/>
        <v/>
      </c>
      <c r="AD603" s="181">
        <f t="shared" si="84"/>
        <v>0</v>
      </c>
      <c r="AE603" s="178">
        <f>IF(V603&gt;0,P603*INDEX(Scope_Labor_Rates!$E$6:$E$46,V603-5),0)</f>
        <v>0</v>
      </c>
      <c r="AF603" s="181">
        <f>IF(V603&gt;0,AE603*INDEX(Scope_Labor_Rates!$D$6:$D$46,V603-5)*AA603,0)</f>
        <v>0</v>
      </c>
      <c r="AG603" s="178">
        <f>IF(V603&gt;0,P603*INDEX(Scope_Labor_Rates!$G$6:$G$46,V603-5),0)</f>
        <v>0</v>
      </c>
      <c r="AH603" s="181">
        <f>IF(V603&gt;0,AG603*INDEX(Scope_Labor_Rates!$F$6:$F$46,V603-5)*AA603,0)</f>
        <v>0</v>
      </c>
      <c r="AI603" s="178">
        <f>IF(V603&gt;0,P603*INDEX(Scope_Labor_Rates!$I$6:$I$46,V603-5),0)</f>
        <v>0</v>
      </c>
      <c r="AJ603" s="181">
        <f>IF(V603&gt;0,AI603*INDEX(Scope_Labor_Rates!$H$6:$H$46,V603-5)*AA603,0)</f>
        <v>0</v>
      </c>
      <c r="AK603" s="178">
        <f>IF(V603&gt;0,P603*INDEX(Scope_Labor_Rates!$K$6:$K$46,V603-5),0)</f>
        <v>0</v>
      </c>
      <c r="AL603" s="181">
        <f>IF(V603&gt;0,AK603*INDEX(Scope_Labor_Rates!$J$6:$J$46,V603-5)*AA603,0)</f>
        <v>0</v>
      </c>
      <c r="AM603" s="178">
        <f>IF(V603&gt;0,P603*INDEX(Scope_Labor_Rates!$M$6:$M$46,V603-5),0)</f>
        <v>0</v>
      </c>
      <c r="AN603" s="178">
        <f>IF(V603&gt;0,AM603*INDEX(Scope_Labor_Rates!$L$6:$L$46,V603-5)*AA603,0)</f>
        <v>0</v>
      </c>
      <c r="AO603" s="178">
        <f>IF(V603&gt;0,P603*INDEX(Scope_Labor_Rates!$O$6:$O$46,V603-5)*AA603,0)</f>
        <v>0</v>
      </c>
      <c r="AP603" s="181">
        <f>IF(V603&gt;0,P603*INDEX(Scope_Labor_Rates!$Q$6:$Q$46,V603-5)*AA603,0)</f>
        <v>0</v>
      </c>
      <c r="AQ603" s="178">
        <f t="shared" si="85"/>
        <v>0</v>
      </c>
      <c r="AR603" s="178">
        <f t="shared" si="86"/>
        <v>0</v>
      </c>
      <c r="AS603" s="178">
        <f t="shared" si="87"/>
        <v>0</v>
      </c>
      <c r="AT603" s="178">
        <f t="shared" si="88"/>
        <v>0</v>
      </c>
      <c r="AU603">
        <f t="shared" si="89"/>
        <v>0</v>
      </c>
    </row>
    <row r="604" spans="1:47">
      <c r="A604" t="str">
        <f>IF(All_Tasks!A604="","",All_Tasks!A604)</f>
        <v/>
      </c>
      <c r="B604" t="str">
        <f>IF(All_Tasks!B604="","",All_Tasks!B604)</f>
        <v/>
      </c>
      <c r="C604" t="str">
        <f>IF(All_Tasks!C604="","",All_Tasks!C604)</f>
        <v/>
      </c>
      <c r="D604" t="str">
        <f>IF(All_Tasks!D604="","",All_Tasks!D604)</f>
        <v/>
      </c>
      <c r="E604" t="str">
        <f>IF(All_Tasks!V604&lt;&gt;"",All_Tasks!V604,IF(All_Tasks!E604&lt;&gt;"",All_Tasks!E604,""))</f>
        <v/>
      </c>
      <c r="F604" t="str">
        <f>IF(All_Tasks!F604="","",All_Tasks!F604)</f>
        <v/>
      </c>
      <c r="G604" t="str">
        <f>IF(All_Tasks!G604="","",All_Tasks!G604)</f>
        <v/>
      </c>
      <c r="H604" s="231" t="str">
        <f>IF(All_Tasks!H604="","",All_Tasks!H604)</f>
        <v/>
      </c>
      <c r="I604" t="str">
        <f>IF(All_Tasks!I604="","",All_Tasks!I604)</f>
        <v/>
      </c>
      <c r="J604" t="str">
        <f>IF(All_Tasks!J604="","",All_Tasks!J604)</f>
        <v/>
      </c>
      <c r="K604" t="str">
        <f>IF(All_Tasks!K604="","",All_Tasks!K604)</f>
        <v/>
      </c>
      <c r="L604" s="231" t="str">
        <f>IF(All_Tasks!L604="","",All_Tasks!L604)</f>
        <v/>
      </c>
      <c r="M604" t="str">
        <f>IF(All_Tasks!M604="","",All_Tasks!M604)</f>
        <v/>
      </c>
      <c r="N604" t="str">
        <f>IF(All_Tasks!N604="","",All_Tasks!N604)</f>
        <v/>
      </c>
      <c r="O604" t="str">
        <f>IF(All_Tasks!O604="","",All_Tasks!O604)</f>
        <v/>
      </c>
      <c r="P604" s="181">
        <f>IF(All_Tasks!P604="",0,All_Tasks!P604)</f>
        <v>0</v>
      </c>
      <c r="Q604" s="181">
        <f>IF(All_Tasks!Q604="",0,All_Tasks!Q604)</f>
        <v>0</v>
      </c>
      <c r="R604" s="181">
        <f>IF(All_Tasks!R604="",0,All_Tasks!R604)</f>
        <v>0</v>
      </c>
      <c r="S604" s="181" t="str">
        <f>IF(All_Tasks!S604="","",All_Tasks!S604)</f>
        <v/>
      </c>
      <c r="T604" t="str">
        <f>IF(All_Tasks!T604="","",All_Tasks!T604)</f>
        <v/>
      </c>
      <c r="U604" t="str">
        <f>IF(All_Tasks!U604="","",All_Tasks!U604)</f>
        <v/>
      </c>
      <c r="V604">
        <f>IF(A604="",0,IFERROR(MATCH(A604,Scope_Labor_Rates!$A$6:$A$46,0)+5,0))</f>
        <v>0</v>
      </c>
      <c r="W604" s="178">
        <f>IF(V604&gt;0,INDEX(Scope_Labor_Rates!$C$6:$C$46,V604-5),0)</f>
        <v>0</v>
      </c>
      <c r="X604" s="178">
        <f>IF(V604&gt;0,INDEX(Scope_Labor_Rates!$C$6:$C$46,V604-5),0)</f>
        <v>0</v>
      </c>
      <c r="Y604" s="180">
        <f>IF(V604&gt;0,INDEX(Scope_Labor_Rates!$S$6:$S$46,V604-5),0)</f>
        <v>0</v>
      </c>
      <c r="Z604" s="180">
        <f>IF(V604&gt;0,INDEX(Scope_Labor_Rates!$R$6:$R$46,V604-5),1)</f>
        <v>1</v>
      </c>
      <c r="AA604" s="231">
        <f t="shared" si="81"/>
        <v>0</v>
      </c>
      <c r="AB604" t="str">
        <f t="shared" si="82"/>
        <v/>
      </c>
      <c r="AC604" s="178" t="str">
        <f t="shared" si="83"/>
        <v/>
      </c>
      <c r="AD604" s="181">
        <f t="shared" si="84"/>
        <v>0</v>
      </c>
      <c r="AE604" s="178">
        <f>IF(V604&gt;0,P604*INDEX(Scope_Labor_Rates!$E$6:$E$46,V604-5),0)</f>
        <v>0</v>
      </c>
      <c r="AF604" s="181">
        <f>IF(V604&gt;0,AE604*INDEX(Scope_Labor_Rates!$D$6:$D$46,V604-5)*AA604,0)</f>
        <v>0</v>
      </c>
      <c r="AG604" s="178">
        <f>IF(V604&gt;0,P604*INDEX(Scope_Labor_Rates!$G$6:$G$46,V604-5),0)</f>
        <v>0</v>
      </c>
      <c r="AH604" s="181">
        <f>IF(V604&gt;0,AG604*INDEX(Scope_Labor_Rates!$F$6:$F$46,V604-5)*AA604,0)</f>
        <v>0</v>
      </c>
      <c r="AI604" s="178">
        <f>IF(V604&gt;0,P604*INDEX(Scope_Labor_Rates!$I$6:$I$46,V604-5),0)</f>
        <v>0</v>
      </c>
      <c r="AJ604" s="181">
        <f>IF(V604&gt;0,AI604*INDEX(Scope_Labor_Rates!$H$6:$H$46,V604-5)*AA604,0)</f>
        <v>0</v>
      </c>
      <c r="AK604" s="178">
        <f>IF(V604&gt;0,P604*INDEX(Scope_Labor_Rates!$K$6:$K$46,V604-5),0)</f>
        <v>0</v>
      </c>
      <c r="AL604" s="181">
        <f>IF(V604&gt;0,AK604*INDEX(Scope_Labor_Rates!$J$6:$J$46,V604-5)*AA604,0)</f>
        <v>0</v>
      </c>
      <c r="AM604" s="178">
        <f>IF(V604&gt;0,P604*INDEX(Scope_Labor_Rates!$M$6:$M$46,V604-5),0)</f>
        <v>0</v>
      </c>
      <c r="AN604" s="178">
        <f>IF(V604&gt;0,AM604*INDEX(Scope_Labor_Rates!$L$6:$L$46,V604-5)*AA604,0)</f>
        <v>0</v>
      </c>
      <c r="AO604" s="178">
        <f>IF(V604&gt;0,P604*INDEX(Scope_Labor_Rates!$O$6:$O$46,V604-5)*AA604,0)</f>
        <v>0</v>
      </c>
      <c r="AP604" s="181">
        <f>IF(V604&gt;0,P604*INDEX(Scope_Labor_Rates!$Q$6:$Q$46,V604-5)*AA604,0)</f>
        <v>0</v>
      </c>
      <c r="AQ604" s="178">
        <f t="shared" si="85"/>
        <v>0</v>
      </c>
      <c r="AR604" s="178">
        <f t="shared" si="86"/>
        <v>0</v>
      </c>
      <c r="AS604" s="178">
        <f t="shared" si="87"/>
        <v>0</v>
      </c>
      <c r="AT604" s="178">
        <f t="shared" si="88"/>
        <v>0</v>
      </c>
      <c r="AU604">
        <f t="shared" si="89"/>
        <v>0</v>
      </c>
    </row>
    <row r="605" spans="1:47">
      <c r="A605" t="str">
        <f>IF(All_Tasks!A605="","",All_Tasks!A605)</f>
        <v/>
      </c>
      <c r="B605" t="str">
        <f>IF(All_Tasks!B605="","",All_Tasks!B605)</f>
        <v/>
      </c>
      <c r="C605" t="str">
        <f>IF(All_Tasks!C605="","",All_Tasks!C605)</f>
        <v/>
      </c>
      <c r="D605" t="str">
        <f>IF(All_Tasks!D605="","",All_Tasks!D605)</f>
        <v/>
      </c>
      <c r="E605" t="str">
        <f>IF(All_Tasks!V605&lt;&gt;"",All_Tasks!V605,IF(All_Tasks!E605&lt;&gt;"",All_Tasks!E605,""))</f>
        <v/>
      </c>
      <c r="F605" t="str">
        <f>IF(All_Tasks!F605="","",All_Tasks!F605)</f>
        <v/>
      </c>
      <c r="G605" t="str">
        <f>IF(All_Tasks!G605="","",All_Tasks!G605)</f>
        <v/>
      </c>
      <c r="H605" s="231" t="str">
        <f>IF(All_Tasks!H605="","",All_Tasks!H605)</f>
        <v/>
      </c>
      <c r="I605" t="str">
        <f>IF(All_Tasks!I605="","",All_Tasks!I605)</f>
        <v/>
      </c>
      <c r="J605" t="str">
        <f>IF(All_Tasks!J605="","",All_Tasks!J605)</f>
        <v/>
      </c>
      <c r="K605" t="str">
        <f>IF(All_Tasks!K605="","",All_Tasks!K605)</f>
        <v/>
      </c>
      <c r="L605" s="231" t="str">
        <f>IF(All_Tasks!L605="","",All_Tasks!L605)</f>
        <v/>
      </c>
      <c r="M605" t="str">
        <f>IF(All_Tasks!M605="","",All_Tasks!M605)</f>
        <v/>
      </c>
      <c r="N605" t="str">
        <f>IF(All_Tasks!N605="","",All_Tasks!N605)</f>
        <v/>
      </c>
      <c r="O605" t="str">
        <f>IF(All_Tasks!O605="","",All_Tasks!O605)</f>
        <v/>
      </c>
      <c r="P605" s="181">
        <f>IF(All_Tasks!P605="",0,All_Tasks!P605)</f>
        <v>0</v>
      </c>
      <c r="Q605" s="181">
        <f>IF(All_Tasks!Q605="",0,All_Tasks!Q605)</f>
        <v>0</v>
      </c>
      <c r="R605" s="181">
        <f>IF(All_Tasks!R605="",0,All_Tasks!R605)</f>
        <v>0</v>
      </c>
      <c r="S605" s="181" t="str">
        <f>IF(All_Tasks!S605="","",All_Tasks!S605)</f>
        <v/>
      </c>
      <c r="T605" t="str">
        <f>IF(All_Tasks!T605="","",All_Tasks!T605)</f>
        <v/>
      </c>
      <c r="U605" t="str">
        <f>IF(All_Tasks!U605="","",All_Tasks!U605)</f>
        <v/>
      </c>
      <c r="V605">
        <f>IF(A605="",0,IFERROR(MATCH(A605,Scope_Labor_Rates!$A$6:$A$46,0)+5,0))</f>
        <v>0</v>
      </c>
      <c r="W605" s="178">
        <f>IF(V605&gt;0,INDEX(Scope_Labor_Rates!$C$6:$C$46,V605-5),0)</f>
        <v>0</v>
      </c>
      <c r="X605" s="178">
        <f>IF(V605&gt;0,INDEX(Scope_Labor_Rates!$C$6:$C$46,V605-5),0)</f>
        <v>0</v>
      </c>
      <c r="Y605" s="180">
        <f>IF(V605&gt;0,INDEX(Scope_Labor_Rates!$S$6:$S$46,V605-5),0)</f>
        <v>0</v>
      </c>
      <c r="Z605" s="180">
        <f>IF(V605&gt;0,INDEX(Scope_Labor_Rates!$R$6:$R$46,V605-5),1)</f>
        <v>1</v>
      </c>
      <c r="AA605" s="231">
        <f t="shared" si="81"/>
        <v>0</v>
      </c>
      <c r="AB605" t="str">
        <f t="shared" si="82"/>
        <v/>
      </c>
      <c r="AC605" s="178" t="str">
        <f t="shared" si="83"/>
        <v/>
      </c>
      <c r="AD605" s="181">
        <f t="shared" si="84"/>
        <v>0</v>
      </c>
      <c r="AE605" s="178">
        <f>IF(V605&gt;0,P605*INDEX(Scope_Labor_Rates!$E$6:$E$46,V605-5),0)</f>
        <v>0</v>
      </c>
      <c r="AF605" s="181">
        <f>IF(V605&gt;0,AE605*INDEX(Scope_Labor_Rates!$D$6:$D$46,V605-5)*AA605,0)</f>
        <v>0</v>
      </c>
      <c r="AG605" s="178">
        <f>IF(V605&gt;0,P605*INDEX(Scope_Labor_Rates!$G$6:$G$46,V605-5),0)</f>
        <v>0</v>
      </c>
      <c r="AH605" s="181">
        <f>IF(V605&gt;0,AG605*INDEX(Scope_Labor_Rates!$F$6:$F$46,V605-5)*AA605,0)</f>
        <v>0</v>
      </c>
      <c r="AI605" s="178">
        <f>IF(V605&gt;0,P605*INDEX(Scope_Labor_Rates!$I$6:$I$46,V605-5),0)</f>
        <v>0</v>
      </c>
      <c r="AJ605" s="181">
        <f>IF(V605&gt;0,AI605*INDEX(Scope_Labor_Rates!$H$6:$H$46,V605-5)*AA605,0)</f>
        <v>0</v>
      </c>
      <c r="AK605" s="178">
        <f>IF(V605&gt;0,P605*INDEX(Scope_Labor_Rates!$K$6:$K$46,V605-5),0)</f>
        <v>0</v>
      </c>
      <c r="AL605" s="181">
        <f>IF(V605&gt;0,AK605*INDEX(Scope_Labor_Rates!$J$6:$J$46,V605-5)*AA605,0)</f>
        <v>0</v>
      </c>
      <c r="AM605" s="178">
        <f>IF(V605&gt;0,P605*INDEX(Scope_Labor_Rates!$M$6:$M$46,V605-5),0)</f>
        <v>0</v>
      </c>
      <c r="AN605" s="178">
        <f>IF(V605&gt;0,AM605*INDEX(Scope_Labor_Rates!$L$6:$L$46,V605-5)*AA605,0)</f>
        <v>0</v>
      </c>
      <c r="AO605" s="178">
        <f>IF(V605&gt;0,P605*INDEX(Scope_Labor_Rates!$O$6:$O$46,V605-5)*AA605,0)</f>
        <v>0</v>
      </c>
      <c r="AP605" s="181">
        <f>IF(V605&gt;0,P605*INDEX(Scope_Labor_Rates!$Q$6:$Q$46,V605-5)*AA605,0)</f>
        <v>0</v>
      </c>
      <c r="AQ605" s="178">
        <f t="shared" si="85"/>
        <v>0</v>
      </c>
      <c r="AR605" s="178">
        <f t="shared" si="86"/>
        <v>0</v>
      </c>
      <c r="AS605" s="178">
        <f t="shared" si="87"/>
        <v>0</v>
      </c>
      <c r="AT605" s="178">
        <f t="shared" si="88"/>
        <v>0</v>
      </c>
      <c r="AU605">
        <f t="shared" si="89"/>
        <v>0</v>
      </c>
    </row>
    <row r="606" spans="1:47">
      <c r="A606" t="str">
        <f>IF(All_Tasks!A606="","",All_Tasks!A606)</f>
        <v/>
      </c>
      <c r="B606" t="str">
        <f>IF(All_Tasks!B606="","",All_Tasks!B606)</f>
        <v/>
      </c>
      <c r="C606" t="str">
        <f>IF(All_Tasks!C606="","",All_Tasks!C606)</f>
        <v/>
      </c>
      <c r="D606" t="str">
        <f>IF(All_Tasks!D606="","",All_Tasks!D606)</f>
        <v/>
      </c>
      <c r="E606" t="str">
        <f>IF(All_Tasks!V606&lt;&gt;"",All_Tasks!V606,IF(All_Tasks!E606&lt;&gt;"",All_Tasks!E606,""))</f>
        <v/>
      </c>
      <c r="F606" t="str">
        <f>IF(All_Tasks!F606="","",All_Tasks!F606)</f>
        <v/>
      </c>
      <c r="G606" t="str">
        <f>IF(All_Tasks!G606="","",All_Tasks!G606)</f>
        <v/>
      </c>
      <c r="H606" s="231" t="str">
        <f>IF(All_Tasks!H606="","",All_Tasks!H606)</f>
        <v/>
      </c>
      <c r="I606" t="str">
        <f>IF(All_Tasks!I606="","",All_Tasks!I606)</f>
        <v/>
      </c>
      <c r="J606" t="str">
        <f>IF(All_Tasks!J606="","",All_Tasks!J606)</f>
        <v/>
      </c>
      <c r="K606" t="str">
        <f>IF(All_Tasks!K606="","",All_Tasks!K606)</f>
        <v/>
      </c>
      <c r="L606" s="231" t="str">
        <f>IF(All_Tasks!L606="","",All_Tasks!L606)</f>
        <v/>
      </c>
      <c r="M606" t="str">
        <f>IF(All_Tasks!M606="","",All_Tasks!M606)</f>
        <v/>
      </c>
      <c r="N606" t="str">
        <f>IF(All_Tasks!N606="","",All_Tasks!N606)</f>
        <v/>
      </c>
      <c r="O606" t="str">
        <f>IF(All_Tasks!O606="","",All_Tasks!O606)</f>
        <v/>
      </c>
      <c r="P606" s="181">
        <f>IF(All_Tasks!P606="",0,All_Tasks!P606)</f>
        <v>0</v>
      </c>
      <c r="Q606" s="181">
        <f>IF(All_Tasks!Q606="",0,All_Tasks!Q606)</f>
        <v>0</v>
      </c>
      <c r="R606" s="181">
        <f>IF(All_Tasks!R606="",0,All_Tasks!R606)</f>
        <v>0</v>
      </c>
      <c r="S606" s="181" t="str">
        <f>IF(All_Tasks!S606="","",All_Tasks!S606)</f>
        <v/>
      </c>
      <c r="T606" t="str">
        <f>IF(All_Tasks!T606="","",All_Tasks!T606)</f>
        <v/>
      </c>
      <c r="U606" t="str">
        <f>IF(All_Tasks!U606="","",All_Tasks!U606)</f>
        <v/>
      </c>
      <c r="V606">
        <f>IF(A606="",0,IFERROR(MATCH(A606,Scope_Labor_Rates!$A$6:$A$46,0)+5,0))</f>
        <v>0</v>
      </c>
      <c r="W606" s="178">
        <f>IF(V606&gt;0,INDEX(Scope_Labor_Rates!$C$6:$C$46,V606-5),0)</f>
        <v>0</v>
      </c>
      <c r="X606" s="178">
        <f>IF(V606&gt;0,INDEX(Scope_Labor_Rates!$C$6:$C$46,V606-5),0)</f>
        <v>0</v>
      </c>
      <c r="Y606" s="180">
        <f>IF(V606&gt;0,INDEX(Scope_Labor_Rates!$S$6:$S$46,V606-5),0)</f>
        <v>0</v>
      </c>
      <c r="Z606" s="180">
        <f>IF(V606&gt;0,INDEX(Scope_Labor_Rates!$R$6:$R$46,V606-5),1)</f>
        <v>1</v>
      </c>
      <c r="AA606" s="231">
        <f t="shared" si="81"/>
        <v>0</v>
      </c>
      <c r="AB606" t="str">
        <f t="shared" si="82"/>
        <v/>
      </c>
      <c r="AC606" s="178" t="str">
        <f t="shared" si="83"/>
        <v/>
      </c>
      <c r="AD606" s="181">
        <f t="shared" si="84"/>
        <v>0</v>
      </c>
      <c r="AE606" s="178">
        <f>IF(V606&gt;0,P606*INDEX(Scope_Labor_Rates!$E$6:$E$46,V606-5),0)</f>
        <v>0</v>
      </c>
      <c r="AF606" s="181">
        <f>IF(V606&gt;0,AE606*INDEX(Scope_Labor_Rates!$D$6:$D$46,V606-5)*AA606,0)</f>
        <v>0</v>
      </c>
      <c r="AG606" s="178">
        <f>IF(V606&gt;0,P606*INDEX(Scope_Labor_Rates!$G$6:$G$46,V606-5),0)</f>
        <v>0</v>
      </c>
      <c r="AH606" s="181">
        <f>IF(V606&gt;0,AG606*INDEX(Scope_Labor_Rates!$F$6:$F$46,V606-5)*AA606,0)</f>
        <v>0</v>
      </c>
      <c r="AI606" s="178">
        <f>IF(V606&gt;0,P606*INDEX(Scope_Labor_Rates!$I$6:$I$46,V606-5),0)</f>
        <v>0</v>
      </c>
      <c r="AJ606" s="181">
        <f>IF(V606&gt;0,AI606*INDEX(Scope_Labor_Rates!$H$6:$H$46,V606-5)*AA606,0)</f>
        <v>0</v>
      </c>
      <c r="AK606" s="178">
        <f>IF(V606&gt;0,P606*INDEX(Scope_Labor_Rates!$K$6:$K$46,V606-5),0)</f>
        <v>0</v>
      </c>
      <c r="AL606" s="181">
        <f>IF(V606&gt;0,AK606*INDEX(Scope_Labor_Rates!$J$6:$J$46,V606-5)*AA606,0)</f>
        <v>0</v>
      </c>
      <c r="AM606" s="178">
        <f>IF(V606&gt;0,P606*INDEX(Scope_Labor_Rates!$M$6:$M$46,V606-5),0)</f>
        <v>0</v>
      </c>
      <c r="AN606" s="178">
        <f>IF(V606&gt;0,AM606*INDEX(Scope_Labor_Rates!$L$6:$L$46,V606-5)*AA606,0)</f>
        <v>0</v>
      </c>
      <c r="AO606" s="178">
        <f>IF(V606&gt;0,P606*INDEX(Scope_Labor_Rates!$O$6:$O$46,V606-5)*AA606,0)</f>
        <v>0</v>
      </c>
      <c r="AP606" s="181">
        <f>IF(V606&gt;0,P606*INDEX(Scope_Labor_Rates!$Q$6:$Q$46,V606-5)*AA606,0)</f>
        <v>0</v>
      </c>
      <c r="AQ606" s="178">
        <f t="shared" si="85"/>
        <v>0</v>
      </c>
      <c r="AR606" s="178">
        <f t="shared" si="86"/>
        <v>0</v>
      </c>
      <c r="AS606" s="178">
        <f t="shared" si="87"/>
        <v>0</v>
      </c>
      <c r="AT606" s="178">
        <f t="shared" si="88"/>
        <v>0</v>
      </c>
      <c r="AU606">
        <f t="shared" si="89"/>
        <v>0</v>
      </c>
    </row>
    <row r="607" spans="1:47">
      <c r="A607" t="str">
        <f>IF(All_Tasks!A607="","",All_Tasks!A607)</f>
        <v/>
      </c>
      <c r="B607" t="str">
        <f>IF(All_Tasks!B607="","",All_Tasks!B607)</f>
        <v/>
      </c>
      <c r="C607" t="str">
        <f>IF(All_Tasks!C607="","",All_Tasks!C607)</f>
        <v/>
      </c>
      <c r="D607" t="str">
        <f>IF(All_Tasks!D607="","",All_Tasks!D607)</f>
        <v/>
      </c>
      <c r="E607" t="str">
        <f>IF(All_Tasks!V607&lt;&gt;"",All_Tasks!V607,IF(All_Tasks!E607&lt;&gt;"",All_Tasks!E607,""))</f>
        <v/>
      </c>
      <c r="F607" t="str">
        <f>IF(All_Tasks!F607="","",All_Tasks!F607)</f>
        <v/>
      </c>
      <c r="G607" t="str">
        <f>IF(All_Tasks!G607="","",All_Tasks!G607)</f>
        <v/>
      </c>
      <c r="H607" s="231" t="str">
        <f>IF(All_Tasks!H607="","",All_Tasks!H607)</f>
        <v/>
      </c>
      <c r="I607" t="str">
        <f>IF(All_Tasks!I607="","",All_Tasks!I607)</f>
        <v/>
      </c>
      <c r="J607" t="str">
        <f>IF(All_Tasks!J607="","",All_Tasks!J607)</f>
        <v/>
      </c>
      <c r="K607" t="str">
        <f>IF(All_Tasks!K607="","",All_Tasks!K607)</f>
        <v/>
      </c>
      <c r="L607" s="231" t="str">
        <f>IF(All_Tasks!L607="","",All_Tasks!L607)</f>
        <v/>
      </c>
      <c r="M607" t="str">
        <f>IF(All_Tasks!M607="","",All_Tasks!M607)</f>
        <v/>
      </c>
      <c r="N607" t="str">
        <f>IF(All_Tasks!N607="","",All_Tasks!N607)</f>
        <v/>
      </c>
      <c r="O607" t="str">
        <f>IF(All_Tasks!O607="","",All_Tasks!O607)</f>
        <v/>
      </c>
      <c r="P607" s="181">
        <f>IF(All_Tasks!P607="",0,All_Tasks!P607)</f>
        <v>0</v>
      </c>
      <c r="Q607" s="181">
        <f>IF(All_Tasks!Q607="",0,All_Tasks!Q607)</f>
        <v>0</v>
      </c>
      <c r="R607" s="181">
        <f>IF(All_Tasks!R607="",0,All_Tasks!R607)</f>
        <v>0</v>
      </c>
      <c r="S607" s="181" t="str">
        <f>IF(All_Tasks!S607="","",All_Tasks!S607)</f>
        <v/>
      </c>
      <c r="T607" t="str">
        <f>IF(All_Tasks!T607="","",All_Tasks!T607)</f>
        <v/>
      </c>
      <c r="U607" t="str">
        <f>IF(All_Tasks!U607="","",All_Tasks!U607)</f>
        <v/>
      </c>
      <c r="V607">
        <f>IF(A607="",0,IFERROR(MATCH(A607,Scope_Labor_Rates!$A$6:$A$46,0)+5,0))</f>
        <v>0</v>
      </c>
      <c r="W607" s="178">
        <f>IF(V607&gt;0,INDEX(Scope_Labor_Rates!$C$6:$C$46,V607-5),0)</f>
        <v>0</v>
      </c>
      <c r="X607" s="178">
        <f>IF(V607&gt;0,INDEX(Scope_Labor_Rates!$C$6:$C$46,V607-5),0)</f>
        <v>0</v>
      </c>
      <c r="Y607" s="180">
        <f>IF(V607&gt;0,INDEX(Scope_Labor_Rates!$S$6:$S$46,V607-5),0)</f>
        <v>0</v>
      </c>
      <c r="Z607" s="180">
        <f>IF(V607&gt;0,INDEX(Scope_Labor_Rates!$R$6:$R$46,V607-5),1)</f>
        <v>1</v>
      </c>
      <c r="AA607" s="231">
        <f t="shared" si="81"/>
        <v>0</v>
      </c>
      <c r="AB607" t="str">
        <f t="shared" si="82"/>
        <v/>
      </c>
      <c r="AC607" s="178" t="str">
        <f t="shared" si="83"/>
        <v/>
      </c>
      <c r="AD607" s="181">
        <f t="shared" si="84"/>
        <v>0</v>
      </c>
      <c r="AE607" s="178">
        <f>IF(V607&gt;0,P607*INDEX(Scope_Labor_Rates!$E$6:$E$46,V607-5),0)</f>
        <v>0</v>
      </c>
      <c r="AF607" s="181">
        <f>IF(V607&gt;0,AE607*INDEX(Scope_Labor_Rates!$D$6:$D$46,V607-5)*AA607,0)</f>
        <v>0</v>
      </c>
      <c r="AG607" s="178">
        <f>IF(V607&gt;0,P607*INDEX(Scope_Labor_Rates!$G$6:$G$46,V607-5),0)</f>
        <v>0</v>
      </c>
      <c r="AH607" s="181">
        <f>IF(V607&gt;0,AG607*INDEX(Scope_Labor_Rates!$F$6:$F$46,V607-5)*AA607,0)</f>
        <v>0</v>
      </c>
      <c r="AI607" s="178">
        <f>IF(V607&gt;0,P607*INDEX(Scope_Labor_Rates!$I$6:$I$46,V607-5),0)</f>
        <v>0</v>
      </c>
      <c r="AJ607" s="181">
        <f>IF(V607&gt;0,AI607*INDEX(Scope_Labor_Rates!$H$6:$H$46,V607-5)*AA607,0)</f>
        <v>0</v>
      </c>
      <c r="AK607" s="178">
        <f>IF(V607&gt;0,P607*INDEX(Scope_Labor_Rates!$K$6:$K$46,V607-5),0)</f>
        <v>0</v>
      </c>
      <c r="AL607" s="181">
        <f>IF(V607&gt;0,AK607*INDEX(Scope_Labor_Rates!$J$6:$J$46,V607-5)*AA607,0)</f>
        <v>0</v>
      </c>
      <c r="AM607" s="178">
        <f>IF(V607&gt;0,P607*INDEX(Scope_Labor_Rates!$M$6:$M$46,V607-5),0)</f>
        <v>0</v>
      </c>
      <c r="AN607" s="178">
        <f>IF(V607&gt;0,AM607*INDEX(Scope_Labor_Rates!$L$6:$L$46,V607-5)*AA607,0)</f>
        <v>0</v>
      </c>
      <c r="AO607" s="178">
        <f>IF(V607&gt;0,P607*INDEX(Scope_Labor_Rates!$O$6:$O$46,V607-5)*AA607,0)</f>
        <v>0</v>
      </c>
      <c r="AP607" s="181">
        <f>IF(V607&gt;0,P607*INDEX(Scope_Labor_Rates!$Q$6:$Q$46,V607-5)*AA607,0)</f>
        <v>0</v>
      </c>
      <c r="AQ607" s="178">
        <f t="shared" si="85"/>
        <v>0</v>
      </c>
      <c r="AR607" s="178">
        <f t="shared" si="86"/>
        <v>0</v>
      </c>
      <c r="AS607" s="178">
        <f t="shared" si="87"/>
        <v>0</v>
      </c>
      <c r="AT607" s="178">
        <f t="shared" si="88"/>
        <v>0</v>
      </c>
      <c r="AU607">
        <f t="shared" si="89"/>
        <v>0</v>
      </c>
    </row>
    <row r="608" spans="1:47">
      <c r="A608" t="str">
        <f>IF(All_Tasks!A608="","",All_Tasks!A608)</f>
        <v/>
      </c>
      <c r="B608" t="str">
        <f>IF(All_Tasks!B608="","",All_Tasks!B608)</f>
        <v/>
      </c>
      <c r="C608" t="str">
        <f>IF(All_Tasks!C608="","",All_Tasks!C608)</f>
        <v/>
      </c>
      <c r="D608" t="str">
        <f>IF(All_Tasks!D608="","",All_Tasks!D608)</f>
        <v/>
      </c>
      <c r="E608" t="str">
        <f>IF(All_Tasks!V608&lt;&gt;"",All_Tasks!V608,IF(All_Tasks!E608&lt;&gt;"",All_Tasks!E608,""))</f>
        <v/>
      </c>
      <c r="F608" t="str">
        <f>IF(All_Tasks!F608="","",All_Tasks!F608)</f>
        <v/>
      </c>
      <c r="G608" t="str">
        <f>IF(All_Tasks!G608="","",All_Tasks!G608)</f>
        <v/>
      </c>
      <c r="H608" s="231" t="str">
        <f>IF(All_Tasks!H608="","",All_Tasks!H608)</f>
        <v/>
      </c>
      <c r="I608" t="str">
        <f>IF(All_Tasks!I608="","",All_Tasks!I608)</f>
        <v/>
      </c>
      <c r="J608" t="str">
        <f>IF(All_Tasks!J608="","",All_Tasks!J608)</f>
        <v/>
      </c>
      <c r="K608" t="str">
        <f>IF(All_Tasks!K608="","",All_Tasks!K608)</f>
        <v/>
      </c>
      <c r="L608" s="231" t="str">
        <f>IF(All_Tasks!L608="","",All_Tasks!L608)</f>
        <v/>
      </c>
      <c r="M608" t="str">
        <f>IF(All_Tasks!M608="","",All_Tasks!M608)</f>
        <v/>
      </c>
      <c r="N608" t="str">
        <f>IF(All_Tasks!N608="","",All_Tasks!N608)</f>
        <v/>
      </c>
      <c r="O608" t="str">
        <f>IF(All_Tasks!O608="","",All_Tasks!O608)</f>
        <v/>
      </c>
      <c r="P608" s="181">
        <f>IF(All_Tasks!P608="",0,All_Tasks!P608)</f>
        <v>0</v>
      </c>
      <c r="Q608" s="181">
        <f>IF(All_Tasks!Q608="",0,All_Tasks!Q608)</f>
        <v>0</v>
      </c>
      <c r="R608" s="181">
        <f>IF(All_Tasks!R608="",0,All_Tasks!R608)</f>
        <v>0</v>
      </c>
      <c r="S608" s="181" t="str">
        <f>IF(All_Tasks!S608="","",All_Tasks!S608)</f>
        <v/>
      </c>
      <c r="T608" t="str">
        <f>IF(All_Tasks!T608="","",All_Tasks!T608)</f>
        <v/>
      </c>
      <c r="U608" t="str">
        <f>IF(All_Tasks!U608="","",All_Tasks!U608)</f>
        <v/>
      </c>
      <c r="V608">
        <f>IF(A608="",0,IFERROR(MATCH(A608,Scope_Labor_Rates!$A$6:$A$46,0)+5,0))</f>
        <v>0</v>
      </c>
      <c r="W608" s="178">
        <f>IF(V608&gt;0,INDEX(Scope_Labor_Rates!$C$6:$C$46,V608-5),0)</f>
        <v>0</v>
      </c>
      <c r="X608" s="178">
        <f>IF(V608&gt;0,INDEX(Scope_Labor_Rates!$C$6:$C$46,V608-5),0)</f>
        <v>0</v>
      </c>
      <c r="Y608" s="180">
        <f>IF(V608&gt;0,INDEX(Scope_Labor_Rates!$S$6:$S$46,V608-5),0)</f>
        <v>0</v>
      </c>
      <c r="Z608" s="180">
        <f>IF(V608&gt;0,INDEX(Scope_Labor_Rates!$R$6:$R$46,V608-5),1)</f>
        <v>1</v>
      </c>
      <c r="AA608" s="231">
        <f t="shared" si="81"/>
        <v>0</v>
      </c>
      <c r="AB608" t="str">
        <f t="shared" si="82"/>
        <v/>
      </c>
      <c r="AC608" s="178" t="str">
        <f t="shared" si="83"/>
        <v/>
      </c>
      <c r="AD608" s="181">
        <f t="shared" si="84"/>
        <v>0</v>
      </c>
      <c r="AE608" s="178">
        <f>IF(V608&gt;0,P608*INDEX(Scope_Labor_Rates!$E$6:$E$46,V608-5),0)</f>
        <v>0</v>
      </c>
      <c r="AF608" s="181">
        <f>IF(V608&gt;0,AE608*INDEX(Scope_Labor_Rates!$D$6:$D$46,V608-5)*AA608,0)</f>
        <v>0</v>
      </c>
      <c r="AG608" s="178">
        <f>IF(V608&gt;0,P608*INDEX(Scope_Labor_Rates!$G$6:$G$46,V608-5),0)</f>
        <v>0</v>
      </c>
      <c r="AH608" s="181">
        <f>IF(V608&gt;0,AG608*INDEX(Scope_Labor_Rates!$F$6:$F$46,V608-5)*AA608,0)</f>
        <v>0</v>
      </c>
      <c r="AI608" s="178">
        <f>IF(V608&gt;0,P608*INDEX(Scope_Labor_Rates!$I$6:$I$46,V608-5),0)</f>
        <v>0</v>
      </c>
      <c r="AJ608" s="181">
        <f>IF(V608&gt;0,AI608*INDEX(Scope_Labor_Rates!$H$6:$H$46,V608-5)*AA608,0)</f>
        <v>0</v>
      </c>
      <c r="AK608" s="178">
        <f>IF(V608&gt;0,P608*INDEX(Scope_Labor_Rates!$K$6:$K$46,V608-5),0)</f>
        <v>0</v>
      </c>
      <c r="AL608" s="181">
        <f>IF(V608&gt;0,AK608*INDEX(Scope_Labor_Rates!$J$6:$J$46,V608-5)*AA608,0)</f>
        <v>0</v>
      </c>
      <c r="AM608" s="178">
        <f>IF(V608&gt;0,P608*INDEX(Scope_Labor_Rates!$M$6:$M$46,V608-5),0)</f>
        <v>0</v>
      </c>
      <c r="AN608" s="178">
        <f>IF(V608&gt;0,AM608*INDEX(Scope_Labor_Rates!$L$6:$L$46,V608-5)*AA608,0)</f>
        <v>0</v>
      </c>
      <c r="AO608" s="178">
        <f>IF(V608&gt;0,P608*INDEX(Scope_Labor_Rates!$O$6:$O$46,V608-5)*AA608,0)</f>
        <v>0</v>
      </c>
      <c r="AP608" s="181">
        <f>IF(V608&gt;0,P608*INDEX(Scope_Labor_Rates!$Q$6:$Q$46,V608-5)*AA608,0)</f>
        <v>0</v>
      </c>
      <c r="AQ608" s="178">
        <f t="shared" si="85"/>
        <v>0</v>
      </c>
      <c r="AR608" s="178">
        <f t="shared" si="86"/>
        <v>0</v>
      </c>
      <c r="AS608" s="178">
        <f t="shared" si="87"/>
        <v>0</v>
      </c>
      <c r="AT608" s="178">
        <f t="shared" si="88"/>
        <v>0</v>
      </c>
      <c r="AU608">
        <f t="shared" si="89"/>
        <v>0</v>
      </c>
    </row>
    <row r="609" spans="1:47">
      <c r="A609" t="str">
        <f>IF(All_Tasks!A609="","",All_Tasks!A609)</f>
        <v/>
      </c>
      <c r="B609" t="str">
        <f>IF(All_Tasks!B609="","",All_Tasks!B609)</f>
        <v/>
      </c>
      <c r="C609" t="str">
        <f>IF(All_Tasks!C609="","",All_Tasks!C609)</f>
        <v/>
      </c>
      <c r="D609" t="str">
        <f>IF(All_Tasks!D609="","",All_Tasks!D609)</f>
        <v/>
      </c>
      <c r="E609" t="str">
        <f>IF(All_Tasks!V609&lt;&gt;"",All_Tasks!V609,IF(All_Tasks!E609&lt;&gt;"",All_Tasks!E609,""))</f>
        <v/>
      </c>
      <c r="F609" t="str">
        <f>IF(All_Tasks!F609="","",All_Tasks!F609)</f>
        <v/>
      </c>
      <c r="G609" t="str">
        <f>IF(All_Tasks!G609="","",All_Tasks!G609)</f>
        <v/>
      </c>
      <c r="H609" s="231" t="str">
        <f>IF(All_Tasks!H609="","",All_Tasks!H609)</f>
        <v/>
      </c>
      <c r="I609" t="str">
        <f>IF(All_Tasks!I609="","",All_Tasks!I609)</f>
        <v/>
      </c>
      <c r="J609" t="str">
        <f>IF(All_Tasks!J609="","",All_Tasks!J609)</f>
        <v/>
      </c>
      <c r="K609" t="str">
        <f>IF(All_Tasks!K609="","",All_Tasks!K609)</f>
        <v/>
      </c>
      <c r="L609" s="231" t="str">
        <f>IF(All_Tasks!L609="","",All_Tasks!L609)</f>
        <v/>
      </c>
      <c r="M609" t="str">
        <f>IF(All_Tasks!M609="","",All_Tasks!M609)</f>
        <v/>
      </c>
      <c r="N609" t="str">
        <f>IF(All_Tasks!N609="","",All_Tasks!N609)</f>
        <v/>
      </c>
      <c r="O609" t="str">
        <f>IF(All_Tasks!O609="","",All_Tasks!O609)</f>
        <v/>
      </c>
      <c r="P609" s="181">
        <f>IF(All_Tasks!P609="",0,All_Tasks!P609)</f>
        <v>0</v>
      </c>
      <c r="Q609" s="181">
        <f>IF(All_Tasks!Q609="",0,All_Tasks!Q609)</f>
        <v>0</v>
      </c>
      <c r="R609" s="181">
        <f>IF(All_Tasks!R609="",0,All_Tasks!R609)</f>
        <v>0</v>
      </c>
      <c r="S609" s="181" t="str">
        <f>IF(All_Tasks!S609="","",All_Tasks!S609)</f>
        <v/>
      </c>
      <c r="T609" t="str">
        <f>IF(All_Tasks!T609="","",All_Tasks!T609)</f>
        <v/>
      </c>
      <c r="U609" t="str">
        <f>IF(All_Tasks!U609="","",All_Tasks!U609)</f>
        <v/>
      </c>
      <c r="V609">
        <f>IF(A609="",0,IFERROR(MATCH(A609,Scope_Labor_Rates!$A$6:$A$46,0)+5,0))</f>
        <v>0</v>
      </c>
      <c r="W609" s="178">
        <f>IF(V609&gt;0,INDEX(Scope_Labor_Rates!$C$6:$C$46,V609-5),0)</f>
        <v>0</v>
      </c>
      <c r="X609" s="178">
        <f>IF(V609&gt;0,INDEX(Scope_Labor_Rates!$C$6:$C$46,V609-5),0)</f>
        <v>0</v>
      </c>
      <c r="Y609" s="180">
        <f>IF(V609&gt;0,INDEX(Scope_Labor_Rates!$S$6:$S$46,V609-5),0)</f>
        <v>0</v>
      </c>
      <c r="Z609" s="180">
        <f>IF(V609&gt;0,INDEX(Scope_Labor_Rates!$R$6:$R$46,V609-5),1)</f>
        <v>1</v>
      </c>
      <c r="AA609" s="231">
        <f t="shared" si="81"/>
        <v>0</v>
      </c>
      <c r="AB609" t="str">
        <f t="shared" si="82"/>
        <v/>
      </c>
      <c r="AC609" s="178" t="str">
        <f t="shared" si="83"/>
        <v/>
      </c>
      <c r="AD609" s="181">
        <f t="shared" si="84"/>
        <v>0</v>
      </c>
      <c r="AE609" s="178">
        <f>IF(V609&gt;0,P609*INDEX(Scope_Labor_Rates!$E$6:$E$46,V609-5),0)</f>
        <v>0</v>
      </c>
      <c r="AF609" s="181">
        <f>IF(V609&gt;0,AE609*INDEX(Scope_Labor_Rates!$D$6:$D$46,V609-5)*AA609,0)</f>
        <v>0</v>
      </c>
      <c r="AG609" s="178">
        <f>IF(V609&gt;0,P609*INDEX(Scope_Labor_Rates!$G$6:$G$46,V609-5),0)</f>
        <v>0</v>
      </c>
      <c r="AH609" s="181">
        <f>IF(V609&gt;0,AG609*INDEX(Scope_Labor_Rates!$F$6:$F$46,V609-5)*AA609,0)</f>
        <v>0</v>
      </c>
      <c r="AI609" s="178">
        <f>IF(V609&gt;0,P609*INDEX(Scope_Labor_Rates!$I$6:$I$46,V609-5),0)</f>
        <v>0</v>
      </c>
      <c r="AJ609" s="181">
        <f>IF(V609&gt;0,AI609*INDEX(Scope_Labor_Rates!$H$6:$H$46,V609-5)*AA609,0)</f>
        <v>0</v>
      </c>
      <c r="AK609" s="178">
        <f>IF(V609&gt;0,P609*INDEX(Scope_Labor_Rates!$K$6:$K$46,V609-5),0)</f>
        <v>0</v>
      </c>
      <c r="AL609" s="181">
        <f>IF(V609&gt;0,AK609*INDEX(Scope_Labor_Rates!$J$6:$J$46,V609-5)*AA609,0)</f>
        <v>0</v>
      </c>
      <c r="AM609" s="178">
        <f>IF(V609&gt;0,P609*INDEX(Scope_Labor_Rates!$M$6:$M$46,V609-5),0)</f>
        <v>0</v>
      </c>
      <c r="AN609" s="178">
        <f>IF(V609&gt;0,AM609*INDEX(Scope_Labor_Rates!$L$6:$L$46,V609-5)*AA609,0)</f>
        <v>0</v>
      </c>
      <c r="AO609" s="178">
        <f>IF(V609&gt;0,P609*INDEX(Scope_Labor_Rates!$O$6:$O$46,V609-5)*AA609,0)</f>
        <v>0</v>
      </c>
      <c r="AP609" s="181">
        <f>IF(V609&gt;0,P609*INDEX(Scope_Labor_Rates!$Q$6:$Q$46,V609-5)*AA609,0)</f>
        <v>0</v>
      </c>
      <c r="AQ609" s="178">
        <f t="shared" si="85"/>
        <v>0</v>
      </c>
      <c r="AR609" s="178">
        <f t="shared" si="86"/>
        <v>0</v>
      </c>
      <c r="AS609" s="178">
        <f t="shared" si="87"/>
        <v>0</v>
      </c>
      <c r="AT609" s="178">
        <f t="shared" si="88"/>
        <v>0</v>
      </c>
      <c r="AU609">
        <f t="shared" si="89"/>
        <v>0</v>
      </c>
    </row>
    <row r="610" spans="1:47">
      <c r="A610" t="str">
        <f>IF(All_Tasks!A610="","",All_Tasks!A610)</f>
        <v/>
      </c>
      <c r="B610" t="str">
        <f>IF(All_Tasks!B610="","",All_Tasks!B610)</f>
        <v/>
      </c>
      <c r="C610" t="str">
        <f>IF(All_Tasks!C610="","",All_Tasks!C610)</f>
        <v/>
      </c>
      <c r="D610" t="str">
        <f>IF(All_Tasks!D610="","",All_Tasks!D610)</f>
        <v/>
      </c>
      <c r="E610" t="str">
        <f>IF(All_Tasks!V610&lt;&gt;"",All_Tasks!V610,IF(All_Tasks!E610&lt;&gt;"",All_Tasks!E610,""))</f>
        <v/>
      </c>
      <c r="F610" t="str">
        <f>IF(All_Tasks!F610="","",All_Tasks!F610)</f>
        <v/>
      </c>
      <c r="G610" t="str">
        <f>IF(All_Tasks!G610="","",All_Tasks!G610)</f>
        <v/>
      </c>
      <c r="H610" s="231" t="str">
        <f>IF(All_Tasks!H610="","",All_Tasks!H610)</f>
        <v/>
      </c>
      <c r="I610" t="str">
        <f>IF(All_Tasks!I610="","",All_Tasks!I610)</f>
        <v/>
      </c>
      <c r="J610" t="str">
        <f>IF(All_Tasks!J610="","",All_Tasks!J610)</f>
        <v/>
      </c>
      <c r="K610" t="str">
        <f>IF(All_Tasks!K610="","",All_Tasks!K610)</f>
        <v/>
      </c>
      <c r="L610" s="231" t="str">
        <f>IF(All_Tasks!L610="","",All_Tasks!L610)</f>
        <v/>
      </c>
      <c r="M610" t="str">
        <f>IF(All_Tasks!M610="","",All_Tasks!M610)</f>
        <v/>
      </c>
      <c r="N610" t="str">
        <f>IF(All_Tasks!N610="","",All_Tasks!N610)</f>
        <v/>
      </c>
      <c r="O610" t="str">
        <f>IF(All_Tasks!O610="","",All_Tasks!O610)</f>
        <v/>
      </c>
      <c r="P610" s="181">
        <f>IF(All_Tasks!P610="",0,All_Tasks!P610)</f>
        <v>0</v>
      </c>
      <c r="Q610" s="181">
        <f>IF(All_Tasks!Q610="",0,All_Tasks!Q610)</f>
        <v>0</v>
      </c>
      <c r="R610" s="181">
        <f>IF(All_Tasks!R610="",0,All_Tasks!R610)</f>
        <v>0</v>
      </c>
      <c r="S610" s="181" t="str">
        <f>IF(All_Tasks!S610="","",All_Tasks!S610)</f>
        <v/>
      </c>
      <c r="T610" t="str">
        <f>IF(All_Tasks!T610="","",All_Tasks!T610)</f>
        <v/>
      </c>
      <c r="U610" t="str">
        <f>IF(All_Tasks!U610="","",All_Tasks!U610)</f>
        <v/>
      </c>
      <c r="V610">
        <f>IF(A610="",0,IFERROR(MATCH(A610,Scope_Labor_Rates!$A$6:$A$46,0)+5,0))</f>
        <v>0</v>
      </c>
      <c r="W610" s="178">
        <f>IF(V610&gt;0,INDEX(Scope_Labor_Rates!$C$6:$C$46,V610-5),0)</f>
        <v>0</v>
      </c>
      <c r="X610" s="178">
        <f>IF(V610&gt;0,INDEX(Scope_Labor_Rates!$C$6:$C$46,V610-5),0)</f>
        <v>0</v>
      </c>
      <c r="Y610" s="180">
        <f>IF(V610&gt;0,INDEX(Scope_Labor_Rates!$S$6:$S$46,V610-5),0)</f>
        <v>0</v>
      </c>
      <c r="Z610" s="180">
        <f>IF(V610&gt;0,INDEX(Scope_Labor_Rates!$R$6:$R$46,V610-5),1)</f>
        <v>1</v>
      </c>
      <c r="AA610" s="231">
        <f t="shared" si="81"/>
        <v>0</v>
      </c>
      <c r="AB610" t="str">
        <f t="shared" si="82"/>
        <v/>
      </c>
      <c r="AC610" s="178" t="str">
        <f t="shared" si="83"/>
        <v/>
      </c>
      <c r="AD610" s="181">
        <f t="shared" si="84"/>
        <v>0</v>
      </c>
      <c r="AE610" s="178">
        <f>IF(V610&gt;0,P610*INDEX(Scope_Labor_Rates!$E$6:$E$46,V610-5),0)</f>
        <v>0</v>
      </c>
      <c r="AF610" s="181">
        <f>IF(V610&gt;0,AE610*INDEX(Scope_Labor_Rates!$D$6:$D$46,V610-5)*AA610,0)</f>
        <v>0</v>
      </c>
      <c r="AG610" s="178">
        <f>IF(V610&gt;0,P610*INDEX(Scope_Labor_Rates!$G$6:$G$46,V610-5),0)</f>
        <v>0</v>
      </c>
      <c r="AH610" s="181">
        <f>IF(V610&gt;0,AG610*INDEX(Scope_Labor_Rates!$F$6:$F$46,V610-5)*AA610,0)</f>
        <v>0</v>
      </c>
      <c r="AI610" s="178">
        <f>IF(V610&gt;0,P610*INDEX(Scope_Labor_Rates!$I$6:$I$46,V610-5),0)</f>
        <v>0</v>
      </c>
      <c r="AJ610" s="181">
        <f>IF(V610&gt;0,AI610*INDEX(Scope_Labor_Rates!$H$6:$H$46,V610-5)*AA610,0)</f>
        <v>0</v>
      </c>
      <c r="AK610" s="178">
        <f>IF(V610&gt;0,P610*INDEX(Scope_Labor_Rates!$K$6:$K$46,V610-5),0)</f>
        <v>0</v>
      </c>
      <c r="AL610" s="181">
        <f>IF(V610&gt;0,AK610*INDEX(Scope_Labor_Rates!$J$6:$J$46,V610-5)*AA610,0)</f>
        <v>0</v>
      </c>
      <c r="AM610" s="178">
        <f>IF(V610&gt;0,P610*INDEX(Scope_Labor_Rates!$M$6:$M$46,V610-5),0)</f>
        <v>0</v>
      </c>
      <c r="AN610" s="178">
        <f>IF(V610&gt;0,AM610*INDEX(Scope_Labor_Rates!$L$6:$L$46,V610-5)*AA610,0)</f>
        <v>0</v>
      </c>
      <c r="AO610" s="178">
        <f>IF(V610&gt;0,P610*INDEX(Scope_Labor_Rates!$O$6:$O$46,V610-5)*AA610,0)</f>
        <v>0</v>
      </c>
      <c r="AP610" s="181">
        <f>IF(V610&gt;0,P610*INDEX(Scope_Labor_Rates!$Q$6:$Q$46,V610-5)*AA610,0)</f>
        <v>0</v>
      </c>
      <c r="AQ610" s="178">
        <f t="shared" si="85"/>
        <v>0</v>
      </c>
      <c r="AR610" s="178">
        <f t="shared" si="86"/>
        <v>0</v>
      </c>
      <c r="AS610" s="178">
        <f t="shared" si="87"/>
        <v>0</v>
      </c>
      <c r="AT610" s="178">
        <f t="shared" si="88"/>
        <v>0</v>
      </c>
      <c r="AU610">
        <f t="shared" si="89"/>
        <v>0</v>
      </c>
    </row>
    <row r="611" spans="1:47">
      <c r="A611" t="str">
        <f>IF(All_Tasks!A611="","",All_Tasks!A611)</f>
        <v/>
      </c>
      <c r="B611" t="str">
        <f>IF(All_Tasks!B611="","",All_Tasks!B611)</f>
        <v/>
      </c>
      <c r="C611" t="str">
        <f>IF(All_Tasks!C611="","",All_Tasks!C611)</f>
        <v/>
      </c>
      <c r="D611" t="str">
        <f>IF(All_Tasks!D611="","",All_Tasks!D611)</f>
        <v/>
      </c>
      <c r="E611" t="str">
        <f>IF(All_Tasks!V611&lt;&gt;"",All_Tasks!V611,IF(All_Tasks!E611&lt;&gt;"",All_Tasks!E611,""))</f>
        <v/>
      </c>
      <c r="F611" t="str">
        <f>IF(All_Tasks!F611="","",All_Tasks!F611)</f>
        <v/>
      </c>
      <c r="G611" t="str">
        <f>IF(All_Tasks!G611="","",All_Tasks!G611)</f>
        <v/>
      </c>
      <c r="H611" s="231" t="str">
        <f>IF(All_Tasks!H611="","",All_Tasks!H611)</f>
        <v/>
      </c>
      <c r="I611" t="str">
        <f>IF(All_Tasks!I611="","",All_Tasks!I611)</f>
        <v/>
      </c>
      <c r="J611" t="str">
        <f>IF(All_Tasks!J611="","",All_Tasks!J611)</f>
        <v/>
      </c>
      <c r="K611" t="str">
        <f>IF(All_Tasks!K611="","",All_Tasks!K611)</f>
        <v/>
      </c>
      <c r="L611" s="231" t="str">
        <f>IF(All_Tasks!L611="","",All_Tasks!L611)</f>
        <v/>
      </c>
      <c r="M611" t="str">
        <f>IF(All_Tasks!M611="","",All_Tasks!M611)</f>
        <v/>
      </c>
      <c r="N611" t="str">
        <f>IF(All_Tasks!N611="","",All_Tasks!N611)</f>
        <v/>
      </c>
      <c r="O611" t="str">
        <f>IF(All_Tasks!O611="","",All_Tasks!O611)</f>
        <v/>
      </c>
      <c r="P611" s="181">
        <f>IF(All_Tasks!P611="",0,All_Tasks!P611)</f>
        <v>0</v>
      </c>
      <c r="Q611" s="181">
        <f>IF(All_Tasks!Q611="",0,All_Tasks!Q611)</f>
        <v>0</v>
      </c>
      <c r="R611" s="181">
        <f>IF(All_Tasks!R611="",0,All_Tasks!R611)</f>
        <v>0</v>
      </c>
      <c r="S611" s="181" t="str">
        <f>IF(All_Tasks!S611="","",All_Tasks!S611)</f>
        <v/>
      </c>
      <c r="T611" t="str">
        <f>IF(All_Tasks!T611="","",All_Tasks!T611)</f>
        <v/>
      </c>
      <c r="U611" t="str">
        <f>IF(All_Tasks!U611="","",All_Tasks!U611)</f>
        <v/>
      </c>
      <c r="V611">
        <f>IF(A611="",0,IFERROR(MATCH(A611,Scope_Labor_Rates!$A$6:$A$46,0)+5,0))</f>
        <v>0</v>
      </c>
      <c r="W611" s="178">
        <f>IF(V611&gt;0,INDEX(Scope_Labor_Rates!$C$6:$C$46,V611-5),0)</f>
        <v>0</v>
      </c>
      <c r="X611" s="178">
        <f>IF(V611&gt;0,INDEX(Scope_Labor_Rates!$C$6:$C$46,V611-5),0)</f>
        <v>0</v>
      </c>
      <c r="Y611" s="180">
        <f>IF(V611&gt;0,INDEX(Scope_Labor_Rates!$S$6:$S$46,V611-5),0)</f>
        <v>0</v>
      </c>
      <c r="Z611" s="180">
        <f>IF(V611&gt;0,INDEX(Scope_Labor_Rates!$R$6:$R$46,V611-5),1)</f>
        <v>1</v>
      </c>
      <c r="AA611" s="231">
        <f t="shared" si="81"/>
        <v>0</v>
      </c>
      <c r="AB611" t="str">
        <f t="shared" si="82"/>
        <v/>
      </c>
      <c r="AC611" s="178" t="str">
        <f t="shared" si="83"/>
        <v/>
      </c>
      <c r="AD611" s="181">
        <f t="shared" si="84"/>
        <v>0</v>
      </c>
      <c r="AE611" s="178">
        <f>IF(V611&gt;0,P611*INDEX(Scope_Labor_Rates!$E$6:$E$46,V611-5),0)</f>
        <v>0</v>
      </c>
      <c r="AF611" s="181">
        <f>IF(V611&gt;0,AE611*INDEX(Scope_Labor_Rates!$D$6:$D$46,V611-5)*AA611,0)</f>
        <v>0</v>
      </c>
      <c r="AG611" s="178">
        <f>IF(V611&gt;0,P611*INDEX(Scope_Labor_Rates!$G$6:$G$46,V611-5),0)</f>
        <v>0</v>
      </c>
      <c r="AH611" s="181">
        <f>IF(V611&gt;0,AG611*INDEX(Scope_Labor_Rates!$F$6:$F$46,V611-5)*AA611,0)</f>
        <v>0</v>
      </c>
      <c r="AI611" s="178">
        <f>IF(V611&gt;0,P611*INDEX(Scope_Labor_Rates!$I$6:$I$46,V611-5),0)</f>
        <v>0</v>
      </c>
      <c r="AJ611" s="181">
        <f>IF(V611&gt;0,AI611*INDEX(Scope_Labor_Rates!$H$6:$H$46,V611-5)*AA611,0)</f>
        <v>0</v>
      </c>
      <c r="AK611" s="178">
        <f>IF(V611&gt;0,P611*INDEX(Scope_Labor_Rates!$K$6:$K$46,V611-5),0)</f>
        <v>0</v>
      </c>
      <c r="AL611" s="181">
        <f>IF(V611&gt;0,AK611*INDEX(Scope_Labor_Rates!$J$6:$J$46,V611-5)*AA611,0)</f>
        <v>0</v>
      </c>
      <c r="AM611" s="178">
        <f>IF(V611&gt;0,P611*INDEX(Scope_Labor_Rates!$M$6:$M$46,V611-5),0)</f>
        <v>0</v>
      </c>
      <c r="AN611" s="178">
        <f>IF(V611&gt;0,AM611*INDEX(Scope_Labor_Rates!$L$6:$L$46,V611-5)*AA611,0)</f>
        <v>0</v>
      </c>
      <c r="AO611" s="178">
        <f>IF(V611&gt;0,P611*INDEX(Scope_Labor_Rates!$O$6:$O$46,V611-5)*AA611,0)</f>
        <v>0</v>
      </c>
      <c r="AP611" s="181">
        <f>IF(V611&gt;0,P611*INDEX(Scope_Labor_Rates!$Q$6:$Q$46,V611-5)*AA611,0)</f>
        <v>0</v>
      </c>
      <c r="AQ611" s="178">
        <f t="shared" si="85"/>
        <v>0</v>
      </c>
      <c r="AR611" s="178">
        <f t="shared" si="86"/>
        <v>0</v>
      </c>
      <c r="AS611" s="178">
        <f t="shared" si="87"/>
        <v>0</v>
      </c>
      <c r="AT611" s="178">
        <f t="shared" si="88"/>
        <v>0</v>
      </c>
      <c r="AU611">
        <f t="shared" si="89"/>
        <v>0</v>
      </c>
    </row>
    <row r="612" spans="1:47">
      <c r="A612" t="str">
        <f>IF(All_Tasks!A612="","",All_Tasks!A612)</f>
        <v/>
      </c>
      <c r="B612" t="str">
        <f>IF(All_Tasks!B612="","",All_Tasks!B612)</f>
        <v/>
      </c>
      <c r="C612" t="str">
        <f>IF(All_Tasks!C612="","",All_Tasks!C612)</f>
        <v/>
      </c>
      <c r="D612" t="str">
        <f>IF(All_Tasks!D612="","",All_Tasks!D612)</f>
        <v/>
      </c>
      <c r="E612" t="str">
        <f>IF(All_Tasks!V612&lt;&gt;"",All_Tasks!V612,IF(All_Tasks!E612&lt;&gt;"",All_Tasks!E612,""))</f>
        <v/>
      </c>
      <c r="F612" t="str">
        <f>IF(All_Tasks!F612="","",All_Tasks!F612)</f>
        <v/>
      </c>
      <c r="G612" t="str">
        <f>IF(All_Tasks!G612="","",All_Tasks!G612)</f>
        <v/>
      </c>
      <c r="H612" s="231" t="str">
        <f>IF(All_Tasks!H612="","",All_Tasks!H612)</f>
        <v/>
      </c>
      <c r="I612" t="str">
        <f>IF(All_Tasks!I612="","",All_Tasks!I612)</f>
        <v/>
      </c>
      <c r="J612" t="str">
        <f>IF(All_Tasks!J612="","",All_Tasks!J612)</f>
        <v/>
      </c>
      <c r="K612" t="str">
        <f>IF(All_Tasks!K612="","",All_Tasks!K612)</f>
        <v/>
      </c>
      <c r="L612" s="231" t="str">
        <f>IF(All_Tasks!L612="","",All_Tasks!L612)</f>
        <v/>
      </c>
      <c r="M612" t="str">
        <f>IF(All_Tasks!M612="","",All_Tasks!M612)</f>
        <v/>
      </c>
      <c r="N612" t="str">
        <f>IF(All_Tasks!N612="","",All_Tasks!N612)</f>
        <v/>
      </c>
      <c r="O612" t="str">
        <f>IF(All_Tasks!O612="","",All_Tasks!O612)</f>
        <v/>
      </c>
      <c r="P612" s="181">
        <f>IF(All_Tasks!P612="",0,All_Tasks!P612)</f>
        <v>0</v>
      </c>
      <c r="Q612" s="181">
        <f>IF(All_Tasks!Q612="",0,All_Tasks!Q612)</f>
        <v>0</v>
      </c>
      <c r="R612" s="181">
        <f>IF(All_Tasks!R612="",0,All_Tasks!R612)</f>
        <v>0</v>
      </c>
      <c r="S612" s="181" t="str">
        <f>IF(All_Tasks!S612="","",All_Tasks!S612)</f>
        <v/>
      </c>
      <c r="T612" t="str">
        <f>IF(All_Tasks!T612="","",All_Tasks!T612)</f>
        <v/>
      </c>
      <c r="U612" t="str">
        <f>IF(All_Tasks!U612="","",All_Tasks!U612)</f>
        <v/>
      </c>
      <c r="V612">
        <f>IF(A612="",0,IFERROR(MATCH(A612,Scope_Labor_Rates!$A$6:$A$46,0)+5,0))</f>
        <v>0</v>
      </c>
      <c r="W612" s="178">
        <f>IF(V612&gt;0,INDEX(Scope_Labor_Rates!$C$6:$C$46,V612-5),0)</f>
        <v>0</v>
      </c>
      <c r="X612" s="178">
        <f>IF(V612&gt;0,INDEX(Scope_Labor_Rates!$C$6:$C$46,V612-5),0)</f>
        <v>0</v>
      </c>
      <c r="Y612" s="180">
        <f>IF(V612&gt;0,INDEX(Scope_Labor_Rates!$S$6:$S$46,V612-5),0)</f>
        <v>0</v>
      </c>
      <c r="Z612" s="180">
        <f>IF(V612&gt;0,INDEX(Scope_Labor_Rates!$R$6:$R$46,V612-5),1)</f>
        <v>1</v>
      </c>
      <c r="AA612" s="231">
        <f t="shared" si="81"/>
        <v>0</v>
      </c>
      <c r="AB612" t="str">
        <f t="shared" si="82"/>
        <v/>
      </c>
      <c r="AC612" s="178" t="str">
        <f t="shared" si="83"/>
        <v/>
      </c>
      <c r="AD612" s="181">
        <f t="shared" si="84"/>
        <v>0</v>
      </c>
      <c r="AE612" s="178">
        <f>IF(V612&gt;0,P612*INDEX(Scope_Labor_Rates!$E$6:$E$46,V612-5),0)</f>
        <v>0</v>
      </c>
      <c r="AF612" s="181">
        <f>IF(V612&gt;0,AE612*INDEX(Scope_Labor_Rates!$D$6:$D$46,V612-5)*AA612,0)</f>
        <v>0</v>
      </c>
      <c r="AG612" s="178">
        <f>IF(V612&gt;0,P612*INDEX(Scope_Labor_Rates!$G$6:$G$46,V612-5),0)</f>
        <v>0</v>
      </c>
      <c r="AH612" s="181">
        <f>IF(V612&gt;0,AG612*INDEX(Scope_Labor_Rates!$F$6:$F$46,V612-5)*AA612,0)</f>
        <v>0</v>
      </c>
      <c r="AI612" s="178">
        <f>IF(V612&gt;0,P612*INDEX(Scope_Labor_Rates!$I$6:$I$46,V612-5),0)</f>
        <v>0</v>
      </c>
      <c r="AJ612" s="181">
        <f>IF(V612&gt;0,AI612*INDEX(Scope_Labor_Rates!$H$6:$H$46,V612-5)*AA612,0)</f>
        <v>0</v>
      </c>
      <c r="AK612" s="178">
        <f>IF(V612&gt;0,P612*INDEX(Scope_Labor_Rates!$K$6:$K$46,V612-5),0)</f>
        <v>0</v>
      </c>
      <c r="AL612" s="181">
        <f>IF(V612&gt;0,AK612*INDEX(Scope_Labor_Rates!$J$6:$J$46,V612-5)*AA612,0)</f>
        <v>0</v>
      </c>
      <c r="AM612" s="178">
        <f>IF(V612&gt;0,P612*INDEX(Scope_Labor_Rates!$M$6:$M$46,V612-5),0)</f>
        <v>0</v>
      </c>
      <c r="AN612" s="178">
        <f>IF(V612&gt;0,AM612*INDEX(Scope_Labor_Rates!$L$6:$L$46,V612-5)*AA612,0)</f>
        <v>0</v>
      </c>
      <c r="AO612" s="178">
        <f>IF(V612&gt;0,P612*INDEX(Scope_Labor_Rates!$O$6:$O$46,V612-5)*AA612,0)</f>
        <v>0</v>
      </c>
      <c r="AP612" s="181">
        <f>IF(V612&gt;0,P612*INDEX(Scope_Labor_Rates!$Q$6:$Q$46,V612-5)*AA612,0)</f>
        <v>0</v>
      </c>
      <c r="AQ612" s="178">
        <f t="shared" si="85"/>
        <v>0</v>
      </c>
      <c r="AR612" s="178">
        <f t="shared" si="86"/>
        <v>0</v>
      </c>
      <c r="AS612" s="178">
        <f t="shared" si="87"/>
        <v>0</v>
      </c>
      <c r="AT612" s="178">
        <f t="shared" si="88"/>
        <v>0</v>
      </c>
      <c r="AU612">
        <f t="shared" si="89"/>
        <v>0</v>
      </c>
    </row>
    <row r="613" spans="1:47">
      <c r="A613" t="str">
        <f>IF(All_Tasks!A613="","",All_Tasks!A613)</f>
        <v/>
      </c>
      <c r="B613" t="str">
        <f>IF(All_Tasks!B613="","",All_Tasks!B613)</f>
        <v/>
      </c>
      <c r="C613" t="str">
        <f>IF(All_Tasks!C613="","",All_Tasks!C613)</f>
        <v/>
      </c>
      <c r="D613" t="str">
        <f>IF(All_Tasks!D613="","",All_Tasks!D613)</f>
        <v/>
      </c>
      <c r="E613" t="str">
        <f>IF(All_Tasks!V613&lt;&gt;"",All_Tasks!V613,IF(All_Tasks!E613&lt;&gt;"",All_Tasks!E613,""))</f>
        <v/>
      </c>
      <c r="F613" t="str">
        <f>IF(All_Tasks!F613="","",All_Tasks!F613)</f>
        <v/>
      </c>
      <c r="G613" t="str">
        <f>IF(All_Tasks!G613="","",All_Tasks!G613)</f>
        <v/>
      </c>
      <c r="H613" s="231" t="str">
        <f>IF(All_Tasks!H613="","",All_Tasks!H613)</f>
        <v/>
      </c>
      <c r="I613" t="str">
        <f>IF(All_Tasks!I613="","",All_Tasks!I613)</f>
        <v/>
      </c>
      <c r="J613" t="str">
        <f>IF(All_Tasks!J613="","",All_Tasks!J613)</f>
        <v/>
      </c>
      <c r="K613" t="str">
        <f>IF(All_Tasks!K613="","",All_Tasks!K613)</f>
        <v/>
      </c>
      <c r="L613" s="231" t="str">
        <f>IF(All_Tasks!L613="","",All_Tasks!L613)</f>
        <v/>
      </c>
      <c r="M613" t="str">
        <f>IF(All_Tasks!M613="","",All_Tasks!M613)</f>
        <v/>
      </c>
      <c r="N613" t="str">
        <f>IF(All_Tasks!N613="","",All_Tasks!N613)</f>
        <v/>
      </c>
      <c r="O613" t="str">
        <f>IF(All_Tasks!O613="","",All_Tasks!O613)</f>
        <v/>
      </c>
      <c r="P613" s="181">
        <f>IF(All_Tasks!P613="",0,All_Tasks!P613)</f>
        <v>0</v>
      </c>
      <c r="Q613" s="181">
        <f>IF(All_Tasks!Q613="",0,All_Tasks!Q613)</f>
        <v>0</v>
      </c>
      <c r="R613" s="181">
        <f>IF(All_Tasks!R613="",0,All_Tasks!R613)</f>
        <v>0</v>
      </c>
      <c r="S613" s="181" t="str">
        <f>IF(All_Tasks!S613="","",All_Tasks!S613)</f>
        <v/>
      </c>
      <c r="T613" t="str">
        <f>IF(All_Tasks!T613="","",All_Tasks!T613)</f>
        <v/>
      </c>
      <c r="U613" t="str">
        <f>IF(All_Tasks!U613="","",All_Tasks!U613)</f>
        <v/>
      </c>
      <c r="V613">
        <f>IF(A613="",0,IFERROR(MATCH(A613,Scope_Labor_Rates!$A$6:$A$46,0)+5,0))</f>
        <v>0</v>
      </c>
      <c r="W613" s="178">
        <f>IF(V613&gt;0,INDEX(Scope_Labor_Rates!$C$6:$C$46,V613-5),0)</f>
        <v>0</v>
      </c>
      <c r="X613" s="178">
        <f>IF(V613&gt;0,INDEX(Scope_Labor_Rates!$C$6:$C$46,V613-5),0)</f>
        <v>0</v>
      </c>
      <c r="Y613" s="180">
        <f>IF(V613&gt;0,INDEX(Scope_Labor_Rates!$S$6:$S$46,V613-5),0)</f>
        <v>0</v>
      </c>
      <c r="Z613" s="180">
        <f>IF(V613&gt;0,INDEX(Scope_Labor_Rates!$R$6:$R$46,V613-5),1)</f>
        <v>1</v>
      </c>
      <c r="AA613" s="231">
        <f t="shared" si="81"/>
        <v>0</v>
      </c>
      <c r="AB613" t="str">
        <f t="shared" si="82"/>
        <v/>
      </c>
      <c r="AC613" s="178" t="str">
        <f t="shared" si="83"/>
        <v/>
      </c>
      <c r="AD613" s="181">
        <f t="shared" si="84"/>
        <v>0</v>
      </c>
      <c r="AE613" s="178">
        <f>IF(V613&gt;0,P613*INDEX(Scope_Labor_Rates!$E$6:$E$46,V613-5),0)</f>
        <v>0</v>
      </c>
      <c r="AF613" s="181">
        <f>IF(V613&gt;0,AE613*INDEX(Scope_Labor_Rates!$D$6:$D$46,V613-5)*AA613,0)</f>
        <v>0</v>
      </c>
      <c r="AG613" s="178">
        <f>IF(V613&gt;0,P613*INDEX(Scope_Labor_Rates!$G$6:$G$46,V613-5),0)</f>
        <v>0</v>
      </c>
      <c r="AH613" s="181">
        <f>IF(V613&gt;0,AG613*INDEX(Scope_Labor_Rates!$F$6:$F$46,V613-5)*AA613,0)</f>
        <v>0</v>
      </c>
      <c r="AI613" s="178">
        <f>IF(V613&gt;0,P613*INDEX(Scope_Labor_Rates!$I$6:$I$46,V613-5),0)</f>
        <v>0</v>
      </c>
      <c r="AJ613" s="181">
        <f>IF(V613&gt;0,AI613*INDEX(Scope_Labor_Rates!$H$6:$H$46,V613-5)*AA613,0)</f>
        <v>0</v>
      </c>
      <c r="AK613" s="178">
        <f>IF(V613&gt;0,P613*INDEX(Scope_Labor_Rates!$K$6:$K$46,V613-5),0)</f>
        <v>0</v>
      </c>
      <c r="AL613" s="181">
        <f>IF(V613&gt;0,AK613*INDEX(Scope_Labor_Rates!$J$6:$J$46,V613-5)*AA613,0)</f>
        <v>0</v>
      </c>
      <c r="AM613" s="178">
        <f>IF(V613&gt;0,P613*INDEX(Scope_Labor_Rates!$M$6:$M$46,V613-5),0)</f>
        <v>0</v>
      </c>
      <c r="AN613" s="178">
        <f>IF(V613&gt;0,AM613*INDEX(Scope_Labor_Rates!$L$6:$L$46,V613-5)*AA613,0)</f>
        <v>0</v>
      </c>
      <c r="AO613" s="178">
        <f>IF(V613&gt;0,P613*INDEX(Scope_Labor_Rates!$O$6:$O$46,V613-5)*AA613,0)</f>
        <v>0</v>
      </c>
      <c r="AP613" s="181">
        <f>IF(V613&gt;0,P613*INDEX(Scope_Labor_Rates!$Q$6:$Q$46,V613-5)*AA613,0)</f>
        <v>0</v>
      </c>
      <c r="AQ613" s="178">
        <f t="shared" si="85"/>
        <v>0</v>
      </c>
      <c r="AR613" s="178">
        <f t="shared" si="86"/>
        <v>0</v>
      </c>
      <c r="AS613" s="178">
        <f t="shared" si="87"/>
        <v>0</v>
      </c>
      <c r="AT613" s="178">
        <f t="shared" si="88"/>
        <v>0</v>
      </c>
      <c r="AU613">
        <f t="shared" si="89"/>
        <v>0</v>
      </c>
    </row>
    <row r="614" spans="1:47">
      <c r="A614" t="str">
        <f>IF(All_Tasks!A614="","",All_Tasks!A614)</f>
        <v/>
      </c>
      <c r="B614" t="str">
        <f>IF(All_Tasks!B614="","",All_Tasks!B614)</f>
        <v/>
      </c>
      <c r="C614" t="str">
        <f>IF(All_Tasks!C614="","",All_Tasks!C614)</f>
        <v/>
      </c>
      <c r="D614" t="str">
        <f>IF(All_Tasks!D614="","",All_Tasks!D614)</f>
        <v/>
      </c>
      <c r="E614" t="str">
        <f>IF(All_Tasks!V614&lt;&gt;"",All_Tasks!V614,IF(All_Tasks!E614&lt;&gt;"",All_Tasks!E614,""))</f>
        <v/>
      </c>
      <c r="F614" t="str">
        <f>IF(All_Tasks!F614="","",All_Tasks!F614)</f>
        <v/>
      </c>
      <c r="G614" t="str">
        <f>IF(All_Tasks!G614="","",All_Tasks!G614)</f>
        <v/>
      </c>
      <c r="H614" s="231" t="str">
        <f>IF(All_Tasks!H614="","",All_Tasks!H614)</f>
        <v/>
      </c>
      <c r="I614" t="str">
        <f>IF(All_Tasks!I614="","",All_Tasks!I614)</f>
        <v/>
      </c>
      <c r="J614" t="str">
        <f>IF(All_Tasks!J614="","",All_Tasks!J614)</f>
        <v/>
      </c>
      <c r="K614" t="str">
        <f>IF(All_Tasks!K614="","",All_Tasks!K614)</f>
        <v/>
      </c>
      <c r="L614" s="231" t="str">
        <f>IF(All_Tasks!L614="","",All_Tasks!L614)</f>
        <v/>
      </c>
      <c r="M614" t="str">
        <f>IF(All_Tasks!M614="","",All_Tasks!M614)</f>
        <v/>
      </c>
      <c r="N614" t="str">
        <f>IF(All_Tasks!N614="","",All_Tasks!N614)</f>
        <v/>
      </c>
      <c r="O614" t="str">
        <f>IF(All_Tasks!O614="","",All_Tasks!O614)</f>
        <v/>
      </c>
      <c r="P614" s="181">
        <f>IF(All_Tasks!P614="",0,All_Tasks!P614)</f>
        <v>0</v>
      </c>
      <c r="Q614" s="181">
        <f>IF(All_Tasks!Q614="",0,All_Tasks!Q614)</f>
        <v>0</v>
      </c>
      <c r="R614" s="181">
        <f>IF(All_Tasks!R614="",0,All_Tasks!R614)</f>
        <v>0</v>
      </c>
      <c r="S614" s="181" t="str">
        <f>IF(All_Tasks!S614="","",All_Tasks!S614)</f>
        <v/>
      </c>
      <c r="T614" t="str">
        <f>IF(All_Tasks!T614="","",All_Tasks!T614)</f>
        <v/>
      </c>
      <c r="U614" t="str">
        <f>IF(All_Tasks!U614="","",All_Tasks!U614)</f>
        <v/>
      </c>
      <c r="V614">
        <f>IF(A614="",0,IFERROR(MATCH(A614,Scope_Labor_Rates!$A$6:$A$46,0)+5,0))</f>
        <v>0</v>
      </c>
      <c r="W614" s="178">
        <f>IF(V614&gt;0,INDEX(Scope_Labor_Rates!$C$6:$C$46,V614-5),0)</f>
        <v>0</v>
      </c>
      <c r="X614" s="178">
        <f>IF(V614&gt;0,INDEX(Scope_Labor_Rates!$C$6:$C$46,V614-5),0)</f>
        <v>0</v>
      </c>
      <c r="Y614" s="180">
        <f>IF(V614&gt;0,INDEX(Scope_Labor_Rates!$S$6:$S$46,V614-5),0)</f>
        <v>0</v>
      </c>
      <c r="Z614" s="180">
        <f>IF(V614&gt;0,INDEX(Scope_Labor_Rates!$R$6:$R$46,V614-5),1)</f>
        <v>1</v>
      </c>
      <c r="AA614" s="231">
        <f t="shared" si="81"/>
        <v>0</v>
      </c>
      <c r="AB614" t="str">
        <f t="shared" si="82"/>
        <v/>
      </c>
      <c r="AC614" s="178" t="str">
        <f t="shared" si="83"/>
        <v/>
      </c>
      <c r="AD614" s="181">
        <f t="shared" si="84"/>
        <v>0</v>
      </c>
      <c r="AE614" s="178">
        <f>IF(V614&gt;0,P614*INDEX(Scope_Labor_Rates!$E$6:$E$46,V614-5),0)</f>
        <v>0</v>
      </c>
      <c r="AF614" s="181">
        <f>IF(V614&gt;0,AE614*INDEX(Scope_Labor_Rates!$D$6:$D$46,V614-5)*AA614,0)</f>
        <v>0</v>
      </c>
      <c r="AG614" s="178">
        <f>IF(V614&gt;0,P614*INDEX(Scope_Labor_Rates!$G$6:$G$46,V614-5),0)</f>
        <v>0</v>
      </c>
      <c r="AH614" s="181">
        <f>IF(V614&gt;0,AG614*INDEX(Scope_Labor_Rates!$F$6:$F$46,V614-5)*AA614,0)</f>
        <v>0</v>
      </c>
      <c r="AI614" s="178">
        <f>IF(V614&gt;0,P614*INDEX(Scope_Labor_Rates!$I$6:$I$46,V614-5),0)</f>
        <v>0</v>
      </c>
      <c r="AJ614" s="181">
        <f>IF(V614&gt;0,AI614*INDEX(Scope_Labor_Rates!$H$6:$H$46,V614-5)*AA614,0)</f>
        <v>0</v>
      </c>
      <c r="AK614" s="178">
        <f>IF(V614&gt;0,P614*INDEX(Scope_Labor_Rates!$K$6:$K$46,V614-5),0)</f>
        <v>0</v>
      </c>
      <c r="AL614" s="181">
        <f>IF(V614&gt;0,AK614*INDEX(Scope_Labor_Rates!$J$6:$J$46,V614-5)*AA614,0)</f>
        <v>0</v>
      </c>
      <c r="AM614" s="178">
        <f>IF(V614&gt;0,P614*INDEX(Scope_Labor_Rates!$M$6:$M$46,V614-5),0)</f>
        <v>0</v>
      </c>
      <c r="AN614" s="178">
        <f>IF(V614&gt;0,AM614*INDEX(Scope_Labor_Rates!$L$6:$L$46,V614-5)*AA614,0)</f>
        <v>0</v>
      </c>
      <c r="AO614" s="178">
        <f>IF(V614&gt;0,P614*INDEX(Scope_Labor_Rates!$O$6:$O$46,V614-5)*AA614,0)</f>
        <v>0</v>
      </c>
      <c r="AP614" s="181">
        <f>IF(V614&gt;0,P614*INDEX(Scope_Labor_Rates!$Q$6:$Q$46,V614-5)*AA614,0)</f>
        <v>0</v>
      </c>
      <c r="AQ614" s="178">
        <f t="shared" si="85"/>
        <v>0</v>
      </c>
      <c r="AR614" s="178">
        <f t="shared" si="86"/>
        <v>0</v>
      </c>
      <c r="AS614" s="178">
        <f t="shared" si="87"/>
        <v>0</v>
      </c>
      <c r="AT614" s="178">
        <f t="shared" si="88"/>
        <v>0</v>
      </c>
      <c r="AU614">
        <f t="shared" si="89"/>
        <v>0</v>
      </c>
    </row>
    <row r="615" spans="1:47">
      <c r="A615" t="str">
        <f>IF(All_Tasks!A615="","",All_Tasks!A615)</f>
        <v/>
      </c>
      <c r="B615" t="str">
        <f>IF(All_Tasks!B615="","",All_Tasks!B615)</f>
        <v/>
      </c>
      <c r="C615" t="str">
        <f>IF(All_Tasks!C615="","",All_Tasks!C615)</f>
        <v/>
      </c>
      <c r="D615" t="str">
        <f>IF(All_Tasks!D615="","",All_Tasks!D615)</f>
        <v/>
      </c>
      <c r="E615" t="str">
        <f>IF(All_Tasks!V615&lt;&gt;"",All_Tasks!V615,IF(All_Tasks!E615&lt;&gt;"",All_Tasks!E615,""))</f>
        <v/>
      </c>
      <c r="F615" t="str">
        <f>IF(All_Tasks!F615="","",All_Tasks!F615)</f>
        <v/>
      </c>
      <c r="G615" t="str">
        <f>IF(All_Tasks!G615="","",All_Tasks!G615)</f>
        <v/>
      </c>
      <c r="H615" s="231" t="str">
        <f>IF(All_Tasks!H615="","",All_Tasks!H615)</f>
        <v/>
      </c>
      <c r="I615" t="str">
        <f>IF(All_Tasks!I615="","",All_Tasks!I615)</f>
        <v/>
      </c>
      <c r="J615" t="str">
        <f>IF(All_Tasks!J615="","",All_Tasks!J615)</f>
        <v/>
      </c>
      <c r="K615" t="str">
        <f>IF(All_Tasks!K615="","",All_Tasks!K615)</f>
        <v/>
      </c>
      <c r="L615" s="231" t="str">
        <f>IF(All_Tasks!L615="","",All_Tasks!L615)</f>
        <v/>
      </c>
      <c r="M615" t="str">
        <f>IF(All_Tasks!M615="","",All_Tasks!M615)</f>
        <v/>
      </c>
      <c r="N615" t="str">
        <f>IF(All_Tasks!N615="","",All_Tasks!N615)</f>
        <v/>
      </c>
      <c r="O615" t="str">
        <f>IF(All_Tasks!O615="","",All_Tasks!O615)</f>
        <v/>
      </c>
      <c r="P615" s="181">
        <f>IF(All_Tasks!P615="",0,All_Tasks!P615)</f>
        <v>0</v>
      </c>
      <c r="Q615" s="181">
        <f>IF(All_Tasks!Q615="",0,All_Tasks!Q615)</f>
        <v>0</v>
      </c>
      <c r="R615" s="181">
        <f>IF(All_Tasks!R615="",0,All_Tasks!R615)</f>
        <v>0</v>
      </c>
      <c r="S615" s="181" t="str">
        <f>IF(All_Tasks!S615="","",All_Tasks!S615)</f>
        <v/>
      </c>
      <c r="T615" t="str">
        <f>IF(All_Tasks!T615="","",All_Tasks!T615)</f>
        <v/>
      </c>
      <c r="U615" t="str">
        <f>IF(All_Tasks!U615="","",All_Tasks!U615)</f>
        <v/>
      </c>
      <c r="V615">
        <f>IF(A615="",0,IFERROR(MATCH(A615,Scope_Labor_Rates!$A$6:$A$46,0)+5,0))</f>
        <v>0</v>
      </c>
      <c r="W615" s="178">
        <f>IF(V615&gt;0,INDEX(Scope_Labor_Rates!$C$6:$C$46,V615-5),0)</f>
        <v>0</v>
      </c>
      <c r="X615" s="178">
        <f>IF(V615&gt;0,INDEX(Scope_Labor_Rates!$C$6:$C$46,V615-5),0)</f>
        <v>0</v>
      </c>
      <c r="Y615" s="180">
        <f>IF(V615&gt;0,INDEX(Scope_Labor_Rates!$S$6:$S$46,V615-5),0)</f>
        <v>0</v>
      </c>
      <c r="Z615" s="180">
        <f>IF(V615&gt;0,INDEX(Scope_Labor_Rates!$R$6:$R$46,V615-5),1)</f>
        <v>1</v>
      </c>
      <c r="AA615" s="231">
        <f t="shared" si="81"/>
        <v>0</v>
      </c>
      <c r="AB615" t="str">
        <f t="shared" si="82"/>
        <v/>
      </c>
      <c r="AC615" s="178" t="str">
        <f t="shared" si="83"/>
        <v/>
      </c>
      <c r="AD615" s="181">
        <f t="shared" si="84"/>
        <v>0</v>
      </c>
      <c r="AE615" s="178">
        <f>IF(V615&gt;0,P615*INDEX(Scope_Labor_Rates!$E$6:$E$46,V615-5),0)</f>
        <v>0</v>
      </c>
      <c r="AF615" s="181">
        <f>IF(V615&gt;0,AE615*INDEX(Scope_Labor_Rates!$D$6:$D$46,V615-5)*AA615,0)</f>
        <v>0</v>
      </c>
      <c r="AG615" s="178">
        <f>IF(V615&gt;0,P615*INDEX(Scope_Labor_Rates!$G$6:$G$46,V615-5),0)</f>
        <v>0</v>
      </c>
      <c r="AH615" s="181">
        <f>IF(V615&gt;0,AG615*INDEX(Scope_Labor_Rates!$F$6:$F$46,V615-5)*AA615,0)</f>
        <v>0</v>
      </c>
      <c r="AI615" s="178">
        <f>IF(V615&gt;0,P615*INDEX(Scope_Labor_Rates!$I$6:$I$46,V615-5),0)</f>
        <v>0</v>
      </c>
      <c r="AJ615" s="181">
        <f>IF(V615&gt;0,AI615*INDEX(Scope_Labor_Rates!$H$6:$H$46,V615-5)*AA615,0)</f>
        <v>0</v>
      </c>
      <c r="AK615" s="178">
        <f>IF(V615&gt;0,P615*INDEX(Scope_Labor_Rates!$K$6:$K$46,V615-5),0)</f>
        <v>0</v>
      </c>
      <c r="AL615" s="181">
        <f>IF(V615&gt;0,AK615*INDEX(Scope_Labor_Rates!$J$6:$J$46,V615-5)*AA615,0)</f>
        <v>0</v>
      </c>
      <c r="AM615" s="178">
        <f>IF(V615&gt;0,P615*INDEX(Scope_Labor_Rates!$M$6:$M$46,V615-5),0)</f>
        <v>0</v>
      </c>
      <c r="AN615" s="178">
        <f>IF(V615&gt;0,AM615*INDEX(Scope_Labor_Rates!$L$6:$L$46,V615-5)*AA615,0)</f>
        <v>0</v>
      </c>
      <c r="AO615" s="178">
        <f>IF(V615&gt;0,P615*INDEX(Scope_Labor_Rates!$O$6:$O$46,V615-5)*AA615,0)</f>
        <v>0</v>
      </c>
      <c r="AP615" s="181">
        <f>IF(V615&gt;0,P615*INDEX(Scope_Labor_Rates!$Q$6:$Q$46,V615-5)*AA615,0)</f>
        <v>0</v>
      </c>
      <c r="AQ615" s="178">
        <f t="shared" si="85"/>
        <v>0</v>
      </c>
      <c r="AR615" s="178">
        <f t="shared" si="86"/>
        <v>0</v>
      </c>
      <c r="AS615" s="178">
        <f t="shared" si="87"/>
        <v>0</v>
      </c>
      <c r="AT615" s="178">
        <f t="shared" si="88"/>
        <v>0</v>
      </c>
      <c r="AU615">
        <f t="shared" si="89"/>
        <v>0</v>
      </c>
    </row>
    <row r="616" spans="1:47">
      <c r="A616" t="str">
        <f>IF(All_Tasks!A616="","",All_Tasks!A616)</f>
        <v/>
      </c>
      <c r="B616" t="str">
        <f>IF(All_Tasks!B616="","",All_Tasks!B616)</f>
        <v/>
      </c>
      <c r="C616" t="str">
        <f>IF(All_Tasks!C616="","",All_Tasks!C616)</f>
        <v/>
      </c>
      <c r="D616" t="str">
        <f>IF(All_Tasks!D616="","",All_Tasks!D616)</f>
        <v/>
      </c>
      <c r="E616" t="str">
        <f>IF(All_Tasks!V616&lt;&gt;"",All_Tasks!V616,IF(All_Tasks!E616&lt;&gt;"",All_Tasks!E616,""))</f>
        <v/>
      </c>
      <c r="F616" t="str">
        <f>IF(All_Tasks!F616="","",All_Tasks!F616)</f>
        <v/>
      </c>
      <c r="G616" t="str">
        <f>IF(All_Tasks!G616="","",All_Tasks!G616)</f>
        <v/>
      </c>
      <c r="H616" s="231" t="str">
        <f>IF(All_Tasks!H616="","",All_Tasks!H616)</f>
        <v/>
      </c>
      <c r="I616" t="str">
        <f>IF(All_Tasks!I616="","",All_Tasks!I616)</f>
        <v/>
      </c>
      <c r="J616" t="str">
        <f>IF(All_Tasks!J616="","",All_Tasks!J616)</f>
        <v/>
      </c>
      <c r="K616" t="str">
        <f>IF(All_Tasks!K616="","",All_Tasks!K616)</f>
        <v/>
      </c>
      <c r="L616" s="231" t="str">
        <f>IF(All_Tasks!L616="","",All_Tasks!L616)</f>
        <v/>
      </c>
      <c r="M616" t="str">
        <f>IF(All_Tasks!M616="","",All_Tasks!M616)</f>
        <v/>
      </c>
      <c r="N616" t="str">
        <f>IF(All_Tasks!N616="","",All_Tasks!N616)</f>
        <v/>
      </c>
      <c r="O616" t="str">
        <f>IF(All_Tasks!O616="","",All_Tasks!O616)</f>
        <v/>
      </c>
      <c r="P616" s="181">
        <f>IF(All_Tasks!P616="",0,All_Tasks!P616)</f>
        <v>0</v>
      </c>
      <c r="Q616" s="181">
        <f>IF(All_Tasks!Q616="",0,All_Tasks!Q616)</f>
        <v>0</v>
      </c>
      <c r="R616" s="181">
        <f>IF(All_Tasks!R616="",0,All_Tasks!R616)</f>
        <v>0</v>
      </c>
      <c r="S616" s="181" t="str">
        <f>IF(All_Tasks!S616="","",All_Tasks!S616)</f>
        <v/>
      </c>
      <c r="T616" t="str">
        <f>IF(All_Tasks!T616="","",All_Tasks!T616)</f>
        <v/>
      </c>
      <c r="U616" t="str">
        <f>IF(All_Tasks!U616="","",All_Tasks!U616)</f>
        <v/>
      </c>
      <c r="V616">
        <f>IF(A616="",0,IFERROR(MATCH(A616,Scope_Labor_Rates!$A$6:$A$46,0)+5,0))</f>
        <v>0</v>
      </c>
      <c r="W616" s="178">
        <f>IF(V616&gt;0,INDEX(Scope_Labor_Rates!$C$6:$C$46,V616-5),0)</f>
        <v>0</v>
      </c>
      <c r="X616" s="178">
        <f>IF(V616&gt;0,INDEX(Scope_Labor_Rates!$C$6:$C$46,V616-5),0)</f>
        <v>0</v>
      </c>
      <c r="Y616" s="180">
        <f>IF(V616&gt;0,INDEX(Scope_Labor_Rates!$S$6:$S$46,V616-5),0)</f>
        <v>0</v>
      </c>
      <c r="Z616" s="180">
        <f>IF(V616&gt;0,INDEX(Scope_Labor_Rates!$R$6:$R$46,V616-5),1)</f>
        <v>1</v>
      </c>
      <c r="AA616" s="231">
        <f t="shared" si="81"/>
        <v>0</v>
      </c>
      <c r="AB616" t="str">
        <f t="shared" si="82"/>
        <v/>
      </c>
      <c r="AC616" s="178" t="str">
        <f t="shared" si="83"/>
        <v/>
      </c>
      <c r="AD616" s="181">
        <f t="shared" si="84"/>
        <v>0</v>
      </c>
      <c r="AE616" s="178">
        <f>IF(V616&gt;0,P616*INDEX(Scope_Labor_Rates!$E$6:$E$46,V616-5),0)</f>
        <v>0</v>
      </c>
      <c r="AF616" s="181">
        <f>IF(V616&gt;0,AE616*INDEX(Scope_Labor_Rates!$D$6:$D$46,V616-5)*AA616,0)</f>
        <v>0</v>
      </c>
      <c r="AG616" s="178">
        <f>IF(V616&gt;0,P616*INDEX(Scope_Labor_Rates!$G$6:$G$46,V616-5),0)</f>
        <v>0</v>
      </c>
      <c r="AH616" s="181">
        <f>IF(V616&gt;0,AG616*INDEX(Scope_Labor_Rates!$F$6:$F$46,V616-5)*AA616,0)</f>
        <v>0</v>
      </c>
      <c r="AI616" s="178">
        <f>IF(V616&gt;0,P616*INDEX(Scope_Labor_Rates!$I$6:$I$46,V616-5),0)</f>
        <v>0</v>
      </c>
      <c r="AJ616" s="181">
        <f>IF(V616&gt;0,AI616*INDEX(Scope_Labor_Rates!$H$6:$H$46,V616-5)*AA616,0)</f>
        <v>0</v>
      </c>
      <c r="AK616" s="178">
        <f>IF(V616&gt;0,P616*INDEX(Scope_Labor_Rates!$K$6:$K$46,V616-5),0)</f>
        <v>0</v>
      </c>
      <c r="AL616" s="181">
        <f>IF(V616&gt;0,AK616*INDEX(Scope_Labor_Rates!$J$6:$J$46,V616-5)*AA616,0)</f>
        <v>0</v>
      </c>
      <c r="AM616" s="178">
        <f>IF(V616&gt;0,P616*INDEX(Scope_Labor_Rates!$M$6:$M$46,V616-5),0)</f>
        <v>0</v>
      </c>
      <c r="AN616" s="178">
        <f>IF(V616&gt;0,AM616*INDEX(Scope_Labor_Rates!$L$6:$L$46,V616-5)*AA616,0)</f>
        <v>0</v>
      </c>
      <c r="AO616" s="178">
        <f>IF(V616&gt;0,P616*INDEX(Scope_Labor_Rates!$O$6:$O$46,V616-5)*AA616,0)</f>
        <v>0</v>
      </c>
      <c r="AP616" s="181">
        <f>IF(V616&gt;0,P616*INDEX(Scope_Labor_Rates!$Q$6:$Q$46,V616-5)*AA616,0)</f>
        <v>0</v>
      </c>
      <c r="AQ616" s="178">
        <f t="shared" si="85"/>
        <v>0</v>
      </c>
      <c r="AR616" s="178">
        <f t="shared" si="86"/>
        <v>0</v>
      </c>
      <c r="AS616" s="178">
        <f t="shared" si="87"/>
        <v>0</v>
      </c>
      <c r="AT616" s="178">
        <f t="shared" si="88"/>
        <v>0</v>
      </c>
      <c r="AU616">
        <f t="shared" si="89"/>
        <v>0</v>
      </c>
    </row>
    <row r="617" spans="1:47">
      <c r="A617" t="str">
        <f>IF(All_Tasks!A617="","",All_Tasks!A617)</f>
        <v/>
      </c>
      <c r="B617" t="str">
        <f>IF(All_Tasks!B617="","",All_Tasks!B617)</f>
        <v/>
      </c>
      <c r="C617" t="str">
        <f>IF(All_Tasks!C617="","",All_Tasks!C617)</f>
        <v/>
      </c>
      <c r="D617" t="str">
        <f>IF(All_Tasks!D617="","",All_Tasks!D617)</f>
        <v/>
      </c>
      <c r="E617" t="str">
        <f>IF(All_Tasks!V617&lt;&gt;"",All_Tasks!V617,IF(All_Tasks!E617&lt;&gt;"",All_Tasks!E617,""))</f>
        <v/>
      </c>
      <c r="F617" t="str">
        <f>IF(All_Tasks!F617="","",All_Tasks!F617)</f>
        <v/>
      </c>
      <c r="G617" t="str">
        <f>IF(All_Tasks!G617="","",All_Tasks!G617)</f>
        <v/>
      </c>
      <c r="H617" s="231" t="str">
        <f>IF(All_Tasks!H617="","",All_Tasks!H617)</f>
        <v/>
      </c>
      <c r="I617" t="str">
        <f>IF(All_Tasks!I617="","",All_Tasks!I617)</f>
        <v/>
      </c>
      <c r="J617" t="str">
        <f>IF(All_Tasks!J617="","",All_Tasks!J617)</f>
        <v/>
      </c>
      <c r="K617" t="str">
        <f>IF(All_Tasks!K617="","",All_Tasks!K617)</f>
        <v/>
      </c>
      <c r="L617" s="231" t="str">
        <f>IF(All_Tasks!L617="","",All_Tasks!L617)</f>
        <v/>
      </c>
      <c r="M617" t="str">
        <f>IF(All_Tasks!M617="","",All_Tasks!M617)</f>
        <v/>
      </c>
      <c r="N617" t="str">
        <f>IF(All_Tasks!N617="","",All_Tasks!N617)</f>
        <v/>
      </c>
      <c r="O617" t="str">
        <f>IF(All_Tasks!O617="","",All_Tasks!O617)</f>
        <v/>
      </c>
      <c r="P617" s="181">
        <f>IF(All_Tasks!P617="",0,All_Tasks!P617)</f>
        <v>0</v>
      </c>
      <c r="Q617" s="181">
        <f>IF(All_Tasks!Q617="",0,All_Tasks!Q617)</f>
        <v>0</v>
      </c>
      <c r="R617" s="181">
        <f>IF(All_Tasks!R617="",0,All_Tasks!R617)</f>
        <v>0</v>
      </c>
      <c r="S617" s="181" t="str">
        <f>IF(All_Tasks!S617="","",All_Tasks!S617)</f>
        <v/>
      </c>
      <c r="T617" t="str">
        <f>IF(All_Tasks!T617="","",All_Tasks!T617)</f>
        <v/>
      </c>
      <c r="U617" t="str">
        <f>IF(All_Tasks!U617="","",All_Tasks!U617)</f>
        <v/>
      </c>
      <c r="V617">
        <f>IF(A617="",0,IFERROR(MATCH(A617,Scope_Labor_Rates!$A$6:$A$46,0)+5,0))</f>
        <v>0</v>
      </c>
      <c r="W617" s="178">
        <f>IF(V617&gt;0,INDEX(Scope_Labor_Rates!$C$6:$C$46,V617-5),0)</f>
        <v>0</v>
      </c>
      <c r="X617" s="178">
        <f>IF(V617&gt;0,INDEX(Scope_Labor_Rates!$C$6:$C$46,V617-5),0)</f>
        <v>0</v>
      </c>
      <c r="Y617" s="180">
        <f>IF(V617&gt;0,INDEX(Scope_Labor_Rates!$S$6:$S$46,V617-5),0)</f>
        <v>0</v>
      </c>
      <c r="Z617" s="180">
        <f>IF(V617&gt;0,INDEX(Scope_Labor_Rates!$R$6:$R$46,V617-5),1)</f>
        <v>1</v>
      </c>
      <c r="AA617" s="231">
        <f t="shared" si="81"/>
        <v>0</v>
      </c>
      <c r="AB617" t="str">
        <f t="shared" si="82"/>
        <v/>
      </c>
      <c r="AC617" s="178" t="str">
        <f t="shared" si="83"/>
        <v/>
      </c>
      <c r="AD617" s="181">
        <f t="shared" si="84"/>
        <v>0</v>
      </c>
      <c r="AE617" s="178">
        <f>IF(V617&gt;0,P617*INDEX(Scope_Labor_Rates!$E$6:$E$46,V617-5),0)</f>
        <v>0</v>
      </c>
      <c r="AF617" s="181">
        <f>IF(V617&gt;0,AE617*INDEX(Scope_Labor_Rates!$D$6:$D$46,V617-5)*AA617,0)</f>
        <v>0</v>
      </c>
      <c r="AG617" s="178">
        <f>IF(V617&gt;0,P617*INDEX(Scope_Labor_Rates!$G$6:$G$46,V617-5),0)</f>
        <v>0</v>
      </c>
      <c r="AH617" s="181">
        <f>IF(V617&gt;0,AG617*INDEX(Scope_Labor_Rates!$F$6:$F$46,V617-5)*AA617,0)</f>
        <v>0</v>
      </c>
      <c r="AI617" s="178">
        <f>IF(V617&gt;0,P617*INDEX(Scope_Labor_Rates!$I$6:$I$46,V617-5),0)</f>
        <v>0</v>
      </c>
      <c r="AJ617" s="181">
        <f>IF(V617&gt;0,AI617*INDEX(Scope_Labor_Rates!$H$6:$H$46,V617-5)*AA617,0)</f>
        <v>0</v>
      </c>
      <c r="AK617" s="178">
        <f>IF(V617&gt;0,P617*INDEX(Scope_Labor_Rates!$K$6:$K$46,V617-5),0)</f>
        <v>0</v>
      </c>
      <c r="AL617" s="181">
        <f>IF(V617&gt;0,AK617*INDEX(Scope_Labor_Rates!$J$6:$J$46,V617-5)*AA617,0)</f>
        <v>0</v>
      </c>
      <c r="AM617" s="178">
        <f>IF(V617&gt;0,P617*INDEX(Scope_Labor_Rates!$M$6:$M$46,V617-5),0)</f>
        <v>0</v>
      </c>
      <c r="AN617" s="178">
        <f>IF(V617&gt;0,AM617*INDEX(Scope_Labor_Rates!$L$6:$L$46,V617-5)*AA617,0)</f>
        <v>0</v>
      </c>
      <c r="AO617" s="178">
        <f>IF(V617&gt;0,P617*INDEX(Scope_Labor_Rates!$O$6:$O$46,V617-5)*AA617,0)</f>
        <v>0</v>
      </c>
      <c r="AP617" s="181">
        <f>IF(V617&gt;0,P617*INDEX(Scope_Labor_Rates!$Q$6:$Q$46,V617-5)*AA617,0)</f>
        <v>0</v>
      </c>
      <c r="AQ617" s="178">
        <f t="shared" si="85"/>
        <v>0</v>
      </c>
      <c r="AR617" s="178">
        <f t="shared" si="86"/>
        <v>0</v>
      </c>
      <c r="AS617" s="178">
        <f t="shared" si="87"/>
        <v>0</v>
      </c>
      <c r="AT617" s="178">
        <f t="shared" si="88"/>
        <v>0</v>
      </c>
      <c r="AU617">
        <f t="shared" si="89"/>
        <v>0</v>
      </c>
    </row>
    <row r="618" spans="1:47">
      <c r="A618" t="str">
        <f>IF(All_Tasks!A618="","",All_Tasks!A618)</f>
        <v/>
      </c>
      <c r="B618" t="str">
        <f>IF(All_Tasks!B618="","",All_Tasks!B618)</f>
        <v/>
      </c>
      <c r="C618" t="str">
        <f>IF(All_Tasks!C618="","",All_Tasks!C618)</f>
        <v/>
      </c>
      <c r="D618" t="str">
        <f>IF(All_Tasks!D618="","",All_Tasks!D618)</f>
        <v/>
      </c>
      <c r="E618" t="str">
        <f>IF(All_Tasks!V618&lt;&gt;"",All_Tasks!V618,IF(All_Tasks!E618&lt;&gt;"",All_Tasks!E618,""))</f>
        <v/>
      </c>
      <c r="F618" t="str">
        <f>IF(All_Tasks!F618="","",All_Tasks!F618)</f>
        <v/>
      </c>
      <c r="G618" t="str">
        <f>IF(All_Tasks!G618="","",All_Tasks!G618)</f>
        <v/>
      </c>
      <c r="H618" s="231" t="str">
        <f>IF(All_Tasks!H618="","",All_Tasks!H618)</f>
        <v/>
      </c>
      <c r="I618" t="str">
        <f>IF(All_Tasks!I618="","",All_Tasks!I618)</f>
        <v/>
      </c>
      <c r="J618" t="str">
        <f>IF(All_Tasks!J618="","",All_Tasks!J618)</f>
        <v/>
      </c>
      <c r="K618" t="str">
        <f>IF(All_Tasks!K618="","",All_Tasks!K618)</f>
        <v/>
      </c>
      <c r="L618" s="231" t="str">
        <f>IF(All_Tasks!L618="","",All_Tasks!L618)</f>
        <v/>
      </c>
      <c r="M618" t="str">
        <f>IF(All_Tasks!M618="","",All_Tasks!M618)</f>
        <v/>
      </c>
      <c r="N618" t="str">
        <f>IF(All_Tasks!N618="","",All_Tasks!N618)</f>
        <v/>
      </c>
      <c r="O618" t="str">
        <f>IF(All_Tasks!O618="","",All_Tasks!O618)</f>
        <v/>
      </c>
      <c r="P618" s="181">
        <f>IF(All_Tasks!P618="",0,All_Tasks!P618)</f>
        <v>0</v>
      </c>
      <c r="Q618" s="181">
        <f>IF(All_Tasks!Q618="",0,All_Tasks!Q618)</f>
        <v>0</v>
      </c>
      <c r="R618" s="181">
        <f>IF(All_Tasks!R618="",0,All_Tasks!R618)</f>
        <v>0</v>
      </c>
      <c r="S618" s="181" t="str">
        <f>IF(All_Tasks!S618="","",All_Tasks!S618)</f>
        <v/>
      </c>
      <c r="T618" t="str">
        <f>IF(All_Tasks!T618="","",All_Tasks!T618)</f>
        <v/>
      </c>
      <c r="U618" t="str">
        <f>IF(All_Tasks!U618="","",All_Tasks!U618)</f>
        <v/>
      </c>
      <c r="V618">
        <f>IF(A618="",0,IFERROR(MATCH(A618,Scope_Labor_Rates!$A$6:$A$46,0)+5,0))</f>
        <v>0</v>
      </c>
      <c r="W618" s="178">
        <f>IF(V618&gt;0,INDEX(Scope_Labor_Rates!$C$6:$C$46,V618-5),0)</f>
        <v>0</v>
      </c>
      <c r="X618" s="178">
        <f>IF(V618&gt;0,INDEX(Scope_Labor_Rates!$C$6:$C$46,V618-5),0)</f>
        <v>0</v>
      </c>
      <c r="Y618" s="180">
        <f>IF(V618&gt;0,INDEX(Scope_Labor_Rates!$S$6:$S$46,V618-5),0)</f>
        <v>0</v>
      </c>
      <c r="Z618" s="180">
        <f>IF(V618&gt;0,INDEX(Scope_Labor_Rates!$R$6:$R$46,V618-5),1)</f>
        <v>1</v>
      </c>
      <c r="AA618" s="231">
        <f t="shared" si="81"/>
        <v>0</v>
      </c>
      <c r="AB618" t="str">
        <f t="shared" si="82"/>
        <v/>
      </c>
      <c r="AC618" s="178" t="str">
        <f t="shared" si="83"/>
        <v/>
      </c>
      <c r="AD618" s="181">
        <f t="shared" si="84"/>
        <v>0</v>
      </c>
      <c r="AE618" s="178">
        <f>IF(V618&gt;0,P618*INDEX(Scope_Labor_Rates!$E$6:$E$46,V618-5),0)</f>
        <v>0</v>
      </c>
      <c r="AF618" s="181">
        <f>IF(V618&gt;0,AE618*INDEX(Scope_Labor_Rates!$D$6:$D$46,V618-5)*AA618,0)</f>
        <v>0</v>
      </c>
      <c r="AG618" s="178">
        <f>IF(V618&gt;0,P618*INDEX(Scope_Labor_Rates!$G$6:$G$46,V618-5),0)</f>
        <v>0</v>
      </c>
      <c r="AH618" s="181">
        <f>IF(V618&gt;0,AG618*INDEX(Scope_Labor_Rates!$F$6:$F$46,V618-5)*AA618,0)</f>
        <v>0</v>
      </c>
      <c r="AI618" s="178">
        <f>IF(V618&gt;0,P618*INDEX(Scope_Labor_Rates!$I$6:$I$46,V618-5),0)</f>
        <v>0</v>
      </c>
      <c r="AJ618" s="181">
        <f>IF(V618&gt;0,AI618*INDEX(Scope_Labor_Rates!$H$6:$H$46,V618-5)*AA618,0)</f>
        <v>0</v>
      </c>
      <c r="AK618" s="178">
        <f>IF(V618&gt;0,P618*INDEX(Scope_Labor_Rates!$K$6:$K$46,V618-5),0)</f>
        <v>0</v>
      </c>
      <c r="AL618" s="181">
        <f>IF(V618&gt;0,AK618*INDEX(Scope_Labor_Rates!$J$6:$J$46,V618-5)*AA618,0)</f>
        <v>0</v>
      </c>
      <c r="AM618" s="178">
        <f>IF(V618&gt;0,P618*INDEX(Scope_Labor_Rates!$M$6:$M$46,V618-5),0)</f>
        <v>0</v>
      </c>
      <c r="AN618" s="178">
        <f>IF(V618&gt;0,AM618*INDEX(Scope_Labor_Rates!$L$6:$L$46,V618-5)*AA618,0)</f>
        <v>0</v>
      </c>
      <c r="AO618" s="178">
        <f>IF(V618&gt;0,P618*INDEX(Scope_Labor_Rates!$O$6:$O$46,V618-5)*AA618,0)</f>
        <v>0</v>
      </c>
      <c r="AP618" s="181">
        <f>IF(V618&gt;0,P618*INDEX(Scope_Labor_Rates!$Q$6:$Q$46,V618-5)*AA618,0)</f>
        <v>0</v>
      </c>
      <c r="AQ618" s="178">
        <f t="shared" si="85"/>
        <v>0</v>
      </c>
      <c r="AR618" s="178">
        <f t="shared" si="86"/>
        <v>0</v>
      </c>
      <c r="AS618" s="178">
        <f t="shared" si="87"/>
        <v>0</v>
      </c>
      <c r="AT618" s="178">
        <f t="shared" si="88"/>
        <v>0</v>
      </c>
      <c r="AU618">
        <f t="shared" si="89"/>
        <v>0</v>
      </c>
    </row>
    <row r="619" spans="1:47">
      <c r="A619" t="str">
        <f>IF(All_Tasks!A619="","",All_Tasks!A619)</f>
        <v/>
      </c>
      <c r="B619" t="str">
        <f>IF(All_Tasks!B619="","",All_Tasks!B619)</f>
        <v/>
      </c>
      <c r="C619" t="str">
        <f>IF(All_Tasks!C619="","",All_Tasks!C619)</f>
        <v/>
      </c>
      <c r="D619" t="str">
        <f>IF(All_Tasks!D619="","",All_Tasks!D619)</f>
        <v/>
      </c>
      <c r="E619" t="str">
        <f>IF(All_Tasks!V619&lt;&gt;"",All_Tasks!V619,IF(All_Tasks!E619&lt;&gt;"",All_Tasks!E619,""))</f>
        <v/>
      </c>
      <c r="F619" t="str">
        <f>IF(All_Tasks!F619="","",All_Tasks!F619)</f>
        <v/>
      </c>
      <c r="G619" t="str">
        <f>IF(All_Tasks!G619="","",All_Tasks!G619)</f>
        <v/>
      </c>
      <c r="H619" s="231" t="str">
        <f>IF(All_Tasks!H619="","",All_Tasks!H619)</f>
        <v/>
      </c>
      <c r="I619" t="str">
        <f>IF(All_Tasks!I619="","",All_Tasks!I619)</f>
        <v/>
      </c>
      <c r="J619" t="str">
        <f>IF(All_Tasks!J619="","",All_Tasks!J619)</f>
        <v/>
      </c>
      <c r="K619" t="str">
        <f>IF(All_Tasks!K619="","",All_Tasks!K619)</f>
        <v/>
      </c>
      <c r="L619" s="231" t="str">
        <f>IF(All_Tasks!L619="","",All_Tasks!L619)</f>
        <v/>
      </c>
      <c r="M619" t="str">
        <f>IF(All_Tasks!M619="","",All_Tasks!M619)</f>
        <v/>
      </c>
      <c r="N619" t="str">
        <f>IF(All_Tasks!N619="","",All_Tasks!N619)</f>
        <v/>
      </c>
      <c r="O619" t="str">
        <f>IF(All_Tasks!O619="","",All_Tasks!O619)</f>
        <v/>
      </c>
      <c r="P619" s="181">
        <f>IF(All_Tasks!P619="",0,All_Tasks!P619)</f>
        <v>0</v>
      </c>
      <c r="Q619" s="181">
        <f>IF(All_Tasks!Q619="",0,All_Tasks!Q619)</f>
        <v>0</v>
      </c>
      <c r="R619" s="181">
        <f>IF(All_Tasks!R619="",0,All_Tasks!R619)</f>
        <v>0</v>
      </c>
      <c r="S619" s="181" t="str">
        <f>IF(All_Tasks!S619="","",All_Tasks!S619)</f>
        <v/>
      </c>
      <c r="T619" t="str">
        <f>IF(All_Tasks!T619="","",All_Tasks!T619)</f>
        <v/>
      </c>
      <c r="U619" t="str">
        <f>IF(All_Tasks!U619="","",All_Tasks!U619)</f>
        <v/>
      </c>
      <c r="V619">
        <f>IF(A619="",0,IFERROR(MATCH(A619,Scope_Labor_Rates!$A$6:$A$46,0)+5,0))</f>
        <v>0</v>
      </c>
      <c r="W619" s="178">
        <f>IF(V619&gt;0,INDEX(Scope_Labor_Rates!$C$6:$C$46,V619-5),0)</f>
        <v>0</v>
      </c>
      <c r="X619" s="178">
        <f>IF(V619&gt;0,INDEX(Scope_Labor_Rates!$C$6:$C$46,V619-5),0)</f>
        <v>0</v>
      </c>
      <c r="Y619" s="180">
        <f>IF(V619&gt;0,INDEX(Scope_Labor_Rates!$S$6:$S$46,V619-5),0)</f>
        <v>0</v>
      </c>
      <c r="Z619" s="180">
        <f>IF(V619&gt;0,INDEX(Scope_Labor_Rates!$R$6:$R$46,V619-5),1)</f>
        <v>1</v>
      </c>
      <c r="AA619" s="231">
        <f t="shared" si="81"/>
        <v>0</v>
      </c>
      <c r="AB619" t="str">
        <f t="shared" si="82"/>
        <v/>
      </c>
      <c r="AC619" s="178" t="str">
        <f t="shared" si="83"/>
        <v/>
      </c>
      <c r="AD619" s="181">
        <f t="shared" si="84"/>
        <v>0</v>
      </c>
      <c r="AE619" s="178">
        <f>IF(V619&gt;0,P619*INDEX(Scope_Labor_Rates!$E$6:$E$46,V619-5),0)</f>
        <v>0</v>
      </c>
      <c r="AF619" s="181">
        <f>IF(V619&gt;0,AE619*INDEX(Scope_Labor_Rates!$D$6:$D$46,V619-5)*AA619,0)</f>
        <v>0</v>
      </c>
      <c r="AG619" s="178">
        <f>IF(V619&gt;0,P619*INDEX(Scope_Labor_Rates!$G$6:$G$46,V619-5),0)</f>
        <v>0</v>
      </c>
      <c r="AH619" s="181">
        <f>IF(V619&gt;0,AG619*INDEX(Scope_Labor_Rates!$F$6:$F$46,V619-5)*AA619,0)</f>
        <v>0</v>
      </c>
      <c r="AI619" s="178">
        <f>IF(V619&gt;0,P619*INDEX(Scope_Labor_Rates!$I$6:$I$46,V619-5),0)</f>
        <v>0</v>
      </c>
      <c r="AJ619" s="181">
        <f>IF(V619&gt;0,AI619*INDEX(Scope_Labor_Rates!$H$6:$H$46,V619-5)*AA619,0)</f>
        <v>0</v>
      </c>
      <c r="AK619" s="178">
        <f>IF(V619&gt;0,P619*INDEX(Scope_Labor_Rates!$K$6:$K$46,V619-5),0)</f>
        <v>0</v>
      </c>
      <c r="AL619" s="181">
        <f>IF(V619&gt;0,AK619*INDEX(Scope_Labor_Rates!$J$6:$J$46,V619-5)*AA619,0)</f>
        <v>0</v>
      </c>
      <c r="AM619" s="178">
        <f>IF(V619&gt;0,P619*INDEX(Scope_Labor_Rates!$M$6:$M$46,V619-5),0)</f>
        <v>0</v>
      </c>
      <c r="AN619" s="178">
        <f>IF(V619&gt;0,AM619*INDEX(Scope_Labor_Rates!$L$6:$L$46,V619-5)*AA619,0)</f>
        <v>0</v>
      </c>
      <c r="AO619" s="178">
        <f>IF(V619&gt;0,P619*INDEX(Scope_Labor_Rates!$O$6:$O$46,V619-5)*AA619,0)</f>
        <v>0</v>
      </c>
      <c r="AP619" s="181">
        <f>IF(V619&gt;0,P619*INDEX(Scope_Labor_Rates!$Q$6:$Q$46,V619-5)*AA619,0)</f>
        <v>0</v>
      </c>
      <c r="AQ619" s="178">
        <f t="shared" si="85"/>
        <v>0</v>
      </c>
      <c r="AR619" s="178">
        <f t="shared" si="86"/>
        <v>0</v>
      </c>
      <c r="AS619" s="178">
        <f t="shared" si="87"/>
        <v>0</v>
      </c>
      <c r="AT619" s="178">
        <f t="shared" si="88"/>
        <v>0</v>
      </c>
      <c r="AU619">
        <f t="shared" si="89"/>
        <v>0</v>
      </c>
    </row>
    <row r="620" spans="1:47">
      <c r="A620" t="str">
        <f>IF(All_Tasks!A620="","",All_Tasks!A620)</f>
        <v/>
      </c>
      <c r="B620" t="str">
        <f>IF(All_Tasks!B620="","",All_Tasks!B620)</f>
        <v/>
      </c>
      <c r="C620" t="str">
        <f>IF(All_Tasks!C620="","",All_Tasks!C620)</f>
        <v/>
      </c>
      <c r="D620" t="str">
        <f>IF(All_Tasks!D620="","",All_Tasks!D620)</f>
        <v/>
      </c>
      <c r="E620" t="str">
        <f>IF(All_Tasks!V620&lt;&gt;"",All_Tasks!V620,IF(All_Tasks!E620&lt;&gt;"",All_Tasks!E620,""))</f>
        <v/>
      </c>
      <c r="F620" t="str">
        <f>IF(All_Tasks!F620="","",All_Tasks!F620)</f>
        <v/>
      </c>
      <c r="G620" t="str">
        <f>IF(All_Tasks!G620="","",All_Tasks!G620)</f>
        <v/>
      </c>
      <c r="H620" s="231" t="str">
        <f>IF(All_Tasks!H620="","",All_Tasks!H620)</f>
        <v/>
      </c>
      <c r="I620" t="str">
        <f>IF(All_Tasks!I620="","",All_Tasks!I620)</f>
        <v/>
      </c>
      <c r="J620" t="str">
        <f>IF(All_Tasks!J620="","",All_Tasks!J620)</f>
        <v/>
      </c>
      <c r="K620" t="str">
        <f>IF(All_Tasks!K620="","",All_Tasks!K620)</f>
        <v/>
      </c>
      <c r="L620" s="231" t="str">
        <f>IF(All_Tasks!L620="","",All_Tasks!L620)</f>
        <v/>
      </c>
      <c r="M620" t="str">
        <f>IF(All_Tasks!M620="","",All_Tasks!M620)</f>
        <v/>
      </c>
      <c r="N620" t="str">
        <f>IF(All_Tasks!N620="","",All_Tasks!N620)</f>
        <v/>
      </c>
      <c r="O620" t="str">
        <f>IF(All_Tasks!O620="","",All_Tasks!O620)</f>
        <v/>
      </c>
      <c r="P620" s="181">
        <f>IF(All_Tasks!P620="",0,All_Tasks!P620)</f>
        <v>0</v>
      </c>
      <c r="Q620" s="181">
        <f>IF(All_Tasks!Q620="",0,All_Tasks!Q620)</f>
        <v>0</v>
      </c>
      <c r="R620" s="181">
        <f>IF(All_Tasks!R620="",0,All_Tasks!R620)</f>
        <v>0</v>
      </c>
      <c r="S620" s="181" t="str">
        <f>IF(All_Tasks!S620="","",All_Tasks!S620)</f>
        <v/>
      </c>
      <c r="T620" t="str">
        <f>IF(All_Tasks!T620="","",All_Tasks!T620)</f>
        <v/>
      </c>
      <c r="U620" t="str">
        <f>IF(All_Tasks!U620="","",All_Tasks!U620)</f>
        <v/>
      </c>
      <c r="V620">
        <f>IF(A620="",0,IFERROR(MATCH(A620,Scope_Labor_Rates!$A$6:$A$46,0)+5,0))</f>
        <v>0</v>
      </c>
      <c r="W620" s="178">
        <f>IF(V620&gt;0,INDEX(Scope_Labor_Rates!$C$6:$C$46,V620-5),0)</f>
        <v>0</v>
      </c>
      <c r="X620" s="178">
        <f>IF(V620&gt;0,INDEX(Scope_Labor_Rates!$C$6:$C$46,V620-5),0)</f>
        <v>0</v>
      </c>
      <c r="Y620" s="180">
        <f>IF(V620&gt;0,INDEX(Scope_Labor_Rates!$S$6:$S$46,V620-5),0)</f>
        <v>0</v>
      </c>
      <c r="Z620" s="180">
        <f>IF(V620&gt;0,INDEX(Scope_Labor_Rates!$R$6:$R$46,V620-5),1)</f>
        <v>1</v>
      </c>
      <c r="AA620" s="231">
        <f t="shared" si="81"/>
        <v>0</v>
      </c>
      <c r="AB620" t="str">
        <f t="shared" si="82"/>
        <v/>
      </c>
      <c r="AC620" s="178" t="str">
        <f t="shared" si="83"/>
        <v/>
      </c>
      <c r="AD620" s="181">
        <f t="shared" si="84"/>
        <v>0</v>
      </c>
      <c r="AE620" s="178">
        <f>IF(V620&gt;0,P620*INDEX(Scope_Labor_Rates!$E$6:$E$46,V620-5),0)</f>
        <v>0</v>
      </c>
      <c r="AF620" s="181">
        <f>IF(V620&gt;0,AE620*INDEX(Scope_Labor_Rates!$D$6:$D$46,V620-5)*AA620,0)</f>
        <v>0</v>
      </c>
      <c r="AG620" s="178">
        <f>IF(V620&gt;0,P620*INDEX(Scope_Labor_Rates!$G$6:$G$46,V620-5),0)</f>
        <v>0</v>
      </c>
      <c r="AH620" s="181">
        <f>IF(V620&gt;0,AG620*INDEX(Scope_Labor_Rates!$F$6:$F$46,V620-5)*AA620,0)</f>
        <v>0</v>
      </c>
      <c r="AI620" s="178">
        <f>IF(V620&gt;0,P620*INDEX(Scope_Labor_Rates!$I$6:$I$46,V620-5),0)</f>
        <v>0</v>
      </c>
      <c r="AJ620" s="181">
        <f>IF(V620&gt;0,AI620*INDEX(Scope_Labor_Rates!$H$6:$H$46,V620-5)*AA620,0)</f>
        <v>0</v>
      </c>
      <c r="AK620" s="178">
        <f>IF(V620&gt;0,P620*INDEX(Scope_Labor_Rates!$K$6:$K$46,V620-5),0)</f>
        <v>0</v>
      </c>
      <c r="AL620" s="181">
        <f>IF(V620&gt;0,AK620*INDEX(Scope_Labor_Rates!$J$6:$J$46,V620-5)*AA620,0)</f>
        <v>0</v>
      </c>
      <c r="AM620" s="178">
        <f>IF(V620&gt;0,P620*INDEX(Scope_Labor_Rates!$M$6:$M$46,V620-5),0)</f>
        <v>0</v>
      </c>
      <c r="AN620" s="178">
        <f>IF(V620&gt;0,AM620*INDEX(Scope_Labor_Rates!$L$6:$L$46,V620-5)*AA620,0)</f>
        <v>0</v>
      </c>
      <c r="AO620" s="178">
        <f>IF(V620&gt;0,P620*INDEX(Scope_Labor_Rates!$O$6:$O$46,V620-5)*AA620,0)</f>
        <v>0</v>
      </c>
      <c r="AP620" s="181">
        <f>IF(V620&gt;0,P620*INDEX(Scope_Labor_Rates!$Q$6:$Q$46,V620-5)*AA620,0)</f>
        <v>0</v>
      </c>
      <c r="AQ620" s="178">
        <f t="shared" si="85"/>
        <v>0</v>
      </c>
      <c r="AR620" s="178">
        <f t="shared" si="86"/>
        <v>0</v>
      </c>
      <c r="AS620" s="178">
        <f t="shared" si="87"/>
        <v>0</v>
      </c>
      <c r="AT620" s="178">
        <f t="shared" si="88"/>
        <v>0</v>
      </c>
      <c r="AU620">
        <f t="shared" si="89"/>
        <v>0</v>
      </c>
    </row>
    <row r="621" spans="1:47">
      <c r="A621" t="str">
        <f>IF(All_Tasks!A621="","",All_Tasks!A621)</f>
        <v/>
      </c>
      <c r="B621" t="str">
        <f>IF(All_Tasks!B621="","",All_Tasks!B621)</f>
        <v/>
      </c>
      <c r="C621" t="str">
        <f>IF(All_Tasks!C621="","",All_Tasks!C621)</f>
        <v/>
      </c>
      <c r="D621" t="str">
        <f>IF(All_Tasks!D621="","",All_Tasks!D621)</f>
        <v/>
      </c>
      <c r="E621" t="str">
        <f>IF(All_Tasks!V621&lt;&gt;"",All_Tasks!V621,IF(All_Tasks!E621&lt;&gt;"",All_Tasks!E621,""))</f>
        <v/>
      </c>
      <c r="F621" t="str">
        <f>IF(All_Tasks!F621="","",All_Tasks!F621)</f>
        <v/>
      </c>
      <c r="G621" t="str">
        <f>IF(All_Tasks!G621="","",All_Tasks!G621)</f>
        <v/>
      </c>
      <c r="H621" s="231" t="str">
        <f>IF(All_Tasks!H621="","",All_Tasks!H621)</f>
        <v/>
      </c>
      <c r="I621" t="str">
        <f>IF(All_Tasks!I621="","",All_Tasks!I621)</f>
        <v/>
      </c>
      <c r="J621" t="str">
        <f>IF(All_Tasks!J621="","",All_Tasks!J621)</f>
        <v/>
      </c>
      <c r="K621" t="str">
        <f>IF(All_Tasks!K621="","",All_Tasks!K621)</f>
        <v/>
      </c>
      <c r="L621" s="231" t="str">
        <f>IF(All_Tasks!L621="","",All_Tasks!L621)</f>
        <v/>
      </c>
      <c r="M621" t="str">
        <f>IF(All_Tasks!M621="","",All_Tasks!M621)</f>
        <v/>
      </c>
      <c r="N621" t="str">
        <f>IF(All_Tasks!N621="","",All_Tasks!N621)</f>
        <v/>
      </c>
      <c r="O621" t="str">
        <f>IF(All_Tasks!O621="","",All_Tasks!O621)</f>
        <v/>
      </c>
      <c r="P621" s="181">
        <f>IF(All_Tasks!P621="",0,All_Tasks!P621)</f>
        <v>0</v>
      </c>
      <c r="Q621" s="181">
        <f>IF(All_Tasks!Q621="",0,All_Tasks!Q621)</f>
        <v>0</v>
      </c>
      <c r="R621" s="181">
        <f>IF(All_Tasks!R621="",0,All_Tasks!R621)</f>
        <v>0</v>
      </c>
      <c r="S621" s="181" t="str">
        <f>IF(All_Tasks!S621="","",All_Tasks!S621)</f>
        <v/>
      </c>
      <c r="T621" t="str">
        <f>IF(All_Tasks!T621="","",All_Tasks!T621)</f>
        <v/>
      </c>
      <c r="U621" t="str">
        <f>IF(All_Tasks!U621="","",All_Tasks!U621)</f>
        <v/>
      </c>
      <c r="V621">
        <f>IF(A621="",0,IFERROR(MATCH(A621,Scope_Labor_Rates!$A$6:$A$46,0)+5,0))</f>
        <v>0</v>
      </c>
      <c r="W621" s="178">
        <f>IF(V621&gt;0,INDEX(Scope_Labor_Rates!$C$6:$C$46,V621-5),0)</f>
        <v>0</v>
      </c>
      <c r="X621" s="178">
        <f>IF(V621&gt;0,INDEX(Scope_Labor_Rates!$C$6:$C$46,V621-5),0)</f>
        <v>0</v>
      </c>
      <c r="Y621" s="180">
        <f>IF(V621&gt;0,INDEX(Scope_Labor_Rates!$S$6:$S$46,V621-5),0)</f>
        <v>0</v>
      </c>
      <c r="Z621" s="180">
        <f>IF(V621&gt;0,INDEX(Scope_Labor_Rates!$R$6:$R$46,V621-5),1)</f>
        <v>1</v>
      </c>
      <c r="AA621" s="231">
        <f t="shared" si="81"/>
        <v>0</v>
      </c>
      <c r="AB621" t="str">
        <f t="shared" si="82"/>
        <v/>
      </c>
      <c r="AC621" s="178" t="str">
        <f t="shared" si="83"/>
        <v/>
      </c>
      <c r="AD621" s="181">
        <f t="shared" si="84"/>
        <v>0</v>
      </c>
      <c r="AE621" s="178">
        <f>IF(V621&gt;0,P621*INDEX(Scope_Labor_Rates!$E$6:$E$46,V621-5),0)</f>
        <v>0</v>
      </c>
      <c r="AF621" s="181">
        <f>IF(V621&gt;0,AE621*INDEX(Scope_Labor_Rates!$D$6:$D$46,V621-5)*AA621,0)</f>
        <v>0</v>
      </c>
      <c r="AG621" s="178">
        <f>IF(V621&gt;0,P621*INDEX(Scope_Labor_Rates!$G$6:$G$46,V621-5),0)</f>
        <v>0</v>
      </c>
      <c r="AH621" s="181">
        <f>IF(V621&gt;0,AG621*INDEX(Scope_Labor_Rates!$F$6:$F$46,V621-5)*AA621,0)</f>
        <v>0</v>
      </c>
      <c r="AI621" s="178">
        <f>IF(V621&gt;0,P621*INDEX(Scope_Labor_Rates!$I$6:$I$46,V621-5),0)</f>
        <v>0</v>
      </c>
      <c r="AJ621" s="181">
        <f>IF(V621&gt;0,AI621*INDEX(Scope_Labor_Rates!$H$6:$H$46,V621-5)*AA621,0)</f>
        <v>0</v>
      </c>
      <c r="AK621" s="178">
        <f>IF(V621&gt;0,P621*INDEX(Scope_Labor_Rates!$K$6:$K$46,V621-5),0)</f>
        <v>0</v>
      </c>
      <c r="AL621" s="181">
        <f>IF(V621&gt;0,AK621*INDEX(Scope_Labor_Rates!$J$6:$J$46,V621-5)*AA621,0)</f>
        <v>0</v>
      </c>
      <c r="AM621" s="178">
        <f>IF(V621&gt;0,P621*INDEX(Scope_Labor_Rates!$M$6:$M$46,V621-5),0)</f>
        <v>0</v>
      </c>
      <c r="AN621" s="178">
        <f>IF(V621&gt;0,AM621*INDEX(Scope_Labor_Rates!$L$6:$L$46,V621-5)*AA621,0)</f>
        <v>0</v>
      </c>
      <c r="AO621" s="178">
        <f>IF(V621&gt;0,P621*INDEX(Scope_Labor_Rates!$O$6:$O$46,V621-5)*AA621,0)</f>
        <v>0</v>
      </c>
      <c r="AP621" s="181">
        <f>IF(V621&gt;0,P621*INDEX(Scope_Labor_Rates!$Q$6:$Q$46,V621-5)*AA621,0)</f>
        <v>0</v>
      </c>
      <c r="AQ621" s="178">
        <f t="shared" si="85"/>
        <v>0</v>
      </c>
      <c r="AR621" s="178">
        <f t="shared" si="86"/>
        <v>0</v>
      </c>
      <c r="AS621" s="178">
        <f t="shared" si="87"/>
        <v>0</v>
      </c>
      <c r="AT621" s="178">
        <f t="shared" si="88"/>
        <v>0</v>
      </c>
      <c r="AU621">
        <f t="shared" si="89"/>
        <v>0</v>
      </c>
    </row>
    <row r="622" spans="1:47">
      <c r="A622" t="str">
        <f>IF(All_Tasks!A622="","",All_Tasks!A622)</f>
        <v/>
      </c>
      <c r="B622" t="str">
        <f>IF(All_Tasks!B622="","",All_Tasks!B622)</f>
        <v/>
      </c>
      <c r="C622" t="str">
        <f>IF(All_Tasks!C622="","",All_Tasks!C622)</f>
        <v/>
      </c>
      <c r="D622" t="str">
        <f>IF(All_Tasks!D622="","",All_Tasks!D622)</f>
        <v/>
      </c>
      <c r="E622" t="str">
        <f>IF(All_Tasks!V622&lt;&gt;"",All_Tasks!V622,IF(All_Tasks!E622&lt;&gt;"",All_Tasks!E622,""))</f>
        <v/>
      </c>
      <c r="F622" t="str">
        <f>IF(All_Tasks!F622="","",All_Tasks!F622)</f>
        <v/>
      </c>
      <c r="G622" t="str">
        <f>IF(All_Tasks!G622="","",All_Tasks!G622)</f>
        <v/>
      </c>
      <c r="H622" s="231" t="str">
        <f>IF(All_Tasks!H622="","",All_Tasks!H622)</f>
        <v/>
      </c>
      <c r="I622" t="str">
        <f>IF(All_Tasks!I622="","",All_Tasks!I622)</f>
        <v/>
      </c>
      <c r="J622" t="str">
        <f>IF(All_Tasks!J622="","",All_Tasks!J622)</f>
        <v/>
      </c>
      <c r="K622" t="str">
        <f>IF(All_Tasks!K622="","",All_Tasks!K622)</f>
        <v/>
      </c>
      <c r="L622" s="231" t="str">
        <f>IF(All_Tasks!L622="","",All_Tasks!L622)</f>
        <v/>
      </c>
      <c r="M622" t="str">
        <f>IF(All_Tasks!M622="","",All_Tasks!M622)</f>
        <v/>
      </c>
      <c r="N622" t="str">
        <f>IF(All_Tasks!N622="","",All_Tasks!N622)</f>
        <v/>
      </c>
      <c r="O622" t="str">
        <f>IF(All_Tasks!O622="","",All_Tasks!O622)</f>
        <v/>
      </c>
      <c r="P622" s="181">
        <f>IF(All_Tasks!P622="",0,All_Tasks!P622)</f>
        <v>0</v>
      </c>
      <c r="Q622" s="181">
        <f>IF(All_Tasks!Q622="",0,All_Tasks!Q622)</f>
        <v>0</v>
      </c>
      <c r="R622" s="181">
        <f>IF(All_Tasks!R622="",0,All_Tasks!R622)</f>
        <v>0</v>
      </c>
      <c r="S622" s="181" t="str">
        <f>IF(All_Tasks!S622="","",All_Tasks!S622)</f>
        <v/>
      </c>
      <c r="T622" t="str">
        <f>IF(All_Tasks!T622="","",All_Tasks!T622)</f>
        <v/>
      </c>
      <c r="U622" t="str">
        <f>IF(All_Tasks!U622="","",All_Tasks!U622)</f>
        <v/>
      </c>
      <c r="V622">
        <f>IF(A622="",0,IFERROR(MATCH(A622,Scope_Labor_Rates!$A$6:$A$46,0)+5,0))</f>
        <v>0</v>
      </c>
      <c r="W622" s="178">
        <f>IF(V622&gt;0,INDEX(Scope_Labor_Rates!$C$6:$C$46,V622-5),0)</f>
        <v>0</v>
      </c>
      <c r="X622" s="178">
        <f>IF(V622&gt;0,INDEX(Scope_Labor_Rates!$C$6:$C$46,V622-5),0)</f>
        <v>0</v>
      </c>
      <c r="Y622" s="180">
        <f>IF(V622&gt;0,INDEX(Scope_Labor_Rates!$S$6:$S$46,V622-5),0)</f>
        <v>0</v>
      </c>
      <c r="Z622" s="180">
        <f>IF(V622&gt;0,INDEX(Scope_Labor_Rates!$R$6:$R$46,V622-5),1)</f>
        <v>1</v>
      </c>
      <c r="AA622" s="231">
        <f t="shared" si="81"/>
        <v>0</v>
      </c>
      <c r="AB622" t="str">
        <f t="shared" si="82"/>
        <v/>
      </c>
      <c r="AC622" s="178" t="str">
        <f t="shared" si="83"/>
        <v/>
      </c>
      <c r="AD622" s="181">
        <f t="shared" si="84"/>
        <v>0</v>
      </c>
      <c r="AE622" s="178">
        <f>IF(V622&gt;0,P622*INDEX(Scope_Labor_Rates!$E$6:$E$46,V622-5),0)</f>
        <v>0</v>
      </c>
      <c r="AF622" s="181">
        <f>IF(V622&gt;0,AE622*INDEX(Scope_Labor_Rates!$D$6:$D$46,V622-5)*AA622,0)</f>
        <v>0</v>
      </c>
      <c r="AG622" s="178">
        <f>IF(V622&gt;0,P622*INDEX(Scope_Labor_Rates!$G$6:$G$46,V622-5),0)</f>
        <v>0</v>
      </c>
      <c r="AH622" s="181">
        <f>IF(V622&gt;0,AG622*INDEX(Scope_Labor_Rates!$F$6:$F$46,V622-5)*AA622,0)</f>
        <v>0</v>
      </c>
      <c r="AI622" s="178">
        <f>IF(V622&gt;0,P622*INDEX(Scope_Labor_Rates!$I$6:$I$46,V622-5),0)</f>
        <v>0</v>
      </c>
      <c r="AJ622" s="181">
        <f>IF(V622&gt;0,AI622*INDEX(Scope_Labor_Rates!$H$6:$H$46,V622-5)*AA622,0)</f>
        <v>0</v>
      </c>
      <c r="AK622" s="178">
        <f>IF(V622&gt;0,P622*INDEX(Scope_Labor_Rates!$K$6:$K$46,V622-5),0)</f>
        <v>0</v>
      </c>
      <c r="AL622" s="181">
        <f>IF(V622&gt;0,AK622*INDEX(Scope_Labor_Rates!$J$6:$J$46,V622-5)*AA622,0)</f>
        <v>0</v>
      </c>
      <c r="AM622" s="178">
        <f>IF(V622&gt;0,P622*INDEX(Scope_Labor_Rates!$M$6:$M$46,V622-5),0)</f>
        <v>0</v>
      </c>
      <c r="AN622" s="178">
        <f>IF(V622&gt;0,AM622*INDEX(Scope_Labor_Rates!$L$6:$L$46,V622-5)*AA622,0)</f>
        <v>0</v>
      </c>
      <c r="AO622" s="178">
        <f>IF(V622&gt;0,P622*INDEX(Scope_Labor_Rates!$O$6:$O$46,V622-5)*AA622,0)</f>
        <v>0</v>
      </c>
      <c r="AP622" s="181">
        <f>IF(V622&gt;0,P622*INDEX(Scope_Labor_Rates!$Q$6:$Q$46,V622-5)*AA622,0)</f>
        <v>0</v>
      </c>
      <c r="AQ622" s="178">
        <f t="shared" si="85"/>
        <v>0</v>
      </c>
      <c r="AR622" s="178">
        <f t="shared" si="86"/>
        <v>0</v>
      </c>
      <c r="AS622" s="178">
        <f t="shared" si="87"/>
        <v>0</v>
      </c>
      <c r="AT622" s="178">
        <f t="shared" si="88"/>
        <v>0</v>
      </c>
      <c r="AU622">
        <f t="shared" si="89"/>
        <v>0</v>
      </c>
    </row>
    <row r="623" spans="1:47">
      <c r="A623" t="str">
        <f>IF(All_Tasks!A623="","",All_Tasks!A623)</f>
        <v/>
      </c>
      <c r="B623" t="str">
        <f>IF(All_Tasks!B623="","",All_Tasks!B623)</f>
        <v/>
      </c>
      <c r="C623" t="str">
        <f>IF(All_Tasks!C623="","",All_Tasks!C623)</f>
        <v/>
      </c>
      <c r="D623" t="str">
        <f>IF(All_Tasks!D623="","",All_Tasks!D623)</f>
        <v/>
      </c>
      <c r="E623" t="str">
        <f>IF(All_Tasks!V623&lt;&gt;"",All_Tasks!V623,IF(All_Tasks!E623&lt;&gt;"",All_Tasks!E623,""))</f>
        <v/>
      </c>
      <c r="F623" t="str">
        <f>IF(All_Tasks!F623="","",All_Tasks!F623)</f>
        <v/>
      </c>
      <c r="G623" t="str">
        <f>IF(All_Tasks!G623="","",All_Tasks!G623)</f>
        <v/>
      </c>
      <c r="H623" s="231" t="str">
        <f>IF(All_Tasks!H623="","",All_Tasks!H623)</f>
        <v/>
      </c>
      <c r="I623" t="str">
        <f>IF(All_Tasks!I623="","",All_Tasks!I623)</f>
        <v/>
      </c>
      <c r="J623" t="str">
        <f>IF(All_Tasks!J623="","",All_Tasks!J623)</f>
        <v/>
      </c>
      <c r="K623" t="str">
        <f>IF(All_Tasks!K623="","",All_Tasks!K623)</f>
        <v/>
      </c>
      <c r="L623" s="231" t="str">
        <f>IF(All_Tasks!L623="","",All_Tasks!L623)</f>
        <v/>
      </c>
      <c r="M623" t="str">
        <f>IF(All_Tasks!M623="","",All_Tasks!M623)</f>
        <v/>
      </c>
      <c r="N623" t="str">
        <f>IF(All_Tasks!N623="","",All_Tasks!N623)</f>
        <v/>
      </c>
      <c r="O623" t="str">
        <f>IF(All_Tasks!O623="","",All_Tasks!O623)</f>
        <v/>
      </c>
      <c r="P623" s="181">
        <f>IF(All_Tasks!P623="",0,All_Tasks!P623)</f>
        <v>0</v>
      </c>
      <c r="Q623" s="181">
        <f>IF(All_Tasks!Q623="",0,All_Tasks!Q623)</f>
        <v>0</v>
      </c>
      <c r="R623" s="181">
        <f>IF(All_Tasks!R623="",0,All_Tasks!R623)</f>
        <v>0</v>
      </c>
      <c r="S623" s="181" t="str">
        <f>IF(All_Tasks!S623="","",All_Tasks!S623)</f>
        <v/>
      </c>
      <c r="T623" t="str">
        <f>IF(All_Tasks!T623="","",All_Tasks!T623)</f>
        <v/>
      </c>
      <c r="U623" t="str">
        <f>IF(All_Tasks!U623="","",All_Tasks!U623)</f>
        <v/>
      </c>
      <c r="V623">
        <f>IF(A623="",0,IFERROR(MATCH(A623,Scope_Labor_Rates!$A$6:$A$46,0)+5,0))</f>
        <v>0</v>
      </c>
      <c r="W623" s="178">
        <f>IF(V623&gt;0,INDEX(Scope_Labor_Rates!$C$6:$C$46,V623-5),0)</f>
        <v>0</v>
      </c>
      <c r="X623" s="178">
        <f>IF(V623&gt;0,INDEX(Scope_Labor_Rates!$C$6:$C$46,V623-5),0)</f>
        <v>0</v>
      </c>
      <c r="Y623" s="180">
        <f>IF(V623&gt;0,INDEX(Scope_Labor_Rates!$S$6:$S$46,V623-5),0)</f>
        <v>0</v>
      </c>
      <c r="Z623" s="180">
        <f>IF(V623&gt;0,INDEX(Scope_Labor_Rates!$R$6:$R$46,V623-5),1)</f>
        <v>1</v>
      </c>
      <c r="AA623" s="231">
        <f t="shared" si="81"/>
        <v>0</v>
      </c>
      <c r="AB623" t="str">
        <f t="shared" si="82"/>
        <v/>
      </c>
      <c r="AC623" s="178" t="str">
        <f t="shared" si="83"/>
        <v/>
      </c>
      <c r="AD623" s="181">
        <f t="shared" si="84"/>
        <v>0</v>
      </c>
      <c r="AE623" s="178">
        <f>IF(V623&gt;0,P623*INDEX(Scope_Labor_Rates!$E$6:$E$46,V623-5),0)</f>
        <v>0</v>
      </c>
      <c r="AF623" s="181">
        <f>IF(V623&gt;0,AE623*INDEX(Scope_Labor_Rates!$D$6:$D$46,V623-5)*AA623,0)</f>
        <v>0</v>
      </c>
      <c r="AG623" s="178">
        <f>IF(V623&gt;0,P623*INDEX(Scope_Labor_Rates!$G$6:$G$46,V623-5),0)</f>
        <v>0</v>
      </c>
      <c r="AH623" s="181">
        <f>IF(V623&gt;0,AG623*INDEX(Scope_Labor_Rates!$F$6:$F$46,V623-5)*AA623,0)</f>
        <v>0</v>
      </c>
      <c r="AI623" s="178">
        <f>IF(V623&gt;0,P623*INDEX(Scope_Labor_Rates!$I$6:$I$46,V623-5),0)</f>
        <v>0</v>
      </c>
      <c r="AJ623" s="181">
        <f>IF(V623&gt;0,AI623*INDEX(Scope_Labor_Rates!$H$6:$H$46,V623-5)*AA623,0)</f>
        <v>0</v>
      </c>
      <c r="AK623" s="178">
        <f>IF(V623&gt;0,P623*INDEX(Scope_Labor_Rates!$K$6:$K$46,V623-5),0)</f>
        <v>0</v>
      </c>
      <c r="AL623" s="181">
        <f>IF(V623&gt;0,AK623*INDEX(Scope_Labor_Rates!$J$6:$J$46,V623-5)*AA623,0)</f>
        <v>0</v>
      </c>
      <c r="AM623" s="178">
        <f>IF(V623&gt;0,P623*INDEX(Scope_Labor_Rates!$M$6:$M$46,V623-5),0)</f>
        <v>0</v>
      </c>
      <c r="AN623" s="178">
        <f>IF(V623&gt;0,AM623*INDEX(Scope_Labor_Rates!$L$6:$L$46,V623-5)*AA623,0)</f>
        <v>0</v>
      </c>
      <c r="AO623" s="178">
        <f>IF(V623&gt;0,P623*INDEX(Scope_Labor_Rates!$O$6:$O$46,V623-5)*AA623,0)</f>
        <v>0</v>
      </c>
      <c r="AP623" s="181">
        <f>IF(V623&gt;0,P623*INDEX(Scope_Labor_Rates!$Q$6:$Q$46,V623-5)*AA623,0)</f>
        <v>0</v>
      </c>
      <c r="AQ623" s="178">
        <f t="shared" si="85"/>
        <v>0</v>
      </c>
      <c r="AR623" s="178">
        <f t="shared" si="86"/>
        <v>0</v>
      </c>
      <c r="AS623" s="178">
        <f t="shared" si="87"/>
        <v>0</v>
      </c>
      <c r="AT623" s="178">
        <f t="shared" si="88"/>
        <v>0</v>
      </c>
      <c r="AU623">
        <f t="shared" si="89"/>
        <v>0</v>
      </c>
    </row>
    <row r="624" spans="1:47">
      <c r="A624" t="str">
        <f>IF(All_Tasks!A624="","",All_Tasks!A624)</f>
        <v/>
      </c>
      <c r="B624" t="str">
        <f>IF(All_Tasks!B624="","",All_Tasks!B624)</f>
        <v/>
      </c>
      <c r="C624" t="str">
        <f>IF(All_Tasks!C624="","",All_Tasks!C624)</f>
        <v/>
      </c>
      <c r="D624" t="str">
        <f>IF(All_Tasks!D624="","",All_Tasks!D624)</f>
        <v/>
      </c>
      <c r="E624" t="str">
        <f>IF(All_Tasks!V624&lt;&gt;"",All_Tasks!V624,IF(All_Tasks!E624&lt;&gt;"",All_Tasks!E624,""))</f>
        <v/>
      </c>
      <c r="F624" t="str">
        <f>IF(All_Tasks!F624="","",All_Tasks!F624)</f>
        <v/>
      </c>
      <c r="G624" t="str">
        <f>IF(All_Tasks!G624="","",All_Tasks!G624)</f>
        <v/>
      </c>
      <c r="H624" s="231" t="str">
        <f>IF(All_Tasks!H624="","",All_Tasks!H624)</f>
        <v/>
      </c>
      <c r="I624" t="str">
        <f>IF(All_Tasks!I624="","",All_Tasks!I624)</f>
        <v/>
      </c>
      <c r="J624" t="str">
        <f>IF(All_Tasks!J624="","",All_Tasks!J624)</f>
        <v/>
      </c>
      <c r="K624" t="str">
        <f>IF(All_Tasks!K624="","",All_Tasks!K624)</f>
        <v/>
      </c>
      <c r="L624" s="231" t="str">
        <f>IF(All_Tasks!L624="","",All_Tasks!L624)</f>
        <v/>
      </c>
      <c r="M624" t="str">
        <f>IF(All_Tasks!M624="","",All_Tasks!M624)</f>
        <v/>
      </c>
      <c r="N624" t="str">
        <f>IF(All_Tasks!N624="","",All_Tasks!N624)</f>
        <v/>
      </c>
      <c r="O624" t="str">
        <f>IF(All_Tasks!O624="","",All_Tasks!O624)</f>
        <v/>
      </c>
      <c r="P624" s="181">
        <f>IF(All_Tasks!P624="",0,All_Tasks!P624)</f>
        <v>0</v>
      </c>
      <c r="Q624" s="181">
        <f>IF(All_Tasks!Q624="",0,All_Tasks!Q624)</f>
        <v>0</v>
      </c>
      <c r="R624" s="181">
        <f>IF(All_Tasks!R624="",0,All_Tasks!R624)</f>
        <v>0</v>
      </c>
      <c r="S624" s="181" t="str">
        <f>IF(All_Tasks!S624="","",All_Tasks!S624)</f>
        <v/>
      </c>
      <c r="T624" t="str">
        <f>IF(All_Tasks!T624="","",All_Tasks!T624)</f>
        <v/>
      </c>
      <c r="U624" t="str">
        <f>IF(All_Tasks!U624="","",All_Tasks!U624)</f>
        <v/>
      </c>
      <c r="V624">
        <f>IF(A624="",0,IFERROR(MATCH(A624,Scope_Labor_Rates!$A$6:$A$46,0)+5,0))</f>
        <v>0</v>
      </c>
      <c r="W624" s="178">
        <f>IF(V624&gt;0,INDEX(Scope_Labor_Rates!$C$6:$C$46,V624-5),0)</f>
        <v>0</v>
      </c>
      <c r="X624" s="178">
        <f>IF(V624&gt;0,INDEX(Scope_Labor_Rates!$C$6:$C$46,V624-5),0)</f>
        <v>0</v>
      </c>
      <c r="Y624" s="180">
        <f>IF(V624&gt;0,INDEX(Scope_Labor_Rates!$S$6:$S$46,V624-5),0)</f>
        <v>0</v>
      </c>
      <c r="Z624" s="180">
        <f>IF(V624&gt;0,INDEX(Scope_Labor_Rates!$R$6:$R$46,V624-5),1)</f>
        <v>1</v>
      </c>
      <c r="AA624" s="231">
        <f t="shared" si="81"/>
        <v>0</v>
      </c>
      <c r="AB624" t="str">
        <f t="shared" si="82"/>
        <v/>
      </c>
      <c r="AC624" s="178" t="str">
        <f t="shared" si="83"/>
        <v/>
      </c>
      <c r="AD624" s="181">
        <f t="shared" si="84"/>
        <v>0</v>
      </c>
      <c r="AE624" s="178">
        <f>IF(V624&gt;0,P624*INDEX(Scope_Labor_Rates!$E$6:$E$46,V624-5),0)</f>
        <v>0</v>
      </c>
      <c r="AF624" s="181">
        <f>IF(V624&gt;0,AE624*INDEX(Scope_Labor_Rates!$D$6:$D$46,V624-5)*AA624,0)</f>
        <v>0</v>
      </c>
      <c r="AG624" s="178">
        <f>IF(V624&gt;0,P624*INDEX(Scope_Labor_Rates!$G$6:$G$46,V624-5),0)</f>
        <v>0</v>
      </c>
      <c r="AH624" s="181">
        <f>IF(V624&gt;0,AG624*INDEX(Scope_Labor_Rates!$F$6:$F$46,V624-5)*AA624,0)</f>
        <v>0</v>
      </c>
      <c r="AI624" s="178">
        <f>IF(V624&gt;0,P624*INDEX(Scope_Labor_Rates!$I$6:$I$46,V624-5),0)</f>
        <v>0</v>
      </c>
      <c r="AJ624" s="181">
        <f>IF(V624&gt;0,AI624*INDEX(Scope_Labor_Rates!$H$6:$H$46,V624-5)*AA624,0)</f>
        <v>0</v>
      </c>
      <c r="AK624" s="178">
        <f>IF(V624&gt;0,P624*INDEX(Scope_Labor_Rates!$K$6:$K$46,V624-5),0)</f>
        <v>0</v>
      </c>
      <c r="AL624" s="181">
        <f>IF(V624&gt;0,AK624*INDEX(Scope_Labor_Rates!$J$6:$J$46,V624-5)*AA624,0)</f>
        <v>0</v>
      </c>
      <c r="AM624" s="178">
        <f>IF(V624&gt;0,P624*INDEX(Scope_Labor_Rates!$M$6:$M$46,V624-5),0)</f>
        <v>0</v>
      </c>
      <c r="AN624" s="178">
        <f>IF(V624&gt;0,AM624*INDEX(Scope_Labor_Rates!$L$6:$L$46,V624-5)*AA624,0)</f>
        <v>0</v>
      </c>
      <c r="AO624" s="178">
        <f>IF(V624&gt;0,P624*INDEX(Scope_Labor_Rates!$O$6:$O$46,V624-5)*AA624,0)</f>
        <v>0</v>
      </c>
      <c r="AP624" s="181">
        <f>IF(V624&gt;0,P624*INDEX(Scope_Labor_Rates!$Q$6:$Q$46,V624-5)*AA624,0)</f>
        <v>0</v>
      </c>
      <c r="AQ624" s="178">
        <f t="shared" si="85"/>
        <v>0</v>
      </c>
      <c r="AR624" s="178">
        <f t="shared" si="86"/>
        <v>0</v>
      </c>
      <c r="AS624" s="178">
        <f t="shared" si="87"/>
        <v>0</v>
      </c>
      <c r="AT624" s="178">
        <f t="shared" si="88"/>
        <v>0</v>
      </c>
      <c r="AU624">
        <f t="shared" si="89"/>
        <v>0</v>
      </c>
    </row>
    <row r="625" spans="1:47">
      <c r="A625" t="str">
        <f>IF(All_Tasks!A625="","",All_Tasks!A625)</f>
        <v/>
      </c>
      <c r="B625" t="str">
        <f>IF(All_Tasks!B625="","",All_Tasks!B625)</f>
        <v/>
      </c>
      <c r="C625" t="str">
        <f>IF(All_Tasks!C625="","",All_Tasks!C625)</f>
        <v/>
      </c>
      <c r="D625" t="str">
        <f>IF(All_Tasks!D625="","",All_Tasks!D625)</f>
        <v/>
      </c>
      <c r="E625" t="str">
        <f>IF(All_Tasks!V625&lt;&gt;"",All_Tasks!V625,IF(All_Tasks!E625&lt;&gt;"",All_Tasks!E625,""))</f>
        <v/>
      </c>
      <c r="F625" t="str">
        <f>IF(All_Tasks!F625="","",All_Tasks!F625)</f>
        <v/>
      </c>
      <c r="G625" t="str">
        <f>IF(All_Tasks!G625="","",All_Tasks!G625)</f>
        <v/>
      </c>
      <c r="H625" s="231" t="str">
        <f>IF(All_Tasks!H625="","",All_Tasks!H625)</f>
        <v/>
      </c>
      <c r="I625" t="str">
        <f>IF(All_Tasks!I625="","",All_Tasks!I625)</f>
        <v/>
      </c>
      <c r="J625" t="str">
        <f>IF(All_Tasks!J625="","",All_Tasks!J625)</f>
        <v/>
      </c>
      <c r="K625" t="str">
        <f>IF(All_Tasks!K625="","",All_Tasks!K625)</f>
        <v/>
      </c>
      <c r="L625" s="231" t="str">
        <f>IF(All_Tasks!L625="","",All_Tasks!L625)</f>
        <v/>
      </c>
      <c r="M625" t="str">
        <f>IF(All_Tasks!M625="","",All_Tasks!M625)</f>
        <v/>
      </c>
      <c r="N625" t="str">
        <f>IF(All_Tasks!N625="","",All_Tasks!N625)</f>
        <v/>
      </c>
      <c r="O625" t="str">
        <f>IF(All_Tasks!O625="","",All_Tasks!O625)</f>
        <v/>
      </c>
      <c r="P625" s="181">
        <f>IF(All_Tasks!P625="",0,All_Tasks!P625)</f>
        <v>0</v>
      </c>
      <c r="Q625" s="181">
        <f>IF(All_Tasks!Q625="",0,All_Tasks!Q625)</f>
        <v>0</v>
      </c>
      <c r="R625" s="181">
        <f>IF(All_Tasks!R625="",0,All_Tasks!R625)</f>
        <v>0</v>
      </c>
      <c r="S625" s="181" t="str">
        <f>IF(All_Tasks!S625="","",All_Tasks!S625)</f>
        <v/>
      </c>
      <c r="T625" t="str">
        <f>IF(All_Tasks!T625="","",All_Tasks!T625)</f>
        <v/>
      </c>
      <c r="U625" t="str">
        <f>IF(All_Tasks!U625="","",All_Tasks!U625)</f>
        <v/>
      </c>
      <c r="V625">
        <f>IF(A625="",0,IFERROR(MATCH(A625,Scope_Labor_Rates!$A$6:$A$46,0)+5,0))</f>
        <v>0</v>
      </c>
      <c r="W625" s="178">
        <f>IF(V625&gt;0,INDEX(Scope_Labor_Rates!$C$6:$C$46,V625-5),0)</f>
        <v>0</v>
      </c>
      <c r="X625" s="178">
        <f>IF(V625&gt;0,INDEX(Scope_Labor_Rates!$C$6:$C$46,V625-5),0)</f>
        <v>0</v>
      </c>
      <c r="Y625" s="180">
        <f>IF(V625&gt;0,INDEX(Scope_Labor_Rates!$S$6:$S$46,V625-5),0)</f>
        <v>0</v>
      </c>
      <c r="Z625" s="180">
        <f>IF(V625&gt;0,INDEX(Scope_Labor_Rates!$R$6:$R$46,V625-5),1)</f>
        <v>1</v>
      </c>
      <c r="AA625" s="231">
        <f t="shared" si="81"/>
        <v>0</v>
      </c>
      <c r="AB625" t="str">
        <f t="shared" si="82"/>
        <v/>
      </c>
      <c r="AC625" s="178" t="str">
        <f t="shared" si="83"/>
        <v/>
      </c>
      <c r="AD625" s="181">
        <f t="shared" si="84"/>
        <v>0</v>
      </c>
      <c r="AE625" s="178">
        <f>IF(V625&gt;0,P625*INDEX(Scope_Labor_Rates!$E$6:$E$46,V625-5),0)</f>
        <v>0</v>
      </c>
      <c r="AF625" s="181">
        <f>IF(V625&gt;0,AE625*INDEX(Scope_Labor_Rates!$D$6:$D$46,V625-5)*AA625,0)</f>
        <v>0</v>
      </c>
      <c r="AG625" s="178">
        <f>IF(V625&gt;0,P625*INDEX(Scope_Labor_Rates!$G$6:$G$46,V625-5),0)</f>
        <v>0</v>
      </c>
      <c r="AH625" s="181">
        <f>IF(V625&gt;0,AG625*INDEX(Scope_Labor_Rates!$F$6:$F$46,V625-5)*AA625,0)</f>
        <v>0</v>
      </c>
      <c r="AI625" s="178">
        <f>IF(V625&gt;0,P625*INDEX(Scope_Labor_Rates!$I$6:$I$46,V625-5),0)</f>
        <v>0</v>
      </c>
      <c r="AJ625" s="181">
        <f>IF(V625&gt;0,AI625*INDEX(Scope_Labor_Rates!$H$6:$H$46,V625-5)*AA625,0)</f>
        <v>0</v>
      </c>
      <c r="AK625" s="178">
        <f>IF(V625&gt;0,P625*INDEX(Scope_Labor_Rates!$K$6:$K$46,V625-5),0)</f>
        <v>0</v>
      </c>
      <c r="AL625" s="181">
        <f>IF(V625&gt;0,AK625*INDEX(Scope_Labor_Rates!$J$6:$J$46,V625-5)*AA625,0)</f>
        <v>0</v>
      </c>
      <c r="AM625" s="178">
        <f>IF(V625&gt;0,P625*INDEX(Scope_Labor_Rates!$M$6:$M$46,V625-5),0)</f>
        <v>0</v>
      </c>
      <c r="AN625" s="178">
        <f>IF(V625&gt;0,AM625*INDEX(Scope_Labor_Rates!$L$6:$L$46,V625-5)*AA625,0)</f>
        <v>0</v>
      </c>
      <c r="AO625" s="178">
        <f>IF(V625&gt;0,P625*INDEX(Scope_Labor_Rates!$O$6:$O$46,V625-5)*AA625,0)</f>
        <v>0</v>
      </c>
      <c r="AP625" s="181">
        <f>IF(V625&gt;0,P625*INDEX(Scope_Labor_Rates!$Q$6:$Q$46,V625-5)*AA625,0)</f>
        <v>0</v>
      </c>
      <c r="AQ625" s="178">
        <f t="shared" si="85"/>
        <v>0</v>
      </c>
      <c r="AR625" s="178">
        <f t="shared" si="86"/>
        <v>0</v>
      </c>
      <c r="AS625" s="178">
        <f t="shared" si="87"/>
        <v>0</v>
      </c>
      <c r="AT625" s="178">
        <f t="shared" si="88"/>
        <v>0</v>
      </c>
      <c r="AU625">
        <f t="shared" si="89"/>
        <v>0</v>
      </c>
    </row>
    <row r="626" spans="1:47">
      <c r="A626" t="str">
        <f>IF(All_Tasks!A626="","",All_Tasks!A626)</f>
        <v/>
      </c>
      <c r="B626" t="str">
        <f>IF(All_Tasks!B626="","",All_Tasks!B626)</f>
        <v/>
      </c>
      <c r="C626" t="str">
        <f>IF(All_Tasks!C626="","",All_Tasks!C626)</f>
        <v/>
      </c>
      <c r="D626" t="str">
        <f>IF(All_Tasks!D626="","",All_Tasks!D626)</f>
        <v/>
      </c>
      <c r="E626" t="str">
        <f>IF(All_Tasks!V626&lt;&gt;"",All_Tasks!V626,IF(All_Tasks!E626&lt;&gt;"",All_Tasks!E626,""))</f>
        <v/>
      </c>
      <c r="F626" t="str">
        <f>IF(All_Tasks!F626="","",All_Tasks!F626)</f>
        <v/>
      </c>
      <c r="G626" t="str">
        <f>IF(All_Tasks!G626="","",All_Tasks!G626)</f>
        <v/>
      </c>
      <c r="H626" s="231" t="str">
        <f>IF(All_Tasks!H626="","",All_Tasks!H626)</f>
        <v/>
      </c>
      <c r="I626" t="str">
        <f>IF(All_Tasks!I626="","",All_Tasks!I626)</f>
        <v/>
      </c>
      <c r="J626" t="str">
        <f>IF(All_Tasks!J626="","",All_Tasks!J626)</f>
        <v/>
      </c>
      <c r="K626" t="str">
        <f>IF(All_Tasks!K626="","",All_Tasks!K626)</f>
        <v/>
      </c>
      <c r="L626" s="231" t="str">
        <f>IF(All_Tasks!L626="","",All_Tasks!L626)</f>
        <v/>
      </c>
      <c r="M626" t="str">
        <f>IF(All_Tasks!M626="","",All_Tasks!M626)</f>
        <v/>
      </c>
      <c r="N626" t="str">
        <f>IF(All_Tasks!N626="","",All_Tasks!N626)</f>
        <v/>
      </c>
      <c r="O626" t="str">
        <f>IF(All_Tasks!O626="","",All_Tasks!O626)</f>
        <v/>
      </c>
      <c r="P626" s="181">
        <f>IF(All_Tasks!P626="",0,All_Tasks!P626)</f>
        <v>0</v>
      </c>
      <c r="Q626" s="181">
        <f>IF(All_Tasks!Q626="",0,All_Tasks!Q626)</f>
        <v>0</v>
      </c>
      <c r="R626" s="181">
        <f>IF(All_Tasks!R626="",0,All_Tasks!R626)</f>
        <v>0</v>
      </c>
      <c r="S626" s="181" t="str">
        <f>IF(All_Tasks!S626="","",All_Tasks!S626)</f>
        <v/>
      </c>
      <c r="T626" t="str">
        <f>IF(All_Tasks!T626="","",All_Tasks!T626)</f>
        <v/>
      </c>
      <c r="U626" t="str">
        <f>IF(All_Tasks!U626="","",All_Tasks!U626)</f>
        <v/>
      </c>
      <c r="V626">
        <f>IF(A626="",0,IFERROR(MATCH(A626,Scope_Labor_Rates!$A$6:$A$46,0)+5,0))</f>
        <v>0</v>
      </c>
      <c r="W626" s="178">
        <f>IF(V626&gt;0,INDEX(Scope_Labor_Rates!$C$6:$C$46,V626-5),0)</f>
        <v>0</v>
      </c>
      <c r="X626" s="178">
        <f>IF(V626&gt;0,INDEX(Scope_Labor_Rates!$C$6:$C$46,V626-5),0)</f>
        <v>0</v>
      </c>
      <c r="Y626" s="180">
        <f>IF(V626&gt;0,INDEX(Scope_Labor_Rates!$S$6:$S$46,V626-5),0)</f>
        <v>0</v>
      </c>
      <c r="Z626" s="180">
        <f>IF(V626&gt;0,INDEX(Scope_Labor_Rates!$R$6:$R$46,V626-5),1)</f>
        <v>1</v>
      </c>
      <c r="AA626" s="231">
        <f t="shared" si="81"/>
        <v>0</v>
      </c>
      <c r="AB626" t="str">
        <f t="shared" si="82"/>
        <v/>
      </c>
      <c r="AC626" s="178" t="str">
        <f t="shared" si="83"/>
        <v/>
      </c>
      <c r="AD626" s="181">
        <f t="shared" si="84"/>
        <v>0</v>
      </c>
      <c r="AE626" s="178">
        <f>IF(V626&gt;0,P626*INDEX(Scope_Labor_Rates!$E$6:$E$46,V626-5),0)</f>
        <v>0</v>
      </c>
      <c r="AF626" s="181">
        <f>IF(V626&gt;0,AE626*INDEX(Scope_Labor_Rates!$D$6:$D$46,V626-5)*AA626,0)</f>
        <v>0</v>
      </c>
      <c r="AG626" s="178">
        <f>IF(V626&gt;0,P626*INDEX(Scope_Labor_Rates!$G$6:$G$46,V626-5),0)</f>
        <v>0</v>
      </c>
      <c r="AH626" s="181">
        <f>IF(V626&gt;0,AG626*INDEX(Scope_Labor_Rates!$F$6:$F$46,V626-5)*AA626,0)</f>
        <v>0</v>
      </c>
      <c r="AI626" s="178">
        <f>IF(V626&gt;0,P626*INDEX(Scope_Labor_Rates!$I$6:$I$46,V626-5),0)</f>
        <v>0</v>
      </c>
      <c r="AJ626" s="181">
        <f>IF(V626&gt;0,AI626*INDEX(Scope_Labor_Rates!$H$6:$H$46,V626-5)*AA626,0)</f>
        <v>0</v>
      </c>
      <c r="AK626" s="178">
        <f>IF(V626&gt;0,P626*INDEX(Scope_Labor_Rates!$K$6:$K$46,V626-5),0)</f>
        <v>0</v>
      </c>
      <c r="AL626" s="181">
        <f>IF(V626&gt;0,AK626*INDEX(Scope_Labor_Rates!$J$6:$J$46,V626-5)*AA626,0)</f>
        <v>0</v>
      </c>
      <c r="AM626" s="178">
        <f>IF(V626&gt;0,P626*INDEX(Scope_Labor_Rates!$M$6:$M$46,V626-5),0)</f>
        <v>0</v>
      </c>
      <c r="AN626" s="178">
        <f>IF(V626&gt;0,AM626*INDEX(Scope_Labor_Rates!$L$6:$L$46,V626-5)*AA626,0)</f>
        <v>0</v>
      </c>
      <c r="AO626" s="178">
        <f>IF(V626&gt;0,P626*INDEX(Scope_Labor_Rates!$O$6:$O$46,V626-5)*AA626,0)</f>
        <v>0</v>
      </c>
      <c r="AP626" s="181">
        <f>IF(V626&gt;0,P626*INDEX(Scope_Labor_Rates!$Q$6:$Q$46,V626-5)*AA626,0)</f>
        <v>0</v>
      </c>
      <c r="AQ626" s="178">
        <f t="shared" si="85"/>
        <v>0</v>
      </c>
      <c r="AR626" s="178">
        <f t="shared" si="86"/>
        <v>0</v>
      </c>
      <c r="AS626" s="178">
        <f t="shared" si="87"/>
        <v>0</v>
      </c>
      <c r="AT626" s="178">
        <f t="shared" si="88"/>
        <v>0</v>
      </c>
      <c r="AU626">
        <f t="shared" si="89"/>
        <v>0</v>
      </c>
    </row>
    <row r="627" spans="1:47">
      <c r="A627" t="str">
        <f>IF(All_Tasks!A627="","",All_Tasks!A627)</f>
        <v/>
      </c>
      <c r="B627" t="str">
        <f>IF(All_Tasks!B627="","",All_Tasks!B627)</f>
        <v/>
      </c>
      <c r="C627" t="str">
        <f>IF(All_Tasks!C627="","",All_Tasks!C627)</f>
        <v/>
      </c>
      <c r="D627" t="str">
        <f>IF(All_Tasks!D627="","",All_Tasks!D627)</f>
        <v/>
      </c>
      <c r="E627" t="str">
        <f>IF(All_Tasks!V627&lt;&gt;"",All_Tasks!V627,IF(All_Tasks!E627&lt;&gt;"",All_Tasks!E627,""))</f>
        <v/>
      </c>
      <c r="F627" t="str">
        <f>IF(All_Tasks!F627="","",All_Tasks!F627)</f>
        <v/>
      </c>
      <c r="G627" t="str">
        <f>IF(All_Tasks!G627="","",All_Tasks!G627)</f>
        <v/>
      </c>
      <c r="H627" s="231" t="str">
        <f>IF(All_Tasks!H627="","",All_Tasks!H627)</f>
        <v/>
      </c>
      <c r="I627" t="str">
        <f>IF(All_Tasks!I627="","",All_Tasks!I627)</f>
        <v/>
      </c>
      <c r="J627" t="str">
        <f>IF(All_Tasks!J627="","",All_Tasks!J627)</f>
        <v/>
      </c>
      <c r="K627" t="str">
        <f>IF(All_Tasks!K627="","",All_Tasks!K627)</f>
        <v/>
      </c>
      <c r="L627" s="231" t="str">
        <f>IF(All_Tasks!L627="","",All_Tasks!L627)</f>
        <v/>
      </c>
      <c r="M627" t="str">
        <f>IF(All_Tasks!M627="","",All_Tasks!M627)</f>
        <v/>
      </c>
      <c r="N627" t="str">
        <f>IF(All_Tasks!N627="","",All_Tasks!N627)</f>
        <v/>
      </c>
      <c r="O627" t="str">
        <f>IF(All_Tasks!O627="","",All_Tasks!O627)</f>
        <v/>
      </c>
      <c r="P627" s="181">
        <f>IF(All_Tasks!P627="",0,All_Tasks!P627)</f>
        <v>0</v>
      </c>
      <c r="Q627" s="181">
        <f>IF(All_Tasks!Q627="",0,All_Tasks!Q627)</f>
        <v>0</v>
      </c>
      <c r="R627" s="181">
        <f>IF(All_Tasks!R627="",0,All_Tasks!R627)</f>
        <v>0</v>
      </c>
      <c r="S627" s="181" t="str">
        <f>IF(All_Tasks!S627="","",All_Tasks!S627)</f>
        <v/>
      </c>
      <c r="T627" t="str">
        <f>IF(All_Tasks!T627="","",All_Tasks!T627)</f>
        <v/>
      </c>
      <c r="U627" t="str">
        <f>IF(All_Tasks!U627="","",All_Tasks!U627)</f>
        <v/>
      </c>
      <c r="V627">
        <f>IF(A627="",0,IFERROR(MATCH(A627,Scope_Labor_Rates!$A$6:$A$46,0)+5,0))</f>
        <v>0</v>
      </c>
      <c r="W627" s="178">
        <f>IF(V627&gt;0,INDEX(Scope_Labor_Rates!$C$6:$C$46,V627-5),0)</f>
        <v>0</v>
      </c>
      <c r="X627" s="178">
        <f>IF(V627&gt;0,INDEX(Scope_Labor_Rates!$C$6:$C$46,V627-5),0)</f>
        <v>0</v>
      </c>
      <c r="Y627" s="180">
        <f>IF(V627&gt;0,INDEX(Scope_Labor_Rates!$S$6:$S$46,V627-5),0)</f>
        <v>0</v>
      </c>
      <c r="Z627" s="180">
        <f>IF(V627&gt;0,INDEX(Scope_Labor_Rates!$R$6:$R$46,V627-5),1)</f>
        <v>1</v>
      </c>
      <c r="AA627" s="231">
        <f t="shared" si="81"/>
        <v>0</v>
      </c>
      <c r="AB627" t="str">
        <f t="shared" si="82"/>
        <v/>
      </c>
      <c r="AC627" s="178" t="str">
        <f t="shared" si="83"/>
        <v/>
      </c>
      <c r="AD627" s="181">
        <f t="shared" si="84"/>
        <v>0</v>
      </c>
      <c r="AE627" s="178">
        <f>IF(V627&gt;0,P627*INDEX(Scope_Labor_Rates!$E$6:$E$46,V627-5),0)</f>
        <v>0</v>
      </c>
      <c r="AF627" s="181">
        <f>IF(V627&gt;0,AE627*INDEX(Scope_Labor_Rates!$D$6:$D$46,V627-5)*AA627,0)</f>
        <v>0</v>
      </c>
      <c r="AG627" s="178">
        <f>IF(V627&gt;0,P627*INDEX(Scope_Labor_Rates!$G$6:$G$46,V627-5),0)</f>
        <v>0</v>
      </c>
      <c r="AH627" s="181">
        <f>IF(V627&gt;0,AG627*INDEX(Scope_Labor_Rates!$F$6:$F$46,V627-5)*AA627,0)</f>
        <v>0</v>
      </c>
      <c r="AI627" s="178">
        <f>IF(V627&gt;0,P627*INDEX(Scope_Labor_Rates!$I$6:$I$46,V627-5),0)</f>
        <v>0</v>
      </c>
      <c r="AJ627" s="181">
        <f>IF(V627&gt;0,AI627*INDEX(Scope_Labor_Rates!$H$6:$H$46,V627-5)*AA627,0)</f>
        <v>0</v>
      </c>
      <c r="AK627" s="178">
        <f>IF(V627&gt;0,P627*INDEX(Scope_Labor_Rates!$K$6:$K$46,V627-5),0)</f>
        <v>0</v>
      </c>
      <c r="AL627" s="181">
        <f>IF(V627&gt;0,AK627*INDEX(Scope_Labor_Rates!$J$6:$J$46,V627-5)*AA627,0)</f>
        <v>0</v>
      </c>
      <c r="AM627" s="178">
        <f>IF(V627&gt;0,P627*INDEX(Scope_Labor_Rates!$M$6:$M$46,V627-5),0)</f>
        <v>0</v>
      </c>
      <c r="AN627" s="178">
        <f>IF(V627&gt;0,AM627*INDEX(Scope_Labor_Rates!$L$6:$L$46,V627-5)*AA627,0)</f>
        <v>0</v>
      </c>
      <c r="AO627" s="178">
        <f>IF(V627&gt;0,P627*INDEX(Scope_Labor_Rates!$O$6:$O$46,V627-5)*AA627,0)</f>
        <v>0</v>
      </c>
      <c r="AP627" s="181">
        <f>IF(V627&gt;0,P627*INDEX(Scope_Labor_Rates!$Q$6:$Q$46,V627-5)*AA627,0)</f>
        <v>0</v>
      </c>
      <c r="AQ627" s="178">
        <f t="shared" si="85"/>
        <v>0</v>
      </c>
      <c r="AR627" s="178">
        <f t="shared" si="86"/>
        <v>0</v>
      </c>
      <c r="AS627" s="178">
        <f t="shared" si="87"/>
        <v>0</v>
      </c>
      <c r="AT627" s="178">
        <f t="shared" si="88"/>
        <v>0</v>
      </c>
      <c r="AU627">
        <f t="shared" si="89"/>
        <v>0</v>
      </c>
    </row>
    <row r="628" spans="1:47">
      <c r="A628" t="str">
        <f>IF(All_Tasks!A628="","",All_Tasks!A628)</f>
        <v/>
      </c>
      <c r="B628" t="str">
        <f>IF(All_Tasks!B628="","",All_Tasks!B628)</f>
        <v/>
      </c>
      <c r="C628" t="str">
        <f>IF(All_Tasks!C628="","",All_Tasks!C628)</f>
        <v/>
      </c>
      <c r="D628" t="str">
        <f>IF(All_Tasks!D628="","",All_Tasks!D628)</f>
        <v/>
      </c>
      <c r="E628" t="str">
        <f>IF(All_Tasks!V628&lt;&gt;"",All_Tasks!V628,IF(All_Tasks!E628&lt;&gt;"",All_Tasks!E628,""))</f>
        <v/>
      </c>
      <c r="F628" t="str">
        <f>IF(All_Tasks!F628="","",All_Tasks!F628)</f>
        <v/>
      </c>
      <c r="G628" t="str">
        <f>IF(All_Tasks!G628="","",All_Tasks!G628)</f>
        <v/>
      </c>
      <c r="H628" s="231" t="str">
        <f>IF(All_Tasks!H628="","",All_Tasks!H628)</f>
        <v/>
      </c>
      <c r="I628" t="str">
        <f>IF(All_Tasks!I628="","",All_Tasks!I628)</f>
        <v/>
      </c>
      <c r="J628" t="str">
        <f>IF(All_Tasks!J628="","",All_Tasks!J628)</f>
        <v/>
      </c>
      <c r="K628" t="str">
        <f>IF(All_Tasks!K628="","",All_Tasks!K628)</f>
        <v/>
      </c>
      <c r="L628" s="231" t="str">
        <f>IF(All_Tasks!L628="","",All_Tasks!L628)</f>
        <v/>
      </c>
      <c r="M628" t="str">
        <f>IF(All_Tasks!M628="","",All_Tasks!M628)</f>
        <v/>
      </c>
      <c r="N628" t="str">
        <f>IF(All_Tasks!N628="","",All_Tasks!N628)</f>
        <v/>
      </c>
      <c r="O628" t="str">
        <f>IF(All_Tasks!O628="","",All_Tasks!O628)</f>
        <v/>
      </c>
      <c r="P628" s="181">
        <f>IF(All_Tasks!P628="",0,All_Tasks!P628)</f>
        <v>0</v>
      </c>
      <c r="Q628" s="181">
        <f>IF(All_Tasks!Q628="",0,All_Tasks!Q628)</f>
        <v>0</v>
      </c>
      <c r="R628" s="181">
        <f>IF(All_Tasks!R628="",0,All_Tasks!R628)</f>
        <v>0</v>
      </c>
      <c r="S628" s="181" t="str">
        <f>IF(All_Tasks!S628="","",All_Tasks!S628)</f>
        <v/>
      </c>
      <c r="T628" t="str">
        <f>IF(All_Tasks!T628="","",All_Tasks!T628)</f>
        <v/>
      </c>
      <c r="U628" t="str">
        <f>IF(All_Tasks!U628="","",All_Tasks!U628)</f>
        <v/>
      </c>
      <c r="V628">
        <f>IF(A628="",0,IFERROR(MATCH(A628,Scope_Labor_Rates!$A$6:$A$46,0)+5,0))</f>
        <v>0</v>
      </c>
      <c r="W628" s="178">
        <f>IF(V628&gt;0,INDEX(Scope_Labor_Rates!$C$6:$C$46,V628-5),0)</f>
        <v>0</v>
      </c>
      <c r="X628" s="178">
        <f>IF(V628&gt;0,INDEX(Scope_Labor_Rates!$C$6:$C$46,V628-5),0)</f>
        <v>0</v>
      </c>
      <c r="Y628" s="180">
        <f>IF(V628&gt;0,INDEX(Scope_Labor_Rates!$S$6:$S$46,V628-5),0)</f>
        <v>0</v>
      </c>
      <c r="Z628" s="180">
        <f>IF(V628&gt;0,INDEX(Scope_Labor_Rates!$R$6:$R$46,V628-5),1)</f>
        <v>1</v>
      </c>
      <c r="AA628" s="231">
        <f t="shared" si="81"/>
        <v>0</v>
      </c>
      <c r="AB628" t="str">
        <f t="shared" si="82"/>
        <v/>
      </c>
      <c r="AC628" s="178" t="str">
        <f t="shared" si="83"/>
        <v/>
      </c>
      <c r="AD628" s="181">
        <f t="shared" si="84"/>
        <v>0</v>
      </c>
      <c r="AE628" s="178">
        <f>IF(V628&gt;0,P628*INDEX(Scope_Labor_Rates!$E$6:$E$46,V628-5),0)</f>
        <v>0</v>
      </c>
      <c r="AF628" s="181">
        <f>IF(V628&gt;0,AE628*INDEX(Scope_Labor_Rates!$D$6:$D$46,V628-5)*AA628,0)</f>
        <v>0</v>
      </c>
      <c r="AG628" s="178">
        <f>IF(V628&gt;0,P628*INDEX(Scope_Labor_Rates!$G$6:$G$46,V628-5),0)</f>
        <v>0</v>
      </c>
      <c r="AH628" s="181">
        <f>IF(V628&gt;0,AG628*INDEX(Scope_Labor_Rates!$F$6:$F$46,V628-5)*AA628,0)</f>
        <v>0</v>
      </c>
      <c r="AI628" s="178">
        <f>IF(V628&gt;0,P628*INDEX(Scope_Labor_Rates!$I$6:$I$46,V628-5),0)</f>
        <v>0</v>
      </c>
      <c r="AJ628" s="181">
        <f>IF(V628&gt;0,AI628*INDEX(Scope_Labor_Rates!$H$6:$H$46,V628-5)*AA628,0)</f>
        <v>0</v>
      </c>
      <c r="AK628" s="178">
        <f>IF(V628&gt;0,P628*INDEX(Scope_Labor_Rates!$K$6:$K$46,V628-5),0)</f>
        <v>0</v>
      </c>
      <c r="AL628" s="181">
        <f>IF(V628&gt;0,AK628*INDEX(Scope_Labor_Rates!$J$6:$J$46,V628-5)*AA628,0)</f>
        <v>0</v>
      </c>
      <c r="AM628" s="178">
        <f>IF(V628&gt;0,P628*INDEX(Scope_Labor_Rates!$M$6:$M$46,V628-5),0)</f>
        <v>0</v>
      </c>
      <c r="AN628" s="178">
        <f>IF(V628&gt;0,AM628*INDEX(Scope_Labor_Rates!$L$6:$L$46,V628-5)*AA628,0)</f>
        <v>0</v>
      </c>
      <c r="AO628" s="178">
        <f>IF(V628&gt;0,P628*INDEX(Scope_Labor_Rates!$O$6:$O$46,V628-5)*AA628,0)</f>
        <v>0</v>
      </c>
      <c r="AP628" s="181">
        <f>IF(V628&gt;0,P628*INDEX(Scope_Labor_Rates!$Q$6:$Q$46,V628-5)*AA628,0)</f>
        <v>0</v>
      </c>
      <c r="AQ628" s="178">
        <f t="shared" si="85"/>
        <v>0</v>
      </c>
      <c r="AR628" s="178">
        <f t="shared" si="86"/>
        <v>0</v>
      </c>
      <c r="AS628" s="178">
        <f t="shared" si="87"/>
        <v>0</v>
      </c>
      <c r="AT628" s="178">
        <f t="shared" si="88"/>
        <v>0</v>
      </c>
      <c r="AU628">
        <f t="shared" si="89"/>
        <v>0</v>
      </c>
    </row>
    <row r="629" spans="1:47">
      <c r="A629" t="str">
        <f>IF(All_Tasks!A629="","",All_Tasks!A629)</f>
        <v/>
      </c>
      <c r="B629" t="str">
        <f>IF(All_Tasks!B629="","",All_Tasks!B629)</f>
        <v/>
      </c>
      <c r="C629" t="str">
        <f>IF(All_Tasks!C629="","",All_Tasks!C629)</f>
        <v/>
      </c>
      <c r="D629" t="str">
        <f>IF(All_Tasks!D629="","",All_Tasks!D629)</f>
        <v/>
      </c>
      <c r="E629" t="str">
        <f>IF(All_Tasks!V629&lt;&gt;"",All_Tasks!V629,IF(All_Tasks!E629&lt;&gt;"",All_Tasks!E629,""))</f>
        <v/>
      </c>
      <c r="F629" t="str">
        <f>IF(All_Tasks!F629="","",All_Tasks!F629)</f>
        <v/>
      </c>
      <c r="G629" t="str">
        <f>IF(All_Tasks!G629="","",All_Tasks!G629)</f>
        <v/>
      </c>
      <c r="H629" s="231" t="str">
        <f>IF(All_Tasks!H629="","",All_Tasks!H629)</f>
        <v/>
      </c>
      <c r="I629" t="str">
        <f>IF(All_Tasks!I629="","",All_Tasks!I629)</f>
        <v/>
      </c>
      <c r="J629" t="str">
        <f>IF(All_Tasks!J629="","",All_Tasks!J629)</f>
        <v/>
      </c>
      <c r="K629" t="str">
        <f>IF(All_Tasks!K629="","",All_Tasks!K629)</f>
        <v/>
      </c>
      <c r="L629" s="231" t="str">
        <f>IF(All_Tasks!L629="","",All_Tasks!L629)</f>
        <v/>
      </c>
      <c r="M629" t="str">
        <f>IF(All_Tasks!M629="","",All_Tasks!M629)</f>
        <v/>
      </c>
      <c r="N629" t="str">
        <f>IF(All_Tasks!N629="","",All_Tasks!N629)</f>
        <v/>
      </c>
      <c r="O629" t="str">
        <f>IF(All_Tasks!O629="","",All_Tasks!O629)</f>
        <v/>
      </c>
      <c r="P629" s="181">
        <f>IF(All_Tasks!P629="",0,All_Tasks!P629)</f>
        <v>0</v>
      </c>
      <c r="Q629" s="181">
        <f>IF(All_Tasks!Q629="",0,All_Tasks!Q629)</f>
        <v>0</v>
      </c>
      <c r="R629" s="181">
        <f>IF(All_Tasks!R629="",0,All_Tasks!R629)</f>
        <v>0</v>
      </c>
      <c r="S629" s="181" t="str">
        <f>IF(All_Tasks!S629="","",All_Tasks!S629)</f>
        <v/>
      </c>
      <c r="T629" t="str">
        <f>IF(All_Tasks!T629="","",All_Tasks!T629)</f>
        <v/>
      </c>
      <c r="U629" t="str">
        <f>IF(All_Tasks!U629="","",All_Tasks!U629)</f>
        <v/>
      </c>
      <c r="V629">
        <f>IF(A629="",0,IFERROR(MATCH(A629,Scope_Labor_Rates!$A$6:$A$46,0)+5,0))</f>
        <v>0</v>
      </c>
      <c r="W629" s="178">
        <f>IF(V629&gt;0,INDEX(Scope_Labor_Rates!$C$6:$C$46,V629-5),0)</f>
        <v>0</v>
      </c>
      <c r="X629" s="178">
        <f>IF(V629&gt;0,INDEX(Scope_Labor_Rates!$C$6:$C$46,V629-5),0)</f>
        <v>0</v>
      </c>
      <c r="Y629" s="180">
        <f>IF(V629&gt;0,INDEX(Scope_Labor_Rates!$S$6:$S$46,V629-5),0)</f>
        <v>0</v>
      </c>
      <c r="Z629" s="180">
        <f>IF(V629&gt;0,INDEX(Scope_Labor_Rates!$R$6:$R$46,V629-5),1)</f>
        <v>1</v>
      </c>
      <c r="AA629" s="231">
        <f t="shared" si="81"/>
        <v>0</v>
      </c>
      <c r="AB629" t="str">
        <f t="shared" si="82"/>
        <v/>
      </c>
      <c r="AC629" s="178" t="str">
        <f t="shared" si="83"/>
        <v/>
      </c>
      <c r="AD629" s="181">
        <f t="shared" si="84"/>
        <v>0</v>
      </c>
      <c r="AE629" s="178">
        <f>IF(V629&gt;0,P629*INDEX(Scope_Labor_Rates!$E$6:$E$46,V629-5),0)</f>
        <v>0</v>
      </c>
      <c r="AF629" s="181">
        <f>IF(V629&gt;0,AE629*INDEX(Scope_Labor_Rates!$D$6:$D$46,V629-5)*AA629,0)</f>
        <v>0</v>
      </c>
      <c r="AG629" s="178">
        <f>IF(V629&gt;0,P629*INDEX(Scope_Labor_Rates!$G$6:$G$46,V629-5),0)</f>
        <v>0</v>
      </c>
      <c r="AH629" s="181">
        <f>IF(V629&gt;0,AG629*INDEX(Scope_Labor_Rates!$F$6:$F$46,V629-5)*AA629,0)</f>
        <v>0</v>
      </c>
      <c r="AI629" s="178">
        <f>IF(V629&gt;0,P629*INDEX(Scope_Labor_Rates!$I$6:$I$46,V629-5),0)</f>
        <v>0</v>
      </c>
      <c r="AJ629" s="181">
        <f>IF(V629&gt;0,AI629*INDEX(Scope_Labor_Rates!$H$6:$H$46,V629-5)*AA629,0)</f>
        <v>0</v>
      </c>
      <c r="AK629" s="178">
        <f>IF(V629&gt;0,P629*INDEX(Scope_Labor_Rates!$K$6:$K$46,V629-5),0)</f>
        <v>0</v>
      </c>
      <c r="AL629" s="181">
        <f>IF(V629&gt;0,AK629*INDEX(Scope_Labor_Rates!$J$6:$J$46,V629-5)*AA629,0)</f>
        <v>0</v>
      </c>
      <c r="AM629" s="178">
        <f>IF(V629&gt;0,P629*INDEX(Scope_Labor_Rates!$M$6:$M$46,V629-5),0)</f>
        <v>0</v>
      </c>
      <c r="AN629" s="178">
        <f>IF(V629&gt;0,AM629*INDEX(Scope_Labor_Rates!$L$6:$L$46,V629-5)*AA629,0)</f>
        <v>0</v>
      </c>
      <c r="AO629" s="178">
        <f>IF(V629&gt;0,P629*INDEX(Scope_Labor_Rates!$O$6:$O$46,V629-5)*AA629,0)</f>
        <v>0</v>
      </c>
      <c r="AP629" s="181">
        <f>IF(V629&gt;0,P629*INDEX(Scope_Labor_Rates!$Q$6:$Q$46,V629-5)*AA629,0)</f>
        <v>0</v>
      </c>
      <c r="AQ629" s="178">
        <f t="shared" si="85"/>
        <v>0</v>
      </c>
      <c r="AR629" s="178">
        <f t="shared" si="86"/>
        <v>0</v>
      </c>
      <c r="AS629" s="178">
        <f t="shared" si="87"/>
        <v>0</v>
      </c>
      <c r="AT629" s="178">
        <f t="shared" si="88"/>
        <v>0</v>
      </c>
      <c r="AU629">
        <f t="shared" si="89"/>
        <v>0</v>
      </c>
    </row>
    <row r="630" spans="1:47">
      <c r="A630" t="str">
        <f>IF(All_Tasks!A630="","",All_Tasks!A630)</f>
        <v/>
      </c>
      <c r="B630" t="str">
        <f>IF(All_Tasks!B630="","",All_Tasks!B630)</f>
        <v/>
      </c>
      <c r="C630" t="str">
        <f>IF(All_Tasks!C630="","",All_Tasks!C630)</f>
        <v/>
      </c>
      <c r="D630" t="str">
        <f>IF(All_Tasks!D630="","",All_Tasks!D630)</f>
        <v/>
      </c>
      <c r="E630" t="str">
        <f>IF(All_Tasks!V630&lt;&gt;"",All_Tasks!V630,IF(All_Tasks!E630&lt;&gt;"",All_Tasks!E630,""))</f>
        <v/>
      </c>
      <c r="F630" t="str">
        <f>IF(All_Tasks!F630="","",All_Tasks!F630)</f>
        <v/>
      </c>
      <c r="G630" t="str">
        <f>IF(All_Tasks!G630="","",All_Tasks!G630)</f>
        <v/>
      </c>
      <c r="H630" s="231" t="str">
        <f>IF(All_Tasks!H630="","",All_Tasks!H630)</f>
        <v/>
      </c>
      <c r="I630" t="str">
        <f>IF(All_Tasks!I630="","",All_Tasks!I630)</f>
        <v/>
      </c>
      <c r="J630" t="str">
        <f>IF(All_Tasks!J630="","",All_Tasks!J630)</f>
        <v/>
      </c>
      <c r="K630" t="str">
        <f>IF(All_Tasks!K630="","",All_Tasks!K630)</f>
        <v/>
      </c>
      <c r="L630" s="231" t="str">
        <f>IF(All_Tasks!L630="","",All_Tasks!L630)</f>
        <v/>
      </c>
      <c r="M630" t="str">
        <f>IF(All_Tasks!M630="","",All_Tasks!M630)</f>
        <v/>
      </c>
      <c r="N630" t="str">
        <f>IF(All_Tasks!N630="","",All_Tasks!N630)</f>
        <v/>
      </c>
      <c r="O630" t="str">
        <f>IF(All_Tasks!O630="","",All_Tasks!O630)</f>
        <v/>
      </c>
      <c r="P630" s="181">
        <f>IF(All_Tasks!P630="",0,All_Tasks!P630)</f>
        <v>0</v>
      </c>
      <c r="Q630" s="181">
        <f>IF(All_Tasks!Q630="",0,All_Tasks!Q630)</f>
        <v>0</v>
      </c>
      <c r="R630" s="181">
        <f>IF(All_Tasks!R630="",0,All_Tasks!R630)</f>
        <v>0</v>
      </c>
      <c r="S630" s="181" t="str">
        <f>IF(All_Tasks!S630="","",All_Tasks!S630)</f>
        <v/>
      </c>
      <c r="T630" t="str">
        <f>IF(All_Tasks!T630="","",All_Tasks!T630)</f>
        <v/>
      </c>
      <c r="U630" t="str">
        <f>IF(All_Tasks!U630="","",All_Tasks!U630)</f>
        <v/>
      </c>
      <c r="V630">
        <f>IF(A630="",0,IFERROR(MATCH(A630,Scope_Labor_Rates!$A$6:$A$46,0)+5,0))</f>
        <v>0</v>
      </c>
      <c r="W630" s="178">
        <f>IF(V630&gt;0,INDEX(Scope_Labor_Rates!$C$6:$C$46,V630-5),0)</f>
        <v>0</v>
      </c>
      <c r="X630" s="178">
        <f>IF(V630&gt;0,INDEX(Scope_Labor_Rates!$C$6:$C$46,V630-5),0)</f>
        <v>0</v>
      </c>
      <c r="Y630" s="180">
        <f>IF(V630&gt;0,INDEX(Scope_Labor_Rates!$S$6:$S$46,V630-5),0)</f>
        <v>0</v>
      </c>
      <c r="Z630" s="180">
        <f>IF(V630&gt;0,INDEX(Scope_Labor_Rates!$R$6:$R$46,V630-5),1)</f>
        <v>1</v>
      </c>
      <c r="AA630" s="231">
        <f t="shared" si="81"/>
        <v>0</v>
      </c>
      <c r="AB630" t="str">
        <f t="shared" si="82"/>
        <v/>
      </c>
      <c r="AC630" s="178" t="str">
        <f t="shared" si="83"/>
        <v/>
      </c>
      <c r="AD630" s="181">
        <f t="shared" si="84"/>
        <v>0</v>
      </c>
      <c r="AE630" s="178">
        <f>IF(V630&gt;0,P630*INDEX(Scope_Labor_Rates!$E$6:$E$46,V630-5),0)</f>
        <v>0</v>
      </c>
      <c r="AF630" s="181">
        <f>IF(V630&gt;0,AE630*INDEX(Scope_Labor_Rates!$D$6:$D$46,V630-5)*AA630,0)</f>
        <v>0</v>
      </c>
      <c r="AG630" s="178">
        <f>IF(V630&gt;0,P630*INDEX(Scope_Labor_Rates!$G$6:$G$46,V630-5),0)</f>
        <v>0</v>
      </c>
      <c r="AH630" s="181">
        <f>IF(V630&gt;0,AG630*INDEX(Scope_Labor_Rates!$F$6:$F$46,V630-5)*AA630,0)</f>
        <v>0</v>
      </c>
      <c r="AI630" s="178">
        <f>IF(V630&gt;0,P630*INDEX(Scope_Labor_Rates!$I$6:$I$46,V630-5),0)</f>
        <v>0</v>
      </c>
      <c r="AJ630" s="181">
        <f>IF(V630&gt;0,AI630*INDEX(Scope_Labor_Rates!$H$6:$H$46,V630-5)*AA630,0)</f>
        <v>0</v>
      </c>
      <c r="AK630" s="178">
        <f>IF(V630&gt;0,P630*INDEX(Scope_Labor_Rates!$K$6:$K$46,V630-5),0)</f>
        <v>0</v>
      </c>
      <c r="AL630" s="181">
        <f>IF(V630&gt;0,AK630*INDEX(Scope_Labor_Rates!$J$6:$J$46,V630-5)*AA630,0)</f>
        <v>0</v>
      </c>
      <c r="AM630" s="178">
        <f>IF(V630&gt;0,P630*INDEX(Scope_Labor_Rates!$M$6:$M$46,V630-5),0)</f>
        <v>0</v>
      </c>
      <c r="AN630" s="178">
        <f>IF(V630&gt;0,AM630*INDEX(Scope_Labor_Rates!$L$6:$L$46,V630-5)*AA630,0)</f>
        <v>0</v>
      </c>
      <c r="AO630" s="178">
        <f>IF(V630&gt;0,P630*INDEX(Scope_Labor_Rates!$O$6:$O$46,V630-5)*AA630,0)</f>
        <v>0</v>
      </c>
      <c r="AP630" s="181">
        <f>IF(V630&gt;0,P630*INDEX(Scope_Labor_Rates!$Q$6:$Q$46,V630-5)*AA630,0)</f>
        <v>0</v>
      </c>
      <c r="AQ630" s="178">
        <f t="shared" si="85"/>
        <v>0</v>
      </c>
      <c r="AR630" s="178">
        <f t="shared" si="86"/>
        <v>0</v>
      </c>
      <c r="AS630" s="178">
        <f t="shared" si="87"/>
        <v>0</v>
      </c>
      <c r="AT630" s="178">
        <f t="shared" si="88"/>
        <v>0</v>
      </c>
      <c r="AU630">
        <f t="shared" si="89"/>
        <v>0</v>
      </c>
    </row>
    <row r="631" spans="1:47">
      <c r="A631" t="str">
        <f>IF(All_Tasks!A631="","",All_Tasks!A631)</f>
        <v/>
      </c>
      <c r="B631" t="str">
        <f>IF(All_Tasks!B631="","",All_Tasks!B631)</f>
        <v/>
      </c>
      <c r="C631" t="str">
        <f>IF(All_Tasks!C631="","",All_Tasks!C631)</f>
        <v/>
      </c>
      <c r="D631" t="str">
        <f>IF(All_Tasks!D631="","",All_Tasks!D631)</f>
        <v/>
      </c>
      <c r="E631" t="str">
        <f>IF(All_Tasks!V631&lt;&gt;"",All_Tasks!V631,IF(All_Tasks!E631&lt;&gt;"",All_Tasks!E631,""))</f>
        <v/>
      </c>
      <c r="F631" t="str">
        <f>IF(All_Tasks!F631="","",All_Tasks!F631)</f>
        <v/>
      </c>
      <c r="G631" t="str">
        <f>IF(All_Tasks!G631="","",All_Tasks!G631)</f>
        <v/>
      </c>
      <c r="H631" s="231" t="str">
        <f>IF(All_Tasks!H631="","",All_Tasks!H631)</f>
        <v/>
      </c>
      <c r="I631" t="str">
        <f>IF(All_Tasks!I631="","",All_Tasks!I631)</f>
        <v/>
      </c>
      <c r="J631" t="str">
        <f>IF(All_Tasks!J631="","",All_Tasks!J631)</f>
        <v/>
      </c>
      <c r="K631" t="str">
        <f>IF(All_Tasks!K631="","",All_Tasks!K631)</f>
        <v/>
      </c>
      <c r="L631" s="231" t="str">
        <f>IF(All_Tasks!L631="","",All_Tasks!L631)</f>
        <v/>
      </c>
      <c r="M631" t="str">
        <f>IF(All_Tasks!M631="","",All_Tasks!M631)</f>
        <v/>
      </c>
      <c r="N631" t="str">
        <f>IF(All_Tasks!N631="","",All_Tasks!N631)</f>
        <v/>
      </c>
      <c r="O631" t="str">
        <f>IF(All_Tasks!O631="","",All_Tasks!O631)</f>
        <v/>
      </c>
      <c r="P631" s="181">
        <f>IF(All_Tasks!P631="",0,All_Tasks!P631)</f>
        <v>0</v>
      </c>
      <c r="Q631" s="181">
        <f>IF(All_Tasks!Q631="",0,All_Tasks!Q631)</f>
        <v>0</v>
      </c>
      <c r="R631" s="181">
        <f>IF(All_Tasks!R631="",0,All_Tasks!R631)</f>
        <v>0</v>
      </c>
      <c r="S631" s="181" t="str">
        <f>IF(All_Tasks!S631="","",All_Tasks!S631)</f>
        <v/>
      </c>
      <c r="T631" t="str">
        <f>IF(All_Tasks!T631="","",All_Tasks!T631)</f>
        <v/>
      </c>
      <c r="U631" t="str">
        <f>IF(All_Tasks!U631="","",All_Tasks!U631)</f>
        <v/>
      </c>
      <c r="V631">
        <f>IF(A631="",0,IFERROR(MATCH(A631,Scope_Labor_Rates!$A$6:$A$46,0)+5,0))</f>
        <v>0</v>
      </c>
      <c r="W631" s="178">
        <f>IF(V631&gt;0,INDEX(Scope_Labor_Rates!$C$6:$C$46,V631-5),0)</f>
        <v>0</v>
      </c>
      <c r="X631" s="178">
        <f>IF(V631&gt;0,INDEX(Scope_Labor_Rates!$C$6:$C$46,V631-5),0)</f>
        <v>0</v>
      </c>
      <c r="Y631" s="180">
        <f>IF(V631&gt;0,INDEX(Scope_Labor_Rates!$S$6:$S$46,V631-5),0)</f>
        <v>0</v>
      </c>
      <c r="Z631" s="180">
        <f>IF(V631&gt;0,INDEX(Scope_Labor_Rates!$R$6:$R$46,V631-5),1)</f>
        <v>1</v>
      </c>
      <c r="AA631" s="231">
        <f t="shared" si="81"/>
        <v>0</v>
      </c>
      <c r="AB631" t="str">
        <f t="shared" si="82"/>
        <v/>
      </c>
      <c r="AC631" s="178" t="str">
        <f t="shared" si="83"/>
        <v/>
      </c>
      <c r="AD631" s="181">
        <f t="shared" si="84"/>
        <v>0</v>
      </c>
      <c r="AE631" s="178">
        <f>IF(V631&gt;0,P631*INDEX(Scope_Labor_Rates!$E$6:$E$46,V631-5),0)</f>
        <v>0</v>
      </c>
      <c r="AF631" s="181">
        <f>IF(V631&gt;0,AE631*INDEX(Scope_Labor_Rates!$D$6:$D$46,V631-5)*AA631,0)</f>
        <v>0</v>
      </c>
      <c r="AG631" s="178">
        <f>IF(V631&gt;0,P631*INDEX(Scope_Labor_Rates!$G$6:$G$46,V631-5),0)</f>
        <v>0</v>
      </c>
      <c r="AH631" s="181">
        <f>IF(V631&gt;0,AG631*INDEX(Scope_Labor_Rates!$F$6:$F$46,V631-5)*AA631,0)</f>
        <v>0</v>
      </c>
      <c r="AI631" s="178">
        <f>IF(V631&gt;0,P631*INDEX(Scope_Labor_Rates!$I$6:$I$46,V631-5),0)</f>
        <v>0</v>
      </c>
      <c r="AJ631" s="181">
        <f>IF(V631&gt;0,AI631*INDEX(Scope_Labor_Rates!$H$6:$H$46,V631-5)*AA631,0)</f>
        <v>0</v>
      </c>
      <c r="AK631" s="178">
        <f>IF(V631&gt;0,P631*INDEX(Scope_Labor_Rates!$K$6:$K$46,V631-5),0)</f>
        <v>0</v>
      </c>
      <c r="AL631" s="181">
        <f>IF(V631&gt;0,AK631*INDEX(Scope_Labor_Rates!$J$6:$J$46,V631-5)*AA631,0)</f>
        <v>0</v>
      </c>
      <c r="AM631" s="178">
        <f>IF(V631&gt;0,P631*INDEX(Scope_Labor_Rates!$M$6:$M$46,V631-5),0)</f>
        <v>0</v>
      </c>
      <c r="AN631" s="178">
        <f>IF(V631&gt;0,AM631*INDEX(Scope_Labor_Rates!$L$6:$L$46,V631-5)*AA631,0)</f>
        <v>0</v>
      </c>
      <c r="AO631" s="178">
        <f>IF(V631&gt;0,P631*INDEX(Scope_Labor_Rates!$O$6:$O$46,V631-5)*AA631,0)</f>
        <v>0</v>
      </c>
      <c r="AP631" s="181">
        <f>IF(V631&gt;0,P631*INDEX(Scope_Labor_Rates!$Q$6:$Q$46,V631-5)*AA631,0)</f>
        <v>0</v>
      </c>
      <c r="AQ631" s="178">
        <f t="shared" si="85"/>
        <v>0</v>
      </c>
      <c r="AR631" s="178">
        <f t="shared" si="86"/>
        <v>0</v>
      </c>
      <c r="AS631" s="178">
        <f t="shared" si="87"/>
        <v>0</v>
      </c>
      <c r="AT631" s="178">
        <f t="shared" si="88"/>
        <v>0</v>
      </c>
      <c r="AU631">
        <f t="shared" si="89"/>
        <v>0</v>
      </c>
    </row>
    <row r="632" spans="1:47">
      <c r="A632" t="str">
        <f>IF(All_Tasks!A632="","",All_Tasks!A632)</f>
        <v/>
      </c>
      <c r="B632" t="str">
        <f>IF(All_Tasks!B632="","",All_Tasks!B632)</f>
        <v/>
      </c>
      <c r="C632" t="str">
        <f>IF(All_Tasks!C632="","",All_Tasks!C632)</f>
        <v/>
      </c>
      <c r="D632" t="str">
        <f>IF(All_Tasks!D632="","",All_Tasks!D632)</f>
        <v/>
      </c>
      <c r="E632" t="str">
        <f>IF(All_Tasks!V632&lt;&gt;"",All_Tasks!V632,IF(All_Tasks!E632&lt;&gt;"",All_Tasks!E632,""))</f>
        <v/>
      </c>
      <c r="F632" t="str">
        <f>IF(All_Tasks!F632="","",All_Tasks!F632)</f>
        <v/>
      </c>
      <c r="G632" t="str">
        <f>IF(All_Tasks!G632="","",All_Tasks!G632)</f>
        <v/>
      </c>
      <c r="H632" s="231" t="str">
        <f>IF(All_Tasks!H632="","",All_Tasks!H632)</f>
        <v/>
      </c>
      <c r="I632" t="str">
        <f>IF(All_Tasks!I632="","",All_Tasks!I632)</f>
        <v/>
      </c>
      <c r="J632" t="str">
        <f>IF(All_Tasks!J632="","",All_Tasks!J632)</f>
        <v/>
      </c>
      <c r="K632" t="str">
        <f>IF(All_Tasks!K632="","",All_Tasks!K632)</f>
        <v/>
      </c>
      <c r="L632" s="231" t="str">
        <f>IF(All_Tasks!L632="","",All_Tasks!L632)</f>
        <v/>
      </c>
      <c r="M632" t="str">
        <f>IF(All_Tasks!M632="","",All_Tasks!M632)</f>
        <v/>
      </c>
      <c r="N632" t="str">
        <f>IF(All_Tasks!N632="","",All_Tasks!N632)</f>
        <v/>
      </c>
      <c r="O632" t="str">
        <f>IF(All_Tasks!O632="","",All_Tasks!O632)</f>
        <v/>
      </c>
      <c r="P632" s="181">
        <f>IF(All_Tasks!P632="",0,All_Tasks!P632)</f>
        <v>0</v>
      </c>
      <c r="Q632" s="181">
        <f>IF(All_Tasks!Q632="",0,All_Tasks!Q632)</f>
        <v>0</v>
      </c>
      <c r="R632" s="181">
        <f>IF(All_Tasks!R632="",0,All_Tasks!R632)</f>
        <v>0</v>
      </c>
      <c r="S632" s="181" t="str">
        <f>IF(All_Tasks!S632="","",All_Tasks!S632)</f>
        <v/>
      </c>
      <c r="T632" t="str">
        <f>IF(All_Tasks!T632="","",All_Tasks!T632)</f>
        <v/>
      </c>
      <c r="U632" t="str">
        <f>IF(All_Tasks!U632="","",All_Tasks!U632)</f>
        <v/>
      </c>
      <c r="V632">
        <f>IF(A632="",0,IFERROR(MATCH(A632,Scope_Labor_Rates!$A$6:$A$46,0)+5,0))</f>
        <v>0</v>
      </c>
      <c r="W632" s="178">
        <f>IF(V632&gt;0,INDEX(Scope_Labor_Rates!$C$6:$C$46,V632-5),0)</f>
        <v>0</v>
      </c>
      <c r="X632" s="178">
        <f>IF(V632&gt;0,INDEX(Scope_Labor_Rates!$C$6:$C$46,V632-5),0)</f>
        <v>0</v>
      </c>
      <c r="Y632" s="180">
        <f>IF(V632&gt;0,INDEX(Scope_Labor_Rates!$S$6:$S$46,V632-5),0)</f>
        <v>0</v>
      </c>
      <c r="Z632" s="180">
        <f>IF(V632&gt;0,INDEX(Scope_Labor_Rates!$R$6:$R$46,V632-5),1)</f>
        <v>1</v>
      </c>
      <c r="AA632" s="231">
        <f t="shared" si="81"/>
        <v>0</v>
      </c>
      <c r="AB632" t="str">
        <f t="shared" si="82"/>
        <v/>
      </c>
      <c r="AC632" s="178" t="str">
        <f t="shared" si="83"/>
        <v/>
      </c>
      <c r="AD632" s="181">
        <f t="shared" si="84"/>
        <v>0</v>
      </c>
      <c r="AE632" s="178">
        <f>IF(V632&gt;0,P632*INDEX(Scope_Labor_Rates!$E$6:$E$46,V632-5),0)</f>
        <v>0</v>
      </c>
      <c r="AF632" s="181">
        <f>IF(V632&gt;0,AE632*INDEX(Scope_Labor_Rates!$D$6:$D$46,V632-5)*AA632,0)</f>
        <v>0</v>
      </c>
      <c r="AG632" s="178">
        <f>IF(V632&gt;0,P632*INDEX(Scope_Labor_Rates!$G$6:$G$46,V632-5),0)</f>
        <v>0</v>
      </c>
      <c r="AH632" s="181">
        <f>IF(V632&gt;0,AG632*INDEX(Scope_Labor_Rates!$F$6:$F$46,V632-5)*AA632,0)</f>
        <v>0</v>
      </c>
      <c r="AI632" s="178">
        <f>IF(V632&gt;0,P632*INDEX(Scope_Labor_Rates!$I$6:$I$46,V632-5),0)</f>
        <v>0</v>
      </c>
      <c r="AJ632" s="181">
        <f>IF(V632&gt;0,AI632*INDEX(Scope_Labor_Rates!$H$6:$H$46,V632-5)*AA632,0)</f>
        <v>0</v>
      </c>
      <c r="AK632" s="178">
        <f>IF(V632&gt;0,P632*INDEX(Scope_Labor_Rates!$K$6:$K$46,V632-5),0)</f>
        <v>0</v>
      </c>
      <c r="AL632" s="181">
        <f>IF(V632&gt;0,AK632*INDEX(Scope_Labor_Rates!$J$6:$J$46,V632-5)*AA632,0)</f>
        <v>0</v>
      </c>
      <c r="AM632" s="178">
        <f>IF(V632&gt;0,P632*INDEX(Scope_Labor_Rates!$M$6:$M$46,V632-5),0)</f>
        <v>0</v>
      </c>
      <c r="AN632" s="178">
        <f>IF(V632&gt;0,AM632*INDEX(Scope_Labor_Rates!$L$6:$L$46,V632-5)*AA632,0)</f>
        <v>0</v>
      </c>
      <c r="AO632" s="178">
        <f>IF(V632&gt;0,P632*INDEX(Scope_Labor_Rates!$O$6:$O$46,V632-5)*AA632,0)</f>
        <v>0</v>
      </c>
      <c r="AP632" s="181">
        <f>IF(V632&gt;0,P632*INDEX(Scope_Labor_Rates!$Q$6:$Q$46,V632-5)*AA632,0)</f>
        <v>0</v>
      </c>
      <c r="AQ632" s="178">
        <f t="shared" si="85"/>
        <v>0</v>
      </c>
      <c r="AR632" s="178">
        <f t="shared" si="86"/>
        <v>0</v>
      </c>
      <c r="AS632" s="178">
        <f t="shared" si="87"/>
        <v>0</v>
      </c>
      <c r="AT632" s="178">
        <f t="shared" si="88"/>
        <v>0</v>
      </c>
      <c r="AU632">
        <f t="shared" si="89"/>
        <v>0</v>
      </c>
    </row>
    <row r="633" spans="1:47">
      <c r="A633" t="str">
        <f>IF(All_Tasks!A633="","",All_Tasks!A633)</f>
        <v/>
      </c>
      <c r="B633" t="str">
        <f>IF(All_Tasks!B633="","",All_Tasks!B633)</f>
        <v/>
      </c>
      <c r="C633" t="str">
        <f>IF(All_Tasks!C633="","",All_Tasks!C633)</f>
        <v/>
      </c>
      <c r="D633" t="str">
        <f>IF(All_Tasks!D633="","",All_Tasks!D633)</f>
        <v/>
      </c>
      <c r="E633" t="str">
        <f>IF(All_Tasks!V633&lt;&gt;"",All_Tasks!V633,IF(All_Tasks!E633&lt;&gt;"",All_Tasks!E633,""))</f>
        <v/>
      </c>
      <c r="F633" t="str">
        <f>IF(All_Tasks!F633="","",All_Tasks!F633)</f>
        <v/>
      </c>
      <c r="G633" t="str">
        <f>IF(All_Tasks!G633="","",All_Tasks!G633)</f>
        <v/>
      </c>
      <c r="H633" s="231" t="str">
        <f>IF(All_Tasks!H633="","",All_Tasks!H633)</f>
        <v/>
      </c>
      <c r="I633" t="str">
        <f>IF(All_Tasks!I633="","",All_Tasks!I633)</f>
        <v/>
      </c>
      <c r="J633" t="str">
        <f>IF(All_Tasks!J633="","",All_Tasks!J633)</f>
        <v/>
      </c>
      <c r="K633" t="str">
        <f>IF(All_Tasks!K633="","",All_Tasks!K633)</f>
        <v/>
      </c>
      <c r="L633" s="231" t="str">
        <f>IF(All_Tasks!L633="","",All_Tasks!L633)</f>
        <v/>
      </c>
      <c r="M633" t="str">
        <f>IF(All_Tasks!M633="","",All_Tasks!M633)</f>
        <v/>
      </c>
      <c r="N633" t="str">
        <f>IF(All_Tasks!N633="","",All_Tasks!N633)</f>
        <v/>
      </c>
      <c r="O633" t="str">
        <f>IF(All_Tasks!O633="","",All_Tasks!O633)</f>
        <v/>
      </c>
      <c r="P633" s="181">
        <f>IF(All_Tasks!P633="",0,All_Tasks!P633)</f>
        <v>0</v>
      </c>
      <c r="Q633" s="181">
        <f>IF(All_Tasks!Q633="",0,All_Tasks!Q633)</f>
        <v>0</v>
      </c>
      <c r="R633" s="181">
        <f>IF(All_Tasks!R633="",0,All_Tasks!R633)</f>
        <v>0</v>
      </c>
      <c r="S633" s="181" t="str">
        <f>IF(All_Tasks!S633="","",All_Tasks!S633)</f>
        <v/>
      </c>
      <c r="T633" t="str">
        <f>IF(All_Tasks!T633="","",All_Tasks!T633)</f>
        <v/>
      </c>
      <c r="U633" t="str">
        <f>IF(All_Tasks!U633="","",All_Tasks!U633)</f>
        <v/>
      </c>
      <c r="V633">
        <f>IF(A633="",0,IFERROR(MATCH(A633,Scope_Labor_Rates!$A$6:$A$46,0)+5,0))</f>
        <v>0</v>
      </c>
      <c r="W633" s="178">
        <f>IF(V633&gt;0,INDEX(Scope_Labor_Rates!$C$6:$C$46,V633-5),0)</f>
        <v>0</v>
      </c>
      <c r="X633" s="178">
        <f>IF(V633&gt;0,INDEX(Scope_Labor_Rates!$C$6:$C$46,V633-5),0)</f>
        <v>0</v>
      </c>
      <c r="Y633" s="180">
        <f>IF(V633&gt;0,INDEX(Scope_Labor_Rates!$S$6:$S$46,V633-5),0)</f>
        <v>0</v>
      </c>
      <c r="Z633" s="180">
        <f>IF(V633&gt;0,INDEX(Scope_Labor_Rates!$R$6:$R$46,V633-5),1)</f>
        <v>1</v>
      </c>
      <c r="AA633" s="231">
        <f t="shared" si="81"/>
        <v>0</v>
      </c>
      <c r="AB633" t="str">
        <f t="shared" si="82"/>
        <v/>
      </c>
      <c r="AC633" s="178" t="str">
        <f t="shared" si="83"/>
        <v/>
      </c>
      <c r="AD633" s="181">
        <f t="shared" si="84"/>
        <v>0</v>
      </c>
      <c r="AE633" s="178">
        <f>IF(V633&gt;0,P633*INDEX(Scope_Labor_Rates!$E$6:$E$46,V633-5),0)</f>
        <v>0</v>
      </c>
      <c r="AF633" s="181">
        <f>IF(V633&gt;0,AE633*INDEX(Scope_Labor_Rates!$D$6:$D$46,V633-5)*AA633,0)</f>
        <v>0</v>
      </c>
      <c r="AG633" s="178">
        <f>IF(V633&gt;0,P633*INDEX(Scope_Labor_Rates!$G$6:$G$46,V633-5),0)</f>
        <v>0</v>
      </c>
      <c r="AH633" s="181">
        <f>IF(V633&gt;0,AG633*INDEX(Scope_Labor_Rates!$F$6:$F$46,V633-5)*AA633,0)</f>
        <v>0</v>
      </c>
      <c r="AI633" s="178">
        <f>IF(V633&gt;0,P633*INDEX(Scope_Labor_Rates!$I$6:$I$46,V633-5),0)</f>
        <v>0</v>
      </c>
      <c r="AJ633" s="181">
        <f>IF(V633&gt;0,AI633*INDEX(Scope_Labor_Rates!$H$6:$H$46,V633-5)*AA633,0)</f>
        <v>0</v>
      </c>
      <c r="AK633" s="178">
        <f>IF(V633&gt;0,P633*INDEX(Scope_Labor_Rates!$K$6:$K$46,V633-5),0)</f>
        <v>0</v>
      </c>
      <c r="AL633" s="181">
        <f>IF(V633&gt;0,AK633*INDEX(Scope_Labor_Rates!$J$6:$J$46,V633-5)*AA633,0)</f>
        <v>0</v>
      </c>
      <c r="AM633" s="178">
        <f>IF(V633&gt;0,P633*INDEX(Scope_Labor_Rates!$M$6:$M$46,V633-5),0)</f>
        <v>0</v>
      </c>
      <c r="AN633" s="178">
        <f>IF(V633&gt;0,AM633*INDEX(Scope_Labor_Rates!$L$6:$L$46,V633-5)*AA633,0)</f>
        <v>0</v>
      </c>
      <c r="AO633" s="178">
        <f>IF(V633&gt;0,P633*INDEX(Scope_Labor_Rates!$O$6:$O$46,V633-5)*AA633,0)</f>
        <v>0</v>
      </c>
      <c r="AP633" s="181">
        <f>IF(V633&gt;0,P633*INDEX(Scope_Labor_Rates!$Q$6:$Q$46,V633-5)*AA633,0)</f>
        <v>0</v>
      </c>
      <c r="AQ633" s="178">
        <f t="shared" si="85"/>
        <v>0</v>
      </c>
      <c r="AR633" s="178">
        <f t="shared" si="86"/>
        <v>0</v>
      </c>
      <c r="AS633" s="178">
        <f t="shared" si="87"/>
        <v>0</v>
      </c>
      <c r="AT633" s="178">
        <f t="shared" si="88"/>
        <v>0</v>
      </c>
      <c r="AU633">
        <f t="shared" si="89"/>
        <v>0</v>
      </c>
    </row>
    <row r="634" spans="1:47">
      <c r="A634" t="str">
        <f>IF(All_Tasks!A634="","",All_Tasks!A634)</f>
        <v/>
      </c>
      <c r="B634" t="str">
        <f>IF(All_Tasks!B634="","",All_Tasks!B634)</f>
        <v/>
      </c>
      <c r="C634" t="str">
        <f>IF(All_Tasks!C634="","",All_Tasks!C634)</f>
        <v/>
      </c>
      <c r="D634" t="str">
        <f>IF(All_Tasks!D634="","",All_Tasks!D634)</f>
        <v/>
      </c>
      <c r="E634" t="str">
        <f>IF(All_Tasks!V634&lt;&gt;"",All_Tasks!V634,IF(All_Tasks!E634&lt;&gt;"",All_Tasks!E634,""))</f>
        <v/>
      </c>
      <c r="F634" t="str">
        <f>IF(All_Tasks!F634="","",All_Tasks!F634)</f>
        <v/>
      </c>
      <c r="G634" t="str">
        <f>IF(All_Tasks!G634="","",All_Tasks!G634)</f>
        <v/>
      </c>
      <c r="H634" s="231" t="str">
        <f>IF(All_Tasks!H634="","",All_Tasks!H634)</f>
        <v/>
      </c>
      <c r="I634" t="str">
        <f>IF(All_Tasks!I634="","",All_Tasks!I634)</f>
        <v/>
      </c>
      <c r="J634" t="str">
        <f>IF(All_Tasks!J634="","",All_Tasks!J634)</f>
        <v/>
      </c>
      <c r="K634" t="str">
        <f>IF(All_Tasks!K634="","",All_Tasks!K634)</f>
        <v/>
      </c>
      <c r="L634" s="231" t="str">
        <f>IF(All_Tasks!L634="","",All_Tasks!L634)</f>
        <v/>
      </c>
      <c r="M634" t="str">
        <f>IF(All_Tasks!M634="","",All_Tasks!M634)</f>
        <v/>
      </c>
      <c r="N634" t="str">
        <f>IF(All_Tasks!N634="","",All_Tasks!N634)</f>
        <v/>
      </c>
      <c r="O634" t="str">
        <f>IF(All_Tasks!O634="","",All_Tasks!O634)</f>
        <v/>
      </c>
      <c r="P634" s="181">
        <f>IF(All_Tasks!P634="",0,All_Tasks!P634)</f>
        <v>0</v>
      </c>
      <c r="Q634" s="181">
        <f>IF(All_Tasks!Q634="",0,All_Tasks!Q634)</f>
        <v>0</v>
      </c>
      <c r="R634" s="181">
        <f>IF(All_Tasks!R634="",0,All_Tasks!R634)</f>
        <v>0</v>
      </c>
      <c r="S634" s="181" t="str">
        <f>IF(All_Tasks!S634="","",All_Tasks!S634)</f>
        <v/>
      </c>
      <c r="T634" t="str">
        <f>IF(All_Tasks!T634="","",All_Tasks!T634)</f>
        <v/>
      </c>
      <c r="U634" t="str">
        <f>IF(All_Tasks!U634="","",All_Tasks!U634)</f>
        <v/>
      </c>
      <c r="V634">
        <f>IF(A634="",0,IFERROR(MATCH(A634,Scope_Labor_Rates!$A$6:$A$46,0)+5,0))</f>
        <v>0</v>
      </c>
      <c r="W634" s="178">
        <f>IF(V634&gt;0,INDEX(Scope_Labor_Rates!$C$6:$C$46,V634-5),0)</f>
        <v>0</v>
      </c>
      <c r="X634" s="178">
        <f>IF(V634&gt;0,INDEX(Scope_Labor_Rates!$C$6:$C$46,V634-5),0)</f>
        <v>0</v>
      </c>
      <c r="Y634" s="180">
        <f>IF(V634&gt;0,INDEX(Scope_Labor_Rates!$S$6:$S$46,V634-5),0)</f>
        <v>0</v>
      </c>
      <c r="Z634" s="180">
        <f>IF(V634&gt;0,INDEX(Scope_Labor_Rates!$R$6:$R$46,V634-5),1)</f>
        <v>1</v>
      </c>
      <c r="AA634" s="231">
        <f t="shared" si="81"/>
        <v>0</v>
      </c>
      <c r="AB634" t="str">
        <f t="shared" si="82"/>
        <v/>
      </c>
      <c r="AC634" s="178" t="str">
        <f t="shared" si="83"/>
        <v/>
      </c>
      <c r="AD634" s="181">
        <f t="shared" si="84"/>
        <v>0</v>
      </c>
      <c r="AE634" s="178">
        <f>IF(V634&gt;0,P634*INDEX(Scope_Labor_Rates!$E$6:$E$46,V634-5),0)</f>
        <v>0</v>
      </c>
      <c r="AF634" s="181">
        <f>IF(V634&gt;0,AE634*INDEX(Scope_Labor_Rates!$D$6:$D$46,V634-5)*AA634,0)</f>
        <v>0</v>
      </c>
      <c r="AG634" s="178">
        <f>IF(V634&gt;0,P634*INDEX(Scope_Labor_Rates!$G$6:$G$46,V634-5),0)</f>
        <v>0</v>
      </c>
      <c r="AH634" s="181">
        <f>IF(V634&gt;0,AG634*INDEX(Scope_Labor_Rates!$F$6:$F$46,V634-5)*AA634,0)</f>
        <v>0</v>
      </c>
      <c r="AI634" s="178">
        <f>IF(V634&gt;0,P634*INDEX(Scope_Labor_Rates!$I$6:$I$46,V634-5),0)</f>
        <v>0</v>
      </c>
      <c r="AJ634" s="181">
        <f>IF(V634&gt;0,AI634*INDEX(Scope_Labor_Rates!$H$6:$H$46,V634-5)*AA634,0)</f>
        <v>0</v>
      </c>
      <c r="AK634" s="178">
        <f>IF(V634&gt;0,P634*INDEX(Scope_Labor_Rates!$K$6:$K$46,V634-5),0)</f>
        <v>0</v>
      </c>
      <c r="AL634" s="181">
        <f>IF(V634&gt;0,AK634*INDEX(Scope_Labor_Rates!$J$6:$J$46,V634-5)*AA634,0)</f>
        <v>0</v>
      </c>
      <c r="AM634" s="178">
        <f>IF(V634&gt;0,P634*INDEX(Scope_Labor_Rates!$M$6:$M$46,V634-5),0)</f>
        <v>0</v>
      </c>
      <c r="AN634" s="178">
        <f>IF(V634&gt;0,AM634*INDEX(Scope_Labor_Rates!$L$6:$L$46,V634-5)*AA634,0)</f>
        <v>0</v>
      </c>
      <c r="AO634" s="178">
        <f>IF(V634&gt;0,P634*INDEX(Scope_Labor_Rates!$O$6:$O$46,V634-5)*AA634,0)</f>
        <v>0</v>
      </c>
      <c r="AP634" s="181">
        <f>IF(V634&gt;0,P634*INDEX(Scope_Labor_Rates!$Q$6:$Q$46,V634-5)*AA634,0)</f>
        <v>0</v>
      </c>
      <c r="AQ634" s="178">
        <f t="shared" si="85"/>
        <v>0</v>
      </c>
      <c r="AR634" s="178">
        <f t="shared" si="86"/>
        <v>0</v>
      </c>
      <c r="AS634" s="178">
        <f t="shared" si="87"/>
        <v>0</v>
      </c>
      <c r="AT634" s="178">
        <f t="shared" si="88"/>
        <v>0</v>
      </c>
      <c r="AU634">
        <f t="shared" si="89"/>
        <v>0</v>
      </c>
    </row>
    <row r="635" spans="1:47">
      <c r="A635" t="str">
        <f>IF(All_Tasks!A635="","",All_Tasks!A635)</f>
        <v/>
      </c>
      <c r="B635" t="str">
        <f>IF(All_Tasks!B635="","",All_Tasks!B635)</f>
        <v/>
      </c>
      <c r="C635" t="str">
        <f>IF(All_Tasks!C635="","",All_Tasks!C635)</f>
        <v/>
      </c>
      <c r="D635" t="str">
        <f>IF(All_Tasks!D635="","",All_Tasks!D635)</f>
        <v/>
      </c>
      <c r="E635" t="str">
        <f>IF(All_Tasks!V635&lt;&gt;"",All_Tasks!V635,IF(All_Tasks!E635&lt;&gt;"",All_Tasks!E635,""))</f>
        <v/>
      </c>
      <c r="F635" t="str">
        <f>IF(All_Tasks!F635="","",All_Tasks!F635)</f>
        <v/>
      </c>
      <c r="G635" t="str">
        <f>IF(All_Tasks!G635="","",All_Tasks!G635)</f>
        <v/>
      </c>
      <c r="H635" s="231" t="str">
        <f>IF(All_Tasks!H635="","",All_Tasks!H635)</f>
        <v/>
      </c>
      <c r="I635" t="str">
        <f>IF(All_Tasks!I635="","",All_Tasks!I635)</f>
        <v/>
      </c>
      <c r="J635" t="str">
        <f>IF(All_Tasks!J635="","",All_Tasks!J635)</f>
        <v/>
      </c>
      <c r="K635" t="str">
        <f>IF(All_Tasks!K635="","",All_Tasks!K635)</f>
        <v/>
      </c>
      <c r="L635" s="231" t="str">
        <f>IF(All_Tasks!L635="","",All_Tasks!L635)</f>
        <v/>
      </c>
      <c r="M635" t="str">
        <f>IF(All_Tasks!M635="","",All_Tasks!M635)</f>
        <v/>
      </c>
      <c r="N635" t="str">
        <f>IF(All_Tasks!N635="","",All_Tasks!N635)</f>
        <v/>
      </c>
      <c r="O635" t="str">
        <f>IF(All_Tasks!O635="","",All_Tasks!O635)</f>
        <v/>
      </c>
      <c r="P635" s="181">
        <f>IF(All_Tasks!P635="",0,All_Tasks!P635)</f>
        <v>0</v>
      </c>
      <c r="Q635" s="181">
        <f>IF(All_Tasks!Q635="",0,All_Tasks!Q635)</f>
        <v>0</v>
      </c>
      <c r="R635" s="181">
        <f>IF(All_Tasks!R635="",0,All_Tasks!R635)</f>
        <v>0</v>
      </c>
      <c r="S635" s="181" t="str">
        <f>IF(All_Tasks!S635="","",All_Tasks!S635)</f>
        <v/>
      </c>
      <c r="T635" t="str">
        <f>IF(All_Tasks!T635="","",All_Tasks!T635)</f>
        <v/>
      </c>
      <c r="U635" t="str">
        <f>IF(All_Tasks!U635="","",All_Tasks!U635)</f>
        <v/>
      </c>
      <c r="V635">
        <f>IF(A635="",0,IFERROR(MATCH(A635,Scope_Labor_Rates!$A$6:$A$46,0)+5,0))</f>
        <v>0</v>
      </c>
      <c r="W635" s="178">
        <f>IF(V635&gt;0,INDEX(Scope_Labor_Rates!$C$6:$C$46,V635-5),0)</f>
        <v>0</v>
      </c>
      <c r="X635" s="178">
        <f>IF(V635&gt;0,INDEX(Scope_Labor_Rates!$C$6:$C$46,V635-5),0)</f>
        <v>0</v>
      </c>
      <c r="Y635" s="180">
        <f>IF(V635&gt;0,INDEX(Scope_Labor_Rates!$S$6:$S$46,V635-5),0)</f>
        <v>0</v>
      </c>
      <c r="Z635" s="180">
        <f>IF(V635&gt;0,INDEX(Scope_Labor_Rates!$R$6:$R$46,V635-5),1)</f>
        <v>1</v>
      </c>
      <c r="AA635" s="231">
        <f t="shared" si="81"/>
        <v>0</v>
      </c>
      <c r="AB635" t="str">
        <f t="shared" si="82"/>
        <v/>
      </c>
      <c r="AC635" s="178" t="str">
        <f t="shared" si="83"/>
        <v/>
      </c>
      <c r="AD635" s="181">
        <f t="shared" si="84"/>
        <v>0</v>
      </c>
      <c r="AE635" s="178">
        <f>IF(V635&gt;0,P635*INDEX(Scope_Labor_Rates!$E$6:$E$46,V635-5),0)</f>
        <v>0</v>
      </c>
      <c r="AF635" s="181">
        <f>IF(V635&gt;0,AE635*INDEX(Scope_Labor_Rates!$D$6:$D$46,V635-5)*AA635,0)</f>
        <v>0</v>
      </c>
      <c r="AG635" s="178">
        <f>IF(V635&gt;0,P635*INDEX(Scope_Labor_Rates!$G$6:$G$46,V635-5),0)</f>
        <v>0</v>
      </c>
      <c r="AH635" s="181">
        <f>IF(V635&gt;0,AG635*INDEX(Scope_Labor_Rates!$F$6:$F$46,V635-5)*AA635,0)</f>
        <v>0</v>
      </c>
      <c r="AI635" s="178">
        <f>IF(V635&gt;0,P635*INDEX(Scope_Labor_Rates!$I$6:$I$46,V635-5),0)</f>
        <v>0</v>
      </c>
      <c r="AJ635" s="181">
        <f>IF(V635&gt;0,AI635*INDEX(Scope_Labor_Rates!$H$6:$H$46,V635-5)*AA635,0)</f>
        <v>0</v>
      </c>
      <c r="AK635" s="178">
        <f>IF(V635&gt;0,P635*INDEX(Scope_Labor_Rates!$K$6:$K$46,V635-5),0)</f>
        <v>0</v>
      </c>
      <c r="AL635" s="181">
        <f>IF(V635&gt;0,AK635*INDEX(Scope_Labor_Rates!$J$6:$J$46,V635-5)*AA635,0)</f>
        <v>0</v>
      </c>
      <c r="AM635" s="178">
        <f>IF(V635&gt;0,P635*INDEX(Scope_Labor_Rates!$M$6:$M$46,V635-5),0)</f>
        <v>0</v>
      </c>
      <c r="AN635" s="178">
        <f>IF(V635&gt;0,AM635*INDEX(Scope_Labor_Rates!$L$6:$L$46,V635-5)*AA635,0)</f>
        <v>0</v>
      </c>
      <c r="AO635" s="178">
        <f>IF(V635&gt;0,P635*INDEX(Scope_Labor_Rates!$O$6:$O$46,V635-5)*AA635,0)</f>
        <v>0</v>
      </c>
      <c r="AP635" s="181">
        <f>IF(V635&gt;0,P635*INDEX(Scope_Labor_Rates!$Q$6:$Q$46,V635-5)*AA635,0)</f>
        <v>0</v>
      </c>
      <c r="AQ635" s="178">
        <f t="shared" si="85"/>
        <v>0</v>
      </c>
      <c r="AR635" s="178">
        <f t="shared" si="86"/>
        <v>0</v>
      </c>
      <c r="AS635" s="178">
        <f t="shared" si="87"/>
        <v>0</v>
      </c>
      <c r="AT635" s="178">
        <f t="shared" si="88"/>
        <v>0</v>
      </c>
      <c r="AU635">
        <f t="shared" si="89"/>
        <v>0</v>
      </c>
    </row>
    <row r="636" spans="1:47">
      <c r="A636" t="str">
        <f>IF(All_Tasks!A636="","",All_Tasks!A636)</f>
        <v/>
      </c>
      <c r="B636" t="str">
        <f>IF(All_Tasks!B636="","",All_Tasks!B636)</f>
        <v/>
      </c>
      <c r="C636" t="str">
        <f>IF(All_Tasks!C636="","",All_Tasks!C636)</f>
        <v/>
      </c>
      <c r="D636" t="str">
        <f>IF(All_Tasks!D636="","",All_Tasks!D636)</f>
        <v/>
      </c>
      <c r="E636" t="str">
        <f>IF(All_Tasks!V636&lt;&gt;"",All_Tasks!V636,IF(All_Tasks!E636&lt;&gt;"",All_Tasks!E636,""))</f>
        <v/>
      </c>
      <c r="F636" t="str">
        <f>IF(All_Tasks!F636="","",All_Tasks!F636)</f>
        <v/>
      </c>
      <c r="G636" t="str">
        <f>IF(All_Tasks!G636="","",All_Tasks!G636)</f>
        <v/>
      </c>
      <c r="H636" s="231" t="str">
        <f>IF(All_Tasks!H636="","",All_Tasks!H636)</f>
        <v/>
      </c>
      <c r="I636" t="str">
        <f>IF(All_Tasks!I636="","",All_Tasks!I636)</f>
        <v/>
      </c>
      <c r="J636" t="str">
        <f>IF(All_Tasks!J636="","",All_Tasks!J636)</f>
        <v/>
      </c>
      <c r="K636" t="str">
        <f>IF(All_Tasks!K636="","",All_Tasks!K636)</f>
        <v/>
      </c>
      <c r="L636" s="231" t="str">
        <f>IF(All_Tasks!L636="","",All_Tasks!L636)</f>
        <v/>
      </c>
      <c r="M636" t="str">
        <f>IF(All_Tasks!M636="","",All_Tasks!M636)</f>
        <v/>
      </c>
      <c r="N636" t="str">
        <f>IF(All_Tasks!N636="","",All_Tasks!N636)</f>
        <v/>
      </c>
      <c r="O636" t="str">
        <f>IF(All_Tasks!O636="","",All_Tasks!O636)</f>
        <v/>
      </c>
      <c r="P636" s="181">
        <f>IF(All_Tasks!P636="",0,All_Tasks!P636)</f>
        <v>0</v>
      </c>
      <c r="Q636" s="181">
        <f>IF(All_Tasks!Q636="",0,All_Tasks!Q636)</f>
        <v>0</v>
      </c>
      <c r="R636" s="181">
        <f>IF(All_Tasks!R636="",0,All_Tasks!R636)</f>
        <v>0</v>
      </c>
      <c r="S636" s="181" t="str">
        <f>IF(All_Tasks!S636="","",All_Tasks!S636)</f>
        <v/>
      </c>
      <c r="T636" t="str">
        <f>IF(All_Tasks!T636="","",All_Tasks!T636)</f>
        <v/>
      </c>
      <c r="U636" t="str">
        <f>IF(All_Tasks!U636="","",All_Tasks!U636)</f>
        <v/>
      </c>
      <c r="V636">
        <f>IF(A636="",0,IFERROR(MATCH(A636,Scope_Labor_Rates!$A$6:$A$46,0)+5,0))</f>
        <v>0</v>
      </c>
      <c r="W636" s="178">
        <f>IF(V636&gt;0,INDEX(Scope_Labor_Rates!$C$6:$C$46,V636-5),0)</f>
        <v>0</v>
      </c>
      <c r="X636" s="178">
        <f>IF(V636&gt;0,INDEX(Scope_Labor_Rates!$C$6:$C$46,V636-5),0)</f>
        <v>0</v>
      </c>
      <c r="Y636" s="180">
        <f>IF(V636&gt;0,INDEX(Scope_Labor_Rates!$S$6:$S$46,V636-5),0)</f>
        <v>0</v>
      </c>
      <c r="Z636" s="180">
        <f>IF(V636&gt;0,INDEX(Scope_Labor_Rates!$R$6:$R$46,V636-5),1)</f>
        <v>1</v>
      </c>
      <c r="AA636" s="231">
        <f t="shared" si="81"/>
        <v>0</v>
      </c>
      <c r="AB636" t="str">
        <f t="shared" si="82"/>
        <v/>
      </c>
      <c r="AC636" s="178" t="str">
        <f t="shared" si="83"/>
        <v/>
      </c>
      <c r="AD636" s="181">
        <f t="shared" si="84"/>
        <v>0</v>
      </c>
      <c r="AE636" s="178">
        <f>IF(V636&gt;0,P636*INDEX(Scope_Labor_Rates!$E$6:$E$46,V636-5),0)</f>
        <v>0</v>
      </c>
      <c r="AF636" s="181">
        <f>IF(V636&gt;0,AE636*INDEX(Scope_Labor_Rates!$D$6:$D$46,V636-5)*AA636,0)</f>
        <v>0</v>
      </c>
      <c r="AG636" s="178">
        <f>IF(V636&gt;0,P636*INDEX(Scope_Labor_Rates!$G$6:$G$46,V636-5),0)</f>
        <v>0</v>
      </c>
      <c r="AH636" s="181">
        <f>IF(V636&gt;0,AG636*INDEX(Scope_Labor_Rates!$F$6:$F$46,V636-5)*AA636,0)</f>
        <v>0</v>
      </c>
      <c r="AI636" s="178">
        <f>IF(V636&gt;0,P636*INDEX(Scope_Labor_Rates!$I$6:$I$46,V636-5),0)</f>
        <v>0</v>
      </c>
      <c r="AJ636" s="181">
        <f>IF(V636&gt;0,AI636*INDEX(Scope_Labor_Rates!$H$6:$H$46,V636-5)*AA636,0)</f>
        <v>0</v>
      </c>
      <c r="AK636" s="178">
        <f>IF(V636&gt;0,P636*INDEX(Scope_Labor_Rates!$K$6:$K$46,V636-5),0)</f>
        <v>0</v>
      </c>
      <c r="AL636" s="181">
        <f>IF(V636&gt;0,AK636*INDEX(Scope_Labor_Rates!$J$6:$J$46,V636-5)*AA636,0)</f>
        <v>0</v>
      </c>
      <c r="AM636" s="178">
        <f>IF(V636&gt;0,P636*INDEX(Scope_Labor_Rates!$M$6:$M$46,V636-5),0)</f>
        <v>0</v>
      </c>
      <c r="AN636" s="178">
        <f>IF(V636&gt;0,AM636*INDEX(Scope_Labor_Rates!$L$6:$L$46,V636-5)*AA636,0)</f>
        <v>0</v>
      </c>
      <c r="AO636" s="178">
        <f>IF(V636&gt;0,P636*INDEX(Scope_Labor_Rates!$O$6:$O$46,V636-5)*AA636,0)</f>
        <v>0</v>
      </c>
      <c r="AP636" s="181">
        <f>IF(V636&gt;0,P636*INDEX(Scope_Labor_Rates!$Q$6:$Q$46,V636-5)*AA636,0)</f>
        <v>0</v>
      </c>
      <c r="AQ636" s="178">
        <f t="shared" si="85"/>
        <v>0</v>
      </c>
      <c r="AR636" s="178">
        <f t="shared" si="86"/>
        <v>0</v>
      </c>
      <c r="AS636" s="178">
        <f t="shared" si="87"/>
        <v>0</v>
      </c>
      <c r="AT636" s="178">
        <f t="shared" si="88"/>
        <v>0</v>
      </c>
      <c r="AU636">
        <f t="shared" si="89"/>
        <v>0</v>
      </c>
    </row>
    <row r="637" spans="1:47">
      <c r="A637" t="str">
        <f>IF(All_Tasks!A637="","",All_Tasks!A637)</f>
        <v/>
      </c>
      <c r="B637" t="str">
        <f>IF(All_Tasks!B637="","",All_Tasks!B637)</f>
        <v/>
      </c>
      <c r="C637" t="str">
        <f>IF(All_Tasks!C637="","",All_Tasks!C637)</f>
        <v/>
      </c>
      <c r="D637" t="str">
        <f>IF(All_Tasks!D637="","",All_Tasks!D637)</f>
        <v/>
      </c>
      <c r="E637" t="str">
        <f>IF(All_Tasks!V637&lt;&gt;"",All_Tasks!V637,IF(All_Tasks!E637&lt;&gt;"",All_Tasks!E637,""))</f>
        <v/>
      </c>
      <c r="F637" t="str">
        <f>IF(All_Tasks!F637="","",All_Tasks!F637)</f>
        <v/>
      </c>
      <c r="G637" t="str">
        <f>IF(All_Tasks!G637="","",All_Tasks!G637)</f>
        <v/>
      </c>
      <c r="H637" s="231" t="str">
        <f>IF(All_Tasks!H637="","",All_Tasks!H637)</f>
        <v/>
      </c>
      <c r="I637" t="str">
        <f>IF(All_Tasks!I637="","",All_Tasks!I637)</f>
        <v/>
      </c>
      <c r="J637" t="str">
        <f>IF(All_Tasks!J637="","",All_Tasks!J637)</f>
        <v/>
      </c>
      <c r="K637" t="str">
        <f>IF(All_Tasks!K637="","",All_Tasks!K637)</f>
        <v/>
      </c>
      <c r="L637" s="231" t="str">
        <f>IF(All_Tasks!L637="","",All_Tasks!L637)</f>
        <v/>
      </c>
      <c r="M637" t="str">
        <f>IF(All_Tasks!M637="","",All_Tasks!M637)</f>
        <v/>
      </c>
      <c r="N637" t="str">
        <f>IF(All_Tasks!N637="","",All_Tasks!N637)</f>
        <v/>
      </c>
      <c r="O637" t="str">
        <f>IF(All_Tasks!O637="","",All_Tasks!O637)</f>
        <v/>
      </c>
      <c r="P637" s="181">
        <f>IF(All_Tasks!P637="",0,All_Tasks!P637)</f>
        <v>0</v>
      </c>
      <c r="Q637" s="181">
        <f>IF(All_Tasks!Q637="",0,All_Tasks!Q637)</f>
        <v>0</v>
      </c>
      <c r="R637" s="181">
        <f>IF(All_Tasks!R637="",0,All_Tasks!R637)</f>
        <v>0</v>
      </c>
      <c r="S637" s="181" t="str">
        <f>IF(All_Tasks!S637="","",All_Tasks!S637)</f>
        <v/>
      </c>
      <c r="T637" t="str">
        <f>IF(All_Tasks!T637="","",All_Tasks!T637)</f>
        <v/>
      </c>
      <c r="U637" t="str">
        <f>IF(All_Tasks!U637="","",All_Tasks!U637)</f>
        <v/>
      </c>
      <c r="V637">
        <f>IF(A637="",0,IFERROR(MATCH(A637,Scope_Labor_Rates!$A$6:$A$46,0)+5,0))</f>
        <v>0</v>
      </c>
      <c r="W637" s="178">
        <f>IF(V637&gt;0,INDEX(Scope_Labor_Rates!$C$6:$C$46,V637-5),0)</f>
        <v>0</v>
      </c>
      <c r="X637" s="178">
        <f>IF(V637&gt;0,INDEX(Scope_Labor_Rates!$C$6:$C$46,V637-5),0)</f>
        <v>0</v>
      </c>
      <c r="Y637" s="180">
        <f>IF(V637&gt;0,INDEX(Scope_Labor_Rates!$S$6:$S$46,V637-5),0)</f>
        <v>0</v>
      </c>
      <c r="Z637" s="180">
        <f>IF(V637&gt;0,INDEX(Scope_Labor_Rates!$R$6:$R$46,V637-5),1)</f>
        <v>1</v>
      </c>
      <c r="AA637" s="231">
        <f t="shared" si="81"/>
        <v>0</v>
      </c>
      <c r="AB637" t="str">
        <f t="shared" si="82"/>
        <v/>
      </c>
      <c r="AC637" s="178" t="str">
        <f t="shared" si="83"/>
        <v/>
      </c>
      <c r="AD637" s="181">
        <f t="shared" si="84"/>
        <v>0</v>
      </c>
      <c r="AE637" s="178">
        <f>IF(V637&gt;0,P637*INDEX(Scope_Labor_Rates!$E$6:$E$46,V637-5),0)</f>
        <v>0</v>
      </c>
      <c r="AF637" s="181">
        <f>IF(V637&gt;0,AE637*INDEX(Scope_Labor_Rates!$D$6:$D$46,V637-5)*AA637,0)</f>
        <v>0</v>
      </c>
      <c r="AG637" s="178">
        <f>IF(V637&gt;0,P637*INDEX(Scope_Labor_Rates!$G$6:$G$46,V637-5),0)</f>
        <v>0</v>
      </c>
      <c r="AH637" s="181">
        <f>IF(V637&gt;0,AG637*INDEX(Scope_Labor_Rates!$F$6:$F$46,V637-5)*AA637,0)</f>
        <v>0</v>
      </c>
      <c r="AI637" s="178">
        <f>IF(V637&gt;0,P637*INDEX(Scope_Labor_Rates!$I$6:$I$46,V637-5),0)</f>
        <v>0</v>
      </c>
      <c r="AJ637" s="181">
        <f>IF(V637&gt;0,AI637*INDEX(Scope_Labor_Rates!$H$6:$H$46,V637-5)*AA637,0)</f>
        <v>0</v>
      </c>
      <c r="AK637" s="178">
        <f>IF(V637&gt;0,P637*INDEX(Scope_Labor_Rates!$K$6:$K$46,V637-5),0)</f>
        <v>0</v>
      </c>
      <c r="AL637" s="181">
        <f>IF(V637&gt;0,AK637*INDEX(Scope_Labor_Rates!$J$6:$J$46,V637-5)*AA637,0)</f>
        <v>0</v>
      </c>
      <c r="AM637" s="178">
        <f>IF(V637&gt;0,P637*INDEX(Scope_Labor_Rates!$M$6:$M$46,V637-5),0)</f>
        <v>0</v>
      </c>
      <c r="AN637" s="178">
        <f>IF(V637&gt;0,AM637*INDEX(Scope_Labor_Rates!$L$6:$L$46,V637-5)*AA637,0)</f>
        <v>0</v>
      </c>
      <c r="AO637" s="178">
        <f>IF(V637&gt;0,P637*INDEX(Scope_Labor_Rates!$O$6:$O$46,V637-5)*AA637,0)</f>
        <v>0</v>
      </c>
      <c r="AP637" s="181">
        <f>IF(V637&gt;0,P637*INDEX(Scope_Labor_Rates!$Q$6:$Q$46,V637-5)*AA637,0)</f>
        <v>0</v>
      </c>
      <c r="AQ637" s="178">
        <f t="shared" si="85"/>
        <v>0</v>
      </c>
      <c r="AR637" s="178">
        <f t="shared" si="86"/>
        <v>0</v>
      </c>
      <c r="AS637" s="178">
        <f t="shared" si="87"/>
        <v>0</v>
      </c>
      <c r="AT637" s="178">
        <f t="shared" si="88"/>
        <v>0</v>
      </c>
      <c r="AU637">
        <f t="shared" si="89"/>
        <v>0</v>
      </c>
    </row>
    <row r="638" spans="1:47">
      <c r="A638" t="str">
        <f>IF(All_Tasks!A638="","",All_Tasks!A638)</f>
        <v/>
      </c>
      <c r="B638" t="str">
        <f>IF(All_Tasks!B638="","",All_Tasks!B638)</f>
        <v/>
      </c>
      <c r="C638" t="str">
        <f>IF(All_Tasks!C638="","",All_Tasks!C638)</f>
        <v/>
      </c>
      <c r="D638" t="str">
        <f>IF(All_Tasks!D638="","",All_Tasks!D638)</f>
        <v/>
      </c>
      <c r="E638" t="str">
        <f>IF(All_Tasks!V638&lt;&gt;"",All_Tasks!V638,IF(All_Tasks!E638&lt;&gt;"",All_Tasks!E638,""))</f>
        <v/>
      </c>
      <c r="F638" t="str">
        <f>IF(All_Tasks!F638="","",All_Tasks!F638)</f>
        <v/>
      </c>
      <c r="G638" t="str">
        <f>IF(All_Tasks!G638="","",All_Tasks!G638)</f>
        <v/>
      </c>
      <c r="H638" s="231" t="str">
        <f>IF(All_Tasks!H638="","",All_Tasks!H638)</f>
        <v/>
      </c>
      <c r="I638" t="str">
        <f>IF(All_Tasks!I638="","",All_Tasks!I638)</f>
        <v/>
      </c>
      <c r="J638" t="str">
        <f>IF(All_Tasks!J638="","",All_Tasks!J638)</f>
        <v/>
      </c>
      <c r="K638" t="str">
        <f>IF(All_Tasks!K638="","",All_Tasks!K638)</f>
        <v/>
      </c>
      <c r="L638" s="231" t="str">
        <f>IF(All_Tasks!L638="","",All_Tasks!L638)</f>
        <v/>
      </c>
      <c r="M638" t="str">
        <f>IF(All_Tasks!M638="","",All_Tasks!M638)</f>
        <v/>
      </c>
      <c r="N638" t="str">
        <f>IF(All_Tasks!N638="","",All_Tasks!N638)</f>
        <v/>
      </c>
      <c r="O638" t="str">
        <f>IF(All_Tasks!O638="","",All_Tasks!O638)</f>
        <v/>
      </c>
      <c r="P638" s="181">
        <f>IF(All_Tasks!P638="",0,All_Tasks!P638)</f>
        <v>0</v>
      </c>
      <c r="Q638" s="181">
        <f>IF(All_Tasks!Q638="",0,All_Tasks!Q638)</f>
        <v>0</v>
      </c>
      <c r="R638" s="181">
        <f>IF(All_Tasks!R638="",0,All_Tasks!R638)</f>
        <v>0</v>
      </c>
      <c r="S638" s="181" t="str">
        <f>IF(All_Tasks!S638="","",All_Tasks!S638)</f>
        <v/>
      </c>
      <c r="T638" t="str">
        <f>IF(All_Tasks!T638="","",All_Tasks!T638)</f>
        <v/>
      </c>
      <c r="U638" t="str">
        <f>IF(All_Tasks!U638="","",All_Tasks!U638)</f>
        <v/>
      </c>
      <c r="V638">
        <f>IF(A638="",0,IFERROR(MATCH(A638,Scope_Labor_Rates!$A$6:$A$46,0)+5,0))</f>
        <v>0</v>
      </c>
      <c r="W638" s="178">
        <f>IF(V638&gt;0,INDEX(Scope_Labor_Rates!$C$6:$C$46,V638-5),0)</f>
        <v>0</v>
      </c>
      <c r="X638" s="178">
        <f>IF(V638&gt;0,INDEX(Scope_Labor_Rates!$C$6:$C$46,V638-5),0)</f>
        <v>0</v>
      </c>
      <c r="Y638" s="180">
        <f>IF(V638&gt;0,INDEX(Scope_Labor_Rates!$S$6:$S$46,V638-5),0)</f>
        <v>0</v>
      </c>
      <c r="Z638" s="180">
        <f>IF(V638&gt;0,INDEX(Scope_Labor_Rates!$R$6:$R$46,V638-5),1)</f>
        <v>1</v>
      </c>
      <c r="AA638" s="231">
        <f t="shared" si="81"/>
        <v>0</v>
      </c>
      <c r="AB638" t="str">
        <f t="shared" si="82"/>
        <v/>
      </c>
      <c r="AC638" s="178" t="str">
        <f t="shared" si="83"/>
        <v/>
      </c>
      <c r="AD638" s="181">
        <f t="shared" si="84"/>
        <v>0</v>
      </c>
      <c r="AE638" s="178">
        <f>IF(V638&gt;0,P638*INDEX(Scope_Labor_Rates!$E$6:$E$46,V638-5),0)</f>
        <v>0</v>
      </c>
      <c r="AF638" s="181">
        <f>IF(V638&gt;0,AE638*INDEX(Scope_Labor_Rates!$D$6:$D$46,V638-5)*AA638,0)</f>
        <v>0</v>
      </c>
      <c r="AG638" s="178">
        <f>IF(V638&gt;0,P638*INDEX(Scope_Labor_Rates!$G$6:$G$46,V638-5),0)</f>
        <v>0</v>
      </c>
      <c r="AH638" s="181">
        <f>IF(V638&gt;0,AG638*INDEX(Scope_Labor_Rates!$F$6:$F$46,V638-5)*AA638,0)</f>
        <v>0</v>
      </c>
      <c r="AI638" s="178">
        <f>IF(V638&gt;0,P638*INDEX(Scope_Labor_Rates!$I$6:$I$46,V638-5),0)</f>
        <v>0</v>
      </c>
      <c r="AJ638" s="181">
        <f>IF(V638&gt;0,AI638*INDEX(Scope_Labor_Rates!$H$6:$H$46,V638-5)*AA638,0)</f>
        <v>0</v>
      </c>
      <c r="AK638" s="178">
        <f>IF(V638&gt;0,P638*INDEX(Scope_Labor_Rates!$K$6:$K$46,V638-5),0)</f>
        <v>0</v>
      </c>
      <c r="AL638" s="181">
        <f>IF(V638&gt;0,AK638*INDEX(Scope_Labor_Rates!$J$6:$J$46,V638-5)*AA638,0)</f>
        <v>0</v>
      </c>
      <c r="AM638" s="178">
        <f>IF(V638&gt;0,P638*INDEX(Scope_Labor_Rates!$M$6:$M$46,V638-5),0)</f>
        <v>0</v>
      </c>
      <c r="AN638" s="178">
        <f>IF(V638&gt;0,AM638*INDEX(Scope_Labor_Rates!$L$6:$L$46,V638-5)*AA638,0)</f>
        <v>0</v>
      </c>
      <c r="AO638" s="178">
        <f>IF(V638&gt;0,P638*INDEX(Scope_Labor_Rates!$O$6:$O$46,V638-5)*AA638,0)</f>
        <v>0</v>
      </c>
      <c r="AP638" s="181">
        <f>IF(V638&gt;0,P638*INDEX(Scope_Labor_Rates!$Q$6:$Q$46,V638-5)*AA638,0)</f>
        <v>0</v>
      </c>
      <c r="AQ638" s="178">
        <f t="shared" si="85"/>
        <v>0</v>
      </c>
      <c r="AR638" s="178">
        <f t="shared" si="86"/>
        <v>0</v>
      </c>
      <c r="AS638" s="178">
        <f t="shared" si="87"/>
        <v>0</v>
      </c>
      <c r="AT638" s="178">
        <f t="shared" si="88"/>
        <v>0</v>
      </c>
      <c r="AU638">
        <f t="shared" si="89"/>
        <v>0</v>
      </c>
    </row>
    <row r="639" spans="1:47">
      <c r="A639" t="str">
        <f>IF(All_Tasks!A639="","",All_Tasks!A639)</f>
        <v/>
      </c>
      <c r="B639" t="str">
        <f>IF(All_Tasks!B639="","",All_Tasks!B639)</f>
        <v/>
      </c>
      <c r="C639" t="str">
        <f>IF(All_Tasks!C639="","",All_Tasks!C639)</f>
        <v/>
      </c>
      <c r="D639" t="str">
        <f>IF(All_Tasks!D639="","",All_Tasks!D639)</f>
        <v/>
      </c>
      <c r="E639" t="str">
        <f>IF(All_Tasks!V639&lt;&gt;"",All_Tasks!V639,IF(All_Tasks!E639&lt;&gt;"",All_Tasks!E639,""))</f>
        <v/>
      </c>
      <c r="F639" t="str">
        <f>IF(All_Tasks!F639="","",All_Tasks!F639)</f>
        <v/>
      </c>
      <c r="G639" t="str">
        <f>IF(All_Tasks!G639="","",All_Tasks!G639)</f>
        <v/>
      </c>
      <c r="H639" s="231" t="str">
        <f>IF(All_Tasks!H639="","",All_Tasks!H639)</f>
        <v/>
      </c>
      <c r="I639" t="str">
        <f>IF(All_Tasks!I639="","",All_Tasks!I639)</f>
        <v/>
      </c>
      <c r="J639" t="str">
        <f>IF(All_Tasks!J639="","",All_Tasks!J639)</f>
        <v/>
      </c>
      <c r="K639" t="str">
        <f>IF(All_Tasks!K639="","",All_Tasks!K639)</f>
        <v/>
      </c>
      <c r="L639" s="231" t="str">
        <f>IF(All_Tasks!L639="","",All_Tasks!L639)</f>
        <v/>
      </c>
      <c r="M639" t="str">
        <f>IF(All_Tasks!M639="","",All_Tasks!M639)</f>
        <v/>
      </c>
      <c r="N639" t="str">
        <f>IF(All_Tasks!N639="","",All_Tasks!N639)</f>
        <v/>
      </c>
      <c r="O639" t="str">
        <f>IF(All_Tasks!O639="","",All_Tasks!O639)</f>
        <v/>
      </c>
      <c r="P639" s="181">
        <f>IF(All_Tasks!P639="",0,All_Tasks!P639)</f>
        <v>0</v>
      </c>
      <c r="Q639" s="181">
        <f>IF(All_Tasks!Q639="",0,All_Tasks!Q639)</f>
        <v>0</v>
      </c>
      <c r="R639" s="181">
        <f>IF(All_Tasks!R639="",0,All_Tasks!R639)</f>
        <v>0</v>
      </c>
      <c r="S639" s="181" t="str">
        <f>IF(All_Tasks!S639="","",All_Tasks!S639)</f>
        <v/>
      </c>
      <c r="T639" t="str">
        <f>IF(All_Tasks!T639="","",All_Tasks!T639)</f>
        <v/>
      </c>
      <c r="U639" t="str">
        <f>IF(All_Tasks!U639="","",All_Tasks!U639)</f>
        <v/>
      </c>
      <c r="V639">
        <f>IF(A639="",0,IFERROR(MATCH(A639,Scope_Labor_Rates!$A$6:$A$46,0)+5,0))</f>
        <v>0</v>
      </c>
      <c r="W639" s="178">
        <f>IF(V639&gt;0,INDEX(Scope_Labor_Rates!$C$6:$C$46,V639-5),0)</f>
        <v>0</v>
      </c>
      <c r="X639" s="178">
        <f>IF(V639&gt;0,INDEX(Scope_Labor_Rates!$C$6:$C$46,V639-5),0)</f>
        <v>0</v>
      </c>
      <c r="Y639" s="180">
        <f>IF(V639&gt;0,INDEX(Scope_Labor_Rates!$S$6:$S$46,V639-5),0)</f>
        <v>0</v>
      </c>
      <c r="Z639" s="180">
        <f>IF(V639&gt;0,INDEX(Scope_Labor_Rates!$R$6:$R$46,V639-5),1)</f>
        <v>1</v>
      </c>
      <c r="AA639" s="231">
        <f t="shared" si="81"/>
        <v>0</v>
      </c>
      <c r="AB639" t="str">
        <f t="shared" si="82"/>
        <v/>
      </c>
      <c r="AC639" s="178" t="str">
        <f t="shared" si="83"/>
        <v/>
      </c>
      <c r="AD639" s="181">
        <f t="shared" si="84"/>
        <v>0</v>
      </c>
      <c r="AE639" s="178">
        <f>IF(V639&gt;0,P639*INDEX(Scope_Labor_Rates!$E$6:$E$46,V639-5),0)</f>
        <v>0</v>
      </c>
      <c r="AF639" s="181">
        <f>IF(V639&gt;0,AE639*INDEX(Scope_Labor_Rates!$D$6:$D$46,V639-5)*AA639,0)</f>
        <v>0</v>
      </c>
      <c r="AG639" s="178">
        <f>IF(V639&gt;0,P639*INDEX(Scope_Labor_Rates!$G$6:$G$46,V639-5),0)</f>
        <v>0</v>
      </c>
      <c r="AH639" s="181">
        <f>IF(V639&gt;0,AG639*INDEX(Scope_Labor_Rates!$F$6:$F$46,V639-5)*AA639,0)</f>
        <v>0</v>
      </c>
      <c r="AI639" s="178">
        <f>IF(V639&gt;0,P639*INDEX(Scope_Labor_Rates!$I$6:$I$46,V639-5),0)</f>
        <v>0</v>
      </c>
      <c r="AJ639" s="181">
        <f>IF(V639&gt;0,AI639*INDEX(Scope_Labor_Rates!$H$6:$H$46,V639-5)*AA639,0)</f>
        <v>0</v>
      </c>
      <c r="AK639" s="178">
        <f>IF(V639&gt;0,P639*INDEX(Scope_Labor_Rates!$K$6:$K$46,V639-5),0)</f>
        <v>0</v>
      </c>
      <c r="AL639" s="181">
        <f>IF(V639&gt;0,AK639*INDEX(Scope_Labor_Rates!$J$6:$J$46,V639-5)*AA639,0)</f>
        <v>0</v>
      </c>
      <c r="AM639" s="178">
        <f>IF(V639&gt;0,P639*INDEX(Scope_Labor_Rates!$M$6:$M$46,V639-5),0)</f>
        <v>0</v>
      </c>
      <c r="AN639" s="178">
        <f>IF(V639&gt;0,AM639*INDEX(Scope_Labor_Rates!$L$6:$L$46,V639-5)*AA639,0)</f>
        <v>0</v>
      </c>
      <c r="AO639" s="178">
        <f>IF(V639&gt;0,P639*INDEX(Scope_Labor_Rates!$O$6:$O$46,V639-5)*AA639,0)</f>
        <v>0</v>
      </c>
      <c r="AP639" s="181">
        <f>IF(V639&gt;0,P639*INDEX(Scope_Labor_Rates!$Q$6:$Q$46,V639-5)*AA639,0)</f>
        <v>0</v>
      </c>
      <c r="AQ639" s="178">
        <f t="shared" si="85"/>
        <v>0</v>
      </c>
      <c r="AR639" s="178">
        <f t="shared" si="86"/>
        <v>0</v>
      </c>
      <c r="AS639" s="178">
        <f t="shared" si="87"/>
        <v>0</v>
      </c>
      <c r="AT639" s="178">
        <f t="shared" si="88"/>
        <v>0</v>
      </c>
      <c r="AU639">
        <f t="shared" si="89"/>
        <v>0</v>
      </c>
    </row>
    <row r="640" spans="1:47">
      <c r="A640" t="str">
        <f>IF(All_Tasks!A640="","",All_Tasks!A640)</f>
        <v/>
      </c>
      <c r="B640" t="str">
        <f>IF(All_Tasks!B640="","",All_Tasks!B640)</f>
        <v/>
      </c>
      <c r="C640" t="str">
        <f>IF(All_Tasks!C640="","",All_Tasks!C640)</f>
        <v/>
      </c>
      <c r="D640" t="str">
        <f>IF(All_Tasks!D640="","",All_Tasks!D640)</f>
        <v/>
      </c>
      <c r="E640" t="str">
        <f>IF(All_Tasks!V640&lt;&gt;"",All_Tasks!V640,IF(All_Tasks!E640&lt;&gt;"",All_Tasks!E640,""))</f>
        <v/>
      </c>
      <c r="F640" t="str">
        <f>IF(All_Tasks!F640="","",All_Tasks!F640)</f>
        <v/>
      </c>
      <c r="G640" t="str">
        <f>IF(All_Tasks!G640="","",All_Tasks!G640)</f>
        <v/>
      </c>
      <c r="H640" s="231" t="str">
        <f>IF(All_Tasks!H640="","",All_Tasks!H640)</f>
        <v/>
      </c>
      <c r="I640" t="str">
        <f>IF(All_Tasks!I640="","",All_Tasks!I640)</f>
        <v/>
      </c>
      <c r="J640" t="str">
        <f>IF(All_Tasks!J640="","",All_Tasks!J640)</f>
        <v/>
      </c>
      <c r="K640" t="str">
        <f>IF(All_Tasks!K640="","",All_Tasks!K640)</f>
        <v/>
      </c>
      <c r="L640" s="231" t="str">
        <f>IF(All_Tasks!L640="","",All_Tasks!L640)</f>
        <v/>
      </c>
      <c r="M640" t="str">
        <f>IF(All_Tasks!M640="","",All_Tasks!M640)</f>
        <v/>
      </c>
      <c r="N640" t="str">
        <f>IF(All_Tasks!N640="","",All_Tasks!N640)</f>
        <v/>
      </c>
      <c r="O640" t="str">
        <f>IF(All_Tasks!O640="","",All_Tasks!O640)</f>
        <v/>
      </c>
      <c r="P640" s="181">
        <f>IF(All_Tasks!P640="",0,All_Tasks!P640)</f>
        <v>0</v>
      </c>
      <c r="Q640" s="181">
        <f>IF(All_Tasks!Q640="",0,All_Tasks!Q640)</f>
        <v>0</v>
      </c>
      <c r="R640" s="181">
        <f>IF(All_Tasks!R640="",0,All_Tasks!R640)</f>
        <v>0</v>
      </c>
      <c r="S640" s="181" t="str">
        <f>IF(All_Tasks!S640="","",All_Tasks!S640)</f>
        <v/>
      </c>
      <c r="T640" t="str">
        <f>IF(All_Tasks!T640="","",All_Tasks!T640)</f>
        <v/>
      </c>
      <c r="U640" t="str">
        <f>IF(All_Tasks!U640="","",All_Tasks!U640)</f>
        <v/>
      </c>
      <c r="V640">
        <f>IF(A640="",0,IFERROR(MATCH(A640,Scope_Labor_Rates!$A$6:$A$46,0)+5,0))</f>
        <v>0</v>
      </c>
      <c r="W640" s="178">
        <f>IF(V640&gt;0,INDEX(Scope_Labor_Rates!$C$6:$C$46,V640-5),0)</f>
        <v>0</v>
      </c>
      <c r="X640" s="178">
        <f>IF(V640&gt;0,INDEX(Scope_Labor_Rates!$C$6:$C$46,V640-5),0)</f>
        <v>0</v>
      </c>
      <c r="Y640" s="180">
        <f>IF(V640&gt;0,INDEX(Scope_Labor_Rates!$S$6:$S$46,V640-5),0)</f>
        <v>0</v>
      </c>
      <c r="Z640" s="180">
        <f>IF(V640&gt;0,INDEX(Scope_Labor_Rates!$R$6:$R$46,V640-5),1)</f>
        <v>1</v>
      </c>
      <c r="AA640" s="231">
        <f t="shared" si="81"/>
        <v>0</v>
      </c>
      <c r="AB640" t="str">
        <f t="shared" si="82"/>
        <v/>
      </c>
      <c r="AC640" s="178" t="str">
        <f t="shared" si="83"/>
        <v/>
      </c>
      <c r="AD640" s="181">
        <f t="shared" si="84"/>
        <v>0</v>
      </c>
      <c r="AE640" s="178">
        <f>IF(V640&gt;0,P640*INDEX(Scope_Labor_Rates!$E$6:$E$46,V640-5),0)</f>
        <v>0</v>
      </c>
      <c r="AF640" s="181">
        <f>IF(V640&gt;0,AE640*INDEX(Scope_Labor_Rates!$D$6:$D$46,V640-5)*AA640,0)</f>
        <v>0</v>
      </c>
      <c r="AG640" s="178">
        <f>IF(V640&gt;0,P640*INDEX(Scope_Labor_Rates!$G$6:$G$46,V640-5),0)</f>
        <v>0</v>
      </c>
      <c r="AH640" s="181">
        <f>IF(V640&gt;0,AG640*INDEX(Scope_Labor_Rates!$F$6:$F$46,V640-5)*AA640,0)</f>
        <v>0</v>
      </c>
      <c r="AI640" s="178">
        <f>IF(V640&gt;0,P640*INDEX(Scope_Labor_Rates!$I$6:$I$46,V640-5),0)</f>
        <v>0</v>
      </c>
      <c r="AJ640" s="181">
        <f>IF(V640&gt;0,AI640*INDEX(Scope_Labor_Rates!$H$6:$H$46,V640-5)*AA640,0)</f>
        <v>0</v>
      </c>
      <c r="AK640" s="178">
        <f>IF(V640&gt;0,P640*INDEX(Scope_Labor_Rates!$K$6:$K$46,V640-5),0)</f>
        <v>0</v>
      </c>
      <c r="AL640" s="181">
        <f>IF(V640&gt;0,AK640*INDEX(Scope_Labor_Rates!$J$6:$J$46,V640-5)*AA640,0)</f>
        <v>0</v>
      </c>
      <c r="AM640" s="178">
        <f>IF(V640&gt;0,P640*INDEX(Scope_Labor_Rates!$M$6:$M$46,V640-5),0)</f>
        <v>0</v>
      </c>
      <c r="AN640" s="178">
        <f>IF(V640&gt;0,AM640*INDEX(Scope_Labor_Rates!$L$6:$L$46,V640-5)*AA640,0)</f>
        <v>0</v>
      </c>
      <c r="AO640" s="178">
        <f>IF(V640&gt;0,P640*INDEX(Scope_Labor_Rates!$O$6:$O$46,V640-5)*AA640,0)</f>
        <v>0</v>
      </c>
      <c r="AP640" s="181">
        <f>IF(V640&gt;0,P640*INDEX(Scope_Labor_Rates!$Q$6:$Q$46,V640-5)*AA640,0)</f>
        <v>0</v>
      </c>
      <c r="AQ640" s="178">
        <f t="shared" si="85"/>
        <v>0</v>
      </c>
      <c r="AR640" s="178">
        <f t="shared" si="86"/>
        <v>0</v>
      </c>
      <c r="AS640" s="178">
        <f t="shared" si="87"/>
        <v>0</v>
      </c>
      <c r="AT640" s="178">
        <f t="shared" si="88"/>
        <v>0</v>
      </c>
      <c r="AU640">
        <f t="shared" si="89"/>
        <v>0</v>
      </c>
    </row>
    <row r="641" spans="1:47">
      <c r="A641" t="str">
        <f>IF(All_Tasks!A641="","",All_Tasks!A641)</f>
        <v/>
      </c>
      <c r="B641" t="str">
        <f>IF(All_Tasks!B641="","",All_Tasks!B641)</f>
        <v/>
      </c>
      <c r="C641" t="str">
        <f>IF(All_Tasks!C641="","",All_Tasks!C641)</f>
        <v/>
      </c>
      <c r="D641" t="str">
        <f>IF(All_Tasks!D641="","",All_Tasks!D641)</f>
        <v/>
      </c>
      <c r="E641" t="str">
        <f>IF(All_Tasks!V641&lt;&gt;"",All_Tasks!V641,IF(All_Tasks!E641&lt;&gt;"",All_Tasks!E641,""))</f>
        <v/>
      </c>
      <c r="F641" t="str">
        <f>IF(All_Tasks!F641="","",All_Tasks!F641)</f>
        <v/>
      </c>
      <c r="G641" t="str">
        <f>IF(All_Tasks!G641="","",All_Tasks!G641)</f>
        <v/>
      </c>
      <c r="H641" s="231" t="str">
        <f>IF(All_Tasks!H641="","",All_Tasks!H641)</f>
        <v/>
      </c>
      <c r="I641" t="str">
        <f>IF(All_Tasks!I641="","",All_Tasks!I641)</f>
        <v/>
      </c>
      <c r="J641" t="str">
        <f>IF(All_Tasks!J641="","",All_Tasks!J641)</f>
        <v/>
      </c>
      <c r="K641" t="str">
        <f>IF(All_Tasks!K641="","",All_Tasks!K641)</f>
        <v/>
      </c>
      <c r="L641" s="231" t="str">
        <f>IF(All_Tasks!L641="","",All_Tasks!L641)</f>
        <v/>
      </c>
      <c r="M641" t="str">
        <f>IF(All_Tasks!M641="","",All_Tasks!M641)</f>
        <v/>
      </c>
      <c r="N641" t="str">
        <f>IF(All_Tasks!N641="","",All_Tasks!N641)</f>
        <v/>
      </c>
      <c r="O641" t="str">
        <f>IF(All_Tasks!O641="","",All_Tasks!O641)</f>
        <v/>
      </c>
      <c r="P641" s="181">
        <f>IF(All_Tasks!P641="",0,All_Tasks!P641)</f>
        <v>0</v>
      </c>
      <c r="Q641" s="181">
        <f>IF(All_Tasks!Q641="",0,All_Tasks!Q641)</f>
        <v>0</v>
      </c>
      <c r="R641" s="181">
        <f>IF(All_Tasks!R641="",0,All_Tasks!R641)</f>
        <v>0</v>
      </c>
      <c r="S641" s="181" t="str">
        <f>IF(All_Tasks!S641="","",All_Tasks!S641)</f>
        <v/>
      </c>
      <c r="T641" t="str">
        <f>IF(All_Tasks!T641="","",All_Tasks!T641)</f>
        <v/>
      </c>
      <c r="U641" t="str">
        <f>IF(All_Tasks!U641="","",All_Tasks!U641)</f>
        <v/>
      </c>
      <c r="V641">
        <f>IF(A641="",0,IFERROR(MATCH(A641,Scope_Labor_Rates!$A$6:$A$46,0)+5,0))</f>
        <v>0</v>
      </c>
      <c r="W641" s="178">
        <f>IF(V641&gt;0,INDEX(Scope_Labor_Rates!$C$6:$C$46,V641-5),0)</f>
        <v>0</v>
      </c>
      <c r="X641" s="178">
        <f>IF(V641&gt;0,INDEX(Scope_Labor_Rates!$C$6:$C$46,V641-5),0)</f>
        <v>0</v>
      </c>
      <c r="Y641" s="180">
        <f>IF(V641&gt;0,INDEX(Scope_Labor_Rates!$S$6:$S$46,V641-5),0)</f>
        <v>0</v>
      </c>
      <c r="Z641" s="180">
        <f>IF(V641&gt;0,INDEX(Scope_Labor_Rates!$R$6:$R$46,V641-5),1)</f>
        <v>1</v>
      </c>
      <c r="AA641" s="231">
        <f t="shared" si="81"/>
        <v>0</v>
      </c>
      <c r="AB641" t="str">
        <f t="shared" si="82"/>
        <v/>
      </c>
      <c r="AC641" s="178" t="str">
        <f t="shared" si="83"/>
        <v/>
      </c>
      <c r="AD641" s="181">
        <f t="shared" si="84"/>
        <v>0</v>
      </c>
      <c r="AE641" s="178">
        <f>IF(V641&gt;0,P641*INDEX(Scope_Labor_Rates!$E$6:$E$46,V641-5),0)</f>
        <v>0</v>
      </c>
      <c r="AF641" s="181">
        <f>IF(V641&gt;0,AE641*INDEX(Scope_Labor_Rates!$D$6:$D$46,V641-5)*AA641,0)</f>
        <v>0</v>
      </c>
      <c r="AG641" s="178">
        <f>IF(V641&gt;0,P641*INDEX(Scope_Labor_Rates!$G$6:$G$46,V641-5),0)</f>
        <v>0</v>
      </c>
      <c r="AH641" s="181">
        <f>IF(V641&gt;0,AG641*INDEX(Scope_Labor_Rates!$F$6:$F$46,V641-5)*AA641,0)</f>
        <v>0</v>
      </c>
      <c r="AI641" s="178">
        <f>IF(V641&gt;0,P641*INDEX(Scope_Labor_Rates!$I$6:$I$46,V641-5),0)</f>
        <v>0</v>
      </c>
      <c r="AJ641" s="181">
        <f>IF(V641&gt;0,AI641*INDEX(Scope_Labor_Rates!$H$6:$H$46,V641-5)*AA641,0)</f>
        <v>0</v>
      </c>
      <c r="AK641" s="178">
        <f>IF(V641&gt;0,P641*INDEX(Scope_Labor_Rates!$K$6:$K$46,V641-5),0)</f>
        <v>0</v>
      </c>
      <c r="AL641" s="181">
        <f>IF(V641&gt;0,AK641*INDEX(Scope_Labor_Rates!$J$6:$J$46,V641-5)*AA641,0)</f>
        <v>0</v>
      </c>
      <c r="AM641" s="178">
        <f>IF(V641&gt;0,P641*INDEX(Scope_Labor_Rates!$M$6:$M$46,V641-5),0)</f>
        <v>0</v>
      </c>
      <c r="AN641" s="178">
        <f>IF(V641&gt;0,AM641*INDEX(Scope_Labor_Rates!$L$6:$L$46,V641-5)*AA641,0)</f>
        <v>0</v>
      </c>
      <c r="AO641" s="178">
        <f>IF(V641&gt;0,P641*INDEX(Scope_Labor_Rates!$O$6:$O$46,V641-5)*AA641,0)</f>
        <v>0</v>
      </c>
      <c r="AP641" s="181">
        <f>IF(V641&gt;0,P641*INDEX(Scope_Labor_Rates!$Q$6:$Q$46,V641-5)*AA641,0)</f>
        <v>0</v>
      </c>
      <c r="AQ641" s="178">
        <f t="shared" si="85"/>
        <v>0</v>
      </c>
      <c r="AR641" s="178">
        <f t="shared" si="86"/>
        <v>0</v>
      </c>
      <c r="AS641" s="178">
        <f t="shared" si="87"/>
        <v>0</v>
      </c>
      <c r="AT641" s="178">
        <f t="shared" si="88"/>
        <v>0</v>
      </c>
      <c r="AU641">
        <f t="shared" si="89"/>
        <v>0</v>
      </c>
    </row>
    <row r="642" spans="1:47">
      <c r="A642" t="str">
        <f>IF(All_Tasks!A642="","",All_Tasks!A642)</f>
        <v/>
      </c>
      <c r="B642" t="str">
        <f>IF(All_Tasks!B642="","",All_Tasks!B642)</f>
        <v/>
      </c>
      <c r="C642" t="str">
        <f>IF(All_Tasks!C642="","",All_Tasks!C642)</f>
        <v/>
      </c>
      <c r="D642" t="str">
        <f>IF(All_Tasks!D642="","",All_Tasks!D642)</f>
        <v/>
      </c>
      <c r="E642" t="str">
        <f>IF(All_Tasks!V642&lt;&gt;"",All_Tasks!V642,IF(All_Tasks!E642&lt;&gt;"",All_Tasks!E642,""))</f>
        <v/>
      </c>
      <c r="F642" t="str">
        <f>IF(All_Tasks!F642="","",All_Tasks!F642)</f>
        <v/>
      </c>
      <c r="G642" t="str">
        <f>IF(All_Tasks!G642="","",All_Tasks!G642)</f>
        <v/>
      </c>
      <c r="H642" s="231" t="str">
        <f>IF(All_Tasks!H642="","",All_Tasks!H642)</f>
        <v/>
      </c>
      <c r="I642" t="str">
        <f>IF(All_Tasks!I642="","",All_Tasks!I642)</f>
        <v/>
      </c>
      <c r="J642" t="str">
        <f>IF(All_Tasks!J642="","",All_Tasks!J642)</f>
        <v/>
      </c>
      <c r="K642" t="str">
        <f>IF(All_Tasks!K642="","",All_Tasks!K642)</f>
        <v/>
      </c>
      <c r="L642" s="231" t="str">
        <f>IF(All_Tasks!L642="","",All_Tasks!L642)</f>
        <v/>
      </c>
      <c r="M642" t="str">
        <f>IF(All_Tasks!M642="","",All_Tasks!M642)</f>
        <v/>
      </c>
      <c r="N642" t="str">
        <f>IF(All_Tasks!N642="","",All_Tasks!N642)</f>
        <v/>
      </c>
      <c r="O642" t="str">
        <f>IF(All_Tasks!O642="","",All_Tasks!O642)</f>
        <v/>
      </c>
      <c r="P642" s="181">
        <f>IF(All_Tasks!P642="",0,All_Tasks!P642)</f>
        <v>0</v>
      </c>
      <c r="Q642" s="181">
        <f>IF(All_Tasks!Q642="",0,All_Tasks!Q642)</f>
        <v>0</v>
      </c>
      <c r="R642" s="181">
        <f>IF(All_Tasks!R642="",0,All_Tasks!R642)</f>
        <v>0</v>
      </c>
      <c r="S642" s="181" t="str">
        <f>IF(All_Tasks!S642="","",All_Tasks!S642)</f>
        <v/>
      </c>
      <c r="T642" t="str">
        <f>IF(All_Tasks!T642="","",All_Tasks!T642)</f>
        <v/>
      </c>
      <c r="U642" t="str">
        <f>IF(All_Tasks!U642="","",All_Tasks!U642)</f>
        <v/>
      </c>
      <c r="V642">
        <f>IF(A642="",0,IFERROR(MATCH(A642,Scope_Labor_Rates!$A$6:$A$46,0)+5,0))</f>
        <v>0</v>
      </c>
      <c r="W642" s="178">
        <f>IF(V642&gt;0,INDEX(Scope_Labor_Rates!$C$6:$C$46,V642-5),0)</f>
        <v>0</v>
      </c>
      <c r="X642" s="178">
        <f>IF(V642&gt;0,INDEX(Scope_Labor_Rates!$C$6:$C$46,V642-5),0)</f>
        <v>0</v>
      </c>
      <c r="Y642" s="180">
        <f>IF(V642&gt;0,INDEX(Scope_Labor_Rates!$S$6:$S$46,V642-5),0)</f>
        <v>0</v>
      </c>
      <c r="Z642" s="180">
        <f>IF(V642&gt;0,INDEX(Scope_Labor_Rates!$R$6:$R$46,V642-5),1)</f>
        <v>1</v>
      </c>
      <c r="AA642" s="231">
        <f t="shared" ref="AA642:AA705" si="90">IF(OR(L642&lt;&gt;"",UPPER(S642)="COMPLETED"),1,0)</f>
        <v>0</v>
      </c>
      <c r="AB642" t="str">
        <f t="shared" ref="AB642:AB705" si="91">IF(L642="","",L642-WEEKDAY(L642,3)+6)</f>
        <v/>
      </c>
      <c r="AC642" s="178" t="str">
        <f t="shared" ref="AC642:AC705" si="92">IF(AB642="","",IF(DAY(AB642)&lt;=23,TEXT(AB642,"MMM-yyyy"),TEXT(EOMONTH(AB642,0)+1,"MMM-yyyy")))</f>
        <v/>
      </c>
      <c r="AD642" s="181">
        <f t="shared" ref="AD642:AD705" si="93">P642*X642*AA642</f>
        <v>0</v>
      </c>
      <c r="AE642" s="178">
        <f>IF(V642&gt;0,P642*INDEX(Scope_Labor_Rates!$E$6:$E$46,V642-5),0)</f>
        <v>0</v>
      </c>
      <c r="AF642" s="181">
        <f>IF(V642&gt;0,AE642*INDEX(Scope_Labor_Rates!$D$6:$D$46,V642-5)*AA642,0)</f>
        <v>0</v>
      </c>
      <c r="AG642" s="178">
        <f>IF(V642&gt;0,P642*INDEX(Scope_Labor_Rates!$G$6:$G$46,V642-5),0)</f>
        <v>0</v>
      </c>
      <c r="AH642" s="181">
        <f>IF(V642&gt;0,AG642*INDEX(Scope_Labor_Rates!$F$6:$F$46,V642-5)*AA642,0)</f>
        <v>0</v>
      </c>
      <c r="AI642" s="178">
        <f>IF(V642&gt;0,P642*INDEX(Scope_Labor_Rates!$I$6:$I$46,V642-5),0)</f>
        <v>0</v>
      </c>
      <c r="AJ642" s="181">
        <f>IF(V642&gt;0,AI642*INDEX(Scope_Labor_Rates!$H$6:$H$46,V642-5)*AA642,0)</f>
        <v>0</v>
      </c>
      <c r="AK642" s="178">
        <f>IF(V642&gt;0,P642*INDEX(Scope_Labor_Rates!$K$6:$K$46,V642-5),0)</f>
        <v>0</v>
      </c>
      <c r="AL642" s="181">
        <f>IF(V642&gt;0,AK642*INDEX(Scope_Labor_Rates!$J$6:$J$46,V642-5)*AA642,0)</f>
        <v>0</v>
      </c>
      <c r="AM642" s="178">
        <f>IF(V642&gt;0,P642*INDEX(Scope_Labor_Rates!$M$6:$M$46,V642-5),0)</f>
        <v>0</v>
      </c>
      <c r="AN642" s="178">
        <f>IF(V642&gt;0,AM642*INDEX(Scope_Labor_Rates!$L$6:$L$46,V642-5)*AA642,0)</f>
        <v>0</v>
      </c>
      <c r="AO642" s="178">
        <f>IF(V642&gt;0,P642*INDEX(Scope_Labor_Rates!$O$6:$O$46,V642-5)*AA642,0)</f>
        <v>0</v>
      </c>
      <c r="AP642" s="181">
        <f>IF(V642&gt;0,P642*INDEX(Scope_Labor_Rates!$Q$6:$Q$46,V642-5)*AA642,0)</f>
        <v>0</v>
      </c>
      <c r="AQ642" s="178">
        <f t="shared" ref="AQ642:AQ705" si="94">AE642+AG642+AI642+AK642+AM642</f>
        <v>0</v>
      </c>
      <c r="AR642" s="178">
        <f t="shared" ref="AR642:AR705" si="95">AF642+AH642+AJ642+AL642+AN642</f>
        <v>0</v>
      </c>
      <c r="AS642" s="178">
        <f t="shared" ref="AS642:AS705" si="96">AO642+AP642</f>
        <v>0</v>
      </c>
      <c r="AT642" s="178">
        <f t="shared" ref="AT642:AT705" si="97">AD642+AR642+AS642</f>
        <v>0</v>
      </c>
      <c r="AU642">
        <f t="shared" ref="AU642:AU705" si="98">AT642*Z642</f>
        <v>0</v>
      </c>
    </row>
    <row r="643" spans="1:47">
      <c r="A643" t="str">
        <f>IF(All_Tasks!A643="","",All_Tasks!A643)</f>
        <v/>
      </c>
      <c r="B643" t="str">
        <f>IF(All_Tasks!B643="","",All_Tasks!B643)</f>
        <v/>
      </c>
      <c r="C643" t="str">
        <f>IF(All_Tasks!C643="","",All_Tasks!C643)</f>
        <v/>
      </c>
      <c r="D643" t="str">
        <f>IF(All_Tasks!D643="","",All_Tasks!D643)</f>
        <v/>
      </c>
      <c r="E643" t="str">
        <f>IF(All_Tasks!V643&lt;&gt;"",All_Tasks!V643,IF(All_Tasks!E643&lt;&gt;"",All_Tasks!E643,""))</f>
        <v/>
      </c>
      <c r="F643" t="str">
        <f>IF(All_Tasks!F643="","",All_Tasks!F643)</f>
        <v/>
      </c>
      <c r="G643" t="str">
        <f>IF(All_Tasks!G643="","",All_Tasks!G643)</f>
        <v/>
      </c>
      <c r="H643" s="231" t="str">
        <f>IF(All_Tasks!H643="","",All_Tasks!H643)</f>
        <v/>
      </c>
      <c r="I643" t="str">
        <f>IF(All_Tasks!I643="","",All_Tasks!I643)</f>
        <v/>
      </c>
      <c r="J643" t="str">
        <f>IF(All_Tasks!J643="","",All_Tasks!J643)</f>
        <v/>
      </c>
      <c r="K643" t="str">
        <f>IF(All_Tasks!K643="","",All_Tasks!K643)</f>
        <v/>
      </c>
      <c r="L643" s="231" t="str">
        <f>IF(All_Tasks!L643="","",All_Tasks!L643)</f>
        <v/>
      </c>
      <c r="M643" t="str">
        <f>IF(All_Tasks!M643="","",All_Tasks!M643)</f>
        <v/>
      </c>
      <c r="N643" t="str">
        <f>IF(All_Tasks!N643="","",All_Tasks!N643)</f>
        <v/>
      </c>
      <c r="O643" t="str">
        <f>IF(All_Tasks!O643="","",All_Tasks!O643)</f>
        <v/>
      </c>
      <c r="P643" s="181">
        <f>IF(All_Tasks!P643="",0,All_Tasks!P643)</f>
        <v>0</v>
      </c>
      <c r="Q643" s="181">
        <f>IF(All_Tasks!Q643="",0,All_Tasks!Q643)</f>
        <v>0</v>
      </c>
      <c r="R643" s="181">
        <f>IF(All_Tasks!R643="",0,All_Tasks!R643)</f>
        <v>0</v>
      </c>
      <c r="S643" s="181" t="str">
        <f>IF(All_Tasks!S643="","",All_Tasks!S643)</f>
        <v/>
      </c>
      <c r="T643" t="str">
        <f>IF(All_Tasks!T643="","",All_Tasks!T643)</f>
        <v/>
      </c>
      <c r="U643" t="str">
        <f>IF(All_Tasks!U643="","",All_Tasks!U643)</f>
        <v/>
      </c>
      <c r="V643">
        <f>IF(A643="",0,IFERROR(MATCH(A643,Scope_Labor_Rates!$A$6:$A$46,0)+5,0))</f>
        <v>0</v>
      </c>
      <c r="W643" s="178">
        <f>IF(V643&gt;0,INDEX(Scope_Labor_Rates!$C$6:$C$46,V643-5),0)</f>
        <v>0</v>
      </c>
      <c r="X643" s="178">
        <f>IF(V643&gt;0,INDEX(Scope_Labor_Rates!$C$6:$C$46,V643-5),0)</f>
        <v>0</v>
      </c>
      <c r="Y643" s="180">
        <f>IF(V643&gt;0,INDEX(Scope_Labor_Rates!$S$6:$S$46,V643-5),0)</f>
        <v>0</v>
      </c>
      <c r="Z643" s="180">
        <f>IF(V643&gt;0,INDEX(Scope_Labor_Rates!$R$6:$R$46,V643-5),1)</f>
        <v>1</v>
      </c>
      <c r="AA643" s="231">
        <f t="shared" si="90"/>
        <v>0</v>
      </c>
      <c r="AB643" t="str">
        <f t="shared" si="91"/>
        <v/>
      </c>
      <c r="AC643" s="178" t="str">
        <f t="shared" si="92"/>
        <v/>
      </c>
      <c r="AD643" s="181">
        <f t="shared" si="93"/>
        <v>0</v>
      </c>
      <c r="AE643" s="178">
        <f>IF(V643&gt;0,P643*INDEX(Scope_Labor_Rates!$E$6:$E$46,V643-5),0)</f>
        <v>0</v>
      </c>
      <c r="AF643" s="181">
        <f>IF(V643&gt;0,AE643*INDEX(Scope_Labor_Rates!$D$6:$D$46,V643-5)*AA643,0)</f>
        <v>0</v>
      </c>
      <c r="AG643" s="178">
        <f>IF(V643&gt;0,P643*INDEX(Scope_Labor_Rates!$G$6:$G$46,V643-5),0)</f>
        <v>0</v>
      </c>
      <c r="AH643" s="181">
        <f>IF(V643&gt;0,AG643*INDEX(Scope_Labor_Rates!$F$6:$F$46,V643-5)*AA643,0)</f>
        <v>0</v>
      </c>
      <c r="AI643" s="178">
        <f>IF(V643&gt;0,P643*INDEX(Scope_Labor_Rates!$I$6:$I$46,V643-5),0)</f>
        <v>0</v>
      </c>
      <c r="AJ643" s="181">
        <f>IF(V643&gt;0,AI643*INDEX(Scope_Labor_Rates!$H$6:$H$46,V643-5)*AA643,0)</f>
        <v>0</v>
      </c>
      <c r="AK643" s="178">
        <f>IF(V643&gt;0,P643*INDEX(Scope_Labor_Rates!$K$6:$K$46,V643-5),0)</f>
        <v>0</v>
      </c>
      <c r="AL643" s="181">
        <f>IF(V643&gt;0,AK643*INDEX(Scope_Labor_Rates!$J$6:$J$46,V643-5)*AA643,0)</f>
        <v>0</v>
      </c>
      <c r="AM643" s="178">
        <f>IF(V643&gt;0,P643*INDEX(Scope_Labor_Rates!$M$6:$M$46,V643-5),0)</f>
        <v>0</v>
      </c>
      <c r="AN643" s="178">
        <f>IF(V643&gt;0,AM643*INDEX(Scope_Labor_Rates!$L$6:$L$46,V643-5)*AA643,0)</f>
        <v>0</v>
      </c>
      <c r="AO643" s="178">
        <f>IF(V643&gt;0,P643*INDEX(Scope_Labor_Rates!$O$6:$O$46,V643-5)*AA643,0)</f>
        <v>0</v>
      </c>
      <c r="AP643" s="181">
        <f>IF(V643&gt;0,P643*INDEX(Scope_Labor_Rates!$Q$6:$Q$46,V643-5)*AA643,0)</f>
        <v>0</v>
      </c>
      <c r="AQ643" s="178">
        <f t="shared" si="94"/>
        <v>0</v>
      </c>
      <c r="AR643" s="178">
        <f t="shared" si="95"/>
        <v>0</v>
      </c>
      <c r="AS643" s="178">
        <f t="shared" si="96"/>
        <v>0</v>
      </c>
      <c r="AT643" s="178">
        <f t="shared" si="97"/>
        <v>0</v>
      </c>
      <c r="AU643">
        <f t="shared" si="98"/>
        <v>0</v>
      </c>
    </row>
    <row r="644" spans="1:47">
      <c r="A644" t="str">
        <f>IF(All_Tasks!A644="","",All_Tasks!A644)</f>
        <v/>
      </c>
      <c r="B644" t="str">
        <f>IF(All_Tasks!B644="","",All_Tasks!B644)</f>
        <v/>
      </c>
      <c r="C644" t="str">
        <f>IF(All_Tasks!C644="","",All_Tasks!C644)</f>
        <v/>
      </c>
      <c r="D644" t="str">
        <f>IF(All_Tasks!D644="","",All_Tasks!D644)</f>
        <v/>
      </c>
      <c r="E644" t="str">
        <f>IF(All_Tasks!V644&lt;&gt;"",All_Tasks!V644,IF(All_Tasks!E644&lt;&gt;"",All_Tasks!E644,""))</f>
        <v/>
      </c>
      <c r="F644" t="str">
        <f>IF(All_Tasks!F644="","",All_Tasks!F644)</f>
        <v/>
      </c>
      <c r="G644" t="str">
        <f>IF(All_Tasks!G644="","",All_Tasks!G644)</f>
        <v/>
      </c>
      <c r="H644" s="231" t="str">
        <f>IF(All_Tasks!H644="","",All_Tasks!H644)</f>
        <v/>
      </c>
      <c r="I644" t="str">
        <f>IF(All_Tasks!I644="","",All_Tasks!I644)</f>
        <v/>
      </c>
      <c r="J644" t="str">
        <f>IF(All_Tasks!J644="","",All_Tasks!J644)</f>
        <v/>
      </c>
      <c r="K644" t="str">
        <f>IF(All_Tasks!K644="","",All_Tasks!K644)</f>
        <v/>
      </c>
      <c r="L644" s="231" t="str">
        <f>IF(All_Tasks!L644="","",All_Tasks!L644)</f>
        <v/>
      </c>
      <c r="M644" t="str">
        <f>IF(All_Tasks!M644="","",All_Tasks!M644)</f>
        <v/>
      </c>
      <c r="N644" t="str">
        <f>IF(All_Tasks!N644="","",All_Tasks!N644)</f>
        <v/>
      </c>
      <c r="O644" t="str">
        <f>IF(All_Tasks!O644="","",All_Tasks!O644)</f>
        <v/>
      </c>
      <c r="P644" s="181">
        <f>IF(All_Tasks!P644="",0,All_Tasks!P644)</f>
        <v>0</v>
      </c>
      <c r="Q644" s="181">
        <f>IF(All_Tasks!Q644="",0,All_Tasks!Q644)</f>
        <v>0</v>
      </c>
      <c r="R644" s="181">
        <f>IF(All_Tasks!R644="",0,All_Tasks!R644)</f>
        <v>0</v>
      </c>
      <c r="S644" s="181" t="str">
        <f>IF(All_Tasks!S644="","",All_Tasks!S644)</f>
        <v/>
      </c>
      <c r="T644" t="str">
        <f>IF(All_Tasks!T644="","",All_Tasks!T644)</f>
        <v/>
      </c>
      <c r="U644" t="str">
        <f>IF(All_Tasks!U644="","",All_Tasks!U644)</f>
        <v/>
      </c>
      <c r="V644">
        <f>IF(A644="",0,IFERROR(MATCH(A644,Scope_Labor_Rates!$A$6:$A$46,0)+5,0))</f>
        <v>0</v>
      </c>
      <c r="W644" s="178">
        <f>IF(V644&gt;0,INDEX(Scope_Labor_Rates!$C$6:$C$46,V644-5),0)</f>
        <v>0</v>
      </c>
      <c r="X644" s="178">
        <f>IF(V644&gt;0,INDEX(Scope_Labor_Rates!$C$6:$C$46,V644-5),0)</f>
        <v>0</v>
      </c>
      <c r="Y644" s="180">
        <f>IF(V644&gt;0,INDEX(Scope_Labor_Rates!$S$6:$S$46,V644-5),0)</f>
        <v>0</v>
      </c>
      <c r="Z644" s="180">
        <f>IF(V644&gt;0,INDEX(Scope_Labor_Rates!$R$6:$R$46,V644-5),1)</f>
        <v>1</v>
      </c>
      <c r="AA644" s="231">
        <f t="shared" si="90"/>
        <v>0</v>
      </c>
      <c r="AB644" t="str">
        <f t="shared" si="91"/>
        <v/>
      </c>
      <c r="AC644" s="178" t="str">
        <f t="shared" si="92"/>
        <v/>
      </c>
      <c r="AD644" s="181">
        <f t="shared" si="93"/>
        <v>0</v>
      </c>
      <c r="AE644" s="178">
        <f>IF(V644&gt;0,P644*INDEX(Scope_Labor_Rates!$E$6:$E$46,V644-5),0)</f>
        <v>0</v>
      </c>
      <c r="AF644" s="181">
        <f>IF(V644&gt;0,AE644*INDEX(Scope_Labor_Rates!$D$6:$D$46,V644-5)*AA644,0)</f>
        <v>0</v>
      </c>
      <c r="AG644" s="178">
        <f>IF(V644&gt;0,P644*INDEX(Scope_Labor_Rates!$G$6:$G$46,V644-5),0)</f>
        <v>0</v>
      </c>
      <c r="AH644" s="181">
        <f>IF(V644&gt;0,AG644*INDEX(Scope_Labor_Rates!$F$6:$F$46,V644-5)*AA644,0)</f>
        <v>0</v>
      </c>
      <c r="AI644" s="178">
        <f>IF(V644&gt;0,P644*INDEX(Scope_Labor_Rates!$I$6:$I$46,V644-5),0)</f>
        <v>0</v>
      </c>
      <c r="AJ644" s="181">
        <f>IF(V644&gt;0,AI644*INDEX(Scope_Labor_Rates!$H$6:$H$46,V644-5)*AA644,0)</f>
        <v>0</v>
      </c>
      <c r="AK644" s="178">
        <f>IF(V644&gt;0,P644*INDEX(Scope_Labor_Rates!$K$6:$K$46,V644-5),0)</f>
        <v>0</v>
      </c>
      <c r="AL644" s="181">
        <f>IF(V644&gt;0,AK644*INDEX(Scope_Labor_Rates!$J$6:$J$46,V644-5)*AA644,0)</f>
        <v>0</v>
      </c>
      <c r="AM644" s="178">
        <f>IF(V644&gt;0,P644*INDEX(Scope_Labor_Rates!$M$6:$M$46,V644-5),0)</f>
        <v>0</v>
      </c>
      <c r="AN644" s="178">
        <f>IF(V644&gt;0,AM644*INDEX(Scope_Labor_Rates!$L$6:$L$46,V644-5)*AA644,0)</f>
        <v>0</v>
      </c>
      <c r="AO644" s="178">
        <f>IF(V644&gt;0,P644*INDEX(Scope_Labor_Rates!$O$6:$O$46,V644-5)*AA644,0)</f>
        <v>0</v>
      </c>
      <c r="AP644" s="181">
        <f>IF(V644&gt;0,P644*INDEX(Scope_Labor_Rates!$Q$6:$Q$46,V644-5)*AA644,0)</f>
        <v>0</v>
      </c>
      <c r="AQ644" s="178">
        <f t="shared" si="94"/>
        <v>0</v>
      </c>
      <c r="AR644" s="178">
        <f t="shared" si="95"/>
        <v>0</v>
      </c>
      <c r="AS644" s="178">
        <f t="shared" si="96"/>
        <v>0</v>
      </c>
      <c r="AT644" s="178">
        <f t="shared" si="97"/>
        <v>0</v>
      </c>
      <c r="AU644">
        <f t="shared" si="98"/>
        <v>0</v>
      </c>
    </row>
    <row r="645" spans="1:47">
      <c r="A645" t="str">
        <f>IF(All_Tasks!A645="","",All_Tasks!A645)</f>
        <v/>
      </c>
      <c r="B645" t="str">
        <f>IF(All_Tasks!B645="","",All_Tasks!B645)</f>
        <v/>
      </c>
      <c r="C645" t="str">
        <f>IF(All_Tasks!C645="","",All_Tasks!C645)</f>
        <v/>
      </c>
      <c r="D645" t="str">
        <f>IF(All_Tasks!D645="","",All_Tasks!D645)</f>
        <v/>
      </c>
      <c r="E645" t="str">
        <f>IF(All_Tasks!V645&lt;&gt;"",All_Tasks!V645,IF(All_Tasks!E645&lt;&gt;"",All_Tasks!E645,""))</f>
        <v/>
      </c>
      <c r="F645" t="str">
        <f>IF(All_Tasks!F645="","",All_Tasks!F645)</f>
        <v/>
      </c>
      <c r="G645" t="str">
        <f>IF(All_Tasks!G645="","",All_Tasks!G645)</f>
        <v/>
      </c>
      <c r="H645" s="231" t="str">
        <f>IF(All_Tasks!H645="","",All_Tasks!H645)</f>
        <v/>
      </c>
      <c r="I645" t="str">
        <f>IF(All_Tasks!I645="","",All_Tasks!I645)</f>
        <v/>
      </c>
      <c r="J645" t="str">
        <f>IF(All_Tasks!J645="","",All_Tasks!J645)</f>
        <v/>
      </c>
      <c r="K645" t="str">
        <f>IF(All_Tasks!K645="","",All_Tasks!K645)</f>
        <v/>
      </c>
      <c r="L645" s="231" t="str">
        <f>IF(All_Tasks!L645="","",All_Tasks!L645)</f>
        <v/>
      </c>
      <c r="M645" t="str">
        <f>IF(All_Tasks!M645="","",All_Tasks!M645)</f>
        <v/>
      </c>
      <c r="N645" t="str">
        <f>IF(All_Tasks!N645="","",All_Tasks!N645)</f>
        <v/>
      </c>
      <c r="O645" t="str">
        <f>IF(All_Tasks!O645="","",All_Tasks!O645)</f>
        <v/>
      </c>
      <c r="P645" s="181">
        <f>IF(All_Tasks!P645="",0,All_Tasks!P645)</f>
        <v>0</v>
      </c>
      <c r="Q645" s="181">
        <f>IF(All_Tasks!Q645="",0,All_Tasks!Q645)</f>
        <v>0</v>
      </c>
      <c r="R645" s="181">
        <f>IF(All_Tasks!R645="",0,All_Tasks!R645)</f>
        <v>0</v>
      </c>
      <c r="S645" s="181" t="str">
        <f>IF(All_Tasks!S645="","",All_Tasks!S645)</f>
        <v/>
      </c>
      <c r="T645" t="str">
        <f>IF(All_Tasks!T645="","",All_Tasks!T645)</f>
        <v/>
      </c>
      <c r="U645" t="str">
        <f>IF(All_Tasks!U645="","",All_Tasks!U645)</f>
        <v/>
      </c>
      <c r="V645">
        <f>IF(A645="",0,IFERROR(MATCH(A645,Scope_Labor_Rates!$A$6:$A$46,0)+5,0))</f>
        <v>0</v>
      </c>
      <c r="W645" s="178">
        <f>IF(V645&gt;0,INDEX(Scope_Labor_Rates!$C$6:$C$46,V645-5),0)</f>
        <v>0</v>
      </c>
      <c r="X645" s="178">
        <f>IF(V645&gt;0,INDEX(Scope_Labor_Rates!$C$6:$C$46,V645-5),0)</f>
        <v>0</v>
      </c>
      <c r="Y645" s="180">
        <f>IF(V645&gt;0,INDEX(Scope_Labor_Rates!$S$6:$S$46,V645-5),0)</f>
        <v>0</v>
      </c>
      <c r="Z645" s="180">
        <f>IF(V645&gt;0,INDEX(Scope_Labor_Rates!$R$6:$R$46,V645-5),1)</f>
        <v>1</v>
      </c>
      <c r="AA645" s="231">
        <f t="shared" si="90"/>
        <v>0</v>
      </c>
      <c r="AB645" t="str">
        <f t="shared" si="91"/>
        <v/>
      </c>
      <c r="AC645" s="178" t="str">
        <f t="shared" si="92"/>
        <v/>
      </c>
      <c r="AD645" s="181">
        <f t="shared" si="93"/>
        <v>0</v>
      </c>
      <c r="AE645" s="178">
        <f>IF(V645&gt;0,P645*INDEX(Scope_Labor_Rates!$E$6:$E$46,V645-5),0)</f>
        <v>0</v>
      </c>
      <c r="AF645" s="181">
        <f>IF(V645&gt;0,AE645*INDEX(Scope_Labor_Rates!$D$6:$D$46,V645-5)*AA645,0)</f>
        <v>0</v>
      </c>
      <c r="AG645" s="178">
        <f>IF(V645&gt;0,P645*INDEX(Scope_Labor_Rates!$G$6:$G$46,V645-5),0)</f>
        <v>0</v>
      </c>
      <c r="AH645" s="181">
        <f>IF(V645&gt;0,AG645*INDEX(Scope_Labor_Rates!$F$6:$F$46,V645-5)*AA645,0)</f>
        <v>0</v>
      </c>
      <c r="AI645" s="178">
        <f>IF(V645&gt;0,P645*INDEX(Scope_Labor_Rates!$I$6:$I$46,V645-5),0)</f>
        <v>0</v>
      </c>
      <c r="AJ645" s="181">
        <f>IF(V645&gt;0,AI645*INDEX(Scope_Labor_Rates!$H$6:$H$46,V645-5)*AA645,0)</f>
        <v>0</v>
      </c>
      <c r="AK645" s="178">
        <f>IF(V645&gt;0,P645*INDEX(Scope_Labor_Rates!$K$6:$K$46,V645-5),0)</f>
        <v>0</v>
      </c>
      <c r="AL645" s="181">
        <f>IF(V645&gt;0,AK645*INDEX(Scope_Labor_Rates!$J$6:$J$46,V645-5)*AA645,0)</f>
        <v>0</v>
      </c>
      <c r="AM645" s="178">
        <f>IF(V645&gt;0,P645*INDEX(Scope_Labor_Rates!$M$6:$M$46,V645-5),0)</f>
        <v>0</v>
      </c>
      <c r="AN645" s="178">
        <f>IF(V645&gt;0,AM645*INDEX(Scope_Labor_Rates!$L$6:$L$46,V645-5)*AA645,0)</f>
        <v>0</v>
      </c>
      <c r="AO645" s="178">
        <f>IF(V645&gt;0,P645*INDEX(Scope_Labor_Rates!$O$6:$O$46,V645-5)*AA645,0)</f>
        <v>0</v>
      </c>
      <c r="AP645" s="181">
        <f>IF(V645&gt;0,P645*INDEX(Scope_Labor_Rates!$Q$6:$Q$46,V645-5)*AA645,0)</f>
        <v>0</v>
      </c>
      <c r="AQ645" s="178">
        <f t="shared" si="94"/>
        <v>0</v>
      </c>
      <c r="AR645" s="178">
        <f t="shared" si="95"/>
        <v>0</v>
      </c>
      <c r="AS645" s="178">
        <f t="shared" si="96"/>
        <v>0</v>
      </c>
      <c r="AT645" s="178">
        <f t="shared" si="97"/>
        <v>0</v>
      </c>
      <c r="AU645">
        <f t="shared" si="98"/>
        <v>0</v>
      </c>
    </row>
    <row r="646" spans="1:47">
      <c r="A646" t="str">
        <f>IF(All_Tasks!A646="","",All_Tasks!A646)</f>
        <v/>
      </c>
      <c r="B646" t="str">
        <f>IF(All_Tasks!B646="","",All_Tasks!B646)</f>
        <v/>
      </c>
      <c r="C646" t="str">
        <f>IF(All_Tasks!C646="","",All_Tasks!C646)</f>
        <v/>
      </c>
      <c r="D646" t="str">
        <f>IF(All_Tasks!D646="","",All_Tasks!D646)</f>
        <v/>
      </c>
      <c r="E646" t="str">
        <f>IF(All_Tasks!V646&lt;&gt;"",All_Tasks!V646,IF(All_Tasks!E646&lt;&gt;"",All_Tasks!E646,""))</f>
        <v/>
      </c>
      <c r="F646" t="str">
        <f>IF(All_Tasks!F646="","",All_Tasks!F646)</f>
        <v/>
      </c>
      <c r="G646" t="str">
        <f>IF(All_Tasks!G646="","",All_Tasks!G646)</f>
        <v/>
      </c>
      <c r="H646" s="231" t="str">
        <f>IF(All_Tasks!H646="","",All_Tasks!H646)</f>
        <v/>
      </c>
      <c r="I646" t="str">
        <f>IF(All_Tasks!I646="","",All_Tasks!I646)</f>
        <v/>
      </c>
      <c r="J646" t="str">
        <f>IF(All_Tasks!J646="","",All_Tasks!J646)</f>
        <v/>
      </c>
      <c r="K646" t="str">
        <f>IF(All_Tasks!K646="","",All_Tasks!K646)</f>
        <v/>
      </c>
      <c r="L646" s="231" t="str">
        <f>IF(All_Tasks!L646="","",All_Tasks!L646)</f>
        <v/>
      </c>
      <c r="M646" t="str">
        <f>IF(All_Tasks!M646="","",All_Tasks!M646)</f>
        <v/>
      </c>
      <c r="N646" t="str">
        <f>IF(All_Tasks!N646="","",All_Tasks!N646)</f>
        <v/>
      </c>
      <c r="O646" t="str">
        <f>IF(All_Tasks!O646="","",All_Tasks!O646)</f>
        <v/>
      </c>
      <c r="P646" s="181">
        <f>IF(All_Tasks!P646="",0,All_Tasks!P646)</f>
        <v>0</v>
      </c>
      <c r="Q646" s="181">
        <f>IF(All_Tasks!Q646="",0,All_Tasks!Q646)</f>
        <v>0</v>
      </c>
      <c r="R646" s="181">
        <f>IF(All_Tasks!R646="",0,All_Tasks!R646)</f>
        <v>0</v>
      </c>
      <c r="S646" s="181" t="str">
        <f>IF(All_Tasks!S646="","",All_Tasks!S646)</f>
        <v/>
      </c>
      <c r="T646" t="str">
        <f>IF(All_Tasks!T646="","",All_Tasks!T646)</f>
        <v/>
      </c>
      <c r="U646" t="str">
        <f>IF(All_Tasks!U646="","",All_Tasks!U646)</f>
        <v/>
      </c>
      <c r="V646">
        <f>IF(A646="",0,IFERROR(MATCH(A646,Scope_Labor_Rates!$A$6:$A$46,0)+5,0))</f>
        <v>0</v>
      </c>
      <c r="W646" s="178">
        <f>IF(V646&gt;0,INDEX(Scope_Labor_Rates!$C$6:$C$46,V646-5),0)</f>
        <v>0</v>
      </c>
      <c r="X646" s="178">
        <f>IF(V646&gt;0,INDEX(Scope_Labor_Rates!$C$6:$C$46,V646-5),0)</f>
        <v>0</v>
      </c>
      <c r="Y646" s="180">
        <f>IF(V646&gt;0,INDEX(Scope_Labor_Rates!$S$6:$S$46,V646-5),0)</f>
        <v>0</v>
      </c>
      <c r="Z646" s="180">
        <f>IF(V646&gt;0,INDEX(Scope_Labor_Rates!$R$6:$R$46,V646-5),1)</f>
        <v>1</v>
      </c>
      <c r="AA646" s="231">
        <f t="shared" si="90"/>
        <v>0</v>
      </c>
      <c r="AB646" t="str">
        <f t="shared" si="91"/>
        <v/>
      </c>
      <c r="AC646" s="178" t="str">
        <f t="shared" si="92"/>
        <v/>
      </c>
      <c r="AD646" s="181">
        <f t="shared" si="93"/>
        <v>0</v>
      </c>
      <c r="AE646" s="178">
        <f>IF(V646&gt;0,P646*INDEX(Scope_Labor_Rates!$E$6:$E$46,V646-5),0)</f>
        <v>0</v>
      </c>
      <c r="AF646" s="181">
        <f>IF(V646&gt;0,AE646*INDEX(Scope_Labor_Rates!$D$6:$D$46,V646-5)*AA646,0)</f>
        <v>0</v>
      </c>
      <c r="AG646" s="178">
        <f>IF(V646&gt;0,P646*INDEX(Scope_Labor_Rates!$G$6:$G$46,V646-5),0)</f>
        <v>0</v>
      </c>
      <c r="AH646" s="181">
        <f>IF(V646&gt;0,AG646*INDEX(Scope_Labor_Rates!$F$6:$F$46,V646-5)*AA646,0)</f>
        <v>0</v>
      </c>
      <c r="AI646" s="178">
        <f>IF(V646&gt;0,P646*INDEX(Scope_Labor_Rates!$I$6:$I$46,V646-5),0)</f>
        <v>0</v>
      </c>
      <c r="AJ646" s="181">
        <f>IF(V646&gt;0,AI646*INDEX(Scope_Labor_Rates!$H$6:$H$46,V646-5)*AA646,0)</f>
        <v>0</v>
      </c>
      <c r="AK646" s="178">
        <f>IF(V646&gt;0,P646*INDEX(Scope_Labor_Rates!$K$6:$K$46,V646-5),0)</f>
        <v>0</v>
      </c>
      <c r="AL646" s="181">
        <f>IF(V646&gt;0,AK646*INDEX(Scope_Labor_Rates!$J$6:$J$46,V646-5)*AA646,0)</f>
        <v>0</v>
      </c>
      <c r="AM646" s="178">
        <f>IF(V646&gt;0,P646*INDEX(Scope_Labor_Rates!$M$6:$M$46,V646-5),0)</f>
        <v>0</v>
      </c>
      <c r="AN646" s="178">
        <f>IF(V646&gt;0,AM646*INDEX(Scope_Labor_Rates!$L$6:$L$46,V646-5)*AA646,0)</f>
        <v>0</v>
      </c>
      <c r="AO646" s="178">
        <f>IF(V646&gt;0,P646*INDEX(Scope_Labor_Rates!$O$6:$O$46,V646-5)*AA646,0)</f>
        <v>0</v>
      </c>
      <c r="AP646" s="181">
        <f>IF(V646&gt;0,P646*INDEX(Scope_Labor_Rates!$Q$6:$Q$46,V646-5)*AA646,0)</f>
        <v>0</v>
      </c>
      <c r="AQ646" s="178">
        <f t="shared" si="94"/>
        <v>0</v>
      </c>
      <c r="AR646" s="178">
        <f t="shared" si="95"/>
        <v>0</v>
      </c>
      <c r="AS646" s="178">
        <f t="shared" si="96"/>
        <v>0</v>
      </c>
      <c r="AT646" s="178">
        <f t="shared" si="97"/>
        <v>0</v>
      </c>
      <c r="AU646">
        <f t="shared" si="98"/>
        <v>0</v>
      </c>
    </row>
    <row r="647" spans="1:47">
      <c r="A647" t="str">
        <f>IF(All_Tasks!A647="","",All_Tasks!A647)</f>
        <v/>
      </c>
      <c r="B647" t="str">
        <f>IF(All_Tasks!B647="","",All_Tasks!B647)</f>
        <v/>
      </c>
      <c r="C647" t="str">
        <f>IF(All_Tasks!C647="","",All_Tasks!C647)</f>
        <v/>
      </c>
      <c r="D647" t="str">
        <f>IF(All_Tasks!D647="","",All_Tasks!D647)</f>
        <v/>
      </c>
      <c r="E647" t="str">
        <f>IF(All_Tasks!V647&lt;&gt;"",All_Tasks!V647,IF(All_Tasks!E647&lt;&gt;"",All_Tasks!E647,""))</f>
        <v/>
      </c>
      <c r="F647" t="str">
        <f>IF(All_Tasks!F647="","",All_Tasks!F647)</f>
        <v/>
      </c>
      <c r="G647" t="str">
        <f>IF(All_Tasks!G647="","",All_Tasks!G647)</f>
        <v/>
      </c>
      <c r="H647" s="231" t="str">
        <f>IF(All_Tasks!H647="","",All_Tasks!H647)</f>
        <v/>
      </c>
      <c r="I647" t="str">
        <f>IF(All_Tasks!I647="","",All_Tasks!I647)</f>
        <v/>
      </c>
      <c r="J647" t="str">
        <f>IF(All_Tasks!J647="","",All_Tasks!J647)</f>
        <v/>
      </c>
      <c r="K647" t="str">
        <f>IF(All_Tasks!K647="","",All_Tasks!K647)</f>
        <v/>
      </c>
      <c r="L647" s="231" t="str">
        <f>IF(All_Tasks!L647="","",All_Tasks!L647)</f>
        <v/>
      </c>
      <c r="M647" t="str">
        <f>IF(All_Tasks!M647="","",All_Tasks!M647)</f>
        <v/>
      </c>
      <c r="N647" t="str">
        <f>IF(All_Tasks!N647="","",All_Tasks!N647)</f>
        <v/>
      </c>
      <c r="O647" t="str">
        <f>IF(All_Tasks!O647="","",All_Tasks!O647)</f>
        <v/>
      </c>
      <c r="P647" s="181">
        <f>IF(All_Tasks!P647="",0,All_Tasks!P647)</f>
        <v>0</v>
      </c>
      <c r="Q647" s="181">
        <f>IF(All_Tasks!Q647="",0,All_Tasks!Q647)</f>
        <v>0</v>
      </c>
      <c r="R647" s="181">
        <f>IF(All_Tasks!R647="",0,All_Tasks!R647)</f>
        <v>0</v>
      </c>
      <c r="S647" s="181" t="str">
        <f>IF(All_Tasks!S647="","",All_Tasks!S647)</f>
        <v/>
      </c>
      <c r="T647" t="str">
        <f>IF(All_Tasks!T647="","",All_Tasks!T647)</f>
        <v/>
      </c>
      <c r="U647" t="str">
        <f>IF(All_Tasks!U647="","",All_Tasks!U647)</f>
        <v/>
      </c>
      <c r="V647">
        <f>IF(A647="",0,IFERROR(MATCH(A647,Scope_Labor_Rates!$A$6:$A$46,0)+5,0))</f>
        <v>0</v>
      </c>
      <c r="W647" s="178">
        <f>IF(V647&gt;0,INDEX(Scope_Labor_Rates!$C$6:$C$46,V647-5),0)</f>
        <v>0</v>
      </c>
      <c r="X647" s="178">
        <f>IF(V647&gt;0,INDEX(Scope_Labor_Rates!$C$6:$C$46,V647-5),0)</f>
        <v>0</v>
      </c>
      <c r="Y647" s="180">
        <f>IF(V647&gt;0,INDEX(Scope_Labor_Rates!$S$6:$S$46,V647-5),0)</f>
        <v>0</v>
      </c>
      <c r="Z647" s="180">
        <f>IF(V647&gt;0,INDEX(Scope_Labor_Rates!$R$6:$R$46,V647-5),1)</f>
        <v>1</v>
      </c>
      <c r="AA647" s="231">
        <f t="shared" si="90"/>
        <v>0</v>
      </c>
      <c r="AB647" t="str">
        <f t="shared" si="91"/>
        <v/>
      </c>
      <c r="AC647" s="178" t="str">
        <f t="shared" si="92"/>
        <v/>
      </c>
      <c r="AD647" s="181">
        <f t="shared" si="93"/>
        <v>0</v>
      </c>
      <c r="AE647" s="178">
        <f>IF(V647&gt;0,P647*INDEX(Scope_Labor_Rates!$E$6:$E$46,V647-5),0)</f>
        <v>0</v>
      </c>
      <c r="AF647" s="181">
        <f>IF(V647&gt;0,AE647*INDEX(Scope_Labor_Rates!$D$6:$D$46,V647-5)*AA647,0)</f>
        <v>0</v>
      </c>
      <c r="AG647" s="178">
        <f>IF(V647&gt;0,P647*INDEX(Scope_Labor_Rates!$G$6:$G$46,V647-5),0)</f>
        <v>0</v>
      </c>
      <c r="AH647" s="181">
        <f>IF(V647&gt;0,AG647*INDEX(Scope_Labor_Rates!$F$6:$F$46,V647-5)*AA647,0)</f>
        <v>0</v>
      </c>
      <c r="AI647" s="178">
        <f>IF(V647&gt;0,P647*INDEX(Scope_Labor_Rates!$I$6:$I$46,V647-5),0)</f>
        <v>0</v>
      </c>
      <c r="AJ647" s="181">
        <f>IF(V647&gt;0,AI647*INDEX(Scope_Labor_Rates!$H$6:$H$46,V647-5)*AA647,0)</f>
        <v>0</v>
      </c>
      <c r="AK647" s="178">
        <f>IF(V647&gt;0,P647*INDEX(Scope_Labor_Rates!$K$6:$K$46,V647-5),0)</f>
        <v>0</v>
      </c>
      <c r="AL647" s="181">
        <f>IF(V647&gt;0,AK647*INDEX(Scope_Labor_Rates!$J$6:$J$46,V647-5)*AA647,0)</f>
        <v>0</v>
      </c>
      <c r="AM647" s="178">
        <f>IF(V647&gt;0,P647*INDEX(Scope_Labor_Rates!$M$6:$M$46,V647-5),0)</f>
        <v>0</v>
      </c>
      <c r="AN647" s="178">
        <f>IF(V647&gt;0,AM647*INDEX(Scope_Labor_Rates!$L$6:$L$46,V647-5)*AA647,0)</f>
        <v>0</v>
      </c>
      <c r="AO647" s="178">
        <f>IF(V647&gt;0,P647*INDEX(Scope_Labor_Rates!$O$6:$O$46,V647-5)*AA647,0)</f>
        <v>0</v>
      </c>
      <c r="AP647" s="181">
        <f>IF(V647&gt;0,P647*INDEX(Scope_Labor_Rates!$Q$6:$Q$46,V647-5)*AA647,0)</f>
        <v>0</v>
      </c>
      <c r="AQ647" s="178">
        <f t="shared" si="94"/>
        <v>0</v>
      </c>
      <c r="AR647" s="178">
        <f t="shared" si="95"/>
        <v>0</v>
      </c>
      <c r="AS647" s="178">
        <f t="shared" si="96"/>
        <v>0</v>
      </c>
      <c r="AT647" s="178">
        <f t="shared" si="97"/>
        <v>0</v>
      </c>
      <c r="AU647">
        <f t="shared" si="98"/>
        <v>0</v>
      </c>
    </row>
    <row r="648" spans="1:47">
      <c r="A648" t="str">
        <f>IF(All_Tasks!A648="","",All_Tasks!A648)</f>
        <v/>
      </c>
      <c r="B648" t="str">
        <f>IF(All_Tasks!B648="","",All_Tasks!B648)</f>
        <v/>
      </c>
      <c r="C648" t="str">
        <f>IF(All_Tasks!C648="","",All_Tasks!C648)</f>
        <v/>
      </c>
      <c r="D648" t="str">
        <f>IF(All_Tasks!D648="","",All_Tasks!D648)</f>
        <v/>
      </c>
      <c r="E648" t="str">
        <f>IF(All_Tasks!V648&lt;&gt;"",All_Tasks!V648,IF(All_Tasks!E648&lt;&gt;"",All_Tasks!E648,""))</f>
        <v/>
      </c>
      <c r="F648" t="str">
        <f>IF(All_Tasks!F648="","",All_Tasks!F648)</f>
        <v/>
      </c>
      <c r="G648" t="str">
        <f>IF(All_Tasks!G648="","",All_Tasks!G648)</f>
        <v/>
      </c>
      <c r="H648" s="231" t="str">
        <f>IF(All_Tasks!H648="","",All_Tasks!H648)</f>
        <v/>
      </c>
      <c r="I648" t="str">
        <f>IF(All_Tasks!I648="","",All_Tasks!I648)</f>
        <v/>
      </c>
      <c r="J648" t="str">
        <f>IF(All_Tasks!J648="","",All_Tasks!J648)</f>
        <v/>
      </c>
      <c r="K648" t="str">
        <f>IF(All_Tasks!K648="","",All_Tasks!K648)</f>
        <v/>
      </c>
      <c r="L648" s="231" t="str">
        <f>IF(All_Tasks!L648="","",All_Tasks!L648)</f>
        <v/>
      </c>
      <c r="M648" t="str">
        <f>IF(All_Tasks!M648="","",All_Tasks!M648)</f>
        <v/>
      </c>
      <c r="N648" t="str">
        <f>IF(All_Tasks!N648="","",All_Tasks!N648)</f>
        <v/>
      </c>
      <c r="O648" t="str">
        <f>IF(All_Tasks!O648="","",All_Tasks!O648)</f>
        <v/>
      </c>
      <c r="P648" s="181">
        <f>IF(All_Tasks!P648="",0,All_Tasks!P648)</f>
        <v>0</v>
      </c>
      <c r="Q648" s="181">
        <f>IF(All_Tasks!Q648="",0,All_Tasks!Q648)</f>
        <v>0</v>
      </c>
      <c r="R648" s="181">
        <f>IF(All_Tasks!R648="",0,All_Tasks!R648)</f>
        <v>0</v>
      </c>
      <c r="S648" s="181" t="str">
        <f>IF(All_Tasks!S648="","",All_Tasks!S648)</f>
        <v/>
      </c>
      <c r="T648" t="str">
        <f>IF(All_Tasks!T648="","",All_Tasks!T648)</f>
        <v/>
      </c>
      <c r="U648" t="str">
        <f>IF(All_Tasks!U648="","",All_Tasks!U648)</f>
        <v/>
      </c>
      <c r="V648">
        <f>IF(A648="",0,IFERROR(MATCH(A648,Scope_Labor_Rates!$A$6:$A$46,0)+5,0))</f>
        <v>0</v>
      </c>
      <c r="W648" s="178">
        <f>IF(V648&gt;0,INDEX(Scope_Labor_Rates!$C$6:$C$46,V648-5),0)</f>
        <v>0</v>
      </c>
      <c r="X648" s="178">
        <f>IF(V648&gt;0,INDEX(Scope_Labor_Rates!$C$6:$C$46,V648-5),0)</f>
        <v>0</v>
      </c>
      <c r="Y648" s="180">
        <f>IF(V648&gt;0,INDEX(Scope_Labor_Rates!$S$6:$S$46,V648-5),0)</f>
        <v>0</v>
      </c>
      <c r="Z648" s="180">
        <f>IF(V648&gt;0,INDEX(Scope_Labor_Rates!$R$6:$R$46,V648-5),1)</f>
        <v>1</v>
      </c>
      <c r="AA648" s="231">
        <f t="shared" si="90"/>
        <v>0</v>
      </c>
      <c r="AB648" t="str">
        <f t="shared" si="91"/>
        <v/>
      </c>
      <c r="AC648" s="178" t="str">
        <f t="shared" si="92"/>
        <v/>
      </c>
      <c r="AD648" s="181">
        <f t="shared" si="93"/>
        <v>0</v>
      </c>
      <c r="AE648" s="178">
        <f>IF(V648&gt;0,P648*INDEX(Scope_Labor_Rates!$E$6:$E$46,V648-5),0)</f>
        <v>0</v>
      </c>
      <c r="AF648" s="181">
        <f>IF(V648&gt;0,AE648*INDEX(Scope_Labor_Rates!$D$6:$D$46,V648-5)*AA648,0)</f>
        <v>0</v>
      </c>
      <c r="AG648" s="178">
        <f>IF(V648&gt;0,P648*INDEX(Scope_Labor_Rates!$G$6:$G$46,V648-5),0)</f>
        <v>0</v>
      </c>
      <c r="AH648" s="181">
        <f>IF(V648&gt;0,AG648*INDEX(Scope_Labor_Rates!$F$6:$F$46,V648-5)*AA648,0)</f>
        <v>0</v>
      </c>
      <c r="AI648" s="178">
        <f>IF(V648&gt;0,P648*INDEX(Scope_Labor_Rates!$I$6:$I$46,V648-5),0)</f>
        <v>0</v>
      </c>
      <c r="AJ648" s="181">
        <f>IF(V648&gt;0,AI648*INDEX(Scope_Labor_Rates!$H$6:$H$46,V648-5)*AA648,0)</f>
        <v>0</v>
      </c>
      <c r="AK648" s="178">
        <f>IF(V648&gt;0,P648*INDEX(Scope_Labor_Rates!$K$6:$K$46,V648-5),0)</f>
        <v>0</v>
      </c>
      <c r="AL648" s="181">
        <f>IF(V648&gt;0,AK648*INDEX(Scope_Labor_Rates!$J$6:$J$46,V648-5)*AA648,0)</f>
        <v>0</v>
      </c>
      <c r="AM648" s="178">
        <f>IF(V648&gt;0,P648*INDEX(Scope_Labor_Rates!$M$6:$M$46,V648-5),0)</f>
        <v>0</v>
      </c>
      <c r="AN648" s="178">
        <f>IF(V648&gt;0,AM648*INDEX(Scope_Labor_Rates!$L$6:$L$46,V648-5)*AA648,0)</f>
        <v>0</v>
      </c>
      <c r="AO648" s="178">
        <f>IF(V648&gt;0,P648*INDEX(Scope_Labor_Rates!$O$6:$O$46,V648-5)*AA648,0)</f>
        <v>0</v>
      </c>
      <c r="AP648" s="181">
        <f>IF(V648&gt;0,P648*INDEX(Scope_Labor_Rates!$Q$6:$Q$46,V648-5)*AA648,0)</f>
        <v>0</v>
      </c>
      <c r="AQ648" s="178">
        <f t="shared" si="94"/>
        <v>0</v>
      </c>
      <c r="AR648" s="178">
        <f t="shared" si="95"/>
        <v>0</v>
      </c>
      <c r="AS648" s="178">
        <f t="shared" si="96"/>
        <v>0</v>
      </c>
      <c r="AT648" s="178">
        <f t="shared" si="97"/>
        <v>0</v>
      </c>
      <c r="AU648">
        <f t="shared" si="98"/>
        <v>0</v>
      </c>
    </row>
    <row r="649" spans="1:47">
      <c r="A649" t="str">
        <f>IF(All_Tasks!A649="","",All_Tasks!A649)</f>
        <v/>
      </c>
      <c r="B649" t="str">
        <f>IF(All_Tasks!B649="","",All_Tasks!B649)</f>
        <v/>
      </c>
      <c r="C649" t="str">
        <f>IF(All_Tasks!C649="","",All_Tasks!C649)</f>
        <v/>
      </c>
      <c r="D649" t="str">
        <f>IF(All_Tasks!D649="","",All_Tasks!D649)</f>
        <v/>
      </c>
      <c r="E649" t="str">
        <f>IF(All_Tasks!V649&lt;&gt;"",All_Tasks!V649,IF(All_Tasks!E649&lt;&gt;"",All_Tasks!E649,""))</f>
        <v/>
      </c>
      <c r="F649" t="str">
        <f>IF(All_Tasks!F649="","",All_Tasks!F649)</f>
        <v/>
      </c>
      <c r="G649" t="str">
        <f>IF(All_Tasks!G649="","",All_Tasks!G649)</f>
        <v/>
      </c>
      <c r="H649" s="231" t="str">
        <f>IF(All_Tasks!H649="","",All_Tasks!H649)</f>
        <v/>
      </c>
      <c r="I649" t="str">
        <f>IF(All_Tasks!I649="","",All_Tasks!I649)</f>
        <v/>
      </c>
      <c r="J649" t="str">
        <f>IF(All_Tasks!J649="","",All_Tasks!J649)</f>
        <v/>
      </c>
      <c r="K649" t="str">
        <f>IF(All_Tasks!K649="","",All_Tasks!K649)</f>
        <v/>
      </c>
      <c r="L649" s="231" t="str">
        <f>IF(All_Tasks!L649="","",All_Tasks!L649)</f>
        <v/>
      </c>
      <c r="M649" t="str">
        <f>IF(All_Tasks!M649="","",All_Tasks!M649)</f>
        <v/>
      </c>
      <c r="N649" t="str">
        <f>IF(All_Tasks!N649="","",All_Tasks!N649)</f>
        <v/>
      </c>
      <c r="O649" t="str">
        <f>IF(All_Tasks!O649="","",All_Tasks!O649)</f>
        <v/>
      </c>
      <c r="P649" s="181">
        <f>IF(All_Tasks!P649="",0,All_Tasks!P649)</f>
        <v>0</v>
      </c>
      <c r="Q649" s="181">
        <f>IF(All_Tasks!Q649="",0,All_Tasks!Q649)</f>
        <v>0</v>
      </c>
      <c r="R649" s="181">
        <f>IF(All_Tasks!R649="",0,All_Tasks!R649)</f>
        <v>0</v>
      </c>
      <c r="S649" s="181" t="str">
        <f>IF(All_Tasks!S649="","",All_Tasks!S649)</f>
        <v/>
      </c>
      <c r="T649" t="str">
        <f>IF(All_Tasks!T649="","",All_Tasks!T649)</f>
        <v/>
      </c>
      <c r="U649" t="str">
        <f>IF(All_Tasks!U649="","",All_Tasks!U649)</f>
        <v/>
      </c>
      <c r="V649">
        <f>IF(A649="",0,IFERROR(MATCH(A649,Scope_Labor_Rates!$A$6:$A$46,0)+5,0))</f>
        <v>0</v>
      </c>
      <c r="W649" s="178">
        <f>IF(V649&gt;0,INDEX(Scope_Labor_Rates!$C$6:$C$46,V649-5),0)</f>
        <v>0</v>
      </c>
      <c r="X649" s="178">
        <f>IF(V649&gt;0,INDEX(Scope_Labor_Rates!$C$6:$C$46,V649-5),0)</f>
        <v>0</v>
      </c>
      <c r="Y649" s="180">
        <f>IF(V649&gt;0,INDEX(Scope_Labor_Rates!$S$6:$S$46,V649-5),0)</f>
        <v>0</v>
      </c>
      <c r="Z649" s="180">
        <f>IF(V649&gt;0,INDEX(Scope_Labor_Rates!$R$6:$R$46,V649-5),1)</f>
        <v>1</v>
      </c>
      <c r="AA649" s="231">
        <f t="shared" si="90"/>
        <v>0</v>
      </c>
      <c r="AB649" t="str">
        <f t="shared" si="91"/>
        <v/>
      </c>
      <c r="AC649" s="178" t="str">
        <f t="shared" si="92"/>
        <v/>
      </c>
      <c r="AD649" s="181">
        <f t="shared" si="93"/>
        <v>0</v>
      </c>
      <c r="AE649" s="178">
        <f>IF(V649&gt;0,P649*INDEX(Scope_Labor_Rates!$E$6:$E$46,V649-5),0)</f>
        <v>0</v>
      </c>
      <c r="AF649" s="181">
        <f>IF(V649&gt;0,AE649*INDEX(Scope_Labor_Rates!$D$6:$D$46,V649-5)*AA649,0)</f>
        <v>0</v>
      </c>
      <c r="AG649" s="178">
        <f>IF(V649&gt;0,P649*INDEX(Scope_Labor_Rates!$G$6:$G$46,V649-5),0)</f>
        <v>0</v>
      </c>
      <c r="AH649" s="181">
        <f>IF(V649&gt;0,AG649*INDEX(Scope_Labor_Rates!$F$6:$F$46,V649-5)*AA649,0)</f>
        <v>0</v>
      </c>
      <c r="AI649" s="178">
        <f>IF(V649&gt;0,P649*INDEX(Scope_Labor_Rates!$I$6:$I$46,V649-5),0)</f>
        <v>0</v>
      </c>
      <c r="AJ649" s="181">
        <f>IF(V649&gt;0,AI649*INDEX(Scope_Labor_Rates!$H$6:$H$46,V649-5)*AA649,0)</f>
        <v>0</v>
      </c>
      <c r="AK649" s="178">
        <f>IF(V649&gt;0,P649*INDEX(Scope_Labor_Rates!$K$6:$K$46,V649-5),0)</f>
        <v>0</v>
      </c>
      <c r="AL649" s="181">
        <f>IF(V649&gt;0,AK649*INDEX(Scope_Labor_Rates!$J$6:$J$46,V649-5)*AA649,0)</f>
        <v>0</v>
      </c>
      <c r="AM649" s="178">
        <f>IF(V649&gt;0,P649*INDEX(Scope_Labor_Rates!$M$6:$M$46,V649-5),0)</f>
        <v>0</v>
      </c>
      <c r="AN649" s="178">
        <f>IF(V649&gt;0,AM649*INDEX(Scope_Labor_Rates!$L$6:$L$46,V649-5)*AA649,0)</f>
        <v>0</v>
      </c>
      <c r="AO649" s="178">
        <f>IF(V649&gt;0,P649*INDEX(Scope_Labor_Rates!$O$6:$O$46,V649-5)*AA649,0)</f>
        <v>0</v>
      </c>
      <c r="AP649" s="181">
        <f>IF(V649&gt;0,P649*INDEX(Scope_Labor_Rates!$Q$6:$Q$46,V649-5)*AA649,0)</f>
        <v>0</v>
      </c>
      <c r="AQ649" s="178">
        <f t="shared" si="94"/>
        <v>0</v>
      </c>
      <c r="AR649" s="178">
        <f t="shared" si="95"/>
        <v>0</v>
      </c>
      <c r="AS649" s="178">
        <f t="shared" si="96"/>
        <v>0</v>
      </c>
      <c r="AT649" s="178">
        <f t="shared" si="97"/>
        <v>0</v>
      </c>
      <c r="AU649">
        <f t="shared" si="98"/>
        <v>0</v>
      </c>
    </row>
    <row r="650" spans="1:47">
      <c r="A650" t="str">
        <f>IF(All_Tasks!A650="","",All_Tasks!A650)</f>
        <v/>
      </c>
      <c r="B650" t="str">
        <f>IF(All_Tasks!B650="","",All_Tasks!B650)</f>
        <v/>
      </c>
      <c r="C650" t="str">
        <f>IF(All_Tasks!C650="","",All_Tasks!C650)</f>
        <v/>
      </c>
      <c r="D650" t="str">
        <f>IF(All_Tasks!D650="","",All_Tasks!D650)</f>
        <v/>
      </c>
      <c r="E650" t="str">
        <f>IF(All_Tasks!V650&lt;&gt;"",All_Tasks!V650,IF(All_Tasks!E650&lt;&gt;"",All_Tasks!E650,""))</f>
        <v/>
      </c>
      <c r="F650" t="str">
        <f>IF(All_Tasks!F650="","",All_Tasks!F650)</f>
        <v/>
      </c>
      <c r="G650" t="str">
        <f>IF(All_Tasks!G650="","",All_Tasks!G650)</f>
        <v/>
      </c>
      <c r="H650" s="231" t="str">
        <f>IF(All_Tasks!H650="","",All_Tasks!H650)</f>
        <v/>
      </c>
      <c r="I650" t="str">
        <f>IF(All_Tasks!I650="","",All_Tasks!I650)</f>
        <v/>
      </c>
      <c r="J650" t="str">
        <f>IF(All_Tasks!J650="","",All_Tasks!J650)</f>
        <v/>
      </c>
      <c r="K650" t="str">
        <f>IF(All_Tasks!K650="","",All_Tasks!K650)</f>
        <v/>
      </c>
      <c r="L650" s="231" t="str">
        <f>IF(All_Tasks!L650="","",All_Tasks!L650)</f>
        <v/>
      </c>
      <c r="M650" t="str">
        <f>IF(All_Tasks!M650="","",All_Tasks!M650)</f>
        <v/>
      </c>
      <c r="N650" t="str">
        <f>IF(All_Tasks!N650="","",All_Tasks!N650)</f>
        <v/>
      </c>
      <c r="O650" t="str">
        <f>IF(All_Tasks!O650="","",All_Tasks!O650)</f>
        <v/>
      </c>
      <c r="P650" s="181">
        <f>IF(All_Tasks!P650="",0,All_Tasks!P650)</f>
        <v>0</v>
      </c>
      <c r="Q650" s="181">
        <f>IF(All_Tasks!Q650="",0,All_Tasks!Q650)</f>
        <v>0</v>
      </c>
      <c r="R650" s="181">
        <f>IF(All_Tasks!R650="",0,All_Tasks!R650)</f>
        <v>0</v>
      </c>
      <c r="S650" s="181" t="str">
        <f>IF(All_Tasks!S650="","",All_Tasks!S650)</f>
        <v/>
      </c>
      <c r="T650" t="str">
        <f>IF(All_Tasks!T650="","",All_Tasks!T650)</f>
        <v/>
      </c>
      <c r="U650" t="str">
        <f>IF(All_Tasks!U650="","",All_Tasks!U650)</f>
        <v/>
      </c>
      <c r="V650">
        <f>IF(A650="",0,IFERROR(MATCH(A650,Scope_Labor_Rates!$A$6:$A$46,0)+5,0))</f>
        <v>0</v>
      </c>
      <c r="W650" s="178">
        <f>IF(V650&gt;0,INDEX(Scope_Labor_Rates!$C$6:$C$46,V650-5),0)</f>
        <v>0</v>
      </c>
      <c r="X650" s="178">
        <f>IF(V650&gt;0,INDEX(Scope_Labor_Rates!$C$6:$C$46,V650-5),0)</f>
        <v>0</v>
      </c>
      <c r="Y650" s="180">
        <f>IF(V650&gt;0,INDEX(Scope_Labor_Rates!$S$6:$S$46,V650-5),0)</f>
        <v>0</v>
      </c>
      <c r="Z650" s="180">
        <f>IF(V650&gt;0,INDEX(Scope_Labor_Rates!$R$6:$R$46,V650-5),1)</f>
        <v>1</v>
      </c>
      <c r="AA650" s="231">
        <f t="shared" si="90"/>
        <v>0</v>
      </c>
      <c r="AB650" t="str">
        <f t="shared" si="91"/>
        <v/>
      </c>
      <c r="AC650" s="178" t="str">
        <f t="shared" si="92"/>
        <v/>
      </c>
      <c r="AD650" s="181">
        <f t="shared" si="93"/>
        <v>0</v>
      </c>
      <c r="AE650" s="178">
        <f>IF(V650&gt;0,P650*INDEX(Scope_Labor_Rates!$E$6:$E$46,V650-5),0)</f>
        <v>0</v>
      </c>
      <c r="AF650" s="181">
        <f>IF(V650&gt;0,AE650*INDEX(Scope_Labor_Rates!$D$6:$D$46,V650-5)*AA650,0)</f>
        <v>0</v>
      </c>
      <c r="AG650" s="178">
        <f>IF(V650&gt;0,P650*INDEX(Scope_Labor_Rates!$G$6:$G$46,V650-5),0)</f>
        <v>0</v>
      </c>
      <c r="AH650" s="181">
        <f>IF(V650&gt;0,AG650*INDEX(Scope_Labor_Rates!$F$6:$F$46,V650-5)*AA650,0)</f>
        <v>0</v>
      </c>
      <c r="AI650" s="178">
        <f>IF(V650&gt;0,P650*INDEX(Scope_Labor_Rates!$I$6:$I$46,V650-5),0)</f>
        <v>0</v>
      </c>
      <c r="AJ650" s="181">
        <f>IF(V650&gt;0,AI650*INDEX(Scope_Labor_Rates!$H$6:$H$46,V650-5)*AA650,0)</f>
        <v>0</v>
      </c>
      <c r="AK650" s="178">
        <f>IF(V650&gt;0,P650*INDEX(Scope_Labor_Rates!$K$6:$K$46,V650-5),0)</f>
        <v>0</v>
      </c>
      <c r="AL650" s="181">
        <f>IF(V650&gt;0,AK650*INDEX(Scope_Labor_Rates!$J$6:$J$46,V650-5)*AA650,0)</f>
        <v>0</v>
      </c>
      <c r="AM650" s="178">
        <f>IF(V650&gt;0,P650*INDEX(Scope_Labor_Rates!$M$6:$M$46,V650-5),0)</f>
        <v>0</v>
      </c>
      <c r="AN650" s="178">
        <f>IF(V650&gt;0,AM650*INDEX(Scope_Labor_Rates!$L$6:$L$46,V650-5)*AA650,0)</f>
        <v>0</v>
      </c>
      <c r="AO650" s="178">
        <f>IF(V650&gt;0,P650*INDEX(Scope_Labor_Rates!$O$6:$O$46,V650-5)*AA650,0)</f>
        <v>0</v>
      </c>
      <c r="AP650" s="181">
        <f>IF(V650&gt;0,P650*INDEX(Scope_Labor_Rates!$Q$6:$Q$46,V650-5)*AA650,0)</f>
        <v>0</v>
      </c>
      <c r="AQ650" s="178">
        <f t="shared" si="94"/>
        <v>0</v>
      </c>
      <c r="AR650" s="178">
        <f t="shared" si="95"/>
        <v>0</v>
      </c>
      <c r="AS650" s="178">
        <f t="shared" si="96"/>
        <v>0</v>
      </c>
      <c r="AT650" s="178">
        <f t="shared" si="97"/>
        <v>0</v>
      </c>
      <c r="AU650">
        <f t="shared" si="98"/>
        <v>0</v>
      </c>
    </row>
    <row r="651" spans="1:47">
      <c r="A651" t="str">
        <f>IF(All_Tasks!A651="","",All_Tasks!A651)</f>
        <v/>
      </c>
      <c r="B651" t="str">
        <f>IF(All_Tasks!B651="","",All_Tasks!B651)</f>
        <v/>
      </c>
      <c r="C651" t="str">
        <f>IF(All_Tasks!C651="","",All_Tasks!C651)</f>
        <v/>
      </c>
      <c r="D651" t="str">
        <f>IF(All_Tasks!D651="","",All_Tasks!D651)</f>
        <v/>
      </c>
      <c r="E651" t="str">
        <f>IF(All_Tasks!V651&lt;&gt;"",All_Tasks!V651,IF(All_Tasks!E651&lt;&gt;"",All_Tasks!E651,""))</f>
        <v/>
      </c>
      <c r="F651" t="str">
        <f>IF(All_Tasks!F651="","",All_Tasks!F651)</f>
        <v/>
      </c>
      <c r="G651" t="str">
        <f>IF(All_Tasks!G651="","",All_Tasks!G651)</f>
        <v/>
      </c>
      <c r="H651" s="231" t="str">
        <f>IF(All_Tasks!H651="","",All_Tasks!H651)</f>
        <v/>
      </c>
      <c r="I651" t="str">
        <f>IF(All_Tasks!I651="","",All_Tasks!I651)</f>
        <v/>
      </c>
      <c r="J651" t="str">
        <f>IF(All_Tasks!J651="","",All_Tasks!J651)</f>
        <v/>
      </c>
      <c r="K651" t="str">
        <f>IF(All_Tasks!K651="","",All_Tasks!K651)</f>
        <v/>
      </c>
      <c r="L651" s="231" t="str">
        <f>IF(All_Tasks!L651="","",All_Tasks!L651)</f>
        <v/>
      </c>
      <c r="M651" t="str">
        <f>IF(All_Tasks!M651="","",All_Tasks!M651)</f>
        <v/>
      </c>
      <c r="N651" t="str">
        <f>IF(All_Tasks!N651="","",All_Tasks!N651)</f>
        <v/>
      </c>
      <c r="O651" t="str">
        <f>IF(All_Tasks!O651="","",All_Tasks!O651)</f>
        <v/>
      </c>
      <c r="P651" s="181">
        <f>IF(All_Tasks!P651="",0,All_Tasks!P651)</f>
        <v>0</v>
      </c>
      <c r="Q651" s="181">
        <f>IF(All_Tasks!Q651="",0,All_Tasks!Q651)</f>
        <v>0</v>
      </c>
      <c r="R651" s="181">
        <f>IF(All_Tasks!R651="",0,All_Tasks!R651)</f>
        <v>0</v>
      </c>
      <c r="S651" s="181" t="str">
        <f>IF(All_Tasks!S651="","",All_Tasks!S651)</f>
        <v/>
      </c>
      <c r="T651" t="str">
        <f>IF(All_Tasks!T651="","",All_Tasks!T651)</f>
        <v/>
      </c>
      <c r="U651" t="str">
        <f>IF(All_Tasks!U651="","",All_Tasks!U651)</f>
        <v/>
      </c>
      <c r="V651">
        <f>IF(A651="",0,IFERROR(MATCH(A651,Scope_Labor_Rates!$A$6:$A$46,0)+5,0))</f>
        <v>0</v>
      </c>
      <c r="W651" s="178">
        <f>IF(V651&gt;0,INDEX(Scope_Labor_Rates!$C$6:$C$46,V651-5),0)</f>
        <v>0</v>
      </c>
      <c r="X651" s="178">
        <f>IF(V651&gt;0,INDEX(Scope_Labor_Rates!$C$6:$C$46,V651-5),0)</f>
        <v>0</v>
      </c>
      <c r="Y651" s="180">
        <f>IF(V651&gt;0,INDEX(Scope_Labor_Rates!$S$6:$S$46,V651-5),0)</f>
        <v>0</v>
      </c>
      <c r="Z651" s="180">
        <f>IF(V651&gt;0,INDEX(Scope_Labor_Rates!$R$6:$R$46,V651-5),1)</f>
        <v>1</v>
      </c>
      <c r="AA651" s="231">
        <f t="shared" si="90"/>
        <v>0</v>
      </c>
      <c r="AB651" t="str">
        <f t="shared" si="91"/>
        <v/>
      </c>
      <c r="AC651" s="178" t="str">
        <f t="shared" si="92"/>
        <v/>
      </c>
      <c r="AD651" s="181">
        <f t="shared" si="93"/>
        <v>0</v>
      </c>
      <c r="AE651" s="178">
        <f>IF(V651&gt;0,P651*INDEX(Scope_Labor_Rates!$E$6:$E$46,V651-5),0)</f>
        <v>0</v>
      </c>
      <c r="AF651" s="181">
        <f>IF(V651&gt;0,AE651*INDEX(Scope_Labor_Rates!$D$6:$D$46,V651-5)*AA651,0)</f>
        <v>0</v>
      </c>
      <c r="AG651" s="178">
        <f>IF(V651&gt;0,P651*INDEX(Scope_Labor_Rates!$G$6:$G$46,V651-5),0)</f>
        <v>0</v>
      </c>
      <c r="AH651" s="181">
        <f>IF(V651&gt;0,AG651*INDEX(Scope_Labor_Rates!$F$6:$F$46,V651-5)*AA651,0)</f>
        <v>0</v>
      </c>
      <c r="AI651" s="178">
        <f>IF(V651&gt;0,P651*INDEX(Scope_Labor_Rates!$I$6:$I$46,V651-5),0)</f>
        <v>0</v>
      </c>
      <c r="AJ651" s="181">
        <f>IF(V651&gt;0,AI651*INDEX(Scope_Labor_Rates!$H$6:$H$46,V651-5)*AA651,0)</f>
        <v>0</v>
      </c>
      <c r="AK651" s="178">
        <f>IF(V651&gt;0,P651*INDEX(Scope_Labor_Rates!$K$6:$K$46,V651-5),0)</f>
        <v>0</v>
      </c>
      <c r="AL651" s="181">
        <f>IF(V651&gt;0,AK651*INDEX(Scope_Labor_Rates!$J$6:$J$46,V651-5)*AA651,0)</f>
        <v>0</v>
      </c>
      <c r="AM651" s="178">
        <f>IF(V651&gt;0,P651*INDEX(Scope_Labor_Rates!$M$6:$M$46,V651-5),0)</f>
        <v>0</v>
      </c>
      <c r="AN651" s="178">
        <f>IF(V651&gt;0,AM651*INDEX(Scope_Labor_Rates!$L$6:$L$46,V651-5)*AA651,0)</f>
        <v>0</v>
      </c>
      <c r="AO651" s="178">
        <f>IF(V651&gt;0,P651*INDEX(Scope_Labor_Rates!$O$6:$O$46,V651-5)*AA651,0)</f>
        <v>0</v>
      </c>
      <c r="AP651" s="181">
        <f>IF(V651&gt;0,P651*INDEX(Scope_Labor_Rates!$Q$6:$Q$46,V651-5)*AA651,0)</f>
        <v>0</v>
      </c>
      <c r="AQ651" s="178">
        <f t="shared" si="94"/>
        <v>0</v>
      </c>
      <c r="AR651" s="178">
        <f t="shared" si="95"/>
        <v>0</v>
      </c>
      <c r="AS651" s="178">
        <f t="shared" si="96"/>
        <v>0</v>
      </c>
      <c r="AT651" s="178">
        <f t="shared" si="97"/>
        <v>0</v>
      </c>
      <c r="AU651">
        <f t="shared" si="98"/>
        <v>0</v>
      </c>
    </row>
    <row r="652" spans="1:47">
      <c r="A652" t="str">
        <f>IF(All_Tasks!A652="","",All_Tasks!A652)</f>
        <v/>
      </c>
      <c r="B652" t="str">
        <f>IF(All_Tasks!B652="","",All_Tasks!B652)</f>
        <v/>
      </c>
      <c r="C652" t="str">
        <f>IF(All_Tasks!C652="","",All_Tasks!C652)</f>
        <v/>
      </c>
      <c r="D652" t="str">
        <f>IF(All_Tasks!D652="","",All_Tasks!D652)</f>
        <v/>
      </c>
      <c r="E652" t="str">
        <f>IF(All_Tasks!V652&lt;&gt;"",All_Tasks!V652,IF(All_Tasks!E652&lt;&gt;"",All_Tasks!E652,""))</f>
        <v/>
      </c>
      <c r="F652" t="str">
        <f>IF(All_Tasks!F652="","",All_Tasks!F652)</f>
        <v/>
      </c>
      <c r="G652" t="str">
        <f>IF(All_Tasks!G652="","",All_Tasks!G652)</f>
        <v/>
      </c>
      <c r="H652" s="231" t="str">
        <f>IF(All_Tasks!H652="","",All_Tasks!H652)</f>
        <v/>
      </c>
      <c r="I652" t="str">
        <f>IF(All_Tasks!I652="","",All_Tasks!I652)</f>
        <v/>
      </c>
      <c r="J652" t="str">
        <f>IF(All_Tasks!J652="","",All_Tasks!J652)</f>
        <v/>
      </c>
      <c r="K652" t="str">
        <f>IF(All_Tasks!K652="","",All_Tasks!K652)</f>
        <v/>
      </c>
      <c r="L652" s="231" t="str">
        <f>IF(All_Tasks!L652="","",All_Tasks!L652)</f>
        <v/>
      </c>
      <c r="M652" t="str">
        <f>IF(All_Tasks!M652="","",All_Tasks!M652)</f>
        <v/>
      </c>
      <c r="N652" t="str">
        <f>IF(All_Tasks!N652="","",All_Tasks!N652)</f>
        <v/>
      </c>
      <c r="O652" t="str">
        <f>IF(All_Tasks!O652="","",All_Tasks!O652)</f>
        <v/>
      </c>
      <c r="P652" s="181">
        <f>IF(All_Tasks!P652="",0,All_Tasks!P652)</f>
        <v>0</v>
      </c>
      <c r="Q652" s="181">
        <f>IF(All_Tasks!Q652="",0,All_Tasks!Q652)</f>
        <v>0</v>
      </c>
      <c r="R652" s="181">
        <f>IF(All_Tasks!R652="",0,All_Tasks!R652)</f>
        <v>0</v>
      </c>
      <c r="S652" s="181" t="str">
        <f>IF(All_Tasks!S652="","",All_Tasks!S652)</f>
        <v/>
      </c>
      <c r="T652" t="str">
        <f>IF(All_Tasks!T652="","",All_Tasks!T652)</f>
        <v/>
      </c>
      <c r="U652" t="str">
        <f>IF(All_Tasks!U652="","",All_Tasks!U652)</f>
        <v/>
      </c>
      <c r="V652">
        <f>IF(A652="",0,IFERROR(MATCH(A652,Scope_Labor_Rates!$A$6:$A$46,0)+5,0))</f>
        <v>0</v>
      </c>
      <c r="W652" s="178">
        <f>IF(V652&gt;0,INDEX(Scope_Labor_Rates!$C$6:$C$46,V652-5),0)</f>
        <v>0</v>
      </c>
      <c r="X652" s="178">
        <f>IF(V652&gt;0,INDEX(Scope_Labor_Rates!$C$6:$C$46,V652-5),0)</f>
        <v>0</v>
      </c>
      <c r="Y652" s="180">
        <f>IF(V652&gt;0,INDEX(Scope_Labor_Rates!$S$6:$S$46,V652-5),0)</f>
        <v>0</v>
      </c>
      <c r="Z652" s="180">
        <f>IF(V652&gt;0,INDEX(Scope_Labor_Rates!$R$6:$R$46,V652-5),1)</f>
        <v>1</v>
      </c>
      <c r="AA652" s="231">
        <f t="shared" si="90"/>
        <v>0</v>
      </c>
      <c r="AB652" t="str">
        <f t="shared" si="91"/>
        <v/>
      </c>
      <c r="AC652" s="178" t="str">
        <f t="shared" si="92"/>
        <v/>
      </c>
      <c r="AD652" s="181">
        <f t="shared" si="93"/>
        <v>0</v>
      </c>
      <c r="AE652" s="178">
        <f>IF(V652&gt;0,P652*INDEX(Scope_Labor_Rates!$E$6:$E$46,V652-5),0)</f>
        <v>0</v>
      </c>
      <c r="AF652" s="181">
        <f>IF(V652&gt;0,AE652*INDEX(Scope_Labor_Rates!$D$6:$D$46,V652-5)*AA652,0)</f>
        <v>0</v>
      </c>
      <c r="AG652" s="178">
        <f>IF(V652&gt;0,P652*INDEX(Scope_Labor_Rates!$G$6:$G$46,V652-5),0)</f>
        <v>0</v>
      </c>
      <c r="AH652" s="181">
        <f>IF(V652&gt;0,AG652*INDEX(Scope_Labor_Rates!$F$6:$F$46,V652-5)*AA652,0)</f>
        <v>0</v>
      </c>
      <c r="AI652" s="178">
        <f>IF(V652&gt;0,P652*INDEX(Scope_Labor_Rates!$I$6:$I$46,V652-5),0)</f>
        <v>0</v>
      </c>
      <c r="AJ652" s="181">
        <f>IF(V652&gt;0,AI652*INDEX(Scope_Labor_Rates!$H$6:$H$46,V652-5)*AA652,0)</f>
        <v>0</v>
      </c>
      <c r="AK652" s="178">
        <f>IF(V652&gt;0,P652*INDEX(Scope_Labor_Rates!$K$6:$K$46,V652-5),0)</f>
        <v>0</v>
      </c>
      <c r="AL652" s="181">
        <f>IF(V652&gt;0,AK652*INDEX(Scope_Labor_Rates!$J$6:$J$46,V652-5)*AA652,0)</f>
        <v>0</v>
      </c>
      <c r="AM652" s="178">
        <f>IF(V652&gt;0,P652*INDEX(Scope_Labor_Rates!$M$6:$M$46,V652-5),0)</f>
        <v>0</v>
      </c>
      <c r="AN652" s="178">
        <f>IF(V652&gt;0,AM652*INDEX(Scope_Labor_Rates!$L$6:$L$46,V652-5)*AA652,0)</f>
        <v>0</v>
      </c>
      <c r="AO652" s="178">
        <f>IF(V652&gt;0,P652*INDEX(Scope_Labor_Rates!$O$6:$O$46,V652-5)*AA652,0)</f>
        <v>0</v>
      </c>
      <c r="AP652" s="181">
        <f>IF(V652&gt;0,P652*INDEX(Scope_Labor_Rates!$Q$6:$Q$46,V652-5)*AA652,0)</f>
        <v>0</v>
      </c>
      <c r="AQ652" s="178">
        <f t="shared" si="94"/>
        <v>0</v>
      </c>
      <c r="AR652" s="178">
        <f t="shared" si="95"/>
        <v>0</v>
      </c>
      <c r="AS652" s="178">
        <f t="shared" si="96"/>
        <v>0</v>
      </c>
      <c r="AT652" s="178">
        <f t="shared" si="97"/>
        <v>0</v>
      </c>
      <c r="AU652">
        <f t="shared" si="98"/>
        <v>0</v>
      </c>
    </row>
    <row r="653" spans="1:47">
      <c r="A653" t="str">
        <f>IF(All_Tasks!A653="","",All_Tasks!A653)</f>
        <v/>
      </c>
      <c r="B653" t="str">
        <f>IF(All_Tasks!B653="","",All_Tasks!B653)</f>
        <v/>
      </c>
      <c r="C653" t="str">
        <f>IF(All_Tasks!C653="","",All_Tasks!C653)</f>
        <v/>
      </c>
      <c r="D653" t="str">
        <f>IF(All_Tasks!D653="","",All_Tasks!D653)</f>
        <v/>
      </c>
      <c r="E653" t="str">
        <f>IF(All_Tasks!V653&lt;&gt;"",All_Tasks!V653,IF(All_Tasks!E653&lt;&gt;"",All_Tasks!E653,""))</f>
        <v/>
      </c>
      <c r="F653" t="str">
        <f>IF(All_Tasks!F653="","",All_Tasks!F653)</f>
        <v/>
      </c>
      <c r="G653" t="str">
        <f>IF(All_Tasks!G653="","",All_Tasks!G653)</f>
        <v/>
      </c>
      <c r="H653" s="231" t="str">
        <f>IF(All_Tasks!H653="","",All_Tasks!H653)</f>
        <v/>
      </c>
      <c r="I653" t="str">
        <f>IF(All_Tasks!I653="","",All_Tasks!I653)</f>
        <v/>
      </c>
      <c r="J653" t="str">
        <f>IF(All_Tasks!J653="","",All_Tasks!J653)</f>
        <v/>
      </c>
      <c r="K653" t="str">
        <f>IF(All_Tasks!K653="","",All_Tasks!K653)</f>
        <v/>
      </c>
      <c r="L653" s="231" t="str">
        <f>IF(All_Tasks!L653="","",All_Tasks!L653)</f>
        <v/>
      </c>
      <c r="M653" t="str">
        <f>IF(All_Tasks!M653="","",All_Tasks!M653)</f>
        <v/>
      </c>
      <c r="N653" t="str">
        <f>IF(All_Tasks!N653="","",All_Tasks!N653)</f>
        <v/>
      </c>
      <c r="O653" t="str">
        <f>IF(All_Tasks!O653="","",All_Tasks!O653)</f>
        <v/>
      </c>
      <c r="P653" s="181">
        <f>IF(All_Tasks!P653="",0,All_Tasks!P653)</f>
        <v>0</v>
      </c>
      <c r="Q653" s="181">
        <f>IF(All_Tasks!Q653="",0,All_Tasks!Q653)</f>
        <v>0</v>
      </c>
      <c r="R653" s="181">
        <f>IF(All_Tasks!R653="",0,All_Tasks!R653)</f>
        <v>0</v>
      </c>
      <c r="S653" s="181" t="str">
        <f>IF(All_Tasks!S653="","",All_Tasks!S653)</f>
        <v/>
      </c>
      <c r="T653" t="str">
        <f>IF(All_Tasks!T653="","",All_Tasks!T653)</f>
        <v/>
      </c>
      <c r="U653" t="str">
        <f>IF(All_Tasks!U653="","",All_Tasks!U653)</f>
        <v/>
      </c>
      <c r="V653">
        <f>IF(A653="",0,IFERROR(MATCH(A653,Scope_Labor_Rates!$A$6:$A$46,0)+5,0))</f>
        <v>0</v>
      </c>
      <c r="W653" s="178">
        <f>IF(V653&gt;0,INDEX(Scope_Labor_Rates!$C$6:$C$46,V653-5),0)</f>
        <v>0</v>
      </c>
      <c r="X653" s="178">
        <f>IF(V653&gt;0,INDEX(Scope_Labor_Rates!$C$6:$C$46,V653-5),0)</f>
        <v>0</v>
      </c>
      <c r="Y653" s="180">
        <f>IF(V653&gt;0,INDEX(Scope_Labor_Rates!$S$6:$S$46,V653-5),0)</f>
        <v>0</v>
      </c>
      <c r="Z653" s="180">
        <f>IF(V653&gt;0,INDEX(Scope_Labor_Rates!$R$6:$R$46,V653-5),1)</f>
        <v>1</v>
      </c>
      <c r="AA653" s="231">
        <f t="shared" si="90"/>
        <v>0</v>
      </c>
      <c r="AB653" t="str">
        <f t="shared" si="91"/>
        <v/>
      </c>
      <c r="AC653" s="178" t="str">
        <f t="shared" si="92"/>
        <v/>
      </c>
      <c r="AD653" s="181">
        <f t="shared" si="93"/>
        <v>0</v>
      </c>
      <c r="AE653" s="178">
        <f>IF(V653&gt;0,P653*INDEX(Scope_Labor_Rates!$E$6:$E$46,V653-5),0)</f>
        <v>0</v>
      </c>
      <c r="AF653" s="181">
        <f>IF(V653&gt;0,AE653*INDEX(Scope_Labor_Rates!$D$6:$D$46,V653-5)*AA653,0)</f>
        <v>0</v>
      </c>
      <c r="AG653" s="178">
        <f>IF(V653&gt;0,P653*INDEX(Scope_Labor_Rates!$G$6:$G$46,V653-5),0)</f>
        <v>0</v>
      </c>
      <c r="AH653" s="181">
        <f>IF(V653&gt;0,AG653*INDEX(Scope_Labor_Rates!$F$6:$F$46,V653-5)*AA653,0)</f>
        <v>0</v>
      </c>
      <c r="AI653" s="178">
        <f>IF(V653&gt;0,P653*INDEX(Scope_Labor_Rates!$I$6:$I$46,V653-5),0)</f>
        <v>0</v>
      </c>
      <c r="AJ653" s="181">
        <f>IF(V653&gt;0,AI653*INDEX(Scope_Labor_Rates!$H$6:$H$46,V653-5)*AA653,0)</f>
        <v>0</v>
      </c>
      <c r="AK653" s="178">
        <f>IF(V653&gt;0,P653*INDEX(Scope_Labor_Rates!$K$6:$K$46,V653-5),0)</f>
        <v>0</v>
      </c>
      <c r="AL653" s="181">
        <f>IF(V653&gt;0,AK653*INDEX(Scope_Labor_Rates!$J$6:$J$46,V653-5)*AA653,0)</f>
        <v>0</v>
      </c>
      <c r="AM653" s="178">
        <f>IF(V653&gt;0,P653*INDEX(Scope_Labor_Rates!$M$6:$M$46,V653-5),0)</f>
        <v>0</v>
      </c>
      <c r="AN653" s="178">
        <f>IF(V653&gt;0,AM653*INDEX(Scope_Labor_Rates!$L$6:$L$46,V653-5)*AA653,0)</f>
        <v>0</v>
      </c>
      <c r="AO653" s="178">
        <f>IF(V653&gt;0,P653*INDEX(Scope_Labor_Rates!$O$6:$O$46,V653-5)*AA653,0)</f>
        <v>0</v>
      </c>
      <c r="AP653" s="181">
        <f>IF(V653&gt;0,P653*INDEX(Scope_Labor_Rates!$Q$6:$Q$46,V653-5)*AA653,0)</f>
        <v>0</v>
      </c>
      <c r="AQ653" s="178">
        <f t="shared" si="94"/>
        <v>0</v>
      </c>
      <c r="AR653" s="178">
        <f t="shared" si="95"/>
        <v>0</v>
      </c>
      <c r="AS653" s="178">
        <f t="shared" si="96"/>
        <v>0</v>
      </c>
      <c r="AT653" s="178">
        <f t="shared" si="97"/>
        <v>0</v>
      </c>
      <c r="AU653">
        <f t="shared" si="98"/>
        <v>0</v>
      </c>
    </row>
    <row r="654" spans="1:47">
      <c r="A654" t="str">
        <f>IF(All_Tasks!A654="","",All_Tasks!A654)</f>
        <v/>
      </c>
      <c r="B654" t="str">
        <f>IF(All_Tasks!B654="","",All_Tasks!B654)</f>
        <v/>
      </c>
      <c r="C654" t="str">
        <f>IF(All_Tasks!C654="","",All_Tasks!C654)</f>
        <v/>
      </c>
      <c r="D654" t="str">
        <f>IF(All_Tasks!D654="","",All_Tasks!D654)</f>
        <v/>
      </c>
      <c r="E654" t="str">
        <f>IF(All_Tasks!V654&lt;&gt;"",All_Tasks!V654,IF(All_Tasks!E654&lt;&gt;"",All_Tasks!E654,""))</f>
        <v/>
      </c>
      <c r="F654" t="str">
        <f>IF(All_Tasks!F654="","",All_Tasks!F654)</f>
        <v/>
      </c>
      <c r="G654" t="str">
        <f>IF(All_Tasks!G654="","",All_Tasks!G654)</f>
        <v/>
      </c>
      <c r="H654" s="231" t="str">
        <f>IF(All_Tasks!H654="","",All_Tasks!H654)</f>
        <v/>
      </c>
      <c r="I654" t="str">
        <f>IF(All_Tasks!I654="","",All_Tasks!I654)</f>
        <v/>
      </c>
      <c r="J654" t="str">
        <f>IF(All_Tasks!J654="","",All_Tasks!J654)</f>
        <v/>
      </c>
      <c r="K654" t="str">
        <f>IF(All_Tasks!K654="","",All_Tasks!K654)</f>
        <v/>
      </c>
      <c r="L654" s="231" t="str">
        <f>IF(All_Tasks!L654="","",All_Tasks!L654)</f>
        <v/>
      </c>
      <c r="M654" t="str">
        <f>IF(All_Tasks!M654="","",All_Tasks!M654)</f>
        <v/>
      </c>
      <c r="N654" t="str">
        <f>IF(All_Tasks!N654="","",All_Tasks!N654)</f>
        <v/>
      </c>
      <c r="O654" t="str">
        <f>IF(All_Tasks!O654="","",All_Tasks!O654)</f>
        <v/>
      </c>
      <c r="P654" s="181">
        <f>IF(All_Tasks!P654="",0,All_Tasks!P654)</f>
        <v>0</v>
      </c>
      <c r="Q654" s="181">
        <f>IF(All_Tasks!Q654="",0,All_Tasks!Q654)</f>
        <v>0</v>
      </c>
      <c r="R654" s="181">
        <f>IF(All_Tasks!R654="",0,All_Tasks!R654)</f>
        <v>0</v>
      </c>
      <c r="S654" s="181" t="str">
        <f>IF(All_Tasks!S654="","",All_Tasks!S654)</f>
        <v/>
      </c>
      <c r="T654" t="str">
        <f>IF(All_Tasks!T654="","",All_Tasks!T654)</f>
        <v/>
      </c>
      <c r="U654" t="str">
        <f>IF(All_Tasks!U654="","",All_Tasks!U654)</f>
        <v/>
      </c>
      <c r="V654">
        <f>IF(A654="",0,IFERROR(MATCH(A654,Scope_Labor_Rates!$A$6:$A$46,0)+5,0))</f>
        <v>0</v>
      </c>
      <c r="W654" s="178">
        <f>IF(V654&gt;0,INDEX(Scope_Labor_Rates!$C$6:$C$46,V654-5),0)</f>
        <v>0</v>
      </c>
      <c r="X654" s="178">
        <f>IF(V654&gt;0,INDEX(Scope_Labor_Rates!$C$6:$C$46,V654-5),0)</f>
        <v>0</v>
      </c>
      <c r="Y654" s="180">
        <f>IF(V654&gt;0,INDEX(Scope_Labor_Rates!$S$6:$S$46,V654-5),0)</f>
        <v>0</v>
      </c>
      <c r="Z654" s="180">
        <f>IF(V654&gt;0,INDEX(Scope_Labor_Rates!$R$6:$R$46,V654-5),1)</f>
        <v>1</v>
      </c>
      <c r="AA654" s="231">
        <f t="shared" si="90"/>
        <v>0</v>
      </c>
      <c r="AB654" t="str">
        <f t="shared" si="91"/>
        <v/>
      </c>
      <c r="AC654" s="178" t="str">
        <f t="shared" si="92"/>
        <v/>
      </c>
      <c r="AD654" s="181">
        <f t="shared" si="93"/>
        <v>0</v>
      </c>
      <c r="AE654" s="178">
        <f>IF(V654&gt;0,P654*INDEX(Scope_Labor_Rates!$E$6:$E$46,V654-5),0)</f>
        <v>0</v>
      </c>
      <c r="AF654" s="181">
        <f>IF(V654&gt;0,AE654*INDEX(Scope_Labor_Rates!$D$6:$D$46,V654-5)*AA654,0)</f>
        <v>0</v>
      </c>
      <c r="AG654" s="178">
        <f>IF(V654&gt;0,P654*INDEX(Scope_Labor_Rates!$G$6:$G$46,V654-5),0)</f>
        <v>0</v>
      </c>
      <c r="AH654" s="181">
        <f>IF(V654&gt;0,AG654*INDEX(Scope_Labor_Rates!$F$6:$F$46,V654-5)*AA654,0)</f>
        <v>0</v>
      </c>
      <c r="AI654" s="178">
        <f>IF(V654&gt;0,P654*INDEX(Scope_Labor_Rates!$I$6:$I$46,V654-5),0)</f>
        <v>0</v>
      </c>
      <c r="AJ654" s="181">
        <f>IF(V654&gt;0,AI654*INDEX(Scope_Labor_Rates!$H$6:$H$46,V654-5)*AA654,0)</f>
        <v>0</v>
      </c>
      <c r="AK654" s="178">
        <f>IF(V654&gt;0,P654*INDEX(Scope_Labor_Rates!$K$6:$K$46,V654-5),0)</f>
        <v>0</v>
      </c>
      <c r="AL654" s="181">
        <f>IF(V654&gt;0,AK654*INDEX(Scope_Labor_Rates!$J$6:$J$46,V654-5)*AA654,0)</f>
        <v>0</v>
      </c>
      <c r="AM654" s="178">
        <f>IF(V654&gt;0,P654*INDEX(Scope_Labor_Rates!$M$6:$M$46,V654-5),0)</f>
        <v>0</v>
      </c>
      <c r="AN654" s="178">
        <f>IF(V654&gt;0,AM654*INDEX(Scope_Labor_Rates!$L$6:$L$46,V654-5)*AA654,0)</f>
        <v>0</v>
      </c>
      <c r="AO654" s="178">
        <f>IF(V654&gt;0,P654*INDEX(Scope_Labor_Rates!$O$6:$O$46,V654-5)*AA654,0)</f>
        <v>0</v>
      </c>
      <c r="AP654" s="181">
        <f>IF(V654&gt;0,P654*INDEX(Scope_Labor_Rates!$Q$6:$Q$46,V654-5)*AA654,0)</f>
        <v>0</v>
      </c>
      <c r="AQ654" s="178">
        <f t="shared" si="94"/>
        <v>0</v>
      </c>
      <c r="AR654" s="178">
        <f t="shared" si="95"/>
        <v>0</v>
      </c>
      <c r="AS654" s="178">
        <f t="shared" si="96"/>
        <v>0</v>
      </c>
      <c r="AT654" s="178">
        <f t="shared" si="97"/>
        <v>0</v>
      </c>
      <c r="AU654">
        <f t="shared" si="98"/>
        <v>0</v>
      </c>
    </row>
    <row r="655" spans="1:47">
      <c r="A655" t="str">
        <f>IF(All_Tasks!A655="","",All_Tasks!A655)</f>
        <v/>
      </c>
      <c r="B655" t="str">
        <f>IF(All_Tasks!B655="","",All_Tasks!B655)</f>
        <v/>
      </c>
      <c r="C655" t="str">
        <f>IF(All_Tasks!C655="","",All_Tasks!C655)</f>
        <v/>
      </c>
      <c r="D655" t="str">
        <f>IF(All_Tasks!D655="","",All_Tasks!D655)</f>
        <v/>
      </c>
      <c r="E655" t="str">
        <f>IF(All_Tasks!V655&lt;&gt;"",All_Tasks!V655,IF(All_Tasks!E655&lt;&gt;"",All_Tasks!E655,""))</f>
        <v/>
      </c>
      <c r="F655" t="str">
        <f>IF(All_Tasks!F655="","",All_Tasks!F655)</f>
        <v/>
      </c>
      <c r="G655" t="str">
        <f>IF(All_Tasks!G655="","",All_Tasks!G655)</f>
        <v/>
      </c>
      <c r="H655" s="231" t="str">
        <f>IF(All_Tasks!H655="","",All_Tasks!H655)</f>
        <v/>
      </c>
      <c r="I655" t="str">
        <f>IF(All_Tasks!I655="","",All_Tasks!I655)</f>
        <v/>
      </c>
      <c r="J655" t="str">
        <f>IF(All_Tasks!J655="","",All_Tasks!J655)</f>
        <v/>
      </c>
      <c r="K655" t="str">
        <f>IF(All_Tasks!K655="","",All_Tasks!K655)</f>
        <v/>
      </c>
      <c r="L655" s="231" t="str">
        <f>IF(All_Tasks!L655="","",All_Tasks!L655)</f>
        <v/>
      </c>
      <c r="M655" t="str">
        <f>IF(All_Tasks!M655="","",All_Tasks!M655)</f>
        <v/>
      </c>
      <c r="N655" t="str">
        <f>IF(All_Tasks!N655="","",All_Tasks!N655)</f>
        <v/>
      </c>
      <c r="O655" t="str">
        <f>IF(All_Tasks!O655="","",All_Tasks!O655)</f>
        <v/>
      </c>
      <c r="P655" s="181">
        <f>IF(All_Tasks!P655="",0,All_Tasks!P655)</f>
        <v>0</v>
      </c>
      <c r="Q655" s="181">
        <f>IF(All_Tasks!Q655="",0,All_Tasks!Q655)</f>
        <v>0</v>
      </c>
      <c r="R655" s="181">
        <f>IF(All_Tasks!R655="",0,All_Tasks!R655)</f>
        <v>0</v>
      </c>
      <c r="S655" s="181" t="str">
        <f>IF(All_Tasks!S655="","",All_Tasks!S655)</f>
        <v/>
      </c>
      <c r="T655" t="str">
        <f>IF(All_Tasks!T655="","",All_Tasks!T655)</f>
        <v/>
      </c>
      <c r="U655" t="str">
        <f>IF(All_Tasks!U655="","",All_Tasks!U655)</f>
        <v/>
      </c>
      <c r="V655">
        <f>IF(A655="",0,IFERROR(MATCH(A655,Scope_Labor_Rates!$A$6:$A$46,0)+5,0))</f>
        <v>0</v>
      </c>
      <c r="W655" s="178">
        <f>IF(V655&gt;0,INDEX(Scope_Labor_Rates!$C$6:$C$46,V655-5),0)</f>
        <v>0</v>
      </c>
      <c r="X655" s="178">
        <f>IF(V655&gt;0,INDEX(Scope_Labor_Rates!$C$6:$C$46,V655-5),0)</f>
        <v>0</v>
      </c>
      <c r="Y655" s="180">
        <f>IF(V655&gt;0,INDEX(Scope_Labor_Rates!$S$6:$S$46,V655-5),0)</f>
        <v>0</v>
      </c>
      <c r="Z655" s="180">
        <f>IF(V655&gt;0,INDEX(Scope_Labor_Rates!$R$6:$R$46,V655-5),1)</f>
        <v>1</v>
      </c>
      <c r="AA655" s="231">
        <f t="shared" si="90"/>
        <v>0</v>
      </c>
      <c r="AB655" t="str">
        <f t="shared" si="91"/>
        <v/>
      </c>
      <c r="AC655" s="178" t="str">
        <f t="shared" si="92"/>
        <v/>
      </c>
      <c r="AD655" s="181">
        <f t="shared" si="93"/>
        <v>0</v>
      </c>
      <c r="AE655" s="178">
        <f>IF(V655&gt;0,P655*INDEX(Scope_Labor_Rates!$E$6:$E$46,V655-5),0)</f>
        <v>0</v>
      </c>
      <c r="AF655" s="181">
        <f>IF(V655&gt;0,AE655*INDEX(Scope_Labor_Rates!$D$6:$D$46,V655-5)*AA655,0)</f>
        <v>0</v>
      </c>
      <c r="AG655" s="178">
        <f>IF(V655&gt;0,P655*INDEX(Scope_Labor_Rates!$G$6:$G$46,V655-5),0)</f>
        <v>0</v>
      </c>
      <c r="AH655" s="181">
        <f>IF(V655&gt;0,AG655*INDEX(Scope_Labor_Rates!$F$6:$F$46,V655-5)*AA655,0)</f>
        <v>0</v>
      </c>
      <c r="AI655" s="178">
        <f>IF(V655&gt;0,P655*INDEX(Scope_Labor_Rates!$I$6:$I$46,V655-5),0)</f>
        <v>0</v>
      </c>
      <c r="AJ655" s="181">
        <f>IF(V655&gt;0,AI655*INDEX(Scope_Labor_Rates!$H$6:$H$46,V655-5)*AA655,0)</f>
        <v>0</v>
      </c>
      <c r="AK655" s="178">
        <f>IF(V655&gt;0,P655*INDEX(Scope_Labor_Rates!$K$6:$K$46,V655-5),0)</f>
        <v>0</v>
      </c>
      <c r="AL655" s="181">
        <f>IF(V655&gt;0,AK655*INDEX(Scope_Labor_Rates!$J$6:$J$46,V655-5)*AA655,0)</f>
        <v>0</v>
      </c>
      <c r="AM655" s="178">
        <f>IF(V655&gt;0,P655*INDEX(Scope_Labor_Rates!$M$6:$M$46,V655-5),0)</f>
        <v>0</v>
      </c>
      <c r="AN655" s="178">
        <f>IF(V655&gt;0,AM655*INDEX(Scope_Labor_Rates!$L$6:$L$46,V655-5)*AA655,0)</f>
        <v>0</v>
      </c>
      <c r="AO655" s="178">
        <f>IF(V655&gt;0,P655*INDEX(Scope_Labor_Rates!$O$6:$O$46,V655-5)*AA655,0)</f>
        <v>0</v>
      </c>
      <c r="AP655" s="181">
        <f>IF(V655&gt;0,P655*INDEX(Scope_Labor_Rates!$Q$6:$Q$46,V655-5)*AA655,0)</f>
        <v>0</v>
      </c>
      <c r="AQ655" s="178">
        <f t="shared" si="94"/>
        <v>0</v>
      </c>
      <c r="AR655" s="178">
        <f t="shared" si="95"/>
        <v>0</v>
      </c>
      <c r="AS655" s="178">
        <f t="shared" si="96"/>
        <v>0</v>
      </c>
      <c r="AT655" s="178">
        <f t="shared" si="97"/>
        <v>0</v>
      </c>
      <c r="AU655">
        <f t="shared" si="98"/>
        <v>0</v>
      </c>
    </row>
    <row r="656" spans="1:47">
      <c r="A656" t="str">
        <f>IF(All_Tasks!A656="","",All_Tasks!A656)</f>
        <v/>
      </c>
      <c r="B656" t="str">
        <f>IF(All_Tasks!B656="","",All_Tasks!B656)</f>
        <v/>
      </c>
      <c r="C656" t="str">
        <f>IF(All_Tasks!C656="","",All_Tasks!C656)</f>
        <v/>
      </c>
      <c r="D656" t="str">
        <f>IF(All_Tasks!D656="","",All_Tasks!D656)</f>
        <v/>
      </c>
      <c r="E656" t="str">
        <f>IF(All_Tasks!V656&lt;&gt;"",All_Tasks!V656,IF(All_Tasks!E656&lt;&gt;"",All_Tasks!E656,""))</f>
        <v/>
      </c>
      <c r="F656" t="str">
        <f>IF(All_Tasks!F656="","",All_Tasks!F656)</f>
        <v/>
      </c>
      <c r="G656" t="str">
        <f>IF(All_Tasks!G656="","",All_Tasks!G656)</f>
        <v/>
      </c>
      <c r="H656" s="231" t="str">
        <f>IF(All_Tasks!H656="","",All_Tasks!H656)</f>
        <v/>
      </c>
      <c r="I656" t="str">
        <f>IF(All_Tasks!I656="","",All_Tasks!I656)</f>
        <v/>
      </c>
      <c r="J656" t="str">
        <f>IF(All_Tasks!J656="","",All_Tasks!J656)</f>
        <v/>
      </c>
      <c r="K656" t="str">
        <f>IF(All_Tasks!K656="","",All_Tasks!K656)</f>
        <v/>
      </c>
      <c r="L656" s="231" t="str">
        <f>IF(All_Tasks!L656="","",All_Tasks!L656)</f>
        <v/>
      </c>
      <c r="M656" t="str">
        <f>IF(All_Tasks!M656="","",All_Tasks!M656)</f>
        <v/>
      </c>
      <c r="N656" t="str">
        <f>IF(All_Tasks!N656="","",All_Tasks!N656)</f>
        <v/>
      </c>
      <c r="O656" t="str">
        <f>IF(All_Tasks!O656="","",All_Tasks!O656)</f>
        <v/>
      </c>
      <c r="P656" s="181">
        <f>IF(All_Tasks!P656="",0,All_Tasks!P656)</f>
        <v>0</v>
      </c>
      <c r="Q656" s="181">
        <f>IF(All_Tasks!Q656="",0,All_Tasks!Q656)</f>
        <v>0</v>
      </c>
      <c r="R656" s="181">
        <f>IF(All_Tasks!R656="",0,All_Tasks!R656)</f>
        <v>0</v>
      </c>
      <c r="S656" s="181" t="str">
        <f>IF(All_Tasks!S656="","",All_Tasks!S656)</f>
        <v/>
      </c>
      <c r="T656" t="str">
        <f>IF(All_Tasks!T656="","",All_Tasks!T656)</f>
        <v/>
      </c>
      <c r="U656" t="str">
        <f>IF(All_Tasks!U656="","",All_Tasks!U656)</f>
        <v/>
      </c>
      <c r="V656">
        <f>IF(A656="",0,IFERROR(MATCH(A656,Scope_Labor_Rates!$A$6:$A$46,0)+5,0))</f>
        <v>0</v>
      </c>
      <c r="W656" s="178">
        <f>IF(V656&gt;0,INDEX(Scope_Labor_Rates!$C$6:$C$46,V656-5),0)</f>
        <v>0</v>
      </c>
      <c r="X656" s="178">
        <f>IF(V656&gt;0,INDEX(Scope_Labor_Rates!$C$6:$C$46,V656-5),0)</f>
        <v>0</v>
      </c>
      <c r="Y656" s="180">
        <f>IF(V656&gt;0,INDEX(Scope_Labor_Rates!$S$6:$S$46,V656-5),0)</f>
        <v>0</v>
      </c>
      <c r="Z656" s="180">
        <f>IF(V656&gt;0,INDEX(Scope_Labor_Rates!$R$6:$R$46,V656-5),1)</f>
        <v>1</v>
      </c>
      <c r="AA656" s="231">
        <f t="shared" si="90"/>
        <v>0</v>
      </c>
      <c r="AB656" t="str">
        <f t="shared" si="91"/>
        <v/>
      </c>
      <c r="AC656" s="178" t="str">
        <f t="shared" si="92"/>
        <v/>
      </c>
      <c r="AD656" s="181">
        <f t="shared" si="93"/>
        <v>0</v>
      </c>
      <c r="AE656" s="178">
        <f>IF(V656&gt;0,P656*INDEX(Scope_Labor_Rates!$E$6:$E$46,V656-5),0)</f>
        <v>0</v>
      </c>
      <c r="AF656" s="181">
        <f>IF(V656&gt;0,AE656*INDEX(Scope_Labor_Rates!$D$6:$D$46,V656-5)*AA656,0)</f>
        <v>0</v>
      </c>
      <c r="AG656" s="178">
        <f>IF(V656&gt;0,P656*INDEX(Scope_Labor_Rates!$G$6:$G$46,V656-5),0)</f>
        <v>0</v>
      </c>
      <c r="AH656" s="181">
        <f>IF(V656&gt;0,AG656*INDEX(Scope_Labor_Rates!$F$6:$F$46,V656-5)*AA656,0)</f>
        <v>0</v>
      </c>
      <c r="AI656" s="178">
        <f>IF(V656&gt;0,P656*INDEX(Scope_Labor_Rates!$I$6:$I$46,V656-5),0)</f>
        <v>0</v>
      </c>
      <c r="AJ656" s="181">
        <f>IF(V656&gt;0,AI656*INDEX(Scope_Labor_Rates!$H$6:$H$46,V656-5)*AA656,0)</f>
        <v>0</v>
      </c>
      <c r="AK656" s="178">
        <f>IF(V656&gt;0,P656*INDEX(Scope_Labor_Rates!$K$6:$K$46,V656-5),0)</f>
        <v>0</v>
      </c>
      <c r="AL656" s="181">
        <f>IF(V656&gt;0,AK656*INDEX(Scope_Labor_Rates!$J$6:$J$46,V656-5)*AA656,0)</f>
        <v>0</v>
      </c>
      <c r="AM656" s="178">
        <f>IF(V656&gt;0,P656*INDEX(Scope_Labor_Rates!$M$6:$M$46,V656-5),0)</f>
        <v>0</v>
      </c>
      <c r="AN656" s="178">
        <f>IF(V656&gt;0,AM656*INDEX(Scope_Labor_Rates!$L$6:$L$46,V656-5)*AA656,0)</f>
        <v>0</v>
      </c>
      <c r="AO656" s="178">
        <f>IF(V656&gt;0,P656*INDEX(Scope_Labor_Rates!$O$6:$O$46,V656-5)*AA656,0)</f>
        <v>0</v>
      </c>
      <c r="AP656" s="181">
        <f>IF(V656&gt;0,P656*INDEX(Scope_Labor_Rates!$Q$6:$Q$46,V656-5)*AA656,0)</f>
        <v>0</v>
      </c>
      <c r="AQ656" s="178">
        <f t="shared" si="94"/>
        <v>0</v>
      </c>
      <c r="AR656" s="178">
        <f t="shared" si="95"/>
        <v>0</v>
      </c>
      <c r="AS656" s="178">
        <f t="shared" si="96"/>
        <v>0</v>
      </c>
      <c r="AT656" s="178">
        <f t="shared" si="97"/>
        <v>0</v>
      </c>
      <c r="AU656">
        <f t="shared" si="98"/>
        <v>0</v>
      </c>
    </row>
    <row r="657" spans="1:47">
      <c r="A657" t="str">
        <f>IF(All_Tasks!A657="","",All_Tasks!A657)</f>
        <v/>
      </c>
      <c r="B657" t="str">
        <f>IF(All_Tasks!B657="","",All_Tasks!B657)</f>
        <v/>
      </c>
      <c r="C657" t="str">
        <f>IF(All_Tasks!C657="","",All_Tasks!C657)</f>
        <v/>
      </c>
      <c r="D657" t="str">
        <f>IF(All_Tasks!D657="","",All_Tasks!D657)</f>
        <v/>
      </c>
      <c r="E657" t="str">
        <f>IF(All_Tasks!V657&lt;&gt;"",All_Tasks!V657,IF(All_Tasks!E657&lt;&gt;"",All_Tasks!E657,""))</f>
        <v/>
      </c>
      <c r="F657" t="str">
        <f>IF(All_Tasks!F657="","",All_Tasks!F657)</f>
        <v/>
      </c>
      <c r="G657" t="str">
        <f>IF(All_Tasks!G657="","",All_Tasks!G657)</f>
        <v/>
      </c>
      <c r="H657" s="231" t="str">
        <f>IF(All_Tasks!H657="","",All_Tasks!H657)</f>
        <v/>
      </c>
      <c r="I657" t="str">
        <f>IF(All_Tasks!I657="","",All_Tasks!I657)</f>
        <v/>
      </c>
      <c r="J657" t="str">
        <f>IF(All_Tasks!J657="","",All_Tasks!J657)</f>
        <v/>
      </c>
      <c r="K657" t="str">
        <f>IF(All_Tasks!K657="","",All_Tasks!K657)</f>
        <v/>
      </c>
      <c r="L657" s="231" t="str">
        <f>IF(All_Tasks!L657="","",All_Tasks!L657)</f>
        <v/>
      </c>
      <c r="M657" t="str">
        <f>IF(All_Tasks!M657="","",All_Tasks!M657)</f>
        <v/>
      </c>
      <c r="N657" t="str">
        <f>IF(All_Tasks!N657="","",All_Tasks!N657)</f>
        <v/>
      </c>
      <c r="O657" t="str">
        <f>IF(All_Tasks!O657="","",All_Tasks!O657)</f>
        <v/>
      </c>
      <c r="P657" s="181">
        <f>IF(All_Tasks!P657="",0,All_Tasks!P657)</f>
        <v>0</v>
      </c>
      <c r="Q657" s="181">
        <f>IF(All_Tasks!Q657="",0,All_Tasks!Q657)</f>
        <v>0</v>
      </c>
      <c r="R657" s="181">
        <f>IF(All_Tasks!R657="",0,All_Tasks!R657)</f>
        <v>0</v>
      </c>
      <c r="S657" s="181" t="str">
        <f>IF(All_Tasks!S657="","",All_Tasks!S657)</f>
        <v/>
      </c>
      <c r="T657" t="str">
        <f>IF(All_Tasks!T657="","",All_Tasks!T657)</f>
        <v/>
      </c>
      <c r="U657" t="str">
        <f>IF(All_Tasks!U657="","",All_Tasks!U657)</f>
        <v/>
      </c>
      <c r="V657">
        <f>IF(A657="",0,IFERROR(MATCH(A657,Scope_Labor_Rates!$A$6:$A$46,0)+5,0))</f>
        <v>0</v>
      </c>
      <c r="W657" s="178">
        <f>IF(V657&gt;0,INDEX(Scope_Labor_Rates!$C$6:$C$46,V657-5),0)</f>
        <v>0</v>
      </c>
      <c r="X657" s="178">
        <f>IF(V657&gt;0,INDEX(Scope_Labor_Rates!$C$6:$C$46,V657-5),0)</f>
        <v>0</v>
      </c>
      <c r="Y657" s="180">
        <f>IF(V657&gt;0,INDEX(Scope_Labor_Rates!$S$6:$S$46,V657-5),0)</f>
        <v>0</v>
      </c>
      <c r="Z657" s="180">
        <f>IF(V657&gt;0,INDEX(Scope_Labor_Rates!$R$6:$R$46,V657-5),1)</f>
        <v>1</v>
      </c>
      <c r="AA657" s="231">
        <f t="shared" si="90"/>
        <v>0</v>
      </c>
      <c r="AB657" t="str">
        <f t="shared" si="91"/>
        <v/>
      </c>
      <c r="AC657" s="178" t="str">
        <f t="shared" si="92"/>
        <v/>
      </c>
      <c r="AD657" s="181">
        <f t="shared" si="93"/>
        <v>0</v>
      </c>
      <c r="AE657" s="178">
        <f>IF(V657&gt;0,P657*INDEX(Scope_Labor_Rates!$E$6:$E$46,V657-5),0)</f>
        <v>0</v>
      </c>
      <c r="AF657" s="181">
        <f>IF(V657&gt;0,AE657*INDEX(Scope_Labor_Rates!$D$6:$D$46,V657-5)*AA657,0)</f>
        <v>0</v>
      </c>
      <c r="AG657" s="178">
        <f>IF(V657&gt;0,P657*INDEX(Scope_Labor_Rates!$G$6:$G$46,V657-5),0)</f>
        <v>0</v>
      </c>
      <c r="AH657" s="181">
        <f>IF(V657&gt;0,AG657*INDEX(Scope_Labor_Rates!$F$6:$F$46,V657-5)*AA657,0)</f>
        <v>0</v>
      </c>
      <c r="AI657" s="178">
        <f>IF(V657&gt;0,P657*INDEX(Scope_Labor_Rates!$I$6:$I$46,V657-5),0)</f>
        <v>0</v>
      </c>
      <c r="AJ657" s="181">
        <f>IF(V657&gt;0,AI657*INDEX(Scope_Labor_Rates!$H$6:$H$46,V657-5)*AA657,0)</f>
        <v>0</v>
      </c>
      <c r="AK657" s="178">
        <f>IF(V657&gt;0,P657*INDEX(Scope_Labor_Rates!$K$6:$K$46,V657-5),0)</f>
        <v>0</v>
      </c>
      <c r="AL657" s="181">
        <f>IF(V657&gt;0,AK657*INDEX(Scope_Labor_Rates!$J$6:$J$46,V657-5)*AA657,0)</f>
        <v>0</v>
      </c>
      <c r="AM657" s="178">
        <f>IF(V657&gt;0,P657*INDEX(Scope_Labor_Rates!$M$6:$M$46,V657-5),0)</f>
        <v>0</v>
      </c>
      <c r="AN657" s="178">
        <f>IF(V657&gt;0,AM657*INDEX(Scope_Labor_Rates!$L$6:$L$46,V657-5)*AA657,0)</f>
        <v>0</v>
      </c>
      <c r="AO657" s="178">
        <f>IF(V657&gt;0,P657*INDEX(Scope_Labor_Rates!$O$6:$O$46,V657-5)*AA657,0)</f>
        <v>0</v>
      </c>
      <c r="AP657" s="181">
        <f>IF(V657&gt;0,P657*INDEX(Scope_Labor_Rates!$Q$6:$Q$46,V657-5)*AA657,0)</f>
        <v>0</v>
      </c>
      <c r="AQ657" s="178">
        <f t="shared" si="94"/>
        <v>0</v>
      </c>
      <c r="AR657" s="178">
        <f t="shared" si="95"/>
        <v>0</v>
      </c>
      <c r="AS657" s="178">
        <f t="shared" si="96"/>
        <v>0</v>
      </c>
      <c r="AT657" s="178">
        <f t="shared" si="97"/>
        <v>0</v>
      </c>
      <c r="AU657">
        <f t="shared" si="98"/>
        <v>0</v>
      </c>
    </row>
    <row r="658" spans="1:47">
      <c r="A658" t="str">
        <f>IF(All_Tasks!A658="","",All_Tasks!A658)</f>
        <v/>
      </c>
      <c r="B658" t="str">
        <f>IF(All_Tasks!B658="","",All_Tasks!B658)</f>
        <v/>
      </c>
      <c r="C658" t="str">
        <f>IF(All_Tasks!C658="","",All_Tasks!C658)</f>
        <v/>
      </c>
      <c r="D658" t="str">
        <f>IF(All_Tasks!D658="","",All_Tasks!D658)</f>
        <v/>
      </c>
      <c r="E658" t="str">
        <f>IF(All_Tasks!V658&lt;&gt;"",All_Tasks!V658,IF(All_Tasks!E658&lt;&gt;"",All_Tasks!E658,""))</f>
        <v/>
      </c>
      <c r="F658" t="str">
        <f>IF(All_Tasks!F658="","",All_Tasks!F658)</f>
        <v/>
      </c>
      <c r="G658" t="str">
        <f>IF(All_Tasks!G658="","",All_Tasks!G658)</f>
        <v/>
      </c>
      <c r="H658" s="231" t="str">
        <f>IF(All_Tasks!H658="","",All_Tasks!H658)</f>
        <v/>
      </c>
      <c r="I658" t="str">
        <f>IF(All_Tasks!I658="","",All_Tasks!I658)</f>
        <v/>
      </c>
      <c r="J658" t="str">
        <f>IF(All_Tasks!J658="","",All_Tasks!J658)</f>
        <v/>
      </c>
      <c r="K658" t="str">
        <f>IF(All_Tasks!K658="","",All_Tasks!K658)</f>
        <v/>
      </c>
      <c r="L658" s="231" t="str">
        <f>IF(All_Tasks!L658="","",All_Tasks!L658)</f>
        <v/>
      </c>
      <c r="M658" t="str">
        <f>IF(All_Tasks!M658="","",All_Tasks!M658)</f>
        <v/>
      </c>
      <c r="N658" t="str">
        <f>IF(All_Tasks!N658="","",All_Tasks!N658)</f>
        <v/>
      </c>
      <c r="O658" t="str">
        <f>IF(All_Tasks!O658="","",All_Tasks!O658)</f>
        <v/>
      </c>
      <c r="P658" s="181">
        <f>IF(All_Tasks!P658="",0,All_Tasks!P658)</f>
        <v>0</v>
      </c>
      <c r="Q658" s="181">
        <f>IF(All_Tasks!Q658="",0,All_Tasks!Q658)</f>
        <v>0</v>
      </c>
      <c r="R658" s="181">
        <f>IF(All_Tasks!R658="",0,All_Tasks!R658)</f>
        <v>0</v>
      </c>
      <c r="S658" s="181" t="str">
        <f>IF(All_Tasks!S658="","",All_Tasks!S658)</f>
        <v/>
      </c>
      <c r="T658" t="str">
        <f>IF(All_Tasks!T658="","",All_Tasks!T658)</f>
        <v/>
      </c>
      <c r="U658" t="str">
        <f>IF(All_Tasks!U658="","",All_Tasks!U658)</f>
        <v/>
      </c>
      <c r="V658">
        <f>IF(A658="",0,IFERROR(MATCH(A658,Scope_Labor_Rates!$A$6:$A$46,0)+5,0))</f>
        <v>0</v>
      </c>
      <c r="W658" s="178">
        <f>IF(V658&gt;0,INDEX(Scope_Labor_Rates!$C$6:$C$46,V658-5),0)</f>
        <v>0</v>
      </c>
      <c r="X658" s="178">
        <f>IF(V658&gt;0,INDEX(Scope_Labor_Rates!$C$6:$C$46,V658-5),0)</f>
        <v>0</v>
      </c>
      <c r="Y658" s="180">
        <f>IF(V658&gt;0,INDEX(Scope_Labor_Rates!$S$6:$S$46,V658-5),0)</f>
        <v>0</v>
      </c>
      <c r="Z658" s="180">
        <f>IF(V658&gt;0,INDEX(Scope_Labor_Rates!$R$6:$R$46,V658-5),1)</f>
        <v>1</v>
      </c>
      <c r="AA658" s="231">
        <f t="shared" si="90"/>
        <v>0</v>
      </c>
      <c r="AB658" t="str">
        <f t="shared" si="91"/>
        <v/>
      </c>
      <c r="AC658" s="178" t="str">
        <f t="shared" si="92"/>
        <v/>
      </c>
      <c r="AD658" s="181">
        <f t="shared" si="93"/>
        <v>0</v>
      </c>
      <c r="AE658" s="178">
        <f>IF(V658&gt;0,P658*INDEX(Scope_Labor_Rates!$E$6:$E$46,V658-5),0)</f>
        <v>0</v>
      </c>
      <c r="AF658" s="181">
        <f>IF(V658&gt;0,AE658*INDEX(Scope_Labor_Rates!$D$6:$D$46,V658-5)*AA658,0)</f>
        <v>0</v>
      </c>
      <c r="AG658" s="178">
        <f>IF(V658&gt;0,P658*INDEX(Scope_Labor_Rates!$G$6:$G$46,V658-5),0)</f>
        <v>0</v>
      </c>
      <c r="AH658" s="181">
        <f>IF(V658&gt;0,AG658*INDEX(Scope_Labor_Rates!$F$6:$F$46,V658-5)*AA658,0)</f>
        <v>0</v>
      </c>
      <c r="AI658" s="178">
        <f>IF(V658&gt;0,P658*INDEX(Scope_Labor_Rates!$I$6:$I$46,V658-5),0)</f>
        <v>0</v>
      </c>
      <c r="AJ658" s="181">
        <f>IF(V658&gt;0,AI658*INDEX(Scope_Labor_Rates!$H$6:$H$46,V658-5)*AA658,0)</f>
        <v>0</v>
      </c>
      <c r="AK658" s="178">
        <f>IF(V658&gt;0,P658*INDEX(Scope_Labor_Rates!$K$6:$K$46,V658-5),0)</f>
        <v>0</v>
      </c>
      <c r="AL658" s="181">
        <f>IF(V658&gt;0,AK658*INDEX(Scope_Labor_Rates!$J$6:$J$46,V658-5)*AA658,0)</f>
        <v>0</v>
      </c>
      <c r="AM658" s="178">
        <f>IF(V658&gt;0,P658*INDEX(Scope_Labor_Rates!$M$6:$M$46,V658-5),0)</f>
        <v>0</v>
      </c>
      <c r="AN658" s="178">
        <f>IF(V658&gt;0,AM658*INDEX(Scope_Labor_Rates!$L$6:$L$46,V658-5)*AA658,0)</f>
        <v>0</v>
      </c>
      <c r="AO658" s="178">
        <f>IF(V658&gt;0,P658*INDEX(Scope_Labor_Rates!$O$6:$O$46,V658-5)*AA658,0)</f>
        <v>0</v>
      </c>
      <c r="AP658" s="181">
        <f>IF(V658&gt;0,P658*INDEX(Scope_Labor_Rates!$Q$6:$Q$46,V658-5)*AA658,0)</f>
        <v>0</v>
      </c>
      <c r="AQ658" s="178">
        <f t="shared" si="94"/>
        <v>0</v>
      </c>
      <c r="AR658" s="178">
        <f t="shared" si="95"/>
        <v>0</v>
      </c>
      <c r="AS658" s="178">
        <f t="shared" si="96"/>
        <v>0</v>
      </c>
      <c r="AT658" s="178">
        <f t="shared" si="97"/>
        <v>0</v>
      </c>
      <c r="AU658">
        <f t="shared" si="98"/>
        <v>0</v>
      </c>
    </row>
    <row r="659" spans="1:47">
      <c r="A659" t="str">
        <f>IF(All_Tasks!A659="","",All_Tasks!A659)</f>
        <v/>
      </c>
      <c r="B659" t="str">
        <f>IF(All_Tasks!B659="","",All_Tasks!B659)</f>
        <v/>
      </c>
      <c r="C659" t="str">
        <f>IF(All_Tasks!C659="","",All_Tasks!C659)</f>
        <v/>
      </c>
      <c r="D659" t="str">
        <f>IF(All_Tasks!D659="","",All_Tasks!D659)</f>
        <v/>
      </c>
      <c r="E659" t="str">
        <f>IF(All_Tasks!V659&lt;&gt;"",All_Tasks!V659,IF(All_Tasks!E659&lt;&gt;"",All_Tasks!E659,""))</f>
        <v/>
      </c>
      <c r="F659" t="str">
        <f>IF(All_Tasks!F659="","",All_Tasks!F659)</f>
        <v/>
      </c>
      <c r="G659" t="str">
        <f>IF(All_Tasks!G659="","",All_Tasks!G659)</f>
        <v/>
      </c>
      <c r="H659" s="231" t="str">
        <f>IF(All_Tasks!H659="","",All_Tasks!H659)</f>
        <v/>
      </c>
      <c r="I659" t="str">
        <f>IF(All_Tasks!I659="","",All_Tasks!I659)</f>
        <v/>
      </c>
      <c r="J659" t="str">
        <f>IF(All_Tasks!J659="","",All_Tasks!J659)</f>
        <v/>
      </c>
      <c r="K659" t="str">
        <f>IF(All_Tasks!K659="","",All_Tasks!K659)</f>
        <v/>
      </c>
      <c r="L659" s="231" t="str">
        <f>IF(All_Tasks!L659="","",All_Tasks!L659)</f>
        <v/>
      </c>
      <c r="M659" t="str">
        <f>IF(All_Tasks!M659="","",All_Tasks!M659)</f>
        <v/>
      </c>
      <c r="N659" t="str">
        <f>IF(All_Tasks!N659="","",All_Tasks!N659)</f>
        <v/>
      </c>
      <c r="O659" t="str">
        <f>IF(All_Tasks!O659="","",All_Tasks!O659)</f>
        <v/>
      </c>
      <c r="P659" s="181">
        <f>IF(All_Tasks!P659="",0,All_Tasks!P659)</f>
        <v>0</v>
      </c>
      <c r="Q659" s="181">
        <f>IF(All_Tasks!Q659="",0,All_Tasks!Q659)</f>
        <v>0</v>
      </c>
      <c r="R659" s="181">
        <f>IF(All_Tasks!R659="",0,All_Tasks!R659)</f>
        <v>0</v>
      </c>
      <c r="S659" s="181" t="str">
        <f>IF(All_Tasks!S659="","",All_Tasks!S659)</f>
        <v/>
      </c>
      <c r="T659" t="str">
        <f>IF(All_Tasks!T659="","",All_Tasks!T659)</f>
        <v/>
      </c>
      <c r="U659" t="str">
        <f>IF(All_Tasks!U659="","",All_Tasks!U659)</f>
        <v/>
      </c>
      <c r="V659">
        <f>IF(A659="",0,IFERROR(MATCH(A659,Scope_Labor_Rates!$A$6:$A$46,0)+5,0))</f>
        <v>0</v>
      </c>
      <c r="W659" s="178">
        <f>IF(V659&gt;0,INDEX(Scope_Labor_Rates!$C$6:$C$46,V659-5),0)</f>
        <v>0</v>
      </c>
      <c r="X659" s="178">
        <f>IF(V659&gt;0,INDEX(Scope_Labor_Rates!$C$6:$C$46,V659-5),0)</f>
        <v>0</v>
      </c>
      <c r="Y659" s="180">
        <f>IF(V659&gt;0,INDEX(Scope_Labor_Rates!$S$6:$S$46,V659-5),0)</f>
        <v>0</v>
      </c>
      <c r="Z659" s="180">
        <f>IF(V659&gt;0,INDEX(Scope_Labor_Rates!$R$6:$R$46,V659-5),1)</f>
        <v>1</v>
      </c>
      <c r="AA659" s="231">
        <f t="shared" si="90"/>
        <v>0</v>
      </c>
      <c r="AB659" t="str">
        <f t="shared" si="91"/>
        <v/>
      </c>
      <c r="AC659" s="178" t="str">
        <f t="shared" si="92"/>
        <v/>
      </c>
      <c r="AD659" s="181">
        <f t="shared" si="93"/>
        <v>0</v>
      </c>
      <c r="AE659" s="178">
        <f>IF(V659&gt;0,P659*INDEX(Scope_Labor_Rates!$E$6:$E$46,V659-5),0)</f>
        <v>0</v>
      </c>
      <c r="AF659" s="181">
        <f>IF(V659&gt;0,AE659*INDEX(Scope_Labor_Rates!$D$6:$D$46,V659-5)*AA659,0)</f>
        <v>0</v>
      </c>
      <c r="AG659" s="178">
        <f>IF(V659&gt;0,P659*INDEX(Scope_Labor_Rates!$G$6:$G$46,V659-5),0)</f>
        <v>0</v>
      </c>
      <c r="AH659" s="181">
        <f>IF(V659&gt;0,AG659*INDEX(Scope_Labor_Rates!$F$6:$F$46,V659-5)*AA659,0)</f>
        <v>0</v>
      </c>
      <c r="AI659" s="178">
        <f>IF(V659&gt;0,P659*INDEX(Scope_Labor_Rates!$I$6:$I$46,V659-5),0)</f>
        <v>0</v>
      </c>
      <c r="AJ659" s="181">
        <f>IF(V659&gt;0,AI659*INDEX(Scope_Labor_Rates!$H$6:$H$46,V659-5)*AA659,0)</f>
        <v>0</v>
      </c>
      <c r="AK659" s="178">
        <f>IF(V659&gt;0,P659*INDEX(Scope_Labor_Rates!$K$6:$K$46,V659-5),0)</f>
        <v>0</v>
      </c>
      <c r="AL659" s="181">
        <f>IF(V659&gt;0,AK659*INDEX(Scope_Labor_Rates!$J$6:$J$46,V659-5)*AA659,0)</f>
        <v>0</v>
      </c>
      <c r="AM659" s="178">
        <f>IF(V659&gt;0,P659*INDEX(Scope_Labor_Rates!$M$6:$M$46,V659-5),0)</f>
        <v>0</v>
      </c>
      <c r="AN659" s="178">
        <f>IF(V659&gt;0,AM659*INDEX(Scope_Labor_Rates!$L$6:$L$46,V659-5)*AA659,0)</f>
        <v>0</v>
      </c>
      <c r="AO659" s="178">
        <f>IF(V659&gt;0,P659*INDEX(Scope_Labor_Rates!$O$6:$O$46,V659-5)*AA659,0)</f>
        <v>0</v>
      </c>
      <c r="AP659" s="181">
        <f>IF(V659&gt;0,P659*INDEX(Scope_Labor_Rates!$Q$6:$Q$46,V659-5)*AA659,0)</f>
        <v>0</v>
      </c>
      <c r="AQ659" s="178">
        <f t="shared" si="94"/>
        <v>0</v>
      </c>
      <c r="AR659" s="178">
        <f t="shared" si="95"/>
        <v>0</v>
      </c>
      <c r="AS659" s="178">
        <f t="shared" si="96"/>
        <v>0</v>
      </c>
      <c r="AT659" s="178">
        <f t="shared" si="97"/>
        <v>0</v>
      </c>
      <c r="AU659">
        <f t="shared" si="98"/>
        <v>0</v>
      </c>
    </row>
    <row r="660" spans="1:47">
      <c r="A660" t="str">
        <f>IF(All_Tasks!A660="","",All_Tasks!A660)</f>
        <v/>
      </c>
      <c r="B660" t="str">
        <f>IF(All_Tasks!B660="","",All_Tasks!B660)</f>
        <v/>
      </c>
      <c r="C660" t="str">
        <f>IF(All_Tasks!C660="","",All_Tasks!C660)</f>
        <v/>
      </c>
      <c r="D660" t="str">
        <f>IF(All_Tasks!D660="","",All_Tasks!D660)</f>
        <v/>
      </c>
      <c r="E660" t="str">
        <f>IF(All_Tasks!V660&lt;&gt;"",All_Tasks!V660,IF(All_Tasks!E660&lt;&gt;"",All_Tasks!E660,""))</f>
        <v/>
      </c>
      <c r="F660" t="str">
        <f>IF(All_Tasks!F660="","",All_Tasks!F660)</f>
        <v/>
      </c>
      <c r="G660" t="str">
        <f>IF(All_Tasks!G660="","",All_Tasks!G660)</f>
        <v/>
      </c>
      <c r="H660" s="231" t="str">
        <f>IF(All_Tasks!H660="","",All_Tasks!H660)</f>
        <v/>
      </c>
      <c r="I660" t="str">
        <f>IF(All_Tasks!I660="","",All_Tasks!I660)</f>
        <v/>
      </c>
      <c r="J660" t="str">
        <f>IF(All_Tasks!J660="","",All_Tasks!J660)</f>
        <v/>
      </c>
      <c r="K660" t="str">
        <f>IF(All_Tasks!K660="","",All_Tasks!K660)</f>
        <v/>
      </c>
      <c r="L660" s="231" t="str">
        <f>IF(All_Tasks!L660="","",All_Tasks!L660)</f>
        <v/>
      </c>
      <c r="M660" t="str">
        <f>IF(All_Tasks!M660="","",All_Tasks!M660)</f>
        <v/>
      </c>
      <c r="N660" t="str">
        <f>IF(All_Tasks!N660="","",All_Tasks!N660)</f>
        <v/>
      </c>
      <c r="O660" t="str">
        <f>IF(All_Tasks!O660="","",All_Tasks!O660)</f>
        <v/>
      </c>
      <c r="P660" s="181">
        <f>IF(All_Tasks!P660="",0,All_Tasks!P660)</f>
        <v>0</v>
      </c>
      <c r="Q660" s="181">
        <f>IF(All_Tasks!Q660="",0,All_Tasks!Q660)</f>
        <v>0</v>
      </c>
      <c r="R660" s="181">
        <f>IF(All_Tasks!R660="",0,All_Tasks!R660)</f>
        <v>0</v>
      </c>
      <c r="S660" s="181" t="str">
        <f>IF(All_Tasks!S660="","",All_Tasks!S660)</f>
        <v/>
      </c>
      <c r="T660" t="str">
        <f>IF(All_Tasks!T660="","",All_Tasks!T660)</f>
        <v/>
      </c>
      <c r="U660" t="str">
        <f>IF(All_Tasks!U660="","",All_Tasks!U660)</f>
        <v/>
      </c>
      <c r="V660">
        <f>IF(A660="",0,IFERROR(MATCH(A660,Scope_Labor_Rates!$A$6:$A$46,0)+5,0))</f>
        <v>0</v>
      </c>
      <c r="W660" s="178">
        <f>IF(V660&gt;0,INDEX(Scope_Labor_Rates!$C$6:$C$46,V660-5),0)</f>
        <v>0</v>
      </c>
      <c r="X660" s="178">
        <f>IF(V660&gt;0,INDEX(Scope_Labor_Rates!$C$6:$C$46,V660-5),0)</f>
        <v>0</v>
      </c>
      <c r="Y660" s="180">
        <f>IF(V660&gt;0,INDEX(Scope_Labor_Rates!$S$6:$S$46,V660-5),0)</f>
        <v>0</v>
      </c>
      <c r="Z660" s="180">
        <f>IF(V660&gt;0,INDEX(Scope_Labor_Rates!$R$6:$R$46,V660-5),1)</f>
        <v>1</v>
      </c>
      <c r="AA660" s="231">
        <f t="shared" si="90"/>
        <v>0</v>
      </c>
      <c r="AB660" t="str">
        <f t="shared" si="91"/>
        <v/>
      </c>
      <c r="AC660" s="178" t="str">
        <f t="shared" si="92"/>
        <v/>
      </c>
      <c r="AD660" s="181">
        <f t="shared" si="93"/>
        <v>0</v>
      </c>
      <c r="AE660" s="178">
        <f>IF(V660&gt;0,P660*INDEX(Scope_Labor_Rates!$E$6:$E$46,V660-5),0)</f>
        <v>0</v>
      </c>
      <c r="AF660" s="181">
        <f>IF(V660&gt;0,AE660*INDEX(Scope_Labor_Rates!$D$6:$D$46,V660-5)*AA660,0)</f>
        <v>0</v>
      </c>
      <c r="AG660" s="178">
        <f>IF(V660&gt;0,P660*INDEX(Scope_Labor_Rates!$G$6:$G$46,V660-5),0)</f>
        <v>0</v>
      </c>
      <c r="AH660" s="181">
        <f>IF(V660&gt;0,AG660*INDEX(Scope_Labor_Rates!$F$6:$F$46,V660-5)*AA660,0)</f>
        <v>0</v>
      </c>
      <c r="AI660" s="178">
        <f>IF(V660&gt;0,P660*INDEX(Scope_Labor_Rates!$I$6:$I$46,V660-5),0)</f>
        <v>0</v>
      </c>
      <c r="AJ660" s="181">
        <f>IF(V660&gt;0,AI660*INDEX(Scope_Labor_Rates!$H$6:$H$46,V660-5)*AA660,0)</f>
        <v>0</v>
      </c>
      <c r="AK660" s="178">
        <f>IF(V660&gt;0,P660*INDEX(Scope_Labor_Rates!$K$6:$K$46,V660-5),0)</f>
        <v>0</v>
      </c>
      <c r="AL660" s="181">
        <f>IF(V660&gt;0,AK660*INDEX(Scope_Labor_Rates!$J$6:$J$46,V660-5)*AA660,0)</f>
        <v>0</v>
      </c>
      <c r="AM660" s="178">
        <f>IF(V660&gt;0,P660*INDEX(Scope_Labor_Rates!$M$6:$M$46,V660-5),0)</f>
        <v>0</v>
      </c>
      <c r="AN660" s="178">
        <f>IF(V660&gt;0,AM660*INDEX(Scope_Labor_Rates!$L$6:$L$46,V660-5)*AA660,0)</f>
        <v>0</v>
      </c>
      <c r="AO660" s="178">
        <f>IF(V660&gt;0,P660*INDEX(Scope_Labor_Rates!$O$6:$O$46,V660-5)*AA660,0)</f>
        <v>0</v>
      </c>
      <c r="AP660" s="181">
        <f>IF(V660&gt;0,P660*INDEX(Scope_Labor_Rates!$Q$6:$Q$46,V660-5)*AA660,0)</f>
        <v>0</v>
      </c>
      <c r="AQ660" s="178">
        <f t="shared" si="94"/>
        <v>0</v>
      </c>
      <c r="AR660" s="178">
        <f t="shared" si="95"/>
        <v>0</v>
      </c>
      <c r="AS660" s="178">
        <f t="shared" si="96"/>
        <v>0</v>
      </c>
      <c r="AT660" s="178">
        <f t="shared" si="97"/>
        <v>0</v>
      </c>
      <c r="AU660">
        <f t="shared" si="98"/>
        <v>0</v>
      </c>
    </row>
    <row r="661" spans="1:47">
      <c r="A661" t="str">
        <f>IF(All_Tasks!A661="","",All_Tasks!A661)</f>
        <v/>
      </c>
      <c r="B661" t="str">
        <f>IF(All_Tasks!B661="","",All_Tasks!B661)</f>
        <v/>
      </c>
      <c r="C661" t="str">
        <f>IF(All_Tasks!C661="","",All_Tasks!C661)</f>
        <v/>
      </c>
      <c r="D661" t="str">
        <f>IF(All_Tasks!D661="","",All_Tasks!D661)</f>
        <v/>
      </c>
      <c r="E661" t="str">
        <f>IF(All_Tasks!V661&lt;&gt;"",All_Tasks!V661,IF(All_Tasks!E661&lt;&gt;"",All_Tasks!E661,""))</f>
        <v/>
      </c>
      <c r="F661" t="str">
        <f>IF(All_Tasks!F661="","",All_Tasks!F661)</f>
        <v/>
      </c>
      <c r="G661" t="str">
        <f>IF(All_Tasks!G661="","",All_Tasks!G661)</f>
        <v/>
      </c>
      <c r="H661" s="231" t="str">
        <f>IF(All_Tasks!H661="","",All_Tasks!H661)</f>
        <v/>
      </c>
      <c r="I661" t="str">
        <f>IF(All_Tasks!I661="","",All_Tasks!I661)</f>
        <v/>
      </c>
      <c r="J661" t="str">
        <f>IF(All_Tasks!J661="","",All_Tasks!J661)</f>
        <v/>
      </c>
      <c r="K661" t="str">
        <f>IF(All_Tasks!K661="","",All_Tasks!K661)</f>
        <v/>
      </c>
      <c r="L661" s="231" t="str">
        <f>IF(All_Tasks!L661="","",All_Tasks!L661)</f>
        <v/>
      </c>
      <c r="M661" t="str">
        <f>IF(All_Tasks!M661="","",All_Tasks!M661)</f>
        <v/>
      </c>
      <c r="N661" t="str">
        <f>IF(All_Tasks!N661="","",All_Tasks!N661)</f>
        <v/>
      </c>
      <c r="O661" t="str">
        <f>IF(All_Tasks!O661="","",All_Tasks!O661)</f>
        <v/>
      </c>
      <c r="P661" s="181">
        <f>IF(All_Tasks!P661="",0,All_Tasks!P661)</f>
        <v>0</v>
      </c>
      <c r="Q661" s="181">
        <f>IF(All_Tasks!Q661="",0,All_Tasks!Q661)</f>
        <v>0</v>
      </c>
      <c r="R661" s="181">
        <f>IF(All_Tasks!R661="",0,All_Tasks!R661)</f>
        <v>0</v>
      </c>
      <c r="S661" s="181" t="str">
        <f>IF(All_Tasks!S661="","",All_Tasks!S661)</f>
        <v/>
      </c>
      <c r="T661" t="str">
        <f>IF(All_Tasks!T661="","",All_Tasks!T661)</f>
        <v/>
      </c>
      <c r="U661" t="str">
        <f>IF(All_Tasks!U661="","",All_Tasks!U661)</f>
        <v/>
      </c>
      <c r="V661">
        <f>IF(A661="",0,IFERROR(MATCH(A661,Scope_Labor_Rates!$A$6:$A$46,0)+5,0))</f>
        <v>0</v>
      </c>
      <c r="W661" s="178">
        <f>IF(V661&gt;0,INDEX(Scope_Labor_Rates!$C$6:$C$46,V661-5),0)</f>
        <v>0</v>
      </c>
      <c r="X661" s="178">
        <f>IF(V661&gt;0,INDEX(Scope_Labor_Rates!$C$6:$C$46,V661-5),0)</f>
        <v>0</v>
      </c>
      <c r="Y661" s="180">
        <f>IF(V661&gt;0,INDEX(Scope_Labor_Rates!$S$6:$S$46,V661-5),0)</f>
        <v>0</v>
      </c>
      <c r="Z661" s="180">
        <f>IF(V661&gt;0,INDEX(Scope_Labor_Rates!$R$6:$R$46,V661-5),1)</f>
        <v>1</v>
      </c>
      <c r="AA661" s="231">
        <f t="shared" si="90"/>
        <v>0</v>
      </c>
      <c r="AB661" t="str">
        <f t="shared" si="91"/>
        <v/>
      </c>
      <c r="AC661" s="178" t="str">
        <f t="shared" si="92"/>
        <v/>
      </c>
      <c r="AD661" s="181">
        <f t="shared" si="93"/>
        <v>0</v>
      </c>
      <c r="AE661" s="178">
        <f>IF(V661&gt;0,P661*INDEX(Scope_Labor_Rates!$E$6:$E$46,V661-5),0)</f>
        <v>0</v>
      </c>
      <c r="AF661" s="181">
        <f>IF(V661&gt;0,AE661*INDEX(Scope_Labor_Rates!$D$6:$D$46,V661-5)*AA661,0)</f>
        <v>0</v>
      </c>
      <c r="AG661" s="178">
        <f>IF(V661&gt;0,P661*INDEX(Scope_Labor_Rates!$G$6:$G$46,V661-5),0)</f>
        <v>0</v>
      </c>
      <c r="AH661" s="181">
        <f>IF(V661&gt;0,AG661*INDEX(Scope_Labor_Rates!$F$6:$F$46,V661-5)*AA661,0)</f>
        <v>0</v>
      </c>
      <c r="AI661" s="178">
        <f>IF(V661&gt;0,P661*INDEX(Scope_Labor_Rates!$I$6:$I$46,V661-5),0)</f>
        <v>0</v>
      </c>
      <c r="AJ661" s="181">
        <f>IF(V661&gt;0,AI661*INDEX(Scope_Labor_Rates!$H$6:$H$46,V661-5)*AA661,0)</f>
        <v>0</v>
      </c>
      <c r="AK661" s="178">
        <f>IF(V661&gt;0,P661*INDEX(Scope_Labor_Rates!$K$6:$K$46,V661-5),0)</f>
        <v>0</v>
      </c>
      <c r="AL661" s="181">
        <f>IF(V661&gt;0,AK661*INDEX(Scope_Labor_Rates!$J$6:$J$46,V661-5)*AA661,0)</f>
        <v>0</v>
      </c>
      <c r="AM661" s="178">
        <f>IF(V661&gt;0,P661*INDEX(Scope_Labor_Rates!$M$6:$M$46,V661-5),0)</f>
        <v>0</v>
      </c>
      <c r="AN661" s="178">
        <f>IF(V661&gt;0,AM661*INDEX(Scope_Labor_Rates!$L$6:$L$46,V661-5)*AA661,0)</f>
        <v>0</v>
      </c>
      <c r="AO661" s="178">
        <f>IF(V661&gt;0,P661*INDEX(Scope_Labor_Rates!$O$6:$O$46,V661-5)*AA661,0)</f>
        <v>0</v>
      </c>
      <c r="AP661" s="181">
        <f>IF(V661&gt;0,P661*INDEX(Scope_Labor_Rates!$Q$6:$Q$46,V661-5)*AA661,0)</f>
        <v>0</v>
      </c>
      <c r="AQ661" s="178">
        <f t="shared" si="94"/>
        <v>0</v>
      </c>
      <c r="AR661" s="178">
        <f t="shared" si="95"/>
        <v>0</v>
      </c>
      <c r="AS661" s="178">
        <f t="shared" si="96"/>
        <v>0</v>
      </c>
      <c r="AT661" s="178">
        <f t="shared" si="97"/>
        <v>0</v>
      </c>
      <c r="AU661">
        <f t="shared" si="98"/>
        <v>0</v>
      </c>
    </row>
    <row r="662" spans="1:47">
      <c r="A662" t="str">
        <f>IF(All_Tasks!A662="","",All_Tasks!A662)</f>
        <v/>
      </c>
      <c r="B662" t="str">
        <f>IF(All_Tasks!B662="","",All_Tasks!B662)</f>
        <v/>
      </c>
      <c r="C662" t="str">
        <f>IF(All_Tasks!C662="","",All_Tasks!C662)</f>
        <v/>
      </c>
      <c r="D662" t="str">
        <f>IF(All_Tasks!D662="","",All_Tasks!D662)</f>
        <v/>
      </c>
      <c r="E662" t="str">
        <f>IF(All_Tasks!V662&lt;&gt;"",All_Tasks!V662,IF(All_Tasks!E662&lt;&gt;"",All_Tasks!E662,""))</f>
        <v/>
      </c>
      <c r="F662" t="str">
        <f>IF(All_Tasks!F662="","",All_Tasks!F662)</f>
        <v/>
      </c>
      <c r="G662" t="str">
        <f>IF(All_Tasks!G662="","",All_Tasks!G662)</f>
        <v/>
      </c>
      <c r="H662" s="231" t="str">
        <f>IF(All_Tasks!H662="","",All_Tasks!H662)</f>
        <v/>
      </c>
      <c r="I662" t="str">
        <f>IF(All_Tasks!I662="","",All_Tasks!I662)</f>
        <v/>
      </c>
      <c r="J662" t="str">
        <f>IF(All_Tasks!J662="","",All_Tasks!J662)</f>
        <v/>
      </c>
      <c r="K662" t="str">
        <f>IF(All_Tasks!K662="","",All_Tasks!K662)</f>
        <v/>
      </c>
      <c r="L662" s="231" t="str">
        <f>IF(All_Tasks!L662="","",All_Tasks!L662)</f>
        <v/>
      </c>
      <c r="M662" t="str">
        <f>IF(All_Tasks!M662="","",All_Tasks!M662)</f>
        <v/>
      </c>
      <c r="N662" t="str">
        <f>IF(All_Tasks!N662="","",All_Tasks!N662)</f>
        <v/>
      </c>
      <c r="O662" t="str">
        <f>IF(All_Tasks!O662="","",All_Tasks!O662)</f>
        <v/>
      </c>
      <c r="P662" s="181">
        <f>IF(All_Tasks!P662="",0,All_Tasks!P662)</f>
        <v>0</v>
      </c>
      <c r="Q662" s="181">
        <f>IF(All_Tasks!Q662="",0,All_Tasks!Q662)</f>
        <v>0</v>
      </c>
      <c r="R662" s="181">
        <f>IF(All_Tasks!R662="",0,All_Tasks!R662)</f>
        <v>0</v>
      </c>
      <c r="S662" s="181" t="str">
        <f>IF(All_Tasks!S662="","",All_Tasks!S662)</f>
        <v/>
      </c>
      <c r="T662" t="str">
        <f>IF(All_Tasks!T662="","",All_Tasks!T662)</f>
        <v/>
      </c>
      <c r="U662" t="str">
        <f>IF(All_Tasks!U662="","",All_Tasks!U662)</f>
        <v/>
      </c>
      <c r="V662">
        <f>IF(A662="",0,IFERROR(MATCH(A662,Scope_Labor_Rates!$A$6:$A$46,0)+5,0))</f>
        <v>0</v>
      </c>
      <c r="W662" s="178">
        <f>IF(V662&gt;0,INDEX(Scope_Labor_Rates!$C$6:$C$46,V662-5),0)</f>
        <v>0</v>
      </c>
      <c r="X662" s="178">
        <f>IF(V662&gt;0,INDEX(Scope_Labor_Rates!$C$6:$C$46,V662-5),0)</f>
        <v>0</v>
      </c>
      <c r="Y662" s="180">
        <f>IF(V662&gt;0,INDEX(Scope_Labor_Rates!$S$6:$S$46,V662-5),0)</f>
        <v>0</v>
      </c>
      <c r="Z662" s="180">
        <f>IF(V662&gt;0,INDEX(Scope_Labor_Rates!$R$6:$R$46,V662-5),1)</f>
        <v>1</v>
      </c>
      <c r="AA662" s="231">
        <f t="shared" si="90"/>
        <v>0</v>
      </c>
      <c r="AB662" t="str">
        <f t="shared" si="91"/>
        <v/>
      </c>
      <c r="AC662" s="178" t="str">
        <f t="shared" si="92"/>
        <v/>
      </c>
      <c r="AD662" s="181">
        <f t="shared" si="93"/>
        <v>0</v>
      </c>
      <c r="AE662" s="178">
        <f>IF(V662&gt;0,P662*INDEX(Scope_Labor_Rates!$E$6:$E$46,V662-5),0)</f>
        <v>0</v>
      </c>
      <c r="AF662" s="181">
        <f>IF(V662&gt;0,AE662*INDEX(Scope_Labor_Rates!$D$6:$D$46,V662-5)*AA662,0)</f>
        <v>0</v>
      </c>
      <c r="AG662" s="178">
        <f>IF(V662&gt;0,P662*INDEX(Scope_Labor_Rates!$G$6:$G$46,V662-5),0)</f>
        <v>0</v>
      </c>
      <c r="AH662" s="181">
        <f>IF(V662&gt;0,AG662*INDEX(Scope_Labor_Rates!$F$6:$F$46,V662-5)*AA662,0)</f>
        <v>0</v>
      </c>
      <c r="AI662" s="178">
        <f>IF(V662&gt;0,P662*INDEX(Scope_Labor_Rates!$I$6:$I$46,V662-5),0)</f>
        <v>0</v>
      </c>
      <c r="AJ662" s="181">
        <f>IF(V662&gt;0,AI662*INDEX(Scope_Labor_Rates!$H$6:$H$46,V662-5)*AA662,0)</f>
        <v>0</v>
      </c>
      <c r="AK662" s="178">
        <f>IF(V662&gt;0,P662*INDEX(Scope_Labor_Rates!$K$6:$K$46,V662-5),0)</f>
        <v>0</v>
      </c>
      <c r="AL662" s="181">
        <f>IF(V662&gt;0,AK662*INDEX(Scope_Labor_Rates!$J$6:$J$46,V662-5)*AA662,0)</f>
        <v>0</v>
      </c>
      <c r="AM662" s="178">
        <f>IF(V662&gt;0,P662*INDEX(Scope_Labor_Rates!$M$6:$M$46,V662-5),0)</f>
        <v>0</v>
      </c>
      <c r="AN662" s="178">
        <f>IF(V662&gt;0,AM662*INDEX(Scope_Labor_Rates!$L$6:$L$46,V662-5)*AA662,0)</f>
        <v>0</v>
      </c>
      <c r="AO662" s="178">
        <f>IF(V662&gt;0,P662*INDEX(Scope_Labor_Rates!$O$6:$O$46,V662-5)*AA662,0)</f>
        <v>0</v>
      </c>
      <c r="AP662" s="181">
        <f>IF(V662&gt;0,P662*INDEX(Scope_Labor_Rates!$Q$6:$Q$46,V662-5)*AA662,0)</f>
        <v>0</v>
      </c>
      <c r="AQ662" s="178">
        <f t="shared" si="94"/>
        <v>0</v>
      </c>
      <c r="AR662" s="178">
        <f t="shared" si="95"/>
        <v>0</v>
      </c>
      <c r="AS662" s="178">
        <f t="shared" si="96"/>
        <v>0</v>
      </c>
      <c r="AT662" s="178">
        <f t="shared" si="97"/>
        <v>0</v>
      </c>
      <c r="AU662">
        <f t="shared" si="98"/>
        <v>0</v>
      </c>
    </row>
    <row r="663" spans="1:47">
      <c r="A663" t="str">
        <f>IF(All_Tasks!A663="","",All_Tasks!A663)</f>
        <v/>
      </c>
      <c r="B663" t="str">
        <f>IF(All_Tasks!B663="","",All_Tasks!B663)</f>
        <v/>
      </c>
      <c r="C663" t="str">
        <f>IF(All_Tasks!C663="","",All_Tasks!C663)</f>
        <v/>
      </c>
      <c r="D663" t="str">
        <f>IF(All_Tasks!D663="","",All_Tasks!D663)</f>
        <v/>
      </c>
      <c r="E663" t="str">
        <f>IF(All_Tasks!V663&lt;&gt;"",All_Tasks!V663,IF(All_Tasks!E663&lt;&gt;"",All_Tasks!E663,""))</f>
        <v/>
      </c>
      <c r="F663" t="str">
        <f>IF(All_Tasks!F663="","",All_Tasks!F663)</f>
        <v/>
      </c>
      <c r="G663" t="str">
        <f>IF(All_Tasks!G663="","",All_Tasks!G663)</f>
        <v/>
      </c>
      <c r="H663" s="231" t="str">
        <f>IF(All_Tasks!H663="","",All_Tasks!H663)</f>
        <v/>
      </c>
      <c r="I663" t="str">
        <f>IF(All_Tasks!I663="","",All_Tasks!I663)</f>
        <v/>
      </c>
      <c r="J663" t="str">
        <f>IF(All_Tasks!J663="","",All_Tasks!J663)</f>
        <v/>
      </c>
      <c r="K663" t="str">
        <f>IF(All_Tasks!K663="","",All_Tasks!K663)</f>
        <v/>
      </c>
      <c r="L663" s="231" t="str">
        <f>IF(All_Tasks!L663="","",All_Tasks!L663)</f>
        <v/>
      </c>
      <c r="M663" t="str">
        <f>IF(All_Tasks!M663="","",All_Tasks!M663)</f>
        <v/>
      </c>
      <c r="N663" t="str">
        <f>IF(All_Tasks!N663="","",All_Tasks!N663)</f>
        <v/>
      </c>
      <c r="O663" t="str">
        <f>IF(All_Tasks!O663="","",All_Tasks!O663)</f>
        <v/>
      </c>
      <c r="P663" s="181">
        <f>IF(All_Tasks!P663="",0,All_Tasks!P663)</f>
        <v>0</v>
      </c>
      <c r="Q663" s="181">
        <f>IF(All_Tasks!Q663="",0,All_Tasks!Q663)</f>
        <v>0</v>
      </c>
      <c r="R663" s="181">
        <f>IF(All_Tasks!R663="",0,All_Tasks!R663)</f>
        <v>0</v>
      </c>
      <c r="S663" s="181" t="str">
        <f>IF(All_Tasks!S663="","",All_Tasks!S663)</f>
        <v/>
      </c>
      <c r="T663" t="str">
        <f>IF(All_Tasks!T663="","",All_Tasks!T663)</f>
        <v/>
      </c>
      <c r="U663" t="str">
        <f>IF(All_Tasks!U663="","",All_Tasks!U663)</f>
        <v/>
      </c>
      <c r="V663">
        <f>IF(A663="",0,IFERROR(MATCH(A663,Scope_Labor_Rates!$A$6:$A$46,0)+5,0))</f>
        <v>0</v>
      </c>
      <c r="W663" s="178">
        <f>IF(V663&gt;0,INDEX(Scope_Labor_Rates!$C$6:$C$46,V663-5),0)</f>
        <v>0</v>
      </c>
      <c r="X663" s="178">
        <f>IF(V663&gt;0,INDEX(Scope_Labor_Rates!$C$6:$C$46,V663-5),0)</f>
        <v>0</v>
      </c>
      <c r="Y663" s="180">
        <f>IF(V663&gt;0,INDEX(Scope_Labor_Rates!$S$6:$S$46,V663-5),0)</f>
        <v>0</v>
      </c>
      <c r="Z663" s="180">
        <f>IF(V663&gt;0,INDEX(Scope_Labor_Rates!$R$6:$R$46,V663-5),1)</f>
        <v>1</v>
      </c>
      <c r="AA663" s="231">
        <f t="shared" si="90"/>
        <v>0</v>
      </c>
      <c r="AB663" t="str">
        <f t="shared" si="91"/>
        <v/>
      </c>
      <c r="AC663" s="178" t="str">
        <f t="shared" si="92"/>
        <v/>
      </c>
      <c r="AD663" s="181">
        <f t="shared" si="93"/>
        <v>0</v>
      </c>
      <c r="AE663" s="178">
        <f>IF(V663&gt;0,P663*INDEX(Scope_Labor_Rates!$E$6:$E$46,V663-5),0)</f>
        <v>0</v>
      </c>
      <c r="AF663" s="181">
        <f>IF(V663&gt;0,AE663*INDEX(Scope_Labor_Rates!$D$6:$D$46,V663-5)*AA663,0)</f>
        <v>0</v>
      </c>
      <c r="AG663" s="178">
        <f>IF(V663&gt;0,P663*INDEX(Scope_Labor_Rates!$G$6:$G$46,V663-5),0)</f>
        <v>0</v>
      </c>
      <c r="AH663" s="181">
        <f>IF(V663&gt;0,AG663*INDEX(Scope_Labor_Rates!$F$6:$F$46,V663-5)*AA663,0)</f>
        <v>0</v>
      </c>
      <c r="AI663" s="178">
        <f>IF(V663&gt;0,P663*INDEX(Scope_Labor_Rates!$I$6:$I$46,V663-5),0)</f>
        <v>0</v>
      </c>
      <c r="AJ663" s="181">
        <f>IF(V663&gt;0,AI663*INDEX(Scope_Labor_Rates!$H$6:$H$46,V663-5)*AA663,0)</f>
        <v>0</v>
      </c>
      <c r="AK663" s="178">
        <f>IF(V663&gt;0,P663*INDEX(Scope_Labor_Rates!$K$6:$K$46,V663-5),0)</f>
        <v>0</v>
      </c>
      <c r="AL663" s="181">
        <f>IF(V663&gt;0,AK663*INDEX(Scope_Labor_Rates!$J$6:$J$46,V663-5)*AA663,0)</f>
        <v>0</v>
      </c>
      <c r="AM663" s="178">
        <f>IF(V663&gt;0,P663*INDEX(Scope_Labor_Rates!$M$6:$M$46,V663-5),0)</f>
        <v>0</v>
      </c>
      <c r="AN663" s="178">
        <f>IF(V663&gt;0,AM663*INDEX(Scope_Labor_Rates!$L$6:$L$46,V663-5)*AA663,0)</f>
        <v>0</v>
      </c>
      <c r="AO663" s="178">
        <f>IF(V663&gt;0,P663*INDEX(Scope_Labor_Rates!$O$6:$O$46,V663-5)*AA663,0)</f>
        <v>0</v>
      </c>
      <c r="AP663" s="181">
        <f>IF(V663&gt;0,P663*INDEX(Scope_Labor_Rates!$Q$6:$Q$46,V663-5)*AA663,0)</f>
        <v>0</v>
      </c>
      <c r="AQ663" s="178">
        <f t="shared" si="94"/>
        <v>0</v>
      </c>
      <c r="AR663" s="178">
        <f t="shared" si="95"/>
        <v>0</v>
      </c>
      <c r="AS663" s="178">
        <f t="shared" si="96"/>
        <v>0</v>
      </c>
      <c r="AT663" s="178">
        <f t="shared" si="97"/>
        <v>0</v>
      </c>
      <c r="AU663">
        <f t="shared" si="98"/>
        <v>0</v>
      </c>
    </row>
    <row r="664" spans="1:47">
      <c r="A664" t="str">
        <f>IF(All_Tasks!A664="","",All_Tasks!A664)</f>
        <v/>
      </c>
      <c r="B664" t="str">
        <f>IF(All_Tasks!B664="","",All_Tasks!B664)</f>
        <v/>
      </c>
      <c r="C664" t="str">
        <f>IF(All_Tasks!C664="","",All_Tasks!C664)</f>
        <v/>
      </c>
      <c r="D664" t="str">
        <f>IF(All_Tasks!D664="","",All_Tasks!D664)</f>
        <v/>
      </c>
      <c r="E664" t="str">
        <f>IF(All_Tasks!V664&lt;&gt;"",All_Tasks!V664,IF(All_Tasks!E664&lt;&gt;"",All_Tasks!E664,""))</f>
        <v/>
      </c>
      <c r="F664" t="str">
        <f>IF(All_Tasks!F664="","",All_Tasks!F664)</f>
        <v/>
      </c>
      <c r="G664" t="str">
        <f>IF(All_Tasks!G664="","",All_Tasks!G664)</f>
        <v/>
      </c>
      <c r="H664" s="231" t="str">
        <f>IF(All_Tasks!H664="","",All_Tasks!H664)</f>
        <v/>
      </c>
      <c r="I664" t="str">
        <f>IF(All_Tasks!I664="","",All_Tasks!I664)</f>
        <v/>
      </c>
      <c r="J664" t="str">
        <f>IF(All_Tasks!J664="","",All_Tasks!J664)</f>
        <v/>
      </c>
      <c r="K664" t="str">
        <f>IF(All_Tasks!K664="","",All_Tasks!K664)</f>
        <v/>
      </c>
      <c r="L664" s="231" t="str">
        <f>IF(All_Tasks!L664="","",All_Tasks!L664)</f>
        <v/>
      </c>
      <c r="M664" t="str">
        <f>IF(All_Tasks!M664="","",All_Tasks!M664)</f>
        <v/>
      </c>
      <c r="N664" t="str">
        <f>IF(All_Tasks!N664="","",All_Tasks!N664)</f>
        <v/>
      </c>
      <c r="O664" t="str">
        <f>IF(All_Tasks!O664="","",All_Tasks!O664)</f>
        <v/>
      </c>
      <c r="P664" s="181">
        <f>IF(All_Tasks!P664="",0,All_Tasks!P664)</f>
        <v>0</v>
      </c>
      <c r="Q664" s="181">
        <f>IF(All_Tasks!Q664="",0,All_Tasks!Q664)</f>
        <v>0</v>
      </c>
      <c r="R664" s="181">
        <f>IF(All_Tasks!R664="",0,All_Tasks!R664)</f>
        <v>0</v>
      </c>
      <c r="S664" s="181" t="str">
        <f>IF(All_Tasks!S664="","",All_Tasks!S664)</f>
        <v/>
      </c>
      <c r="T664" t="str">
        <f>IF(All_Tasks!T664="","",All_Tasks!T664)</f>
        <v/>
      </c>
      <c r="U664" t="str">
        <f>IF(All_Tasks!U664="","",All_Tasks!U664)</f>
        <v/>
      </c>
      <c r="V664">
        <f>IF(A664="",0,IFERROR(MATCH(A664,Scope_Labor_Rates!$A$6:$A$46,0)+5,0))</f>
        <v>0</v>
      </c>
      <c r="W664" s="178">
        <f>IF(V664&gt;0,INDEX(Scope_Labor_Rates!$C$6:$C$46,V664-5),0)</f>
        <v>0</v>
      </c>
      <c r="X664" s="178">
        <f>IF(V664&gt;0,INDEX(Scope_Labor_Rates!$C$6:$C$46,V664-5),0)</f>
        <v>0</v>
      </c>
      <c r="Y664" s="180">
        <f>IF(V664&gt;0,INDEX(Scope_Labor_Rates!$S$6:$S$46,V664-5),0)</f>
        <v>0</v>
      </c>
      <c r="Z664" s="180">
        <f>IF(V664&gt;0,INDEX(Scope_Labor_Rates!$R$6:$R$46,V664-5),1)</f>
        <v>1</v>
      </c>
      <c r="AA664" s="231">
        <f t="shared" si="90"/>
        <v>0</v>
      </c>
      <c r="AB664" t="str">
        <f t="shared" si="91"/>
        <v/>
      </c>
      <c r="AC664" s="178" t="str">
        <f t="shared" si="92"/>
        <v/>
      </c>
      <c r="AD664" s="181">
        <f t="shared" si="93"/>
        <v>0</v>
      </c>
      <c r="AE664" s="178">
        <f>IF(V664&gt;0,P664*INDEX(Scope_Labor_Rates!$E$6:$E$46,V664-5),0)</f>
        <v>0</v>
      </c>
      <c r="AF664" s="181">
        <f>IF(V664&gt;0,AE664*INDEX(Scope_Labor_Rates!$D$6:$D$46,V664-5)*AA664,0)</f>
        <v>0</v>
      </c>
      <c r="AG664" s="178">
        <f>IF(V664&gt;0,P664*INDEX(Scope_Labor_Rates!$G$6:$G$46,V664-5),0)</f>
        <v>0</v>
      </c>
      <c r="AH664" s="181">
        <f>IF(V664&gt;0,AG664*INDEX(Scope_Labor_Rates!$F$6:$F$46,V664-5)*AA664,0)</f>
        <v>0</v>
      </c>
      <c r="AI664" s="178">
        <f>IF(V664&gt;0,P664*INDEX(Scope_Labor_Rates!$I$6:$I$46,V664-5),0)</f>
        <v>0</v>
      </c>
      <c r="AJ664" s="181">
        <f>IF(V664&gt;0,AI664*INDEX(Scope_Labor_Rates!$H$6:$H$46,V664-5)*AA664,0)</f>
        <v>0</v>
      </c>
      <c r="AK664" s="178">
        <f>IF(V664&gt;0,P664*INDEX(Scope_Labor_Rates!$K$6:$K$46,V664-5),0)</f>
        <v>0</v>
      </c>
      <c r="AL664" s="181">
        <f>IF(V664&gt;0,AK664*INDEX(Scope_Labor_Rates!$J$6:$J$46,V664-5)*AA664,0)</f>
        <v>0</v>
      </c>
      <c r="AM664" s="178">
        <f>IF(V664&gt;0,P664*INDEX(Scope_Labor_Rates!$M$6:$M$46,V664-5),0)</f>
        <v>0</v>
      </c>
      <c r="AN664" s="178">
        <f>IF(V664&gt;0,AM664*INDEX(Scope_Labor_Rates!$L$6:$L$46,V664-5)*AA664,0)</f>
        <v>0</v>
      </c>
      <c r="AO664" s="178">
        <f>IF(V664&gt;0,P664*INDEX(Scope_Labor_Rates!$O$6:$O$46,V664-5)*AA664,0)</f>
        <v>0</v>
      </c>
      <c r="AP664" s="181">
        <f>IF(V664&gt;0,P664*INDEX(Scope_Labor_Rates!$Q$6:$Q$46,V664-5)*AA664,0)</f>
        <v>0</v>
      </c>
      <c r="AQ664" s="178">
        <f t="shared" si="94"/>
        <v>0</v>
      </c>
      <c r="AR664" s="178">
        <f t="shared" si="95"/>
        <v>0</v>
      </c>
      <c r="AS664" s="178">
        <f t="shared" si="96"/>
        <v>0</v>
      </c>
      <c r="AT664" s="178">
        <f t="shared" si="97"/>
        <v>0</v>
      </c>
      <c r="AU664">
        <f t="shared" si="98"/>
        <v>0</v>
      </c>
    </row>
    <row r="665" spans="1:47">
      <c r="A665" t="str">
        <f>IF(All_Tasks!A665="","",All_Tasks!A665)</f>
        <v/>
      </c>
      <c r="B665" t="str">
        <f>IF(All_Tasks!B665="","",All_Tasks!B665)</f>
        <v/>
      </c>
      <c r="C665" t="str">
        <f>IF(All_Tasks!C665="","",All_Tasks!C665)</f>
        <v/>
      </c>
      <c r="D665" t="str">
        <f>IF(All_Tasks!D665="","",All_Tasks!D665)</f>
        <v/>
      </c>
      <c r="E665" t="str">
        <f>IF(All_Tasks!V665&lt;&gt;"",All_Tasks!V665,IF(All_Tasks!E665&lt;&gt;"",All_Tasks!E665,""))</f>
        <v/>
      </c>
      <c r="F665" t="str">
        <f>IF(All_Tasks!F665="","",All_Tasks!F665)</f>
        <v/>
      </c>
      <c r="G665" t="str">
        <f>IF(All_Tasks!G665="","",All_Tasks!G665)</f>
        <v/>
      </c>
      <c r="H665" s="231" t="str">
        <f>IF(All_Tasks!H665="","",All_Tasks!H665)</f>
        <v/>
      </c>
      <c r="I665" t="str">
        <f>IF(All_Tasks!I665="","",All_Tasks!I665)</f>
        <v/>
      </c>
      <c r="J665" t="str">
        <f>IF(All_Tasks!J665="","",All_Tasks!J665)</f>
        <v/>
      </c>
      <c r="K665" t="str">
        <f>IF(All_Tasks!K665="","",All_Tasks!K665)</f>
        <v/>
      </c>
      <c r="L665" s="231" t="str">
        <f>IF(All_Tasks!L665="","",All_Tasks!L665)</f>
        <v/>
      </c>
      <c r="M665" t="str">
        <f>IF(All_Tasks!M665="","",All_Tasks!M665)</f>
        <v/>
      </c>
      <c r="N665" t="str">
        <f>IF(All_Tasks!N665="","",All_Tasks!N665)</f>
        <v/>
      </c>
      <c r="O665" t="str">
        <f>IF(All_Tasks!O665="","",All_Tasks!O665)</f>
        <v/>
      </c>
      <c r="P665" s="181">
        <f>IF(All_Tasks!P665="",0,All_Tasks!P665)</f>
        <v>0</v>
      </c>
      <c r="Q665" s="181">
        <f>IF(All_Tasks!Q665="",0,All_Tasks!Q665)</f>
        <v>0</v>
      </c>
      <c r="R665" s="181">
        <f>IF(All_Tasks!R665="",0,All_Tasks!R665)</f>
        <v>0</v>
      </c>
      <c r="S665" s="181" t="str">
        <f>IF(All_Tasks!S665="","",All_Tasks!S665)</f>
        <v/>
      </c>
      <c r="T665" t="str">
        <f>IF(All_Tasks!T665="","",All_Tasks!T665)</f>
        <v/>
      </c>
      <c r="U665" t="str">
        <f>IF(All_Tasks!U665="","",All_Tasks!U665)</f>
        <v/>
      </c>
      <c r="V665">
        <f>IF(A665="",0,IFERROR(MATCH(A665,Scope_Labor_Rates!$A$6:$A$46,0)+5,0))</f>
        <v>0</v>
      </c>
      <c r="W665" s="178">
        <f>IF(V665&gt;0,INDEX(Scope_Labor_Rates!$C$6:$C$46,V665-5),0)</f>
        <v>0</v>
      </c>
      <c r="X665" s="178">
        <f>IF(V665&gt;0,INDEX(Scope_Labor_Rates!$C$6:$C$46,V665-5),0)</f>
        <v>0</v>
      </c>
      <c r="Y665" s="180">
        <f>IF(V665&gt;0,INDEX(Scope_Labor_Rates!$S$6:$S$46,V665-5),0)</f>
        <v>0</v>
      </c>
      <c r="Z665" s="180">
        <f>IF(V665&gt;0,INDEX(Scope_Labor_Rates!$R$6:$R$46,V665-5),1)</f>
        <v>1</v>
      </c>
      <c r="AA665" s="231">
        <f t="shared" si="90"/>
        <v>0</v>
      </c>
      <c r="AB665" t="str">
        <f t="shared" si="91"/>
        <v/>
      </c>
      <c r="AC665" s="178" t="str">
        <f t="shared" si="92"/>
        <v/>
      </c>
      <c r="AD665" s="181">
        <f t="shared" si="93"/>
        <v>0</v>
      </c>
      <c r="AE665" s="178">
        <f>IF(V665&gt;0,P665*INDEX(Scope_Labor_Rates!$E$6:$E$46,V665-5),0)</f>
        <v>0</v>
      </c>
      <c r="AF665" s="181">
        <f>IF(V665&gt;0,AE665*INDEX(Scope_Labor_Rates!$D$6:$D$46,V665-5)*AA665,0)</f>
        <v>0</v>
      </c>
      <c r="AG665" s="178">
        <f>IF(V665&gt;0,P665*INDEX(Scope_Labor_Rates!$G$6:$G$46,V665-5),0)</f>
        <v>0</v>
      </c>
      <c r="AH665" s="181">
        <f>IF(V665&gt;0,AG665*INDEX(Scope_Labor_Rates!$F$6:$F$46,V665-5)*AA665,0)</f>
        <v>0</v>
      </c>
      <c r="AI665" s="178">
        <f>IF(V665&gt;0,P665*INDEX(Scope_Labor_Rates!$I$6:$I$46,V665-5),0)</f>
        <v>0</v>
      </c>
      <c r="AJ665" s="181">
        <f>IF(V665&gt;0,AI665*INDEX(Scope_Labor_Rates!$H$6:$H$46,V665-5)*AA665,0)</f>
        <v>0</v>
      </c>
      <c r="AK665" s="178">
        <f>IF(V665&gt;0,P665*INDEX(Scope_Labor_Rates!$K$6:$K$46,V665-5),0)</f>
        <v>0</v>
      </c>
      <c r="AL665" s="181">
        <f>IF(V665&gt;0,AK665*INDEX(Scope_Labor_Rates!$J$6:$J$46,V665-5)*AA665,0)</f>
        <v>0</v>
      </c>
      <c r="AM665" s="178">
        <f>IF(V665&gt;0,P665*INDEX(Scope_Labor_Rates!$M$6:$M$46,V665-5),0)</f>
        <v>0</v>
      </c>
      <c r="AN665" s="178">
        <f>IF(V665&gt;0,AM665*INDEX(Scope_Labor_Rates!$L$6:$L$46,V665-5)*AA665,0)</f>
        <v>0</v>
      </c>
      <c r="AO665" s="178">
        <f>IF(V665&gt;0,P665*INDEX(Scope_Labor_Rates!$O$6:$O$46,V665-5)*AA665,0)</f>
        <v>0</v>
      </c>
      <c r="AP665" s="181">
        <f>IF(V665&gt;0,P665*INDEX(Scope_Labor_Rates!$Q$6:$Q$46,V665-5)*AA665,0)</f>
        <v>0</v>
      </c>
      <c r="AQ665" s="178">
        <f t="shared" si="94"/>
        <v>0</v>
      </c>
      <c r="AR665" s="178">
        <f t="shared" si="95"/>
        <v>0</v>
      </c>
      <c r="AS665" s="178">
        <f t="shared" si="96"/>
        <v>0</v>
      </c>
      <c r="AT665" s="178">
        <f t="shared" si="97"/>
        <v>0</v>
      </c>
      <c r="AU665">
        <f t="shared" si="98"/>
        <v>0</v>
      </c>
    </row>
    <row r="666" spans="1:47">
      <c r="A666" t="str">
        <f>IF(All_Tasks!A666="","",All_Tasks!A666)</f>
        <v/>
      </c>
      <c r="B666" t="str">
        <f>IF(All_Tasks!B666="","",All_Tasks!B666)</f>
        <v/>
      </c>
      <c r="C666" t="str">
        <f>IF(All_Tasks!C666="","",All_Tasks!C666)</f>
        <v/>
      </c>
      <c r="D666" t="str">
        <f>IF(All_Tasks!D666="","",All_Tasks!D666)</f>
        <v/>
      </c>
      <c r="E666" t="str">
        <f>IF(All_Tasks!V666&lt;&gt;"",All_Tasks!V666,IF(All_Tasks!E666&lt;&gt;"",All_Tasks!E666,""))</f>
        <v/>
      </c>
      <c r="F666" t="str">
        <f>IF(All_Tasks!F666="","",All_Tasks!F666)</f>
        <v/>
      </c>
      <c r="G666" t="str">
        <f>IF(All_Tasks!G666="","",All_Tasks!G666)</f>
        <v/>
      </c>
      <c r="H666" s="231" t="str">
        <f>IF(All_Tasks!H666="","",All_Tasks!H666)</f>
        <v/>
      </c>
      <c r="I666" t="str">
        <f>IF(All_Tasks!I666="","",All_Tasks!I666)</f>
        <v/>
      </c>
      <c r="J666" t="str">
        <f>IF(All_Tasks!J666="","",All_Tasks!J666)</f>
        <v/>
      </c>
      <c r="K666" t="str">
        <f>IF(All_Tasks!K666="","",All_Tasks!K666)</f>
        <v/>
      </c>
      <c r="L666" s="231" t="str">
        <f>IF(All_Tasks!L666="","",All_Tasks!L666)</f>
        <v/>
      </c>
      <c r="M666" t="str">
        <f>IF(All_Tasks!M666="","",All_Tasks!M666)</f>
        <v/>
      </c>
      <c r="N666" t="str">
        <f>IF(All_Tasks!N666="","",All_Tasks!N666)</f>
        <v/>
      </c>
      <c r="O666" t="str">
        <f>IF(All_Tasks!O666="","",All_Tasks!O666)</f>
        <v/>
      </c>
      <c r="P666" s="181">
        <f>IF(All_Tasks!P666="",0,All_Tasks!P666)</f>
        <v>0</v>
      </c>
      <c r="Q666" s="181">
        <f>IF(All_Tasks!Q666="",0,All_Tasks!Q666)</f>
        <v>0</v>
      </c>
      <c r="R666" s="181">
        <f>IF(All_Tasks!R666="",0,All_Tasks!R666)</f>
        <v>0</v>
      </c>
      <c r="S666" s="181" t="str">
        <f>IF(All_Tasks!S666="","",All_Tasks!S666)</f>
        <v/>
      </c>
      <c r="T666" t="str">
        <f>IF(All_Tasks!T666="","",All_Tasks!T666)</f>
        <v/>
      </c>
      <c r="U666" t="str">
        <f>IF(All_Tasks!U666="","",All_Tasks!U666)</f>
        <v/>
      </c>
      <c r="V666">
        <f>IF(A666="",0,IFERROR(MATCH(A666,Scope_Labor_Rates!$A$6:$A$46,0)+5,0))</f>
        <v>0</v>
      </c>
      <c r="W666" s="178">
        <f>IF(V666&gt;0,INDEX(Scope_Labor_Rates!$C$6:$C$46,V666-5),0)</f>
        <v>0</v>
      </c>
      <c r="X666" s="178">
        <f>IF(V666&gt;0,INDEX(Scope_Labor_Rates!$C$6:$C$46,V666-5),0)</f>
        <v>0</v>
      </c>
      <c r="Y666" s="180">
        <f>IF(V666&gt;0,INDEX(Scope_Labor_Rates!$S$6:$S$46,V666-5),0)</f>
        <v>0</v>
      </c>
      <c r="Z666" s="180">
        <f>IF(V666&gt;0,INDEX(Scope_Labor_Rates!$R$6:$R$46,V666-5),1)</f>
        <v>1</v>
      </c>
      <c r="AA666" s="231">
        <f t="shared" si="90"/>
        <v>0</v>
      </c>
      <c r="AB666" t="str">
        <f t="shared" si="91"/>
        <v/>
      </c>
      <c r="AC666" s="178" t="str">
        <f t="shared" si="92"/>
        <v/>
      </c>
      <c r="AD666" s="181">
        <f t="shared" si="93"/>
        <v>0</v>
      </c>
      <c r="AE666" s="178">
        <f>IF(V666&gt;0,P666*INDEX(Scope_Labor_Rates!$E$6:$E$46,V666-5),0)</f>
        <v>0</v>
      </c>
      <c r="AF666" s="181">
        <f>IF(V666&gt;0,AE666*INDEX(Scope_Labor_Rates!$D$6:$D$46,V666-5)*AA666,0)</f>
        <v>0</v>
      </c>
      <c r="AG666" s="178">
        <f>IF(V666&gt;0,P666*INDEX(Scope_Labor_Rates!$G$6:$G$46,V666-5),0)</f>
        <v>0</v>
      </c>
      <c r="AH666" s="181">
        <f>IF(V666&gt;0,AG666*INDEX(Scope_Labor_Rates!$F$6:$F$46,V666-5)*AA666,0)</f>
        <v>0</v>
      </c>
      <c r="AI666" s="178">
        <f>IF(V666&gt;0,P666*INDEX(Scope_Labor_Rates!$I$6:$I$46,V666-5),0)</f>
        <v>0</v>
      </c>
      <c r="AJ666" s="181">
        <f>IF(V666&gt;0,AI666*INDEX(Scope_Labor_Rates!$H$6:$H$46,V666-5)*AA666,0)</f>
        <v>0</v>
      </c>
      <c r="AK666" s="178">
        <f>IF(V666&gt;0,P666*INDEX(Scope_Labor_Rates!$K$6:$K$46,V666-5),0)</f>
        <v>0</v>
      </c>
      <c r="AL666" s="181">
        <f>IF(V666&gt;0,AK666*INDEX(Scope_Labor_Rates!$J$6:$J$46,V666-5)*AA666,0)</f>
        <v>0</v>
      </c>
      <c r="AM666" s="178">
        <f>IF(V666&gt;0,P666*INDEX(Scope_Labor_Rates!$M$6:$M$46,V666-5),0)</f>
        <v>0</v>
      </c>
      <c r="AN666" s="178">
        <f>IF(V666&gt;0,AM666*INDEX(Scope_Labor_Rates!$L$6:$L$46,V666-5)*AA666,0)</f>
        <v>0</v>
      </c>
      <c r="AO666" s="178">
        <f>IF(V666&gt;0,P666*INDEX(Scope_Labor_Rates!$O$6:$O$46,V666-5)*AA666,0)</f>
        <v>0</v>
      </c>
      <c r="AP666" s="181">
        <f>IF(V666&gt;0,P666*INDEX(Scope_Labor_Rates!$Q$6:$Q$46,V666-5)*AA666,0)</f>
        <v>0</v>
      </c>
      <c r="AQ666" s="178">
        <f t="shared" si="94"/>
        <v>0</v>
      </c>
      <c r="AR666" s="178">
        <f t="shared" si="95"/>
        <v>0</v>
      </c>
      <c r="AS666" s="178">
        <f t="shared" si="96"/>
        <v>0</v>
      </c>
      <c r="AT666" s="178">
        <f t="shared" si="97"/>
        <v>0</v>
      </c>
      <c r="AU666">
        <f t="shared" si="98"/>
        <v>0</v>
      </c>
    </row>
    <row r="667" spans="1:47">
      <c r="A667" t="str">
        <f>IF(All_Tasks!A667="","",All_Tasks!A667)</f>
        <v/>
      </c>
      <c r="B667" t="str">
        <f>IF(All_Tasks!B667="","",All_Tasks!B667)</f>
        <v/>
      </c>
      <c r="C667" t="str">
        <f>IF(All_Tasks!C667="","",All_Tasks!C667)</f>
        <v/>
      </c>
      <c r="D667" t="str">
        <f>IF(All_Tasks!D667="","",All_Tasks!D667)</f>
        <v/>
      </c>
      <c r="E667" t="str">
        <f>IF(All_Tasks!V667&lt;&gt;"",All_Tasks!V667,IF(All_Tasks!E667&lt;&gt;"",All_Tasks!E667,""))</f>
        <v/>
      </c>
      <c r="F667" t="str">
        <f>IF(All_Tasks!F667="","",All_Tasks!F667)</f>
        <v/>
      </c>
      <c r="G667" t="str">
        <f>IF(All_Tasks!G667="","",All_Tasks!G667)</f>
        <v/>
      </c>
      <c r="H667" s="231" t="str">
        <f>IF(All_Tasks!H667="","",All_Tasks!H667)</f>
        <v/>
      </c>
      <c r="I667" t="str">
        <f>IF(All_Tasks!I667="","",All_Tasks!I667)</f>
        <v/>
      </c>
      <c r="J667" t="str">
        <f>IF(All_Tasks!J667="","",All_Tasks!J667)</f>
        <v/>
      </c>
      <c r="K667" t="str">
        <f>IF(All_Tasks!K667="","",All_Tasks!K667)</f>
        <v/>
      </c>
      <c r="L667" s="231" t="str">
        <f>IF(All_Tasks!L667="","",All_Tasks!L667)</f>
        <v/>
      </c>
      <c r="M667" t="str">
        <f>IF(All_Tasks!M667="","",All_Tasks!M667)</f>
        <v/>
      </c>
      <c r="N667" t="str">
        <f>IF(All_Tasks!N667="","",All_Tasks!N667)</f>
        <v/>
      </c>
      <c r="O667" t="str">
        <f>IF(All_Tasks!O667="","",All_Tasks!O667)</f>
        <v/>
      </c>
      <c r="P667" s="181">
        <f>IF(All_Tasks!P667="",0,All_Tasks!P667)</f>
        <v>0</v>
      </c>
      <c r="Q667" s="181">
        <f>IF(All_Tasks!Q667="",0,All_Tasks!Q667)</f>
        <v>0</v>
      </c>
      <c r="R667" s="181">
        <f>IF(All_Tasks!R667="",0,All_Tasks!R667)</f>
        <v>0</v>
      </c>
      <c r="S667" s="181" t="str">
        <f>IF(All_Tasks!S667="","",All_Tasks!S667)</f>
        <v/>
      </c>
      <c r="T667" t="str">
        <f>IF(All_Tasks!T667="","",All_Tasks!T667)</f>
        <v/>
      </c>
      <c r="U667" t="str">
        <f>IF(All_Tasks!U667="","",All_Tasks!U667)</f>
        <v/>
      </c>
      <c r="V667">
        <f>IF(A667="",0,IFERROR(MATCH(A667,Scope_Labor_Rates!$A$6:$A$46,0)+5,0))</f>
        <v>0</v>
      </c>
      <c r="W667" s="178">
        <f>IF(V667&gt;0,INDEX(Scope_Labor_Rates!$C$6:$C$46,V667-5),0)</f>
        <v>0</v>
      </c>
      <c r="X667" s="178">
        <f>IF(V667&gt;0,INDEX(Scope_Labor_Rates!$C$6:$C$46,V667-5),0)</f>
        <v>0</v>
      </c>
      <c r="Y667" s="180">
        <f>IF(V667&gt;0,INDEX(Scope_Labor_Rates!$S$6:$S$46,V667-5),0)</f>
        <v>0</v>
      </c>
      <c r="Z667" s="180">
        <f>IF(V667&gt;0,INDEX(Scope_Labor_Rates!$R$6:$R$46,V667-5),1)</f>
        <v>1</v>
      </c>
      <c r="AA667" s="231">
        <f t="shared" si="90"/>
        <v>0</v>
      </c>
      <c r="AB667" t="str">
        <f t="shared" si="91"/>
        <v/>
      </c>
      <c r="AC667" s="178" t="str">
        <f t="shared" si="92"/>
        <v/>
      </c>
      <c r="AD667" s="181">
        <f t="shared" si="93"/>
        <v>0</v>
      </c>
      <c r="AE667" s="178">
        <f>IF(V667&gt;0,P667*INDEX(Scope_Labor_Rates!$E$6:$E$46,V667-5),0)</f>
        <v>0</v>
      </c>
      <c r="AF667" s="181">
        <f>IF(V667&gt;0,AE667*INDEX(Scope_Labor_Rates!$D$6:$D$46,V667-5)*AA667,0)</f>
        <v>0</v>
      </c>
      <c r="AG667" s="178">
        <f>IF(V667&gt;0,P667*INDEX(Scope_Labor_Rates!$G$6:$G$46,V667-5),0)</f>
        <v>0</v>
      </c>
      <c r="AH667" s="181">
        <f>IF(V667&gt;0,AG667*INDEX(Scope_Labor_Rates!$F$6:$F$46,V667-5)*AA667,0)</f>
        <v>0</v>
      </c>
      <c r="AI667" s="178">
        <f>IF(V667&gt;0,P667*INDEX(Scope_Labor_Rates!$I$6:$I$46,V667-5),0)</f>
        <v>0</v>
      </c>
      <c r="AJ667" s="181">
        <f>IF(V667&gt;0,AI667*INDEX(Scope_Labor_Rates!$H$6:$H$46,V667-5)*AA667,0)</f>
        <v>0</v>
      </c>
      <c r="AK667" s="178">
        <f>IF(V667&gt;0,P667*INDEX(Scope_Labor_Rates!$K$6:$K$46,V667-5),0)</f>
        <v>0</v>
      </c>
      <c r="AL667" s="181">
        <f>IF(V667&gt;0,AK667*INDEX(Scope_Labor_Rates!$J$6:$J$46,V667-5)*AA667,0)</f>
        <v>0</v>
      </c>
      <c r="AM667" s="178">
        <f>IF(V667&gt;0,P667*INDEX(Scope_Labor_Rates!$M$6:$M$46,V667-5),0)</f>
        <v>0</v>
      </c>
      <c r="AN667" s="178">
        <f>IF(V667&gt;0,AM667*INDEX(Scope_Labor_Rates!$L$6:$L$46,V667-5)*AA667,0)</f>
        <v>0</v>
      </c>
      <c r="AO667" s="178">
        <f>IF(V667&gt;0,P667*INDEX(Scope_Labor_Rates!$O$6:$O$46,V667-5)*AA667,0)</f>
        <v>0</v>
      </c>
      <c r="AP667" s="181">
        <f>IF(V667&gt;0,P667*INDEX(Scope_Labor_Rates!$Q$6:$Q$46,V667-5)*AA667,0)</f>
        <v>0</v>
      </c>
      <c r="AQ667" s="178">
        <f t="shared" si="94"/>
        <v>0</v>
      </c>
      <c r="AR667" s="178">
        <f t="shared" si="95"/>
        <v>0</v>
      </c>
      <c r="AS667" s="178">
        <f t="shared" si="96"/>
        <v>0</v>
      </c>
      <c r="AT667" s="178">
        <f t="shared" si="97"/>
        <v>0</v>
      </c>
      <c r="AU667">
        <f t="shared" si="98"/>
        <v>0</v>
      </c>
    </row>
    <row r="668" spans="1:47">
      <c r="A668" t="str">
        <f>IF(All_Tasks!A668="","",All_Tasks!A668)</f>
        <v/>
      </c>
      <c r="B668" t="str">
        <f>IF(All_Tasks!B668="","",All_Tasks!B668)</f>
        <v/>
      </c>
      <c r="C668" t="str">
        <f>IF(All_Tasks!C668="","",All_Tasks!C668)</f>
        <v/>
      </c>
      <c r="D668" t="str">
        <f>IF(All_Tasks!D668="","",All_Tasks!D668)</f>
        <v/>
      </c>
      <c r="E668" t="str">
        <f>IF(All_Tasks!V668&lt;&gt;"",All_Tasks!V668,IF(All_Tasks!E668&lt;&gt;"",All_Tasks!E668,""))</f>
        <v/>
      </c>
      <c r="F668" t="str">
        <f>IF(All_Tasks!F668="","",All_Tasks!F668)</f>
        <v/>
      </c>
      <c r="G668" t="str">
        <f>IF(All_Tasks!G668="","",All_Tasks!G668)</f>
        <v/>
      </c>
      <c r="H668" s="231" t="str">
        <f>IF(All_Tasks!H668="","",All_Tasks!H668)</f>
        <v/>
      </c>
      <c r="I668" t="str">
        <f>IF(All_Tasks!I668="","",All_Tasks!I668)</f>
        <v/>
      </c>
      <c r="J668" t="str">
        <f>IF(All_Tasks!J668="","",All_Tasks!J668)</f>
        <v/>
      </c>
      <c r="K668" t="str">
        <f>IF(All_Tasks!K668="","",All_Tasks!K668)</f>
        <v/>
      </c>
      <c r="L668" s="231" t="str">
        <f>IF(All_Tasks!L668="","",All_Tasks!L668)</f>
        <v/>
      </c>
      <c r="M668" t="str">
        <f>IF(All_Tasks!M668="","",All_Tasks!M668)</f>
        <v/>
      </c>
      <c r="N668" t="str">
        <f>IF(All_Tasks!N668="","",All_Tasks!N668)</f>
        <v/>
      </c>
      <c r="O668" t="str">
        <f>IF(All_Tasks!O668="","",All_Tasks!O668)</f>
        <v/>
      </c>
      <c r="P668" s="181">
        <f>IF(All_Tasks!P668="",0,All_Tasks!P668)</f>
        <v>0</v>
      </c>
      <c r="Q668" s="181">
        <f>IF(All_Tasks!Q668="",0,All_Tasks!Q668)</f>
        <v>0</v>
      </c>
      <c r="R668" s="181">
        <f>IF(All_Tasks!R668="",0,All_Tasks!R668)</f>
        <v>0</v>
      </c>
      <c r="S668" s="181" t="str">
        <f>IF(All_Tasks!S668="","",All_Tasks!S668)</f>
        <v/>
      </c>
      <c r="T668" t="str">
        <f>IF(All_Tasks!T668="","",All_Tasks!T668)</f>
        <v/>
      </c>
      <c r="U668" t="str">
        <f>IF(All_Tasks!U668="","",All_Tasks!U668)</f>
        <v/>
      </c>
      <c r="V668">
        <f>IF(A668="",0,IFERROR(MATCH(A668,Scope_Labor_Rates!$A$6:$A$46,0)+5,0))</f>
        <v>0</v>
      </c>
      <c r="W668" s="178">
        <f>IF(V668&gt;0,INDEX(Scope_Labor_Rates!$C$6:$C$46,V668-5),0)</f>
        <v>0</v>
      </c>
      <c r="X668" s="178">
        <f>IF(V668&gt;0,INDEX(Scope_Labor_Rates!$C$6:$C$46,V668-5),0)</f>
        <v>0</v>
      </c>
      <c r="Y668" s="180">
        <f>IF(V668&gt;0,INDEX(Scope_Labor_Rates!$S$6:$S$46,V668-5),0)</f>
        <v>0</v>
      </c>
      <c r="Z668" s="180">
        <f>IF(V668&gt;0,INDEX(Scope_Labor_Rates!$R$6:$R$46,V668-5),1)</f>
        <v>1</v>
      </c>
      <c r="AA668" s="231">
        <f t="shared" si="90"/>
        <v>0</v>
      </c>
      <c r="AB668" t="str">
        <f t="shared" si="91"/>
        <v/>
      </c>
      <c r="AC668" s="178" t="str">
        <f t="shared" si="92"/>
        <v/>
      </c>
      <c r="AD668" s="181">
        <f t="shared" si="93"/>
        <v>0</v>
      </c>
      <c r="AE668" s="178">
        <f>IF(V668&gt;0,P668*INDEX(Scope_Labor_Rates!$E$6:$E$46,V668-5),0)</f>
        <v>0</v>
      </c>
      <c r="AF668" s="181">
        <f>IF(V668&gt;0,AE668*INDEX(Scope_Labor_Rates!$D$6:$D$46,V668-5)*AA668,0)</f>
        <v>0</v>
      </c>
      <c r="AG668" s="178">
        <f>IF(V668&gt;0,P668*INDEX(Scope_Labor_Rates!$G$6:$G$46,V668-5),0)</f>
        <v>0</v>
      </c>
      <c r="AH668" s="181">
        <f>IF(V668&gt;0,AG668*INDEX(Scope_Labor_Rates!$F$6:$F$46,V668-5)*AA668,0)</f>
        <v>0</v>
      </c>
      <c r="AI668" s="178">
        <f>IF(V668&gt;0,P668*INDEX(Scope_Labor_Rates!$I$6:$I$46,V668-5),0)</f>
        <v>0</v>
      </c>
      <c r="AJ668" s="181">
        <f>IF(V668&gt;0,AI668*INDEX(Scope_Labor_Rates!$H$6:$H$46,V668-5)*AA668,0)</f>
        <v>0</v>
      </c>
      <c r="AK668" s="178">
        <f>IF(V668&gt;0,P668*INDEX(Scope_Labor_Rates!$K$6:$K$46,V668-5),0)</f>
        <v>0</v>
      </c>
      <c r="AL668" s="181">
        <f>IF(V668&gt;0,AK668*INDEX(Scope_Labor_Rates!$J$6:$J$46,V668-5)*AA668,0)</f>
        <v>0</v>
      </c>
      <c r="AM668" s="178">
        <f>IF(V668&gt;0,P668*INDEX(Scope_Labor_Rates!$M$6:$M$46,V668-5),0)</f>
        <v>0</v>
      </c>
      <c r="AN668" s="178">
        <f>IF(V668&gt;0,AM668*INDEX(Scope_Labor_Rates!$L$6:$L$46,V668-5)*AA668,0)</f>
        <v>0</v>
      </c>
      <c r="AO668" s="178">
        <f>IF(V668&gt;0,P668*INDEX(Scope_Labor_Rates!$O$6:$O$46,V668-5)*AA668,0)</f>
        <v>0</v>
      </c>
      <c r="AP668" s="181">
        <f>IF(V668&gt;0,P668*INDEX(Scope_Labor_Rates!$Q$6:$Q$46,V668-5)*AA668,0)</f>
        <v>0</v>
      </c>
      <c r="AQ668" s="178">
        <f t="shared" si="94"/>
        <v>0</v>
      </c>
      <c r="AR668" s="178">
        <f t="shared" si="95"/>
        <v>0</v>
      </c>
      <c r="AS668" s="178">
        <f t="shared" si="96"/>
        <v>0</v>
      </c>
      <c r="AT668" s="178">
        <f t="shared" si="97"/>
        <v>0</v>
      </c>
      <c r="AU668">
        <f t="shared" si="98"/>
        <v>0</v>
      </c>
    </row>
    <row r="669" spans="1:47">
      <c r="A669" t="str">
        <f>IF(All_Tasks!A669="","",All_Tasks!A669)</f>
        <v/>
      </c>
      <c r="B669" t="str">
        <f>IF(All_Tasks!B669="","",All_Tasks!B669)</f>
        <v/>
      </c>
      <c r="C669" t="str">
        <f>IF(All_Tasks!C669="","",All_Tasks!C669)</f>
        <v/>
      </c>
      <c r="D669" t="str">
        <f>IF(All_Tasks!D669="","",All_Tasks!D669)</f>
        <v/>
      </c>
      <c r="E669" t="str">
        <f>IF(All_Tasks!V669&lt;&gt;"",All_Tasks!V669,IF(All_Tasks!E669&lt;&gt;"",All_Tasks!E669,""))</f>
        <v/>
      </c>
      <c r="F669" t="str">
        <f>IF(All_Tasks!F669="","",All_Tasks!F669)</f>
        <v/>
      </c>
      <c r="G669" t="str">
        <f>IF(All_Tasks!G669="","",All_Tasks!G669)</f>
        <v/>
      </c>
      <c r="H669" s="231" t="str">
        <f>IF(All_Tasks!H669="","",All_Tasks!H669)</f>
        <v/>
      </c>
      <c r="I669" t="str">
        <f>IF(All_Tasks!I669="","",All_Tasks!I669)</f>
        <v/>
      </c>
      <c r="J669" t="str">
        <f>IF(All_Tasks!J669="","",All_Tasks!J669)</f>
        <v/>
      </c>
      <c r="K669" t="str">
        <f>IF(All_Tasks!K669="","",All_Tasks!K669)</f>
        <v/>
      </c>
      <c r="L669" s="231" t="str">
        <f>IF(All_Tasks!L669="","",All_Tasks!L669)</f>
        <v/>
      </c>
      <c r="M669" t="str">
        <f>IF(All_Tasks!M669="","",All_Tasks!M669)</f>
        <v/>
      </c>
      <c r="N669" t="str">
        <f>IF(All_Tasks!N669="","",All_Tasks!N669)</f>
        <v/>
      </c>
      <c r="O669" t="str">
        <f>IF(All_Tasks!O669="","",All_Tasks!O669)</f>
        <v/>
      </c>
      <c r="P669" s="181">
        <f>IF(All_Tasks!P669="",0,All_Tasks!P669)</f>
        <v>0</v>
      </c>
      <c r="Q669" s="181">
        <f>IF(All_Tasks!Q669="",0,All_Tasks!Q669)</f>
        <v>0</v>
      </c>
      <c r="R669" s="181">
        <f>IF(All_Tasks!R669="",0,All_Tasks!R669)</f>
        <v>0</v>
      </c>
      <c r="S669" s="181" t="str">
        <f>IF(All_Tasks!S669="","",All_Tasks!S669)</f>
        <v/>
      </c>
      <c r="T669" t="str">
        <f>IF(All_Tasks!T669="","",All_Tasks!T669)</f>
        <v/>
      </c>
      <c r="U669" t="str">
        <f>IF(All_Tasks!U669="","",All_Tasks!U669)</f>
        <v/>
      </c>
      <c r="V669">
        <f>IF(A669="",0,IFERROR(MATCH(A669,Scope_Labor_Rates!$A$6:$A$46,0)+5,0))</f>
        <v>0</v>
      </c>
      <c r="W669" s="178">
        <f>IF(V669&gt;0,INDEX(Scope_Labor_Rates!$C$6:$C$46,V669-5),0)</f>
        <v>0</v>
      </c>
      <c r="X669" s="178">
        <f>IF(V669&gt;0,INDEX(Scope_Labor_Rates!$C$6:$C$46,V669-5),0)</f>
        <v>0</v>
      </c>
      <c r="Y669" s="180">
        <f>IF(V669&gt;0,INDEX(Scope_Labor_Rates!$S$6:$S$46,V669-5),0)</f>
        <v>0</v>
      </c>
      <c r="Z669" s="180">
        <f>IF(V669&gt;0,INDEX(Scope_Labor_Rates!$R$6:$R$46,V669-5),1)</f>
        <v>1</v>
      </c>
      <c r="AA669" s="231">
        <f t="shared" si="90"/>
        <v>0</v>
      </c>
      <c r="AB669" t="str">
        <f t="shared" si="91"/>
        <v/>
      </c>
      <c r="AC669" s="178" t="str">
        <f t="shared" si="92"/>
        <v/>
      </c>
      <c r="AD669" s="181">
        <f t="shared" si="93"/>
        <v>0</v>
      </c>
      <c r="AE669" s="178">
        <f>IF(V669&gt;0,P669*INDEX(Scope_Labor_Rates!$E$6:$E$46,V669-5),0)</f>
        <v>0</v>
      </c>
      <c r="AF669" s="181">
        <f>IF(V669&gt;0,AE669*INDEX(Scope_Labor_Rates!$D$6:$D$46,V669-5)*AA669,0)</f>
        <v>0</v>
      </c>
      <c r="AG669" s="178">
        <f>IF(V669&gt;0,P669*INDEX(Scope_Labor_Rates!$G$6:$G$46,V669-5),0)</f>
        <v>0</v>
      </c>
      <c r="AH669" s="181">
        <f>IF(V669&gt;0,AG669*INDEX(Scope_Labor_Rates!$F$6:$F$46,V669-5)*AA669,0)</f>
        <v>0</v>
      </c>
      <c r="AI669" s="178">
        <f>IF(V669&gt;0,P669*INDEX(Scope_Labor_Rates!$I$6:$I$46,V669-5),0)</f>
        <v>0</v>
      </c>
      <c r="AJ669" s="181">
        <f>IF(V669&gt;0,AI669*INDEX(Scope_Labor_Rates!$H$6:$H$46,V669-5)*AA669,0)</f>
        <v>0</v>
      </c>
      <c r="AK669" s="178">
        <f>IF(V669&gt;0,P669*INDEX(Scope_Labor_Rates!$K$6:$K$46,V669-5),0)</f>
        <v>0</v>
      </c>
      <c r="AL669" s="181">
        <f>IF(V669&gt;0,AK669*INDEX(Scope_Labor_Rates!$J$6:$J$46,V669-5)*AA669,0)</f>
        <v>0</v>
      </c>
      <c r="AM669" s="178">
        <f>IF(V669&gt;0,P669*INDEX(Scope_Labor_Rates!$M$6:$M$46,V669-5),0)</f>
        <v>0</v>
      </c>
      <c r="AN669" s="178">
        <f>IF(V669&gt;0,AM669*INDEX(Scope_Labor_Rates!$L$6:$L$46,V669-5)*AA669,0)</f>
        <v>0</v>
      </c>
      <c r="AO669" s="178">
        <f>IF(V669&gt;0,P669*INDEX(Scope_Labor_Rates!$O$6:$O$46,V669-5)*AA669,0)</f>
        <v>0</v>
      </c>
      <c r="AP669" s="181">
        <f>IF(V669&gt;0,P669*INDEX(Scope_Labor_Rates!$Q$6:$Q$46,V669-5)*AA669,0)</f>
        <v>0</v>
      </c>
      <c r="AQ669" s="178">
        <f t="shared" si="94"/>
        <v>0</v>
      </c>
      <c r="AR669" s="178">
        <f t="shared" si="95"/>
        <v>0</v>
      </c>
      <c r="AS669" s="178">
        <f t="shared" si="96"/>
        <v>0</v>
      </c>
      <c r="AT669" s="178">
        <f t="shared" si="97"/>
        <v>0</v>
      </c>
      <c r="AU669">
        <f t="shared" si="98"/>
        <v>0</v>
      </c>
    </row>
    <row r="670" spans="1:47">
      <c r="A670" t="str">
        <f>IF(All_Tasks!A670="","",All_Tasks!A670)</f>
        <v/>
      </c>
      <c r="B670" t="str">
        <f>IF(All_Tasks!B670="","",All_Tasks!B670)</f>
        <v/>
      </c>
      <c r="C670" t="str">
        <f>IF(All_Tasks!C670="","",All_Tasks!C670)</f>
        <v/>
      </c>
      <c r="D670" t="str">
        <f>IF(All_Tasks!D670="","",All_Tasks!D670)</f>
        <v/>
      </c>
      <c r="E670" t="str">
        <f>IF(All_Tasks!V670&lt;&gt;"",All_Tasks!V670,IF(All_Tasks!E670&lt;&gt;"",All_Tasks!E670,""))</f>
        <v/>
      </c>
      <c r="F670" t="str">
        <f>IF(All_Tasks!F670="","",All_Tasks!F670)</f>
        <v/>
      </c>
      <c r="G670" t="str">
        <f>IF(All_Tasks!G670="","",All_Tasks!G670)</f>
        <v/>
      </c>
      <c r="H670" s="231" t="str">
        <f>IF(All_Tasks!H670="","",All_Tasks!H670)</f>
        <v/>
      </c>
      <c r="I670" t="str">
        <f>IF(All_Tasks!I670="","",All_Tasks!I670)</f>
        <v/>
      </c>
      <c r="J670" t="str">
        <f>IF(All_Tasks!J670="","",All_Tasks!J670)</f>
        <v/>
      </c>
      <c r="K670" t="str">
        <f>IF(All_Tasks!K670="","",All_Tasks!K670)</f>
        <v/>
      </c>
      <c r="L670" s="231" t="str">
        <f>IF(All_Tasks!L670="","",All_Tasks!L670)</f>
        <v/>
      </c>
      <c r="M670" t="str">
        <f>IF(All_Tasks!M670="","",All_Tasks!M670)</f>
        <v/>
      </c>
      <c r="N670" t="str">
        <f>IF(All_Tasks!N670="","",All_Tasks!N670)</f>
        <v/>
      </c>
      <c r="O670" t="str">
        <f>IF(All_Tasks!O670="","",All_Tasks!O670)</f>
        <v/>
      </c>
      <c r="P670" s="181">
        <f>IF(All_Tasks!P670="",0,All_Tasks!P670)</f>
        <v>0</v>
      </c>
      <c r="Q670" s="181">
        <f>IF(All_Tasks!Q670="",0,All_Tasks!Q670)</f>
        <v>0</v>
      </c>
      <c r="R670" s="181">
        <f>IF(All_Tasks!R670="",0,All_Tasks!R670)</f>
        <v>0</v>
      </c>
      <c r="S670" s="181" t="str">
        <f>IF(All_Tasks!S670="","",All_Tasks!S670)</f>
        <v/>
      </c>
      <c r="T670" t="str">
        <f>IF(All_Tasks!T670="","",All_Tasks!T670)</f>
        <v/>
      </c>
      <c r="U670" t="str">
        <f>IF(All_Tasks!U670="","",All_Tasks!U670)</f>
        <v/>
      </c>
      <c r="V670">
        <f>IF(A670="",0,IFERROR(MATCH(A670,Scope_Labor_Rates!$A$6:$A$46,0)+5,0))</f>
        <v>0</v>
      </c>
      <c r="W670" s="178">
        <f>IF(V670&gt;0,INDEX(Scope_Labor_Rates!$C$6:$C$46,V670-5),0)</f>
        <v>0</v>
      </c>
      <c r="X670" s="178">
        <f>IF(V670&gt;0,INDEX(Scope_Labor_Rates!$C$6:$C$46,V670-5),0)</f>
        <v>0</v>
      </c>
      <c r="Y670" s="180">
        <f>IF(V670&gt;0,INDEX(Scope_Labor_Rates!$S$6:$S$46,V670-5),0)</f>
        <v>0</v>
      </c>
      <c r="Z670" s="180">
        <f>IF(V670&gt;0,INDEX(Scope_Labor_Rates!$R$6:$R$46,V670-5),1)</f>
        <v>1</v>
      </c>
      <c r="AA670" s="231">
        <f t="shared" si="90"/>
        <v>0</v>
      </c>
      <c r="AB670" t="str">
        <f t="shared" si="91"/>
        <v/>
      </c>
      <c r="AC670" s="178" t="str">
        <f t="shared" si="92"/>
        <v/>
      </c>
      <c r="AD670" s="181">
        <f t="shared" si="93"/>
        <v>0</v>
      </c>
      <c r="AE670" s="178">
        <f>IF(V670&gt;0,P670*INDEX(Scope_Labor_Rates!$E$6:$E$46,V670-5),0)</f>
        <v>0</v>
      </c>
      <c r="AF670" s="181">
        <f>IF(V670&gt;0,AE670*INDEX(Scope_Labor_Rates!$D$6:$D$46,V670-5)*AA670,0)</f>
        <v>0</v>
      </c>
      <c r="AG670" s="178">
        <f>IF(V670&gt;0,P670*INDEX(Scope_Labor_Rates!$G$6:$G$46,V670-5),0)</f>
        <v>0</v>
      </c>
      <c r="AH670" s="181">
        <f>IF(V670&gt;0,AG670*INDEX(Scope_Labor_Rates!$F$6:$F$46,V670-5)*AA670,0)</f>
        <v>0</v>
      </c>
      <c r="AI670" s="178">
        <f>IF(V670&gt;0,P670*INDEX(Scope_Labor_Rates!$I$6:$I$46,V670-5),0)</f>
        <v>0</v>
      </c>
      <c r="AJ670" s="181">
        <f>IF(V670&gt;0,AI670*INDEX(Scope_Labor_Rates!$H$6:$H$46,V670-5)*AA670,0)</f>
        <v>0</v>
      </c>
      <c r="AK670" s="178">
        <f>IF(V670&gt;0,P670*INDEX(Scope_Labor_Rates!$K$6:$K$46,V670-5),0)</f>
        <v>0</v>
      </c>
      <c r="AL670" s="181">
        <f>IF(V670&gt;0,AK670*INDEX(Scope_Labor_Rates!$J$6:$J$46,V670-5)*AA670,0)</f>
        <v>0</v>
      </c>
      <c r="AM670" s="178">
        <f>IF(V670&gt;0,P670*INDEX(Scope_Labor_Rates!$M$6:$M$46,V670-5),0)</f>
        <v>0</v>
      </c>
      <c r="AN670" s="178">
        <f>IF(V670&gt;0,AM670*INDEX(Scope_Labor_Rates!$L$6:$L$46,V670-5)*AA670,0)</f>
        <v>0</v>
      </c>
      <c r="AO670" s="178">
        <f>IF(V670&gt;0,P670*INDEX(Scope_Labor_Rates!$O$6:$O$46,V670-5)*AA670,0)</f>
        <v>0</v>
      </c>
      <c r="AP670" s="181">
        <f>IF(V670&gt;0,P670*INDEX(Scope_Labor_Rates!$Q$6:$Q$46,V670-5)*AA670,0)</f>
        <v>0</v>
      </c>
      <c r="AQ670" s="178">
        <f t="shared" si="94"/>
        <v>0</v>
      </c>
      <c r="AR670" s="178">
        <f t="shared" si="95"/>
        <v>0</v>
      </c>
      <c r="AS670" s="178">
        <f t="shared" si="96"/>
        <v>0</v>
      </c>
      <c r="AT670" s="178">
        <f t="shared" si="97"/>
        <v>0</v>
      </c>
      <c r="AU670">
        <f t="shared" si="98"/>
        <v>0</v>
      </c>
    </row>
    <row r="671" spans="1:47">
      <c r="A671" t="str">
        <f>IF(All_Tasks!A671="","",All_Tasks!A671)</f>
        <v/>
      </c>
      <c r="B671" t="str">
        <f>IF(All_Tasks!B671="","",All_Tasks!B671)</f>
        <v/>
      </c>
      <c r="C671" t="str">
        <f>IF(All_Tasks!C671="","",All_Tasks!C671)</f>
        <v/>
      </c>
      <c r="D671" t="str">
        <f>IF(All_Tasks!D671="","",All_Tasks!D671)</f>
        <v/>
      </c>
      <c r="E671" t="str">
        <f>IF(All_Tasks!V671&lt;&gt;"",All_Tasks!V671,IF(All_Tasks!E671&lt;&gt;"",All_Tasks!E671,""))</f>
        <v/>
      </c>
      <c r="F671" t="str">
        <f>IF(All_Tasks!F671="","",All_Tasks!F671)</f>
        <v/>
      </c>
      <c r="G671" t="str">
        <f>IF(All_Tasks!G671="","",All_Tasks!G671)</f>
        <v/>
      </c>
      <c r="H671" s="231" t="str">
        <f>IF(All_Tasks!H671="","",All_Tasks!H671)</f>
        <v/>
      </c>
      <c r="I671" t="str">
        <f>IF(All_Tasks!I671="","",All_Tasks!I671)</f>
        <v/>
      </c>
      <c r="J671" t="str">
        <f>IF(All_Tasks!J671="","",All_Tasks!J671)</f>
        <v/>
      </c>
      <c r="K671" t="str">
        <f>IF(All_Tasks!K671="","",All_Tasks!K671)</f>
        <v/>
      </c>
      <c r="L671" s="231" t="str">
        <f>IF(All_Tasks!L671="","",All_Tasks!L671)</f>
        <v/>
      </c>
      <c r="M671" t="str">
        <f>IF(All_Tasks!M671="","",All_Tasks!M671)</f>
        <v/>
      </c>
      <c r="N671" t="str">
        <f>IF(All_Tasks!N671="","",All_Tasks!N671)</f>
        <v/>
      </c>
      <c r="O671" t="str">
        <f>IF(All_Tasks!O671="","",All_Tasks!O671)</f>
        <v/>
      </c>
      <c r="P671" s="181">
        <f>IF(All_Tasks!P671="",0,All_Tasks!P671)</f>
        <v>0</v>
      </c>
      <c r="Q671" s="181">
        <f>IF(All_Tasks!Q671="",0,All_Tasks!Q671)</f>
        <v>0</v>
      </c>
      <c r="R671" s="181">
        <f>IF(All_Tasks!R671="",0,All_Tasks!R671)</f>
        <v>0</v>
      </c>
      <c r="S671" s="181" t="str">
        <f>IF(All_Tasks!S671="","",All_Tasks!S671)</f>
        <v/>
      </c>
      <c r="T671" t="str">
        <f>IF(All_Tasks!T671="","",All_Tasks!T671)</f>
        <v/>
      </c>
      <c r="U671" t="str">
        <f>IF(All_Tasks!U671="","",All_Tasks!U671)</f>
        <v/>
      </c>
      <c r="V671">
        <f>IF(A671="",0,IFERROR(MATCH(A671,Scope_Labor_Rates!$A$6:$A$46,0)+5,0))</f>
        <v>0</v>
      </c>
      <c r="W671" s="178">
        <f>IF(V671&gt;0,INDEX(Scope_Labor_Rates!$C$6:$C$46,V671-5),0)</f>
        <v>0</v>
      </c>
      <c r="X671" s="178">
        <f>IF(V671&gt;0,INDEX(Scope_Labor_Rates!$C$6:$C$46,V671-5),0)</f>
        <v>0</v>
      </c>
      <c r="Y671" s="180">
        <f>IF(V671&gt;0,INDEX(Scope_Labor_Rates!$S$6:$S$46,V671-5),0)</f>
        <v>0</v>
      </c>
      <c r="Z671" s="180">
        <f>IF(V671&gt;0,INDEX(Scope_Labor_Rates!$R$6:$R$46,V671-5),1)</f>
        <v>1</v>
      </c>
      <c r="AA671" s="231">
        <f t="shared" si="90"/>
        <v>0</v>
      </c>
      <c r="AB671" t="str">
        <f t="shared" si="91"/>
        <v/>
      </c>
      <c r="AC671" s="178" t="str">
        <f t="shared" si="92"/>
        <v/>
      </c>
      <c r="AD671" s="181">
        <f t="shared" si="93"/>
        <v>0</v>
      </c>
      <c r="AE671" s="178">
        <f>IF(V671&gt;0,P671*INDEX(Scope_Labor_Rates!$E$6:$E$46,V671-5),0)</f>
        <v>0</v>
      </c>
      <c r="AF671" s="181">
        <f>IF(V671&gt;0,AE671*INDEX(Scope_Labor_Rates!$D$6:$D$46,V671-5)*AA671,0)</f>
        <v>0</v>
      </c>
      <c r="AG671" s="178">
        <f>IF(V671&gt;0,P671*INDEX(Scope_Labor_Rates!$G$6:$G$46,V671-5),0)</f>
        <v>0</v>
      </c>
      <c r="AH671" s="181">
        <f>IF(V671&gt;0,AG671*INDEX(Scope_Labor_Rates!$F$6:$F$46,V671-5)*AA671,0)</f>
        <v>0</v>
      </c>
      <c r="AI671" s="178">
        <f>IF(V671&gt;0,P671*INDEX(Scope_Labor_Rates!$I$6:$I$46,V671-5),0)</f>
        <v>0</v>
      </c>
      <c r="AJ671" s="181">
        <f>IF(V671&gt;0,AI671*INDEX(Scope_Labor_Rates!$H$6:$H$46,V671-5)*AA671,0)</f>
        <v>0</v>
      </c>
      <c r="AK671" s="178">
        <f>IF(V671&gt;0,P671*INDEX(Scope_Labor_Rates!$K$6:$K$46,V671-5),0)</f>
        <v>0</v>
      </c>
      <c r="AL671" s="181">
        <f>IF(V671&gt;0,AK671*INDEX(Scope_Labor_Rates!$J$6:$J$46,V671-5)*AA671,0)</f>
        <v>0</v>
      </c>
      <c r="AM671" s="178">
        <f>IF(V671&gt;0,P671*INDEX(Scope_Labor_Rates!$M$6:$M$46,V671-5),0)</f>
        <v>0</v>
      </c>
      <c r="AN671" s="178">
        <f>IF(V671&gt;0,AM671*INDEX(Scope_Labor_Rates!$L$6:$L$46,V671-5)*AA671,0)</f>
        <v>0</v>
      </c>
      <c r="AO671" s="178">
        <f>IF(V671&gt;0,P671*INDEX(Scope_Labor_Rates!$O$6:$O$46,V671-5)*AA671,0)</f>
        <v>0</v>
      </c>
      <c r="AP671" s="181">
        <f>IF(V671&gt;0,P671*INDEX(Scope_Labor_Rates!$Q$6:$Q$46,V671-5)*AA671,0)</f>
        <v>0</v>
      </c>
      <c r="AQ671" s="178">
        <f t="shared" si="94"/>
        <v>0</v>
      </c>
      <c r="AR671" s="178">
        <f t="shared" si="95"/>
        <v>0</v>
      </c>
      <c r="AS671" s="178">
        <f t="shared" si="96"/>
        <v>0</v>
      </c>
      <c r="AT671" s="178">
        <f t="shared" si="97"/>
        <v>0</v>
      </c>
      <c r="AU671">
        <f t="shared" si="98"/>
        <v>0</v>
      </c>
    </row>
    <row r="672" spans="1:47">
      <c r="A672" t="str">
        <f>IF(All_Tasks!A672="","",All_Tasks!A672)</f>
        <v/>
      </c>
      <c r="B672" t="str">
        <f>IF(All_Tasks!B672="","",All_Tasks!B672)</f>
        <v/>
      </c>
      <c r="C672" t="str">
        <f>IF(All_Tasks!C672="","",All_Tasks!C672)</f>
        <v/>
      </c>
      <c r="D672" t="str">
        <f>IF(All_Tasks!D672="","",All_Tasks!D672)</f>
        <v/>
      </c>
      <c r="E672" t="str">
        <f>IF(All_Tasks!V672&lt;&gt;"",All_Tasks!V672,IF(All_Tasks!E672&lt;&gt;"",All_Tasks!E672,""))</f>
        <v/>
      </c>
      <c r="F672" t="str">
        <f>IF(All_Tasks!F672="","",All_Tasks!F672)</f>
        <v/>
      </c>
      <c r="G672" t="str">
        <f>IF(All_Tasks!G672="","",All_Tasks!G672)</f>
        <v/>
      </c>
      <c r="H672" s="231" t="str">
        <f>IF(All_Tasks!H672="","",All_Tasks!H672)</f>
        <v/>
      </c>
      <c r="I672" t="str">
        <f>IF(All_Tasks!I672="","",All_Tasks!I672)</f>
        <v/>
      </c>
      <c r="J672" t="str">
        <f>IF(All_Tasks!J672="","",All_Tasks!J672)</f>
        <v/>
      </c>
      <c r="K672" t="str">
        <f>IF(All_Tasks!K672="","",All_Tasks!K672)</f>
        <v/>
      </c>
      <c r="L672" s="231" t="str">
        <f>IF(All_Tasks!L672="","",All_Tasks!L672)</f>
        <v/>
      </c>
      <c r="M672" t="str">
        <f>IF(All_Tasks!M672="","",All_Tasks!M672)</f>
        <v/>
      </c>
      <c r="N672" t="str">
        <f>IF(All_Tasks!N672="","",All_Tasks!N672)</f>
        <v/>
      </c>
      <c r="O672" t="str">
        <f>IF(All_Tasks!O672="","",All_Tasks!O672)</f>
        <v/>
      </c>
      <c r="P672" s="181">
        <f>IF(All_Tasks!P672="",0,All_Tasks!P672)</f>
        <v>0</v>
      </c>
      <c r="Q672" s="181">
        <f>IF(All_Tasks!Q672="",0,All_Tasks!Q672)</f>
        <v>0</v>
      </c>
      <c r="R672" s="181">
        <f>IF(All_Tasks!R672="",0,All_Tasks!R672)</f>
        <v>0</v>
      </c>
      <c r="S672" s="181" t="str">
        <f>IF(All_Tasks!S672="","",All_Tasks!S672)</f>
        <v/>
      </c>
      <c r="T672" t="str">
        <f>IF(All_Tasks!T672="","",All_Tasks!T672)</f>
        <v/>
      </c>
      <c r="U672" t="str">
        <f>IF(All_Tasks!U672="","",All_Tasks!U672)</f>
        <v/>
      </c>
      <c r="V672">
        <f>IF(A672="",0,IFERROR(MATCH(A672,Scope_Labor_Rates!$A$6:$A$46,0)+5,0))</f>
        <v>0</v>
      </c>
      <c r="W672" s="178">
        <f>IF(V672&gt;0,INDEX(Scope_Labor_Rates!$C$6:$C$46,V672-5),0)</f>
        <v>0</v>
      </c>
      <c r="X672" s="178">
        <f>IF(V672&gt;0,INDEX(Scope_Labor_Rates!$C$6:$C$46,V672-5),0)</f>
        <v>0</v>
      </c>
      <c r="Y672" s="180">
        <f>IF(V672&gt;0,INDEX(Scope_Labor_Rates!$S$6:$S$46,V672-5),0)</f>
        <v>0</v>
      </c>
      <c r="Z672" s="180">
        <f>IF(V672&gt;0,INDEX(Scope_Labor_Rates!$R$6:$R$46,V672-5),1)</f>
        <v>1</v>
      </c>
      <c r="AA672" s="231">
        <f t="shared" si="90"/>
        <v>0</v>
      </c>
      <c r="AB672" t="str">
        <f t="shared" si="91"/>
        <v/>
      </c>
      <c r="AC672" s="178" t="str">
        <f t="shared" si="92"/>
        <v/>
      </c>
      <c r="AD672" s="181">
        <f t="shared" si="93"/>
        <v>0</v>
      </c>
      <c r="AE672" s="178">
        <f>IF(V672&gt;0,P672*INDEX(Scope_Labor_Rates!$E$6:$E$46,V672-5),0)</f>
        <v>0</v>
      </c>
      <c r="AF672" s="181">
        <f>IF(V672&gt;0,AE672*INDEX(Scope_Labor_Rates!$D$6:$D$46,V672-5)*AA672,0)</f>
        <v>0</v>
      </c>
      <c r="AG672" s="178">
        <f>IF(V672&gt;0,P672*INDEX(Scope_Labor_Rates!$G$6:$G$46,V672-5),0)</f>
        <v>0</v>
      </c>
      <c r="AH672" s="181">
        <f>IF(V672&gt;0,AG672*INDEX(Scope_Labor_Rates!$F$6:$F$46,V672-5)*AA672,0)</f>
        <v>0</v>
      </c>
      <c r="AI672" s="178">
        <f>IF(V672&gt;0,P672*INDEX(Scope_Labor_Rates!$I$6:$I$46,V672-5),0)</f>
        <v>0</v>
      </c>
      <c r="AJ672" s="181">
        <f>IF(V672&gt;0,AI672*INDEX(Scope_Labor_Rates!$H$6:$H$46,V672-5)*AA672,0)</f>
        <v>0</v>
      </c>
      <c r="AK672" s="178">
        <f>IF(V672&gt;0,P672*INDEX(Scope_Labor_Rates!$K$6:$K$46,V672-5),0)</f>
        <v>0</v>
      </c>
      <c r="AL672" s="181">
        <f>IF(V672&gt;0,AK672*INDEX(Scope_Labor_Rates!$J$6:$J$46,V672-5)*AA672,0)</f>
        <v>0</v>
      </c>
      <c r="AM672" s="178">
        <f>IF(V672&gt;0,P672*INDEX(Scope_Labor_Rates!$M$6:$M$46,V672-5),0)</f>
        <v>0</v>
      </c>
      <c r="AN672" s="178">
        <f>IF(V672&gt;0,AM672*INDEX(Scope_Labor_Rates!$L$6:$L$46,V672-5)*AA672,0)</f>
        <v>0</v>
      </c>
      <c r="AO672" s="178">
        <f>IF(V672&gt;0,P672*INDEX(Scope_Labor_Rates!$O$6:$O$46,V672-5)*AA672,0)</f>
        <v>0</v>
      </c>
      <c r="AP672" s="181">
        <f>IF(V672&gt;0,P672*INDEX(Scope_Labor_Rates!$Q$6:$Q$46,V672-5)*AA672,0)</f>
        <v>0</v>
      </c>
      <c r="AQ672" s="178">
        <f t="shared" si="94"/>
        <v>0</v>
      </c>
      <c r="AR672" s="178">
        <f t="shared" si="95"/>
        <v>0</v>
      </c>
      <c r="AS672" s="178">
        <f t="shared" si="96"/>
        <v>0</v>
      </c>
      <c r="AT672" s="178">
        <f t="shared" si="97"/>
        <v>0</v>
      </c>
      <c r="AU672">
        <f t="shared" si="98"/>
        <v>0</v>
      </c>
    </row>
    <row r="673" spans="1:47">
      <c r="A673" t="str">
        <f>IF(All_Tasks!A673="","",All_Tasks!A673)</f>
        <v/>
      </c>
      <c r="B673" t="str">
        <f>IF(All_Tasks!B673="","",All_Tasks!B673)</f>
        <v/>
      </c>
      <c r="C673" t="str">
        <f>IF(All_Tasks!C673="","",All_Tasks!C673)</f>
        <v/>
      </c>
      <c r="D673" t="str">
        <f>IF(All_Tasks!D673="","",All_Tasks!D673)</f>
        <v/>
      </c>
      <c r="E673" t="str">
        <f>IF(All_Tasks!V673&lt;&gt;"",All_Tasks!V673,IF(All_Tasks!E673&lt;&gt;"",All_Tasks!E673,""))</f>
        <v/>
      </c>
      <c r="F673" t="str">
        <f>IF(All_Tasks!F673="","",All_Tasks!F673)</f>
        <v/>
      </c>
      <c r="G673" t="str">
        <f>IF(All_Tasks!G673="","",All_Tasks!G673)</f>
        <v/>
      </c>
      <c r="H673" s="231" t="str">
        <f>IF(All_Tasks!H673="","",All_Tasks!H673)</f>
        <v/>
      </c>
      <c r="I673" t="str">
        <f>IF(All_Tasks!I673="","",All_Tasks!I673)</f>
        <v/>
      </c>
      <c r="J673" t="str">
        <f>IF(All_Tasks!J673="","",All_Tasks!J673)</f>
        <v/>
      </c>
      <c r="K673" t="str">
        <f>IF(All_Tasks!K673="","",All_Tasks!K673)</f>
        <v/>
      </c>
      <c r="L673" s="231" t="str">
        <f>IF(All_Tasks!L673="","",All_Tasks!L673)</f>
        <v/>
      </c>
      <c r="M673" t="str">
        <f>IF(All_Tasks!M673="","",All_Tasks!M673)</f>
        <v/>
      </c>
      <c r="N673" t="str">
        <f>IF(All_Tasks!N673="","",All_Tasks!N673)</f>
        <v/>
      </c>
      <c r="O673" t="str">
        <f>IF(All_Tasks!O673="","",All_Tasks!O673)</f>
        <v/>
      </c>
      <c r="P673" s="181">
        <f>IF(All_Tasks!P673="",0,All_Tasks!P673)</f>
        <v>0</v>
      </c>
      <c r="Q673" s="181">
        <f>IF(All_Tasks!Q673="",0,All_Tasks!Q673)</f>
        <v>0</v>
      </c>
      <c r="R673" s="181">
        <f>IF(All_Tasks!R673="",0,All_Tasks!R673)</f>
        <v>0</v>
      </c>
      <c r="S673" s="181" t="str">
        <f>IF(All_Tasks!S673="","",All_Tasks!S673)</f>
        <v/>
      </c>
      <c r="T673" t="str">
        <f>IF(All_Tasks!T673="","",All_Tasks!T673)</f>
        <v/>
      </c>
      <c r="U673" t="str">
        <f>IF(All_Tasks!U673="","",All_Tasks!U673)</f>
        <v/>
      </c>
      <c r="V673">
        <f>IF(A673="",0,IFERROR(MATCH(A673,Scope_Labor_Rates!$A$6:$A$46,0)+5,0))</f>
        <v>0</v>
      </c>
      <c r="W673" s="178">
        <f>IF(V673&gt;0,INDEX(Scope_Labor_Rates!$C$6:$C$46,V673-5),0)</f>
        <v>0</v>
      </c>
      <c r="X673" s="178">
        <f>IF(V673&gt;0,INDEX(Scope_Labor_Rates!$C$6:$C$46,V673-5),0)</f>
        <v>0</v>
      </c>
      <c r="Y673" s="180">
        <f>IF(V673&gt;0,INDEX(Scope_Labor_Rates!$S$6:$S$46,V673-5),0)</f>
        <v>0</v>
      </c>
      <c r="Z673" s="180">
        <f>IF(V673&gt;0,INDEX(Scope_Labor_Rates!$R$6:$R$46,V673-5),1)</f>
        <v>1</v>
      </c>
      <c r="AA673" s="231">
        <f t="shared" si="90"/>
        <v>0</v>
      </c>
      <c r="AB673" t="str">
        <f t="shared" si="91"/>
        <v/>
      </c>
      <c r="AC673" s="178" t="str">
        <f t="shared" si="92"/>
        <v/>
      </c>
      <c r="AD673" s="181">
        <f t="shared" si="93"/>
        <v>0</v>
      </c>
      <c r="AE673" s="178">
        <f>IF(V673&gt;0,P673*INDEX(Scope_Labor_Rates!$E$6:$E$46,V673-5),0)</f>
        <v>0</v>
      </c>
      <c r="AF673" s="181">
        <f>IF(V673&gt;0,AE673*INDEX(Scope_Labor_Rates!$D$6:$D$46,V673-5)*AA673,0)</f>
        <v>0</v>
      </c>
      <c r="AG673" s="178">
        <f>IF(V673&gt;0,P673*INDEX(Scope_Labor_Rates!$G$6:$G$46,V673-5),0)</f>
        <v>0</v>
      </c>
      <c r="AH673" s="181">
        <f>IF(V673&gt;0,AG673*INDEX(Scope_Labor_Rates!$F$6:$F$46,V673-5)*AA673,0)</f>
        <v>0</v>
      </c>
      <c r="AI673" s="178">
        <f>IF(V673&gt;0,P673*INDEX(Scope_Labor_Rates!$I$6:$I$46,V673-5),0)</f>
        <v>0</v>
      </c>
      <c r="AJ673" s="181">
        <f>IF(V673&gt;0,AI673*INDEX(Scope_Labor_Rates!$H$6:$H$46,V673-5)*AA673,0)</f>
        <v>0</v>
      </c>
      <c r="AK673" s="178">
        <f>IF(V673&gt;0,P673*INDEX(Scope_Labor_Rates!$K$6:$K$46,V673-5),0)</f>
        <v>0</v>
      </c>
      <c r="AL673" s="181">
        <f>IF(V673&gt;0,AK673*INDEX(Scope_Labor_Rates!$J$6:$J$46,V673-5)*AA673,0)</f>
        <v>0</v>
      </c>
      <c r="AM673" s="178">
        <f>IF(V673&gt;0,P673*INDEX(Scope_Labor_Rates!$M$6:$M$46,V673-5),0)</f>
        <v>0</v>
      </c>
      <c r="AN673" s="178">
        <f>IF(V673&gt;0,AM673*INDEX(Scope_Labor_Rates!$L$6:$L$46,V673-5)*AA673,0)</f>
        <v>0</v>
      </c>
      <c r="AO673" s="178">
        <f>IF(V673&gt;0,P673*INDEX(Scope_Labor_Rates!$O$6:$O$46,V673-5)*AA673,0)</f>
        <v>0</v>
      </c>
      <c r="AP673" s="181">
        <f>IF(V673&gt;0,P673*INDEX(Scope_Labor_Rates!$Q$6:$Q$46,V673-5)*AA673,0)</f>
        <v>0</v>
      </c>
      <c r="AQ673" s="178">
        <f t="shared" si="94"/>
        <v>0</v>
      </c>
      <c r="AR673" s="178">
        <f t="shared" si="95"/>
        <v>0</v>
      </c>
      <c r="AS673" s="178">
        <f t="shared" si="96"/>
        <v>0</v>
      </c>
      <c r="AT673" s="178">
        <f t="shared" si="97"/>
        <v>0</v>
      </c>
      <c r="AU673">
        <f t="shared" si="98"/>
        <v>0</v>
      </c>
    </row>
    <row r="674" spans="1:47">
      <c r="A674" t="str">
        <f>IF(All_Tasks!A674="","",All_Tasks!A674)</f>
        <v/>
      </c>
      <c r="B674" t="str">
        <f>IF(All_Tasks!B674="","",All_Tasks!B674)</f>
        <v/>
      </c>
      <c r="C674" t="str">
        <f>IF(All_Tasks!C674="","",All_Tasks!C674)</f>
        <v/>
      </c>
      <c r="D674" t="str">
        <f>IF(All_Tasks!D674="","",All_Tasks!D674)</f>
        <v/>
      </c>
      <c r="E674" t="str">
        <f>IF(All_Tasks!V674&lt;&gt;"",All_Tasks!V674,IF(All_Tasks!E674&lt;&gt;"",All_Tasks!E674,""))</f>
        <v/>
      </c>
      <c r="F674" t="str">
        <f>IF(All_Tasks!F674="","",All_Tasks!F674)</f>
        <v/>
      </c>
      <c r="G674" t="str">
        <f>IF(All_Tasks!G674="","",All_Tasks!G674)</f>
        <v/>
      </c>
      <c r="H674" s="231" t="str">
        <f>IF(All_Tasks!H674="","",All_Tasks!H674)</f>
        <v/>
      </c>
      <c r="I674" t="str">
        <f>IF(All_Tasks!I674="","",All_Tasks!I674)</f>
        <v/>
      </c>
      <c r="J674" t="str">
        <f>IF(All_Tasks!J674="","",All_Tasks!J674)</f>
        <v/>
      </c>
      <c r="K674" t="str">
        <f>IF(All_Tasks!K674="","",All_Tasks!K674)</f>
        <v/>
      </c>
      <c r="L674" s="231" t="str">
        <f>IF(All_Tasks!L674="","",All_Tasks!L674)</f>
        <v/>
      </c>
      <c r="M674" t="str">
        <f>IF(All_Tasks!M674="","",All_Tasks!M674)</f>
        <v/>
      </c>
      <c r="N674" t="str">
        <f>IF(All_Tasks!N674="","",All_Tasks!N674)</f>
        <v/>
      </c>
      <c r="O674" t="str">
        <f>IF(All_Tasks!O674="","",All_Tasks!O674)</f>
        <v/>
      </c>
      <c r="P674" s="181">
        <f>IF(All_Tasks!P674="",0,All_Tasks!P674)</f>
        <v>0</v>
      </c>
      <c r="Q674" s="181">
        <f>IF(All_Tasks!Q674="",0,All_Tasks!Q674)</f>
        <v>0</v>
      </c>
      <c r="R674" s="181">
        <f>IF(All_Tasks!R674="",0,All_Tasks!R674)</f>
        <v>0</v>
      </c>
      <c r="S674" s="181" t="str">
        <f>IF(All_Tasks!S674="","",All_Tasks!S674)</f>
        <v/>
      </c>
      <c r="T674" t="str">
        <f>IF(All_Tasks!T674="","",All_Tasks!T674)</f>
        <v/>
      </c>
      <c r="U674" t="str">
        <f>IF(All_Tasks!U674="","",All_Tasks!U674)</f>
        <v/>
      </c>
      <c r="V674">
        <f>IF(A674="",0,IFERROR(MATCH(A674,Scope_Labor_Rates!$A$6:$A$46,0)+5,0))</f>
        <v>0</v>
      </c>
      <c r="W674" s="178">
        <f>IF(V674&gt;0,INDEX(Scope_Labor_Rates!$C$6:$C$46,V674-5),0)</f>
        <v>0</v>
      </c>
      <c r="X674" s="178">
        <f>IF(V674&gt;0,INDEX(Scope_Labor_Rates!$C$6:$C$46,V674-5),0)</f>
        <v>0</v>
      </c>
      <c r="Y674" s="180">
        <f>IF(V674&gt;0,INDEX(Scope_Labor_Rates!$S$6:$S$46,V674-5),0)</f>
        <v>0</v>
      </c>
      <c r="Z674" s="180">
        <f>IF(V674&gt;0,INDEX(Scope_Labor_Rates!$R$6:$R$46,V674-5),1)</f>
        <v>1</v>
      </c>
      <c r="AA674" s="231">
        <f t="shared" si="90"/>
        <v>0</v>
      </c>
      <c r="AB674" t="str">
        <f t="shared" si="91"/>
        <v/>
      </c>
      <c r="AC674" s="178" t="str">
        <f t="shared" si="92"/>
        <v/>
      </c>
      <c r="AD674" s="181">
        <f t="shared" si="93"/>
        <v>0</v>
      </c>
      <c r="AE674" s="178">
        <f>IF(V674&gt;0,P674*INDEX(Scope_Labor_Rates!$E$6:$E$46,V674-5),0)</f>
        <v>0</v>
      </c>
      <c r="AF674" s="181">
        <f>IF(V674&gt;0,AE674*INDEX(Scope_Labor_Rates!$D$6:$D$46,V674-5)*AA674,0)</f>
        <v>0</v>
      </c>
      <c r="AG674" s="178">
        <f>IF(V674&gt;0,P674*INDEX(Scope_Labor_Rates!$G$6:$G$46,V674-5),0)</f>
        <v>0</v>
      </c>
      <c r="AH674" s="181">
        <f>IF(V674&gt;0,AG674*INDEX(Scope_Labor_Rates!$F$6:$F$46,V674-5)*AA674,0)</f>
        <v>0</v>
      </c>
      <c r="AI674" s="178">
        <f>IF(V674&gt;0,P674*INDEX(Scope_Labor_Rates!$I$6:$I$46,V674-5),0)</f>
        <v>0</v>
      </c>
      <c r="AJ674" s="181">
        <f>IF(V674&gt;0,AI674*INDEX(Scope_Labor_Rates!$H$6:$H$46,V674-5)*AA674,0)</f>
        <v>0</v>
      </c>
      <c r="AK674" s="178">
        <f>IF(V674&gt;0,P674*INDEX(Scope_Labor_Rates!$K$6:$K$46,V674-5),0)</f>
        <v>0</v>
      </c>
      <c r="AL674" s="181">
        <f>IF(V674&gt;0,AK674*INDEX(Scope_Labor_Rates!$J$6:$J$46,V674-5)*AA674,0)</f>
        <v>0</v>
      </c>
      <c r="AM674" s="178">
        <f>IF(V674&gt;0,P674*INDEX(Scope_Labor_Rates!$M$6:$M$46,V674-5),0)</f>
        <v>0</v>
      </c>
      <c r="AN674" s="178">
        <f>IF(V674&gt;0,AM674*INDEX(Scope_Labor_Rates!$L$6:$L$46,V674-5)*AA674,0)</f>
        <v>0</v>
      </c>
      <c r="AO674" s="178">
        <f>IF(V674&gt;0,P674*INDEX(Scope_Labor_Rates!$O$6:$O$46,V674-5)*AA674,0)</f>
        <v>0</v>
      </c>
      <c r="AP674" s="181">
        <f>IF(V674&gt;0,P674*INDEX(Scope_Labor_Rates!$Q$6:$Q$46,V674-5)*AA674,0)</f>
        <v>0</v>
      </c>
      <c r="AQ674" s="178">
        <f t="shared" si="94"/>
        <v>0</v>
      </c>
      <c r="AR674" s="178">
        <f t="shared" si="95"/>
        <v>0</v>
      </c>
      <c r="AS674" s="178">
        <f t="shared" si="96"/>
        <v>0</v>
      </c>
      <c r="AT674" s="178">
        <f t="shared" si="97"/>
        <v>0</v>
      </c>
      <c r="AU674">
        <f t="shared" si="98"/>
        <v>0</v>
      </c>
    </row>
    <row r="675" spans="1:47">
      <c r="A675" t="str">
        <f>IF(All_Tasks!A675="","",All_Tasks!A675)</f>
        <v/>
      </c>
      <c r="B675" t="str">
        <f>IF(All_Tasks!B675="","",All_Tasks!B675)</f>
        <v/>
      </c>
      <c r="C675" t="str">
        <f>IF(All_Tasks!C675="","",All_Tasks!C675)</f>
        <v/>
      </c>
      <c r="D675" t="str">
        <f>IF(All_Tasks!D675="","",All_Tasks!D675)</f>
        <v/>
      </c>
      <c r="E675" t="str">
        <f>IF(All_Tasks!V675&lt;&gt;"",All_Tasks!V675,IF(All_Tasks!E675&lt;&gt;"",All_Tasks!E675,""))</f>
        <v/>
      </c>
      <c r="F675" t="str">
        <f>IF(All_Tasks!F675="","",All_Tasks!F675)</f>
        <v/>
      </c>
      <c r="G675" t="str">
        <f>IF(All_Tasks!G675="","",All_Tasks!G675)</f>
        <v/>
      </c>
      <c r="H675" s="231" t="str">
        <f>IF(All_Tasks!H675="","",All_Tasks!H675)</f>
        <v/>
      </c>
      <c r="I675" t="str">
        <f>IF(All_Tasks!I675="","",All_Tasks!I675)</f>
        <v/>
      </c>
      <c r="J675" t="str">
        <f>IF(All_Tasks!J675="","",All_Tasks!J675)</f>
        <v/>
      </c>
      <c r="K675" t="str">
        <f>IF(All_Tasks!K675="","",All_Tasks!K675)</f>
        <v/>
      </c>
      <c r="L675" s="231" t="str">
        <f>IF(All_Tasks!L675="","",All_Tasks!L675)</f>
        <v/>
      </c>
      <c r="M675" t="str">
        <f>IF(All_Tasks!M675="","",All_Tasks!M675)</f>
        <v/>
      </c>
      <c r="N675" t="str">
        <f>IF(All_Tasks!N675="","",All_Tasks!N675)</f>
        <v/>
      </c>
      <c r="O675" t="str">
        <f>IF(All_Tasks!O675="","",All_Tasks!O675)</f>
        <v/>
      </c>
      <c r="P675" s="181">
        <f>IF(All_Tasks!P675="",0,All_Tasks!P675)</f>
        <v>0</v>
      </c>
      <c r="Q675" s="181">
        <f>IF(All_Tasks!Q675="",0,All_Tasks!Q675)</f>
        <v>0</v>
      </c>
      <c r="R675" s="181">
        <f>IF(All_Tasks!R675="",0,All_Tasks!R675)</f>
        <v>0</v>
      </c>
      <c r="S675" s="181" t="str">
        <f>IF(All_Tasks!S675="","",All_Tasks!S675)</f>
        <v/>
      </c>
      <c r="T675" t="str">
        <f>IF(All_Tasks!T675="","",All_Tasks!T675)</f>
        <v/>
      </c>
      <c r="U675" t="str">
        <f>IF(All_Tasks!U675="","",All_Tasks!U675)</f>
        <v/>
      </c>
      <c r="V675">
        <f>IF(A675="",0,IFERROR(MATCH(A675,Scope_Labor_Rates!$A$6:$A$46,0)+5,0))</f>
        <v>0</v>
      </c>
      <c r="W675" s="178">
        <f>IF(V675&gt;0,INDEX(Scope_Labor_Rates!$C$6:$C$46,V675-5),0)</f>
        <v>0</v>
      </c>
      <c r="X675" s="178">
        <f>IF(V675&gt;0,INDEX(Scope_Labor_Rates!$C$6:$C$46,V675-5),0)</f>
        <v>0</v>
      </c>
      <c r="Y675" s="180">
        <f>IF(V675&gt;0,INDEX(Scope_Labor_Rates!$S$6:$S$46,V675-5),0)</f>
        <v>0</v>
      </c>
      <c r="Z675" s="180">
        <f>IF(V675&gt;0,INDEX(Scope_Labor_Rates!$R$6:$R$46,V675-5),1)</f>
        <v>1</v>
      </c>
      <c r="AA675" s="231">
        <f t="shared" si="90"/>
        <v>0</v>
      </c>
      <c r="AB675" t="str">
        <f t="shared" si="91"/>
        <v/>
      </c>
      <c r="AC675" s="178" t="str">
        <f t="shared" si="92"/>
        <v/>
      </c>
      <c r="AD675" s="181">
        <f t="shared" si="93"/>
        <v>0</v>
      </c>
      <c r="AE675" s="178">
        <f>IF(V675&gt;0,P675*INDEX(Scope_Labor_Rates!$E$6:$E$46,V675-5),0)</f>
        <v>0</v>
      </c>
      <c r="AF675" s="181">
        <f>IF(V675&gt;0,AE675*INDEX(Scope_Labor_Rates!$D$6:$D$46,V675-5)*AA675,0)</f>
        <v>0</v>
      </c>
      <c r="AG675" s="178">
        <f>IF(V675&gt;0,P675*INDEX(Scope_Labor_Rates!$G$6:$G$46,V675-5),0)</f>
        <v>0</v>
      </c>
      <c r="AH675" s="181">
        <f>IF(V675&gt;0,AG675*INDEX(Scope_Labor_Rates!$F$6:$F$46,V675-5)*AA675,0)</f>
        <v>0</v>
      </c>
      <c r="AI675" s="178">
        <f>IF(V675&gt;0,P675*INDEX(Scope_Labor_Rates!$I$6:$I$46,V675-5),0)</f>
        <v>0</v>
      </c>
      <c r="AJ675" s="181">
        <f>IF(V675&gt;0,AI675*INDEX(Scope_Labor_Rates!$H$6:$H$46,V675-5)*AA675,0)</f>
        <v>0</v>
      </c>
      <c r="AK675" s="178">
        <f>IF(V675&gt;0,P675*INDEX(Scope_Labor_Rates!$K$6:$K$46,V675-5),0)</f>
        <v>0</v>
      </c>
      <c r="AL675" s="181">
        <f>IF(V675&gt;0,AK675*INDEX(Scope_Labor_Rates!$J$6:$J$46,V675-5)*AA675,0)</f>
        <v>0</v>
      </c>
      <c r="AM675" s="178">
        <f>IF(V675&gt;0,P675*INDEX(Scope_Labor_Rates!$M$6:$M$46,V675-5),0)</f>
        <v>0</v>
      </c>
      <c r="AN675" s="178">
        <f>IF(V675&gt;0,AM675*INDEX(Scope_Labor_Rates!$L$6:$L$46,V675-5)*AA675,0)</f>
        <v>0</v>
      </c>
      <c r="AO675" s="178">
        <f>IF(V675&gt;0,P675*INDEX(Scope_Labor_Rates!$O$6:$O$46,V675-5)*AA675,0)</f>
        <v>0</v>
      </c>
      <c r="AP675" s="181">
        <f>IF(V675&gt;0,P675*INDEX(Scope_Labor_Rates!$Q$6:$Q$46,V675-5)*AA675,0)</f>
        <v>0</v>
      </c>
      <c r="AQ675" s="178">
        <f t="shared" si="94"/>
        <v>0</v>
      </c>
      <c r="AR675" s="178">
        <f t="shared" si="95"/>
        <v>0</v>
      </c>
      <c r="AS675" s="178">
        <f t="shared" si="96"/>
        <v>0</v>
      </c>
      <c r="AT675" s="178">
        <f t="shared" si="97"/>
        <v>0</v>
      </c>
      <c r="AU675">
        <f t="shared" si="98"/>
        <v>0</v>
      </c>
    </row>
    <row r="676" spans="1:47">
      <c r="A676" t="str">
        <f>IF(All_Tasks!A676="","",All_Tasks!A676)</f>
        <v/>
      </c>
      <c r="B676" t="str">
        <f>IF(All_Tasks!B676="","",All_Tasks!B676)</f>
        <v/>
      </c>
      <c r="C676" t="str">
        <f>IF(All_Tasks!C676="","",All_Tasks!C676)</f>
        <v/>
      </c>
      <c r="D676" t="str">
        <f>IF(All_Tasks!D676="","",All_Tasks!D676)</f>
        <v/>
      </c>
      <c r="E676" t="str">
        <f>IF(All_Tasks!V676&lt;&gt;"",All_Tasks!V676,IF(All_Tasks!E676&lt;&gt;"",All_Tasks!E676,""))</f>
        <v/>
      </c>
      <c r="F676" t="str">
        <f>IF(All_Tasks!F676="","",All_Tasks!F676)</f>
        <v/>
      </c>
      <c r="G676" t="str">
        <f>IF(All_Tasks!G676="","",All_Tasks!G676)</f>
        <v/>
      </c>
      <c r="H676" s="231" t="str">
        <f>IF(All_Tasks!H676="","",All_Tasks!H676)</f>
        <v/>
      </c>
      <c r="I676" t="str">
        <f>IF(All_Tasks!I676="","",All_Tasks!I676)</f>
        <v/>
      </c>
      <c r="J676" t="str">
        <f>IF(All_Tasks!J676="","",All_Tasks!J676)</f>
        <v/>
      </c>
      <c r="K676" t="str">
        <f>IF(All_Tasks!K676="","",All_Tasks!K676)</f>
        <v/>
      </c>
      <c r="L676" s="231" t="str">
        <f>IF(All_Tasks!L676="","",All_Tasks!L676)</f>
        <v/>
      </c>
      <c r="M676" t="str">
        <f>IF(All_Tasks!M676="","",All_Tasks!M676)</f>
        <v/>
      </c>
      <c r="N676" t="str">
        <f>IF(All_Tasks!N676="","",All_Tasks!N676)</f>
        <v/>
      </c>
      <c r="O676" t="str">
        <f>IF(All_Tasks!O676="","",All_Tasks!O676)</f>
        <v/>
      </c>
      <c r="P676" s="181">
        <f>IF(All_Tasks!P676="",0,All_Tasks!P676)</f>
        <v>0</v>
      </c>
      <c r="Q676" s="181">
        <f>IF(All_Tasks!Q676="",0,All_Tasks!Q676)</f>
        <v>0</v>
      </c>
      <c r="R676" s="181">
        <f>IF(All_Tasks!R676="",0,All_Tasks!R676)</f>
        <v>0</v>
      </c>
      <c r="S676" s="181" t="str">
        <f>IF(All_Tasks!S676="","",All_Tasks!S676)</f>
        <v/>
      </c>
      <c r="T676" t="str">
        <f>IF(All_Tasks!T676="","",All_Tasks!T676)</f>
        <v/>
      </c>
      <c r="U676" t="str">
        <f>IF(All_Tasks!U676="","",All_Tasks!U676)</f>
        <v/>
      </c>
      <c r="V676">
        <f>IF(A676="",0,IFERROR(MATCH(A676,Scope_Labor_Rates!$A$6:$A$46,0)+5,0))</f>
        <v>0</v>
      </c>
      <c r="W676" s="178">
        <f>IF(V676&gt;0,INDEX(Scope_Labor_Rates!$C$6:$C$46,V676-5),0)</f>
        <v>0</v>
      </c>
      <c r="X676" s="178">
        <f>IF(V676&gt;0,INDEX(Scope_Labor_Rates!$C$6:$C$46,V676-5),0)</f>
        <v>0</v>
      </c>
      <c r="Y676" s="180">
        <f>IF(V676&gt;0,INDEX(Scope_Labor_Rates!$S$6:$S$46,V676-5),0)</f>
        <v>0</v>
      </c>
      <c r="Z676" s="180">
        <f>IF(V676&gt;0,INDEX(Scope_Labor_Rates!$R$6:$R$46,V676-5),1)</f>
        <v>1</v>
      </c>
      <c r="AA676" s="231">
        <f t="shared" si="90"/>
        <v>0</v>
      </c>
      <c r="AB676" t="str">
        <f t="shared" si="91"/>
        <v/>
      </c>
      <c r="AC676" s="178" t="str">
        <f t="shared" si="92"/>
        <v/>
      </c>
      <c r="AD676" s="181">
        <f t="shared" si="93"/>
        <v>0</v>
      </c>
      <c r="AE676" s="178">
        <f>IF(V676&gt;0,P676*INDEX(Scope_Labor_Rates!$E$6:$E$46,V676-5),0)</f>
        <v>0</v>
      </c>
      <c r="AF676" s="181">
        <f>IF(V676&gt;0,AE676*INDEX(Scope_Labor_Rates!$D$6:$D$46,V676-5)*AA676,0)</f>
        <v>0</v>
      </c>
      <c r="AG676" s="178">
        <f>IF(V676&gt;0,P676*INDEX(Scope_Labor_Rates!$G$6:$G$46,V676-5),0)</f>
        <v>0</v>
      </c>
      <c r="AH676" s="181">
        <f>IF(V676&gt;0,AG676*INDEX(Scope_Labor_Rates!$F$6:$F$46,V676-5)*AA676,0)</f>
        <v>0</v>
      </c>
      <c r="AI676" s="178">
        <f>IF(V676&gt;0,P676*INDEX(Scope_Labor_Rates!$I$6:$I$46,V676-5),0)</f>
        <v>0</v>
      </c>
      <c r="AJ676" s="181">
        <f>IF(V676&gt;0,AI676*INDEX(Scope_Labor_Rates!$H$6:$H$46,V676-5)*AA676,0)</f>
        <v>0</v>
      </c>
      <c r="AK676" s="178">
        <f>IF(V676&gt;0,P676*INDEX(Scope_Labor_Rates!$K$6:$K$46,V676-5),0)</f>
        <v>0</v>
      </c>
      <c r="AL676" s="181">
        <f>IF(V676&gt;0,AK676*INDEX(Scope_Labor_Rates!$J$6:$J$46,V676-5)*AA676,0)</f>
        <v>0</v>
      </c>
      <c r="AM676" s="178">
        <f>IF(V676&gt;0,P676*INDEX(Scope_Labor_Rates!$M$6:$M$46,V676-5),0)</f>
        <v>0</v>
      </c>
      <c r="AN676" s="178">
        <f>IF(V676&gt;0,AM676*INDEX(Scope_Labor_Rates!$L$6:$L$46,V676-5)*AA676,0)</f>
        <v>0</v>
      </c>
      <c r="AO676" s="178">
        <f>IF(V676&gt;0,P676*INDEX(Scope_Labor_Rates!$O$6:$O$46,V676-5)*AA676,0)</f>
        <v>0</v>
      </c>
      <c r="AP676" s="181">
        <f>IF(V676&gt;0,P676*INDEX(Scope_Labor_Rates!$Q$6:$Q$46,V676-5)*AA676,0)</f>
        <v>0</v>
      </c>
      <c r="AQ676" s="178">
        <f t="shared" si="94"/>
        <v>0</v>
      </c>
      <c r="AR676" s="178">
        <f t="shared" si="95"/>
        <v>0</v>
      </c>
      <c r="AS676" s="178">
        <f t="shared" si="96"/>
        <v>0</v>
      </c>
      <c r="AT676" s="178">
        <f t="shared" si="97"/>
        <v>0</v>
      </c>
      <c r="AU676">
        <f t="shared" si="98"/>
        <v>0</v>
      </c>
    </row>
    <row r="677" spans="1:47">
      <c r="A677" t="str">
        <f>IF(All_Tasks!A677="","",All_Tasks!A677)</f>
        <v/>
      </c>
      <c r="B677" t="str">
        <f>IF(All_Tasks!B677="","",All_Tasks!B677)</f>
        <v/>
      </c>
      <c r="C677" t="str">
        <f>IF(All_Tasks!C677="","",All_Tasks!C677)</f>
        <v/>
      </c>
      <c r="D677" t="str">
        <f>IF(All_Tasks!D677="","",All_Tasks!D677)</f>
        <v/>
      </c>
      <c r="E677" t="str">
        <f>IF(All_Tasks!V677&lt;&gt;"",All_Tasks!V677,IF(All_Tasks!E677&lt;&gt;"",All_Tasks!E677,""))</f>
        <v/>
      </c>
      <c r="F677" t="str">
        <f>IF(All_Tasks!F677="","",All_Tasks!F677)</f>
        <v/>
      </c>
      <c r="G677" t="str">
        <f>IF(All_Tasks!G677="","",All_Tasks!G677)</f>
        <v/>
      </c>
      <c r="H677" s="231" t="str">
        <f>IF(All_Tasks!H677="","",All_Tasks!H677)</f>
        <v/>
      </c>
      <c r="I677" t="str">
        <f>IF(All_Tasks!I677="","",All_Tasks!I677)</f>
        <v/>
      </c>
      <c r="J677" t="str">
        <f>IF(All_Tasks!J677="","",All_Tasks!J677)</f>
        <v/>
      </c>
      <c r="K677" t="str">
        <f>IF(All_Tasks!K677="","",All_Tasks!K677)</f>
        <v/>
      </c>
      <c r="L677" s="231" t="str">
        <f>IF(All_Tasks!L677="","",All_Tasks!L677)</f>
        <v/>
      </c>
      <c r="M677" t="str">
        <f>IF(All_Tasks!M677="","",All_Tasks!M677)</f>
        <v/>
      </c>
      <c r="N677" t="str">
        <f>IF(All_Tasks!N677="","",All_Tasks!N677)</f>
        <v/>
      </c>
      <c r="O677" t="str">
        <f>IF(All_Tasks!O677="","",All_Tasks!O677)</f>
        <v/>
      </c>
      <c r="P677" s="181">
        <f>IF(All_Tasks!P677="",0,All_Tasks!P677)</f>
        <v>0</v>
      </c>
      <c r="Q677" s="181">
        <f>IF(All_Tasks!Q677="",0,All_Tasks!Q677)</f>
        <v>0</v>
      </c>
      <c r="R677" s="181">
        <f>IF(All_Tasks!R677="",0,All_Tasks!R677)</f>
        <v>0</v>
      </c>
      <c r="S677" s="181" t="str">
        <f>IF(All_Tasks!S677="","",All_Tasks!S677)</f>
        <v/>
      </c>
      <c r="T677" t="str">
        <f>IF(All_Tasks!T677="","",All_Tasks!T677)</f>
        <v/>
      </c>
      <c r="U677" t="str">
        <f>IF(All_Tasks!U677="","",All_Tasks!U677)</f>
        <v/>
      </c>
      <c r="V677">
        <f>IF(A677="",0,IFERROR(MATCH(A677,Scope_Labor_Rates!$A$6:$A$46,0)+5,0))</f>
        <v>0</v>
      </c>
      <c r="W677" s="178">
        <f>IF(V677&gt;0,INDEX(Scope_Labor_Rates!$C$6:$C$46,V677-5),0)</f>
        <v>0</v>
      </c>
      <c r="X677" s="178">
        <f>IF(V677&gt;0,INDEX(Scope_Labor_Rates!$C$6:$C$46,V677-5),0)</f>
        <v>0</v>
      </c>
      <c r="Y677" s="180">
        <f>IF(V677&gt;0,INDEX(Scope_Labor_Rates!$S$6:$S$46,V677-5),0)</f>
        <v>0</v>
      </c>
      <c r="Z677" s="180">
        <f>IF(V677&gt;0,INDEX(Scope_Labor_Rates!$R$6:$R$46,V677-5),1)</f>
        <v>1</v>
      </c>
      <c r="AA677" s="231">
        <f t="shared" si="90"/>
        <v>0</v>
      </c>
      <c r="AB677" t="str">
        <f t="shared" si="91"/>
        <v/>
      </c>
      <c r="AC677" s="178" t="str">
        <f t="shared" si="92"/>
        <v/>
      </c>
      <c r="AD677" s="181">
        <f t="shared" si="93"/>
        <v>0</v>
      </c>
      <c r="AE677" s="178">
        <f>IF(V677&gt;0,P677*INDEX(Scope_Labor_Rates!$E$6:$E$46,V677-5),0)</f>
        <v>0</v>
      </c>
      <c r="AF677" s="181">
        <f>IF(V677&gt;0,AE677*INDEX(Scope_Labor_Rates!$D$6:$D$46,V677-5)*AA677,0)</f>
        <v>0</v>
      </c>
      <c r="AG677" s="178">
        <f>IF(V677&gt;0,P677*INDEX(Scope_Labor_Rates!$G$6:$G$46,V677-5),0)</f>
        <v>0</v>
      </c>
      <c r="AH677" s="181">
        <f>IF(V677&gt;0,AG677*INDEX(Scope_Labor_Rates!$F$6:$F$46,V677-5)*AA677,0)</f>
        <v>0</v>
      </c>
      <c r="AI677" s="178">
        <f>IF(V677&gt;0,P677*INDEX(Scope_Labor_Rates!$I$6:$I$46,V677-5),0)</f>
        <v>0</v>
      </c>
      <c r="AJ677" s="181">
        <f>IF(V677&gt;0,AI677*INDEX(Scope_Labor_Rates!$H$6:$H$46,V677-5)*AA677,0)</f>
        <v>0</v>
      </c>
      <c r="AK677" s="178">
        <f>IF(V677&gt;0,P677*INDEX(Scope_Labor_Rates!$K$6:$K$46,V677-5),0)</f>
        <v>0</v>
      </c>
      <c r="AL677" s="181">
        <f>IF(V677&gt;0,AK677*INDEX(Scope_Labor_Rates!$J$6:$J$46,V677-5)*AA677,0)</f>
        <v>0</v>
      </c>
      <c r="AM677" s="178">
        <f>IF(V677&gt;0,P677*INDEX(Scope_Labor_Rates!$M$6:$M$46,V677-5),0)</f>
        <v>0</v>
      </c>
      <c r="AN677" s="178">
        <f>IF(V677&gt;0,AM677*INDEX(Scope_Labor_Rates!$L$6:$L$46,V677-5)*AA677,0)</f>
        <v>0</v>
      </c>
      <c r="AO677" s="178">
        <f>IF(V677&gt;0,P677*INDEX(Scope_Labor_Rates!$O$6:$O$46,V677-5)*AA677,0)</f>
        <v>0</v>
      </c>
      <c r="AP677" s="181">
        <f>IF(V677&gt;0,P677*INDEX(Scope_Labor_Rates!$Q$6:$Q$46,V677-5)*AA677,0)</f>
        <v>0</v>
      </c>
      <c r="AQ677" s="178">
        <f t="shared" si="94"/>
        <v>0</v>
      </c>
      <c r="AR677" s="178">
        <f t="shared" si="95"/>
        <v>0</v>
      </c>
      <c r="AS677" s="178">
        <f t="shared" si="96"/>
        <v>0</v>
      </c>
      <c r="AT677" s="178">
        <f t="shared" si="97"/>
        <v>0</v>
      </c>
      <c r="AU677">
        <f t="shared" si="98"/>
        <v>0</v>
      </c>
    </row>
    <row r="678" spans="1:47">
      <c r="A678" t="str">
        <f>IF(All_Tasks!A678="","",All_Tasks!A678)</f>
        <v/>
      </c>
      <c r="B678" t="str">
        <f>IF(All_Tasks!B678="","",All_Tasks!B678)</f>
        <v/>
      </c>
      <c r="C678" t="str">
        <f>IF(All_Tasks!C678="","",All_Tasks!C678)</f>
        <v/>
      </c>
      <c r="D678" t="str">
        <f>IF(All_Tasks!D678="","",All_Tasks!D678)</f>
        <v/>
      </c>
      <c r="E678" t="str">
        <f>IF(All_Tasks!V678&lt;&gt;"",All_Tasks!V678,IF(All_Tasks!E678&lt;&gt;"",All_Tasks!E678,""))</f>
        <v/>
      </c>
      <c r="F678" t="str">
        <f>IF(All_Tasks!F678="","",All_Tasks!F678)</f>
        <v/>
      </c>
      <c r="G678" t="str">
        <f>IF(All_Tasks!G678="","",All_Tasks!G678)</f>
        <v/>
      </c>
      <c r="H678" s="231" t="str">
        <f>IF(All_Tasks!H678="","",All_Tasks!H678)</f>
        <v/>
      </c>
      <c r="I678" t="str">
        <f>IF(All_Tasks!I678="","",All_Tasks!I678)</f>
        <v/>
      </c>
      <c r="J678" t="str">
        <f>IF(All_Tasks!J678="","",All_Tasks!J678)</f>
        <v/>
      </c>
      <c r="K678" t="str">
        <f>IF(All_Tasks!K678="","",All_Tasks!K678)</f>
        <v/>
      </c>
      <c r="L678" s="231" t="str">
        <f>IF(All_Tasks!L678="","",All_Tasks!L678)</f>
        <v/>
      </c>
      <c r="M678" t="str">
        <f>IF(All_Tasks!M678="","",All_Tasks!M678)</f>
        <v/>
      </c>
      <c r="N678" t="str">
        <f>IF(All_Tasks!N678="","",All_Tasks!N678)</f>
        <v/>
      </c>
      <c r="O678" t="str">
        <f>IF(All_Tasks!O678="","",All_Tasks!O678)</f>
        <v/>
      </c>
      <c r="P678" s="181">
        <f>IF(All_Tasks!P678="",0,All_Tasks!P678)</f>
        <v>0</v>
      </c>
      <c r="Q678" s="181">
        <f>IF(All_Tasks!Q678="",0,All_Tasks!Q678)</f>
        <v>0</v>
      </c>
      <c r="R678" s="181">
        <f>IF(All_Tasks!R678="",0,All_Tasks!R678)</f>
        <v>0</v>
      </c>
      <c r="S678" s="181" t="str">
        <f>IF(All_Tasks!S678="","",All_Tasks!S678)</f>
        <v/>
      </c>
      <c r="T678" t="str">
        <f>IF(All_Tasks!T678="","",All_Tasks!T678)</f>
        <v/>
      </c>
      <c r="U678" t="str">
        <f>IF(All_Tasks!U678="","",All_Tasks!U678)</f>
        <v/>
      </c>
      <c r="V678">
        <f>IF(A678="",0,IFERROR(MATCH(A678,Scope_Labor_Rates!$A$6:$A$46,0)+5,0))</f>
        <v>0</v>
      </c>
      <c r="W678" s="178">
        <f>IF(V678&gt;0,INDEX(Scope_Labor_Rates!$C$6:$C$46,V678-5),0)</f>
        <v>0</v>
      </c>
      <c r="X678" s="178">
        <f>IF(V678&gt;0,INDEX(Scope_Labor_Rates!$C$6:$C$46,V678-5),0)</f>
        <v>0</v>
      </c>
      <c r="Y678" s="180">
        <f>IF(V678&gt;0,INDEX(Scope_Labor_Rates!$S$6:$S$46,V678-5),0)</f>
        <v>0</v>
      </c>
      <c r="Z678" s="180">
        <f>IF(V678&gt;0,INDEX(Scope_Labor_Rates!$R$6:$R$46,V678-5),1)</f>
        <v>1</v>
      </c>
      <c r="AA678" s="231">
        <f t="shared" si="90"/>
        <v>0</v>
      </c>
      <c r="AB678" t="str">
        <f t="shared" si="91"/>
        <v/>
      </c>
      <c r="AC678" s="178" t="str">
        <f t="shared" si="92"/>
        <v/>
      </c>
      <c r="AD678" s="181">
        <f t="shared" si="93"/>
        <v>0</v>
      </c>
      <c r="AE678" s="178">
        <f>IF(V678&gt;0,P678*INDEX(Scope_Labor_Rates!$E$6:$E$46,V678-5),0)</f>
        <v>0</v>
      </c>
      <c r="AF678" s="181">
        <f>IF(V678&gt;0,AE678*INDEX(Scope_Labor_Rates!$D$6:$D$46,V678-5)*AA678,0)</f>
        <v>0</v>
      </c>
      <c r="AG678" s="178">
        <f>IF(V678&gt;0,P678*INDEX(Scope_Labor_Rates!$G$6:$G$46,V678-5),0)</f>
        <v>0</v>
      </c>
      <c r="AH678" s="181">
        <f>IF(V678&gt;0,AG678*INDEX(Scope_Labor_Rates!$F$6:$F$46,V678-5)*AA678,0)</f>
        <v>0</v>
      </c>
      <c r="AI678" s="178">
        <f>IF(V678&gt;0,P678*INDEX(Scope_Labor_Rates!$I$6:$I$46,V678-5),0)</f>
        <v>0</v>
      </c>
      <c r="AJ678" s="181">
        <f>IF(V678&gt;0,AI678*INDEX(Scope_Labor_Rates!$H$6:$H$46,V678-5)*AA678,0)</f>
        <v>0</v>
      </c>
      <c r="AK678" s="178">
        <f>IF(V678&gt;0,P678*INDEX(Scope_Labor_Rates!$K$6:$K$46,V678-5),0)</f>
        <v>0</v>
      </c>
      <c r="AL678" s="181">
        <f>IF(V678&gt;0,AK678*INDEX(Scope_Labor_Rates!$J$6:$J$46,V678-5)*AA678,0)</f>
        <v>0</v>
      </c>
      <c r="AM678" s="178">
        <f>IF(V678&gt;0,P678*INDEX(Scope_Labor_Rates!$M$6:$M$46,V678-5),0)</f>
        <v>0</v>
      </c>
      <c r="AN678" s="178">
        <f>IF(V678&gt;0,AM678*INDEX(Scope_Labor_Rates!$L$6:$L$46,V678-5)*AA678,0)</f>
        <v>0</v>
      </c>
      <c r="AO678" s="178">
        <f>IF(V678&gt;0,P678*INDEX(Scope_Labor_Rates!$O$6:$O$46,V678-5)*AA678,0)</f>
        <v>0</v>
      </c>
      <c r="AP678" s="181">
        <f>IF(V678&gt;0,P678*INDEX(Scope_Labor_Rates!$Q$6:$Q$46,V678-5)*AA678,0)</f>
        <v>0</v>
      </c>
      <c r="AQ678" s="178">
        <f t="shared" si="94"/>
        <v>0</v>
      </c>
      <c r="AR678" s="178">
        <f t="shared" si="95"/>
        <v>0</v>
      </c>
      <c r="AS678" s="178">
        <f t="shared" si="96"/>
        <v>0</v>
      </c>
      <c r="AT678" s="178">
        <f t="shared" si="97"/>
        <v>0</v>
      </c>
      <c r="AU678">
        <f t="shared" si="98"/>
        <v>0</v>
      </c>
    </row>
    <row r="679" spans="1:47">
      <c r="A679" t="str">
        <f>IF(All_Tasks!A679="","",All_Tasks!A679)</f>
        <v/>
      </c>
      <c r="B679" t="str">
        <f>IF(All_Tasks!B679="","",All_Tasks!B679)</f>
        <v/>
      </c>
      <c r="C679" t="str">
        <f>IF(All_Tasks!C679="","",All_Tasks!C679)</f>
        <v/>
      </c>
      <c r="D679" t="str">
        <f>IF(All_Tasks!D679="","",All_Tasks!D679)</f>
        <v/>
      </c>
      <c r="E679" t="str">
        <f>IF(All_Tasks!V679&lt;&gt;"",All_Tasks!V679,IF(All_Tasks!E679&lt;&gt;"",All_Tasks!E679,""))</f>
        <v/>
      </c>
      <c r="F679" t="str">
        <f>IF(All_Tasks!F679="","",All_Tasks!F679)</f>
        <v/>
      </c>
      <c r="G679" t="str">
        <f>IF(All_Tasks!G679="","",All_Tasks!G679)</f>
        <v/>
      </c>
      <c r="H679" s="231" t="str">
        <f>IF(All_Tasks!H679="","",All_Tasks!H679)</f>
        <v/>
      </c>
      <c r="I679" t="str">
        <f>IF(All_Tasks!I679="","",All_Tasks!I679)</f>
        <v/>
      </c>
      <c r="J679" t="str">
        <f>IF(All_Tasks!J679="","",All_Tasks!J679)</f>
        <v/>
      </c>
      <c r="K679" t="str">
        <f>IF(All_Tasks!K679="","",All_Tasks!K679)</f>
        <v/>
      </c>
      <c r="L679" s="231" t="str">
        <f>IF(All_Tasks!L679="","",All_Tasks!L679)</f>
        <v/>
      </c>
      <c r="M679" t="str">
        <f>IF(All_Tasks!M679="","",All_Tasks!M679)</f>
        <v/>
      </c>
      <c r="N679" t="str">
        <f>IF(All_Tasks!N679="","",All_Tasks!N679)</f>
        <v/>
      </c>
      <c r="O679" t="str">
        <f>IF(All_Tasks!O679="","",All_Tasks!O679)</f>
        <v/>
      </c>
      <c r="P679" s="181">
        <f>IF(All_Tasks!P679="",0,All_Tasks!P679)</f>
        <v>0</v>
      </c>
      <c r="Q679" s="181">
        <f>IF(All_Tasks!Q679="",0,All_Tasks!Q679)</f>
        <v>0</v>
      </c>
      <c r="R679" s="181">
        <f>IF(All_Tasks!R679="",0,All_Tasks!R679)</f>
        <v>0</v>
      </c>
      <c r="S679" s="181" t="str">
        <f>IF(All_Tasks!S679="","",All_Tasks!S679)</f>
        <v/>
      </c>
      <c r="T679" t="str">
        <f>IF(All_Tasks!T679="","",All_Tasks!T679)</f>
        <v/>
      </c>
      <c r="U679" t="str">
        <f>IF(All_Tasks!U679="","",All_Tasks!U679)</f>
        <v/>
      </c>
      <c r="V679">
        <f>IF(A679="",0,IFERROR(MATCH(A679,Scope_Labor_Rates!$A$6:$A$46,0)+5,0))</f>
        <v>0</v>
      </c>
      <c r="W679" s="178">
        <f>IF(V679&gt;0,INDEX(Scope_Labor_Rates!$C$6:$C$46,V679-5),0)</f>
        <v>0</v>
      </c>
      <c r="X679" s="178">
        <f>IF(V679&gt;0,INDEX(Scope_Labor_Rates!$C$6:$C$46,V679-5),0)</f>
        <v>0</v>
      </c>
      <c r="Y679" s="180">
        <f>IF(V679&gt;0,INDEX(Scope_Labor_Rates!$S$6:$S$46,V679-5),0)</f>
        <v>0</v>
      </c>
      <c r="Z679" s="180">
        <f>IF(V679&gt;0,INDEX(Scope_Labor_Rates!$R$6:$R$46,V679-5),1)</f>
        <v>1</v>
      </c>
      <c r="AA679" s="231">
        <f t="shared" si="90"/>
        <v>0</v>
      </c>
      <c r="AB679" t="str">
        <f t="shared" si="91"/>
        <v/>
      </c>
      <c r="AC679" s="178" t="str">
        <f t="shared" si="92"/>
        <v/>
      </c>
      <c r="AD679" s="181">
        <f t="shared" si="93"/>
        <v>0</v>
      </c>
      <c r="AE679" s="178">
        <f>IF(V679&gt;0,P679*INDEX(Scope_Labor_Rates!$E$6:$E$46,V679-5),0)</f>
        <v>0</v>
      </c>
      <c r="AF679" s="181">
        <f>IF(V679&gt;0,AE679*INDEX(Scope_Labor_Rates!$D$6:$D$46,V679-5)*AA679,0)</f>
        <v>0</v>
      </c>
      <c r="AG679" s="178">
        <f>IF(V679&gt;0,P679*INDEX(Scope_Labor_Rates!$G$6:$G$46,V679-5),0)</f>
        <v>0</v>
      </c>
      <c r="AH679" s="181">
        <f>IF(V679&gt;0,AG679*INDEX(Scope_Labor_Rates!$F$6:$F$46,V679-5)*AA679,0)</f>
        <v>0</v>
      </c>
      <c r="AI679" s="178">
        <f>IF(V679&gt;0,P679*INDEX(Scope_Labor_Rates!$I$6:$I$46,V679-5),0)</f>
        <v>0</v>
      </c>
      <c r="AJ679" s="181">
        <f>IF(V679&gt;0,AI679*INDEX(Scope_Labor_Rates!$H$6:$H$46,V679-5)*AA679,0)</f>
        <v>0</v>
      </c>
      <c r="AK679" s="178">
        <f>IF(V679&gt;0,P679*INDEX(Scope_Labor_Rates!$K$6:$K$46,V679-5),0)</f>
        <v>0</v>
      </c>
      <c r="AL679" s="181">
        <f>IF(V679&gt;0,AK679*INDEX(Scope_Labor_Rates!$J$6:$J$46,V679-5)*AA679,0)</f>
        <v>0</v>
      </c>
      <c r="AM679" s="178">
        <f>IF(V679&gt;0,P679*INDEX(Scope_Labor_Rates!$M$6:$M$46,V679-5),0)</f>
        <v>0</v>
      </c>
      <c r="AN679" s="178">
        <f>IF(V679&gt;0,AM679*INDEX(Scope_Labor_Rates!$L$6:$L$46,V679-5)*AA679,0)</f>
        <v>0</v>
      </c>
      <c r="AO679" s="178">
        <f>IF(V679&gt;0,P679*INDEX(Scope_Labor_Rates!$O$6:$O$46,V679-5)*AA679,0)</f>
        <v>0</v>
      </c>
      <c r="AP679" s="181">
        <f>IF(V679&gt;0,P679*INDEX(Scope_Labor_Rates!$Q$6:$Q$46,V679-5)*AA679,0)</f>
        <v>0</v>
      </c>
      <c r="AQ679" s="178">
        <f t="shared" si="94"/>
        <v>0</v>
      </c>
      <c r="AR679" s="178">
        <f t="shared" si="95"/>
        <v>0</v>
      </c>
      <c r="AS679" s="178">
        <f t="shared" si="96"/>
        <v>0</v>
      </c>
      <c r="AT679" s="178">
        <f t="shared" si="97"/>
        <v>0</v>
      </c>
      <c r="AU679">
        <f t="shared" si="98"/>
        <v>0</v>
      </c>
    </row>
    <row r="680" spans="1:47">
      <c r="A680" t="str">
        <f>IF(All_Tasks!A680="","",All_Tasks!A680)</f>
        <v/>
      </c>
      <c r="B680" t="str">
        <f>IF(All_Tasks!B680="","",All_Tasks!B680)</f>
        <v/>
      </c>
      <c r="C680" t="str">
        <f>IF(All_Tasks!C680="","",All_Tasks!C680)</f>
        <v/>
      </c>
      <c r="D680" t="str">
        <f>IF(All_Tasks!D680="","",All_Tasks!D680)</f>
        <v/>
      </c>
      <c r="E680" t="str">
        <f>IF(All_Tasks!V680&lt;&gt;"",All_Tasks!V680,IF(All_Tasks!E680&lt;&gt;"",All_Tasks!E680,""))</f>
        <v/>
      </c>
      <c r="F680" t="str">
        <f>IF(All_Tasks!F680="","",All_Tasks!F680)</f>
        <v/>
      </c>
      <c r="G680" t="str">
        <f>IF(All_Tasks!G680="","",All_Tasks!G680)</f>
        <v/>
      </c>
      <c r="H680" s="231" t="str">
        <f>IF(All_Tasks!H680="","",All_Tasks!H680)</f>
        <v/>
      </c>
      <c r="I680" t="str">
        <f>IF(All_Tasks!I680="","",All_Tasks!I680)</f>
        <v/>
      </c>
      <c r="J680" t="str">
        <f>IF(All_Tasks!J680="","",All_Tasks!J680)</f>
        <v/>
      </c>
      <c r="K680" t="str">
        <f>IF(All_Tasks!K680="","",All_Tasks!K680)</f>
        <v/>
      </c>
      <c r="L680" s="231" t="str">
        <f>IF(All_Tasks!L680="","",All_Tasks!L680)</f>
        <v/>
      </c>
      <c r="M680" t="str">
        <f>IF(All_Tasks!M680="","",All_Tasks!M680)</f>
        <v/>
      </c>
      <c r="N680" t="str">
        <f>IF(All_Tasks!N680="","",All_Tasks!N680)</f>
        <v/>
      </c>
      <c r="O680" t="str">
        <f>IF(All_Tasks!O680="","",All_Tasks!O680)</f>
        <v/>
      </c>
      <c r="P680" s="181">
        <f>IF(All_Tasks!P680="",0,All_Tasks!P680)</f>
        <v>0</v>
      </c>
      <c r="Q680" s="181">
        <f>IF(All_Tasks!Q680="",0,All_Tasks!Q680)</f>
        <v>0</v>
      </c>
      <c r="R680" s="181">
        <f>IF(All_Tasks!R680="",0,All_Tasks!R680)</f>
        <v>0</v>
      </c>
      <c r="S680" s="181" t="str">
        <f>IF(All_Tasks!S680="","",All_Tasks!S680)</f>
        <v/>
      </c>
      <c r="T680" t="str">
        <f>IF(All_Tasks!T680="","",All_Tasks!T680)</f>
        <v/>
      </c>
      <c r="U680" t="str">
        <f>IF(All_Tasks!U680="","",All_Tasks!U680)</f>
        <v/>
      </c>
      <c r="V680">
        <f>IF(A680="",0,IFERROR(MATCH(A680,Scope_Labor_Rates!$A$6:$A$46,0)+5,0))</f>
        <v>0</v>
      </c>
      <c r="W680" s="178">
        <f>IF(V680&gt;0,INDEX(Scope_Labor_Rates!$C$6:$C$46,V680-5),0)</f>
        <v>0</v>
      </c>
      <c r="X680" s="178">
        <f>IF(V680&gt;0,INDEX(Scope_Labor_Rates!$C$6:$C$46,V680-5),0)</f>
        <v>0</v>
      </c>
      <c r="Y680" s="180">
        <f>IF(V680&gt;0,INDEX(Scope_Labor_Rates!$S$6:$S$46,V680-5),0)</f>
        <v>0</v>
      </c>
      <c r="Z680" s="180">
        <f>IF(V680&gt;0,INDEX(Scope_Labor_Rates!$R$6:$R$46,V680-5),1)</f>
        <v>1</v>
      </c>
      <c r="AA680" s="231">
        <f t="shared" si="90"/>
        <v>0</v>
      </c>
      <c r="AB680" t="str">
        <f t="shared" si="91"/>
        <v/>
      </c>
      <c r="AC680" s="178" t="str">
        <f t="shared" si="92"/>
        <v/>
      </c>
      <c r="AD680" s="181">
        <f t="shared" si="93"/>
        <v>0</v>
      </c>
      <c r="AE680" s="178">
        <f>IF(V680&gt;0,P680*INDEX(Scope_Labor_Rates!$E$6:$E$46,V680-5),0)</f>
        <v>0</v>
      </c>
      <c r="AF680" s="181">
        <f>IF(V680&gt;0,AE680*INDEX(Scope_Labor_Rates!$D$6:$D$46,V680-5)*AA680,0)</f>
        <v>0</v>
      </c>
      <c r="AG680" s="178">
        <f>IF(V680&gt;0,P680*INDEX(Scope_Labor_Rates!$G$6:$G$46,V680-5),0)</f>
        <v>0</v>
      </c>
      <c r="AH680" s="181">
        <f>IF(V680&gt;0,AG680*INDEX(Scope_Labor_Rates!$F$6:$F$46,V680-5)*AA680,0)</f>
        <v>0</v>
      </c>
      <c r="AI680" s="178">
        <f>IF(V680&gt;0,P680*INDEX(Scope_Labor_Rates!$I$6:$I$46,V680-5),0)</f>
        <v>0</v>
      </c>
      <c r="AJ680" s="181">
        <f>IF(V680&gt;0,AI680*INDEX(Scope_Labor_Rates!$H$6:$H$46,V680-5)*AA680,0)</f>
        <v>0</v>
      </c>
      <c r="AK680" s="178">
        <f>IF(V680&gt;0,P680*INDEX(Scope_Labor_Rates!$K$6:$K$46,V680-5),0)</f>
        <v>0</v>
      </c>
      <c r="AL680" s="181">
        <f>IF(V680&gt;0,AK680*INDEX(Scope_Labor_Rates!$J$6:$J$46,V680-5)*AA680,0)</f>
        <v>0</v>
      </c>
      <c r="AM680" s="178">
        <f>IF(V680&gt;0,P680*INDEX(Scope_Labor_Rates!$M$6:$M$46,V680-5),0)</f>
        <v>0</v>
      </c>
      <c r="AN680" s="178">
        <f>IF(V680&gt;0,AM680*INDEX(Scope_Labor_Rates!$L$6:$L$46,V680-5)*AA680,0)</f>
        <v>0</v>
      </c>
      <c r="AO680" s="178">
        <f>IF(V680&gt;0,P680*INDEX(Scope_Labor_Rates!$O$6:$O$46,V680-5)*AA680,0)</f>
        <v>0</v>
      </c>
      <c r="AP680" s="181">
        <f>IF(V680&gt;0,P680*INDEX(Scope_Labor_Rates!$Q$6:$Q$46,V680-5)*AA680,0)</f>
        <v>0</v>
      </c>
      <c r="AQ680" s="178">
        <f t="shared" si="94"/>
        <v>0</v>
      </c>
      <c r="AR680" s="178">
        <f t="shared" si="95"/>
        <v>0</v>
      </c>
      <c r="AS680" s="178">
        <f t="shared" si="96"/>
        <v>0</v>
      </c>
      <c r="AT680" s="178">
        <f t="shared" si="97"/>
        <v>0</v>
      </c>
      <c r="AU680">
        <f t="shared" si="98"/>
        <v>0</v>
      </c>
    </row>
    <row r="681" spans="1:47">
      <c r="A681" t="str">
        <f>IF(All_Tasks!A681="","",All_Tasks!A681)</f>
        <v/>
      </c>
      <c r="B681" t="str">
        <f>IF(All_Tasks!B681="","",All_Tasks!B681)</f>
        <v/>
      </c>
      <c r="C681" t="str">
        <f>IF(All_Tasks!C681="","",All_Tasks!C681)</f>
        <v/>
      </c>
      <c r="D681" t="str">
        <f>IF(All_Tasks!D681="","",All_Tasks!D681)</f>
        <v/>
      </c>
      <c r="E681" t="str">
        <f>IF(All_Tasks!V681&lt;&gt;"",All_Tasks!V681,IF(All_Tasks!E681&lt;&gt;"",All_Tasks!E681,""))</f>
        <v/>
      </c>
      <c r="F681" t="str">
        <f>IF(All_Tasks!F681="","",All_Tasks!F681)</f>
        <v/>
      </c>
      <c r="G681" t="str">
        <f>IF(All_Tasks!G681="","",All_Tasks!G681)</f>
        <v/>
      </c>
      <c r="H681" s="231" t="str">
        <f>IF(All_Tasks!H681="","",All_Tasks!H681)</f>
        <v/>
      </c>
      <c r="I681" t="str">
        <f>IF(All_Tasks!I681="","",All_Tasks!I681)</f>
        <v/>
      </c>
      <c r="J681" t="str">
        <f>IF(All_Tasks!J681="","",All_Tasks!J681)</f>
        <v/>
      </c>
      <c r="K681" t="str">
        <f>IF(All_Tasks!K681="","",All_Tasks!K681)</f>
        <v/>
      </c>
      <c r="L681" s="231" t="str">
        <f>IF(All_Tasks!L681="","",All_Tasks!L681)</f>
        <v/>
      </c>
      <c r="M681" t="str">
        <f>IF(All_Tasks!M681="","",All_Tasks!M681)</f>
        <v/>
      </c>
      <c r="N681" t="str">
        <f>IF(All_Tasks!N681="","",All_Tasks!N681)</f>
        <v/>
      </c>
      <c r="O681" t="str">
        <f>IF(All_Tasks!O681="","",All_Tasks!O681)</f>
        <v/>
      </c>
      <c r="P681" s="181">
        <f>IF(All_Tasks!P681="",0,All_Tasks!P681)</f>
        <v>0</v>
      </c>
      <c r="Q681" s="181">
        <f>IF(All_Tasks!Q681="",0,All_Tasks!Q681)</f>
        <v>0</v>
      </c>
      <c r="R681" s="181">
        <f>IF(All_Tasks!R681="",0,All_Tasks!R681)</f>
        <v>0</v>
      </c>
      <c r="S681" s="181" t="str">
        <f>IF(All_Tasks!S681="","",All_Tasks!S681)</f>
        <v/>
      </c>
      <c r="T681" t="str">
        <f>IF(All_Tasks!T681="","",All_Tasks!T681)</f>
        <v/>
      </c>
      <c r="U681" t="str">
        <f>IF(All_Tasks!U681="","",All_Tasks!U681)</f>
        <v/>
      </c>
      <c r="V681">
        <f>IF(A681="",0,IFERROR(MATCH(A681,Scope_Labor_Rates!$A$6:$A$46,0)+5,0))</f>
        <v>0</v>
      </c>
      <c r="W681" s="178">
        <f>IF(V681&gt;0,INDEX(Scope_Labor_Rates!$C$6:$C$46,V681-5),0)</f>
        <v>0</v>
      </c>
      <c r="X681" s="178">
        <f>IF(V681&gt;0,INDEX(Scope_Labor_Rates!$C$6:$C$46,V681-5),0)</f>
        <v>0</v>
      </c>
      <c r="Y681" s="180">
        <f>IF(V681&gt;0,INDEX(Scope_Labor_Rates!$S$6:$S$46,V681-5),0)</f>
        <v>0</v>
      </c>
      <c r="Z681" s="180">
        <f>IF(V681&gt;0,INDEX(Scope_Labor_Rates!$R$6:$R$46,V681-5),1)</f>
        <v>1</v>
      </c>
      <c r="AA681" s="231">
        <f t="shared" si="90"/>
        <v>0</v>
      </c>
      <c r="AB681" t="str">
        <f t="shared" si="91"/>
        <v/>
      </c>
      <c r="AC681" s="178" t="str">
        <f t="shared" si="92"/>
        <v/>
      </c>
      <c r="AD681" s="181">
        <f t="shared" si="93"/>
        <v>0</v>
      </c>
      <c r="AE681" s="178">
        <f>IF(V681&gt;0,P681*INDEX(Scope_Labor_Rates!$E$6:$E$46,V681-5),0)</f>
        <v>0</v>
      </c>
      <c r="AF681" s="181">
        <f>IF(V681&gt;0,AE681*INDEX(Scope_Labor_Rates!$D$6:$D$46,V681-5)*AA681,0)</f>
        <v>0</v>
      </c>
      <c r="AG681" s="178">
        <f>IF(V681&gt;0,P681*INDEX(Scope_Labor_Rates!$G$6:$G$46,V681-5),0)</f>
        <v>0</v>
      </c>
      <c r="AH681" s="181">
        <f>IF(V681&gt;0,AG681*INDEX(Scope_Labor_Rates!$F$6:$F$46,V681-5)*AA681,0)</f>
        <v>0</v>
      </c>
      <c r="AI681" s="178">
        <f>IF(V681&gt;0,P681*INDEX(Scope_Labor_Rates!$I$6:$I$46,V681-5),0)</f>
        <v>0</v>
      </c>
      <c r="AJ681" s="181">
        <f>IF(V681&gt;0,AI681*INDEX(Scope_Labor_Rates!$H$6:$H$46,V681-5)*AA681,0)</f>
        <v>0</v>
      </c>
      <c r="AK681" s="178">
        <f>IF(V681&gt;0,P681*INDEX(Scope_Labor_Rates!$K$6:$K$46,V681-5),0)</f>
        <v>0</v>
      </c>
      <c r="AL681" s="181">
        <f>IF(V681&gt;0,AK681*INDEX(Scope_Labor_Rates!$J$6:$J$46,V681-5)*AA681,0)</f>
        <v>0</v>
      </c>
      <c r="AM681" s="178">
        <f>IF(V681&gt;0,P681*INDEX(Scope_Labor_Rates!$M$6:$M$46,V681-5),0)</f>
        <v>0</v>
      </c>
      <c r="AN681" s="178">
        <f>IF(V681&gt;0,AM681*INDEX(Scope_Labor_Rates!$L$6:$L$46,V681-5)*AA681,0)</f>
        <v>0</v>
      </c>
      <c r="AO681" s="178">
        <f>IF(V681&gt;0,P681*INDEX(Scope_Labor_Rates!$O$6:$O$46,V681-5)*AA681,0)</f>
        <v>0</v>
      </c>
      <c r="AP681" s="181">
        <f>IF(V681&gt;0,P681*INDEX(Scope_Labor_Rates!$Q$6:$Q$46,V681-5)*AA681,0)</f>
        <v>0</v>
      </c>
      <c r="AQ681" s="178">
        <f t="shared" si="94"/>
        <v>0</v>
      </c>
      <c r="AR681" s="178">
        <f t="shared" si="95"/>
        <v>0</v>
      </c>
      <c r="AS681" s="178">
        <f t="shared" si="96"/>
        <v>0</v>
      </c>
      <c r="AT681" s="178">
        <f t="shared" si="97"/>
        <v>0</v>
      </c>
      <c r="AU681">
        <f t="shared" si="98"/>
        <v>0</v>
      </c>
    </row>
    <row r="682" spans="1:47">
      <c r="A682" t="str">
        <f>IF(All_Tasks!A682="","",All_Tasks!A682)</f>
        <v/>
      </c>
      <c r="B682" t="str">
        <f>IF(All_Tasks!B682="","",All_Tasks!B682)</f>
        <v/>
      </c>
      <c r="C682" t="str">
        <f>IF(All_Tasks!C682="","",All_Tasks!C682)</f>
        <v/>
      </c>
      <c r="D682" t="str">
        <f>IF(All_Tasks!D682="","",All_Tasks!D682)</f>
        <v/>
      </c>
      <c r="E682" t="str">
        <f>IF(All_Tasks!V682&lt;&gt;"",All_Tasks!V682,IF(All_Tasks!E682&lt;&gt;"",All_Tasks!E682,""))</f>
        <v/>
      </c>
      <c r="F682" t="str">
        <f>IF(All_Tasks!F682="","",All_Tasks!F682)</f>
        <v/>
      </c>
      <c r="G682" t="str">
        <f>IF(All_Tasks!G682="","",All_Tasks!G682)</f>
        <v/>
      </c>
      <c r="H682" s="231" t="str">
        <f>IF(All_Tasks!H682="","",All_Tasks!H682)</f>
        <v/>
      </c>
      <c r="I682" t="str">
        <f>IF(All_Tasks!I682="","",All_Tasks!I682)</f>
        <v/>
      </c>
      <c r="J682" t="str">
        <f>IF(All_Tasks!J682="","",All_Tasks!J682)</f>
        <v/>
      </c>
      <c r="K682" t="str">
        <f>IF(All_Tasks!K682="","",All_Tasks!K682)</f>
        <v/>
      </c>
      <c r="L682" s="231" t="str">
        <f>IF(All_Tasks!L682="","",All_Tasks!L682)</f>
        <v/>
      </c>
      <c r="M682" t="str">
        <f>IF(All_Tasks!M682="","",All_Tasks!M682)</f>
        <v/>
      </c>
      <c r="N682" t="str">
        <f>IF(All_Tasks!N682="","",All_Tasks!N682)</f>
        <v/>
      </c>
      <c r="O682" t="str">
        <f>IF(All_Tasks!O682="","",All_Tasks!O682)</f>
        <v/>
      </c>
      <c r="P682" s="181">
        <f>IF(All_Tasks!P682="",0,All_Tasks!P682)</f>
        <v>0</v>
      </c>
      <c r="Q682" s="181">
        <f>IF(All_Tasks!Q682="",0,All_Tasks!Q682)</f>
        <v>0</v>
      </c>
      <c r="R682" s="181">
        <f>IF(All_Tasks!R682="",0,All_Tasks!R682)</f>
        <v>0</v>
      </c>
      <c r="S682" s="181" t="str">
        <f>IF(All_Tasks!S682="","",All_Tasks!S682)</f>
        <v/>
      </c>
      <c r="T682" t="str">
        <f>IF(All_Tasks!T682="","",All_Tasks!T682)</f>
        <v/>
      </c>
      <c r="U682" t="str">
        <f>IF(All_Tasks!U682="","",All_Tasks!U682)</f>
        <v/>
      </c>
      <c r="V682">
        <f>IF(A682="",0,IFERROR(MATCH(A682,Scope_Labor_Rates!$A$6:$A$46,0)+5,0))</f>
        <v>0</v>
      </c>
      <c r="W682" s="178">
        <f>IF(V682&gt;0,INDEX(Scope_Labor_Rates!$C$6:$C$46,V682-5),0)</f>
        <v>0</v>
      </c>
      <c r="X682" s="178">
        <f>IF(V682&gt;0,INDEX(Scope_Labor_Rates!$C$6:$C$46,V682-5),0)</f>
        <v>0</v>
      </c>
      <c r="Y682" s="180">
        <f>IF(V682&gt;0,INDEX(Scope_Labor_Rates!$S$6:$S$46,V682-5),0)</f>
        <v>0</v>
      </c>
      <c r="Z682" s="180">
        <f>IF(V682&gt;0,INDEX(Scope_Labor_Rates!$R$6:$R$46,V682-5),1)</f>
        <v>1</v>
      </c>
      <c r="AA682" s="231">
        <f t="shared" si="90"/>
        <v>0</v>
      </c>
      <c r="AB682" t="str">
        <f t="shared" si="91"/>
        <v/>
      </c>
      <c r="AC682" s="178" t="str">
        <f t="shared" si="92"/>
        <v/>
      </c>
      <c r="AD682" s="181">
        <f t="shared" si="93"/>
        <v>0</v>
      </c>
      <c r="AE682" s="178">
        <f>IF(V682&gt;0,P682*INDEX(Scope_Labor_Rates!$E$6:$E$46,V682-5),0)</f>
        <v>0</v>
      </c>
      <c r="AF682" s="181">
        <f>IF(V682&gt;0,AE682*INDEX(Scope_Labor_Rates!$D$6:$D$46,V682-5)*AA682,0)</f>
        <v>0</v>
      </c>
      <c r="AG682" s="178">
        <f>IF(V682&gt;0,P682*INDEX(Scope_Labor_Rates!$G$6:$G$46,V682-5),0)</f>
        <v>0</v>
      </c>
      <c r="AH682" s="181">
        <f>IF(V682&gt;0,AG682*INDEX(Scope_Labor_Rates!$F$6:$F$46,V682-5)*AA682,0)</f>
        <v>0</v>
      </c>
      <c r="AI682" s="178">
        <f>IF(V682&gt;0,P682*INDEX(Scope_Labor_Rates!$I$6:$I$46,V682-5),0)</f>
        <v>0</v>
      </c>
      <c r="AJ682" s="181">
        <f>IF(V682&gt;0,AI682*INDEX(Scope_Labor_Rates!$H$6:$H$46,V682-5)*AA682,0)</f>
        <v>0</v>
      </c>
      <c r="AK682" s="178">
        <f>IF(V682&gt;0,P682*INDEX(Scope_Labor_Rates!$K$6:$K$46,V682-5),0)</f>
        <v>0</v>
      </c>
      <c r="AL682" s="181">
        <f>IF(V682&gt;0,AK682*INDEX(Scope_Labor_Rates!$J$6:$J$46,V682-5)*AA682,0)</f>
        <v>0</v>
      </c>
      <c r="AM682" s="178">
        <f>IF(V682&gt;0,P682*INDEX(Scope_Labor_Rates!$M$6:$M$46,V682-5),0)</f>
        <v>0</v>
      </c>
      <c r="AN682" s="178">
        <f>IF(V682&gt;0,AM682*INDEX(Scope_Labor_Rates!$L$6:$L$46,V682-5)*AA682,0)</f>
        <v>0</v>
      </c>
      <c r="AO682" s="178">
        <f>IF(V682&gt;0,P682*INDEX(Scope_Labor_Rates!$O$6:$O$46,V682-5)*AA682,0)</f>
        <v>0</v>
      </c>
      <c r="AP682" s="181">
        <f>IF(V682&gt;0,P682*INDEX(Scope_Labor_Rates!$Q$6:$Q$46,V682-5)*AA682,0)</f>
        <v>0</v>
      </c>
      <c r="AQ682" s="178">
        <f t="shared" si="94"/>
        <v>0</v>
      </c>
      <c r="AR682" s="178">
        <f t="shared" si="95"/>
        <v>0</v>
      </c>
      <c r="AS682" s="178">
        <f t="shared" si="96"/>
        <v>0</v>
      </c>
      <c r="AT682" s="178">
        <f t="shared" si="97"/>
        <v>0</v>
      </c>
      <c r="AU682">
        <f t="shared" si="98"/>
        <v>0</v>
      </c>
    </row>
    <row r="683" spans="1:47">
      <c r="A683" t="str">
        <f>IF(All_Tasks!A683="","",All_Tasks!A683)</f>
        <v/>
      </c>
      <c r="B683" t="str">
        <f>IF(All_Tasks!B683="","",All_Tasks!B683)</f>
        <v/>
      </c>
      <c r="C683" t="str">
        <f>IF(All_Tasks!C683="","",All_Tasks!C683)</f>
        <v/>
      </c>
      <c r="D683" t="str">
        <f>IF(All_Tasks!D683="","",All_Tasks!D683)</f>
        <v/>
      </c>
      <c r="E683" t="str">
        <f>IF(All_Tasks!V683&lt;&gt;"",All_Tasks!V683,IF(All_Tasks!E683&lt;&gt;"",All_Tasks!E683,""))</f>
        <v/>
      </c>
      <c r="F683" t="str">
        <f>IF(All_Tasks!F683="","",All_Tasks!F683)</f>
        <v/>
      </c>
      <c r="G683" t="str">
        <f>IF(All_Tasks!G683="","",All_Tasks!G683)</f>
        <v/>
      </c>
      <c r="H683" s="231" t="str">
        <f>IF(All_Tasks!H683="","",All_Tasks!H683)</f>
        <v/>
      </c>
      <c r="I683" t="str">
        <f>IF(All_Tasks!I683="","",All_Tasks!I683)</f>
        <v/>
      </c>
      <c r="J683" t="str">
        <f>IF(All_Tasks!J683="","",All_Tasks!J683)</f>
        <v/>
      </c>
      <c r="K683" t="str">
        <f>IF(All_Tasks!K683="","",All_Tasks!K683)</f>
        <v/>
      </c>
      <c r="L683" s="231" t="str">
        <f>IF(All_Tasks!L683="","",All_Tasks!L683)</f>
        <v/>
      </c>
      <c r="M683" t="str">
        <f>IF(All_Tasks!M683="","",All_Tasks!M683)</f>
        <v/>
      </c>
      <c r="N683" t="str">
        <f>IF(All_Tasks!N683="","",All_Tasks!N683)</f>
        <v/>
      </c>
      <c r="O683" t="str">
        <f>IF(All_Tasks!O683="","",All_Tasks!O683)</f>
        <v/>
      </c>
      <c r="P683" s="181">
        <f>IF(All_Tasks!P683="",0,All_Tasks!P683)</f>
        <v>0</v>
      </c>
      <c r="Q683" s="181">
        <f>IF(All_Tasks!Q683="",0,All_Tasks!Q683)</f>
        <v>0</v>
      </c>
      <c r="R683" s="181">
        <f>IF(All_Tasks!R683="",0,All_Tasks!R683)</f>
        <v>0</v>
      </c>
      <c r="S683" s="181" t="str">
        <f>IF(All_Tasks!S683="","",All_Tasks!S683)</f>
        <v/>
      </c>
      <c r="T683" t="str">
        <f>IF(All_Tasks!T683="","",All_Tasks!T683)</f>
        <v/>
      </c>
      <c r="U683" t="str">
        <f>IF(All_Tasks!U683="","",All_Tasks!U683)</f>
        <v/>
      </c>
      <c r="V683">
        <f>IF(A683="",0,IFERROR(MATCH(A683,Scope_Labor_Rates!$A$6:$A$46,0)+5,0))</f>
        <v>0</v>
      </c>
      <c r="W683" s="178">
        <f>IF(V683&gt;0,INDEX(Scope_Labor_Rates!$C$6:$C$46,V683-5),0)</f>
        <v>0</v>
      </c>
      <c r="X683" s="178">
        <f>IF(V683&gt;0,INDEX(Scope_Labor_Rates!$C$6:$C$46,V683-5),0)</f>
        <v>0</v>
      </c>
      <c r="Y683" s="180">
        <f>IF(V683&gt;0,INDEX(Scope_Labor_Rates!$S$6:$S$46,V683-5),0)</f>
        <v>0</v>
      </c>
      <c r="Z683" s="180">
        <f>IF(V683&gt;0,INDEX(Scope_Labor_Rates!$R$6:$R$46,V683-5),1)</f>
        <v>1</v>
      </c>
      <c r="AA683" s="231">
        <f t="shared" si="90"/>
        <v>0</v>
      </c>
      <c r="AB683" t="str">
        <f t="shared" si="91"/>
        <v/>
      </c>
      <c r="AC683" s="178" t="str">
        <f t="shared" si="92"/>
        <v/>
      </c>
      <c r="AD683" s="181">
        <f t="shared" si="93"/>
        <v>0</v>
      </c>
      <c r="AE683" s="178">
        <f>IF(V683&gt;0,P683*INDEX(Scope_Labor_Rates!$E$6:$E$46,V683-5),0)</f>
        <v>0</v>
      </c>
      <c r="AF683" s="181">
        <f>IF(V683&gt;0,AE683*INDEX(Scope_Labor_Rates!$D$6:$D$46,V683-5)*AA683,0)</f>
        <v>0</v>
      </c>
      <c r="AG683" s="178">
        <f>IF(V683&gt;0,P683*INDEX(Scope_Labor_Rates!$G$6:$G$46,V683-5),0)</f>
        <v>0</v>
      </c>
      <c r="AH683" s="181">
        <f>IF(V683&gt;0,AG683*INDEX(Scope_Labor_Rates!$F$6:$F$46,V683-5)*AA683,0)</f>
        <v>0</v>
      </c>
      <c r="AI683" s="178">
        <f>IF(V683&gt;0,P683*INDEX(Scope_Labor_Rates!$I$6:$I$46,V683-5),0)</f>
        <v>0</v>
      </c>
      <c r="AJ683" s="181">
        <f>IF(V683&gt;0,AI683*INDEX(Scope_Labor_Rates!$H$6:$H$46,V683-5)*AA683,0)</f>
        <v>0</v>
      </c>
      <c r="AK683" s="178">
        <f>IF(V683&gt;0,P683*INDEX(Scope_Labor_Rates!$K$6:$K$46,V683-5),0)</f>
        <v>0</v>
      </c>
      <c r="AL683" s="181">
        <f>IF(V683&gt;0,AK683*INDEX(Scope_Labor_Rates!$J$6:$J$46,V683-5)*AA683,0)</f>
        <v>0</v>
      </c>
      <c r="AM683" s="178">
        <f>IF(V683&gt;0,P683*INDEX(Scope_Labor_Rates!$M$6:$M$46,V683-5),0)</f>
        <v>0</v>
      </c>
      <c r="AN683" s="178">
        <f>IF(V683&gt;0,AM683*INDEX(Scope_Labor_Rates!$L$6:$L$46,V683-5)*AA683,0)</f>
        <v>0</v>
      </c>
      <c r="AO683" s="178">
        <f>IF(V683&gt;0,P683*INDEX(Scope_Labor_Rates!$O$6:$O$46,V683-5)*AA683,0)</f>
        <v>0</v>
      </c>
      <c r="AP683" s="181">
        <f>IF(V683&gt;0,P683*INDEX(Scope_Labor_Rates!$Q$6:$Q$46,V683-5)*AA683,0)</f>
        <v>0</v>
      </c>
      <c r="AQ683" s="178">
        <f t="shared" si="94"/>
        <v>0</v>
      </c>
      <c r="AR683" s="178">
        <f t="shared" si="95"/>
        <v>0</v>
      </c>
      <c r="AS683" s="178">
        <f t="shared" si="96"/>
        <v>0</v>
      </c>
      <c r="AT683" s="178">
        <f t="shared" si="97"/>
        <v>0</v>
      </c>
      <c r="AU683">
        <f t="shared" si="98"/>
        <v>0</v>
      </c>
    </row>
    <row r="684" spans="1:47">
      <c r="A684" t="str">
        <f>IF(All_Tasks!A684="","",All_Tasks!A684)</f>
        <v/>
      </c>
      <c r="B684" t="str">
        <f>IF(All_Tasks!B684="","",All_Tasks!B684)</f>
        <v/>
      </c>
      <c r="C684" t="str">
        <f>IF(All_Tasks!C684="","",All_Tasks!C684)</f>
        <v/>
      </c>
      <c r="D684" t="str">
        <f>IF(All_Tasks!D684="","",All_Tasks!D684)</f>
        <v/>
      </c>
      <c r="E684" t="str">
        <f>IF(All_Tasks!V684&lt;&gt;"",All_Tasks!V684,IF(All_Tasks!E684&lt;&gt;"",All_Tasks!E684,""))</f>
        <v/>
      </c>
      <c r="F684" t="str">
        <f>IF(All_Tasks!F684="","",All_Tasks!F684)</f>
        <v/>
      </c>
      <c r="G684" t="str">
        <f>IF(All_Tasks!G684="","",All_Tasks!G684)</f>
        <v/>
      </c>
      <c r="H684" s="231" t="str">
        <f>IF(All_Tasks!H684="","",All_Tasks!H684)</f>
        <v/>
      </c>
      <c r="I684" t="str">
        <f>IF(All_Tasks!I684="","",All_Tasks!I684)</f>
        <v/>
      </c>
      <c r="J684" t="str">
        <f>IF(All_Tasks!J684="","",All_Tasks!J684)</f>
        <v/>
      </c>
      <c r="K684" t="str">
        <f>IF(All_Tasks!K684="","",All_Tasks!K684)</f>
        <v/>
      </c>
      <c r="L684" s="231" t="str">
        <f>IF(All_Tasks!L684="","",All_Tasks!L684)</f>
        <v/>
      </c>
      <c r="M684" t="str">
        <f>IF(All_Tasks!M684="","",All_Tasks!M684)</f>
        <v/>
      </c>
      <c r="N684" t="str">
        <f>IF(All_Tasks!N684="","",All_Tasks!N684)</f>
        <v/>
      </c>
      <c r="O684" t="str">
        <f>IF(All_Tasks!O684="","",All_Tasks!O684)</f>
        <v/>
      </c>
      <c r="P684" s="181">
        <f>IF(All_Tasks!P684="",0,All_Tasks!P684)</f>
        <v>0</v>
      </c>
      <c r="Q684" s="181">
        <f>IF(All_Tasks!Q684="",0,All_Tasks!Q684)</f>
        <v>0</v>
      </c>
      <c r="R684" s="181">
        <f>IF(All_Tasks!R684="",0,All_Tasks!R684)</f>
        <v>0</v>
      </c>
      <c r="S684" s="181" t="str">
        <f>IF(All_Tasks!S684="","",All_Tasks!S684)</f>
        <v/>
      </c>
      <c r="T684" t="str">
        <f>IF(All_Tasks!T684="","",All_Tasks!T684)</f>
        <v/>
      </c>
      <c r="U684" t="str">
        <f>IF(All_Tasks!U684="","",All_Tasks!U684)</f>
        <v/>
      </c>
      <c r="V684">
        <f>IF(A684="",0,IFERROR(MATCH(A684,Scope_Labor_Rates!$A$6:$A$46,0)+5,0))</f>
        <v>0</v>
      </c>
      <c r="W684" s="178">
        <f>IF(V684&gt;0,INDEX(Scope_Labor_Rates!$C$6:$C$46,V684-5),0)</f>
        <v>0</v>
      </c>
      <c r="X684" s="178">
        <f>IF(V684&gt;0,INDEX(Scope_Labor_Rates!$C$6:$C$46,V684-5),0)</f>
        <v>0</v>
      </c>
      <c r="Y684" s="180">
        <f>IF(V684&gt;0,INDEX(Scope_Labor_Rates!$S$6:$S$46,V684-5),0)</f>
        <v>0</v>
      </c>
      <c r="Z684" s="180">
        <f>IF(V684&gt;0,INDEX(Scope_Labor_Rates!$R$6:$R$46,V684-5),1)</f>
        <v>1</v>
      </c>
      <c r="AA684" s="231">
        <f t="shared" si="90"/>
        <v>0</v>
      </c>
      <c r="AB684" t="str">
        <f t="shared" si="91"/>
        <v/>
      </c>
      <c r="AC684" s="178" t="str">
        <f t="shared" si="92"/>
        <v/>
      </c>
      <c r="AD684" s="181">
        <f t="shared" si="93"/>
        <v>0</v>
      </c>
      <c r="AE684" s="178">
        <f>IF(V684&gt;0,P684*INDEX(Scope_Labor_Rates!$E$6:$E$46,V684-5),0)</f>
        <v>0</v>
      </c>
      <c r="AF684" s="181">
        <f>IF(V684&gt;0,AE684*INDEX(Scope_Labor_Rates!$D$6:$D$46,V684-5)*AA684,0)</f>
        <v>0</v>
      </c>
      <c r="AG684" s="178">
        <f>IF(V684&gt;0,P684*INDEX(Scope_Labor_Rates!$G$6:$G$46,V684-5),0)</f>
        <v>0</v>
      </c>
      <c r="AH684" s="181">
        <f>IF(V684&gt;0,AG684*INDEX(Scope_Labor_Rates!$F$6:$F$46,V684-5)*AA684,0)</f>
        <v>0</v>
      </c>
      <c r="AI684" s="178">
        <f>IF(V684&gt;0,P684*INDEX(Scope_Labor_Rates!$I$6:$I$46,V684-5),0)</f>
        <v>0</v>
      </c>
      <c r="AJ684" s="181">
        <f>IF(V684&gt;0,AI684*INDEX(Scope_Labor_Rates!$H$6:$H$46,V684-5)*AA684,0)</f>
        <v>0</v>
      </c>
      <c r="AK684" s="178">
        <f>IF(V684&gt;0,P684*INDEX(Scope_Labor_Rates!$K$6:$K$46,V684-5),0)</f>
        <v>0</v>
      </c>
      <c r="AL684" s="181">
        <f>IF(V684&gt;0,AK684*INDEX(Scope_Labor_Rates!$J$6:$J$46,V684-5)*AA684,0)</f>
        <v>0</v>
      </c>
      <c r="AM684" s="178">
        <f>IF(V684&gt;0,P684*INDEX(Scope_Labor_Rates!$M$6:$M$46,V684-5),0)</f>
        <v>0</v>
      </c>
      <c r="AN684" s="178">
        <f>IF(V684&gt;0,AM684*INDEX(Scope_Labor_Rates!$L$6:$L$46,V684-5)*AA684,0)</f>
        <v>0</v>
      </c>
      <c r="AO684" s="178">
        <f>IF(V684&gt;0,P684*INDEX(Scope_Labor_Rates!$O$6:$O$46,V684-5)*AA684,0)</f>
        <v>0</v>
      </c>
      <c r="AP684" s="181">
        <f>IF(V684&gt;0,P684*INDEX(Scope_Labor_Rates!$Q$6:$Q$46,V684-5)*AA684,0)</f>
        <v>0</v>
      </c>
      <c r="AQ684" s="178">
        <f t="shared" si="94"/>
        <v>0</v>
      </c>
      <c r="AR684" s="178">
        <f t="shared" si="95"/>
        <v>0</v>
      </c>
      <c r="AS684" s="178">
        <f t="shared" si="96"/>
        <v>0</v>
      </c>
      <c r="AT684" s="178">
        <f t="shared" si="97"/>
        <v>0</v>
      </c>
      <c r="AU684">
        <f t="shared" si="98"/>
        <v>0</v>
      </c>
    </row>
    <row r="685" spans="1:47">
      <c r="A685" t="str">
        <f>IF(All_Tasks!A685="","",All_Tasks!A685)</f>
        <v/>
      </c>
      <c r="B685" t="str">
        <f>IF(All_Tasks!B685="","",All_Tasks!B685)</f>
        <v/>
      </c>
      <c r="C685" t="str">
        <f>IF(All_Tasks!C685="","",All_Tasks!C685)</f>
        <v/>
      </c>
      <c r="D685" t="str">
        <f>IF(All_Tasks!D685="","",All_Tasks!D685)</f>
        <v/>
      </c>
      <c r="E685" t="str">
        <f>IF(All_Tasks!V685&lt;&gt;"",All_Tasks!V685,IF(All_Tasks!E685&lt;&gt;"",All_Tasks!E685,""))</f>
        <v/>
      </c>
      <c r="F685" t="str">
        <f>IF(All_Tasks!F685="","",All_Tasks!F685)</f>
        <v/>
      </c>
      <c r="G685" t="str">
        <f>IF(All_Tasks!G685="","",All_Tasks!G685)</f>
        <v/>
      </c>
      <c r="H685" s="231" t="str">
        <f>IF(All_Tasks!H685="","",All_Tasks!H685)</f>
        <v/>
      </c>
      <c r="I685" t="str">
        <f>IF(All_Tasks!I685="","",All_Tasks!I685)</f>
        <v/>
      </c>
      <c r="J685" t="str">
        <f>IF(All_Tasks!J685="","",All_Tasks!J685)</f>
        <v/>
      </c>
      <c r="K685" t="str">
        <f>IF(All_Tasks!K685="","",All_Tasks!K685)</f>
        <v/>
      </c>
      <c r="L685" s="231" t="str">
        <f>IF(All_Tasks!L685="","",All_Tasks!L685)</f>
        <v/>
      </c>
      <c r="M685" t="str">
        <f>IF(All_Tasks!M685="","",All_Tasks!M685)</f>
        <v/>
      </c>
      <c r="N685" t="str">
        <f>IF(All_Tasks!N685="","",All_Tasks!N685)</f>
        <v/>
      </c>
      <c r="O685" t="str">
        <f>IF(All_Tasks!O685="","",All_Tasks!O685)</f>
        <v/>
      </c>
      <c r="P685" s="181">
        <f>IF(All_Tasks!P685="",0,All_Tasks!P685)</f>
        <v>0</v>
      </c>
      <c r="Q685" s="181">
        <f>IF(All_Tasks!Q685="",0,All_Tasks!Q685)</f>
        <v>0</v>
      </c>
      <c r="R685" s="181">
        <f>IF(All_Tasks!R685="",0,All_Tasks!R685)</f>
        <v>0</v>
      </c>
      <c r="S685" s="181" t="str">
        <f>IF(All_Tasks!S685="","",All_Tasks!S685)</f>
        <v/>
      </c>
      <c r="T685" t="str">
        <f>IF(All_Tasks!T685="","",All_Tasks!T685)</f>
        <v/>
      </c>
      <c r="U685" t="str">
        <f>IF(All_Tasks!U685="","",All_Tasks!U685)</f>
        <v/>
      </c>
      <c r="V685">
        <f>IF(A685="",0,IFERROR(MATCH(A685,Scope_Labor_Rates!$A$6:$A$46,0)+5,0))</f>
        <v>0</v>
      </c>
      <c r="W685" s="178">
        <f>IF(V685&gt;0,INDEX(Scope_Labor_Rates!$C$6:$C$46,V685-5),0)</f>
        <v>0</v>
      </c>
      <c r="X685" s="178">
        <f>IF(V685&gt;0,INDEX(Scope_Labor_Rates!$C$6:$C$46,V685-5),0)</f>
        <v>0</v>
      </c>
      <c r="Y685" s="180">
        <f>IF(V685&gt;0,INDEX(Scope_Labor_Rates!$S$6:$S$46,V685-5),0)</f>
        <v>0</v>
      </c>
      <c r="Z685" s="180">
        <f>IF(V685&gt;0,INDEX(Scope_Labor_Rates!$R$6:$R$46,V685-5),1)</f>
        <v>1</v>
      </c>
      <c r="AA685" s="231">
        <f t="shared" si="90"/>
        <v>0</v>
      </c>
      <c r="AB685" t="str">
        <f t="shared" si="91"/>
        <v/>
      </c>
      <c r="AC685" s="178" t="str">
        <f t="shared" si="92"/>
        <v/>
      </c>
      <c r="AD685" s="181">
        <f t="shared" si="93"/>
        <v>0</v>
      </c>
      <c r="AE685" s="178">
        <f>IF(V685&gt;0,P685*INDEX(Scope_Labor_Rates!$E$6:$E$46,V685-5),0)</f>
        <v>0</v>
      </c>
      <c r="AF685" s="181">
        <f>IF(V685&gt;0,AE685*INDEX(Scope_Labor_Rates!$D$6:$D$46,V685-5)*AA685,0)</f>
        <v>0</v>
      </c>
      <c r="AG685" s="178">
        <f>IF(V685&gt;0,P685*INDEX(Scope_Labor_Rates!$G$6:$G$46,V685-5),0)</f>
        <v>0</v>
      </c>
      <c r="AH685" s="181">
        <f>IF(V685&gt;0,AG685*INDEX(Scope_Labor_Rates!$F$6:$F$46,V685-5)*AA685,0)</f>
        <v>0</v>
      </c>
      <c r="AI685" s="178">
        <f>IF(V685&gt;0,P685*INDEX(Scope_Labor_Rates!$I$6:$I$46,V685-5),0)</f>
        <v>0</v>
      </c>
      <c r="AJ685" s="181">
        <f>IF(V685&gt;0,AI685*INDEX(Scope_Labor_Rates!$H$6:$H$46,V685-5)*AA685,0)</f>
        <v>0</v>
      </c>
      <c r="AK685" s="178">
        <f>IF(V685&gt;0,P685*INDEX(Scope_Labor_Rates!$K$6:$K$46,V685-5),0)</f>
        <v>0</v>
      </c>
      <c r="AL685" s="181">
        <f>IF(V685&gt;0,AK685*INDEX(Scope_Labor_Rates!$J$6:$J$46,V685-5)*AA685,0)</f>
        <v>0</v>
      </c>
      <c r="AM685" s="178">
        <f>IF(V685&gt;0,P685*INDEX(Scope_Labor_Rates!$M$6:$M$46,V685-5),0)</f>
        <v>0</v>
      </c>
      <c r="AN685" s="178">
        <f>IF(V685&gt;0,AM685*INDEX(Scope_Labor_Rates!$L$6:$L$46,V685-5)*AA685,0)</f>
        <v>0</v>
      </c>
      <c r="AO685" s="178">
        <f>IF(V685&gt;0,P685*INDEX(Scope_Labor_Rates!$O$6:$O$46,V685-5)*AA685,0)</f>
        <v>0</v>
      </c>
      <c r="AP685" s="181">
        <f>IF(V685&gt;0,P685*INDEX(Scope_Labor_Rates!$Q$6:$Q$46,V685-5)*AA685,0)</f>
        <v>0</v>
      </c>
      <c r="AQ685" s="178">
        <f t="shared" si="94"/>
        <v>0</v>
      </c>
      <c r="AR685" s="178">
        <f t="shared" si="95"/>
        <v>0</v>
      </c>
      <c r="AS685" s="178">
        <f t="shared" si="96"/>
        <v>0</v>
      </c>
      <c r="AT685" s="178">
        <f t="shared" si="97"/>
        <v>0</v>
      </c>
      <c r="AU685">
        <f t="shared" si="98"/>
        <v>0</v>
      </c>
    </row>
    <row r="686" spans="1:47">
      <c r="A686" t="str">
        <f>IF(All_Tasks!A686="","",All_Tasks!A686)</f>
        <v/>
      </c>
      <c r="B686" t="str">
        <f>IF(All_Tasks!B686="","",All_Tasks!B686)</f>
        <v/>
      </c>
      <c r="C686" t="str">
        <f>IF(All_Tasks!C686="","",All_Tasks!C686)</f>
        <v/>
      </c>
      <c r="D686" t="str">
        <f>IF(All_Tasks!D686="","",All_Tasks!D686)</f>
        <v/>
      </c>
      <c r="E686" t="str">
        <f>IF(All_Tasks!V686&lt;&gt;"",All_Tasks!V686,IF(All_Tasks!E686&lt;&gt;"",All_Tasks!E686,""))</f>
        <v/>
      </c>
      <c r="F686" t="str">
        <f>IF(All_Tasks!F686="","",All_Tasks!F686)</f>
        <v/>
      </c>
      <c r="G686" t="str">
        <f>IF(All_Tasks!G686="","",All_Tasks!G686)</f>
        <v/>
      </c>
      <c r="H686" s="231" t="str">
        <f>IF(All_Tasks!H686="","",All_Tasks!H686)</f>
        <v/>
      </c>
      <c r="I686" t="str">
        <f>IF(All_Tasks!I686="","",All_Tasks!I686)</f>
        <v/>
      </c>
      <c r="J686" t="str">
        <f>IF(All_Tasks!J686="","",All_Tasks!J686)</f>
        <v/>
      </c>
      <c r="K686" t="str">
        <f>IF(All_Tasks!K686="","",All_Tasks!K686)</f>
        <v/>
      </c>
      <c r="L686" s="231" t="str">
        <f>IF(All_Tasks!L686="","",All_Tasks!L686)</f>
        <v/>
      </c>
      <c r="M686" t="str">
        <f>IF(All_Tasks!M686="","",All_Tasks!M686)</f>
        <v/>
      </c>
      <c r="N686" t="str">
        <f>IF(All_Tasks!N686="","",All_Tasks!N686)</f>
        <v/>
      </c>
      <c r="O686" t="str">
        <f>IF(All_Tasks!O686="","",All_Tasks!O686)</f>
        <v/>
      </c>
      <c r="P686" s="181">
        <f>IF(All_Tasks!P686="",0,All_Tasks!P686)</f>
        <v>0</v>
      </c>
      <c r="Q686" s="181">
        <f>IF(All_Tasks!Q686="",0,All_Tasks!Q686)</f>
        <v>0</v>
      </c>
      <c r="R686" s="181">
        <f>IF(All_Tasks!R686="",0,All_Tasks!R686)</f>
        <v>0</v>
      </c>
      <c r="S686" s="181" t="str">
        <f>IF(All_Tasks!S686="","",All_Tasks!S686)</f>
        <v/>
      </c>
      <c r="T686" t="str">
        <f>IF(All_Tasks!T686="","",All_Tasks!T686)</f>
        <v/>
      </c>
      <c r="U686" t="str">
        <f>IF(All_Tasks!U686="","",All_Tasks!U686)</f>
        <v/>
      </c>
      <c r="V686">
        <f>IF(A686="",0,IFERROR(MATCH(A686,Scope_Labor_Rates!$A$6:$A$46,0)+5,0))</f>
        <v>0</v>
      </c>
      <c r="W686" s="178">
        <f>IF(V686&gt;0,INDEX(Scope_Labor_Rates!$C$6:$C$46,V686-5),0)</f>
        <v>0</v>
      </c>
      <c r="X686" s="178">
        <f>IF(V686&gt;0,INDEX(Scope_Labor_Rates!$C$6:$C$46,V686-5),0)</f>
        <v>0</v>
      </c>
      <c r="Y686" s="180">
        <f>IF(V686&gt;0,INDEX(Scope_Labor_Rates!$S$6:$S$46,V686-5),0)</f>
        <v>0</v>
      </c>
      <c r="Z686" s="180">
        <f>IF(V686&gt;0,INDEX(Scope_Labor_Rates!$R$6:$R$46,V686-5),1)</f>
        <v>1</v>
      </c>
      <c r="AA686" s="231">
        <f t="shared" si="90"/>
        <v>0</v>
      </c>
      <c r="AB686" t="str">
        <f t="shared" si="91"/>
        <v/>
      </c>
      <c r="AC686" s="178" t="str">
        <f t="shared" si="92"/>
        <v/>
      </c>
      <c r="AD686" s="181">
        <f t="shared" si="93"/>
        <v>0</v>
      </c>
      <c r="AE686" s="178">
        <f>IF(V686&gt;0,P686*INDEX(Scope_Labor_Rates!$E$6:$E$46,V686-5),0)</f>
        <v>0</v>
      </c>
      <c r="AF686" s="181">
        <f>IF(V686&gt;0,AE686*INDEX(Scope_Labor_Rates!$D$6:$D$46,V686-5)*AA686,0)</f>
        <v>0</v>
      </c>
      <c r="AG686" s="178">
        <f>IF(V686&gt;0,P686*INDEX(Scope_Labor_Rates!$G$6:$G$46,V686-5),0)</f>
        <v>0</v>
      </c>
      <c r="AH686" s="181">
        <f>IF(V686&gt;0,AG686*INDEX(Scope_Labor_Rates!$F$6:$F$46,V686-5)*AA686,0)</f>
        <v>0</v>
      </c>
      <c r="AI686" s="178">
        <f>IF(V686&gt;0,P686*INDEX(Scope_Labor_Rates!$I$6:$I$46,V686-5),0)</f>
        <v>0</v>
      </c>
      <c r="AJ686" s="181">
        <f>IF(V686&gt;0,AI686*INDEX(Scope_Labor_Rates!$H$6:$H$46,V686-5)*AA686,0)</f>
        <v>0</v>
      </c>
      <c r="AK686" s="178">
        <f>IF(V686&gt;0,P686*INDEX(Scope_Labor_Rates!$K$6:$K$46,V686-5),0)</f>
        <v>0</v>
      </c>
      <c r="AL686" s="181">
        <f>IF(V686&gt;0,AK686*INDEX(Scope_Labor_Rates!$J$6:$J$46,V686-5)*AA686,0)</f>
        <v>0</v>
      </c>
      <c r="AM686" s="178">
        <f>IF(V686&gt;0,P686*INDEX(Scope_Labor_Rates!$M$6:$M$46,V686-5),0)</f>
        <v>0</v>
      </c>
      <c r="AN686" s="178">
        <f>IF(V686&gt;0,AM686*INDEX(Scope_Labor_Rates!$L$6:$L$46,V686-5)*AA686,0)</f>
        <v>0</v>
      </c>
      <c r="AO686" s="178">
        <f>IF(V686&gt;0,P686*INDEX(Scope_Labor_Rates!$O$6:$O$46,V686-5)*AA686,0)</f>
        <v>0</v>
      </c>
      <c r="AP686" s="181">
        <f>IF(V686&gt;0,P686*INDEX(Scope_Labor_Rates!$Q$6:$Q$46,V686-5)*AA686,0)</f>
        <v>0</v>
      </c>
      <c r="AQ686" s="178">
        <f t="shared" si="94"/>
        <v>0</v>
      </c>
      <c r="AR686" s="178">
        <f t="shared" si="95"/>
        <v>0</v>
      </c>
      <c r="AS686" s="178">
        <f t="shared" si="96"/>
        <v>0</v>
      </c>
      <c r="AT686" s="178">
        <f t="shared" si="97"/>
        <v>0</v>
      </c>
      <c r="AU686">
        <f t="shared" si="98"/>
        <v>0</v>
      </c>
    </row>
    <row r="687" spans="1:47">
      <c r="A687" t="str">
        <f>IF(All_Tasks!A687="","",All_Tasks!A687)</f>
        <v/>
      </c>
      <c r="B687" t="str">
        <f>IF(All_Tasks!B687="","",All_Tasks!B687)</f>
        <v/>
      </c>
      <c r="C687" t="str">
        <f>IF(All_Tasks!C687="","",All_Tasks!C687)</f>
        <v/>
      </c>
      <c r="D687" t="str">
        <f>IF(All_Tasks!D687="","",All_Tasks!D687)</f>
        <v/>
      </c>
      <c r="E687" t="str">
        <f>IF(All_Tasks!V687&lt;&gt;"",All_Tasks!V687,IF(All_Tasks!E687&lt;&gt;"",All_Tasks!E687,""))</f>
        <v/>
      </c>
      <c r="F687" t="str">
        <f>IF(All_Tasks!F687="","",All_Tasks!F687)</f>
        <v/>
      </c>
      <c r="G687" t="str">
        <f>IF(All_Tasks!G687="","",All_Tasks!G687)</f>
        <v/>
      </c>
      <c r="H687" s="231" t="str">
        <f>IF(All_Tasks!H687="","",All_Tasks!H687)</f>
        <v/>
      </c>
      <c r="I687" t="str">
        <f>IF(All_Tasks!I687="","",All_Tasks!I687)</f>
        <v/>
      </c>
      <c r="J687" t="str">
        <f>IF(All_Tasks!J687="","",All_Tasks!J687)</f>
        <v/>
      </c>
      <c r="K687" t="str">
        <f>IF(All_Tasks!K687="","",All_Tasks!K687)</f>
        <v/>
      </c>
      <c r="L687" s="231" t="str">
        <f>IF(All_Tasks!L687="","",All_Tasks!L687)</f>
        <v/>
      </c>
      <c r="M687" t="str">
        <f>IF(All_Tasks!M687="","",All_Tasks!M687)</f>
        <v/>
      </c>
      <c r="N687" t="str">
        <f>IF(All_Tasks!N687="","",All_Tasks!N687)</f>
        <v/>
      </c>
      <c r="O687" t="str">
        <f>IF(All_Tasks!O687="","",All_Tasks!O687)</f>
        <v/>
      </c>
      <c r="P687" s="181">
        <f>IF(All_Tasks!P687="",0,All_Tasks!P687)</f>
        <v>0</v>
      </c>
      <c r="Q687" s="181">
        <f>IF(All_Tasks!Q687="",0,All_Tasks!Q687)</f>
        <v>0</v>
      </c>
      <c r="R687" s="181">
        <f>IF(All_Tasks!R687="",0,All_Tasks!R687)</f>
        <v>0</v>
      </c>
      <c r="S687" s="181" t="str">
        <f>IF(All_Tasks!S687="","",All_Tasks!S687)</f>
        <v/>
      </c>
      <c r="T687" t="str">
        <f>IF(All_Tasks!T687="","",All_Tasks!T687)</f>
        <v/>
      </c>
      <c r="U687" t="str">
        <f>IF(All_Tasks!U687="","",All_Tasks!U687)</f>
        <v/>
      </c>
      <c r="V687">
        <f>IF(A687="",0,IFERROR(MATCH(A687,Scope_Labor_Rates!$A$6:$A$46,0)+5,0))</f>
        <v>0</v>
      </c>
      <c r="W687" s="178">
        <f>IF(V687&gt;0,INDEX(Scope_Labor_Rates!$C$6:$C$46,V687-5),0)</f>
        <v>0</v>
      </c>
      <c r="X687" s="178">
        <f>IF(V687&gt;0,INDEX(Scope_Labor_Rates!$C$6:$C$46,V687-5),0)</f>
        <v>0</v>
      </c>
      <c r="Y687" s="180">
        <f>IF(V687&gt;0,INDEX(Scope_Labor_Rates!$S$6:$S$46,V687-5),0)</f>
        <v>0</v>
      </c>
      <c r="Z687" s="180">
        <f>IF(V687&gt;0,INDEX(Scope_Labor_Rates!$R$6:$R$46,V687-5),1)</f>
        <v>1</v>
      </c>
      <c r="AA687" s="231">
        <f t="shared" si="90"/>
        <v>0</v>
      </c>
      <c r="AB687" t="str">
        <f t="shared" si="91"/>
        <v/>
      </c>
      <c r="AC687" s="178" t="str">
        <f t="shared" si="92"/>
        <v/>
      </c>
      <c r="AD687" s="181">
        <f t="shared" si="93"/>
        <v>0</v>
      </c>
      <c r="AE687" s="178">
        <f>IF(V687&gt;0,P687*INDEX(Scope_Labor_Rates!$E$6:$E$46,V687-5),0)</f>
        <v>0</v>
      </c>
      <c r="AF687" s="181">
        <f>IF(V687&gt;0,AE687*INDEX(Scope_Labor_Rates!$D$6:$D$46,V687-5)*AA687,0)</f>
        <v>0</v>
      </c>
      <c r="AG687" s="178">
        <f>IF(V687&gt;0,P687*INDEX(Scope_Labor_Rates!$G$6:$G$46,V687-5),0)</f>
        <v>0</v>
      </c>
      <c r="AH687" s="181">
        <f>IF(V687&gt;0,AG687*INDEX(Scope_Labor_Rates!$F$6:$F$46,V687-5)*AA687,0)</f>
        <v>0</v>
      </c>
      <c r="AI687" s="178">
        <f>IF(V687&gt;0,P687*INDEX(Scope_Labor_Rates!$I$6:$I$46,V687-5),0)</f>
        <v>0</v>
      </c>
      <c r="AJ687" s="181">
        <f>IF(V687&gt;0,AI687*INDEX(Scope_Labor_Rates!$H$6:$H$46,V687-5)*AA687,0)</f>
        <v>0</v>
      </c>
      <c r="AK687" s="178">
        <f>IF(V687&gt;0,P687*INDEX(Scope_Labor_Rates!$K$6:$K$46,V687-5),0)</f>
        <v>0</v>
      </c>
      <c r="AL687" s="181">
        <f>IF(V687&gt;0,AK687*INDEX(Scope_Labor_Rates!$J$6:$J$46,V687-5)*AA687,0)</f>
        <v>0</v>
      </c>
      <c r="AM687" s="178">
        <f>IF(V687&gt;0,P687*INDEX(Scope_Labor_Rates!$M$6:$M$46,V687-5),0)</f>
        <v>0</v>
      </c>
      <c r="AN687" s="178">
        <f>IF(V687&gt;0,AM687*INDEX(Scope_Labor_Rates!$L$6:$L$46,V687-5)*AA687,0)</f>
        <v>0</v>
      </c>
      <c r="AO687" s="178">
        <f>IF(V687&gt;0,P687*INDEX(Scope_Labor_Rates!$O$6:$O$46,V687-5)*AA687,0)</f>
        <v>0</v>
      </c>
      <c r="AP687" s="181">
        <f>IF(V687&gt;0,P687*INDEX(Scope_Labor_Rates!$Q$6:$Q$46,V687-5)*AA687,0)</f>
        <v>0</v>
      </c>
      <c r="AQ687" s="178">
        <f t="shared" si="94"/>
        <v>0</v>
      </c>
      <c r="AR687" s="178">
        <f t="shared" si="95"/>
        <v>0</v>
      </c>
      <c r="AS687" s="178">
        <f t="shared" si="96"/>
        <v>0</v>
      </c>
      <c r="AT687" s="178">
        <f t="shared" si="97"/>
        <v>0</v>
      </c>
      <c r="AU687">
        <f t="shared" si="98"/>
        <v>0</v>
      </c>
    </row>
    <row r="688" spans="1:47">
      <c r="A688" t="str">
        <f>IF(All_Tasks!A688="","",All_Tasks!A688)</f>
        <v/>
      </c>
      <c r="B688" t="str">
        <f>IF(All_Tasks!B688="","",All_Tasks!B688)</f>
        <v/>
      </c>
      <c r="C688" t="str">
        <f>IF(All_Tasks!C688="","",All_Tasks!C688)</f>
        <v/>
      </c>
      <c r="D688" t="str">
        <f>IF(All_Tasks!D688="","",All_Tasks!D688)</f>
        <v/>
      </c>
      <c r="E688" t="str">
        <f>IF(All_Tasks!V688&lt;&gt;"",All_Tasks!V688,IF(All_Tasks!E688&lt;&gt;"",All_Tasks!E688,""))</f>
        <v/>
      </c>
      <c r="F688" t="str">
        <f>IF(All_Tasks!F688="","",All_Tasks!F688)</f>
        <v/>
      </c>
      <c r="G688" t="str">
        <f>IF(All_Tasks!G688="","",All_Tasks!G688)</f>
        <v/>
      </c>
      <c r="H688" s="231" t="str">
        <f>IF(All_Tasks!H688="","",All_Tasks!H688)</f>
        <v/>
      </c>
      <c r="I688" t="str">
        <f>IF(All_Tasks!I688="","",All_Tasks!I688)</f>
        <v/>
      </c>
      <c r="J688" t="str">
        <f>IF(All_Tasks!J688="","",All_Tasks!J688)</f>
        <v/>
      </c>
      <c r="K688" t="str">
        <f>IF(All_Tasks!K688="","",All_Tasks!K688)</f>
        <v/>
      </c>
      <c r="L688" s="231" t="str">
        <f>IF(All_Tasks!L688="","",All_Tasks!L688)</f>
        <v/>
      </c>
      <c r="M688" t="str">
        <f>IF(All_Tasks!M688="","",All_Tasks!M688)</f>
        <v/>
      </c>
      <c r="N688" t="str">
        <f>IF(All_Tasks!N688="","",All_Tasks!N688)</f>
        <v/>
      </c>
      <c r="O688" t="str">
        <f>IF(All_Tasks!O688="","",All_Tasks!O688)</f>
        <v/>
      </c>
      <c r="P688" s="181">
        <f>IF(All_Tasks!P688="",0,All_Tasks!P688)</f>
        <v>0</v>
      </c>
      <c r="Q688" s="181">
        <f>IF(All_Tasks!Q688="",0,All_Tasks!Q688)</f>
        <v>0</v>
      </c>
      <c r="R688" s="181">
        <f>IF(All_Tasks!R688="",0,All_Tasks!R688)</f>
        <v>0</v>
      </c>
      <c r="S688" s="181" t="str">
        <f>IF(All_Tasks!S688="","",All_Tasks!S688)</f>
        <v/>
      </c>
      <c r="T688" t="str">
        <f>IF(All_Tasks!T688="","",All_Tasks!T688)</f>
        <v/>
      </c>
      <c r="U688" t="str">
        <f>IF(All_Tasks!U688="","",All_Tasks!U688)</f>
        <v/>
      </c>
      <c r="V688">
        <f>IF(A688="",0,IFERROR(MATCH(A688,Scope_Labor_Rates!$A$6:$A$46,0)+5,0))</f>
        <v>0</v>
      </c>
      <c r="W688" s="178">
        <f>IF(V688&gt;0,INDEX(Scope_Labor_Rates!$C$6:$C$46,V688-5),0)</f>
        <v>0</v>
      </c>
      <c r="X688" s="178">
        <f>IF(V688&gt;0,INDEX(Scope_Labor_Rates!$C$6:$C$46,V688-5),0)</f>
        <v>0</v>
      </c>
      <c r="Y688" s="180">
        <f>IF(V688&gt;0,INDEX(Scope_Labor_Rates!$S$6:$S$46,V688-5),0)</f>
        <v>0</v>
      </c>
      <c r="Z688" s="180">
        <f>IF(V688&gt;0,INDEX(Scope_Labor_Rates!$R$6:$R$46,V688-5),1)</f>
        <v>1</v>
      </c>
      <c r="AA688" s="231">
        <f t="shared" si="90"/>
        <v>0</v>
      </c>
      <c r="AB688" t="str">
        <f t="shared" si="91"/>
        <v/>
      </c>
      <c r="AC688" s="178" t="str">
        <f t="shared" si="92"/>
        <v/>
      </c>
      <c r="AD688" s="181">
        <f t="shared" si="93"/>
        <v>0</v>
      </c>
      <c r="AE688" s="178">
        <f>IF(V688&gt;0,P688*INDEX(Scope_Labor_Rates!$E$6:$E$46,V688-5),0)</f>
        <v>0</v>
      </c>
      <c r="AF688" s="181">
        <f>IF(V688&gt;0,AE688*INDEX(Scope_Labor_Rates!$D$6:$D$46,V688-5)*AA688,0)</f>
        <v>0</v>
      </c>
      <c r="AG688" s="178">
        <f>IF(V688&gt;0,P688*INDEX(Scope_Labor_Rates!$G$6:$G$46,V688-5),0)</f>
        <v>0</v>
      </c>
      <c r="AH688" s="181">
        <f>IF(V688&gt;0,AG688*INDEX(Scope_Labor_Rates!$F$6:$F$46,V688-5)*AA688,0)</f>
        <v>0</v>
      </c>
      <c r="AI688" s="178">
        <f>IF(V688&gt;0,P688*INDEX(Scope_Labor_Rates!$I$6:$I$46,V688-5),0)</f>
        <v>0</v>
      </c>
      <c r="AJ688" s="181">
        <f>IF(V688&gt;0,AI688*INDEX(Scope_Labor_Rates!$H$6:$H$46,V688-5)*AA688,0)</f>
        <v>0</v>
      </c>
      <c r="AK688" s="178">
        <f>IF(V688&gt;0,P688*INDEX(Scope_Labor_Rates!$K$6:$K$46,V688-5),0)</f>
        <v>0</v>
      </c>
      <c r="AL688" s="181">
        <f>IF(V688&gt;0,AK688*INDEX(Scope_Labor_Rates!$J$6:$J$46,V688-5)*AA688,0)</f>
        <v>0</v>
      </c>
      <c r="AM688" s="178">
        <f>IF(V688&gt;0,P688*INDEX(Scope_Labor_Rates!$M$6:$M$46,V688-5),0)</f>
        <v>0</v>
      </c>
      <c r="AN688" s="178">
        <f>IF(V688&gt;0,AM688*INDEX(Scope_Labor_Rates!$L$6:$L$46,V688-5)*AA688,0)</f>
        <v>0</v>
      </c>
      <c r="AO688" s="178">
        <f>IF(V688&gt;0,P688*INDEX(Scope_Labor_Rates!$O$6:$O$46,V688-5)*AA688,0)</f>
        <v>0</v>
      </c>
      <c r="AP688" s="181">
        <f>IF(V688&gt;0,P688*INDEX(Scope_Labor_Rates!$Q$6:$Q$46,V688-5)*AA688,0)</f>
        <v>0</v>
      </c>
      <c r="AQ688" s="178">
        <f t="shared" si="94"/>
        <v>0</v>
      </c>
      <c r="AR688" s="178">
        <f t="shared" si="95"/>
        <v>0</v>
      </c>
      <c r="AS688" s="178">
        <f t="shared" si="96"/>
        <v>0</v>
      </c>
      <c r="AT688" s="178">
        <f t="shared" si="97"/>
        <v>0</v>
      </c>
      <c r="AU688">
        <f t="shared" si="98"/>
        <v>0</v>
      </c>
    </row>
    <row r="689" spans="1:47">
      <c r="A689" t="str">
        <f>IF(All_Tasks!A689="","",All_Tasks!A689)</f>
        <v/>
      </c>
      <c r="B689" t="str">
        <f>IF(All_Tasks!B689="","",All_Tasks!B689)</f>
        <v/>
      </c>
      <c r="C689" t="str">
        <f>IF(All_Tasks!C689="","",All_Tasks!C689)</f>
        <v/>
      </c>
      <c r="D689" t="str">
        <f>IF(All_Tasks!D689="","",All_Tasks!D689)</f>
        <v/>
      </c>
      <c r="E689" t="str">
        <f>IF(All_Tasks!V689&lt;&gt;"",All_Tasks!V689,IF(All_Tasks!E689&lt;&gt;"",All_Tasks!E689,""))</f>
        <v/>
      </c>
      <c r="F689" t="str">
        <f>IF(All_Tasks!F689="","",All_Tasks!F689)</f>
        <v/>
      </c>
      <c r="G689" t="str">
        <f>IF(All_Tasks!G689="","",All_Tasks!G689)</f>
        <v/>
      </c>
      <c r="H689" s="231" t="str">
        <f>IF(All_Tasks!H689="","",All_Tasks!H689)</f>
        <v/>
      </c>
      <c r="I689" t="str">
        <f>IF(All_Tasks!I689="","",All_Tasks!I689)</f>
        <v/>
      </c>
      <c r="J689" t="str">
        <f>IF(All_Tasks!J689="","",All_Tasks!J689)</f>
        <v/>
      </c>
      <c r="K689" t="str">
        <f>IF(All_Tasks!K689="","",All_Tasks!K689)</f>
        <v/>
      </c>
      <c r="L689" s="231" t="str">
        <f>IF(All_Tasks!L689="","",All_Tasks!L689)</f>
        <v/>
      </c>
      <c r="M689" t="str">
        <f>IF(All_Tasks!M689="","",All_Tasks!M689)</f>
        <v/>
      </c>
      <c r="N689" t="str">
        <f>IF(All_Tasks!N689="","",All_Tasks!N689)</f>
        <v/>
      </c>
      <c r="O689" t="str">
        <f>IF(All_Tasks!O689="","",All_Tasks!O689)</f>
        <v/>
      </c>
      <c r="P689" s="181">
        <f>IF(All_Tasks!P689="",0,All_Tasks!P689)</f>
        <v>0</v>
      </c>
      <c r="Q689" s="181">
        <f>IF(All_Tasks!Q689="",0,All_Tasks!Q689)</f>
        <v>0</v>
      </c>
      <c r="R689" s="181">
        <f>IF(All_Tasks!R689="",0,All_Tasks!R689)</f>
        <v>0</v>
      </c>
      <c r="S689" s="181" t="str">
        <f>IF(All_Tasks!S689="","",All_Tasks!S689)</f>
        <v/>
      </c>
      <c r="T689" t="str">
        <f>IF(All_Tasks!T689="","",All_Tasks!T689)</f>
        <v/>
      </c>
      <c r="U689" t="str">
        <f>IF(All_Tasks!U689="","",All_Tasks!U689)</f>
        <v/>
      </c>
      <c r="V689">
        <f>IF(A689="",0,IFERROR(MATCH(A689,Scope_Labor_Rates!$A$6:$A$46,0)+5,0))</f>
        <v>0</v>
      </c>
      <c r="W689" s="178">
        <f>IF(V689&gt;0,INDEX(Scope_Labor_Rates!$C$6:$C$46,V689-5),0)</f>
        <v>0</v>
      </c>
      <c r="X689" s="178">
        <f>IF(V689&gt;0,INDEX(Scope_Labor_Rates!$C$6:$C$46,V689-5),0)</f>
        <v>0</v>
      </c>
      <c r="Y689" s="180">
        <f>IF(V689&gt;0,INDEX(Scope_Labor_Rates!$S$6:$S$46,V689-5),0)</f>
        <v>0</v>
      </c>
      <c r="Z689" s="180">
        <f>IF(V689&gt;0,INDEX(Scope_Labor_Rates!$R$6:$R$46,V689-5),1)</f>
        <v>1</v>
      </c>
      <c r="AA689" s="231">
        <f t="shared" si="90"/>
        <v>0</v>
      </c>
      <c r="AB689" t="str">
        <f t="shared" si="91"/>
        <v/>
      </c>
      <c r="AC689" s="178" t="str">
        <f t="shared" si="92"/>
        <v/>
      </c>
      <c r="AD689" s="181">
        <f t="shared" si="93"/>
        <v>0</v>
      </c>
      <c r="AE689" s="178">
        <f>IF(V689&gt;0,P689*INDEX(Scope_Labor_Rates!$E$6:$E$46,V689-5),0)</f>
        <v>0</v>
      </c>
      <c r="AF689" s="181">
        <f>IF(V689&gt;0,AE689*INDEX(Scope_Labor_Rates!$D$6:$D$46,V689-5)*AA689,0)</f>
        <v>0</v>
      </c>
      <c r="AG689" s="178">
        <f>IF(V689&gt;0,P689*INDEX(Scope_Labor_Rates!$G$6:$G$46,V689-5),0)</f>
        <v>0</v>
      </c>
      <c r="AH689" s="181">
        <f>IF(V689&gt;0,AG689*INDEX(Scope_Labor_Rates!$F$6:$F$46,V689-5)*AA689,0)</f>
        <v>0</v>
      </c>
      <c r="AI689" s="178">
        <f>IF(V689&gt;0,P689*INDEX(Scope_Labor_Rates!$I$6:$I$46,V689-5),0)</f>
        <v>0</v>
      </c>
      <c r="AJ689" s="181">
        <f>IF(V689&gt;0,AI689*INDEX(Scope_Labor_Rates!$H$6:$H$46,V689-5)*AA689,0)</f>
        <v>0</v>
      </c>
      <c r="AK689" s="178">
        <f>IF(V689&gt;0,P689*INDEX(Scope_Labor_Rates!$K$6:$K$46,V689-5),0)</f>
        <v>0</v>
      </c>
      <c r="AL689" s="181">
        <f>IF(V689&gt;0,AK689*INDEX(Scope_Labor_Rates!$J$6:$J$46,V689-5)*AA689,0)</f>
        <v>0</v>
      </c>
      <c r="AM689" s="178">
        <f>IF(V689&gt;0,P689*INDEX(Scope_Labor_Rates!$M$6:$M$46,V689-5),0)</f>
        <v>0</v>
      </c>
      <c r="AN689" s="178">
        <f>IF(V689&gt;0,AM689*INDEX(Scope_Labor_Rates!$L$6:$L$46,V689-5)*AA689,0)</f>
        <v>0</v>
      </c>
      <c r="AO689" s="178">
        <f>IF(V689&gt;0,P689*INDEX(Scope_Labor_Rates!$O$6:$O$46,V689-5)*AA689,0)</f>
        <v>0</v>
      </c>
      <c r="AP689" s="181">
        <f>IF(V689&gt;0,P689*INDEX(Scope_Labor_Rates!$Q$6:$Q$46,V689-5)*AA689,0)</f>
        <v>0</v>
      </c>
      <c r="AQ689" s="178">
        <f t="shared" si="94"/>
        <v>0</v>
      </c>
      <c r="AR689" s="178">
        <f t="shared" si="95"/>
        <v>0</v>
      </c>
      <c r="AS689" s="178">
        <f t="shared" si="96"/>
        <v>0</v>
      </c>
      <c r="AT689" s="178">
        <f t="shared" si="97"/>
        <v>0</v>
      </c>
      <c r="AU689">
        <f t="shared" si="98"/>
        <v>0</v>
      </c>
    </row>
    <row r="690" spans="1:47">
      <c r="A690" t="str">
        <f>IF(All_Tasks!A690="","",All_Tasks!A690)</f>
        <v/>
      </c>
      <c r="B690" t="str">
        <f>IF(All_Tasks!B690="","",All_Tasks!B690)</f>
        <v/>
      </c>
      <c r="C690" t="str">
        <f>IF(All_Tasks!C690="","",All_Tasks!C690)</f>
        <v/>
      </c>
      <c r="D690" t="str">
        <f>IF(All_Tasks!D690="","",All_Tasks!D690)</f>
        <v/>
      </c>
      <c r="E690" t="str">
        <f>IF(All_Tasks!V690&lt;&gt;"",All_Tasks!V690,IF(All_Tasks!E690&lt;&gt;"",All_Tasks!E690,""))</f>
        <v/>
      </c>
      <c r="F690" t="str">
        <f>IF(All_Tasks!F690="","",All_Tasks!F690)</f>
        <v/>
      </c>
      <c r="G690" t="str">
        <f>IF(All_Tasks!G690="","",All_Tasks!G690)</f>
        <v/>
      </c>
      <c r="H690" s="231" t="str">
        <f>IF(All_Tasks!H690="","",All_Tasks!H690)</f>
        <v/>
      </c>
      <c r="I690" t="str">
        <f>IF(All_Tasks!I690="","",All_Tasks!I690)</f>
        <v/>
      </c>
      <c r="J690" t="str">
        <f>IF(All_Tasks!J690="","",All_Tasks!J690)</f>
        <v/>
      </c>
      <c r="K690" t="str">
        <f>IF(All_Tasks!K690="","",All_Tasks!K690)</f>
        <v/>
      </c>
      <c r="L690" s="231" t="str">
        <f>IF(All_Tasks!L690="","",All_Tasks!L690)</f>
        <v/>
      </c>
      <c r="M690" t="str">
        <f>IF(All_Tasks!M690="","",All_Tasks!M690)</f>
        <v/>
      </c>
      <c r="N690" t="str">
        <f>IF(All_Tasks!N690="","",All_Tasks!N690)</f>
        <v/>
      </c>
      <c r="O690" t="str">
        <f>IF(All_Tasks!O690="","",All_Tasks!O690)</f>
        <v/>
      </c>
      <c r="P690" s="181">
        <f>IF(All_Tasks!P690="",0,All_Tasks!P690)</f>
        <v>0</v>
      </c>
      <c r="Q690" s="181">
        <f>IF(All_Tasks!Q690="",0,All_Tasks!Q690)</f>
        <v>0</v>
      </c>
      <c r="R690" s="181">
        <f>IF(All_Tasks!R690="",0,All_Tasks!R690)</f>
        <v>0</v>
      </c>
      <c r="S690" s="181" t="str">
        <f>IF(All_Tasks!S690="","",All_Tasks!S690)</f>
        <v/>
      </c>
      <c r="T690" t="str">
        <f>IF(All_Tasks!T690="","",All_Tasks!T690)</f>
        <v/>
      </c>
      <c r="U690" t="str">
        <f>IF(All_Tasks!U690="","",All_Tasks!U690)</f>
        <v/>
      </c>
      <c r="V690">
        <f>IF(A690="",0,IFERROR(MATCH(A690,Scope_Labor_Rates!$A$6:$A$46,0)+5,0))</f>
        <v>0</v>
      </c>
      <c r="W690" s="178">
        <f>IF(V690&gt;0,INDEX(Scope_Labor_Rates!$C$6:$C$46,V690-5),0)</f>
        <v>0</v>
      </c>
      <c r="X690" s="178">
        <f>IF(V690&gt;0,INDEX(Scope_Labor_Rates!$C$6:$C$46,V690-5),0)</f>
        <v>0</v>
      </c>
      <c r="Y690" s="180">
        <f>IF(V690&gt;0,INDEX(Scope_Labor_Rates!$S$6:$S$46,V690-5),0)</f>
        <v>0</v>
      </c>
      <c r="Z690" s="180">
        <f>IF(V690&gt;0,INDEX(Scope_Labor_Rates!$R$6:$R$46,V690-5),1)</f>
        <v>1</v>
      </c>
      <c r="AA690" s="231">
        <f t="shared" si="90"/>
        <v>0</v>
      </c>
      <c r="AB690" t="str">
        <f t="shared" si="91"/>
        <v/>
      </c>
      <c r="AC690" s="178" t="str">
        <f t="shared" si="92"/>
        <v/>
      </c>
      <c r="AD690" s="181">
        <f t="shared" si="93"/>
        <v>0</v>
      </c>
      <c r="AE690" s="178">
        <f>IF(V690&gt;0,P690*INDEX(Scope_Labor_Rates!$E$6:$E$46,V690-5),0)</f>
        <v>0</v>
      </c>
      <c r="AF690" s="181">
        <f>IF(V690&gt;0,AE690*INDEX(Scope_Labor_Rates!$D$6:$D$46,V690-5)*AA690,0)</f>
        <v>0</v>
      </c>
      <c r="AG690" s="178">
        <f>IF(V690&gt;0,P690*INDEX(Scope_Labor_Rates!$G$6:$G$46,V690-5),0)</f>
        <v>0</v>
      </c>
      <c r="AH690" s="181">
        <f>IF(V690&gt;0,AG690*INDEX(Scope_Labor_Rates!$F$6:$F$46,V690-5)*AA690,0)</f>
        <v>0</v>
      </c>
      <c r="AI690" s="178">
        <f>IF(V690&gt;0,P690*INDEX(Scope_Labor_Rates!$I$6:$I$46,V690-5),0)</f>
        <v>0</v>
      </c>
      <c r="AJ690" s="181">
        <f>IF(V690&gt;0,AI690*INDEX(Scope_Labor_Rates!$H$6:$H$46,V690-5)*AA690,0)</f>
        <v>0</v>
      </c>
      <c r="AK690" s="178">
        <f>IF(V690&gt;0,P690*INDEX(Scope_Labor_Rates!$K$6:$K$46,V690-5),0)</f>
        <v>0</v>
      </c>
      <c r="AL690" s="181">
        <f>IF(V690&gt;0,AK690*INDEX(Scope_Labor_Rates!$J$6:$J$46,V690-5)*AA690,0)</f>
        <v>0</v>
      </c>
      <c r="AM690" s="178">
        <f>IF(V690&gt;0,P690*INDEX(Scope_Labor_Rates!$M$6:$M$46,V690-5),0)</f>
        <v>0</v>
      </c>
      <c r="AN690" s="178">
        <f>IF(V690&gt;0,AM690*INDEX(Scope_Labor_Rates!$L$6:$L$46,V690-5)*AA690,0)</f>
        <v>0</v>
      </c>
      <c r="AO690" s="178">
        <f>IF(V690&gt;0,P690*INDEX(Scope_Labor_Rates!$O$6:$O$46,V690-5)*AA690,0)</f>
        <v>0</v>
      </c>
      <c r="AP690" s="181">
        <f>IF(V690&gt;0,P690*INDEX(Scope_Labor_Rates!$Q$6:$Q$46,V690-5)*AA690,0)</f>
        <v>0</v>
      </c>
      <c r="AQ690" s="178">
        <f t="shared" si="94"/>
        <v>0</v>
      </c>
      <c r="AR690" s="178">
        <f t="shared" si="95"/>
        <v>0</v>
      </c>
      <c r="AS690" s="178">
        <f t="shared" si="96"/>
        <v>0</v>
      </c>
      <c r="AT690" s="178">
        <f t="shared" si="97"/>
        <v>0</v>
      </c>
      <c r="AU690">
        <f t="shared" si="98"/>
        <v>0</v>
      </c>
    </row>
    <row r="691" spans="1:47">
      <c r="A691" t="str">
        <f>IF(All_Tasks!A691="","",All_Tasks!A691)</f>
        <v/>
      </c>
      <c r="B691" t="str">
        <f>IF(All_Tasks!B691="","",All_Tasks!B691)</f>
        <v/>
      </c>
      <c r="C691" t="str">
        <f>IF(All_Tasks!C691="","",All_Tasks!C691)</f>
        <v/>
      </c>
      <c r="D691" t="str">
        <f>IF(All_Tasks!D691="","",All_Tasks!D691)</f>
        <v/>
      </c>
      <c r="E691" t="str">
        <f>IF(All_Tasks!V691&lt;&gt;"",All_Tasks!V691,IF(All_Tasks!E691&lt;&gt;"",All_Tasks!E691,""))</f>
        <v/>
      </c>
      <c r="F691" t="str">
        <f>IF(All_Tasks!F691="","",All_Tasks!F691)</f>
        <v/>
      </c>
      <c r="G691" t="str">
        <f>IF(All_Tasks!G691="","",All_Tasks!G691)</f>
        <v/>
      </c>
      <c r="H691" s="231" t="str">
        <f>IF(All_Tasks!H691="","",All_Tasks!H691)</f>
        <v/>
      </c>
      <c r="I691" t="str">
        <f>IF(All_Tasks!I691="","",All_Tasks!I691)</f>
        <v/>
      </c>
      <c r="J691" t="str">
        <f>IF(All_Tasks!J691="","",All_Tasks!J691)</f>
        <v/>
      </c>
      <c r="K691" t="str">
        <f>IF(All_Tasks!K691="","",All_Tasks!K691)</f>
        <v/>
      </c>
      <c r="L691" s="231" t="str">
        <f>IF(All_Tasks!L691="","",All_Tasks!L691)</f>
        <v/>
      </c>
      <c r="M691" t="str">
        <f>IF(All_Tasks!M691="","",All_Tasks!M691)</f>
        <v/>
      </c>
      <c r="N691" t="str">
        <f>IF(All_Tasks!N691="","",All_Tasks!N691)</f>
        <v/>
      </c>
      <c r="O691" t="str">
        <f>IF(All_Tasks!O691="","",All_Tasks!O691)</f>
        <v/>
      </c>
      <c r="P691" s="181">
        <f>IF(All_Tasks!P691="",0,All_Tasks!P691)</f>
        <v>0</v>
      </c>
      <c r="Q691" s="181">
        <f>IF(All_Tasks!Q691="",0,All_Tasks!Q691)</f>
        <v>0</v>
      </c>
      <c r="R691" s="181">
        <f>IF(All_Tasks!R691="",0,All_Tasks!R691)</f>
        <v>0</v>
      </c>
      <c r="S691" s="181" t="str">
        <f>IF(All_Tasks!S691="","",All_Tasks!S691)</f>
        <v/>
      </c>
      <c r="T691" t="str">
        <f>IF(All_Tasks!T691="","",All_Tasks!T691)</f>
        <v/>
      </c>
      <c r="U691" t="str">
        <f>IF(All_Tasks!U691="","",All_Tasks!U691)</f>
        <v/>
      </c>
      <c r="V691">
        <f>IF(A691="",0,IFERROR(MATCH(A691,Scope_Labor_Rates!$A$6:$A$46,0)+5,0))</f>
        <v>0</v>
      </c>
      <c r="W691" s="178">
        <f>IF(V691&gt;0,INDEX(Scope_Labor_Rates!$C$6:$C$46,V691-5),0)</f>
        <v>0</v>
      </c>
      <c r="X691" s="178">
        <f>IF(V691&gt;0,INDEX(Scope_Labor_Rates!$C$6:$C$46,V691-5),0)</f>
        <v>0</v>
      </c>
      <c r="Y691" s="180">
        <f>IF(V691&gt;0,INDEX(Scope_Labor_Rates!$S$6:$S$46,V691-5),0)</f>
        <v>0</v>
      </c>
      <c r="Z691" s="180">
        <f>IF(V691&gt;0,INDEX(Scope_Labor_Rates!$R$6:$R$46,V691-5),1)</f>
        <v>1</v>
      </c>
      <c r="AA691" s="231">
        <f t="shared" si="90"/>
        <v>0</v>
      </c>
      <c r="AB691" t="str">
        <f t="shared" si="91"/>
        <v/>
      </c>
      <c r="AC691" s="178" t="str">
        <f t="shared" si="92"/>
        <v/>
      </c>
      <c r="AD691" s="181">
        <f t="shared" si="93"/>
        <v>0</v>
      </c>
      <c r="AE691" s="178">
        <f>IF(V691&gt;0,P691*INDEX(Scope_Labor_Rates!$E$6:$E$46,V691-5),0)</f>
        <v>0</v>
      </c>
      <c r="AF691" s="181">
        <f>IF(V691&gt;0,AE691*INDEX(Scope_Labor_Rates!$D$6:$D$46,V691-5)*AA691,0)</f>
        <v>0</v>
      </c>
      <c r="AG691" s="178">
        <f>IF(V691&gt;0,P691*INDEX(Scope_Labor_Rates!$G$6:$G$46,V691-5),0)</f>
        <v>0</v>
      </c>
      <c r="AH691" s="181">
        <f>IF(V691&gt;0,AG691*INDEX(Scope_Labor_Rates!$F$6:$F$46,V691-5)*AA691,0)</f>
        <v>0</v>
      </c>
      <c r="AI691" s="178">
        <f>IF(V691&gt;0,P691*INDEX(Scope_Labor_Rates!$I$6:$I$46,V691-5),0)</f>
        <v>0</v>
      </c>
      <c r="AJ691" s="181">
        <f>IF(V691&gt;0,AI691*INDEX(Scope_Labor_Rates!$H$6:$H$46,V691-5)*AA691,0)</f>
        <v>0</v>
      </c>
      <c r="AK691" s="178">
        <f>IF(V691&gt;0,P691*INDEX(Scope_Labor_Rates!$K$6:$K$46,V691-5),0)</f>
        <v>0</v>
      </c>
      <c r="AL691" s="181">
        <f>IF(V691&gt;0,AK691*INDEX(Scope_Labor_Rates!$J$6:$J$46,V691-5)*AA691,0)</f>
        <v>0</v>
      </c>
      <c r="AM691" s="178">
        <f>IF(V691&gt;0,P691*INDEX(Scope_Labor_Rates!$M$6:$M$46,V691-5),0)</f>
        <v>0</v>
      </c>
      <c r="AN691" s="178">
        <f>IF(V691&gt;0,AM691*INDEX(Scope_Labor_Rates!$L$6:$L$46,V691-5)*AA691,0)</f>
        <v>0</v>
      </c>
      <c r="AO691" s="178">
        <f>IF(V691&gt;0,P691*INDEX(Scope_Labor_Rates!$O$6:$O$46,V691-5)*AA691,0)</f>
        <v>0</v>
      </c>
      <c r="AP691" s="181">
        <f>IF(V691&gt;0,P691*INDEX(Scope_Labor_Rates!$Q$6:$Q$46,V691-5)*AA691,0)</f>
        <v>0</v>
      </c>
      <c r="AQ691" s="178">
        <f t="shared" si="94"/>
        <v>0</v>
      </c>
      <c r="AR691" s="178">
        <f t="shared" si="95"/>
        <v>0</v>
      </c>
      <c r="AS691" s="178">
        <f t="shared" si="96"/>
        <v>0</v>
      </c>
      <c r="AT691" s="178">
        <f t="shared" si="97"/>
        <v>0</v>
      </c>
      <c r="AU691">
        <f t="shared" si="98"/>
        <v>0</v>
      </c>
    </row>
    <row r="692" spans="1:47">
      <c r="A692" t="str">
        <f>IF(All_Tasks!A692="","",All_Tasks!A692)</f>
        <v/>
      </c>
      <c r="B692" t="str">
        <f>IF(All_Tasks!B692="","",All_Tasks!B692)</f>
        <v/>
      </c>
      <c r="C692" t="str">
        <f>IF(All_Tasks!C692="","",All_Tasks!C692)</f>
        <v/>
      </c>
      <c r="D692" t="str">
        <f>IF(All_Tasks!D692="","",All_Tasks!D692)</f>
        <v/>
      </c>
      <c r="E692" t="str">
        <f>IF(All_Tasks!V692&lt;&gt;"",All_Tasks!V692,IF(All_Tasks!E692&lt;&gt;"",All_Tasks!E692,""))</f>
        <v/>
      </c>
      <c r="F692" t="str">
        <f>IF(All_Tasks!F692="","",All_Tasks!F692)</f>
        <v/>
      </c>
      <c r="G692" t="str">
        <f>IF(All_Tasks!G692="","",All_Tasks!G692)</f>
        <v/>
      </c>
      <c r="H692" s="231" t="str">
        <f>IF(All_Tasks!H692="","",All_Tasks!H692)</f>
        <v/>
      </c>
      <c r="I692" t="str">
        <f>IF(All_Tasks!I692="","",All_Tasks!I692)</f>
        <v/>
      </c>
      <c r="J692" t="str">
        <f>IF(All_Tasks!J692="","",All_Tasks!J692)</f>
        <v/>
      </c>
      <c r="K692" t="str">
        <f>IF(All_Tasks!K692="","",All_Tasks!K692)</f>
        <v/>
      </c>
      <c r="L692" s="231" t="str">
        <f>IF(All_Tasks!L692="","",All_Tasks!L692)</f>
        <v/>
      </c>
      <c r="M692" t="str">
        <f>IF(All_Tasks!M692="","",All_Tasks!M692)</f>
        <v/>
      </c>
      <c r="N692" t="str">
        <f>IF(All_Tasks!N692="","",All_Tasks!N692)</f>
        <v/>
      </c>
      <c r="O692" t="str">
        <f>IF(All_Tasks!O692="","",All_Tasks!O692)</f>
        <v/>
      </c>
      <c r="P692" s="181">
        <f>IF(All_Tasks!P692="",0,All_Tasks!P692)</f>
        <v>0</v>
      </c>
      <c r="Q692" s="181">
        <f>IF(All_Tasks!Q692="",0,All_Tasks!Q692)</f>
        <v>0</v>
      </c>
      <c r="R692" s="181">
        <f>IF(All_Tasks!R692="",0,All_Tasks!R692)</f>
        <v>0</v>
      </c>
      <c r="S692" s="181" t="str">
        <f>IF(All_Tasks!S692="","",All_Tasks!S692)</f>
        <v/>
      </c>
      <c r="T692" t="str">
        <f>IF(All_Tasks!T692="","",All_Tasks!T692)</f>
        <v/>
      </c>
      <c r="U692" t="str">
        <f>IF(All_Tasks!U692="","",All_Tasks!U692)</f>
        <v/>
      </c>
      <c r="V692">
        <f>IF(A692="",0,IFERROR(MATCH(A692,Scope_Labor_Rates!$A$6:$A$46,0)+5,0))</f>
        <v>0</v>
      </c>
      <c r="W692" s="178">
        <f>IF(V692&gt;0,INDEX(Scope_Labor_Rates!$C$6:$C$46,V692-5),0)</f>
        <v>0</v>
      </c>
      <c r="X692" s="178">
        <f>IF(V692&gt;0,INDEX(Scope_Labor_Rates!$C$6:$C$46,V692-5),0)</f>
        <v>0</v>
      </c>
      <c r="Y692" s="180">
        <f>IF(V692&gt;0,INDEX(Scope_Labor_Rates!$S$6:$S$46,V692-5),0)</f>
        <v>0</v>
      </c>
      <c r="Z692" s="180">
        <f>IF(V692&gt;0,INDEX(Scope_Labor_Rates!$R$6:$R$46,V692-5),1)</f>
        <v>1</v>
      </c>
      <c r="AA692" s="231">
        <f t="shared" si="90"/>
        <v>0</v>
      </c>
      <c r="AB692" t="str">
        <f t="shared" si="91"/>
        <v/>
      </c>
      <c r="AC692" s="178" t="str">
        <f t="shared" si="92"/>
        <v/>
      </c>
      <c r="AD692" s="181">
        <f t="shared" si="93"/>
        <v>0</v>
      </c>
      <c r="AE692" s="178">
        <f>IF(V692&gt;0,P692*INDEX(Scope_Labor_Rates!$E$6:$E$46,V692-5),0)</f>
        <v>0</v>
      </c>
      <c r="AF692" s="181">
        <f>IF(V692&gt;0,AE692*INDEX(Scope_Labor_Rates!$D$6:$D$46,V692-5)*AA692,0)</f>
        <v>0</v>
      </c>
      <c r="AG692" s="178">
        <f>IF(V692&gt;0,P692*INDEX(Scope_Labor_Rates!$G$6:$G$46,V692-5),0)</f>
        <v>0</v>
      </c>
      <c r="AH692" s="181">
        <f>IF(V692&gt;0,AG692*INDEX(Scope_Labor_Rates!$F$6:$F$46,V692-5)*AA692,0)</f>
        <v>0</v>
      </c>
      <c r="AI692" s="178">
        <f>IF(V692&gt;0,P692*INDEX(Scope_Labor_Rates!$I$6:$I$46,V692-5),0)</f>
        <v>0</v>
      </c>
      <c r="AJ692" s="181">
        <f>IF(V692&gt;0,AI692*INDEX(Scope_Labor_Rates!$H$6:$H$46,V692-5)*AA692,0)</f>
        <v>0</v>
      </c>
      <c r="AK692" s="178">
        <f>IF(V692&gt;0,P692*INDEX(Scope_Labor_Rates!$K$6:$K$46,V692-5),0)</f>
        <v>0</v>
      </c>
      <c r="AL692" s="181">
        <f>IF(V692&gt;0,AK692*INDEX(Scope_Labor_Rates!$J$6:$J$46,V692-5)*AA692,0)</f>
        <v>0</v>
      </c>
      <c r="AM692" s="178">
        <f>IF(V692&gt;0,P692*INDEX(Scope_Labor_Rates!$M$6:$M$46,V692-5),0)</f>
        <v>0</v>
      </c>
      <c r="AN692" s="178">
        <f>IF(V692&gt;0,AM692*INDEX(Scope_Labor_Rates!$L$6:$L$46,V692-5)*AA692,0)</f>
        <v>0</v>
      </c>
      <c r="AO692" s="178">
        <f>IF(V692&gt;0,P692*INDEX(Scope_Labor_Rates!$O$6:$O$46,V692-5)*AA692,0)</f>
        <v>0</v>
      </c>
      <c r="AP692" s="181">
        <f>IF(V692&gt;0,P692*INDEX(Scope_Labor_Rates!$Q$6:$Q$46,V692-5)*AA692,0)</f>
        <v>0</v>
      </c>
      <c r="AQ692" s="178">
        <f t="shared" si="94"/>
        <v>0</v>
      </c>
      <c r="AR692" s="178">
        <f t="shared" si="95"/>
        <v>0</v>
      </c>
      <c r="AS692" s="178">
        <f t="shared" si="96"/>
        <v>0</v>
      </c>
      <c r="AT692" s="178">
        <f t="shared" si="97"/>
        <v>0</v>
      </c>
      <c r="AU692">
        <f t="shared" si="98"/>
        <v>0</v>
      </c>
    </row>
    <row r="693" spans="1:47">
      <c r="A693" t="str">
        <f>IF(All_Tasks!A693="","",All_Tasks!A693)</f>
        <v/>
      </c>
      <c r="B693" t="str">
        <f>IF(All_Tasks!B693="","",All_Tasks!B693)</f>
        <v/>
      </c>
      <c r="C693" t="str">
        <f>IF(All_Tasks!C693="","",All_Tasks!C693)</f>
        <v/>
      </c>
      <c r="D693" t="str">
        <f>IF(All_Tasks!D693="","",All_Tasks!D693)</f>
        <v/>
      </c>
      <c r="E693" t="str">
        <f>IF(All_Tasks!V693&lt;&gt;"",All_Tasks!V693,IF(All_Tasks!E693&lt;&gt;"",All_Tasks!E693,""))</f>
        <v/>
      </c>
      <c r="F693" t="str">
        <f>IF(All_Tasks!F693="","",All_Tasks!F693)</f>
        <v/>
      </c>
      <c r="G693" t="str">
        <f>IF(All_Tasks!G693="","",All_Tasks!G693)</f>
        <v/>
      </c>
      <c r="H693" s="231" t="str">
        <f>IF(All_Tasks!H693="","",All_Tasks!H693)</f>
        <v/>
      </c>
      <c r="I693" t="str">
        <f>IF(All_Tasks!I693="","",All_Tasks!I693)</f>
        <v/>
      </c>
      <c r="J693" t="str">
        <f>IF(All_Tasks!J693="","",All_Tasks!J693)</f>
        <v/>
      </c>
      <c r="K693" t="str">
        <f>IF(All_Tasks!K693="","",All_Tasks!K693)</f>
        <v/>
      </c>
      <c r="L693" s="231" t="str">
        <f>IF(All_Tasks!L693="","",All_Tasks!L693)</f>
        <v/>
      </c>
      <c r="M693" t="str">
        <f>IF(All_Tasks!M693="","",All_Tasks!M693)</f>
        <v/>
      </c>
      <c r="N693" t="str">
        <f>IF(All_Tasks!N693="","",All_Tasks!N693)</f>
        <v/>
      </c>
      <c r="O693" t="str">
        <f>IF(All_Tasks!O693="","",All_Tasks!O693)</f>
        <v/>
      </c>
      <c r="P693" s="181">
        <f>IF(All_Tasks!P693="",0,All_Tasks!P693)</f>
        <v>0</v>
      </c>
      <c r="Q693" s="181">
        <f>IF(All_Tasks!Q693="",0,All_Tasks!Q693)</f>
        <v>0</v>
      </c>
      <c r="R693" s="181">
        <f>IF(All_Tasks!R693="",0,All_Tasks!R693)</f>
        <v>0</v>
      </c>
      <c r="S693" s="181" t="str">
        <f>IF(All_Tasks!S693="","",All_Tasks!S693)</f>
        <v/>
      </c>
      <c r="T693" t="str">
        <f>IF(All_Tasks!T693="","",All_Tasks!T693)</f>
        <v/>
      </c>
      <c r="U693" t="str">
        <f>IF(All_Tasks!U693="","",All_Tasks!U693)</f>
        <v/>
      </c>
      <c r="V693">
        <f>IF(A693="",0,IFERROR(MATCH(A693,Scope_Labor_Rates!$A$6:$A$46,0)+5,0))</f>
        <v>0</v>
      </c>
      <c r="W693" s="178">
        <f>IF(V693&gt;0,INDEX(Scope_Labor_Rates!$C$6:$C$46,V693-5),0)</f>
        <v>0</v>
      </c>
      <c r="X693" s="178">
        <f>IF(V693&gt;0,INDEX(Scope_Labor_Rates!$C$6:$C$46,V693-5),0)</f>
        <v>0</v>
      </c>
      <c r="Y693" s="180">
        <f>IF(V693&gt;0,INDEX(Scope_Labor_Rates!$S$6:$S$46,V693-5),0)</f>
        <v>0</v>
      </c>
      <c r="Z693" s="180">
        <f>IF(V693&gt;0,INDEX(Scope_Labor_Rates!$R$6:$R$46,V693-5),1)</f>
        <v>1</v>
      </c>
      <c r="AA693" s="231">
        <f t="shared" si="90"/>
        <v>0</v>
      </c>
      <c r="AB693" t="str">
        <f t="shared" si="91"/>
        <v/>
      </c>
      <c r="AC693" s="178" t="str">
        <f t="shared" si="92"/>
        <v/>
      </c>
      <c r="AD693" s="181">
        <f t="shared" si="93"/>
        <v>0</v>
      </c>
      <c r="AE693" s="178">
        <f>IF(V693&gt;0,P693*INDEX(Scope_Labor_Rates!$E$6:$E$46,V693-5),0)</f>
        <v>0</v>
      </c>
      <c r="AF693" s="181">
        <f>IF(V693&gt;0,AE693*INDEX(Scope_Labor_Rates!$D$6:$D$46,V693-5)*AA693,0)</f>
        <v>0</v>
      </c>
      <c r="AG693" s="178">
        <f>IF(V693&gt;0,P693*INDEX(Scope_Labor_Rates!$G$6:$G$46,V693-5),0)</f>
        <v>0</v>
      </c>
      <c r="AH693" s="181">
        <f>IF(V693&gt;0,AG693*INDEX(Scope_Labor_Rates!$F$6:$F$46,V693-5)*AA693,0)</f>
        <v>0</v>
      </c>
      <c r="AI693" s="178">
        <f>IF(V693&gt;0,P693*INDEX(Scope_Labor_Rates!$I$6:$I$46,V693-5),0)</f>
        <v>0</v>
      </c>
      <c r="AJ693" s="181">
        <f>IF(V693&gt;0,AI693*INDEX(Scope_Labor_Rates!$H$6:$H$46,V693-5)*AA693,0)</f>
        <v>0</v>
      </c>
      <c r="AK693" s="178">
        <f>IF(V693&gt;0,P693*INDEX(Scope_Labor_Rates!$K$6:$K$46,V693-5),0)</f>
        <v>0</v>
      </c>
      <c r="AL693" s="181">
        <f>IF(V693&gt;0,AK693*INDEX(Scope_Labor_Rates!$J$6:$J$46,V693-5)*AA693,0)</f>
        <v>0</v>
      </c>
      <c r="AM693" s="178">
        <f>IF(V693&gt;0,P693*INDEX(Scope_Labor_Rates!$M$6:$M$46,V693-5),0)</f>
        <v>0</v>
      </c>
      <c r="AN693" s="178">
        <f>IF(V693&gt;0,AM693*INDEX(Scope_Labor_Rates!$L$6:$L$46,V693-5)*AA693,0)</f>
        <v>0</v>
      </c>
      <c r="AO693" s="178">
        <f>IF(V693&gt;0,P693*INDEX(Scope_Labor_Rates!$O$6:$O$46,V693-5)*AA693,0)</f>
        <v>0</v>
      </c>
      <c r="AP693" s="181">
        <f>IF(V693&gt;0,P693*INDEX(Scope_Labor_Rates!$Q$6:$Q$46,V693-5)*AA693,0)</f>
        <v>0</v>
      </c>
      <c r="AQ693" s="178">
        <f t="shared" si="94"/>
        <v>0</v>
      </c>
      <c r="AR693" s="178">
        <f t="shared" si="95"/>
        <v>0</v>
      </c>
      <c r="AS693" s="178">
        <f t="shared" si="96"/>
        <v>0</v>
      </c>
      <c r="AT693" s="178">
        <f t="shared" si="97"/>
        <v>0</v>
      </c>
      <c r="AU693">
        <f t="shared" si="98"/>
        <v>0</v>
      </c>
    </row>
    <row r="694" spans="1:47">
      <c r="A694" t="str">
        <f>IF(All_Tasks!A694="","",All_Tasks!A694)</f>
        <v/>
      </c>
      <c r="B694" t="str">
        <f>IF(All_Tasks!B694="","",All_Tasks!B694)</f>
        <v/>
      </c>
      <c r="C694" t="str">
        <f>IF(All_Tasks!C694="","",All_Tasks!C694)</f>
        <v/>
      </c>
      <c r="D694" t="str">
        <f>IF(All_Tasks!D694="","",All_Tasks!D694)</f>
        <v/>
      </c>
      <c r="E694" t="str">
        <f>IF(All_Tasks!V694&lt;&gt;"",All_Tasks!V694,IF(All_Tasks!E694&lt;&gt;"",All_Tasks!E694,""))</f>
        <v/>
      </c>
      <c r="F694" t="str">
        <f>IF(All_Tasks!F694="","",All_Tasks!F694)</f>
        <v/>
      </c>
      <c r="G694" t="str">
        <f>IF(All_Tasks!G694="","",All_Tasks!G694)</f>
        <v/>
      </c>
      <c r="H694" s="231" t="str">
        <f>IF(All_Tasks!H694="","",All_Tasks!H694)</f>
        <v/>
      </c>
      <c r="I694" t="str">
        <f>IF(All_Tasks!I694="","",All_Tasks!I694)</f>
        <v/>
      </c>
      <c r="J694" t="str">
        <f>IF(All_Tasks!J694="","",All_Tasks!J694)</f>
        <v/>
      </c>
      <c r="K694" t="str">
        <f>IF(All_Tasks!K694="","",All_Tasks!K694)</f>
        <v/>
      </c>
      <c r="L694" s="231" t="str">
        <f>IF(All_Tasks!L694="","",All_Tasks!L694)</f>
        <v/>
      </c>
      <c r="M694" t="str">
        <f>IF(All_Tasks!M694="","",All_Tasks!M694)</f>
        <v/>
      </c>
      <c r="N694" t="str">
        <f>IF(All_Tasks!N694="","",All_Tasks!N694)</f>
        <v/>
      </c>
      <c r="O694" t="str">
        <f>IF(All_Tasks!O694="","",All_Tasks!O694)</f>
        <v/>
      </c>
      <c r="P694" s="181">
        <f>IF(All_Tasks!P694="",0,All_Tasks!P694)</f>
        <v>0</v>
      </c>
      <c r="Q694" s="181">
        <f>IF(All_Tasks!Q694="",0,All_Tasks!Q694)</f>
        <v>0</v>
      </c>
      <c r="R694" s="181">
        <f>IF(All_Tasks!R694="",0,All_Tasks!R694)</f>
        <v>0</v>
      </c>
      <c r="S694" s="181" t="str">
        <f>IF(All_Tasks!S694="","",All_Tasks!S694)</f>
        <v/>
      </c>
      <c r="T694" t="str">
        <f>IF(All_Tasks!T694="","",All_Tasks!T694)</f>
        <v/>
      </c>
      <c r="U694" t="str">
        <f>IF(All_Tasks!U694="","",All_Tasks!U694)</f>
        <v/>
      </c>
      <c r="V694">
        <f>IF(A694="",0,IFERROR(MATCH(A694,Scope_Labor_Rates!$A$6:$A$46,0)+5,0))</f>
        <v>0</v>
      </c>
      <c r="W694" s="178">
        <f>IF(V694&gt;0,INDEX(Scope_Labor_Rates!$C$6:$C$46,V694-5),0)</f>
        <v>0</v>
      </c>
      <c r="X694" s="178">
        <f>IF(V694&gt;0,INDEX(Scope_Labor_Rates!$C$6:$C$46,V694-5),0)</f>
        <v>0</v>
      </c>
      <c r="Y694" s="180">
        <f>IF(V694&gt;0,INDEX(Scope_Labor_Rates!$S$6:$S$46,V694-5),0)</f>
        <v>0</v>
      </c>
      <c r="Z694" s="180">
        <f>IF(V694&gt;0,INDEX(Scope_Labor_Rates!$R$6:$R$46,V694-5),1)</f>
        <v>1</v>
      </c>
      <c r="AA694" s="231">
        <f t="shared" si="90"/>
        <v>0</v>
      </c>
      <c r="AB694" t="str">
        <f t="shared" si="91"/>
        <v/>
      </c>
      <c r="AC694" s="178" t="str">
        <f t="shared" si="92"/>
        <v/>
      </c>
      <c r="AD694" s="181">
        <f t="shared" si="93"/>
        <v>0</v>
      </c>
      <c r="AE694" s="178">
        <f>IF(V694&gt;0,P694*INDEX(Scope_Labor_Rates!$E$6:$E$46,V694-5),0)</f>
        <v>0</v>
      </c>
      <c r="AF694" s="181">
        <f>IF(V694&gt;0,AE694*INDEX(Scope_Labor_Rates!$D$6:$D$46,V694-5)*AA694,0)</f>
        <v>0</v>
      </c>
      <c r="AG694" s="178">
        <f>IF(V694&gt;0,P694*INDEX(Scope_Labor_Rates!$G$6:$G$46,V694-5),0)</f>
        <v>0</v>
      </c>
      <c r="AH694" s="181">
        <f>IF(V694&gt;0,AG694*INDEX(Scope_Labor_Rates!$F$6:$F$46,V694-5)*AA694,0)</f>
        <v>0</v>
      </c>
      <c r="AI694" s="178">
        <f>IF(V694&gt;0,P694*INDEX(Scope_Labor_Rates!$I$6:$I$46,V694-5),0)</f>
        <v>0</v>
      </c>
      <c r="AJ694" s="181">
        <f>IF(V694&gt;0,AI694*INDEX(Scope_Labor_Rates!$H$6:$H$46,V694-5)*AA694,0)</f>
        <v>0</v>
      </c>
      <c r="AK694" s="178">
        <f>IF(V694&gt;0,P694*INDEX(Scope_Labor_Rates!$K$6:$K$46,V694-5),0)</f>
        <v>0</v>
      </c>
      <c r="AL694" s="181">
        <f>IF(V694&gt;0,AK694*INDEX(Scope_Labor_Rates!$J$6:$J$46,V694-5)*AA694,0)</f>
        <v>0</v>
      </c>
      <c r="AM694" s="178">
        <f>IF(V694&gt;0,P694*INDEX(Scope_Labor_Rates!$M$6:$M$46,V694-5),0)</f>
        <v>0</v>
      </c>
      <c r="AN694" s="178">
        <f>IF(V694&gt;0,AM694*INDEX(Scope_Labor_Rates!$L$6:$L$46,V694-5)*AA694,0)</f>
        <v>0</v>
      </c>
      <c r="AO694" s="178">
        <f>IF(V694&gt;0,P694*INDEX(Scope_Labor_Rates!$O$6:$O$46,V694-5)*AA694,0)</f>
        <v>0</v>
      </c>
      <c r="AP694" s="181">
        <f>IF(V694&gt;0,P694*INDEX(Scope_Labor_Rates!$Q$6:$Q$46,V694-5)*AA694,0)</f>
        <v>0</v>
      </c>
      <c r="AQ694" s="178">
        <f t="shared" si="94"/>
        <v>0</v>
      </c>
      <c r="AR694" s="178">
        <f t="shared" si="95"/>
        <v>0</v>
      </c>
      <c r="AS694" s="178">
        <f t="shared" si="96"/>
        <v>0</v>
      </c>
      <c r="AT694" s="178">
        <f t="shared" si="97"/>
        <v>0</v>
      </c>
      <c r="AU694">
        <f t="shared" si="98"/>
        <v>0</v>
      </c>
    </row>
    <row r="695" spans="1:47">
      <c r="A695" t="str">
        <f>IF(All_Tasks!A695="","",All_Tasks!A695)</f>
        <v/>
      </c>
      <c r="B695" t="str">
        <f>IF(All_Tasks!B695="","",All_Tasks!B695)</f>
        <v/>
      </c>
      <c r="C695" t="str">
        <f>IF(All_Tasks!C695="","",All_Tasks!C695)</f>
        <v/>
      </c>
      <c r="D695" t="str">
        <f>IF(All_Tasks!D695="","",All_Tasks!D695)</f>
        <v/>
      </c>
      <c r="E695" t="str">
        <f>IF(All_Tasks!V695&lt;&gt;"",All_Tasks!V695,IF(All_Tasks!E695&lt;&gt;"",All_Tasks!E695,""))</f>
        <v/>
      </c>
      <c r="F695" t="str">
        <f>IF(All_Tasks!F695="","",All_Tasks!F695)</f>
        <v/>
      </c>
      <c r="G695" t="str">
        <f>IF(All_Tasks!G695="","",All_Tasks!G695)</f>
        <v/>
      </c>
      <c r="H695" s="231" t="str">
        <f>IF(All_Tasks!H695="","",All_Tasks!H695)</f>
        <v/>
      </c>
      <c r="I695" t="str">
        <f>IF(All_Tasks!I695="","",All_Tasks!I695)</f>
        <v/>
      </c>
      <c r="J695" t="str">
        <f>IF(All_Tasks!J695="","",All_Tasks!J695)</f>
        <v/>
      </c>
      <c r="K695" t="str">
        <f>IF(All_Tasks!K695="","",All_Tasks!K695)</f>
        <v/>
      </c>
      <c r="L695" s="231" t="str">
        <f>IF(All_Tasks!L695="","",All_Tasks!L695)</f>
        <v/>
      </c>
      <c r="M695" t="str">
        <f>IF(All_Tasks!M695="","",All_Tasks!M695)</f>
        <v/>
      </c>
      <c r="N695" t="str">
        <f>IF(All_Tasks!N695="","",All_Tasks!N695)</f>
        <v/>
      </c>
      <c r="O695" t="str">
        <f>IF(All_Tasks!O695="","",All_Tasks!O695)</f>
        <v/>
      </c>
      <c r="P695" s="181">
        <f>IF(All_Tasks!P695="",0,All_Tasks!P695)</f>
        <v>0</v>
      </c>
      <c r="Q695" s="181">
        <f>IF(All_Tasks!Q695="",0,All_Tasks!Q695)</f>
        <v>0</v>
      </c>
      <c r="R695" s="181">
        <f>IF(All_Tasks!R695="",0,All_Tasks!R695)</f>
        <v>0</v>
      </c>
      <c r="S695" s="181" t="str">
        <f>IF(All_Tasks!S695="","",All_Tasks!S695)</f>
        <v/>
      </c>
      <c r="T695" t="str">
        <f>IF(All_Tasks!T695="","",All_Tasks!T695)</f>
        <v/>
      </c>
      <c r="U695" t="str">
        <f>IF(All_Tasks!U695="","",All_Tasks!U695)</f>
        <v/>
      </c>
      <c r="V695">
        <f>IF(A695="",0,IFERROR(MATCH(A695,Scope_Labor_Rates!$A$6:$A$46,0)+5,0))</f>
        <v>0</v>
      </c>
      <c r="W695" s="178">
        <f>IF(V695&gt;0,INDEX(Scope_Labor_Rates!$C$6:$C$46,V695-5),0)</f>
        <v>0</v>
      </c>
      <c r="X695" s="178">
        <f>IF(V695&gt;0,INDEX(Scope_Labor_Rates!$C$6:$C$46,V695-5),0)</f>
        <v>0</v>
      </c>
      <c r="Y695" s="180">
        <f>IF(V695&gt;0,INDEX(Scope_Labor_Rates!$S$6:$S$46,V695-5),0)</f>
        <v>0</v>
      </c>
      <c r="Z695" s="180">
        <f>IF(V695&gt;0,INDEX(Scope_Labor_Rates!$R$6:$R$46,V695-5),1)</f>
        <v>1</v>
      </c>
      <c r="AA695" s="231">
        <f t="shared" si="90"/>
        <v>0</v>
      </c>
      <c r="AB695" t="str">
        <f t="shared" si="91"/>
        <v/>
      </c>
      <c r="AC695" s="178" t="str">
        <f t="shared" si="92"/>
        <v/>
      </c>
      <c r="AD695" s="181">
        <f t="shared" si="93"/>
        <v>0</v>
      </c>
      <c r="AE695" s="178">
        <f>IF(V695&gt;0,P695*INDEX(Scope_Labor_Rates!$E$6:$E$46,V695-5),0)</f>
        <v>0</v>
      </c>
      <c r="AF695" s="181">
        <f>IF(V695&gt;0,AE695*INDEX(Scope_Labor_Rates!$D$6:$D$46,V695-5)*AA695,0)</f>
        <v>0</v>
      </c>
      <c r="AG695" s="178">
        <f>IF(V695&gt;0,P695*INDEX(Scope_Labor_Rates!$G$6:$G$46,V695-5),0)</f>
        <v>0</v>
      </c>
      <c r="AH695" s="181">
        <f>IF(V695&gt;0,AG695*INDEX(Scope_Labor_Rates!$F$6:$F$46,V695-5)*AA695,0)</f>
        <v>0</v>
      </c>
      <c r="AI695" s="178">
        <f>IF(V695&gt;0,P695*INDEX(Scope_Labor_Rates!$I$6:$I$46,V695-5),0)</f>
        <v>0</v>
      </c>
      <c r="AJ695" s="181">
        <f>IF(V695&gt;0,AI695*INDEX(Scope_Labor_Rates!$H$6:$H$46,V695-5)*AA695,0)</f>
        <v>0</v>
      </c>
      <c r="AK695" s="178">
        <f>IF(V695&gt;0,P695*INDEX(Scope_Labor_Rates!$K$6:$K$46,V695-5),0)</f>
        <v>0</v>
      </c>
      <c r="AL695" s="181">
        <f>IF(V695&gt;0,AK695*INDEX(Scope_Labor_Rates!$J$6:$J$46,V695-5)*AA695,0)</f>
        <v>0</v>
      </c>
      <c r="AM695" s="178">
        <f>IF(V695&gt;0,P695*INDEX(Scope_Labor_Rates!$M$6:$M$46,V695-5),0)</f>
        <v>0</v>
      </c>
      <c r="AN695" s="178">
        <f>IF(V695&gt;0,AM695*INDEX(Scope_Labor_Rates!$L$6:$L$46,V695-5)*AA695,0)</f>
        <v>0</v>
      </c>
      <c r="AO695" s="178">
        <f>IF(V695&gt;0,P695*INDEX(Scope_Labor_Rates!$O$6:$O$46,V695-5)*AA695,0)</f>
        <v>0</v>
      </c>
      <c r="AP695" s="181">
        <f>IF(V695&gt;0,P695*INDEX(Scope_Labor_Rates!$Q$6:$Q$46,V695-5)*AA695,0)</f>
        <v>0</v>
      </c>
      <c r="AQ695" s="178">
        <f t="shared" si="94"/>
        <v>0</v>
      </c>
      <c r="AR695" s="178">
        <f t="shared" si="95"/>
        <v>0</v>
      </c>
      <c r="AS695" s="178">
        <f t="shared" si="96"/>
        <v>0</v>
      </c>
      <c r="AT695" s="178">
        <f t="shared" si="97"/>
        <v>0</v>
      </c>
      <c r="AU695">
        <f t="shared" si="98"/>
        <v>0</v>
      </c>
    </row>
    <row r="696" spans="1:47">
      <c r="A696" t="str">
        <f>IF(All_Tasks!A696="","",All_Tasks!A696)</f>
        <v/>
      </c>
      <c r="B696" t="str">
        <f>IF(All_Tasks!B696="","",All_Tasks!B696)</f>
        <v/>
      </c>
      <c r="C696" t="str">
        <f>IF(All_Tasks!C696="","",All_Tasks!C696)</f>
        <v/>
      </c>
      <c r="D696" t="str">
        <f>IF(All_Tasks!D696="","",All_Tasks!D696)</f>
        <v/>
      </c>
      <c r="E696" t="str">
        <f>IF(All_Tasks!V696&lt;&gt;"",All_Tasks!V696,IF(All_Tasks!E696&lt;&gt;"",All_Tasks!E696,""))</f>
        <v/>
      </c>
      <c r="F696" t="str">
        <f>IF(All_Tasks!F696="","",All_Tasks!F696)</f>
        <v/>
      </c>
      <c r="G696" t="str">
        <f>IF(All_Tasks!G696="","",All_Tasks!G696)</f>
        <v/>
      </c>
      <c r="H696" s="231" t="str">
        <f>IF(All_Tasks!H696="","",All_Tasks!H696)</f>
        <v/>
      </c>
      <c r="I696" t="str">
        <f>IF(All_Tasks!I696="","",All_Tasks!I696)</f>
        <v/>
      </c>
      <c r="J696" t="str">
        <f>IF(All_Tasks!J696="","",All_Tasks!J696)</f>
        <v/>
      </c>
      <c r="K696" t="str">
        <f>IF(All_Tasks!K696="","",All_Tasks!K696)</f>
        <v/>
      </c>
      <c r="L696" s="231" t="str">
        <f>IF(All_Tasks!L696="","",All_Tasks!L696)</f>
        <v/>
      </c>
      <c r="M696" t="str">
        <f>IF(All_Tasks!M696="","",All_Tasks!M696)</f>
        <v/>
      </c>
      <c r="N696" t="str">
        <f>IF(All_Tasks!N696="","",All_Tasks!N696)</f>
        <v/>
      </c>
      <c r="O696" t="str">
        <f>IF(All_Tasks!O696="","",All_Tasks!O696)</f>
        <v/>
      </c>
      <c r="P696" s="181">
        <f>IF(All_Tasks!P696="",0,All_Tasks!P696)</f>
        <v>0</v>
      </c>
      <c r="Q696" s="181">
        <f>IF(All_Tasks!Q696="",0,All_Tasks!Q696)</f>
        <v>0</v>
      </c>
      <c r="R696" s="181">
        <f>IF(All_Tasks!R696="",0,All_Tasks!R696)</f>
        <v>0</v>
      </c>
      <c r="S696" s="181" t="str">
        <f>IF(All_Tasks!S696="","",All_Tasks!S696)</f>
        <v/>
      </c>
      <c r="T696" t="str">
        <f>IF(All_Tasks!T696="","",All_Tasks!T696)</f>
        <v/>
      </c>
      <c r="U696" t="str">
        <f>IF(All_Tasks!U696="","",All_Tasks!U696)</f>
        <v/>
      </c>
      <c r="V696">
        <f>IF(A696="",0,IFERROR(MATCH(A696,Scope_Labor_Rates!$A$6:$A$46,0)+5,0))</f>
        <v>0</v>
      </c>
      <c r="W696" s="178">
        <f>IF(V696&gt;0,INDEX(Scope_Labor_Rates!$C$6:$C$46,V696-5),0)</f>
        <v>0</v>
      </c>
      <c r="X696" s="178">
        <f>IF(V696&gt;0,INDEX(Scope_Labor_Rates!$C$6:$C$46,V696-5),0)</f>
        <v>0</v>
      </c>
      <c r="Y696" s="180">
        <f>IF(V696&gt;0,INDEX(Scope_Labor_Rates!$S$6:$S$46,V696-5),0)</f>
        <v>0</v>
      </c>
      <c r="Z696" s="180">
        <f>IF(V696&gt;0,INDEX(Scope_Labor_Rates!$R$6:$R$46,V696-5),1)</f>
        <v>1</v>
      </c>
      <c r="AA696" s="231">
        <f t="shared" si="90"/>
        <v>0</v>
      </c>
      <c r="AB696" t="str">
        <f t="shared" si="91"/>
        <v/>
      </c>
      <c r="AC696" s="178" t="str">
        <f t="shared" si="92"/>
        <v/>
      </c>
      <c r="AD696" s="181">
        <f t="shared" si="93"/>
        <v>0</v>
      </c>
      <c r="AE696" s="178">
        <f>IF(V696&gt;0,P696*INDEX(Scope_Labor_Rates!$E$6:$E$46,V696-5),0)</f>
        <v>0</v>
      </c>
      <c r="AF696" s="181">
        <f>IF(V696&gt;0,AE696*INDEX(Scope_Labor_Rates!$D$6:$D$46,V696-5)*AA696,0)</f>
        <v>0</v>
      </c>
      <c r="AG696" s="178">
        <f>IF(V696&gt;0,P696*INDEX(Scope_Labor_Rates!$G$6:$G$46,V696-5),0)</f>
        <v>0</v>
      </c>
      <c r="AH696" s="181">
        <f>IF(V696&gt;0,AG696*INDEX(Scope_Labor_Rates!$F$6:$F$46,V696-5)*AA696,0)</f>
        <v>0</v>
      </c>
      <c r="AI696" s="178">
        <f>IF(V696&gt;0,P696*INDEX(Scope_Labor_Rates!$I$6:$I$46,V696-5),0)</f>
        <v>0</v>
      </c>
      <c r="AJ696" s="181">
        <f>IF(V696&gt;0,AI696*INDEX(Scope_Labor_Rates!$H$6:$H$46,V696-5)*AA696,0)</f>
        <v>0</v>
      </c>
      <c r="AK696" s="178">
        <f>IF(V696&gt;0,P696*INDEX(Scope_Labor_Rates!$K$6:$K$46,V696-5),0)</f>
        <v>0</v>
      </c>
      <c r="AL696" s="181">
        <f>IF(V696&gt;0,AK696*INDEX(Scope_Labor_Rates!$J$6:$J$46,V696-5)*AA696,0)</f>
        <v>0</v>
      </c>
      <c r="AM696" s="178">
        <f>IF(V696&gt;0,P696*INDEX(Scope_Labor_Rates!$M$6:$M$46,V696-5),0)</f>
        <v>0</v>
      </c>
      <c r="AN696" s="178">
        <f>IF(V696&gt;0,AM696*INDEX(Scope_Labor_Rates!$L$6:$L$46,V696-5)*AA696,0)</f>
        <v>0</v>
      </c>
      <c r="AO696" s="178">
        <f>IF(V696&gt;0,P696*INDEX(Scope_Labor_Rates!$O$6:$O$46,V696-5)*AA696,0)</f>
        <v>0</v>
      </c>
      <c r="AP696" s="181">
        <f>IF(V696&gt;0,P696*INDEX(Scope_Labor_Rates!$Q$6:$Q$46,V696-5)*AA696,0)</f>
        <v>0</v>
      </c>
      <c r="AQ696" s="178">
        <f t="shared" si="94"/>
        <v>0</v>
      </c>
      <c r="AR696" s="178">
        <f t="shared" si="95"/>
        <v>0</v>
      </c>
      <c r="AS696" s="178">
        <f t="shared" si="96"/>
        <v>0</v>
      </c>
      <c r="AT696" s="178">
        <f t="shared" si="97"/>
        <v>0</v>
      </c>
      <c r="AU696">
        <f t="shared" si="98"/>
        <v>0</v>
      </c>
    </row>
    <row r="697" spans="1:47">
      <c r="A697" t="str">
        <f>IF(All_Tasks!A697="","",All_Tasks!A697)</f>
        <v/>
      </c>
      <c r="B697" t="str">
        <f>IF(All_Tasks!B697="","",All_Tasks!B697)</f>
        <v/>
      </c>
      <c r="C697" t="str">
        <f>IF(All_Tasks!C697="","",All_Tasks!C697)</f>
        <v/>
      </c>
      <c r="D697" t="str">
        <f>IF(All_Tasks!D697="","",All_Tasks!D697)</f>
        <v/>
      </c>
      <c r="E697" t="str">
        <f>IF(All_Tasks!V697&lt;&gt;"",All_Tasks!V697,IF(All_Tasks!E697&lt;&gt;"",All_Tasks!E697,""))</f>
        <v/>
      </c>
      <c r="F697" t="str">
        <f>IF(All_Tasks!F697="","",All_Tasks!F697)</f>
        <v/>
      </c>
      <c r="G697" t="str">
        <f>IF(All_Tasks!G697="","",All_Tasks!G697)</f>
        <v/>
      </c>
      <c r="H697" s="231" t="str">
        <f>IF(All_Tasks!H697="","",All_Tasks!H697)</f>
        <v/>
      </c>
      <c r="I697" t="str">
        <f>IF(All_Tasks!I697="","",All_Tasks!I697)</f>
        <v/>
      </c>
      <c r="J697" t="str">
        <f>IF(All_Tasks!J697="","",All_Tasks!J697)</f>
        <v/>
      </c>
      <c r="K697" t="str">
        <f>IF(All_Tasks!K697="","",All_Tasks!K697)</f>
        <v/>
      </c>
      <c r="L697" s="231" t="str">
        <f>IF(All_Tasks!L697="","",All_Tasks!L697)</f>
        <v/>
      </c>
      <c r="M697" t="str">
        <f>IF(All_Tasks!M697="","",All_Tasks!M697)</f>
        <v/>
      </c>
      <c r="N697" t="str">
        <f>IF(All_Tasks!N697="","",All_Tasks!N697)</f>
        <v/>
      </c>
      <c r="O697" t="str">
        <f>IF(All_Tasks!O697="","",All_Tasks!O697)</f>
        <v/>
      </c>
      <c r="P697" s="181">
        <f>IF(All_Tasks!P697="",0,All_Tasks!P697)</f>
        <v>0</v>
      </c>
      <c r="Q697" s="181">
        <f>IF(All_Tasks!Q697="",0,All_Tasks!Q697)</f>
        <v>0</v>
      </c>
      <c r="R697" s="181">
        <f>IF(All_Tasks!R697="",0,All_Tasks!R697)</f>
        <v>0</v>
      </c>
      <c r="S697" s="181" t="str">
        <f>IF(All_Tasks!S697="","",All_Tasks!S697)</f>
        <v/>
      </c>
      <c r="T697" t="str">
        <f>IF(All_Tasks!T697="","",All_Tasks!T697)</f>
        <v/>
      </c>
      <c r="U697" t="str">
        <f>IF(All_Tasks!U697="","",All_Tasks!U697)</f>
        <v/>
      </c>
      <c r="V697">
        <f>IF(A697="",0,IFERROR(MATCH(A697,Scope_Labor_Rates!$A$6:$A$46,0)+5,0))</f>
        <v>0</v>
      </c>
      <c r="W697" s="178">
        <f>IF(V697&gt;0,INDEX(Scope_Labor_Rates!$C$6:$C$46,V697-5),0)</f>
        <v>0</v>
      </c>
      <c r="X697" s="178">
        <f>IF(V697&gt;0,INDEX(Scope_Labor_Rates!$C$6:$C$46,V697-5),0)</f>
        <v>0</v>
      </c>
      <c r="Y697" s="180">
        <f>IF(V697&gt;0,INDEX(Scope_Labor_Rates!$S$6:$S$46,V697-5),0)</f>
        <v>0</v>
      </c>
      <c r="Z697" s="180">
        <f>IF(V697&gt;0,INDEX(Scope_Labor_Rates!$R$6:$R$46,V697-5),1)</f>
        <v>1</v>
      </c>
      <c r="AA697" s="231">
        <f t="shared" si="90"/>
        <v>0</v>
      </c>
      <c r="AB697" t="str">
        <f t="shared" si="91"/>
        <v/>
      </c>
      <c r="AC697" s="178" t="str">
        <f t="shared" si="92"/>
        <v/>
      </c>
      <c r="AD697" s="181">
        <f t="shared" si="93"/>
        <v>0</v>
      </c>
      <c r="AE697" s="178">
        <f>IF(V697&gt;0,P697*INDEX(Scope_Labor_Rates!$E$6:$E$46,V697-5),0)</f>
        <v>0</v>
      </c>
      <c r="AF697" s="181">
        <f>IF(V697&gt;0,AE697*INDEX(Scope_Labor_Rates!$D$6:$D$46,V697-5)*AA697,0)</f>
        <v>0</v>
      </c>
      <c r="AG697" s="178">
        <f>IF(V697&gt;0,P697*INDEX(Scope_Labor_Rates!$G$6:$G$46,V697-5),0)</f>
        <v>0</v>
      </c>
      <c r="AH697" s="181">
        <f>IF(V697&gt;0,AG697*INDEX(Scope_Labor_Rates!$F$6:$F$46,V697-5)*AA697,0)</f>
        <v>0</v>
      </c>
      <c r="AI697" s="178">
        <f>IF(V697&gt;0,P697*INDEX(Scope_Labor_Rates!$I$6:$I$46,V697-5),0)</f>
        <v>0</v>
      </c>
      <c r="AJ697" s="181">
        <f>IF(V697&gt;0,AI697*INDEX(Scope_Labor_Rates!$H$6:$H$46,V697-5)*AA697,0)</f>
        <v>0</v>
      </c>
      <c r="AK697" s="178">
        <f>IF(V697&gt;0,P697*INDEX(Scope_Labor_Rates!$K$6:$K$46,V697-5),0)</f>
        <v>0</v>
      </c>
      <c r="AL697" s="181">
        <f>IF(V697&gt;0,AK697*INDEX(Scope_Labor_Rates!$J$6:$J$46,V697-5)*AA697,0)</f>
        <v>0</v>
      </c>
      <c r="AM697" s="178">
        <f>IF(V697&gt;0,P697*INDEX(Scope_Labor_Rates!$M$6:$M$46,V697-5),0)</f>
        <v>0</v>
      </c>
      <c r="AN697" s="178">
        <f>IF(V697&gt;0,AM697*INDEX(Scope_Labor_Rates!$L$6:$L$46,V697-5)*AA697,0)</f>
        <v>0</v>
      </c>
      <c r="AO697" s="178">
        <f>IF(V697&gt;0,P697*INDEX(Scope_Labor_Rates!$O$6:$O$46,V697-5)*AA697,0)</f>
        <v>0</v>
      </c>
      <c r="AP697" s="181">
        <f>IF(V697&gt;0,P697*INDEX(Scope_Labor_Rates!$Q$6:$Q$46,V697-5)*AA697,0)</f>
        <v>0</v>
      </c>
      <c r="AQ697" s="178">
        <f t="shared" si="94"/>
        <v>0</v>
      </c>
      <c r="AR697" s="178">
        <f t="shared" si="95"/>
        <v>0</v>
      </c>
      <c r="AS697" s="178">
        <f t="shared" si="96"/>
        <v>0</v>
      </c>
      <c r="AT697" s="178">
        <f t="shared" si="97"/>
        <v>0</v>
      </c>
      <c r="AU697">
        <f t="shared" si="98"/>
        <v>0</v>
      </c>
    </row>
    <row r="698" spans="1:47">
      <c r="A698" t="str">
        <f>IF(All_Tasks!A698="","",All_Tasks!A698)</f>
        <v/>
      </c>
      <c r="B698" t="str">
        <f>IF(All_Tasks!B698="","",All_Tasks!B698)</f>
        <v/>
      </c>
      <c r="C698" t="str">
        <f>IF(All_Tasks!C698="","",All_Tasks!C698)</f>
        <v/>
      </c>
      <c r="D698" t="str">
        <f>IF(All_Tasks!D698="","",All_Tasks!D698)</f>
        <v/>
      </c>
      <c r="E698" t="str">
        <f>IF(All_Tasks!V698&lt;&gt;"",All_Tasks!V698,IF(All_Tasks!E698&lt;&gt;"",All_Tasks!E698,""))</f>
        <v/>
      </c>
      <c r="F698" t="str">
        <f>IF(All_Tasks!F698="","",All_Tasks!F698)</f>
        <v/>
      </c>
      <c r="G698" t="str">
        <f>IF(All_Tasks!G698="","",All_Tasks!G698)</f>
        <v/>
      </c>
      <c r="H698" s="231" t="str">
        <f>IF(All_Tasks!H698="","",All_Tasks!H698)</f>
        <v/>
      </c>
      <c r="I698" t="str">
        <f>IF(All_Tasks!I698="","",All_Tasks!I698)</f>
        <v/>
      </c>
      <c r="J698" t="str">
        <f>IF(All_Tasks!J698="","",All_Tasks!J698)</f>
        <v/>
      </c>
      <c r="K698" t="str">
        <f>IF(All_Tasks!K698="","",All_Tasks!K698)</f>
        <v/>
      </c>
      <c r="L698" s="231" t="str">
        <f>IF(All_Tasks!L698="","",All_Tasks!L698)</f>
        <v/>
      </c>
      <c r="M698" t="str">
        <f>IF(All_Tasks!M698="","",All_Tasks!M698)</f>
        <v/>
      </c>
      <c r="N698" t="str">
        <f>IF(All_Tasks!N698="","",All_Tasks!N698)</f>
        <v/>
      </c>
      <c r="O698" t="str">
        <f>IF(All_Tasks!O698="","",All_Tasks!O698)</f>
        <v/>
      </c>
      <c r="P698" s="181">
        <f>IF(All_Tasks!P698="",0,All_Tasks!P698)</f>
        <v>0</v>
      </c>
      <c r="Q698" s="181">
        <f>IF(All_Tasks!Q698="",0,All_Tasks!Q698)</f>
        <v>0</v>
      </c>
      <c r="R698" s="181">
        <f>IF(All_Tasks!R698="",0,All_Tasks!R698)</f>
        <v>0</v>
      </c>
      <c r="S698" s="181" t="str">
        <f>IF(All_Tasks!S698="","",All_Tasks!S698)</f>
        <v/>
      </c>
      <c r="T698" t="str">
        <f>IF(All_Tasks!T698="","",All_Tasks!T698)</f>
        <v/>
      </c>
      <c r="U698" t="str">
        <f>IF(All_Tasks!U698="","",All_Tasks!U698)</f>
        <v/>
      </c>
      <c r="V698">
        <f>IF(A698="",0,IFERROR(MATCH(A698,Scope_Labor_Rates!$A$6:$A$46,0)+5,0))</f>
        <v>0</v>
      </c>
      <c r="W698" s="178">
        <f>IF(V698&gt;0,INDEX(Scope_Labor_Rates!$C$6:$C$46,V698-5),0)</f>
        <v>0</v>
      </c>
      <c r="X698" s="178">
        <f>IF(V698&gt;0,INDEX(Scope_Labor_Rates!$C$6:$C$46,V698-5),0)</f>
        <v>0</v>
      </c>
      <c r="Y698" s="180">
        <f>IF(V698&gt;0,INDEX(Scope_Labor_Rates!$S$6:$S$46,V698-5),0)</f>
        <v>0</v>
      </c>
      <c r="Z698" s="180">
        <f>IF(V698&gt;0,INDEX(Scope_Labor_Rates!$R$6:$R$46,V698-5),1)</f>
        <v>1</v>
      </c>
      <c r="AA698" s="231">
        <f t="shared" si="90"/>
        <v>0</v>
      </c>
      <c r="AB698" t="str">
        <f t="shared" si="91"/>
        <v/>
      </c>
      <c r="AC698" s="178" t="str">
        <f t="shared" si="92"/>
        <v/>
      </c>
      <c r="AD698" s="181">
        <f t="shared" si="93"/>
        <v>0</v>
      </c>
      <c r="AE698" s="178">
        <f>IF(V698&gt;0,P698*INDEX(Scope_Labor_Rates!$E$6:$E$46,V698-5),0)</f>
        <v>0</v>
      </c>
      <c r="AF698" s="181">
        <f>IF(V698&gt;0,AE698*INDEX(Scope_Labor_Rates!$D$6:$D$46,V698-5)*AA698,0)</f>
        <v>0</v>
      </c>
      <c r="AG698" s="178">
        <f>IF(V698&gt;0,P698*INDEX(Scope_Labor_Rates!$G$6:$G$46,V698-5),0)</f>
        <v>0</v>
      </c>
      <c r="AH698" s="181">
        <f>IF(V698&gt;0,AG698*INDEX(Scope_Labor_Rates!$F$6:$F$46,V698-5)*AA698,0)</f>
        <v>0</v>
      </c>
      <c r="AI698" s="178">
        <f>IF(V698&gt;0,P698*INDEX(Scope_Labor_Rates!$I$6:$I$46,V698-5),0)</f>
        <v>0</v>
      </c>
      <c r="AJ698" s="181">
        <f>IF(V698&gt;0,AI698*INDEX(Scope_Labor_Rates!$H$6:$H$46,V698-5)*AA698,0)</f>
        <v>0</v>
      </c>
      <c r="AK698" s="178">
        <f>IF(V698&gt;0,P698*INDEX(Scope_Labor_Rates!$K$6:$K$46,V698-5),0)</f>
        <v>0</v>
      </c>
      <c r="AL698" s="181">
        <f>IF(V698&gt;0,AK698*INDEX(Scope_Labor_Rates!$J$6:$J$46,V698-5)*AA698,0)</f>
        <v>0</v>
      </c>
      <c r="AM698" s="178">
        <f>IF(V698&gt;0,P698*INDEX(Scope_Labor_Rates!$M$6:$M$46,V698-5),0)</f>
        <v>0</v>
      </c>
      <c r="AN698" s="178">
        <f>IF(V698&gt;0,AM698*INDEX(Scope_Labor_Rates!$L$6:$L$46,V698-5)*AA698,0)</f>
        <v>0</v>
      </c>
      <c r="AO698" s="178">
        <f>IF(V698&gt;0,P698*INDEX(Scope_Labor_Rates!$O$6:$O$46,V698-5)*AA698,0)</f>
        <v>0</v>
      </c>
      <c r="AP698" s="181">
        <f>IF(V698&gt;0,P698*INDEX(Scope_Labor_Rates!$Q$6:$Q$46,V698-5)*AA698,0)</f>
        <v>0</v>
      </c>
      <c r="AQ698" s="178">
        <f t="shared" si="94"/>
        <v>0</v>
      </c>
      <c r="AR698" s="178">
        <f t="shared" si="95"/>
        <v>0</v>
      </c>
      <c r="AS698" s="178">
        <f t="shared" si="96"/>
        <v>0</v>
      </c>
      <c r="AT698" s="178">
        <f t="shared" si="97"/>
        <v>0</v>
      </c>
      <c r="AU698">
        <f t="shared" si="98"/>
        <v>0</v>
      </c>
    </row>
    <row r="699" spans="1:47">
      <c r="A699" t="str">
        <f>IF(All_Tasks!A699="","",All_Tasks!A699)</f>
        <v/>
      </c>
      <c r="B699" t="str">
        <f>IF(All_Tasks!B699="","",All_Tasks!B699)</f>
        <v/>
      </c>
      <c r="C699" t="str">
        <f>IF(All_Tasks!C699="","",All_Tasks!C699)</f>
        <v/>
      </c>
      <c r="D699" t="str">
        <f>IF(All_Tasks!D699="","",All_Tasks!D699)</f>
        <v/>
      </c>
      <c r="E699" t="str">
        <f>IF(All_Tasks!V699&lt;&gt;"",All_Tasks!V699,IF(All_Tasks!E699&lt;&gt;"",All_Tasks!E699,""))</f>
        <v/>
      </c>
      <c r="F699" t="str">
        <f>IF(All_Tasks!F699="","",All_Tasks!F699)</f>
        <v/>
      </c>
      <c r="G699" t="str">
        <f>IF(All_Tasks!G699="","",All_Tasks!G699)</f>
        <v/>
      </c>
      <c r="H699" s="231" t="str">
        <f>IF(All_Tasks!H699="","",All_Tasks!H699)</f>
        <v/>
      </c>
      <c r="I699" t="str">
        <f>IF(All_Tasks!I699="","",All_Tasks!I699)</f>
        <v/>
      </c>
      <c r="J699" t="str">
        <f>IF(All_Tasks!J699="","",All_Tasks!J699)</f>
        <v/>
      </c>
      <c r="K699" t="str">
        <f>IF(All_Tasks!K699="","",All_Tasks!K699)</f>
        <v/>
      </c>
      <c r="L699" s="231" t="str">
        <f>IF(All_Tasks!L699="","",All_Tasks!L699)</f>
        <v/>
      </c>
      <c r="M699" t="str">
        <f>IF(All_Tasks!M699="","",All_Tasks!M699)</f>
        <v/>
      </c>
      <c r="N699" t="str">
        <f>IF(All_Tasks!N699="","",All_Tasks!N699)</f>
        <v/>
      </c>
      <c r="O699" t="str">
        <f>IF(All_Tasks!O699="","",All_Tasks!O699)</f>
        <v/>
      </c>
      <c r="P699" s="181">
        <f>IF(All_Tasks!P699="",0,All_Tasks!P699)</f>
        <v>0</v>
      </c>
      <c r="Q699" s="181">
        <f>IF(All_Tasks!Q699="",0,All_Tasks!Q699)</f>
        <v>0</v>
      </c>
      <c r="R699" s="181">
        <f>IF(All_Tasks!R699="",0,All_Tasks!R699)</f>
        <v>0</v>
      </c>
      <c r="S699" s="181" t="str">
        <f>IF(All_Tasks!S699="","",All_Tasks!S699)</f>
        <v/>
      </c>
      <c r="T699" t="str">
        <f>IF(All_Tasks!T699="","",All_Tasks!T699)</f>
        <v/>
      </c>
      <c r="U699" t="str">
        <f>IF(All_Tasks!U699="","",All_Tasks!U699)</f>
        <v/>
      </c>
      <c r="V699">
        <f>IF(A699="",0,IFERROR(MATCH(A699,Scope_Labor_Rates!$A$6:$A$46,0)+5,0))</f>
        <v>0</v>
      </c>
      <c r="W699" s="178">
        <f>IF(V699&gt;0,INDEX(Scope_Labor_Rates!$C$6:$C$46,V699-5),0)</f>
        <v>0</v>
      </c>
      <c r="X699" s="178">
        <f>IF(V699&gt;0,INDEX(Scope_Labor_Rates!$C$6:$C$46,V699-5),0)</f>
        <v>0</v>
      </c>
      <c r="Y699" s="180">
        <f>IF(V699&gt;0,INDEX(Scope_Labor_Rates!$S$6:$S$46,V699-5),0)</f>
        <v>0</v>
      </c>
      <c r="Z699" s="180">
        <f>IF(V699&gt;0,INDEX(Scope_Labor_Rates!$R$6:$R$46,V699-5),1)</f>
        <v>1</v>
      </c>
      <c r="AA699" s="231">
        <f t="shared" si="90"/>
        <v>0</v>
      </c>
      <c r="AB699" t="str">
        <f t="shared" si="91"/>
        <v/>
      </c>
      <c r="AC699" s="178" t="str">
        <f t="shared" si="92"/>
        <v/>
      </c>
      <c r="AD699" s="181">
        <f t="shared" si="93"/>
        <v>0</v>
      </c>
      <c r="AE699" s="178">
        <f>IF(V699&gt;0,P699*INDEX(Scope_Labor_Rates!$E$6:$E$46,V699-5),0)</f>
        <v>0</v>
      </c>
      <c r="AF699" s="181">
        <f>IF(V699&gt;0,AE699*INDEX(Scope_Labor_Rates!$D$6:$D$46,V699-5)*AA699,0)</f>
        <v>0</v>
      </c>
      <c r="AG699" s="178">
        <f>IF(V699&gt;0,P699*INDEX(Scope_Labor_Rates!$G$6:$G$46,V699-5),0)</f>
        <v>0</v>
      </c>
      <c r="AH699" s="181">
        <f>IF(V699&gt;0,AG699*INDEX(Scope_Labor_Rates!$F$6:$F$46,V699-5)*AA699,0)</f>
        <v>0</v>
      </c>
      <c r="AI699" s="178">
        <f>IF(V699&gt;0,P699*INDEX(Scope_Labor_Rates!$I$6:$I$46,V699-5),0)</f>
        <v>0</v>
      </c>
      <c r="AJ699" s="181">
        <f>IF(V699&gt;0,AI699*INDEX(Scope_Labor_Rates!$H$6:$H$46,V699-5)*AA699,0)</f>
        <v>0</v>
      </c>
      <c r="AK699" s="178">
        <f>IF(V699&gt;0,P699*INDEX(Scope_Labor_Rates!$K$6:$K$46,V699-5),0)</f>
        <v>0</v>
      </c>
      <c r="AL699" s="181">
        <f>IF(V699&gt;0,AK699*INDEX(Scope_Labor_Rates!$J$6:$J$46,V699-5)*AA699,0)</f>
        <v>0</v>
      </c>
      <c r="AM699" s="178">
        <f>IF(V699&gt;0,P699*INDEX(Scope_Labor_Rates!$M$6:$M$46,V699-5),0)</f>
        <v>0</v>
      </c>
      <c r="AN699" s="178">
        <f>IF(V699&gt;0,AM699*INDEX(Scope_Labor_Rates!$L$6:$L$46,V699-5)*AA699,0)</f>
        <v>0</v>
      </c>
      <c r="AO699" s="178">
        <f>IF(V699&gt;0,P699*INDEX(Scope_Labor_Rates!$O$6:$O$46,V699-5)*AA699,0)</f>
        <v>0</v>
      </c>
      <c r="AP699" s="181">
        <f>IF(V699&gt;0,P699*INDEX(Scope_Labor_Rates!$Q$6:$Q$46,V699-5)*AA699,0)</f>
        <v>0</v>
      </c>
      <c r="AQ699" s="178">
        <f t="shared" si="94"/>
        <v>0</v>
      </c>
      <c r="AR699" s="178">
        <f t="shared" si="95"/>
        <v>0</v>
      </c>
      <c r="AS699" s="178">
        <f t="shared" si="96"/>
        <v>0</v>
      </c>
      <c r="AT699" s="178">
        <f t="shared" si="97"/>
        <v>0</v>
      </c>
      <c r="AU699">
        <f t="shared" si="98"/>
        <v>0</v>
      </c>
    </row>
    <row r="700" spans="1:47">
      <c r="A700" t="str">
        <f>IF(All_Tasks!A700="","",All_Tasks!A700)</f>
        <v/>
      </c>
      <c r="B700" t="str">
        <f>IF(All_Tasks!B700="","",All_Tasks!B700)</f>
        <v/>
      </c>
      <c r="C700" t="str">
        <f>IF(All_Tasks!C700="","",All_Tasks!C700)</f>
        <v/>
      </c>
      <c r="D700" t="str">
        <f>IF(All_Tasks!D700="","",All_Tasks!D700)</f>
        <v/>
      </c>
      <c r="E700" t="str">
        <f>IF(All_Tasks!V700&lt;&gt;"",All_Tasks!V700,IF(All_Tasks!E700&lt;&gt;"",All_Tasks!E700,""))</f>
        <v/>
      </c>
      <c r="F700" t="str">
        <f>IF(All_Tasks!F700="","",All_Tasks!F700)</f>
        <v/>
      </c>
      <c r="G700" t="str">
        <f>IF(All_Tasks!G700="","",All_Tasks!G700)</f>
        <v/>
      </c>
      <c r="H700" s="231" t="str">
        <f>IF(All_Tasks!H700="","",All_Tasks!H700)</f>
        <v/>
      </c>
      <c r="I700" t="str">
        <f>IF(All_Tasks!I700="","",All_Tasks!I700)</f>
        <v/>
      </c>
      <c r="J700" t="str">
        <f>IF(All_Tasks!J700="","",All_Tasks!J700)</f>
        <v/>
      </c>
      <c r="K700" t="str">
        <f>IF(All_Tasks!K700="","",All_Tasks!K700)</f>
        <v/>
      </c>
      <c r="L700" s="231" t="str">
        <f>IF(All_Tasks!L700="","",All_Tasks!L700)</f>
        <v/>
      </c>
      <c r="M700" t="str">
        <f>IF(All_Tasks!M700="","",All_Tasks!M700)</f>
        <v/>
      </c>
      <c r="N700" t="str">
        <f>IF(All_Tasks!N700="","",All_Tasks!N700)</f>
        <v/>
      </c>
      <c r="O700" t="str">
        <f>IF(All_Tasks!O700="","",All_Tasks!O700)</f>
        <v/>
      </c>
      <c r="P700" s="181">
        <f>IF(All_Tasks!P700="",0,All_Tasks!P700)</f>
        <v>0</v>
      </c>
      <c r="Q700" s="181">
        <f>IF(All_Tasks!Q700="",0,All_Tasks!Q700)</f>
        <v>0</v>
      </c>
      <c r="R700" s="181">
        <f>IF(All_Tasks!R700="",0,All_Tasks!R700)</f>
        <v>0</v>
      </c>
      <c r="S700" s="181" t="str">
        <f>IF(All_Tasks!S700="","",All_Tasks!S700)</f>
        <v/>
      </c>
      <c r="T700" t="str">
        <f>IF(All_Tasks!T700="","",All_Tasks!T700)</f>
        <v/>
      </c>
      <c r="U700" t="str">
        <f>IF(All_Tasks!U700="","",All_Tasks!U700)</f>
        <v/>
      </c>
      <c r="V700">
        <f>IF(A700="",0,IFERROR(MATCH(A700,Scope_Labor_Rates!$A$6:$A$46,0)+5,0))</f>
        <v>0</v>
      </c>
      <c r="W700" s="178">
        <f>IF(V700&gt;0,INDEX(Scope_Labor_Rates!$C$6:$C$46,V700-5),0)</f>
        <v>0</v>
      </c>
      <c r="X700" s="178">
        <f>IF(V700&gt;0,INDEX(Scope_Labor_Rates!$C$6:$C$46,V700-5),0)</f>
        <v>0</v>
      </c>
      <c r="Y700" s="180">
        <f>IF(V700&gt;0,INDEX(Scope_Labor_Rates!$S$6:$S$46,V700-5),0)</f>
        <v>0</v>
      </c>
      <c r="Z700" s="180">
        <f>IF(V700&gt;0,INDEX(Scope_Labor_Rates!$R$6:$R$46,V700-5),1)</f>
        <v>1</v>
      </c>
      <c r="AA700" s="231">
        <f t="shared" si="90"/>
        <v>0</v>
      </c>
      <c r="AB700" t="str">
        <f t="shared" si="91"/>
        <v/>
      </c>
      <c r="AC700" s="178" t="str">
        <f t="shared" si="92"/>
        <v/>
      </c>
      <c r="AD700" s="181">
        <f t="shared" si="93"/>
        <v>0</v>
      </c>
      <c r="AE700" s="178">
        <f>IF(V700&gt;0,P700*INDEX(Scope_Labor_Rates!$E$6:$E$46,V700-5),0)</f>
        <v>0</v>
      </c>
      <c r="AF700" s="181">
        <f>IF(V700&gt;0,AE700*INDEX(Scope_Labor_Rates!$D$6:$D$46,V700-5)*AA700,0)</f>
        <v>0</v>
      </c>
      <c r="AG700" s="178">
        <f>IF(V700&gt;0,P700*INDEX(Scope_Labor_Rates!$G$6:$G$46,V700-5),0)</f>
        <v>0</v>
      </c>
      <c r="AH700" s="181">
        <f>IF(V700&gt;0,AG700*INDEX(Scope_Labor_Rates!$F$6:$F$46,V700-5)*AA700,0)</f>
        <v>0</v>
      </c>
      <c r="AI700" s="178">
        <f>IF(V700&gt;0,P700*INDEX(Scope_Labor_Rates!$I$6:$I$46,V700-5),0)</f>
        <v>0</v>
      </c>
      <c r="AJ700" s="181">
        <f>IF(V700&gt;0,AI700*INDEX(Scope_Labor_Rates!$H$6:$H$46,V700-5)*AA700,0)</f>
        <v>0</v>
      </c>
      <c r="AK700" s="178">
        <f>IF(V700&gt;0,P700*INDEX(Scope_Labor_Rates!$K$6:$K$46,V700-5),0)</f>
        <v>0</v>
      </c>
      <c r="AL700" s="181">
        <f>IF(V700&gt;0,AK700*INDEX(Scope_Labor_Rates!$J$6:$J$46,V700-5)*AA700,0)</f>
        <v>0</v>
      </c>
      <c r="AM700" s="178">
        <f>IF(V700&gt;0,P700*INDEX(Scope_Labor_Rates!$M$6:$M$46,V700-5),0)</f>
        <v>0</v>
      </c>
      <c r="AN700" s="178">
        <f>IF(V700&gt;0,AM700*INDEX(Scope_Labor_Rates!$L$6:$L$46,V700-5)*AA700,0)</f>
        <v>0</v>
      </c>
      <c r="AO700" s="178">
        <f>IF(V700&gt;0,P700*INDEX(Scope_Labor_Rates!$O$6:$O$46,V700-5)*AA700,0)</f>
        <v>0</v>
      </c>
      <c r="AP700" s="181">
        <f>IF(V700&gt;0,P700*INDEX(Scope_Labor_Rates!$Q$6:$Q$46,V700-5)*AA700,0)</f>
        <v>0</v>
      </c>
      <c r="AQ700" s="178">
        <f t="shared" si="94"/>
        <v>0</v>
      </c>
      <c r="AR700" s="178">
        <f t="shared" si="95"/>
        <v>0</v>
      </c>
      <c r="AS700" s="178">
        <f t="shared" si="96"/>
        <v>0</v>
      </c>
      <c r="AT700" s="178">
        <f t="shared" si="97"/>
        <v>0</v>
      </c>
      <c r="AU700">
        <f t="shared" si="98"/>
        <v>0</v>
      </c>
    </row>
    <row r="701" spans="1:47">
      <c r="A701" t="str">
        <f>IF(All_Tasks!A701="","",All_Tasks!A701)</f>
        <v/>
      </c>
      <c r="B701" t="str">
        <f>IF(All_Tasks!B701="","",All_Tasks!B701)</f>
        <v/>
      </c>
      <c r="C701" t="str">
        <f>IF(All_Tasks!C701="","",All_Tasks!C701)</f>
        <v/>
      </c>
      <c r="D701" t="str">
        <f>IF(All_Tasks!D701="","",All_Tasks!D701)</f>
        <v/>
      </c>
      <c r="E701" t="str">
        <f>IF(All_Tasks!V701&lt;&gt;"",All_Tasks!V701,IF(All_Tasks!E701&lt;&gt;"",All_Tasks!E701,""))</f>
        <v/>
      </c>
      <c r="F701" t="str">
        <f>IF(All_Tasks!F701="","",All_Tasks!F701)</f>
        <v/>
      </c>
      <c r="G701" t="str">
        <f>IF(All_Tasks!G701="","",All_Tasks!G701)</f>
        <v/>
      </c>
      <c r="H701" s="231" t="str">
        <f>IF(All_Tasks!H701="","",All_Tasks!H701)</f>
        <v/>
      </c>
      <c r="I701" t="str">
        <f>IF(All_Tasks!I701="","",All_Tasks!I701)</f>
        <v/>
      </c>
      <c r="J701" t="str">
        <f>IF(All_Tasks!J701="","",All_Tasks!J701)</f>
        <v/>
      </c>
      <c r="K701" t="str">
        <f>IF(All_Tasks!K701="","",All_Tasks!K701)</f>
        <v/>
      </c>
      <c r="L701" s="231" t="str">
        <f>IF(All_Tasks!L701="","",All_Tasks!L701)</f>
        <v/>
      </c>
      <c r="M701" t="str">
        <f>IF(All_Tasks!M701="","",All_Tasks!M701)</f>
        <v/>
      </c>
      <c r="N701" t="str">
        <f>IF(All_Tasks!N701="","",All_Tasks!N701)</f>
        <v/>
      </c>
      <c r="O701" t="str">
        <f>IF(All_Tasks!O701="","",All_Tasks!O701)</f>
        <v/>
      </c>
      <c r="P701" s="181">
        <f>IF(All_Tasks!P701="",0,All_Tasks!P701)</f>
        <v>0</v>
      </c>
      <c r="Q701" s="181">
        <f>IF(All_Tasks!Q701="",0,All_Tasks!Q701)</f>
        <v>0</v>
      </c>
      <c r="R701" s="181">
        <f>IF(All_Tasks!R701="",0,All_Tasks!R701)</f>
        <v>0</v>
      </c>
      <c r="S701" s="181" t="str">
        <f>IF(All_Tasks!S701="","",All_Tasks!S701)</f>
        <v/>
      </c>
      <c r="T701" t="str">
        <f>IF(All_Tasks!T701="","",All_Tasks!T701)</f>
        <v/>
      </c>
      <c r="U701" t="str">
        <f>IF(All_Tasks!U701="","",All_Tasks!U701)</f>
        <v/>
      </c>
      <c r="V701">
        <f>IF(A701="",0,IFERROR(MATCH(A701,Scope_Labor_Rates!$A$6:$A$46,0)+5,0))</f>
        <v>0</v>
      </c>
      <c r="W701" s="178">
        <f>IF(V701&gt;0,INDEX(Scope_Labor_Rates!$C$6:$C$46,V701-5),0)</f>
        <v>0</v>
      </c>
      <c r="X701" s="178">
        <f>IF(V701&gt;0,INDEX(Scope_Labor_Rates!$C$6:$C$46,V701-5),0)</f>
        <v>0</v>
      </c>
      <c r="Y701" s="180">
        <f>IF(V701&gt;0,INDEX(Scope_Labor_Rates!$S$6:$S$46,V701-5),0)</f>
        <v>0</v>
      </c>
      <c r="Z701" s="180">
        <f>IF(V701&gt;0,INDEX(Scope_Labor_Rates!$R$6:$R$46,V701-5),1)</f>
        <v>1</v>
      </c>
      <c r="AA701" s="231">
        <f t="shared" si="90"/>
        <v>0</v>
      </c>
      <c r="AB701" t="str">
        <f t="shared" si="91"/>
        <v/>
      </c>
      <c r="AC701" s="178" t="str">
        <f t="shared" si="92"/>
        <v/>
      </c>
      <c r="AD701" s="181">
        <f t="shared" si="93"/>
        <v>0</v>
      </c>
      <c r="AE701" s="178">
        <f>IF(V701&gt;0,P701*INDEX(Scope_Labor_Rates!$E$6:$E$46,V701-5),0)</f>
        <v>0</v>
      </c>
      <c r="AF701" s="181">
        <f>IF(V701&gt;0,AE701*INDEX(Scope_Labor_Rates!$D$6:$D$46,V701-5)*AA701,0)</f>
        <v>0</v>
      </c>
      <c r="AG701" s="178">
        <f>IF(V701&gt;0,P701*INDEX(Scope_Labor_Rates!$G$6:$G$46,V701-5),0)</f>
        <v>0</v>
      </c>
      <c r="AH701" s="181">
        <f>IF(V701&gt;0,AG701*INDEX(Scope_Labor_Rates!$F$6:$F$46,V701-5)*AA701,0)</f>
        <v>0</v>
      </c>
      <c r="AI701" s="178">
        <f>IF(V701&gt;0,P701*INDEX(Scope_Labor_Rates!$I$6:$I$46,V701-5),0)</f>
        <v>0</v>
      </c>
      <c r="AJ701" s="181">
        <f>IF(V701&gt;0,AI701*INDEX(Scope_Labor_Rates!$H$6:$H$46,V701-5)*AA701,0)</f>
        <v>0</v>
      </c>
      <c r="AK701" s="178">
        <f>IF(V701&gt;0,P701*INDEX(Scope_Labor_Rates!$K$6:$K$46,V701-5),0)</f>
        <v>0</v>
      </c>
      <c r="AL701" s="181">
        <f>IF(V701&gt;0,AK701*INDEX(Scope_Labor_Rates!$J$6:$J$46,V701-5)*AA701,0)</f>
        <v>0</v>
      </c>
      <c r="AM701" s="178">
        <f>IF(V701&gt;0,P701*INDEX(Scope_Labor_Rates!$M$6:$M$46,V701-5),0)</f>
        <v>0</v>
      </c>
      <c r="AN701" s="178">
        <f>IF(V701&gt;0,AM701*INDEX(Scope_Labor_Rates!$L$6:$L$46,V701-5)*AA701,0)</f>
        <v>0</v>
      </c>
      <c r="AO701" s="178">
        <f>IF(V701&gt;0,P701*INDEX(Scope_Labor_Rates!$O$6:$O$46,V701-5)*AA701,0)</f>
        <v>0</v>
      </c>
      <c r="AP701" s="181">
        <f>IF(V701&gt;0,P701*INDEX(Scope_Labor_Rates!$Q$6:$Q$46,V701-5)*AA701,0)</f>
        <v>0</v>
      </c>
      <c r="AQ701" s="178">
        <f t="shared" si="94"/>
        <v>0</v>
      </c>
      <c r="AR701" s="178">
        <f t="shared" si="95"/>
        <v>0</v>
      </c>
      <c r="AS701" s="178">
        <f t="shared" si="96"/>
        <v>0</v>
      </c>
      <c r="AT701" s="178">
        <f t="shared" si="97"/>
        <v>0</v>
      </c>
      <c r="AU701">
        <f t="shared" si="98"/>
        <v>0</v>
      </c>
    </row>
    <row r="702" spans="1:47">
      <c r="A702" t="str">
        <f>IF(All_Tasks!A702="","",All_Tasks!A702)</f>
        <v/>
      </c>
      <c r="B702" t="str">
        <f>IF(All_Tasks!B702="","",All_Tasks!B702)</f>
        <v/>
      </c>
      <c r="C702" t="str">
        <f>IF(All_Tasks!C702="","",All_Tasks!C702)</f>
        <v/>
      </c>
      <c r="D702" t="str">
        <f>IF(All_Tasks!D702="","",All_Tasks!D702)</f>
        <v/>
      </c>
      <c r="E702" t="str">
        <f>IF(All_Tasks!V702&lt;&gt;"",All_Tasks!V702,IF(All_Tasks!E702&lt;&gt;"",All_Tasks!E702,""))</f>
        <v/>
      </c>
      <c r="F702" t="str">
        <f>IF(All_Tasks!F702="","",All_Tasks!F702)</f>
        <v/>
      </c>
      <c r="G702" t="str">
        <f>IF(All_Tasks!G702="","",All_Tasks!G702)</f>
        <v/>
      </c>
      <c r="H702" s="231" t="str">
        <f>IF(All_Tasks!H702="","",All_Tasks!H702)</f>
        <v/>
      </c>
      <c r="I702" t="str">
        <f>IF(All_Tasks!I702="","",All_Tasks!I702)</f>
        <v/>
      </c>
      <c r="J702" t="str">
        <f>IF(All_Tasks!J702="","",All_Tasks!J702)</f>
        <v/>
      </c>
      <c r="K702" t="str">
        <f>IF(All_Tasks!K702="","",All_Tasks!K702)</f>
        <v/>
      </c>
      <c r="L702" s="231" t="str">
        <f>IF(All_Tasks!L702="","",All_Tasks!L702)</f>
        <v/>
      </c>
      <c r="M702" t="str">
        <f>IF(All_Tasks!M702="","",All_Tasks!M702)</f>
        <v/>
      </c>
      <c r="N702" t="str">
        <f>IF(All_Tasks!N702="","",All_Tasks!N702)</f>
        <v/>
      </c>
      <c r="O702" t="str">
        <f>IF(All_Tasks!O702="","",All_Tasks!O702)</f>
        <v/>
      </c>
      <c r="P702" s="181">
        <f>IF(All_Tasks!P702="",0,All_Tasks!P702)</f>
        <v>0</v>
      </c>
      <c r="Q702" s="181">
        <f>IF(All_Tasks!Q702="",0,All_Tasks!Q702)</f>
        <v>0</v>
      </c>
      <c r="R702" s="181">
        <f>IF(All_Tasks!R702="",0,All_Tasks!R702)</f>
        <v>0</v>
      </c>
      <c r="S702" s="181" t="str">
        <f>IF(All_Tasks!S702="","",All_Tasks!S702)</f>
        <v/>
      </c>
      <c r="T702" t="str">
        <f>IF(All_Tasks!T702="","",All_Tasks!T702)</f>
        <v/>
      </c>
      <c r="U702" t="str">
        <f>IF(All_Tasks!U702="","",All_Tasks!U702)</f>
        <v/>
      </c>
      <c r="V702">
        <f>IF(A702="",0,IFERROR(MATCH(A702,Scope_Labor_Rates!$A$6:$A$46,0)+5,0))</f>
        <v>0</v>
      </c>
      <c r="W702" s="178">
        <f>IF(V702&gt;0,INDEX(Scope_Labor_Rates!$C$6:$C$46,V702-5),0)</f>
        <v>0</v>
      </c>
      <c r="X702" s="178">
        <f>IF(V702&gt;0,INDEX(Scope_Labor_Rates!$C$6:$C$46,V702-5),0)</f>
        <v>0</v>
      </c>
      <c r="Y702" s="180">
        <f>IF(V702&gt;0,INDEX(Scope_Labor_Rates!$S$6:$S$46,V702-5),0)</f>
        <v>0</v>
      </c>
      <c r="Z702" s="180">
        <f>IF(V702&gt;0,INDEX(Scope_Labor_Rates!$R$6:$R$46,V702-5),1)</f>
        <v>1</v>
      </c>
      <c r="AA702" s="231">
        <f t="shared" si="90"/>
        <v>0</v>
      </c>
      <c r="AB702" t="str">
        <f t="shared" si="91"/>
        <v/>
      </c>
      <c r="AC702" s="178" t="str">
        <f t="shared" si="92"/>
        <v/>
      </c>
      <c r="AD702" s="181">
        <f t="shared" si="93"/>
        <v>0</v>
      </c>
      <c r="AE702" s="178">
        <f>IF(V702&gt;0,P702*INDEX(Scope_Labor_Rates!$E$6:$E$46,V702-5),0)</f>
        <v>0</v>
      </c>
      <c r="AF702" s="181">
        <f>IF(V702&gt;0,AE702*INDEX(Scope_Labor_Rates!$D$6:$D$46,V702-5)*AA702,0)</f>
        <v>0</v>
      </c>
      <c r="AG702" s="178">
        <f>IF(V702&gt;0,P702*INDEX(Scope_Labor_Rates!$G$6:$G$46,V702-5),0)</f>
        <v>0</v>
      </c>
      <c r="AH702" s="181">
        <f>IF(V702&gt;0,AG702*INDEX(Scope_Labor_Rates!$F$6:$F$46,V702-5)*AA702,0)</f>
        <v>0</v>
      </c>
      <c r="AI702" s="178">
        <f>IF(V702&gt;0,P702*INDEX(Scope_Labor_Rates!$I$6:$I$46,V702-5),0)</f>
        <v>0</v>
      </c>
      <c r="AJ702" s="181">
        <f>IF(V702&gt;0,AI702*INDEX(Scope_Labor_Rates!$H$6:$H$46,V702-5)*AA702,0)</f>
        <v>0</v>
      </c>
      <c r="AK702" s="178">
        <f>IF(V702&gt;0,P702*INDEX(Scope_Labor_Rates!$K$6:$K$46,V702-5),0)</f>
        <v>0</v>
      </c>
      <c r="AL702" s="181">
        <f>IF(V702&gt;0,AK702*INDEX(Scope_Labor_Rates!$J$6:$J$46,V702-5)*AA702,0)</f>
        <v>0</v>
      </c>
      <c r="AM702" s="178">
        <f>IF(V702&gt;0,P702*INDEX(Scope_Labor_Rates!$M$6:$M$46,V702-5),0)</f>
        <v>0</v>
      </c>
      <c r="AN702" s="178">
        <f>IF(V702&gt;0,AM702*INDEX(Scope_Labor_Rates!$L$6:$L$46,V702-5)*AA702,0)</f>
        <v>0</v>
      </c>
      <c r="AO702" s="178">
        <f>IF(V702&gt;0,P702*INDEX(Scope_Labor_Rates!$O$6:$O$46,V702-5)*AA702,0)</f>
        <v>0</v>
      </c>
      <c r="AP702" s="181">
        <f>IF(V702&gt;0,P702*INDEX(Scope_Labor_Rates!$Q$6:$Q$46,V702-5)*AA702,0)</f>
        <v>0</v>
      </c>
      <c r="AQ702" s="178">
        <f t="shared" si="94"/>
        <v>0</v>
      </c>
      <c r="AR702" s="178">
        <f t="shared" si="95"/>
        <v>0</v>
      </c>
      <c r="AS702" s="178">
        <f t="shared" si="96"/>
        <v>0</v>
      </c>
      <c r="AT702" s="178">
        <f t="shared" si="97"/>
        <v>0</v>
      </c>
      <c r="AU702">
        <f t="shared" si="98"/>
        <v>0</v>
      </c>
    </row>
    <row r="703" spans="1:47">
      <c r="A703" t="str">
        <f>IF(All_Tasks!A703="","",All_Tasks!A703)</f>
        <v/>
      </c>
      <c r="B703" t="str">
        <f>IF(All_Tasks!B703="","",All_Tasks!B703)</f>
        <v/>
      </c>
      <c r="C703" t="str">
        <f>IF(All_Tasks!C703="","",All_Tasks!C703)</f>
        <v/>
      </c>
      <c r="D703" t="str">
        <f>IF(All_Tasks!D703="","",All_Tasks!D703)</f>
        <v/>
      </c>
      <c r="E703" t="str">
        <f>IF(All_Tasks!V703&lt;&gt;"",All_Tasks!V703,IF(All_Tasks!E703&lt;&gt;"",All_Tasks!E703,""))</f>
        <v/>
      </c>
      <c r="F703" t="str">
        <f>IF(All_Tasks!F703="","",All_Tasks!F703)</f>
        <v/>
      </c>
      <c r="G703" t="str">
        <f>IF(All_Tasks!G703="","",All_Tasks!G703)</f>
        <v/>
      </c>
      <c r="H703" s="231" t="str">
        <f>IF(All_Tasks!H703="","",All_Tasks!H703)</f>
        <v/>
      </c>
      <c r="I703" t="str">
        <f>IF(All_Tasks!I703="","",All_Tasks!I703)</f>
        <v/>
      </c>
      <c r="J703" t="str">
        <f>IF(All_Tasks!J703="","",All_Tasks!J703)</f>
        <v/>
      </c>
      <c r="K703" t="str">
        <f>IF(All_Tasks!K703="","",All_Tasks!K703)</f>
        <v/>
      </c>
      <c r="L703" s="231" t="str">
        <f>IF(All_Tasks!L703="","",All_Tasks!L703)</f>
        <v/>
      </c>
      <c r="M703" t="str">
        <f>IF(All_Tasks!M703="","",All_Tasks!M703)</f>
        <v/>
      </c>
      <c r="N703" t="str">
        <f>IF(All_Tasks!N703="","",All_Tasks!N703)</f>
        <v/>
      </c>
      <c r="O703" t="str">
        <f>IF(All_Tasks!O703="","",All_Tasks!O703)</f>
        <v/>
      </c>
      <c r="P703" s="181">
        <f>IF(All_Tasks!P703="",0,All_Tasks!P703)</f>
        <v>0</v>
      </c>
      <c r="Q703" s="181">
        <f>IF(All_Tasks!Q703="",0,All_Tasks!Q703)</f>
        <v>0</v>
      </c>
      <c r="R703" s="181">
        <f>IF(All_Tasks!R703="",0,All_Tasks!R703)</f>
        <v>0</v>
      </c>
      <c r="S703" s="181" t="str">
        <f>IF(All_Tasks!S703="","",All_Tasks!S703)</f>
        <v/>
      </c>
      <c r="T703" t="str">
        <f>IF(All_Tasks!T703="","",All_Tasks!T703)</f>
        <v/>
      </c>
      <c r="U703" t="str">
        <f>IF(All_Tasks!U703="","",All_Tasks!U703)</f>
        <v/>
      </c>
      <c r="V703">
        <f>IF(A703="",0,IFERROR(MATCH(A703,Scope_Labor_Rates!$A$6:$A$46,0)+5,0))</f>
        <v>0</v>
      </c>
      <c r="W703" s="178">
        <f>IF(V703&gt;0,INDEX(Scope_Labor_Rates!$C$6:$C$46,V703-5),0)</f>
        <v>0</v>
      </c>
      <c r="X703" s="178">
        <f>IF(V703&gt;0,INDEX(Scope_Labor_Rates!$C$6:$C$46,V703-5),0)</f>
        <v>0</v>
      </c>
      <c r="Y703" s="180">
        <f>IF(V703&gt;0,INDEX(Scope_Labor_Rates!$S$6:$S$46,V703-5),0)</f>
        <v>0</v>
      </c>
      <c r="Z703" s="180">
        <f>IF(V703&gt;0,INDEX(Scope_Labor_Rates!$R$6:$R$46,V703-5),1)</f>
        <v>1</v>
      </c>
      <c r="AA703" s="231">
        <f t="shared" si="90"/>
        <v>0</v>
      </c>
      <c r="AB703" t="str">
        <f t="shared" si="91"/>
        <v/>
      </c>
      <c r="AC703" s="178" t="str">
        <f t="shared" si="92"/>
        <v/>
      </c>
      <c r="AD703" s="181">
        <f t="shared" si="93"/>
        <v>0</v>
      </c>
      <c r="AE703" s="178">
        <f>IF(V703&gt;0,P703*INDEX(Scope_Labor_Rates!$E$6:$E$46,V703-5),0)</f>
        <v>0</v>
      </c>
      <c r="AF703" s="181">
        <f>IF(V703&gt;0,AE703*INDEX(Scope_Labor_Rates!$D$6:$D$46,V703-5)*AA703,0)</f>
        <v>0</v>
      </c>
      <c r="AG703" s="178">
        <f>IF(V703&gt;0,P703*INDEX(Scope_Labor_Rates!$G$6:$G$46,V703-5),0)</f>
        <v>0</v>
      </c>
      <c r="AH703" s="181">
        <f>IF(V703&gt;0,AG703*INDEX(Scope_Labor_Rates!$F$6:$F$46,V703-5)*AA703,0)</f>
        <v>0</v>
      </c>
      <c r="AI703" s="178">
        <f>IF(V703&gt;0,P703*INDEX(Scope_Labor_Rates!$I$6:$I$46,V703-5),0)</f>
        <v>0</v>
      </c>
      <c r="AJ703" s="181">
        <f>IF(V703&gt;0,AI703*INDEX(Scope_Labor_Rates!$H$6:$H$46,V703-5)*AA703,0)</f>
        <v>0</v>
      </c>
      <c r="AK703" s="178">
        <f>IF(V703&gt;0,P703*INDEX(Scope_Labor_Rates!$K$6:$K$46,V703-5),0)</f>
        <v>0</v>
      </c>
      <c r="AL703" s="181">
        <f>IF(V703&gt;0,AK703*INDEX(Scope_Labor_Rates!$J$6:$J$46,V703-5)*AA703,0)</f>
        <v>0</v>
      </c>
      <c r="AM703" s="178">
        <f>IF(V703&gt;0,P703*INDEX(Scope_Labor_Rates!$M$6:$M$46,V703-5),0)</f>
        <v>0</v>
      </c>
      <c r="AN703" s="178">
        <f>IF(V703&gt;0,AM703*INDEX(Scope_Labor_Rates!$L$6:$L$46,V703-5)*AA703,0)</f>
        <v>0</v>
      </c>
      <c r="AO703" s="178">
        <f>IF(V703&gt;0,P703*INDEX(Scope_Labor_Rates!$O$6:$O$46,V703-5)*AA703,0)</f>
        <v>0</v>
      </c>
      <c r="AP703" s="181">
        <f>IF(V703&gt;0,P703*INDEX(Scope_Labor_Rates!$Q$6:$Q$46,V703-5)*AA703,0)</f>
        <v>0</v>
      </c>
      <c r="AQ703" s="178">
        <f t="shared" si="94"/>
        <v>0</v>
      </c>
      <c r="AR703" s="178">
        <f t="shared" si="95"/>
        <v>0</v>
      </c>
      <c r="AS703" s="178">
        <f t="shared" si="96"/>
        <v>0</v>
      </c>
      <c r="AT703" s="178">
        <f t="shared" si="97"/>
        <v>0</v>
      </c>
      <c r="AU703">
        <f t="shared" si="98"/>
        <v>0</v>
      </c>
    </row>
    <row r="704" spans="1:47">
      <c r="A704" t="str">
        <f>IF(All_Tasks!A704="","",All_Tasks!A704)</f>
        <v/>
      </c>
      <c r="B704" t="str">
        <f>IF(All_Tasks!B704="","",All_Tasks!B704)</f>
        <v/>
      </c>
      <c r="C704" t="str">
        <f>IF(All_Tasks!C704="","",All_Tasks!C704)</f>
        <v/>
      </c>
      <c r="D704" t="str">
        <f>IF(All_Tasks!D704="","",All_Tasks!D704)</f>
        <v/>
      </c>
      <c r="E704" t="str">
        <f>IF(All_Tasks!V704&lt;&gt;"",All_Tasks!V704,IF(All_Tasks!E704&lt;&gt;"",All_Tasks!E704,""))</f>
        <v/>
      </c>
      <c r="F704" t="str">
        <f>IF(All_Tasks!F704="","",All_Tasks!F704)</f>
        <v/>
      </c>
      <c r="G704" t="str">
        <f>IF(All_Tasks!G704="","",All_Tasks!G704)</f>
        <v/>
      </c>
      <c r="H704" s="231" t="str">
        <f>IF(All_Tasks!H704="","",All_Tasks!H704)</f>
        <v/>
      </c>
      <c r="I704" t="str">
        <f>IF(All_Tasks!I704="","",All_Tasks!I704)</f>
        <v/>
      </c>
      <c r="J704" t="str">
        <f>IF(All_Tasks!J704="","",All_Tasks!J704)</f>
        <v/>
      </c>
      <c r="K704" t="str">
        <f>IF(All_Tasks!K704="","",All_Tasks!K704)</f>
        <v/>
      </c>
      <c r="L704" s="231" t="str">
        <f>IF(All_Tasks!L704="","",All_Tasks!L704)</f>
        <v/>
      </c>
      <c r="M704" t="str">
        <f>IF(All_Tasks!M704="","",All_Tasks!M704)</f>
        <v/>
      </c>
      <c r="N704" t="str">
        <f>IF(All_Tasks!N704="","",All_Tasks!N704)</f>
        <v/>
      </c>
      <c r="O704" t="str">
        <f>IF(All_Tasks!O704="","",All_Tasks!O704)</f>
        <v/>
      </c>
      <c r="P704" s="181">
        <f>IF(All_Tasks!P704="",0,All_Tasks!P704)</f>
        <v>0</v>
      </c>
      <c r="Q704" s="181">
        <f>IF(All_Tasks!Q704="",0,All_Tasks!Q704)</f>
        <v>0</v>
      </c>
      <c r="R704" s="181">
        <f>IF(All_Tasks!R704="",0,All_Tasks!R704)</f>
        <v>0</v>
      </c>
      <c r="S704" s="181" t="str">
        <f>IF(All_Tasks!S704="","",All_Tasks!S704)</f>
        <v/>
      </c>
      <c r="T704" t="str">
        <f>IF(All_Tasks!T704="","",All_Tasks!T704)</f>
        <v/>
      </c>
      <c r="U704" t="str">
        <f>IF(All_Tasks!U704="","",All_Tasks!U704)</f>
        <v/>
      </c>
      <c r="V704">
        <f>IF(A704="",0,IFERROR(MATCH(A704,Scope_Labor_Rates!$A$6:$A$46,0)+5,0))</f>
        <v>0</v>
      </c>
      <c r="W704" s="178">
        <f>IF(V704&gt;0,INDEX(Scope_Labor_Rates!$C$6:$C$46,V704-5),0)</f>
        <v>0</v>
      </c>
      <c r="X704" s="178">
        <f>IF(V704&gt;0,INDEX(Scope_Labor_Rates!$C$6:$C$46,V704-5),0)</f>
        <v>0</v>
      </c>
      <c r="Y704" s="180">
        <f>IF(V704&gt;0,INDEX(Scope_Labor_Rates!$S$6:$S$46,V704-5),0)</f>
        <v>0</v>
      </c>
      <c r="Z704" s="180">
        <f>IF(V704&gt;0,INDEX(Scope_Labor_Rates!$R$6:$R$46,V704-5),1)</f>
        <v>1</v>
      </c>
      <c r="AA704" s="231">
        <f t="shared" si="90"/>
        <v>0</v>
      </c>
      <c r="AB704" t="str">
        <f t="shared" si="91"/>
        <v/>
      </c>
      <c r="AC704" s="178" t="str">
        <f t="shared" si="92"/>
        <v/>
      </c>
      <c r="AD704" s="181">
        <f t="shared" si="93"/>
        <v>0</v>
      </c>
      <c r="AE704" s="178">
        <f>IF(V704&gt;0,P704*INDEX(Scope_Labor_Rates!$E$6:$E$46,V704-5),0)</f>
        <v>0</v>
      </c>
      <c r="AF704" s="181">
        <f>IF(V704&gt;0,AE704*INDEX(Scope_Labor_Rates!$D$6:$D$46,V704-5)*AA704,0)</f>
        <v>0</v>
      </c>
      <c r="AG704" s="178">
        <f>IF(V704&gt;0,P704*INDEX(Scope_Labor_Rates!$G$6:$G$46,V704-5),0)</f>
        <v>0</v>
      </c>
      <c r="AH704" s="181">
        <f>IF(V704&gt;0,AG704*INDEX(Scope_Labor_Rates!$F$6:$F$46,V704-5)*AA704,0)</f>
        <v>0</v>
      </c>
      <c r="AI704" s="178">
        <f>IF(V704&gt;0,P704*INDEX(Scope_Labor_Rates!$I$6:$I$46,V704-5),0)</f>
        <v>0</v>
      </c>
      <c r="AJ704" s="181">
        <f>IF(V704&gt;0,AI704*INDEX(Scope_Labor_Rates!$H$6:$H$46,V704-5)*AA704,0)</f>
        <v>0</v>
      </c>
      <c r="AK704" s="178">
        <f>IF(V704&gt;0,P704*INDEX(Scope_Labor_Rates!$K$6:$K$46,V704-5),0)</f>
        <v>0</v>
      </c>
      <c r="AL704" s="181">
        <f>IF(V704&gt;0,AK704*INDEX(Scope_Labor_Rates!$J$6:$J$46,V704-5)*AA704,0)</f>
        <v>0</v>
      </c>
      <c r="AM704" s="178">
        <f>IF(V704&gt;0,P704*INDEX(Scope_Labor_Rates!$M$6:$M$46,V704-5),0)</f>
        <v>0</v>
      </c>
      <c r="AN704" s="178">
        <f>IF(V704&gt;0,AM704*INDEX(Scope_Labor_Rates!$L$6:$L$46,V704-5)*AA704,0)</f>
        <v>0</v>
      </c>
      <c r="AO704" s="178">
        <f>IF(V704&gt;0,P704*INDEX(Scope_Labor_Rates!$O$6:$O$46,V704-5)*AA704,0)</f>
        <v>0</v>
      </c>
      <c r="AP704" s="181">
        <f>IF(V704&gt;0,P704*INDEX(Scope_Labor_Rates!$Q$6:$Q$46,V704-5)*AA704,0)</f>
        <v>0</v>
      </c>
      <c r="AQ704" s="178">
        <f t="shared" si="94"/>
        <v>0</v>
      </c>
      <c r="AR704" s="178">
        <f t="shared" si="95"/>
        <v>0</v>
      </c>
      <c r="AS704" s="178">
        <f t="shared" si="96"/>
        <v>0</v>
      </c>
      <c r="AT704" s="178">
        <f t="shared" si="97"/>
        <v>0</v>
      </c>
      <c r="AU704">
        <f t="shared" si="98"/>
        <v>0</v>
      </c>
    </row>
    <row r="705" spans="1:47">
      <c r="A705" t="str">
        <f>IF(All_Tasks!A705="","",All_Tasks!A705)</f>
        <v/>
      </c>
      <c r="B705" t="str">
        <f>IF(All_Tasks!B705="","",All_Tasks!B705)</f>
        <v/>
      </c>
      <c r="C705" t="str">
        <f>IF(All_Tasks!C705="","",All_Tasks!C705)</f>
        <v/>
      </c>
      <c r="D705" t="str">
        <f>IF(All_Tasks!D705="","",All_Tasks!D705)</f>
        <v/>
      </c>
      <c r="E705" t="str">
        <f>IF(All_Tasks!V705&lt;&gt;"",All_Tasks!V705,IF(All_Tasks!E705&lt;&gt;"",All_Tasks!E705,""))</f>
        <v/>
      </c>
      <c r="F705" t="str">
        <f>IF(All_Tasks!F705="","",All_Tasks!F705)</f>
        <v/>
      </c>
      <c r="G705" t="str">
        <f>IF(All_Tasks!G705="","",All_Tasks!G705)</f>
        <v/>
      </c>
      <c r="H705" s="231" t="str">
        <f>IF(All_Tasks!H705="","",All_Tasks!H705)</f>
        <v/>
      </c>
      <c r="I705" t="str">
        <f>IF(All_Tasks!I705="","",All_Tasks!I705)</f>
        <v/>
      </c>
      <c r="J705" t="str">
        <f>IF(All_Tasks!J705="","",All_Tasks!J705)</f>
        <v/>
      </c>
      <c r="K705" t="str">
        <f>IF(All_Tasks!K705="","",All_Tasks!K705)</f>
        <v/>
      </c>
      <c r="L705" s="231" t="str">
        <f>IF(All_Tasks!L705="","",All_Tasks!L705)</f>
        <v/>
      </c>
      <c r="M705" t="str">
        <f>IF(All_Tasks!M705="","",All_Tasks!M705)</f>
        <v/>
      </c>
      <c r="N705" t="str">
        <f>IF(All_Tasks!N705="","",All_Tasks!N705)</f>
        <v/>
      </c>
      <c r="O705" t="str">
        <f>IF(All_Tasks!O705="","",All_Tasks!O705)</f>
        <v/>
      </c>
      <c r="P705" s="181">
        <f>IF(All_Tasks!P705="",0,All_Tasks!P705)</f>
        <v>0</v>
      </c>
      <c r="Q705" s="181">
        <f>IF(All_Tasks!Q705="",0,All_Tasks!Q705)</f>
        <v>0</v>
      </c>
      <c r="R705" s="181">
        <f>IF(All_Tasks!R705="",0,All_Tasks!R705)</f>
        <v>0</v>
      </c>
      <c r="S705" s="181" t="str">
        <f>IF(All_Tasks!S705="","",All_Tasks!S705)</f>
        <v/>
      </c>
      <c r="T705" t="str">
        <f>IF(All_Tasks!T705="","",All_Tasks!T705)</f>
        <v/>
      </c>
      <c r="U705" t="str">
        <f>IF(All_Tasks!U705="","",All_Tasks!U705)</f>
        <v/>
      </c>
      <c r="V705">
        <f>IF(A705="",0,IFERROR(MATCH(A705,Scope_Labor_Rates!$A$6:$A$46,0)+5,0))</f>
        <v>0</v>
      </c>
      <c r="W705" s="178">
        <f>IF(V705&gt;0,INDEX(Scope_Labor_Rates!$C$6:$C$46,V705-5),0)</f>
        <v>0</v>
      </c>
      <c r="X705" s="178">
        <f>IF(V705&gt;0,INDEX(Scope_Labor_Rates!$C$6:$C$46,V705-5),0)</f>
        <v>0</v>
      </c>
      <c r="Y705" s="180">
        <f>IF(V705&gt;0,INDEX(Scope_Labor_Rates!$S$6:$S$46,V705-5),0)</f>
        <v>0</v>
      </c>
      <c r="Z705" s="180">
        <f>IF(V705&gt;0,INDEX(Scope_Labor_Rates!$R$6:$R$46,V705-5),1)</f>
        <v>1</v>
      </c>
      <c r="AA705" s="231">
        <f t="shared" si="90"/>
        <v>0</v>
      </c>
      <c r="AB705" t="str">
        <f t="shared" si="91"/>
        <v/>
      </c>
      <c r="AC705" s="178" t="str">
        <f t="shared" si="92"/>
        <v/>
      </c>
      <c r="AD705" s="181">
        <f t="shared" si="93"/>
        <v>0</v>
      </c>
      <c r="AE705" s="178">
        <f>IF(V705&gt;0,P705*INDEX(Scope_Labor_Rates!$E$6:$E$46,V705-5),0)</f>
        <v>0</v>
      </c>
      <c r="AF705" s="181">
        <f>IF(V705&gt;0,AE705*INDEX(Scope_Labor_Rates!$D$6:$D$46,V705-5)*AA705,0)</f>
        <v>0</v>
      </c>
      <c r="AG705" s="178">
        <f>IF(V705&gt;0,P705*INDEX(Scope_Labor_Rates!$G$6:$G$46,V705-5),0)</f>
        <v>0</v>
      </c>
      <c r="AH705" s="181">
        <f>IF(V705&gt;0,AG705*INDEX(Scope_Labor_Rates!$F$6:$F$46,V705-5)*AA705,0)</f>
        <v>0</v>
      </c>
      <c r="AI705" s="178">
        <f>IF(V705&gt;0,P705*INDEX(Scope_Labor_Rates!$I$6:$I$46,V705-5),0)</f>
        <v>0</v>
      </c>
      <c r="AJ705" s="181">
        <f>IF(V705&gt;0,AI705*INDEX(Scope_Labor_Rates!$H$6:$H$46,V705-5)*AA705,0)</f>
        <v>0</v>
      </c>
      <c r="AK705" s="178">
        <f>IF(V705&gt;0,P705*INDEX(Scope_Labor_Rates!$K$6:$K$46,V705-5),0)</f>
        <v>0</v>
      </c>
      <c r="AL705" s="181">
        <f>IF(V705&gt;0,AK705*INDEX(Scope_Labor_Rates!$J$6:$J$46,V705-5)*AA705,0)</f>
        <v>0</v>
      </c>
      <c r="AM705" s="178">
        <f>IF(V705&gt;0,P705*INDEX(Scope_Labor_Rates!$M$6:$M$46,V705-5),0)</f>
        <v>0</v>
      </c>
      <c r="AN705" s="178">
        <f>IF(V705&gt;0,AM705*INDEX(Scope_Labor_Rates!$L$6:$L$46,V705-5)*AA705,0)</f>
        <v>0</v>
      </c>
      <c r="AO705" s="178">
        <f>IF(V705&gt;0,P705*INDEX(Scope_Labor_Rates!$O$6:$O$46,V705-5)*AA705,0)</f>
        <v>0</v>
      </c>
      <c r="AP705" s="181">
        <f>IF(V705&gt;0,P705*INDEX(Scope_Labor_Rates!$Q$6:$Q$46,V705-5)*AA705,0)</f>
        <v>0</v>
      </c>
      <c r="AQ705" s="178">
        <f t="shared" si="94"/>
        <v>0</v>
      </c>
      <c r="AR705" s="178">
        <f t="shared" si="95"/>
        <v>0</v>
      </c>
      <c r="AS705" s="178">
        <f t="shared" si="96"/>
        <v>0</v>
      </c>
      <c r="AT705" s="178">
        <f t="shared" si="97"/>
        <v>0</v>
      </c>
      <c r="AU705">
        <f t="shared" si="98"/>
        <v>0</v>
      </c>
    </row>
    <row r="706" spans="1:47">
      <c r="A706" t="str">
        <f>IF(All_Tasks!A706="","",All_Tasks!A706)</f>
        <v/>
      </c>
      <c r="B706" t="str">
        <f>IF(All_Tasks!B706="","",All_Tasks!B706)</f>
        <v/>
      </c>
      <c r="C706" t="str">
        <f>IF(All_Tasks!C706="","",All_Tasks!C706)</f>
        <v/>
      </c>
      <c r="D706" t="str">
        <f>IF(All_Tasks!D706="","",All_Tasks!D706)</f>
        <v/>
      </c>
      <c r="E706" t="str">
        <f>IF(All_Tasks!V706&lt;&gt;"",All_Tasks!V706,IF(All_Tasks!E706&lt;&gt;"",All_Tasks!E706,""))</f>
        <v/>
      </c>
      <c r="F706" t="str">
        <f>IF(All_Tasks!F706="","",All_Tasks!F706)</f>
        <v/>
      </c>
      <c r="G706" t="str">
        <f>IF(All_Tasks!G706="","",All_Tasks!G706)</f>
        <v/>
      </c>
      <c r="H706" s="231" t="str">
        <f>IF(All_Tasks!H706="","",All_Tasks!H706)</f>
        <v/>
      </c>
      <c r="I706" t="str">
        <f>IF(All_Tasks!I706="","",All_Tasks!I706)</f>
        <v/>
      </c>
      <c r="J706" t="str">
        <f>IF(All_Tasks!J706="","",All_Tasks!J706)</f>
        <v/>
      </c>
      <c r="K706" t="str">
        <f>IF(All_Tasks!K706="","",All_Tasks!K706)</f>
        <v/>
      </c>
      <c r="L706" s="231" t="str">
        <f>IF(All_Tasks!L706="","",All_Tasks!L706)</f>
        <v/>
      </c>
      <c r="M706" t="str">
        <f>IF(All_Tasks!M706="","",All_Tasks!M706)</f>
        <v/>
      </c>
      <c r="N706" t="str">
        <f>IF(All_Tasks!N706="","",All_Tasks!N706)</f>
        <v/>
      </c>
      <c r="O706" t="str">
        <f>IF(All_Tasks!O706="","",All_Tasks!O706)</f>
        <v/>
      </c>
      <c r="P706" s="181">
        <f>IF(All_Tasks!P706="",0,All_Tasks!P706)</f>
        <v>0</v>
      </c>
      <c r="Q706" s="181">
        <f>IF(All_Tasks!Q706="",0,All_Tasks!Q706)</f>
        <v>0</v>
      </c>
      <c r="R706" s="181">
        <f>IF(All_Tasks!R706="",0,All_Tasks!R706)</f>
        <v>0</v>
      </c>
      <c r="S706" s="181" t="str">
        <f>IF(All_Tasks!S706="","",All_Tasks!S706)</f>
        <v/>
      </c>
      <c r="T706" t="str">
        <f>IF(All_Tasks!T706="","",All_Tasks!T706)</f>
        <v/>
      </c>
      <c r="U706" t="str">
        <f>IF(All_Tasks!U706="","",All_Tasks!U706)</f>
        <v/>
      </c>
      <c r="V706">
        <f>IF(A706="",0,IFERROR(MATCH(A706,Scope_Labor_Rates!$A$6:$A$46,0)+5,0))</f>
        <v>0</v>
      </c>
      <c r="W706" s="178">
        <f>IF(V706&gt;0,INDEX(Scope_Labor_Rates!$C$6:$C$46,V706-5),0)</f>
        <v>0</v>
      </c>
      <c r="X706" s="178">
        <f>IF(V706&gt;0,INDEX(Scope_Labor_Rates!$C$6:$C$46,V706-5),0)</f>
        <v>0</v>
      </c>
      <c r="Y706" s="180">
        <f>IF(V706&gt;0,INDEX(Scope_Labor_Rates!$S$6:$S$46,V706-5),0)</f>
        <v>0</v>
      </c>
      <c r="Z706" s="180">
        <f>IF(V706&gt;0,INDEX(Scope_Labor_Rates!$R$6:$R$46,V706-5),1)</f>
        <v>1</v>
      </c>
      <c r="AA706" s="231">
        <f t="shared" ref="AA706:AA769" si="99">IF(OR(L706&lt;&gt;"",UPPER(S706)="COMPLETED"),1,0)</f>
        <v>0</v>
      </c>
      <c r="AB706" t="str">
        <f t="shared" ref="AB706:AB769" si="100">IF(L706="","",L706-WEEKDAY(L706,3)+6)</f>
        <v/>
      </c>
      <c r="AC706" s="178" t="str">
        <f t="shared" ref="AC706:AC769" si="101">IF(AB706="","",IF(DAY(AB706)&lt;=23,TEXT(AB706,"MMM-yyyy"),TEXT(EOMONTH(AB706,0)+1,"MMM-yyyy")))</f>
        <v/>
      </c>
      <c r="AD706" s="181">
        <f t="shared" ref="AD706:AD769" si="102">P706*X706*AA706</f>
        <v>0</v>
      </c>
      <c r="AE706" s="178">
        <f>IF(V706&gt;0,P706*INDEX(Scope_Labor_Rates!$E$6:$E$46,V706-5),0)</f>
        <v>0</v>
      </c>
      <c r="AF706" s="181">
        <f>IF(V706&gt;0,AE706*INDEX(Scope_Labor_Rates!$D$6:$D$46,V706-5)*AA706,0)</f>
        <v>0</v>
      </c>
      <c r="AG706" s="178">
        <f>IF(V706&gt;0,P706*INDEX(Scope_Labor_Rates!$G$6:$G$46,V706-5),0)</f>
        <v>0</v>
      </c>
      <c r="AH706" s="181">
        <f>IF(V706&gt;0,AG706*INDEX(Scope_Labor_Rates!$F$6:$F$46,V706-5)*AA706,0)</f>
        <v>0</v>
      </c>
      <c r="AI706" s="178">
        <f>IF(V706&gt;0,P706*INDEX(Scope_Labor_Rates!$I$6:$I$46,V706-5),0)</f>
        <v>0</v>
      </c>
      <c r="AJ706" s="181">
        <f>IF(V706&gt;0,AI706*INDEX(Scope_Labor_Rates!$H$6:$H$46,V706-5)*AA706,0)</f>
        <v>0</v>
      </c>
      <c r="AK706" s="178">
        <f>IF(V706&gt;0,P706*INDEX(Scope_Labor_Rates!$K$6:$K$46,V706-5),0)</f>
        <v>0</v>
      </c>
      <c r="AL706" s="181">
        <f>IF(V706&gt;0,AK706*INDEX(Scope_Labor_Rates!$J$6:$J$46,V706-5)*AA706,0)</f>
        <v>0</v>
      </c>
      <c r="AM706" s="178">
        <f>IF(V706&gt;0,P706*INDEX(Scope_Labor_Rates!$M$6:$M$46,V706-5),0)</f>
        <v>0</v>
      </c>
      <c r="AN706" s="178">
        <f>IF(V706&gt;0,AM706*INDEX(Scope_Labor_Rates!$L$6:$L$46,V706-5)*AA706,0)</f>
        <v>0</v>
      </c>
      <c r="AO706" s="178">
        <f>IF(V706&gt;0,P706*INDEX(Scope_Labor_Rates!$O$6:$O$46,V706-5)*AA706,0)</f>
        <v>0</v>
      </c>
      <c r="AP706" s="181">
        <f>IF(V706&gt;0,P706*INDEX(Scope_Labor_Rates!$Q$6:$Q$46,V706-5)*AA706,0)</f>
        <v>0</v>
      </c>
      <c r="AQ706" s="178">
        <f t="shared" ref="AQ706:AQ769" si="103">AE706+AG706+AI706+AK706+AM706</f>
        <v>0</v>
      </c>
      <c r="AR706" s="178">
        <f t="shared" ref="AR706:AR769" si="104">AF706+AH706+AJ706+AL706+AN706</f>
        <v>0</v>
      </c>
      <c r="AS706" s="178">
        <f t="shared" ref="AS706:AS769" si="105">AO706+AP706</f>
        <v>0</v>
      </c>
      <c r="AT706" s="178">
        <f t="shared" ref="AT706:AT769" si="106">AD706+AR706+AS706</f>
        <v>0</v>
      </c>
      <c r="AU706">
        <f t="shared" ref="AU706:AU769" si="107">AT706*Z706</f>
        <v>0</v>
      </c>
    </row>
    <row r="707" spans="1:47">
      <c r="A707" t="str">
        <f>IF(All_Tasks!A707="","",All_Tasks!A707)</f>
        <v/>
      </c>
      <c r="B707" t="str">
        <f>IF(All_Tasks!B707="","",All_Tasks!B707)</f>
        <v/>
      </c>
      <c r="C707" t="str">
        <f>IF(All_Tasks!C707="","",All_Tasks!C707)</f>
        <v/>
      </c>
      <c r="D707" t="str">
        <f>IF(All_Tasks!D707="","",All_Tasks!D707)</f>
        <v/>
      </c>
      <c r="E707" t="str">
        <f>IF(All_Tasks!V707&lt;&gt;"",All_Tasks!V707,IF(All_Tasks!E707&lt;&gt;"",All_Tasks!E707,""))</f>
        <v/>
      </c>
      <c r="F707" t="str">
        <f>IF(All_Tasks!F707="","",All_Tasks!F707)</f>
        <v/>
      </c>
      <c r="G707" t="str">
        <f>IF(All_Tasks!G707="","",All_Tasks!G707)</f>
        <v/>
      </c>
      <c r="H707" s="231" t="str">
        <f>IF(All_Tasks!H707="","",All_Tasks!H707)</f>
        <v/>
      </c>
      <c r="I707" t="str">
        <f>IF(All_Tasks!I707="","",All_Tasks!I707)</f>
        <v/>
      </c>
      <c r="J707" t="str">
        <f>IF(All_Tasks!J707="","",All_Tasks!J707)</f>
        <v/>
      </c>
      <c r="K707" t="str">
        <f>IF(All_Tasks!K707="","",All_Tasks!K707)</f>
        <v/>
      </c>
      <c r="L707" s="231" t="str">
        <f>IF(All_Tasks!L707="","",All_Tasks!L707)</f>
        <v/>
      </c>
      <c r="M707" t="str">
        <f>IF(All_Tasks!M707="","",All_Tasks!M707)</f>
        <v/>
      </c>
      <c r="N707" t="str">
        <f>IF(All_Tasks!N707="","",All_Tasks!N707)</f>
        <v/>
      </c>
      <c r="O707" t="str">
        <f>IF(All_Tasks!O707="","",All_Tasks!O707)</f>
        <v/>
      </c>
      <c r="P707" s="181">
        <f>IF(All_Tasks!P707="",0,All_Tasks!P707)</f>
        <v>0</v>
      </c>
      <c r="Q707" s="181">
        <f>IF(All_Tasks!Q707="",0,All_Tasks!Q707)</f>
        <v>0</v>
      </c>
      <c r="R707" s="181">
        <f>IF(All_Tasks!R707="",0,All_Tasks!R707)</f>
        <v>0</v>
      </c>
      <c r="S707" s="181" t="str">
        <f>IF(All_Tasks!S707="","",All_Tasks!S707)</f>
        <v/>
      </c>
      <c r="T707" t="str">
        <f>IF(All_Tasks!T707="","",All_Tasks!T707)</f>
        <v/>
      </c>
      <c r="U707" t="str">
        <f>IF(All_Tasks!U707="","",All_Tasks!U707)</f>
        <v/>
      </c>
      <c r="V707">
        <f>IF(A707="",0,IFERROR(MATCH(A707,Scope_Labor_Rates!$A$6:$A$46,0)+5,0))</f>
        <v>0</v>
      </c>
      <c r="W707" s="178">
        <f>IF(V707&gt;0,INDEX(Scope_Labor_Rates!$C$6:$C$46,V707-5),0)</f>
        <v>0</v>
      </c>
      <c r="X707" s="178">
        <f>IF(V707&gt;0,INDEX(Scope_Labor_Rates!$C$6:$C$46,V707-5),0)</f>
        <v>0</v>
      </c>
      <c r="Y707" s="180">
        <f>IF(V707&gt;0,INDEX(Scope_Labor_Rates!$S$6:$S$46,V707-5),0)</f>
        <v>0</v>
      </c>
      <c r="Z707" s="180">
        <f>IF(V707&gt;0,INDEX(Scope_Labor_Rates!$R$6:$R$46,V707-5),1)</f>
        <v>1</v>
      </c>
      <c r="AA707" s="231">
        <f t="shared" si="99"/>
        <v>0</v>
      </c>
      <c r="AB707" t="str">
        <f t="shared" si="100"/>
        <v/>
      </c>
      <c r="AC707" s="178" t="str">
        <f t="shared" si="101"/>
        <v/>
      </c>
      <c r="AD707" s="181">
        <f t="shared" si="102"/>
        <v>0</v>
      </c>
      <c r="AE707" s="178">
        <f>IF(V707&gt;0,P707*INDEX(Scope_Labor_Rates!$E$6:$E$46,V707-5),0)</f>
        <v>0</v>
      </c>
      <c r="AF707" s="181">
        <f>IF(V707&gt;0,AE707*INDEX(Scope_Labor_Rates!$D$6:$D$46,V707-5)*AA707,0)</f>
        <v>0</v>
      </c>
      <c r="AG707" s="178">
        <f>IF(V707&gt;0,P707*INDEX(Scope_Labor_Rates!$G$6:$G$46,V707-5),0)</f>
        <v>0</v>
      </c>
      <c r="AH707" s="181">
        <f>IF(V707&gt;0,AG707*INDEX(Scope_Labor_Rates!$F$6:$F$46,V707-5)*AA707,0)</f>
        <v>0</v>
      </c>
      <c r="AI707" s="178">
        <f>IF(V707&gt;0,P707*INDEX(Scope_Labor_Rates!$I$6:$I$46,V707-5),0)</f>
        <v>0</v>
      </c>
      <c r="AJ707" s="181">
        <f>IF(V707&gt;0,AI707*INDEX(Scope_Labor_Rates!$H$6:$H$46,V707-5)*AA707,0)</f>
        <v>0</v>
      </c>
      <c r="AK707" s="178">
        <f>IF(V707&gt;0,P707*INDEX(Scope_Labor_Rates!$K$6:$K$46,V707-5),0)</f>
        <v>0</v>
      </c>
      <c r="AL707" s="181">
        <f>IF(V707&gt;0,AK707*INDEX(Scope_Labor_Rates!$J$6:$J$46,V707-5)*AA707,0)</f>
        <v>0</v>
      </c>
      <c r="AM707" s="178">
        <f>IF(V707&gt;0,P707*INDEX(Scope_Labor_Rates!$M$6:$M$46,V707-5),0)</f>
        <v>0</v>
      </c>
      <c r="AN707" s="178">
        <f>IF(V707&gt;0,AM707*INDEX(Scope_Labor_Rates!$L$6:$L$46,V707-5)*AA707,0)</f>
        <v>0</v>
      </c>
      <c r="AO707" s="178">
        <f>IF(V707&gt;0,P707*INDEX(Scope_Labor_Rates!$O$6:$O$46,V707-5)*AA707,0)</f>
        <v>0</v>
      </c>
      <c r="AP707" s="181">
        <f>IF(V707&gt;0,P707*INDEX(Scope_Labor_Rates!$Q$6:$Q$46,V707-5)*AA707,0)</f>
        <v>0</v>
      </c>
      <c r="AQ707" s="178">
        <f t="shared" si="103"/>
        <v>0</v>
      </c>
      <c r="AR707" s="178">
        <f t="shared" si="104"/>
        <v>0</v>
      </c>
      <c r="AS707" s="178">
        <f t="shared" si="105"/>
        <v>0</v>
      </c>
      <c r="AT707" s="178">
        <f t="shared" si="106"/>
        <v>0</v>
      </c>
      <c r="AU707">
        <f t="shared" si="107"/>
        <v>0</v>
      </c>
    </row>
    <row r="708" spans="1:47">
      <c r="A708" t="str">
        <f>IF(All_Tasks!A708="","",All_Tasks!A708)</f>
        <v/>
      </c>
      <c r="B708" t="str">
        <f>IF(All_Tasks!B708="","",All_Tasks!B708)</f>
        <v/>
      </c>
      <c r="C708" t="str">
        <f>IF(All_Tasks!C708="","",All_Tasks!C708)</f>
        <v/>
      </c>
      <c r="D708" t="str">
        <f>IF(All_Tasks!D708="","",All_Tasks!D708)</f>
        <v/>
      </c>
      <c r="E708" t="str">
        <f>IF(All_Tasks!V708&lt;&gt;"",All_Tasks!V708,IF(All_Tasks!E708&lt;&gt;"",All_Tasks!E708,""))</f>
        <v/>
      </c>
      <c r="F708" t="str">
        <f>IF(All_Tasks!F708="","",All_Tasks!F708)</f>
        <v/>
      </c>
      <c r="G708" t="str">
        <f>IF(All_Tasks!G708="","",All_Tasks!G708)</f>
        <v/>
      </c>
      <c r="H708" s="231" t="str">
        <f>IF(All_Tasks!H708="","",All_Tasks!H708)</f>
        <v/>
      </c>
      <c r="I708" t="str">
        <f>IF(All_Tasks!I708="","",All_Tasks!I708)</f>
        <v/>
      </c>
      <c r="J708" t="str">
        <f>IF(All_Tasks!J708="","",All_Tasks!J708)</f>
        <v/>
      </c>
      <c r="K708" t="str">
        <f>IF(All_Tasks!K708="","",All_Tasks!K708)</f>
        <v/>
      </c>
      <c r="L708" s="231" t="str">
        <f>IF(All_Tasks!L708="","",All_Tasks!L708)</f>
        <v/>
      </c>
      <c r="M708" t="str">
        <f>IF(All_Tasks!M708="","",All_Tasks!M708)</f>
        <v/>
      </c>
      <c r="N708" t="str">
        <f>IF(All_Tasks!N708="","",All_Tasks!N708)</f>
        <v/>
      </c>
      <c r="O708" t="str">
        <f>IF(All_Tasks!O708="","",All_Tasks!O708)</f>
        <v/>
      </c>
      <c r="P708" s="181">
        <f>IF(All_Tasks!P708="",0,All_Tasks!P708)</f>
        <v>0</v>
      </c>
      <c r="Q708" s="181">
        <f>IF(All_Tasks!Q708="",0,All_Tasks!Q708)</f>
        <v>0</v>
      </c>
      <c r="R708" s="181">
        <f>IF(All_Tasks!R708="",0,All_Tasks!R708)</f>
        <v>0</v>
      </c>
      <c r="S708" s="181" t="str">
        <f>IF(All_Tasks!S708="","",All_Tasks!S708)</f>
        <v/>
      </c>
      <c r="T708" t="str">
        <f>IF(All_Tasks!T708="","",All_Tasks!T708)</f>
        <v/>
      </c>
      <c r="U708" t="str">
        <f>IF(All_Tasks!U708="","",All_Tasks!U708)</f>
        <v/>
      </c>
      <c r="V708">
        <f>IF(A708="",0,IFERROR(MATCH(A708,Scope_Labor_Rates!$A$6:$A$46,0)+5,0))</f>
        <v>0</v>
      </c>
      <c r="W708" s="178">
        <f>IF(V708&gt;0,INDEX(Scope_Labor_Rates!$C$6:$C$46,V708-5),0)</f>
        <v>0</v>
      </c>
      <c r="X708" s="178">
        <f>IF(V708&gt;0,INDEX(Scope_Labor_Rates!$C$6:$C$46,V708-5),0)</f>
        <v>0</v>
      </c>
      <c r="Y708" s="180">
        <f>IF(V708&gt;0,INDEX(Scope_Labor_Rates!$S$6:$S$46,V708-5),0)</f>
        <v>0</v>
      </c>
      <c r="Z708" s="180">
        <f>IF(V708&gt;0,INDEX(Scope_Labor_Rates!$R$6:$R$46,V708-5),1)</f>
        <v>1</v>
      </c>
      <c r="AA708" s="231">
        <f t="shared" si="99"/>
        <v>0</v>
      </c>
      <c r="AB708" t="str">
        <f t="shared" si="100"/>
        <v/>
      </c>
      <c r="AC708" s="178" t="str">
        <f t="shared" si="101"/>
        <v/>
      </c>
      <c r="AD708" s="181">
        <f t="shared" si="102"/>
        <v>0</v>
      </c>
      <c r="AE708" s="178">
        <f>IF(V708&gt;0,P708*INDEX(Scope_Labor_Rates!$E$6:$E$46,V708-5),0)</f>
        <v>0</v>
      </c>
      <c r="AF708" s="181">
        <f>IF(V708&gt;0,AE708*INDEX(Scope_Labor_Rates!$D$6:$D$46,V708-5)*AA708,0)</f>
        <v>0</v>
      </c>
      <c r="AG708" s="178">
        <f>IF(V708&gt;0,P708*INDEX(Scope_Labor_Rates!$G$6:$G$46,V708-5),0)</f>
        <v>0</v>
      </c>
      <c r="AH708" s="181">
        <f>IF(V708&gt;0,AG708*INDEX(Scope_Labor_Rates!$F$6:$F$46,V708-5)*AA708,0)</f>
        <v>0</v>
      </c>
      <c r="AI708" s="178">
        <f>IF(V708&gt;0,P708*INDEX(Scope_Labor_Rates!$I$6:$I$46,V708-5),0)</f>
        <v>0</v>
      </c>
      <c r="AJ708" s="181">
        <f>IF(V708&gt;0,AI708*INDEX(Scope_Labor_Rates!$H$6:$H$46,V708-5)*AA708,0)</f>
        <v>0</v>
      </c>
      <c r="AK708" s="178">
        <f>IF(V708&gt;0,P708*INDEX(Scope_Labor_Rates!$K$6:$K$46,V708-5),0)</f>
        <v>0</v>
      </c>
      <c r="AL708" s="181">
        <f>IF(V708&gt;0,AK708*INDEX(Scope_Labor_Rates!$J$6:$J$46,V708-5)*AA708,0)</f>
        <v>0</v>
      </c>
      <c r="AM708" s="178">
        <f>IF(V708&gt;0,P708*INDEX(Scope_Labor_Rates!$M$6:$M$46,V708-5),0)</f>
        <v>0</v>
      </c>
      <c r="AN708" s="178">
        <f>IF(V708&gt;0,AM708*INDEX(Scope_Labor_Rates!$L$6:$L$46,V708-5)*AA708,0)</f>
        <v>0</v>
      </c>
      <c r="AO708" s="178">
        <f>IF(V708&gt;0,P708*INDEX(Scope_Labor_Rates!$O$6:$O$46,V708-5)*AA708,0)</f>
        <v>0</v>
      </c>
      <c r="AP708" s="181">
        <f>IF(V708&gt;0,P708*INDEX(Scope_Labor_Rates!$Q$6:$Q$46,V708-5)*AA708,0)</f>
        <v>0</v>
      </c>
      <c r="AQ708" s="178">
        <f t="shared" si="103"/>
        <v>0</v>
      </c>
      <c r="AR708" s="178">
        <f t="shared" si="104"/>
        <v>0</v>
      </c>
      <c r="AS708" s="178">
        <f t="shared" si="105"/>
        <v>0</v>
      </c>
      <c r="AT708" s="178">
        <f t="shared" si="106"/>
        <v>0</v>
      </c>
      <c r="AU708">
        <f t="shared" si="107"/>
        <v>0</v>
      </c>
    </row>
    <row r="709" spans="1:47">
      <c r="A709" t="str">
        <f>IF(All_Tasks!A709="","",All_Tasks!A709)</f>
        <v/>
      </c>
      <c r="B709" t="str">
        <f>IF(All_Tasks!B709="","",All_Tasks!B709)</f>
        <v/>
      </c>
      <c r="C709" t="str">
        <f>IF(All_Tasks!C709="","",All_Tasks!C709)</f>
        <v/>
      </c>
      <c r="D709" t="str">
        <f>IF(All_Tasks!D709="","",All_Tasks!D709)</f>
        <v/>
      </c>
      <c r="E709" t="str">
        <f>IF(All_Tasks!V709&lt;&gt;"",All_Tasks!V709,IF(All_Tasks!E709&lt;&gt;"",All_Tasks!E709,""))</f>
        <v/>
      </c>
      <c r="F709" t="str">
        <f>IF(All_Tasks!F709="","",All_Tasks!F709)</f>
        <v/>
      </c>
      <c r="G709" t="str">
        <f>IF(All_Tasks!G709="","",All_Tasks!G709)</f>
        <v/>
      </c>
      <c r="H709" s="231" t="str">
        <f>IF(All_Tasks!H709="","",All_Tasks!H709)</f>
        <v/>
      </c>
      <c r="I709" t="str">
        <f>IF(All_Tasks!I709="","",All_Tasks!I709)</f>
        <v/>
      </c>
      <c r="J709" t="str">
        <f>IF(All_Tasks!J709="","",All_Tasks!J709)</f>
        <v/>
      </c>
      <c r="K709" t="str">
        <f>IF(All_Tasks!K709="","",All_Tasks!K709)</f>
        <v/>
      </c>
      <c r="L709" s="231" t="str">
        <f>IF(All_Tasks!L709="","",All_Tasks!L709)</f>
        <v/>
      </c>
      <c r="M709" t="str">
        <f>IF(All_Tasks!M709="","",All_Tasks!M709)</f>
        <v/>
      </c>
      <c r="N709" t="str">
        <f>IF(All_Tasks!N709="","",All_Tasks!N709)</f>
        <v/>
      </c>
      <c r="O709" t="str">
        <f>IF(All_Tasks!O709="","",All_Tasks!O709)</f>
        <v/>
      </c>
      <c r="P709" s="181">
        <f>IF(All_Tasks!P709="",0,All_Tasks!P709)</f>
        <v>0</v>
      </c>
      <c r="Q709" s="181">
        <f>IF(All_Tasks!Q709="",0,All_Tasks!Q709)</f>
        <v>0</v>
      </c>
      <c r="R709" s="181">
        <f>IF(All_Tasks!R709="",0,All_Tasks!R709)</f>
        <v>0</v>
      </c>
      <c r="S709" s="181" t="str">
        <f>IF(All_Tasks!S709="","",All_Tasks!S709)</f>
        <v/>
      </c>
      <c r="T709" t="str">
        <f>IF(All_Tasks!T709="","",All_Tasks!T709)</f>
        <v/>
      </c>
      <c r="U709" t="str">
        <f>IF(All_Tasks!U709="","",All_Tasks!U709)</f>
        <v/>
      </c>
      <c r="V709">
        <f>IF(A709="",0,IFERROR(MATCH(A709,Scope_Labor_Rates!$A$6:$A$46,0)+5,0))</f>
        <v>0</v>
      </c>
      <c r="W709" s="178">
        <f>IF(V709&gt;0,INDEX(Scope_Labor_Rates!$C$6:$C$46,V709-5),0)</f>
        <v>0</v>
      </c>
      <c r="X709" s="178">
        <f>IF(V709&gt;0,INDEX(Scope_Labor_Rates!$C$6:$C$46,V709-5),0)</f>
        <v>0</v>
      </c>
      <c r="Y709" s="180">
        <f>IF(V709&gt;0,INDEX(Scope_Labor_Rates!$S$6:$S$46,V709-5),0)</f>
        <v>0</v>
      </c>
      <c r="Z709" s="180">
        <f>IF(V709&gt;0,INDEX(Scope_Labor_Rates!$R$6:$R$46,V709-5),1)</f>
        <v>1</v>
      </c>
      <c r="AA709" s="231">
        <f t="shared" si="99"/>
        <v>0</v>
      </c>
      <c r="AB709" t="str">
        <f t="shared" si="100"/>
        <v/>
      </c>
      <c r="AC709" s="178" t="str">
        <f t="shared" si="101"/>
        <v/>
      </c>
      <c r="AD709" s="181">
        <f t="shared" si="102"/>
        <v>0</v>
      </c>
      <c r="AE709" s="178">
        <f>IF(V709&gt;0,P709*INDEX(Scope_Labor_Rates!$E$6:$E$46,V709-5),0)</f>
        <v>0</v>
      </c>
      <c r="AF709" s="181">
        <f>IF(V709&gt;0,AE709*INDEX(Scope_Labor_Rates!$D$6:$D$46,V709-5)*AA709,0)</f>
        <v>0</v>
      </c>
      <c r="AG709" s="178">
        <f>IF(V709&gt;0,P709*INDEX(Scope_Labor_Rates!$G$6:$G$46,V709-5),0)</f>
        <v>0</v>
      </c>
      <c r="AH709" s="181">
        <f>IF(V709&gt;0,AG709*INDEX(Scope_Labor_Rates!$F$6:$F$46,V709-5)*AA709,0)</f>
        <v>0</v>
      </c>
      <c r="AI709" s="178">
        <f>IF(V709&gt;0,P709*INDEX(Scope_Labor_Rates!$I$6:$I$46,V709-5),0)</f>
        <v>0</v>
      </c>
      <c r="AJ709" s="181">
        <f>IF(V709&gt;0,AI709*INDEX(Scope_Labor_Rates!$H$6:$H$46,V709-5)*AA709,0)</f>
        <v>0</v>
      </c>
      <c r="AK709" s="178">
        <f>IF(V709&gt;0,P709*INDEX(Scope_Labor_Rates!$K$6:$K$46,V709-5),0)</f>
        <v>0</v>
      </c>
      <c r="AL709" s="181">
        <f>IF(V709&gt;0,AK709*INDEX(Scope_Labor_Rates!$J$6:$J$46,V709-5)*AA709,0)</f>
        <v>0</v>
      </c>
      <c r="AM709" s="178">
        <f>IF(V709&gt;0,P709*INDEX(Scope_Labor_Rates!$M$6:$M$46,V709-5),0)</f>
        <v>0</v>
      </c>
      <c r="AN709" s="178">
        <f>IF(V709&gt;0,AM709*INDEX(Scope_Labor_Rates!$L$6:$L$46,V709-5)*AA709,0)</f>
        <v>0</v>
      </c>
      <c r="AO709" s="178">
        <f>IF(V709&gt;0,P709*INDEX(Scope_Labor_Rates!$O$6:$O$46,V709-5)*AA709,0)</f>
        <v>0</v>
      </c>
      <c r="AP709" s="181">
        <f>IF(V709&gt;0,P709*INDEX(Scope_Labor_Rates!$Q$6:$Q$46,V709-5)*AA709,0)</f>
        <v>0</v>
      </c>
      <c r="AQ709" s="178">
        <f t="shared" si="103"/>
        <v>0</v>
      </c>
      <c r="AR709" s="178">
        <f t="shared" si="104"/>
        <v>0</v>
      </c>
      <c r="AS709" s="178">
        <f t="shared" si="105"/>
        <v>0</v>
      </c>
      <c r="AT709" s="178">
        <f t="shared" si="106"/>
        <v>0</v>
      </c>
      <c r="AU709">
        <f t="shared" si="107"/>
        <v>0</v>
      </c>
    </row>
    <row r="710" spans="1:47">
      <c r="A710" t="str">
        <f>IF(All_Tasks!A710="","",All_Tasks!A710)</f>
        <v/>
      </c>
      <c r="B710" t="str">
        <f>IF(All_Tasks!B710="","",All_Tasks!B710)</f>
        <v/>
      </c>
      <c r="C710" t="str">
        <f>IF(All_Tasks!C710="","",All_Tasks!C710)</f>
        <v/>
      </c>
      <c r="D710" t="str">
        <f>IF(All_Tasks!D710="","",All_Tasks!D710)</f>
        <v/>
      </c>
      <c r="E710" t="str">
        <f>IF(All_Tasks!V710&lt;&gt;"",All_Tasks!V710,IF(All_Tasks!E710&lt;&gt;"",All_Tasks!E710,""))</f>
        <v/>
      </c>
      <c r="F710" t="str">
        <f>IF(All_Tasks!F710="","",All_Tasks!F710)</f>
        <v/>
      </c>
      <c r="G710" t="str">
        <f>IF(All_Tasks!G710="","",All_Tasks!G710)</f>
        <v/>
      </c>
      <c r="H710" s="231" t="str">
        <f>IF(All_Tasks!H710="","",All_Tasks!H710)</f>
        <v/>
      </c>
      <c r="I710" t="str">
        <f>IF(All_Tasks!I710="","",All_Tasks!I710)</f>
        <v/>
      </c>
      <c r="J710" t="str">
        <f>IF(All_Tasks!J710="","",All_Tasks!J710)</f>
        <v/>
      </c>
      <c r="K710" t="str">
        <f>IF(All_Tasks!K710="","",All_Tasks!K710)</f>
        <v/>
      </c>
      <c r="L710" s="231" t="str">
        <f>IF(All_Tasks!L710="","",All_Tasks!L710)</f>
        <v/>
      </c>
      <c r="M710" t="str">
        <f>IF(All_Tasks!M710="","",All_Tasks!M710)</f>
        <v/>
      </c>
      <c r="N710" t="str">
        <f>IF(All_Tasks!N710="","",All_Tasks!N710)</f>
        <v/>
      </c>
      <c r="O710" t="str">
        <f>IF(All_Tasks!O710="","",All_Tasks!O710)</f>
        <v/>
      </c>
      <c r="P710" s="181">
        <f>IF(All_Tasks!P710="",0,All_Tasks!P710)</f>
        <v>0</v>
      </c>
      <c r="Q710" s="181">
        <f>IF(All_Tasks!Q710="",0,All_Tasks!Q710)</f>
        <v>0</v>
      </c>
      <c r="R710" s="181">
        <f>IF(All_Tasks!R710="",0,All_Tasks!R710)</f>
        <v>0</v>
      </c>
      <c r="S710" s="181" t="str">
        <f>IF(All_Tasks!S710="","",All_Tasks!S710)</f>
        <v/>
      </c>
      <c r="T710" t="str">
        <f>IF(All_Tasks!T710="","",All_Tasks!T710)</f>
        <v/>
      </c>
      <c r="U710" t="str">
        <f>IF(All_Tasks!U710="","",All_Tasks!U710)</f>
        <v/>
      </c>
      <c r="V710">
        <f>IF(A710="",0,IFERROR(MATCH(A710,Scope_Labor_Rates!$A$6:$A$46,0)+5,0))</f>
        <v>0</v>
      </c>
      <c r="W710" s="178">
        <f>IF(V710&gt;0,INDEX(Scope_Labor_Rates!$C$6:$C$46,V710-5),0)</f>
        <v>0</v>
      </c>
      <c r="X710" s="178">
        <f>IF(V710&gt;0,INDEX(Scope_Labor_Rates!$C$6:$C$46,V710-5),0)</f>
        <v>0</v>
      </c>
      <c r="Y710" s="180">
        <f>IF(V710&gt;0,INDEX(Scope_Labor_Rates!$S$6:$S$46,V710-5),0)</f>
        <v>0</v>
      </c>
      <c r="Z710" s="180">
        <f>IF(V710&gt;0,INDEX(Scope_Labor_Rates!$R$6:$R$46,V710-5),1)</f>
        <v>1</v>
      </c>
      <c r="AA710" s="231">
        <f t="shared" si="99"/>
        <v>0</v>
      </c>
      <c r="AB710" t="str">
        <f t="shared" si="100"/>
        <v/>
      </c>
      <c r="AC710" s="178" t="str">
        <f t="shared" si="101"/>
        <v/>
      </c>
      <c r="AD710" s="181">
        <f t="shared" si="102"/>
        <v>0</v>
      </c>
      <c r="AE710" s="178">
        <f>IF(V710&gt;0,P710*INDEX(Scope_Labor_Rates!$E$6:$E$46,V710-5),0)</f>
        <v>0</v>
      </c>
      <c r="AF710" s="181">
        <f>IF(V710&gt;0,AE710*INDEX(Scope_Labor_Rates!$D$6:$D$46,V710-5)*AA710,0)</f>
        <v>0</v>
      </c>
      <c r="AG710" s="178">
        <f>IF(V710&gt;0,P710*INDEX(Scope_Labor_Rates!$G$6:$G$46,V710-5),0)</f>
        <v>0</v>
      </c>
      <c r="AH710" s="181">
        <f>IF(V710&gt;0,AG710*INDEX(Scope_Labor_Rates!$F$6:$F$46,V710-5)*AA710,0)</f>
        <v>0</v>
      </c>
      <c r="AI710" s="178">
        <f>IF(V710&gt;0,P710*INDEX(Scope_Labor_Rates!$I$6:$I$46,V710-5),0)</f>
        <v>0</v>
      </c>
      <c r="AJ710" s="181">
        <f>IF(V710&gt;0,AI710*INDEX(Scope_Labor_Rates!$H$6:$H$46,V710-5)*AA710,0)</f>
        <v>0</v>
      </c>
      <c r="AK710" s="178">
        <f>IF(V710&gt;0,P710*INDEX(Scope_Labor_Rates!$K$6:$K$46,V710-5),0)</f>
        <v>0</v>
      </c>
      <c r="AL710" s="181">
        <f>IF(V710&gt;0,AK710*INDEX(Scope_Labor_Rates!$J$6:$J$46,V710-5)*AA710,0)</f>
        <v>0</v>
      </c>
      <c r="AM710" s="178">
        <f>IF(V710&gt;0,P710*INDEX(Scope_Labor_Rates!$M$6:$M$46,V710-5),0)</f>
        <v>0</v>
      </c>
      <c r="AN710" s="178">
        <f>IF(V710&gt;0,AM710*INDEX(Scope_Labor_Rates!$L$6:$L$46,V710-5)*AA710,0)</f>
        <v>0</v>
      </c>
      <c r="AO710" s="178">
        <f>IF(V710&gt;0,P710*INDEX(Scope_Labor_Rates!$O$6:$O$46,V710-5)*AA710,0)</f>
        <v>0</v>
      </c>
      <c r="AP710" s="181">
        <f>IF(V710&gt;0,P710*INDEX(Scope_Labor_Rates!$Q$6:$Q$46,V710-5)*AA710,0)</f>
        <v>0</v>
      </c>
      <c r="AQ710" s="178">
        <f t="shared" si="103"/>
        <v>0</v>
      </c>
      <c r="AR710" s="178">
        <f t="shared" si="104"/>
        <v>0</v>
      </c>
      <c r="AS710" s="178">
        <f t="shared" si="105"/>
        <v>0</v>
      </c>
      <c r="AT710" s="178">
        <f t="shared" si="106"/>
        <v>0</v>
      </c>
      <c r="AU710">
        <f t="shared" si="107"/>
        <v>0</v>
      </c>
    </row>
    <row r="711" spans="1:47">
      <c r="A711" t="str">
        <f>IF(All_Tasks!A711="","",All_Tasks!A711)</f>
        <v/>
      </c>
      <c r="B711" t="str">
        <f>IF(All_Tasks!B711="","",All_Tasks!B711)</f>
        <v/>
      </c>
      <c r="C711" t="str">
        <f>IF(All_Tasks!C711="","",All_Tasks!C711)</f>
        <v/>
      </c>
      <c r="D711" t="str">
        <f>IF(All_Tasks!D711="","",All_Tasks!D711)</f>
        <v/>
      </c>
      <c r="E711" t="str">
        <f>IF(All_Tasks!V711&lt;&gt;"",All_Tasks!V711,IF(All_Tasks!E711&lt;&gt;"",All_Tasks!E711,""))</f>
        <v/>
      </c>
      <c r="F711" t="str">
        <f>IF(All_Tasks!F711="","",All_Tasks!F711)</f>
        <v/>
      </c>
      <c r="G711" t="str">
        <f>IF(All_Tasks!G711="","",All_Tasks!G711)</f>
        <v/>
      </c>
      <c r="H711" s="231" t="str">
        <f>IF(All_Tasks!H711="","",All_Tasks!H711)</f>
        <v/>
      </c>
      <c r="I711" t="str">
        <f>IF(All_Tasks!I711="","",All_Tasks!I711)</f>
        <v/>
      </c>
      <c r="J711" t="str">
        <f>IF(All_Tasks!J711="","",All_Tasks!J711)</f>
        <v/>
      </c>
      <c r="K711" t="str">
        <f>IF(All_Tasks!K711="","",All_Tasks!K711)</f>
        <v/>
      </c>
      <c r="L711" s="231" t="str">
        <f>IF(All_Tasks!L711="","",All_Tasks!L711)</f>
        <v/>
      </c>
      <c r="M711" t="str">
        <f>IF(All_Tasks!M711="","",All_Tasks!M711)</f>
        <v/>
      </c>
      <c r="N711" t="str">
        <f>IF(All_Tasks!N711="","",All_Tasks!N711)</f>
        <v/>
      </c>
      <c r="O711" t="str">
        <f>IF(All_Tasks!O711="","",All_Tasks!O711)</f>
        <v/>
      </c>
      <c r="P711" s="181">
        <f>IF(All_Tasks!P711="",0,All_Tasks!P711)</f>
        <v>0</v>
      </c>
      <c r="Q711" s="181">
        <f>IF(All_Tasks!Q711="",0,All_Tasks!Q711)</f>
        <v>0</v>
      </c>
      <c r="R711" s="181">
        <f>IF(All_Tasks!R711="",0,All_Tasks!R711)</f>
        <v>0</v>
      </c>
      <c r="S711" s="181" t="str">
        <f>IF(All_Tasks!S711="","",All_Tasks!S711)</f>
        <v/>
      </c>
      <c r="T711" t="str">
        <f>IF(All_Tasks!T711="","",All_Tasks!T711)</f>
        <v/>
      </c>
      <c r="U711" t="str">
        <f>IF(All_Tasks!U711="","",All_Tasks!U711)</f>
        <v/>
      </c>
      <c r="V711">
        <f>IF(A711="",0,IFERROR(MATCH(A711,Scope_Labor_Rates!$A$6:$A$46,0)+5,0))</f>
        <v>0</v>
      </c>
      <c r="W711" s="178">
        <f>IF(V711&gt;0,INDEX(Scope_Labor_Rates!$C$6:$C$46,V711-5),0)</f>
        <v>0</v>
      </c>
      <c r="X711" s="178">
        <f>IF(V711&gt;0,INDEX(Scope_Labor_Rates!$C$6:$C$46,V711-5),0)</f>
        <v>0</v>
      </c>
      <c r="Y711" s="180">
        <f>IF(V711&gt;0,INDEX(Scope_Labor_Rates!$S$6:$S$46,V711-5),0)</f>
        <v>0</v>
      </c>
      <c r="Z711" s="180">
        <f>IF(V711&gt;0,INDEX(Scope_Labor_Rates!$R$6:$R$46,V711-5),1)</f>
        <v>1</v>
      </c>
      <c r="AA711" s="231">
        <f t="shared" si="99"/>
        <v>0</v>
      </c>
      <c r="AB711" t="str">
        <f t="shared" si="100"/>
        <v/>
      </c>
      <c r="AC711" s="178" t="str">
        <f t="shared" si="101"/>
        <v/>
      </c>
      <c r="AD711" s="181">
        <f t="shared" si="102"/>
        <v>0</v>
      </c>
      <c r="AE711" s="178">
        <f>IF(V711&gt;0,P711*INDEX(Scope_Labor_Rates!$E$6:$E$46,V711-5),0)</f>
        <v>0</v>
      </c>
      <c r="AF711" s="181">
        <f>IF(V711&gt;0,AE711*INDEX(Scope_Labor_Rates!$D$6:$D$46,V711-5)*AA711,0)</f>
        <v>0</v>
      </c>
      <c r="AG711" s="178">
        <f>IF(V711&gt;0,P711*INDEX(Scope_Labor_Rates!$G$6:$G$46,V711-5),0)</f>
        <v>0</v>
      </c>
      <c r="AH711" s="181">
        <f>IF(V711&gt;0,AG711*INDEX(Scope_Labor_Rates!$F$6:$F$46,V711-5)*AA711,0)</f>
        <v>0</v>
      </c>
      <c r="AI711" s="178">
        <f>IF(V711&gt;0,P711*INDEX(Scope_Labor_Rates!$I$6:$I$46,V711-5),0)</f>
        <v>0</v>
      </c>
      <c r="AJ711" s="181">
        <f>IF(V711&gt;0,AI711*INDEX(Scope_Labor_Rates!$H$6:$H$46,V711-5)*AA711,0)</f>
        <v>0</v>
      </c>
      <c r="AK711" s="178">
        <f>IF(V711&gt;0,P711*INDEX(Scope_Labor_Rates!$K$6:$K$46,V711-5),0)</f>
        <v>0</v>
      </c>
      <c r="AL711" s="181">
        <f>IF(V711&gt;0,AK711*INDEX(Scope_Labor_Rates!$J$6:$J$46,V711-5)*AA711,0)</f>
        <v>0</v>
      </c>
      <c r="AM711" s="178">
        <f>IF(V711&gt;0,P711*INDEX(Scope_Labor_Rates!$M$6:$M$46,V711-5),0)</f>
        <v>0</v>
      </c>
      <c r="AN711" s="178">
        <f>IF(V711&gt;0,AM711*INDEX(Scope_Labor_Rates!$L$6:$L$46,V711-5)*AA711,0)</f>
        <v>0</v>
      </c>
      <c r="AO711" s="178">
        <f>IF(V711&gt;0,P711*INDEX(Scope_Labor_Rates!$O$6:$O$46,V711-5)*AA711,0)</f>
        <v>0</v>
      </c>
      <c r="AP711" s="181">
        <f>IF(V711&gt;0,P711*INDEX(Scope_Labor_Rates!$Q$6:$Q$46,V711-5)*AA711,0)</f>
        <v>0</v>
      </c>
      <c r="AQ711" s="178">
        <f t="shared" si="103"/>
        <v>0</v>
      </c>
      <c r="AR711" s="178">
        <f t="shared" si="104"/>
        <v>0</v>
      </c>
      <c r="AS711" s="178">
        <f t="shared" si="105"/>
        <v>0</v>
      </c>
      <c r="AT711" s="178">
        <f t="shared" si="106"/>
        <v>0</v>
      </c>
      <c r="AU711">
        <f t="shared" si="107"/>
        <v>0</v>
      </c>
    </row>
    <row r="712" spans="1:47">
      <c r="A712" t="str">
        <f>IF(All_Tasks!A712="","",All_Tasks!A712)</f>
        <v/>
      </c>
      <c r="B712" t="str">
        <f>IF(All_Tasks!B712="","",All_Tasks!B712)</f>
        <v/>
      </c>
      <c r="C712" t="str">
        <f>IF(All_Tasks!C712="","",All_Tasks!C712)</f>
        <v/>
      </c>
      <c r="D712" t="str">
        <f>IF(All_Tasks!D712="","",All_Tasks!D712)</f>
        <v/>
      </c>
      <c r="E712" t="str">
        <f>IF(All_Tasks!V712&lt;&gt;"",All_Tasks!V712,IF(All_Tasks!E712&lt;&gt;"",All_Tasks!E712,""))</f>
        <v/>
      </c>
      <c r="F712" t="str">
        <f>IF(All_Tasks!F712="","",All_Tasks!F712)</f>
        <v/>
      </c>
      <c r="G712" t="str">
        <f>IF(All_Tasks!G712="","",All_Tasks!G712)</f>
        <v/>
      </c>
      <c r="H712" s="231" t="str">
        <f>IF(All_Tasks!H712="","",All_Tasks!H712)</f>
        <v/>
      </c>
      <c r="I712" t="str">
        <f>IF(All_Tasks!I712="","",All_Tasks!I712)</f>
        <v/>
      </c>
      <c r="J712" t="str">
        <f>IF(All_Tasks!J712="","",All_Tasks!J712)</f>
        <v/>
      </c>
      <c r="K712" t="str">
        <f>IF(All_Tasks!K712="","",All_Tasks!K712)</f>
        <v/>
      </c>
      <c r="L712" s="231" t="str">
        <f>IF(All_Tasks!L712="","",All_Tasks!L712)</f>
        <v/>
      </c>
      <c r="M712" t="str">
        <f>IF(All_Tasks!M712="","",All_Tasks!M712)</f>
        <v/>
      </c>
      <c r="N712" t="str">
        <f>IF(All_Tasks!N712="","",All_Tasks!N712)</f>
        <v/>
      </c>
      <c r="O712" t="str">
        <f>IF(All_Tasks!O712="","",All_Tasks!O712)</f>
        <v/>
      </c>
      <c r="P712" s="181">
        <f>IF(All_Tasks!P712="",0,All_Tasks!P712)</f>
        <v>0</v>
      </c>
      <c r="Q712" s="181">
        <f>IF(All_Tasks!Q712="",0,All_Tasks!Q712)</f>
        <v>0</v>
      </c>
      <c r="R712" s="181">
        <f>IF(All_Tasks!R712="",0,All_Tasks!R712)</f>
        <v>0</v>
      </c>
      <c r="S712" s="181" t="str">
        <f>IF(All_Tasks!S712="","",All_Tasks!S712)</f>
        <v/>
      </c>
      <c r="T712" t="str">
        <f>IF(All_Tasks!T712="","",All_Tasks!T712)</f>
        <v/>
      </c>
      <c r="U712" t="str">
        <f>IF(All_Tasks!U712="","",All_Tasks!U712)</f>
        <v/>
      </c>
      <c r="V712">
        <f>IF(A712="",0,IFERROR(MATCH(A712,Scope_Labor_Rates!$A$6:$A$46,0)+5,0))</f>
        <v>0</v>
      </c>
      <c r="W712" s="178">
        <f>IF(V712&gt;0,INDEX(Scope_Labor_Rates!$C$6:$C$46,V712-5),0)</f>
        <v>0</v>
      </c>
      <c r="X712" s="178">
        <f>IF(V712&gt;0,INDEX(Scope_Labor_Rates!$C$6:$C$46,V712-5),0)</f>
        <v>0</v>
      </c>
      <c r="Y712" s="180">
        <f>IF(V712&gt;0,INDEX(Scope_Labor_Rates!$S$6:$S$46,V712-5),0)</f>
        <v>0</v>
      </c>
      <c r="Z712" s="180">
        <f>IF(V712&gt;0,INDEX(Scope_Labor_Rates!$R$6:$R$46,V712-5),1)</f>
        <v>1</v>
      </c>
      <c r="AA712" s="231">
        <f t="shared" si="99"/>
        <v>0</v>
      </c>
      <c r="AB712" t="str">
        <f t="shared" si="100"/>
        <v/>
      </c>
      <c r="AC712" s="178" t="str">
        <f t="shared" si="101"/>
        <v/>
      </c>
      <c r="AD712" s="181">
        <f t="shared" si="102"/>
        <v>0</v>
      </c>
      <c r="AE712" s="178">
        <f>IF(V712&gt;0,P712*INDEX(Scope_Labor_Rates!$E$6:$E$46,V712-5),0)</f>
        <v>0</v>
      </c>
      <c r="AF712" s="181">
        <f>IF(V712&gt;0,AE712*INDEX(Scope_Labor_Rates!$D$6:$D$46,V712-5)*AA712,0)</f>
        <v>0</v>
      </c>
      <c r="AG712" s="178">
        <f>IF(V712&gt;0,P712*INDEX(Scope_Labor_Rates!$G$6:$G$46,V712-5),0)</f>
        <v>0</v>
      </c>
      <c r="AH712" s="181">
        <f>IF(V712&gt;0,AG712*INDEX(Scope_Labor_Rates!$F$6:$F$46,V712-5)*AA712,0)</f>
        <v>0</v>
      </c>
      <c r="AI712" s="178">
        <f>IF(V712&gt;0,P712*INDEX(Scope_Labor_Rates!$I$6:$I$46,V712-5),0)</f>
        <v>0</v>
      </c>
      <c r="AJ712" s="181">
        <f>IF(V712&gt;0,AI712*INDEX(Scope_Labor_Rates!$H$6:$H$46,V712-5)*AA712,0)</f>
        <v>0</v>
      </c>
      <c r="AK712" s="178">
        <f>IF(V712&gt;0,P712*INDEX(Scope_Labor_Rates!$K$6:$K$46,V712-5),0)</f>
        <v>0</v>
      </c>
      <c r="AL712" s="181">
        <f>IF(V712&gt;0,AK712*INDEX(Scope_Labor_Rates!$J$6:$J$46,V712-5)*AA712,0)</f>
        <v>0</v>
      </c>
      <c r="AM712" s="178">
        <f>IF(V712&gt;0,P712*INDEX(Scope_Labor_Rates!$M$6:$M$46,V712-5),0)</f>
        <v>0</v>
      </c>
      <c r="AN712" s="178">
        <f>IF(V712&gt;0,AM712*INDEX(Scope_Labor_Rates!$L$6:$L$46,V712-5)*AA712,0)</f>
        <v>0</v>
      </c>
      <c r="AO712" s="178">
        <f>IF(V712&gt;0,P712*INDEX(Scope_Labor_Rates!$O$6:$O$46,V712-5)*AA712,0)</f>
        <v>0</v>
      </c>
      <c r="AP712" s="181">
        <f>IF(V712&gt;0,P712*INDEX(Scope_Labor_Rates!$Q$6:$Q$46,V712-5)*AA712,0)</f>
        <v>0</v>
      </c>
      <c r="AQ712" s="178">
        <f t="shared" si="103"/>
        <v>0</v>
      </c>
      <c r="AR712" s="178">
        <f t="shared" si="104"/>
        <v>0</v>
      </c>
      <c r="AS712" s="178">
        <f t="shared" si="105"/>
        <v>0</v>
      </c>
      <c r="AT712" s="178">
        <f t="shared" si="106"/>
        <v>0</v>
      </c>
      <c r="AU712">
        <f t="shared" si="107"/>
        <v>0</v>
      </c>
    </row>
    <row r="713" spans="1:47">
      <c r="A713" t="str">
        <f>IF(All_Tasks!A713="","",All_Tasks!A713)</f>
        <v/>
      </c>
      <c r="B713" t="str">
        <f>IF(All_Tasks!B713="","",All_Tasks!B713)</f>
        <v/>
      </c>
      <c r="C713" t="str">
        <f>IF(All_Tasks!C713="","",All_Tasks!C713)</f>
        <v/>
      </c>
      <c r="D713" t="str">
        <f>IF(All_Tasks!D713="","",All_Tasks!D713)</f>
        <v/>
      </c>
      <c r="E713" t="str">
        <f>IF(All_Tasks!V713&lt;&gt;"",All_Tasks!V713,IF(All_Tasks!E713&lt;&gt;"",All_Tasks!E713,""))</f>
        <v/>
      </c>
      <c r="F713" t="str">
        <f>IF(All_Tasks!F713="","",All_Tasks!F713)</f>
        <v/>
      </c>
      <c r="G713" t="str">
        <f>IF(All_Tasks!G713="","",All_Tasks!G713)</f>
        <v/>
      </c>
      <c r="H713" s="231" t="str">
        <f>IF(All_Tasks!H713="","",All_Tasks!H713)</f>
        <v/>
      </c>
      <c r="I713" t="str">
        <f>IF(All_Tasks!I713="","",All_Tasks!I713)</f>
        <v/>
      </c>
      <c r="J713" t="str">
        <f>IF(All_Tasks!J713="","",All_Tasks!J713)</f>
        <v/>
      </c>
      <c r="K713" t="str">
        <f>IF(All_Tasks!K713="","",All_Tasks!K713)</f>
        <v/>
      </c>
      <c r="L713" s="231" t="str">
        <f>IF(All_Tasks!L713="","",All_Tasks!L713)</f>
        <v/>
      </c>
      <c r="M713" t="str">
        <f>IF(All_Tasks!M713="","",All_Tasks!M713)</f>
        <v/>
      </c>
      <c r="N713" t="str">
        <f>IF(All_Tasks!N713="","",All_Tasks!N713)</f>
        <v/>
      </c>
      <c r="O713" t="str">
        <f>IF(All_Tasks!O713="","",All_Tasks!O713)</f>
        <v/>
      </c>
      <c r="P713" s="181">
        <f>IF(All_Tasks!P713="",0,All_Tasks!P713)</f>
        <v>0</v>
      </c>
      <c r="Q713" s="181">
        <f>IF(All_Tasks!Q713="",0,All_Tasks!Q713)</f>
        <v>0</v>
      </c>
      <c r="R713" s="181">
        <f>IF(All_Tasks!R713="",0,All_Tasks!R713)</f>
        <v>0</v>
      </c>
      <c r="S713" s="181" t="str">
        <f>IF(All_Tasks!S713="","",All_Tasks!S713)</f>
        <v/>
      </c>
      <c r="T713" t="str">
        <f>IF(All_Tasks!T713="","",All_Tasks!T713)</f>
        <v/>
      </c>
      <c r="U713" t="str">
        <f>IF(All_Tasks!U713="","",All_Tasks!U713)</f>
        <v/>
      </c>
      <c r="V713">
        <f>IF(A713="",0,IFERROR(MATCH(A713,Scope_Labor_Rates!$A$6:$A$46,0)+5,0))</f>
        <v>0</v>
      </c>
      <c r="W713" s="178">
        <f>IF(V713&gt;0,INDEX(Scope_Labor_Rates!$C$6:$C$46,V713-5),0)</f>
        <v>0</v>
      </c>
      <c r="X713" s="178">
        <f>IF(V713&gt;0,INDEX(Scope_Labor_Rates!$C$6:$C$46,V713-5),0)</f>
        <v>0</v>
      </c>
      <c r="Y713" s="180">
        <f>IF(V713&gt;0,INDEX(Scope_Labor_Rates!$S$6:$S$46,V713-5),0)</f>
        <v>0</v>
      </c>
      <c r="Z713" s="180">
        <f>IF(V713&gt;0,INDEX(Scope_Labor_Rates!$R$6:$R$46,V713-5),1)</f>
        <v>1</v>
      </c>
      <c r="AA713" s="231">
        <f t="shared" si="99"/>
        <v>0</v>
      </c>
      <c r="AB713" t="str">
        <f t="shared" si="100"/>
        <v/>
      </c>
      <c r="AC713" s="178" t="str">
        <f t="shared" si="101"/>
        <v/>
      </c>
      <c r="AD713" s="181">
        <f t="shared" si="102"/>
        <v>0</v>
      </c>
      <c r="AE713" s="178">
        <f>IF(V713&gt;0,P713*INDEX(Scope_Labor_Rates!$E$6:$E$46,V713-5),0)</f>
        <v>0</v>
      </c>
      <c r="AF713" s="181">
        <f>IF(V713&gt;0,AE713*INDEX(Scope_Labor_Rates!$D$6:$D$46,V713-5)*AA713,0)</f>
        <v>0</v>
      </c>
      <c r="AG713" s="178">
        <f>IF(V713&gt;0,P713*INDEX(Scope_Labor_Rates!$G$6:$G$46,V713-5),0)</f>
        <v>0</v>
      </c>
      <c r="AH713" s="181">
        <f>IF(V713&gt;0,AG713*INDEX(Scope_Labor_Rates!$F$6:$F$46,V713-5)*AA713,0)</f>
        <v>0</v>
      </c>
      <c r="AI713" s="178">
        <f>IF(V713&gt;0,P713*INDEX(Scope_Labor_Rates!$I$6:$I$46,V713-5),0)</f>
        <v>0</v>
      </c>
      <c r="AJ713" s="181">
        <f>IF(V713&gt;0,AI713*INDEX(Scope_Labor_Rates!$H$6:$H$46,V713-5)*AA713,0)</f>
        <v>0</v>
      </c>
      <c r="AK713" s="178">
        <f>IF(V713&gt;0,P713*INDEX(Scope_Labor_Rates!$K$6:$K$46,V713-5),0)</f>
        <v>0</v>
      </c>
      <c r="AL713" s="181">
        <f>IF(V713&gt;0,AK713*INDEX(Scope_Labor_Rates!$J$6:$J$46,V713-5)*AA713,0)</f>
        <v>0</v>
      </c>
      <c r="AM713" s="178">
        <f>IF(V713&gt;0,P713*INDEX(Scope_Labor_Rates!$M$6:$M$46,V713-5),0)</f>
        <v>0</v>
      </c>
      <c r="AN713" s="178">
        <f>IF(V713&gt;0,AM713*INDEX(Scope_Labor_Rates!$L$6:$L$46,V713-5)*AA713,0)</f>
        <v>0</v>
      </c>
      <c r="AO713" s="178">
        <f>IF(V713&gt;0,P713*INDEX(Scope_Labor_Rates!$O$6:$O$46,V713-5)*AA713,0)</f>
        <v>0</v>
      </c>
      <c r="AP713" s="181">
        <f>IF(V713&gt;0,P713*INDEX(Scope_Labor_Rates!$Q$6:$Q$46,V713-5)*AA713,0)</f>
        <v>0</v>
      </c>
      <c r="AQ713" s="178">
        <f t="shared" si="103"/>
        <v>0</v>
      </c>
      <c r="AR713" s="178">
        <f t="shared" si="104"/>
        <v>0</v>
      </c>
      <c r="AS713" s="178">
        <f t="shared" si="105"/>
        <v>0</v>
      </c>
      <c r="AT713" s="178">
        <f t="shared" si="106"/>
        <v>0</v>
      </c>
      <c r="AU713">
        <f t="shared" si="107"/>
        <v>0</v>
      </c>
    </row>
    <row r="714" spans="1:47">
      <c r="A714" t="str">
        <f>IF(All_Tasks!A714="","",All_Tasks!A714)</f>
        <v/>
      </c>
      <c r="B714" t="str">
        <f>IF(All_Tasks!B714="","",All_Tasks!B714)</f>
        <v/>
      </c>
      <c r="C714" t="str">
        <f>IF(All_Tasks!C714="","",All_Tasks!C714)</f>
        <v/>
      </c>
      <c r="D714" t="str">
        <f>IF(All_Tasks!D714="","",All_Tasks!D714)</f>
        <v/>
      </c>
      <c r="E714" t="str">
        <f>IF(All_Tasks!V714&lt;&gt;"",All_Tasks!V714,IF(All_Tasks!E714&lt;&gt;"",All_Tasks!E714,""))</f>
        <v/>
      </c>
      <c r="F714" t="str">
        <f>IF(All_Tasks!F714="","",All_Tasks!F714)</f>
        <v/>
      </c>
      <c r="G714" t="str">
        <f>IF(All_Tasks!G714="","",All_Tasks!G714)</f>
        <v/>
      </c>
      <c r="H714" s="231" t="str">
        <f>IF(All_Tasks!H714="","",All_Tasks!H714)</f>
        <v/>
      </c>
      <c r="I714" t="str">
        <f>IF(All_Tasks!I714="","",All_Tasks!I714)</f>
        <v/>
      </c>
      <c r="J714" t="str">
        <f>IF(All_Tasks!J714="","",All_Tasks!J714)</f>
        <v/>
      </c>
      <c r="K714" t="str">
        <f>IF(All_Tasks!K714="","",All_Tasks!K714)</f>
        <v/>
      </c>
      <c r="L714" s="231" t="str">
        <f>IF(All_Tasks!L714="","",All_Tasks!L714)</f>
        <v/>
      </c>
      <c r="M714" t="str">
        <f>IF(All_Tasks!M714="","",All_Tasks!M714)</f>
        <v/>
      </c>
      <c r="N714" t="str">
        <f>IF(All_Tasks!N714="","",All_Tasks!N714)</f>
        <v/>
      </c>
      <c r="O714" t="str">
        <f>IF(All_Tasks!O714="","",All_Tasks!O714)</f>
        <v/>
      </c>
      <c r="P714" s="181">
        <f>IF(All_Tasks!P714="",0,All_Tasks!P714)</f>
        <v>0</v>
      </c>
      <c r="Q714" s="181">
        <f>IF(All_Tasks!Q714="",0,All_Tasks!Q714)</f>
        <v>0</v>
      </c>
      <c r="R714" s="181">
        <f>IF(All_Tasks!R714="",0,All_Tasks!R714)</f>
        <v>0</v>
      </c>
      <c r="S714" s="181" t="str">
        <f>IF(All_Tasks!S714="","",All_Tasks!S714)</f>
        <v/>
      </c>
      <c r="T714" t="str">
        <f>IF(All_Tasks!T714="","",All_Tasks!T714)</f>
        <v/>
      </c>
      <c r="U714" t="str">
        <f>IF(All_Tasks!U714="","",All_Tasks!U714)</f>
        <v/>
      </c>
      <c r="V714">
        <f>IF(A714="",0,IFERROR(MATCH(A714,Scope_Labor_Rates!$A$6:$A$46,0)+5,0))</f>
        <v>0</v>
      </c>
      <c r="W714" s="178">
        <f>IF(V714&gt;0,INDEX(Scope_Labor_Rates!$C$6:$C$46,V714-5),0)</f>
        <v>0</v>
      </c>
      <c r="X714" s="178">
        <f>IF(V714&gt;0,INDEX(Scope_Labor_Rates!$C$6:$C$46,V714-5),0)</f>
        <v>0</v>
      </c>
      <c r="Y714" s="180">
        <f>IF(V714&gt;0,INDEX(Scope_Labor_Rates!$S$6:$S$46,V714-5),0)</f>
        <v>0</v>
      </c>
      <c r="Z714" s="180">
        <f>IF(V714&gt;0,INDEX(Scope_Labor_Rates!$R$6:$R$46,V714-5),1)</f>
        <v>1</v>
      </c>
      <c r="AA714" s="231">
        <f t="shared" si="99"/>
        <v>0</v>
      </c>
      <c r="AB714" t="str">
        <f t="shared" si="100"/>
        <v/>
      </c>
      <c r="AC714" s="178" t="str">
        <f t="shared" si="101"/>
        <v/>
      </c>
      <c r="AD714" s="181">
        <f t="shared" si="102"/>
        <v>0</v>
      </c>
      <c r="AE714" s="178">
        <f>IF(V714&gt;0,P714*INDEX(Scope_Labor_Rates!$E$6:$E$46,V714-5),0)</f>
        <v>0</v>
      </c>
      <c r="AF714" s="181">
        <f>IF(V714&gt;0,AE714*INDEX(Scope_Labor_Rates!$D$6:$D$46,V714-5)*AA714,0)</f>
        <v>0</v>
      </c>
      <c r="AG714" s="178">
        <f>IF(V714&gt;0,P714*INDEX(Scope_Labor_Rates!$G$6:$G$46,V714-5),0)</f>
        <v>0</v>
      </c>
      <c r="AH714" s="181">
        <f>IF(V714&gt;0,AG714*INDEX(Scope_Labor_Rates!$F$6:$F$46,V714-5)*AA714,0)</f>
        <v>0</v>
      </c>
      <c r="AI714" s="178">
        <f>IF(V714&gt;0,P714*INDEX(Scope_Labor_Rates!$I$6:$I$46,V714-5),0)</f>
        <v>0</v>
      </c>
      <c r="AJ714" s="181">
        <f>IF(V714&gt;0,AI714*INDEX(Scope_Labor_Rates!$H$6:$H$46,V714-5)*AA714,0)</f>
        <v>0</v>
      </c>
      <c r="AK714" s="178">
        <f>IF(V714&gt;0,P714*INDEX(Scope_Labor_Rates!$K$6:$K$46,V714-5),0)</f>
        <v>0</v>
      </c>
      <c r="AL714" s="181">
        <f>IF(V714&gt;0,AK714*INDEX(Scope_Labor_Rates!$J$6:$J$46,V714-5)*AA714,0)</f>
        <v>0</v>
      </c>
      <c r="AM714" s="178">
        <f>IF(V714&gt;0,P714*INDEX(Scope_Labor_Rates!$M$6:$M$46,V714-5),0)</f>
        <v>0</v>
      </c>
      <c r="AN714" s="178">
        <f>IF(V714&gt;0,AM714*INDEX(Scope_Labor_Rates!$L$6:$L$46,V714-5)*AA714,0)</f>
        <v>0</v>
      </c>
      <c r="AO714" s="178">
        <f>IF(V714&gt;0,P714*INDEX(Scope_Labor_Rates!$O$6:$O$46,V714-5)*AA714,0)</f>
        <v>0</v>
      </c>
      <c r="AP714" s="181">
        <f>IF(V714&gt;0,P714*INDEX(Scope_Labor_Rates!$Q$6:$Q$46,V714-5)*AA714,0)</f>
        <v>0</v>
      </c>
      <c r="AQ714" s="178">
        <f t="shared" si="103"/>
        <v>0</v>
      </c>
      <c r="AR714" s="178">
        <f t="shared" si="104"/>
        <v>0</v>
      </c>
      <c r="AS714" s="178">
        <f t="shared" si="105"/>
        <v>0</v>
      </c>
      <c r="AT714" s="178">
        <f t="shared" si="106"/>
        <v>0</v>
      </c>
      <c r="AU714">
        <f t="shared" si="107"/>
        <v>0</v>
      </c>
    </row>
    <row r="715" spans="1:47">
      <c r="A715" t="str">
        <f>IF(All_Tasks!A715="","",All_Tasks!A715)</f>
        <v/>
      </c>
      <c r="B715" t="str">
        <f>IF(All_Tasks!B715="","",All_Tasks!B715)</f>
        <v/>
      </c>
      <c r="C715" t="str">
        <f>IF(All_Tasks!C715="","",All_Tasks!C715)</f>
        <v/>
      </c>
      <c r="D715" t="str">
        <f>IF(All_Tasks!D715="","",All_Tasks!D715)</f>
        <v/>
      </c>
      <c r="E715" t="str">
        <f>IF(All_Tasks!V715&lt;&gt;"",All_Tasks!V715,IF(All_Tasks!E715&lt;&gt;"",All_Tasks!E715,""))</f>
        <v/>
      </c>
      <c r="F715" t="str">
        <f>IF(All_Tasks!F715="","",All_Tasks!F715)</f>
        <v/>
      </c>
      <c r="G715" t="str">
        <f>IF(All_Tasks!G715="","",All_Tasks!G715)</f>
        <v/>
      </c>
      <c r="H715" s="231" t="str">
        <f>IF(All_Tasks!H715="","",All_Tasks!H715)</f>
        <v/>
      </c>
      <c r="I715" t="str">
        <f>IF(All_Tasks!I715="","",All_Tasks!I715)</f>
        <v/>
      </c>
      <c r="J715" t="str">
        <f>IF(All_Tasks!J715="","",All_Tasks!J715)</f>
        <v/>
      </c>
      <c r="K715" t="str">
        <f>IF(All_Tasks!K715="","",All_Tasks!K715)</f>
        <v/>
      </c>
      <c r="L715" s="231" t="str">
        <f>IF(All_Tasks!L715="","",All_Tasks!L715)</f>
        <v/>
      </c>
      <c r="M715" t="str">
        <f>IF(All_Tasks!M715="","",All_Tasks!M715)</f>
        <v/>
      </c>
      <c r="N715" t="str">
        <f>IF(All_Tasks!N715="","",All_Tasks!N715)</f>
        <v/>
      </c>
      <c r="O715" t="str">
        <f>IF(All_Tasks!O715="","",All_Tasks!O715)</f>
        <v/>
      </c>
      <c r="P715" s="181">
        <f>IF(All_Tasks!P715="",0,All_Tasks!P715)</f>
        <v>0</v>
      </c>
      <c r="Q715" s="181">
        <f>IF(All_Tasks!Q715="",0,All_Tasks!Q715)</f>
        <v>0</v>
      </c>
      <c r="R715" s="181">
        <f>IF(All_Tasks!R715="",0,All_Tasks!R715)</f>
        <v>0</v>
      </c>
      <c r="S715" s="181" t="str">
        <f>IF(All_Tasks!S715="","",All_Tasks!S715)</f>
        <v/>
      </c>
      <c r="T715" t="str">
        <f>IF(All_Tasks!T715="","",All_Tasks!T715)</f>
        <v/>
      </c>
      <c r="U715" t="str">
        <f>IF(All_Tasks!U715="","",All_Tasks!U715)</f>
        <v/>
      </c>
      <c r="V715">
        <f>IF(A715="",0,IFERROR(MATCH(A715,Scope_Labor_Rates!$A$6:$A$46,0)+5,0))</f>
        <v>0</v>
      </c>
      <c r="W715" s="178">
        <f>IF(V715&gt;0,INDEX(Scope_Labor_Rates!$C$6:$C$46,V715-5),0)</f>
        <v>0</v>
      </c>
      <c r="X715" s="178">
        <f>IF(V715&gt;0,INDEX(Scope_Labor_Rates!$C$6:$C$46,V715-5),0)</f>
        <v>0</v>
      </c>
      <c r="Y715" s="180">
        <f>IF(V715&gt;0,INDEX(Scope_Labor_Rates!$S$6:$S$46,V715-5),0)</f>
        <v>0</v>
      </c>
      <c r="Z715" s="180">
        <f>IF(V715&gt;0,INDEX(Scope_Labor_Rates!$R$6:$R$46,V715-5),1)</f>
        <v>1</v>
      </c>
      <c r="AA715" s="231">
        <f t="shared" si="99"/>
        <v>0</v>
      </c>
      <c r="AB715" t="str">
        <f t="shared" si="100"/>
        <v/>
      </c>
      <c r="AC715" s="178" t="str">
        <f t="shared" si="101"/>
        <v/>
      </c>
      <c r="AD715" s="181">
        <f t="shared" si="102"/>
        <v>0</v>
      </c>
      <c r="AE715" s="178">
        <f>IF(V715&gt;0,P715*INDEX(Scope_Labor_Rates!$E$6:$E$46,V715-5),0)</f>
        <v>0</v>
      </c>
      <c r="AF715" s="181">
        <f>IF(V715&gt;0,AE715*INDEX(Scope_Labor_Rates!$D$6:$D$46,V715-5)*AA715,0)</f>
        <v>0</v>
      </c>
      <c r="AG715" s="178">
        <f>IF(V715&gt;0,P715*INDEX(Scope_Labor_Rates!$G$6:$G$46,V715-5),0)</f>
        <v>0</v>
      </c>
      <c r="AH715" s="181">
        <f>IF(V715&gt;0,AG715*INDEX(Scope_Labor_Rates!$F$6:$F$46,V715-5)*AA715,0)</f>
        <v>0</v>
      </c>
      <c r="AI715" s="178">
        <f>IF(V715&gt;0,P715*INDEX(Scope_Labor_Rates!$I$6:$I$46,V715-5),0)</f>
        <v>0</v>
      </c>
      <c r="AJ715" s="181">
        <f>IF(V715&gt;0,AI715*INDEX(Scope_Labor_Rates!$H$6:$H$46,V715-5)*AA715,0)</f>
        <v>0</v>
      </c>
      <c r="AK715" s="178">
        <f>IF(V715&gt;0,P715*INDEX(Scope_Labor_Rates!$K$6:$K$46,V715-5),0)</f>
        <v>0</v>
      </c>
      <c r="AL715" s="181">
        <f>IF(V715&gt;0,AK715*INDEX(Scope_Labor_Rates!$J$6:$J$46,V715-5)*AA715,0)</f>
        <v>0</v>
      </c>
      <c r="AM715" s="178">
        <f>IF(V715&gt;0,P715*INDEX(Scope_Labor_Rates!$M$6:$M$46,V715-5),0)</f>
        <v>0</v>
      </c>
      <c r="AN715" s="178">
        <f>IF(V715&gt;0,AM715*INDEX(Scope_Labor_Rates!$L$6:$L$46,V715-5)*AA715,0)</f>
        <v>0</v>
      </c>
      <c r="AO715" s="178">
        <f>IF(V715&gt;0,P715*INDEX(Scope_Labor_Rates!$O$6:$O$46,V715-5)*AA715,0)</f>
        <v>0</v>
      </c>
      <c r="AP715" s="181">
        <f>IF(V715&gt;0,P715*INDEX(Scope_Labor_Rates!$Q$6:$Q$46,V715-5)*AA715,0)</f>
        <v>0</v>
      </c>
      <c r="AQ715" s="178">
        <f t="shared" si="103"/>
        <v>0</v>
      </c>
      <c r="AR715" s="178">
        <f t="shared" si="104"/>
        <v>0</v>
      </c>
      <c r="AS715" s="178">
        <f t="shared" si="105"/>
        <v>0</v>
      </c>
      <c r="AT715" s="178">
        <f t="shared" si="106"/>
        <v>0</v>
      </c>
      <c r="AU715">
        <f t="shared" si="107"/>
        <v>0</v>
      </c>
    </row>
    <row r="716" spans="1:47">
      <c r="A716" t="str">
        <f>IF(All_Tasks!A716="","",All_Tasks!A716)</f>
        <v/>
      </c>
      <c r="B716" t="str">
        <f>IF(All_Tasks!B716="","",All_Tasks!B716)</f>
        <v/>
      </c>
      <c r="C716" t="str">
        <f>IF(All_Tasks!C716="","",All_Tasks!C716)</f>
        <v/>
      </c>
      <c r="D716" t="str">
        <f>IF(All_Tasks!D716="","",All_Tasks!D716)</f>
        <v/>
      </c>
      <c r="E716" t="str">
        <f>IF(All_Tasks!V716&lt;&gt;"",All_Tasks!V716,IF(All_Tasks!E716&lt;&gt;"",All_Tasks!E716,""))</f>
        <v/>
      </c>
      <c r="F716" t="str">
        <f>IF(All_Tasks!F716="","",All_Tasks!F716)</f>
        <v/>
      </c>
      <c r="G716" t="str">
        <f>IF(All_Tasks!G716="","",All_Tasks!G716)</f>
        <v/>
      </c>
      <c r="H716" s="231" t="str">
        <f>IF(All_Tasks!H716="","",All_Tasks!H716)</f>
        <v/>
      </c>
      <c r="I716" t="str">
        <f>IF(All_Tasks!I716="","",All_Tasks!I716)</f>
        <v/>
      </c>
      <c r="J716" t="str">
        <f>IF(All_Tasks!J716="","",All_Tasks!J716)</f>
        <v/>
      </c>
      <c r="K716" t="str">
        <f>IF(All_Tasks!K716="","",All_Tasks!K716)</f>
        <v/>
      </c>
      <c r="L716" s="231" t="str">
        <f>IF(All_Tasks!L716="","",All_Tasks!L716)</f>
        <v/>
      </c>
      <c r="M716" t="str">
        <f>IF(All_Tasks!M716="","",All_Tasks!M716)</f>
        <v/>
      </c>
      <c r="N716" t="str">
        <f>IF(All_Tasks!N716="","",All_Tasks!N716)</f>
        <v/>
      </c>
      <c r="O716" t="str">
        <f>IF(All_Tasks!O716="","",All_Tasks!O716)</f>
        <v/>
      </c>
      <c r="P716" s="181">
        <f>IF(All_Tasks!P716="",0,All_Tasks!P716)</f>
        <v>0</v>
      </c>
      <c r="Q716" s="181">
        <f>IF(All_Tasks!Q716="",0,All_Tasks!Q716)</f>
        <v>0</v>
      </c>
      <c r="R716" s="181">
        <f>IF(All_Tasks!R716="",0,All_Tasks!R716)</f>
        <v>0</v>
      </c>
      <c r="S716" s="181" t="str">
        <f>IF(All_Tasks!S716="","",All_Tasks!S716)</f>
        <v/>
      </c>
      <c r="T716" t="str">
        <f>IF(All_Tasks!T716="","",All_Tasks!T716)</f>
        <v/>
      </c>
      <c r="U716" t="str">
        <f>IF(All_Tasks!U716="","",All_Tasks!U716)</f>
        <v/>
      </c>
      <c r="V716">
        <f>IF(A716="",0,IFERROR(MATCH(A716,Scope_Labor_Rates!$A$6:$A$46,0)+5,0))</f>
        <v>0</v>
      </c>
      <c r="W716" s="178">
        <f>IF(V716&gt;0,INDEX(Scope_Labor_Rates!$C$6:$C$46,V716-5),0)</f>
        <v>0</v>
      </c>
      <c r="X716" s="178">
        <f>IF(V716&gt;0,INDEX(Scope_Labor_Rates!$C$6:$C$46,V716-5),0)</f>
        <v>0</v>
      </c>
      <c r="Y716" s="180">
        <f>IF(V716&gt;0,INDEX(Scope_Labor_Rates!$S$6:$S$46,V716-5),0)</f>
        <v>0</v>
      </c>
      <c r="Z716" s="180">
        <f>IF(V716&gt;0,INDEX(Scope_Labor_Rates!$R$6:$R$46,V716-5),1)</f>
        <v>1</v>
      </c>
      <c r="AA716" s="231">
        <f t="shared" si="99"/>
        <v>0</v>
      </c>
      <c r="AB716" t="str">
        <f t="shared" si="100"/>
        <v/>
      </c>
      <c r="AC716" s="178" t="str">
        <f t="shared" si="101"/>
        <v/>
      </c>
      <c r="AD716" s="181">
        <f t="shared" si="102"/>
        <v>0</v>
      </c>
      <c r="AE716" s="178">
        <f>IF(V716&gt;0,P716*INDEX(Scope_Labor_Rates!$E$6:$E$46,V716-5),0)</f>
        <v>0</v>
      </c>
      <c r="AF716" s="181">
        <f>IF(V716&gt;0,AE716*INDEX(Scope_Labor_Rates!$D$6:$D$46,V716-5)*AA716,0)</f>
        <v>0</v>
      </c>
      <c r="AG716" s="178">
        <f>IF(V716&gt;0,P716*INDEX(Scope_Labor_Rates!$G$6:$G$46,V716-5),0)</f>
        <v>0</v>
      </c>
      <c r="AH716" s="181">
        <f>IF(V716&gt;0,AG716*INDEX(Scope_Labor_Rates!$F$6:$F$46,V716-5)*AA716,0)</f>
        <v>0</v>
      </c>
      <c r="AI716" s="178">
        <f>IF(V716&gt;0,P716*INDEX(Scope_Labor_Rates!$I$6:$I$46,V716-5),0)</f>
        <v>0</v>
      </c>
      <c r="AJ716" s="181">
        <f>IF(V716&gt;0,AI716*INDEX(Scope_Labor_Rates!$H$6:$H$46,V716-5)*AA716,0)</f>
        <v>0</v>
      </c>
      <c r="AK716" s="178">
        <f>IF(V716&gt;0,P716*INDEX(Scope_Labor_Rates!$K$6:$K$46,V716-5),0)</f>
        <v>0</v>
      </c>
      <c r="AL716" s="181">
        <f>IF(V716&gt;0,AK716*INDEX(Scope_Labor_Rates!$J$6:$J$46,V716-5)*AA716,0)</f>
        <v>0</v>
      </c>
      <c r="AM716" s="178">
        <f>IF(V716&gt;0,P716*INDEX(Scope_Labor_Rates!$M$6:$M$46,V716-5),0)</f>
        <v>0</v>
      </c>
      <c r="AN716" s="178">
        <f>IF(V716&gt;0,AM716*INDEX(Scope_Labor_Rates!$L$6:$L$46,V716-5)*AA716,0)</f>
        <v>0</v>
      </c>
      <c r="AO716" s="178">
        <f>IF(V716&gt;0,P716*INDEX(Scope_Labor_Rates!$O$6:$O$46,V716-5)*AA716,0)</f>
        <v>0</v>
      </c>
      <c r="AP716" s="181">
        <f>IF(V716&gt;0,P716*INDEX(Scope_Labor_Rates!$Q$6:$Q$46,V716-5)*AA716,0)</f>
        <v>0</v>
      </c>
      <c r="AQ716" s="178">
        <f t="shared" si="103"/>
        <v>0</v>
      </c>
      <c r="AR716" s="178">
        <f t="shared" si="104"/>
        <v>0</v>
      </c>
      <c r="AS716" s="178">
        <f t="shared" si="105"/>
        <v>0</v>
      </c>
      <c r="AT716" s="178">
        <f t="shared" si="106"/>
        <v>0</v>
      </c>
      <c r="AU716">
        <f t="shared" si="107"/>
        <v>0</v>
      </c>
    </row>
    <row r="717" spans="1:47">
      <c r="A717" t="str">
        <f>IF(All_Tasks!A717="","",All_Tasks!A717)</f>
        <v/>
      </c>
      <c r="B717" t="str">
        <f>IF(All_Tasks!B717="","",All_Tasks!B717)</f>
        <v/>
      </c>
      <c r="C717" t="str">
        <f>IF(All_Tasks!C717="","",All_Tasks!C717)</f>
        <v/>
      </c>
      <c r="D717" t="str">
        <f>IF(All_Tasks!D717="","",All_Tasks!D717)</f>
        <v/>
      </c>
      <c r="E717" t="str">
        <f>IF(All_Tasks!V717&lt;&gt;"",All_Tasks!V717,IF(All_Tasks!E717&lt;&gt;"",All_Tasks!E717,""))</f>
        <v/>
      </c>
      <c r="F717" t="str">
        <f>IF(All_Tasks!F717="","",All_Tasks!F717)</f>
        <v/>
      </c>
      <c r="G717" t="str">
        <f>IF(All_Tasks!G717="","",All_Tasks!G717)</f>
        <v/>
      </c>
      <c r="H717" s="231" t="str">
        <f>IF(All_Tasks!H717="","",All_Tasks!H717)</f>
        <v/>
      </c>
      <c r="I717" t="str">
        <f>IF(All_Tasks!I717="","",All_Tasks!I717)</f>
        <v/>
      </c>
      <c r="J717" t="str">
        <f>IF(All_Tasks!J717="","",All_Tasks!J717)</f>
        <v/>
      </c>
      <c r="K717" t="str">
        <f>IF(All_Tasks!K717="","",All_Tasks!K717)</f>
        <v/>
      </c>
      <c r="L717" s="231" t="str">
        <f>IF(All_Tasks!L717="","",All_Tasks!L717)</f>
        <v/>
      </c>
      <c r="M717" t="str">
        <f>IF(All_Tasks!M717="","",All_Tasks!M717)</f>
        <v/>
      </c>
      <c r="N717" t="str">
        <f>IF(All_Tasks!N717="","",All_Tasks!N717)</f>
        <v/>
      </c>
      <c r="O717" t="str">
        <f>IF(All_Tasks!O717="","",All_Tasks!O717)</f>
        <v/>
      </c>
      <c r="P717" s="181">
        <f>IF(All_Tasks!P717="",0,All_Tasks!P717)</f>
        <v>0</v>
      </c>
      <c r="Q717" s="181">
        <f>IF(All_Tasks!Q717="",0,All_Tasks!Q717)</f>
        <v>0</v>
      </c>
      <c r="R717" s="181">
        <f>IF(All_Tasks!R717="",0,All_Tasks!R717)</f>
        <v>0</v>
      </c>
      <c r="S717" s="181" t="str">
        <f>IF(All_Tasks!S717="","",All_Tasks!S717)</f>
        <v/>
      </c>
      <c r="T717" t="str">
        <f>IF(All_Tasks!T717="","",All_Tasks!T717)</f>
        <v/>
      </c>
      <c r="U717" t="str">
        <f>IF(All_Tasks!U717="","",All_Tasks!U717)</f>
        <v/>
      </c>
      <c r="V717">
        <f>IF(A717="",0,IFERROR(MATCH(A717,Scope_Labor_Rates!$A$6:$A$46,0)+5,0))</f>
        <v>0</v>
      </c>
      <c r="W717" s="178">
        <f>IF(V717&gt;0,INDEX(Scope_Labor_Rates!$C$6:$C$46,V717-5),0)</f>
        <v>0</v>
      </c>
      <c r="X717" s="178">
        <f>IF(V717&gt;0,INDEX(Scope_Labor_Rates!$C$6:$C$46,V717-5),0)</f>
        <v>0</v>
      </c>
      <c r="Y717" s="180">
        <f>IF(V717&gt;0,INDEX(Scope_Labor_Rates!$S$6:$S$46,V717-5),0)</f>
        <v>0</v>
      </c>
      <c r="Z717" s="180">
        <f>IF(V717&gt;0,INDEX(Scope_Labor_Rates!$R$6:$R$46,V717-5),1)</f>
        <v>1</v>
      </c>
      <c r="AA717" s="231">
        <f t="shared" si="99"/>
        <v>0</v>
      </c>
      <c r="AB717" t="str">
        <f t="shared" si="100"/>
        <v/>
      </c>
      <c r="AC717" s="178" t="str">
        <f t="shared" si="101"/>
        <v/>
      </c>
      <c r="AD717" s="181">
        <f t="shared" si="102"/>
        <v>0</v>
      </c>
      <c r="AE717" s="178">
        <f>IF(V717&gt;0,P717*INDEX(Scope_Labor_Rates!$E$6:$E$46,V717-5),0)</f>
        <v>0</v>
      </c>
      <c r="AF717" s="181">
        <f>IF(V717&gt;0,AE717*INDEX(Scope_Labor_Rates!$D$6:$D$46,V717-5)*AA717,0)</f>
        <v>0</v>
      </c>
      <c r="AG717" s="178">
        <f>IF(V717&gt;0,P717*INDEX(Scope_Labor_Rates!$G$6:$G$46,V717-5),0)</f>
        <v>0</v>
      </c>
      <c r="AH717" s="181">
        <f>IF(V717&gt;0,AG717*INDEX(Scope_Labor_Rates!$F$6:$F$46,V717-5)*AA717,0)</f>
        <v>0</v>
      </c>
      <c r="AI717" s="178">
        <f>IF(V717&gt;0,P717*INDEX(Scope_Labor_Rates!$I$6:$I$46,V717-5),0)</f>
        <v>0</v>
      </c>
      <c r="AJ717" s="181">
        <f>IF(V717&gt;0,AI717*INDEX(Scope_Labor_Rates!$H$6:$H$46,V717-5)*AA717,0)</f>
        <v>0</v>
      </c>
      <c r="AK717" s="178">
        <f>IF(V717&gt;0,P717*INDEX(Scope_Labor_Rates!$K$6:$K$46,V717-5),0)</f>
        <v>0</v>
      </c>
      <c r="AL717" s="181">
        <f>IF(V717&gt;0,AK717*INDEX(Scope_Labor_Rates!$J$6:$J$46,V717-5)*AA717,0)</f>
        <v>0</v>
      </c>
      <c r="AM717" s="178">
        <f>IF(V717&gt;0,P717*INDEX(Scope_Labor_Rates!$M$6:$M$46,V717-5),0)</f>
        <v>0</v>
      </c>
      <c r="AN717" s="178">
        <f>IF(V717&gt;0,AM717*INDEX(Scope_Labor_Rates!$L$6:$L$46,V717-5)*AA717,0)</f>
        <v>0</v>
      </c>
      <c r="AO717" s="178">
        <f>IF(V717&gt;0,P717*INDEX(Scope_Labor_Rates!$O$6:$O$46,V717-5)*AA717,0)</f>
        <v>0</v>
      </c>
      <c r="AP717" s="181">
        <f>IF(V717&gt;0,P717*INDEX(Scope_Labor_Rates!$Q$6:$Q$46,V717-5)*AA717,0)</f>
        <v>0</v>
      </c>
      <c r="AQ717" s="178">
        <f t="shared" si="103"/>
        <v>0</v>
      </c>
      <c r="AR717" s="178">
        <f t="shared" si="104"/>
        <v>0</v>
      </c>
      <c r="AS717" s="178">
        <f t="shared" si="105"/>
        <v>0</v>
      </c>
      <c r="AT717" s="178">
        <f t="shared" si="106"/>
        <v>0</v>
      </c>
      <c r="AU717">
        <f t="shared" si="107"/>
        <v>0</v>
      </c>
    </row>
    <row r="718" spans="1:47">
      <c r="A718" t="str">
        <f>IF(All_Tasks!A718="","",All_Tasks!A718)</f>
        <v/>
      </c>
      <c r="B718" t="str">
        <f>IF(All_Tasks!B718="","",All_Tasks!B718)</f>
        <v/>
      </c>
      <c r="C718" t="str">
        <f>IF(All_Tasks!C718="","",All_Tasks!C718)</f>
        <v/>
      </c>
      <c r="D718" t="str">
        <f>IF(All_Tasks!D718="","",All_Tasks!D718)</f>
        <v/>
      </c>
      <c r="E718" t="str">
        <f>IF(All_Tasks!V718&lt;&gt;"",All_Tasks!V718,IF(All_Tasks!E718&lt;&gt;"",All_Tasks!E718,""))</f>
        <v/>
      </c>
      <c r="F718" t="str">
        <f>IF(All_Tasks!F718="","",All_Tasks!F718)</f>
        <v/>
      </c>
      <c r="G718" t="str">
        <f>IF(All_Tasks!G718="","",All_Tasks!G718)</f>
        <v/>
      </c>
      <c r="H718" s="231" t="str">
        <f>IF(All_Tasks!H718="","",All_Tasks!H718)</f>
        <v/>
      </c>
      <c r="I718" t="str">
        <f>IF(All_Tasks!I718="","",All_Tasks!I718)</f>
        <v/>
      </c>
      <c r="J718" t="str">
        <f>IF(All_Tasks!J718="","",All_Tasks!J718)</f>
        <v/>
      </c>
      <c r="K718" t="str">
        <f>IF(All_Tasks!K718="","",All_Tasks!K718)</f>
        <v/>
      </c>
      <c r="L718" s="231" t="str">
        <f>IF(All_Tasks!L718="","",All_Tasks!L718)</f>
        <v/>
      </c>
      <c r="M718" t="str">
        <f>IF(All_Tasks!M718="","",All_Tasks!M718)</f>
        <v/>
      </c>
      <c r="N718" t="str">
        <f>IF(All_Tasks!N718="","",All_Tasks!N718)</f>
        <v/>
      </c>
      <c r="O718" t="str">
        <f>IF(All_Tasks!O718="","",All_Tasks!O718)</f>
        <v/>
      </c>
      <c r="P718" s="181">
        <f>IF(All_Tasks!P718="",0,All_Tasks!P718)</f>
        <v>0</v>
      </c>
      <c r="Q718" s="181">
        <f>IF(All_Tasks!Q718="",0,All_Tasks!Q718)</f>
        <v>0</v>
      </c>
      <c r="R718" s="181">
        <f>IF(All_Tasks!R718="",0,All_Tasks!R718)</f>
        <v>0</v>
      </c>
      <c r="S718" s="181" t="str">
        <f>IF(All_Tasks!S718="","",All_Tasks!S718)</f>
        <v/>
      </c>
      <c r="T718" t="str">
        <f>IF(All_Tasks!T718="","",All_Tasks!T718)</f>
        <v/>
      </c>
      <c r="U718" t="str">
        <f>IF(All_Tasks!U718="","",All_Tasks!U718)</f>
        <v/>
      </c>
      <c r="V718">
        <f>IF(A718="",0,IFERROR(MATCH(A718,Scope_Labor_Rates!$A$6:$A$46,0)+5,0))</f>
        <v>0</v>
      </c>
      <c r="W718" s="178">
        <f>IF(V718&gt;0,INDEX(Scope_Labor_Rates!$C$6:$C$46,V718-5),0)</f>
        <v>0</v>
      </c>
      <c r="X718" s="178">
        <f>IF(V718&gt;0,INDEX(Scope_Labor_Rates!$C$6:$C$46,V718-5),0)</f>
        <v>0</v>
      </c>
      <c r="Y718" s="180">
        <f>IF(V718&gt;0,INDEX(Scope_Labor_Rates!$S$6:$S$46,V718-5),0)</f>
        <v>0</v>
      </c>
      <c r="Z718" s="180">
        <f>IF(V718&gt;0,INDEX(Scope_Labor_Rates!$R$6:$R$46,V718-5),1)</f>
        <v>1</v>
      </c>
      <c r="AA718" s="231">
        <f t="shared" si="99"/>
        <v>0</v>
      </c>
      <c r="AB718" t="str">
        <f t="shared" si="100"/>
        <v/>
      </c>
      <c r="AC718" s="178" t="str">
        <f t="shared" si="101"/>
        <v/>
      </c>
      <c r="AD718" s="181">
        <f t="shared" si="102"/>
        <v>0</v>
      </c>
      <c r="AE718" s="178">
        <f>IF(V718&gt;0,P718*INDEX(Scope_Labor_Rates!$E$6:$E$46,V718-5),0)</f>
        <v>0</v>
      </c>
      <c r="AF718" s="181">
        <f>IF(V718&gt;0,AE718*INDEX(Scope_Labor_Rates!$D$6:$D$46,V718-5)*AA718,0)</f>
        <v>0</v>
      </c>
      <c r="AG718" s="178">
        <f>IF(V718&gt;0,P718*INDEX(Scope_Labor_Rates!$G$6:$G$46,V718-5),0)</f>
        <v>0</v>
      </c>
      <c r="AH718" s="181">
        <f>IF(V718&gt;0,AG718*INDEX(Scope_Labor_Rates!$F$6:$F$46,V718-5)*AA718,0)</f>
        <v>0</v>
      </c>
      <c r="AI718" s="178">
        <f>IF(V718&gt;0,P718*INDEX(Scope_Labor_Rates!$I$6:$I$46,V718-5),0)</f>
        <v>0</v>
      </c>
      <c r="AJ718" s="181">
        <f>IF(V718&gt;0,AI718*INDEX(Scope_Labor_Rates!$H$6:$H$46,V718-5)*AA718,0)</f>
        <v>0</v>
      </c>
      <c r="AK718" s="178">
        <f>IF(V718&gt;0,P718*INDEX(Scope_Labor_Rates!$K$6:$K$46,V718-5),0)</f>
        <v>0</v>
      </c>
      <c r="AL718" s="181">
        <f>IF(V718&gt;0,AK718*INDEX(Scope_Labor_Rates!$J$6:$J$46,V718-5)*AA718,0)</f>
        <v>0</v>
      </c>
      <c r="AM718" s="178">
        <f>IF(V718&gt;0,P718*INDEX(Scope_Labor_Rates!$M$6:$M$46,V718-5),0)</f>
        <v>0</v>
      </c>
      <c r="AN718" s="178">
        <f>IF(V718&gt;0,AM718*INDEX(Scope_Labor_Rates!$L$6:$L$46,V718-5)*AA718,0)</f>
        <v>0</v>
      </c>
      <c r="AO718" s="178">
        <f>IF(V718&gt;0,P718*INDEX(Scope_Labor_Rates!$O$6:$O$46,V718-5)*AA718,0)</f>
        <v>0</v>
      </c>
      <c r="AP718" s="181">
        <f>IF(V718&gt;0,P718*INDEX(Scope_Labor_Rates!$Q$6:$Q$46,V718-5)*AA718,0)</f>
        <v>0</v>
      </c>
      <c r="AQ718" s="178">
        <f t="shared" si="103"/>
        <v>0</v>
      </c>
      <c r="AR718" s="178">
        <f t="shared" si="104"/>
        <v>0</v>
      </c>
      <c r="AS718" s="178">
        <f t="shared" si="105"/>
        <v>0</v>
      </c>
      <c r="AT718" s="178">
        <f t="shared" si="106"/>
        <v>0</v>
      </c>
      <c r="AU718">
        <f t="shared" si="107"/>
        <v>0</v>
      </c>
    </row>
    <row r="719" spans="1:47">
      <c r="A719" t="str">
        <f>IF(All_Tasks!A719="","",All_Tasks!A719)</f>
        <v/>
      </c>
      <c r="B719" t="str">
        <f>IF(All_Tasks!B719="","",All_Tasks!B719)</f>
        <v/>
      </c>
      <c r="C719" t="str">
        <f>IF(All_Tasks!C719="","",All_Tasks!C719)</f>
        <v/>
      </c>
      <c r="D719" t="str">
        <f>IF(All_Tasks!D719="","",All_Tasks!D719)</f>
        <v/>
      </c>
      <c r="E719" t="str">
        <f>IF(All_Tasks!V719&lt;&gt;"",All_Tasks!V719,IF(All_Tasks!E719&lt;&gt;"",All_Tasks!E719,""))</f>
        <v/>
      </c>
      <c r="F719" t="str">
        <f>IF(All_Tasks!F719="","",All_Tasks!F719)</f>
        <v/>
      </c>
      <c r="G719" t="str">
        <f>IF(All_Tasks!G719="","",All_Tasks!G719)</f>
        <v/>
      </c>
      <c r="H719" s="231" t="str">
        <f>IF(All_Tasks!H719="","",All_Tasks!H719)</f>
        <v/>
      </c>
      <c r="I719" t="str">
        <f>IF(All_Tasks!I719="","",All_Tasks!I719)</f>
        <v/>
      </c>
      <c r="J719" t="str">
        <f>IF(All_Tasks!J719="","",All_Tasks!J719)</f>
        <v/>
      </c>
      <c r="K719" t="str">
        <f>IF(All_Tasks!K719="","",All_Tasks!K719)</f>
        <v/>
      </c>
      <c r="L719" s="231" t="str">
        <f>IF(All_Tasks!L719="","",All_Tasks!L719)</f>
        <v/>
      </c>
      <c r="M719" t="str">
        <f>IF(All_Tasks!M719="","",All_Tasks!M719)</f>
        <v/>
      </c>
      <c r="N719" t="str">
        <f>IF(All_Tasks!N719="","",All_Tasks!N719)</f>
        <v/>
      </c>
      <c r="O719" t="str">
        <f>IF(All_Tasks!O719="","",All_Tasks!O719)</f>
        <v/>
      </c>
      <c r="P719" s="181">
        <f>IF(All_Tasks!P719="",0,All_Tasks!P719)</f>
        <v>0</v>
      </c>
      <c r="Q719" s="181">
        <f>IF(All_Tasks!Q719="",0,All_Tasks!Q719)</f>
        <v>0</v>
      </c>
      <c r="R719" s="181">
        <f>IF(All_Tasks!R719="",0,All_Tasks!R719)</f>
        <v>0</v>
      </c>
      <c r="S719" s="181" t="str">
        <f>IF(All_Tasks!S719="","",All_Tasks!S719)</f>
        <v/>
      </c>
      <c r="T719" t="str">
        <f>IF(All_Tasks!T719="","",All_Tasks!T719)</f>
        <v/>
      </c>
      <c r="U719" t="str">
        <f>IF(All_Tasks!U719="","",All_Tasks!U719)</f>
        <v/>
      </c>
      <c r="V719">
        <f>IF(A719="",0,IFERROR(MATCH(A719,Scope_Labor_Rates!$A$6:$A$46,0)+5,0))</f>
        <v>0</v>
      </c>
      <c r="W719" s="178">
        <f>IF(V719&gt;0,INDEX(Scope_Labor_Rates!$C$6:$C$46,V719-5),0)</f>
        <v>0</v>
      </c>
      <c r="X719" s="178">
        <f>IF(V719&gt;0,INDEX(Scope_Labor_Rates!$C$6:$C$46,V719-5),0)</f>
        <v>0</v>
      </c>
      <c r="Y719" s="180">
        <f>IF(V719&gt;0,INDEX(Scope_Labor_Rates!$S$6:$S$46,V719-5),0)</f>
        <v>0</v>
      </c>
      <c r="Z719" s="180">
        <f>IF(V719&gt;0,INDEX(Scope_Labor_Rates!$R$6:$R$46,V719-5),1)</f>
        <v>1</v>
      </c>
      <c r="AA719" s="231">
        <f t="shared" si="99"/>
        <v>0</v>
      </c>
      <c r="AB719" t="str">
        <f t="shared" si="100"/>
        <v/>
      </c>
      <c r="AC719" s="178" t="str">
        <f t="shared" si="101"/>
        <v/>
      </c>
      <c r="AD719" s="181">
        <f t="shared" si="102"/>
        <v>0</v>
      </c>
      <c r="AE719" s="178">
        <f>IF(V719&gt;0,P719*INDEX(Scope_Labor_Rates!$E$6:$E$46,V719-5),0)</f>
        <v>0</v>
      </c>
      <c r="AF719" s="181">
        <f>IF(V719&gt;0,AE719*INDEX(Scope_Labor_Rates!$D$6:$D$46,V719-5)*AA719,0)</f>
        <v>0</v>
      </c>
      <c r="AG719" s="178">
        <f>IF(V719&gt;0,P719*INDEX(Scope_Labor_Rates!$G$6:$G$46,V719-5),0)</f>
        <v>0</v>
      </c>
      <c r="AH719" s="181">
        <f>IF(V719&gt;0,AG719*INDEX(Scope_Labor_Rates!$F$6:$F$46,V719-5)*AA719,0)</f>
        <v>0</v>
      </c>
      <c r="AI719" s="178">
        <f>IF(V719&gt;0,P719*INDEX(Scope_Labor_Rates!$I$6:$I$46,V719-5),0)</f>
        <v>0</v>
      </c>
      <c r="AJ719" s="181">
        <f>IF(V719&gt;0,AI719*INDEX(Scope_Labor_Rates!$H$6:$H$46,V719-5)*AA719,0)</f>
        <v>0</v>
      </c>
      <c r="AK719" s="178">
        <f>IF(V719&gt;0,P719*INDEX(Scope_Labor_Rates!$K$6:$K$46,V719-5),0)</f>
        <v>0</v>
      </c>
      <c r="AL719" s="181">
        <f>IF(V719&gt;0,AK719*INDEX(Scope_Labor_Rates!$J$6:$J$46,V719-5)*AA719,0)</f>
        <v>0</v>
      </c>
      <c r="AM719" s="178">
        <f>IF(V719&gt;0,P719*INDEX(Scope_Labor_Rates!$M$6:$M$46,V719-5),0)</f>
        <v>0</v>
      </c>
      <c r="AN719" s="178">
        <f>IF(V719&gt;0,AM719*INDEX(Scope_Labor_Rates!$L$6:$L$46,V719-5)*AA719,0)</f>
        <v>0</v>
      </c>
      <c r="AO719" s="178">
        <f>IF(V719&gt;0,P719*INDEX(Scope_Labor_Rates!$O$6:$O$46,V719-5)*AA719,0)</f>
        <v>0</v>
      </c>
      <c r="AP719" s="181">
        <f>IF(V719&gt;0,P719*INDEX(Scope_Labor_Rates!$Q$6:$Q$46,V719-5)*AA719,0)</f>
        <v>0</v>
      </c>
      <c r="AQ719" s="178">
        <f t="shared" si="103"/>
        <v>0</v>
      </c>
      <c r="AR719" s="178">
        <f t="shared" si="104"/>
        <v>0</v>
      </c>
      <c r="AS719" s="178">
        <f t="shared" si="105"/>
        <v>0</v>
      </c>
      <c r="AT719" s="178">
        <f t="shared" si="106"/>
        <v>0</v>
      </c>
      <c r="AU719">
        <f t="shared" si="107"/>
        <v>0</v>
      </c>
    </row>
    <row r="720" spans="1:47">
      <c r="A720" t="str">
        <f>IF(All_Tasks!A720="","",All_Tasks!A720)</f>
        <v/>
      </c>
      <c r="B720" t="str">
        <f>IF(All_Tasks!B720="","",All_Tasks!B720)</f>
        <v/>
      </c>
      <c r="C720" t="str">
        <f>IF(All_Tasks!C720="","",All_Tasks!C720)</f>
        <v/>
      </c>
      <c r="D720" t="str">
        <f>IF(All_Tasks!D720="","",All_Tasks!D720)</f>
        <v/>
      </c>
      <c r="E720" t="str">
        <f>IF(All_Tasks!V720&lt;&gt;"",All_Tasks!V720,IF(All_Tasks!E720&lt;&gt;"",All_Tasks!E720,""))</f>
        <v/>
      </c>
      <c r="F720" t="str">
        <f>IF(All_Tasks!F720="","",All_Tasks!F720)</f>
        <v/>
      </c>
      <c r="G720" t="str">
        <f>IF(All_Tasks!G720="","",All_Tasks!G720)</f>
        <v/>
      </c>
      <c r="H720" s="231" t="str">
        <f>IF(All_Tasks!H720="","",All_Tasks!H720)</f>
        <v/>
      </c>
      <c r="I720" t="str">
        <f>IF(All_Tasks!I720="","",All_Tasks!I720)</f>
        <v/>
      </c>
      <c r="J720" t="str">
        <f>IF(All_Tasks!J720="","",All_Tasks!J720)</f>
        <v/>
      </c>
      <c r="K720" t="str">
        <f>IF(All_Tasks!K720="","",All_Tasks!K720)</f>
        <v/>
      </c>
      <c r="L720" s="231" t="str">
        <f>IF(All_Tasks!L720="","",All_Tasks!L720)</f>
        <v/>
      </c>
      <c r="M720" t="str">
        <f>IF(All_Tasks!M720="","",All_Tasks!M720)</f>
        <v/>
      </c>
      <c r="N720" t="str">
        <f>IF(All_Tasks!N720="","",All_Tasks!N720)</f>
        <v/>
      </c>
      <c r="O720" t="str">
        <f>IF(All_Tasks!O720="","",All_Tasks!O720)</f>
        <v/>
      </c>
      <c r="P720" s="181">
        <f>IF(All_Tasks!P720="",0,All_Tasks!P720)</f>
        <v>0</v>
      </c>
      <c r="Q720" s="181">
        <f>IF(All_Tasks!Q720="",0,All_Tasks!Q720)</f>
        <v>0</v>
      </c>
      <c r="R720" s="181">
        <f>IF(All_Tasks!R720="",0,All_Tasks!R720)</f>
        <v>0</v>
      </c>
      <c r="S720" s="181" t="str">
        <f>IF(All_Tasks!S720="","",All_Tasks!S720)</f>
        <v/>
      </c>
      <c r="T720" t="str">
        <f>IF(All_Tasks!T720="","",All_Tasks!T720)</f>
        <v/>
      </c>
      <c r="U720" t="str">
        <f>IF(All_Tasks!U720="","",All_Tasks!U720)</f>
        <v/>
      </c>
      <c r="V720">
        <f>IF(A720="",0,IFERROR(MATCH(A720,Scope_Labor_Rates!$A$6:$A$46,0)+5,0))</f>
        <v>0</v>
      </c>
      <c r="W720" s="178">
        <f>IF(V720&gt;0,INDEX(Scope_Labor_Rates!$C$6:$C$46,V720-5),0)</f>
        <v>0</v>
      </c>
      <c r="X720" s="178">
        <f>IF(V720&gt;0,INDEX(Scope_Labor_Rates!$C$6:$C$46,V720-5),0)</f>
        <v>0</v>
      </c>
      <c r="Y720" s="180">
        <f>IF(V720&gt;0,INDEX(Scope_Labor_Rates!$S$6:$S$46,V720-5),0)</f>
        <v>0</v>
      </c>
      <c r="Z720" s="180">
        <f>IF(V720&gt;0,INDEX(Scope_Labor_Rates!$R$6:$R$46,V720-5),1)</f>
        <v>1</v>
      </c>
      <c r="AA720" s="231">
        <f t="shared" si="99"/>
        <v>0</v>
      </c>
      <c r="AB720" t="str">
        <f t="shared" si="100"/>
        <v/>
      </c>
      <c r="AC720" s="178" t="str">
        <f t="shared" si="101"/>
        <v/>
      </c>
      <c r="AD720" s="181">
        <f t="shared" si="102"/>
        <v>0</v>
      </c>
      <c r="AE720" s="178">
        <f>IF(V720&gt;0,P720*INDEX(Scope_Labor_Rates!$E$6:$E$46,V720-5),0)</f>
        <v>0</v>
      </c>
      <c r="AF720" s="181">
        <f>IF(V720&gt;0,AE720*INDEX(Scope_Labor_Rates!$D$6:$D$46,V720-5)*AA720,0)</f>
        <v>0</v>
      </c>
      <c r="AG720" s="178">
        <f>IF(V720&gt;0,P720*INDEX(Scope_Labor_Rates!$G$6:$G$46,V720-5),0)</f>
        <v>0</v>
      </c>
      <c r="AH720" s="181">
        <f>IF(V720&gt;0,AG720*INDEX(Scope_Labor_Rates!$F$6:$F$46,V720-5)*AA720,0)</f>
        <v>0</v>
      </c>
      <c r="AI720" s="178">
        <f>IF(V720&gt;0,P720*INDEX(Scope_Labor_Rates!$I$6:$I$46,V720-5),0)</f>
        <v>0</v>
      </c>
      <c r="AJ720" s="181">
        <f>IF(V720&gt;0,AI720*INDEX(Scope_Labor_Rates!$H$6:$H$46,V720-5)*AA720,0)</f>
        <v>0</v>
      </c>
      <c r="AK720" s="178">
        <f>IF(V720&gt;0,P720*INDEX(Scope_Labor_Rates!$K$6:$K$46,V720-5),0)</f>
        <v>0</v>
      </c>
      <c r="AL720" s="181">
        <f>IF(V720&gt;0,AK720*INDEX(Scope_Labor_Rates!$J$6:$J$46,V720-5)*AA720,0)</f>
        <v>0</v>
      </c>
      <c r="AM720" s="178">
        <f>IF(V720&gt;0,P720*INDEX(Scope_Labor_Rates!$M$6:$M$46,V720-5),0)</f>
        <v>0</v>
      </c>
      <c r="AN720" s="178">
        <f>IF(V720&gt;0,AM720*INDEX(Scope_Labor_Rates!$L$6:$L$46,V720-5)*AA720,0)</f>
        <v>0</v>
      </c>
      <c r="AO720" s="178">
        <f>IF(V720&gt;0,P720*INDEX(Scope_Labor_Rates!$O$6:$O$46,V720-5)*AA720,0)</f>
        <v>0</v>
      </c>
      <c r="AP720" s="181">
        <f>IF(V720&gt;0,P720*INDEX(Scope_Labor_Rates!$Q$6:$Q$46,V720-5)*AA720,0)</f>
        <v>0</v>
      </c>
      <c r="AQ720" s="178">
        <f t="shared" si="103"/>
        <v>0</v>
      </c>
      <c r="AR720" s="178">
        <f t="shared" si="104"/>
        <v>0</v>
      </c>
      <c r="AS720" s="178">
        <f t="shared" si="105"/>
        <v>0</v>
      </c>
      <c r="AT720" s="178">
        <f t="shared" si="106"/>
        <v>0</v>
      </c>
      <c r="AU720">
        <f t="shared" si="107"/>
        <v>0</v>
      </c>
    </row>
    <row r="721" spans="1:47">
      <c r="A721" t="str">
        <f>IF(All_Tasks!A721="","",All_Tasks!A721)</f>
        <v/>
      </c>
      <c r="B721" t="str">
        <f>IF(All_Tasks!B721="","",All_Tasks!B721)</f>
        <v/>
      </c>
      <c r="C721" t="str">
        <f>IF(All_Tasks!C721="","",All_Tasks!C721)</f>
        <v/>
      </c>
      <c r="D721" t="str">
        <f>IF(All_Tasks!D721="","",All_Tasks!D721)</f>
        <v/>
      </c>
      <c r="E721" t="str">
        <f>IF(All_Tasks!V721&lt;&gt;"",All_Tasks!V721,IF(All_Tasks!E721&lt;&gt;"",All_Tasks!E721,""))</f>
        <v/>
      </c>
      <c r="F721" t="str">
        <f>IF(All_Tasks!F721="","",All_Tasks!F721)</f>
        <v/>
      </c>
      <c r="G721" t="str">
        <f>IF(All_Tasks!G721="","",All_Tasks!G721)</f>
        <v/>
      </c>
      <c r="H721" s="231" t="str">
        <f>IF(All_Tasks!H721="","",All_Tasks!H721)</f>
        <v/>
      </c>
      <c r="I721" t="str">
        <f>IF(All_Tasks!I721="","",All_Tasks!I721)</f>
        <v/>
      </c>
      <c r="J721" t="str">
        <f>IF(All_Tasks!J721="","",All_Tasks!J721)</f>
        <v/>
      </c>
      <c r="K721" t="str">
        <f>IF(All_Tasks!K721="","",All_Tasks!K721)</f>
        <v/>
      </c>
      <c r="L721" s="231" t="str">
        <f>IF(All_Tasks!L721="","",All_Tasks!L721)</f>
        <v/>
      </c>
      <c r="M721" t="str">
        <f>IF(All_Tasks!M721="","",All_Tasks!M721)</f>
        <v/>
      </c>
      <c r="N721" t="str">
        <f>IF(All_Tasks!N721="","",All_Tasks!N721)</f>
        <v/>
      </c>
      <c r="O721" t="str">
        <f>IF(All_Tasks!O721="","",All_Tasks!O721)</f>
        <v/>
      </c>
      <c r="P721" s="181">
        <f>IF(All_Tasks!P721="",0,All_Tasks!P721)</f>
        <v>0</v>
      </c>
      <c r="Q721" s="181">
        <f>IF(All_Tasks!Q721="",0,All_Tasks!Q721)</f>
        <v>0</v>
      </c>
      <c r="R721" s="181">
        <f>IF(All_Tasks!R721="",0,All_Tasks!R721)</f>
        <v>0</v>
      </c>
      <c r="S721" s="181" t="str">
        <f>IF(All_Tasks!S721="","",All_Tasks!S721)</f>
        <v/>
      </c>
      <c r="T721" t="str">
        <f>IF(All_Tasks!T721="","",All_Tasks!T721)</f>
        <v/>
      </c>
      <c r="U721" t="str">
        <f>IF(All_Tasks!U721="","",All_Tasks!U721)</f>
        <v/>
      </c>
      <c r="V721">
        <f>IF(A721="",0,IFERROR(MATCH(A721,Scope_Labor_Rates!$A$6:$A$46,0)+5,0))</f>
        <v>0</v>
      </c>
      <c r="W721" s="178">
        <f>IF(V721&gt;0,INDEX(Scope_Labor_Rates!$C$6:$C$46,V721-5),0)</f>
        <v>0</v>
      </c>
      <c r="X721" s="178">
        <f>IF(V721&gt;0,INDEX(Scope_Labor_Rates!$C$6:$C$46,V721-5),0)</f>
        <v>0</v>
      </c>
      <c r="Y721" s="180">
        <f>IF(V721&gt;0,INDEX(Scope_Labor_Rates!$S$6:$S$46,V721-5),0)</f>
        <v>0</v>
      </c>
      <c r="Z721" s="180">
        <f>IF(V721&gt;0,INDEX(Scope_Labor_Rates!$R$6:$R$46,V721-5),1)</f>
        <v>1</v>
      </c>
      <c r="AA721" s="231">
        <f t="shared" si="99"/>
        <v>0</v>
      </c>
      <c r="AB721" t="str">
        <f t="shared" si="100"/>
        <v/>
      </c>
      <c r="AC721" s="178" t="str">
        <f t="shared" si="101"/>
        <v/>
      </c>
      <c r="AD721" s="181">
        <f t="shared" si="102"/>
        <v>0</v>
      </c>
      <c r="AE721" s="178">
        <f>IF(V721&gt;0,P721*INDEX(Scope_Labor_Rates!$E$6:$E$46,V721-5),0)</f>
        <v>0</v>
      </c>
      <c r="AF721" s="181">
        <f>IF(V721&gt;0,AE721*INDEX(Scope_Labor_Rates!$D$6:$D$46,V721-5)*AA721,0)</f>
        <v>0</v>
      </c>
      <c r="AG721" s="178">
        <f>IF(V721&gt;0,P721*INDEX(Scope_Labor_Rates!$G$6:$G$46,V721-5),0)</f>
        <v>0</v>
      </c>
      <c r="AH721" s="181">
        <f>IF(V721&gt;0,AG721*INDEX(Scope_Labor_Rates!$F$6:$F$46,V721-5)*AA721,0)</f>
        <v>0</v>
      </c>
      <c r="AI721" s="178">
        <f>IF(V721&gt;0,P721*INDEX(Scope_Labor_Rates!$I$6:$I$46,V721-5),0)</f>
        <v>0</v>
      </c>
      <c r="AJ721" s="181">
        <f>IF(V721&gt;0,AI721*INDEX(Scope_Labor_Rates!$H$6:$H$46,V721-5)*AA721,0)</f>
        <v>0</v>
      </c>
      <c r="AK721" s="178">
        <f>IF(V721&gt;0,P721*INDEX(Scope_Labor_Rates!$K$6:$K$46,V721-5),0)</f>
        <v>0</v>
      </c>
      <c r="AL721" s="181">
        <f>IF(V721&gt;0,AK721*INDEX(Scope_Labor_Rates!$J$6:$J$46,V721-5)*AA721,0)</f>
        <v>0</v>
      </c>
      <c r="AM721" s="178">
        <f>IF(V721&gt;0,P721*INDEX(Scope_Labor_Rates!$M$6:$M$46,V721-5),0)</f>
        <v>0</v>
      </c>
      <c r="AN721" s="178">
        <f>IF(V721&gt;0,AM721*INDEX(Scope_Labor_Rates!$L$6:$L$46,V721-5)*AA721,0)</f>
        <v>0</v>
      </c>
      <c r="AO721" s="178">
        <f>IF(V721&gt;0,P721*INDEX(Scope_Labor_Rates!$O$6:$O$46,V721-5)*AA721,0)</f>
        <v>0</v>
      </c>
      <c r="AP721" s="181">
        <f>IF(V721&gt;0,P721*INDEX(Scope_Labor_Rates!$Q$6:$Q$46,V721-5)*AA721,0)</f>
        <v>0</v>
      </c>
      <c r="AQ721" s="178">
        <f t="shared" si="103"/>
        <v>0</v>
      </c>
      <c r="AR721" s="178">
        <f t="shared" si="104"/>
        <v>0</v>
      </c>
      <c r="AS721" s="178">
        <f t="shared" si="105"/>
        <v>0</v>
      </c>
      <c r="AT721" s="178">
        <f t="shared" si="106"/>
        <v>0</v>
      </c>
      <c r="AU721">
        <f t="shared" si="107"/>
        <v>0</v>
      </c>
    </row>
    <row r="722" spans="1:47">
      <c r="A722" t="str">
        <f>IF(All_Tasks!A722="","",All_Tasks!A722)</f>
        <v/>
      </c>
      <c r="B722" t="str">
        <f>IF(All_Tasks!B722="","",All_Tasks!B722)</f>
        <v/>
      </c>
      <c r="C722" t="str">
        <f>IF(All_Tasks!C722="","",All_Tasks!C722)</f>
        <v/>
      </c>
      <c r="D722" t="str">
        <f>IF(All_Tasks!D722="","",All_Tasks!D722)</f>
        <v/>
      </c>
      <c r="E722" t="str">
        <f>IF(All_Tasks!V722&lt;&gt;"",All_Tasks!V722,IF(All_Tasks!E722&lt;&gt;"",All_Tasks!E722,""))</f>
        <v/>
      </c>
      <c r="F722" t="str">
        <f>IF(All_Tasks!F722="","",All_Tasks!F722)</f>
        <v/>
      </c>
      <c r="G722" t="str">
        <f>IF(All_Tasks!G722="","",All_Tasks!G722)</f>
        <v/>
      </c>
      <c r="H722" s="231" t="str">
        <f>IF(All_Tasks!H722="","",All_Tasks!H722)</f>
        <v/>
      </c>
      <c r="I722" t="str">
        <f>IF(All_Tasks!I722="","",All_Tasks!I722)</f>
        <v/>
      </c>
      <c r="J722" t="str">
        <f>IF(All_Tasks!J722="","",All_Tasks!J722)</f>
        <v/>
      </c>
      <c r="K722" t="str">
        <f>IF(All_Tasks!K722="","",All_Tasks!K722)</f>
        <v/>
      </c>
      <c r="L722" s="231" t="str">
        <f>IF(All_Tasks!L722="","",All_Tasks!L722)</f>
        <v/>
      </c>
      <c r="M722" t="str">
        <f>IF(All_Tasks!M722="","",All_Tasks!M722)</f>
        <v/>
      </c>
      <c r="N722" t="str">
        <f>IF(All_Tasks!N722="","",All_Tasks!N722)</f>
        <v/>
      </c>
      <c r="O722" t="str">
        <f>IF(All_Tasks!O722="","",All_Tasks!O722)</f>
        <v/>
      </c>
      <c r="P722" s="181">
        <f>IF(All_Tasks!P722="",0,All_Tasks!P722)</f>
        <v>0</v>
      </c>
      <c r="Q722" s="181">
        <f>IF(All_Tasks!Q722="",0,All_Tasks!Q722)</f>
        <v>0</v>
      </c>
      <c r="R722" s="181">
        <f>IF(All_Tasks!R722="",0,All_Tasks!R722)</f>
        <v>0</v>
      </c>
      <c r="S722" s="181" t="str">
        <f>IF(All_Tasks!S722="","",All_Tasks!S722)</f>
        <v/>
      </c>
      <c r="T722" t="str">
        <f>IF(All_Tasks!T722="","",All_Tasks!T722)</f>
        <v/>
      </c>
      <c r="U722" t="str">
        <f>IF(All_Tasks!U722="","",All_Tasks!U722)</f>
        <v/>
      </c>
      <c r="V722">
        <f>IF(A722="",0,IFERROR(MATCH(A722,Scope_Labor_Rates!$A$6:$A$46,0)+5,0))</f>
        <v>0</v>
      </c>
      <c r="W722" s="178">
        <f>IF(V722&gt;0,INDEX(Scope_Labor_Rates!$C$6:$C$46,V722-5),0)</f>
        <v>0</v>
      </c>
      <c r="X722" s="178">
        <f>IF(V722&gt;0,INDEX(Scope_Labor_Rates!$C$6:$C$46,V722-5),0)</f>
        <v>0</v>
      </c>
      <c r="Y722" s="180">
        <f>IF(V722&gt;0,INDEX(Scope_Labor_Rates!$S$6:$S$46,V722-5),0)</f>
        <v>0</v>
      </c>
      <c r="Z722" s="180">
        <f>IF(V722&gt;0,INDEX(Scope_Labor_Rates!$R$6:$R$46,V722-5),1)</f>
        <v>1</v>
      </c>
      <c r="AA722" s="231">
        <f t="shared" si="99"/>
        <v>0</v>
      </c>
      <c r="AB722" t="str">
        <f t="shared" si="100"/>
        <v/>
      </c>
      <c r="AC722" s="178" t="str">
        <f t="shared" si="101"/>
        <v/>
      </c>
      <c r="AD722" s="181">
        <f t="shared" si="102"/>
        <v>0</v>
      </c>
      <c r="AE722" s="178">
        <f>IF(V722&gt;0,P722*INDEX(Scope_Labor_Rates!$E$6:$E$46,V722-5),0)</f>
        <v>0</v>
      </c>
      <c r="AF722" s="181">
        <f>IF(V722&gt;0,AE722*INDEX(Scope_Labor_Rates!$D$6:$D$46,V722-5)*AA722,0)</f>
        <v>0</v>
      </c>
      <c r="AG722" s="178">
        <f>IF(V722&gt;0,P722*INDEX(Scope_Labor_Rates!$G$6:$G$46,V722-5),0)</f>
        <v>0</v>
      </c>
      <c r="AH722" s="181">
        <f>IF(V722&gt;0,AG722*INDEX(Scope_Labor_Rates!$F$6:$F$46,V722-5)*AA722,0)</f>
        <v>0</v>
      </c>
      <c r="AI722" s="178">
        <f>IF(V722&gt;0,P722*INDEX(Scope_Labor_Rates!$I$6:$I$46,V722-5),0)</f>
        <v>0</v>
      </c>
      <c r="AJ722" s="181">
        <f>IF(V722&gt;0,AI722*INDEX(Scope_Labor_Rates!$H$6:$H$46,V722-5)*AA722,0)</f>
        <v>0</v>
      </c>
      <c r="AK722" s="178">
        <f>IF(V722&gt;0,P722*INDEX(Scope_Labor_Rates!$K$6:$K$46,V722-5),0)</f>
        <v>0</v>
      </c>
      <c r="AL722" s="181">
        <f>IF(V722&gt;0,AK722*INDEX(Scope_Labor_Rates!$J$6:$J$46,V722-5)*AA722,0)</f>
        <v>0</v>
      </c>
      <c r="AM722" s="178">
        <f>IF(V722&gt;0,P722*INDEX(Scope_Labor_Rates!$M$6:$M$46,V722-5),0)</f>
        <v>0</v>
      </c>
      <c r="AN722" s="178">
        <f>IF(V722&gt;0,AM722*INDEX(Scope_Labor_Rates!$L$6:$L$46,V722-5)*AA722,0)</f>
        <v>0</v>
      </c>
      <c r="AO722" s="178">
        <f>IF(V722&gt;0,P722*INDEX(Scope_Labor_Rates!$O$6:$O$46,V722-5)*AA722,0)</f>
        <v>0</v>
      </c>
      <c r="AP722" s="181">
        <f>IF(V722&gt;0,P722*INDEX(Scope_Labor_Rates!$Q$6:$Q$46,V722-5)*AA722,0)</f>
        <v>0</v>
      </c>
      <c r="AQ722" s="178">
        <f t="shared" si="103"/>
        <v>0</v>
      </c>
      <c r="AR722" s="178">
        <f t="shared" si="104"/>
        <v>0</v>
      </c>
      <c r="AS722" s="178">
        <f t="shared" si="105"/>
        <v>0</v>
      </c>
      <c r="AT722" s="178">
        <f t="shared" si="106"/>
        <v>0</v>
      </c>
      <c r="AU722">
        <f t="shared" si="107"/>
        <v>0</v>
      </c>
    </row>
    <row r="723" spans="1:47">
      <c r="A723" t="str">
        <f>IF(All_Tasks!A723="","",All_Tasks!A723)</f>
        <v/>
      </c>
      <c r="B723" t="str">
        <f>IF(All_Tasks!B723="","",All_Tasks!B723)</f>
        <v/>
      </c>
      <c r="C723" t="str">
        <f>IF(All_Tasks!C723="","",All_Tasks!C723)</f>
        <v/>
      </c>
      <c r="D723" t="str">
        <f>IF(All_Tasks!D723="","",All_Tasks!D723)</f>
        <v/>
      </c>
      <c r="E723" t="str">
        <f>IF(All_Tasks!V723&lt;&gt;"",All_Tasks!V723,IF(All_Tasks!E723&lt;&gt;"",All_Tasks!E723,""))</f>
        <v/>
      </c>
      <c r="F723" t="str">
        <f>IF(All_Tasks!F723="","",All_Tasks!F723)</f>
        <v/>
      </c>
      <c r="G723" t="str">
        <f>IF(All_Tasks!G723="","",All_Tasks!G723)</f>
        <v/>
      </c>
      <c r="H723" s="231" t="str">
        <f>IF(All_Tasks!H723="","",All_Tasks!H723)</f>
        <v/>
      </c>
      <c r="I723" t="str">
        <f>IF(All_Tasks!I723="","",All_Tasks!I723)</f>
        <v/>
      </c>
      <c r="J723" t="str">
        <f>IF(All_Tasks!J723="","",All_Tasks!J723)</f>
        <v/>
      </c>
      <c r="K723" t="str">
        <f>IF(All_Tasks!K723="","",All_Tasks!K723)</f>
        <v/>
      </c>
      <c r="L723" s="231" t="str">
        <f>IF(All_Tasks!L723="","",All_Tasks!L723)</f>
        <v/>
      </c>
      <c r="M723" t="str">
        <f>IF(All_Tasks!M723="","",All_Tasks!M723)</f>
        <v/>
      </c>
      <c r="N723" t="str">
        <f>IF(All_Tasks!N723="","",All_Tasks!N723)</f>
        <v/>
      </c>
      <c r="O723" t="str">
        <f>IF(All_Tasks!O723="","",All_Tasks!O723)</f>
        <v/>
      </c>
      <c r="P723" s="181">
        <f>IF(All_Tasks!P723="",0,All_Tasks!P723)</f>
        <v>0</v>
      </c>
      <c r="Q723" s="181">
        <f>IF(All_Tasks!Q723="",0,All_Tasks!Q723)</f>
        <v>0</v>
      </c>
      <c r="R723" s="181">
        <f>IF(All_Tasks!R723="",0,All_Tasks!R723)</f>
        <v>0</v>
      </c>
      <c r="S723" s="181" t="str">
        <f>IF(All_Tasks!S723="","",All_Tasks!S723)</f>
        <v/>
      </c>
      <c r="T723" t="str">
        <f>IF(All_Tasks!T723="","",All_Tasks!T723)</f>
        <v/>
      </c>
      <c r="U723" t="str">
        <f>IF(All_Tasks!U723="","",All_Tasks!U723)</f>
        <v/>
      </c>
      <c r="V723">
        <f>IF(A723="",0,IFERROR(MATCH(A723,Scope_Labor_Rates!$A$6:$A$46,0)+5,0))</f>
        <v>0</v>
      </c>
      <c r="W723" s="178">
        <f>IF(V723&gt;0,INDEX(Scope_Labor_Rates!$C$6:$C$46,V723-5),0)</f>
        <v>0</v>
      </c>
      <c r="X723" s="178">
        <f>IF(V723&gt;0,INDEX(Scope_Labor_Rates!$C$6:$C$46,V723-5),0)</f>
        <v>0</v>
      </c>
      <c r="Y723" s="180">
        <f>IF(V723&gt;0,INDEX(Scope_Labor_Rates!$S$6:$S$46,V723-5),0)</f>
        <v>0</v>
      </c>
      <c r="Z723" s="180">
        <f>IF(V723&gt;0,INDEX(Scope_Labor_Rates!$R$6:$R$46,V723-5),1)</f>
        <v>1</v>
      </c>
      <c r="AA723" s="231">
        <f t="shared" si="99"/>
        <v>0</v>
      </c>
      <c r="AB723" t="str">
        <f t="shared" si="100"/>
        <v/>
      </c>
      <c r="AC723" s="178" t="str">
        <f t="shared" si="101"/>
        <v/>
      </c>
      <c r="AD723" s="181">
        <f t="shared" si="102"/>
        <v>0</v>
      </c>
      <c r="AE723" s="178">
        <f>IF(V723&gt;0,P723*INDEX(Scope_Labor_Rates!$E$6:$E$46,V723-5),0)</f>
        <v>0</v>
      </c>
      <c r="AF723" s="181">
        <f>IF(V723&gt;0,AE723*INDEX(Scope_Labor_Rates!$D$6:$D$46,V723-5)*AA723,0)</f>
        <v>0</v>
      </c>
      <c r="AG723" s="178">
        <f>IF(V723&gt;0,P723*INDEX(Scope_Labor_Rates!$G$6:$G$46,V723-5),0)</f>
        <v>0</v>
      </c>
      <c r="AH723" s="181">
        <f>IF(V723&gt;0,AG723*INDEX(Scope_Labor_Rates!$F$6:$F$46,V723-5)*AA723,0)</f>
        <v>0</v>
      </c>
      <c r="AI723" s="178">
        <f>IF(V723&gt;0,P723*INDEX(Scope_Labor_Rates!$I$6:$I$46,V723-5),0)</f>
        <v>0</v>
      </c>
      <c r="AJ723" s="181">
        <f>IF(V723&gt;0,AI723*INDEX(Scope_Labor_Rates!$H$6:$H$46,V723-5)*AA723,0)</f>
        <v>0</v>
      </c>
      <c r="AK723" s="178">
        <f>IF(V723&gt;0,P723*INDEX(Scope_Labor_Rates!$K$6:$K$46,V723-5),0)</f>
        <v>0</v>
      </c>
      <c r="AL723" s="181">
        <f>IF(V723&gt;0,AK723*INDEX(Scope_Labor_Rates!$J$6:$J$46,V723-5)*AA723,0)</f>
        <v>0</v>
      </c>
      <c r="AM723" s="178">
        <f>IF(V723&gt;0,P723*INDEX(Scope_Labor_Rates!$M$6:$M$46,V723-5),0)</f>
        <v>0</v>
      </c>
      <c r="AN723" s="178">
        <f>IF(V723&gt;0,AM723*INDEX(Scope_Labor_Rates!$L$6:$L$46,V723-5)*AA723,0)</f>
        <v>0</v>
      </c>
      <c r="AO723" s="178">
        <f>IF(V723&gt;0,P723*INDEX(Scope_Labor_Rates!$O$6:$O$46,V723-5)*AA723,0)</f>
        <v>0</v>
      </c>
      <c r="AP723" s="181">
        <f>IF(V723&gt;0,P723*INDEX(Scope_Labor_Rates!$Q$6:$Q$46,V723-5)*AA723,0)</f>
        <v>0</v>
      </c>
      <c r="AQ723" s="178">
        <f t="shared" si="103"/>
        <v>0</v>
      </c>
      <c r="AR723" s="178">
        <f t="shared" si="104"/>
        <v>0</v>
      </c>
      <c r="AS723" s="178">
        <f t="shared" si="105"/>
        <v>0</v>
      </c>
      <c r="AT723" s="178">
        <f t="shared" si="106"/>
        <v>0</v>
      </c>
      <c r="AU723">
        <f t="shared" si="107"/>
        <v>0</v>
      </c>
    </row>
    <row r="724" spans="1:47">
      <c r="A724" t="str">
        <f>IF(All_Tasks!A724="","",All_Tasks!A724)</f>
        <v/>
      </c>
      <c r="B724" t="str">
        <f>IF(All_Tasks!B724="","",All_Tasks!B724)</f>
        <v/>
      </c>
      <c r="C724" t="str">
        <f>IF(All_Tasks!C724="","",All_Tasks!C724)</f>
        <v/>
      </c>
      <c r="D724" t="str">
        <f>IF(All_Tasks!D724="","",All_Tasks!D724)</f>
        <v/>
      </c>
      <c r="E724" t="str">
        <f>IF(All_Tasks!V724&lt;&gt;"",All_Tasks!V724,IF(All_Tasks!E724&lt;&gt;"",All_Tasks!E724,""))</f>
        <v/>
      </c>
      <c r="F724" t="str">
        <f>IF(All_Tasks!F724="","",All_Tasks!F724)</f>
        <v/>
      </c>
      <c r="G724" t="str">
        <f>IF(All_Tasks!G724="","",All_Tasks!G724)</f>
        <v/>
      </c>
      <c r="H724" s="231" t="str">
        <f>IF(All_Tasks!H724="","",All_Tasks!H724)</f>
        <v/>
      </c>
      <c r="I724" t="str">
        <f>IF(All_Tasks!I724="","",All_Tasks!I724)</f>
        <v/>
      </c>
      <c r="J724" t="str">
        <f>IF(All_Tasks!J724="","",All_Tasks!J724)</f>
        <v/>
      </c>
      <c r="K724" t="str">
        <f>IF(All_Tasks!K724="","",All_Tasks!K724)</f>
        <v/>
      </c>
      <c r="L724" s="231" t="str">
        <f>IF(All_Tasks!L724="","",All_Tasks!L724)</f>
        <v/>
      </c>
      <c r="M724" t="str">
        <f>IF(All_Tasks!M724="","",All_Tasks!M724)</f>
        <v/>
      </c>
      <c r="N724" t="str">
        <f>IF(All_Tasks!N724="","",All_Tasks!N724)</f>
        <v/>
      </c>
      <c r="O724" t="str">
        <f>IF(All_Tasks!O724="","",All_Tasks!O724)</f>
        <v/>
      </c>
      <c r="P724" s="181">
        <f>IF(All_Tasks!P724="",0,All_Tasks!P724)</f>
        <v>0</v>
      </c>
      <c r="Q724" s="181">
        <f>IF(All_Tasks!Q724="",0,All_Tasks!Q724)</f>
        <v>0</v>
      </c>
      <c r="R724" s="181">
        <f>IF(All_Tasks!R724="",0,All_Tasks!R724)</f>
        <v>0</v>
      </c>
      <c r="S724" s="181" t="str">
        <f>IF(All_Tasks!S724="","",All_Tasks!S724)</f>
        <v/>
      </c>
      <c r="T724" t="str">
        <f>IF(All_Tasks!T724="","",All_Tasks!T724)</f>
        <v/>
      </c>
      <c r="U724" t="str">
        <f>IF(All_Tasks!U724="","",All_Tasks!U724)</f>
        <v/>
      </c>
      <c r="V724">
        <f>IF(A724="",0,IFERROR(MATCH(A724,Scope_Labor_Rates!$A$6:$A$46,0)+5,0))</f>
        <v>0</v>
      </c>
      <c r="W724" s="178">
        <f>IF(V724&gt;0,INDEX(Scope_Labor_Rates!$C$6:$C$46,V724-5),0)</f>
        <v>0</v>
      </c>
      <c r="X724" s="178">
        <f>IF(V724&gt;0,INDEX(Scope_Labor_Rates!$C$6:$C$46,V724-5),0)</f>
        <v>0</v>
      </c>
      <c r="Y724" s="180">
        <f>IF(V724&gt;0,INDEX(Scope_Labor_Rates!$S$6:$S$46,V724-5),0)</f>
        <v>0</v>
      </c>
      <c r="Z724" s="180">
        <f>IF(V724&gt;0,INDEX(Scope_Labor_Rates!$R$6:$R$46,V724-5),1)</f>
        <v>1</v>
      </c>
      <c r="AA724" s="231">
        <f t="shared" si="99"/>
        <v>0</v>
      </c>
      <c r="AB724" t="str">
        <f t="shared" si="100"/>
        <v/>
      </c>
      <c r="AC724" s="178" t="str">
        <f t="shared" si="101"/>
        <v/>
      </c>
      <c r="AD724" s="181">
        <f t="shared" si="102"/>
        <v>0</v>
      </c>
      <c r="AE724" s="178">
        <f>IF(V724&gt;0,P724*INDEX(Scope_Labor_Rates!$E$6:$E$46,V724-5),0)</f>
        <v>0</v>
      </c>
      <c r="AF724" s="181">
        <f>IF(V724&gt;0,AE724*INDEX(Scope_Labor_Rates!$D$6:$D$46,V724-5)*AA724,0)</f>
        <v>0</v>
      </c>
      <c r="AG724" s="178">
        <f>IF(V724&gt;0,P724*INDEX(Scope_Labor_Rates!$G$6:$G$46,V724-5),0)</f>
        <v>0</v>
      </c>
      <c r="AH724" s="181">
        <f>IF(V724&gt;0,AG724*INDEX(Scope_Labor_Rates!$F$6:$F$46,V724-5)*AA724,0)</f>
        <v>0</v>
      </c>
      <c r="AI724" s="178">
        <f>IF(V724&gt;0,P724*INDEX(Scope_Labor_Rates!$I$6:$I$46,V724-5),0)</f>
        <v>0</v>
      </c>
      <c r="AJ724" s="181">
        <f>IF(V724&gt;0,AI724*INDEX(Scope_Labor_Rates!$H$6:$H$46,V724-5)*AA724,0)</f>
        <v>0</v>
      </c>
      <c r="AK724" s="178">
        <f>IF(V724&gt;0,P724*INDEX(Scope_Labor_Rates!$K$6:$K$46,V724-5),0)</f>
        <v>0</v>
      </c>
      <c r="AL724" s="181">
        <f>IF(V724&gt;0,AK724*INDEX(Scope_Labor_Rates!$J$6:$J$46,V724-5)*AA724,0)</f>
        <v>0</v>
      </c>
      <c r="AM724" s="178">
        <f>IF(V724&gt;0,P724*INDEX(Scope_Labor_Rates!$M$6:$M$46,V724-5),0)</f>
        <v>0</v>
      </c>
      <c r="AN724" s="178">
        <f>IF(V724&gt;0,AM724*INDEX(Scope_Labor_Rates!$L$6:$L$46,V724-5)*AA724,0)</f>
        <v>0</v>
      </c>
      <c r="AO724" s="178">
        <f>IF(V724&gt;0,P724*INDEX(Scope_Labor_Rates!$O$6:$O$46,V724-5)*AA724,0)</f>
        <v>0</v>
      </c>
      <c r="AP724" s="181">
        <f>IF(V724&gt;0,P724*INDEX(Scope_Labor_Rates!$Q$6:$Q$46,V724-5)*AA724,0)</f>
        <v>0</v>
      </c>
      <c r="AQ724" s="178">
        <f t="shared" si="103"/>
        <v>0</v>
      </c>
      <c r="AR724" s="178">
        <f t="shared" si="104"/>
        <v>0</v>
      </c>
      <c r="AS724" s="178">
        <f t="shared" si="105"/>
        <v>0</v>
      </c>
      <c r="AT724" s="178">
        <f t="shared" si="106"/>
        <v>0</v>
      </c>
      <c r="AU724">
        <f t="shared" si="107"/>
        <v>0</v>
      </c>
    </row>
    <row r="725" spans="1:47">
      <c r="A725" t="str">
        <f>IF(All_Tasks!A725="","",All_Tasks!A725)</f>
        <v/>
      </c>
      <c r="B725" t="str">
        <f>IF(All_Tasks!B725="","",All_Tasks!B725)</f>
        <v/>
      </c>
      <c r="C725" t="str">
        <f>IF(All_Tasks!C725="","",All_Tasks!C725)</f>
        <v/>
      </c>
      <c r="D725" t="str">
        <f>IF(All_Tasks!D725="","",All_Tasks!D725)</f>
        <v/>
      </c>
      <c r="E725" t="str">
        <f>IF(All_Tasks!V725&lt;&gt;"",All_Tasks!V725,IF(All_Tasks!E725&lt;&gt;"",All_Tasks!E725,""))</f>
        <v/>
      </c>
      <c r="F725" t="str">
        <f>IF(All_Tasks!F725="","",All_Tasks!F725)</f>
        <v/>
      </c>
      <c r="G725" t="str">
        <f>IF(All_Tasks!G725="","",All_Tasks!G725)</f>
        <v/>
      </c>
      <c r="H725" s="231" t="str">
        <f>IF(All_Tasks!H725="","",All_Tasks!H725)</f>
        <v/>
      </c>
      <c r="I725" t="str">
        <f>IF(All_Tasks!I725="","",All_Tasks!I725)</f>
        <v/>
      </c>
      <c r="J725" t="str">
        <f>IF(All_Tasks!J725="","",All_Tasks!J725)</f>
        <v/>
      </c>
      <c r="K725" t="str">
        <f>IF(All_Tasks!K725="","",All_Tasks!K725)</f>
        <v/>
      </c>
      <c r="L725" s="231" t="str">
        <f>IF(All_Tasks!L725="","",All_Tasks!L725)</f>
        <v/>
      </c>
      <c r="M725" t="str">
        <f>IF(All_Tasks!M725="","",All_Tasks!M725)</f>
        <v/>
      </c>
      <c r="N725" t="str">
        <f>IF(All_Tasks!N725="","",All_Tasks!N725)</f>
        <v/>
      </c>
      <c r="O725" t="str">
        <f>IF(All_Tasks!O725="","",All_Tasks!O725)</f>
        <v/>
      </c>
      <c r="P725" s="181">
        <f>IF(All_Tasks!P725="",0,All_Tasks!P725)</f>
        <v>0</v>
      </c>
      <c r="Q725" s="181">
        <f>IF(All_Tasks!Q725="",0,All_Tasks!Q725)</f>
        <v>0</v>
      </c>
      <c r="R725" s="181">
        <f>IF(All_Tasks!R725="",0,All_Tasks!R725)</f>
        <v>0</v>
      </c>
      <c r="S725" s="181" t="str">
        <f>IF(All_Tasks!S725="","",All_Tasks!S725)</f>
        <v/>
      </c>
      <c r="T725" t="str">
        <f>IF(All_Tasks!T725="","",All_Tasks!T725)</f>
        <v/>
      </c>
      <c r="U725" t="str">
        <f>IF(All_Tasks!U725="","",All_Tasks!U725)</f>
        <v/>
      </c>
      <c r="V725">
        <f>IF(A725="",0,IFERROR(MATCH(A725,Scope_Labor_Rates!$A$6:$A$46,0)+5,0))</f>
        <v>0</v>
      </c>
      <c r="W725" s="178">
        <f>IF(V725&gt;0,INDEX(Scope_Labor_Rates!$C$6:$C$46,V725-5),0)</f>
        <v>0</v>
      </c>
      <c r="X725" s="178">
        <f>IF(V725&gt;0,INDEX(Scope_Labor_Rates!$C$6:$C$46,V725-5),0)</f>
        <v>0</v>
      </c>
      <c r="Y725" s="180">
        <f>IF(V725&gt;0,INDEX(Scope_Labor_Rates!$S$6:$S$46,V725-5),0)</f>
        <v>0</v>
      </c>
      <c r="Z725" s="180">
        <f>IF(V725&gt;0,INDEX(Scope_Labor_Rates!$R$6:$R$46,V725-5),1)</f>
        <v>1</v>
      </c>
      <c r="AA725" s="231">
        <f t="shared" si="99"/>
        <v>0</v>
      </c>
      <c r="AB725" t="str">
        <f t="shared" si="100"/>
        <v/>
      </c>
      <c r="AC725" s="178" t="str">
        <f t="shared" si="101"/>
        <v/>
      </c>
      <c r="AD725" s="181">
        <f t="shared" si="102"/>
        <v>0</v>
      </c>
      <c r="AE725" s="178">
        <f>IF(V725&gt;0,P725*INDEX(Scope_Labor_Rates!$E$6:$E$46,V725-5),0)</f>
        <v>0</v>
      </c>
      <c r="AF725" s="181">
        <f>IF(V725&gt;0,AE725*INDEX(Scope_Labor_Rates!$D$6:$D$46,V725-5)*AA725,0)</f>
        <v>0</v>
      </c>
      <c r="AG725" s="178">
        <f>IF(V725&gt;0,P725*INDEX(Scope_Labor_Rates!$G$6:$G$46,V725-5),0)</f>
        <v>0</v>
      </c>
      <c r="AH725" s="181">
        <f>IF(V725&gt;0,AG725*INDEX(Scope_Labor_Rates!$F$6:$F$46,V725-5)*AA725,0)</f>
        <v>0</v>
      </c>
      <c r="AI725" s="178">
        <f>IF(V725&gt;0,P725*INDEX(Scope_Labor_Rates!$I$6:$I$46,V725-5),0)</f>
        <v>0</v>
      </c>
      <c r="AJ725" s="181">
        <f>IF(V725&gt;0,AI725*INDEX(Scope_Labor_Rates!$H$6:$H$46,V725-5)*AA725,0)</f>
        <v>0</v>
      </c>
      <c r="AK725" s="178">
        <f>IF(V725&gt;0,P725*INDEX(Scope_Labor_Rates!$K$6:$K$46,V725-5),0)</f>
        <v>0</v>
      </c>
      <c r="AL725" s="181">
        <f>IF(V725&gt;0,AK725*INDEX(Scope_Labor_Rates!$J$6:$J$46,V725-5)*AA725,0)</f>
        <v>0</v>
      </c>
      <c r="AM725" s="178">
        <f>IF(V725&gt;0,P725*INDEX(Scope_Labor_Rates!$M$6:$M$46,V725-5),0)</f>
        <v>0</v>
      </c>
      <c r="AN725" s="178">
        <f>IF(V725&gt;0,AM725*INDEX(Scope_Labor_Rates!$L$6:$L$46,V725-5)*AA725,0)</f>
        <v>0</v>
      </c>
      <c r="AO725" s="178">
        <f>IF(V725&gt;0,P725*INDEX(Scope_Labor_Rates!$O$6:$O$46,V725-5)*AA725,0)</f>
        <v>0</v>
      </c>
      <c r="AP725" s="181">
        <f>IF(V725&gt;0,P725*INDEX(Scope_Labor_Rates!$Q$6:$Q$46,V725-5)*AA725,0)</f>
        <v>0</v>
      </c>
      <c r="AQ725" s="178">
        <f t="shared" si="103"/>
        <v>0</v>
      </c>
      <c r="AR725" s="178">
        <f t="shared" si="104"/>
        <v>0</v>
      </c>
      <c r="AS725" s="178">
        <f t="shared" si="105"/>
        <v>0</v>
      </c>
      <c r="AT725" s="178">
        <f t="shared" si="106"/>
        <v>0</v>
      </c>
      <c r="AU725">
        <f t="shared" si="107"/>
        <v>0</v>
      </c>
    </row>
    <row r="726" spans="1:47">
      <c r="A726" t="str">
        <f>IF(All_Tasks!A726="","",All_Tasks!A726)</f>
        <v/>
      </c>
      <c r="B726" t="str">
        <f>IF(All_Tasks!B726="","",All_Tasks!B726)</f>
        <v/>
      </c>
      <c r="C726" t="str">
        <f>IF(All_Tasks!C726="","",All_Tasks!C726)</f>
        <v/>
      </c>
      <c r="D726" t="str">
        <f>IF(All_Tasks!D726="","",All_Tasks!D726)</f>
        <v/>
      </c>
      <c r="E726" t="str">
        <f>IF(All_Tasks!V726&lt;&gt;"",All_Tasks!V726,IF(All_Tasks!E726&lt;&gt;"",All_Tasks!E726,""))</f>
        <v/>
      </c>
      <c r="F726" t="str">
        <f>IF(All_Tasks!F726="","",All_Tasks!F726)</f>
        <v/>
      </c>
      <c r="G726" t="str">
        <f>IF(All_Tasks!G726="","",All_Tasks!G726)</f>
        <v/>
      </c>
      <c r="H726" s="231" t="str">
        <f>IF(All_Tasks!H726="","",All_Tasks!H726)</f>
        <v/>
      </c>
      <c r="I726" t="str">
        <f>IF(All_Tasks!I726="","",All_Tasks!I726)</f>
        <v/>
      </c>
      <c r="J726" t="str">
        <f>IF(All_Tasks!J726="","",All_Tasks!J726)</f>
        <v/>
      </c>
      <c r="K726" t="str">
        <f>IF(All_Tasks!K726="","",All_Tasks!K726)</f>
        <v/>
      </c>
      <c r="L726" s="231" t="str">
        <f>IF(All_Tasks!L726="","",All_Tasks!L726)</f>
        <v/>
      </c>
      <c r="M726" t="str">
        <f>IF(All_Tasks!M726="","",All_Tasks!M726)</f>
        <v/>
      </c>
      <c r="N726" t="str">
        <f>IF(All_Tasks!N726="","",All_Tasks!N726)</f>
        <v/>
      </c>
      <c r="O726" t="str">
        <f>IF(All_Tasks!O726="","",All_Tasks!O726)</f>
        <v/>
      </c>
      <c r="P726" s="181">
        <f>IF(All_Tasks!P726="",0,All_Tasks!P726)</f>
        <v>0</v>
      </c>
      <c r="Q726" s="181">
        <f>IF(All_Tasks!Q726="",0,All_Tasks!Q726)</f>
        <v>0</v>
      </c>
      <c r="R726" s="181">
        <f>IF(All_Tasks!R726="",0,All_Tasks!R726)</f>
        <v>0</v>
      </c>
      <c r="S726" s="181" t="str">
        <f>IF(All_Tasks!S726="","",All_Tasks!S726)</f>
        <v/>
      </c>
      <c r="T726" t="str">
        <f>IF(All_Tasks!T726="","",All_Tasks!T726)</f>
        <v/>
      </c>
      <c r="U726" t="str">
        <f>IF(All_Tasks!U726="","",All_Tasks!U726)</f>
        <v/>
      </c>
      <c r="V726">
        <f>IF(A726="",0,IFERROR(MATCH(A726,Scope_Labor_Rates!$A$6:$A$46,0)+5,0))</f>
        <v>0</v>
      </c>
      <c r="W726" s="178">
        <f>IF(V726&gt;0,INDEX(Scope_Labor_Rates!$C$6:$C$46,V726-5),0)</f>
        <v>0</v>
      </c>
      <c r="X726" s="178">
        <f>IF(V726&gt;0,INDEX(Scope_Labor_Rates!$C$6:$C$46,V726-5),0)</f>
        <v>0</v>
      </c>
      <c r="Y726" s="180">
        <f>IF(V726&gt;0,INDEX(Scope_Labor_Rates!$S$6:$S$46,V726-5),0)</f>
        <v>0</v>
      </c>
      <c r="Z726" s="180">
        <f>IF(V726&gt;0,INDEX(Scope_Labor_Rates!$R$6:$R$46,V726-5),1)</f>
        <v>1</v>
      </c>
      <c r="AA726" s="231">
        <f t="shared" si="99"/>
        <v>0</v>
      </c>
      <c r="AB726" t="str">
        <f t="shared" si="100"/>
        <v/>
      </c>
      <c r="AC726" s="178" t="str">
        <f t="shared" si="101"/>
        <v/>
      </c>
      <c r="AD726" s="181">
        <f t="shared" si="102"/>
        <v>0</v>
      </c>
      <c r="AE726" s="178">
        <f>IF(V726&gt;0,P726*INDEX(Scope_Labor_Rates!$E$6:$E$46,V726-5),0)</f>
        <v>0</v>
      </c>
      <c r="AF726" s="181">
        <f>IF(V726&gt;0,AE726*INDEX(Scope_Labor_Rates!$D$6:$D$46,V726-5)*AA726,0)</f>
        <v>0</v>
      </c>
      <c r="AG726" s="178">
        <f>IF(V726&gt;0,P726*INDEX(Scope_Labor_Rates!$G$6:$G$46,V726-5),0)</f>
        <v>0</v>
      </c>
      <c r="AH726" s="181">
        <f>IF(V726&gt;0,AG726*INDEX(Scope_Labor_Rates!$F$6:$F$46,V726-5)*AA726,0)</f>
        <v>0</v>
      </c>
      <c r="AI726" s="178">
        <f>IF(V726&gt;0,P726*INDEX(Scope_Labor_Rates!$I$6:$I$46,V726-5),0)</f>
        <v>0</v>
      </c>
      <c r="AJ726" s="181">
        <f>IF(V726&gt;0,AI726*INDEX(Scope_Labor_Rates!$H$6:$H$46,V726-5)*AA726,0)</f>
        <v>0</v>
      </c>
      <c r="AK726" s="178">
        <f>IF(V726&gt;0,P726*INDEX(Scope_Labor_Rates!$K$6:$K$46,V726-5),0)</f>
        <v>0</v>
      </c>
      <c r="AL726" s="181">
        <f>IF(V726&gt;0,AK726*INDEX(Scope_Labor_Rates!$J$6:$J$46,V726-5)*AA726,0)</f>
        <v>0</v>
      </c>
      <c r="AM726" s="178">
        <f>IF(V726&gt;0,P726*INDEX(Scope_Labor_Rates!$M$6:$M$46,V726-5),0)</f>
        <v>0</v>
      </c>
      <c r="AN726" s="178">
        <f>IF(V726&gt;0,AM726*INDEX(Scope_Labor_Rates!$L$6:$L$46,V726-5)*AA726,0)</f>
        <v>0</v>
      </c>
      <c r="AO726" s="178">
        <f>IF(V726&gt;0,P726*INDEX(Scope_Labor_Rates!$O$6:$O$46,V726-5)*AA726,0)</f>
        <v>0</v>
      </c>
      <c r="AP726" s="181">
        <f>IF(V726&gt;0,P726*INDEX(Scope_Labor_Rates!$Q$6:$Q$46,V726-5)*AA726,0)</f>
        <v>0</v>
      </c>
      <c r="AQ726" s="178">
        <f t="shared" si="103"/>
        <v>0</v>
      </c>
      <c r="AR726" s="178">
        <f t="shared" si="104"/>
        <v>0</v>
      </c>
      <c r="AS726" s="178">
        <f t="shared" si="105"/>
        <v>0</v>
      </c>
      <c r="AT726" s="178">
        <f t="shared" si="106"/>
        <v>0</v>
      </c>
      <c r="AU726">
        <f t="shared" si="107"/>
        <v>0</v>
      </c>
    </row>
    <row r="727" spans="1:47">
      <c r="A727" t="str">
        <f>IF(All_Tasks!A727="","",All_Tasks!A727)</f>
        <v/>
      </c>
      <c r="B727" t="str">
        <f>IF(All_Tasks!B727="","",All_Tasks!B727)</f>
        <v/>
      </c>
      <c r="C727" t="str">
        <f>IF(All_Tasks!C727="","",All_Tasks!C727)</f>
        <v/>
      </c>
      <c r="D727" t="str">
        <f>IF(All_Tasks!D727="","",All_Tasks!D727)</f>
        <v/>
      </c>
      <c r="E727" t="str">
        <f>IF(All_Tasks!V727&lt;&gt;"",All_Tasks!V727,IF(All_Tasks!E727&lt;&gt;"",All_Tasks!E727,""))</f>
        <v/>
      </c>
      <c r="F727" t="str">
        <f>IF(All_Tasks!F727="","",All_Tasks!F727)</f>
        <v/>
      </c>
      <c r="G727" t="str">
        <f>IF(All_Tasks!G727="","",All_Tasks!G727)</f>
        <v/>
      </c>
      <c r="H727" s="231" t="str">
        <f>IF(All_Tasks!H727="","",All_Tasks!H727)</f>
        <v/>
      </c>
      <c r="I727" t="str">
        <f>IF(All_Tasks!I727="","",All_Tasks!I727)</f>
        <v/>
      </c>
      <c r="J727" t="str">
        <f>IF(All_Tasks!J727="","",All_Tasks!J727)</f>
        <v/>
      </c>
      <c r="K727" t="str">
        <f>IF(All_Tasks!K727="","",All_Tasks!K727)</f>
        <v/>
      </c>
      <c r="L727" s="231" t="str">
        <f>IF(All_Tasks!L727="","",All_Tasks!L727)</f>
        <v/>
      </c>
      <c r="M727" t="str">
        <f>IF(All_Tasks!M727="","",All_Tasks!M727)</f>
        <v/>
      </c>
      <c r="N727" t="str">
        <f>IF(All_Tasks!N727="","",All_Tasks!N727)</f>
        <v/>
      </c>
      <c r="O727" t="str">
        <f>IF(All_Tasks!O727="","",All_Tasks!O727)</f>
        <v/>
      </c>
      <c r="P727" s="181">
        <f>IF(All_Tasks!P727="",0,All_Tasks!P727)</f>
        <v>0</v>
      </c>
      <c r="Q727" s="181">
        <f>IF(All_Tasks!Q727="",0,All_Tasks!Q727)</f>
        <v>0</v>
      </c>
      <c r="R727" s="181">
        <f>IF(All_Tasks!R727="",0,All_Tasks!R727)</f>
        <v>0</v>
      </c>
      <c r="S727" s="181" t="str">
        <f>IF(All_Tasks!S727="","",All_Tasks!S727)</f>
        <v/>
      </c>
      <c r="T727" t="str">
        <f>IF(All_Tasks!T727="","",All_Tasks!T727)</f>
        <v/>
      </c>
      <c r="U727" t="str">
        <f>IF(All_Tasks!U727="","",All_Tasks!U727)</f>
        <v/>
      </c>
      <c r="V727">
        <f>IF(A727="",0,IFERROR(MATCH(A727,Scope_Labor_Rates!$A$6:$A$46,0)+5,0))</f>
        <v>0</v>
      </c>
      <c r="W727" s="178">
        <f>IF(V727&gt;0,INDEX(Scope_Labor_Rates!$C$6:$C$46,V727-5),0)</f>
        <v>0</v>
      </c>
      <c r="X727" s="178">
        <f>IF(V727&gt;0,INDEX(Scope_Labor_Rates!$C$6:$C$46,V727-5),0)</f>
        <v>0</v>
      </c>
      <c r="Y727" s="180">
        <f>IF(V727&gt;0,INDEX(Scope_Labor_Rates!$S$6:$S$46,V727-5),0)</f>
        <v>0</v>
      </c>
      <c r="Z727" s="180">
        <f>IF(V727&gt;0,INDEX(Scope_Labor_Rates!$R$6:$R$46,V727-5),1)</f>
        <v>1</v>
      </c>
      <c r="AA727" s="231">
        <f t="shared" si="99"/>
        <v>0</v>
      </c>
      <c r="AB727" t="str">
        <f t="shared" si="100"/>
        <v/>
      </c>
      <c r="AC727" s="178" t="str">
        <f t="shared" si="101"/>
        <v/>
      </c>
      <c r="AD727" s="181">
        <f t="shared" si="102"/>
        <v>0</v>
      </c>
      <c r="AE727" s="178">
        <f>IF(V727&gt;0,P727*INDEX(Scope_Labor_Rates!$E$6:$E$46,V727-5),0)</f>
        <v>0</v>
      </c>
      <c r="AF727" s="181">
        <f>IF(V727&gt;0,AE727*INDEX(Scope_Labor_Rates!$D$6:$D$46,V727-5)*AA727,0)</f>
        <v>0</v>
      </c>
      <c r="AG727" s="178">
        <f>IF(V727&gt;0,P727*INDEX(Scope_Labor_Rates!$G$6:$G$46,V727-5),0)</f>
        <v>0</v>
      </c>
      <c r="AH727" s="181">
        <f>IF(V727&gt;0,AG727*INDEX(Scope_Labor_Rates!$F$6:$F$46,V727-5)*AA727,0)</f>
        <v>0</v>
      </c>
      <c r="AI727" s="178">
        <f>IF(V727&gt;0,P727*INDEX(Scope_Labor_Rates!$I$6:$I$46,V727-5),0)</f>
        <v>0</v>
      </c>
      <c r="AJ727" s="181">
        <f>IF(V727&gt;0,AI727*INDEX(Scope_Labor_Rates!$H$6:$H$46,V727-5)*AA727,0)</f>
        <v>0</v>
      </c>
      <c r="AK727" s="178">
        <f>IF(V727&gt;0,P727*INDEX(Scope_Labor_Rates!$K$6:$K$46,V727-5),0)</f>
        <v>0</v>
      </c>
      <c r="AL727" s="181">
        <f>IF(V727&gt;0,AK727*INDEX(Scope_Labor_Rates!$J$6:$J$46,V727-5)*AA727,0)</f>
        <v>0</v>
      </c>
      <c r="AM727" s="178">
        <f>IF(V727&gt;0,P727*INDEX(Scope_Labor_Rates!$M$6:$M$46,V727-5),0)</f>
        <v>0</v>
      </c>
      <c r="AN727" s="178">
        <f>IF(V727&gt;0,AM727*INDEX(Scope_Labor_Rates!$L$6:$L$46,V727-5)*AA727,0)</f>
        <v>0</v>
      </c>
      <c r="AO727" s="178">
        <f>IF(V727&gt;0,P727*INDEX(Scope_Labor_Rates!$O$6:$O$46,V727-5)*AA727,0)</f>
        <v>0</v>
      </c>
      <c r="AP727" s="181">
        <f>IF(V727&gt;0,P727*INDEX(Scope_Labor_Rates!$Q$6:$Q$46,V727-5)*AA727,0)</f>
        <v>0</v>
      </c>
      <c r="AQ727" s="178">
        <f t="shared" si="103"/>
        <v>0</v>
      </c>
      <c r="AR727" s="178">
        <f t="shared" si="104"/>
        <v>0</v>
      </c>
      <c r="AS727" s="178">
        <f t="shared" si="105"/>
        <v>0</v>
      </c>
      <c r="AT727" s="178">
        <f t="shared" si="106"/>
        <v>0</v>
      </c>
      <c r="AU727">
        <f t="shared" si="107"/>
        <v>0</v>
      </c>
    </row>
    <row r="728" spans="1:47">
      <c r="A728" t="str">
        <f>IF(All_Tasks!A728="","",All_Tasks!A728)</f>
        <v/>
      </c>
      <c r="B728" t="str">
        <f>IF(All_Tasks!B728="","",All_Tasks!B728)</f>
        <v/>
      </c>
      <c r="C728" t="str">
        <f>IF(All_Tasks!C728="","",All_Tasks!C728)</f>
        <v/>
      </c>
      <c r="D728" t="str">
        <f>IF(All_Tasks!D728="","",All_Tasks!D728)</f>
        <v/>
      </c>
      <c r="E728" t="str">
        <f>IF(All_Tasks!V728&lt;&gt;"",All_Tasks!V728,IF(All_Tasks!E728&lt;&gt;"",All_Tasks!E728,""))</f>
        <v/>
      </c>
      <c r="F728" t="str">
        <f>IF(All_Tasks!F728="","",All_Tasks!F728)</f>
        <v/>
      </c>
      <c r="G728" t="str">
        <f>IF(All_Tasks!G728="","",All_Tasks!G728)</f>
        <v/>
      </c>
      <c r="H728" s="231" t="str">
        <f>IF(All_Tasks!H728="","",All_Tasks!H728)</f>
        <v/>
      </c>
      <c r="I728" t="str">
        <f>IF(All_Tasks!I728="","",All_Tasks!I728)</f>
        <v/>
      </c>
      <c r="J728" t="str">
        <f>IF(All_Tasks!J728="","",All_Tasks!J728)</f>
        <v/>
      </c>
      <c r="K728" t="str">
        <f>IF(All_Tasks!K728="","",All_Tasks!K728)</f>
        <v/>
      </c>
      <c r="L728" s="231" t="str">
        <f>IF(All_Tasks!L728="","",All_Tasks!L728)</f>
        <v/>
      </c>
      <c r="M728" t="str">
        <f>IF(All_Tasks!M728="","",All_Tasks!M728)</f>
        <v/>
      </c>
      <c r="N728" t="str">
        <f>IF(All_Tasks!N728="","",All_Tasks!N728)</f>
        <v/>
      </c>
      <c r="O728" t="str">
        <f>IF(All_Tasks!O728="","",All_Tasks!O728)</f>
        <v/>
      </c>
      <c r="P728" s="181">
        <f>IF(All_Tasks!P728="",0,All_Tasks!P728)</f>
        <v>0</v>
      </c>
      <c r="Q728" s="181">
        <f>IF(All_Tasks!Q728="",0,All_Tasks!Q728)</f>
        <v>0</v>
      </c>
      <c r="R728" s="181">
        <f>IF(All_Tasks!R728="",0,All_Tasks!R728)</f>
        <v>0</v>
      </c>
      <c r="S728" s="181" t="str">
        <f>IF(All_Tasks!S728="","",All_Tasks!S728)</f>
        <v/>
      </c>
      <c r="T728" t="str">
        <f>IF(All_Tasks!T728="","",All_Tasks!T728)</f>
        <v/>
      </c>
      <c r="U728" t="str">
        <f>IF(All_Tasks!U728="","",All_Tasks!U728)</f>
        <v/>
      </c>
      <c r="V728">
        <f>IF(A728="",0,IFERROR(MATCH(A728,Scope_Labor_Rates!$A$6:$A$46,0)+5,0))</f>
        <v>0</v>
      </c>
      <c r="W728" s="178">
        <f>IF(V728&gt;0,INDEX(Scope_Labor_Rates!$C$6:$C$46,V728-5),0)</f>
        <v>0</v>
      </c>
      <c r="X728" s="178">
        <f>IF(V728&gt;0,INDEX(Scope_Labor_Rates!$C$6:$C$46,V728-5),0)</f>
        <v>0</v>
      </c>
      <c r="Y728" s="180">
        <f>IF(V728&gt;0,INDEX(Scope_Labor_Rates!$S$6:$S$46,V728-5),0)</f>
        <v>0</v>
      </c>
      <c r="Z728" s="180">
        <f>IF(V728&gt;0,INDEX(Scope_Labor_Rates!$R$6:$R$46,V728-5),1)</f>
        <v>1</v>
      </c>
      <c r="AA728" s="231">
        <f t="shared" si="99"/>
        <v>0</v>
      </c>
      <c r="AB728" t="str">
        <f t="shared" si="100"/>
        <v/>
      </c>
      <c r="AC728" s="178" t="str">
        <f t="shared" si="101"/>
        <v/>
      </c>
      <c r="AD728" s="181">
        <f t="shared" si="102"/>
        <v>0</v>
      </c>
      <c r="AE728" s="178">
        <f>IF(V728&gt;0,P728*INDEX(Scope_Labor_Rates!$E$6:$E$46,V728-5),0)</f>
        <v>0</v>
      </c>
      <c r="AF728" s="181">
        <f>IF(V728&gt;0,AE728*INDEX(Scope_Labor_Rates!$D$6:$D$46,V728-5)*AA728,0)</f>
        <v>0</v>
      </c>
      <c r="AG728" s="178">
        <f>IF(V728&gt;0,P728*INDEX(Scope_Labor_Rates!$G$6:$G$46,V728-5),0)</f>
        <v>0</v>
      </c>
      <c r="AH728" s="181">
        <f>IF(V728&gt;0,AG728*INDEX(Scope_Labor_Rates!$F$6:$F$46,V728-5)*AA728,0)</f>
        <v>0</v>
      </c>
      <c r="AI728" s="178">
        <f>IF(V728&gt;0,P728*INDEX(Scope_Labor_Rates!$I$6:$I$46,V728-5),0)</f>
        <v>0</v>
      </c>
      <c r="AJ728" s="181">
        <f>IF(V728&gt;0,AI728*INDEX(Scope_Labor_Rates!$H$6:$H$46,V728-5)*AA728,0)</f>
        <v>0</v>
      </c>
      <c r="AK728" s="178">
        <f>IF(V728&gt;0,P728*INDEX(Scope_Labor_Rates!$K$6:$K$46,V728-5),0)</f>
        <v>0</v>
      </c>
      <c r="AL728" s="181">
        <f>IF(V728&gt;0,AK728*INDEX(Scope_Labor_Rates!$J$6:$J$46,V728-5)*AA728,0)</f>
        <v>0</v>
      </c>
      <c r="AM728" s="178">
        <f>IF(V728&gt;0,P728*INDEX(Scope_Labor_Rates!$M$6:$M$46,V728-5),0)</f>
        <v>0</v>
      </c>
      <c r="AN728" s="178">
        <f>IF(V728&gt;0,AM728*INDEX(Scope_Labor_Rates!$L$6:$L$46,V728-5)*AA728,0)</f>
        <v>0</v>
      </c>
      <c r="AO728" s="178">
        <f>IF(V728&gt;0,P728*INDEX(Scope_Labor_Rates!$O$6:$O$46,V728-5)*AA728,0)</f>
        <v>0</v>
      </c>
      <c r="AP728" s="181">
        <f>IF(V728&gt;0,P728*INDEX(Scope_Labor_Rates!$Q$6:$Q$46,V728-5)*AA728,0)</f>
        <v>0</v>
      </c>
      <c r="AQ728" s="178">
        <f t="shared" si="103"/>
        <v>0</v>
      </c>
      <c r="AR728" s="178">
        <f t="shared" si="104"/>
        <v>0</v>
      </c>
      <c r="AS728" s="178">
        <f t="shared" si="105"/>
        <v>0</v>
      </c>
      <c r="AT728" s="178">
        <f t="shared" si="106"/>
        <v>0</v>
      </c>
      <c r="AU728">
        <f t="shared" si="107"/>
        <v>0</v>
      </c>
    </row>
    <row r="729" spans="1:47">
      <c r="A729" t="str">
        <f>IF(All_Tasks!A729="","",All_Tasks!A729)</f>
        <v/>
      </c>
      <c r="B729" t="str">
        <f>IF(All_Tasks!B729="","",All_Tasks!B729)</f>
        <v/>
      </c>
      <c r="C729" t="str">
        <f>IF(All_Tasks!C729="","",All_Tasks!C729)</f>
        <v/>
      </c>
      <c r="D729" t="str">
        <f>IF(All_Tasks!D729="","",All_Tasks!D729)</f>
        <v/>
      </c>
      <c r="E729" t="str">
        <f>IF(All_Tasks!V729&lt;&gt;"",All_Tasks!V729,IF(All_Tasks!E729&lt;&gt;"",All_Tasks!E729,""))</f>
        <v/>
      </c>
      <c r="F729" t="str">
        <f>IF(All_Tasks!F729="","",All_Tasks!F729)</f>
        <v/>
      </c>
      <c r="G729" t="str">
        <f>IF(All_Tasks!G729="","",All_Tasks!G729)</f>
        <v/>
      </c>
      <c r="H729" s="231" t="str">
        <f>IF(All_Tasks!H729="","",All_Tasks!H729)</f>
        <v/>
      </c>
      <c r="I729" t="str">
        <f>IF(All_Tasks!I729="","",All_Tasks!I729)</f>
        <v/>
      </c>
      <c r="J729" t="str">
        <f>IF(All_Tasks!J729="","",All_Tasks!J729)</f>
        <v/>
      </c>
      <c r="K729" t="str">
        <f>IF(All_Tasks!K729="","",All_Tasks!K729)</f>
        <v/>
      </c>
      <c r="L729" s="231" t="str">
        <f>IF(All_Tasks!L729="","",All_Tasks!L729)</f>
        <v/>
      </c>
      <c r="M729" t="str">
        <f>IF(All_Tasks!M729="","",All_Tasks!M729)</f>
        <v/>
      </c>
      <c r="N729" t="str">
        <f>IF(All_Tasks!N729="","",All_Tasks!N729)</f>
        <v/>
      </c>
      <c r="O729" t="str">
        <f>IF(All_Tasks!O729="","",All_Tasks!O729)</f>
        <v/>
      </c>
      <c r="P729" s="181">
        <f>IF(All_Tasks!P729="",0,All_Tasks!P729)</f>
        <v>0</v>
      </c>
      <c r="Q729" s="181">
        <f>IF(All_Tasks!Q729="",0,All_Tasks!Q729)</f>
        <v>0</v>
      </c>
      <c r="R729" s="181">
        <f>IF(All_Tasks!R729="",0,All_Tasks!R729)</f>
        <v>0</v>
      </c>
      <c r="S729" s="181" t="str">
        <f>IF(All_Tasks!S729="","",All_Tasks!S729)</f>
        <v/>
      </c>
      <c r="T729" t="str">
        <f>IF(All_Tasks!T729="","",All_Tasks!T729)</f>
        <v/>
      </c>
      <c r="U729" t="str">
        <f>IF(All_Tasks!U729="","",All_Tasks!U729)</f>
        <v/>
      </c>
      <c r="V729">
        <f>IF(A729="",0,IFERROR(MATCH(A729,Scope_Labor_Rates!$A$6:$A$46,0)+5,0))</f>
        <v>0</v>
      </c>
      <c r="W729" s="178">
        <f>IF(V729&gt;0,INDEX(Scope_Labor_Rates!$C$6:$C$46,V729-5),0)</f>
        <v>0</v>
      </c>
      <c r="X729" s="178">
        <f>IF(V729&gt;0,INDEX(Scope_Labor_Rates!$C$6:$C$46,V729-5),0)</f>
        <v>0</v>
      </c>
      <c r="Y729" s="180">
        <f>IF(V729&gt;0,INDEX(Scope_Labor_Rates!$S$6:$S$46,V729-5),0)</f>
        <v>0</v>
      </c>
      <c r="Z729" s="180">
        <f>IF(V729&gt;0,INDEX(Scope_Labor_Rates!$R$6:$R$46,V729-5),1)</f>
        <v>1</v>
      </c>
      <c r="AA729" s="231">
        <f t="shared" si="99"/>
        <v>0</v>
      </c>
      <c r="AB729" t="str">
        <f t="shared" si="100"/>
        <v/>
      </c>
      <c r="AC729" s="178" t="str">
        <f t="shared" si="101"/>
        <v/>
      </c>
      <c r="AD729" s="181">
        <f t="shared" si="102"/>
        <v>0</v>
      </c>
      <c r="AE729" s="178">
        <f>IF(V729&gt;0,P729*INDEX(Scope_Labor_Rates!$E$6:$E$46,V729-5),0)</f>
        <v>0</v>
      </c>
      <c r="AF729" s="181">
        <f>IF(V729&gt;0,AE729*INDEX(Scope_Labor_Rates!$D$6:$D$46,V729-5)*AA729,0)</f>
        <v>0</v>
      </c>
      <c r="AG729" s="178">
        <f>IF(V729&gt;0,P729*INDEX(Scope_Labor_Rates!$G$6:$G$46,V729-5),0)</f>
        <v>0</v>
      </c>
      <c r="AH729" s="181">
        <f>IF(V729&gt;0,AG729*INDEX(Scope_Labor_Rates!$F$6:$F$46,V729-5)*AA729,0)</f>
        <v>0</v>
      </c>
      <c r="AI729" s="178">
        <f>IF(V729&gt;0,P729*INDEX(Scope_Labor_Rates!$I$6:$I$46,V729-5),0)</f>
        <v>0</v>
      </c>
      <c r="AJ729" s="181">
        <f>IF(V729&gt;0,AI729*INDEX(Scope_Labor_Rates!$H$6:$H$46,V729-5)*AA729,0)</f>
        <v>0</v>
      </c>
      <c r="AK729" s="178">
        <f>IF(V729&gt;0,P729*INDEX(Scope_Labor_Rates!$K$6:$K$46,V729-5),0)</f>
        <v>0</v>
      </c>
      <c r="AL729" s="181">
        <f>IF(V729&gt;0,AK729*INDEX(Scope_Labor_Rates!$J$6:$J$46,V729-5)*AA729,0)</f>
        <v>0</v>
      </c>
      <c r="AM729" s="178">
        <f>IF(V729&gt;0,P729*INDEX(Scope_Labor_Rates!$M$6:$M$46,V729-5),0)</f>
        <v>0</v>
      </c>
      <c r="AN729" s="178">
        <f>IF(V729&gt;0,AM729*INDEX(Scope_Labor_Rates!$L$6:$L$46,V729-5)*AA729,0)</f>
        <v>0</v>
      </c>
      <c r="AO729" s="178">
        <f>IF(V729&gt;0,P729*INDEX(Scope_Labor_Rates!$O$6:$O$46,V729-5)*AA729,0)</f>
        <v>0</v>
      </c>
      <c r="AP729" s="181">
        <f>IF(V729&gt;0,P729*INDEX(Scope_Labor_Rates!$Q$6:$Q$46,V729-5)*AA729,0)</f>
        <v>0</v>
      </c>
      <c r="AQ729" s="178">
        <f t="shared" si="103"/>
        <v>0</v>
      </c>
      <c r="AR729" s="178">
        <f t="shared" si="104"/>
        <v>0</v>
      </c>
      <c r="AS729" s="178">
        <f t="shared" si="105"/>
        <v>0</v>
      </c>
      <c r="AT729" s="178">
        <f t="shared" si="106"/>
        <v>0</v>
      </c>
      <c r="AU729">
        <f t="shared" si="107"/>
        <v>0</v>
      </c>
    </row>
    <row r="730" spans="1:47">
      <c r="A730" t="str">
        <f>IF(All_Tasks!A730="","",All_Tasks!A730)</f>
        <v/>
      </c>
      <c r="B730" t="str">
        <f>IF(All_Tasks!B730="","",All_Tasks!B730)</f>
        <v/>
      </c>
      <c r="C730" t="str">
        <f>IF(All_Tasks!C730="","",All_Tasks!C730)</f>
        <v/>
      </c>
      <c r="D730" t="str">
        <f>IF(All_Tasks!D730="","",All_Tasks!D730)</f>
        <v/>
      </c>
      <c r="E730" t="str">
        <f>IF(All_Tasks!V730&lt;&gt;"",All_Tasks!V730,IF(All_Tasks!E730&lt;&gt;"",All_Tasks!E730,""))</f>
        <v/>
      </c>
      <c r="F730" t="str">
        <f>IF(All_Tasks!F730="","",All_Tasks!F730)</f>
        <v/>
      </c>
      <c r="G730" t="str">
        <f>IF(All_Tasks!G730="","",All_Tasks!G730)</f>
        <v/>
      </c>
      <c r="H730" s="231" t="str">
        <f>IF(All_Tasks!H730="","",All_Tasks!H730)</f>
        <v/>
      </c>
      <c r="I730" t="str">
        <f>IF(All_Tasks!I730="","",All_Tasks!I730)</f>
        <v/>
      </c>
      <c r="J730" t="str">
        <f>IF(All_Tasks!J730="","",All_Tasks!J730)</f>
        <v/>
      </c>
      <c r="K730" t="str">
        <f>IF(All_Tasks!K730="","",All_Tasks!K730)</f>
        <v/>
      </c>
      <c r="L730" s="231" t="str">
        <f>IF(All_Tasks!L730="","",All_Tasks!L730)</f>
        <v/>
      </c>
      <c r="M730" t="str">
        <f>IF(All_Tasks!M730="","",All_Tasks!M730)</f>
        <v/>
      </c>
      <c r="N730" t="str">
        <f>IF(All_Tasks!N730="","",All_Tasks!N730)</f>
        <v/>
      </c>
      <c r="O730" t="str">
        <f>IF(All_Tasks!O730="","",All_Tasks!O730)</f>
        <v/>
      </c>
      <c r="P730" s="181">
        <f>IF(All_Tasks!P730="",0,All_Tasks!P730)</f>
        <v>0</v>
      </c>
      <c r="Q730" s="181">
        <f>IF(All_Tasks!Q730="",0,All_Tasks!Q730)</f>
        <v>0</v>
      </c>
      <c r="R730" s="181">
        <f>IF(All_Tasks!R730="",0,All_Tasks!R730)</f>
        <v>0</v>
      </c>
      <c r="S730" s="181" t="str">
        <f>IF(All_Tasks!S730="","",All_Tasks!S730)</f>
        <v/>
      </c>
      <c r="T730" t="str">
        <f>IF(All_Tasks!T730="","",All_Tasks!T730)</f>
        <v/>
      </c>
      <c r="U730" t="str">
        <f>IF(All_Tasks!U730="","",All_Tasks!U730)</f>
        <v/>
      </c>
      <c r="V730">
        <f>IF(A730="",0,IFERROR(MATCH(A730,Scope_Labor_Rates!$A$6:$A$46,0)+5,0))</f>
        <v>0</v>
      </c>
      <c r="W730" s="178">
        <f>IF(V730&gt;0,INDEX(Scope_Labor_Rates!$C$6:$C$46,V730-5),0)</f>
        <v>0</v>
      </c>
      <c r="X730" s="178">
        <f>IF(V730&gt;0,INDEX(Scope_Labor_Rates!$C$6:$C$46,V730-5),0)</f>
        <v>0</v>
      </c>
      <c r="Y730" s="180">
        <f>IF(V730&gt;0,INDEX(Scope_Labor_Rates!$S$6:$S$46,V730-5),0)</f>
        <v>0</v>
      </c>
      <c r="Z730" s="180">
        <f>IF(V730&gt;0,INDEX(Scope_Labor_Rates!$R$6:$R$46,V730-5),1)</f>
        <v>1</v>
      </c>
      <c r="AA730" s="231">
        <f t="shared" si="99"/>
        <v>0</v>
      </c>
      <c r="AB730" t="str">
        <f t="shared" si="100"/>
        <v/>
      </c>
      <c r="AC730" s="178" t="str">
        <f t="shared" si="101"/>
        <v/>
      </c>
      <c r="AD730" s="181">
        <f t="shared" si="102"/>
        <v>0</v>
      </c>
      <c r="AE730" s="178">
        <f>IF(V730&gt;0,P730*INDEX(Scope_Labor_Rates!$E$6:$E$46,V730-5),0)</f>
        <v>0</v>
      </c>
      <c r="AF730" s="181">
        <f>IF(V730&gt;0,AE730*INDEX(Scope_Labor_Rates!$D$6:$D$46,V730-5)*AA730,0)</f>
        <v>0</v>
      </c>
      <c r="AG730" s="178">
        <f>IF(V730&gt;0,P730*INDEX(Scope_Labor_Rates!$G$6:$G$46,V730-5),0)</f>
        <v>0</v>
      </c>
      <c r="AH730" s="181">
        <f>IF(V730&gt;0,AG730*INDEX(Scope_Labor_Rates!$F$6:$F$46,V730-5)*AA730,0)</f>
        <v>0</v>
      </c>
      <c r="AI730" s="178">
        <f>IF(V730&gt;0,P730*INDEX(Scope_Labor_Rates!$I$6:$I$46,V730-5),0)</f>
        <v>0</v>
      </c>
      <c r="AJ730" s="181">
        <f>IF(V730&gt;0,AI730*INDEX(Scope_Labor_Rates!$H$6:$H$46,V730-5)*AA730,0)</f>
        <v>0</v>
      </c>
      <c r="AK730" s="178">
        <f>IF(V730&gt;0,P730*INDEX(Scope_Labor_Rates!$K$6:$K$46,V730-5),0)</f>
        <v>0</v>
      </c>
      <c r="AL730" s="181">
        <f>IF(V730&gt;0,AK730*INDEX(Scope_Labor_Rates!$J$6:$J$46,V730-5)*AA730,0)</f>
        <v>0</v>
      </c>
      <c r="AM730" s="178">
        <f>IF(V730&gt;0,P730*INDEX(Scope_Labor_Rates!$M$6:$M$46,V730-5),0)</f>
        <v>0</v>
      </c>
      <c r="AN730" s="178">
        <f>IF(V730&gt;0,AM730*INDEX(Scope_Labor_Rates!$L$6:$L$46,V730-5)*AA730,0)</f>
        <v>0</v>
      </c>
      <c r="AO730" s="178">
        <f>IF(V730&gt;0,P730*INDEX(Scope_Labor_Rates!$O$6:$O$46,V730-5)*AA730,0)</f>
        <v>0</v>
      </c>
      <c r="AP730" s="181">
        <f>IF(V730&gt;0,P730*INDEX(Scope_Labor_Rates!$Q$6:$Q$46,V730-5)*AA730,0)</f>
        <v>0</v>
      </c>
      <c r="AQ730" s="178">
        <f t="shared" si="103"/>
        <v>0</v>
      </c>
      <c r="AR730" s="178">
        <f t="shared" si="104"/>
        <v>0</v>
      </c>
      <c r="AS730" s="178">
        <f t="shared" si="105"/>
        <v>0</v>
      </c>
      <c r="AT730" s="178">
        <f t="shared" si="106"/>
        <v>0</v>
      </c>
      <c r="AU730">
        <f t="shared" si="107"/>
        <v>0</v>
      </c>
    </row>
    <row r="731" spans="1:47">
      <c r="A731" t="str">
        <f>IF(All_Tasks!A731="","",All_Tasks!A731)</f>
        <v/>
      </c>
      <c r="B731" t="str">
        <f>IF(All_Tasks!B731="","",All_Tasks!B731)</f>
        <v/>
      </c>
      <c r="C731" t="str">
        <f>IF(All_Tasks!C731="","",All_Tasks!C731)</f>
        <v/>
      </c>
      <c r="D731" t="str">
        <f>IF(All_Tasks!D731="","",All_Tasks!D731)</f>
        <v/>
      </c>
      <c r="E731" t="str">
        <f>IF(All_Tasks!V731&lt;&gt;"",All_Tasks!V731,IF(All_Tasks!E731&lt;&gt;"",All_Tasks!E731,""))</f>
        <v/>
      </c>
      <c r="F731" t="str">
        <f>IF(All_Tasks!F731="","",All_Tasks!F731)</f>
        <v/>
      </c>
      <c r="G731" t="str">
        <f>IF(All_Tasks!G731="","",All_Tasks!G731)</f>
        <v/>
      </c>
      <c r="H731" s="231" t="str">
        <f>IF(All_Tasks!H731="","",All_Tasks!H731)</f>
        <v/>
      </c>
      <c r="I731" t="str">
        <f>IF(All_Tasks!I731="","",All_Tasks!I731)</f>
        <v/>
      </c>
      <c r="J731" t="str">
        <f>IF(All_Tasks!J731="","",All_Tasks!J731)</f>
        <v/>
      </c>
      <c r="K731" t="str">
        <f>IF(All_Tasks!K731="","",All_Tasks!K731)</f>
        <v/>
      </c>
      <c r="L731" s="231" t="str">
        <f>IF(All_Tasks!L731="","",All_Tasks!L731)</f>
        <v/>
      </c>
      <c r="M731" t="str">
        <f>IF(All_Tasks!M731="","",All_Tasks!M731)</f>
        <v/>
      </c>
      <c r="N731" t="str">
        <f>IF(All_Tasks!N731="","",All_Tasks!N731)</f>
        <v/>
      </c>
      <c r="O731" t="str">
        <f>IF(All_Tasks!O731="","",All_Tasks!O731)</f>
        <v/>
      </c>
      <c r="P731" s="181">
        <f>IF(All_Tasks!P731="",0,All_Tasks!P731)</f>
        <v>0</v>
      </c>
      <c r="Q731" s="181">
        <f>IF(All_Tasks!Q731="",0,All_Tasks!Q731)</f>
        <v>0</v>
      </c>
      <c r="R731" s="181">
        <f>IF(All_Tasks!R731="",0,All_Tasks!R731)</f>
        <v>0</v>
      </c>
      <c r="S731" s="181" t="str">
        <f>IF(All_Tasks!S731="","",All_Tasks!S731)</f>
        <v/>
      </c>
      <c r="T731" t="str">
        <f>IF(All_Tasks!T731="","",All_Tasks!T731)</f>
        <v/>
      </c>
      <c r="U731" t="str">
        <f>IF(All_Tasks!U731="","",All_Tasks!U731)</f>
        <v/>
      </c>
      <c r="V731">
        <f>IF(A731="",0,IFERROR(MATCH(A731,Scope_Labor_Rates!$A$6:$A$46,0)+5,0))</f>
        <v>0</v>
      </c>
      <c r="W731" s="178">
        <f>IF(V731&gt;0,INDEX(Scope_Labor_Rates!$C$6:$C$46,V731-5),0)</f>
        <v>0</v>
      </c>
      <c r="X731" s="178">
        <f>IF(V731&gt;0,INDEX(Scope_Labor_Rates!$C$6:$C$46,V731-5),0)</f>
        <v>0</v>
      </c>
      <c r="Y731" s="180">
        <f>IF(V731&gt;0,INDEX(Scope_Labor_Rates!$S$6:$S$46,V731-5),0)</f>
        <v>0</v>
      </c>
      <c r="Z731" s="180">
        <f>IF(V731&gt;0,INDEX(Scope_Labor_Rates!$R$6:$R$46,V731-5),1)</f>
        <v>1</v>
      </c>
      <c r="AA731" s="231">
        <f t="shared" si="99"/>
        <v>0</v>
      </c>
      <c r="AB731" t="str">
        <f t="shared" si="100"/>
        <v/>
      </c>
      <c r="AC731" s="178" t="str">
        <f t="shared" si="101"/>
        <v/>
      </c>
      <c r="AD731" s="181">
        <f t="shared" si="102"/>
        <v>0</v>
      </c>
      <c r="AE731" s="178">
        <f>IF(V731&gt;0,P731*INDEX(Scope_Labor_Rates!$E$6:$E$46,V731-5),0)</f>
        <v>0</v>
      </c>
      <c r="AF731" s="181">
        <f>IF(V731&gt;0,AE731*INDEX(Scope_Labor_Rates!$D$6:$D$46,V731-5)*AA731,0)</f>
        <v>0</v>
      </c>
      <c r="AG731" s="178">
        <f>IF(V731&gt;0,P731*INDEX(Scope_Labor_Rates!$G$6:$G$46,V731-5),0)</f>
        <v>0</v>
      </c>
      <c r="AH731" s="181">
        <f>IF(V731&gt;0,AG731*INDEX(Scope_Labor_Rates!$F$6:$F$46,V731-5)*AA731,0)</f>
        <v>0</v>
      </c>
      <c r="AI731" s="178">
        <f>IF(V731&gt;0,P731*INDEX(Scope_Labor_Rates!$I$6:$I$46,V731-5),0)</f>
        <v>0</v>
      </c>
      <c r="AJ731" s="181">
        <f>IF(V731&gt;0,AI731*INDEX(Scope_Labor_Rates!$H$6:$H$46,V731-5)*AA731,0)</f>
        <v>0</v>
      </c>
      <c r="AK731" s="178">
        <f>IF(V731&gt;0,P731*INDEX(Scope_Labor_Rates!$K$6:$K$46,V731-5),0)</f>
        <v>0</v>
      </c>
      <c r="AL731" s="181">
        <f>IF(V731&gt;0,AK731*INDEX(Scope_Labor_Rates!$J$6:$J$46,V731-5)*AA731,0)</f>
        <v>0</v>
      </c>
      <c r="AM731" s="178">
        <f>IF(V731&gt;0,P731*INDEX(Scope_Labor_Rates!$M$6:$M$46,V731-5),0)</f>
        <v>0</v>
      </c>
      <c r="AN731" s="178">
        <f>IF(V731&gt;0,AM731*INDEX(Scope_Labor_Rates!$L$6:$L$46,V731-5)*AA731,0)</f>
        <v>0</v>
      </c>
      <c r="AO731" s="178">
        <f>IF(V731&gt;0,P731*INDEX(Scope_Labor_Rates!$O$6:$O$46,V731-5)*AA731,0)</f>
        <v>0</v>
      </c>
      <c r="AP731" s="181">
        <f>IF(V731&gt;0,P731*INDEX(Scope_Labor_Rates!$Q$6:$Q$46,V731-5)*AA731,0)</f>
        <v>0</v>
      </c>
      <c r="AQ731" s="178">
        <f t="shared" si="103"/>
        <v>0</v>
      </c>
      <c r="AR731" s="178">
        <f t="shared" si="104"/>
        <v>0</v>
      </c>
      <c r="AS731" s="178">
        <f t="shared" si="105"/>
        <v>0</v>
      </c>
      <c r="AT731" s="178">
        <f t="shared" si="106"/>
        <v>0</v>
      </c>
      <c r="AU731">
        <f t="shared" si="107"/>
        <v>0</v>
      </c>
    </row>
    <row r="732" spans="1:47">
      <c r="A732" t="str">
        <f>IF(All_Tasks!A732="","",All_Tasks!A732)</f>
        <v/>
      </c>
      <c r="B732" t="str">
        <f>IF(All_Tasks!B732="","",All_Tasks!B732)</f>
        <v/>
      </c>
      <c r="C732" t="str">
        <f>IF(All_Tasks!C732="","",All_Tasks!C732)</f>
        <v/>
      </c>
      <c r="D732" t="str">
        <f>IF(All_Tasks!D732="","",All_Tasks!D732)</f>
        <v/>
      </c>
      <c r="E732" t="str">
        <f>IF(All_Tasks!V732&lt;&gt;"",All_Tasks!V732,IF(All_Tasks!E732&lt;&gt;"",All_Tasks!E732,""))</f>
        <v/>
      </c>
      <c r="F732" t="str">
        <f>IF(All_Tasks!F732="","",All_Tasks!F732)</f>
        <v/>
      </c>
      <c r="G732" t="str">
        <f>IF(All_Tasks!G732="","",All_Tasks!G732)</f>
        <v/>
      </c>
      <c r="H732" s="231" t="str">
        <f>IF(All_Tasks!H732="","",All_Tasks!H732)</f>
        <v/>
      </c>
      <c r="I732" t="str">
        <f>IF(All_Tasks!I732="","",All_Tasks!I732)</f>
        <v/>
      </c>
      <c r="J732" t="str">
        <f>IF(All_Tasks!J732="","",All_Tasks!J732)</f>
        <v/>
      </c>
      <c r="K732" t="str">
        <f>IF(All_Tasks!K732="","",All_Tasks!K732)</f>
        <v/>
      </c>
      <c r="L732" s="231" t="str">
        <f>IF(All_Tasks!L732="","",All_Tasks!L732)</f>
        <v/>
      </c>
      <c r="M732" t="str">
        <f>IF(All_Tasks!M732="","",All_Tasks!M732)</f>
        <v/>
      </c>
      <c r="N732" t="str">
        <f>IF(All_Tasks!N732="","",All_Tasks!N732)</f>
        <v/>
      </c>
      <c r="O732" t="str">
        <f>IF(All_Tasks!O732="","",All_Tasks!O732)</f>
        <v/>
      </c>
      <c r="P732" s="181">
        <f>IF(All_Tasks!P732="",0,All_Tasks!P732)</f>
        <v>0</v>
      </c>
      <c r="Q732" s="181">
        <f>IF(All_Tasks!Q732="",0,All_Tasks!Q732)</f>
        <v>0</v>
      </c>
      <c r="R732" s="181">
        <f>IF(All_Tasks!R732="",0,All_Tasks!R732)</f>
        <v>0</v>
      </c>
      <c r="S732" s="181" t="str">
        <f>IF(All_Tasks!S732="","",All_Tasks!S732)</f>
        <v/>
      </c>
      <c r="T732" t="str">
        <f>IF(All_Tasks!T732="","",All_Tasks!T732)</f>
        <v/>
      </c>
      <c r="U732" t="str">
        <f>IF(All_Tasks!U732="","",All_Tasks!U732)</f>
        <v/>
      </c>
      <c r="V732">
        <f>IF(A732="",0,IFERROR(MATCH(A732,Scope_Labor_Rates!$A$6:$A$46,0)+5,0))</f>
        <v>0</v>
      </c>
      <c r="W732" s="178">
        <f>IF(V732&gt;0,INDEX(Scope_Labor_Rates!$C$6:$C$46,V732-5),0)</f>
        <v>0</v>
      </c>
      <c r="X732" s="178">
        <f>IF(V732&gt;0,INDEX(Scope_Labor_Rates!$C$6:$C$46,V732-5),0)</f>
        <v>0</v>
      </c>
      <c r="Y732" s="180">
        <f>IF(V732&gt;0,INDEX(Scope_Labor_Rates!$S$6:$S$46,V732-5),0)</f>
        <v>0</v>
      </c>
      <c r="Z732" s="180">
        <f>IF(V732&gt;0,INDEX(Scope_Labor_Rates!$R$6:$R$46,V732-5),1)</f>
        <v>1</v>
      </c>
      <c r="AA732" s="231">
        <f t="shared" si="99"/>
        <v>0</v>
      </c>
      <c r="AB732" t="str">
        <f t="shared" si="100"/>
        <v/>
      </c>
      <c r="AC732" s="178" t="str">
        <f t="shared" si="101"/>
        <v/>
      </c>
      <c r="AD732" s="181">
        <f t="shared" si="102"/>
        <v>0</v>
      </c>
      <c r="AE732" s="178">
        <f>IF(V732&gt;0,P732*INDEX(Scope_Labor_Rates!$E$6:$E$46,V732-5),0)</f>
        <v>0</v>
      </c>
      <c r="AF732" s="181">
        <f>IF(V732&gt;0,AE732*INDEX(Scope_Labor_Rates!$D$6:$D$46,V732-5)*AA732,0)</f>
        <v>0</v>
      </c>
      <c r="AG732" s="178">
        <f>IF(V732&gt;0,P732*INDEX(Scope_Labor_Rates!$G$6:$G$46,V732-5),0)</f>
        <v>0</v>
      </c>
      <c r="AH732" s="181">
        <f>IF(V732&gt;0,AG732*INDEX(Scope_Labor_Rates!$F$6:$F$46,V732-5)*AA732,0)</f>
        <v>0</v>
      </c>
      <c r="AI732" s="178">
        <f>IF(V732&gt;0,P732*INDEX(Scope_Labor_Rates!$I$6:$I$46,V732-5),0)</f>
        <v>0</v>
      </c>
      <c r="AJ732" s="181">
        <f>IF(V732&gt;0,AI732*INDEX(Scope_Labor_Rates!$H$6:$H$46,V732-5)*AA732,0)</f>
        <v>0</v>
      </c>
      <c r="AK732" s="178">
        <f>IF(V732&gt;0,P732*INDEX(Scope_Labor_Rates!$K$6:$K$46,V732-5),0)</f>
        <v>0</v>
      </c>
      <c r="AL732" s="181">
        <f>IF(V732&gt;0,AK732*INDEX(Scope_Labor_Rates!$J$6:$J$46,V732-5)*AA732,0)</f>
        <v>0</v>
      </c>
      <c r="AM732" s="178">
        <f>IF(V732&gt;0,P732*INDEX(Scope_Labor_Rates!$M$6:$M$46,V732-5),0)</f>
        <v>0</v>
      </c>
      <c r="AN732" s="178">
        <f>IF(V732&gt;0,AM732*INDEX(Scope_Labor_Rates!$L$6:$L$46,V732-5)*AA732,0)</f>
        <v>0</v>
      </c>
      <c r="AO732" s="178">
        <f>IF(V732&gt;0,P732*INDEX(Scope_Labor_Rates!$O$6:$O$46,V732-5)*AA732,0)</f>
        <v>0</v>
      </c>
      <c r="AP732" s="181">
        <f>IF(V732&gt;0,P732*INDEX(Scope_Labor_Rates!$Q$6:$Q$46,V732-5)*AA732,0)</f>
        <v>0</v>
      </c>
      <c r="AQ732" s="178">
        <f t="shared" si="103"/>
        <v>0</v>
      </c>
      <c r="AR732" s="178">
        <f t="shared" si="104"/>
        <v>0</v>
      </c>
      <c r="AS732" s="178">
        <f t="shared" si="105"/>
        <v>0</v>
      </c>
      <c r="AT732" s="178">
        <f t="shared" si="106"/>
        <v>0</v>
      </c>
      <c r="AU732">
        <f t="shared" si="107"/>
        <v>0</v>
      </c>
    </row>
    <row r="733" spans="1:47">
      <c r="A733" t="str">
        <f>IF(All_Tasks!A733="","",All_Tasks!A733)</f>
        <v/>
      </c>
      <c r="B733" t="str">
        <f>IF(All_Tasks!B733="","",All_Tasks!B733)</f>
        <v/>
      </c>
      <c r="C733" t="str">
        <f>IF(All_Tasks!C733="","",All_Tasks!C733)</f>
        <v/>
      </c>
      <c r="D733" t="str">
        <f>IF(All_Tasks!D733="","",All_Tasks!D733)</f>
        <v/>
      </c>
      <c r="E733" t="str">
        <f>IF(All_Tasks!V733&lt;&gt;"",All_Tasks!V733,IF(All_Tasks!E733&lt;&gt;"",All_Tasks!E733,""))</f>
        <v/>
      </c>
      <c r="F733" t="str">
        <f>IF(All_Tasks!F733="","",All_Tasks!F733)</f>
        <v/>
      </c>
      <c r="G733" t="str">
        <f>IF(All_Tasks!G733="","",All_Tasks!G733)</f>
        <v/>
      </c>
      <c r="H733" s="231" t="str">
        <f>IF(All_Tasks!H733="","",All_Tasks!H733)</f>
        <v/>
      </c>
      <c r="I733" t="str">
        <f>IF(All_Tasks!I733="","",All_Tasks!I733)</f>
        <v/>
      </c>
      <c r="J733" t="str">
        <f>IF(All_Tasks!J733="","",All_Tasks!J733)</f>
        <v/>
      </c>
      <c r="K733" t="str">
        <f>IF(All_Tasks!K733="","",All_Tasks!K733)</f>
        <v/>
      </c>
      <c r="L733" s="231" t="str">
        <f>IF(All_Tasks!L733="","",All_Tasks!L733)</f>
        <v/>
      </c>
      <c r="M733" t="str">
        <f>IF(All_Tasks!M733="","",All_Tasks!M733)</f>
        <v/>
      </c>
      <c r="N733" t="str">
        <f>IF(All_Tasks!N733="","",All_Tasks!N733)</f>
        <v/>
      </c>
      <c r="O733" t="str">
        <f>IF(All_Tasks!O733="","",All_Tasks!O733)</f>
        <v/>
      </c>
      <c r="P733" s="181">
        <f>IF(All_Tasks!P733="",0,All_Tasks!P733)</f>
        <v>0</v>
      </c>
      <c r="Q733" s="181">
        <f>IF(All_Tasks!Q733="",0,All_Tasks!Q733)</f>
        <v>0</v>
      </c>
      <c r="R733" s="181">
        <f>IF(All_Tasks!R733="",0,All_Tasks!R733)</f>
        <v>0</v>
      </c>
      <c r="S733" s="181" t="str">
        <f>IF(All_Tasks!S733="","",All_Tasks!S733)</f>
        <v/>
      </c>
      <c r="T733" t="str">
        <f>IF(All_Tasks!T733="","",All_Tasks!T733)</f>
        <v/>
      </c>
      <c r="U733" t="str">
        <f>IF(All_Tasks!U733="","",All_Tasks!U733)</f>
        <v/>
      </c>
      <c r="V733">
        <f>IF(A733="",0,IFERROR(MATCH(A733,Scope_Labor_Rates!$A$6:$A$46,0)+5,0))</f>
        <v>0</v>
      </c>
      <c r="W733" s="178">
        <f>IF(V733&gt;0,INDEX(Scope_Labor_Rates!$C$6:$C$46,V733-5),0)</f>
        <v>0</v>
      </c>
      <c r="X733" s="178">
        <f>IF(V733&gt;0,INDEX(Scope_Labor_Rates!$C$6:$C$46,V733-5),0)</f>
        <v>0</v>
      </c>
      <c r="Y733" s="180">
        <f>IF(V733&gt;0,INDEX(Scope_Labor_Rates!$S$6:$S$46,V733-5),0)</f>
        <v>0</v>
      </c>
      <c r="Z733" s="180">
        <f>IF(V733&gt;0,INDEX(Scope_Labor_Rates!$R$6:$R$46,V733-5),1)</f>
        <v>1</v>
      </c>
      <c r="AA733" s="231">
        <f t="shared" si="99"/>
        <v>0</v>
      </c>
      <c r="AB733" t="str">
        <f t="shared" si="100"/>
        <v/>
      </c>
      <c r="AC733" s="178" t="str">
        <f t="shared" si="101"/>
        <v/>
      </c>
      <c r="AD733" s="181">
        <f t="shared" si="102"/>
        <v>0</v>
      </c>
      <c r="AE733" s="178">
        <f>IF(V733&gt;0,P733*INDEX(Scope_Labor_Rates!$E$6:$E$46,V733-5),0)</f>
        <v>0</v>
      </c>
      <c r="AF733" s="181">
        <f>IF(V733&gt;0,AE733*INDEX(Scope_Labor_Rates!$D$6:$D$46,V733-5)*AA733,0)</f>
        <v>0</v>
      </c>
      <c r="AG733" s="178">
        <f>IF(V733&gt;0,P733*INDEX(Scope_Labor_Rates!$G$6:$G$46,V733-5),0)</f>
        <v>0</v>
      </c>
      <c r="AH733" s="181">
        <f>IF(V733&gt;0,AG733*INDEX(Scope_Labor_Rates!$F$6:$F$46,V733-5)*AA733,0)</f>
        <v>0</v>
      </c>
      <c r="AI733" s="178">
        <f>IF(V733&gt;0,P733*INDEX(Scope_Labor_Rates!$I$6:$I$46,V733-5),0)</f>
        <v>0</v>
      </c>
      <c r="AJ733" s="181">
        <f>IF(V733&gt;0,AI733*INDEX(Scope_Labor_Rates!$H$6:$H$46,V733-5)*AA733,0)</f>
        <v>0</v>
      </c>
      <c r="AK733" s="178">
        <f>IF(V733&gt;0,P733*INDEX(Scope_Labor_Rates!$K$6:$K$46,V733-5),0)</f>
        <v>0</v>
      </c>
      <c r="AL733" s="181">
        <f>IF(V733&gt;0,AK733*INDEX(Scope_Labor_Rates!$J$6:$J$46,V733-5)*AA733,0)</f>
        <v>0</v>
      </c>
      <c r="AM733" s="178">
        <f>IF(V733&gt;0,P733*INDEX(Scope_Labor_Rates!$M$6:$M$46,V733-5),0)</f>
        <v>0</v>
      </c>
      <c r="AN733" s="178">
        <f>IF(V733&gt;0,AM733*INDEX(Scope_Labor_Rates!$L$6:$L$46,V733-5)*AA733,0)</f>
        <v>0</v>
      </c>
      <c r="AO733" s="178">
        <f>IF(V733&gt;0,P733*INDEX(Scope_Labor_Rates!$O$6:$O$46,V733-5)*AA733,0)</f>
        <v>0</v>
      </c>
      <c r="AP733" s="181">
        <f>IF(V733&gt;0,P733*INDEX(Scope_Labor_Rates!$Q$6:$Q$46,V733-5)*AA733,0)</f>
        <v>0</v>
      </c>
      <c r="AQ733" s="178">
        <f t="shared" si="103"/>
        <v>0</v>
      </c>
      <c r="AR733" s="178">
        <f t="shared" si="104"/>
        <v>0</v>
      </c>
      <c r="AS733" s="178">
        <f t="shared" si="105"/>
        <v>0</v>
      </c>
      <c r="AT733" s="178">
        <f t="shared" si="106"/>
        <v>0</v>
      </c>
      <c r="AU733">
        <f t="shared" si="107"/>
        <v>0</v>
      </c>
    </row>
    <row r="734" spans="1:47">
      <c r="A734" t="str">
        <f>IF(All_Tasks!A734="","",All_Tasks!A734)</f>
        <v/>
      </c>
      <c r="B734" t="str">
        <f>IF(All_Tasks!B734="","",All_Tasks!B734)</f>
        <v/>
      </c>
      <c r="C734" t="str">
        <f>IF(All_Tasks!C734="","",All_Tasks!C734)</f>
        <v/>
      </c>
      <c r="D734" t="str">
        <f>IF(All_Tasks!D734="","",All_Tasks!D734)</f>
        <v/>
      </c>
      <c r="E734" t="str">
        <f>IF(All_Tasks!V734&lt;&gt;"",All_Tasks!V734,IF(All_Tasks!E734&lt;&gt;"",All_Tasks!E734,""))</f>
        <v/>
      </c>
      <c r="F734" t="str">
        <f>IF(All_Tasks!F734="","",All_Tasks!F734)</f>
        <v/>
      </c>
      <c r="G734" t="str">
        <f>IF(All_Tasks!G734="","",All_Tasks!G734)</f>
        <v/>
      </c>
      <c r="H734" s="231" t="str">
        <f>IF(All_Tasks!H734="","",All_Tasks!H734)</f>
        <v/>
      </c>
      <c r="I734" t="str">
        <f>IF(All_Tasks!I734="","",All_Tasks!I734)</f>
        <v/>
      </c>
      <c r="J734" t="str">
        <f>IF(All_Tasks!J734="","",All_Tasks!J734)</f>
        <v/>
      </c>
      <c r="K734" t="str">
        <f>IF(All_Tasks!K734="","",All_Tasks!K734)</f>
        <v/>
      </c>
      <c r="L734" s="231" t="str">
        <f>IF(All_Tasks!L734="","",All_Tasks!L734)</f>
        <v/>
      </c>
      <c r="M734" t="str">
        <f>IF(All_Tasks!M734="","",All_Tasks!M734)</f>
        <v/>
      </c>
      <c r="N734" t="str">
        <f>IF(All_Tasks!N734="","",All_Tasks!N734)</f>
        <v/>
      </c>
      <c r="O734" t="str">
        <f>IF(All_Tasks!O734="","",All_Tasks!O734)</f>
        <v/>
      </c>
      <c r="P734" s="181">
        <f>IF(All_Tasks!P734="",0,All_Tasks!P734)</f>
        <v>0</v>
      </c>
      <c r="Q734" s="181">
        <f>IF(All_Tasks!Q734="",0,All_Tasks!Q734)</f>
        <v>0</v>
      </c>
      <c r="R734" s="181">
        <f>IF(All_Tasks!R734="",0,All_Tasks!R734)</f>
        <v>0</v>
      </c>
      <c r="S734" s="181" t="str">
        <f>IF(All_Tasks!S734="","",All_Tasks!S734)</f>
        <v/>
      </c>
      <c r="T734" t="str">
        <f>IF(All_Tasks!T734="","",All_Tasks!T734)</f>
        <v/>
      </c>
      <c r="U734" t="str">
        <f>IF(All_Tasks!U734="","",All_Tasks!U734)</f>
        <v/>
      </c>
      <c r="V734">
        <f>IF(A734="",0,IFERROR(MATCH(A734,Scope_Labor_Rates!$A$6:$A$46,0)+5,0))</f>
        <v>0</v>
      </c>
      <c r="W734" s="178">
        <f>IF(V734&gt;0,INDEX(Scope_Labor_Rates!$C$6:$C$46,V734-5),0)</f>
        <v>0</v>
      </c>
      <c r="X734" s="178">
        <f>IF(V734&gt;0,INDEX(Scope_Labor_Rates!$C$6:$C$46,V734-5),0)</f>
        <v>0</v>
      </c>
      <c r="Y734" s="180">
        <f>IF(V734&gt;0,INDEX(Scope_Labor_Rates!$S$6:$S$46,V734-5),0)</f>
        <v>0</v>
      </c>
      <c r="Z734" s="180">
        <f>IF(V734&gt;0,INDEX(Scope_Labor_Rates!$R$6:$R$46,V734-5),1)</f>
        <v>1</v>
      </c>
      <c r="AA734" s="231">
        <f t="shared" si="99"/>
        <v>0</v>
      </c>
      <c r="AB734" t="str">
        <f t="shared" si="100"/>
        <v/>
      </c>
      <c r="AC734" s="178" t="str">
        <f t="shared" si="101"/>
        <v/>
      </c>
      <c r="AD734" s="181">
        <f t="shared" si="102"/>
        <v>0</v>
      </c>
      <c r="AE734" s="178">
        <f>IF(V734&gt;0,P734*INDEX(Scope_Labor_Rates!$E$6:$E$46,V734-5),0)</f>
        <v>0</v>
      </c>
      <c r="AF734" s="181">
        <f>IF(V734&gt;0,AE734*INDEX(Scope_Labor_Rates!$D$6:$D$46,V734-5)*AA734,0)</f>
        <v>0</v>
      </c>
      <c r="AG734" s="178">
        <f>IF(V734&gt;0,P734*INDEX(Scope_Labor_Rates!$G$6:$G$46,V734-5),0)</f>
        <v>0</v>
      </c>
      <c r="AH734" s="181">
        <f>IF(V734&gt;0,AG734*INDEX(Scope_Labor_Rates!$F$6:$F$46,V734-5)*AA734,0)</f>
        <v>0</v>
      </c>
      <c r="AI734" s="178">
        <f>IF(V734&gt;0,P734*INDEX(Scope_Labor_Rates!$I$6:$I$46,V734-5),0)</f>
        <v>0</v>
      </c>
      <c r="AJ734" s="181">
        <f>IF(V734&gt;0,AI734*INDEX(Scope_Labor_Rates!$H$6:$H$46,V734-5)*AA734,0)</f>
        <v>0</v>
      </c>
      <c r="AK734" s="178">
        <f>IF(V734&gt;0,P734*INDEX(Scope_Labor_Rates!$K$6:$K$46,V734-5),0)</f>
        <v>0</v>
      </c>
      <c r="AL734" s="181">
        <f>IF(V734&gt;0,AK734*INDEX(Scope_Labor_Rates!$J$6:$J$46,V734-5)*AA734,0)</f>
        <v>0</v>
      </c>
      <c r="AM734" s="178">
        <f>IF(V734&gt;0,P734*INDEX(Scope_Labor_Rates!$M$6:$M$46,V734-5),0)</f>
        <v>0</v>
      </c>
      <c r="AN734" s="178">
        <f>IF(V734&gt;0,AM734*INDEX(Scope_Labor_Rates!$L$6:$L$46,V734-5)*AA734,0)</f>
        <v>0</v>
      </c>
      <c r="AO734" s="178">
        <f>IF(V734&gt;0,P734*INDEX(Scope_Labor_Rates!$O$6:$O$46,V734-5)*AA734,0)</f>
        <v>0</v>
      </c>
      <c r="AP734" s="181">
        <f>IF(V734&gt;0,P734*INDEX(Scope_Labor_Rates!$Q$6:$Q$46,V734-5)*AA734,0)</f>
        <v>0</v>
      </c>
      <c r="AQ734" s="178">
        <f t="shared" si="103"/>
        <v>0</v>
      </c>
      <c r="AR734" s="178">
        <f t="shared" si="104"/>
        <v>0</v>
      </c>
      <c r="AS734" s="178">
        <f t="shared" si="105"/>
        <v>0</v>
      </c>
      <c r="AT734" s="178">
        <f t="shared" si="106"/>
        <v>0</v>
      </c>
      <c r="AU734">
        <f t="shared" si="107"/>
        <v>0</v>
      </c>
    </row>
    <row r="735" spans="1:47">
      <c r="A735" t="str">
        <f>IF(All_Tasks!A735="","",All_Tasks!A735)</f>
        <v/>
      </c>
      <c r="B735" t="str">
        <f>IF(All_Tasks!B735="","",All_Tasks!B735)</f>
        <v/>
      </c>
      <c r="C735" t="str">
        <f>IF(All_Tasks!C735="","",All_Tasks!C735)</f>
        <v/>
      </c>
      <c r="D735" t="str">
        <f>IF(All_Tasks!D735="","",All_Tasks!D735)</f>
        <v/>
      </c>
      <c r="E735" t="str">
        <f>IF(All_Tasks!V735&lt;&gt;"",All_Tasks!V735,IF(All_Tasks!E735&lt;&gt;"",All_Tasks!E735,""))</f>
        <v/>
      </c>
      <c r="F735" t="str">
        <f>IF(All_Tasks!F735="","",All_Tasks!F735)</f>
        <v/>
      </c>
      <c r="G735" t="str">
        <f>IF(All_Tasks!G735="","",All_Tasks!G735)</f>
        <v/>
      </c>
      <c r="H735" s="231" t="str">
        <f>IF(All_Tasks!H735="","",All_Tasks!H735)</f>
        <v/>
      </c>
      <c r="I735" t="str">
        <f>IF(All_Tasks!I735="","",All_Tasks!I735)</f>
        <v/>
      </c>
      <c r="J735" t="str">
        <f>IF(All_Tasks!J735="","",All_Tasks!J735)</f>
        <v/>
      </c>
      <c r="K735" t="str">
        <f>IF(All_Tasks!K735="","",All_Tasks!K735)</f>
        <v/>
      </c>
      <c r="L735" s="231" t="str">
        <f>IF(All_Tasks!L735="","",All_Tasks!L735)</f>
        <v/>
      </c>
      <c r="M735" t="str">
        <f>IF(All_Tasks!M735="","",All_Tasks!M735)</f>
        <v/>
      </c>
      <c r="N735" t="str">
        <f>IF(All_Tasks!N735="","",All_Tasks!N735)</f>
        <v/>
      </c>
      <c r="O735" t="str">
        <f>IF(All_Tasks!O735="","",All_Tasks!O735)</f>
        <v/>
      </c>
      <c r="P735" s="181">
        <f>IF(All_Tasks!P735="",0,All_Tasks!P735)</f>
        <v>0</v>
      </c>
      <c r="Q735" s="181">
        <f>IF(All_Tasks!Q735="",0,All_Tasks!Q735)</f>
        <v>0</v>
      </c>
      <c r="R735" s="181">
        <f>IF(All_Tasks!R735="",0,All_Tasks!R735)</f>
        <v>0</v>
      </c>
      <c r="S735" s="181" t="str">
        <f>IF(All_Tasks!S735="","",All_Tasks!S735)</f>
        <v/>
      </c>
      <c r="T735" t="str">
        <f>IF(All_Tasks!T735="","",All_Tasks!T735)</f>
        <v/>
      </c>
      <c r="U735" t="str">
        <f>IF(All_Tasks!U735="","",All_Tasks!U735)</f>
        <v/>
      </c>
      <c r="V735">
        <f>IF(A735="",0,IFERROR(MATCH(A735,Scope_Labor_Rates!$A$6:$A$46,0)+5,0))</f>
        <v>0</v>
      </c>
      <c r="W735" s="178">
        <f>IF(V735&gt;0,INDEX(Scope_Labor_Rates!$C$6:$C$46,V735-5),0)</f>
        <v>0</v>
      </c>
      <c r="X735" s="178">
        <f>IF(V735&gt;0,INDEX(Scope_Labor_Rates!$C$6:$C$46,V735-5),0)</f>
        <v>0</v>
      </c>
      <c r="Y735" s="180">
        <f>IF(V735&gt;0,INDEX(Scope_Labor_Rates!$S$6:$S$46,V735-5),0)</f>
        <v>0</v>
      </c>
      <c r="Z735" s="180">
        <f>IF(V735&gt;0,INDEX(Scope_Labor_Rates!$R$6:$R$46,V735-5),1)</f>
        <v>1</v>
      </c>
      <c r="AA735" s="231">
        <f t="shared" si="99"/>
        <v>0</v>
      </c>
      <c r="AB735" t="str">
        <f t="shared" si="100"/>
        <v/>
      </c>
      <c r="AC735" s="178" t="str">
        <f t="shared" si="101"/>
        <v/>
      </c>
      <c r="AD735" s="181">
        <f t="shared" si="102"/>
        <v>0</v>
      </c>
      <c r="AE735" s="178">
        <f>IF(V735&gt;0,P735*INDEX(Scope_Labor_Rates!$E$6:$E$46,V735-5),0)</f>
        <v>0</v>
      </c>
      <c r="AF735" s="181">
        <f>IF(V735&gt;0,AE735*INDEX(Scope_Labor_Rates!$D$6:$D$46,V735-5)*AA735,0)</f>
        <v>0</v>
      </c>
      <c r="AG735" s="178">
        <f>IF(V735&gt;0,P735*INDEX(Scope_Labor_Rates!$G$6:$G$46,V735-5),0)</f>
        <v>0</v>
      </c>
      <c r="AH735" s="181">
        <f>IF(V735&gt;0,AG735*INDEX(Scope_Labor_Rates!$F$6:$F$46,V735-5)*AA735,0)</f>
        <v>0</v>
      </c>
      <c r="AI735" s="178">
        <f>IF(V735&gt;0,P735*INDEX(Scope_Labor_Rates!$I$6:$I$46,V735-5),0)</f>
        <v>0</v>
      </c>
      <c r="AJ735" s="181">
        <f>IF(V735&gt;0,AI735*INDEX(Scope_Labor_Rates!$H$6:$H$46,V735-5)*AA735,0)</f>
        <v>0</v>
      </c>
      <c r="AK735" s="178">
        <f>IF(V735&gt;0,P735*INDEX(Scope_Labor_Rates!$K$6:$K$46,V735-5),0)</f>
        <v>0</v>
      </c>
      <c r="AL735" s="181">
        <f>IF(V735&gt;0,AK735*INDEX(Scope_Labor_Rates!$J$6:$J$46,V735-5)*AA735,0)</f>
        <v>0</v>
      </c>
      <c r="AM735" s="178">
        <f>IF(V735&gt;0,P735*INDEX(Scope_Labor_Rates!$M$6:$M$46,V735-5),0)</f>
        <v>0</v>
      </c>
      <c r="AN735" s="178">
        <f>IF(V735&gt;0,AM735*INDEX(Scope_Labor_Rates!$L$6:$L$46,V735-5)*AA735,0)</f>
        <v>0</v>
      </c>
      <c r="AO735" s="178">
        <f>IF(V735&gt;0,P735*INDEX(Scope_Labor_Rates!$O$6:$O$46,V735-5)*AA735,0)</f>
        <v>0</v>
      </c>
      <c r="AP735" s="181">
        <f>IF(V735&gt;0,P735*INDEX(Scope_Labor_Rates!$Q$6:$Q$46,V735-5)*AA735,0)</f>
        <v>0</v>
      </c>
      <c r="AQ735" s="178">
        <f t="shared" si="103"/>
        <v>0</v>
      </c>
      <c r="AR735" s="178">
        <f t="shared" si="104"/>
        <v>0</v>
      </c>
      <c r="AS735" s="178">
        <f t="shared" si="105"/>
        <v>0</v>
      </c>
      <c r="AT735" s="178">
        <f t="shared" si="106"/>
        <v>0</v>
      </c>
      <c r="AU735">
        <f t="shared" si="107"/>
        <v>0</v>
      </c>
    </row>
    <row r="736" spans="1:47">
      <c r="A736" t="str">
        <f>IF(All_Tasks!A736="","",All_Tasks!A736)</f>
        <v/>
      </c>
      <c r="B736" t="str">
        <f>IF(All_Tasks!B736="","",All_Tasks!B736)</f>
        <v/>
      </c>
      <c r="C736" t="str">
        <f>IF(All_Tasks!C736="","",All_Tasks!C736)</f>
        <v/>
      </c>
      <c r="D736" t="str">
        <f>IF(All_Tasks!D736="","",All_Tasks!D736)</f>
        <v/>
      </c>
      <c r="E736" t="str">
        <f>IF(All_Tasks!V736&lt;&gt;"",All_Tasks!V736,IF(All_Tasks!E736&lt;&gt;"",All_Tasks!E736,""))</f>
        <v/>
      </c>
      <c r="F736" t="str">
        <f>IF(All_Tasks!F736="","",All_Tasks!F736)</f>
        <v/>
      </c>
      <c r="G736" t="str">
        <f>IF(All_Tasks!G736="","",All_Tasks!G736)</f>
        <v/>
      </c>
      <c r="H736" s="231" t="str">
        <f>IF(All_Tasks!H736="","",All_Tasks!H736)</f>
        <v/>
      </c>
      <c r="I736" t="str">
        <f>IF(All_Tasks!I736="","",All_Tasks!I736)</f>
        <v/>
      </c>
      <c r="J736" t="str">
        <f>IF(All_Tasks!J736="","",All_Tasks!J736)</f>
        <v/>
      </c>
      <c r="K736" t="str">
        <f>IF(All_Tasks!K736="","",All_Tasks!K736)</f>
        <v/>
      </c>
      <c r="L736" s="231" t="str">
        <f>IF(All_Tasks!L736="","",All_Tasks!L736)</f>
        <v/>
      </c>
      <c r="M736" t="str">
        <f>IF(All_Tasks!M736="","",All_Tasks!M736)</f>
        <v/>
      </c>
      <c r="N736" t="str">
        <f>IF(All_Tasks!N736="","",All_Tasks!N736)</f>
        <v/>
      </c>
      <c r="O736" t="str">
        <f>IF(All_Tasks!O736="","",All_Tasks!O736)</f>
        <v/>
      </c>
      <c r="P736" s="181">
        <f>IF(All_Tasks!P736="",0,All_Tasks!P736)</f>
        <v>0</v>
      </c>
      <c r="Q736" s="181">
        <f>IF(All_Tasks!Q736="",0,All_Tasks!Q736)</f>
        <v>0</v>
      </c>
      <c r="R736" s="181">
        <f>IF(All_Tasks!R736="",0,All_Tasks!R736)</f>
        <v>0</v>
      </c>
      <c r="S736" s="181" t="str">
        <f>IF(All_Tasks!S736="","",All_Tasks!S736)</f>
        <v/>
      </c>
      <c r="T736" t="str">
        <f>IF(All_Tasks!T736="","",All_Tasks!T736)</f>
        <v/>
      </c>
      <c r="U736" t="str">
        <f>IF(All_Tasks!U736="","",All_Tasks!U736)</f>
        <v/>
      </c>
      <c r="V736">
        <f>IF(A736="",0,IFERROR(MATCH(A736,Scope_Labor_Rates!$A$6:$A$46,0)+5,0))</f>
        <v>0</v>
      </c>
      <c r="W736" s="178">
        <f>IF(V736&gt;0,INDEX(Scope_Labor_Rates!$C$6:$C$46,V736-5),0)</f>
        <v>0</v>
      </c>
      <c r="X736" s="178">
        <f>IF(V736&gt;0,INDEX(Scope_Labor_Rates!$C$6:$C$46,V736-5),0)</f>
        <v>0</v>
      </c>
      <c r="Y736" s="180">
        <f>IF(V736&gt;0,INDEX(Scope_Labor_Rates!$S$6:$S$46,V736-5),0)</f>
        <v>0</v>
      </c>
      <c r="Z736" s="180">
        <f>IF(V736&gt;0,INDEX(Scope_Labor_Rates!$R$6:$R$46,V736-5),1)</f>
        <v>1</v>
      </c>
      <c r="AA736" s="231">
        <f t="shared" si="99"/>
        <v>0</v>
      </c>
      <c r="AB736" t="str">
        <f t="shared" si="100"/>
        <v/>
      </c>
      <c r="AC736" s="178" t="str">
        <f t="shared" si="101"/>
        <v/>
      </c>
      <c r="AD736" s="181">
        <f t="shared" si="102"/>
        <v>0</v>
      </c>
      <c r="AE736" s="178">
        <f>IF(V736&gt;0,P736*INDEX(Scope_Labor_Rates!$E$6:$E$46,V736-5),0)</f>
        <v>0</v>
      </c>
      <c r="AF736" s="181">
        <f>IF(V736&gt;0,AE736*INDEX(Scope_Labor_Rates!$D$6:$D$46,V736-5)*AA736,0)</f>
        <v>0</v>
      </c>
      <c r="AG736" s="178">
        <f>IF(V736&gt;0,P736*INDEX(Scope_Labor_Rates!$G$6:$G$46,V736-5),0)</f>
        <v>0</v>
      </c>
      <c r="AH736" s="181">
        <f>IF(V736&gt;0,AG736*INDEX(Scope_Labor_Rates!$F$6:$F$46,V736-5)*AA736,0)</f>
        <v>0</v>
      </c>
      <c r="AI736" s="178">
        <f>IF(V736&gt;0,P736*INDEX(Scope_Labor_Rates!$I$6:$I$46,V736-5),0)</f>
        <v>0</v>
      </c>
      <c r="AJ736" s="181">
        <f>IF(V736&gt;0,AI736*INDEX(Scope_Labor_Rates!$H$6:$H$46,V736-5)*AA736,0)</f>
        <v>0</v>
      </c>
      <c r="AK736" s="178">
        <f>IF(V736&gt;0,P736*INDEX(Scope_Labor_Rates!$K$6:$K$46,V736-5),0)</f>
        <v>0</v>
      </c>
      <c r="AL736" s="181">
        <f>IF(V736&gt;0,AK736*INDEX(Scope_Labor_Rates!$J$6:$J$46,V736-5)*AA736,0)</f>
        <v>0</v>
      </c>
      <c r="AM736" s="178">
        <f>IF(V736&gt;0,P736*INDEX(Scope_Labor_Rates!$M$6:$M$46,V736-5),0)</f>
        <v>0</v>
      </c>
      <c r="AN736" s="178">
        <f>IF(V736&gt;0,AM736*INDEX(Scope_Labor_Rates!$L$6:$L$46,V736-5)*AA736,0)</f>
        <v>0</v>
      </c>
      <c r="AO736" s="178">
        <f>IF(V736&gt;0,P736*INDEX(Scope_Labor_Rates!$O$6:$O$46,V736-5)*AA736,0)</f>
        <v>0</v>
      </c>
      <c r="AP736" s="181">
        <f>IF(V736&gt;0,P736*INDEX(Scope_Labor_Rates!$Q$6:$Q$46,V736-5)*AA736,0)</f>
        <v>0</v>
      </c>
      <c r="AQ736" s="178">
        <f t="shared" si="103"/>
        <v>0</v>
      </c>
      <c r="AR736" s="178">
        <f t="shared" si="104"/>
        <v>0</v>
      </c>
      <c r="AS736" s="178">
        <f t="shared" si="105"/>
        <v>0</v>
      </c>
      <c r="AT736" s="178">
        <f t="shared" si="106"/>
        <v>0</v>
      </c>
      <c r="AU736">
        <f t="shared" si="107"/>
        <v>0</v>
      </c>
    </row>
    <row r="737" spans="1:47">
      <c r="A737" t="str">
        <f>IF(All_Tasks!A737="","",All_Tasks!A737)</f>
        <v/>
      </c>
      <c r="B737" t="str">
        <f>IF(All_Tasks!B737="","",All_Tasks!B737)</f>
        <v/>
      </c>
      <c r="C737" t="str">
        <f>IF(All_Tasks!C737="","",All_Tasks!C737)</f>
        <v/>
      </c>
      <c r="D737" t="str">
        <f>IF(All_Tasks!D737="","",All_Tasks!D737)</f>
        <v/>
      </c>
      <c r="E737" t="str">
        <f>IF(All_Tasks!V737&lt;&gt;"",All_Tasks!V737,IF(All_Tasks!E737&lt;&gt;"",All_Tasks!E737,""))</f>
        <v/>
      </c>
      <c r="F737" t="str">
        <f>IF(All_Tasks!F737="","",All_Tasks!F737)</f>
        <v/>
      </c>
      <c r="G737" t="str">
        <f>IF(All_Tasks!G737="","",All_Tasks!G737)</f>
        <v/>
      </c>
      <c r="H737" s="231" t="str">
        <f>IF(All_Tasks!H737="","",All_Tasks!H737)</f>
        <v/>
      </c>
      <c r="I737" t="str">
        <f>IF(All_Tasks!I737="","",All_Tasks!I737)</f>
        <v/>
      </c>
      <c r="J737" t="str">
        <f>IF(All_Tasks!J737="","",All_Tasks!J737)</f>
        <v/>
      </c>
      <c r="K737" t="str">
        <f>IF(All_Tasks!K737="","",All_Tasks!K737)</f>
        <v/>
      </c>
      <c r="L737" s="231" t="str">
        <f>IF(All_Tasks!L737="","",All_Tasks!L737)</f>
        <v/>
      </c>
      <c r="M737" t="str">
        <f>IF(All_Tasks!M737="","",All_Tasks!M737)</f>
        <v/>
      </c>
      <c r="N737" t="str">
        <f>IF(All_Tasks!N737="","",All_Tasks!N737)</f>
        <v/>
      </c>
      <c r="O737" t="str">
        <f>IF(All_Tasks!O737="","",All_Tasks!O737)</f>
        <v/>
      </c>
      <c r="P737" s="181">
        <f>IF(All_Tasks!P737="",0,All_Tasks!P737)</f>
        <v>0</v>
      </c>
      <c r="Q737" s="181">
        <f>IF(All_Tasks!Q737="",0,All_Tasks!Q737)</f>
        <v>0</v>
      </c>
      <c r="R737" s="181">
        <f>IF(All_Tasks!R737="",0,All_Tasks!R737)</f>
        <v>0</v>
      </c>
      <c r="S737" s="181" t="str">
        <f>IF(All_Tasks!S737="","",All_Tasks!S737)</f>
        <v/>
      </c>
      <c r="T737" t="str">
        <f>IF(All_Tasks!T737="","",All_Tasks!T737)</f>
        <v/>
      </c>
      <c r="U737" t="str">
        <f>IF(All_Tasks!U737="","",All_Tasks!U737)</f>
        <v/>
      </c>
      <c r="V737">
        <f>IF(A737="",0,IFERROR(MATCH(A737,Scope_Labor_Rates!$A$6:$A$46,0)+5,0))</f>
        <v>0</v>
      </c>
      <c r="W737" s="178">
        <f>IF(V737&gt;0,INDEX(Scope_Labor_Rates!$C$6:$C$46,V737-5),0)</f>
        <v>0</v>
      </c>
      <c r="X737" s="178">
        <f>IF(V737&gt;0,INDEX(Scope_Labor_Rates!$C$6:$C$46,V737-5),0)</f>
        <v>0</v>
      </c>
      <c r="Y737" s="180">
        <f>IF(V737&gt;0,INDEX(Scope_Labor_Rates!$S$6:$S$46,V737-5),0)</f>
        <v>0</v>
      </c>
      <c r="Z737" s="180">
        <f>IF(V737&gt;0,INDEX(Scope_Labor_Rates!$R$6:$R$46,V737-5),1)</f>
        <v>1</v>
      </c>
      <c r="AA737" s="231">
        <f t="shared" si="99"/>
        <v>0</v>
      </c>
      <c r="AB737" t="str">
        <f t="shared" si="100"/>
        <v/>
      </c>
      <c r="AC737" s="178" t="str">
        <f t="shared" si="101"/>
        <v/>
      </c>
      <c r="AD737" s="181">
        <f t="shared" si="102"/>
        <v>0</v>
      </c>
      <c r="AE737" s="178">
        <f>IF(V737&gt;0,P737*INDEX(Scope_Labor_Rates!$E$6:$E$46,V737-5),0)</f>
        <v>0</v>
      </c>
      <c r="AF737" s="181">
        <f>IF(V737&gt;0,AE737*INDEX(Scope_Labor_Rates!$D$6:$D$46,V737-5)*AA737,0)</f>
        <v>0</v>
      </c>
      <c r="AG737" s="178">
        <f>IF(V737&gt;0,P737*INDEX(Scope_Labor_Rates!$G$6:$G$46,V737-5),0)</f>
        <v>0</v>
      </c>
      <c r="AH737" s="181">
        <f>IF(V737&gt;0,AG737*INDEX(Scope_Labor_Rates!$F$6:$F$46,V737-5)*AA737,0)</f>
        <v>0</v>
      </c>
      <c r="AI737" s="178">
        <f>IF(V737&gt;0,P737*INDEX(Scope_Labor_Rates!$I$6:$I$46,V737-5),0)</f>
        <v>0</v>
      </c>
      <c r="AJ737" s="181">
        <f>IF(V737&gt;0,AI737*INDEX(Scope_Labor_Rates!$H$6:$H$46,V737-5)*AA737,0)</f>
        <v>0</v>
      </c>
      <c r="AK737" s="178">
        <f>IF(V737&gt;0,P737*INDEX(Scope_Labor_Rates!$K$6:$K$46,V737-5),0)</f>
        <v>0</v>
      </c>
      <c r="AL737" s="181">
        <f>IF(V737&gt;0,AK737*INDEX(Scope_Labor_Rates!$J$6:$J$46,V737-5)*AA737,0)</f>
        <v>0</v>
      </c>
      <c r="AM737" s="178">
        <f>IF(V737&gt;0,P737*INDEX(Scope_Labor_Rates!$M$6:$M$46,V737-5),0)</f>
        <v>0</v>
      </c>
      <c r="AN737" s="178">
        <f>IF(V737&gt;0,AM737*INDEX(Scope_Labor_Rates!$L$6:$L$46,V737-5)*AA737,0)</f>
        <v>0</v>
      </c>
      <c r="AO737" s="178">
        <f>IF(V737&gt;0,P737*INDEX(Scope_Labor_Rates!$O$6:$O$46,V737-5)*AA737,0)</f>
        <v>0</v>
      </c>
      <c r="AP737" s="181">
        <f>IF(V737&gt;0,P737*INDEX(Scope_Labor_Rates!$Q$6:$Q$46,V737-5)*AA737,0)</f>
        <v>0</v>
      </c>
      <c r="AQ737" s="178">
        <f t="shared" si="103"/>
        <v>0</v>
      </c>
      <c r="AR737" s="178">
        <f t="shared" si="104"/>
        <v>0</v>
      </c>
      <c r="AS737" s="178">
        <f t="shared" si="105"/>
        <v>0</v>
      </c>
      <c r="AT737" s="178">
        <f t="shared" si="106"/>
        <v>0</v>
      </c>
      <c r="AU737">
        <f t="shared" si="107"/>
        <v>0</v>
      </c>
    </row>
    <row r="738" spans="1:47">
      <c r="A738" t="str">
        <f>IF(All_Tasks!A738="","",All_Tasks!A738)</f>
        <v/>
      </c>
      <c r="B738" t="str">
        <f>IF(All_Tasks!B738="","",All_Tasks!B738)</f>
        <v/>
      </c>
      <c r="C738" t="str">
        <f>IF(All_Tasks!C738="","",All_Tasks!C738)</f>
        <v/>
      </c>
      <c r="D738" t="str">
        <f>IF(All_Tasks!D738="","",All_Tasks!D738)</f>
        <v/>
      </c>
      <c r="E738" t="str">
        <f>IF(All_Tasks!V738&lt;&gt;"",All_Tasks!V738,IF(All_Tasks!E738&lt;&gt;"",All_Tasks!E738,""))</f>
        <v/>
      </c>
      <c r="F738" t="str">
        <f>IF(All_Tasks!F738="","",All_Tasks!F738)</f>
        <v/>
      </c>
      <c r="G738" t="str">
        <f>IF(All_Tasks!G738="","",All_Tasks!G738)</f>
        <v/>
      </c>
      <c r="H738" s="231" t="str">
        <f>IF(All_Tasks!H738="","",All_Tasks!H738)</f>
        <v/>
      </c>
      <c r="I738" t="str">
        <f>IF(All_Tasks!I738="","",All_Tasks!I738)</f>
        <v/>
      </c>
      <c r="J738" t="str">
        <f>IF(All_Tasks!J738="","",All_Tasks!J738)</f>
        <v/>
      </c>
      <c r="K738" t="str">
        <f>IF(All_Tasks!K738="","",All_Tasks!K738)</f>
        <v/>
      </c>
      <c r="L738" s="231" t="str">
        <f>IF(All_Tasks!L738="","",All_Tasks!L738)</f>
        <v/>
      </c>
      <c r="M738" t="str">
        <f>IF(All_Tasks!M738="","",All_Tasks!M738)</f>
        <v/>
      </c>
      <c r="N738" t="str">
        <f>IF(All_Tasks!N738="","",All_Tasks!N738)</f>
        <v/>
      </c>
      <c r="O738" t="str">
        <f>IF(All_Tasks!O738="","",All_Tasks!O738)</f>
        <v/>
      </c>
      <c r="P738" s="181">
        <f>IF(All_Tasks!P738="",0,All_Tasks!P738)</f>
        <v>0</v>
      </c>
      <c r="Q738" s="181">
        <f>IF(All_Tasks!Q738="",0,All_Tasks!Q738)</f>
        <v>0</v>
      </c>
      <c r="R738" s="181">
        <f>IF(All_Tasks!R738="",0,All_Tasks!R738)</f>
        <v>0</v>
      </c>
      <c r="S738" s="181" t="str">
        <f>IF(All_Tasks!S738="","",All_Tasks!S738)</f>
        <v/>
      </c>
      <c r="T738" t="str">
        <f>IF(All_Tasks!T738="","",All_Tasks!T738)</f>
        <v/>
      </c>
      <c r="U738" t="str">
        <f>IF(All_Tasks!U738="","",All_Tasks!U738)</f>
        <v/>
      </c>
      <c r="V738">
        <f>IF(A738="",0,IFERROR(MATCH(A738,Scope_Labor_Rates!$A$6:$A$46,0)+5,0))</f>
        <v>0</v>
      </c>
      <c r="W738" s="178">
        <f>IF(V738&gt;0,INDEX(Scope_Labor_Rates!$C$6:$C$46,V738-5),0)</f>
        <v>0</v>
      </c>
      <c r="X738" s="178">
        <f>IF(V738&gt;0,INDEX(Scope_Labor_Rates!$C$6:$C$46,V738-5),0)</f>
        <v>0</v>
      </c>
      <c r="Y738" s="180">
        <f>IF(V738&gt;0,INDEX(Scope_Labor_Rates!$S$6:$S$46,V738-5),0)</f>
        <v>0</v>
      </c>
      <c r="Z738" s="180">
        <f>IF(V738&gt;0,INDEX(Scope_Labor_Rates!$R$6:$R$46,V738-5),1)</f>
        <v>1</v>
      </c>
      <c r="AA738" s="231">
        <f t="shared" si="99"/>
        <v>0</v>
      </c>
      <c r="AB738" t="str">
        <f t="shared" si="100"/>
        <v/>
      </c>
      <c r="AC738" s="178" t="str">
        <f t="shared" si="101"/>
        <v/>
      </c>
      <c r="AD738" s="181">
        <f t="shared" si="102"/>
        <v>0</v>
      </c>
      <c r="AE738" s="178">
        <f>IF(V738&gt;0,P738*INDEX(Scope_Labor_Rates!$E$6:$E$46,V738-5),0)</f>
        <v>0</v>
      </c>
      <c r="AF738" s="181">
        <f>IF(V738&gt;0,AE738*INDEX(Scope_Labor_Rates!$D$6:$D$46,V738-5)*AA738,0)</f>
        <v>0</v>
      </c>
      <c r="AG738" s="178">
        <f>IF(V738&gt;0,P738*INDEX(Scope_Labor_Rates!$G$6:$G$46,V738-5),0)</f>
        <v>0</v>
      </c>
      <c r="AH738" s="181">
        <f>IF(V738&gt;0,AG738*INDEX(Scope_Labor_Rates!$F$6:$F$46,V738-5)*AA738,0)</f>
        <v>0</v>
      </c>
      <c r="AI738" s="178">
        <f>IF(V738&gt;0,P738*INDEX(Scope_Labor_Rates!$I$6:$I$46,V738-5),0)</f>
        <v>0</v>
      </c>
      <c r="AJ738" s="181">
        <f>IF(V738&gt;0,AI738*INDEX(Scope_Labor_Rates!$H$6:$H$46,V738-5)*AA738,0)</f>
        <v>0</v>
      </c>
      <c r="AK738" s="178">
        <f>IF(V738&gt;0,P738*INDEX(Scope_Labor_Rates!$K$6:$K$46,V738-5),0)</f>
        <v>0</v>
      </c>
      <c r="AL738" s="181">
        <f>IF(V738&gt;0,AK738*INDEX(Scope_Labor_Rates!$J$6:$J$46,V738-5)*AA738,0)</f>
        <v>0</v>
      </c>
      <c r="AM738" s="178">
        <f>IF(V738&gt;0,P738*INDEX(Scope_Labor_Rates!$M$6:$M$46,V738-5),0)</f>
        <v>0</v>
      </c>
      <c r="AN738" s="178">
        <f>IF(V738&gt;0,AM738*INDEX(Scope_Labor_Rates!$L$6:$L$46,V738-5)*AA738,0)</f>
        <v>0</v>
      </c>
      <c r="AO738" s="178">
        <f>IF(V738&gt;0,P738*INDEX(Scope_Labor_Rates!$O$6:$O$46,V738-5)*AA738,0)</f>
        <v>0</v>
      </c>
      <c r="AP738" s="181">
        <f>IF(V738&gt;0,P738*INDEX(Scope_Labor_Rates!$Q$6:$Q$46,V738-5)*AA738,0)</f>
        <v>0</v>
      </c>
      <c r="AQ738" s="178">
        <f t="shared" si="103"/>
        <v>0</v>
      </c>
      <c r="AR738" s="178">
        <f t="shared" si="104"/>
        <v>0</v>
      </c>
      <c r="AS738" s="178">
        <f t="shared" si="105"/>
        <v>0</v>
      </c>
      <c r="AT738" s="178">
        <f t="shared" si="106"/>
        <v>0</v>
      </c>
      <c r="AU738">
        <f t="shared" si="107"/>
        <v>0</v>
      </c>
    </row>
    <row r="739" spans="1:47">
      <c r="A739" t="str">
        <f>IF(All_Tasks!A739="","",All_Tasks!A739)</f>
        <v/>
      </c>
      <c r="B739" t="str">
        <f>IF(All_Tasks!B739="","",All_Tasks!B739)</f>
        <v/>
      </c>
      <c r="C739" t="str">
        <f>IF(All_Tasks!C739="","",All_Tasks!C739)</f>
        <v/>
      </c>
      <c r="D739" t="str">
        <f>IF(All_Tasks!D739="","",All_Tasks!D739)</f>
        <v/>
      </c>
      <c r="E739" t="str">
        <f>IF(All_Tasks!V739&lt;&gt;"",All_Tasks!V739,IF(All_Tasks!E739&lt;&gt;"",All_Tasks!E739,""))</f>
        <v/>
      </c>
      <c r="F739" t="str">
        <f>IF(All_Tasks!F739="","",All_Tasks!F739)</f>
        <v/>
      </c>
      <c r="G739" t="str">
        <f>IF(All_Tasks!G739="","",All_Tasks!G739)</f>
        <v/>
      </c>
      <c r="H739" s="231" t="str">
        <f>IF(All_Tasks!H739="","",All_Tasks!H739)</f>
        <v/>
      </c>
      <c r="I739" t="str">
        <f>IF(All_Tasks!I739="","",All_Tasks!I739)</f>
        <v/>
      </c>
      <c r="J739" t="str">
        <f>IF(All_Tasks!J739="","",All_Tasks!J739)</f>
        <v/>
      </c>
      <c r="K739" t="str">
        <f>IF(All_Tasks!K739="","",All_Tasks!K739)</f>
        <v/>
      </c>
      <c r="L739" s="231" t="str">
        <f>IF(All_Tasks!L739="","",All_Tasks!L739)</f>
        <v/>
      </c>
      <c r="M739" t="str">
        <f>IF(All_Tasks!M739="","",All_Tasks!M739)</f>
        <v/>
      </c>
      <c r="N739" t="str">
        <f>IF(All_Tasks!N739="","",All_Tasks!N739)</f>
        <v/>
      </c>
      <c r="O739" t="str">
        <f>IF(All_Tasks!O739="","",All_Tasks!O739)</f>
        <v/>
      </c>
      <c r="P739" s="181">
        <f>IF(All_Tasks!P739="",0,All_Tasks!P739)</f>
        <v>0</v>
      </c>
      <c r="Q739" s="181">
        <f>IF(All_Tasks!Q739="",0,All_Tasks!Q739)</f>
        <v>0</v>
      </c>
      <c r="R739" s="181">
        <f>IF(All_Tasks!R739="",0,All_Tasks!R739)</f>
        <v>0</v>
      </c>
      <c r="S739" s="181" t="str">
        <f>IF(All_Tasks!S739="","",All_Tasks!S739)</f>
        <v/>
      </c>
      <c r="T739" t="str">
        <f>IF(All_Tasks!T739="","",All_Tasks!T739)</f>
        <v/>
      </c>
      <c r="U739" t="str">
        <f>IF(All_Tasks!U739="","",All_Tasks!U739)</f>
        <v/>
      </c>
      <c r="V739">
        <f>IF(A739="",0,IFERROR(MATCH(A739,Scope_Labor_Rates!$A$6:$A$46,0)+5,0))</f>
        <v>0</v>
      </c>
      <c r="W739" s="178">
        <f>IF(V739&gt;0,INDEX(Scope_Labor_Rates!$C$6:$C$46,V739-5),0)</f>
        <v>0</v>
      </c>
      <c r="X739" s="178">
        <f>IF(V739&gt;0,INDEX(Scope_Labor_Rates!$C$6:$C$46,V739-5),0)</f>
        <v>0</v>
      </c>
      <c r="Y739" s="180">
        <f>IF(V739&gt;0,INDEX(Scope_Labor_Rates!$S$6:$S$46,V739-5),0)</f>
        <v>0</v>
      </c>
      <c r="Z739" s="180">
        <f>IF(V739&gt;0,INDEX(Scope_Labor_Rates!$R$6:$R$46,V739-5),1)</f>
        <v>1</v>
      </c>
      <c r="AA739" s="231">
        <f t="shared" si="99"/>
        <v>0</v>
      </c>
      <c r="AB739" t="str">
        <f t="shared" si="100"/>
        <v/>
      </c>
      <c r="AC739" s="178" t="str">
        <f t="shared" si="101"/>
        <v/>
      </c>
      <c r="AD739" s="181">
        <f t="shared" si="102"/>
        <v>0</v>
      </c>
      <c r="AE739" s="178">
        <f>IF(V739&gt;0,P739*INDEX(Scope_Labor_Rates!$E$6:$E$46,V739-5),0)</f>
        <v>0</v>
      </c>
      <c r="AF739" s="181">
        <f>IF(V739&gt;0,AE739*INDEX(Scope_Labor_Rates!$D$6:$D$46,V739-5)*AA739,0)</f>
        <v>0</v>
      </c>
      <c r="AG739" s="178">
        <f>IF(V739&gt;0,P739*INDEX(Scope_Labor_Rates!$G$6:$G$46,V739-5),0)</f>
        <v>0</v>
      </c>
      <c r="AH739" s="181">
        <f>IF(V739&gt;0,AG739*INDEX(Scope_Labor_Rates!$F$6:$F$46,V739-5)*AA739,0)</f>
        <v>0</v>
      </c>
      <c r="AI739" s="178">
        <f>IF(V739&gt;0,P739*INDEX(Scope_Labor_Rates!$I$6:$I$46,V739-5),0)</f>
        <v>0</v>
      </c>
      <c r="AJ739" s="181">
        <f>IF(V739&gt;0,AI739*INDEX(Scope_Labor_Rates!$H$6:$H$46,V739-5)*AA739,0)</f>
        <v>0</v>
      </c>
      <c r="AK739" s="178">
        <f>IF(V739&gt;0,P739*INDEX(Scope_Labor_Rates!$K$6:$K$46,V739-5),0)</f>
        <v>0</v>
      </c>
      <c r="AL739" s="181">
        <f>IF(V739&gt;0,AK739*INDEX(Scope_Labor_Rates!$J$6:$J$46,V739-5)*AA739,0)</f>
        <v>0</v>
      </c>
      <c r="AM739" s="178">
        <f>IF(V739&gt;0,P739*INDEX(Scope_Labor_Rates!$M$6:$M$46,V739-5),0)</f>
        <v>0</v>
      </c>
      <c r="AN739" s="178">
        <f>IF(V739&gt;0,AM739*INDEX(Scope_Labor_Rates!$L$6:$L$46,V739-5)*AA739,0)</f>
        <v>0</v>
      </c>
      <c r="AO739" s="178">
        <f>IF(V739&gt;0,P739*INDEX(Scope_Labor_Rates!$O$6:$O$46,V739-5)*AA739,0)</f>
        <v>0</v>
      </c>
      <c r="AP739" s="181">
        <f>IF(V739&gt;0,P739*INDEX(Scope_Labor_Rates!$Q$6:$Q$46,V739-5)*AA739,0)</f>
        <v>0</v>
      </c>
      <c r="AQ739" s="178">
        <f t="shared" si="103"/>
        <v>0</v>
      </c>
      <c r="AR739" s="178">
        <f t="shared" si="104"/>
        <v>0</v>
      </c>
      <c r="AS739" s="178">
        <f t="shared" si="105"/>
        <v>0</v>
      </c>
      <c r="AT739" s="178">
        <f t="shared" si="106"/>
        <v>0</v>
      </c>
      <c r="AU739">
        <f t="shared" si="107"/>
        <v>0</v>
      </c>
    </row>
    <row r="740" spans="1:47">
      <c r="A740" t="str">
        <f>IF(All_Tasks!A740="","",All_Tasks!A740)</f>
        <v/>
      </c>
      <c r="B740" t="str">
        <f>IF(All_Tasks!B740="","",All_Tasks!B740)</f>
        <v/>
      </c>
      <c r="C740" t="str">
        <f>IF(All_Tasks!C740="","",All_Tasks!C740)</f>
        <v/>
      </c>
      <c r="D740" t="str">
        <f>IF(All_Tasks!D740="","",All_Tasks!D740)</f>
        <v/>
      </c>
      <c r="E740" t="str">
        <f>IF(All_Tasks!V740&lt;&gt;"",All_Tasks!V740,IF(All_Tasks!E740&lt;&gt;"",All_Tasks!E740,""))</f>
        <v/>
      </c>
      <c r="F740" t="str">
        <f>IF(All_Tasks!F740="","",All_Tasks!F740)</f>
        <v/>
      </c>
      <c r="G740" t="str">
        <f>IF(All_Tasks!G740="","",All_Tasks!G740)</f>
        <v/>
      </c>
      <c r="H740" s="231" t="str">
        <f>IF(All_Tasks!H740="","",All_Tasks!H740)</f>
        <v/>
      </c>
      <c r="I740" t="str">
        <f>IF(All_Tasks!I740="","",All_Tasks!I740)</f>
        <v/>
      </c>
      <c r="J740" t="str">
        <f>IF(All_Tasks!J740="","",All_Tasks!J740)</f>
        <v/>
      </c>
      <c r="K740" t="str">
        <f>IF(All_Tasks!K740="","",All_Tasks!K740)</f>
        <v/>
      </c>
      <c r="L740" s="231" t="str">
        <f>IF(All_Tasks!L740="","",All_Tasks!L740)</f>
        <v/>
      </c>
      <c r="M740" t="str">
        <f>IF(All_Tasks!M740="","",All_Tasks!M740)</f>
        <v/>
      </c>
      <c r="N740" t="str">
        <f>IF(All_Tasks!N740="","",All_Tasks!N740)</f>
        <v/>
      </c>
      <c r="O740" t="str">
        <f>IF(All_Tasks!O740="","",All_Tasks!O740)</f>
        <v/>
      </c>
      <c r="P740" s="181">
        <f>IF(All_Tasks!P740="",0,All_Tasks!P740)</f>
        <v>0</v>
      </c>
      <c r="Q740" s="181">
        <f>IF(All_Tasks!Q740="",0,All_Tasks!Q740)</f>
        <v>0</v>
      </c>
      <c r="R740" s="181">
        <f>IF(All_Tasks!R740="",0,All_Tasks!R740)</f>
        <v>0</v>
      </c>
      <c r="S740" s="181" t="str">
        <f>IF(All_Tasks!S740="","",All_Tasks!S740)</f>
        <v/>
      </c>
      <c r="T740" t="str">
        <f>IF(All_Tasks!T740="","",All_Tasks!T740)</f>
        <v/>
      </c>
      <c r="U740" t="str">
        <f>IF(All_Tasks!U740="","",All_Tasks!U740)</f>
        <v/>
      </c>
      <c r="V740">
        <f>IF(A740="",0,IFERROR(MATCH(A740,Scope_Labor_Rates!$A$6:$A$46,0)+5,0))</f>
        <v>0</v>
      </c>
      <c r="W740" s="178">
        <f>IF(V740&gt;0,INDEX(Scope_Labor_Rates!$C$6:$C$46,V740-5),0)</f>
        <v>0</v>
      </c>
      <c r="X740" s="178">
        <f>IF(V740&gt;0,INDEX(Scope_Labor_Rates!$C$6:$C$46,V740-5),0)</f>
        <v>0</v>
      </c>
      <c r="Y740" s="180">
        <f>IF(V740&gt;0,INDEX(Scope_Labor_Rates!$S$6:$S$46,V740-5),0)</f>
        <v>0</v>
      </c>
      <c r="Z740" s="180">
        <f>IF(V740&gt;0,INDEX(Scope_Labor_Rates!$R$6:$R$46,V740-5),1)</f>
        <v>1</v>
      </c>
      <c r="AA740" s="231">
        <f t="shared" si="99"/>
        <v>0</v>
      </c>
      <c r="AB740" t="str">
        <f t="shared" si="100"/>
        <v/>
      </c>
      <c r="AC740" s="178" t="str">
        <f t="shared" si="101"/>
        <v/>
      </c>
      <c r="AD740" s="181">
        <f t="shared" si="102"/>
        <v>0</v>
      </c>
      <c r="AE740" s="178">
        <f>IF(V740&gt;0,P740*INDEX(Scope_Labor_Rates!$E$6:$E$46,V740-5),0)</f>
        <v>0</v>
      </c>
      <c r="AF740" s="181">
        <f>IF(V740&gt;0,AE740*INDEX(Scope_Labor_Rates!$D$6:$D$46,V740-5)*AA740,0)</f>
        <v>0</v>
      </c>
      <c r="AG740" s="178">
        <f>IF(V740&gt;0,P740*INDEX(Scope_Labor_Rates!$G$6:$G$46,V740-5),0)</f>
        <v>0</v>
      </c>
      <c r="AH740" s="181">
        <f>IF(V740&gt;0,AG740*INDEX(Scope_Labor_Rates!$F$6:$F$46,V740-5)*AA740,0)</f>
        <v>0</v>
      </c>
      <c r="AI740" s="178">
        <f>IF(V740&gt;0,P740*INDEX(Scope_Labor_Rates!$I$6:$I$46,V740-5),0)</f>
        <v>0</v>
      </c>
      <c r="AJ740" s="181">
        <f>IF(V740&gt;0,AI740*INDEX(Scope_Labor_Rates!$H$6:$H$46,V740-5)*AA740,0)</f>
        <v>0</v>
      </c>
      <c r="AK740" s="178">
        <f>IF(V740&gt;0,P740*INDEX(Scope_Labor_Rates!$K$6:$K$46,V740-5),0)</f>
        <v>0</v>
      </c>
      <c r="AL740" s="181">
        <f>IF(V740&gt;0,AK740*INDEX(Scope_Labor_Rates!$J$6:$J$46,V740-5)*AA740,0)</f>
        <v>0</v>
      </c>
      <c r="AM740" s="178">
        <f>IF(V740&gt;0,P740*INDEX(Scope_Labor_Rates!$M$6:$M$46,V740-5),0)</f>
        <v>0</v>
      </c>
      <c r="AN740" s="178">
        <f>IF(V740&gt;0,AM740*INDEX(Scope_Labor_Rates!$L$6:$L$46,V740-5)*AA740,0)</f>
        <v>0</v>
      </c>
      <c r="AO740" s="178">
        <f>IF(V740&gt;0,P740*INDEX(Scope_Labor_Rates!$O$6:$O$46,V740-5)*AA740,0)</f>
        <v>0</v>
      </c>
      <c r="AP740" s="181">
        <f>IF(V740&gt;0,P740*INDEX(Scope_Labor_Rates!$Q$6:$Q$46,V740-5)*AA740,0)</f>
        <v>0</v>
      </c>
      <c r="AQ740" s="178">
        <f t="shared" si="103"/>
        <v>0</v>
      </c>
      <c r="AR740" s="178">
        <f t="shared" si="104"/>
        <v>0</v>
      </c>
      <c r="AS740" s="178">
        <f t="shared" si="105"/>
        <v>0</v>
      </c>
      <c r="AT740" s="178">
        <f t="shared" si="106"/>
        <v>0</v>
      </c>
      <c r="AU740">
        <f t="shared" si="107"/>
        <v>0</v>
      </c>
    </row>
    <row r="741" spans="1:47">
      <c r="A741" t="str">
        <f>IF(All_Tasks!A741="","",All_Tasks!A741)</f>
        <v/>
      </c>
      <c r="B741" t="str">
        <f>IF(All_Tasks!B741="","",All_Tasks!B741)</f>
        <v/>
      </c>
      <c r="C741" t="str">
        <f>IF(All_Tasks!C741="","",All_Tasks!C741)</f>
        <v/>
      </c>
      <c r="D741" t="str">
        <f>IF(All_Tasks!D741="","",All_Tasks!D741)</f>
        <v/>
      </c>
      <c r="E741" t="str">
        <f>IF(All_Tasks!V741&lt;&gt;"",All_Tasks!V741,IF(All_Tasks!E741&lt;&gt;"",All_Tasks!E741,""))</f>
        <v/>
      </c>
      <c r="F741" t="str">
        <f>IF(All_Tasks!F741="","",All_Tasks!F741)</f>
        <v/>
      </c>
      <c r="G741" t="str">
        <f>IF(All_Tasks!G741="","",All_Tasks!G741)</f>
        <v/>
      </c>
      <c r="H741" s="231" t="str">
        <f>IF(All_Tasks!H741="","",All_Tasks!H741)</f>
        <v/>
      </c>
      <c r="I741" t="str">
        <f>IF(All_Tasks!I741="","",All_Tasks!I741)</f>
        <v/>
      </c>
      <c r="J741" t="str">
        <f>IF(All_Tasks!J741="","",All_Tasks!J741)</f>
        <v/>
      </c>
      <c r="K741" t="str">
        <f>IF(All_Tasks!K741="","",All_Tasks!K741)</f>
        <v/>
      </c>
      <c r="L741" s="231" t="str">
        <f>IF(All_Tasks!L741="","",All_Tasks!L741)</f>
        <v/>
      </c>
      <c r="M741" t="str">
        <f>IF(All_Tasks!M741="","",All_Tasks!M741)</f>
        <v/>
      </c>
      <c r="N741" t="str">
        <f>IF(All_Tasks!N741="","",All_Tasks!N741)</f>
        <v/>
      </c>
      <c r="O741" t="str">
        <f>IF(All_Tasks!O741="","",All_Tasks!O741)</f>
        <v/>
      </c>
      <c r="P741" s="181">
        <f>IF(All_Tasks!P741="",0,All_Tasks!P741)</f>
        <v>0</v>
      </c>
      <c r="Q741" s="181">
        <f>IF(All_Tasks!Q741="",0,All_Tasks!Q741)</f>
        <v>0</v>
      </c>
      <c r="R741" s="181">
        <f>IF(All_Tasks!R741="",0,All_Tasks!R741)</f>
        <v>0</v>
      </c>
      <c r="S741" s="181" t="str">
        <f>IF(All_Tasks!S741="","",All_Tasks!S741)</f>
        <v/>
      </c>
      <c r="T741" t="str">
        <f>IF(All_Tasks!T741="","",All_Tasks!T741)</f>
        <v/>
      </c>
      <c r="U741" t="str">
        <f>IF(All_Tasks!U741="","",All_Tasks!U741)</f>
        <v/>
      </c>
      <c r="V741">
        <f>IF(A741="",0,IFERROR(MATCH(A741,Scope_Labor_Rates!$A$6:$A$46,0)+5,0))</f>
        <v>0</v>
      </c>
      <c r="W741" s="178">
        <f>IF(V741&gt;0,INDEX(Scope_Labor_Rates!$C$6:$C$46,V741-5),0)</f>
        <v>0</v>
      </c>
      <c r="X741" s="178">
        <f>IF(V741&gt;0,INDEX(Scope_Labor_Rates!$C$6:$C$46,V741-5),0)</f>
        <v>0</v>
      </c>
      <c r="Y741" s="180">
        <f>IF(V741&gt;0,INDEX(Scope_Labor_Rates!$S$6:$S$46,V741-5),0)</f>
        <v>0</v>
      </c>
      <c r="Z741" s="180">
        <f>IF(V741&gt;0,INDEX(Scope_Labor_Rates!$R$6:$R$46,V741-5),1)</f>
        <v>1</v>
      </c>
      <c r="AA741" s="231">
        <f t="shared" si="99"/>
        <v>0</v>
      </c>
      <c r="AB741" t="str">
        <f t="shared" si="100"/>
        <v/>
      </c>
      <c r="AC741" s="178" t="str">
        <f t="shared" si="101"/>
        <v/>
      </c>
      <c r="AD741" s="181">
        <f t="shared" si="102"/>
        <v>0</v>
      </c>
      <c r="AE741" s="178">
        <f>IF(V741&gt;0,P741*INDEX(Scope_Labor_Rates!$E$6:$E$46,V741-5),0)</f>
        <v>0</v>
      </c>
      <c r="AF741" s="181">
        <f>IF(V741&gt;0,AE741*INDEX(Scope_Labor_Rates!$D$6:$D$46,V741-5)*AA741,0)</f>
        <v>0</v>
      </c>
      <c r="AG741" s="178">
        <f>IF(V741&gt;0,P741*INDEX(Scope_Labor_Rates!$G$6:$G$46,V741-5),0)</f>
        <v>0</v>
      </c>
      <c r="AH741" s="181">
        <f>IF(V741&gt;0,AG741*INDEX(Scope_Labor_Rates!$F$6:$F$46,V741-5)*AA741,0)</f>
        <v>0</v>
      </c>
      <c r="AI741" s="178">
        <f>IF(V741&gt;0,P741*INDEX(Scope_Labor_Rates!$I$6:$I$46,V741-5),0)</f>
        <v>0</v>
      </c>
      <c r="AJ741" s="181">
        <f>IF(V741&gt;0,AI741*INDEX(Scope_Labor_Rates!$H$6:$H$46,V741-5)*AA741,0)</f>
        <v>0</v>
      </c>
      <c r="AK741" s="178">
        <f>IF(V741&gt;0,P741*INDEX(Scope_Labor_Rates!$K$6:$K$46,V741-5),0)</f>
        <v>0</v>
      </c>
      <c r="AL741" s="181">
        <f>IF(V741&gt;0,AK741*INDEX(Scope_Labor_Rates!$J$6:$J$46,V741-5)*AA741,0)</f>
        <v>0</v>
      </c>
      <c r="AM741" s="178">
        <f>IF(V741&gt;0,P741*INDEX(Scope_Labor_Rates!$M$6:$M$46,V741-5),0)</f>
        <v>0</v>
      </c>
      <c r="AN741" s="178">
        <f>IF(V741&gt;0,AM741*INDEX(Scope_Labor_Rates!$L$6:$L$46,V741-5)*AA741,0)</f>
        <v>0</v>
      </c>
      <c r="AO741" s="178">
        <f>IF(V741&gt;0,P741*INDEX(Scope_Labor_Rates!$O$6:$O$46,V741-5)*AA741,0)</f>
        <v>0</v>
      </c>
      <c r="AP741" s="181">
        <f>IF(V741&gt;0,P741*INDEX(Scope_Labor_Rates!$Q$6:$Q$46,V741-5)*AA741,0)</f>
        <v>0</v>
      </c>
      <c r="AQ741" s="178">
        <f t="shared" si="103"/>
        <v>0</v>
      </c>
      <c r="AR741" s="178">
        <f t="shared" si="104"/>
        <v>0</v>
      </c>
      <c r="AS741" s="178">
        <f t="shared" si="105"/>
        <v>0</v>
      </c>
      <c r="AT741" s="178">
        <f t="shared" si="106"/>
        <v>0</v>
      </c>
      <c r="AU741">
        <f t="shared" si="107"/>
        <v>0</v>
      </c>
    </row>
    <row r="742" spans="1:47">
      <c r="A742" t="str">
        <f>IF(All_Tasks!A742="","",All_Tasks!A742)</f>
        <v/>
      </c>
      <c r="B742" t="str">
        <f>IF(All_Tasks!B742="","",All_Tasks!B742)</f>
        <v/>
      </c>
      <c r="C742" t="str">
        <f>IF(All_Tasks!C742="","",All_Tasks!C742)</f>
        <v/>
      </c>
      <c r="D742" t="str">
        <f>IF(All_Tasks!D742="","",All_Tasks!D742)</f>
        <v/>
      </c>
      <c r="E742" t="str">
        <f>IF(All_Tasks!V742&lt;&gt;"",All_Tasks!V742,IF(All_Tasks!E742&lt;&gt;"",All_Tasks!E742,""))</f>
        <v/>
      </c>
      <c r="F742" t="str">
        <f>IF(All_Tasks!F742="","",All_Tasks!F742)</f>
        <v/>
      </c>
      <c r="G742" t="str">
        <f>IF(All_Tasks!G742="","",All_Tasks!G742)</f>
        <v/>
      </c>
      <c r="H742" s="231" t="str">
        <f>IF(All_Tasks!H742="","",All_Tasks!H742)</f>
        <v/>
      </c>
      <c r="I742" t="str">
        <f>IF(All_Tasks!I742="","",All_Tasks!I742)</f>
        <v/>
      </c>
      <c r="J742" t="str">
        <f>IF(All_Tasks!J742="","",All_Tasks!J742)</f>
        <v/>
      </c>
      <c r="K742" t="str">
        <f>IF(All_Tasks!K742="","",All_Tasks!K742)</f>
        <v/>
      </c>
      <c r="L742" s="231" t="str">
        <f>IF(All_Tasks!L742="","",All_Tasks!L742)</f>
        <v/>
      </c>
      <c r="M742" t="str">
        <f>IF(All_Tasks!M742="","",All_Tasks!M742)</f>
        <v/>
      </c>
      <c r="N742" t="str">
        <f>IF(All_Tasks!N742="","",All_Tasks!N742)</f>
        <v/>
      </c>
      <c r="O742" t="str">
        <f>IF(All_Tasks!O742="","",All_Tasks!O742)</f>
        <v/>
      </c>
      <c r="P742" s="181">
        <f>IF(All_Tasks!P742="",0,All_Tasks!P742)</f>
        <v>0</v>
      </c>
      <c r="Q742" s="181">
        <f>IF(All_Tasks!Q742="",0,All_Tasks!Q742)</f>
        <v>0</v>
      </c>
      <c r="R742" s="181">
        <f>IF(All_Tasks!R742="",0,All_Tasks!R742)</f>
        <v>0</v>
      </c>
      <c r="S742" s="181" t="str">
        <f>IF(All_Tasks!S742="","",All_Tasks!S742)</f>
        <v/>
      </c>
      <c r="T742" t="str">
        <f>IF(All_Tasks!T742="","",All_Tasks!T742)</f>
        <v/>
      </c>
      <c r="U742" t="str">
        <f>IF(All_Tasks!U742="","",All_Tasks!U742)</f>
        <v/>
      </c>
      <c r="V742">
        <f>IF(A742="",0,IFERROR(MATCH(A742,Scope_Labor_Rates!$A$6:$A$46,0)+5,0))</f>
        <v>0</v>
      </c>
      <c r="W742" s="178">
        <f>IF(V742&gt;0,INDEX(Scope_Labor_Rates!$C$6:$C$46,V742-5),0)</f>
        <v>0</v>
      </c>
      <c r="X742" s="178">
        <f>IF(V742&gt;0,INDEX(Scope_Labor_Rates!$C$6:$C$46,V742-5),0)</f>
        <v>0</v>
      </c>
      <c r="Y742" s="180">
        <f>IF(V742&gt;0,INDEX(Scope_Labor_Rates!$S$6:$S$46,V742-5),0)</f>
        <v>0</v>
      </c>
      <c r="Z742" s="180">
        <f>IF(V742&gt;0,INDEX(Scope_Labor_Rates!$R$6:$R$46,V742-5),1)</f>
        <v>1</v>
      </c>
      <c r="AA742" s="231">
        <f t="shared" si="99"/>
        <v>0</v>
      </c>
      <c r="AB742" t="str">
        <f t="shared" si="100"/>
        <v/>
      </c>
      <c r="AC742" s="178" t="str">
        <f t="shared" si="101"/>
        <v/>
      </c>
      <c r="AD742" s="181">
        <f t="shared" si="102"/>
        <v>0</v>
      </c>
      <c r="AE742" s="178">
        <f>IF(V742&gt;0,P742*INDEX(Scope_Labor_Rates!$E$6:$E$46,V742-5),0)</f>
        <v>0</v>
      </c>
      <c r="AF742" s="181">
        <f>IF(V742&gt;0,AE742*INDEX(Scope_Labor_Rates!$D$6:$D$46,V742-5)*AA742,0)</f>
        <v>0</v>
      </c>
      <c r="AG742" s="178">
        <f>IF(V742&gt;0,P742*INDEX(Scope_Labor_Rates!$G$6:$G$46,V742-5),0)</f>
        <v>0</v>
      </c>
      <c r="AH742" s="181">
        <f>IF(V742&gt;0,AG742*INDEX(Scope_Labor_Rates!$F$6:$F$46,V742-5)*AA742,0)</f>
        <v>0</v>
      </c>
      <c r="AI742" s="178">
        <f>IF(V742&gt;0,P742*INDEX(Scope_Labor_Rates!$I$6:$I$46,V742-5),0)</f>
        <v>0</v>
      </c>
      <c r="AJ742" s="181">
        <f>IF(V742&gt;0,AI742*INDEX(Scope_Labor_Rates!$H$6:$H$46,V742-5)*AA742,0)</f>
        <v>0</v>
      </c>
      <c r="AK742" s="178">
        <f>IF(V742&gt;0,P742*INDEX(Scope_Labor_Rates!$K$6:$K$46,V742-5),0)</f>
        <v>0</v>
      </c>
      <c r="AL742" s="181">
        <f>IF(V742&gt;0,AK742*INDEX(Scope_Labor_Rates!$J$6:$J$46,V742-5)*AA742,0)</f>
        <v>0</v>
      </c>
      <c r="AM742" s="178">
        <f>IF(V742&gt;0,P742*INDEX(Scope_Labor_Rates!$M$6:$M$46,V742-5),0)</f>
        <v>0</v>
      </c>
      <c r="AN742" s="178">
        <f>IF(V742&gt;0,AM742*INDEX(Scope_Labor_Rates!$L$6:$L$46,V742-5)*AA742,0)</f>
        <v>0</v>
      </c>
      <c r="AO742" s="178">
        <f>IF(V742&gt;0,P742*INDEX(Scope_Labor_Rates!$O$6:$O$46,V742-5)*AA742,0)</f>
        <v>0</v>
      </c>
      <c r="AP742" s="181">
        <f>IF(V742&gt;0,P742*INDEX(Scope_Labor_Rates!$Q$6:$Q$46,V742-5)*AA742,0)</f>
        <v>0</v>
      </c>
      <c r="AQ742" s="178">
        <f t="shared" si="103"/>
        <v>0</v>
      </c>
      <c r="AR742" s="178">
        <f t="shared" si="104"/>
        <v>0</v>
      </c>
      <c r="AS742" s="178">
        <f t="shared" si="105"/>
        <v>0</v>
      </c>
      <c r="AT742" s="178">
        <f t="shared" si="106"/>
        <v>0</v>
      </c>
      <c r="AU742">
        <f t="shared" si="107"/>
        <v>0</v>
      </c>
    </row>
    <row r="743" spans="1:47">
      <c r="A743" t="str">
        <f>IF(All_Tasks!A743="","",All_Tasks!A743)</f>
        <v/>
      </c>
      <c r="B743" t="str">
        <f>IF(All_Tasks!B743="","",All_Tasks!B743)</f>
        <v/>
      </c>
      <c r="C743" t="str">
        <f>IF(All_Tasks!C743="","",All_Tasks!C743)</f>
        <v/>
      </c>
      <c r="D743" t="str">
        <f>IF(All_Tasks!D743="","",All_Tasks!D743)</f>
        <v/>
      </c>
      <c r="E743" t="str">
        <f>IF(All_Tasks!V743&lt;&gt;"",All_Tasks!V743,IF(All_Tasks!E743&lt;&gt;"",All_Tasks!E743,""))</f>
        <v/>
      </c>
      <c r="F743" t="str">
        <f>IF(All_Tasks!F743="","",All_Tasks!F743)</f>
        <v/>
      </c>
      <c r="G743" t="str">
        <f>IF(All_Tasks!G743="","",All_Tasks!G743)</f>
        <v/>
      </c>
      <c r="H743" s="231" t="str">
        <f>IF(All_Tasks!H743="","",All_Tasks!H743)</f>
        <v/>
      </c>
      <c r="I743" t="str">
        <f>IF(All_Tasks!I743="","",All_Tasks!I743)</f>
        <v/>
      </c>
      <c r="J743" t="str">
        <f>IF(All_Tasks!J743="","",All_Tasks!J743)</f>
        <v/>
      </c>
      <c r="K743" t="str">
        <f>IF(All_Tasks!K743="","",All_Tasks!K743)</f>
        <v/>
      </c>
      <c r="L743" s="231" t="str">
        <f>IF(All_Tasks!L743="","",All_Tasks!L743)</f>
        <v/>
      </c>
      <c r="M743" t="str">
        <f>IF(All_Tasks!M743="","",All_Tasks!M743)</f>
        <v/>
      </c>
      <c r="N743" t="str">
        <f>IF(All_Tasks!N743="","",All_Tasks!N743)</f>
        <v/>
      </c>
      <c r="O743" t="str">
        <f>IF(All_Tasks!O743="","",All_Tasks!O743)</f>
        <v/>
      </c>
      <c r="P743" s="181">
        <f>IF(All_Tasks!P743="",0,All_Tasks!P743)</f>
        <v>0</v>
      </c>
      <c r="Q743" s="181">
        <f>IF(All_Tasks!Q743="",0,All_Tasks!Q743)</f>
        <v>0</v>
      </c>
      <c r="R743" s="181">
        <f>IF(All_Tasks!R743="",0,All_Tasks!R743)</f>
        <v>0</v>
      </c>
      <c r="S743" s="181" t="str">
        <f>IF(All_Tasks!S743="","",All_Tasks!S743)</f>
        <v/>
      </c>
      <c r="T743" t="str">
        <f>IF(All_Tasks!T743="","",All_Tasks!T743)</f>
        <v/>
      </c>
      <c r="U743" t="str">
        <f>IF(All_Tasks!U743="","",All_Tasks!U743)</f>
        <v/>
      </c>
      <c r="V743">
        <f>IF(A743="",0,IFERROR(MATCH(A743,Scope_Labor_Rates!$A$6:$A$46,0)+5,0))</f>
        <v>0</v>
      </c>
      <c r="W743" s="178">
        <f>IF(V743&gt;0,INDEX(Scope_Labor_Rates!$C$6:$C$46,V743-5),0)</f>
        <v>0</v>
      </c>
      <c r="X743" s="178">
        <f>IF(V743&gt;0,INDEX(Scope_Labor_Rates!$C$6:$C$46,V743-5),0)</f>
        <v>0</v>
      </c>
      <c r="Y743" s="180">
        <f>IF(V743&gt;0,INDEX(Scope_Labor_Rates!$S$6:$S$46,V743-5),0)</f>
        <v>0</v>
      </c>
      <c r="Z743" s="180">
        <f>IF(V743&gt;0,INDEX(Scope_Labor_Rates!$R$6:$R$46,V743-5),1)</f>
        <v>1</v>
      </c>
      <c r="AA743" s="231">
        <f t="shared" si="99"/>
        <v>0</v>
      </c>
      <c r="AB743" t="str">
        <f t="shared" si="100"/>
        <v/>
      </c>
      <c r="AC743" s="178" t="str">
        <f t="shared" si="101"/>
        <v/>
      </c>
      <c r="AD743" s="181">
        <f t="shared" si="102"/>
        <v>0</v>
      </c>
      <c r="AE743" s="178">
        <f>IF(V743&gt;0,P743*INDEX(Scope_Labor_Rates!$E$6:$E$46,V743-5),0)</f>
        <v>0</v>
      </c>
      <c r="AF743" s="181">
        <f>IF(V743&gt;0,AE743*INDEX(Scope_Labor_Rates!$D$6:$D$46,V743-5)*AA743,0)</f>
        <v>0</v>
      </c>
      <c r="AG743" s="178">
        <f>IF(V743&gt;0,P743*INDEX(Scope_Labor_Rates!$G$6:$G$46,V743-5),0)</f>
        <v>0</v>
      </c>
      <c r="AH743" s="181">
        <f>IF(V743&gt;0,AG743*INDEX(Scope_Labor_Rates!$F$6:$F$46,V743-5)*AA743,0)</f>
        <v>0</v>
      </c>
      <c r="AI743" s="178">
        <f>IF(V743&gt;0,P743*INDEX(Scope_Labor_Rates!$I$6:$I$46,V743-5),0)</f>
        <v>0</v>
      </c>
      <c r="AJ743" s="181">
        <f>IF(V743&gt;0,AI743*INDEX(Scope_Labor_Rates!$H$6:$H$46,V743-5)*AA743,0)</f>
        <v>0</v>
      </c>
      <c r="AK743" s="178">
        <f>IF(V743&gt;0,P743*INDEX(Scope_Labor_Rates!$K$6:$K$46,V743-5),0)</f>
        <v>0</v>
      </c>
      <c r="AL743" s="181">
        <f>IF(V743&gt;0,AK743*INDEX(Scope_Labor_Rates!$J$6:$J$46,V743-5)*AA743,0)</f>
        <v>0</v>
      </c>
      <c r="AM743" s="178">
        <f>IF(V743&gt;0,P743*INDEX(Scope_Labor_Rates!$M$6:$M$46,V743-5),0)</f>
        <v>0</v>
      </c>
      <c r="AN743" s="178">
        <f>IF(V743&gt;0,AM743*INDEX(Scope_Labor_Rates!$L$6:$L$46,V743-5)*AA743,0)</f>
        <v>0</v>
      </c>
      <c r="AO743" s="178">
        <f>IF(V743&gt;0,P743*INDEX(Scope_Labor_Rates!$O$6:$O$46,V743-5)*AA743,0)</f>
        <v>0</v>
      </c>
      <c r="AP743" s="181">
        <f>IF(V743&gt;0,P743*INDEX(Scope_Labor_Rates!$Q$6:$Q$46,V743-5)*AA743,0)</f>
        <v>0</v>
      </c>
      <c r="AQ743" s="178">
        <f t="shared" si="103"/>
        <v>0</v>
      </c>
      <c r="AR743" s="178">
        <f t="shared" si="104"/>
        <v>0</v>
      </c>
      <c r="AS743" s="178">
        <f t="shared" si="105"/>
        <v>0</v>
      </c>
      <c r="AT743" s="178">
        <f t="shared" si="106"/>
        <v>0</v>
      </c>
      <c r="AU743">
        <f t="shared" si="107"/>
        <v>0</v>
      </c>
    </row>
    <row r="744" spans="1:47">
      <c r="A744" t="str">
        <f>IF(All_Tasks!A744="","",All_Tasks!A744)</f>
        <v/>
      </c>
      <c r="B744" t="str">
        <f>IF(All_Tasks!B744="","",All_Tasks!B744)</f>
        <v/>
      </c>
      <c r="C744" t="str">
        <f>IF(All_Tasks!C744="","",All_Tasks!C744)</f>
        <v/>
      </c>
      <c r="D744" t="str">
        <f>IF(All_Tasks!D744="","",All_Tasks!D744)</f>
        <v/>
      </c>
      <c r="E744" t="str">
        <f>IF(All_Tasks!V744&lt;&gt;"",All_Tasks!V744,IF(All_Tasks!E744&lt;&gt;"",All_Tasks!E744,""))</f>
        <v/>
      </c>
      <c r="F744" t="str">
        <f>IF(All_Tasks!F744="","",All_Tasks!F744)</f>
        <v/>
      </c>
      <c r="G744" t="str">
        <f>IF(All_Tasks!G744="","",All_Tasks!G744)</f>
        <v/>
      </c>
      <c r="H744" s="231" t="str">
        <f>IF(All_Tasks!H744="","",All_Tasks!H744)</f>
        <v/>
      </c>
      <c r="I744" t="str">
        <f>IF(All_Tasks!I744="","",All_Tasks!I744)</f>
        <v/>
      </c>
      <c r="J744" t="str">
        <f>IF(All_Tasks!J744="","",All_Tasks!J744)</f>
        <v/>
      </c>
      <c r="K744" t="str">
        <f>IF(All_Tasks!K744="","",All_Tasks!K744)</f>
        <v/>
      </c>
      <c r="L744" s="231" t="str">
        <f>IF(All_Tasks!L744="","",All_Tasks!L744)</f>
        <v/>
      </c>
      <c r="M744" t="str">
        <f>IF(All_Tasks!M744="","",All_Tasks!M744)</f>
        <v/>
      </c>
      <c r="N744" t="str">
        <f>IF(All_Tasks!N744="","",All_Tasks!N744)</f>
        <v/>
      </c>
      <c r="O744" t="str">
        <f>IF(All_Tasks!O744="","",All_Tasks!O744)</f>
        <v/>
      </c>
      <c r="P744" s="181">
        <f>IF(All_Tasks!P744="",0,All_Tasks!P744)</f>
        <v>0</v>
      </c>
      <c r="Q744" s="181">
        <f>IF(All_Tasks!Q744="",0,All_Tasks!Q744)</f>
        <v>0</v>
      </c>
      <c r="R744" s="181">
        <f>IF(All_Tasks!R744="",0,All_Tasks!R744)</f>
        <v>0</v>
      </c>
      <c r="S744" s="181" t="str">
        <f>IF(All_Tasks!S744="","",All_Tasks!S744)</f>
        <v/>
      </c>
      <c r="T744" t="str">
        <f>IF(All_Tasks!T744="","",All_Tasks!T744)</f>
        <v/>
      </c>
      <c r="U744" t="str">
        <f>IF(All_Tasks!U744="","",All_Tasks!U744)</f>
        <v/>
      </c>
      <c r="V744">
        <f>IF(A744="",0,IFERROR(MATCH(A744,Scope_Labor_Rates!$A$6:$A$46,0)+5,0))</f>
        <v>0</v>
      </c>
      <c r="W744" s="178">
        <f>IF(V744&gt;0,INDEX(Scope_Labor_Rates!$C$6:$C$46,V744-5),0)</f>
        <v>0</v>
      </c>
      <c r="X744" s="178">
        <f>IF(V744&gt;0,INDEX(Scope_Labor_Rates!$C$6:$C$46,V744-5),0)</f>
        <v>0</v>
      </c>
      <c r="Y744" s="180">
        <f>IF(V744&gt;0,INDEX(Scope_Labor_Rates!$S$6:$S$46,V744-5),0)</f>
        <v>0</v>
      </c>
      <c r="Z744" s="180">
        <f>IF(V744&gt;0,INDEX(Scope_Labor_Rates!$R$6:$R$46,V744-5),1)</f>
        <v>1</v>
      </c>
      <c r="AA744" s="231">
        <f t="shared" si="99"/>
        <v>0</v>
      </c>
      <c r="AB744" t="str">
        <f t="shared" si="100"/>
        <v/>
      </c>
      <c r="AC744" s="178" t="str">
        <f t="shared" si="101"/>
        <v/>
      </c>
      <c r="AD744" s="181">
        <f t="shared" si="102"/>
        <v>0</v>
      </c>
      <c r="AE744" s="178">
        <f>IF(V744&gt;0,P744*INDEX(Scope_Labor_Rates!$E$6:$E$46,V744-5),0)</f>
        <v>0</v>
      </c>
      <c r="AF744" s="181">
        <f>IF(V744&gt;0,AE744*INDEX(Scope_Labor_Rates!$D$6:$D$46,V744-5)*AA744,0)</f>
        <v>0</v>
      </c>
      <c r="AG744" s="178">
        <f>IF(V744&gt;0,P744*INDEX(Scope_Labor_Rates!$G$6:$G$46,V744-5),0)</f>
        <v>0</v>
      </c>
      <c r="AH744" s="181">
        <f>IF(V744&gt;0,AG744*INDEX(Scope_Labor_Rates!$F$6:$F$46,V744-5)*AA744,0)</f>
        <v>0</v>
      </c>
      <c r="AI744" s="178">
        <f>IF(V744&gt;0,P744*INDEX(Scope_Labor_Rates!$I$6:$I$46,V744-5),0)</f>
        <v>0</v>
      </c>
      <c r="AJ744" s="181">
        <f>IF(V744&gt;0,AI744*INDEX(Scope_Labor_Rates!$H$6:$H$46,V744-5)*AA744,0)</f>
        <v>0</v>
      </c>
      <c r="AK744" s="178">
        <f>IF(V744&gt;0,P744*INDEX(Scope_Labor_Rates!$K$6:$K$46,V744-5),0)</f>
        <v>0</v>
      </c>
      <c r="AL744" s="181">
        <f>IF(V744&gt;0,AK744*INDEX(Scope_Labor_Rates!$J$6:$J$46,V744-5)*AA744,0)</f>
        <v>0</v>
      </c>
      <c r="AM744" s="178">
        <f>IF(V744&gt;0,P744*INDEX(Scope_Labor_Rates!$M$6:$M$46,V744-5),0)</f>
        <v>0</v>
      </c>
      <c r="AN744" s="178">
        <f>IF(V744&gt;0,AM744*INDEX(Scope_Labor_Rates!$L$6:$L$46,V744-5)*AA744,0)</f>
        <v>0</v>
      </c>
      <c r="AO744" s="178">
        <f>IF(V744&gt;0,P744*INDEX(Scope_Labor_Rates!$O$6:$O$46,V744-5)*AA744,0)</f>
        <v>0</v>
      </c>
      <c r="AP744" s="181">
        <f>IF(V744&gt;0,P744*INDEX(Scope_Labor_Rates!$Q$6:$Q$46,V744-5)*AA744,0)</f>
        <v>0</v>
      </c>
      <c r="AQ744" s="178">
        <f t="shared" si="103"/>
        <v>0</v>
      </c>
      <c r="AR744" s="178">
        <f t="shared" si="104"/>
        <v>0</v>
      </c>
      <c r="AS744" s="178">
        <f t="shared" si="105"/>
        <v>0</v>
      </c>
      <c r="AT744" s="178">
        <f t="shared" si="106"/>
        <v>0</v>
      </c>
      <c r="AU744">
        <f t="shared" si="107"/>
        <v>0</v>
      </c>
    </row>
    <row r="745" spans="1:47">
      <c r="A745" t="str">
        <f>IF(All_Tasks!A745="","",All_Tasks!A745)</f>
        <v/>
      </c>
      <c r="B745" t="str">
        <f>IF(All_Tasks!B745="","",All_Tasks!B745)</f>
        <v/>
      </c>
      <c r="C745" t="str">
        <f>IF(All_Tasks!C745="","",All_Tasks!C745)</f>
        <v/>
      </c>
      <c r="D745" t="str">
        <f>IF(All_Tasks!D745="","",All_Tasks!D745)</f>
        <v/>
      </c>
      <c r="E745" t="str">
        <f>IF(All_Tasks!V745&lt;&gt;"",All_Tasks!V745,IF(All_Tasks!E745&lt;&gt;"",All_Tasks!E745,""))</f>
        <v/>
      </c>
      <c r="F745" t="str">
        <f>IF(All_Tasks!F745="","",All_Tasks!F745)</f>
        <v/>
      </c>
      <c r="G745" t="str">
        <f>IF(All_Tasks!G745="","",All_Tasks!G745)</f>
        <v/>
      </c>
      <c r="H745" s="231" t="str">
        <f>IF(All_Tasks!H745="","",All_Tasks!H745)</f>
        <v/>
      </c>
      <c r="I745" t="str">
        <f>IF(All_Tasks!I745="","",All_Tasks!I745)</f>
        <v/>
      </c>
      <c r="J745" t="str">
        <f>IF(All_Tasks!J745="","",All_Tasks!J745)</f>
        <v/>
      </c>
      <c r="K745" t="str">
        <f>IF(All_Tasks!K745="","",All_Tasks!K745)</f>
        <v/>
      </c>
      <c r="L745" s="231" t="str">
        <f>IF(All_Tasks!L745="","",All_Tasks!L745)</f>
        <v/>
      </c>
      <c r="M745" t="str">
        <f>IF(All_Tasks!M745="","",All_Tasks!M745)</f>
        <v/>
      </c>
      <c r="N745" t="str">
        <f>IF(All_Tasks!N745="","",All_Tasks!N745)</f>
        <v/>
      </c>
      <c r="O745" t="str">
        <f>IF(All_Tasks!O745="","",All_Tasks!O745)</f>
        <v/>
      </c>
      <c r="P745" s="181">
        <f>IF(All_Tasks!P745="",0,All_Tasks!P745)</f>
        <v>0</v>
      </c>
      <c r="Q745" s="181">
        <f>IF(All_Tasks!Q745="",0,All_Tasks!Q745)</f>
        <v>0</v>
      </c>
      <c r="R745" s="181">
        <f>IF(All_Tasks!R745="",0,All_Tasks!R745)</f>
        <v>0</v>
      </c>
      <c r="S745" s="181" t="str">
        <f>IF(All_Tasks!S745="","",All_Tasks!S745)</f>
        <v/>
      </c>
      <c r="T745" t="str">
        <f>IF(All_Tasks!T745="","",All_Tasks!T745)</f>
        <v/>
      </c>
      <c r="U745" t="str">
        <f>IF(All_Tasks!U745="","",All_Tasks!U745)</f>
        <v/>
      </c>
      <c r="V745">
        <f>IF(A745="",0,IFERROR(MATCH(A745,Scope_Labor_Rates!$A$6:$A$46,0)+5,0))</f>
        <v>0</v>
      </c>
      <c r="W745" s="178">
        <f>IF(V745&gt;0,INDEX(Scope_Labor_Rates!$C$6:$C$46,V745-5),0)</f>
        <v>0</v>
      </c>
      <c r="X745" s="178">
        <f>IF(V745&gt;0,INDEX(Scope_Labor_Rates!$C$6:$C$46,V745-5),0)</f>
        <v>0</v>
      </c>
      <c r="Y745" s="180">
        <f>IF(V745&gt;0,INDEX(Scope_Labor_Rates!$S$6:$S$46,V745-5),0)</f>
        <v>0</v>
      </c>
      <c r="Z745" s="180">
        <f>IF(V745&gt;0,INDEX(Scope_Labor_Rates!$R$6:$R$46,V745-5),1)</f>
        <v>1</v>
      </c>
      <c r="AA745" s="231">
        <f t="shared" si="99"/>
        <v>0</v>
      </c>
      <c r="AB745" t="str">
        <f t="shared" si="100"/>
        <v/>
      </c>
      <c r="AC745" s="178" t="str">
        <f t="shared" si="101"/>
        <v/>
      </c>
      <c r="AD745" s="181">
        <f t="shared" si="102"/>
        <v>0</v>
      </c>
      <c r="AE745" s="178">
        <f>IF(V745&gt;0,P745*INDEX(Scope_Labor_Rates!$E$6:$E$46,V745-5),0)</f>
        <v>0</v>
      </c>
      <c r="AF745" s="181">
        <f>IF(V745&gt;0,AE745*INDEX(Scope_Labor_Rates!$D$6:$D$46,V745-5)*AA745,0)</f>
        <v>0</v>
      </c>
      <c r="AG745" s="178">
        <f>IF(V745&gt;0,P745*INDEX(Scope_Labor_Rates!$G$6:$G$46,V745-5),0)</f>
        <v>0</v>
      </c>
      <c r="AH745" s="181">
        <f>IF(V745&gt;0,AG745*INDEX(Scope_Labor_Rates!$F$6:$F$46,V745-5)*AA745,0)</f>
        <v>0</v>
      </c>
      <c r="AI745" s="178">
        <f>IF(V745&gt;0,P745*INDEX(Scope_Labor_Rates!$I$6:$I$46,V745-5),0)</f>
        <v>0</v>
      </c>
      <c r="AJ745" s="181">
        <f>IF(V745&gt;0,AI745*INDEX(Scope_Labor_Rates!$H$6:$H$46,V745-5)*AA745,0)</f>
        <v>0</v>
      </c>
      <c r="AK745" s="178">
        <f>IF(V745&gt;0,P745*INDEX(Scope_Labor_Rates!$K$6:$K$46,V745-5),0)</f>
        <v>0</v>
      </c>
      <c r="AL745" s="181">
        <f>IF(V745&gt;0,AK745*INDEX(Scope_Labor_Rates!$J$6:$J$46,V745-5)*AA745,0)</f>
        <v>0</v>
      </c>
      <c r="AM745" s="178">
        <f>IF(V745&gt;0,P745*INDEX(Scope_Labor_Rates!$M$6:$M$46,V745-5),0)</f>
        <v>0</v>
      </c>
      <c r="AN745" s="178">
        <f>IF(V745&gt;0,AM745*INDEX(Scope_Labor_Rates!$L$6:$L$46,V745-5)*AA745,0)</f>
        <v>0</v>
      </c>
      <c r="AO745" s="178">
        <f>IF(V745&gt;0,P745*INDEX(Scope_Labor_Rates!$O$6:$O$46,V745-5)*AA745,0)</f>
        <v>0</v>
      </c>
      <c r="AP745" s="181">
        <f>IF(V745&gt;0,P745*INDEX(Scope_Labor_Rates!$Q$6:$Q$46,V745-5)*AA745,0)</f>
        <v>0</v>
      </c>
      <c r="AQ745" s="178">
        <f t="shared" si="103"/>
        <v>0</v>
      </c>
      <c r="AR745" s="178">
        <f t="shared" si="104"/>
        <v>0</v>
      </c>
      <c r="AS745" s="178">
        <f t="shared" si="105"/>
        <v>0</v>
      </c>
      <c r="AT745" s="178">
        <f t="shared" si="106"/>
        <v>0</v>
      </c>
      <c r="AU745">
        <f t="shared" si="107"/>
        <v>0</v>
      </c>
    </row>
    <row r="746" spans="1:47">
      <c r="A746" t="str">
        <f>IF(All_Tasks!A746="","",All_Tasks!A746)</f>
        <v/>
      </c>
      <c r="B746" t="str">
        <f>IF(All_Tasks!B746="","",All_Tasks!B746)</f>
        <v/>
      </c>
      <c r="C746" t="str">
        <f>IF(All_Tasks!C746="","",All_Tasks!C746)</f>
        <v/>
      </c>
      <c r="D746" t="str">
        <f>IF(All_Tasks!D746="","",All_Tasks!D746)</f>
        <v/>
      </c>
      <c r="E746" t="str">
        <f>IF(All_Tasks!V746&lt;&gt;"",All_Tasks!V746,IF(All_Tasks!E746&lt;&gt;"",All_Tasks!E746,""))</f>
        <v/>
      </c>
      <c r="F746" t="str">
        <f>IF(All_Tasks!F746="","",All_Tasks!F746)</f>
        <v/>
      </c>
      <c r="G746" t="str">
        <f>IF(All_Tasks!G746="","",All_Tasks!G746)</f>
        <v/>
      </c>
      <c r="H746" s="231" t="str">
        <f>IF(All_Tasks!H746="","",All_Tasks!H746)</f>
        <v/>
      </c>
      <c r="I746" t="str">
        <f>IF(All_Tasks!I746="","",All_Tasks!I746)</f>
        <v/>
      </c>
      <c r="J746" t="str">
        <f>IF(All_Tasks!J746="","",All_Tasks!J746)</f>
        <v/>
      </c>
      <c r="K746" t="str">
        <f>IF(All_Tasks!K746="","",All_Tasks!K746)</f>
        <v/>
      </c>
      <c r="L746" s="231" t="str">
        <f>IF(All_Tasks!L746="","",All_Tasks!L746)</f>
        <v/>
      </c>
      <c r="M746" t="str">
        <f>IF(All_Tasks!M746="","",All_Tasks!M746)</f>
        <v/>
      </c>
      <c r="N746" t="str">
        <f>IF(All_Tasks!N746="","",All_Tasks!N746)</f>
        <v/>
      </c>
      <c r="O746" t="str">
        <f>IF(All_Tasks!O746="","",All_Tasks!O746)</f>
        <v/>
      </c>
      <c r="P746" s="181">
        <f>IF(All_Tasks!P746="",0,All_Tasks!P746)</f>
        <v>0</v>
      </c>
      <c r="Q746" s="181">
        <f>IF(All_Tasks!Q746="",0,All_Tasks!Q746)</f>
        <v>0</v>
      </c>
      <c r="R746" s="181">
        <f>IF(All_Tasks!R746="",0,All_Tasks!R746)</f>
        <v>0</v>
      </c>
      <c r="S746" s="181" t="str">
        <f>IF(All_Tasks!S746="","",All_Tasks!S746)</f>
        <v/>
      </c>
      <c r="T746" t="str">
        <f>IF(All_Tasks!T746="","",All_Tasks!T746)</f>
        <v/>
      </c>
      <c r="U746" t="str">
        <f>IF(All_Tasks!U746="","",All_Tasks!U746)</f>
        <v/>
      </c>
      <c r="V746">
        <f>IF(A746="",0,IFERROR(MATCH(A746,Scope_Labor_Rates!$A$6:$A$46,0)+5,0))</f>
        <v>0</v>
      </c>
      <c r="W746" s="178">
        <f>IF(V746&gt;0,INDEX(Scope_Labor_Rates!$C$6:$C$46,V746-5),0)</f>
        <v>0</v>
      </c>
      <c r="X746" s="178">
        <f>IF(V746&gt;0,INDEX(Scope_Labor_Rates!$C$6:$C$46,V746-5),0)</f>
        <v>0</v>
      </c>
      <c r="Y746" s="180">
        <f>IF(V746&gt;0,INDEX(Scope_Labor_Rates!$S$6:$S$46,V746-5),0)</f>
        <v>0</v>
      </c>
      <c r="Z746" s="180">
        <f>IF(V746&gt;0,INDEX(Scope_Labor_Rates!$R$6:$R$46,V746-5),1)</f>
        <v>1</v>
      </c>
      <c r="AA746" s="231">
        <f t="shared" si="99"/>
        <v>0</v>
      </c>
      <c r="AB746" t="str">
        <f t="shared" si="100"/>
        <v/>
      </c>
      <c r="AC746" s="178" t="str">
        <f t="shared" si="101"/>
        <v/>
      </c>
      <c r="AD746" s="181">
        <f t="shared" si="102"/>
        <v>0</v>
      </c>
      <c r="AE746" s="178">
        <f>IF(V746&gt;0,P746*INDEX(Scope_Labor_Rates!$E$6:$E$46,V746-5),0)</f>
        <v>0</v>
      </c>
      <c r="AF746" s="181">
        <f>IF(V746&gt;0,AE746*INDEX(Scope_Labor_Rates!$D$6:$D$46,V746-5)*AA746,0)</f>
        <v>0</v>
      </c>
      <c r="AG746" s="178">
        <f>IF(V746&gt;0,P746*INDEX(Scope_Labor_Rates!$G$6:$G$46,V746-5),0)</f>
        <v>0</v>
      </c>
      <c r="AH746" s="181">
        <f>IF(V746&gt;0,AG746*INDEX(Scope_Labor_Rates!$F$6:$F$46,V746-5)*AA746,0)</f>
        <v>0</v>
      </c>
      <c r="AI746" s="178">
        <f>IF(V746&gt;0,P746*INDEX(Scope_Labor_Rates!$I$6:$I$46,V746-5),0)</f>
        <v>0</v>
      </c>
      <c r="AJ746" s="181">
        <f>IF(V746&gt;0,AI746*INDEX(Scope_Labor_Rates!$H$6:$H$46,V746-5)*AA746,0)</f>
        <v>0</v>
      </c>
      <c r="AK746" s="178">
        <f>IF(V746&gt;0,P746*INDEX(Scope_Labor_Rates!$K$6:$K$46,V746-5),0)</f>
        <v>0</v>
      </c>
      <c r="AL746" s="181">
        <f>IF(V746&gt;0,AK746*INDEX(Scope_Labor_Rates!$J$6:$J$46,V746-5)*AA746,0)</f>
        <v>0</v>
      </c>
      <c r="AM746" s="178">
        <f>IF(V746&gt;0,P746*INDEX(Scope_Labor_Rates!$M$6:$M$46,V746-5),0)</f>
        <v>0</v>
      </c>
      <c r="AN746" s="178">
        <f>IF(V746&gt;0,AM746*INDEX(Scope_Labor_Rates!$L$6:$L$46,V746-5)*AA746,0)</f>
        <v>0</v>
      </c>
      <c r="AO746" s="178">
        <f>IF(V746&gt;0,P746*INDEX(Scope_Labor_Rates!$O$6:$O$46,V746-5)*AA746,0)</f>
        <v>0</v>
      </c>
      <c r="AP746" s="181">
        <f>IF(V746&gt;0,P746*INDEX(Scope_Labor_Rates!$Q$6:$Q$46,V746-5)*AA746,0)</f>
        <v>0</v>
      </c>
      <c r="AQ746" s="178">
        <f t="shared" si="103"/>
        <v>0</v>
      </c>
      <c r="AR746" s="178">
        <f t="shared" si="104"/>
        <v>0</v>
      </c>
      <c r="AS746" s="178">
        <f t="shared" si="105"/>
        <v>0</v>
      </c>
      <c r="AT746" s="178">
        <f t="shared" si="106"/>
        <v>0</v>
      </c>
      <c r="AU746">
        <f t="shared" si="107"/>
        <v>0</v>
      </c>
    </row>
    <row r="747" spans="1:47">
      <c r="A747" t="str">
        <f>IF(All_Tasks!A747="","",All_Tasks!A747)</f>
        <v/>
      </c>
      <c r="B747" t="str">
        <f>IF(All_Tasks!B747="","",All_Tasks!B747)</f>
        <v/>
      </c>
      <c r="C747" t="str">
        <f>IF(All_Tasks!C747="","",All_Tasks!C747)</f>
        <v/>
      </c>
      <c r="D747" t="str">
        <f>IF(All_Tasks!D747="","",All_Tasks!D747)</f>
        <v/>
      </c>
      <c r="E747" t="str">
        <f>IF(All_Tasks!V747&lt;&gt;"",All_Tasks!V747,IF(All_Tasks!E747&lt;&gt;"",All_Tasks!E747,""))</f>
        <v/>
      </c>
      <c r="F747" t="str">
        <f>IF(All_Tasks!F747="","",All_Tasks!F747)</f>
        <v/>
      </c>
      <c r="G747" t="str">
        <f>IF(All_Tasks!G747="","",All_Tasks!G747)</f>
        <v/>
      </c>
      <c r="H747" s="231" t="str">
        <f>IF(All_Tasks!H747="","",All_Tasks!H747)</f>
        <v/>
      </c>
      <c r="I747" t="str">
        <f>IF(All_Tasks!I747="","",All_Tasks!I747)</f>
        <v/>
      </c>
      <c r="J747" t="str">
        <f>IF(All_Tasks!J747="","",All_Tasks!J747)</f>
        <v/>
      </c>
      <c r="K747" t="str">
        <f>IF(All_Tasks!K747="","",All_Tasks!K747)</f>
        <v/>
      </c>
      <c r="L747" s="231" t="str">
        <f>IF(All_Tasks!L747="","",All_Tasks!L747)</f>
        <v/>
      </c>
      <c r="M747" t="str">
        <f>IF(All_Tasks!M747="","",All_Tasks!M747)</f>
        <v/>
      </c>
      <c r="N747" t="str">
        <f>IF(All_Tasks!N747="","",All_Tasks!N747)</f>
        <v/>
      </c>
      <c r="O747" t="str">
        <f>IF(All_Tasks!O747="","",All_Tasks!O747)</f>
        <v/>
      </c>
      <c r="P747" s="181">
        <f>IF(All_Tasks!P747="",0,All_Tasks!P747)</f>
        <v>0</v>
      </c>
      <c r="Q747" s="181">
        <f>IF(All_Tasks!Q747="",0,All_Tasks!Q747)</f>
        <v>0</v>
      </c>
      <c r="R747" s="181">
        <f>IF(All_Tasks!R747="",0,All_Tasks!R747)</f>
        <v>0</v>
      </c>
      <c r="S747" s="181" t="str">
        <f>IF(All_Tasks!S747="","",All_Tasks!S747)</f>
        <v/>
      </c>
      <c r="T747" t="str">
        <f>IF(All_Tasks!T747="","",All_Tasks!T747)</f>
        <v/>
      </c>
      <c r="U747" t="str">
        <f>IF(All_Tasks!U747="","",All_Tasks!U747)</f>
        <v/>
      </c>
      <c r="V747">
        <f>IF(A747="",0,IFERROR(MATCH(A747,Scope_Labor_Rates!$A$6:$A$46,0)+5,0))</f>
        <v>0</v>
      </c>
      <c r="W747" s="178">
        <f>IF(V747&gt;0,INDEX(Scope_Labor_Rates!$C$6:$C$46,V747-5),0)</f>
        <v>0</v>
      </c>
      <c r="X747" s="178">
        <f>IF(V747&gt;0,INDEX(Scope_Labor_Rates!$C$6:$C$46,V747-5),0)</f>
        <v>0</v>
      </c>
      <c r="Y747" s="180">
        <f>IF(V747&gt;0,INDEX(Scope_Labor_Rates!$S$6:$S$46,V747-5),0)</f>
        <v>0</v>
      </c>
      <c r="Z747" s="180">
        <f>IF(V747&gt;0,INDEX(Scope_Labor_Rates!$R$6:$R$46,V747-5),1)</f>
        <v>1</v>
      </c>
      <c r="AA747" s="231">
        <f t="shared" si="99"/>
        <v>0</v>
      </c>
      <c r="AB747" t="str">
        <f t="shared" si="100"/>
        <v/>
      </c>
      <c r="AC747" s="178" t="str">
        <f t="shared" si="101"/>
        <v/>
      </c>
      <c r="AD747" s="181">
        <f t="shared" si="102"/>
        <v>0</v>
      </c>
      <c r="AE747" s="178">
        <f>IF(V747&gt;0,P747*INDEX(Scope_Labor_Rates!$E$6:$E$46,V747-5),0)</f>
        <v>0</v>
      </c>
      <c r="AF747" s="181">
        <f>IF(V747&gt;0,AE747*INDEX(Scope_Labor_Rates!$D$6:$D$46,V747-5)*AA747,0)</f>
        <v>0</v>
      </c>
      <c r="AG747" s="178">
        <f>IF(V747&gt;0,P747*INDEX(Scope_Labor_Rates!$G$6:$G$46,V747-5),0)</f>
        <v>0</v>
      </c>
      <c r="AH747" s="181">
        <f>IF(V747&gt;0,AG747*INDEX(Scope_Labor_Rates!$F$6:$F$46,V747-5)*AA747,0)</f>
        <v>0</v>
      </c>
      <c r="AI747" s="178">
        <f>IF(V747&gt;0,P747*INDEX(Scope_Labor_Rates!$I$6:$I$46,V747-5),0)</f>
        <v>0</v>
      </c>
      <c r="AJ747" s="181">
        <f>IF(V747&gt;0,AI747*INDEX(Scope_Labor_Rates!$H$6:$H$46,V747-5)*AA747,0)</f>
        <v>0</v>
      </c>
      <c r="AK747" s="178">
        <f>IF(V747&gt;0,P747*INDEX(Scope_Labor_Rates!$K$6:$K$46,V747-5),0)</f>
        <v>0</v>
      </c>
      <c r="AL747" s="181">
        <f>IF(V747&gt;0,AK747*INDEX(Scope_Labor_Rates!$J$6:$J$46,V747-5)*AA747,0)</f>
        <v>0</v>
      </c>
      <c r="AM747" s="178">
        <f>IF(V747&gt;0,P747*INDEX(Scope_Labor_Rates!$M$6:$M$46,V747-5),0)</f>
        <v>0</v>
      </c>
      <c r="AN747" s="178">
        <f>IF(V747&gt;0,AM747*INDEX(Scope_Labor_Rates!$L$6:$L$46,V747-5)*AA747,0)</f>
        <v>0</v>
      </c>
      <c r="AO747" s="178">
        <f>IF(V747&gt;0,P747*INDEX(Scope_Labor_Rates!$O$6:$O$46,V747-5)*AA747,0)</f>
        <v>0</v>
      </c>
      <c r="AP747" s="181">
        <f>IF(V747&gt;0,P747*INDEX(Scope_Labor_Rates!$Q$6:$Q$46,V747-5)*AA747,0)</f>
        <v>0</v>
      </c>
      <c r="AQ747" s="178">
        <f t="shared" si="103"/>
        <v>0</v>
      </c>
      <c r="AR747" s="178">
        <f t="shared" si="104"/>
        <v>0</v>
      </c>
      <c r="AS747" s="178">
        <f t="shared" si="105"/>
        <v>0</v>
      </c>
      <c r="AT747" s="178">
        <f t="shared" si="106"/>
        <v>0</v>
      </c>
      <c r="AU747">
        <f t="shared" si="107"/>
        <v>0</v>
      </c>
    </row>
    <row r="748" spans="1:47">
      <c r="A748" t="str">
        <f>IF(All_Tasks!A748="","",All_Tasks!A748)</f>
        <v/>
      </c>
      <c r="B748" t="str">
        <f>IF(All_Tasks!B748="","",All_Tasks!B748)</f>
        <v/>
      </c>
      <c r="C748" t="str">
        <f>IF(All_Tasks!C748="","",All_Tasks!C748)</f>
        <v/>
      </c>
      <c r="D748" t="str">
        <f>IF(All_Tasks!D748="","",All_Tasks!D748)</f>
        <v/>
      </c>
      <c r="E748" t="str">
        <f>IF(All_Tasks!V748&lt;&gt;"",All_Tasks!V748,IF(All_Tasks!E748&lt;&gt;"",All_Tasks!E748,""))</f>
        <v/>
      </c>
      <c r="F748" t="str">
        <f>IF(All_Tasks!F748="","",All_Tasks!F748)</f>
        <v/>
      </c>
      <c r="G748" t="str">
        <f>IF(All_Tasks!G748="","",All_Tasks!G748)</f>
        <v/>
      </c>
      <c r="H748" s="231" t="str">
        <f>IF(All_Tasks!H748="","",All_Tasks!H748)</f>
        <v/>
      </c>
      <c r="I748" t="str">
        <f>IF(All_Tasks!I748="","",All_Tasks!I748)</f>
        <v/>
      </c>
      <c r="J748" t="str">
        <f>IF(All_Tasks!J748="","",All_Tasks!J748)</f>
        <v/>
      </c>
      <c r="K748" t="str">
        <f>IF(All_Tasks!K748="","",All_Tasks!K748)</f>
        <v/>
      </c>
      <c r="L748" s="231" t="str">
        <f>IF(All_Tasks!L748="","",All_Tasks!L748)</f>
        <v/>
      </c>
      <c r="M748" t="str">
        <f>IF(All_Tasks!M748="","",All_Tasks!M748)</f>
        <v/>
      </c>
      <c r="N748" t="str">
        <f>IF(All_Tasks!N748="","",All_Tasks!N748)</f>
        <v/>
      </c>
      <c r="O748" t="str">
        <f>IF(All_Tasks!O748="","",All_Tasks!O748)</f>
        <v/>
      </c>
      <c r="P748" s="181">
        <f>IF(All_Tasks!P748="",0,All_Tasks!P748)</f>
        <v>0</v>
      </c>
      <c r="Q748" s="181">
        <f>IF(All_Tasks!Q748="",0,All_Tasks!Q748)</f>
        <v>0</v>
      </c>
      <c r="R748" s="181">
        <f>IF(All_Tasks!R748="",0,All_Tasks!R748)</f>
        <v>0</v>
      </c>
      <c r="S748" s="181" t="str">
        <f>IF(All_Tasks!S748="","",All_Tasks!S748)</f>
        <v/>
      </c>
      <c r="T748" t="str">
        <f>IF(All_Tasks!T748="","",All_Tasks!T748)</f>
        <v/>
      </c>
      <c r="U748" t="str">
        <f>IF(All_Tasks!U748="","",All_Tasks!U748)</f>
        <v/>
      </c>
      <c r="V748">
        <f>IF(A748="",0,IFERROR(MATCH(A748,Scope_Labor_Rates!$A$6:$A$46,0)+5,0))</f>
        <v>0</v>
      </c>
      <c r="W748" s="178">
        <f>IF(V748&gt;0,INDEX(Scope_Labor_Rates!$C$6:$C$46,V748-5),0)</f>
        <v>0</v>
      </c>
      <c r="X748" s="178">
        <f>IF(V748&gt;0,INDEX(Scope_Labor_Rates!$C$6:$C$46,V748-5),0)</f>
        <v>0</v>
      </c>
      <c r="Y748" s="180">
        <f>IF(V748&gt;0,INDEX(Scope_Labor_Rates!$S$6:$S$46,V748-5),0)</f>
        <v>0</v>
      </c>
      <c r="Z748" s="180">
        <f>IF(V748&gt;0,INDEX(Scope_Labor_Rates!$R$6:$R$46,V748-5),1)</f>
        <v>1</v>
      </c>
      <c r="AA748" s="231">
        <f t="shared" si="99"/>
        <v>0</v>
      </c>
      <c r="AB748" t="str">
        <f t="shared" si="100"/>
        <v/>
      </c>
      <c r="AC748" s="178" t="str">
        <f t="shared" si="101"/>
        <v/>
      </c>
      <c r="AD748" s="181">
        <f t="shared" si="102"/>
        <v>0</v>
      </c>
      <c r="AE748" s="178">
        <f>IF(V748&gt;0,P748*INDEX(Scope_Labor_Rates!$E$6:$E$46,V748-5),0)</f>
        <v>0</v>
      </c>
      <c r="AF748" s="181">
        <f>IF(V748&gt;0,AE748*INDEX(Scope_Labor_Rates!$D$6:$D$46,V748-5)*AA748,0)</f>
        <v>0</v>
      </c>
      <c r="AG748" s="178">
        <f>IF(V748&gt;0,P748*INDEX(Scope_Labor_Rates!$G$6:$G$46,V748-5),0)</f>
        <v>0</v>
      </c>
      <c r="AH748" s="181">
        <f>IF(V748&gt;0,AG748*INDEX(Scope_Labor_Rates!$F$6:$F$46,V748-5)*AA748,0)</f>
        <v>0</v>
      </c>
      <c r="AI748" s="178">
        <f>IF(V748&gt;0,P748*INDEX(Scope_Labor_Rates!$I$6:$I$46,V748-5),0)</f>
        <v>0</v>
      </c>
      <c r="AJ748" s="181">
        <f>IF(V748&gt;0,AI748*INDEX(Scope_Labor_Rates!$H$6:$H$46,V748-5)*AA748,0)</f>
        <v>0</v>
      </c>
      <c r="AK748" s="178">
        <f>IF(V748&gt;0,P748*INDEX(Scope_Labor_Rates!$K$6:$K$46,V748-5),0)</f>
        <v>0</v>
      </c>
      <c r="AL748" s="181">
        <f>IF(V748&gt;0,AK748*INDEX(Scope_Labor_Rates!$J$6:$J$46,V748-5)*AA748,0)</f>
        <v>0</v>
      </c>
      <c r="AM748" s="178">
        <f>IF(V748&gt;0,P748*INDEX(Scope_Labor_Rates!$M$6:$M$46,V748-5),0)</f>
        <v>0</v>
      </c>
      <c r="AN748" s="178">
        <f>IF(V748&gt;0,AM748*INDEX(Scope_Labor_Rates!$L$6:$L$46,V748-5)*AA748,0)</f>
        <v>0</v>
      </c>
      <c r="AO748" s="178">
        <f>IF(V748&gt;0,P748*INDEX(Scope_Labor_Rates!$O$6:$O$46,V748-5)*AA748,0)</f>
        <v>0</v>
      </c>
      <c r="AP748" s="181">
        <f>IF(V748&gt;0,P748*INDEX(Scope_Labor_Rates!$Q$6:$Q$46,V748-5)*AA748,0)</f>
        <v>0</v>
      </c>
      <c r="AQ748" s="178">
        <f t="shared" si="103"/>
        <v>0</v>
      </c>
      <c r="AR748" s="178">
        <f t="shared" si="104"/>
        <v>0</v>
      </c>
      <c r="AS748" s="178">
        <f t="shared" si="105"/>
        <v>0</v>
      </c>
      <c r="AT748" s="178">
        <f t="shared" si="106"/>
        <v>0</v>
      </c>
      <c r="AU748">
        <f t="shared" si="107"/>
        <v>0</v>
      </c>
    </row>
    <row r="749" spans="1:47">
      <c r="A749" t="str">
        <f>IF(All_Tasks!A749="","",All_Tasks!A749)</f>
        <v/>
      </c>
      <c r="B749" t="str">
        <f>IF(All_Tasks!B749="","",All_Tasks!B749)</f>
        <v/>
      </c>
      <c r="C749" t="str">
        <f>IF(All_Tasks!C749="","",All_Tasks!C749)</f>
        <v/>
      </c>
      <c r="D749" t="str">
        <f>IF(All_Tasks!D749="","",All_Tasks!D749)</f>
        <v/>
      </c>
      <c r="E749" t="str">
        <f>IF(All_Tasks!V749&lt;&gt;"",All_Tasks!V749,IF(All_Tasks!E749&lt;&gt;"",All_Tasks!E749,""))</f>
        <v/>
      </c>
      <c r="F749" t="str">
        <f>IF(All_Tasks!F749="","",All_Tasks!F749)</f>
        <v/>
      </c>
      <c r="G749" t="str">
        <f>IF(All_Tasks!G749="","",All_Tasks!G749)</f>
        <v/>
      </c>
      <c r="H749" s="231" t="str">
        <f>IF(All_Tasks!H749="","",All_Tasks!H749)</f>
        <v/>
      </c>
      <c r="I749" t="str">
        <f>IF(All_Tasks!I749="","",All_Tasks!I749)</f>
        <v/>
      </c>
      <c r="J749" t="str">
        <f>IF(All_Tasks!J749="","",All_Tasks!J749)</f>
        <v/>
      </c>
      <c r="K749" t="str">
        <f>IF(All_Tasks!K749="","",All_Tasks!K749)</f>
        <v/>
      </c>
      <c r="L749" s="231" t="str">
        <f>IF(All_Tasks!L749="","",All_Tasks!L749)</f>
        <v/>
      </c>
      <c r="M749" t="str">
        <f>IF(All_Tasks!M749="","",All_Tasks!M749)</f>
        <v/>
      </c>
      <c r="N749" t="str">
        <f>IF(All_Tasks!N749="","",All_Tasks!N749)</f>
        <v/>
      </c>
      <c r="O749" t="str">
        <f>IF(All_Tasks!O749="","",All_Tasks!O749)</f>
        <v/>
      </c>
      <c r="P749" s="181">
        <f>IF(All_Tasks!P749="",0,All_Tasks!P749)</f>
        <v>0</v>
      </c>
      <c r="Q749" s="181">
        <f>IF(All_Tasks!Q749="",0,All_Tasks!Q749)</f>
        <v>0</v>
      </c>
      <c r="R749" s="181">
        <f>IF(All_Tasks!R749="",0,All_Tasks!R749)</f>
        <v>0</v>
      </c>
      <c r="S749" s="181" t="str">
        <f>IF(All_Tasks!S749="","",All_Tasks!S749)</f>
        <v/>
      </c>
      <c r="T749" t="str">
        <f>IF(All_Tasks!T749="","",All_Tasks!T749)</f>
        <v/>
      </c>
      <c r="U749" t="str">
        <f>IF(All_Tasks!U749="","",All_Tasks!U749)</f>
        <v/>
      </c>
      <c r="V749">
        <f>IF(A749="",0,IFERROR(MATCH(A749,Scope_Labor_Rates!$A$6:$A$46,0)+5,0))</f>
        <v>0</v>
      </c>
      <c r="W749" s="178">
        <f>IF(V749&gt;0,INDEX(Scope_Labor_Rates!$C$6:$C$46,V749-5),0)</f>
        <v>0</v>
      </c>
      <c r="X749" s="178">
        <f>IF(V749&gt;0,INDEX(Scope_Labor_Rates!$C$6:$C$46,V749-5),0)</f>
        <v>0</v>
      </c>
      <c r="Y749" s="180">
        <f>IF(V749&gt;0,INDEX(Scope_Labor_Rates!$S$6:$S$46,V749-5),0)</f>
        <v>0</v>
      </c>
      <c r="Z749" s="180">
        <f>IF(V749&gt;0,INDEX(Scope_Labor_Rates!$R$6:$R$46,V749-5),1)</f>
        <v>1</v>
      </c>
      <c r="AA749" s="231">
        <f t="shared" si="99"/>
        <v>0</v>
      </c>
      <c r="AB749" t="str">
        <f t="shared" si="100"/>
        <v/>
      </c>
      <c r="AC749" s="178" t="str">
        <f t="shared" si="101"/>
        <v/>
      </c>
      <c r="AD749" s="181">
        <f t="shared" si="102"/>
        <v>0</v>
      </c>
      <c r="AE749" s="178">
        <f>IF(V749&gt;0,P749*INDEX(Scope_Labor_Rates!$E$6:$E$46,V749-5),0)</f>
        <v>0</v>
      </c>
      <c r="AF749" s="181">
        <f>IF(V749&gt;0,AE749*INDEX(Scope_Labor_Rates!$D$6:$D$46,V749-5)*AA749,0)</f>
        <v>0</v>
      </c>
      <c r="AG749" s="178">
        <f>IF(V749&gt;0,P749*INDEX(Scope_Labor_Rates!$G$6:$G$46,V749-5),0)</f>
        <v>0</v>
      </c>
      <c r="AH749" s="181">
        <f>IF(V749&gt;0,AG749*INDEX(Scope_Labor_Rates!$F$6:$F$46,V749-5)*AA749,0)</f>
        <v>0</v>
      </c>
      <c r="AI749" s="178">
        <f>IF(V749&gt;0,P749*INDEX(Scope_Labor_Rates!$I$6:$I$46,V749-5),0)</f>
        <v>0</v>
      </c>
      <c r="AJ749" s="181">
        <f>IF(V749&gt;0,AI749*INDEX(Scope_Labor_Rates!$H$6:$H$46,V749-5)*AA749,0)</f>
        <v>0</v>
      </c>
      <c r="AK749" s="178">
        <f>IF(V749&gt;0,P749*INDEX(Scope_Labor_Rates!$K$6:$K$46,V749-5),0)</f>
        <v>0</v>
      </c>
      <c r="AL749" s="181">
        <f>IF(V749&gt;0,AK749*INDEX(Scope_Labor_Rates!$J$6:$J$46,V749-5)*AA749,0)</f>
        <v>0</v>
      </c>
      <c r="AM749" s="178">
        <f>IF(V749&gt;0,P749*INDEX(Scope_Labor_Rates!$M$6:$M$46,V749-5),0)</f>
        <v>0</v>
      </c>
      <c r="AN749" s="178">
        <f>IF(V749&gt;0,AM749*INDEX(Scope_Labor_Rates!$L$6:$L$46,V749-5)*AA749,0)</f>
        <v>0</v>
      </c>
      <c r="AO749" s="178">
        <f>IF(V749&gt;0,P749*INDEX(Scope_Labor_Rates!$O$6:$O$46,V749-5)*AA749,0)</f>
        <v>0</v>
      </c>
      <c r="AP749" s="181">
        <f>IF(V749&gt;0,P749*INDEX(Scope_Labor_Rates!$Q$6:$Q$46,V749-5)*AA749,0)</f>
        <v>0</v>
      </c>
      <c r="AQ749" s="178">
        <f t="shared" si="103"/>
        <v>0</v>
      </c>
      <c r="AR749" s="178">
        <f t="shared" si="104"/>
        <v>0</v>
      </c>
      <c r="AS749" s="178">
        <f t="shared" si="105"/>
        <v>0</v>
      </c>
      <c r="AT749" s="178">
        <f t="shared" si="106"/>
        <v>0</v>
      </c>
      <c r="AU749">
        <f t="shared" si="107"/>
        <v>0</v>
      </c>
    </row>
    <row r="750" spans="1:47">
      <c r="A750" t="str">
        <f>IF(All_Tasks!A750="","",All_Tasks!A750)</f>
        <v/>
      </c>
      <c r="B750" t="str">
        <f>IF(All_Tasks!B750="","",All_Tasks!B750)</f>
        <v/>
      </c>
      <c r="C750" t="str">
        <f>IF(All_Tasks!C750="","",All_Tasks!C750)</f>
        <v/>
      </c>
      <c r="D750" t="str">
        <f>IF(All_Tasks!D750="","",All_Tasks!D750)</f>
        <v/>
      </c>
      <c r="E750" t="str">
        <f>IF(All_Tasks!V750&lt;&gt;"",All_Tasks!V750,IF(All_Tasks!E750&lt;&gt;"",All_Tasks!E750,""))</f>
        <v/>
      </c>
      <c r="F750" t="str">
        <f>IF(All_Tasks!F750="","",All_Tasks!F750)</f>
        <v/>
      </c>
      <c r="G750" t="str">
        <f>IF(All_Tasks!G750="","",All_Tasks!G750)</f>
        <v/>
      </c>
      <c r="H750" s="231" t="str">
        <f>IF(All_Tasks!H750="","",All_Tasks!H750)</f>
        <v/>
      </c>
      <c r="I750" t="str">
        <f>IF(All_Tasks!I750="","",All_Tasks!I750)</f>
        <v/>
      </c>
      <c r="J750" t="str">
        <f>IF(All_Tasks!J750="","",All_Tasks!J750)</f>
        <v/>
      </c>
      <c r="K750" t="str">
        <f>IF(All_Tasks!K750="","",All_Tasks!K750)</f>
        <v/>
      </c>
      <c r="L750" s="231" t="str">
        <f>IF(All_Tasks!L750="","",All_Tasks!L750)</f>
        <v/>
      </c>
      <c r="M750" t="str">
        <f>IF(All_Tasks!M750="","",All_Tasks!M750)</f>
        <v/>
      </c>
      <c r="N750" t="str">
        <f>IF(All_Tasks!N750="","",All_Tasks!N750)</f>
        <v/>
      </c>
      <c r="O750" t="str">
        <f>IF(All_Tasks!O750="","",All_Tasks!O750)</f>
        <v/>
      </c>
      <c r="P750" s="181">
        <f>IF(All_Tasks!P750="",0,All_Tasks!P750)</f>
        <v>0</v>
      </c>
      <c r="Q750" s="181">
        <f>IF(All_Tasks!Q750="",0,All_Tasks!Q750)</f>
        <v>0</v>
      </c>
      <c r="R750" s="181">
        <f>IF(All_Tasks!R750="",0,All_Tasks!R750)</f>
        <v>0</v>
      </c>
      <c r="S750" s="181" t="str">
        <f>IF(All_Tasks!S750="","",All_Tasks!S750)</f>
        <v/>
      </c>
      <c r="T750" t="str">
        <f>IF(All_Tasks!T750="","",All_Tasks!T750)</f>
        <v/>
      </c>
      <c r="U750" t="str">
        <f>IF(All_Tasks!U750="","",All_Tasks!U750)</f>
        <v/>
      </c>
      <c r="V750">
        <f>IF(A750="",0,IFERROR(MATCH(A750,Scope_Labor_Rates!$A$6:$A$46,0)+5,0))</f>
        <v>0</v>
      </c>
      <c r="W750" s="178">
        <f>IF(V750&gt;0,INDEX(Scope_Labor_Rates!$C$6:$C$46,V750-5),0)</f>
        <v>0</v>
      </c>
      <c r="X750" s="178">
        <f>IF(V750&gt;0,INDEX(Scope_Labor_Rates!$C$6:$C$46,V750-5),0)</f>
        <v>0</v>
      </c>
      <c r="Y750" s="180">
        <f>IF(V750&gt;0,INDEX(Scope_Labor_Rates!$S$6:$S$46,V750-5),0)</f>
        <v>0</v>
      </c>
      <c r="Z750" s="180">
        <f>IF(V750&gt;0,INDEX(Scope_Labor_Rates!$R$6:$R$46,V750-5),1)</f>
        <v>1</v>
      </c>
      <c r="AA750" s="231">
        <f t="shared" si="99"/>
        <v>0</v>
      </c>
      <c r="AB750" t="str">
        <f t="shared" si="100"/>
        <v/>
      </c>
      <c r="AC750" s="178" t="str">
        <f t="shared" si="101"/>
        <v/>
      </c>
      <c r="AD750" s="181">
        <f t="shared" si="102"/>
        <v>0</v>
      </c>
      <c r="AE750" s="178">
        <f>IF(V750&gt;0,P750*INDEX(Scope_Labor_Rates!$E$6:$E$46,V750-5),0)</f>
        <v>0</v>
      </c>
      <c r="AF750" s="181">
        <f>IF(V750&gt;0,AE750*INDEX(Scope_Labor_Rates!$D$6:$D$46,V750-5)*AA750,0)</f>
        <v>0</v>
      </c>
      <c r="AG750" s="178">
        <f>IF(V750&gt;0,P750*INDEX(Scope_Labor_Rates!$G$6:$G$46,V750-5),0)</f>
        <v>0</v>
      </c>
      <c r="AH750" s="181">
        <f>IF(V750&gt;0,AG750*INDEX(Scope_Labor_Rates!$F$6:$F$46,V750-5)*AA750,0)</f>
        <v>0</v>
      </c>
      <c r="AI750" s="178">
        <f>IF(V750&gt;0,P750*INDEX(Scope_Labor_Rates!$I$6:$I$46,V750-5),0)</f>
        <v>0</v>
      </c>
      <c r="AJ750" s="181">
        <f>IF(V750&gt;0,AI750*INDEX(Scope_Labor_Rates!$H$6:$H$46,V750-5)*AA750,0)</f>
        <v>0</v>
      </c>
      <c r="AK750" s="178">
        <f>IF(V750&gt;0,P750*INDEX(Scope_Labor_Rates!$K$6:$K$46,V750-5),0)</f>
        <v>0</v>
      </c>
      <c r="AL750" s="181">
        <f>IF(V750&gt;0,AK750*INDEX(Scope_Labor_Rates!$J$6:$J$46,V750-5)*AA750,0)</f>
        <v>0</v>
      </c>
      <c r="AM750" s="178">
        <f>IF(V750&gt;0,P750*INDEX(Scope_Labor_Rates!$M$6:$M$46,V750-5),0)</f>
        <v>0</v>
      </c>
      <c r="AN750" s="178">
        <f>IF(V750&gt;0,AM750*INDEX(Scope_Labor_Rates!$L$6:$L$46,V750-5)*AA750,0)</f>
        <v>0</v>
      </c>
      <c r="AO750" s="178">
        <f>IF(V750&gt;0,P750*INDEX(Scope_Labor_Rates!$O$6:$O$46,V750-5)*AA750,0)</f>
        <v>0</v>
      </c>
      <c r="AP750" s="181">
        <f>IF(V750&gt;0,P750*INDEX(Scope_Labor_Rates!$Q$6:$Q$46,V750-5)*AA750,0)</f>
        <v>0</v>
      </c>
      <c r="AQ750" s="178">
        <f t="shared" si="103"/>
        <v>0</v>
      </c>
      <c r="AR750" s="178">
        <f t="shared" si="104"/>
        <v>0</v>
      </c>
      <c r="AS750" s="178">
        <f t="shared" si="105"/>
        <v>0</v>
      </c>
      <c r="AT750" s="178">
        <f t="shared" si="106"/>
        <v>0</v>
      </c>
      <c r="AU750">
        <f t="shared" si="107"/>
        <v>0</v>
      </c>
    </row>
    <row r="751" spans="1:47">
      <c r="A751" t="str">
        <f>IF(All_Tasks!A751="","",All_Tasks!A751)</f>
        <v/>
      </c>
      <c r="B751" t="str">
        <f>IF(All_Tasks!B751="","",All_Tasks!B751)</f>
        <v/>
      </c>
      <c r="C751" t="str">
        <f>IF(All_Tasks!C751="","",All_Tasks!C751)</f>
        <v/>
      </c>
      <c r="D751" t="str">
        <f>IF(All_Tasks!D751="","",All_Tasks!D751)</f>
        <v/>
      </c>
      <c r="E751" t="str">
        <f>IF(All_Tasks!V751&lt;&gt;"",All_Tasks!V751,IF(All_Tasks!E751&lt;&gt;"",All_Tasks!E751,""))</f>
        <v/>
      </c>
      <c r="F751" t="str">
        <f>IF(All_Tasks!F751="","",All_Tasks!F751)</f>
        <v/>
      </c>
      <c r="G751" t="str">
        <f>IF(All_Tasks!G751="","",All_Tasks!G751)</f>
        <v/>
      </c>
      <c r="H751" s="231" t="str">
        <f>IF(All_Tasks!H751="","",All_Tasks!H751)</f>
        <v/>
      </c>
      <c r="I751" t="str">
        <f>IF(All_Tasks!I751="","",All_Tasks!I751)</f>
        <v/>
      </c>
      <c r="J751" t="str">
        <f>IF(All_Tasks!J751="","",All_Tasks!J751)</f>
        <v/>
      </c>
      <c r="K751" t="str">
        <f>IF(All_Tasks!K751="","",All_Tasks!K751)</f>
        <v/>
      </c>
      <c r="L751" s="231" t="str">
        <f>IF(All_Tasks!L751="","",All_Tasks!L751)</f>
        <v/>
      </c>
      <c r="M751" t="str">
        <f>IF(All_Tasks!M751="","",All_Tasks!M751)</f>
        <v/>
      </c>
      <c r="N751" t="str">
        <f>IF(All_Tasks!N751="","",All_Tasks!N751)</f>
        <v/>
      </c>
      <c r="O751" t="str">
        <f>IF(All_Tasks!O751="","",All_Tasks!O751)</f>
        <v/>
      </c>
      <c r="P751" s="181">
        <f>IF(All_Tasks!P751="",0,All_Tasks!P751)</f>
        <v>0</v>
      </c>
      <c r="Q751" s="181">
        <f>IF(All_Tasks!Q751="",0,All_Tasks!Q751)</f>
        <v>0</v>
      </c>
      <c r="R751" s="181">
        <f>IF(All_Tasks!R751="",0,All_Tasks!R751)</f>
        <v>0</v>
      </c>
      <c r="S751" s="181" t="str">
        <f>IF(All_Tasks!S751="","",All_Tasks!S751)</f>
        <v/>
      </c>
      <c r="T751" t="str">
        <f>IF(All_Tasks!T751="","",All_Tasks!T751)</f>
        <v/>
      </c>
      <c r="U751" t="str">
        <f>IF(All_Tasks!U751="","",All_Tasks!U751)</f>
        <v/>
      </c>
      <c r="V751">
        <f>IF(A751="",0,IFERROR(MATCH(A751,Scope_Labor_Rates!$A$6:$A$46,0)+5,0))</f>
        <v>0</v>
      </c>
      <c r="W751" s="178">
        <f>IF(V751&gt;0,INDEX(Scope_Labor_Rates!$C$6:$C$46,V751-5),0)</f>
        <v>0</v>
      </c>
      <c r="X751" s="178">
        <f>IF(V751&gt;0,INDEX(Scope_Labor_Rates!$C$6:$C$46,V751-5),0)</f>
        <v>0</v>
      </c>
      <c r="Y751" s="180">
        <f>IF(V751&gt;0,INDEX(Scope_Labor_Rates!$S$6:$S$46,V751-5),0)</f>
        <v>0</v>
      </c>
      <c r="Z751" s="180">
        <f>IF(V751&gt;0,INDEX(Scope_Labor_Rates!$R$6:$R$46,V751-5),1)</f>
        <v>1</v>
      </c>
      <c r="AA751" s="231">
        <f t="shared" si="99"/>
        <v>0</v>
      </c>
      <c r="AB751" t="str">
        <f t="shared" si="100"/>
        <v/>
      </c>
      <c r="AC751" s="178" t="str">
        <f t="shared" si="101"/>
        <v/>
      </c>
      <c r="AD751" s="181">
        <f t="shared" si="102"/>
        <v>0</v>
      </c>
      <c r="AE751" s="178">
        <f>IF(V751&gt;0,P751*INDEX(Scope_Labor_Rates!$E$6:$E$46,V751-5),0)</f>
        <v>0</v>
      </c>
      <c r="AF751" s="181">
        <f>IF(V751&gt;0,AE751*INDEX(Scope_Labor_Rates!$D$6:$D$46,V751-5)*AA751,0)</f>
        <v>0</v>
      </c>
      <c r="AG751" s="178">
        <f>IF(V751&gt;0,P751*INDEX(Scope_Labor_Rates!$G$6:$G$46,V751-5),0)</f>
        <v>0</v>
      </c>
      <c r="AH751" s="181">
        <f>IF(V751&gt;0,AG751*INDEX(Scope_Labor_Rates!$F$6:$F$46,V751-5)*AA751,0)</f>
        <v>0</v>
      </c>
      <c r="AI751" s="178">
        <f>IF(V751&gt;0,P751*INDEX(Scope_Labor_Rates!$I$6:$I$46,V751-5),0)</f>
        <v>0</v>
      </c>
      <c r="AJ751" s="181">
        <f>IF(V751&gt;0,AI751*INDEX(Scope_Labor_Rates!$H$6:$H$46,V751-5)*AA751,0)</f>
        <v>0</v>
      </c>
      <c r="AK751" s="178">
        <f>IF(V751&gt;0,P751*INDEX(Scope_Labor_Rates!$K$6:$K$46,V751-5),0)</f>
        <v>0</v>
      </c>
      <c r="AL751" s="181">
        <f>IF(V751&gt;0,AK751*INDEX(Scope_Labor_Rates!$J$6:$J$46,V751-5)*AA751,0)</f>
        <v>0</v>
      </c>
      <c r="AM751" s="178">
        <f>IF(V751&gt;0,P751*INDEX(Scope_Labor_Rates!$M$6:$M$46,V751-5),0)</f>
        <v>0</v>
      </c>
      <c r="AN751" s="178">
        <f>IF(V751&gt;0,AM751*INDEX(Scope_Labor_Rates!$L$6:$L$46,V751-5)*AA751,0)</f>
        <v>0</v>
      </c>
      <c r="AO751" s="178">
        <f>IF(V751&gt;0,P751*INDEX(Scope_Labor_Rates!$O$6:$O$46,V751-5)*AA751,0)</f>
        <v>0</v>
      </c>
      <c r="AP751" s="181">
        <f>IF(V751&gt;0,P751*INDEX(Scope_Labor_Rates!$Q$6:$Q$46,V751-5)*AA751,0)</f>
        <v>0</v>
      </c>
      <c r="AQ751" s="178">
        <f t="shared" si="103"/>
        <v>0</v>
      </c>
      <c r="AR751" s="178">
        <f t="shared" si="104"/>
        <v>0</v>
      </c>
      <c r="AS751" s="178">
        <f t="shared" si="105"/>
        <v>0</v>
      </c>
      <c r="AT751" s="178">
        <f t="shared" si="106"/>
        <v>0</v>
      </c>
      <c r="AU751">
        <f t="shared" si="107"/>
        <v>0</v>
      </c>
    </row>
    <row r="752" spans="1:47">
      <c r="A752" t="str">
        <f>IF(All_Tasks!A752="","",All_Tasks!A752)</f>
        <v/>
      </c>
      <c r="B752" t="str">
        <f>IF(All_Tasks!B752="","",All_Tasks!B752)</f>
        <v/>
      </c>
      <c r="C752" t="str">
        <f>IF(All_Tasks!C752="","",All_Tasks!C752)</f>
        <v/>
      </c>
      <c r="D752" t="str">
        <f>IF(All_Tasks!D752="","",All_Tasks!D752)</f>
        <v/>
      </c>
      <c r="E752" t="str">
        <f>IF(All_Tasks!V752&lt;&gt;"",All_Tasks!V752,IF(All_Tasks!E752&lt;&gt;"",All_Tasks!E752,""))</f>
        <v/>
      </c>
      <c r="F752" t="str">
        <f>IF(All_Tasks!F752="","",All_Tasks!F752)</f>
        <v/>
      </c>
      <c r="G752" t="str">
        <f>IF(All_Tasks!G752="","",All_Tasks!G752)</f>
        <v/>
      </c>
      <c r="H752" s="231" t="str">
        <f>IF(All_Tasks!H752="","",All_Tasks!H752)</f>
        <v/>
      </c>
      <c r="I752" t="str">
        <f>IF(All_Tasks!I752="","",All_Tasks!I752)</f>
        <v/>
      </c>
      <c r="J752" t="str">
        <f>IF(All_Tasks!J752="","",All_Tasks!J752)</f>
        <v/>
      </c>
      <c r="K752" t="str">
        <f>IF(All_Tasks!K752="","",All_Tasks!K752)</f>
        <v/>
      </c>
      <c r="L752" s="231" t="str">
        <f>IF(All_Tasks!L752="","",All_Tasks!L752)</f>
        <v/>
      </c>
      <c r="M752" t="str">
        <f>IF(All_Tasks!M752="","",All_Tasks!M752)</f>
        <v/>
      </c>
      <c r="N752" t="str">
        <f>IF(All_Tasks!N752="","",All_Tasks!N752)</f>
        <v/>
      </c>
      <c r="O752" t="str">
        <f>IF(All_Tasks!O752="","",All_Tasks!O752)</f>
        <v/>
      </c>
      <c r="P752" s="181">
        <f>IF(All_Tasks!P752="",0,All_Tasks!P752)</f>
        <v>0</v>
      </c>
      <c r="Q752" s="181">
        <f>IF(All_Tasks!Q752="",0,All_Tasks!Q752)</f>
        <v>0</v>
      </c>
      <c r="R752" s="181">
        <f>IF(All_Tasks!R752="",0,All_Tasks!R752)</f>
        <v>0</v>
      </c>
      <c r="S752" s="181" t="str">
        <f>IF(All_Tasks!S752="","",All_Tasks!S752)</f>
        <v/>
      </c>
      <c r="T752" t="str">
        <f>IF(All_Tasks!T752="","",All_Tasks!T752)</f>
        <v/>
      </c>
      <c r="U752" t="str">
        <f>IF(All_Tasks!U752="","",All_Tasks!U752)</f>
        <v/>
      </c>
      <c r="V752">
        <f>IF(A752="",0,IFERROR(MATCH(A752,Scope_Labor_Rates!$A$6:$A$46,0)+5,0))</f>
        <v>0</v>
      </c>
      <c r="W752" s="178">
        <f>IF(V752&gt;0,INDEX(Scope_Labor_Rates!$C$6:$C$46,V752-5),0)</f>
        <v>0</v>
      </c>
      <c r="X752" s="178">
        <f>IF(V752&gt;0,INDEX(Scope_Labor_Rates!$C$6:$C$46,V752-5),0)</f>
        <v>0</v>
      </c>
      <c r="Y752" s="180">
        <f>IF(V752&gt;0,INDEX(Scope_Labor_Rates!$S$6:$S$46,V752-5),0)</f>
        <v>0</v>
      </c>
      <c r="Z752" s="180">
        <f>IF(V752&gt;0,INDEX(Scope_Labor_Rates!$R$6:$R$46,V752-5),1)</f>
        <v>1</v>
      </c>
      <c r="AA752" s="231">
        <f t="shared" si="99"/>
        <v>0</v>
      </c>
      <c r="AB752" t="str">
        <f t="shared" si="100"/>
        <v/>
      </c>
      <c r="AC752" s="178" t="str">
        <f t="shared" si="101"/>
        <v/>
      </c>
      <c r="AD752" s="181">
        <f t="shared" si="102"/>
        <v>0</v>
      </c>
      <c r="AE752" s="178">
        <f>IF(V752&gt;0,P752*INDEX(Scope_Labor_Rates!$E$6:$E$46,V752-5),0)</f>
        <v>0</v>
      </c>
      <c r="AF752" s="181">
        <f>IF(V752&gt;0,AE752*INDEX(Scope_Labor_Rates!$D$6:$D$46,V752-5)*AA752,0)</f>
        <v>0</v>
      </c>
      <c r="AG752" s="178">
        <f>IF(V752&gt;0,P752*INDEX(Scope_Labor_Rates!$G$6:$G$46,V752-5),0)</f>
        <v>0</v>
      </c>
      <c r="AH752" s="181">
        <f>IF(V752&gt;0,AG752*INDEX(Scope_Labor_Rates!$F$6:$F$46,V752-5)*AA752,0)</f>
        <v>0</v>
      </c>
      <c r="AI752" s="178">
        <f>IF(V752&gt;0,P752*INDEX(Scope_Labor_Rates!$I$6:$I$46,V752-5),0)</f>
        <v>0</v>
      </c>
      <c r="AJ752" s="181">
        <f>IF(V752&gt;0,AI752*INDEX(Scope_Labor_Rates!$H$6:$H$46,V752-5)*AA752,0)</f>
        <v>0</v>
      </c>
      <c r="AK752" s="178">
        <f>IF(V752&gt;0,P752*INDEX(Scope_Labor_Rates!$K$6:$K$46,V752-5),0)</f>
        <v>0</v>
      </c>
      <c r="AL752" s="181">
        <f>IF(V752&gt;0,AK752*INDEX(Scope_Labor_Rates!$J$6:$J$46,V752-5)*AA752,0)</f>
        <v>0</v>
      </c>
      <c r="AM752" s="178">
        <f>IF(V752&gt;0,P752*INDEX(Scope_Labor_Rates!$M$6:$M$46,V752-5),0)</f>
        <v>0</v>
      </c>
      <c r="AN752" s="178">
        <f>IF(V752&gt;0,AM752*INDEX(Scope_Labor_Rates!$L$6:$L$46,V752-5)*AA752,0)</f>
        <v>0</v>
      </c>
      <c r="AO752" s="178">
        <f>IF(V752&gt;0,P752*INDEX(Scope_Labor_Rates!$O$6:$O$46,V752-5)*AA752,0)</f>
        <v>0</v>
      </c>
      <c r="AP752" s="181">
        <f>IF(V752&gt;0,P752*INDEX(Scope_Labor_Rates!$Q$6:$Q$46,V752-5)*AA752,0)</f>
        <v>0</v>
      </c>
      <c r="AQ752" s="178">
        <f t="shared" si="103"/>
        <v>0</v>
      </c>
      <c r="AR752" s="178">
        <f t="shared" si="104"/>
        <v>0</v>
      </c>
      <c r="AS752" s="178">
        <f t="shared" si="105"/>
        <v>0</v>
      </c>
      <c r="AT752" s="178">
        <f t="shared" si="106"/>
        <v>0</v>
      </c>
      <c r="AU752">
        <f t="shared" si="107"/>
        <v>0</v>
      </c>
    </row>
    <row r="753" spans="1:47">
      <c r="A753" t="str">
        <f>IF(All_Tasks!A753="","",All_Tasks!A753)</f>
        <v/>
      </c>
      <c r="B753" t="str">
        <f>IF(All_Tasks!B753="","",All_Tasks!B753)</f>
        <v/>
      </c>
      <c r="C753" t="str">
        <f>IF(All_Tasks!C753="","",All_Tasks!C753)</f>
        <v/>
      </c>
      <c r="D753" t="str">
        <f>IF(All_Tasks!D753="","",All_Tasks!D753)</f>
        <v/>
      </c>
      <c r="E753" t="str">
        <f>IF(All_Tasks!V753&lt;&gt;"",All_Tasks!V753,IF(All_Tasks!E753&lt;&gt;"",All_Tasks!E753,""))</f>
        <v/>
      </c>
      <c r="F753" t="str">
        <f>IF(All_Tasks!F753="","",All_Tasks!F753)</f>
        <v/>
      </c>
      <c r="G753" t="str">
        <f>IF(All_Tasks!G753="","",All_Tasks!G753)</f>
        <v/>
      </c>
      <c r="H753" s="231" t="str">
        <f>IF(All_Tasks!H753="","",All_Tasks!H753)</f>
        <v/>
      </c>
      <c r="I753" t="str">
        <f>IF(All_Tasks!I753="","",All_Tasks!I753)</f>
        <v/>
      </c>
      <c r="J753" t="str">
        <f>IF(All_Tasks!J753="","",All_Tasks!J753)</f>
        <v/>
      </c>
      <c r="K753" t="str">
        <f>IF(All_Tasks!K753="","",All_Tasks!K753)</f>
        <v/>
      </c>
      <c r="L753" s="231" t="str">
        <f>IF(All_Tasks!L753="","",All_Tasks!L753)</f>
        <v/>
      </c>
      <c r="M753" t="str">
        <f>IF(All_Tasks!M753="","",All_Tasks!M753)</f>
        <v/>
      </c>
      <c r="N753" t="str">
        <f>IF(All_Tasks!N753="","",All_Tasks!N753)</f>
        <v/>
      </c>
      <c r="O753" t="str">
        <f>IF(All_Tasks!O753="","",All_Tasks!O753)</f>
        <v/>
      </c>
      <c r="P753" s="181">
        <f>IF(All_Tasks!P753="",0,All_Tasks!P753)</f>
        <v>0</v>
      </c>
      <c r="Q753" s="181">
        <f>IF(All_Tasks!Q753="",0,All_Tasks!Q753)</f>
        <v>0</v>
      </c>
      <c r="R753" s="181">
        <f>IF(All_Tasks!R753="",0,All_Tasks!R753)</f>
        <v>0</v>
      </c>
      <c r="S753" s="181" t="str">
        <f>IF(All_Tasks!S753="","",All_Tasks!S753)</f>
        <v/>
      </c>
      <c r="T753" t="str">
        <f>IF(All_Tasks!T753="","",All_Tasks!T753)</f>
        <v/>
      </c>
      <c r="U753" t="str">
        <f>IF(All_Tasks!U753="","",All_Tasks!U753)</f>
        <v/>
      </c>
      <c r="V753">
        <f>IF(A753="",0,IFERROR(MATCH(A753,Scope_Labor_Rates!$A$6:$A$46,0)+5,0))</f>
        <v>0</v>
      </c>
      <c r="W753" s="178">
        <f>IF(V753&gt;0,INDEX(Scope_Labor_Rates!$C$6:$C$46,V753-5),0)</f>
        <v>0</v>
      </c>
      <c r="X753" s="178">
        <f>IF(V753&gt;0,INDEX(Scope_Labor_Rates!$C$6:$C$46,V753-5),0)</f>
        <v>0</v>
      </c>
      <c r="Y753" s="180">
        <f>IF(V753&gt;0,INDEX(Scope_Labor_Rates!$S$6:$S$46,V753-5),0)</f>
        <v>0</v>
      </c>
      <c r="Z753" s="180">
        <f>IF(V753&gt;0,INDEX(Scope_Labor_Rates!$R$6:$R$46,V753-5),1)</f>
        <v>1</v>
      </c>
      <c r="AA753" s="231">
        <f t="shared" si="99"/>
        <v>0</v>
      </c>
      <c r="AB753" t="str">
        <f t="shared" si="100"/>
        <v/>
      </c>
      <c r="AC753" s="178" t="str">
        <f t="shared" si="101"/>
        <v/>
      </c>
      <c r="AD753" s="181">
        <f t="shared" si="102"/>
        <v>0</v>
      </c>
      <c r="AE753" s="178">
        <f>IF(V753&gt;0,P753*INDEX(Scope_Labor_Rates!$E$6:$E$46,V753-5),0)</f>
        <v>0</v>
      </c>
      <c r="AF753" s="181">
        <f>IF(V753&gt;0,AE753*INDEX(Scope_Labor_Rates!$D$6:$D$46,V753-5)*AA753,0)</f>
        <v>0</v>
      </c>
      <c r="AG753" s="178">
        <f>IF(V753&gt;0,P753*INDEX(Scope_Labor_Rates!$G$6:$G$46,V753-5),0)</f>
        <v>0</v>
      </c>
      <c r="AH753" s="181">
        <f>IF(V753&gt;0,AG753*INDEX(Scope_Labor_Rates!$F$6:$F$46,V753-5)*AA753,0)</f>
        <v>0</v>
      </c>
      <c r="AI753" s="178">
        <f>IF(V753&gt;0,P753*INDEX(Scope_Labor_Rates!$I$6:$I$46,V753-5),0)</f>
        <v>0</v>
      </c>
      <c r="AJ753" s="181">
        <f>IF(V753&gt;0,AI753*INDEX(Scope_Labor_Rates!$H$6:$H$46,V753-5)*AA753,0)</f>
        <v>0</v>
      </c>
      <c r="AK753" s="178">
        <f>IF(V753&gt;0,P753*INDEX(Scope_Labor_Rates!$K$6:$K$46,V753-5),0)</f>
        <v>0</v>
      </c>
      <c r="AL753" s="181">
        <f>IF(V753&gt;0,AK753*INDEX(Scope_Labor_Rates!$J$6:$J$46,V753-5)*AA753,0)</f>
        <v>0</v>
      </c>
      <c r="AM753" s="178">
        <f>IF(V753&gt;0,P753*INDEX(Scope_Labor_Rates!$M$6:$M$46,V753-5),0)</f>
        <v>0</v>
      </c>
      <c r="AN753" s="178">
        <f>IF(V753&gt;0,AM753*INDEX(Scope_Labor_Rates!$L$6:$L$46,V753-5)*AA753,0)</f>
        <v>0</v>
      </c>
      <c r="AO753" s="178">
        <f>IF(V753&gt;0,P753*INDEX(Scope_Labor_Rates!$O$6:$O$46,V753-5)*AA753,0)</f>
        <v>0</v>
      </c>
      <c r="AP753" s="181">
        <f>IF(V753&gt;0,P753*INDEX(Scope_Labor_Rates!$Q$6:$Q$46,V753-5)*AA753,0)</f>
        <v>0</v>
      </c>
      <c r="AQ753" s="178">
        <f t="shared" si="103"/>
        <v>0</v>
      </c>
      <c r="AR753" s="178">
        <f t="shared" si="104"/>
        <v>0</v>
      </c>
      <c r="AS753" s="178">
        <f t="shared" si="105"/>
        <v>0</v>
      </c>
      <c r="AT753" s="178">
        <f t="shared" si="106"/>
        <v>0</v>
      </c>
      <c r="AU753">
        <f t="shared" si="107"/>
        <v>0</v>
      </c>
    </row>
    <row r="754" spans="1:47">
      <c r="A754" t="str">
        <f>IF(All_Tasks!A754="","",All_Tasks!A754)</f>
        <v/>
      </c>
      <c r="B754" t="str">
        <f>IF(All_Tasks!B754="","",All_Tasks!B754)</f>
        <v/>
      </c>
      <c r="C754" t="str">
        <f>IF(All_Tasks!C754="","",All_Tasks!C754)</f>
        <v/>
      </c>
      <c r="D754" t="str">
        <f>IF(All_Tasks!D754="","",All_Tasks!D754)</f>
        <v/>
      </c>
      <c r="E754" t="str">
        <f>IF(All_Tasks!V754&lt;&gt;"",All_Tasks!V754,IF(All_Tasks!E754&lt;&gt;"",All_Tasks!E754,""))</f>
        <v/>
      </c>
      <c r="F754" t="str">
        <f>IF(All_Tasks!F754="","",All_Tasks!F754)</f>
        <v/>
      </c>
      <c r="G754" t="str">
        <f>IF(All_Tasks!G754="","",All_Tasks!G754)</f>
        <v/>
      </c>
      <c r="H754" s="231" t="str">
        <f>IF(All_Tasks!H754="","",All_Tasks!H754)</f>
        <v/>
      </c>
      <c r="I754" t="str">
        <f>IF(All_Tasks!I754="","",All_Tasks!I754)</f>
        <v/>
      </c>
      <c r="J754" t="str">
        <f>IF(All_Tasks!J754="","",All_Tasks!J754)</f>
        <v/>
      </c>
      <c r="K754" t="str">
        <f>IF(All_Tasks!K754="","",All_Tasks!K754)</f>
        <v/>
      </c>
      <c r="L754" s="231" t="str">
        <f>IF(All_Tasks!L754="","",All_Tasks!L754)</f>
        <v/>
      </c>
      <c r="M754" t="str">
        <f>IF(All_Tasks!M754="","",All_Tasks!M754)</f>
        <v/>
      </c>
      <c r="N754" t="str">
        <f>IF(All_Tasks!N754="","",All_Tasks!N754)</f>
        <v/>
      </c>
      <c r="O754" t="str">
        <f>IF(All_Tasks!O754="","",All_Tasks!O754)</f>
        <v/>
      </c>
      <c r="P754" s="181">
        <f>IF(All_Tasks!P754="",0,All_Tasks!P754)</f>
        <v>0</v>
      </c>
      <c r="Q754" s="181">
        <f>IF(All_Tasks!Q754="",0,All_Tasks!Q754)</f>
        <v>0</v>
      </c>
      <c r="R754" s="181">
        <f>IF(All_Tasks!R754="",0,All_Tasks!R754)</f>
        <v>0</v>
      </c>
      <c r="S754" s="181" t="str">
        <f>IF(All_Tasks!S754="","",All_Tasks!S754)</f>
        <v/>
      </c>
      <c r="T754" t="str">
        <f>IF(All_Tasks!T754="","",All_Tasks!T754)</f>
        <v/>
      </c>
      <c r="U754" t="str">
        <f>IF(All_Tasks!U754="","",All_Tasks!U754)</f>
        <v/>
      </c>
      <c r="V754">
        <f>IF(A754="",0,IFERROR(MATCH(A754,Scope_Labor_Rates!$A$6:$A$46,0)+5,0))</f>
        <v>0</v>
      </c>
      <c r="W754" s="178">
        <f>IF(V754&gt;0,INDEX(Scope_Labor_Rates!$C$6:$C$46,V754-5),0)</f>
        <v>0</v>
      </c>
      <c r="X754" s="178">
        <f>IF(V754&gt;0,INDEX(Scope_Labor_Rates!$C$6:$C$46,V754-5),0)</f>
        <v>0</v>
      </c>
      <c r="Y754" s="180">
        <f>IF(V754&gt;0,INDEX(Scope_Labor_Rates!$S$6:$S$46,V754-5),0)</f>
        <v>0</v>
      </c>
      <c r="Z754" s="180">
        <f>IF(V754&gt;0,INDEX(Scope_Labor_Rates!$R$6:$R$46,V754-5),1)</f>
        <v>1</v>
      </c>
      <c r="AA754" s="231">
        <f t="shared" si="99"/>
        <v>0</v>
      </c>
      <c r="AB754" t="str">
        <f t="shared" si="100"/>
        <v/>
      </c>
      <c r="AC754" s="178" t="str">
        <f t="shared" si="101"/>
        <v/>
      </c>
      <c r="AD754" s="181">
        <f t="shared" si="102"/>
        <v>0</v>
      </c>
      <c r="AE754" s="178">
        <f>IF(V754&gt;0,P754*INDEX(Scope_Labor_Rates!$E$6:$E$46,V754-5),0)</f>
        <v>0</v>
      </c>
      <c r="AF754" s="181">
        <f>IF(V754&gt;0,AE754*INDEX(Scope_Labor_Rates!$D$6:$D$46,V754-5)*AA754,0)</f>
        <v>0</v>
      </c>
      <c r="AG754" s="178">
        <f>IF(V754&gt;0,P754*INDEX(Scope_Labor_Rates!$G$6:$G$46,V754-5),0)</f>
        <v>0</v>
      </c>
      <c r="AH754" s="181">
        <f>IF(V754&gt;0,AG754*INDEX(Scope_Labor_Rates!$F$6:$F$46,V754-5)*AA754,0)</f>
        <v>0</v>
      </c>
      <c r="AI754" s="178">
        <f>IF(V754&gt;0,P754*INDEX(Scope_Labor_Rates!$I$6:$I$46,V754-5),0)</f>
        <v>0</v>
      </c>
      <c r="AJ754" s="181">
        <f>IF(V754&gt;0,AI754*INDEX(Scope_Labor_Rates!$H$6:$H$46,V754-5)*AA754,0)</f>
        <v>0</v>
      </c>
      <c r="AK754" s="178">
        <f>IF(V754&gt;0,P754*INDEX(Scope_Labor_Rates!$K$6:$K$46,V754-5),0)</f>
        <v>0</v>
      </c>
      <c r="AL754" s="181">
        <f>IF(V754&gt;0,AK754*INDEX(Scope_Labor_Rates!$J$6:$J$46,V754-5)*AA754,0)</f>
        <v>0</v>
      </c>
      <c r="AM754" s="178">
        <f>IF(V754&gt;0,P754*INDEX(Scope_Labor_Rates!$M$6:$M$46,V754-5),0)</f>
        <v>0</v>
      </c>
      <c r="AN754" s="178">
        <f>IF(V754&gt;0,AM754*INDEX(Scope_Labor_Rates!$L$6:$L$46,V754-5)*AA754,0)</f>
        <v>0</v>
      </c>
      <c r="AO754" s="178">
        <f>IF(V754&gt;0,P754*INDEX(Scope_Labor_Rates!$O$6:$O$46,V754-5)*AA754,0)</f>
        <v>0</v>
      </c>
      <c r="AP754" s="181">
        <f>IF(V754&gt;0,P754*INDEX(Scope_Labor_Rates!$Q$6:$Q$46,V754-5)*AA754,0)</f>
        <v>0</v>
      </c>
      <c r="AQ754" s="178">
        <f t="shared" si="103"/>
        <v>0</v>
      </c>
      <c r="AR754" s="178">
        <f t="shared" si="104"/>
        <v>0</v>
      </c>
      <c r="AS754" s="178">
        <f t="shared" si="105"/>
        <v>0</v>
      </c>
      <c r="AT754" s="178">
        <f t="shared" si="106"/>
        <v>0</v>
      </c>
      <c r="AU754">
        <f t="shared" si="107"/>
        <v>0</v>
      </c>
    </row>
    <row r="755" spans="1:47">
      <c r="A755" t="str">
        <f>IF(All_Tasks!A755="","",All_Tasks!A755)</f>
        <v/>
      </c>
      <c r="B755" t="str">
        <f>IF(All_Tasks!B755="","",All_Tasks!B755)</f>
        <v/>
      </c>
      <c r="C755" t="str">
        <f>IF(All_Tasks!C755="","",All_Tasks!C755)</f>
        <v/>
      </c>
      <c r="D755" t="str">
        <f>IF(All_Tasks!D755="","",All_Tasks!D755)</f>
        <v/>
      </c>
      <c r="E755" t="str">
        <f>IF(All_Tasks!V755&lt;&gt;"",All_Tasks!V755,IF(All_Tasks!E755&lt;&gt;"",All_Tasks!E755,""))</f>
        <v/>
      </c>
      <c r="F755" t="str">
        <f>IF(All_Tasks!F755="","",All_Tasks!F755)</f>
        <v/>
      </c>
      <c r="G755" t="str">
        <f>IF(All_Tasks!G755="","",All_Tasks!G755)</f>
        <v/>
      </c>
      <c r="H755" s="231" t="str">
        <f>IF(All_Tasks!H755="","",All_Tasks!H755)</f>
        <v/>
      </c>
      <c r="I755" t="str">
        <f>IF(All_Tasks!I755="","",All_Tasks!I755)</f>
        <v/>
      </c>
      <c r="J755" t="str">
        <f>IF(All_Tasks!J755="","",All_Tasks!J755)</f>
        <v/>
      </c>
      <c r="K755" t="str">
        <f>IF(All_Tasks!K755="","",All_Tasks!K755)</f>
        <v/>
      </c>
      <c r="L755" s="231" t="str">
        <f>IF(All_Tasks!L755="","",All_Tasks!L755)</f>
        <v/>
      </c>
      <c r="M755" t="str">
        <f>IF(All_Tasks!M755="","",All_Tasks!M755)</f>
        <v/>
      </c>
      <c r="N755" t="str">
        <f>IF(All_Tasks!N755="","",All_Tasks!N755)</f>
        <v/>
      </c>
      <c r="O755" t="str">
        <f>IF(All_Tasks!O755="","",All_Tasks!O755)</f>
        <v/>
      </c>
      <c r="P755" s="181">
        <f>IF(All_Tasks!P755="",0,All_Tasks!P755)</f>
        <v>0</v>
      </c>
      <c r="Q755" s="181">
        <f>IF(All_Tasks!Q755="",0,All_Tasks!Q755)</f>
        <v>0</v>
      </c>
      <c r="R755" s="181">
        <f>IF(All_Tasks!R755="",0,All_Tasks!R755)</f>
        <v>0</v>
      </c>
      <c r="S755" s="181" t="str">
        <f>IF(All_Tasks!S755="","",All_Tasks!S755)</f>
        <v/>
      </c>
      <c r="T755" t="str">
        <f>IF(All_Tasks!T755="","",All_Tasks!T755)</f>
        <v/>
      </c>
      <c r="U755" t="str">
        <f>IF(All_Tasks!U755="","",All_Tasks!U755)</f>
        <v/>
      </c>
      <c r="V755">
        <f>IF(A755="",0,IFERROR(MATCH(A755,Scope_Labor_Rates!$A$6:$A$46,0)+5,0))</f>
        <v>0</v>
      </c>
      <c r="W755" s="178">
        <f>IF(V755&gt;0,INDEX(Scope_Labor_Rates!$C$6:$C$46,V755-5),0)</f>
        <v>0</v>
      </c>
      <c r="X755" s="178">
        <f>IF(V755&gt;0,INDEX(Scope_Labor_Rates!$C$6:$C$46,V755-5),0)</f>
        <v>0</v>
      </c>
      <c r="Y755" s="180">
        <f>IF(V755&gt;0,INDEX(Scope_Labor_Rates!$S$6:$S$46,V755-5),0)</f>
        <v>0</v>
      </c>
      <c r="Z755" s="180">
        <f>IF(V755&gt;0,INDEX(Scope_Labor_Rates!$R$6:$R$46,V755-5),1)</f>
        <v>1</v>
      </c>
      <c r="AA755" s="231">
        <f t="shared" si="99"/>
        <v>0</v>
      </c>
      <c r="AB755" t="str">
        <f t="shared" si="100"/>
        <v/>
      </c>
      <c r="AC755" s="178" t="str">
        <f t="shared" si="101"/>
        <v/>
      </c>
      <c r="AD755" s="181">
        <f t="shared" si="102"/>
        <v>0</v>
      </c>
      <c r="AE755" s="178">
        <f>IF(V755&gt;0,P755*INDEX(Scope_Labor_Rates!$E$6:$E$46,V755-5),0)</f>
        <v>0</v>
      </c>
      <c r="AF755" s="181">
        <f>IF(V755&gt;0,AE755*INDEX(Scope_Labor_Rates!$D$6:$D$46,V755-5)*AA755,0)</f>
        <v>0</v>
      </c>
      <c r="AG755" s="178">
        <f>IF(V755&gt;0,P755*INDEX(Scope_Labor_Rates!$G$6:$G$46,V755-5),0)</f>
        <v>0</v>
      </c>
      <c r="AH755" s="181">
        <f>IF(V755&gt;0,AG755*INDEX(Scope_Labor_Rates!$F$6:$F$46,V755-5)*AA755,0)</f>
        <v>0</v>
      </c>
      <c r="AI755" s="178">
        <f>IF(V755&gt;0,P755*INDEX(Scope_Labor_Rates!$I$6:$I$46,V755-5),0)</f>
        <v>0</v>
      </c>
      <c r="AJ755" s="181">
        <f>IF(V755&gt;0,AI755*INDEX(Scope_Labor_Rates!$H$6:$H$46,V755-5)*AA755,0)</f>
        <v>0</v>
      </c>
      <c r="AK755" s="178">
        <f>IF(V755&gt;0,P755*INDEX(Scope_Labor_Rates!$K$6:$K$46,V755-5),0)</f>
        <v>0</v>
      </c>
      <c r="AL755" s="181">
        <f>IF(V755&gt;0,AK755*INDEX(Scope_Labor_Rates!$J$6:$J$46,V755-5)*AA755,0)</f>
        <v>0</v>
      </c>
      <c r="AM755" s="178">
        <f>IF(V755&gt;0,P755*INDEX(Scope_Labor_Rates!$M$6:$M$46,V755-5),0)</f>
        <v>0</v>
      </c>
      <c r="AN755" s="178">
        <f>IF(V755&gt;0,AM755*INDEX(Scope_Labor_Rates!$L$6:$L$46,V755-5)*AA755,0)</f>
        <v>0</v>
      </c>
      <c r="AO755" s="178">
        <f>IF(V755&gt;0,P755*INDEX(Scope_Labor_Rates!$O$6:$O$46,V755-5)*AA755,0)</f>
        <v>0</v>
      </c>
      <c r="AP755" s="181">
        <f>IF(V755&gt;0,P755*INDEX(Scope_Labor_Rates!$Q$6:$Q$46,V755-5)*AA755,0)</f>
        <v>0</v>
      </c>
      <c r="AQ755" s="178">
        <f t="shared" si="103"/>
        <v>0</v>
      </c>
      <c r="AR755" s="178">
        <f t="shared" si="104"/>
        <v>0</v>
      </c>
      <c r="AS755" s="178">
        <f t="shared" si="105"/>
        <v>0</v>
      </c>
      <c r="AT755" s="178">
        <f t="shared" si="106"/>
        <v>0</v>
      </c>
      <c r="AU755">
        <f t="shared" si="107"/>
        <v>0</v>
      </c>
    </row>
    <row r="756" spans="1:47">
      <c r="A756" t="str">
        <f>IF(All_Tasks!A756="","",All_Tasks!A756)</f>
        <v/>
      </c>
      <c r="B756" t="str">
        <f>IF(All_Tasks!B756="","",All_Tasks!B756)</f>
        <v/>
      </c>
      <c r="C756" t="str">
        <f>IF(All_Tasks!C756="","",All_Tasks!C756)</f>
        <v/>
      </c>
      <c r="D756" t="str">
        <f>IF(All_Tasks!D756="","",All_Tasks!D756)</f>
        <v/>
      </c>
      <c r="E756" t="str">
        <f>IF(All_Tasks!V756&lt;&gt;"",All_Tasks!V756,IF(All_Tasks!E756&lt;&gt;"",All_Tasks!E756,""))</f>
        <v/>
      </c>
      <c r="F756" t="str">
        <f>IF(All_Tasks!F756="","",All_Tasks!F756)</f>
        <v/>
      </c>
      <c r="G756" t="str">
        <f>IF(All_Tasks!G756="","",All_Tasks!G756)</f>
        <v/>
      </c>
      <c r="H756" s="231" t="str">
        <f>IF(All_Tasks!H756="","",All_Tasks!H756)</f>
        <v/>
      </c>
      <c r="I756" t="str">
        <f>IF(All_Tasks!I756="","",All_Tasks!I756)</f>
        <v/>
      </c>
      <c r="J756" t="str">
        <f>IF(All_Tasks!J756="","",All_Tasks!J756)</f>
        <v/>
      </c>
      <c r="K756" t="str">
        <f>IF(All_Tasks!K756="","",All_Tasks!K756)</f>
        <v/>
      </c>
      <c r="L756" s="231" t="str">
        <f>IF(All_Tasks!L756="","",All_Tasks!L756)</f>
        <v/>
      </c>
      <c r="M756" t="str">
        <f>IF(All_Tasks!M756="","",All_Tasks!M756)</f>
        <v/>
      </c>
      <c r="N756" t="str">
        <f>IF(All_Tasks!N756="","",All_Tasks!N756)</f>
        <v/>
      </c>
      <c r="O756" t="str">
        <f>IF(All_Tasks!O756="","",All_Tasks!O756)</f>
        <v/>
      </c>
      <c r="P756" s="181">
        <f>IF(All_Tasks!P756="",0,All_Tasks!P756)</f>
        <v>0</v>
      </c>
      <c r="Q756" s="181">
        <f>IF(All_Tasks!Q756="",0,All_Tasks!Q756)</f>
        <v>0</v>
      </c>
      <c r="R756" s="181">
        <f>IF(All_Tasks!R756="",0,All_Tasks!R756)</f>
        <v>0</v>
      </c>
      <c r="S756" s="181" t="str">
        <f>IF(All_Tasks!S756="","",All_Tasks!S756)</f>
        <v/>
      </c>
      <c r="T756" t="str">
        <f>IF(All_Tasks!T756="","",All_Tasks!T756)</f>
        <v/>
      </c>
      <c r="U756" t="str">
        <f>IF(All_Tasks!U756="","",All_Tasks!U756)</f>
        <v/>
      </c>
      <c r="V756">
        <f>IF(A756="",0,IFERROR(MATCH(A756,Scope_Labor_Rates!$A$6:$A$46,0)+5,0))</f>
        <v>0</v>
      </c>
      <c r="W756" s="178">
        <f>IF(V756&gt;0,INDEX(Scope_Labor_Rates!$C$6:$C$46,V756-5),0)</f>
        <v>0</v>
      </c>
      <c r="X756" s="178">
        <f>IF(V756&gt;0,INDEX(Scope_Labor_Rates!$C$6:$C$46,V756-5),0)</f>
        <v>0</v>
      </c>
      <c r="Y756" s="180">
        <f>IF(V756&gt;0,INDEX(Scope_Labor_Rates!$S$6:$S$46,V756-5),0)</f>
        <v>0</v>
      </c>
      <c r="Z756" s="180">
        <f>IF(V756&gt;0,INDEX(Scope_Labor_Rates!$R$6:$R$46,V756-5),1)</f>
        <v>1</v>
      </c>
      <c r="AA756" s="231">
        <f t="shared" si="99"/>
        <v>0</v>
      </c>
      <c r="AB756" t="str">
        <f t="shared" si="100"/>
        <v/>
      </c>
      <c r="AC756" s="178" t="str">
        <f t="shared" si="101"/>
        <v/>
      </c>
      <c r="AD756" s="181">
        <f t="shared" si="102"/>
        <v>0</v>
      </c>
      <c r="AE756" s="178">
        <f>IF(V756&gt;0,P756*INDEX(Scope_Labor_Rates!$E$6:$E$46,V756-5),0)</f>
        <v>0</v>
      </c>
      <c r="AF756" s="181">
        <f>IF(V756&gt;0,AE756*INDEX(Scope_Labor_Rates!$D$6:$D$46,V756-5)*AA756,0)</f>
        <v>0</v>
      </c>
      <c r="AG756" s="178">
        <f>IF(V756&gt;0,P756*INDEX(Scope_Labor_Rates!$G$6:$G$46,V756-5),0)</f>
        <v>0</v>
      </c>
      <c r="AH756" s="181">
        <f>IF(V756&gt;0,AG756*INDEX(Scope_Labor_Rates!$F$6:$F$46,V756-5)*AA756,0)</f>
        <v>0</v>
      </c>
      <c r="AI756" s="178">
        <f>IF(V756&gt;0,P756*INDEX(Scope_Labor_Rates!$I$6:$I$46,V756-5),0)</f>
        <v>0</v>
      </c>
      <c r="AJ756" s="181">
        <f>IF(V756&gt;0,AI756*INDEX(Scope_Labor_Rates!$H$6:$H$46,V756-5)*AA756,0)</f>
        <v>0</v>
      </c>
      <c r="AK756" s="178">
        <f>IF(V756&gt;0,P756*INDEX(Scope_Labor_Rates!$K$6:$K$46,V756-5),0)</f>
        <v>0</v>
      </c>
      <c r="AL756" s="181">
        <f>IF(V756&gt;0,AK756*INDEX(Scope_Labor_Rates!$J$6:$J$46,V756-5)*AA756,0)</f>
        <v>0</v>
      </c>
      <c r="AM756" s="178">
        <f>IF(V756&gt;0,P756*INDEX(Scope_Labor_Rates!$M$6:$M$46,V756-5),0)</f>
        <v>0</v>
      </c>
      <c r="AN756" s="178">
        <f>IF(V756&gt;0,AM756*INDEX(Scope_Labor_Rates!$L$6:$L$46,V756-5)*AA756,0)</f>
        <v>0</v>
      </c>
      <c r="AO756" s="178">
        <f>IF(V756&gt;0,P756*INDEX(Scope_Labor_Rates!$O$6:$O$46,V756-5)*AA756,0)</f>
        <v>0</v>
      </c>
      <c r="AP756" s="181">
        <f>IF(V756&gt;0,P756*INDEX(Scope_Labor_Rates!$Q$6:$Q$46,V756-5)*AA756,0)</f>
        <v>0</v>
      </c>
      <c r="AQ756" s="178">
        <f t="shared" si="103"/>
        <v>0</v>
      </c>
      <c r="AR756" s="178">
        <f t="shared" si="104"/>
        <v>0</v>
      </c>
      <c r="AS756" s="178">
        <f t="shared" si="105"/>
        <v>0</v>
      </c>
      <c r="AT756" s="178">
        <f t="shared" si="106"/>
        <v>0</v>
      </c>
      <c r="AU756">
        <f t="shared" si="107"/>
        <v>0</v>
      </c>
    </row>
    <row r="757" spans="1:47">
      <c r="A757" t="str">
        <f>IF(All_Tasks!A757="","",All_Tasks!A757)</f>
        <v/>
      </c>
      <c r="B757" t="str">
        <f>IF(All_Tasks!B757="","",All_Tasks!B757)</f>
        <v/>
      </c>
      <c r="C757" t="str">
        <f>IF(All_Tasks!C757="","",All_Tasks!C757)</f>
        <v/>
      </c>
      <c r="D757" t="str">
        <f>IF(All_Tasks!D757="","",All_Tasks!D757)</f>
        <v/>
      </c>
      <c r="E757" t="str">
        <f>IF(All_Tasks!V757&lt;&gt;"",All_Tasks!V757,IF(All_Tasks!E757&lt;&gt;"",All_Tasks!E757,""))</f>
        <v/>
      </c>
      <c r="F757" t="str">
        <f>IF(All_Tasks!F757="","",All_Tasks!F757)</f>
        <v/>
      </c>
      <c r="G757" t="str">
        <f>IF(All_Tasks!G757="","",All_Tasks!G757)</f>
        <v/>
      </c>
      <c r="H757" s="231" t="str">
        <f>IF(All_Tasks!H757="","",All_Tasks!H757)</f>
        <v/>
      </c>
      <c r="I757" t="str">
        <f>IF(All_Tasks!I757="","",All_Tasks!I757)</f>
        <v/>
      </c>
      <c r="J757" t="str">
        <f>IF(All_Tasks!J757="","",All_Tasks!J757)</f>
        <v/>
      </c>
      <c r="K757" t="str">
        <f>IF(All_Tasks!K757="","",All_Tasks!K757)</f>
        <v/>
      </c>
      <c r="L757" s="231" t="str">
        <f>IF(All_Tasks!L757="","",All_Tasks!L757)</f>
        <v/>
      </c>
      <c r="M757" t="str">
        <f>IF(All_Tasks!M757="","",All_Tasks!M757)</f>
        <v/>
      </c>
      <c r="N757" t="str">
        <f>IF(All_Tasks!N757="","",All_Tasks!N757)</f>
        <v/>
      </c>
      <c r="O757" t="str">
        <f>IF(All_Tasks!O757="","",All_Tasks!O757)</f>
        <v/>
      </c>
      <c r="P757" s="181">
        <f>IF(All_Tasks!P757="",0,All_Tasks!P757)</f>
        <v>0</v>
      </c>
      <c r="Q757" s="181">
        <f>IF(All_Tasks!Q757="",0,All_Tasks!Q757)</f>
        <v>0</v>
      </c>
      <c r="R757" s="181">
        <f>IF(All_Tasks!R757="",0,All_Tasks!R757)</f>
        <v>0</v>
      </c>
      <c r="S757" s="181" t="str">
        <f>IF(All_Tasks!S757="","",All_Tasks!S757)</f>
        <v/>
      </c>
      <c r="T757" t="str">
        <f>IF(All_Tasks!T757="","",All_Tasks!T757)</f>
        <v/>
      </c>
      <c r="U757" t="str">
        <f>IF(All_Tasks!U757="","",All_Tasks!U757)</f>
        <v/>
      </c>
      <c r="V757">
        <f>IF(A757="",0,IFERROR(MATCH(A757,Scope_Labor_Rates!$A$6:$A$46,0)+5,0))</f>
        <v>0</v>
      </c>
      <c r="W757" s="178">
        <f>IF(V757&gt;0,INDEX(Scope_Labor_Rates!$C$6:$C$46,V757-5),0)</f>
        <v>0</v>
      </c>
      <c r="X757" s="178">
        <f>IF(V757&gt;0,INDEX(Scope_Labor_Rates!$C$6:$C$46,V757-5),0)</f>
        <v>0</v>
      </c>
      <c r="Y757" s="180">
        <f>IF(V757&gt;0,INDEX(Scope_Labor_Rates!$S$6:$S$46,V757-5),0)</f>
        <v>0</v>
      </c>
      <c r="Z757" s="180">
        <f>IF(V757&gt;0,INDEX(Scope_Labor_Rates!$R$6:$R$46,V757-5),1)</f>
        <v>1</v>
      </c>
      <c r="AA757" s="231">
        <f t="shared" si="99"/>
        <v>0</v>
      </c>
      <c r="AB757" t="str">
        <f t="shared" si="100"/>
        <v/>
      </c>
      <c r="AC757" s="178" t="str">
        <f t="shared" si="101"/>
        <v/>
      </c>
      <c r="AD757" s="181">
        <f t="shared" si="102"/>
        <v>0</v>
      </c>
      <c r="AE757" s="178">
        <f>IF(V757&gt;0,P757*INDEX(Scope_Labor_Rates!$E$6:$E$46,V757-5),0)</f>
        <v>0</v>
      </c>
      <c r="AF757" s="181">
        <f>IF(V757&gt;0,AE757*INDEX(Scope_Labor_Rates!$D$6:$D$46,V757-5)*AA757,0)</f>
        <v>0</v>
      </c>
      <c r="AG757" s="178">
        <f>IF(V757&gt;0,P757*INDEX(Scope_Labor_Rates!$G$6:$G$46,V757-5),0)</f>
        <v>0</v>
      </c>
      <c r="AH757" s="181">
        <f>IF(V757&gt;0,AG757*INDEX(Scope_Labor_Rates!$F$6:$F$46,V757-5)*AA757,0)</f>
        <v>0</v>
      </c>
      <c r="AI757" s="178">
        <f>IF(V757&gt;0,P757*INDEX(Scope_Labor_Rates!$I$6:$I$46,V757-5),0)</f>
        <v>0</v>
      </c>
      <c r="AJ757" s="181">
        <f>IF(V757&gt;0,AI757*INDEX(Scope_Labor_Rates!$H$6:$H$46,V757-5)*AA757,0)</f>
        <v>0</v>
      </c>
      <c r="AK757" s="178">
        <f>IF(V757&gt;0,P757*INDEX(Scope_Labor_Rates!$K$6:$K$46,V757-5),0)</f>
        <v>0</v>
      </c>
      <c r="AL757" s="181">
        <f>IF(V757&gt;0,AK757*INDEX(Scope_Labor_Rates!$J$6:$J$46,V757-5)*AA757,0)</f>
        <v>0</v>
      </c>
      <c r="AM757" s="178">
        <f>IF(V757&gt;0,P757*INDEX(Scope_Labor_Rates!$M$6:$M$46,V757-5),0)</f>
        <v>0</v>
      </c>
      <c r="AN757" s="178">
        <f>IF(V757&gt;0,AM757*INDEX(Scope_Labor_Rates!$L$6:$L$46,V757-5)*AA757,0)</f>
        <v>0</v>
      </c>
      <c r="AO757" s="178">
        <f>IF(V757&gt;0,P757*INDEX(Scope_Labor_Rates!$O$6:$O$46,V757-5)*AA757,0)</f>
        <v>0</v>
      </c>
      <c r="AP757" s="181">
        <f>IF(V757&gt;0,P757*INDEX(Scope_Labor_Rates!$Q$6:$Q$46,V757-5)*AA757,0)</f>
        <v>0</v>
      </c>
      <c r="AQ757" s="178">
        <f t="shared" si="103"/>
        <v>0</v>
      </c>
      <c r="AR757" s="178">
        <f t="shared" si="104"/>
        <v>0</v>
      </c>
      <c r="AS757" s="178">
        <f t="shared" si="105"/>
        <v>0</v>
      </c>
      <c r="AT757" s="178">
        <f t="shared" si="106"/>
        <v>0</v>
      </c>
      <c r="AU757">
        <f t="shared" si="107"/>
        <v>0</v>
      </c>
    </row>
    <row r="758" spans="1:47">
      <c r="A758" t="str">
        <f>IF(All_Tasks!A758="","",All_Tasks!A758)</f>
        <v/>
      </c>
      <c r="B758" t="str">
        <f>IF(All_Tasks!B758="","",All_Tasks!B758)</f>
        <v/>
      </c>
      <c r="C758" t="str">
        <f>IF(All_Tasks!C758="","",All_Tasks!C758)</f>
        <v/>
      </c>
      <c r="D758" t="str">
        <f>IF(All_Tasks!D758="","",All_Tasks!D758)</f>
        <v/>
      </c>
      <c r="E758" t="str">
        <f>IF(All_Tasks!V758&lt;&gt;"",All_Tasks!V758,IF(All_Tasks!E758&lt;&gt;"",All_Tasks!E758,""))</f>
        <v/>
      </c>
      <c r="F758" t="str">
        <f>IF(All_Tasks!F758="","",All_Tasks!F758)</f>
        <v/>
      </c>
      <c r="G758" t="str">
        <f>IF(All_Tasks!G758="","",All_Tasks!G758)</f>
        <v/>
      </c>
      <c r="H758" s="231" t="str">
        <f>IF(All_Tasks!H758="","",All_Tasks!H758)</f>
        <v/>
      </c>
      <c r="I758" t="str">
        <f>IF(All_Tasks!I758="","",All_Tasks!I758)</f>
        <v/>
      </c>
      <c r="J758" t="str">
        <f>IF(All_Tasks!J758="","",All_Tasks!J758)</f>
        <v/>
      </c>
      <c r="K758" t="str">
        <f>IF(All_Tasks!K758="","",All_Tasks!K758)</f>
        <v/>
      </c>
      <c r="L758" s="231" t="str">
        <f>IF(All_Tasks!L758="","",All_Tasks!L758)</f>
        <v/>
      </c>
      <c r="M758" t="str">
        <f>IF(All_Tasks!M758="","",All_Tasks!M758)</f>
        <v/>
      </c>
      <c r="N758" t="str">
        <f>IF(All_Tasks!N758="","",All_Tasks!N758)</f>
        <v/>
      </c>
      <c r="O758" t="str">
        <f>IF(All_Tasks!O758="","",All_Tasks!O758)</f>
        <v/>
      </c>
      <c r="P758" s="181">
        <f>IF(All_Tasks!P758="",0,All_Tasks!P758)</f>
        <v>0</v>
      </c>
      <c r="Q758" s="181">
        <f>IF(All_Tasks!Q758="",0,All_Tasks!Q758)</f>
        <v>0</v>
      </c>
      <c r="R758" s="181">
        <f>IF(All_Tasks!R758="",0,All_Tasks!R758)</f>
        <v>0</v>
      </c>
      <c r="S758" s="181" t="str">
        <f>IF(All_Tasks!S758="","",All_Tasks!S758)</f>
        <v/>
      </c>
      <c r="T758" t="str">
        <f>IF(All_Tasks!T758="","",All_Tasks!T758)</f>
        <v/>
      </c>
      <c r="U758" t="str">
        <f>IF(All_Tasks!U758="","",All_Tasks!U758)</f>
        <v/>
      </c>
      <c r="V758">
        <f>IF(A758="",0,IFERROR(MATCH(A758,Scope_Labor_Rates!$A$6:$A$46,0)+5,0))</f>
        <v>0</v>
      </c>
      <c r="W758" s="178">
        <f>IF(V758&gt;0,INDEX(Scope_Labor_Rates!$C$6:$C$46,V758-5),0)</f>
        <v>0</v>
      </c>
      <c r="X758" s="178">
        <f>IF(V758&gt;0,INDEX(Scope_Labor_Rates!$C$6:$C$46,V758-5),0)</f>
        <v>0</v>
      </c>
      <c r="Y758" s="180">
        <f>IF(V758&gt;0,INDEX(Scope_Labor_Rates!$S$6:$S$46,V758-5),0)</f>
        <v>0</v>
      </c>
      <c r="Z758" s="180">
        <f>IF(V758&gt;0,INDEX(Scope_Labor_Rates!$R$6:$R$46,V758-5),1)</f>
        <v>1</v>
      </c>
      <c r="AA758" s="231">
        <f t="shared" si="99"/>
        <v>0</v>
      </c>
      <c r="AB758" t="str">
        <f t="shared" si="100"/>
        <v/>
      </c>
      <c r="AC758" s="178" t="str">
        <f t="shared" si="101"/>
        <v/>
      </c>
      <c r="AD758" s="181">
        <f t="shared" si="102"/>
        <v>0</v>
      </c>
      <c r="AE758" s="178">
        <f>IF(V758&gt;0,P758*INDEX(Scope_Labor_Rates!$E$6:$E$46,V758-5),0)</f>
        <v>0</v>
      </c>
      <c r="AF758" s="181">
        <f>IF(V758&gt;0,AE758*INDEX(Scope_Labor_Rates!$D$6:$D$46,V758-5)*AA758,0)</f>
        <v>0</v>
      </c>
      <c r="AG758" s="178">
        <f>IF(V758&gt;0,P758*INDEX(Scope_Labor_Rates!$G$6:$G$46,V758-5),0)</f>
        <v>0</v>
      </c>
      <c r="AH758" s="181">
        <f>IF(V758&gt;0,AG758*INDEX(Scope_Labor_Rates!$F$6:$F$46,V758-5)*AA758,0)</f>
        <v>0</v>
      </c>
      <c r="AI758" s="178">
        <f>IF(V758&gt;0,P758*INDEX(Scope_Labor_Rates!$I$6:$I$46,V758-5),0)</f>
        <v>0</v>
      </c>
      <c r="AJ758" s="181">
        <f>IF(V758&gt;0,AI758*INDEX(Scope_Labor_Rates!$H$6:$H$46,V758-5)*AA758,0)</f>
        <v>0</v>
      </c>
      <c r="AK758" s="178">
        <f>IF(V758&gt;0,P758*INDEX(Scope_Labor_Rates!$K$6:$K$46,V758-5),0)</f>
        <v>0</v>
      </c>
      <c r="AL758" s="181">
        <f>IF(V758&gt;0,AK758*INDEX(Scope_Labor_Rates!$J$6:$J$46,V758-5)*AA758,0)</f>
        <v>0</v>
      </c>
      <c r="AM758" s="178">
        <f>IF(V758&gt;0,P758*INDEX(Scope_Labor_Rates!$M$6:$M$46,V758-5),0)</f>
        <v>0</v>
      </c>
      <c r="AN758" s="178">
        <f>IF(V758&gt;0,AM758*INDEX(Scope_Labor_Rates!$L$6:$L$46,V758-5)*AA758,0)</f>
        <v>0</v>
      </c>
      <c r="AO758" s="178">
        <f>IF(V758&gt;0,P758*INDEX(Scope_Labor_Rates!$O$6:$O$46,V758-5)*AA758,0)</f>
        <v>0</v>
      </c>
      <c r="AP758" s="181">
        <f>IF(V758&gt;0,P758*INDEX(Scope_Labor_Rates!$Q$6:$Q$46,V758-5)*AA758,0)</f>
        <v>0</v>
      </c>
      <c r="AQ758" s="178">
        <f t="shared" si="103"/>
        <v>0</v>
      </c>
      <c r="AR758" s="178">
        <f t="shared" si="104"/>
        <v>0</v>
      </c>
      <c r="AS758" s="178">
        <f t="shared" si="105"/>
        <v>0</v>
      </c>
      <c r="AT758" s="178">
        <f t="shared" si="106"/>
        <v>0</v>
      </c>
      <c r="AU758">
        <f t="shared" si="107"/>
        <v>0</v>
      </c>
    </row>
    <row r="759" spans="1:47">
      <c r="A759" t="str">
        <f>IF(All_Tasks!A759="","",All_Tasks!A759)</f>
        <v/>
      </c>
      <c r="B759" t="str">
        <f>IF(All_Tasks!B759="","",All_Tasks!B759)</f>
        <v/>
      </c>
      <c r="C759" t="str">
        <f>IF(All_Tasks!C759="","",All_Tasks!C759)</f>
        <v/>
      </c>
      <c r="D759" t="str">
        <f>IF(All_Tasks!D759="","",All_Tasks!D759)</f>
        <v/>
      </c>
      <c r="E759" t="str">
        <f>IF(All_Tasks!V759&lt;&gt;"",All_Tasks!V759,IF(All_Tasks!E759&lt;&gt;"",All_Tasks!E759,""))</f>
        <v/>
      </c>
      <c r="F759" t="str">
        <f>IF(All_Tasks!F759="","",All_Tasks!F759)</f>
        <v/>
      </c>
      <c r="G759" t="str">
        <f>IF(All_Tasks!G759="","",All_Tasks!G759)</f>
        <v/>
      </c>
      <c r="H759" s="231" t="str">
        <f>IF(All_Tasks!H759="","",All_Tasks!H759)</f>
        <v/>
      </c>
      <c r="I759" t="str">
        <f>IF(All_Tasks!I759="","",All_Tasks!I759)</f>
        <v/>
      </c>
      <c r="J759" t="str">
        <f>IF(All_Tasks!J759="","",All_Tasks!J759)</f>
        <v/>
      </c>
      <c r="K759" t="str">
        <f>IF(All_Tasks!K759="","",All_Tasks!K759)</f>
        <v/>
      </c>
      <c r="L759" s="231" t="str">
        <f>IF(All_Tasks!L759="","",All_Tasks!L759)</f>
        <v/>
      </c>
      <c r="M759" t="str">
        <f>IF(All_Tasks!M759="","",All_Tasks!M759)</f>
        <v/>
      </c>
      <c r="N759" t="str">
        <f>IF(All_Tasks!N759="","",All_Tasks!N759)</f>
        <v/>
      </c>
      <c r="O759" t="str">
        <f>IF(All_Tasks!O759="","",All_Tasks!O759)</f>
        <v/>
      </c>
      <c r="P759" s="181">
        <f>IF(All_Tasks!P759="",0,All_Tasks!P759)</f>
        <v>0</v>
      </c>
      <c r="Q759" s="181">
        <f>IF(All_Tasks!Q759="",0,All_Tasks!Q759)</f>
        <v>0</v>
      </c>
      <c r="R759" s="181">
        <f>IF(All_Tasks!R759="",0,All_Tasks!R759)</f>
        <v>0</v>
      </c>
      <c r="S759" s="181" t="str">
        <f>IF(All_Tasks!S759="","",All_Tasks!S759)</f>
        <v/>
      </c>
      <c r="T759" t="str">
        <f>IF(All_Tasks!T759="","",All_Tasks!T759)</f>
        <v/>
      </c>
      <c r="U759" t="str">
        <f>IF(All_Tasks!U759="","",All_Tasks!U759)</f>
        <v/>
      </c>
      <c r="V759">
        <f>IF(A759="",0,IFERROR(MATCH(A759,Scope_Labor_Rates!$A$6:$A$46,0)+5,0))</f>
        <v>0</v>
      </c>
      <c r="W759" s="178">
        <f>IF(V759&gt;0,INDEX(Scope_Labor_Rates!$C$6:$C$46,V759-5),0)</f>
        <v>0</v>
      </c>
      <c r="X759" s="178">
        <f>IF(V759&gt;0,INDEX(Scope_Labor_Rates!$C$6:$C$46,V759-5),0)</f>
        <v>0</v>
      </c>
      <c r="Y759" s="180">
        <f>IF(V759&gt;0,INDEX(Scope_Labor_Rates!$S$6:$S$46,V759-5),0)</f>
        <v>0</v>
      </c>
      <c r="Z759" s="180">
        <f>IF(V759&gt;0,INDEX(Scope_Labor_Rates!$R$6:$R$46,V759-5),1)</f>
        <v>1</v>
      </c>
      <c r="AA759" s="231">
        <f t="shared" si="99"/>
        <v>0</v>
      </c>
      <c r="AB759" t="str">
        <f t="shared" si="100"/>
        <v/>
      </c>
      <c r="AC759" s="178" t="str">
        <f t="shared" si="101"/>
        <v/>
      </c>
      <c r="AD759" s="181">
        <f t="shared" si="102"/>
        <v>0</v>
      </c>
      <c r="AE759" s="178">
        <f>IF(V759&gt;0,P759*INDEX(Scope_Labor_Rates!$E$6:$E$46,V759-5),0)</f>
        <v>0</v>
      </c>
      <c r="AF759" s="181">
        <f>IF(V759&gt;0,AE759*INDEX(Scope_Labor_Rates!$D$6:$D$46,V759-5)*AA759,0)</f>
        <v>0</v>
      </c>
      <c r="AG759" s="178">
        <f>IF(V759&gt;0,P759*INDEX(Scope_Labor_Rates!$G$6:$G$46,V759-5),0)</f>
        <v>0</v>
      </c>
      <c r="AH759" s="181">
        <f>IF(V759&gt;0,AG759*INDEX(Scope_Labor_Rates!$F$6:$F$46,V759-5)*AA759,0)</f>
        <v>0</v>
      </c>
      <c r="AI759" s="178">
        <f>IF(V759&gt;0,P759*INDEX(Scope_Labor_Rates!$I$6:$I$46,V759-5),0)</f>
        <v>0</v>
      </c>
      <c r="AJ759" s="181">
        <f>IF(V759&gt;0,AI759*INDEX(Scope_Labor_Rates!$H$6:$H$46,V759-5)*AA759,0)</f>
        <v>0</v>
      </c>
      <c r="AK759" s="178">
        <f>IF(V759&gt;0,P759*INDEX(Scope_Labor_Rates!$K$6:$K$46,V759-5),0)</f>
        <v>0</v>
      </c>
      <c r="AL759" s="181">
        <f>IF(V759&gt;0,AK759*INDEX(Scope_Labor_Rates!$J$6:$J$46,V759-5)*AA759,0)</f>
        <v>0</v>
      </c>
      <c r="AM759" s="178">
        <f>IF(V759&gt;0,P759*INDEX(Scope_Labor_Rates!$M$6:$M$46,V759-5),0)</f>
        <v>0</v>
      </c>
      <c r="AN759" s="178">
        <f>IF(V759&gt;0,AM759*INDEX(Scope_Labor_Rates!$L$6:$L$46,V759-5)*AA759,0)</f>
        <v>0</v>
      </c>
      <c r="AO759" s="178">
        <f>IF(V759&gt;0,P759*INDEX(Scope_Labor_Rates!$O$6:$O$46,V759-5)*AA759,0)</f>
        <v>0</v>
      </c>
      <c r="AP759" s="181">
        <f>IF(V759&gt;0,P759*INDEX(Scope_Labor_Rates!$Q$6:$Q$46,V759-5)*AA759,0)</f>
        <v>0</v>
      </c>
      <c r="AQ759" s="178">
        <f t="shared" si="103"/>
        <v>0</v>
      </c>
      <c r="AR759" s="178">
        <f t="shared" si="104"/>
        <v>0</v>
      </c>
      <c r="AS759" s="178">
        <f t="shared" si="105"/>
        <v>0</v>
      </c>
      <c r="AT759" s="178">
        <f t="shared" si="106"/>
        <v>0</v>
      </c>
      <c r="AU759">
        <f t="shared" si="107"/>
        <v>0</v>
      </c>
    </row>
    <row r="760" spans="1:47">
      <c r="A760" t="str">
        <f>IF(All_Tasks!A760="","",All_Tasks!A760)</f>
        <v/>
      </c>
      <c r="B760" t="str">
        <f>IF(All_Tasks!B760="","",All_Tasks!B760)</f>
        <v/>
      </c>
      <c r="C760" t="str">
        <f>IF(All_Tasks!C760="","",All_Tasks!C760)</f>
        <v/>
      </c>
      <c r="D760" t="str">
        <f>IF(All_Tasks!D760="","",All_Tasks!D760)</f>
        <v/>
      </c>
      <c r="E760" t="str">
        <f>IF(All_Tasks!V760&lt;&gt;"",All_Tasks!V760,IF(All_Tasks!E760&lt;&gt;"",All_Tasks!E760,""))</f>
        <v/>
      </c>
      <c r="F760" t="str">
        <f>IF(All_Tasks!F760="","",All_Tasks!F760)</f>
        <v/>
      </c>
      <c r="G760" t="str">
        <f>IF(All_Tasks!G760="","",All_Tasks!G760)</f>
        <v/>
      </c>
      <c r="H760" s="231" t="str">
        <f>IF(All_Tasks!H760="","",All_Tasks!H760)</f>
        <v/>
      </c>
      <c r="I760" t="str">
        <f>IF(All_Tasks!I760="","",All_Tasks!I760)</f>
        <v/>
      </c>
      <c r="J760" t="str">
        <f>IF(All_Tasks!J760="","",All_Tasks!J760)</f>
        <v/>
      </c>
      <c r="K760" t="str">
        <f>IF(All_Tasks!K760="","",All_Tasks!K760)</f>
        <v/>
      </c>
      <c r="L760" s="231" t="str">
        <f>IF(All_Tasks!L760="","",All_Tasks!L760)</f>
        <v/>
      </c>
      <c r="M760" t="str">
        <f>IF(All_Tasks!M760="","",All_Tasks!M760)</f>
        <v/>
      </c>
      <c r="N760" t="str">
        <f>IF(All_Tasks!N760="","",All_Tasks!N760)</f>
        <v/>
      </c>
      <c r="O760" t="str">
        <f>IF(All_Tasks!O760="","",All_Tasks!O760)</f>
        <v/>
      </c>
      <c r="P760" s="181">
        <f>IF(All_Tasks!P760="",0,All_Tasks!P760)</f>
        <v>0</v>
      </c>
      <c r="Q760" s="181">
        <f>IF(All_Tasks!Q760="",0,All_Tasks!Q760)</f>
        <v>0</v>
      </c>
      <c r="R760" s="181">
        <f>IF(All_Tasks!R760="",0,All_Tasks!R760)</f>
        <v>0</v>
      </c>
      <c r="S760" s="181" t="str">
        <f>IF(All_Tasks!S760="","",All_Tasks!S760)</f>
        <v/>
      </c>
      <c r="T760" t="str">
        <f>IF(All_Tasks!T760="","",All_Tasks!T760)</f>
        <v/>
      </c>
      <c r="U760" t="str">
        <f>IF(All_Tasks!U760="","",All_Tasks!U760)</f>
        <v/>
      </c>
      <c r="V760">
        <f>IF(A760="",0,IFERROR(MATCH(A760,Scope_Labor_Rates!$A$6:$A$46,0)+5,0))</f>
        <v>0</v>
      </c>
      <c r="W760" s="178">
        <f>IF(V760&gt;0,INDEX(Scope_Labor_Rates!$C$6:$C$46,V760-5),0)</f>
        <v>0</v>
      </c>
      <c r="X760" s="178">
        <f>IF(V760&gt;0,INDEX(Scope_Labor_Rates!$C$6:$C$46,V760-5),0)</f>
        <v>0</v>
      </c>
      <c r="Y760" s="180">
        <f>IF(V760&gt;0,INDEX(Scope_Labor_Rates!$S$6:$S$46,V760-5),0)</f>
        <v>0</v>
      </c>
      <c r="Z760" s="180">
        <f>IF(V760&gt;0,INDEX(Scope_Labor_Rates!$R$6:$R$46,V760-5),1)</f>
        <v>1</v>
      </c>
      <c r="AA760" s="231">
        <f t="shared" si="99"/>
        <v>0</v>
      </c>
      <c r="AB760" t="str">
        <f t="shared" si="100"/>
        <v/>
      </c>
      <c r="AC760" s="178" t="str">
        <f t="shared" si="101"/>
        <v/>
      </c>
      <c r="AD760" s="181">
        <f t="shared" si="102"/>
        <v>0</v>
      </c>
      <c r="AE760" s="178">
        <f>IF(V760&gt;0,P760*INDEX(Scope_Labor_Rates!$E$6:$E$46,V760-5),0)</f>
        <v>0</v>
      </c>
      <c r="AF760" s="181">
        <f>IF(V760&gt;0,AE760*INDEX(Scope_Labor_Rates!$D$6:$D$46,V760-5)*AA760,0)</f>
        <v>0</v>
      </c>
      <c r="AG760" s="178">
        <f>IF(V760&gt;0,P760*INDEX(Scope_Labor_Rates!$G$6:$G$46,V760-5),0)</f>
        <v>0</v>
      </c>
      <c r="AH760" s="181">
        <f>IF(V760&gt;0,AG760*INDEX(Scope_Labor_Rates!$F$6:$F$46,V760-5)*AA760,0)</f>
        <v>0</v>
      </c>
      <c r="AI760" s="178">
        <f>IF(V760&gt;0,P760*INDEX(Scope_Labor_Rates!$I$6:$I$46,V760-5),0)</f>
        <v>0</v>
      </c>
      <c r="AJ760" s="181">
        <f>IF(V760&gt;0,AI760*INDEX(Scope_Labor_Rates!$H$6:$H$46,V760-5)*AA760,0)</f>
        <v>0</v>
      </c>
      <c r="AK760" s="178">
        <f>IF(V760&gt;0,P760*INDEX(Scope_Labor_Rates!$K$6:$K$46,V760-5),0)</f>
        <v>0</v>
      </c>
      <c r="AL760" s="181">
        <f>IF(V760&gt;0,AK760*INDEX(Scope_Labor_Rates!$J$6:$J$46,V760-5)*AA760,0)</f>
        <v>0</v>
      </c>
      <c r="AM760" s="178">
        <f>IF(V760&gt;0,P760*INDEX(Scope_Labor_Rates!$M$6:$M$46,V760-5),0)</f>
        <v>0</v>
      </c>
      <c r="AN760" s="178">
        <f>IF(V760&gt;0,AM760*INDEX(Scope_Labor_Rates!$L$6:$L$46,V760-5)*AA760,0)</f>
        <v>0</v>
      </c>
      <c r="AO760" s="178">
        <f>IF(V760&gt;0,P760*INDEX(Scope_Labor_Rates!$O$6:$O$46,V760-5)*AA760,0)</f>
        <v>0</v>
      </c>
      <c r="AP760" s="181">
        <f>IF(V760&gt;0,P760*INDEX(Scope_Labor_Rates!$Q$6:$Q$46,V760-5)*AA760,0)</f>
        <v>0</v>
      </c>
      <c r="AQ760" s="178">
        <f t="shared" si="103"/>
        <v>0</v>
      </c>
      <c r="AR760" s="178">
        <f t="shared" si="104"/>
        <v>0</v>
      </c>
      <c r="AS760" s="178">
        <f t="shared" si="105"/>
        <v>0</v>
      </c>
      <c r="AT760" s="178">
        <f t="shared" si="106"/>
        <v>0</v>
      </c>
      <c r="AU760">
        <f t="shared" si="107"/>
        <v>0</v>
      </c>
    </row>
    <row r="761" spans="1:47">
      <c r="A761" t="str">
        <f>IF(All_Tasks!A761="","",All_Tasks!A761)</f>
        <v/>
      </c>
      <c r="B761" t="str">
        <f>IF(All_Tasks!B761="","",All_Tasks!B761)</f>
        <v/>
      </c>
      <c r="C761" t="str">
        <f>IF(All_Tasks!C761="","",All_Tasks!C761)</f>
        <v/>
      </c>
      <c r="D761" t="str">
        <f>IF(All_Tasks!D761="","",All_Tasks!D761)</f>
        <v/>
      </c>
      <c r="E761" t="str">
        <f>IF(All_Tasks!V761&lt;&gt;"",All_Tasks!V761,IF(All_Tasks!E761&lt;&gt;"",All_Tasks!E761,""))</f>
        <v/>
      </c>
      <c r="F761" t="str">
        <f>IF(All_Tasks!F761="","",All_Tasks!F761)</f>
        <v/>
      </c>
      <c r="G761" t="str">
        <f>IF(All_Tasks!G761="","",All_Tasks!G761)</f>
        <v/>
      </c>
      <c r="H761" s="231" t="str">
        <f>IF(All_Tasks!H761="","",All_Tasks!H761)</f>
        <v/>
      </c>
      <c r="I761" t="str">
        <f>IF(All_Tasks!I761="","",All_Tasks!I761)</f>
        <v/>
      </c>
      <c r="J761" t="str">
        <f>IF(All_Tasks!J761="","",All_Tasks!J761)</f>
        <v/>
      </c>
      <c r="K761" t="str">
        <f>IF(All_Tasks!K761="","",All_Tasks!K761)</f>
        <v/>
      </c>
      <c r="L761" s="231" t="str">
        <f>IF(All_Tasks!L761="","",All_Tasks!L761)</f>
        <v/>
      </c>
      <c r="M761" t="str">
        <f>IF(All_Tasks!M761="","",All_Tasks!M761)</f>
        <v/>
      </c>
      <c r="N761" t="str">
        <f>IF(All_Tasks!N761="","",All_Tasks!N761)</f>
        <v/>
      </c>
      <c r="O761" t="str">
        <f>IF(All_Tasks!O761="","",All_Tasks!O761)</f>
        <v/>
      </c>
      <c r="P761" s="181">
        <f>IF(All_Tasks!P761="",0,All_Tasks!P761)</f>
        <v>0</v>
      </c>
      <c r="Q761" s="181">
        <f>IF(All_Tasks!Q761="",0,All_Tasks!Q761)</f>
        <v>0</v>
      </c>
      <c r="R761" s="181">
        <f>IF(All_Tasks!R761="",0,All_Tasks!R761)</f>
        <v>0</v>
      </c>
      <c r="S761" s="181" t="str">
        <f>IF(All_Tasks!S761="","",All_Tasks!S761)</f>
        <v/>
      </c>
      <c r="T761" t="str">
        <f>IF(All_Tasks!T761="","",All_Tasks!T761)</f>
        <v/>
      </c>
      <c r="U761" t="str">
        <f>IF(All_Tasks!U761="","",All_Tasks!U761)</f>
        <v/>
      </c>
      <c r="V761">
        <f>IF(A761="",0,IFERROR(MATCH(A761,Scope_Labor_Rates!$A$6:$A$46,0)+5,0))</f>
        <v>0</v>
      </c>
      <c r="W761" s="178">
        <f>IF(V761&gt;0,INDEX(Scope_Labor_Rates!$C$6:$C$46,V761-5),0)</f>
        <v>0</v>
      </c>
      <c r="X761" s="178">
        <f>IF(V761&gt;0,INDEX(Scope_Labor_Rates!$C$6:$C$46,V761-5),0)</f>
        <v>0</v>
      </c>
      <c r="Y761" s="180">
        <f>IF(V761&gt;0,INDEX(Scope_Labor_Rates!$S$6:$S$46,V761-5),0)</f>
        <v>0</v>
      </c>
      <c r="Z761" s="180">
        <f>IF(V761&gt;0,INDEX(Scope_Labor_Rates!$R$6:$R$46,V761-5),1)</f>
        <v>1</v>
      </c>
      <c r="AA761" s="231">
        <f t="shared" si="99"/>
        <v>0</v>
      </c>
      <c r="AB761" t="str">
        <f t="shared" si="100"/>
        <v/>
      </c>
      <c r="AC761" s="178" t="str">
        <f t="shared" si="101"/>
        <v/>
      </c>
      <c r="AD761" s="181">
        <f t="shared" si="102"/>
        <v>0</v>
      </c>
      <c r="AE761" s="178">
        <f>IF(V761&gt;0,P761*INDEX(Scope_Labor_Rates!$E$6:$E$46,V761-5),0)</f>
        <v>0</v>
      </c>
      <c r="AF761" s="181">
        <f>IF(V761&gt;0,AE761*INDEX(Scope_Labor_Rates!$D$6:$D$46,V761-5)*AA761,0)</f>
        <v>0</v>
      </c>
      <c r="AG761" s="178">
        <f>IF(V761&gt;0,P761*INDEX(Scope_Labor_Rates!$G$6:$G$46,V761-5),0)</f>
        <v>0</v>
      </c>
      <c r="AH761" s="181">
        <f>IF(V761&gt;0,AG761*INDEX(Scope_Labor_Rates!$F$6:$F$46,V761-5)*AA761,0)</f>
        <v>0</v>
      </c>
      <c r="AI761" s="178">
        <f>IF(V761&gt;0,P761*INDEX(Scope_Labor_Rates!$I$6:$I$46,V761-5),0)</f>
        <v>0</v>
      </c>
      <c r="AJ761" s="181">
        <f>IF(V761&gt;0,AI761*INDEX(Scope_Labor_Rates!$H$6:$H$46,V761-5)*AA761,0)</f>
        <v>0</v>
      </c>
      <c r="AK761" s="178">
        <f>IF(V761&gt;0,P761*INDEX(Scope_Labor_Rates!$K$6:$K$46,V761-5),0)</f>
        <v>0</v>
      </c>
      <c r="AL761" s="181">
        <f>IF(V761&gt;0,AK761*INDEX(Scope_Labor_Rates!$J$6:$J$46,V761-5)*AA761,0)</f>
        <v>0</v>
      </c>
      <c r="AM761" s="178">
        <f>IF(V761&gt;0,P761*INDEX(Scope_Labor_Rates!$M$6:$M$46,V761-5),0)</f>
        <v>0</v>
      </c>
      <c r="AN761" s="178">
        <f>IF(V761&gt;0,AM761*INDEX(Scope_Labor_Rates!$L$6:$L$46,V761-5)*AA761,0)</f>
        <v>0</v>
      </c>
      <c r="AO761" s="178">
        <f>IF(V761&gt;0,P761*INDEX(Scope_Labor_Rates!$O$6:$O$46,V761-5)*AA761,0)</f>
        <v>0</v>
      </c>
      <c r="AP761" s="181">
        <f>IF(V761&gt;0,P761*INDEX(Scope_Labor_Rates!$Q$6:$Q$46,V761-5)*AA761,0)</f>
        <v>0</v>
      </c>
      <c r="AQ761" s="178">
        <f t="shared" si="103"/>
        <v>0</v>
      </c>
      <c r="AR761" s="178">
        <f t="shared" si="104"/>
        <v>0</v>
      </c>
      <c r="AS761" s="178">
        <f t="shared" si="105"/>
        <v>0</v>
      </c>
      <c r="AT761" s="178">
        <f t="shared" si="106"/>
        <v>0</v>
      </c>
      <c r="AU761">
        <f t="shared" si="107"/>
        <v>0</v>
      </c>
    </row>
    <row r="762" spans="1:47">
      <c r="A762" t="str">
        <f>IF(All_Tasks!A762="","",All_Tasks!A762)</f>
        <v/>
      </c>
      <c r="B762" t="str">
        <f>IF(All_Tasks!B762="","",All_Tasks!B762)</f>
        <v/>
      </c>
      <c r="C762" t="str">
        <f>IF(All_Tasks!C762="","",All_Tasks!C762)</f>
        <v/>
      </c>
      <c r="D762" t="str">
        <f>IF(All_Tasks!D762="","",All_Tasks!D762)</f>
        <v/>
      </c>
      <c r="E762" t="str">
        <f>IF(All_Tasks!V762&lt;&gt;"",All_Tasks!V762,IF(All_Tasks!E762&lt;&gt;"",All_Tasks!E762,""))</f>
        <v/>
      </c>
      <c r="F762" t="str">
        <f>IF(All_Tasks!F762="","",All_Tasks!F762)</f>
        <v/>
      </c>
      <c r="G762" t="str">
        <f>IF(All_Tasks!G762="","",All_Tasks!G762)</f>
        <v/>
      </c>
      <c r="H762" s="231" t="str">
        <f>IF(All_Tasks!H762="","",All_Tasks!H762)</f>
        <v/>
      </c>
      <c r="I762" t="str">
        <f>IF(All_Tasks!I762="","",All_Tasks!I762)</f>
        <v/>
      </c>
      <c r="J762" t="str">
        <f>IF(All_Tasks!J762="","",All_Tasks!J762)</f>
        <v/>
      </c>
      <c r="K762" t="str">
        <f>IF(All_Tasks!K762="","",All_Tasks!K762)</f>
        <v/>
      </c>
      <c r="L762" s="231" t="str">
        <f>IF(All_Tasks!L762="","",All_Tasks!L762)</f>
        <v/>
      </c>
      <c r="M762" t="str">
        <f>IF(All_Tasks!M762="","",All_Tasks!M762)</f>
        <v/>
      </c>
      <c r="N762" t="str">
        <f>IF(All_Tasks!N762="","",All_Tasks!N762)</f>
        <v/>
      </c>
      <c r="O762" t="str">
        <f>IF(All_Tasks!O762="","",All_Tasks!O762)</f>
        <v/>
      </c>
      <c r="P762" s="181">
        <f>IF(All_Tasks!P762="",0,All_Tasks!P762)</f>
        <v>0</v>
      </c>
      <c r="Q762" s="181">
        <f>IF(All_Tasks!Q762="",0,All_Tasks!Q762)</f>
        <v>0</v>
      </c>
      <c r="R762" s="181">
        <f>IF(All_Tasks!R762="",0,All_Tasks!R762)</f>
        <v>0</v>
      </c>
      <c r="S762" s="181" t="str">
        <f>IF(All_Tasks!S762="","",All_Tasks!S762)</f>
        <v/>
      </c>
      <c r="T762" t="str">
        <f>IF(All_Tasks!T762="","",All_Tasks!T762)</f>
        <v/>
      </c>
      <c r="U762" t="str">
        <f>IF(All_Tasks!U762="","",All_Tasks!U762)</f>
        <v/>
      </c>
      <c r="V762">
        <f>IF(A762="",0,IFERROR(MATCH(A762,Scope_Labor_Rates!$A$6:$A$46,0)+5,0))</f>
        <v>0</v>
      </c>
      <c r="W762" s="178">
        <f>IF(V762&gt;0,INDEX(Scope_Labor_Rates!$C$6:$C$46,V762-5),0)</f>
        <v>0</v>
      </c>
      <c r="X762" s="178">
        <f>IF(V762&gt;0,INDEX(Scope_Labor_Rates!$C$6:$C$46,V762-5),0)</f>
        <v>0</v>
      </c>
      <c r="Y762" s="180">
        <f>IF(V762&gt;0,INDEX(Scope_Labor_Rates!$S$6:$S$46,V762-5),0)</f>
        <v>0</v>
      </c>
      <c r="Z762" s="180">
        <f>IF(V762&gt;0,INDEX(Scope_Labor_Rates!$R$6:$R$46,V762-5),1)</f>
        <v>1</v>
      </c>
      <c r="AA762" s="231">
        <f t="shared" si="99"/>
        <v>0</v>
      </c>
      <c r="AB762" t="str">
        <f t="shared" si="100"/>
        <v/>
      </c>
      <c r="AC762" s="178" t="str">
        <f t="shared" si="101"/>
        <v/>
      </c>
      <c r="AD762" s="181">
        <f t="shared" si="102"/>
        <v>0</v>
      </c>
      <c r="AE762" s="178">
        <f>IF(V762&gt;0,P762*INDEX(Scope_Labor_Rates!$E$6:$E$46,V762-5),0)</f>
        <v>0</v>
      </c>
      <c r="AF762" s="181">
        <f>IF(V762&gt;0,AE762*INDEX(Scope_Labor_Rates!$D$6:$D$46,V762-5)*AA762,0)</f>
        <v>0</v>
      </c>
      <c r="AG762" s="178">
        <f>IF(V762&gt;0,P762*INDEX(Scope_Labor_Rates!$G$6:$G$46,V762-5),0)</f>
        <v>0</v>
      </c>
      <c r="AH762" s="181">
        <f>IF(V762&gt;0,AG762*INDEX(Scope_Labor_Rates!$F$6:$F$46,V762-5)*AA762,0)</f>
        <v>0</v>
      </c>
      <c r="AI762" s="178">
        <f>IF(V762&gt;0,P762*INDEX(Scope_Labor_Rates!$I$6:$I$46,V762-5),0)</f>
        <v>0</v>
      </c>
      <c r="AJ762" s="181">
        <f>IF(V762&gt;0,AI762*INDEX(Scope_Labor_Rates!$H$6:$H$46,V762-5)*AA762,0)</f>
        <v>0</v>
      </c>
      <c r="AK762" s="178">
        <f>IF(V762&gt;0,P762*INDEX(Scope_Labor_Rates!$K$6:$K$46,V762-5),0)</f>
        <v>0</v>
      </c>
      <c r="AL762" s="181">
        <f>IF(V762&gt;0,AK762*INDEX(Scope_Labor_Rates!$J$6:$J$46,V762-5)*AA762,0)</f>
        <v>0</v>
      </c>
      <c r="AM762" s="178">
        <f>IF(V762&gt;0,P762*INDEX(Scope_Labor_Rates!$M$6:$M$46,V762-5),0)</f>
        <v>0</v>
      </c>
      <c r="AN762" s="178">
        <f>IF(V762&gt;0,AM762*INDEX(Scope_Labor_Rates!$L$6:$L$46,V762-5)*AA762,0)</f>
        <v>0</v>
      </c>
      <c r="AO762" s="178">
        <f>IF(V762&gt;0,P762*INDEX(Scope_Labor_Rates!$O$6:$O$46,V762-5)*AA762,0)</f>
        <v>0</v>
      </c>
      <c r="AP762" s="181">
        <f>IF(V762&gt;0,P762*INDEX(Scope_Labor_Rates!$Q$6:$Q$46,V762-5)*AA762,0)</f>
        <v>0</v>
      </c>
      <c r="AQ762" s="178">
        <f t="shared" si="103"/>
        <v>0</v>
      </c>
      <c r="AR762" s="178">
        <f t="shared" si="104"/>
        <v>0</v>
      </c>
      <c r="AS762" s="178">
        <f t="shared" si="105"/>
        <v>0</v>
      </c>
      <c r="AT762" s="178">
        <f t="shared" si="106"/>
        <v>0</v>
      </c>
      <c r="AU762">
        <f t="shared" si="107"/>
        <v>0</v>
      </c>
    </row>
    <row r="763" spans="1:47">
      <c r="A763" t="str">
        <f>IF(All_Tasks!A763="","",All_Tasks!A763)</f>
        <v/>
      </c>
      <c r="B763" t="str">
        <f>IF(All_Tasks!B763="","",All_Tasks!B763)</f>
        <v/>
      </c>
      <c r="C763" t="str">
        <f>IF(All_Tasks!C763="","",All_Tasks!C763)</f>
        <v/>
      </c>
      <c r="D763" t="str">
        <f>IF(All_Tasks!D763="","",All_Tasks!D763)</f>
        <v/>
      </c>
      <c r="E763" t="str">
        <f>IF(All_Tasks!V763&lt;&gt;"",All_Tasks!V763,IF(All_Tasks!E763&lt;&gt;"",All_Tasks!E763,""))</f>
        <v/>
      </c>
      <c r="F763" t="str">
        <f>IF(All_Tasks!F763="","",All_Tasks!F763)</f>
        <v/>
      </c>
      <c r="G763" t="str">
        <f>IF(All_Tasks!G763="","",All_Tasks!G763)</f>
        <v/>
      </c>
      <c r="H763" s="231" t="str">
        <f>IF(All_Tasks!H763="","",All_Tasks!H763)</f>
        <v/>
      </c>
      <c r="I763" t="str">
        <f>IF(All_Tasks!I763="","",All_Tasks!I763)</f>
        <v/>
      </c>
      <c r="J763" t="str">
        <f>IF(All_Tasks!J763="","",All_Tasks!J763)</f>
        <v/>
      </c>
      <c r="K763" t="str">
        <f>IF(All_Tasks!K763="","",All_Tasks!K763)</f>
        <v/>
      </c>
      <c r="L763" s="231" t="str">
        <f>IF(All_Tasks!L763="","",All_Tasks!L763)</f>
        <v/>
      </c>
      <c r="M763" t="str">
        <f>IF(All_Tasks!M763="","",All_Tasks!M763)</f>
        <v/>
      </c>
      <c r="N763" t="str">
        <f>IF(All_Tasks!N763="","",All_Tasks!N763)</f>
        <v/>
      </c>
      <c r="O763" t="str">
        <f>IF(All_Tasks!O763="","",All_Tasks!O763)</f>
        <v/>
      </c>
      <c r="P763" s="181">
        <f>IF(All_Tasks!P763="",0,All_Tasks!P763)</f>
        <v>0</v>
      </c>
      <c r="Q763" s="181">
        <f>IF(All_Tasks!Q763="",0,All_Tasks!Q763)</f>
        <v>0</v>
      </c>
      <c r="R763" s="181">
        <f>IF(All_Tasks!R763="",0,All_Tasks!R763)</f>
        <v>0</v>
      </c>
      <c r="S763" s="181" t="str">
        <f>IF(All_Tasks!S763="","",All_Tasks!S763)</f>
        <v/>
      </c>
      <c r="T763" t="str">
        <f>IF(All_Tasks!T763="","",All_Tasks!T763)</f>
        <v/>
      </c>
      <c r="U763" t="str">
        <f>IF(All_Tasks!U763="","",All_Tasks!U763)</f>
        <v/>
      </c>
      <c r="V763">
        <f>IF(A763="",0,IFERROR(MATCH(A763,Scope_Labor_Rates!$A$6:$A$46,0)+5,0))</f>
        <v>0</v>
      </c>
      <c r="W763" s="178">
        <f>IF(V763&gt;0,INDEX(Scope_Labor_Rates!$C$6:$C$46,V763-5),0)</f>
        <v>0</v>
      </c>
      <c r="X763" s="178">
        <f>IF(V763&gt;0,INDEX(Scope_Labor_Rates!$C$6:$C$46,V763-5),0)</f>
        <v>0</v>
      </c>
      <c r="Y763" s="180">
        <f>IF(V763&gt;0,INDEX(Scope_Labor_Rates!$S$6:$S$46,V763-5),0)</f>
        <v>0</v>
      </c>
      <c r="Z763" s="180">
        <f>IF(V763&gt;0,INDEX(Scope_Labor_Rates!$R$6:$R$46,V763-5),1)</f>
        <v>1</v>
      </c>
      <c r="AA763" s="231">
        <f t="shared" si="99"/>
        <v>0</v>
      </c>
      <c r="AB763" t="str">
        <f t="shared" si="100"/>
        <v/>
      </c>
      <c r="AC763" s="178" t="str">
        <f t="shared" si="101"/>
        <v/>
      </c>
      <c r="AD763" s="181">
        <f t="shared" si="102"/>
        <v>0</v>
      </c>
      <c r="AE763" s="178">
        <f>IF(V763&gt;0,P763*INDEX(Scope_Labor_Rates!$E$6:$E$46,V763-5),0)</f>
        <v>0</v>
      </c>
      <c r="AF763" s="181">
        <f>IF(V763&gt;0,AE763*INDEX(Scope_Labor_Rates!$D$6:$D$46,V763-5)*AA763,0)</f>
        <v>0</v>
      </c>
      <c r="AG763" s="178">
        <f>IF(V763&gt;0,P763*INDEX(Scope_Labor_Rates!$G$6:$G$46,V763-5),0)</f>
        <v>0</v>
      </c>
      <c r="AH763" s="181">
        <f>IF(V763&gt;0,AG763*INDEX(Scope_Labor_Rates!$F$6:$F$46,V763-5)*AA763,0)</f>
        <v>0</v>
      </c>
      <c r="AI763" s="178">
        <f>IF(V763&gt;0,P763*INDEX(Scope_Labor_Rates!$I$6:$I$46,V763-5),0)</f>
        <v>0</v>
      </c>
      <c r="AJ763" s="181">
        <f>IF(V763&gt;0,AI763*INDEX(Scope_Labor_Rates!$H$6:$H$46,V763-5)*AA763,0)</f>
        <v>0</v>
      </c>
      <c r="AK763" s="178">
        <f>IF(V763&gt;0,P763*INDEX(Scope_Labor_Rates!$K$6:$K$46,V763-5),0)</f>
        <v>0</v>
      </c>
      <c r="AL763" s="181">
        <f>IF(V763&gt;0,AK763*INDEX(Scope_Labor_Rates!$J$6:$J$46,V763-5)*AA763,0)</f>
        <v>0</v>
      </c>
      <c r="AM763" s="178">
        <f>IF(V763&gt;0,P763*INDEX(Scope_Labor_Rates!$M$6:$M$46,V763-5),0)</f>
        <v>0</v>
      </c>
      <c r="AN763" s="178">
        <f>IF(V763&gt;0,AM763*INDEX(Scope_Labor_Rates!$L$6:$L$46,V763-5)*AA763,0)</f>
        <v>0</v>
      </c>
      <c r="AO763" s="178">
        <f>IF(V763&gt;0,P763*INDEX(Scope_Labor_Rates!$O$6:$O$46,V763-5)*AA763,0)</f>
        <v>0</v>
      </c>
      <c r="AP763" s="181">
        <f>IF(V763&gt;0,P763*INDEX(Scope_Labor_Rates!$Q$6:$Q$46,V763-5)*AA763,0)</f>
        <v>0</v>
      </c>
      <c r="AQ763" s="178">
        <f t="shared" si="103"/>
        <v>0</v>
      </c>
      <c r="AR763" s="178">
        <f t="shared" si="104"/>
        <v>0</v>
      </c>
      <c r="AS763" s="178">
        <f t="shared" si="105"/>
        <v>0</v>
      </c>
      <c r="AT763" s="178">
        <f t="shared" si="106"/>
        <v>0</v>
      </c>
      <c r="AU763">
        <f t="shared" si="107"/>
        <v>0</v>
      </c>
    </row>
    <row r="764" spans="1:47">
      <c r="A764" t="str">
        <f>IF(All_Tasks!A764="","",All_Tasks!A764)</f>
        <v/>
      </c>
      <c r="B764" t="str">
        <f>IF(All_Tasks!B764="","",All_Tasks!B764)</f>
        <v/>
      </c>
      <c r="C764" t="str">
        <f>IF(All_Tasks!C764="","",All_Tasks!C764)</f>
        <v/>
      </c>
      <c r="D764" t="str">
        <f>IF(All_Tasks!D764="","",All_Tasks!D764)</f>
        <v/>
      </c>
      <c r="E764" t="str">
        <f>IF(All_Tasks!V764&lt;&gt;"",All_Tasks!V764,IF(All_Tasks!E764&lt;&gt;"",All_Tasks!E764,""))</f>
        <v/>
      </c>
      <c r="F764" t="str">
        <f>IF(All_Tasks!F764="","",All_Tasks!F764)</f>
        <v/>
      </c>
      <c r="G764" t="str">
        <f>IF(All_Tasks!G764="","",All_Tasks!G764)</f>
        <v/>
      </c>
      <c r="H764" s="231" t="str">
        <f>IF(All_Tasks!H764="","",All_Tasks!H764)</f>
        <v/>
      </c>
      <c r="I764" t="str">
        <f>IF(All_Tasks!I764="","",All_Tasks!I764)</f>
        <v/>
      </c>
      <c r="J764" t="str">
        <f>IF(All_Tasks!J764="","",All_Tasks!J764)</f>
        <v/>
      </c>
      <c r="K764" t="str">
        <f>IF(All_Tasks!K764="","",All_Tasks!K764)</f>
        <v/>
      </c>
      <c r="L764" s="231" t="str">
        <f>IF(All_Tasks!L764="","",All_Tasks!L764)</f>
        <v/>
      </c>
      <c r="M764" t="str">
        <f>IF(All_Tasks!M764="","",All_Tasks!M764)</f>
        <v/>
      </c>
      <c r="N764" t="str">
        <f>IF(All_Tasks!N764="","",All_Tasks!N764)</f>
        <v/>
      </c>
      <c r="O764" t="str">
        <f>IF(All_Tasks!O764="","",All_Tasks!O764)</f>
        <v/>
      </c>
      <c r="P764" s="181">
        <f>IF(All_Tasks!P764="",0,All_Tasks!P764)</f>
        <v>0</v>
      </c>
      <c r="Q764" s="181">
        <f>IF(All_Tasks!Q764="",0,All_Tasks!Q764)</f>
        <v>0</v>
      </c>
      <c r="R764" s="181">
        <f>IF(All_Tasks!R764="",0,All_Tasks!R764)</f>
        <v>0</v>
      </c>
      <c r="S764" s="181" t="str">
        <f>IF(All_Tasks!S764="","",All_Tasks!S764)</f>
        <v/>
      </c>
      <c r="T764" t="str">
        <f>IF(All_Tasks!T764="","",All_Tasks!T764)</f>
        <v/>
      </c>
      <c r="U764" t="str">
        <f>IF(All_Tasks!U764="","",All_Tasks!U764)</f>
        <v/>
      </c>
      <c r="V764">
        <f>IF(A764="",0,IFERROR(MATCH(A764,Scope_Labor_Rates!$A$6:$A$46,0)+5,0))</f>
        <v>0</v>
      </c>
      <c r="W764" s="178">
        <f>IF(V764&gt;0,INDEX(Scope_Labor_Rates!$C$6:$C$46,V764-5),0)</f>
        <v>0</v>
      </c>
      <c r="X764" s="178">
        <f>IF(V764&gt;0,INDEX(Scope_Labor_Rates!$C$6:$C$46,V764-5),0)</f>
        <v>0</v>
      </c>
      <c r="Y764" s="180">
        <f>IF(V764&gt;0,INDEX(Scope_Labor_Rates!$S$6:$S$46,V764-5),0)</f>
        <v>0</v>
      </c>
      <c r="Z764" s="180">
        <f>IF(V764&gt;0,INDEX(Scope_Labor_Rates!$R$6:$R$46,V764-5),1)</f>
        <v>1</v>
      </c>
      <c r="AA764" s="231">
        <f t="shared" si="99"/>
        <v>0</v>
      </c>
      <c r="AB764" t="str">
        <f t="shared" si="100"/>
        <v/>
      </c>
      <c r="AC764" s="178" t="str">
        <f t="shared" si="101"/>
        <v/>
      </c>
      <c r="AD764" s="181">
        <f t="shared" si="102"/>
        <v>0</v>
      </c>
      <c r="AE764" s="178">
        <f>IF(V764&gt;0,P764*INDEX(Scope_Labor_Rates!$E$6:$E$46,V764-5),0)</f>
        <v>0</v>
      </c>
      <c r="AF764" s="181">
        <f>IF(V764&gt;0,AE764*INDEX(Scope_Labor_Rates!$D$6:$D$46,V764-5)*AA764,0)</f>
        <v>0</v>
      </c>
      <c r="AG764" s="178">
        <f>IF(V764&gt;0,P764*INDEX(Scope_Labor_Rates!$G$6:$G$46,V764-5),0)</f>
        <v>0</v>
      </c>
      <c r="AH764" s="181">
        <f>IF(V764&gt;0,AG764*INDEX(Scope_Labor_Rates!$F$6:$F$46,V764-5)*AA764,0)</f>
        <v>0</v>
      </c>
      <c r="AI764" s="178">
        <f>IF(V764&gt;0,P764*INDEX(Scope_Labor_Rates!$I$6:$I$46,V764-5),0)</f>
        <v>0</v>
      </c>
      <c r="AJ764" s="181">
        <f>IF(V764&gt;0,AI764*INDEX(Scope_Labor_Rates!$H$6:$H$46,V764-5)*AA764,0)</f>
        <v>0</v>
      </c>
      <c r="AK764" s="178">
        <f>IF(V764&gt;0,P764*INDEX(Scope_Labor_Rates!$K$6:$K$46,V764-5),0)</f>
        <v>0</v>
      </c>
      <c r="AL764" s="181">
        <f>IF(V764&gt;0,AK764*INDEX(Scope_Labor_Rates!$J$6:$J$46,V764-5)*AA764,0)</f>
        <v>0</v>
      </c>
      <c r="AM764" s="178">
        <f>IF(V764&gt;0,P764*INDEX(Scope_Labor_Rates!$M$6:$M$46,V764-5),0)</f>
        <v>0</v>
      </c>
      <c r="AN764" s="178">
        <f>IF(V764&gt;0,AM764*INDEX(Scope_Labor_Rates!$L$6:$L$46,V764-5)*AA764,0)</f>
        <v>0</v>
      </c>
      <c r="AO764" s="178">
        <f>IF(V764&gt;0,P764*INDEX(Scope_Labor_Rates!$O$6:$O$46,V764-5)*AA764,0)</f>
        <v>0</v>
      </c>
      <c r="AP764" s="181">
        <f>IF(V764&gt;0,P764*INDEX(Scope_Labor_Rates!$Q$6:$Q$46,V764-5)*AA764,0)</f>
        <v>0</v>
      </c>
      <c r="AQ764" s="178">
        <f t="shared" si="103"/>
        <v>0</v>
      </c>
      <c r="AR764" s="178">
        <f t="shared" si="104"/>
        <v>0</v>
      </c>
      <c r="AS764" s="178">
        <f t="shared" si="105"/>
        <v>0</v>
      </c>
      <c r="AT764" s="178">
        <f t="shared" si="106"/>
        <v>0</v>
      </c>
      <c r="AU764">
        <f t="shared" si="107"/>
        <v>0</v>
      </c>
    </row>
    <row r="765" spans="1:47">
      <c r="A765" t="str">
        <f>IF(All_Tasks!A765="","",All_Tasks!A765)</f>
        <v/>
      </c>
      <c r="B765" t="str">
        <f>IF(All_Tasks!B765="","",All_Tasks!B765)</f>
        <v/>
      </c>
      <c r="C765" t="str">
        <f>IF(All_Tasks!C765="","",All_Tasks!C765)</f>
        <v/>
      </c>
      <c r="D765" t="str">
        <f>IF(All_Tasks!D765="","",All_Tasks!D765)</f>
        <v/>
      </c>
      <c r="E765" t="str">
        <f>IF(All_Tasks!V765&lt;&gt;"",All_Tasks!V765,IF(All_Tasks!E765&lt;&gt;"",All_Tasks!E765,""))</f>
        <v/>
      </c>
      <c r="F765" t="str">
        <f>IF(All_Tasks!F765="","",All_Tasks!F765)</f>
        <v/>
      </c>
      <c r="G765" t="str">
        <f>IF(All_Tasks!G765="","",All_Tasks!G765)</f>
        <v/>
      </c>
      <c r="H765" s="231" t="str">
        <f>IF(All_Tasks!H765="","",All_Tasks!H765)</f>
        <v/>
      </c>
      <c r="I765" t="str">
        <f>IF(All_Tasks!I765="","",All_Tasks!I765)</f>
        <v/>
      </c>
      <c r="J765" t="str">
        <f>IF(All_Tasks!J765="","",All_Tasks!J765)</f>
        <v/>
      </c>
      <c r="K765" t="str">
        <f>IF(All_Tasks!K765="","",All_Tasks!K765)</f>
        <v/>
      </c>
      <c r="L765" s="231" t="str">
        <f>IF(All_Tasks!L765="","",All_Tasks!L765)</f>
        <v/>
      </c>
      <c r="M765" t="str">
        <f>IF(All_Tasks!M765="","",All_Tasks!M765)</f>
        <v/>
      </c>
      <c r="N765" t="str">
        <f>IF(All_Tasks!N765="","",All_Tasks!N765)</f>
        <v/>
      </c>
      <c r="O765" t="str">
        <f>IF(All_Tasks!O765="","",All_Tasks!O765)</f>
        <v/>
      </c>
      <c r="P765" s="181">
        <f>IF(All_Tasks!P765="",0,All_Tasks!P765)</f>
        <v>0</v>
      </c>
      <c r="Q765" s="181">
        <f>IF(All_Tasks!Q765="",0,All_Tasks!Q765)</f>
        <v>0</v>
      </c>
      <c r="R765" s="181">
        <f>IF(All_Tasks!R765="",0,All_Tasks!R765)</f>
        <v>0</v>
      </c>
      <c r="S765" s="181" t="str">
        <f>IF(All_Tasks!S765="","",All_Tasks!S765)</f>
        <v/>
      </c>
      <c r="T765" t="str">
        <f>IF(All_Tasks!T765="","",All_Tasks!T765)</f>
        <v/>
      </c>
      <c r="U765" t="str">
        <f>IF(All_Tasks!U765="","",All_Tasks!U765)</f>
        <v/>
      </c>
      <c r="V765">
        <f>IF(A765="",0,IFERROR(MATCH(A765,Scope_Labor_Rates!$A$6:$A$46,0)+5,0))</f>
        <v>0</v>
      </c>
      <c r="W765" s="178">
        <f>IF(V765&gt;0,INDEX(Scope_Labor_Rates!$C$6:$C$46,V765-5),0)</f>
        <v>0</v>
      </c>
      <c r="X765" s="178">
        <f>IF(V765&gt;0,INDEX(Scope_Labor_Rates!$C$6:$C$46,V765-5),0)</f>
        <v>0</v>
      </c>
      <c r="Y765" s="180">
        <f>IF(V765&gt;0,INDEX(Scope_Labor_Rates!$S$6:$S$46,V765-5),0)</f>
        <v>0</v>
      </c>
      <c r="Z765" s="180">
        <f>IF(V765&gt;0,INDEX(Scope_Labor_Rates!$R$6:$R$46,V765-5),1)</f>
        <v>1</v>
      </c>
      <c r="AA765" s="231">
        <f t="shared" si="99"/>
        <v>0</v>
      </c>
      <c r="AB765" t="str">
        <f t="shared" si="100"/>
        <v/>
      </c>
      <c r="AC765" s="178" t="str">
        <f t="shared" si="101"/>
        <v/>
      </c>
      <c r="AD765" s="181">
        <f t="shared" si="102"/>
        <v>0</v>
      </c>
      <c r="AE765" s="178">
        <f>IF(V765&gt;0,P765*INDEX(Scope_Labor_Rates!$E$6:$E$46,V765-5),0)</f>
        <v>0</v>
      </c>
      <c r="AF765" s="181">
        <f>IF(V765&gt;0,AE765*INDEX(Scope_Labor_Rates!$D$6:$D$46,V765-5)*AA765,0)</f>
        <v>0</v>
      </c>
      <c r="AG765" s="178">
        <f>IF(V765&gt;0,P765*INDEX(Scope_Labor_Rates!$G$6:$G$46,V765-5),0)</f>
        <v>0</v>
      </c>
      <c r="AH765" s="181">
        <f>IF(V765&gt;0,AG765*INDEX(Scope_Labor_Rates!$F$6:$F$46,V765-5)*AA765,0)</f>
        <v>0</v>
      </c>
      <c r="AI765" s="178">
        <f>IF(V765&gt;0,P765*INDEX(Scope_Labor_Rates!$I$6:$I$46,V765-5),0)</f>
        <v>0</v>
      </c>
      <c r="AJ765" s="181">
        <f>IF(V765&gt;0,AI765*INDEX(Scope_Labor_Rates!$H$6:$H$46,V765-5)*AA765,0)</f>
        <v>0</v>
      </c>
      <c r="AK765" s="178">
        <f>IF(V765&gt;0,P765*INDEX(Scope_Labor_Rates!$K$6:$K$46,V765-5),0)</f>
        <v>0</v>
      </c>
      <c r="AL765" s="181">
        <f>IF(V765&gt;0,AK765*INDEX(Scope_Labor_Rates!$J$6:$J$46,V765-5)*AA765,0)</f>
        <v>0</v>
      </c>
      <c r="AM765" s="178">
        <f>IF(V765&gt;0,P765*INDEX(Scope_Labor_Rates!$M$6:$M$46,V765-5),0)</f>
        <v>0</v>
      </c>
      <c r="AN765" s="178">
        <f>IF(V765&gt;0,AM765*INDEX(Scope_Labor_Rates!$L$6:$L$46,V765-5)*AA765,0)</f>
        <v>0</v>
      </c>
      <c r="AO765" s="178">
        <f>IF(V765&gt;0,P765*INDEX(Scope_Labor_Rates!$O$6:$O$46,V765-5)*AA765,0)</f>
        <v>0</v>
      </c>
      <c r="AP765" s="181">
        <f>IF(V765&gt;0,P765*INDEX(Scope_Labor_Rates!$Q$6:$Q$46,V765-5)*AA765,0)</f>
        <v>0</v>
      </c>
      <c r="AQ765" s="178">
        <f t="shared" si="103"/>
        <v>0</v>
      </c>
      <c r="AR765" s="178">
        <f t="shared" si="104"/>
        <v>0</v>
      </c>
      <c r="AS765" s="178">
        <f t="shared" si="105"/>
        <v>0</v>
      </c>
      <c r="AT765" s="178">
        <f t="shared" si="106"/>
        <v>0</v>
      </c>
      <c r="AU765">
        <f t="shared" si="107"/>
        <v>0</v>
      </c>
    </row>
    <row r="766" spans="1:47">
      <c r="A766" t="str">
        <f>IF(All_Tasks!A766="","",All_Tasks!A766)</f>
        <v/>
      </c>
      <c r="B766" t="str">
        <f>IF(All_Tasks!B766="","",All_Tasks!B766)</f>
        <v/>
      </c>
      <c r="C766" t="str">
        <f>IF(All_Tasks!C766="","",All_Tasks!C766)</f>
        <v/>
      </c>
      <c r="D766" t="str">
        <f>IF(All_Tasks!D766="","",All_Tasks!D766)</f>
        <v/>
      </c>
      <c r="E766" t="str">
        <f>IF(All_Tasks!V766&lt;&gt;"",All_Tasks!V766,IF(All_Tasks!E766&lt;&gt;"",All_Tasks!E766,""))</f>
        <v/>
      </c>
      <c r="F766" t="str">
        <f>IF(All_Tasks!F766="","",All_Tasks!F766)</f>
        <v/>
      </c>
      <c r="G766" t="str">
        <f>IF(All_Tasks!G766="","",All_Tasks!G766)</f>
        <v/>
      </c>
      <c r="H766" s="231" t="str">
        <f>IF(All_Tasks!H766="","",All_Tasks!H766)</f>
        <v/>
      </c>
      <c r="I766" t="str">
        <f>IF(All_Tasks!I766="","",All_Tasks!I766)</f>
        <v/>
      </c>
      <c r="J766" t="str">
        <f>IF(All_Tasks!J766="","",All_Tasks!J766)</f>
        <v/>
      </c>
      <c r="K766" t="str">
        <f>IF(All_Tasks!K766="","",All_Tasks!K766)</f>
        <v/>
      </c>
      <c r="L766" s="231" t="str">
        <f>IF(All_Tasks!L766="","",All_Tasks!L766)</f>
        <v/>
      </c>
      <c r="M766" t="str">
        <f>IF(All_Tasks!M766="","",All_Tasks!M766)</f>
        <v/>
      </c>
      <c r="N766" t="str">
        <f>IF(All_Tasks!N766="","",All_Tasks!N766)</f>
        <v/>
      </c>
      <c r="O766" t="str">
        <f>IF(All_Tasks!O766="","",All_Tasks!O766)</f>
        <v/>
      </c>
      <c r="P766" s="181">
        <f>IF(All_Tasks!P766="",0,All_Tasks!P766)</f>
        <v>0</v>
      </c>
      <c r="Q766" s="181">
        <f>IF(All_Tasks!Q766="",0,All_Tasks!Q766)</f>
        <v>0</v>
      </c>
      <c r="R766" s="181">
        <f>IF(All_Tasks!R766="",0,All_Tasks!R766)</f>
        <v>0</v>
      </c>
      <c r="S766" s="181" t="str">
        <f>IF(All_Tasks!S766="","",All_Tasks!S766)</f>
        <v/>
      </c>
      <c r="T766" t="str">
        <f>IF(All_Tasks!T766="","",All_Tasks!T766)</f>
        <v/>
      </c>
      <c r="U766" t="str">
        <f>IF(All_Tasks!U766="","",All_Tasks!U766)</f>
        <v/>
      </c>
      <c r="V766">
        <f>IF(A766="",0,IFERROR(MATCH(A766,Scope_Labor_Rates!$A$6:$A$46,0)+5,0))</f>
        <v>0</v>
      </c>
      <c r="W766" s="178">
        <f>IF(V766&gt;0,INDEX(Scope_Labor_Rates!$C$6:$C$46,V766-5),0)</f>
        <v>0</v>
      </c>
      <c r="X766" s="178">
        <f>IF(V766&gt;0,INDEX(Scope_Labor_Rates!$C$6:$C$46,V766-5),0)</f>
        <v>0</v>
      </c>
      <c r="Y766" s="180">
        <f>IF(V766&gt;0,INDEX(Scope_Labor_Rates!$S$6:$S$46,V766-5),0)</f>
        <v>0</v>
      </c>
      <c r="Z766" s="180">
        <f>IF(V766&gt;0,INDEX(Scope_Labor_Rates!$R$6:$R$46,V766-5),1)</f>
        <v>1</v>
      </c>
      <c r="AA766" s="231">
        <f t="shared" si="99"/>
        <v>0</v>
      </c>
      <c r="AB766" t="str">
        <f t="shared" si="100"/>
        <v/>
      </c>
      <c r="AC766" s="178" t="str">
        <f t="shared" si="101"/>
        <v/>
      </c>
      <c r="AD766" s="181">
        <f t="shared" si="102"/>
        <v>0</v>
      </c>
      <c r="AE766" s="178">
        <f>IF(V766&gt;0,P766*INDEX(Scope_Labor_Rates!$E$6:$E$46,V766-5),0)</f>
        <v>0</v>
      </c>
      <c r="AF766" s="181">
        <f>IF(V766&gt;0,AE766*INDEX(Scope_Labor_Rates!$D$6:$D$46,V766-5)*AA766,0)</f>
        <v>0</v>
      </c>
      <c r="AG766" s="178">
        <f>IF(V766&gt;0,P766*INDEX(Scope_Labor_Rates!$G$6:$G$46,V766-5),0)</f>
        <v>0</v>
      </c>
      <c r="AH766" s="181">
        <f>IF(V766&gt;0,AG766*INDEX(Scope_Labor_Rates!$F$6:$F$46,V766-5)*AA766,0)</f>
        <v>0</v>
      </c>
      <c r="AI766" s="178">
        <f>IF(V766&gt;0,P766*INDEX(Scope_Labor_Rates!$I$6:$I$46,V766-5),0)</f>
        <v>0</v>
      </c>
      <c r="AJ766" s="181">
        <f>IF(V766&gt;0,AI766*INDEX(Scope_Labor_Rates!$H$6:$H$46,V766-5)*AA766,0)</f>
        <v>0</v>
      </c>
      <c r="AK766" s="178">
        <f>IF(V766&gt;0,P766*INDEX(Scope_Labor_Rates!$K$6:$K$46,V766-5),0)</f>
        <v>0</v>
      </c>
      <c r="AL766" s="181">
        <f>IF(V766&gt;0,AK766*INDEX(Scope_Labor_Rates!$J$6:$J$46,V766-5)*AA766,0)</f>
        <v>0</v>
      </c>
      <c r="AM766" s="178">
        <f>IF(V766&gt;0,P766*INDEX(Scope_Labor_Rates!$M$6:$M$46,V766-5),0)</f>
        <v>0</v>
      </c>
      <c r="AN766" s="178">
        <f>IF(V766&gt;0,AM766*INDEX(Scope_Labor_Rates!$L$6:$L$46,V766-5)*AA766,0)</f>
        <v>0</v>
      </c>
      <c r="AO766" s="178">
        <f>IF(V766&gt;0,P766*INDEX(Scope_Labor_Rates!$O$6:$O$46,V766-5)*AA766,0)</f>
        <v>0</v>
      </c>
      <c r="AP766" s="181">
        <f>IF(V766&gt;0,P766*INDEX(Scope_Labor_Rates!$Q$6:$Q$46,V766-5)*AA766,0)</f>
        <v>0</v>
      </c>
      <c r="AQ766" s="178">
        <f t="shared" si="103"/>
        <v>0</v>
      </c>
      <c r="AR766" s="178">
        <f t="shared" si="104"/>
        <v>0</v>
      </c>
      <c r="AS766" s="178">
        <f t="shared" si="105"/>
        <v>0</v>
      </c>
      <c r="AT766" s="178">
        <f t="shared" si="106"/>
        <v>0</v>
      </c>
      <c r="AU766">
        <f t="shared" si="107"/>
        <v>0</v>
      </c>
    </row>
    <row r="767" spans="1:47">
      <c r="A767" t="str">
        <f>IF(All_Tasks!A767="","",All_Tasks!A767)</f>
        <v/>
      </c>
      <c r="B767" t="str">
        <f>IF(All_Tasks!B767="","",All_Tasks!B767)</f>
        <v/>
      </c>
      <c r="C767" t="str">
        <f>IF(All_Tasks!C767="","",All_Tasks!C767)</f>
        <v/>
      </c>
      <c r="D767" t="str">
        <f>IF(All_Tasks!D767="","",All_Tasks!D767)</f>
        <v/>
      </c>
      <c r="E767" t="str">
        <f>IF(All_Tasks!V767&lt;&gt;"",All_Tasks!V767,IF(All_Tasks!E767&lt;&gt;"",All_Tasks!E767,""))</f>
        <v/>
      </c>
      <c r="F767" t="str">
        <f>IF(All_Tasks!F767="","",All_Tasks!F767)</f>
        <v/>
      </c>
      <c r="G767" t="str">
        <f>IF(All_Tasks!G767="","",All_Tasks!G767)</f>
        <v/>
      </c>
      <c r="H767" s="231" t="str">
        <f>IF(All_Tasks!H767="","",All_Tasks!H767)</f>
        <v/>
      </c>
      <c r="I767" t="str">
        <f>IF(All_Tasks!I767="","",All_Tasks!I767)</f>
        <v/>
      </c>
      <c r="J767" t="str">
        <f>IF(All_Tasks!J767="","",All_Tasks!J767)</f>
        <v/>
      </c>
      <c r="K767" t="str">
        <f>IF(All_Tasks!K767="","",All_Tasks!K767)</f>
        <v/>
      </c>
      <c r="L767" s="231" t="str">
        <f>IF(All_Tasks!L767="","",All_Tasks!L767)</f>
        <v/>
      </c>
      <c r="M767" t="str">
        <f>IF(All_Tasks!M767="","",All_Tasks!M767)</f>
        <v/>
      </c>
      <c r="N767" t="str">
        <f>IF(All_Tasks!N767="","",All_Tasks!N767)</f>
        <v/>
      </c>
      <c r="O767" t="str">
        <f>IF(All_Tasks!O767="","",All_Tasks!O767)</f>
        <v/>
      </c>
      <c r="P767" s="181">
        <f>IF(All_Tasks!P767="",0,All_Tasks!P767)</f>
        <v>0</v>
      </c>
      <c r="Q767" s="181">
        <f>IF(All_Tasks!Q767="",0,All_Tasks!Q767)</f>
        <v>0</v>
      </c>
      <c r="R767" s="181">
        <f>IF(All_Tasks!R767="",0,All_Tasks!R767)</f>
        <v>0</v>
      </c>
      <c r="S767" s="181" t="str">
        <f>IF(All_Tasks!S767="","",All_Tasks!S767)</f>
        <v/>
      </c>
      <c r="T767" t="str">
        <f>IF(All_Tasks!T767="","",All_Tasks!T767)</f>
        <v/>
      </c>
      <c r="U767" t="str">
        <f>IF(All_Tasks!U767="","",All_Tasks!U767)</f>
        <v/>
      </c>
      <c r="V767">
        <f>IF(A767="",0,IFERROR(MATCH(A767,Scope_Labor_Rates!$A$6:$A$46,0)+5,0))</f>
        <v>0</v>
      </c>
      <c r="W767" s="178">
        <f>IF(V767&gt;0,INDEX(Scope_Labor_Rates!$C$6:$C$46,V767-5),0)</f>
        <v>0</v>
      </c>
      <c r="X767" s="178">
        <f>IF(V767&gt;0,INDEX(Scope_Labor_Rates!$C$6:$C$46,V767-5),0)</f>
        <v>0</v>
      </c>
      <c r="Y767" s="180">
        <f>IF(V767&gt;0,INDEX(Scope_Labor_Rates!$S$6:$S$46,V767-5),0)</f>
        <v>0</v>
      </c>
      <c r="Z767" s="180">
        <f>IF(V767&gt;0,INDEX(Scope_Labor_Rates!$R$6:$R$46,V767-5),1)</f>
        <v>1</v>
      </c>
      <c r="AA767" s="231">
        <f t="shared" si="99"/>
        <v>0</v>
      </c>
      <c r="AB767" t="str">
        <f t="shared" si="100"/>
        <v/>
      </c>
      <c r="AC767" s="178" t="str">
        <f t="shared" si="101"/>
        <v/>
      </c>
      <c r="AD767" s="181">
        <f t="shared" si="102"/>
        <v>0</v>
      </c>
      <c r="AE767" s="178">
        <f>IF(V767&gt;0,P767*INDEX(Scope_Labor_Rates!$E$6:$E$46,V767-5),0)</f>
        <v>0</v>
      </c>
      <c r="AF767" s="181">
        <f>IF(V767&gt;0,AE767*INDEX(Scope_Labor_Rates!$D$6:$D$46,V767-5)*AA767,0)</f>
        <v>0</v>
      </c>
      <c r="AG767" s="178">
        <f>IF(V767&gt;0,P767*INDEX(Scope_Labor_Rates!$G$6:$G$46,V767-5),0)</f>
        <v>0</v>
      </c>
      <c r="AH767" s="181">
        <f>IF(V767&gt;0,AG767*INDEX(Scope_Labor_Rates!$F$6:$F$46,V767-5)*AA767,0)</f>
        <v>0</v>
      </c>
      <c r="AI767" s="178">
        <f>IF(V767&gt;0,P767*INDEX(Scope_Labor_Rates!$I$6:$I$46,V767-5),0)</f>
        <v>0</v>
      </c>
      <c r="AJ767" s="181">
        <f>IF(V767&gt;0,AI767*INDEX(Scope_Labor_Rates!$H$6:$H$46,V767-5)*AA767,0)</f>
        <v>0</v>
      </c>
      <c r="AK767" s="178">
        <f>IF(V767&gt;0,P767*INDEX(Scope_Labor_Rates!$K$6:$K$46,V767-5),0)</f>
        <v>0</v>
      </c>
      <c r="AL767" s="181">
        <f>IF(V767&gt;0,AK767*INDEX(Scope_Labor_Rates!$J$6:$J$46,V767-5)*AA767,0)</f>
        <v>0</v>
      </c>
      <c r="AM767" s="178">
        <f>IF(V767&gt;0,P767*INDEX(Scope_Labor_Rates!$M$6:$M$46,V767-5),0)</f>
        <v>0</v>
      </c>
      <c r="AN767" s="178">
        <f>IF(V767&gt;0,AM767*INDEX(Scope_Labor_Rates!$L$6:$L$46,V767-5)*AA767,0)</f>
        <v>0</v>
      </c>
      <c r="AO767" s="178">
        <f>IF(V767&gt;0,P767*INDEX(Scope_Labor_Rates!$O$6:$O$46,V767-5)*AA767,0)</f>
        <v>0</v>
      </c>
      <c r="AP767" s="181">
        <f>IF(V767&gt;0,P767*INDEX(Scope_Labor_Rates!$Q$6:$Q$46,V767-5)*AA767,0)</f>
        <v>0</v>
      </c>
      <c r="AQ767" s="178">
        <f t="shared" si="103"/>
        <v>0</v>
      </c>
      <c r="AR767" s="178">
        <f t="shared" si="104"/>
        <v>0</v>
      </c>
      <c r="AS767" s="178">
        <f t="shared" si="105"/>
        <v>0</v>
      </c>
      <c r="AT767" s="178">
        <f t="shared" si="106"/>
        <v>0</v>
      </c>
      <c r="AU767">
        <f t="shared" si="107"/>
        <v>0</v>
      </c>
    </row>
    <row r="768" spans="1:47">
      <c r="A768" t="str">
        <f>IF(All_Tasks!A768="","",All_Tasks!A768)</f>
        <v/>
      </c>
      <c r="B768" t="str">
        <f>IF(All_Tasks!B768="","",All_Tasks!B768)</f>
        <v/>
      </c>
      <c r="C768" t="str">
        <f>IF(All_Tasks!C768="","",All_Tasks!C768)</f>
        <v/>
      </c>
      <c r="D768" t="str">
        <f>IF(All_Tasks!D768="","",All_Tasks!D768)</f>
        <v/>
      </c>
      <c r="E768" t="str">
        <f>IF(All_Tasks!V768&lt;&gt;"",All_Tasks!V768,IF(All_Tasks!E768&lt;&gt;"",All_Tasks!E768,""))</f>
        <v/>
      </c>
      <c r="F768" t="str">
        <f>IF(All_Tasks!F768="","",All_Tasks!F768)</f>
        <v/>
      </c>
      <c r="G768" t="str">
        <f>IF(All_Tasks!G768="","",All_Tasks!G768)</f>
        <v/>
      </c>
      <c r="H768" s="231" t="str">
        <f>IF(All_Tasks!H768="","",All_Tasks!H768)</f>
        <v/>
      </c>
      <c r="I768" t="str">
        <f>IF(All_Tasks!I768="","",All_Tasks!I768)</f>
        <v/>
      </c>
      <c r="J768" t="str">
        <f>IF(All_Tasks!J768="","",All_Tasks!J768)</f>
        <v/>
      </c>
      <c r="K768" t="str">
        <f>IF(All_Tasks!K768="","",All_Tasks!K768)</f>
        <v/>
      </c>
      <c r="L768" s="231" t="str">
        <f>IF(All_Tasks!L768="","",All_Tasks!L768)</f>
        <v/>
      </c>
      <c r="M768" t="str">
        <f>IF(All_Tasks!M768="","",All_Tasks!M768)</f>
        <v/>
      </c>
      <c r="N768" t="str">
        <f>IF(All_Tasks!N768="","",All_Tasks!N768)</f>
        <v/>
      </c>
      <c r="O768" t="str">
        <f>IF(All_Tasks!O768="","",All_Tasks!O768)</f>
        <v/>
      </c>
      <c r="P768" s="181">
        <f>IF(All_Tasks!P768="",0,All_Tasks!P768)</f>
        <v>0</v>
      </c>
      <c r="Q768" s="181">
        <f>IF(All_Tasks!Q768="",0,All_Tasks!Q768)</f>
        <v>0</v>
      </c>
      <c r="R768" s="181">
        <f>IF(All_Tasks!R768="",0,All_Tasks!R768)</f>
        <v>0</v>
      </c>
      <c r="S768" s="181" t="str">
        <f>IF(All_Tasks!S768="","",All_Tasks!S768)</f>
        <v/>
      </c>
      <c r="T768" t="str">
        <f>IF(All_Tasks!T768="","",All_Tasks!T768)</f>
        <v/>
      </c>
      <c r="U768" t="str">
        <f>IF(All_Tasks!U768="","",All_Tasks!U768)</f>
        <v/>
      </c>
      <c r="V768">
        <f>IF(A768="",0,IFERROR(MATCH(A768,Scope_Labor_Rates!$A$6:$A$46,0)+5,0))</f>
        <v>0</v>
      </c>
      <c r="W768" s="178">
        <f>IF(V768&gt;0,INDEX(Scope_Labor_Rates!$C$6:$C$46,V768-5),0)</f>
        <v>0</v>
      </c>
      <c r="X768" s="178">
        <f>IF(V768&gt;0,INDEX(Scope_Labor_Rates!$C$6:$C$46,V768-5),0)</f>
        <v>0</v>
      </c>
      <c r="Y768" s="180">
        <f>IF(V768&gt;0,INDEX(Scope_Labor_Rates!$S$6:$S$46,V768-5),0)</f>
        <v>0</v>
      </c>
      <c r="Z768" s="180">
        <f>IF(V768&gt;0,INDEX(Scope_Labor_Rates!$R$6:$R$46,V768-5),1)</f>
        <v>1</v>
      </c>
      <c r="AA768" s="231">
        <f t="shared" si="99"/>
        <v>0</v>
      </c>
      <c r="AB768" t="str">
        <f t="shared" si="100"/>
        <v/>
      </c>
      <c r="AC768" s="178" t="str">
        <f t="shared" si="101"/>
        <v/>
      </c>
      <c r="AD768" s="181">
        <f t="shared" si="102"/>
        <v>0</v>
      </c>
      <c r="AE768" s="178">
        <f>IF(V768&gt;0,P768*INDEX(Scope_Labor_Rates!$E$6:$E$46,V768-5),0)</f>
        <v>0</v>
      </c>
      <c r="AF768" s="181">
        <f>IF(V768&gt;0,AE768*INDEX(Scope_Labor_Rates!$D$6:$D$46,V768-5)*AA768,0)</f>
        <v>0</v>
      </c>
      <c r="AG768" s="178">
        <f>IF(V768&gt;0,P768*INDEX(Scope_Labor_Rates!$G$6:$G$46,V768-5),0)</f>
        <v>0</v>
      </c>
      <c r="AH768" s="181">
        <f>IF(V768&gt;0,AG768*INDEX(Scope_Labor_Rates!$F$6:$F$46,V768-5)*AA768,0)</f>
        <v>0</v>
      </c>
      <c r="AI768" s="178">
        <f>IF(V768&gt;0,P768*INDEX(Scope_Labor_Rates!$I$6:$I$46,V768-5),0)</f>
        <v>0</v>
      </c>
      <c r="AJ768" s="181">
        <f>IF(V768&gt;0,AI768*INDEX(Scope_Labor_Rates!$H$6:$H$46,V768-5)*AA768,0)</f>
        <v>0</v>
      </c>
      <c r="AK768" s="178">
        <f>IF(V768&gt;0,P768*INDEX(Scope_Labor_Rates!$K$6:$K$46,V768-5),0)</f>
        <v>0</v>
      </c>
      <c r="AL768" s="181">
        <f>IF(V768&gt;0,AK768*INDEX(Scope_Labor_Rates!$J$6:$J$46,V768-5)*AA768,0)</f>
        <v>0</v>
      </c>
      <c r="AM768" s="178">
        <f>IF(V768&gt;0,P768*INDEX(Scope_Labor_Rates!$M$6:$M$46,V768-5),0)</f>
        <v>0</v>
      </c>
      <c r="AN768" s="178">
        <f>IF(V768&gt;0,AM768*INDEX(Scope_Labor_Rates!$L$6:$L$46,V768-5)*AA768,0)</f>
        <v>0</v>
      </c>
      <c r="AO768" s="178">
        <f>IF(V768&gt;0,P768*INDEX(Scope_Labor_Rates!$O$6:$O$46,V768-5)*AA768,0)</f>
        <v>0</v>
      </c>
      <c r="AP768" s="181">
        <f>IF(V768&gt;0,P768*INDEX(Scope_Labor_Rates!$Q$6:$Q$46,V768-5)*AA768,0)</f>
        <v>0</v>
      </c>
      <c r="AQ768" s="178">
        <f t="shared" si="103"/>
        <v>0</v>
      </c>
      <c r="AR768" s="178">
        <f t="shared" si="104"/>
        <v>0</v>
      </c>
      <c r="AS768" s="178">
        <f t="shared" si="105"/>
        <v>0</v>
      </c>
      <c r="AT768" s="178">
        <f t="shared" si="106"/>
        <v>0</v>
      </c>
      <c r="AU768">
        <f t="shared" si="107"/>
        <v>0</v>
      </c>
    </row>
    <row r="769" spans="1:47">
      <c r="A769" t="str">
        <f>IF(All_Tasks!A769="","",All_Tasks!A769)</f>
        <v/>
      </c>
      <c r="B769" t="str">
        <f>IF(All_Tasks!B769="","",All_Tasks!B769)</f>
        <v/>
      </c>
      <c r="C769" t="str">
        <f>IF(All_Tasks!C769="","",All_Tasks!C769)</f>
        <v/>
      </c>
      <c r="D769" t="str">
        <f>IF(All_Tasks!D769="","",All_Tasks!D769)</f>
        <v/>
      </c>
      <c r="E769" t="str">
        <f>IF(All_Tasks!V769&lt;&gt;"",All_Tasks!V769,IF(All_Tasks!E769&lt;&gt;"",All_Tasks!E769,""))</f>
        <v/>
      </c>
      <c r="F769" t="str">
        <f>IF(All_Tasks!F769="","",All_Tasks!F769)</f>
        <v/>
      </c>
      <c r="G769" t="str">
        <f>IF(All_Tasks!G769="","",All_Tasks!G769)</f>
        <v/>
      </c>
      <c r="H769" s="231" t="str">
        <f>IF(All_Tasks!H769="","",All_Tasks!H769)</f>
        <v/>
      </c>
      <c r="I769" t="str">
        <f>IF(All_Tasks!I769="","",All_Tasks!I769)</f>
        <v/>
      </c>
      <c r="J769" t="str">
        <f>IF(All_Tasks!J769="","",All_Tasks!J769)</f>
        <v/>
      </c>
      <c r="K769" t="str">
        <f>IF(All_Tasks!K769="","",All_Tasks!K769)</f>
        <v/>
      </c>
      <c r="L769" s="231" t="str">
        <f>IF(All_Tasks!L769="","",All_Tasks!L769)</f>
        <v/>
      </c>
      <c r="M769" t="str">
        <f>IF(All_Tasks!M769="","",All_Tasks!M769)</f>
        <v/>
      </c>
      <c r="N769" t="str">
        <f>IF(All_Tasks!N769="","",All_Tasks!N769)</f>
        <v/>
      </c>
      <c r="O769" t="str">
        <f>IF(All_Tasks!O769="","",All_Tasks!O769)</f>
        <v/>
      </c>
      <c r="P769" s="181">
        <f>IF(All_Tasks!P769="",0,All_Tasks!P769)</f>
        <v>0</v>
      </c>
      <c r="Q769" s="181">
        <f>IF(All_Tasks!Q769="",0,All_Tasks!Q769)</f>
        <v>0</v>
      </c>
      <c r="R769" s="181">
        <f>IF(All_Tasks!R769="",0,All_Tasks!R769)</f>
        <v>0</v>
      </c>
      <c r="S769" s="181" t="str">
        <f>IF(All_Tasks!S769="","",All_Tasks!S769)</f>
        <v/>
      </c>
      <c r="T769" t="str">
        <f>IF(All_Tasks!T769="","",All_Tasks!T769)</f>
        <v/>
      </c>
      <c r="U769" t="str">
        <f>IF(All_Tasks!U769="","",All_Tasks!U769)</f>
        <v/>
      </c>
      <c r="V769">
        <f>IF(A769="",0,IFERROR(MATCH(A769,Scope_Labor_Rates!$A$6:$A$46,0)+5,0))</f>
        <v>0</v>
      </c>
      <c r="W769" s="178">
        <f>IF(V769&gt;0,INDEX(Scope_Labor_Rates!$C$6:$C$46,V769-5),0)</f>
        <v>0</v>
      </c>
      <c r="X769" s="178">
        <f>IF(V769&gt;0,INDEX(Scope_Labor_Rates!$C$6:$C$46,V769-5),0)</f>
        <v>0</v>
      </c>
      <c r="Y769" s="180">
        <f>IF(V769&gt;0,INDEX(Scope_Labor_Rates!$S$6:$S$46,V769-5),0)</f>
        <v>0</v>
      </c>
      <c r="Z769" s="180">
        <f>IF(V769&gt;0,INDEX(Scope_Labor_Rates!$R$6:$R$46,V769-5),1)</f>
        <v>1</v>
      </c>
      <c r="AA769" s="231">
        <f t="shared" si="99"/>
        <v>0</v>
      </c>
      <c r="AB769" t="str">
        <f t="shared" si="100"/>
        <v/>
      </c>
      <c r="AC769" s="178" t="str">
        <f t="shared" si="101"/>
        <v/>
      </c>
      <c r="AD769" s="181">
        <f t="shared" si="102"/>
        <v>0</v>
      </c>
      <c r="AE769" s="178">
        <f>IF(V769&gt;0,P769*INDEX(Scope_Labor_Rates!$E$6:$E$46,V769-5),0)</f>
        <v>0</v>
      </c>
      <c r="AF769" s="181">
        <f>IF(V769&gt;0,AE769*INDEX(Scope_Labor_Rates!$D$6:$D$46,V769-5)*AA769,0)</f>
        <v>0</v>
      </c>
      <c r="AG769" s="178">
        <f>IF(V769&gt;0,P769*INDEX(Scope_Labor_Rates!$G$6:$G$46,V769-5),0)</f>
        <v>0</v>
      </c>
      <c r="AH769" s="181">
        <f>IF(V769&gt;0,AG769*INDEX(Scope_Labor_Rates!$F$6:$F$46,V769-5)*AA769,0)</f>
        <v>0</v>
      </c>
      <c r="AI769" s="178">
        <f>IF(V769&gt;0,P769*INDEX(Scope_Labor_Rates!$I$6:$I$46,V769-5),0)</f>
        <v>0</v>
      </c>
      <c r="AJ769" s="181">
        <f>IF(V769&gt;0,AI769*INDEX(Scope_Labor_Rates!$H$6:$H$46,V769-5)*AA769,0)</f>
        <v>0</v>
      </c>
      <c r="AK769" s="178">
        <f>IF(V769&gt;0,P769*INDEX(Scope_Labor_Rates!$K$6:$K$46,V769-5),0)</f>
        <v>0</v>
      </c>
      <c r="AL769" s="181">
        <f>IF(V769&gt;0,AK769*INDEX(Scope_Labor_Rates!$J$6:$J$46,V769-5)*AA769,0)</f>
        <v>0</v>
      </c>
      <c r="AM769" s="178">
        <f>IF(V769&gt;0,P769*INDEX(Scope_Labor_Rates!$M$6:$M$46,V769-5),0)</f>
        <v>0</v>
      </c>
      <c r="AN769" s="178">
        <f>IF(V769&gt;0,AM769*INDEX(Scope_Labor_Rates!$L$6:$L$46,V769-5)*AA769,0)</f>
        <v>0</v>
      </c>
      <c r="AO769" s="178">
        <f>IF(V769&gt;0,P769*INDEX(Scope_Labor_Rates!$O$6:$O$46,V769-5)*AA769,0)</f>
        <v>0</v>
      </c>
      <c r="AP769" s="181">
        <f>IF(V769&gt;0,P769*INDEX(Scope_Labor_Rates!$Q$6:$Q$46,V769-5)*AA769,0)</f>
        <v>0</v>
      </c>
      <c r="AQ769" s="178">
        <f t="shared" si="103"/>
        <v>0</v>
      </c>
      <c r="AR769" s="178">
        <f t="shared" si="104"/>
        <v>0</v>
      </c>
      <c r="AS769" s="178">
        <f t="shared" si="105"/>
        <v>0</v>
      </c>
      <c r="AT769" s="178">
        <f t="shared" si="106"/>
        <v>0</v>
      </c>
      <c r="AU769">
        <f t="shared" si="107"/>
        <v>0</v>
      </c>
    </row>
    <row r="770" spans="1:47">
      <c r="A770" t="str">
        <f>IF(All_Tasks!A770="","",All_Tasks!A770)</f>
        <v/>
      </c>
      <c r="B770" t="str">
        <f>IF(All_Tasks!B770="","",All_Tasks!B770)</f>
        <v/>
      </c>
      <c r="C770" t="str">
        <f>IF(All_Tasks!C770="","",All_Tasks!C770)</f>
        <v/>
      </c>
      <c r="D770" t="str">
        <f>IF(All_Tasks!D770="","",All_Tasks!D770)</f>
        <v/>
      </c>
      <c r="E770" t="str">
        <f>IF(All_Tasks!V770&lt;&gt;"",All_Tasks!V770,IF(All_Tasks!E770&lt;&gt;"",All_Tasks!E770,""))</f>
        <v/>
      </c>
      <c r="F770" t="str">
        <f>IF(All_Tasks!F770="","",All_Tasks!F770)</f>
        <v/>
      </c>
      <c r="G770" t="str">
        <f>IF(All_Tasks!G770="","",All_Tasks!G770)</f>
        <v/>
      </c>
      <c r="H770" s="231" t="str">
        <f>IF(All_Tasks!H770="","",All_Tasks!H770)</f>
        <v/>
      </c>
      <c r="I770" t="str">
        <f>IF(All_Tasks!I770="","",All_Tasks!I770)</f>
        <v/>
      </c>
      <c r="J770" t="str">
        <f>IF(All_Tasks!J770="","",All_Tasks!J770)</f>
        <v/>
      </c>
      <c r="K770" t="str">
        <f>IF(All_Tasks!K770="","",All_Tasks!K770)</f>
        <v/>
      </c>
      <c r="L770" s="231" t="str">
        <f>IF(All_Tasks!L770="","",All_Tasks!L770)</f>
        <v/>
      </c>
      <c r="M770" t="str">
        <f>IF(All_Tasks!M770="","",All_Tasks!M770)</f>
        <v/>
      </c>
      <c r="N770" t="str">
        <f>IF(All_Tasks!N770="","",All_Tasks!N770)</f>
        <v/>
      </c>
      <c r="O770" t="str">
        <f>IF(All_Tasks!O770="","",All_Tasks!O770)</f>
        <v/>
      </c>
      <c r="P770" s="181">
        <f>IF(All_Tasks!P770="",0,All_Tasks!P770)</f>
        <v>0</v>
      </c>
      <c r="Q770" s="181">
        <f>IF(All_Tasks!Q770="",0,All_Tasks!Q770)</f>
        <v>0</v>
      </c>
      <c r="R770" s="181">
        <f>IF(All_Tasks!R770="",0,All_Tasks!R770)</f>
        <v>0</v>
      </c>
      <c r="S770" s="181" t="str">
        <f>IF(All_Tasks!S770="","",All_Tasks!S770)</f>
        <v/>
      </c>
      <c r="T770" t="str">
        <f>IF(All_Tasks!T770="","",All_Tasks!T770)</f>
        <v/>
      </c>
      <c r="U770" t="str">
        <f>IF(All_Tasks!U770="","",All_Tasks!U770)</f>
        <v/>
      </c>
      <c r="V770">
        <f>IF(A770="",0,IFERROR(MATCH(A770,Scope_Labor_Rates!$A$6:$A$46,0)+5,0))</f>
        <v>0</v>
      </c>
      <c r="W770" s="178">
        <f>IF(V770&gt;0,INDEX(Scope_Labor_Rates!$C$6:$C$46,V770-5),0)</f>
        <v>0</v>
      </c>
      <c r="X770" s="178">
        <f>IF(V770&gt;0,INDEX(Scope_Labor_Rates!$C$6:$C$46,V770-5),0)</f>
        <v>0</v>
      </c>
      <c r="Y770" s="180">
        <f>IF(V770&gt;0,INDEX(Scope_Labor_Rates!$S$6:$S$46,V770-5),0)</f>
        <v>0</v>
      </c>
      <c r="Z770" s="180">
        <f>IF(V770&gt;0,INDEX(Scope_Labor_Rates!$R$6:$R$46,V770-5),1)</f>
        <v>1</v>
      </c>
      <c r="AA770" s="231">
        <f t="shared" ref="AA770:AA833" si="108">IF(OR(L770&lt;&gt;"",UPPER(S770)="COMPLETED"),1,0)</f>
        <v>0</v>
      </c>
      <c r="AB770" t="str">
        <f t="shared" ref="AB770:AB833" si="109">IF(L770="","",L770-WEEKDAY(L770,3)+6)</f>
        <v/>
      </c>
      <c r="AC770" s="178" t="str">
        <f t="shared" ref="AC770:AC833" si="110">IF(AB770="","",IF(DAY(AB770)&lt;=23,TEXT(AB770,"MMM-yyyy"),TEXT(EOMONTH(AB770,0)+1,"MMM-yyyy")))</f>
        <v/>
      </c>
      <c r="AD770" s="181">
        <f t="shared" ref="AD770:AD833" si="111">P770*X770*AA770</f>
        <v>0</v>
      </c>
      <c r="AE770" s="178">
        <f>IF(V770&gt;0,P770*INDEX(Scope_Labor_Rates!$E$6:$E$46,V770-5),0)</f>
        <v>0</v>
      </c>
      <c r="AF770" s="181">
        <f>IF(V770&gt;0,AE770*INDEX(Scope_Labor_Rates!$D$6:$D$46,V770-5)*AA770,0)</f>
        <v>0</v>
      </c>
      <c r="AG770" s="178">
        <f>IF(V770&gt;0,P770*INDEX(Scope_Labor_Rates!$G$6:$G$46,V770-5),0)</f>
        <v>0</v>
      </c>
      <c r="AH770" s="181">
        <f>IF(V770&gt;0,AG770*INDEX(Scope_Labor_Rates!$F$6:$F$46,V770-5)*AA770,0)</f>
        <v>0</v>
      </c>
      <c r="AI770" s="178">
        <f>IF(V770&gt;0,P770*INDEX(Scope_Labor_Rates!$I$6:$I$46,V770-5),0)</f>
        <v>0</v>
      </c>
      <c r="AJ770" s="181">
        <f>IF(V770&gt;0,AI770*INDEX(Scope_Labor_Rates!$H$6:$H$46,V770-5)*AA770,0)</f>
        <v>0</v>
      </c>
      <c r="AK770" s="178">
        <f>IF(V770&gt;0,P770*INDEX(Scope_Labor_Rates!$K$6:$K$46,V770-5),0)</f>
        <v>0</v>
      </c>
      <c r="AL770" s="181">
        <f>IF(V770&gt;0,AK770*INDEX(Scope_Labor_Rates!$J$6:$J$46,V770-5)*AA770,0)</f>
        <v>0</v>
      </c>
      <c r="AM770" s="178">
        <f>IF(V770&gt;0,P770*INDEX(Scope_Labor_Rates!$M$6:$M$46,V770-5),0)</f>
        <v>0</v>
      </c>
      <c r="AN770" s="178">
        <f>IF(V770&gt;0,AM770*INDEX(Scope_Labor_Rates!$L$6:$L$46,V770-5)*AA770,0)</f>
        <v>0</v>
      </c>
      <c r="AO770" s="178">
        <f>IF(V770&gt;0,P770*INDEX(Scope_Labor_Rates!$O$6:$O$46,V770-5)*AA770,0)</f>
        <v>0</v>
      </c>
      <c r="AP770" s="181">
        <f>IF(V770&gt;0,P770*INDEX(Scope_Labor_Rates!$Q$6:$Q$46,V770-5)*AA770,0)</f>
        <v>0</v>
      </c>
      <c r="AQ770" s="178">
        <f t="shared" ref="AQ770:AQ833" si="112">AE770+AG770+AI770+AK770+AM770</f>
        <v>0</v>
      </c>
      <c r="AR770" s="178">
        <f t="shared" ref="AR770:AR833" si="113">AF770+AH770+AJ770+AL770+AN770</f>
        <v>0</v>
      </c>
      <c r="AS770" s="178">
        <f t="shared" ref="AS770:AS833" si="114">AO770+AP770</f>
        <v>0</v>
      </c>
      <c r="AT770" s="178">
        <f t="shared" ref="AT770:AT833" si="115">AD770+AR770+AS770</f>
        <v>0</v>
      </c>
      <c r="AU770">
        <f t="shared" ref="AU770:AU833" si="116">AT770*Z770</f>
        <v>0</v>
      </c>
    </row>
    <row r="771" spans="1:47">
      <c r="A771" t="str">
        <f>IF(All_Tasks!A771="","",All_Tasks!A771)</f>
        <v/>
      </c>
      <c r="B771" t="str">
        <f>IF(All_Tasks!B771="","",All_Tasks!B771)</f>
        <v/>
      </c>
      <c r="C771" t="str">
        <f>IF(All_Tasks!C771="","",All_Tasks!C771)</f>
        <v/>
      </c>
      <c r="D771" t="str">
        <f>IF(All_Tasks!D771="","",All_Tasks!D771)</f>
        <v/>
      </c>
      <c r="E771" t="str">
        <f>IF(All_Tasks!V771&lt;&gt;"",All_Tasks!V771,IF(All_Tasks!E771&lt;&gt;"",All_Tasks!E771,""))</f>
        <v/>
      </c>
      <c r="F771" t="str">
        <f>IF(All_Tasks!F771="","",All_Tasks!F771)</f>
        <v/>
      </c>
      <c r="G771" t="str">
        <f>IF(All_Tasks!G771="","",All_Tasks!G771)</f>
        <v/>
      </c>
      <c r="H771" s="231" t="str">
        <f>IF(All_Tasks!H771="","",All_Tasks!H771)</f>
        <v/>
      </c>
      <c r="I771" t="str">
        <f>IF(All_Tasks!I771="","",All_Tasks!I771)</f>
        <v/>
      </c>
      <c r="J771" t="str">
        <f>IF(All_Tasks!J771="","",All_Tasks!J771)</f>
        <v/>
      </c>
      <c r="K771" t="str">
        <f>IF(All_Tasks!K771="","",All_Tasks!K771)</f>
        <v/>
      </c>
      <c r="L771" s="231" t="str">
        <f>IF(All_Tasks!L771="","",All_Tasks!L771)</f>
        <v/>
      </c>
      <c r="M771" t="str">
        <f>IF(All_Tasks!M771="","",All_Tasks!M771)</f>
        <v/>
      </c>
      <c r="N771" t="str">
        <f>IF(All_Tasks!N771="","",All_Tasks!N771)</f>
        <v/>
      </c>
      <c r="O771" t="str">
        <f>IF(All_Tasks!O771="","",All_Tasks!O771)</f>
        <v/>
      </c>
      <c r="P771" s="181">
        <f>IF(All_Tasks!P771="",0,All_Tasks!P771)</f>
        <v>0</v>
      </c>
      <c r="Q771" s="181">
        <f>IF(All_Tasks!Q771="",0,All_Tasks!Q771)</f>
        <v>0</v>
      </c>
      <c r="R771" s="181">
        <f>IF(All_Tasks!R771="",0,All_Tasks!R771)</f>
        <v>0</v>
      </c>
      <c r="S771" s="181" t="str">
        <f>IF(All_Tasks!S771="","",All_Tasks!S771)</f>
        <v/>
      </c>
      <c r="T771" t="str">
        <f>IF(All_Tasks!T771="","",All_Tasks!T771)</f>
        <v/>
      </c>
      <c r="U771" t="str">
        <f>IF(All_Tasks!U771="","",All_Tasks!U771)</f>
        <v/>
      </c>
      <c r="V771">
        <f>IF(A771="",0,IFERROR(MATCH(A771,Scope_Labor_Rates!$A$6:$A$46,0)+5,0))</f>
        <v>0</v>
      </c>
      <c r="W771" s="178">
        <f>IF(V771&gt;0,INDEX(Scope_Labor_Rates!$C$6:$C$46,V771-5),0)</f>
        <v>0</v>
      </c>
      <c r="X771" s="178">
        <f>IF(V771&gt;0,INDEX(Scope_Labor_Rates!$C$6:$C$46,V771-5),0)</f>
        <v>0</v>
      </c>
      <c r="Y771" s="180">
        <f>IF(V771&gt;0,INDEX(Scope_Labor_Rates!$S$6:$S$46,V771-5),0)</f>
        <v>0</v>
      </c>
      <c r="Z771" s="180">
        <f>IF(V771&gt;0,INDEX(Scope_Labor_Rates!$R$6:$R$46,V771-5),1)</f>
        <v>1</v>
      </c>
      <c r="AA771" s="231">
        <f t="shared" si="108"/>
        <v>0</v>
      </c>
      <c r="AB771" t="str">
        <f t="shared" si="109"/>
        <v/>
      </c>
      <c r="AC771" s="178" t="str">
        <f t="shared" si="110"/>
        <v/>
      </c>
      <c r="AD771" s="181">
        <f t="shared" si="111"/>
        <v>0</v>
      </c>
      <c r="AE771" s="178">
        <f>IF(V771&gt;0,P771*INDEX(Scope_Labor_Rates!$E$6:$E$46,V771-5),0)</f>
        <v>0</v>
      </c>
      <c r="AF771" s="181">
        <f>IF(V771&gt;0,AE771*INDEX(Scope_Labor_Rates!$D$6:$D$46,V771-5)*AA771,0)</f>
        <v>0</v>
      </c>
      <c r="AG771" s="178">
        <f>IF(V771&gt;0,P771*INDEX(Scope_Labor_Rates!$G$6:$G$46,V771-5),0)</f>
        <v>0</v>
      </c>
      <c r="AH771" s="181">
        <f>IF(V771&gt;0,AG771*INDEX(Scope_Labor_Rates!$F$6:$F$46,V771-5)*AA771,0)</f>
        <v>0</v>
      </c>
      <c r="AI771" s="178">
        <f>IF(V771&gt;0,P771*INDEX(Scope_Labor_Rates!$I$6:$I$46,V771-5),0)</f>
        <v>0</v>
      </c>
      <c r="AJ771" s="181">
        <f>IF(V771&gt;0,AI771*INDEX(Scope_Labor_Rates!$H$6:$H$46,V771-5)*AA771,0)</f>
        <v>0</v>
      </c>
      <c r="AK771" s="178">
        <f>IF(V771&gt;0,P771*INDEX(Scope_Labor_Rates!$K$6:$K$46,V771-5),0)</f>
        <v>0</v>
      </c>
      <c r="AL771" s="181">
        <f>IF(V771&gt;0,AK771*INDEX(Scope_Labor_Rates!$J$6:$J$46,V771-5)*AA771,0)</f>
        <v>0</v>
      </c>
      <c r="AM771" s="178">
        <f>IF(V771&gt;0,P771*INDEX(Scope_Labor_Rates!$M$6:$M$46,V771-5),0)</f>
        <v>0</v>
      </c>
      <c r="AN771" s="178">
        <f>IF(V771&gt;0,AM771*INDEX(Scope_Labor_Rates!$L$6:$L$46,V771-5)*AA771,0)</f>
        <v>0</v>
      </c>
      <c r="AO771" s="178">
        <f>IF(V771&gt;0,P771*INDEX(Scope_Labor_Rates!$O$6:$O$46,V771-5)*AA771,0)</f>
        <v>0</v>
      </c>
      <c r="AP771" s="181">
        <f>IF(V771&gt;0,P771*INDEX(Scope_Labor_Rates!$Q$6:$Q$46,V771-5)*AA771,0)</f>
        <v>0</v>
      </c>
      <c r="AQ771" s="178">
        <f t="shared" si="112"/>
        <v>0</v>
      </c>
      <c r="AR771" s="178">
        <f t="shared" si="113"/>
        <v>0</v>
      </c>
      <c r="AS771" s="178">
        <f t="shared" si="114"/>
        <v>0</v>
      </c>
      <c r="AT771" s="178">
        <f t="shared" si="115"/>
        <v>0</v>
      </c>
      <c r="AU771">
        <f t="shared" si="116"/>
        <v>0</v>
      </c>
    </row>
    <row r="772" spans="1:47">
      <c r="A772" t="str">
        <f>IF(All_Tasks!A772="","",All_Tasks!A772)</f>
        <v/>
      </c>
      <c r="B772" t="str">
        <f>IF(All_Tasks!B772="","",All_Tasks!B772)</f>
        <v/>
      </c>
      <c r="C772" t="str">
        <f>IF(All_Tasks!C772="","",All_Tasks!C772)</f>
        <v/>
      </c>
      <c r="D772" t="str">
        <f>IF(All_Tasks!D772="","",All_Tasks!D772)</f>
        <v/>
      </c>
      <c r="E772" t="str">
        <f>IF(All_Tasks!V772&lt;&gt;"",All_Tasks!V772,IF(All_Tasks!E772&lt;&gt;"",All_Tasks!E772,""))</f>
        <v/>
      </c>
      <c r="F772" t="str">
        <f>IF(All_Tasks!F772="","",All_Tasks!F772)</f>
        <v/>
      </c>
      <c r="G772" t="str">
        <f>IF(All_Tasks!G772="","",All_Tasks!G772)</f>
        <v/>
      </c>
      <c r="H772" s="231" t="str">
        <f>IF(All_Tasks!H772="","",All_Tasks!H772)</f>
        <v/>
      </c>
      <c r="I772" t="str">
        <f>IF(All_Tasks!I772="","",All_Tasks!I772)</f>
        <v/>
      </c>
      <c r="J772" t="str">
        <f>IF(All_Tasks!J772="","",All_Tasks!J772)</f>
        <v/>
      </c>
      <c r="K772" t="str">
        <f>IF(All_Tasks!K772="","",All_Tasks!K772)</f>
        <v/>
      </c>
      <c r="L772" s="231" t="str">
        <f>IF(All_Tasks!L772="","",All_Tasks!L772)</f>
        <v/>
      </c>
      <c r="M772" t="str">
        <f>IF(All_Tasks!M772="","",All_Tasks!M772)</f>
        <v/>
      </c>
      <c r="N772" t="str">
        <f>IF(All_Tasks!N772="","",All_Tasks!N772)</f>
        <v/>
      </c>
      <c r="O772" t="str">
        <f>IF(All_Tasks!O772="","",All_Tasks!O772)</f>
        <v/>
      </c>
      <c r="P772" s="181">
        <f>IF(All_Tasks!P772="",0,All_Tasks!P772)</f>
        <v>0</v>
      </c>
      <c r="Q772" s="181">
        <f>IF(All_Tasks!Q772="",0,All_Tasks!Q772)</f>
        <v>0</v>
      </c>
      <c r="R772" s="181">
        <f>IF(All_Tasks!R772="",0,All_Tasks!R772)</f>
        <v>0</v>
      </c>
      <c r="S772" s="181" t="str">
        <f>IF(All_Tasks!S772="","",All_Tasks!S772)</f>
        <v/>
      </c>
      <c r="T772" t="str">
        <f>IF(All_Tasks!T772="","",All_Tasks!T772)</f>
        <v/>
      </c>
      <c r="U772" t="str">
        <f>IF(All_Tasks!U772="","",All_Tasks!U772)</f>
        <v/>
      </c>
      <c r="V772">
        <f>IF(A772="",0,IFERROR(MATCH(A772,Scope_Labor_Rates!$A$6:$A$46,0)+5,0))</f>
        <v>0</v>
      </c>
      <c r="W772" s="178">
        <f>IF(V772&gt;0,INDEX(Scope_Labor_Rates!$C$6:$C$46,V772-5),0)</f>
        <v>0</v>
      </c>
      <c r="X772" s="178">
        <f>IF(V772&gt;0,INDEX(Scope_Labor_Rates!$C$6:$C$46,V772-5),0)</f>
        <v>0</v>
      </c>
      <c r="Y772" s="180">
        <f>IF(V772&gt;0,INDEX(Scope_Labor_Rates!$S$6:$S$46,V772-5),0)</f>
        <v>0</v>
      </c>
      <c r="Z772" s="180">
        <f>IF(V772&gt;0,INDEX(Scope_Labor_Rates!$R$6:$R$46,V772-5),1)</f>
        <v>1</v>
      </c>
      <c r="AA772" s="231">
        <f t="shared" si="108"/>
        <v>0</v>
      </c>
      <c r="AB772" t="str">
        <f t="shared" si="109"/>
        <v/>
      </c>
      <c r="AC772" s="178" t="str">
        <f t="shared" si="110"/>
        <v/>
      </c>
      <c r="AD772" s="181">
        <f t="shared" si="111"/>
        <v>0</v>
      </c>
      <c r="AE772" s="178">
        <f>IF(V772&gt;0,P772*INDEX(Scope_Labor_Rates!$E$6:$E$46,V772-5),0)</f>
        <v>0</v>
      </c>
      <c r="AF772" s="181">
        <f>IF(V772&gt;0,AE772*INDEX(Scope_Labor_Rates!$D$6:$D$46,V772-5)*AA772,0)</f>
        <v>0</v>
      </c>
      <c r="AG772" s="178">
        <f>IF(V772&gt;0,P772*INDEX(Scope_Labor_Rates!$G$6:$G$46,V772-5),0)</f>
        <v>0</v>
      </c>
      <c r="AH772" s="181">
        <f>IF(V772&gt;0,AG772*INDEX(Scope_Labor_Rates!$F$6:$F$46,V772-5)*AA772,0)</f>
        <v>0</v>
      </c>
      <c r="AI772" s="178">
        <f>IF(V772&gt;0,P772*INDEX(Scope_Labor_Rates!$I$6:$I$46,V772-5),0)</f>
        <v>0</v>
      </c>
      <c r="AJ772" s="181">
        <f>IF(V772&gt;0,AI772*INDEX(Scope_Labor_Rates!$H$6:$H$46,V772-5)*AA772,0)</f>
        <v>0</v>
      </c>
      <c r="AK772" s="178">
        <f>IF(V772&gt;0,P772*INDEX(Scope_Labor_Rates!$K$6:$K$46,V772-5),0)</f>
        <v>0</v>
      </c>
      <c r="AL772" s="181">
        <f>IF(V772&gt;0,AK772*INDEX(Scope_Labor_Rates!$J$6:$J$46,V772-5)*AA772,0)</f>
        <v>0</v>
      </c>
      <c r="AM772" s="178">
        <f>IF(V772&gt;0,P772*INDEX(Scope_Labor_Rates!$M$6:$M$46,V772-5),0)</f>
        <v>0</v>
      </c>
      <c r="AN772" s="178">
        <f>IF(V772&gt;0,AM772*INDEX(Scope_Labor_Rates!$L$6:$L$46,V772-5)*AA772,0)</f>
        <v>0</v>
      </c>
      <c r="AO772" s="178">
        <f>IF(V772&gt;0,P772*INDEX(Scope_Labor_Rates!$O$6:$O$46,V772-5)*AA772,0)</f>
        <v>0</v>
      </c>
      <c r="AP772" s="181">
        <f>IF(V772&gt;0,P772*INDEX(Scope_Labor_Rates!$Q$6:$Q$46,V772-5)*AA772,0)</f>
        <v>0</v>
      </c>
      <c r="AQ772" s="178">
        <f t="shared" si="112"/>
        <v>0</v>
      </c>
      <c r="AR772" s="178">
        <f t="shared" si="113"/>
        <v>0</v>
      </c>
      <c r="AS772" s="178">
        <f t="shared" si="114"/>
        <v>0</v>
      </c>
      <c r="AT772" s="178">
        <f t="shared" si="115"/>
        <v>0</v>
      </c>
      <c r="AU772">
        <f t="shared" si="116"/>
        <v>0</v>
      </c>
    </row>
    <row r="773" spans="1:47">
      <c r="A773" t="str">
        <f>IF(All_Tasks!A773="","",All_Tasks!A773)</f>
        <v/>
      </c>
      <c r="B773" t="str">
        <f>IF(All_Tasks!B773="","",All_Tasks!B773)</f>
        <v/>
      </c>
      <c r="C773" t="str">
        <f>IF(All_Tasks!C773="","",All_Tasks!C773)</f>
        <v/>
      </c>
      <c r="D773" t="str">
        <f>IF(All_Tasks!D773="","",All_Tasks!D773)</f>
        <v/>
      </c>
      <c r="E773" t="str">
        <f>IF(All_Tasks!V773&lt;&gt;"",All_Tasks!V773,IF(All_Tasks!E773&lt;&gt;"",All_Tasks!E773,""))</f>
        <v/>
      </c>
      <c r="F773" t="str">
        <f>IF(All_Tasks!F773="","",All_Tasks!F773)</f>
        <v/>
      </c>
      <c r="G773" t="str">
        <f>IF(All_Tasks!G773="","",All_Tasks!G773)</f>
        <v/>
      </c>
      <c r="H773" s="231" t="str">
        <f>IF(All_Tasks!H773="","",All_Tasks!H773)</f>
        <v/>
      </c>
      <c r="I773" t="str">
        <f>IF(All_Tasks!I773="","",All_Tasks!I773)</f>
        <v/>
      </c>
      <c r="J773" t="str">
        <f>IF(All_Tasks!J773="","",All_Tasks!J773)</f>
        <v/>
      </c>
      <c r="K773" t="str">
        <f>IF(All_Tasks!K773="","",All_Tasks!K773)</f>
        <v/>
      </c>
      <c r="L773" s="231" t="str">
        <f>IF(All_Tasks!L773="","",All_Tasks!L773)</f>
        <v/>
      </c>
      <c r="M773" t="str">
        <f>IF(All_Tasks!M773="","",All_Tasks!M773)</f>
        <v/>
      </c>
      <c r="N773" t="str">
        <f>IF(All_Tasks!N773="","",All_Tasks!N773)</f>
        <v/>
      </c>
      <c r="O773" t="str">
        <f>IF(All_Tasks!O773="","",All_Tasks!O773)</f>
        <v/>
      </c>
      <c r="P773" s="181">
        <f>IF(All_Tasks!P773="",0,All_Tasks!P773)</f>
        <v>0</v>
      </c>
      <c r="Q773" s="181">
        <f>IF(All_Tasks!Q773="",0,All_Tasks!Q773)</f>
        <v>0</v>
      </c>
      <c r="R773" s="181">
        <f>IF(All_Tasks!R773="",0,All_Tasks!R773)</f>
        <v>0</v>
      </c>
      <c r="S773" s="181" t="str">
        <f>IF(All_Tasks!S773="","",All_Tasks!S773)</f>
        <v/>
      </c>
      <c r="T773" t="str">
        <f>IF(All_Tasks!T773="","",All_Tasks!T773)</f>
        <v/>
      </c>
      <c r="U773" t="str">
        <f>IF(All_Tasks!U773="","",All_Tasks!U773)</f>
        <v/>
      </c>
      <c r="V773">
        <f>IF(A773="",0,IFERROR(MATCH(A773,Scope_Labor_Rates!$A$6:$A$46,0)+5,0))</f>
        <v>0</v>
      </c>
      <c r="W773" s="178">
        <f>IF(V773&gt;0,INDEX(Scope_Labor_Rates!$C$6:$C$46,V773-5),0)</f>
        <v>0</v>
      </c>
      <c r="X773" s="178">
        <f>IF(V773&gt;0,INDEX(Scope_Labor_Rates!$C$6:$C$46,V773-5),0)</f>
        <v>0</v>
      </c>
      <c r="Y773" s="180">
        <f>IF(V773&gt;0,INDEX(Scope_Labor_Rates!$S$6:$S$46,V773-5),0)</f>
        <v>0</v>
      </c>
      <c r="Z773" s="180">
        <f>IF(V773&gt;0,INDEX(Scope_Labor_Rates!$R$6:$R$46,V773-5),1)</f>
        <v>1</v>
      </c>
      <c r="AA773" s="231">
        <f t="shared" si="108"/>
        <v>0</v>
      </c>
      <c r="AB773" t="str">
        <f t="shared" si="109"/>
        <v/>
      </c>
      <c r="AC773" s="178" t="str">
        <f t="shared" si="110"/>
        <v/>
      </c>
      <c r="AD773" s="181">
        <f t="shared" si="111"/>
        <v>0</v>
      </c>
      <c r="AE773" s="178">
        <f>IF(V773&gt;0,P773*INDEX(Scope_Labor_Rates!$E$6:$E$46,V773-5),0)</f>
        <v>0</v>
      </c>
      <c r="AF773" s="181">
        <f>IF(V773&gt;0,AE773*INDEX(Scope_Labor_Rates!$D$6:$D$46,V773-5)*AA773,0)</f>
        <v>0</v>
      </c>
      <c r="AG773" s="178">
        <f>IF(V773&gt;0,P773*INDEX(Scope_Labor_Rates!$G$6:$G$46,V773-5),0)</f>
        <v>0</v>
      </c>
      <c r="AH773" s="181">
        <f>IF(V773&gt;0,AG773*INDEX(Scope_Labor_Rates!$F$6:$F$46,V773-5)*AA773,0)</f>
        <v>0</v>
      </c>
      <c r="AI773" s="178">
        <f>IF(V773&gt;0,P773*INDEX(Scope_Labor_Rates!$I$6:$I$46,V773-5),0)</f>
        <v>0</v>
      </c>
      <c r="AJ773" s="181">
        <f>IF(V773&gt;0,AI773*INDEX(Scope_Labor_Rates!$H$6:$H$46,V773-5)*AA773,0)</f>
        <v>0</v>
      </c>
      <c r="AK773" s="178">
        <f>IF(V773&gt;0,P773*INDEX(Scope_Labor_Rates!$K$6:$K$46,V773-5),0)</f>
        <v>0</v>
      </c>
      <c r="AL773" s="181">
        <f>IF(V773&gt;0,AK773*INDEX(Scope_Labor_Rates!$J$6:$J$46,V773-5)*AA773,0)</f>
        <v>0</v>
      </c>
      <c r="AM773" s="178">
        <f>IF(V773&gt;0,P773*INDEX(Scope_Labor_Rates!$M$6:$M$46,V773-5),0)</f>
        <v>0</v>
      </c>
      <c r="AN773" s="178">
        <f>IF(V773&gt;0,AM773*INDEX(Scope_Labor_Rates!$L$6:$L$46,V773-5)*AA773,0)</f>
        <v>0</v>
      </c>
      <c r="AO773" s="178">
        <f>IF(V773&gt;0,P773*INDEX(Scope_Labor_Rates!$O$6:$O$46,V773-5)*AA773,0)</f>
        <v>0</v>
      </c>
      <c r="AP773" s="181">
        <f>IF(V773&gt;0,P773*INDEX(Scope_Labor_Rates!$Q$6:$Q$46,V773-5)*AA773,0)</f>
        <v>0</v>
      </c>
      <c r="AQ773" s="178">
        <f t="shared" si="112"/>
        <v>0</v>
      </c>
      <c r="AR773" s="178">
        <f t="shared" si="113"/>
        <v>0</v>
      </c>
      <c r="AS773" s="178">
        <f t="shared" si="114"/>
        <v>0</v>
      </c>
      <c r="AT773" s="178">
        <f t="shared" si="115"/>
        <v>0</v>
      </c>
      <c r="AU773">
        <f t="shared" si="116"/>
        <v>0</v>
      </c>
    </row>
    <row r="774" spans="1:47">
      <c r="A774" t="str">
        <f>IF(All_Tasks!A774="","",All_Tasks!A774)</f>
        <v/>
      </c>
      <c r="B774" t="str">
        <f>IF(All_Tasks!B774="","",All_Tasks!B774)</f>
        <v/>
      </c>
      <c r="C774" t="str">
        <f>IF(All_Tasks!C774="","",All_Tasks!C774)</f>
        <v/>
      </c>
      <c r="D774" t="str">
        <f>IF(All_Tasks!D774="","",All_Tasks!D774)</f>
        <v/>
      </c>
      <c r="E774" t="str">
        <f>IF(All_Tasks!V774&lt;&gt;"",All_Tasks!V774,IF(All_Tasks!E774&lt;&gt;"",All_Tasks!E774,""))</f>
        <v/>
      </c>
      <c r="F774" t="str">
        <f>IF(All_Tasks!F774="","",All_Tasks!F774)</f>
        <v/>
      </c>
      <c r="G774" t="str">
        <f>IF(All_Tasks!G774="","",All_Tasks!G774)</f>
        <v/>
      </c>
      <c r="H774" s="231" t="str">
        <f>IF(All_Tasks!H774="","",All_Tasks!H774)</f>
        <v/>
      </c>
      <c r="I774" t="str">
        <f>IF(All_Tasks!I774="","",All_Tasks!I774)</f>
        <v/>
      </c>
      <c r="J774" t="str">
        <f>IF(All_Tasks!J774="","",All_Tasks!J774)</f>
        <v/>
      </c>
      <c r="K774" t="str">
        <f>IF(All_Tasks!K774="","",All_Tasks!K774)</f>
        <v/>
      </c>
      <c r="L774" s="231" t="str">
        <f>IF(All_Tasks!L774="","",All_Tasks!L774)</f>
        <v/>
      </c>
      <c r="M774" t="str">
        <f>IF(All_Tasks!M774="","",All_Tasks!M774)</f>
        <v/>
      </c>
      <c r="N774" t="str">
        <f>IF(All_Tasks!N774="","",All_Tasks!N774)</f>
        <v/>
      </c>
      <c r="O774" t="str">
        <f>IF(All_Tasks!O774="","",All_Tasks!O774)</f>
        <v/>
      </c>
      <c r="P774" s="181">
        <f>IF(All_Tasks!P774="",0,All_Tasks!P774)</f>
        <v>0</v>
      </c>
      <c r="Q774" s="181">
        <f>IF(All_Tasks!Q774="",0,All_Tasks!Q774)</f>
        <v>0</v>
      </c>
      <c r="R774" s="181">
        <f>IF(All_Tasks!R774="",0,All_Tasks!R774)</f>
        <v>0</v>
      </c>
      <c r="S774" s="181" t="str">
        <f>IF(All_Tasks!S774="","",All_Tasks!S774)</f>
        <v/>
      </c>
      <c r="T774" t="str">
        <f>IF(All_Tasks!T774="","",All_Tasks!T774)</f>
        <v/>
      </c>
      <c r="U774" t="str">
        <f>IF(All_Tasks!U774="","",All_Tasks!U774)</f>
        <v/>
      </c>
      <c r="V774">
        <f>IF(A774="",0,IFERROR(MATCH(A774,Scope_Labor_Rates!$A$6:$A$46,0)+5,0))</f>
        <v>0</v>
      </c>
      <c r="W774" s="178">
        <f>IF(V774&gt;0,INDEX(Scope_Labor_Rates!$C$6:$C$46,V774-5),0)</f>
        <v>0</v>
      </c>
      <c r="X774" s="178">
        <f>IF(V774&gt;0,INDEX(Scope_Labor_Rates!$C$6:$C$46,V774-5),0)</f>
        <v>0</v>
      </c>
      <c r="Y774" s="180">
        <f>IF(V774&gt;0,INDEX(Scope_Labor_Rates!$S$6:$S$46,V774-5),0)</f>
        <v>0</v>
      </c>
      <c r="Z774" s="180">
        <f>IF(V774&gt;0,INDEX(Scope_Labor_Rates!$R$6:$R$46,V774-5),1)</f>
        <v>1</v>
      </c>
      <c r="AA774" s="231">
        <f t="shared" si="108"/>
        <v>0</v>
      </c>
      <c r="AB774" t="str">
        <f t="shared" si="109"/>
        <v/>
      </c>
      <c r="AC774" s="178" t="str">
        <f t="shared" si="110"/>
        <v/>
      </c>
      <c r="AD774" s="181">
        <f t="shared" si="111"/>
        <v>0</v>
      </c>
      <c r="AE774" s="178">
        <f>IF(V774&gt;0,P774*INDEX(Scope_Labor_Rates!$E$6:$E$46,V774-5),0)</f>
        <v>0</v>
      </c>
      <c r="AF774" s="181">
        <f>IF(V774&gt;0,AE774*INDEX(Scope_Labor_Rates!$D$6:$D$46,V774-5)*AA774,0)</f>
        <v>0</v>
      </c>
      <c r="AG774" s="178">
        <f>IF(V774&gt;0,P774*INDEX(Scope_Labor_Rates!$G$6:$G$46,V774-5),0)</f>
        <v>0</v>
      </c>
      <c r="AH774" s="181">
        <f>IF(V774&gt;0,AG774*INDEX(Scope_Labor_Rates!$F$6:$F$46,V774-5)*AA774,0)</f>
        <v>0</v>
      </c>
      <c r="AI774" s="178">
        <f>IF(V774&gt;0,P774*INDEX(Scope_Labor_Rates!$I$6:$I$46,V774-5),0)</f>
        <v>0</v>
      </c>
      <c r="AJ774" s="181">
        <f>IF(V774&gt;0,AI774*INDEX(Scope_Labor_Rates!$H$6:$H$46,V774-5)*AA774,0)</f>
        <v>0</v>
      </c>
      <c r="AK774" s="178">
        <f>IF(V774&gt;0,P774*INDEX(Scope_Labor_Rates!$K$6:$K$46,V774-5),0)</f>
        <v>0</v>
      </c>
      <c r="AL774" s="181">
        <f>IF(V774&gt;0,AK774*INDEX(Scope_Labor_Rates!$J$6:$J$46,V774-5)*AA774,0)</f>
        <v>0</v>
      </c>
      <c r="AM774" s="178">
        <f>IF(V774&gt;0,P774*INDEX(Scope_Labor_Rates!$M$6:$M$46,V774-5),0)</f>
        <v>0</v>
      </c>
      <c r="AN774" s="178">
        <f>IF(V774&gt;0,AM774*INDEX(Scope_Labor_Rates!$L$6:$L$46,V774-5)*AA774,0)</f>
        <v>0</v>
      </c>
      <c r="AO774" s="178">
        <f>IF(V774&gt;0,P774*INDEX(Scope_Labor_Rates!$O$6:$O$46,V774-5)*AA774,0)</f>
        <v>0</v>
      </c>
      <c r="AP774" s="181">
        <f>IF(V774&gt;0,P774*INDEX(Scope_Labor_Rates!$Q$6:$Q$46,V774-5)*AA774,0)</f>
        <v>0</v>
      </c>
      <c r="AQ774" s="178">
        <f t="shared" si="112"/>
        <v>0</v>
      </c>
      <c r="AR774" s="178">
        <f t="shared" si="113"/>
        <v>0</v>
      </c>
      <c r="AS774" s="178">
        <f t="shared" si="114"/>
        <v>0</v>
      </c>
      <c r="AT774" s="178">
        <f t="shared" si="115"/>
        <v>0</v>
      </c>
      <c r="AU774">
        <f t="shared" si="116"/>
        <v>0</v>
      </c>
    </row>
    <row r="775" spans="1:47">
      <c r="A775" t="str">
        <f>IF(All_Tasks!A775="","",All_Tasks!A775)</f>
        <v/>
      </c>
      <c r="B775" t="str">
        <f>IF(All_Tasks!B775="","",All_Tasks!B775)</f>
        <v/>
      </c>
      <c r="C775" t="str">
        <f>IF(All_Tasks!C775="","",All_Tasks!C775)</f>
        <v/>
      </c>
      <c r="D775" t="str">
        <f>IF(All_Tasks!D775="","",All_Tasks!D775)</f>
        <v/>
      </c>
      <c r="E775" t="str">
        <f>IF(All_Tasks!V775&lt;&gt;"",All_Tasks!V775,IF(All_Tasks!E775&lt;&gt;"",All_Tasks!E775,""))</f>
        <v/>
      </c>
      <c r="F775" t="str">
        <f>IF(All_Tasks!F775="","",All_Tasks!F775)</f>
        <v/>
      </c>
      <c r="G775" t="str">
        <f>IF(All_Tasks!G775="","",All_Tasks!G775)</f>
        <v/>
      </c>
      <c r="H775" s="231" t="str">
        <f>IF(All_Tasks!H775="","",All_Tasks!H775)</f>
        <v/>
      </c>
      <c r="I775" t="str">
        <f>IF(All_Tasks!I775="","",All_Tasks!I775)</f>
        <v/>
      </c>
      <c r="J775" t="str">
        <f>IF(All_Tasks!J775="","",All_Tasks!J775)</f>
        <v/>
      </c>
      <c r="K775" t="str">
        <f>IF(All_Tasks!K775="","",All_Tasks!K775)</f>
        <v/>
      </c>
      <c r="L775" s="231" t="str">
        <f>IF(All_Tasks!L775="","",All_Tasks!L775)</f>
        <v/>
      </c>
      <c r="M775" t="str">
        <f>IF(All_Tasks!M775="","",All_Tasks!M775)</f>
        <v/>
      </c>
      <c r="N775" t="str">
        <f>IF(All_Tasks!N775="","",All_Tasks!N775)</f>
        <v/>
      </c>
      <c r="O775" t="str">
        <f>IF(All_Tasks!O775="","",All_Tasks!O775)</f>
        <v/>
      </c>
      <c r="P775" s="181">
        <f>IF(All_Tasks!P775="",0,All_Tasks!P775)</f>
        <v>0</v>
      </c>
      <c r="Q775" s="181">
        <f>IF(All_Tasks!Q775="",0,All_Tasks!Q775)</f>
        <v>0</v>
      </c>
      <c r="R775" s="181">
        <f>IF(All_Tasks!R775="",0,All_Tasks!R775)</f>
        <v>0</v>
      </c>
      <c r="S775" s="181" t="str">
        <f>IF(All_Tasks!S775="","",All_Tasks!S775)</f>
        <v/>
      </c>
      <c r="T775" t="str">
        <f>IF(All_Tasks!T775="","",All_Tasks!T775)</f>
        <v/>
      </c>
      <c r="U775" t="str">
        <f>IF(All_Tasks!U775="","",All_Tasks!U775)</f>
        <v/>
      </c>
      <c r="V775">
        <f>IF(A775="",0,IFERROR(MATCH(A775,Scope_Labor_Rates!$A$6:$A$46,0)+5,0))</f>
        <v>0</v>
      </c>
      <c r="W775" s="178">
        <f>IF(V775&gt;0,INDEX(Scope_Labor_Rates!$C$6:$C$46,V775-5),0)</f>
        <v>0</v>
      </c>
      <c r="X775" s="178">
        <f>IF(V775&gt;0,INDEX(Scope_Labor_Rates!$C$6:$C$46,V775-5),0)</f>
        <v>0</v>
      </c>
      <c r="Y775" s="180">
        <f>IF(V775&gt;0,INDEX(Scope_Labor_Rates!$S$6:$S$46,V775-5),0)</f>
        <v>0</v>
      </c>
      <c r="Z775" s="180">
        <f>IF(V775&gt;0,INDEX(Scope_Labor_Rates!$R$6:$R$46,V775-5),1)</f>
        <v>1</v>
      </c>
      <c r="AA775" s="231">
        <f t="shared" si="108"/>
        <v>0</v>
      </c>
      <c r="AB775" t="str">
        <f t="shared" si="109"/>
        <v/>
      </c>
      <c r="AC775" s="178" t="str">
        <f t="shared" si="110"/>
        <v/>
      </c>
      <c r="AD775" s="181">
        <f t="shared" si="111"/>
        <v>0</v>
      </c>
      <c r="AE775" s="178">
        <f>IF(V775&gt;0,P775*INDEX(Scope_Labor_Rates!$E$6:$E$46,V775-5),0)</f>
        <v>0</v>
      </c>
      <c r="AF775" s="181">
        <f>IF(V775&gt;0,AE775*INDEX(Scope_Labor_Rates!$D$6:$D$46,V775-5)*AA775,0)</f>
        <v>0</v>
      </c>
      <c r="AG775" s="178">
        <f>IF(V775&gt;0,P775*INDEX(Scope_Labor_Rates!$G$6:$G$46,V775-5),0)</f>
        <v>0</v>
      </c>
      <c r="AH775" s="181">
        <f>IF(V775&gt;0,AG775*INDEX(Scope_Labor_Rates!$F$6:$F$46,V775-5)*AA775,0)</f>
        <v>0</v>
      </c>
      <c r="AI775" s="178">
        <f>IF(V775&gt;0,P775*INDEX(Scope_Labor_Rates!$I$6:$I$46,V775-5),0)</f>
        <v>0</v>
      </c>
      <c r="AJ775" s="181">
        <f>IF(V775&gt;0,AI775*INDEX(Scope_Labor_Rates!$H$6:$H$46,V775-5)*AA775,0)</f>
        <v>0</v>
      </c>
      <c r="AK775" s="178">
        <f>IF(V775&gt;0,P775*INDEX(Scope_Labor_Rates!$K$6:$K$46,V775-5),0)</f>
        <v>0</v>
      </c>
      <c r="AL775" s="181">
        <f>IF(V775&gt;0,AK775*INDEX(Scope_Labor_Rates!$J$6:$J$46,V775-5)*AA775,0)</f>
        <v>0</v>
      </c>
      <c r="AM775" s="178">
        <f>IF(V775&gt;0,P775*INDEX(Scope_Labor_Rates!$M$6:$M$46,V775-5),0)</f>
        <v>0</v>
      </c>
      <c r="AN775" s="178">
        <f>IF(V775&gt;0,AM775*INDEX(Scope_Labor_Rates!$L$6:$L$46,V775-5)*AA775,0)</f>
        <v>0</v>
      </c>
      <c r="AO775" s="178">
        <f>IF(V775&gt;0,P775*INDEX(Scope_Labor_Rates!$O$6:$O$46,V775-5)*AA775,0)</f>
        <v>0</v>
      </c>
      <c r="AP775" s="181">
        <f>IF(V775&gt;0,P775*INDEX(Scope_Labor_Rates!$Q$6:$Q$46,V775-5)*AA775,0)</f>
        <v>0</v>
      </c>
      <c r="AQ775" s="178">
        <f t="shared" si="112"/>
        <v>0</v>
      </c>
      <c r="AR775" s="178">
        <f t="shared" si="113"/>
        <v>0</v>
      </c>
      <c r="AS775" s="178">
        <f t="shared" si="114"/>
        <v>0</v>
      </c>
      <c r="AT775" s="178">
        <f t="shared" si="115"/>
        <v>0</v>
      </c>
      <c r="AU775">
        <f t="shared" si="116"/>
        <v>0</v>
      </c>
    </row>
    <row r="776" spans="1:47">
      <c r="A776" t="str">
        <f>IF(All_Tasks!A776="","",All_Tasks!A776)</f>
        <v/>
      </c>
      <c r="B776" t="str">
        <f>IF(All_Tasks!B776="","",All_Tasks!B776)</f>
        <v/>
      </c>
      <c r="C776" t="str">
        <f>IF(All_Tasks!C776="","",All_Tasks!C776)</f>
        <v/>
      </c>
      <c r="D776" t="str">
        <f>IF(All_Tasks!D776="","",All_Tasks!D776)</f>
        <v/>
      </c>
      <c r="E776" t="str">
        <f>IF(All_Tasks!V776&lt;&gt;"",All_Tasks!V776,IF(All_Tasks!E776&lt;&gt;"",All_Tasks!E776,""))</f>
        <v/>
      </c>
      <c r="F776" t="str">
        <f>IF(All_Tasks!F776="","",All_Tasks!F776)</f>
        <v/>
      </c>
      <c r="G776" t="str">
        <f>IF(All_Tasks!G776="","",All_Tasks!G776)</f>
        <v/>
      </c>
      <c r="H776" s="231" t="str">
        <f>IF(All_Tasks!H776="","",All_Tasks!H776)</f>
        <v/>
      </c>
      <c r="I776" t="str">
        <f>IF(All_Tasks!I776="","",All_Tasks!I776)</f>
        <v/>
      </c>
      <c r="J776" t="str">
        <f>IF(All_Tasks!J776="","",All_Tasks!J776)</f>
        <v/>
      </c>
      <c r="K776" t="str">
        <f>IF(All_Tasks!K776="","",All_Tasks!K776)</f>
        <v/>
      </c>
      <c r="L776" s="231" t="str">
        <f>IF(All_Tasks!L776="","",All_Tasks!L776)</f>
        <v/>
      </c>
      <c r="M776" t="str">
        <f>IF(All_Tasks!M776="","",All_Tasks!M776)</f>
        <v/>
      </c>
      <c r="N776" t="str">
        <f>IF(All_Tasks!N776="","",All_Tasks!N776)</f>
        <v/>
      </c>
      <c r="O776" t="str">
        <f>IF(All_Tasks!O776="","",All_Tasks!O776)</f>
        <v/>
      </c>
      <c r="P776" s="181">
        <f>IF(All_Tasks!P776="",0,All_Tasks!P776)</f>
        <v>0</v>
      </c>
      <c r="Q776" s="181">
        <f>IF(All_Tasks!Q776="",0,All_Tasks!Q776)</f>
        <v>0</v>
      </c>
      <c r="R776" s="181">
        <f>IF(All_Tasks!R776="",0,All_Tasks!R776)</f>
        <v>0</v>
      </c>
      <c r="S776" s="181" t="str">
        <f>IF(All_Tasks!S776="","",All_Tasks!S776)</f>
        <v/>
      </c>
      <c r="T776" t="str">
        <f>IF(All_Tasks!T776="","",All_Tasks!T776)</f>
        <v/>
      </c>
      <c r="U776" t="str">
        <f>IF(All_Tasks!U776="","",All_Tasks!U776)</f>
        <v/>
      </c>
      <c r="V776">
        <f>IF(A776="",0,IFERROR(MATCH(A776,Scope_Labor_Rates!$A$6:$A$46,0)+5,0))</f>
        <v>0</v>
      </c>
      <c r="W776" s="178">
        <f>IF(V776&gt;0,INDEX(Scope_Labor_Rates!$C$6:$C$46,V776-5),0)</f>
        <v>0</v>
      </c>
      <c r="X776" s="178">
        <f>IF(V776&gt;0,INDEX(Scope_Labor_Rates!$C$6:$C$46,V776-5),0)</f>
        <v>0</v>
      </c>
      <c r="Y776" s="180">
        <f>IF(V776&gt;0,INDEX(Scope_Labor_Rates!$S$6:$S$46,V776-5),0)</f>
        <v>0</v>
      </c>
      <c r="Z776" s="180">
        <f>IF(V776&gt;0,INDEX(Scope_Labor_Rates!$R$6:$R$46,V776-5),1)</f>
        <v>1</v>
      </c>
      <c r="AA776" s="231">
        <f t="shared" si="108"/>
        <v>0</v>
      </c>
      <c r="AB776" t="str">
        <f t="shared" si="109"/>
        <v/>
      </c>
      <c r="AC776" s="178" t="str">
        <f t="shared" si="110"/>
        <v/>
      </c>
      <c r="AD776" s="181">
        <f t="shared" si="111"/>
        <v>0</v>
      </c>
      <c r="AE776" s="178">
        <f>IF(V776&gt;0,P776*INDEX(Scope_Labor_Rates!$E$6:$E$46,V776-5),0)</f>
        <v>0</v>
      </c>
      <c r="AF776" s="181">
        <f>IF(V776&gt;0,AE776*INDEX(Scope_Labor_Rates!$D$6:$D$46,V776-5)*AA776,0)</f>
        <v>0</v>
      </c>
      <c r="AG776" s="178">
        <f>IF(V776&gt;0,P776*INDEX(Scope_Labor_Rates!$G$6:$G$46,V776-5),0)</f>
        <v>0</v>
      </c>
      <c r="AH776" s="181">
        <f>IF(V776&gt;0,AG776*INDEX(Scope_Labor_Rates!$F$6:$F$46,V776-5)*AA776,0)</f>
        <v>0</v>
      </c>
      <c r="AI776" s="178">
        <f>IF(V776&gt;0,P776*INDEX(Scope_Labor_Rates!$I$6:$I$46,V776-5),0)</f>
        <v>0</v>
      </c>
      <c r="AJ776" s="181">
        <f>IF(V776&gt;0,AI776*INDEX(Scope_Labor_Rates!$H$6:$H$46,V776-5)*AA776,0)</f>
        <v>0</v>
      </c>
      <c r="AK776" s="178">
        <f>IF(V776&gt;0,P776*INDEX(Scope_Labor_Rates!$K$6:$K$46,V776-5),0)</f>
        <v>0</v>
      </c>
      <c r="AL776" s="181">
        <f>IF(V776&gt;0,AK776*INDEX(Scope_Labor_Rates!$J$6:$J$46,V776-5)*AA776,0)</f>
        <v>0</v>
      </c>
      <c r="AM776" s="178">
        <f>IF(V776&gt;0,P776*INDEX(Scope_Labor_Rates!$M$6:$M$46,V776-5),0)</f>
        <v>0</v>
      </c>
      <c r="AN776" s="178">
        <f>IF(V776&gt;0,AM776*INDEX(Scope_Labor_Rates!$L$6:$L$46,V776-5)*AA776,0)</f>
        <v>0</v>
      </c>
      <c r="AO776" s="178">
        <f>IF(V776&gt;0,P776*INDEX(Scope_Labor_Rates!$O$6:$O$46,V776-5)*AA776,0)</f>
        <v>0</v>
      </c>
      <c r="AP776" s="181">
        <f>IF(V776&gt;0,P776*INDEX(Scope_Labor_Rates!$Q$6:$Q$46,V776-5)*AA776,0)</f>
        <v>0</v>
      </c>
      <c r="AQ776" s="178">
        <f t="shared" si="112"/>
        <v>0</v>
      </c>
      <c r="AR776" s="178">
        <f t="shared" si="113"/>
        <v>0</v>
      </c>
      <c r="AS776" s="178">
        <f t="shared" si="114"/>
        <v>0</v>
      </c>
      <c r="AT776" s="178">
        <f t="shared" si="115"/>
        <v>0</v>
      </c>
      <c r="AU776">
        <f t="shared" si="116"/>
        <v>0</v>
      </c>
    </row>
    <row r="777" spans="1:47">
      <c r="A777" t="str">
        <f>IF(All_Tasks!A777="","",All_Tasks!A777)</f>
        <v/>
      </c>
      <c r="B777" t="str">
        <f>IF(All_Tasks!B777="","",All_Tasks!B777)</f>
        <v/>
      </c>
      <c r="C777" t="str">
        <f>IF(All_Tasks!C777="","",All_Tasks!C777)</f>
        <v/>
      </c>
      <c r="D777" t="str">
        <f>IF(All_Tasks!D777="","",All_Tasks!D777)</f>
        <v/>
      </c>
      <c r="E777" t="str">
        <f>IF(All_Tasks!V777&lt;&gt;"",All_Tasks!V777,IF(All_Tasks!E777&lt;&gt;"",All_Tasks!E777,""))</f>
        <v/>
      </c>
      <c r="F777" t="str">
        <f>IF(All_Tasks!F777="","",All_Tasks!F777)</f>
        <v/>
      </c>
      <c r="G777" t="str">
        <f>IF(All_Tasks!G777="","",All_Tasks!G777)</f>
        <v/>
      </c>
      <c r="H777" s="231" t="str">
        <f>IF(All_Tasks!H777="","",All_Tasks!H777)</f>
        <v/>
      </c>
      <c r="I777" t="str">
        <f>IF(All_Tasks!I777="","",All_Tasks!I777)</f>
        <v/>
      </c>
      <c r="J777" t="str">
        <f>IF(All_Tasks!J777="","",All_Tasks!J777)</f>
        <v/>
      </c>
      <c r="K777" t="str">
        <f>IF(All_Tasks!K777="","",All_Tasks!K777)</f>
        <v/>
      </c>
      <c r="L777" s="231" t="str">
        <f>IF(All_Tasks!L777="","",All_Tasks!L777)</f>
        <v/>
      </c>
      <c r="M777" t="str">
        <f>IF(All_Tasks!M777="","",All_Tasks!M777)</f>
        <v/>
      </c>
      <c r="N777" t="str">
        <f>IF(All_Tasks!N777="","",All_Tasks!N777)</f>
        <v/>
      </c>
      <c r="O777" t="str">
        <f>IF(All_Tasks!O777="","",All_Tasks!O777)</f>
        <v/>
      </c>
      <c r="P777" s="181">
        <f>IF(All_Tasks!P777="",0,All_Tasks!P777)</f>
        <v>0</v>
      </c>
      <c r="Q777" s="181">
        <f>IF(All_Tasks!Q777="",0,All_Tasks!Q777)</f>
        <v>0</v>
      </c>
      <c r="R777" s="181">
        <f>IF(All_Tasks!R777="",0,All_Tasks!R777)</f>
        <v>0</v>
      </c>
      <c r="S777" s="181" t="str">
        <f>IF(All_Tasks!S777="","",All_Tasks!S777)</f>
        <v/>
      </c>
      <c r="T777" t="str">
        <f>IF(All_Tasks!T777="","",All_Tasks!T777)</f>
        <v/>
      </c>
      <c r="U777" t="str">
        <f>IF(All_Tasks!U777="","",All_Tasks!U777)</f>
        <v/>
      </c>
      <c r="V777">
        <f>IF(A777="",0,IFERROR(MATCH(A777,Scope_Labor_Rates!$A$6:$A$46,0)+5,0))</f>
        <v>0</v>
      </c>
      <c r="W777" s="178">
        <f>IF(V777&gt;0,INDEX(Scope_Labor_Rates!$C$6:$C$46,V777-5),0)</f>
        <v>0</v>
      </c>
      <c r="X777" s="178">
        <f>IF(V777&gt;0,INDEX(Scope_Labor_Rates!$C$6:$C$46,V777-5),0)</f>
        <v>0</v>
      </c>
      <c r="Y777" s="180">
        <f>IF(V777&gt;0,INDEX(Scope_Labor_Rates!$S$6:$S$46,V777-5),0)</f>
        <v>0</v>
      </c>
      <c r="Z777" s="180">
        <f>IF(V777&gt;0,INDEX(Scope_Labor_Rates!$R$6:$R$46,V777-5),1)</f>
        <v>1</v>
      </c>
      <c r="AA777" s="231">
        <f t="shared" si="108"/>
        <v>0</v>
      </c>
      <c r="AB777" t="str">
        <f t="shared" si="109"/>
        <v/>
      </c>
      <c r="AC777" s="178" t="str">
        <f t="shared" si="110"/>
        <v/>
      </c>
      <c r="AD777" s="181">
        <f t="shared" si="111"/>
        <v>0</v>
      </c>
      <c r="AE777" s="178">
        <f>IF(V777&gt;0,P777*INDEX(Scope_Labor_Rates!$E$6:$E$46,V777-5),0)</f>
        <v>0</v>
      </c>
      <c r="AF777" s="181">
        <f>IF(V777&gt;0,AE777*INDEX(Scope_Labor_Rates!$D$6:$D$46,V777-5)*AA777,0)</f>
        <v>0</v>
      </c>
      <c r="AG777" s="178">
        <f>IF(V777&gt;0,P777*INDEX(Scope_Labor_Rates!$G$6:$G$46,V777-5),0)</f>
        <v>0</v>
      </c>
      <c r="AH777" s="181">
        <f>IF(V777&gt;0,AG777*INDEX(Scope_Labor_Rates!$F$6:$F$46,V777-5)*AA777,0)</f>
        <v>0</v>
      </c>
      <c r="AI777" s="178">
        <f>IF(V777&gt;0,P777*INDEX(Scope_Labor_Rates!$I$6:$I$46,V777-5),0)</f>
        <v>0</v>
      </c>
      <c r="AJ777" s="181">
        <f>IF(V777&gt;0,AI777*INDEX(Scope_Labor_Rates!$H$6:$H$46,V777-5)*AA777,0)</f>
        <v>0</v>
      </c>
      <c r="AK777" s="178">
        <f>IF(V777&gt;0,P777*INDEX(Scope_Labor_Rates!$K$6:$K$46,V777-5),0)</f>
        <v>0</v>
      </c>
      <c r="AL777" s="181">
        <f>IF(V777&gt;0,AK777*INDEX(Scope_Labor_Rates!$J$6:$J$46,V777-5)*AA777,0)</f>
        <v>0</v>
      </c>
      <c r="AM777" s="178">
        <f>IF(V777&gt;0,P777*INDEX(Scope_Labor_Rates!$M$6:$M$46,V777-5),0)</f>
        <v>0</v>
      </c>
      <c r="AN777" s="178">
        <f>IF(V777&gt;0,AM777*INDEX(Scope_Labor_Rates!$L$6:$L$46,V777-5)*AA777,0)</f>
        <v>0</v>
      </c>
      <c r="AO777" s="178">
        <f>IF(V777&gt;0,P777*INDEX(Scope_Labor_Rates!$O$6:$O$46,V777-5)*AA777,0)</f>
        <v>0</v>
      </c>
      <c r="AP777" s="181">
        <f>IF(V777&gt;0,P777*INDEX(Scope_Labor_Rates!$Q$6:$Q$46,V777-5)*AA777,0)</f>
        <v>0</v>
      </c>
      <c r="AQ777" s="178">
        <f t="shared" si="112"/>
        <v>0</v>
      </c>
      <c r="AR777" s="178">
        <f t="shared" si="113"/>
        <v>0</v>
      </c>
      <c r="AS777" s="178">
        <f t="shared" si="114"/>
        <v>0</v>
      </c>
      <c r="AT777" s="178">
        <f t="shared" si="115"/>
        <v>0</v>
      </c>
      <c r="AU777">
        <f t="shared" si="116"/>
        <v>0</v>
      </c>
    </row>
    <row r="778" spans="1:47">
      <c r="A778" t="str">
        <f>IF(All_Tasks!A778="","",All_Tasks!A778)</f>
        <v/>
      </c>
      <c r="B778" t="str">
        <f>IF(All_Tasks!B778="","",All_Tasks!B778)</f>
        <v/>
      </c>
      <c r="C778" t="str">
        <f>IF(All_Tasks!C778="","",All_Tasks!C778)</f>
        <v/>
      </c>
      <c r="D778" t="str">
        <f>IF(All_Tasks!D778="","",All_Tasks!D778)</f>
        <v/>
      </c>
      <c r="E778" t="str">
        <f>IF(All_Tasks!V778&lt;&gt;"",All_Tasks!V778,IF(All_Tasks!E778&lt;&gt;"",All_Tasks!E778,""))</f>
        <v/>
      </c>
      <c r="F778" t="str">
        <f>IF(All_Tasks!F778="","",All_Tasks!F778)</f>
        <v/>
      </c>
      <c r="G778" t="str">
        <f>IF(All_Tasks!G778="","",All_Tasks!G778)</f>
        <v/>
      </c>
      <c r="H778" s="231" t="str">
        <f>IF(All_Tasks!H778="","",All_Tasks!H778)</f>
        <v/>
      </c>
      <c r="I778" t="str">
        <f>IF(All_Tasks!I778="","",All_Tasks!I778)</f>
        <v/>
      </c>
      <c r="J778" t="str">
        <f>IF(All_Tasks!J778="","",All_Tasks!J778)</f>
        <v/>
      </c>
      <c r="K778" t="str">
        <f>IF(All_Tasks!K778="","",All_Tasks!K778)</f>
        <v/>
      </c>
      <c r="L778" s="231" t="str">
        <f>IF(All_Tasks!L778="","",All_Tasks!L778)</f>
        <v/>
      </c>
      <c r="M778" t="str">
        <f>IF(All_Tasks!M778="","",All_Tasks!M778)</f>
        <v/>
      </c>
      <c r="N778" t="str">
        <f>IF(All_Tasks!N778="","",All_Tasks!N778)</f>
        <v/>
      </c>
      <c r="O778" t="str">
        <f>IF(All_Tasks!O778="","",All_Tasks!O778)</f>
        <v/>
      </c>
      <c r="P778" s="181">
        <f>IF(All_Tasks!P778="",0,All_Tasks!P778)</f>
        <v>0</v>
      </c>
      <c r="Q778" s="181">
        <f>IF(All_Tasks!Q778="",0,All_Tasks!Q778)</f>
        <v>0</v>
      </c>
      <c r="R778" s="181">
        <f>IF(All_Tasks!R778="",0,All_Tasks!R778)</f>
        <v>0</v>
      </c>
      <c r="S778" s="181" t="str">
        <f>IF(All_Tasks!S778="","",All_Tasks!S778)</f>
        <v/>
      </c>
      <c r="T778" t="str">
        <f>IF(All_Tasks!T778="","",All_Tasks!T778)</f>
        <v/>
      </c>
      <c r="U778" t="str">
        <f>IF(All_Tasks!U778="","",All_Tasks!U778)</f>
        <v/>
      </c>
      <c r="V778">
        <f>IF(A778="",0,IFERROR(MATCH(A778,Scope_Labor_Rates!$A$6:$A$46,0)+5,0))</f>
        <v>0</v>
      </c>
      <c r="W778" s="178">
        <f>IF(V778&gt;0,INDEX(Scope_Labor_Rates!$C$6:$C$46,V778-5),0)</f>
        <v>0</v>
      </c>
      <c r="X778" s="178">
        <f>IF(V778&gt;0,INDEX(Scope_Labor_Rates!$C$6:$C$46,V778-5),0)</f>
        <v>0</v>
      </c>
      <c r="Y778" s="180">
        <f>IF(V778&gt;0,INDEX(Scope_Labor_Rates!$S$6:$S$46,V778-5),0)</f>
        <v>0</v>
      </c>
      <c r="Z778" s="180">
        <f>IF(V778&gt;0,INDEX(Scope_Labor_Rates!$R$6:$R$46,V778-5),1)</f>
        <v>1</v>
      </c>
      <c r="AA778" s="231">
        <f t="shared" si="108"/>
        <v>0</v>
      </c>
      <c r="AB778" t="str">
        <f t="shared" si="109"/>
        <v/>
      </c>
      <c r="AC778" s="178" t="str">
        <f t="shared" si="110"/>
        <v/>
      </c>
      <c r="AD778" s="181">
        <f t="shared" si="111"/>
        <v>0</v>
      </c>
      <c r="AE778" s="178">
        <f>IF(V778&gt;0,P778*INDEX(Scope_Labor_Rates!$E$6:$E$46,V778-5),0)</f>
        <v>0</v>
      </c>
      <c r="AF778" s="181">
        <f>IF(V778&gt;0,AE778*INDEX(Scope_Labor_Rates!$D$6:$D$46,V778-5)*AA778,0)</f>
        <v>0</v>
      </c>
      <c r="AG778" s="178">
        <f>IF(V778&gt;0,P778*INDEX(Scope_Labor_Rates!$G$6:$G$46,V778-5),0)</f>
        <v>0</v>
      </c>
      <c r="AH778" s="181">
        <f>IF(V778&gt;0,AG778*INDEX(Scope_Labor_Rates!$F$6:$F$46,V778-5)*AA778,0)</f>
        <v>0</v>
      </c>
      <c r="AI778" s="178">
        <f>IF(V778&gt;0,P778*INDEX(Scope_Labor_Rates!$I$6:$I$46,V778-5),0)</f>
        <v>0</v>
      </c>
      <c r="AJ778" s="181">
        <f>IF(V778&gt;0,AI778*INDEX(Scope_Labor_Rates!$H$6:$H$46,V778-5)*AA778,0)</f>
        <v>0</v>
      </c>
      <c r="AK778" s="178">
        <f>IF(V778&gt;0,P778*INDEX(Scope_Labor_Rates!$K$6:$K$46,V778-5),0)</f>
        <v>0</v>
      </c>
      <c r="AL778" s="181">
        <f>IF(V778&gt;0,AK778*INDEX(Scope_Labor_Rates!$J$6:$J$46,V778-5)*AA778,0)</f>
        <v>0</v>
      </c>
      <c r="AM778" s="178">
        <f>IF(V778&gt;0,P778*INDEX(Scope_Labor_Rates!$M$6:$M$46,V778-5),0)</f>
        <v>0</v>
      </c>
      <c r="AN778" s="178">
        <f>IF(V778&gt;0,AM778*INDEX(Scope_Labor_Rates!$L$6:$L$46,V778-5)*AA778,0)</f>
        <v>0</v>
      </c>
      <c r="AO778" s="178">
        <f>IF(V778&gt;0,P778*INDEX(Scope_Labor_Rates!$O$6:$O$46,V778-5)*AA778,0)</f>
        <v>0</v>
      </c>
      <c r="AP778" s="181">
        <f>IF(V778&gt;0,P778*INDEX(Scope_Labor_Rates!$Q$6:$Q$46,V778-5)*AA778,0)</f>
        <v>0</v>
      </c>
      <c r="AQ778" s="178">
        <f t="shared" si="112"/>
        <v>0</v>
      </c>
      <c r="AR778" s="178">
        <f t="shared" si="113"/>
        <v>0</v>
      </c>
      <c r="AS778" s="178">
        <f t="shared" si="114"/>
        <v>0</v>
      </c>
      <c r="AT778" s="178">
        <f t="shared" si="115"/>
        <v>0</v>
      </c>
      <c r="AU778">
        <f t="shared" si="116"/>
        <v>0</v>
      </c>
    </row>
    <row r="779" spans="1:47">
      <c r="A779" t="str">
        <f>IF(All_Tasks!A779="","",All_Tasks!A779)</f>
        <v/>
      </c>
      <c r="B779" t="str">
        <f>IF(All_Tasks!B779="","",All_Tasks!B779)</f>
        <v/>
      </c>
      <c r="C779" t="str">
        <f>IF(All_Tasks!C779="","",All_Tasks!C779)</f>
        <v/>
      </c>
      <c r="D779" t="str">
        <f>IF(All_Tasks!D779="","",All_Tasks!D779)</f>
        <v/>
      </c>
      <c r="E779" t="str">
        <f>IF(All_Tasks!V779&lt;&gt;"",All_Tasks!V779,IF(All_Tasks!E779&lt;&gt;"",All_Tasks!E779,""))</f>
        <v/>
      </c>
      <c r="F779" t="str">
        <f>IF(All_Tasks!F779="","",All_Tasks!F779)</f>
        <v/>
      </c>
      <c r="G779" t="str">
        <f>IF(All_Tasks!G779="","",All_Tasks!G779)</f>
        <v/>
      </c>
      <c r="H779" s="231" t="str">
        <f>IF(All_Tasks!H779="","",All_Tasks!H779)</f>
        <v/>
      </c>
      <c r="I779" t="str">
        <f>IF(All_Tasks!I779="","",All_Tasks!I779)</f>
        <v/>
      </c>
      <c r="J779" t="str">
        <f>IF(All_Tasks!J779="","",All_Tasks!J779)</f>
        <v/>
      </c>
      <c r="K779" t="str">
        <f>IF(All_Tasks!K779="","",All_Tasks!K779)</f>
        <v/>
      </c>
      <c r="L779" s="231" t="str">
        <f>IF(All_Tasks!L779="","",All_Tasks!L779)</f>
        <v/>
      </c>
      <c r="M779" t="str">
        <f>IF(All_Tasks!M779="","",All_Tasks!M779)</f>
        <v/>
      </c>
      <c r="N779" t="str">
        <f>IF(All_Tasks!N779="","",All_Tasks!N779)</f>
        <v/>
      </c>
      <c r="O779" t="str">
        <f>IF(All_Tasks!O779="","",All_Tasks!O779)</f>
        <v/>
      </c>
      <c r="P779" s="181">
        <f>IF(All_Tasks!P779="",0,All_Tasks!P779)</f>
        <v>0</v>
      </c>
      <c r="Q779" s="181">
        <f>IF(All_Tasks!Q779="",0,All_Tasks!Q779)</f>
        <v>0</v>
      </c>
      <c r="R779" s="181">
        <f>IF(All_Tasks!R779="",0,All_Tasks!R779)</f>
        <v>0</v>
      </c>
      <c r="S779" s="181" t="str">
        <f>IF(All_Tasks!S779="","",All_Tasks!S779)</f>
        <v/>
      </c>
      <c r="T779" t="str">
        <f>IF(All_Tasks!T779="","",All_Tasks!T779)</f>
        <v/>
      </c>
      <c r="U779" t="str">
        <f>IF(All_Tasks!U779="","",All_Tasks!U779)</f>
        <v/>
      </c>
      <c r="V779">
        <f>IF(A779="",0,IFERROR(MATCH(A779,Scope_Labor_Rates!$A$6:$A$46,0)+5,0))</f>
        <v>0</v>
      </c>
      <c r="W779" s="178">
        <f>IF(V779&gt;0,INDEX(Scope_Labor_Rates!$C$6:$C$46,V779-5),0)</f>
        <v>0</v>
      </c>
      <c r="X779" s="178">
        <f>IF(V779&gt;0,INDEX(Scope_Labor_Rates!$C$6:$C$46,V779-5),0)</f>
        <v>0</v>
      </c>
      <c r="Y779" s="180">
        <f>IF(V779&gt;0,INDEX(Scope_Labor_Rates!$S$6:$S$46,V779-5),0)</f>
        <v>0</v>
      </c>
      <c r="Z779" s="180">
        <f>IF(V779&gt;0,INDEX(Scope_Labor_Rates!$R$6:$R$46,V779-5),1)</f>
        <v>1</v>
      </c>
      <c r="AA779" s="231">
        <f t="shared" si="108"/>
        <v>0</v>
      </c>
      <c r="AB779" t="str">
        <f t="shared" si="109"/>
        <v/>
      </c>
      <c r="AC779" s="178" t="str">
        <f t="shared" si="110"/>
        <v/>
      </c>
      <c r="AD779" s="181">
        <f t="shared" si="111"/>
        <v>0</v>
      </c>
      <c r="AE779" s="178">
        <f>IF(V779&gt;0,P779*INDEX(Scope_Labor_Rates!$E$6:$E$46,V779-5),0)</f>
        <v>0</v>
      </c>
      <c r="AF779" s="181">
        <f>IF(V779&gt;0,AE779*INDEX(Scope_Labor_Rates!$D$6:$D$46,V779-5)*AA779,0)</f>
        <v>0</v>
      </c>
      <c r="AG779" s="178">
        <f>IF(V779&gt;0,P779*INDEX(Scope_Labor_Rates!$G$6:$G$46,V779-5),0)</f>
        <v>0</v>
      </c>
      <c r="AH779" s="181">
        <f>IF(V779&gt;0,AG779*INDEX(Scope_Labor_Rates!$F$6:$F$46,V779-5)*AA779,0)</f>
        <v>0</v>
      </c>
      <c r="AI779" s="178">
        <f>IF(V779&gt;0,P779*INDEX(Scope_Labor_Rates!$I$6:$I$46,V779-5),0)</f>
        <v>0</v>
      </c>
      <c r="AJ779" s="181">
        <f>IF(V779&gt;0,AI779*INDEX(Scope_Labor_Rates!$H$6:$H$46,V779-5)*AA779,0)</f>
        <v>0</v>
      </c>
      <c r="AK779" s="178">
        <f>IF(V779&gt;0,P779*INDEX(Scope_Labor_Rates!$K$6:$K$46,V779-5),0)</f>
        <v>0</v>
      </c>
      <c r="AL779" s="181">
        <f>IF(V779&gt;0,AK779*INDEX(Scope_Labor_Rates!$J$6:$J$46,V779-5)*AA779,0)</f>
        <v>0</v>
      </c>
      <c r="AM779" s="178">
        <f>IF(V779&gt;0,P779*INDEX(Scope_Labor_Rates!$M$6:$M$46,V779-5),0)</f>
        <v>0</v>
      </c>
      <c r="AN779" s="178">
        <f>IF(V779&gt;0,AM779*INDEX(Scope_Labor_Rates!$L$6:$L$46,V779-5)*AA779,0)</f>
        <v>0</v>
      </c>
      <c r="AO779" s="178">
        <f>IF(V779&gt;0,P779*INDEX(Scope_Labor_Rates!$O$6:$O$46,V779-5)*AA779,0)</f>
        <v>0</v>
      </c>
      <c r="AP779" s="181">
        <f>IF(V779&gt;0,P779*INDEX(Scope_Labor_Rates!$Q$6:$Q$46,V779-5)*AA779,0)</f>
        <v>0</v>
      </c>
      <c r="AQ779" s="178">
        <f t="shared" si="112"/>
        <v>0</v>
      </c>
      <c r="AR779" s="178">
        <f t="shared" si="113"/>
        <v>0</v>
      </c>
      <c r="AS779" s="178">
        <f t="shared" si="114"/>
        <v>0</v>
      </c>
      <c r="AT779" s="178">
        <f t="shared" si="115"/>
        <v>0</v>
      </c>
      <c r="AU779">
        <f t="shared" si="116"/>
        <v>0</v>
      </c>
    </row>
    <row r="780" spans="1:47">
      <c r="A780" t="str">
        <f>IF(All_Tasks!A780="","",All_Tasks!A780)</f>
        <v/>
      </c>
      <c r="B780" t="str">
        <f>IF(All_Tasks!B780="","",All_Tasks!B780)</f>
        <v/>
      </c>
      <c r="C780" t="str">
        <f>IF(All_Tasks!C780="","",All_Tasks!C780)</f>
        <v/>
      </c>
      <c r="D780" t="str">
        <f>IF(All_Tasks!D780="","",All_Tasks!D780)</f>
        <v/>
      </c>
      <c r="E780" t="str">
        <f>IF(All_Tasks!V780&lt;&gt;"",All_Tasks!V780,IF(All_Tasks!E780&lt;&gt;"",All_Tasks!E780,""))</f>
        <v/>
      </c>
      <c r="F780" t="str">
        <f>IF(All_Tasks!F780="","",All_Tasks!F780)</f>
        <v/>
      </c>
      <c r="G780" t="str">
        <f>IF(All_Tasks!G780="","",All_Tasks!G780)</f>
        <v/>
      </c>
      <c r="H780" s="231" t="str">
        <f>IF(All_Tasks!H780="","",All_Tasks!H780)</f>
        <v/>
      </c>
      <c r="I780" t="str">
        <f>IF(All_Tasks!I780="","",All_Tasks!I780)</f>
        <v/>
      </c>
      <c r="J780" t="str">
        <f>IF(All_Tasks!J780="","",All_Tasks!J780)</f>
        <v/>
      </c>
      <c r="K780" t="str">
        <f>IF(All_Tasks!K780="","",All_Tasks!K780)</f>
        <v/>
      </c>
      <c r="L780" s="231" t="str">
        <f>IF(All_Tasks!L780="","",All_Tasks!L780)</f>
        <v/>
      </c>
      <c r="M780" t="str">
        <f>IF(All_Tasks!M780="","",All_Tasks!M780)</f>
        <v/>
      </c>
      <c r="N780" t="str">
        <f>IF(All_Tasks!N780="","",All_Tasks!N780)</f>
        <v/>
      </c>
      <c r="O780" t="str">
        <f>IF(All_Tasks!O780="","",All_Tasks!O780)</f>
        <v/>
      </c>
      <c r="P780" s="181">
        <f>IF(All_Tasks!P780="",0,All_Tasks!P780)</f>
        <v>0</v>
      </c>
      <c r="Q780" s="181">
        <f>IF(All_Tasks!Q780="",0,All_Tasks!Q780)</f>
        <v>0</v>
      </c>
      <c r="R780" s="181">
        <f>IF(All_Tasks!R780="",0,All_Tasks!R780)</f>
        <v>0</v>
      </c>
      <c r="S780" s="181" t="str">
        <f>IF(All_Tasks!S780="","",All_Tasks!S780)</f>
        <v/>
      </c>
      <c r="T780" t="str">
        <f>IF(All_Tasks!T780="","",All_Tasks!T780)</f>
        <v/>
      </c>
      <c r="U780" t="str">
        <f>IF(All_Tasks!U780="","",All_Tasks!U780)</f>
        <v/>
      </c>
      <c r="V780">
        <f>IF(A780="",0,IFERROR(MATCH(A780,Scope_Labor_Rates!$A$6:$A$46,0)+5,0))</f>
        <v>0</v>
      </c>
      <c r="W780" s="178">
        <f>IF(V780&gt;0,INDEX(Scope_Labor_Rates!$C$6:$C$46,V780-5),0)</f>
        <v>0</v>
      </c>
      <c r="X780" s="178">
        <f>IF(V780&gt;0,INDEX(Scope_Labor_Rates!$C$6:$C$46,V780-5),0)</f>
        <v>0</v>
      </c>
      <c r="Y780" s="180">
        <f>IF(V780&gt;0,INDEX(Scope_Labor_Rates!$S$6:$S$46,V780-5),0)</f>
        <v>0</v>
      </c>
      <c r="Z780" s="180">
        <f>IF(V780&gt;0,INDEX(Scope_Labor_Rates!$R$6:$R$46,V780-5),1)</f>
        <v>1</v>
      </c>
      <c r="AA780" s="231">
        <f t="shared" si="108"/>
        <v>0</v>
      </c>
      <c r="AB780" t="str">
        <f t="shared" si="109"/>
        <v/>
      </c>
      <c r="AC780" s="178" t="str">
        <f t="shared" si="110"/>
        <v/>
      </c>
      <c r="AD780" s="181">
        <f t="shared" si="111"/>
        <v>0</v>
      </c>
      <c r="AE780" s="178">
        <f>IF(V780&gt;0,P780*INDEX(Scope_Labor_Rates!$E$6:$E$46,V780-5),0)</f>
        <v>0</v>
      </c>
      <c r="AF780" s="181">
        <f>IF(V780&gt;0,AE780*INDEX(Scope_Labor_Rates!$D$6:$D$46,V780-5)*AA780,0)</f>
        <v>0</v>
      </c>
      <c r="AG780" s="178">
        <f>IF(V780&gt;0,P780*INDEX(Scope_Labor_Rates!$G$6:$G$46,V780-5),0)</f>
        <v>0</v>
      </c>
      <c r="AH780" s="181">
        <f>IF(V780&gt;0,AG780*INDEX(Scope_Labor_Rates!$F$6:$F$46,V780-5)*AA780,0)</f>
        <v>0</v>
      </c>
      <c r="AI780" s="178">
        <f>IF(V780&gt;0,P780*INDEX(Scope_Labor_Rates!$I$6:$I$46,V780-5),0)</f>
        <v>0</v>
      </c>
      <c r="AJ780" s="181">
        <f>IF(V780&gt;0,AI780*INDEX(Scope_Labor_Rates!$H$6:$H$46,V780-5)*AA780,0)</f>
        <v>0</v>
      </c>
      <c r="AK780" s="178">
        <f>IF(V780&gt;0,P780*INDEX(Scope_Labor_Rates!$K$6:$K$46,V780-5),0)</f>
        <v>0</v>
      </c>
      <c r="AL780" s="181">
        <f>IF(V780&gt;0,AK780*INDEX(Scope_Labor_Rates!$J$6:$J$46,V780-5)*AA780,0)</f>
        <v>0</v>
      </c>
      <c r="AM780" s="178">
        <f>IF(V780&gt;0,P780*INDEX(Scope_Labor_Rates!$M$6:$M$46,V780-5),0)</f>
        <v>0</v>
      </c>
      <c r="AN780" s="178">
        <f>IF(V780&gt;0,AM780*INDEX(Scope_Labor_Rates!$L$6:$L$46,V780-5)*AA780,0)</f>
        <v>0</v>
      </c>
      <c r="AO780" s="178">
        <f>IF(V780&gt;0,P780*INDEX(Scope_Labor_Rates!$O$6:$O$46,V780-5)*AA780,0)</f>
        <v>0</v>
      </c>
      <c r="AP780" s="181">
        <f>IF(V780&gt;0,P780*INDEX(Scope_Labor_Rates!$Q$6:$Q$46,V780-5)*AA780,0)</f>
        <v>0</v>
      </c>
      <c r="AQ780" s="178">
        <f t="shared" si="112"/>
        <v>0</v>
      </c>
      <c r="AR780" s="178">
        <f t="shared" si="113"/>
        <v>0</v>
      </c>
      <c r="AS780" s="178">
        <f t="shared" si="114"/>
        <v>0</v>
      </c>
      <c r="AT780" s="178">
        <f t="shared" si="115"/>
        <v>0</v>
      </c>
      <c r="AU780">
        <f t="shared" si="116"/>
        <v>0</v>
      </c>
    </row>
    <row r="781" spans="1:47">
      <c r="A781" t="str">
        <f>IF(All_Tasks!A781="","",All_Tasks!A781)</f>
        <v/>
      </c>
      <c r="B781" t="str">
        <f>IF(All_Tasks!B781="","",All_Tasks!B781)</f>
        <v/>
      </c>
      <c r="C781" t="str">
        <f>IF(All_Tasks!C781="","",All_Tasks!C781)</f>
        <v/>
      </c>
      <c r="D781" t="str">
        <f>IF(All_Tasks!D781="","",All_Tasks!D781)</f>
        <v/>
      </c>
      <c r="E781" t="str">
        <f>IF(All_Tasks!V781&lt;&gt;"",All_Tasks!V781,IF(All_Tasks!E781&lt;&gt;"",All_Tasks!E781,""))</f>
        <v/>
      </c>
      <c r="F781" t="str">
        <f>IF(All_Tasks!F781="","",All_Tasks!F781)</f>
        <v/>
      </c>
      <c r="G781" t="str">
        <f>IF(All_Tasks!G781="","",All_Tasks!G781)</f>
        <v/>
      </c>
      <c r="H781" s="231" t="str">
        <f>IF(All_Tasks!H781="","",All_Tasks!H781)</f>
        <v/>
      </c>
      <c r="I781" t="str">
        <f>IF(All_Tasks!I781="","",All_Tasks!I781)</f>
        <v/>
      </c>
      <c r="J781" t="str">
        <f>IF(All_Tasks!J781="","",All_Tasks!J781)</f>
        <v/>
      </c>
      <c r="K781" t="str">
        <f>IF(All_Tasks!K781="","",All_Tasks!K781)</f>
        <v/>
      </c>
      <c r="L781" s="231" t="str">
        <f>IF(All_Tasks!L781="","",All_Tasks!L781)</f>
        <v/>
      </c>
      <c r="M781" t="str">
        <f>IF(All_Tasks!M781="","",All_Tasks!M781)</f>
        <v/>
      </c>
      <c r="N781" t="str">
        <f>IF(All_Tasks!N781="","",All_Tasks!N781)</f>
        <v/>
      </c>
      <c r="O781" t="str">
        <f>IF(All_Tasks!O781="","",All_Tasks!O781)</f>
        <v/>
      </c>
      <c r="P781" s="181">
        <f>IF(All_Tasks!P781="",0,All_Tasks!P781)</f>
        <v>0</v>
      </c>
      <c r="Q781" s="181">
        <f>IF(All_Tasks!Q781="",0,All_Tasks!Q781)</f>
        <v>0</v>
      </c>
      <c r="R781" s="181">
        <f>IF(All_Tasks!R781="",0,All_Tasks!R781)</f>
        <v>0</v>
      </c>
      <c r="S781" s="181" t="str">
        <f>IF(All_Tasks!S781="","",All_Tasks!S781)</f>
        <v/>
      </c>
      <c r="T781" t="str">
        <f>IF(All_Tasks!T781="","",All_Tasks!T781)</f>
        <v/>
      </c>
      <c r="U781" t="str">
        <f>IF(All_Tasks!U781="","",All_Tasks!U781)</f>
        <v/>
      </c>
      <c r="V781">
        <f>IF(A781="",0,IFERROR(MATCH(A781,Scope_Labor_Rates!$A$6:$A$46,0)+5,0))</f>
        <v>0</v>
      </c>
      <c r="W781" s="178">
        <f>IF(V781&gt;0,INDEX(Scope_Labor_Rates!$C$6:$C$46,V781-5),0)</f>
        <v>0</v>
      </c>
      <c r="X781" s="178">
        <f>IF(V781&gt;0,INDEX(Scope_Labor_Rates!$C$6:$C$46,V781-5),0)</f>
        <v>0</v>
      </c>
      <c r="Y781" s="180">
        <f>IF(V781&gt;0,INDEX(Scope_Labor_Rates!$S$6:$S$46,V781-5),0)</f>
        <v>0</v>
      </c>
      <c r="Z781" s="180">
        <f>IF(V781&gt;0,INDEX(Scope_Labor_Rates!$R$6:$R$46,V781-5),1)</f>
        <v>1</v>
      </c>
      <c r="AA781" s="231">
        <f t="shared" si="108"/>
        <v>0</v>
      </c>
      <c r="AB781" t="str">
        <f t="shared" si="109"/>
        <v/>
      </c>
      <c r="AC781" s="178" t="str">
        <f t="shared" si="110"/>
        <v/>
      </c>
      <c r="AD781" s="181">
        <f t="shared" si="111"/>
        <v>0</v>
      </c>
      <c r="AE781" s="178">
        <f>IF(V781&gt;0,P781*INDEX(Scope_Labor_Rates!$E$6:$E$46,V781-5),0)</f>
        <v>0</v>
      </c>
      <c r="AF781" s="181">
        <f>IF(V781&gt;0,AE781*INDEX(Scope_Labor_Rates!$D$6:$D$46,V781-5)*AA781,0)</f>
        <v>0</v>
      </c>
      <c r="AG781" s="178">
        <f>IF(V781&gt;0,P781*INDEX(Scope_Labor_Rates!$G$6:$G$46,V781-5),0)</f>
        <v>0</v>
      </c>
      <c r="AH781" s="181">
        <f>IF(V781&gt;0,AG781*INDEX(Scope_Labor_Rates!$F$6:$F$46,V781-5)*AA781,0)</f>
        <v>0</v>
      </c>
      <c r="AI781" s="178">
        <f>IF(V781&gt;0,P781*INDEX(Scope_Labor_Rates!$I$6:$I$46,V781-5),0)</f>
        <v>0</v>
      </c>
      <c r="AJ781" s="181">
        <f>IF(V781&gt;0,AI781*INDEX(Scope_Labor_Rates!$H$6:$H$46,V781-5)*AA781,0)</f>
        <v>0</v>
      </c>
      <c r="AK781" s="178">
        <f>IF(V781&gt;0,P781*INDEX(Scope_Labor_Rates!$K$6:$K$46,V781-5),0)</f>
        <v>0</v>
      </c>
      <c r="AL781" s="181">
        <f>IF(V781&gt;0,AK781*INDEX(Scope_Labor_Rates!$J$6:$J$46,V781-5)*AA781,0)</f>
        <v>0</v>
      </c>
      <c r="AM781" s="178">
        <f>IF(V781&gt;0,P781*INDEX(Scope_Labor_Rates!$M$6:$M$46,V781-5),0)</f>
        <v>0</v>
      </c>
      <c r="AN781" s="178">
        <f>IF(V781&gt;0,AM781*INDEX(Scope_Labor_Rates!$L$6:$L$46,V781-5)*AA781,0)</f>
        <v>0</v>
      </c>
      <c r="AO781" s="178">
        <f>IF(V781&gt;0,P781*INDEX(Scope_Labor_Rates!$O$6:$O$46,V781-5)*AA781,0)</f>
        <v>0</v>
      </c>
      <c r="AP781" s="181">
        <f>IF(V781&gt;0,P781*INDEX(Scope_Labor_Rates!$Q$6:$Q$46,V781-5)*AA781,0)</f>
        <v>0</v>
      </c>
      <c r="AQ781" s="178">
        <f t="shared" si="112"/>
        <v>0</v>
      </c>
      <c r="AR781" s="178">
        <f t="shared" si="113"/>
        <v>0</v>
      </c>
      <c r="AS781" s="178">
        <f t="shared" si="114"/>
        <v>0</v>
      </c>
      <c r="AT781" s="178">
        <f t="shared" si="115"/>
        <v>0</v>
      </c>
      <c r="AU781">
        <f t="shared" si="116"/>
        <v>0</v>
      </c>
    </row>
    <row r="782" spans="1:47">
      <c r="A782" t="str">
        <f>IF(All_Tasks!A782="","",All_Tasks!A782)</f>
        <v/>
      </c>
      <c r="B782" t="str">
        <f>IF(All_Tasks!B782="","",All_Tasks!B782)</f>
        <v/>
      </c>
      <c r="C782" t="str">
        <f>IF(All_Tasks!C782="","",All_Tasks!C782)</f>
        <v/>
      </c>
      <c r="D782" t="str">
        <f>IF(All_Tasks!D782="","",All_Tasks!D782)</f>
        <v/>
      </c>
      <c r="E782" t="str">
        <f>IF(All_Tasks!V782&lt;&gt;"",All_Tasks!V782,IF(All_Tasks!E782&lt;&gt;"",All_Tasks!E782,""))</f>
        <v/>
      </c>
      <c r="F782" t="str">
        <f>IF(All_Tasks!F782="","",All_Tasks!F782)</f>
        <v/>
      </c>
      <c r="G782" t="str">
        <f>IF(All_Tasks!G782="","",All_Tasks!G782)</f>
        <v/>
      </c>
      <c r="H782" s="231" t="str">
        <f>IF(All_Tasks!H782="","",All_Tasks!H782)</f>
        <v/>
      </c>
      <c r="I782" t="str">
        <f>IF(All_Tasks!I782="","",All_Tasks!I782)</f>
        <v/>
      </c>
      <c r="J782" t="str">
        <f>IF(All_Tasks!J782="","",All_Tasks!J782)</f>
        <v/>
      </c>
      <c r="K782" t="str">
        <f>IF(All_Tasks!K782="","",All_Tasks!K782)</f>
        <v/>
      </c>
      <c r="L782" s="231" t="str">
        <f>IF(All_Tasks!L782="","",All_Tasks!L782)</f>
        <v/>
      </c>
      <c r="M782" t="str">
        <f>IF(All_Tasks!M782="","",All_Tasks!M782)</f>
        <v/>
      </c>
      <c r="N782" t="str">
        <f>IF(All_Tasks!N782="","",All_Tasks!N782)</f>
        <v/>
      </c>
      <c r="O782" t="str">
        <f>IF(All_Tasks!O782="","",All_Tasks!O782)</f>
        <v/>
      </c>
      <c r="P782" s="181">
        <f>IF(All_Tasks!P782="",0,All_Tasks!P782)</f>
        <v>0</v>
      </c>
      <c r="Q782" s="181">
        <f>IF(All_Tasks!Q782="",0,All_Tasks!Q782)</f>
        <v>0</v>
      </c>
      <c r="R782" s="181">
        <f>IF(All_Tasks!R782="",0,All_Tasks!R782)</f>
        <v>0</v>
      </c>
      <c r="S782" s="181" t="str">
        <f>IF(All_Tasks!S782="","",All_Tasks!S782)</f>
        <v/>
      </c>
      <c r="T782" t="str">
        <f>IF(All_Tasks!T782="","",All_Tasks!T782)</f>
        <v/>
      </c>
      <c r="U782" t="str">
        <f>IF(All_Tasks!U782="","",All_Tasks!U782)</f>
        <v/>
      </c>
      <c r="V782">
        <f>IF(A782="",0,IFERROR(MATCH(A782,Scope_Labor_Rates!$A$6:$A$46,0)+5,0))</f>
        <v>0</v>
      </c>
      <c r="W782" s="178">
        <f>IF(V782&gt;0,INDEX(Scope_Labor_Rates!$C$6:$C$46,V782-5),0)</f>
        <v>0</v>
      </c>
      <c r="X782" s="178">
        <f>IF(V782&gt;0,INDEX(Scope_Labor_Rates!$C$6:$C$46,V782-5),0)</f>
        <v>0</v>
      </c>
      <c r="Y782" s="180">
        <f>IF(V782&gt;0,INDEX(Scope_Labor_Rates!$S$6:$S$46,V782-5),0)</f>
        <v>0</v>
      </c>
      <c r="Z782" s="180">
        <f>IF(V782&gt;0,INDEX(Scope_Labor_Rates!$R$6:$R$46,V782-5),1)</f>
        <v>1</v>
      </c>
      <c r="AA782" s="231">
        <f t="shared" si="108"/>
        <v>0</v>
      </c>
      <c r="AB782" t="str">
        <f t="shared" si="109"/>
        <v/>
      </c>
      <c r="AC782" s="178" t="str">
        <f t="shared" si="110"/>
        <v/>
      </c>
      <c r="AD782" s="181">
        <f t="shared" si="111"/>
        <v>0</v>
      </c>
      <c r="AE782" s="178">
        <f>IF(V782&gt;0,P782*INDEX(Scope_Labor_Rates!$E$6:$E$46,V782-5),0)</f>
        <v>0</v>
      </c>
      <c r="AF782" s="181">
        <f>IF(V782&gt;0,AE782*INDEX(Scope_Labor_Rates!$D$6:$D$46,V782-5)*AA782,0)</f>
        <v>0</v>
      </c>
      <c r="AG782" s="178">
        <f>IF(V782&gt;0,P782*INDEX(Scope_Labor_Rates!$G$6:$G$46,V782-5),0)</f>
        <v>0</v>
      </c>
      <c r="AH782" s="181">
        <f>IF(V782&gt;0,AG782*INDEX(Scope_Labor_Rates!$F$6:$F$46,V782-5)*AA782,0)</f>
        <v>0</v>
      </c>
      <c r="AI782" s="178">
        <f>IF(V782&gt;0,P782*INDEX(Scope_Labor_Rates!$I$6:$I$46,V782-5),0)</f>
        <v>0</v>
      </c>
      <c r="AJ782" s="181">
        <f>IF(V782&gt;0,AI782*INDEX(Scope_Labor_Rates!$H$6:$H$46,V782-5)*AA782,0)</f>
        <v>0</v>
      </c>
      <c r="AK782" s="178">
        <f>IF(V782&gt;0,P782*INDEX(Scope_Labor_Rates!$K$6:$K$46,V782-5),0)</f>
        <v>0</v>
      </c>
      <c r="AL782" s="181">
        <f>IF(V782&gt;0,AK782*INDEX(Scope_Labor_Rates!$J$6:$J$46,V782-5)*AA782,0)</f>
        <v>0</v>
      </c>
      <c r="AM782" s="178">
        <f>IF(V782&gt;0,P782*INDEX(Scope_Labor_Rates!$M$6:$M$46,V782-5),0)</f>
        <v>0</v>
      </c>
      <c r="AN782" s="178">
        <f>IF(V782&gt;0,AM782*INDEX(Scope_Labor_Rates!$L$6:$L$46,V782-5)*AA782,0)</f>
        <v>0</v>
      </c>
      <c r="AO782" s="178">
        <f>IF(V782&gt;0,P782*INDEX(Scope_Labor_Rates!$O$6:$O$46,V782-5)*AA782,0)</f>
        <v>0</v>
      </c>
      <c r="AP782" s="181">
        <f>IF(V782&gt;0,P782*INDEX(Scope_Labor_Rates!$Q$6:$Q$46,V782-5)*AA782,0)</f>
        <v>0</v>
      </c>
      <c r="AQ782" s="178">
        <f t="shared" si="112"/>
        <v>0</v>
      </c>
      <c r="AR782" s="178">
        <f t="shared" si="113"/>
        <v>0</v>
      </c>
      <c r="AS782" s="178">
        <f t="shared" si="114"/>
        <v>0</v>
      </c>
      <c r="AT782" s="178">
        <f t="shared" si="115"/>
        <v>0</v>
      </c>
      <c r="AU782">
        <f t="shared" si="116"/>
        <v>0</v>
      </c>
    </row>
    <row r="783" spans="1:47">
      <c r="A783" t="str">
        <f>IF(All_Tasks!A783="","",All_Tasks!A783)</f>
        <v/>
      </c>
      <c r="B783" t="str">
        <f>IF(All_Tasks!B783="","",All_Tasks!B783)</f>
        <v/>
      </c>
      <c r="C783" t="str">
        <f>IF(All_Tasks!C783="","",All_Tasks!C783)</f>
        <v/>
      </c>
      <c r="D783" t="str">
        <f>IF(All_Tasks!D783="","",All_Tasks!D783)</f>
        <v/>
      </c>
      <c r="E783" t="str">
        <f>IF(All_Tasks!V783&lt;&gt;"",All_Tasks!V783,IF(All_Tasks!E783&lt;&gt;"",All_Tasks!E783,""))</f>
        <v/>
      </c>
      <c r="F783" t="str">
        <f>IF(All_Tasks!F783="","",All_Tasks!F783)</f>
        <v/>
      </c>
      <c r="G783" t="str">
        <f>IF(All_Tasks!G783="","",All_Tasks!G783)</f>
        <v/>
      </c>
      <c r="H783" s="231" t="str">
        <f>IF(All_Tasks!H783="","",All_Tasks!H783)</f>
        <v/>
      </c>
      <c r="I783" t="str">
        <f>IF(All_Tasks!I783="","",All_Tasks!I783)</f>
        <v/>
      </c>
      <c r="J783" t="str">
        <f>IF(All_Tasks!J783="","",All_Tasks!J783)</f>
        <v/>
      </c>
      <c r="K783" t="str">
        <f>IF(All_Tasks!K783="","",All_Tasks!K783)</f>
        <v/>
      </c>
      <c r="L783" s="231" t="str">
        <f>IF(All_Tasks!L783="","",All_Tasks!L783)</f>
        <v/>
      </c>
      <c r="M783" t="str">
        <f>IF(All_Tasks!M783="","",All_Tasks!M783)</f>
        <v/>
      </c>
      <c r="N783" t="str">
        <f>IF(All_Tasks!N783="","",All_Tasks!N783)</f>
        <v/>
      </c>
      <c r="O783" t="str">
        <f>IF(All_Tasks!O783="","",All_Tasks!O783)</f>
        <v/>
      </c>
      <c r="P783" s="181">
        <f>IF(All_Tasks!P783="",0,All_Tasks!P783)</f>
        <v>0</v>
      </c>
      <c r="Q783" s="181">
        <f>IF(All_Tasks!Q783="",0,All_Tasks!Q783)</f>
        <v>0</v>
      </c>
      <c r="R783" s="181">
        <f>IF(All_Tasks!R783="",0,All_Tasks!R783)</f>
        <v>0</v>
      </c>
      <c r="S783" s="181" t="str">
        <f>IF(All_Tasks!S783="","",All_Tasks!S783)</f>
        <v/>
      </c>
      <c r="T783" t="str">
        <f>IF(All_Tasks!T783="","",All_Tasks!T783)</f>
        <v/>
      </c>
      <c r="U783" t="str">
        <f>IF(All_Tasks!U783="","",All_Tasks!U783)</f>
        <v/>
      </c>
      <c r="V783">
        <f>IF(A783="",0,IFERROR(MATCH(A783,Scope_Labor_Rates!$A$6:$A$46,0)+5,0))</f>
        <v>0</v>
      </c>
      <c r="W783" s="178">
        <f>IF(V783&gt;0,INDEX(Scope_Labor_Rates!$C$6:$C$46,V783-5),0)</f>
        <v>0</v>
      </c>
      <c r="X783" s="178">
        <f>IF(V783&gt;0,INDEX(Scope_Labor_Rates!$C$6:$C$46,V783-5),0)</f>
        <v>0</v>
      </c>
      <c r="Y783" s="180">
        <f>IF(V783&gt;0,INDEX(Scope_Labor_Rates!$S$6:$S$46,V783-5),0)</f>
        <v>0</v>
      </c>
      <c r="Z783" s="180">
        <f>IF(V783&gt;0,INDEX(Scope_Labor_Rates!$R$6:$R$46,V783-5),1)</f>
        <v>1</v>
      </c>
      <c r="AA783" s="231">
        <f t="shared" si="108"/>
        <v>0</v>
      </c>
      <c r="AB783" t="str">
        <f t="shared" si="109"/>
        <v/>
      </c>
      <c r="AC783" s="178" t="str">
        <f t="shared" si="110"/>
        <v/>
      </c>
      <c r="AD783" s="181">
        <f t="shared" si="111"/>
        <v>0</v>
      </c>
      <c r="AE783" s="178">
        <f>IF(V783&gt;0,P783*INDEX(Scope_Labor_Rates!$E$6:$E$46,V783-5),0)</f>
        <v>0</v>
      </c>
      <c r="AF783" s="181">
        <f>IF(V783&gt;0,AE783*INDEX(Scope_Labor_Rates!$D$6:$D$46,V783-5)*AA783,0)</f>
        <v>0</v>
      </c>
      <c r="AG783" s="178">
        <f>IF(V783&gt;0,P783*INDEX(Scope_Labor_Rates!$G$6:$G$46,V783-5),0)</f>
        <v>0</v>
      </c>
      <c r="AH783" s="181">
        <f>IF(V783&gt;0,AG783*INDEX(Scope_Labor_Rates!$F$6:$F$46,V783-5)*AA783,0)</f>
        <v>0</v>
      </c>
      <c r="AI783" s="178">
        <f>IF(V783&gt;0,P783*INDEX(Scope_Labor_Rates!$I$6:$I$46,V783-5),0)</f>
        <v>0</v>
      </c>
      <c r="AJ783" s="181">
        <f>IF(V783&gt;0,AI783*INDEX(Scope_Labor_Rates!$H$6:$H$46,V783-5)*AA783,0)</f>
        <v>0</v>
      </c>
      <c r="AK783" s="178">
        <f>IF(V783&gt;0,P783*INDEX(Scope_Labor_Rates!$K$6:$K$46,V783-5),0)</f>
        <v>0</v>
      </c>
      <c r="AL783" s="181">
        <f>IF(V783&gt;0,AK783*INDEX(Scope_Labor_Rates!$J$6:$J$46,V783-5)*AA783,0)</f>
        <v>0</v>
      </c>
      <c r="AM783" s="178">
        <f>IF(V783&gt;0,P783*INDEX(Scope_Labor_Rates!$M$6:$M$46,V783-5),0)</f>
        <v>0</v>
      </c>
      <c r="AN783" s="178">
        <f>IF(V783&gt;0,AM783*INDEX(Scope_Labor_Rates!$L$6:$L$46,V783-5)*AA783,0)</f>
        <v>0</v>
      </c>
      <c r="AO783" s="178">
        <f>IF(V783&gt;0,P783*INDEX(Scope_Labor_Rates!$O$6:$O$46,V783-5)*AA783,0)</f>
        <v>0</v>
      </c>
      <c r="AP783" s="181">
        <f>IF(V783&gt;0,P783*INDEX(Scope_Labor_Rates!$Q$6:$Q$46,V783-5)*AA783,0)</f>
        <v>0</v>
      </c>
      <c r="AQ783" s="178">
        <f t="shared" si="112"/>
        <v>0</v>
      </c>
      <c r="AR783" s="178">
        <f t="shared" si="113"/>
        <v>0</v>
      </c>
      <c r="AS783" s="178">
        <f t="shared" si="114"/>
        <v>0</v>
      </c>
      <c r="AT783" s="178">
        <f t="shared" si="115"/>
        <v>0</v>
      </c>
      <c r="AU783">
        <f t="shared" si="116"/>
        <v>0</v>
      </c>
    </row>
    <row r="784" spans="1:47">
      <c r="A784" t="str">
        <f>IF(All_Tasks!A784="","",All_Tasks!A784)</f>
        <v/>
      </c>
      <c r="B784" t="str">
        <f>IF(All_Tasks!B784="","",All_Tasks!B784)</f>
        <v/>
      </c>
      <c r="C784" t="str">
        <f>IF(All_Tasks!C784="","",All_Tasks!C784)</f>
        <v/>
      </c>
      <c r="D784" t="str">
        <f>IF(All_Tasks!D784="","",All_Tasks!D784)</f>
        <v/>
      </c>
      <c r="E784" t="str">
        <f>IF(All_Tasks!V784&lt;&gt;"",All_Tasks!V784,IF(All_Tasks!E784&lt;&gt;"",All_Tasks!E784,""))</f>
        <v/>
      </c>
      <c r="F784" t="str">
        <f>IF(All_Tasks!F784="","",All_Tasks!F784)</f>
        <v/>
      </c>
      <c r="G784" t="str">
        <f>IF(All_Tasks!G784="","",All_Tasks!G784)</f>
        <v/>
      </c>
      <c r="H784" s="231" t="str">
        <f>IF(All_Tasks!H784="","",All_Tasks!H784)</f>
        <v/>
      </c>
      <c r="I784" t="str">
        <f>IF(All_Tasks!I784="","",All_Tasks!I784)</f>
        <v/>
      </c>
      <c r="J784" t="str">
        <f>IF(All_Tasks!J784="","",All_Tasks!J784)</f>
        <v/>
      </c>
      <c r="K784" t="str">
        <f>IF(All_Tasks!K784="","",All_Tasks!K784)</f>
        <v/>
      </c>
      <c r="L784" s="231" t="str">
        <f>IF(All_Tasks!L784="","",All_Tasks!L784)</f>
        <v/>
      </c>
      <c r="M784" t="str">
        <f>IF(All_Tasks!M784="","",All_Tasks!M784)</f>
        <v/>
      </c>
      <c r="N784" t="str">
        <f>IF(All_Tasks!N784="","",All_Tasks!N784)</f>
        <v/>
      </c>
      <c r="O784" t="str">
        <f>IF(All_Tasks!O784="","",All_Tasks!O784)</f>
        <v/>
      </c>
      <c r="P784" s="181">
        <f>IF(All_Tasks!P784="",0,All_Tasks!P784)</f>
        <v>0</v>
      </c>
      <c r="Q784" s="181">
        <f>IF(All_Tasks!Q784="",0,All_Tasks!Q784)</f>
        <v>0</v>
      </c>
      <c r="R784" s="181">
        <f>IF(All_Tasks!R784="",0,All_Tasks!R784)</f>
        <v>0</v>
      </c>
      <c r="S784" s="181" t="str">
        <f>IF(All_Tasks!S784="","",All_Tasks!S784)</f>
        <v/>
      </c>
      <c r="T784" t="str">
        <f>IF(All_Tasks!T784="","",All_Tasks!T784)</f>
        <v/>
      </c>
      <c r="U784" t="str">
        <f>IF(All_Tasks!U784="","",All_Tasks!U784)</f>
        <v/>
      </c>
      <c r="V784">
        <f>IF(A784="",0,IFERROR(MATCH(A784,Scope_Labor_Rates!$A$6:$A$46,0)+5,0))</f>
        <v>0</v>
      </c>
      <c r="W784" s="178">
        <f>IF(V784&gt;0,INDEX(Scope_Labor_Rates!$C$6:$C$46,V784-5),0)</f>
        <v>0</v>
      </c>
      <c r="X784" s="178">
        <f>IF(V784&gt;0,INDEX(Scope_Labor_Rates!$C$6:$C$46,V784-5),0)</f>
        <v>0</v>
      </c>
      <c r="Y784" s="180">
        <f>IF(V784&gt;0,INDEX(Scope_Labor_Rates!$S$6:$S$46,V784-5),0)</f>
        <v>0</v>
      </c>
      <c r="Z784" s="180">
        <f>IF(V784&gt;0,INDEX(Scope_Labor_Rates!$R$6:$R$46,V784-5),1)</f>
        <v>1</v>
      </c>
      <c r="AA784" s="231">
        <f t="shared" si="108"/>
        <v>0</v>
      </c>
      <c r="AB784" t="str">
        <f t="shared" si="109"/>
        <v/>
      </c>
      <c r="AC784" s="178" t="str">
        <f t="shared" si="110"/>
        <v/>
      </c>
      <c r="AD784" s="181">
        <f t="shared" si="111"/>
        <v>0</v>
      </c>
      <c r="AE784" s="178">
        <f>IF(V784&gt;0,P784*INDEX(Scope_Labor_Rates!$E$6:$E$46,V784-5),0)</f>
        <v>0</v>
      </c>
      <c r="AF784" s="181">
        <f>IF(V784&gt;0,AE784*INDEX(Scope_Labor_Rates!$D$6:$D$46,V784-5)*AA784,0)</f>
        <v>0</v>
      </c>
      <c r="AG784" s="178">
        <f>IF(V784&gt;0,P784*INDEX(Scope_Labor_Rates!$G$6:$G$46,V784-5),0)</f>
        <v>0</v>
      </c>
      <c r="AH784" s="181">
        <f>IF(V784&gt;0,AG784*INDEX(Scope_Labor_Rates!$F$6:$F$46,V784-5)*AA784,0)</f>
        <v>0</v>
      </c>
      <c r="AI784" s="178">
        <f>IF(V784&gt;0,P784*INDEX(Scope_Labor_Rates!$I$6:$I$46,V784-5),0)</f>
        <v>0</v>
      </c>
      <c r="AJ784" s="181">
        <f>IF(V784&gt;0,AI784*INDEX(Scope_Labor_Rates!$H$6:$H$46,V784-5)*AA784,0)</f>
        <v>0</v>
      </c>
      <c r="AK784" s="178">
        <f>IF(V784&gt;0,P784*INDEX(Scope_Labor_Rates!$K$6:$K$46,V784-5),0)</f>
        <v>0</v>
      </c>
      <c r="AL784" s="181">
        <f>IF(V784&gt;0,AK784*INDEX(Scope_Labor_Rates!$J$6:$J$46,V784-5)*AA784,0)</f>
        <v>0</v>
      </c>
      <c r="AM784" s="178">
        <f>IF(V784&gt;0,P784*INDEX(Scope_Labor_Rates!$M$6:$M$46,V784-5),0)</f>
        <v>0</v>
      </c>
      <c r="AN784" s="178">
        <f>IF(V784&gt;0,AM784*INDEX(Scope_Labor_Rates!$L$6:$L$46,V784-5)*AA784,0)</f>
        <v>0</v>
      </c>
      <c r="AO784" s="178">
        <f>IF(V784&gt;0,P784*INDEX(Scope_Labor_Rates!$O$6:$O$46,V784-5)*AA784,0)</f>
        <v>0</v>
      </c>
      <c r="AP784" s="181">
        <f>IF(V784&gt;0,P784*INDEX(Scope_Labor_Rates!$Q$6:$Q$46,V784-5)*AA784,0)</f>
        <v>0</v>
      </c>
      <c r="AQ784" s="178">
        <f t="shared" si="112"/>
        <v>0</v>
      </c>
      <c r="AR784" s="178">
        <f t="shared" si="113"/>
        <v>0</v>
      </c>
      <c r="AS784" s="178">
        <f t="shared" si="114"/>
        <v>0</v>
      </c>
      <c r="AT784" s="178">
        <f t="shared" si="115"/>
        <v>0</v>
      </c>
      <c r="AU784">
        <f t="shared" si="116"/>
        <v>0</v>
      </c>
    </row>
    <row r="785" spans="1:47">
      <c r="A785" t="str">
        <f>IF(All_Tasks!A785="","",All_Tasks!A785)</f>
        <v/>
      </c>
      <c r="B785" t="str">
        <f>IF(All_Tasks!B785="","",All_Tasks!B785)</f>
        <v/>
      </c>
      <c r="C785" t="str">
        <f>IF(All_Tasks!C785="","",All_Tasks!C785)</f>
        <v/>
      </c>
      <c r="D785" t="str">
        <f>IF(All_Tasks!D785="","",All_Tasks!D785)</f>
        <v/>
      </c>
      <c r="E785" t="str">
        <f>IF(All_Tasks!V785&lt;&gt;"",All_Tasks!V785,IF(All_Tasks!E785&lt;&gt;"",All_Tasks!E785,""))</f>
        <v/>
      </c>
      <c r="F785" t="str">
        <f>IF(All_Tasks!F785="","",All_Tasks!F785)</f>
        <v/>
      </c>
      <c r="G785" t="str">
        <f>IF(All_Tasks!G785="","",All_Tasks!G785)</f>
        <v/>
      </c>
      <c r="H785" s="231" t="str">
        <f>IF(All_Tasks!H785="","",All_Tasks!H785)</f>
        <v/>
      </c>
      <c r="I785" t="str">
        <f>IF(All_Tasks!I785="","",All_Tasks!I785)</f>
        <v/>
      </c>
      <c r="J785" t="str">
        <f>IF(All_Tasks!J785="","",All_Tasks!J785)</f>
        <v/>
      </c>
      <c r="K785" t="str">
        <f>IF(All_Tasks!K785="","",All_Tasks!K785)</f>
        <v/>
      </c>
      <c r="L785" s="231" t="str">
        <f>IF(All_Tasks!L785="","",All_Tasks!L785)</f>
        <v/>
      </c>
      <c r="M785" t="str">
        <f>IF(All_Tasks!M785="","",All_Tasks!M785)</f>
        <v/>
      </c>
      <c r="N785" t="str">
        <f>IF(All_Tasks!N785="","",All_Tasks!N785)</f>
        <v/>
      </c>
      <c r="O785" t="str">
        <f>IF(All_Tasks!O785="","",All_Tasks!O785)</f>
        <v/>
      </c>
      <c r="P785" s="181">
        <f>IF(All_Tasks!P785="",0,All_Tasks!P785)</f>
        <v>0</v>
      </c>
      <c r="Q785" s="181">
        <f>IF(All_Tasks!Q785="",0,All_Tasks!Q785)</f>
        <v>0</v>
      </c>
      <c r="R785" s="181">
        <f>IF(All_Tasks!R785="",0,All_Tasks!R785)</f>
        <v>0</v>
      </c>
      <c r="S785" s="181" t="str">
        <f>IF(All_Tasks!S785="","",All_Tasks!S785)</f>
        <v/>
      </c>
      <c r="T785" t="str">
        <f>IF(All_Tasks!T785="","",All_Tasks!T785)</f>
        <v/>
      </c>
      <c r="U785" t="str">
        <f>IF(All_Tasks!U785="","",All_Tasks!U785)</f>
        <v/>
      </c>
      <c r="V785">
        <f>IF(A785="",0,IFERROR(MATCH(A785,Scope_Labor_Rates!$A$6:$A$46,0)+5,0))</f>
        <v>0</v>
      </c>
      <c r="W785" s="178">
        <f>IF(V785&gt;0,INDEX(Scope_Labor_Rates!$C$6:$C$46,V785-5),0)</f>
        <v>0</v>
      </c>
      <c r="X785" s="178">
        <f>IF(V785&gt;0,INDEX(Scope_Labor_Rates!$C$6:$C$46,V785-5),0)</f>
        <v>0</v>
      </c>
      <c r="Y785" s="180">
        <f>IF(V785&gt;0,INDEX(Scope_Labor_Rates!$S$6:$S$46,V785-5),0)</f>
        <v>0</v>
      </c>
      <c r="Z785" s="180">
        <f>IF(V785&gt;0,INDEX(Scope_Labor_Rates!$R$6:$R$46,V785-5),1)</f>
        <v>1</v>
      </c>
      <c r="AA785" s="231">
        <f t="shared" si="108"/>
        <v>0</v>
      </c>
      <c r="AB785" t="str">
        <f t="shared" si="109"/>
        <v/>
      </c>
      <c r="AC785" s="178" t="str">
        <f t="shared" si="110"/>
        <v/>
      </c>
      <c r="AD785" s="181">
        <f t="shared" si="111"/>
        <v>0</v>
      </c>
      <c r="AE785" s="178">
        <f>IF(V785&gt;0,P785*INDEX(Scope_Labor_Rates!$E$6:$E$46,V785-5),0)</f>
        <v>0</v>
      </c>
      <c r="AF785" s="181">
        <f>IF(V785&gt;0,AE785*INDEX(Scope_Labor_Rates!$D$6:$D$46,V785-5)*AA785,0)</f>
        <v>0</v>
      </c>
      <c r="AG785" s="178">
        <f>IF(V785&gt;0,P785*INDEX(Scope_Labor_Rates!$G$6:$G$46,V785-5),0)</f>
        <v>0</v>
      </c>
      <c r="AH785" s="181">
        <f>IF(V785&gt;0,AG785*INDEX(Scope_Labor_Rates!$F$6:$F$46,V785-5)*AA785,0)</f>
        <v>0</v>
      </c>
      <c r="AI785" s="178">
        <f>IF(V785&gt;0,P785*INDEX(Scope_Labor_Rates!$I$6:$I$46,V785-5),0)</f>
        <v>0</v>
      </c>
      <c r="AJ785" s="181">
        <f>IF(V785&gt;0,AI785*INDEX(Scope_Labor_Rates!$H$6:$H$46,V785-5)*AA785,0)</f>
        <v>0</v>
      </c>
      <c r="AK785" s="178">
        <f>IF(V785&gt;0,P785*INDEX(Scope_Labor_Rates!$K$6:$K$46,V785-5),0)</f>
        <v>0</v>
      </c>
      <c r="AL785" s="181">
        <f>IF(V785&gt;0,AK785*INDEX(Scope_Labor_Rates!$J$6:$J$46,V785-5)*AA785,0)</f>
        <v>0</v>
      </c>
      <c r="AM785" s="178">
        <f>IF(V785&gt;0,P785*INDEX(Scope_Labor_Rates!$M$6:$M$46,V785-5),0)</f>
        <v>0</v>
      </c>
      <c r="AN785" s="178">
        <f>IF(V785&gt;0,AM785*INDEX(Scope_Labor_Rates!$L$6:$L$46,V785-5)*AA785,0)</f>
        <v>0</v>
      </c>
      <c r="AO785" s="178">
        <f>IF(V785&gt;0,P785*INDEX(Scope_Labor_Rates!$O$6:$O$46,V785-5)*AA785,0)</f>
        <v>0</v>
      </c>
      <c r="AP785" s="181">
        <f>IF(V785&gt;0,P785*INDEX(Scope_Labor_Rates!$Q$6:$Q$46,V785-5)*AA785,0)</f>
        <v>0</v>
      </c>
      <c r="AQ785" s="178">
        <f t="shared" si="112"/>
        <v>0</v>
      </c>
      <c r="AR785" s="178">
        <f t="shared" si="113"/>
        <v>0</v>
      </c>
      <c r="AS785" s="178">
        <f t="shared" si="114"/>
        <v>0</v>
      </c>
      <c r="AT785" s="178">
        <f t="shared" si="115"/>
        <v>0</v>
      </c>
      <c r="AU785">
        <f t="shared" si="116"/>
        <v>0</v>
      </c>
    </row>
    <row r="786" spans="1:47">
      <c r="A786" t="str">
        <f>IF(All_Tasks!A786="","",All_Tasks!A786)</f>
        <v/>
      </c>
      <c r="B786" t="str">
        <f>IF(All_Tasks!B786="","",All_Tasks!B786)</f>
        <v/>
      </c>
      <c r="C786" t="str">
        <f>IF(All_Tasks!C786="","",All_Tasks!C786)</f>
        <v/>
      </c>
      <c r="D786" t="str">
        <f>IF(All_Tasks!D786="","",All_Tasks!D786)</f>
        <v/>
      </c>
      <c r="E786" t="str">
        <f>IF(All_Tasks!V786&lt;&gt;"",All_Tasks!V786,IF(All_Tasks!E786&lt;&gt;"",All_Tasks!E786,""))</f>
        <v/>
      </c>
      <c r="F786" t="str">
        <f>IF(All_Tasks!F786="","",All_Tasks!F786)</f>
        <v/>
      </c>
      <c r="G786" t="str">
        <f>IF(All_Tasks!G786="","",All_Tasks!G786)</f>
        <v/>
      </c>
      <c r="H786" s="231" t="str">
        <f>IF(All_Tasks!H786="","",All_Tasks!H786)</f>
        <v/>
      </c>
      <c r="I786" t="str">
        <f>IF(All_Tasks!I786="","",All_Tasks!I786)</f>
        <v/>
      </c>
      <c r="J786" t="str">
        <f>IF(All_Tasks!J786="","",All_Tasks!J786)</f>
        <v/>
      </c>
      <c r="K786" t="str">
        <f>IF(All_Tasks!K786="","",All_Tasks!K786)</f>
        <v/>
      </c>
      <c r="L786" s="231" t="str">
        <f>IF(All_Tasks!L786="","",All_Tasks!L786)</f>
        <v/>
      </c>
      <c r="M786" t="str">
        <f>IF(All_Tasks!M786="","",All_Tasks!M786)</f>
        <v/>
      </c>
      <c r="N786" t="str">
        <f>IF(All_Tasks!N786="","",All_Tasks!N786)</f>
        <v/>
      </c>
      <c r="O786" t="str">
        <f>IF(All_Tasks!O786="","",All_Tasks!O786)</f>
        <v/>
      </c>
      <c r="P786" s="181">
        <f>IF(All_Tasks!P786="",0,All_Tasks!P786)</f>
        <v>0</v>
      </c>
      <c r="Q786" s="181">
        <f>IF(All_Tasks!Q786="",0,All_Tasks!Q786)</f>
        <v>0</v>
      </c>
      <c r="R786" s="181">
        <f>IF(All_Tasks!R786="",0,All_Tasks!R786)</f>
        <v>0</v>
      </c>
      <c r="S786" s="181" t="str">
        <f>IF(All_Tasks!S786="","",All_Tasks!S786)</f>
        <v/>
      </c>
      <c r="T786" t="str">
        <f>IF(All_Tasks!T786="","",All_Tasks!T786)</f>
        <v/>
      </c>
      <c r="U786" t="str">
        <f>IF(All_Tasks!U786="","",All_Tasks!U786)</f>
        <v/>
      </c>
      <c r="V786">
        <f>IF(A786="",0,IFERROR(MATCH(A786,Scope_Labor_Rates!$A$6:$A$46,0)+5,0))</f>
        <v>0</v>
      </c>
      <c r="W786" s="178">
        <f>IF(V786&gt;0,INDEX(Scope_Labor_Rates!$C$6:$C$46,V786-5),0)</f>
        <v>0</v>
      </c>
      <c r="X786" s="178">
        <f>IF(V786&gt;0,INDEX(Scope_Labor_Rates!$C$6:$C$46,V786-5),0)</f>
        <v>0</v>
      </c>
      <c r="Y786" s="180">
        <f>IF(V786&gt;0,INDEX(Scope_Labor_Rates!$S$6:$S$46,V786-5),0)</f>
        <v>0</v>
      </c>
      <c r="Z786" s="180">
        <f>IF(V786&gt;0,INDEX(Scope_Labor_Rates!$R$6:$R$46,V786-5),1)</f>
        <v>1</v>
      </c>
      <c r="AA786" s="231">
        <f t="shared" si="108"/>
        <v>0</v>
      </c>
      <c r="AB786" t="str">
        <f t="shared" si="109"/>
        <v/>
      </c>
      <c r="AC786" s="178" t="str">
        <f t="shared" si="110"/>
        <v/>
      </c>
      <c r="AD786" s="181">
        <f t="shared" si="111"/>
        <v>0</v>
      </c>
      <c r="AE786" s="178">
        <f>IF(V786&gt;0,P786*INDEX(Scope_Labor_Rates!$E$6:$E$46,V786-5),0)</f>
        <v>0</v>
      </c>
      <c r="AF786" s="181">
        <f>IF(V786&gt;0,AE786*INDEX(Scope_Labor_Rates!$D$6:$D$46,V786-5)*AA786,0)</f>
        <v>0</v>
      </c>
      <c r="AG786" s="178">
        <f>IF(V786&gt;0,P786*INDEX(Scope_Labor_Rates!$G$6:$G$46,V786-5),0)</f>
        <v>0</v>
      </c>
      <c r="AH786" s="181">
        <f>IF(V786&gt;0,AG786*INDEX(Scope_Labor_Rates!$F$6:$F$46,V786-5)*AA786,0)</f>
        <v>0</v>
      </c>
      <c r="AI786" s="178">
        <f>IF(V786&gt;0,P786*INDEX(Scope_Labor_Rates!$I$6:$I$46,V786-5),0)</f>
        <v>0</v>
      </c>
      <c r="AJ786" s="181">
        <f>IF(V786&gt;0,AI786*INDEX(Scope_Labor_Rates!$H$6:$H$46,V786-5)*AA786,0)</f>
        <v>0</v>
      </c>
      <c r="AK786" s="178">
        <f>IF(V786&gt;0,P786*INDEX(Scope_Labor_Rates!$K$6:$K$46,V786-5),0)</f>
        <v>0</v>
      </c>
      <c r="AL786" s="181">
        <f>IF(V786&gt;0,AK786*INDEX(Scope_Labor_Rates!$J$6:$J$46,V786-5)*AA786,0)</f>
        <v>0</v>
      </c>
      <c r="AM786" s="178">
        <f>IF(V786&gt;0,P786*INDEX(Scope_Labor_Rates!$M$6:$M$46,V786-5),0)</f>
        <v>0</v>
      </c>
      <c r="AN786" s="178">
        <f>IF(V786&gt;0,AM786*INDEX(Scope_Labor_Rates!$L$6:$L$46,V786-5)*AA786,0)</f>
        <v>0</v>
      </c>
      <c r="AO786" s="178">
        <f>IF(V786&gt;0,P786*INDEX(Scope_Labor_Rates!$O$6:$O$46,V786-5)*AA786,0)</f>
        <v>0</v>
      </c>
      <c r="AP786" s="181">
        <f>IF(V786&gt;0,P786*INDEX(Scope_Labor_Rates!$Q$6:$Q$46,V786-5)*AA786,0)</f>
        <v>0</v>
      </c>
      <c r="AQ786" s="178">
        <f t="shared" si="112"/>
        <v>0</v>
      </c>
      <c r="AR786" s="178">
        <f t="shared" si="113"/>
        <v>0</v>
      </c>
      <c r="AS786" s="178">
        <f t="shared" si="114"/>
        <v>0</v>
      </c>
      <c r="AT786" s="178">
        <f t="shared" si="115"/>
        <v>0</v>
      </c>
      <c r="AU786">
        <f t="shared" si="116"/>
        <v>0</v>
      </c>
    </row>
    <row r="787" spans="1:47">
      <c r="A787" t="str">
        <f>IF(All_Tasks!A787="","",All_Tasks!A787)</f>
        <v/>
      </c>
      <c r="B787" t="str">
        <f>IF(All_Tasks!B787="","",All_Tasks!B787)</f>
        <v/>
      </c>
      <c r="C787" t="str">
        <f>IF(All_Tasks!C787="","",All_Tasks!C787)</f>
        <v/>
      </c>
      <c r="D787" t="str">
        <f>IF(All_Tasks!D787="","",All_Tasks!D787)</f>
        <v/>
      </c>
      <c r="E787" t="str">
        <f>IF(All_Tasks!V787&lt;&gt;"",All_Tasks!V787,IF(All_Tasks!E787&lt;&gt;"",All_Tasks!E787,""))</f>
        <v/>
      </c>
      <c r="F787" t="str">
        <f>IF(All_Tasks!F787="","",All_Tasks!F787)</f>
        <v/>
      </c>
      <c r="G787" t="str">
        <f>IF(All_Tasks!G787="","",All_Tasks!G787)</f>
        <v/>
      </c>
      <c r="H787" s="231" t="str">
        <f>IF(All_Tasks!H787="","",All_Tasks!H787)</f>
        <v/>
      </c>
      <c r="I787" t="str">
        <f>IF(All_Tasks!I787="","",All_Tasks!I787)</f>
        <v/>
      </c>
      <c r="J787" t="str">
        <f>IF(All_Tasks!J787="","",All_Tasks!J787)</f>
        <v/>
      </c>
      <c r="K787" t="str">
        <f>IF(All_Tasks!K787="","",All_Tasks!K787)</f>
        <v/>
      </c>
      <c r="L787" s="231" t="str">
        <f>IF(All_Tasks!L787="","",All_Tasks!L787)</f>
        <v/>
      </c>
      <c r="M787" t="str">
        <f>IF(All_Tasks!M787="","",All_Tasks!M787)</f>
        <v/>
      </c>
      <c r="N787" t="str">
        <f>IF(All_Tasks!N787="","",All_Tasks!N787)</f>
        <v/>
      </c>
      <c r="O787" t="str">
        <f>IF(All_Tasks!O787="","",All_Tasks!O787)</f>
        <v/>
      </c>
      <c r="P787" s="181">
        <f>IF(All_Tasks!P787="",0,All_Tasks!P787)</f>
        <v>0</v>
      </c>
      <c r="Q787" s="181">
        <f>IF(All_Tasks!Q787="",0,All_Tasks!Q787)</f>
        <v>0</v>
      </c>
      <c r="R787" s="181">
        <f>IF(All_Tasks!R787="",0,All_Tasks!R787)</f>
        <v>0</v>
      </c>
      <c r="S787" s="181" t="str">
        <f>IF(All_Tasks!S787="","",All_Tasks!S787)</f>
        <v/>
      </c>
      <c r="T787" t="str">
        <f>IF(All_Tasks!T787="","",All_Tasks!T787)</f>
        <v/>
      </c>
      <c r="U787" t="str">
        <f>IF(All_Tasks!U787="","",All_Tasks!U787)</f>
        <v/>
      </c>
      <c r="V787">
        <f>IF(A787="",0,IFERROR(MATCH(A787,Scope_Labor_Rates!$A$6:$A$46,0)+5,0))</f>
        <v>0</v>
      </c>
      <c r="W787" s="178">
        <f>IF(V787&gt;0,INDEX(Scope_Labor_Rates!$C$6:$C$46,V787-5),0)</f>
        <v>0</v>
      </c>
      <c r="X787" s="178">
        <f>IF(V787&gt;0,INDEX(Scope_Labor_Rates!$C$6:$C$46,V787-5),0)</f>
        <v>0</v>
      </c>
      <c r="Y787" s="180">
        <f>IF(V787&gt;0,INDEX(Scope_Labor_Rates!$S$6:$S$46,V787-5),0)</f>
        <v>0</v>
      </c>
      <c r="Z787" s="180">
        <f>IF(V787&gt;0,INDEX(Scope_Labor_Rates!$R$6:$R$46,V787-5),1)</f>
        <v>1</v>
      </c>
      <c r="AA787" s="231">
        <f t="shared" si="108"/>
        <v>0</v>
      </c>
      <c r="AB787" t="str">
        <f t="shared" si="109"/>
        <v/>
      </c>
      <c r="AC787" s="178" t="str">
        <f t="shared" si="110"/>
        <v/>
      </c>
      <c r="AD787" s="181">
        <f t="shared" si="111"/>
        <v>0</v>
      </c>
      <c r="AE787" s="178">
        <f>IF(V787&gt;0,P787*INDEX(Scope_Labor_Rates!$E$6:$E$46,V787-5),0)</f>
        <v>0</v>
      </c>
      <c r="AF787" s="181">
        <f>IF(V787&gt;0,AE787*INDEX(Scope_Labor_Rates!$D$6:$D$46,V787-5)*AA787,0)</f>
        <v>0</v>
      </c>
      <c r="AG787" s="178">
        <f>IF(V787&gt;0,P787*INDEX(Scope_Labor_Rates!$G$6:$G$46,V787-5),0)</f>
        <v>0</v>
      </c>
      <c r="AH787" s="181">
        <f>IF(V787&gt;0,AG787*INDEX(Scope_Labor_Rates!$F$6:$F$46,V787-5)*AA787,0)</f>
        <v>0</v>
      </c>
      <c r="AI787" s="178">
        <f>IF(V787&gt;0,P787*INDEX(Scope_Labor_Rates!$I$6:$I$46,V787-5),0)</f>
        <v>0</v>
      </c>
      <c r="AJ787" s="181">
        <f>IF(V787&gt;0,AI787*INDEX(Scope_Labor_Rates!$H$6:$H$46,V787-5)*AA787,0)</f>
        <v>0</v>
      </c>
      <c r="AK787" s="178">
        <f>IF(V787&gt;0,P787*INDEX(Scope_Labor_Rates!$K$6:$K$46,V787-5),0)</f>
        <v>0</v>
      </c>
      <c r="AL787" s="181">
        <f>IF(V787&gt;0,AK787*INDEX(Scope_Labor_Rates!$J$6:$J$46,V787-5)*AA787,0)</f>
        <v>0</v>
      </c>
      <c r="AM787" s="178">
        <f>IF(V787&gt;0,P787*INDEX(Scope_Labor_Rates!$M$6:$M$46,V787-5),0)</f>
        <v>0</v>
      </c>
      <c r="AN787" s="178">
        <f>IF(V787&gt;0,AM787*INDEX(Scope_Labor_Rates!$L$6:$L$46,V787-5)*AA787,0)</f>
        <v>0</v>
      </c>
      <c r="AO787" s="178">
        <f>IF(V787&gt;0,P787*INDEX(Scope_Labor_Rates!$O$6:$O$46,V787-5)*AA787,0)</f>
        <v>0</v>
      </c>
      <c r="AP787" s="181">
        <f>IF(V787&gt;0,P787*INDEX(Scope_Labor_Rates!$Q$6:$Q$46,V787-5)*AA787,0)</f>
        <v>0</v>
      </c>
      <c r="AQ787" s="178">
        <f t="shared" si="112"/>
        <v>0</v>
      </c>
      <c r="AR787" s="178">
        <f t="shared" si="113"/>
        <v>0</v>
      </c>
      <c r="AS787" s="178">
        <f t="shared" si="114"/>
        <v>0</v>
      </c>
      <c r="AT787" s="178">
        <f t="shared" si="115"/>
        <v>0</v>
      </c>
      <c r="AU787">
        <f t="shared" si="116"/>
        <v>0</v>
      </c>
    </row>
    <row r="788" spans="1:47">
      <c r="A788" t="str">
        <f>IF(All_Tasks!A788="","",All_Tasks!A788)</f>
        <v/>
      </c>
      <c r="B788" t="str">
        <f>IF(All_Tasks!B788="","",All_Tasks!B788)</f>
        <v/>
      </c>
      <c r="C788" t="str">
        <f>IF(All_Tasks!C788="","",All_Tasks!C788)</f>
        <v/>
      </c>
      <c r="D788" t="str">
        <f>IF(All_Tasks!D788="","",All_Tasks!D788)</f>
        <v/>
      </c>
      <c r="E788" t="str">
        <f>IF(All_Tasks!V788&lt;&gt;"",All_Tasks!V788,IF(All_Tasks!E788&lt;&gt;"",All_Tasks!E788,""))</f>
        <v/>
      </c>
      <c r="F788" t="str">
        <f>IF(All_Tasks!F788="","",All_Tasks!F788)</f>
        <v/>
      </c>
      <c r="G788" t="str">
        <f>IF(All_Tasks!G788="","",All_Tasks!G788)</f>
        <v/>
      </c>
      <c r="H788" s="231" t="str">
        <f>IF(All_Tasks!H788="","",All_Tasks!H788)</f>
        <v/>
      </c>
      <c r="I788" t="str">
        <f>IF(All_Tasks!I788="","",All_Tasks!I788)</f>
        <v/>
      </c>
      <c r="J788" t="str">
        <f>IF(All_Tasks!J788="","",All_Tasks!J788)</f>
        <v/>
      </c>
      <c r="K788" t="str">
        <f>IF(All_Tasks!K788="","",All_Tasks!K788)</f>
        <v/>
      </c>
      <c r="L788" s="231" t="str">
        <f>IF(All_Tasks!L788="","",All_Tasks!L788)</f>
        <v/>
      </c>
      <c r="M788" t="str">
        <f>IF(All_Tasks!M788="","",All_Tasks!M788)</f>
        <v/>
      </c>
      <c r="N788" t="str">
        <f>IF(All_Tasks!N788="","",All_Tasks!N788)</f>
        <v/>
      </c>
      <c r="O788" t="str">
        <f>IF(All_Tasks!O788="","",All_Tasks!O788)</f>
        <v/>
      </c>
      <c r="P788" s="181">
        <f>IF(All_Tasks!P788="",0,All_Tasks!P788)</f>
        <v>0</v>
      </c>
      <c r="Q788" s="181">
        <f>IF(All_Tasks!Q788="",0,All_Tasks!Q788)</f>
        <v>0</v>
      </c>
      <c r="R788" s="181">
        <f>IF(All_Tasks!R788="",0,All_Tasks!R788)</f>
        <v>0</v>
      </c>
      <c r="S788" s="181" t="str">
        <f>IF(All_Tasks!S788="","",All_Tasks!S788)</f>
        <v/>
      </c>
      <c r="T788" t="str">
        <f>IF(All_Tasks!T788="","",All_Tasks!T788)</f>
        <v/>
      </c>
      <c r="U788" t="str">
        <f>IF(All_Tasks!U788="","",All_Tasks!U788)</f>
        <v/>
      </c>
      <c r="V788">
        <f>IF(A788="",0,IFERROR(MATCH(A788,Scope_Labor_Rates!$A$6:$A$46,0)+5,0))</f>
        <v>0</v>
      </c>
      <c r="W788" s="178">
        <f>IF(V788&gt;0,INDEX(Scope_Labor_Rates!$C$6:$C$46,V788-5),0)</f>
        <v>0</v>
      </c>
      <c r="X788" s="178">
        <f>IF(V788&gt;0,INDEX(Scope_Labor_Rates!$C$6:$C$46,V788-5),0)</f>
        <v>0</v>
      </c>
      <c r="Y788" s="180">
        <f>IF(V788&gt;0,INDEX(Scope_Labor_Rates!$S$6:$S$46,V788-5),0)</f>
        <v>0</v>
      </c>
      <c r="Z788" s="180">
        <f>IF(V788&gt;0,INDEX(Scope_Labor_Rates!$R$6:$R$46,V788-5),1)</f>
        <v>1</v>
      </c>
      <c r="AA788" s="231">
        <f t="shared" si="108"/>
        <v>0</v>
      </c>
      <c r="AB788" t="str">
        <f t="shared" si="109"/>
        <v/>
      </c>
      <c r="AC788" s="178" t="str">
        <f t="shared" si="110"/>
        <v/>
      </c>
      <c r="AD788" s="181">
        <f t="shared" si="111"/>
        <v>0</v>
      </c>
      <c r="AE788" s="178">
        <f>IF(V788&gt;0,P788*INDEX(Scope_Labor_Rates!$E$6:$E$46,V788-5),0)</f>
        <v>0</v>
      </c>
      <c r="AF788" s="181">
        <f>IF(V788&gt;0,AE788*INDEX(Scope_Labor_Rates!$D$6:$D$46,V788-5)*AA788,0)</f>
        <v>0</v>
      </c>
      <c r="AG788" s="178">
        <f>IF(V788&gt;0,P788*INDEX(Scope_Labor_Rates!$G$6:$G$46,V788-5),0)</f>
        <v>0</v>
      </c>
      <c r="AH788" s="181">
        <f>IF(V788&gt;0,AG788*INDEX(Scope_Labor_Rates!$F$6:$F$46,V788-5)*AA788,0)</f>
        <v>0</v>
      </c>
      <c r="AI788" s="178">
        <f>IF(V788&gt;0,P788*INDEX(Scope_Labor_Rates!$I$6:$I$46,V788-5),0)</f>
        <v>0</v>
      </c>
      <c r="AJ788" s="181">
        <f>IF(V788&gt;0,AI788*INDEX(Scope_Labor_Rates!$H$6:$H$46,V788-5)*AA788,0)</f>
        <v>0</v>
      </c>
      <c r="AK788" s="178">
        <f>IF(V788&gt;0,P788*INDEX(Scope_Labor_Rates!$K$6:$K$46,V788-5),0)</f>
        <v>0</v>
      </c>
      <c r="AL788" s="181">
        <f>IF(V788&gt;0,AK788*INDEX(Scope_Labor_Rates!$J$6:$J$46,V788-5)*AA788,0)</f>
        <v>0</v>
      </c>
      <c r="AM788" s="178">
        <f>IF(V788&gt;0,P788*INDEX(Scope_Labor_Rates!$M$6:$M$46,V788-5),0)</f>
        <v>0</v>
      </c>
      <c r="AN788" s="178">
        <f>IF(V788&gt;0,AM788*INDEX(Scope_Labor_Rates!$L$6:$L$46,V788-5)*AA788,0)</f>
        <v>0</v>
      </c>
      <c r="AO788" s="178">
        <f>IF(V788&gt;0,P788*INDEX(Scope_Labor_Rates!$O$6:$O$46,V788-5)*AA788,0)</f>
        <v>0</v>
      </c>
      <c r="AP788" s="181">
        <f>IF(V788&gt;0,P788*INDEX(Scope_Labor_Rates!$Q$6:$Q$46,V788-5)*AA788,0)</f>
        <v>0</v>
      </c>
      <c r="AQ788" s="178">
        <f t="shared" si="112"/>
        <v>0</v>
      </c>
      <c r="AR788" s="178">
        <f t="shared" si="113"/>
        <v>0</v>
      </c>
      <c r="AS788" s="178">
        <f t="shared" si="114"/>
        <v>0</v>
      </c>
      <c r="AT788" s="178">
        <f t="shared" si="115"/>
        <v>0</v>
      </c>
      <c r="AU788">
        <f t="shared" si="116"/>
        <v>0</v>
      </c>
    </row>
    <row r="789" spans="1:47">
      <c r="A789" t="str">
        <f>IF(All_Tasks!A789="","",All_Tasks!A789)</f>
        <v/>
      </c>
      <c r="B789" t="str">
        <f>IF(All_Tasks!B789="","",All_Tasks!B789)</f>
        <v/>
      </c>
      <c r="C789" t="str">
        <f>IF(All_Tasks!C789="","",All_Tasks!C789)</f>
        <v/>
      </c>
      <c r="D789" t="str">
        <f>IF(All_Tasks!D789="","",All_Tasks!D789)</f>
        <v/>
      </c>
      <c r="E789" t="str">
        <f>IF(All_Tasks!V789&lt;&gt;"",All_Tasks!V789,IF(All_Tasks!E789&lt;&gt;"",All_Tasks!E789,""))</f>
        <v/>
      </c>
      <c r="F789" t="str">
        <f>IF(All_Tasks!F789="","",All_Tasks!F789)</f>
        <v/>
      </c>
      <c r="G789" t="str">
        <f>IF(All_Tasks!G789="","",All_Tasks!G789)</f>
        <v/>
      </c>
      <c r="H789" s="231" t="str">
        <f>IF(All_Tasks!H789="","",All_Tasks!H789)</f>
        <v/>
      </c>
      <c r="I789" t="str">
        <f>IF(All_Tasks!I789="","",All_Tasks!I789)</f>
        <v/>
      </c>
      <c r="J789" t="str">
        <f>IF(All_Tasks!J789="","",All_Tasks!J789)</f>
        <v/>
      </c>
      <c r="K789" t="str">
        <f>IF(All_Tasks!K789="","",All_Tasks!K789)</f>
        <v/>
      </c>
      <c r="L789" s="231" t="str">
        <f>IF(All_Tasks!L789="","",All_Tasks!L789)</f>
        <v/>
      </c>
      <c r="M789" t="str">
        <f>IF(All_Tasks!M789="","",All_Tasks!M789)</f>
        <v/>
      </c>
      <c r="N789" t="str">
        <f>IF(All_Tasks!N789="","",All_Tasks!N789)</f>
        <v/>
      </c>
      <c r="O789" t="str">
        <f>IF(All_Tasks!O789="","",All_Tasks!O789)</f>
        <v/>
      </c>
      <c r="P789" s="181">
        <f>IF(All_Tasks!P789="",0,All_Tasks!P789)</f>
        <v>0</v>
      </c>
      <c r="Q789" s="181">
        <f>IF(All_Tasks!Q789="",0,All_Tasks!Q789)</f>
        <v>0</v>
      </c>
      <c r="R789" s="181">
        <f>IF(All_Tasks!R789="",0,All_Tasks!R789)</f>
        <v>0</v>
      </c>
      <c r="S789" s="181" t="str">
        <f>IF(All_Tasks!S789="","",All_Tasks!S789)</f>
        <v/>
      </c>
      <c r="T789" t="str">
        <f>IF(All_Tasks!T789="","",All_Tasks!T789)</f>
        <v/>
      </c>
      <c r="U789" t="str">
        <f>IF(All_Tasks!U789="","",All_Tasks!U789)</f>
        <v/>
      </c>
      <c r="V789">
        <f>IF(A789="",0,IFERROR(MATCH(A789,Scope_Labor_Rates!$A$6:$A$46,0)+5,0))</f>
        <v>0</v>
      </c>
      <c r="W789" s="178">
        <f>IF(V789&gt;0,INDEX(Scope_Labor_Rates!$C$6:$C$46,V789-5),0)</f>
        <v>0</v>
      </c>
      <c r="X789" s="178">
        <f>IF(V789&gt;0,INDEX(Scope_Labor_Rates!$C$6:$C$46,V789-5),0)</f>
        <v>0</v>
      </c>
      <c r="Y789" s="180">
        <f>IF(V789&gt;0,INDEX(Scope_Labor_Rates!$S$6:$S$46,V789-5),0)</f>
        <v>0</v>
      </c>
      <c r="Z789" s="180">
        <f>IF(V789&gt;0,INDEX(Scope_Labor_Rates!$R$6:$R$46,V789-5),1)</f>
        <v>1</v>
      </c>
      <c r="AA789" s="231">
        <f t="shared" si="108"/>
        <v>0</v>
      </c>
      <c r="AB789" t="str">
        <f t="shared" si="109"/>
        <v/>
      </c>
      <c r="AC789" s="178" t="str">
        <f t="shared" si="110"/>
        <v/>
      </c>
      <c r="AD789" s="181">
        <f t="shared" si="111"/>
        <v>0</v>
      </c>
      <c r="AE789" s="178">
        <f>IF(V789&gt;0,P789*INDEX(Scope_Labor_Rates!$E$6:$E$46,V789-5),0)</f>
        <v>0</v>
      </c>
      <c r="AF789" s="181">
        <f>IF(V789&gt;0,AE789*INDEX(Scope_Labor_Rates!$D$6:$D$46,V789-5)*AA789,0)</f>
        <v>0</v>
      </c>
      <c r="AG789" s="178">
        <f>IF(V789&gt;0,P789*INDEX(Scope_Labor_Rates!$G$6:$G$46,V789-5),0)</f>
        <v>0</v>
      </c>
      <c r="AH789" s="181">
        <f>IF(V789&gt;0,AG789*INDEX(Scope_Labor_Rates!$F$6:$F$46,V789-5)*AA789,0)</f>
        <v>0</v>
      </c>
      <c r="AI789" s="178">
        <f>IF(V789&gt;0,P789*INDEX(Scope_Labor_Rates!$I$6:$I$46,V789-5),0)</f>
        <v>0</v>
      </c>
      <c r="AJ789" s="181">
        <f>IF(V789&gt;0,AI789*INDEX(Scope_Labor_Rates!$H$6:$H$46,V789-5)*AA789,0)</f>
        <v>0</v>
      </c>
      <c r="AK789" s="178">
        <f>IF(V789&gt;0,P789*INDEX(Scope_Labor_Rates!$K$6:$K$46,V789-5),0)</f>
        <v>0</v>
      </c>
      <c r="AL789" s="181">
        <f>IF(V789&gt;0,AK789*INDEX(Scope_Labor_Rates!$J$6:$J$46,V789-5)*AA789,0)</f>
        <v>0</v>
      </c>
      <c r="AM789" s="178">
        <f>IF(V789&gt;0,P789*INDEX(Scope_Labor_Rates!$M$6:$M$46,V789-5),0)</f>
        <v>0</v>
      </c>
      <c r="AN789" s="178">
        <f>IF(V789&gt;0,AM789*INDEX(Scope_Labor_Rates!$L$6:$L$46,V789-5)*AA789,0)</f>
        <v>0</v>
      </c>
      <c r="AO789" s="178">
        <f>IF(V789&gt;0,P789*INDEX(Scope_Labor_Rates!$O$6:$O$46,V789-5)*AA789,0)</f>
        <v>0</v>
      </c>
      <c r="AP789" s="181">
        <f>IF(V789&gt;0,P789*INDEX(Scope_Labor_Rates!$Q$6:$Q$46,V789-5)*AA789,0)</f>
        <v>0</v>
      </c>
      <c r="AQ789" s="178">
        <f t="shared" si="112"/>
        <v>0</v>
      </c>
      <c r="AR789" s="178">
        <f t="shared" si="113"/>
        <v>0</v>
      </c>
      <c r="AS789" s="178">
        <f t="shared" si="114"/>
        <v>0</v>
      </c>
      <c r="AT789" s="178">
        <f t="shared" si="115"/>
        <v>0</v>
      </c>
      <c r="AU789">
        <f t="shared" si="116"/>
        <v>0</v>
      </c>
    </row>
    <row r="790" spans="1:47">
      <c r="A790" t="str">
        <f>IF(All_Tasks!A790="","",All_Tasks!A790)</f>
        <v/>
      </c>
      <c r="B790" t="str">
        <f>IF(All_Tasks!B790="","",All_Tasks!B790)</f>
        <v/>
      </c>
      <c r="C790" t="str">
        <f>IF(All_Tasks!C790="","",All_Tasks!C790)</f>
        <v/>
      </c>
      <c r="D790" t="str">
        <f>IF(All_Tasks!D790="","",All_Tasks!D790)</f>
        <v/>
      </c>
      <c r="E790" t="str">
        <f>IF(All_Tasks!V790&lt;&gt;"",All_Tasks!V790,IF(All_Tasks!E790&lt;&gt;"",All_Tasks!E790,""))</f>
        <v/>
      </c>
      <c r="F790" t="str">
        <f>IF(All_Tasks!F790="","",All_Tasks!F790)</f>
        <v/>
      </c>
      <c r="G790" t="str">
        <f>IF(All_Tasks!G790="","",All_Tasks!G790)</f>
        <v/>
      </c>
      <c r="H790" s="231" t="str">
        <f>IF(All_Tasks!H790="","",All_Tasks!H790)</f>
        <v/>
      </c>
      <c r="I790" t="str">
        <f>IF(All_Tasks!I790="","",All_Tasks!I790)</f>
        <v/>
      </c>
      <c r="J790" t="str">
        <f>IF(All_Tasks!J790="","",All_Tasks!J790)</f>
        <v/>
      </c>
      <c r="K790" t="str">
        <f>IF(All_Tasks!K790="","",All_Tasks!K790)</f>
        <v/>
      </c>
      <c r="L790" s="231" t="str">
        <f>IF(All_Tasks!L790="","",All_Tasks!L790)</f>
        <v/>
      </c>
      <c r="M790" t="str">
        <f>IF(All_Tasks!M790="","",All_Tasks!M790)</f>
        <v/>
      </c>
      <c r="N790" t="str">
        <f>IF(All_Tasks!N790="","",All_Tasks!N790)</f>
        <v/>
      </c>
      <c r="O790" t="str">
        <f>IF(All_Tasks!O790="","",All_Tasks!O790)</f>
        <v/>
      </c>
      <c r="P790" s="181">
        <f>IF(All_Tasks!P790="",0,All_Tasks!P790)</f>
        <v>0</v>
      </c>
      <c r="Q790" s="181">
        <f>IF(All_Tasks!Q790="",0,All_Tasks!Q790)</f>
        <v>0</v>
      </c>
      <c r="R790" s="181">
        <f>IF(All_Tasks!R790="",0,All_Tasks!R790)</f>
        <v>0</v>
      </c>
      <c r="S790" s="181" t="str">
        <f>IF(All_Tasks!S790="","",All_Tasks!S790)</f>
        <v/>
      </c>
      <c r="T790" t="str">
        <f>IF(All_Tasks!T790="","",All_Tasks!T790)</f>
        <v/>
      </c>
      <c r="U790" t="str">
        <f>IF(All_Tasks!U790="","",All_Tasks!U790)</f>
        <v/>
      </c>
      <c r="V790">
        <f>IF(A790="",0,IFERROR(MATCH(A790,Scope_Labor_Rates!$A$6:$A$46,0)+5,0))</f>
        <v>0</v>
      </c>
      <c r="W790" s="178">
        <f>IF(V790&gt;0,INDEX(Scope_Labor_Rates!$C$6:$C$46,V790-5),0)</f>
        <v>0</v>
      </c>
      <c r="X790" s="178">
        <f>IF(V790&gt;0,INDEX(Scope_Labor_Rates!$C$6:$C$46,V790-5),0)</f>
        <v>0</v>
      </c>
      <c r="Y790" s="180">
        <f>IF(V790&gt;0,INDEX(Scope_Labor_Rates!$S$6:$S$46,V790-5),0)</f>
        <v>0</v>
      </c>
      <c r="Z790" s="180">
        <f>IF(V790&gt;0,INDEX(Scope_Labor_Rates!$R$6:$R$46,V790-5),1)</f>
        <v>1</v>
      </c>
      <c r="AA790" s="231">
        <f t="shared" si="108"/>
        <v>0</v>
      </c>
      <c r="AB790" t="str">
        <f t="shared" si="109"/>
        <v/>
      </c>
      <c r="AC790" s="178" t="str">
        <f t="shared" si="110"/>
        <v/>
      </c>
      <c r="AD790" s="181">
        <f t="shared" si="111"/>
        <v>0</v>
      </c>
      <c r="AE790" s="178">
        <f>IF(V790&gt;0,P790*INDEX(Scope_Labor_Rates!$E$6:$E$46,V790-5),0)</f>
        <v>0</v>
      </c>
      <c r="AF790" s="181">
        <f>IF(V790&gt;0,AE790*INDEX(Scope_Labor_Rates!$D$6:$D$46,V790-5)*AA790,0)</f>
        <v>0</v>
      </c>
      <c r="AG790" s="178">
        <f>IF(V790&gt;0,P790*INDEX(Scope_Labor_Rates!$G$6:$G$46,V790-5),0)</f>
        <v>0</v>
      </c>
      <c r="AH790" s="181">
        <f>IF(V790&gt;0,AG790*INDEX(Scope_Labor_Rates!$F$6:$F$46,V790-5)*AA790,0)</f>
        <v>0</v>
      </c>
      <c r="AI790" s="178">
        <f>IF(V790&gt;0,P790*INDEX(Scope_Labor_Rates!$I$6:$I$46,V790-5),0)</f>
        <v>0</v>
      </c>
      <c r="AJ790" s="181">
        <f>IF(V790&gt;0,AI790*INDEX(Scope_Labor_Rates!$H$6:$H$46,V790-5)*AA790,0)</f>
        <v>0</v>
      </c>
      <c r="AK790" s="178">
        <f>IF(V790&gt;0,P790*INDEX(Scope_Labor_Rates!$K$6:$K$46,V790-5),0)</f>
        <v>0</v>
      </c>
      <c r="AL790" s="181">
        <f>IF(V790&gt;0,AK790*INDEX(Scope_Labor_Rates!$J$6:$J$46,V790-5)*AA790,0)</f>
        <v>0</v>
      </c>
      <c r="AM790" s="178">
        <f>IF(V790&gt;0,P790*INDEX(Scope_Labor_Rates!$M$6:$M$46,V790-5),0)</f>
        <v>0</v>
      </c>
      <c r="AN790" s="178">
        <f>IF(V790&gt;0,AM790*INDEX(Scope_Labor_Rates!$L$6:$L$46,V790-5)*AA790,0)</f>
        <v>0</v>
      </c>
      <c r="AO790" s="178">
        <f>IF(V790&gt;0,P790*INDEX(Scope_Labor_Rates!$O$6:$O$46,V790-5)*AA790,0)</f>
        <v>0</v>
      </c>
      <c r="AP790" s="181">
        <f>IF(V790&gt;0,P790*INDEX(Scope_Labor_Rates!$Q$6:$Q$46,V790-5)*AA790,0)</f>
        <v>0</v>
      </c>
      <c r="AQ790" s="178">
        <f t="shared" si="112"/>
        <v>0</v>
      </c>
      <c r="AR790" s="178">
        <f t="shared" si="113"/>
        <v>0</v>
      </c>
      <c r="AS790" s="178">
        <f t="shared" si="114"/>
        <v>0</v>
      </c>
      <c r="AT790" s="178">
        <f t="shared" si="115"/>
        <v>0</v>
      </c>
      <c r="AU790">
        <f t="shared" si="116"/>
        <v>0</v>
      </c>
    </row>
    <row r="791" spans="1:47">
      <c r="A791" t="str">
        <f>IF(All_Tasks!A791="","",All_Tasks!A791)</f>
        <v/>
      </c>
      <c r="B791" t="str">
        <f>IF(All_Tasks!B791="","",All_Tasks!B791)</f>
        <v/>
      </c>
      <c r="C791" t="str">
        <f>IF(All_Tasks!C791="","",All_Tasks!C791)</f>
        <v/>
      </c>
      <c r="D791" t="str">
        <f>IF(All_Tasks!D791="","",All_Tasks!D791)</f>
        <v/>
      </c>
      <c r="E791" t="str">
        <f>IF(All_Tasks!V791&lt;&gt;"",All_Tasks!V791,IF(All_Tasks!E791&lt;&gt;"",All_Tasks!E791,""))</f>
        <v/>
      </c>
      <c r="F791" t="str">
        <f>IF(All_Tasks!F791="","",All_Tasks!F791)</f>
        <v/>
      </c>
      <c r="G791" t="str">
        <f>IF(All_Tasks!G791="","",All_Tasks!G791)</f>
        <v/>
      </c>
      <c r="H791" s="231" t="str">
        <f>IF(All_Tasks!H791="","",All_Tasks!H791)</f>
        <v/>
      </c>
      <c r="I791" t="str">
        <f>IF(All_Tasks!I791="","",All_Tasks!I791)</f>
        <v/>
      </c>
      <c r="J791" t="str">
        <f>IF(All_Tasks!J791="","",All_Tasks!J791)</f>
        <v/>
      </c>
      <c r="K791" t="str">
        <f>IF(All_Tasks!K791="","",All_Tasks!K791)</f>
        <v/>
      </c>
      <c r="L791" s="231" t="str">
        <f>IF(All_Tasks!L791="","",All_Tasks!L791)</f>
        <v/>
      </c>
      <c r="M791" t="str">
        <f>IF(All_Tasks!M791="","",All_Tasks!M791)</f>
        <v/>
      </c>
      <c r="N791" t="str">
        <f>IF(All_Tasks!N791="","",All_Tasks!N791)</f>
        <v/>
      </c>
      <c r="O791" t="str">
        <f>IF(All_Tasks!O791="","",All_Tasks!O791)</f>
        <v/>
      </c>
      <c r="P791" s="181">
        <f>IF(All_Tasks!P791="",0,All_Tasks!P791)</f>
        <v>0</v>
      </c>
      <c r="Q791" s="181">
        <f>IF(All_Tasks!Q791="",0,All_Tasks!Q791)</f>
        <v>0</v>
      </c>
      <c r="R791" s="181">
        <f>IF(All_Tasks!R791="",0,All_Tasks!R791)</f>
        <v>0</v>
      </c>
      <c r="S791" s="181" t="str">
        <f>IF(All_Tasks!S791="","",All_Tasks!S791)</f>
        <v/>
      </c>
      <c r="T791" t="str">
        <f>IF(All_Tasks!T791="","",All_Tasks!T791)</f>
        <v/>
      </c>
      <c r="U791" t="str">
        <f>IF(All_Tasks!U791="","",All_Tasks!U791)</f>
        <v/>
      </c>
      <c r="V791">
        <f>IF(A791="",0,IFERROR(MATCH(A791,Scope_Labor_Rates!$A$6:$A$46,0)+5,0))</f>
        <v>0</v>
      </c>
      <c r="W791" s="178">
        <f>IF(V791&gt;0,INDEX(Scope_Labor_Rates!$C$6:$C$46,V791-5),0)</f>
        <v>0</v>
      </c>
      <c r="X791" s="178">
        <f>IF(V791&gt;0,INDEX(Scope_Labor_Rates!$C$6:$C$46,V791-5),0)</f>
        <v>0</v>
      </c>
      <c r="Y791" s="180">
        <f>IF(V791&gt;0,INDEX(Scope_Labor_Rates!$S$6:$S$46,V791-5),0)</f>
        <v>0</v>
      </c>
      <c r="Z791" s="180">
        <f>IF(V791&gt;0,INDEX(Scope_Labor_Rates!$R$6:$R$46,V791-5),1)</f>
        <v>1</v>
      </c>
      <c r="AA791" s="231">
        <f t="shared" si="108"/>
        <v>0</v>
      </c>
      <c r="AB791" t="str">
        <f t="shared" si="109"/>
        <v/>
      </c>
      <c r="AC791" s="178" t="str">
        <f t="shared" si="110"/>
        <v/>
      </c>
      <c r="AD791" s="181">
        <f t="shared" si="111"/>
        <v>0</v>
      </c>
      <c r="AE791" s="178">
        <f>IF(V791&gt;0,P791*INDEX(Scope_Labor_Rates!$E$6:$E$46,V791-5),0)</f>
        <v>0</v>
      </c>
      <c r="AF791" s="181">
        <f>IF(V791&gt;0,AE791*INDEX(Scope_Labor_Rates!$D$6:$D$46,V791-5)*AA791,0)</f>
        <v>0</v>
      </c>
      <c r="AG791" s="178">
        <f>IF(V791&gt;0,P791*INDEX(Scope_Labor_Rates!$G$6:$G$46,V791-5),0)</f>
        <v>0</v>
      </c>
      <c r="AH791" s="181">
        <f>IF(V791&gt;0,AG791*INDEX(Scope_Labor_Rates!$F$6:$F$46,V791-5)*AA791,0)</f>
        <v>0</v>
      </c>
      <c r="AI791" s="178">
        <f>IF(V791&gt;0,P791*INDEX(Scope_Labor_Rates!$I$6:$I$46,V791-5),0)</f>
        <v>0</v>
      </c>
      <c r="AJ791" s="181">
        <f>IF(V791&gt;0,AI791*INDEX(Scope_Labor_Rates!$H$6:$H$46,V791-5)*AA791,0)</f>
        <v>0</v>
      </c>
      <c r="AK791" s="178">
        <f>IF(V791&gt;0,P791*INDEX(Scope_Labor_Rates!$K$6:$K$46,V791-5),0)</f>
        <v>0</v>
      </c>
      <c r="AL791" s="181">
        <f>IF(V791&gt;0,AK791*INDEX(Scope_Labor_Rates!$J$6:$J$46,V791-5)*AA791,0)</f>
        <v>0</v>
      </c>
      <c r="AM791" s="178">
        <f>IF(V791&gt;0,P791*INDEX(Scope_Labor_Rates!$M$6:$M$46,V791-5),0)</f>
        <v>0</v>
      </c>
      <c r="AN791" s="178">
        <f>IF(V791&gt;0,AM791*INDEX(Scope_Labor_Rates!$L$6:$L$46,V791-5)*AA791,0)</f>
        <v>0</v>
      </c>
      <c r="AO791" s="178">
        <f>IF(V791&gt;0,P791*INDEX(Scope_Labor_Rates!$O$6:$O$46,V791-5)*AA791,0)</f>
        <v>0</v>
      </c>
      <c r="AP791" s="181">
        <f>IF(V791&gt;0,P791*INDEX(Scope_Labor_Rates!$Q$6:$Q$46,V791-5)*AA791,0)</f>
        <v>0</v>
      </c>
      <c r="AQ791" s="178">
        <f t="shared" si="112"/>
        <v>0</v>
      </c>
      <c r="AR791" s="178">
        <f t="shared" si="113"/>
        <v>0</v>
      </c>
      <c r="AS791" s="178">
        <f t="shared" si="114"/>
        <v>0</v>
      </c>
      <c r="AT791" s="178">
        <f t="shared" si="115"/>
        <v>0</v>
      </c>
      <c r="AU791">
        <f t="shared" si="116"/>
        <v>0</v>
      </c>
    </row>
    <row r="792" spans="1:47">
      <c r="A792" t="str">
        <f>IF(All_Tasks!A792="","",All_Tasks!A792)</f>
        <v/>
      </c>
      <c r="B792" t="str">
        <f>IF(All_Tasks!B792="","",All_Tasks!B792)</f>
        <v/>
      </c>
      <c r="C792" t="str">
        <f>IF(All_Tasks!C792="","",All_Tasks!C792)</f>
        <v/>
      </c>
      <c r="D792" t="str">
        <f>IF(All_Tasks!D792="","",All_Tasks!D792)</f>
        <v/>
      </c>
      <c r="E792" t="str">
        <f>IF(All_Tasks!V792&lt;&gt;"",All_Tasks!V792,IF(All_Tasks!E792&lt;&gt;"",All_Tasks!E792,""))</f>
        <v/>
      </c>
      <c r="F792" t="str">
        <f>IF(All_Tasks!F792="","",All_Tasks!F792)</f>
        <v/>
      </c>
      <c r="G792" t="str">
        <f>IF(All_Tasks!G792="","",All_Tasks!G792)</f>
        <v/>
      </c>
      <c r="H792" s="231" t="str">
        <f>IF(All_Tasks!H792="","",All_Tasks!H792)</f>
        <v/>
      </c>
      <c r="I792" t="str">
        <f>IF(All_Tasks!I792="","",All_Tasks!I792)</f>
        <v/>
      </c>
      <c r="J792" t="str">
        <f>IF(All_Tasks!J792="","",All_Tasks!J792)</f>
        <v/>
      </c>
      <c r="K792" t="str">
        <f>IF(All_Tasks!K792="","",All_Tasks!K792)</f>
        <v/>
      </c>
      <c r="L792" s="231" t="str">
        <f>IF(All_Tasks!L792="","",All_Tasks!L792)</f>
        <v/>
      </c>
      <c r="M792" t="str">
        <f>IF(All_Tasks!M792="","",All_Tasks!M792)</f>
        <v/>
      </c>
      <c r="N792" t="str">
        <f>IF(All_Tasks!N792="","",All_Tasks!N792)</f>
        <v/>
      </c>
      <c r="O792" t="str">
        <f>IF(All_Tasks!O792="","",All_Tasks!O792)</f>
        <v/>
      </c>
      <c r="P792" s="181">
        <f>IF(All_Tasks!P792="",0,All_Tasks!P792)</f>
        <v>0</v>
      </c>
      <c r="Q792" s="181">
        <f>IF(All_Tasks!Q792="",0,All_Tasks!Q792)</f>
        <v>0</v>
      </c>
      <c r="R792" s="181">
        <f>IF(All_Tasks!R792="",0,All_Tasks!R792)</f>
        <v>0</v>
      </c>
      <c r="S792" s="181" t="str">
        <f>IF(All_Tasks!S792="","",All_Tasks!S792)</f>
        <v/>
      </c>
      <c r="T792" t="str">
        <f>IF(All_Tasks!T792="","",All_Tasks!T792)</f>
        <v/>
      </c>
      <c r="U792" t="str">
        <f>IF(All_Tasks!U792="","",All_Tasks!U792)</f>
        <v/>
      </c>
      <c r="V792">
        <f>IF(A792="",0,IFERROR(MATCH(A792,Scope_Labor_Rates!$A$6:$A$46,0)+5,0))</f>
        <v>0</v>
      </c>
      <c r="W792" s="178">
        <f>IF(V792&gt;0,INDEX(Scope_Labor_Rates!$C$6:$C$46,V792-5),0)</f>
        <v>0</v>
      </c>
      <c r="X792" s="178">
        <f>IF(V792&gt;0,INDEX(Scope_Labor_Rates!$C$6:$C$46,V792-5),0)</f>
        <v>0</v>
      </c>
      <c r="Y792" s="180">
        <f>IF(V792&gt;0,INDEX(Scope_Labor_Rates!$S$6:$S$46,V792-5),0)</f>
        <v>0</v>
      </c>
      <c r="Z792" s="180">
        <f>IF(V792&gt;0,INDEX(Scope_Labor_Rates!$R$6:$R$46,V792-5),1)</f>
        <v>1</v>
      </c>
      <c r="AA792" s="231">
        <f t="shared" si="108"/>
        <v>0</v>
      </c>
      <c r="AB792" t="str">
        <f t="shared" si="109"/>
        <v/>
      </c>
      <c r="AC792" s="178" t="str">
        <f t="shared" si="110"/>
        <v/>
      </c>
      <c r="AD792" s="181">
        <f t="shared" si="111"/>
        <v>0</v>
      </c>
      <c r="AE792" s="178">
        <f>IF(V792&gt;0,P792*INDEX(Scope_Labor_Rates!$E$6:$E$46,V792-5),0)</f>
        <v>0</v>
      </c>
      <c r="AF792" s="181">
        <f>IF(V792&gt;0,AE792*INDEX(Scope_Labor_Rates!$D$6:$D$46,V792-5)*AA792,0)</f>
        <v>0</v>
      </c>
      <c r="AG792" s="178">
        <f>IF(V792&gt;0,P792*INDEX(Scope_Labor_Rates!$G$6:$G$46,V792-5),0)</f>
        <v>0</v>
      </c>
      <c r="AH792" s="181">
        <f>IF(V792&gt;0,AG792*INDEX(Scope_Labor_Rates!$F$6:$F$46,V792-5)*AA792,0)</f>
        <v>0</v>
      </c>
      <c r="AI792" s="178">
        <f>IF(V792&gt;0,P792*INDEX(Scope_Labor_Rates!$I$6:$I$46,V792-5),0)</f>
        <v>0</v>
      </c>
      <c r="AJ792" s="181">
        <f>IF(V792&gt;0,AI792*INDEX(Scope_Labor_Rates!$H$6:$H$46,V792-5)*AA792,0)</f>
        <v>0</v>
      </c>
      <c r="AK792" s="178">
        <f>IF(V792&gt;0,P792*INDEX(Scope_Labor_Rates!$K$6:$K$46,V792-5),0)</f>
        <v>0</v>
      </c>
      <c r="AL792" s="181">
        <f>IF(V792&gt;0,AK792*INDEX(Scope_Labor_Rates!$J$6:$J$46,V792-5)*AA792,0)</f>
        <v>0</v>
      </c>
      <c r="AM792" s="178">
        <f>IF(V792&gt;0,P792*INDEX(Scope_Labor_Rates!$M$6:$M$46,V792-5),0)</f>
        <v>0</v>
      </c>
      <c r="AN792" s="178">
        <f>IF(V792&gt;0,AM792*INDEX(Scope_Labor_Rates!$L$6:$L$46,V792-5)*AA792,0)</f>
        <v>0</v>
      </c>
      <c r="AO792" s="178">
        <f>IF(V792&gt;0,P792*INDEX(Scope_Labor_Rates!$O$6:$O$46,V792-5)*AA792,0)</f>
        <v>0</v>
      </c>
      <c r="AP792" s="181">
        <f>IF(V792&gt;0,P792*INDEX(Scope_Labor_Rates!$Q$6:$Q$46,V792-5)*AA792,0)</f>
        <v>0</v>
      </c>
      <c r="AQ792" s="178">
        <f t="shared" si="112"/>
        <v>0</v>
      </c>
      <c r="AR792" s="178">
        <f t="shared" si="113"/>
        <v>0</v>
      </c>
      <c r="AS792" s="178">
        <f t="shared" si="114"/>
        <v>0</v>
      </c>
      <c r="AT792" s="178">
        <f t="shared" si="115"/>
        <v>0</v>
      </c>
      <c r="AU792">
        <f t="shared" si="116"/>
        <v>0</v>
      </c>
    </row>
    <row r="793" spans="1:47">
      <c r="A793" t="str">
        <f>IF(All_Tasks!A793="","",All_Tasks!A793)</f>
        <v/>
      </c>
      <c r="B793" t="str">
        <f>IF(All_Tasks!B793="","",All_Tasks!B793)</f>
        <v/>
      </c>
      <c r="C793" t="str">
        <f>IF(All_Tasks!C793="","",All_Tasks!C793)</f>
        <v/>
      </c>
      <c r="D793" t="str">
        <f>IF(All_Tasks!D793="","",All_Tasks!D793)</f>
        <v/>
      </c>
      <c r="E793" t="str">
        <f>IF(All_Tasks!V793&lt;&gt;"",All_Tasks!V793,IF(All_Tasks!E793&lt;&gt;"",All_Tasks!E793,""))</f>
        <v/>
      </c>
      <c r="F793" t="str">
        <f>IF(All_Tasks!F793="","",All_Tasks!F793)</f>
        <v/>
      </c>
      <c r="G793" t="str">
        <f>IF(All_Tasks!G793="","",All_Tasks!G793)</f>
        <v/>
      </c>
      <c r="H793" s="231" t="str">
        <f>IF(All_Tasks!H793="","",All_Tasks!H793)</f>
        <v/>
      </c>
      <c r="I793" t="str">
        <f>IF(All_Tasks!I793="","",All_Tasks!I793)</f>
        <v/>
      </c>
      <c r="J793" t="str">
        <f>IF(All_Tasks!J793="","",All_Tasks!J793)</f>
        <v/>
      </c>
      <c r="K793" t="str">
        <f>IF(All_Tasks!K793="","",All_Tasks!K793)</f>
        <v/>
      </c>
      <c r="L793" s="231" t="str">
        <f>IF(All_Tasks!L793="","",All_Tasks!L793)</f>
        <v/>
      </c>
      <c r="M793" t="str">
        <f>IF(All_Tasks!M793="","",All_Tasks!M793)</f>
        <v/>
      </c>
      <c r="N793" t="str">
        <f>IF(All_Tasks!N793="","",All_Tasks!N793)</f>
        <v/>
      </c>
      <c r="O793" t="str">
        <f>IF(All_Tasks!O793="","",All_Tasks!O793)</f>
        <v/>
      </c>
      <c r="P793" s="181">
        <f>IF(All_Tasks!P793="",0,All_Tasks!P793)</f>
        <v>0</v>
      </c>
      <c r="Q793" s="181">
        <f>IF(All_Tasks!Q793="",0,All_Tasks!Q793)</f>
        <v>0</v>
      </c>
      <c r="R793" s="181">
        <f>IF(All_Tasks!R793="",0,All_Tasks!R793)</f>
        <v>0</v>
      </c>
      <c r="S793" s="181" t="str">
        <f>IF(All_Tasks!S793="","",All_Tasks!S793)</f>
        <v/>
      </c>
      <c r="T793" t="str">
        <f>IF(All_Tasks!T793="","",All_Tasks!T793)</f>
        <v/>
      </c>
      <c r="U793" t="str">
        <f>IF(All_Tasks!U793="","",All_Tasks!U793)</f>
        <v/>
      </c>
      <c r="V793">
        <f>IF(A793="",0,IFERROR(MATCH(A793,Scope_Labor_Rates!$A$6:$A$46,0)+5,0))</f>
        <v>0</v>
      </c>
      <c r="W793" s="178">
        <f>IF(V793&gt;0,INDEX(Scope_Labor_Rates!$C$6:$C$46,V793-5),0)</f>
        <v>0</v>
      </c>
      <c r="X793" s="178">
        <f>IF(V793&gt;0,INDEX(Scope_Labor_Rates!$C$6:$C$46,V793-5),0)</f>
        <v>0</v>
      </c>
      <c r="Y793" s="180">
        <f>IF(V793&gt;0,INDEX(Scope_Labor_Rates!$S$6:$S$46,V793-5),0)</f>
        <v>0</v>
      </c>
      <c r="Z793" s="180">
        <f>IF(V793&gt;0,INDEX(Scope_Labor_Rates!$R$6:$R$46,V793-5),1)</f>
        <v>1</v>
      </c>
      <c r="AA793" s="231">
        <f t="shared" si="108"/>
        <v>0</v>
      </c>
      <c r="AB793" t="str">
        <f t="shared" si="109"/>
        <v/>
      </c>
      <c r="AC793" s="178" t="str">
        <f t="shared" si="110"/>
        <v/>
      </c>
      <c r="AD793" s="181">
        <f t="shared" si="111"/>
        <v>0</v>
      </c>
      <c r="AE793" s="178">
        <f>IF(V793&gt;0,P793*INDEX(Scope_Labor_Rates!$E$6:$E$46,V793-5),0)</f>
        <v>0</v>
      </c>
      <c r="AF793" s="181">
        <f>IF(V793&gt;0,AE793*INDEX(Scope_Labor_Rates!$D$6:$D$46,V793-5)*AA793,0)</f>
        <v>0</v>
      </c>
      <c r="AG793" s="178">
        <f>IF(V793&gt;0,P793*INDEX(Scope_Labor_Rates!$G$6:$G$46,V793-5),0)</f>
        <v>0</v>
      </c>
      <c r="AH793" s="181">
        <f>IF(V793&gt;0,AG793*INDEX(Scope_Labor_Rates!$F$6:$F$46,V793-5)*AA793,0)</f>
        <v>0</v>
      </c>
      <c r="AI793" s="178">
        <f>IF(V793&gt;0,P793*INDEX(Scope_Labor_Rates!$I$6:$I$46,V793-5),0)</f>
        <v>0</v>
      </c>
      <c r="AJ793" s="181">
        <f>IF(V793&gt;0,AI793*INDEX(Scope_Labor_Rates!$H$6:$H$46,V793-5)*AA793,0)</f>
        <v>0</v>
      </c>
      <c r="AK793" s="178">
        <f>IF(V793&gt;0,P793*INDEX(Scope_Labor_Rates!$K$6:$K$46,V793-5),0)</f>
        <v>0</v>
      </c>
      <c r="AL793" s="181">
        <f>IF(V793&gt;0,AK793*INDEX(Scope_Labor_Rates!$J$6:$J$46,V793-5)*AA793,0)</f>
        <v>0</v>
      </c>
      <c r="AM793" s="178">
        <f>IF(V793&gt;0,P793*INDEX(Scope_Labor_Rates!$M$6:$M$46,V793-5),0)</f>
        <v>0</v>
      </c>
      <c r="AN793" s="178">
        <f>IF(V793&gt;0,AM793*INDEX(Scope_Labor_Rates!$L$6:$L$46,V793-5)*AA793,0)</f>
        <v>0</v>
      </c>
      <c r="AO793" s="178">
        <f>IF(V793&gt;0,P793*INDEX(Scope_Labor_Rates!$O$6:$O$46,V793-5)*AA793,0)</f>
        <v>0</v>
      </c>
      <c r="AP793" s="181">
        <f>IF(V793&gt;0,P793*INDEX(Scope_Labor_Rates!$Q$6:$Q$46,V793-5)*AA793,0)</f>
        <v>0</v>
      </c>
      <c r="AQ793" s="178">
        <f t="shared" si="112"/>
        <v>0</v>
      </c>
      <c r="AR793" s="178">
        <f t="shared" si="113"/>
        <v>0</v>
      </c>
      <c r="AS793" s="178">
        <f t="shared" si="114"/>
        <v>0</v>
      </c>
      <c r="AT793" s="178">
        <f t="shared" si="115"/>
        <v>0</v>
      </c>
      <c r="AU793">
        <f t="shared" si="116"/>
        <v>0</v>
      </c>
    </row>
    <row r="794" spans="1:47">
      <c r="A794" t="str">
        <f>IF(All_Tasks!A794="","",All_Tasks!A794)</f>
        <v/>
      </c>
      <c r="B794" t="str">
        <f>IF(All_Tasks!B794="","",All_Tasks!B794)</f>
        <v/>
      </c>
      <c r="C794" t="str">
        <f>IF(All_Tasks!C794="","",All_Tasks!C794)</f>
        <v/>
      </c>
      <c r="D794" t="str">
        <f>IF(All_Tasks!D794="","",All_Tasks!D794)</f>
        <v/>
      </c>
      <c r="E794" t="str">
        <f>IF(All_Tasks!V794&lt;&gt;"",All_Tasks!V794,IF(All_Tasks!E794&lt;&gt;"",All_Tasks!E794,""))</f>
        <v/>
      </c>
      <c r="F794" t="str">
        <f>IF(All_Tasks!F794="","",All_Tasks!F794)</f>
        <v/>
      </c>
      <c r="G794" t="str">
        <f>IF(All_Tasks!G794="","",All_Tasks!G794)</f>
        <v/>
      </c>
      <c r="H794" s="231" t="str">
        <f>IF(All_Tasks!H794="","",All_Tasks!H794)</f>
        <v/>
      </c>
      <c r="I794" t="str">
        <f>IF(All_Tasks!I794="","",All_Tasks!I794)</f>
        <v/>
      </c>
      <c r="J794" t="str">
        <f>IF(All_Tasks!J794="","",All_Tasks!J794)</f>
        <v/>
      </c>
      <c r="K794" t="str">
        <f>IF(All_Tasks!K794="","",All_Tasks!K794)</f>
        <v/>
      </c>
      <c r="L794" s="231" t="str">
        <f>IF(All_Tasks!L794="","",All_Tasks!L794)</f>
        <v/>
      </c>
      <c r="M794" t="str">
        <f>IF(All_Tasks!M794="","",All_Tasks!M794)</f>
        <v/>
      </c>
      <c r="N794" t="str">
        <f>IF(All_Tasks!N794="","",All_Tasks!N794)</f>
        <v/>
      </c>
      <c r="O794" t="str">
        <f>IF(All_Tasks!O794="","",All_Tasks!O794)</f>
        <v/>
      </c>
      <c r="P794" s="181">
        <f>IF(All_Tasks!P794="",0,All_Tasks!P794)</f>
        <v>0</v>
      </c>
      <c r="Q794" s="181">
        <f>IF(All_Tasks!Q794="",0,All_Tasks!Q794)</f>
        <v>0</v>
      </c>
      <c r="R794" s="181">
        <f>IF(All_Tasks!R794="",0,All_Tasks!R794)</f>
        <v>0</v>
      </c>
      <c r="S794" s="181" t="str">
        <f>IF(All_Tasks!S794="","",All_Tasks!S794)</f>
        <v/>
      </c>
      <c r="T794" t="str">
        <f>IF(All_Tasks!T794="","",All_Tasks!T794)</f>
        <v/>
      </c>
      <c r="U794" t="str">
        <f>IF(All_Tasks!U794="","",All_Tasks!U794)</f>
        <v/>
      </c>
      <c r="V794">
        <f>IF(A794="",0,IFERROR(MATCH(A794,Scope_Labor_Rates!$A$6:$A$46,0)+5,0))</f>
        <v>0</v>
      </c>
      <c r="W794" s="178">
        <f>IF(V794&gt;0,INDEX(Scope_Labor_Rates!$C$6:$C$46,V794-5),0)</f>
        <v>0</v>
      </c>
      <c r="X794" s="178">
        <f>IF(V794&gt;0,INDEX(Scope_Labor_Rates!$C$6:$C$46,V794-5),0)</f>
        <v>0</v>
      </c>
      <c r="Y794" s="180">
        <f>IF(V794&gt;0,INDEX(Scope_Labor_Rates!$S$6:$S$46,V794-5),0)</f>
        <v>0</v>
      </c>
      <c r="Z794" s="180">
        <f>IF(V794&gt;0,INDEX(Scope_Labor_Rates!$R$6:$R$46,V794-5),1)</f>
        <v>1</v>
      </c>
      <c r="AA794" s="231">
        <f t="shared" si="108"/>
        <v>0</v>
      </c>
      <c r="AB794" t="str">
        <f t="shared" si="109"/>
        <v/>
      </c>
      <c r="AC794" s="178" t="str">
        <f t="shared" si="110"/>
        <v/>
      </c>
      <c r="AD794" s="181">
        <f t="shared" si="111"/>
        <v>0</v>
      </c>
      <c r="AE794" s="178">
        <f>IF(V794&gt;0,P794*INDEX(Scope_Labor_Rates!$E$6:$E$46,V794-5),0)</f>
        <v>0</v>
      </c>
      <c r="AF794" s="181">
        <f>IF(V794&gt;0,AE794*INDEX(Scope_Labor_Rates!$D$6:$D$46,V794-5)*AA794,0)</f>
        <v>0</v>
      </c>
      <c r="AG794" s="178">
        <f>IF(V794&gt;0,P794*INDEX(Scope_Labor_Rates!$G$6:$G$46,V794-5),0)</f>
        <v>0</v>
      </c>
      <c r="AH794" s="181">
        <f>IF(V794&gt;0,AG794*INDEX(Scope_Labor_Rates!$F$6:$F$46,V794-5)*AA794,0)</f>
        <v>0</v>
      </c>
      <c r="AI794" s="178">
        <f>IF(V794&gt;0,P794*INDEX(Scope_Labor_Rates!$I$6:$I$46,V794-5),0)</f>
        <v>0</v>
      </c>
      <c r="AJ794" s="181">
        <f>IF(V794&gt;0,AI794*INDEX(Scope_Labor_Rates!$H$6:$H$46,V794-5)*AA794,0)</f>
        <v>0</v>
      </c>
      <c r="AK794" s="178">
        <f>IF(V794&gt;0,P794*INDEX(Scope_Labor_Rates!$K$6:$K$46,V794-5),0)</f>
        <v>0</v>
      </c>
      <c r="AL794" s="181">
        <f>IF(V794&gt;0,AK794*INDEX(Scope_Labor_Rates!$J$6:$J$46,V794-5)*AA794,0)</f>
        <v>0</v>
      </c>
      <c r="AM794" s="178">
        <f>IF(V794&gt;0,P794*INDEX(Scope_Labor_Rates!$M$6:$M$46,V794-5),0)</f>
        <v>0</v>
      </c>
      <c r="AN794" s="178">
        <f>IF(V794&gt;0,AM794*INDEX(Scope_Labor_Rates!$L$6:$L$46,V794-5)*AA794,0)</f>
        <v>0</v>
      </c>
      <c r="AO794" s="178">
        <f>IF(V794&gt;0,P794*INDEX(Scope_Labor_Rates!$O$6:$O$46,V794-5)*AA794,0)</f>
        <v>0</v>
      </c>
      <c r="AP794" s="181">
        <f>IF(V794&gt;0,P794*INDEX(Scope_Labor_Rates!$Q$6:$Q$46,V794-5)*AA794,0)</f>
        <v>0</v>
      </c>
      <c r="AQ794" s="178">
        <f t="shared" si="112"/>
        <v>0</v>
      </c>
      <c r="AR794" s="178">
        <f t="shared" si="113"/>
        <v>0</v>
      </c>
      <c r="AS794" s="178">
        <f t="shared" si="114"/>
        <v>0</v>
      </c>
      <c r="AT794" s="178">
        <f t="shared" si="115"/>
        <v>0</v>
      </c>
      <c r="AU794">
        <f t="shared" si="116"/>
        <v>0</v>
      </c>
    </row>
    <row r="795" spans="1:47">
      <c r="A795" t="str">
        <f>IF(All_Tasks!A795="","",All_Tasks!A795)</f>
        <v/>
      </c>
      <c r="B795" t="str">
        <f>IF(All_Tasks!B795="","",All_Tasks!B795)</f>
        <v/>
      </c>
      <c r="C795" t="str">
        <f>IF(All_Tasks!C795="","",All_Tasks!C795)</f>
        <v/>
      </c>
      <c r="D795" t="str">
        <f>IF(All_Tasks!D795="","",All_Tasks!D795)</f>
        <v/>
      </c>
      <c r="E795" t="str">
        <f>IF(All_Tasks!V795&lt;&gt;"",All_Tasks!V795,IF(All_Tasks!E795&lt;&gt;"",All_Tasks!E795,""))</f>
        <v/>
      </c>
      <c r="F795" t="str">
        <f>IF(All_Tasks!F795="","",All_Tasks!F795)</f>
        <v/>
      </c>
      <c r="G795" t="str">
        <f>IF(All_Tasks!G795="","",All_Tasks!G795)</f>
        <v/>
      </c>
      <c r="H795" s="231" t="str">
        <f>IF(All_Tasks!H795="","",All_Tasks!H795)</f>
        <v/>
      </c>
      <c r="I795" t="str">
        <f>IF(All_Tasks!I795="","",All_Tasks!I795)</f>
        <v/>
      </c>
      <c r="J795" t="str">
        <f>IF(All_Tasks!J795="","",All_Tasks!J795)</f>
        <v/>
      </c>
      <c r="K795" t="str">
        <f>IF(All_Tasks!K795="","",All_Tasks!K795)</f>
        <v/>
      </c>
      <c r="L795" s="231" t="str">
        <f>IF(All_Tasks!L795="","",All_Tasks!L795)</f>
        <v/>
      </c>
      <c r="M795" t="str">
        <f>IF(All_Tasks!M795="","",All_Tasks!M795)</f>
        <v/>
      </c>
      <c r="N795" t="str">
        <f>IF(All_Tasks!N795="","",All_Tasks!N795)</f>
        <v/>
      </c>
      <c r="O795" t="str">
        <f>IF(All_Tasks!O795="","",All_Tasks!O795)</f>
        <v/>
      </c>
      <c r="P795" s="181">
        <f>IF(All_Tasks!P795="",0,All_Tasks!P795)</f>
        <v>0</v>
      </c>
      <c r="Q795" s="181">
        <f>IF(All_Tasks!Q795="",0,All_Tasks!Q795)</f>
        <v>0</v>
      </c>
      <c r="R795" s="181">
        <f>IF(All_Tasks!R795="",0,All_Tasks!R795)</f>
        <v>0</v>
      </c>
      <c r="S795" s="181" t="str">
        <f>IF(All_Tasks!S795="","",All_Tasks!S795)</f>
        <v/>
      </c>
      <c r="T795" t="str">
        <f>IF(All_Tasks!T795="","",All_Tasks!T795)</f>
        <v/>
      </c>
      <c r="U795" t="str">
        <f>IF(All_Tasks!U795="","",All_Tasks!U795)</f>
        <v/>
      </c>
      <c r="V795">
        <f>IF(A795="",0,IFERROR(MATCH(A795,Scope_Labor_Rates!$A$6:$A$46,0)+5,0))</f>
        <v>0</v>
      </c>
      <c r="W795" s="178">
        <f>IF(V795&gt;0,INDEX(Scope_Labor_Rates!$C$6:$C$46,V795-5),0)</f>
        <v>0</v>
      </c>
      <c r="X795" s="178">
        <f>IF(V795&gt;0,INDEX(Scope_Labor_Rates!$C$6:$C$46,V795-5),0)</f>
        <v>0</v>
      </c>
      <c r="Y795" s="180">
        <f>IF(V795&gt;0,INDEX(Scope_Labor_Rates!$S$6:$S$46,V795-5),0)</f>
        <v>0</v>
      </c>
      <c r="Z795" s="180">
        <f>IF(V795&gt;0,INDEX(Scope_Labor_Rates!$R$6:$R$46,V795-5),1)</f>
        <v>1</v>
      </c>
      <c r="AA795" s="231">
        <f t="shared" si="108"/>
        <v>0</v>
      </c>
      <c r="AB795" t="str">
        <f t="shared" si="109"/>
        <v/>
      </c>
      <c r="AC795" s="178" t="str">
        <f t="shared" si="110"/>
        <v/>
      </c>
      <c r="AD795" s="181">
        <f t="shared" si="111"/>
        <v>0</v>
      </c>
      <c r="AE795" s="178">
        <f>IF(V795&gt;0,P795*INDEX(Scope_Labor_Rates!$E$6:$E$46,V795-5),0)</f>
        <v>0</v>
      </c>
      <c r="AF795" s="181">
        <f>IF(V795&gt;0,AE795*INDEX(Scope_Labor_Rates!$D$6:$D$46,V795-5)*AA795,0)</f>
        <v>0</v>
      </c>
      <c r="AG795" s="178">
        <f>IF(V795&gt;0,P795*INDEX(Scope_Labor_Rates!$G$6:$G$46,V795-5),0)</f>
        <v>0</v>
      </c>
      <c r="AH795" s="181">
        <f>IF(V795&gt;0,AG795*INDEX(Scope_Labor_Rates!$F$6:$F$46,V795-5)*AA795,0)</f>
        <v>0</v>
      </c>
      <c r="AI795" s="178">
        <f>IF(V795&gt;0,P795*INDEX(Scope_Labor_Rates!$I$6:$I$46,V795-5),0)</f>
        <v>0</v>
      </c>
      <c r="AJ795" s="181">
        <f>IF(V795&gt;0,AI795*INDEX(Scope_Labor_Rates!$H$6:$H$46,V795-5)*AA795,0)</f>
        <v>0</v>
      </c>
      <c r="AK795" s="178">
        <f>IF(V795&gt;0,P795*INDEX(Scope_Labor_Rates!$K$6:$K$46,V795-5),0)</f>
        <v>0</v>
      </c>
      <c r="AL795" s="181">
        <f>IF(V795&gt;0,AK795*INDEX(Scope_Labor_Rates!$J$6:$J$46,V795-5)*AA795,0)</f>
        <v>0</v>
      </c>
      <c r="AM795" s="178">
        <f>IF(V795&gt;0,P795*INDEX(Scope_Labor_Rates!$M$6:$M$46,V795-5),0)</f>
        <v>0</v>
      </c>
      <c r="AN795" s="178">
        <f>IF(V795&gt;0,AM795*INDEX(Scope_Labor_Rates!$L$6:$L$46,V795-5)*AA795,0)</f>
        <v>0</v>
      </c>
      <c r="AO795" s="178">
        <f>IF(V795&gt;0,P795*INDEX(Scope_Labor_Rates!$O$6:$O$46,V795-5)*AA795,0)</f>
        <v>0</v>
      </c>
      <c r="AP795" s="181">
        <f>IF(V795&gt;0,P795*INDEX(Scope_Labor_Rates!$Q$6:$Q$46,V795-5)*AA795,0)</f>
        <v>0</v>
      </c>
      <c r="AQ795" s="178">
        <f t="shared" si="112"/>
        <v>0</v>
      </c>
      <c r="AR795" s="178">
        <f t="shared" si="113"/>
        <v>0</v>
      </c>
      <c r="AS795" s="178">
        <f t="shared" si="114"/>
        <v>0</v>
      </c>
      <c r="AT795" s="178">
        <f t="shared" si="115"/>
        <v>0</v>
      </c>
      <c r="AU795">
        <f t="shared" si="116"/>
        <v>0</v>
      </c>
    </row>
    <row r="796" spans="1:47">
      <c r="A796" t="str">
        <f>IF(All_Tasks!A796="","",All_Tasks!A796)</f>
        <v/>
      </c>
      <c r="B796" t="str">
        <f>IF(All_Tasks!B796="","",All_Tasks!B796)</f>
        <v/>
      </c>
      <c r="C796" t="str">
        <f>IF(All_Tasks!C796="","",All_Tasks!C796)</f>
        <v/>
      </c>
      <c r="D796" t="str">
        <f>IF(All_Tasks!D796="","",All_Tasks!D796)</f>
        <v/>
      </c>
      <c r="E796" t="str">
        <f>IF(All_Tasks!V796&lt;&gt;"",All_Tasks!V796,IF(All_Tasks!E796&lt;&gt;"",All_Tasks!E796,""))</f>
        <v/>
      </c>
      <c r="F796" t="str">
        <f>IF(All_Tasks!F796="","",All_Tasks!F796)</f>
        <v/>
      </c>
      <c r="G796" t="str">
        <f>IF(All_Tasks!G796="","",All_Tasks!G796)</f>
        <v/>
      </c>
      <c r="H796" s="231" t="str">
        <f>IF(All_Tasks!H796="","",All_Tasks!H796)</f>
        <v/>
      </c>
      <c r="I796" t="str">
        <f>IF(All_Tasks!I796="","",All_Tasks!I796)</f>
        <v/>
      </c>
      <c r="J796" t="str">
        <f>IF(All_Tasks!J796="","",All_Tasks!J796)</f>
        <v/>
      </c>
      <c r="K796" t="str">
        <f>IF(All_Tasks!K796="","",All_Tasks!K796)</f>
        <v/>
      </c>
      <c r="L796" s="231" t="str">
        <f>IF(All_Tasks!L796="","",All_Tasks!L796)</f>
        <v/>
      </c>
      <c r="M796" t="str">
        <f>IF(All_Tasks!M796="","",All_Tasks!M796)</f>
        <v/>
      </c>
      <c r="N796" t="str">
        <f>IF(All_Tasks!N796="","",All_Tasks!N796)</f>
        <v/>
      </c>
      <c r="O796" t="str">
        <f>IF(All_Tasks!O796="","",All_Tasks!O796)</f>
        <v/>
      </c>
      <c r="P796" s="181">
        <f>IF(All_Tasks!P796="",0,All_Tasks!P796)</f>
        <v>0</v>
      </c>
      <c r="Q796" s="181">
        <f>IF(All_Tasks!Q796="",0,All_Tasks!Q796)</f>
        <v>0</v>
      </c>
      <c r="R796" s="181">
        <f>IF(All_Tasks!R796="",0,All_Tasks!R796)</f>
        <v>0</v>
      </c>
      <c r="S796" s="181" t="str">
        <f>IF(All_Tasks!S796="","",All_Tasks!S796)</f>
        <v/>
      </c>
      <c r="T796" t="str">
        <f>IF(All_Tasks!T796="","",All_Tasks!T796)</f>
        <v/>
      </c>
      <c r="U796" t="str">
        <f>IF(All_Tasks!U796="","",All_Tasks!U796)</f>
        <v/>
      </c>
      <c r="V796">
        <f>IF(A796="",0,IFERROR(MATCH(A796,Scope_Labor_Rates!$A$6:$A$46,0)+5,0))</f>
        <v>0</v>
      </c>
      <c r="W796" s="178">
        <f>IF(V796&gt;0,INDEX(Scope_Labor_Rates!$C$6:$C$46,V796-5),0)</f>
        <v>0</v>
      </c>
      <c r="X796" s="178">
        <f>IF(V796&gt;0,INDEX(Scope_Labor_Rates!$C$6:$C$46,V796-5),0)</f>
        <v>0</v>
      </c>
      <c r="Y796" s="180">
        <f>IF(V796&gt;0,INDEX(Scope_Labor_Rates!$S$6:$S$46,V796-5),0)</f>
        <v>0</v>
      </c>
      <c r="Z796" s="180">
        <f>IF(V796&gt;0,INDEX(Scope_Labor_Rates!$R$6:$R$46,V796-5),1)</f>
        <v>1</v>
      </c>
      <c r="AA796" s="231">
        <f t="shared" si="108"/>
        <v>0</v>
      </c>
      <c r="AB796" t="str">
        <f t="shared" si="109"/>
        <v/>
      </c>
      <c r="AC796" s="178" t="str">
        <f t="shared" si="110"/>
        <v/>
      </c>
      <c r="AD796" s="181">
        <f t="shared" si="111"/>
        <v>0</v>
      </c>
      <c r="AE796" s="178">
        <f>IF(V796&gt;0,P796*INDEX(Scope_Labor_Rates!$E$6:$E$46,V796-5),0)</f>
        <v>0</v>
      </c>
      <c r="AF796" s="181">
        <f>IF(V796&gt;0,AE796*INDEX(Scope_Labor_Rates!$D$6:$D$46,V796-5)*AA796,0)</f>
        <v>0</v>
      </c>
      <c r="AG796" s="178">
        <f>IF(V796&gt;0,P796*INDEX(Scope_Labor_Rates!$G$6:$G$46,V796-5),0)</f>
        <v>0</v>
      </c>
      <c r="AH796" s="181">
        <f>IF(V796&gt;0,AG796*INDEX(Scope_Labor_Rates!$F$6:$F$46,V796-5)*AA796,0)</f>
        <v>0</v>
      </c>
      <c r="AI796" s="178">
        <f>IF(V796&gt;0,P796*INDEX(Scope_Labor_Rates!$I$6:$I$46,V796-5),0)</f>
        <v>0</v>
      </c>
      <c r="AJ796" s="181">
        <f>IF(V796&gt;0,AI796*INDEX(Scope_Labor_Rates!$H$6:$H$46,V796-5)*AA796,0)</f>
        <v>0</v>
      </c>
      <c r="AK796" s="178">
        <f>IF(V796&gt;0,P796*INDEX(Scope_Labor_Rates!$K$6:$K$46,V796-5),0)</f>
        <v>0</v>
      </c>
      <c r="AL796" s="181">
        <f>IF(V796&gt;0,AK796*INDEX(Scope_Labor_Rates!$J$6:$J$46,V796-5)*AA796,0)</f>
        <v>0</v>
      </c>
      <c r="AM796" s="178">
        <f>IF(V796&gt;0,P796*INDEX(Scope_Labor_Rates!$M$6:$M$46,V796-5),0)</f>
        <v>0</v>
      </c>
      <c r="AN796" s="178">
        <f>IF(V796&gt;0,AM796*INDEX(Scope_Labor_Rates!$L$6:$L$46,V796-5)*AA796,0)</f>
        <v>0</v>
      </c>
      <c r="AO796" s="178">
        <f>IF(V796&gt;0,P796*INDEX(Scope_Labor_Rates!$O$6:$O$46,V796-5)*AA796,0)</f>
        <v>0</v>
      </c>
      <c r="AP796" s="181">
        <f>IF(V796&gt;0,P796*INDEX(Scope_Labor_Rates!$Q$6:$Q$46,V796-5)*AA796,0)</f>
        <v>0</v>
      </c>
      <c r="AQ796" s="178">
        <f t="shared" si="112"/>
        <v>0</v>
      </c>
      <c r="AR796" s="178">
        <f t="shared" si="113"/>
        <v>0</v>
      </c>
      <c r="AS796" s="178">
        <f t="shared" si="114"/>
        <v>0</v>
      </c>
      <c r="AT796" s="178">
        <f t="shared" si="115"/>
        <v>0</v>
      </c>
      <c r="AU796">
        <f t="shared" si="116"/>
        <v>0</v>
      </c>
    </row>
    <row r="797" spans="1:47">
      <c r="A797" t="str">
        <f>IF(All_Tasks!A797="","",All_Tasks!A797)</f>
        <v/>
      </c>
      <c r="B797" t="str">
        <f>IF(All_Tasks!B797="","",All_Tasks!B797)</f>
        <v/>
      </c>
      <c r="C797" t="str">
        <f>IF(All_Tasks!C797="","",All_Tasks!C797)</f>
        <v/>
      </c>
      <c r="D797" t="str">
        <f>IF(All_Tasks!D797="","",All_Tasks!D797)</f>
        <v/>
      </c>
      <c r="E797" t="str">
        <f>IF(All_Tasks!V797&lt;&gt;"",All_Tasks!V797,IF(All_Tasks!E797&lt;&gt;"",All_Tasks!E797,""))</f>
        <v/>
      </c>
      <c r="F797" t="str">
        <f>IF(All_Tasks!F797="","",All_Tasks!F797)</f>
        <v/>
      </c>
      <c r="G797" t="str">
        <f>IF(All_Tasks!G797="","",All_Tasks!G797)</f>
        <v/>
      </c>
      <c r="H797" s="231" t="str">
        <f>IF(All_Tasks!H797="","",All_Tasks!H797)</f>
        <v/>
      </c>
      <c r="I797" t="str">
        <f>IF(All_Tasks!I797="","",All_Tasks!I797)</f>
        <v/>
      </c>
      <c r="J797" t="str">
        <f>IF(All_Tasks!J797="","",All_Tasks!J797)</f>
        <v/>
      </c>
      <c r="K797" t="str">
        <f>IF(All_Tasks!K797="","",All_Tasks!K797)</f>
        <v/>
      </c>
      <c r="L797" s="231" t="str">
        <f>IF(All_Tasks!L797="","",All_Tasks!L797)</f>
        <v/>
      </c>
      <c r="M797" t="str">
        <f>IF(All_Tasks!M797="","",All_Tasks!M797)</f>
        <v/>
      </c>
      <c r="N797" t="str">
        <f>IF(All_Tasks!N797="","",All_Tasks!N797)</f>
        <v/>
      </c>
      <c r="O797" t="str">
        <f>IF(All_Tasks!O797="","",All_Tasks!O797)</f>
        <v/>
      </c>
      <c r="P797" s="181">
        <f>IF(All_Tasks!P797="",0,All_Tasks!P797)</f>
        <v>0</v>
      </c>
      <c r="Q797" s="181">
        <f>IF(All_Tasks!Q797="",0,All_Tasks!Q797)</f>
        <v>0</v>
      </c>
      <c r="R797" s="181">
        <f>IF(All_Tasks!R797="",0,All_Tasks!R797)</f>
        <v>0</v>
      </c>
      <c r="S797" s="181" t="str">
        <f>IF(All_Tasks!S797="","",All_Tasks!S797)</f>
        <v/>
      </c>
      <c r="T797" t="str">
        <f>IF(All_Tasks!T797="","",All_Tasks!T797)</f>
        <v/>
      </c>
      <c r="U797" t="str">
        <f>IF(All_Tasks!U797="","",All_Tasks!U797)</f>
        <v/>
      </c>
      <c r="V797">
        <f>IF(A797="",0,IFERROR(MATCH(A797,Scope_Labor_Rates!$A$6:$A$46,0)+5,0))</f>
        <v>0</v>
      </c>
      <c r="W797" s="178">
        <f>IF(V797&gt;0,INDEX(Scope_Labor_Rates!$C$6:$C$46,V797-5),0)</f>
        <v>0</v>
      </c>
      <c r="X797" s="178">
        <f>IF(V797&gt;0,INDEX(Scope_Labor_Rates!$C$6:$C$46,V797-5),0)</f>
        <v>0</v>
      </c>
      <c r="Y797" s="180">
        <f>IF(V797&gt;0,INDEX(Scope_Labor_Rates!$S$6:$S$46,V797-5),0)</f>
        <v>0</v>
      </c>
      <c r="Z797" s="180">
        <f>IF(V797&gt;0,INDEX(Scope_Labor_Rates!$R$6:$R$46,V797-5),1)</f>
        <v>1</v>
      </c>
      <c r="AA797" s="231">
        <f t="shared" si="108"/>
        <v>0</v>
      </c>
      <c r="AB797" t="str">
        <f t="shared" si="109"/>
        <v/>
      </c>
      <c r="AC797" s="178" t="str">
        <f t="shared" si="110"/>
        <v/>
      </c>
      <c r="AD797" s="181">
        <f t="shared" si="111"/>
        <v>0</v>
      </c>
      <c r="AE797" s="178">
        <f>IF(V797&gt;0,P797*INDEX(Scope_Labor_Rates!$E$6:$E$46,V797-5),0)</f>
        <v>0</v>
      </c>
      <c r="AF797" s="181">
        <f>IF(V797&gt;0,AE797*INDEX(Scope_Labor_Rates!$D$6:$D$46,V797-5)*AA797,0)</f>
        <v>0</v>
      </c>
      <c r="AG797" s="178">
        <f>IF(V797&gt;0,P797*INDEX(Scope_Labor_Rates!$G$6:$G$46,V797-5),0)</f>
        <v>0</v>
      </c>
      <c r="AH797" s="181">
        <f>IF(V797&gt;0,AG797*INDEX(Scope_Labor_Rates!$F$6:$F$46,V797-5)*AA797,0)</f>
        <v>0</v>
      </c>
      <c r="AI797" s="178">
        <f>IF(V797&gt;0,P797*INDEX(Scope_Labor_Rates!$I$6:$I$46,V797-5),0)</f>
        <v>0</v>
      </c>
      <c r="AJ797" s="181">
        <f>IF(V797&gt;0,AI797*INDEX(Scope_Labor_Rates!$H$6:$H$46,V797-5)*AA797,0)</f>
        <v>0</v>
      </c>
      <c r="AK797" s="178">
        <f>IF(V797&gt;0,P797*INDEX(Scope_Labor_Rates!$K$6:$K$46,V797-5),0)</f>
        <v>0</v>
      </c>
      <c r="AL797" s="181">
        <f>IF(V797&gt;0,AK797*INDEX(Scope_Labor_Rates!$J$6:$J$46,V797-5)*AA797,0)</f>
        <v>0</v>
      </c>
      <c r="AM797" s="178">
        <f>IF(V797&gt;0,P797*INDEX(Scope_Labor_Rates!$M$6:$M$46,V797-5),0)</f>
        <v>0</v>
      </c>
      <c r="AN797" s="178">
        <f>IF(V797&gt;0,AM797*INDEX(Scope_Labor_Rates!$L$6:$L$46,V797-5)*AA797,0)</f>
        <v>0</v>
      </c>
      <c r="AO797" s="178">
        <f>IF(V797&gt;0,P797*INDEX(Scope_Labor_Rates!$O$6:$O$46,V797-5)*AA797,0)</f>
        <v>0</v>
      </c>
      <c r="AP797" s="181">
        <f>IF(V797&gt;0,P797*INDEX(Scope_Labor_Rates!$Q$6:$Q$46,V797-5)*AA797,0)</f>
        <v>0</v>
      </c>
      <c r="AQ797" s="178">
        <f t="shared" si="112"/>
        <v>0</v>
      </c>
      <c r="AR797" s="178">
        <f t="shared" si="113"/>
        <v>0</v>
      </c>
      <c r="AS797" s="178">
        <f t="shared" si="114"/>
        <v>0</v>
      </c>
      <c r="AT797" s="178">
        <f t="shared" si="115"/>
        <v>0</v>
      </c>
      <c r="AU797">
        <f t="shared" si="116"/>
        <v>0</v>
      </c>
    </row>
    <row r="798" spans="1:47">
      <c r="A798" t="str">
        <f>IF(All_Tasks!A798="","",All_Tasks!A798)</f>
        <v/>
      </c>
      <c r="B798" t="str">
        <f>IF(All_Tasks!B798="","",All_Tasks!B798)</f>
        <v/>
      </c>
      <c r="C798" t="str">
        <f>IF(All_Tasks!C798="","",All_Tasks!C798)</f>
        <v/>
      </c>
      <c r="D798" t="str">
        <f>IF(All_Tasks!D798="","",All_Tasks!D798)</f>
        <v/>
      </c>
      <c r="E798" t="str">
        <f>IF(All_Tasks!V798&lt;&gt;"",All_Tasks!V798,IF(All_Tasks!E798&lt;&gt;"",All_Tasks!E798,""))</f>
        <v/>
      </c>
      <c r="F798" t="str">
        <f>IF(All_Tasks!F798="","",All_Tasks!F798)</f>
        <v/>
      </c>
      <c r="G798" t="str">
        <f>IF(All_Tasks!G798="","",All_Tasks!G798)</f>
        <v/>
      </c>
      <c r="H798" s="231" t="str">
        <f>IF(All_Tasks!H798="","",All_Tasks!H798)</f>
        <v/>
      </c>
      <c r="I798" t="str">
        <f>IF(All_Tasks!I798="","",All_Tasks!I798)</f>
        <v/>
      </c>
      <c r="J798" t="str">
        <f>IF(All_Tasks!J798="","",All_Tasks!J798)</f>
        <v/>
      </c>
      <c r="K798" t="str">
        <f>IF(All_Tasks!K798="","",All_Tasks!K798)</f>
        <v/>
      </c>
      <c r="L798" s="231" t="str">
        <f>IF(All_Tasks!L798="","",All_Tasks!L798)</f>
        <v/>
      </c>
      <c r="M798" t="str">
        <f>IF(All_Tasks!M798="","",All_Tasks!M798)</f>
        <v/>
      </c>
      <c r="N798" t="str">
        <f>IF(All_Tasks!N798="","",All_Tasks!N798)</f>
        <v/>
      </c>
      <c r="O798" t="str">
        <f>IF(All_Tasks!O798="","",All_Tasks!O798)</f>
        <v/>
      </c>
      <c r="P798" s="181">
        <f>IF(All_Tasks!P798="",0,All_Tasks!P798)</f>
        <v>0</v>
      </c>
      <c r="Q798" s="181">
        <f>IF(All_Tasks!Q798="",0,All_Tasks!Q798)</f>
        <v>0</v>
      </c>
      <c r="R798" s="181">
        <f>IF(All_Tasks!R798="",0,All_Tasks!R798)</f>
        <v>0</v>
      </c>
      <c r="S798" s="181" t="str">
        <f>IF(All_Tasks!S798="","",All_Tasks!S798)</f>
        <v/>
      </c>
      <c r="T798" t="str">
        <f>IF(All_Tasks!T798="","",All_Tasks!T798)</f>
        <v/>
      </c>
      <c r="U798" t="str">
        <f>IF(All_Tasks!U798="","",All_Tasks!U798)</f>
        <v/>
      </c>
      <c r="V798">
        <f>IF(A798="",0,IFERROR(MATCH(A798,Scope_Labor_Rates!$A$6:$A$46,0)+5,0))</f>
        <v>0</v>
      </c>
      <c r="W798" s="178">
        <f>IF(V798&gt;0,INDEX(Scope_Labor_Rates!$C$6:$C$46,V798-5),0)</f>
        <v>0</v>
      </c>
      <c r="X798" s="178">
        <f>IF(V798&gt;0,INDEX(Scope_Labor_Rates!$C$6:$C$46,V798-5),0)</f>
        <v>0</v>
      </c>
      <c r="Y798" s="180">
        <f>IF(V798&gt;0,INDEX(Scope_Labor_Rates!$S$6:$S$46,V798-5),0)</f>
        <v>0</v>
      </c>
      <c r="Z798" s="180">
        <f>IF(V798&gt;0,INDEX(Scope_Labor_Rates!$R$6:$R$46,V798-5),1)</f>
        <v>1</v>
      </c>
      <c r="AA798" s="231">
        <f t="shared" si="108"/>
        <v>0</v>
      </c>
      <c r="AB798" t="str">
        <f t="shared" si="109"/>
        <v/>
      </c>
      <c r="AC798" s="178" t="str">
        <f t="shared" si="110"/>
        <v/>
      </c>
      <c r="AD798" s="181">
        <f t="shared" si="111"/>
        <v>0</v>
      </c>
      <c r="AE798" s="178">
        <f>IF(V798&gt;0,P798*INDEX(Scope_Labor_Rates!$E$6:$E$46,V798-5),0)</f>
        <v>0</v>
      </c>
      <c r="AF798" s="181">
        <f>IF(V798&gt;0,AE798*INDEX(Scope_Labor_Rates!$D$6:$D$46,V798-5)*AA798,0)</f>
        <v>0</v>
      </c>
      <c r="AG798" s="178">
        <f>IF(V798&gt;0,P798*INDEX(Scope_Labor_Rates!$G$6:$G$46,V798-5),0)</f>
        <v>0</v>
      </c>
      <c r="AH798" s="181">
        <f>IF(V798&gt;0,AG798*INDEX(Scope_Labor_Rates!$F$6:$F$46,V798-5)*AA798,0)</f>
        <v>0</v>
      </c>
      <c r="AI798" s="178">
        <f>IF(V798&gt;0,P798*INDEX(Scope_Labor_Rates!$I$6:$I$46,V798-5),0)</f>
        <v>0</v>
      </c>
      <c r="AJ798" s="181">
        <f>IF(V798&gt;0,AI798*INDEX(Scope_Labor_Rates!$H$6:$H$46,V798-5)*AA798,0)</f>
        <v>0</v>
      </c>
      <c r="AK798" s="178">
        <f>IF(V798&gt;0,P798*INDEX(Scope_Labor_Rates!$K$6:$K$46,V798-5),0)</f>
        <v>0</v>
      </c>
      <c r="AL798" s="181">
        <f>IF(V798&gt;0,AK798*INDEX(Scope_Labor_Rates!$J$6:$J$46,V798-5)*AA798,0)</f>
        <v>0</v>
      </c>
      <c r="AM798" s="178">
        <f>IF(V798&gt;0,P798*INDEX(Scope_Labor_Rates!$M$6:$M$46,V798-5),0)</f>
        <v>0</v>
      </c>
      <c r="AN798" s="178">
        <f>IF(V798&gt;0,AM798*INDEX(Scope_Labor_Rates!$L$6:$L$46,V798-5)*AA798,0)</f>
        <v>0</v>
      </c>
      <c r="AO798" s="178">
        <f>IF(V798&gt;0,P798*INDEX(Scope_Labor_Rates!$O$6:$O$46,V798-5)*AA798,0)</f>
        <v>0</v>
      </c>
      <c r="AP798" s="181">
        <f>IF(V798&gt;0,P798*INDEX(Scope_Labor_Rates!$Q$6:$Q$46,V798-5)*AA798,0)</f>
        <v>0</v>
      </c>
      <c r="AQ798" s="178">
        <f t="shared" si="112"/>
        <v>0</v>
      </c>
      <c r="AR798" s="178">
        <f t="shared" si="113"/>
        <v>0</v>
      </c>
      <c r="AS798" s="178">
        <f t="shared" si="114"/>
        <v>0</v>
      </c>
      <c r="AT798" s="178">
        <f t="shared" si="115"/>
        <v>0</v>
      </c>
      <c r="AU798">
        <f t="shared" si="116"/>
        <v>0</v>
      </c>
    </row>
    <row r="799" spans="1:47">
      <c r="A799" t="str">
        <f>IF(All_Tasks!A799="","",All_Tasks!A799)</f>
        <v/>
      </c>
      <c r="B799" t="str">
        <f>IF(All_Tasks!B799="","",All_Tasks!B799)</f>
        <v/>
      </c>
      <c r="C799" t="str">
        <f>IF(All_Tasks!C799="","",All_Tasks!C799)</f>
        <v/>
      </c>
      <c r="D799" t="str">
        <f>IF(All_Tasks!D799="","",All_Tasks!D799)</f>
        <v/>
      </c>
      <c r="E799" t="str">
        <f>IF(All_Tasks!V799&lt;&gt;"",All_Tasks!V799,IF(All_Tasks!E799&lt;&gt;"",All_Tasks!E799,""))</f>
        <v/>
      </c>
      <c r="F799" t="str">
        <f>IF(All_Tasks!F799="","",All_Tasks!F799)</f>
        <v/>
      </c>
      <c r="G799" t="str">
        <f>IF(All_Tasks!G799="","",All_Tasks!G799)</f>
        <v/>
      </c>
      <c r="H799" s="231" t="str">
        <f>IF(All_Tasks!H799="","",All_Tasks!H799)</f>
        <v/>
      </c>
      <c r="I799" t="str">
        <f>IF(All_Tasks!I799="","",All_Tasks!I799)</f>
        <v/>
      </c>
      <c r="J799" t="str">
        <f>IF(All_Tasks!J799="","",All_Tasks!J799)</f>
        <v/>
      </c>
      <c r="K799" t="str">
        <f>IF(All_Tasks!K799="","",All_Tasks!K799)</f>
        <v/>
      </c>
      <c r="L799" s="231" t="str">
        <f>IF(All_Tasks!L799="","",All_Tasks!L799)</f>
        <v/>
      </c>
      <c r="M799" t="str">
        <f>IF(All_Tasks!M799="","",All_Tasks!M799)</f>
        <v/>
      </c>
      <c r="N799" t="str">
        <f>IF(All_Tasks!N799="","",All_Tasks!N799)</f>
        <v/>
      </c>
      <c r="O799" t="str">
        <f>IF(All_Tasks!O799="","",All_Tasks!O799)</f>
        <v/>
      </c>
      <c r="P799" s="181">
        <f>IF(All_Tasks!P799="",0,All_Tasks!P799)</f>
        <v>0</v>
      </c>
      <c r="Q799" s="181">
        <f>IF(All_Tasks!Q799="",0,All_Tasks!Q799)</f>
        <v>0</v>
      </c>
      <c r="R799" s="181">
        <f>IF(All_Tasks!R799="",0,All_Tasks!R799)</f>
        <v>0</v>
      </c>
      <c r="S799" s="181" t="str">
        <f>IF(All_Tasks!S799="","",All_Tasks!S799)</f>
        <v/>
      </c>
      <c r="T799" t="str">
        <f>IF(All_Tasks!T799="","",All_Tasks!T799)</f>
        <v/>
      </c>
      <c r="U799" t="str">
        <f>IF(All_Tasks!U799="","",All_Tasks!U799)</f>
        <v/>
      </c>
      <c r="V799">
        <f>IF(A799="",0,IFERROR(MATCH(A799,Scope_Labor_Rates!$A$6:$A$46,0)+5,0))</f>
        <v>0</v>
      </c>
      <c r="W799" s="178">
        <f>IF(V799&gt;0,INDEX(Scope_Labor_Rates!$C$6:$C$46,V799-5),0)</f>
        <v>0</v>
      </c>
      <c r="X799" s="178">
        <f>IF(V799&gt;0,INDEX(Scope_Labor_Rates!$C$6:$C$46,V799-5),0)</f>
        <v>0</v>
      </c>
      <c r="Y799" s="180">
        <f>IF(V799&gt;0,INDEX(Scope_Labor_Rates!$S$6:$S$46,V799-5),0)</f>
        <v>0</v>
      </c>
      <c r="Z799" s="180">
        <f>IF(V799&gt;0,INDEX(Scope_Labor_Rates!$R$6:$R$46,V799-5),1)</f>
        <v>1</v>
      </c>
      <c r="AA799" s="231">
        <f t="shared" si="108"/>
        <v>0</v>
      </c>
      <c r="AB799" t="str">
        <f t="shared" si="109"/>
        <v/>
      </c>
      <c r="AC799" s="178" t="str">
        <f t="shared" si="110"/>
        <v/>
      </c>
      <c r="AD799" s="181">
        <f t="shared" si="111"/>
        <v>0</v>
      </c>
      <c r="AE799" s="178">
        <f>IF(V799&gt;0,P799*INDEX(Scope_Labor_Rates!$E$6:$E$46,V799-5),0)</f>
        <v>0</v>
      </c>
      <c r="AF799" s="181">
        <f>IF(V799&gt;0,AE799*INDEX(Scope_Labor_Rates!$D$6:$D$46,V799-5)*AA799,0)</f>
        <v>0</v>
      </c>
      <c r="AG799" s="178">
        <f>IF(V799&gt;0,P799*INDEX(Scope_Labor_Rates!$G$6:$G$46,V799-5),0)</f>
        <v>0</v>
      </c>
      <c r="AH799" s="181">
        <f>IF(V799&gt;0,AG799*INDEX(Scope_Labor_Rates!$F$6:$F$46,V799-5)*AA799,0)</f>
        <v>0</v>
      </c>
      <c r="AI799" s="178">
        <f>IF(V799&gt;0,P799*INDEX(Scope_Labor_Rates!$I$6:$I$46,V799-5),0)</f>
        <v>0</v>
      </c>
      <c r="AJ799" s="181">
        <f>IF(V799&gt;0,AI799*INDEX(Scope_Labor_Rates!$H$6:$H$46,V799-5)*AA799,0)</f>
        <v>0</v>
      </c>
      <c r="AK799" s="178">
        <f>IF(V799&gt;0,P799*INDEX(Scope_Labor_Rates!$K$6:$K$46,V799-5),0)</f>
        <v>0</v>
      </c>
      <c r="AL799" s="181">
        <f>IF(V799&gt;0,AK799*INDEX(Scope_Labor_Rates!$J$6:$J$46,V799-5)*AA799,0)</f>
        <v>0</v>
      </c>
      <c r="AM799" s="178">
        <f>IF(V799&gt;0,P799*INDEX(Scope_Labor_Rates!$M$6:$M$46,V799-5),0)</f>
        <v>0</v>
      </c>
      <c r="AN799" s="178">
        <f>IF(V799&gt;0,AM799*INDEX(Scope_Labor_Rates!$L$6:$L$46,V799-5)*AA799,0)</f>
        <v>0</v>
      </c>
      <c r="AO799" s="178">
        <f>IF(V799&gt;0,P799*INDEX(Scope_Labor_Rates!$O$6:$O$46,V799-5)*AA799,0)</f>
        <v>0</v>
      </c>
      <c r="AP799" s="181">
        <f>IF(V799&gt;0,P799*INDEX(Scope_Labor_Rates!$Q$6:$Q$46,V799-5)*AA799,0)</f>
        <v>0</v>
      </c>
      <c r="AQ799" s="178">
        <f t="shared" si="112"/>
        <v>0</v>
      </c>
      <c r="AR799" s="178">
        <f t="shared" si="113"/>
        <v>0</v>
      </c>
      <c r="AS799" s="178">
        <f t="shared" si="114"/>
        <v>0</v>
      </c>
      <c r="AT799" s="178">
        <f t="shared" si="115"/>
        <v>0</v>
      </c>
      <c r="AU799">
        <f t="shared" si="116"/>
        <v>0</v>
      </c>
    </row>
    <row r="800" spans="1:47">
      <c r="A800" t="str">
        <f>IF(All_Tasks!A800="","",All_Tasks!A800)</f>
        <v/>
      </c>
      <c r="B800" t="str">
        <f>IF(All_Tasks!B800="","",All_Tasks!B800)</f>
        <v/>
      </c>
      <c r="C800" t="str">
        <f>IF(All_Tasks!C800="","",All_Tasks!C800)</f>
        <v/>
      </c>
      <c r="D800" t="str">
        <f>IF(All_Tasks!D800="","",All_Tasks!D800)</f>
        <v/>
      </c>
      <c r="E800" t="str">
        <f>IF(All_Tasks!V800&lt;&gt;"",All_Tasks!V800,IF(All_Tasks!E800&lt;&gt;"",All_Tasks!E800,""))</f>
        <v/>
      </c>
      <c r="F800" t="str">
        <f>IF(All_Tasks!F800="","",All_Tasks!F800)</f>
        <v/>
      </c>
      <c r="G800" t="str">
        <f>IF(All_Tasks!G800="","",All_Tasks!G800)</f>
        <v/>
      </c>
      <c r="H800" s="231" t="str">
        <f>IF(All_Tasks!H800="","",All_Tasks!H800)</f>
        <v/>
      </c>
      <c r="I800" t="str">
        <f>IF(All_Tasks!I800="","",All_Tasks!I800)</f>
        <v/>
      </c>
      <c r="J800" t="str">
        <f>IF(All_Tasks!J800="","",All_Tasks!J800)</f>
        <v/>
      </c>
      <c r="K800" t="str">
        <f>IF(All_Tasks!K800="","",All_Tasks!K800)</f>
        <v/>
      </c>
      <c r="L800" s="231" t="str">
        <f>IF(All_Tasks!L800="","",All_Tasks!L800)</f>
        <v/>
      </c>
      <c r="M800" t="str">
        <f>IF(All_Tasks!M800="","",All_Tasks!M800)</f>
        <v/>
      </c>
      <c r="N800" t="str">
        <f>IF(All_Tasks!N800="","",All_Tasks!N800)</f>
        <v/>
      </c>
      <c r="O800" t="str">
        <f>IF(All_Tasks!O800="","",All_Tasks!O800)</f>
        <v/>
      </c>
      <c r="P800" s="181">
        <f>IF(All_Tasks!P800="",0,All_Tasks!P800)</f>
        <v>0</v>
      </c>
      <c r="Q800" s="181">
        <f>IF(All_Tasks!Q800="",0,All_Tasks!Q800)</f>
        <v>0</v>
      </c>
      <c r="R800" s="181">
        <f>IF(All_Tasks!R800="",0,All_Tasks!R800)</f>
        <v>0</v>
      </c>
      <c r="S800" s="181" t="str">
        <f>IF(All_Tasks!S800="","",All_Tasks!S800)</f>
        <v/>
      </c>
      <c r="T800" t="str">
        <f>IF(All_Tasks!T800="","",All_Tasks!T800)</f>
        <v/>
      </c>
      <c r="U800" t="str">
        <f>IF(All_Tasks!U800="","",All_Tasks!U800)</f>
        <v/>
      </c>
      <c r="V800">
        <f>IF(A800="",0,IFERROR(MATCH(A800,Scope_Labor_Rates!$A$6:$A$46,0)+5,0))</f>
        <v>0</v>
      </c>
      <c r="W800" s="178">
        <f>IF(V800&gt;0,INDEX(Scope_Labor_Rates!$C$6:$C$46,V800-5),0)</f>
        <v>0</v>
      </c>
      <c r="X800" s="178">
        <f>IF(V800&gt;0,INDEX(Scope_Labor_Rates!$C$6:$C$46,V800-5),0)</f>
        <v>0</v>
      </c>
      <c r="Y800" s="180">
        <f>IF(V800&gt;0,INDEX(Scope_Labor_Rates!$S$6:$S$46,V800-5),0)</f>
        <v>0</v>
      </c>
      <c r="Z800" s="180">
        <f>IF(V800&gt;0,INDEX(Scope_Labor_Rates!$R$6:$R$46,V800-5),1)</f>
        <v>1</v>
      </c>
      <c r="AA800" s="231">
        <f t="shared" si="108"/>
        <v>0</v>
      </c>
      <c r="AB800" t="str">
        <f t="shared" si="109"/>
        <v/>
      </c>
      <c r="AC800" s="178" t="str">
        <f t="shared" si="110"/>
        <v/>
      </c>
      <c r="AD800" s="181">
        <f t="shared" si="111"/>
        <v>0</v>
      </c>
      <c r="AE800" s="178">
        <f>IF(V800&gt;0,P800*INDEX(Scope_Labor_Rates!$E$6:$E$46,V800-5),0)</f>
        <v>0</v>
      </c>
      <c r="AF800" s="181">
        <f>IF(V800&gt;0,AE800*INDEX(Scope_Labor_Rates!$D$6:$D$46,V800-5)*AA800,0)</f>
        <v>0</v>
      </c>
      <c r="AG800" s="178">
        <f>IF(V800&gt;0,P800*INDEX(Scope_Labor_Rates!$G$6:$G$46,V800-5),0)</f>
        <v>0</v>
      </c>
      <c r="AH800" s="181">
        <f>IF(V800&gt;0,AG800*INDEX(Scope_Labor_Rates!$F$6:$F$46,V800-5)*AA800,0)</f>
        <v>0</v>
      </c>
      <c r="AI800" s="178">
        <f>IF(V800&gt;0,P800*INDEX(Scope_Labor_Rates!$I$6:$I$46,V800-5),0)</f>
        <v>0</v>
      </c>
      <c r="AJ800" s="181">
        <f>IF(V800&gt;0,AI800*INDEX(Scope_Labor_Rates!$H$6:$H$46,V800-5)*AA800,0)</f>
        <v>0</v>
      </c>
      <c r="AK800" s="178">
        <f>IF(V800&gt;0,P800*INDEX(Scope_Labor_Rates!$K$6:$K$46,V800-5),0)</f>
        <v>0</v>
      </c>
      <c r="AL800" s="181">
        <f>IF(V800&gt;0,AK800*INDEX(Scope_Labor_Rates!$J$6:$J$46,V800-5)*AA800,0)</f>
        <v>0</v>
      </c>
      <c r="AM800" s="178">
        <f>IF(V800&gt;0,P800*INDEX(Scope_Labor_Rates!$M$6:$M$46,V800-5),0)</f>
        <v>0</v>
      </c>
      <c r="AN800" s="178">
        <f>IF(V800&gt;0,AM800*INDEX(Scope_Labor_Rates!$L$6:$L$46,V800-5)*AA800,0)</f>
        <v>0</v>
      </c>
      <c r="AO800" s="178">
        <f>IF(V800&gt;0,P800*INDEX(Scope_Labor_Rates!$O$6:$O$46,V800-5)*AA800,0)</f>
        <v>0</v>
      </c>
      <c r="AP800" s="181">
        <f>IF(V800&gt;0,P800*INDEX(Scope_Labor_Rates!$Q$6:$Q$46,V800-5)*AA800,0)</f>
        <v>0</v>
      </c>
      <c r="AQ800" s="178">
        <f t="shared" si="112"/>
        <v>0</v>
      </c>
      <c r="AR800" s="178">
        <f t="shared" si="113"/>
        <v>0</v>
      </c>
      <c r="AS800" s="178">
        <f t="shared" si="114"/>
        <v>0</v>
      </c>
      <c r="AT800" s="178">
        <f t="shared" si="115"/>
        <v>0</v>
      </c>
      <c r="AU800">
        <f t="shared" si="116"/>
        <v>0</v>
      </c>
    </row>
    <row r="801" spans="1:47">
      <c r="A801" t="str">
        <f>IF(All_Tasks!A801="","",All_Tasks!A801)</f>
        <v/>
      </c>
      <c r="B801" t="str">
        <f>IF(All_Tasks!B801="","",All_Tasks!B801)</f>
        <v/>
      </c>
      <c r="C801" t="str">
        <f>IF(All_Tasks!C801="","",All_Tasks!C801)</f>
        <v/>
      </c>
      <c r="D801" t="str">
        <f>IF(All_Tasks!D801="","",All_Tasks!D801)</f>
        <v/>
      </c>
      <c r="E801" t="str">
        <f>IF(All_Tasks!V801&lt;&gt;"",All_Tasks!V801,IF(All_Tasks!E801&lt;&gt;"",All_Tasks!E801,""))</f>
        <v/>
      </c>
      <c r="F801" t="str">
        <f>IF(All_Tasks!F801="","",All_Tasks!F801)</f>
        <v/>
      </c>
      <c r="G801" t="str">
        <f>IF(All_Tasks!G801="","",All_Tasks!G801)</f>
        <v/>
      </c>
      <c r="H801" s="231" t="str">
        <f>IF(All_Tasks!H801="","",All_Tasks!H801)</f>
        <v/>
      </c>
      <c r="I801" t="str">
        <f>IF(All_Tasks!I801="","",All_Tasks!I801)</f>
        <v/>
      </c>
      <c r="J801" t="str">
        <f>IF(All_Tasks!J801="","",All_Tasks!J801)</f>
        <v/>
      </c>
      <c r="K801" t="str">
        <f>IF(All_Tasks!K801="","",All_Tasks!K801)</f>
        <v/>
      </c>
      <c r="L801" s="231" t="str">
        <f>IF(All_Tasks!L801="","",All_Tasks!L801)</f>
        <v/>
      </c>
      <c r="M801" t="str">
        <f>IF(All_Tasks!M801="","",All_Tasks!M801)</f>
        <v/>
      </c>
      <c r="N801" t="str">
        <f>IF(All_Tasks!N801="","",All_Tasks!N801)</f>
        <v/>
      </c>
      <c r="O801" t="str">
        <f>IF(All_Tasks!O801="","",All_Tasks!O801)</f>
        <v/>
      </c>
      <c r="P801" s="181">
        <f>IF(All_Tasks!P801="",0,All_Tasks!P801)</f>
        <v>0</v>
      </c>
      <c r="Q801" s="181">
        <f>IF(All_Tasks!Q801="",0,All_Tasks!Q801)</f>
        <v>0</v>
      </c>
      <c r="R801" s="181">
        <f>IF(All_Tasks!R801="",0,All_Tasks!R801)</f>
        <v>0</v>
      </c>
      <c r="S801" s="181" t="str">
        <f>IF(All_Tasks!S801="","",All_Tasks!S801)</f>
        <v/>
      </c>
      <c r="T801" t="str">
        <f>IF(All_Tasks!T801="","",All_Tasks!T801)</f>
        <v/>
      </c>
      <c r="U801" t="str">
        <f>IF(All_Tasks!U801="","",All_Tasks!U801)</f>
        <v/>
      </c>
      <c r="V801">
        <f>IF(A801="",0,IFERROR(MATCH(A801,Scope_Labor_Rates!$A$6:$A$46,0)+5,0))</f>
        <v>0</v>
      </c>
      <c r="W801" s="178">
        <f>IF(V801&gt;0,INDEX(Scope_Labor_Rates!$C$6:$C$46,V801-5),0)</f>
        <v>0</v>
      </c>
      <c r="X801" s="178">
        <f>IF(V801&gt;0,INDEX(Scope_Labor_Rates!$C$6:$C$46,V801-5),0)</f>
        <v>0</v>
      </c>
      <c r="Y801" s="180">
        <f>IF(V801&gt;0,INDEX(Scope_Labor_Rates!$S$6:$S$46,V801-5),0)</f>
        <v>0</v>
      </c>
      <c r="Z801" s="180">
        <f>IF(V801&gt;0,INDEX(Scope_Labor_Rates!$R$6:$R$46,V801-5),1)</f>
        <v>1</v>
      </c>
      <c r="AA801" s="231">
        <f t="shared" si="108"/>
        <v>0</v>
      </c>
      <c r="AB801" t="str">
        <f t="shared" si="109"/>
        <v/>
      </c>
      <c r="AC801" s="178" t="str">
        <f t="shared" si="110"/>
        <v/>
      </c>
      <c r="AD801" s="181">
        <f t="shared" si="111"/>
        <v>0</v>
      </c>
      <c r="AE801" s="178">
        <f>IF(V801&gt;0,P801*INDEX(Scope_Labor_Rates!$E$6:$E$46,V801-5),0)</f>
        <v>0</v>
      </c>
      <c r="AF801" s="181">
        <f>IF(V801&gt;0,AE801*INDEX(Scope_Labor_Rates!$D$6:$D$46,V801-5)*AA801,0)</f>
        <v>0</v>
      </c>
      <c r="AG801" s="178">
        <f>IF(V801&gt;0,P801*INDEX(Scope_Labor_Rates!$G$6:$G$46,V801-5),0)</f>
        <v>0</v>
      </c>
      <c r="AH801" s="181">
        <f>IF(V801&gt;0,AG801*INDEX(Scope_Labor_Rates!$F$6:$F$46,V801-5)*AA801,0)</f>
        <v>0</v>
      </c>
      <c r="AI801" s="178">
        <f>IF(V801&gt;0,P801*INDEX(Scope_Labor_Rates!$I$6:$I$46,V801-5),0)</f>
        <v>0</v>
      </c>
      <c r="AJ801" s="181">
        <f>IF(V801&gt;0,AI801*INDEX(Scope_Labor_Rates!$H$6:$H$46,V801-5)*AA801,0)</f>
        <v>0</v>
      </c>
      <c r="AK801" s="178">
        <f>IF(V801&gt;0,P801*INDEX(Scope_Labor_Rates!$K$6:$K$46,V801-5),0)</f>
        <v>0</v>
      </c>
      <c r="AL801" s="181">
        <f>IF(V801&gt;0,AK801*INDEX(Scope_Labor_Rates!$J$6:$J$46,V801-5)*AA801,0)</f>
        <v>0</v>
      </c>
      <c r="AM801" s="178">
        <f>IF(V801&gt;0,P801*INDEX(Scope_Labor_Rates!$M$6:$M$46,V801-5),0)</f>
        <v>0</v>
      </c>
      <c r="AN801" s="178">
        <f>IF(V801&gt;0,AM801*INDEX(Scope_Labor_Rates!$L$6:$L$46,V801-5)*AA801,0)</f>
        <v>0</v>
      </c>
      <c r="AO801" s="178">
        <f>IF(V801&gt;0,P801*INDEX(Scope_Labor_Rates!$O$6:$O$46,V801-5)*AA801,0)</f>
        <v>0</v>
      </c>
      <c r="AP801" s="181">
        <f>IF(V801&gt;0,P801*INDEX(Scope_Labor_Rates!$Q$6:$Q$46,V801-5)*AA801,0)</f>
        <v>0</v>
      </c>
      <c r="AQ801" s="178">
        <f t="shared" si="112"/>
        <v>0</v>
      </c>
      <c r="AR801" s="178">
        <f t="shared" si="113"/>
        <v>0</v>
      </c>
      <c r="AS801" s="178">
        <f t="shared" si="114"/>
        <v>0</v>
      </c>
      <c r="AT801" s="178">
        <f t="shared" si="115"/>
        <v>0</v>
      </c>
      <c r="AU801">
        <f t="shared" si="116"/>
        <v>0</v>
      </c>
    </row>
    <row r="802" spans="1:47">
      <c r="A802" t="str">
        <f>IF(All_Tasks!A802="","",All_Tasks!A802)</f>
        <v/>
      </c>
      <c r="B802" t="str">
        <f>IF(All_Tasks!B802="","",All_Tasks!B802)</f>
        <v/>
      </c>
      <c r="C802" t="str">
        <f>IF(All_Tasks!C802="","",All_Tasks!C802)</f>
        <v/>
      </c>
      <c r="D802" t="str">
        <f>IF(All_Tasks!D802="","",All_Tasks!D802)</f>
        <v/>
      </c>
      <c r="E802" t="str">
        <f>IF(All_Tasks!V802&lt;&gt;"",All_Tasks!V802,IF(All_Tasks!E802&lt;&gt;"",All_Tasks!E802,""))</f>
        <v/>
      </c>
      <c r="F802" t="str">
        <f>IF(All_Tasks!F802="","",All_Tasks!F802)</f>
        <v/>
      </c>
      <c r="G802" t="str">
        <f>IF(All_Tasks!G802="","",All_Tasks!G802)</f>
        <v/>
      </c>
      <c r="H802" s="231" t="str">
        <f>IF(All_Tasks!H802="","",All_Tasks!H802)</f>
        <v/>
      </c>
      <c r="I802" t="str">
        <f>IF(All_Tasks!I802="","",All_Tasks!I802)</f>
        <v/>
      </c>
      <c r="J802" t="str">
        <f>IF(All_Tasks!J802="","",All_Tasks!J802)</f>
        <v/>
      </c>
      <c r="K802" t="str">
        <f>IF(All_Tasks!K802="","",All_Tasks!K802)</f>
        <v/>
      </c>
      <c r="L802" s="231" t="str">
        <f>IF(All_Tasks!L802="","",All_Tasks!L802)</f>
        <v/>
      </c>
      <c r="M802" t="str">
        <f>IF(All_Tasks!M802="","",All_Tasks!M802)</f>
        <v/>
      </c>
      <c r="N802" t="str">
        <f>IF(All_Tasks!N802="","",All_Tasks!N802)</f>
        <v/>
      </c>
      <c r="O802" t="str">
        <f>IF(All_Tasks!O802="","",All_Tasks!O802)</f>
        <v/>
      </c>
      <c r="P802" s="181">
        <f>IF(All_Tasks!P802="",0,All_Tasks!P802)</f>
        <v>0</v>
      </c>
      <c r="Q802" s="181">
        <f>IF(All_Tasks!Q802="",0,All_Tasks!Q802)</f>
        <v>0</v>
      </c>
      <c r="R802" s="181">
        <f>IF(All_Tasks!R802="",0,All_Tasks!R802)</f>
        <v>0</v>
      </c>
      <c r="S802" s="181" t="str">
        <f>IF(All_Tasks!S802="","",All_Tasks!S802)</f>
        <v/>
      </c>
      <c r="T802" t="str">
        <f>IF(All_Tasks!T802="","",All_Tasks!T802)</f>
        <v/>
      </c>
      <c r="U802" t="str">
        <f>IF(All_Tasks!U802="","",All_Tasks!U802)</f>
        <v/>
      </c>
      <c r="V802">
        <f>IF(A802="",0,IFERROR(MATCH(A802,Scope_Labor_Rates!$A$6:$A$46,0)+5,0))</f>
        <v>0</v>
      </c>
      <c r="W802" s="178">
        <f>IF(V802&gt;0,INDEX(Scope_Labor_Rates!$C$6:$C$46,V802-5),0)</f>
        <v>0</v>
      </c>
      <c r="X802" s="178">
        <f>IF(V802&gt;0,INDEX(Scope_Labor_Rates!$C$6:$C$46,V802-5),0)</f>
        <v>0</v>
      </c>
      <c r="Y802" s="180">
        <f>IF(V802&gt;0,INDEX(Scope_Labor_Rates!$S$6:$S$46,V802-5),0)</f>
        <v>0</v>
      </c>
      <c r="Z802" s="180">
        <f>IF(V802&gt;0,INDEX(Scope_Labor_Rates!$R$6:$R$46,V802-5),1)</f>
        <v>1</v>
      </c>
      <c r="AA802" s="231">
        <f t="shared" si="108"/>
        <v>0</v>
      </c>
      <c r="AB802" t="str">
        <f t="shared" si="109"/>
        <v/>
      </c>
      <c r="AC802" s="178" t="str">
        <f t="shared" si="110"/>
        <v/>
      </c>
      <c r="AD802" s="181">
        <f t="shared" si="111"/>
        <v>0</v>
      </c>
      <c r="AE802" s="178">
        <f>IF(V802&gt;0,P802*INDEX(Scope_Labor_Rates!$E$6:$E$46,V802-5),0)</f>
        <v>0</v>
      </c>
      <c r="AF802" s="181">
        <f>IF(V802&gt;0,AE802*INDEX(Scope_Labor_Rates!$D$6:$D$46,V802-5)*AA802,0)</f>
        <v>0</v>
      </c>
      <c r="AG802" s="178">
        <f>IF(V802&gt;0,P802*INDEX(Scope_Labor_Rates!$G$6:$G$46,V802-5),0)</f>
        <v>0</v>
      </c>
      <c r="AH802" s="181">
        <f>IF(V802&gt;0,AG802*INDEX(Scope_Labor_Rates!$F$6:$F$46,V802-5)*AA802,0)</f>
        <v>0</v>
      </c>
      <c r="AI802" s="178">
        <f>IF(V802&gt;0,P802*INDEX(Scope_Labor_Rates!$I$6:$I$46,V802-5),0)</f>
        <v>0</v>
      </c>
      <c r="AJ802" s="181">
        <f>IF(V802&gt;0,AI802*INDEX(Scope_Labor_Rates!$H$6:$H$46,V802-5)*AA802,0)</f>
        <v>0</v>
      </c>
      <c r="AK802" s="178">
        <f>IF(V802&gt;0,P802*INDEX(Scope_Labor_Rates!$K$6:$K$46,V802-5),0)</f>
        <v>0</v>
      </c>
      <c r="AL802" s="181">
        <f>IF(V802&gt;0,AK802*INDEX(Scope_Labor_Rates!$J$6:$J$46,V802-5)*AA802,0)</f>
        <v>0</v>
      </c>
      <c r="AM802" s="178">
        <f>IF(V802&gt;0,P802*INDEX(Scope_Labor_Rates!$M$6:$M$46,V802-5),0)</f>
        <v>0</v>
      </c>
      <c r="AN802" s="178">
        <f>IF(V802&gt;0,AM802*INDEX(Scope_Labor_Rates!$L$6:$L$46,V802-5)*AA802,0)</f>
        <v>0</v>
      </c>
      <c r="AO802" s="178">
        <f>IF(V802&gt;0,P802*INDEX(Scope_Labor_Rates!$O$6:$O$46,V802-5)*AA802,0)</f>
        <v>0</v>
      </c>
      <c r="AP802" s="181">
        <f>IF(V802&gt;0,P802*INDEX(Scope_Labor_Rates!$Q$6:$Q$46,V802-5)*AA802,0)</f>
        <v>0</v>
      </c>
      <c r="AQ802" s="178">
        <f t="shared" si="112"/>
        <v>0</v>
      </c>
      <c r="AR802" s="178">
        <f t="shared" si="113"/>
        <v>0</v>
      </c>
      <c r="AS802" s="178">
        <f t="shared" si="114"/>
        <v>0</v>
      </c>
      <c r="AT802" s="178">
        <f t="shared" si="115"/>
        <v>0</v>
      </c>
      <c r="AU802">
        <f t="shared" si="116"/>
        <v>0</v>
      </c>
    </row>
    <row r="803" spans="1:47">
      <c r="A803" t="str">
        <f>IF(All_Tasks!A803="","",All_Tasks!A803)</f>
        <v/>
      </c>
      <c r="B803" t="str">
        <f>IF(All_Tasks!B803="","",All_Tasks!B803)</f>
        <v/>
      </c>
      <c r="C803" t="str">
        <f>IF(All_Tasks!C803="","",All_Tasks!C803)</f>
        <v/>
      </c>
      <c r="D803" t="str">
        <f>IF(All_Tasks!D803="","",All_Tasks!D803)</f>
        <v/>
      </c>
      <c r="E803" t="str">
        <f>IF(All_Tasks!V803&lt;&gt;"",All_Tasks!V803,IF(All_Tasks!E803&lt;&gt;"",All_Tasks!E803,""))</f>
        <v/>
      </c>
      <c r="F803" t="str">
        <f>IF(All_Tasks!F803="","",All_Tasks!F803)</f>
        <v/>
      </c>
      <c r="G803" t="str">
        <f>IF(All_Tasks!G803="","",All_Tasks!G803)</f>
        <v/>
      </c>
      <c r="H803" s="231" t="str">
        <f>IF(All_Tasks!H803="","",All_Tasks!H803)</f>
        <v/>
      </c>
      <c r="I803" t="str">
        <f>IF(All_Tasks!I803="","",All_Tasks!I803)</f>
        <v/>
      </c>
      <c r="J803" t="str">
        <f>IF(All_Tasks!J803="","",All_Tasks!J803)</f>
        <v/>
      </c>
      <c r="K803" t="str">
        <f>IF(All_Tasks!K803="","",All_Tasks!K803)</f>
        <v/>
      </c>
      <c r="L803" s="231" t="str">
        <f>IF(All_Tasks!L803="","",All_Tasks!L803)</f>
        <v/>
      </c>
      <c r="M803" t="str">
        <f>IF(All_Tasks!M803="","",All_Tasks!M803)</f>
        <v/>
      </c>
      <c r="N803" t="str">
        <f>IF(All_Tasks!N803="","",All_Tasks!N803)</f>
        <v/>
      </c>
      <c r="O803" t="str">
        <f>IF(All_Tasks!O803="","",All_Tasks!O803)</f>
        <v/>
      </c>
      <c r="P803" s="181">
        <f>IF(All_Tasks!P803="",0,All_Tasks!P803)</f>
        <v>0</v>
      </c>
      <c r="Q803" s="181">
        <f>IF(All_Tasks!Q803="",0,All_Tasks!Q803)</f>
        <v>0</v>
      </c>
      <c r="R803" s="181">
        <f>IF(All_Tasks!R803="",0,All_Tasks!R803)</f>
        <v>0</v>
      </c>
      <c r="S803" s="181" t="str">
        <f>IF(All_Tasks!S803="","",All_Tasks!S803)</f>
        <v/>
      </c>
      <c r="T803" t="str">
        <f>IF(All_Tasks!T803="","",All_Tasks!T803)</f>
        <v/>
      </c>
      <c r="U803" t="str">
        <f>IF(All_Tasks!U803="","",All_Tasks!U803)</f>
        <v/>
      </c>
      <c r="V803">
        <f>IF(A803="",0,IFERROR(MATCH(A803,Scope_Labor_Rates!$A$6:$A$46,0)+5,0))</f>
        <v>0</v>
      </c>
      <c r="W803" s="178">
        <f>IF(V803&gt;0,INDEX(Scope_Labor_Rates!$C$6:$C$46,V803-5),0)</f>
        <v>0</v>
      </c>
      <c r="X803" s="178">
        <f>IF(V803&gt;0,INDEX(Scope_Labor_Rates!$C$6:$C$46,V803-5),0)</f>
        <v>0</v>
      </c>
      <c r="Y803" s="180">
        <f>IF(V803&gt;0,INDEX(Scope_Labor_Rates!$S$6:$S$46,V803-5),0)</f>
        <v>0</v>
      </c>
      <c r="Z803" s="180">
        <f>IF(V803&gt;0,INDEX(Scope_Labor_Rates!$R$6:$R$46,V803-5),1)</f>
        <v>1</v>
      </c>
      <c r="AA803" s="231">
        <f t="shared" si="108"/>
        <v>0</v>
      </c>
      <c r="AB803" t="str">
        <f t="shared" si="109"/>
        <v/>
      </c>
      <c r="AC803" s="178" t="str">
        <f t="shared" si="110"/>
        <v/>
      </c>
      <c r="AD803" s="181">
        <f t="shared" si="111"/>
        <v>0</v>
      </c>
      <c r="AE803" s="178">
        <f>IF(V803&gt;0,P803*INDEX(Scope_Labor_Rates!$E$6:$E$46,V803-5),0)</f>
        <v>0</v>
      </c>
      <c r="AF803" s="181">
        <f>IF(V803&gt;0,AE803*INDEX(Scope_Labor_Rates!$D$6:$D$46,V803-5)*AA803,0)</f>
        <v>0</v>
      </c>
      <c r="AG803" s="178">
        <f>IF(V803&gt;0,P803*INDEX(Scope_Labor_Rates!$G$6:$G$46,V803-5),0)</f>
        <v>0</v>
      </c>
      <c r="AH803" s="181">
        <f>IF(V803&gt;0,AG803*INDEX(Scope_Labor_Rates!$F$6:$F$46,V803-5)*AA803,0)</f>
        <v>0</v>
      </c>
      <c r="AI803" s="178">
        <f>IF(V803&gt;0,P803*INDEX(Scope_Labor_Rates!$I$6:$I$46,V803-5),0)</f>
        <v>0</v>
      </c>
      <c r="AJ803" s="181">
        <f>IF(V803&gt;0,AI803*INDEX(Scope_Labor_Rates!$H$6:$H$46,V803-5)*AA803,0)</f>
        <v>0</v>
      </c>
      <c r="AK803" s="178">
        <f>IF(V803&gt;0,P803*INDEX(Scope_Labor_Rates!$K$6:$K$46,V803-5),0)</f>
        <v>0</v>
      </c>
      <c r="AL803" s="181">
        <f>IF(V803&gt;0,AK803*INDEX(Scope_Labor_Rates!$J$6:$J$46,V803-5)*AA803,0)</f>
        <v>0</v>
      </c>
      <c r="AM803" s="178">
        <f>IF(V803&gt;0,P803*INDEX(Scope_Labor_Rates!$M$6:$M$46,V803-5),0)</f>
        <v>0</v>
      </c>
      <c r="AN803" s="178">
        <f>IF(V803&gt;0,AM803*INDEX(Scope_Labor_Rates!$L$6:$L$46,V803-5)*AA803,0)</f>
        <v>0</v>
      </c>
      <c r="AO803" s="178">
        <f>IF(V803&gt;0,P803*INDEX(Scope_Labor_Rates!$O$6:$O$46,V803-5)*AA803,0)</f>
        <v>0</v>
      </c>
      <c r="AP803" s="181">
        <f>IF(V803&gt;0,P803*INDEX(Scope_Labor_Rates!$Q$6:$Q$46,V803-5)*AA803,0)</f>
        <v>0</v>
      </c>
      <c r="AQ803" s="178">
        <f t="shared" si="112"/>
        <v>0</v>
      </c>
      <c r="AR803" s="178">
        <f t="shared" si="113"/>
        <v>0</v>
      </c>
      <c r="AS803" s="178">
        <f t="shared" si="114"/>
        <v>0</v>
      </c>
      <c r="AT803" s="178">
        <f t="shared" si="115"/>
        <v>0</v>
      </c>
      <c r="AU803">
        <f t="shared" si="116"/>
        <v>0</v>
      </c>
    </row>
    <row r="804" spans="1:47">
      <c r="A804" t="str">
        <f>IF(All_Tasks!A804="","",All_Tasks!A804)</f>
        <v/>
      </c>
      <c r="B804" t="str">
        <f>IF(All_Tasks!B804="","",All_Tasks!B804)</f>
        <v/>
      </c>
      <c r="C804" t="str">
        <f>IF(All_Tasks!C804="","",All_Tasks!C804)</f>
        <v/>
      </c>
      <c r="D804" t="str">
        <f>IF(All_Tasks!D804="","",All_Tasks!D804)</f>
        <v/>
      </c>
      <c r="E804" t="str">
        <f>IF(All_Tasks!V804&lt;&gt;"",All_Tasks!V804,IF(All_Tasks!E804&lt;&gt;"",All_Tasks!E804,""))</f>
        <v/>
      </c>
      <c r="F804" t="str">
        <f>IF(All_Tasks!F804="","",All_Tasks!F804)</f>
        <v/>
      </c>
      <c r="G804" t="str">
        <f>IF(All_Tasks!G804="","",All_Tasks!G804)</f>
        <v/>
      </c>
      <c r="H804" s="231" t="str">
        <f>IF(All_Tasks!H804="","",All_Tasks!H804)</f>
        <v/>
      </c>
      <c r="I804" t="str">
        <f>IF(All_Tasks!I804="","",All_Tasks!I804)</f>
        <v/>
      </c>
      <c r="J804" t="str">
        <f>IF(All_Tasks!J804="","",All_Tasks!J804)</f>
        <v/>
      </c>
      <c r="K804" t="str">
        <f>IF(All_Tasks!K804="","",All_Tasks!K804)</f>
        <v/>
      </c>
      <c r="L804" s="231" t="str">
        <f>IF(All_Tasks!L804="","",All_Tasks!L804)</f>
        <v/>
      </c>
      <c r="M804" t="str">
        <f>IF(All_Tasks!M804="","",All_Tasks!M804)</f>
        <v/>
      </c>
      <c r="N804" t="str">
        <f>IF(All_Tasks!N804="","",All_Tasks!N804)</f>
        <v/>
      </c>
      <c r="O804" t="str">
        <f>IF(All_Tasks!O804="","",All_Tasks!O804)</f>
        <v/>
      </c>
      <c r="P804" s="181">
        <f>IF(All_Tasks!P804="",0,All_Tasks!P804)</f>
        <v>0</v>
      </c>
      <c r="Q804" s="181">
        <f>IF(All_Tasks!Q804="",0,All_Tasks!Q804)</f>
        <v>0</v>
      </c>
      <c r="R804" s="181">
        <f>IF(All_Tasks!R804="",0,All_Tasks!R804)</f>
        <v>0</v>
      </c>
      <c r="S804" s="181" t="str">
        <f>IF(All_Tasks!S804="","",All_Tasks!S804)</f>
        <v/>
      </c>
      <c r="T804" t="str">
        <f>IF(All_Tasks!T804="","",All_Tasks!T804)</f>
        <v/>
      </c>
      <c r="U804" t="str">
        <f>IF(All_Tasks!U804="","",All_Tasks!U804)</f>
        <v/>
      </c>
      <c r="V804">
        <f>IF(A804="",0,IFERROR(MATCH(A804,Scope_Labor_Rates!$A$6:$A$46,0)+5,0))</f>
        <v>0</v>
      </c>
      <c r="W804" s="178">
        <f>IF(V804&gt;0,INDEX(Scope_Labor_Rates!$C$6:$C$46,V804-5),0)</f>
        <v>0</v>
      </c>
      <c r="X804" s="178">
        <f>IF(V804&gt;0,INDEX(Scope_Labor_Rates!$C$6:$C$46,V804-5),0)</f>
        <v>0</v>
      </c>
      <c r="Y804" s="180">
        <f>IF(V804&gt;0,INDEX(Scope_Labor_Rates!$S$6:$S$46,V804-5),0)</f>
        <v>0</v>
      </c>
      <c r="Z804" s="180">
        <f>IF(V804&gt;0,INDEX(Scope_Labor_Rates!$R$6:$R$46,V804-5),1)</f>
        <v>1</v>
      </c>
      <c r="AA804" s="231">
        <f t="shared" si="108"/>
        <v>0</v>
      </c>
      <c r="AB804" t="str">
        <f t="shared" si="109"/>
        <v/>
      </c>
      <c r="AC804" s="178" t="str">
        <f t="shared" si="110"/>
        <v/>
      </c>
      <c r="AD804" s="181">
        <f t="shared" si="111"/>
        <v>0</v>
      </c>
      <c r="AE804" s="178">
        <f>IF(V804&gt;0,P804*INDEX(Scope_Labor_Rates!$E$6:$E$46,V804-5),0)</f>
        <v>0</v>
      </c>
      <c r="AF804" s="181">
        <f>IF(V804&gt;0,AE804*INDEX(Scope_Labor_Rates!$D$6:$D$46,V804-5)*AA804,0)</f>
        <v>0</v>
      </c>
      <c r="AG804" s="178">
        <f>IF(V804&gt;0,P804*INDEX(Scope_Labor_Rates!$G$6:$G$46,V804-5),0)</f>
        <v>0</v>
      </c>
      <c r="AH804" s="181">
        <f>IF(V804&gt;0,AG804*INDEX(Scope_Labor_Rates!$F$6:$F$46,V804-5)*AA804,0)</f>
        <v>0</v>
      </c>
      <c r="AI804" s="178">
        <f>IF(V804&gt;0,P804*INDEX(Scope_Labor_Rates!$I$6:$I$46,V804-5),0)</f>
        <v>0</v>
      </c>
      <c r="AJ804" s="181">
        <f>IF(V804&gt;0,AI804*INDEX(Scope_Labor_Rates!$H$6:$H$46,V804-5)*AA804,0)</f>
        <v>0</v>
      </c>
      <c r="AK804" s="178">
        <f>IF(V804&gt;0,P804*INDEX(Scope_Labor_Rates!$K$6:$K$46,V804-5),0)</f>
        <v>0</v>
      </c>
      <c r="AL804" s="181">
        <f>IF(V804&gt;0,AK804*INDEX(Scope_Labor_Rates!$J$6:$J$46,V804-5)*AA804,0)</f>
        <v>0</v>
      </c>
      <c r="AM804" s="178">
        <f>IF(V804&gt;0,P804*INDEX(Scope_Labor_Rates!$M$6:$M$46,V804-5),0)</f>
        <v>0</v>
      </c>
      <c r="AN804" s="178">
        <f>IF(V804&gt;0,AM804*INDEX(Scope_Labor_Rates!$L$6:$L$46,V804-5)*AA804,0)</f>
        <v>0</v>
      </c>
      <c r="AO804" s="178">
        <f>IF(V804&gt;0,P804*INDEX(Scope_Labor_Rates!$O$6:$O$46,V804-5)*AA804,0)</f>
        <v>0</v>
      </c>
      <c r="AP804" s="181">
        <f>IF(V804&gt;0,P804*INDEX(Scope_Labor_Rates!$Q$6:$Q$46,V804-5)*AA804,0)</f>
        <v>0</v>
      </c>
      <c r="AQ804" s="178">
        <f t="shared" si="112"/>
        <v>0</v>
      </c>
      <c r="AR804" s="178">
        <f t="shared" si="113"/>
        <v>0</v>
      </c>
      <c r="AS804" s="178">
        <f t="shared" si="114"/>
        <v>0</v>
      </c>
      <c r="AT804" s="178">
        <f t="shared" si="115"/>
        <v>0</v>
      </c>
      <c r="AU804">
        <f t="shared" si="116"/>
        <v>0</v>
      </c>
    </row>
    <row r="805" spans="1:47">
      <c r="A805" t="str">
        <f>IF(All_Tasks!A805="","",All_Tasks!A805)</f>
        <v/>
      </c>
      <c r="B805" t="str">
        <f>IF(All_Tasks!B805="","",All_Tasks!B805)</f>
        <v/>
      </c>
      <c r="C805" t="str">
        <f>IF(All_Tasks!C805="","",All_Tasks!C805)</f>
        <v/>
      </c>
      <c r="D805" t="str">
        <f>IF(All_Tasks!D805="","",All_Tasks!D805)</f>
        <v/>
      </c>
      <c r="E805" t="str">
        <f>IF(All_Tasks!V805&lt;&gt;"",All_Tasks!V805,IF(All_Tasks!E805&lt;&gt;"",All_Tasks!E805,""))</f>
        <v/>
      </c>
      <c r="F805" t="str">
        <f>IF(All_Tasks!F805="","",All_Tasks!F805)</f>
        <v/>
      </c>
      <c r="G805" t="str">
        <f>IF(All_Tasks!G805="","",All_Tasks!G805)</f>
        <v/>
      </c>
      <c r="H805" s="231" t="str">
        <f>IF(All_Tasks!H805="","",All_Tasks!H805)</f>
        <v/>
      </c>
      <c r="I805" t="str">
        <f>IF(All_Tasks!I805="","",All_Tasks!I805)</f>
        <v/>
      </c>
      <c r="J805" t="str">
        <f>IF(All_Tasks!J805="","",All_Tasks!J805)</f>
        <v/>
      </c>
      <c r="K805" t="str">
        <f>IF(All_Tasks!K805="","",All_Tasks!K805)</f>
        <v/>
      </c>
      <c r="L805" s="231" t="str">
        <f>IF(All_Tasks!L805="","",All_Tasks!L805)</f>
        <v/>
      </c>
      <c r="M805" t="str">
        <f>IF(All_Tasks!M805="","",All_Tasks!M805)</f>
        <v/>
      </c>
      <c r="N805" t="str">
        <f>IF(All_Tasks!N805="","",All_Tasks!N805)</f>
        <v/>
      </c>
      <c r="O805" t="str">
        <f>IF(All_Tasks!O805="","",All_Tasks!O805)</f>
        <v/>
      </c>
      <c r="P805" s="181">
        <f>IF(All_Tasks!P805="",0,All_Tasks!P805)</f>
        <v>0</v>
      </c>
      <c r="Q805" s="181">
        <f>IF(All_Tasks!Q805="",0,All_Tasks!Q805)</f>
        <v>0</v>
      </c>
      <c r="R805" s="181">
        <f>IF(All_Tasks!R805="",0,All_Tasks!R805)</f>
        <v>0</v>
      </c>
      <c r="S805" s="181" t="str">
        <f>IF(All_Tasks!S805="","",All_Tasks!S805)</f>
        <v/>
      </c>
      <c r="T805" t="str">
        <f>IF(All_Tasks!T805="","",All_Tasks!T805)</f>
        <v/>
      </c>
      <c r="U805" t="str">
        <f>IF(All_Tasks!U805="","",All_Tasks!U805)</f>
        <v/>
      </c>
      <c r="V805">
        <f>IF(A805="",0,IFERROR(MATCH(A805,Scope_Labor_Rates!$A$6:$A$46,0)+5,0))</f>
        <v>0</v>
      </c>
      <c r="W805" s="178">
        <f>IF(V805&gt;0,INDEX(Scope_Labor_Rates!$C$6:$C$46,V805-5),0)</f>
        <v>0</v>
      </c>
      <c r="X805" s="178">
        <f>IF(V805&gt;0,INDEX(Scope_Labor_Rates!$C$6:$C$46,V805-5),0)</f>
        <v>0</v>
      </c>
      <c r="Y805" s="180">
        <f>IF(V805&gt;0,INDEX(Scope_Labor_Rates!$S$6:$S$46,V805-5),0)</f>
        <v>0</v>
      </c>
      <c r="Z805" s="180">
        <f>IF(V805&gt;0,INDEX(Scope_Labor_Rates!$R$6:$R$46,V805-5),1)</f>
        <v>1</v>
      </c>
      <c r="AA805" s="231">
        <f t="shared" si="108"/>
        <v>0</v>
      </c>
      <c r="AB805" t="str">
        <f t="shared" si="109"/>
        <v/>
      </c>
      <c r="AC805" s="178" t="str">
        <f t="shared" si="110"/>
        <v/>
      </c>
      <c r="AD805" s="181">
        <f t="shared" si="111"/>
        <v>0</v>
      </c>
      <c r="AE805" s="178">
        <f>IF(V805&gt;0,P805*INDEX(Scope_Labor_Rates!$E$6:$E$46,V805-5),0)</f>
        <v>0</v>
      </c>
      <c r="AF805" s="181">
        <f>IF(V805&gt;0,AE805*INDEX(Scope_Labor_Rates!$D$6:$D$46,V805-5)*AA805,0)</f>
        <v>0</v>
      </c>
      <c r="AG805" s="178">
        <f>IF(V805&gt;0,P805*INDEX(Scope_Labor_Rates!$G$6:$G$46,V805-5),0)</f>
        <v>0</v>
      </c>
      <c r="AH805" s="181">
        <f>IF(V805&gt;0,AG805*INDEX(Scope_Labor_Rates!$F$6:$F$46,V805-5)*AA805,0)</f>
        <v>0</v>
      </c>
      <c r="AI805" s="178">
        <f>IF(V805&gt;0,P805*INDEX(Scope_Labor_Rates!$I$6:$I$46,V805-5),0)</f>
        <v>0</v>
      </c>
      <c r="AJ805" s="181">
        <f>IF(V805&gt;0,AI805*INDEX(Scope_Labor_Rates!$H$6:$H$46,V805-5)*AA805,0)</f>
        <v>0</v>
      </c>
      <c r="AK805" s="178">
        <f>IF(V805&gt;0,P805*INDEX(Scope_Labor_Rates!$K$6:$K$46,V805-5),0)</f>
        <v>0</v>
      </c>
      <c r="AL805" s="181">
        <f>IF(V805&gt;0,AK805*INDEX(Scope_Labor_Rates!$J$6:$J$46,V805-5)*AA805,0)</f>
        <v>0</v>
      </c>
      <c r="AM805" s="178">
        <f>IF(V805&gt;0,P805*INDEX(Scope_Labor_Rates!$M$6:$M$46,V805-5),0)</f>
        <v>0</v>
      </c>
      <c r="AN805" s="178">
        <f>IF(V805&gt;0,AM805*INDEX(Scope_Labor_Rates!$L$6:$L$46,V805-5)*AA805,0)</f>
        <v>0</v>
      </c>
      <c r="AO805" s="178">
        <f>IF(V805&gt;0,P805*INDEX(Scope_Labor_Rates!$O$6:$O$46,V805-5)*AA805,0)</f>
        <v>0</v>
      </c>
      <c r="AP805" s="181">
        <f>IF(V805&gt;0,P805*INDEX(Scope_Labor_Rates!$Q$6:$Q$46,V805-5)*AA805,0)</f>
        <v>0</v>
      </c>
      <c r="AQ805" s="178">
        <f t="shared" si="112"/>
        <v>0</v>
      </c>
      <c r="AR805" s="178">
        <f t="shared" si="113"/>
        <v>0</v>
      </c>
      <c r="AS805" s="178">
        <f t="shared" si="114"/>
        <v>0</v>
      </c>
      <c r="AT805" s="178">
        <f t="shared" si="115"/>
        <v>0</v>
      </c>
      <c r="AU805">
        <f t="shared" si="116"/>
        <v>0</v>
      </c>
    </row>
    <row r="806" spans="1:47">
      <c r="A806" t="str">
        <f>IF(All_Tasks!A806="","",All_Tasks!A806)</f>
        <v/>
      </c>
      <c r="B806" t="str">
        <f>IF(All_Tasks!B806="","",All_Tasks!B806)</f>
        <v/>
      </c>
      <c r="C806" t="str">
        <f>IF(All_Tasks!C806="","",All_Tasks!C806)</f>
        <v/>
      </c>
      <c r="D806" t="str">
        <f>IF(All_Tasks!D806="","",All_Tasks!D806)</f>
        <v/>
      </c>
      <c r="E806" t="str">
        <f>IF(All_Tasks!V806&lt;&gt;"",All_Tasks!V806,IF(All_Tasks!E806&lt;&gt;"",All_Tasks!E806,""))</f>
        <v/>
      </c>
      <c r="F806" t="str">
        <f>IF(All_Tasks!F806="","",All_Tasks!F806)</f>
        <v/>
      </c>
      <c r="G806" t="str">
        <f>IF(All_Tasks!G806="","",All_Tasks!G806)</f>
        <v/>
      </c>
      <c r="H806" s="231" t="str">
        <f>IF(All_Tasks!H806="","",All_Tasks!H806)</f>
        <v/>
      </c>
      <c r="I806" t="str">
        <f>IF(All_Tasks!I806="","",All_Tasks!I806)</f>
        <v/>
      </c>
      <c r="J806" t="str">
        <f>IF(All_Tasks!J806="","",All_Tasks!J806)</f>
        <v/>
      </c>
      <c r="K806" t="str">
        <f>IF(All_Tasks!K806="","",All_Tasks!K806)</f>
        <v/>
      </c>
      <c r="L806" s="231" t="str">
        <f>IF(All_Tasks!L806="","",All_Tasks!L806)</f>
        <v/>
      </c>
      <c r="M806" t="str">
        <f>IF(All_Tasks!M806="","",All_Tasks!M806)</f>
        <v/>
      </c>
      <c r="N806" t="str">
        <f>IF(All_Tasks!N806="","",All_Tasks!N806)</f>
        <v/>
      </c>
      <c r="O806" t="str">
        <f>IF(All_Tasks!O806="","",All_Tasks!O806)</f>
        <v/>
      </c>
      <c r="P806" s="181">
        <f>IF(All_Tasks!P806="",0,All_Tasks!P806)</f>
        <v>0</v>
      </c>
      <c r="Q806" s="181">
        <f>IF(All_Tasks!Q806="",0,All_Tasks!Q806)</f>
        <v>0</v>
      </c>
      <c r="R806" s="181">
        <f>IF(All_Tasks!R806="",0,All_Tasks!R806)</f>
        <v>0</v>
      </c>
      <c r="S806" s="181" t="str">
        <f>IF(All_Tasks!S806="","",All_Tasks!S806)</f>
        <v/>
      </c>
      <c r="T806" t="str">
        <f>IF(All_Tasks!T806="","",All_Tasks!T806)</f>
        <v/>
      </c>
      <c r="U806" t="str">
        <f>IF(All_Tasks!U806="","",All_Tasks!U806)</f>
        <v/>
      </c>
      <c r="V806">
        <f>IF(A806="",0,IFERROR(MATCH(A806,Scope_Labor_Rates!$A$6:$A$46,0)+5,0))</f>
        <v>0</v>
      </c>
      <c r="W806" s="178">
        <f>IF(V806&gt;0,INDEX(Scope_Labor_Rates!$C$6:$C$46,V806-5),0)</f>
        <v>0</v>
      </c>
      <c r="X806" s="178">
        <f>IF(V806&gt;0,INDEX(Scope_Labor_Rates!$C$6:$C$46,V806-5),0)</f>
        <v>0</v>
      </c>
      <c r="Y806" s="180">
        <f>IF(V806&gt;0,INDEX(Scope_Labor_Rates!$S$6:$S$46,V806-5),0)</f>
        <v>0</v>
      </c>
      <c r="Z806" s="180">
        <f>IF(V806&gt;0,INDEX(Scope_Labor_Rates!$R$6:$R$46,V806-5),1)</f>
        <v>1</v>
      </c>
      <c r="AA806" s="231">
        <f t="shared" si="108"/>
        <v>0</v>
      </c>
      <c r="AB806" t="str">
        <f t="shared" si="109"/>
        <v/>
      </c>
      <c r="AC806" s="178" t="str">
        <f t="shared" si="110"/>
        <v/>
      </c>
      <c r="AD806" s="181">
        <f t="shared" si="111"/>
        <v>0</v>
      </c>
      <c r="AE806" s="178">
        <f>IF(V806&gt;0,P806*INDEX(Scope_Labor_Rates!$E$6:$E$46,V806-5),0)</f>
        <v>0</v>
      </c>
      <c r="AF806" s="181">
        <f>IF(V806&gt;0,AE806*INDEX(Scope_Labor_Rates!$D$6:$D$46,V806-5)*AA806,0)</f>
        <v>0</v>
      </c>
      <c r="AG806" s="178">
        <f>IF(V806&gt;0,P806*INDEX(Scope_Labor_Rates!$G$6:$G$46,V806-5),0)</f>
        <v>0</v>
      </c>
      <c r="AH806" s="181">
        <f>IF(V806&gt;0,AG806*INDEX(Scope_Labor_Rates!$F$6:$F$46,V806-5)*AA806,0)</f>
        <v>0</v>
      </c>
      <c r="AI806" s="178">
        <f>IF(V806&gt;0,P806*INDEX(Scope_Labor_Rates!$I$6:$I$46,V806-5),0)</f>
        <v>0</v>
      </c>
      <c r="AJ806" s="181">
        <f>IF(V806&gt;0,AI806*INDEX(Scope_Labor_Rates!$H$6:$H$46,V806-5)*AA806,0)</f>
        <v>0</v>
      </c>
      <c r="AK806" s="178">
        <f>IF(V806&gt;0,P806*INDEX(Scope_Labor_Rates!$K$6:$K$46,V806-5),0)</f>
        <v>0</v>
      </c>
      <c r="AL806" s="181">
        <f>IF(V806&gt;0,AK806*INDEX(Scope_Labor_Rates!$J$6:$J$46,V806-5)*AA806,0)</f>
        <v>0</v>
      </c>
      <c r="AM806" s="178">
        <f>IF(V806&gt;0,P806*INDEX(Scope_Labor_Rates!$M$6:$M$46,V806-5),0)</f>
        <v>0</v>
      </c>
      <c r="AN806" s="178">
        <f>IF(V806&gt;0,AM806*INDEX(Scope_Labor_Rates!$L$6:$L$46,V806-5)*AA806,0)</f>
        <v>0</v>
      </c>
      <c r="AO806" s="178">
        <f>IF(V806&gt;0,P806*INDEX(Scope_Labor_Rates!$O$6:$O$46,V806-5)*AA806,0)</f>
        <v>0</v>
      </c>
      <c r="AP806" s="181">
        <f>IF(V806&gt;0,P806*INDEX(Scope_Labor_Rates!$Q$6:$Q$46,V806-5)*AA806,0)</f>
        <v>0</v>
      </c>
      <c r="AQ806" s="178">
        <f t="shared" si="112"/>
        <v>0</v>
      </c>
      <c r="AR806" s="178">
        <f t="shared" si="113"/>
        <v>0</v>
      </c>
      <c r="AS806" s="178">
        <f t="shared" si="114"/>
        <v>0</v>
      </c>
      <c r="AT806" s="178">
        <f t="shared" si="115"/>
        <v>0</v>
      </c>
      <c r="AU806">
        <f t="shared" si="116"/>
        <v>0</v>
      </c>
    </row>
    <row r="807" spans="1:47">
      <c r="A807" t="str">
        <f>IF(All_Tasks!A807="","",All_Tasks!A807)</f>
        <v/>
      </c>
      <c r="B807" t="str">
        <f>IF(All_Tasks!B807="","",All_Tasks!B807)</f>
        <v/>
      </c>
      <c r="C807" t="str">
        <f>IF(All_Tasks!C807="","",All_Tasks!C807)</f>
        <v/>
      </c>
      <c r="D807" t="str">
        <f>IF(All_Tasks!D807="","",All_Tasks!D807)</f>
        <v/>
      </c>
      <c r="E807" t="str">
        <f>IF(All_Tasks!V807&lt;&gt;"",All_Tasks!V807,IF(All_Tasks!E807&lt;&gt;"",All_Tasks!E807,""))</f>
        <v/>
      </c>
      <c r="F807" t="str">
        <f>IF(All_Tasks!F807="","",All_Tasks!F807)</f>
        <v/>
      </c>
      <c r="G807" t="str">
        <f>IF(All_Tasks!G807="","",All_Tasks!G807)</f>
        <v/>
      </c>
      <c r="H807" s="231" t="str">
        <f>IF(All_Tasks!H807="","",All_Tasks!H807)</f>
        <v/>
      </c>
      <c r="I807" t="str">
        <f>IF(All_Tasks!I807="","",All_Tasks!I807)</f>
        <v/>
      </c>
      <c r="J807" t="str">
        <f>IF(All_Tasks!J807="","",All_Tasks!J807)</f>
        <v/>
      </c>
      <c r="K807" t="str">
        <f>IF(All_Tasks!K807="","",All_Tasks!K807)</f>
        <v/>
      </c>
      <c r="L807" s="231" t="str">
        <f>IF(All_Tasks!L807="","",All_Tasks!L807)</f>
        <v/>
      </c>
      <c r="M807" t="str">
        <f>IF(All_Tasks!M807="","",All_Tasks!M807)</f>
        <v/>
      </c>
      <c r="N807" t="str">
        <f>IF(All_Tasks!N807="","",All_Tasks!N807)</f>
        <v/>
      </c>
      <c r="O807" t="str">
        <f>IF(All_Tasks!O807="","",All_Tasks!O807)</f>
        <v/>
      </c>
      <c r="P807" s="181">
        <f>IF(All_Tasks!P807="",0,All_Tasks!P807)</f>
        <v>0</v>
      </c>
      <c r="Q807" s="181">
        <f>IF(All_Tasks!Q807="",0,All_Tasks!Q807)</f>
        <v>0</v>
      </c>
      <c r="R807" s="181">
        <f>IF(All_Tasks!R807="",0,All_Tasks!R807)</f>
        <v>0</v>
      </c>
      <c r="S807" s="181" t="str">
        <f>IF(All_Tasks!S807="","",All_Tasks!S807)</f>
        <v/>
      </c>
      <c r="T807" t="str">
        <f>IF(All_Tasks!T807="","",All_Tasks!T807)</f>
        <v/>
      </c>
      <c r="U807" t="str">
        <f>IF(All_Tasks!U807="","",All_Tasks!U807)</f>
        <v/>
      </c>
      <c r="V807">
        <f>IF(A807="",0,IFERROR(MATCH(A807,Scope_Labor_Rates!$A$6:$A$46,0)+5,0))</f>
        <v>0</v>
      </c>
      <c r="W807" s="178">
        <f>IF(V807&gt;0,INDEX(Scope_Labor_Rates!$C$6:$C$46,V807-5),0)</f>
        <v>0</v>
      </c>
      <c r="X807" s="178">
        <f>IF(V807&gt;0,INDEX(Scope_Labor_Rates!$C$6:$C$46,V807-5),0)</f>
        <v>0</v>
      </c>
      <c r="Y807" s="180">
        <f>IF(V807&gt;0,INDEX(Scope_Labor_Rates!$S$6:$S$46,V807-5),0)</f>
        <v>0</v>
      </c>
      <c r="Z807" s="180">
        <f>IF(V807&gt;0,INDEX(Scope_Labor_Rates!$R$6:$R$46,V807-5),1)</f>
        <v>1</v>
      </c>
      <c r="AA807" s="231">
        <f t="shared" si="108"/>
        <v>0</v>
      </c>
      <c r="AB807" t="str">
        <f t="shared" si="109"/>
        <v/>
      </c>
      <c r="AC807" s="178" t="str">
        <f t="shared" si="110"/>
        <v/>
      </c>
      <c r="AD807" s="181">
        <f t="shared" si="111"/>
        <v>0</v>
      </c>
      <c r="AE807" s="178">
        <f>IF(V807&gt;0,P807*INDEX(Scope_Labor_Rates!$E$6:$E$46,V807-5),0)</f>
        <v>0</v>
      </c>
      <c r="AF807" s="181">
        <f>IF(V807&gt;0,AE807*INDEX(Scope_Labor_Rates!$D$6:$D$46,V807-5)*AA807,0)</f>
        <v>0</v>
      </c>
      <c r="AG807" s="178">
        <f>IF(V807&gt;0,P807*INDEX(Scope_Labor_Rates!$G$6:$G$46,V807-5),0)</f>
        <v>0</v>
      </c>
      <c r="AH807" s="181">
        <f>IF(V807&gt;0,AG807*INDEX(Scope_Labor_Rates!$F$6:$F$46,V807-5)*AA807,0)</f>
        <v>0</v>
      </c>
      <c r="AI807" s="178">
        <f>IF(V807&gt;0,P807*INDEX(Scope_Labor_Rates!$I$6:$I$46,V807-5),0)</f>
        <v>0</v>
      </c>
      <c r="AJ807" s="181">
        <f>IF(V807&gt;0,AI807*INDEX(Scope_Labor_Rates!$H$6:$H$46,V807-5)*AA807,0)</f>
        <v>0</v>
      </c>
      <c r="AK807" s="178">
        <f>IF(V807&gt;0,P807*INDEX(Scope_Labor_Rates!$K$6:$K$46,V807-5),0)</f>
        <v>0</v>
      </c>
      <c r="AL807" s="181">
        <f>IF(V807&gt;0,AK807*INDEX(Scope_Labor_Rates!$J$6:$J$46,V807-5)*AA807,0)</f>
        <v>0</v>
      </c>
      <c r="AM807" s="178">
        <f>IF(V807&gt;0,P807*INDEX(Scope_Labor_Rates!$M$6:$M$46,V807-5),0)</f>
        <v>0</v>
      </c>
      <c r="AN807" s="178">
        <f>IF(V807&gt;0,AM807*INDEX(Scope_Labor_Rates!$L$6:$L$46,V807-5)*AA807,0)</f>
        <v>0</v>
      </c>
      <c r="AO807" s="178">
        <f>IF(V807&gt;0,P807*INDEX(Scope_Labor_Rates!$O$6:$O$46,V807-5)*AA807,0)</f>
        <v>0</v>
      </c>
      <c r="AP807" s="181">
        <f>IF(V807&gt;0,P807*INDEX(Scope_Labor_Rates!$Q$6:$Q$46,V807-5)*AA807,0)</f>
        <v>0</v>
      </c>
      <c r="AQ807" s="178">
        <f t="shared" si="112"/>
        <v>0</v>
      </c>
      <c r="AR807" s="178">
        <f t="shared" si="113"/>
        <v>0</v>
      </c>
      <c r="AS807" s="178">
        <f t="shared" si="114"/>
        <v>0</v>
      </c>
      <c r="AT807" s="178">
        <f t="shared" si="115"/>
        <v>0</v>
      </c>
      <c r="AU807">
        <f t="shared" si="116"/>
        <v>0</v>
      </c>
    </row>
    <row r="808" spans="1:47">
      <c r="A808" t="str">
        <f>IF(All_Tasks!A808="","",All_Tasks!A808)</f>
        <v/>
      </c>
      <c r="B808" t="str">
        <f>IF(All_Tasks!B808="","",All_Tasks!B808)</f>
        <v/>
      </c>
      <c r="C808" t="str">
        <f>IF(All_Tasks!C808="","",All_Tasks!C808)</f>
        <v/>
      </c>
      <c r="D808" t="str">
        <f>IF(All_Tasks!D808="","",All_Tasks!D808)</f>
        <v/>
      </c>
      <c r="E808" t="str">
        <f>IF(All_Tasks!V808&lt;&gt;"",All_Tasks!V808,IF(All_Tasks!E808&lt;&gt;"",All_Tasks!E808,""))</f>
        <v/>
      </c>
      <c r="F808" t="str">
        <f>IF(All_Tasks!F808="","",All_Tasks!F808)</f>
        <v/>
      </c>
      <c r="G808" t="str">
        <f>IF(All_Tasks!G808="","",All_Tasks!G808)</f>
        <v/>
      </c>
      <c r="H808" s="231" t="str">
        <f>IF(All_Tasks!H808="","",All_Tasks!H808)</f>
        <v/>
      </c>
      <c r="I808" t="str">
        <f>IF(All_Tasks!I808="","",All_Tasks!I808)</f>
        <v/>
      </c>
      <c r="J808" t="str">
        <f>IF(All_Tasks!J808="","",All_Tasks!J808)</f>
        <v/>
      </c>
      <c r="K808" t="str">
        <f>IF(All_Tasks!K808="","",All_Tasks!K808)</f>
        <v/>
      </c>
      <c r="L808" s="231" t="str">
        <f>IF(All_Tasks!L808="","",All_Tasks!L808)</f>
        <v/>
      </c>
      <c r="M808" t="str">
        <f>IF(All_Tasks!M808="","",All_Tasks!M808)</f>
        <v/>
      </c>
      <c r="N808" t="str">
        <f>IF(All_Tasks!N808="","",All_Tasks!N808)</f>
        <v/>
      </c>
      <c r="O808" t="str">
        <f>IF(All_Tasks!O808="","",All_Tasks!O808)</f>
        <v/>
      </c>
      <c r="P808" s="181">
        <f>IF(All_Tasks!P808="",0,All_Tasks!P808)</f>
        <v>0</v>
      </c>
      <c r="Q808" s="181">
        <f>IF(All_Tasks!Q808="",0,All_Tasks!Q808)</f>
        <v>0</v>
      </c>
      <c r="R808" s="181">
        <f>IF(All_Tasks!R808="",0,All_Tasks!R808)</f>
        <v>0</v>
      </c>
      <c r="S808" s="181" t="str">
        <f>IF(All_Tasks!S808="","",All_Tasks!S808)</f>
        <v/>
      </c>
      <c r="T808" t="str">
        <f>IF(All_Tasks!T808="","",All_Tasks!T808)</f>
        <v/>
      </c>
      <c r="U808" t="str">
        <f>IF(All_Tasks!U808="","",All_Tasks!U808)</f>
        <v/>
      </c>
      <c r="V808">
        <f>IF(A808="",0,IFERROR(MATCH(A808,Scope_Labor_Rates!$A$6:$A$46,0)+5,0))</f>
        <v>0</v>
      </c>
      <c r="W808" s="178">
        <f>IF(V808&gt;0,INDEX(Scope_Labor_Rates!$C$6:$C$46,V808-5),0)</f>
        <v>0</v>
      </c>
      <c r="X808" s="178">
        <f>IF(V808&gt;0,INDEX(Scope_Labor_Rates!$C$6:$C$46,V808-5),0)</f>
        <v>0</v>
      </c>
      <c r="Y808" s="180">
        <f>IF(V808&gt;0,INDEX(Scope_Labor_Rates!$S$6:$S$46,V808-5),0)</f>
        <v>0</v>
      </c>
      <c r="Z808" s="180">
        <f>IF(V808&gt;0,INDEX(Scope_Labor_Rates!$R$6:$R$46,V808-5),1)</f>
        <v>1</v>
      </c>
      <c r="AA808" s="231">
        <f t="shared" si="108"/>
        <v>0</v>
      </c>
      <c r="AB808" t="str">
        <f t="shared" si="109"/>
        <v/>
      </c>
      <c r="AC808" s="178" t="str">
        <f t="shared" si="110"/>
        <v/>
      </c>
      <c r="AD808" s="181">
        <f t="shared" si="111"/>
        <v>0</v>
      </c>
      <c r="AE808" s="178">
        <f>IF(V808&gt;0,P808*INDEX(Scope_Labor_Rates!$E$6:$E$46,V808-5),0)</f>
        <v>0</v>
      </c>
      <c r="AF808" s="181">
        <f>IF(V808&gt;0,AE808*INDEX(Scope_Labor_Rates!$D$6:$D$46,V808-5)*AA808,0)</f>
        <v>0</v>
      </c>
      <c r="AG808" s="178">
        <f>IF(V808&gt;0,P808*INDEX(Scope_Labor_Rates!$G$6:$G$46,V808-5),0)</f>
        <v>0</v>
      </c>
      <c r="AH808" s="181">
        <f>IF(V808&gt;0,AG808*INDEX(Scope_Labor_Rates!$F$6:$F$46,V808-5)*AA808,0)</f>
        <v>0</v>
      </c>
      <c r="AI808" s="178">
        <f>IF(V808&gt;0,P808*INDEX(Scope_Labor_Rates!$I$6:$I$46,V808-5),0)</f>
        <v>0</v>
      </c>
      <c r="AJ808" s="181">
        <f>IF(V808&gt;0,AI808*INDEX(Scope_Labor_Rates!$H$6:$H$46,V808-5)*AA808,0)</f>
        <v>0</v>
      </c>
      <c r="AK808" s="178">
        <f>IF(V808&gt;0,P808*INDEX(Scope_Labor_Rates!$K$6:$K$46,V808-5),0)</f>
        <v>0</v>
      </c>
      <c r="AL808" s="181">
        <f>IF(V808&gt;0,AK808*INDEX(Scope_Labor_Rates!$J$6:$J$46,V808-5)*AA808,0)</f>
        <v>0</v>
      </c>
      <c r="AM808" s="178">
        <f>IF(V808&gt;0,P808*INDEX(Scope_Labor_Rates!$M$6:$M$46,V808-5),0)</f>
        <v>0</v>
      </c>
      <c r="AN808" s="178">
        <f>IF(V808&gt;0,AM808*INDEX(Scope_Labor_Rates!$L$6:$L$46,V808-5)*AA808,0)</f>
        <v>0</v>
      </c>
      <c r="AO808" s="178">
        <f>IF(V808&gt;0,P808*INDEX(Scope_Labor_Rates!$O$6:$O$46,V808-5)*AA808,0)</f>
        <v>0</v>
      </c>
      <c r="AP808" s="181">
        <f>IF(V808&gt;0,P808*INDEX(Scope_Labor_Rates!$Q$6:$Q$46,V808-5)*AA808,0)</f>
        <v>0</v>
      </c>
      <c r="AQ808" s="178">
        <f t="shared" si="112"/>
        <v>0</v>
      </c>
      <c r="AR808" s="178">
        <f t="shared" si="113"/>
        <v>0</v>
      </c>
      <c r="AS808" s="178">
        <f t="shared" si="114"/>
        <v>0</v>
      </c>
      <c r="AT808" s="178">
        <f t="shared" si="115"/>
        <v>0</v>
      </c>
      <c r="AU808">
        <f t="shared" si="116"/>
        <v>0</v>
      </c>
    </row>
    <row r="809" spans="1:47">
      <c r="A809" t="str">
        <f>IF(All_Tasks!A809="","",All_Tasks!A809)</f>
        <v/>
      </c>
      <c r="B809" t="str">
        <f>IF(All_Tasks!B809="","",All_Tasks!B809)</f>
        <v/>
      </c>
      <c r="C809" t="str">
        <f>IF(All_Tasks!C809="","",All_Tasks!C809)</f>
        <v/>
      </c>
      <c r="D809" t="str">
        <f>IF(All_Tasks!D809="","",All_Tasks!D809)</f>
        <v/>
      </c>
      <c r="E809" t="str">
        <f>IF(All_Tasks!V809&lt;&gt;"",All_Tasks!V809,IF(All_Tasks!E809&lt;&gt;"",All_Tasks!E809,""))</f>
        <v/>
      </c>
      <c r="F809" t="str">
        <f>IF(All_Tasks!F809="","",All_Tasks!F809)</f>
        <v/>
      </c>
      <c r="G809" t="str">
        <f>IF(All_Tasks!G809="","",All_Tasks!G809)</f>
        <v/>
      </c>
      <c r="H809" s="231" t="str">
        <f>IF(All_Tasks!H809="","",All_Tasks!H809)</f>
        <v/>
      </c>
      <c r="I809" t="str">
        <f>IF(All_Tasks!I809="","",All_Tasks!I809)</f>
        <v/>
      </c>
      <c r="J809" t="str">
        <f>IF(All_Tasks!J809="","",All_Tasks!J809)</f>
        <v/>
      </c>
      <c r="K809" t="str">
        <f>IF(All_Tasks!K809="","",All_Tasks!K809)</f>
        <v/>
      </c>
      <c r="L809" s="231" t="str">
        <f>IF(All_Tasks!L809="","",All_Tasks!L809)</f>
        <v/>
      </c>
      <c r="M809" t="str">
        <f>IF(All_Tasks!M809="","",All_Tasks!M809)</f>
        <v/>
      </c>
      <c r="N809" t="str">
        <f>IF(All_Tasks!N809="","",All_Tasks!N809)</f>
        <v/>
      </c>
      <c r="O809" t="str">
        <f>IF(All_Tasks!O809="","",All_Tasks!O809)</f>
        <v/>
      </c>
      <c r="P809" s="181">
        <f>IF(All_Tasks!P809="",0,All_Tasks!P809)</f>
        <v>0</v>
      </c>
      <c r="Q809" s="181">
        <f>IF(All_Tasks!Q809="",0,All_Tasks!Q809)</f>
        <v>0</v>
      </c>
      <c r="R809" s="181">
        <f>IF(All_Tasks!R809="",0,All_Tasks!R809)</f>
        <v>0</v>
      </c>
      <c r="S809" s="181" t="str">
        <f>IF(All_Tasks!S809="","",All_Tasks!S809)</f>
        <v/>
      </c>
      <c r="T809" t="str">
        <f>IF(All_Tasks!T809="","",All_Tasks!T809)</f>
        <v/>
      </c>
      <c r="U809" t="str">
        <f>IF(All_Tasks!U809="","",All_Tasks!U809)</f>
        <v/>
      </c>
      <c r="V809">
        <f>IF(A809="",0,IFERROR(MATCH(A809,Scope_Labor_Rates!$A$6:$A$46,0)+5,0))</f>
        <v>0</v>
      </c>
      <c r="W809" s="178">
        <f>IF(V809&gt;0,INDEX(Scope_Labor_Rates!$C$6:$C$46,V809-5),0)</f>
        <v>0</v>
      </c>
      <c r="X809" s="178">
        <f>IF(V809&gt;0,INDEX(Scope_Labor_Rates!$C$6:$C$46,V809-5),0)</f>
        <v>0</v>
      </c>
      <c r="Y809" s="180">
        <f>IF(V809&gt;0,INDEX(Scope_Labor_Rates!$S$6:$S$46,V809-5),0)</f>
        <v>0</v>
      </c>
      <c r="Z809" s="180">
        <f>IF(V809&gt;0,INDEX(Scope_Labor_Rates!$R$6:$R$46,V809-5),1)</f>
        <v>1</v>
      </c>
      <c r="AA809" s="231">
        <f t="shared" si="108"/>
        <v>0</v>
      </c>
      <c r="AB809" t="str">
        <f t="shared" si="109"/>
        <v/>
      </c>
      <c r="AC809" s="178" t="str">
        <f t="shared" si="110"/>
        <v/>
      </c>
      <c r="AD809" s="181">
        <f t="shared" si="111"/>
        <v>0</v>
      </c>
      <c r="AE809" s="178">
        <f>IF(V809&gt;0,P809*INDEX(Scope_Labor_Rates!$E$6:$E$46,V809-5),0)</f>
        <v>0</v>
      </c>
      <c r="AF809" s="181">
        <f>IF(V809&gt;0,AE809*INDEX(Scope_Labor_Rates!$D$6:$D$46,V809-5)*AA809,0)</f>
        <v>0</v>
      </c>
      <c r="AG809" s="178">
        <f>IF(V809&gt;0,P809*INDEX(Scope_Labor_Rates!$G$6:$G$46,V809-5),0)</f>
        <v>0</v>
      </c>
      <c r="AH809" s="181">
        <f>IF(V809&gt;0,AG809*INDEX(Scope_Labor_Rates!$F$6:$F$46,V809-5)*AA809,0)</f>
        <v>0</v>
      </c>
      <c r="AI809" s="178">
        <f>IF(V809&gt;0,P809*INDEX(Scope_Labor_Rates!$I$6:$I$46,V809-5),0)</f>
        <v>0</v>
      </c>
      <c r="AJ809" s="181">
        <f>IF(V809&gt;0,AI809*INDEX(Scope_Labor_Rates!$H$6:$H$46,V809-5)*AA809,0)</f>
        <v>0</v>
      </c>
      <c r="AK809" s="178">
        <f>IF(V809&gt;0,P809*INDEX(Scope_Labor_Rates!$K$6:$K$46,V809-5),0)</f>
        <v>0</v>
      </c>
      <c r="AL809" s="181">
        <f>IF(V809&gt;0,AK809*INDEX(Scope_Labor_Rates!$J$6:$J$46,V809-5)*AA809,0)</f>
        <v>0</v>
      </c>
      <c r="AM809" s="178">
        <f>IF(V809&gt;0,P809*INDEX(Scope_Labor_Rates!$M$6:$M$46,V809-5),0)</f>
        <v>0</v>
      </c>
      <c r="AN809" s="178">
        <f>IF(V809&gt;0,AM809*INDEX(Scope_Labor_Rates!$L$6:$L$46,V809-5)*AA809,0)</f>
        <v>0</v>
      </c>
      <c r="AO809" s="178">
        <f>IF(V809&gt;0,P809*INDEX(Scope_Labor_Rates!$O$6:$O$46,V809-5)*AA809,0)</f>
        <v>0</v>
      </c>
      <c r="AP809" s="181">
        <f>IF(V809&gt;0,P809*INDEX(Scope_Labor_Rates!$Q$6:$Q$46,V809-5)*AA809,0)</f>
        <v>0</v>
      </c>
      <c r="AQ809" s="178">
        <f t="shared" si="112"/>
        <v>0</v>
      </c>
      <c r="AR809" s="178">
        <f t="shared" si="113"/>
        <v>0</v>
      </c>
      <c r="AS809" s="178">
        <f t="shared" si="114"/>
        <v>0</v>
      </c>
      <c r="AT809" s="178">
        <f t="shared" si="115"/>
        <v>0</v>
      </c>
      <c r="AU809">
        <f t="shared" si="116"/>
        <v>0</v>
      </c>
    </row>
    <row r="810" spans="1:47">
      <c r="A810" t="str">
        <f>IF(All_Tasks!A810="","",All_Tasks!A810)</f>
        <v/>
      </c>
      <c r="B810" t="str">
        <f>IF(All_Tasks!B810="","",All_Tasks!B810)</f>
        <v/>
      </c>
      <c r="C810" t="str">
        <f>IF(All_Tasks!C810="","",All_Tasks!C810)</f>
        <v/>
      </c>
      <c r="D810" t="str">
        <f>IF(All_Tasks!D810="","",All_Tasks!D810)</f>
        <v/>
      </c>
      <c r="E810" t="str">
        <f>IF(All_Tasks!V810&lt;&gt;"",All_Tasks!V810,IF(All_Tasks!E810&lt;&gt;"",All_Tasks!E810,""))</f>
        <v/>
      </c>
      <c r="F810" t="str">
        <f>IF(All_Tasks!F810="","",All_Tasks!F810)</f>
        <v/>
      </c>
      <c r="G810" t="str">
        <f>IF(All_Tasks!G810="","",All_Tasks!G810)</f>
        <v/>
      </c>
      <c r="H810" s="231" t="str">
        <f>IF(All_Tasks!H810="","",All_Tasks!H810)</f>
        <v/>
      </c>
      <c r="I810" t="str">
        <f>IF(All_Tasks!I810="","",All_Tasks!I810)</f>
        <v/>
      </c>
      <c r="J810" t="str">
        <f>IF(All_Tasks!J810="","",All_Tasks!J810)</f>
        <v/>
      </c>
      <c r="K810" t="str">
        <f>IF(All_Tasks!K810="","",All_Tasks!K810)</f>
        <v/>
      </c>
      <c r="L810" s="231" t="str">
        <f>IF(All_Tasks!L810="","",All_Tasks!L810)</f>
        <v/>
      </c>
      <c r="M810" t="str">
        <f>IF(All_Tasks!M810="","",All_Tasks!M810)</f>
        <v/>
      </c>
      <c r="N810" t="str">
        <f>IF(All_Tasks!N810="","",All_Tasks!N810)</f>
        <v/>
      </c>
      <c r="O810" t="str">
        <f>IF(All_Tasks!O810="","",All_Tasks!O810)</f>
        <v/>
      </c>
      <c r="P810" s="181">
        <f>IF(All_Tasks!P810="",0,All_Tasks!P810)</f>
        <v>0</v>
      </c>
      <c r="Q810" s="181">
        <f>IF(All_Tasks!Q810="",0,All_Tasks!Q810)</f>
        <v>0</v>
      </c>
      <c r="R810" s="181">
        <f>IF(All_Tasks!R810="",0,All_Tasks!R810)</f>
        <v>0</v>
      </c>
      <c r="S810" s="181" t="str">
        <f>IF(All_Tasks!S810="","",All_Tasks!S810)</f>
        <v/>
      </c>
      <c r="T810" t="str">
        <f>IF(All_Tasks!T810="","",All_Tasks!T810)</f>
        <v/>
      </c>
      <c r="U810" t="str">
        <f>IF(All_Tasks!U810="","",All_Tasks!U810)</f>
        <v/>
      </c>
      <c r="V810">
        <f>IF(A810="",0,IFERROR(MATCH(A810,Scope_Labor_Rates!$A$6:$A$46,0)+5,0))</f>
        <v>0</v>
      </c>
      <c r="W810" s="178">
        <f>IF(V810&gt;0,INDEX(Scope_Labor_Rates!$C$6:$C$46,V810-5),0)</f>
        <v>0</v>
      </c>
      <c r="X810" s="178">
        <f>IF(V810&gt;0,INDEX(Scope_Labor_Rates!$C$6:$C$46,V810-5),0)</f>
        <v>0</v>
      </c>
      <c r="Y810" s="180">
        <f>IF(V810&gt;0,INDEX(Scope_Labor_Rates!$S$6:$S$46,V810-5),0)</f>
        <v>0</v>
      </c>
      <c r="Z810" s="180">
        <f>IF(V810&gt;0,INDEX(Scope_Labor_Rates!$R$6:$R$46,V810-5),1)</f>
        <v>1</v>
      </c>
      <c r="AA810" s="231">
        <f t="shared" si="108"/>
        <v>0</v>
      </c>
      <c r="AB810" t="str">
        <f t="shared" si="109"/>
        <v/>
      </c>
      <c r="AC810" s="178" t="str">
        <f t="shared" si="110"/>
        <v/>
      </c>
      <c r="AD810" s="181">
        <f t="shared" si="111"/>
        <v>0</v>
      </c>
      <c r="AE810" s="178">
        <f>IF(V810&gt;0,P810*INDEX(Scope_Labor_Rates!$E$6:$E$46,V810-5),0)</f>
        <v>0</v>
      </c>
      <c r="AF810" s="181">
        <f>IF(V810&gt;0,AE810*INDEX(Scope_Labor_Rates!$D$6:$D$46,V810-5)*AA810,0)</f>
        <v>0</v>
      </c>
      <c r="AG810" s="178">
        <f>IF(V810&gt;0,P810*INDEX(Scope_Labor_Rates!$G$6:$G$46,V810-5),0)</f>
        <v>0</v>
      </c>
      <c r="AH810" s="181">
        <f>IF(V810&gt;0,AG810*INDEX(Scope_Labor_Rates!$F$6:$F$46,V810-5)*AA810,0)</f>
        <v>0</v>
      </c>
      <c r="AI810" s="178">
        <f>IF(V810&gt;0,P810*INDEX(Scope_Labor_Rates!$I$6:$I$46,V810-5),0)</f>
        <v>0</v>
      </c>
      <c r="AJ810" s="181">
        <f>IF(V810&gt;0,AI810*INDEX(Scope_Labor_Rates!$H$6:$H$46,V810-5)*AA810,0)</f>
        <v>0</v>
      </c>
      <c r="AK810" s="178">
        <f>IF(V810&gt;0,P810*INDEX(Scope_Labor_Rates!$K$6:$K$46,V810-5),0)</f>
        <v>0</v>
      </c>
      <c r="AL810" s="181">
        <f>IF(V810&gt;0,AK810*INDEX(Scope_Labor_Rates!$J$6:$J$46,V810-5)*AA810,0)</f>
        <v>0</v>
      </c>
      <c r="AM810" s="178">
        <f>IF(V810&gt;0,P810*INDEX(Scope_Labor_Rates!$M$6:$M$46,V810-5),0)</f>
        <v>0</v>
      </c>
      <c r="AN810" s="178">
        <f>IF(V810&gt;0,AM810*INDEX(Scope_Labor_Rates!$L$6:$L$46,V810-5)*AA810,0)</f>
        <v>0</v>
      </c>
      <c r="AO810" s="178">
        <f>IF(V810&gt;0,P810*INDEX(Scope_Labor_Rates!$O$6:$O$46,V810-5)*AA810,0)</f>
        <v>0</v>
      </c>
      <c r="AP810" s="181">
        <f>IF(V810&gt;0,P810*INDEX(Scope_Labor_Rates!$Q$6:$Q$46,V810-5)*AA810,0)</f>
        <v>0</v>
      </c>
      <c r="AQ810" s="178">
        <f t="shared" si="112"/>
        <v>0</v>
      </c>
      <c r="AR810" s="178">
        <f t="shared" si="113"/>
        <v>0</v>
      </c>
      <c r="AS810" s="178">
        <f t="shared" si="114"/>
        <v>0</v>
      </c>
      <c r="AT810" s="178">
        <f t="shared" si="115"/>
        <v>0</v>
      </c>
      <c r="AU810">
        <f t="shared" si="116"/>
        <v>0</v>
      </c>
    </row>
    <row r="811" spans="1:47">
      <c r="A811" t="str">
        <f>IF(All_Tasks!A811="","",All_Tasks!A811)</f>
        <v/>
      </c>
      <c r="B811" t="str">
        <f>IF(All_Tasks!B811="","",All_Tasks!B811)</f>
        <v/>
      </c>
      <c r="C811" t="str">
        <f>IF(All_Tasks!C811="","",All_Tasks!C811)</f>
        <v/>
      </c>
      <c r="D811" t="str">
        <f>IF(All_Tasks!D811="","",All_Tasks!D811)</f>
        <v/>
      </c>
      <c r="E811" t="str">
        <f>IF(All_Tasks!V811&lt;&gt;"",All_Tasks!V811,IF(All_Tasks!E811&lt;&gt;"",All_Tasks!E811,""))</f>
        <v/>
      </c>
      <c r="F811" t="str">
        <f>IF(All_Tasks!F811="","",All_Tasks!F811)</f>
        <v/>
      </c>
      <c r="G811" t="str">
        <f>IF(All_Tasks!G811="","",All_Tasks!G811)</f>
        <v/>
      </c>
      <c r="H811" s="231" t="str">
        <f>IF(All_Tasks!H811="","",All_Tasks!H811)</f>
        <v/>
      </c>
      <c r="I811" t="str">
        <f>IF(All_Tasks!I811="","",All_Tasks!I811)</f>
        <v/>
      </c>
      <c r="J811" t="str">
        <f>IF(All_Tasks!J811="","",All_Tasks!J811)</f>
        <v/>
      </c>
      <c r="K811" t="str">
        <f>IF(All_Tasks!K811="","",All_Tasks!K811)</f>
        <v/>
      </c>
      <c r="L811" s="231" t="str">
        <f>IF(All_Tasks!L811="","",All_Tasks!L811)</f>
        <v/>
      </c>
      <c r="M811" t="str">
        <f>IF(All_Tasks!M811="","",All_Tasks!M811)</f>
        <v/>
      </c>
      <c r="N811" t="str">
        <f>IF(All_Tasks!N811="","",All_Tasks!N811)</f>
        <v/>
      </c>
      <c r="O811" t="str">
        <f>IF(All_Tasks!O811="","",All_Tasks!O811)</f>
        <v/>
      </c>
      <c r="P811" s="181">
        <f>IF(All_Tasks!P811="",0,All_Tasks!P811)</f>
        <v>0</v>
      </c>
      <c r="Q811" s="181">
        <f>IF(All_Tasks!Q811="",0,All_Tasks!Q811)</f>
        <v>0</v>
      </c>
      <c r="R811" s="181">
        <f>IF(All_Tasks!R811="",0,All_Tasks!R811)</f>
        <v>0</v>
      </c>
      <c r="S811" s="181" t="str">
        <f>IF(All_Tasks!S811="","",All_Tasks!S811)</f>
        <v/>
      </c>
      <c r="T811" t="str">
        <f>IF(All_Tasks!T811="","",All_Tasks!T811)</f>
        <v/>
      </c>
      <c r="U811" t="str">
        <f>IF(All_Tasks!U811="","",All_Tasks!U811)</f>
        <v/>
      </c>
      <c r="V811">
        <f>IF(A811="",0,IFERROR(MATCH(A811,Scope_Labor_Rates!$A$6:$A$46,0)+5,0))</f>
        <v>0</v>
      </c>
      <c r="W811" s="178">
        <f>IF(V811&gt;0,INDEX(Scope_Labor_Rates!$C$6:$C$46,V811-5),0)</f>
        <v>0</v>
      </c>
      <c r="X811" s="178">
        <f>IF(V811&gt;0,INDEX(Scope_Labor_Rates!$C$6:$C$46,V811-5),0)</f>
        <v>0</v>
      </c>
      <c r="Y811" s="180">
        <f>IF(V811&gt;0,INDEX(Scope_Labor_Rates!$S$6:$S$46,V811-5),0)</f>
        <v>0</v>
      </c>
      <c r="Z811" s="180">
        <f>IF(V811&gt;0,INDEX(Scope_Labor_Rates!$R$6:$R$46,V811-5),1)</f>
        <v>1</v>
      </c>
      <c r="AA811" s="231">
        <f t="shared" si="108"/>
        <v>0</v>
      </c>
      <c r="AB811" t="str">
        <f t="shared" si="109"/>
        <v/>
      </c>
      <c r="AC811" s="178" t="str">
        <f t="shared" si="110"/>
        <v/>
      </c>
      <c r="AD811" s="181">
        <f t="shared" si="111"/>
        <v>0</v>
      </c>
      <c r="AE811" s="178">
        <f>IF(V811&gt;0,P811*INDEX(Scope_Labor_Rates!$E$6:$E$46,V811-5),0)</f>
        <v>0</v>
      </c>
      <c r="AF811" s="181">
        <f>IF(V811&gt;0,AE811*INDEX(Scope_Labor_Rates!$D$6:$D$46,V811-5)*AA811,0)</f>
        <v>0</v>
      </c>
      <c r="AG811" s="178">
        <f>IF(V811&gt;0,P811*INDEX(Scope_Labor_Rates!$G$6:$G$46,V811-5),0)</f>
        <v>0</v>
      </c>
      <c r="AH811" s="181">
        <f>IF(V811&gt;0,AG811*INDEX(Scope_Labor_Rates!$F$6:$F$46,V811-5)*AA811,0)</f>
        <v>0</v>
      </c>
      <c r="AI811" s="178">
        <f>IF(V811&gt;0,P811*INDEX(Scope_Labor_Rates!$I$6:$I$46,V811-5),0)</f>
        <v>0</v>
      </c>
      <c r="AJ811" s="181">
        <f>IF(V811&gt;0,AI811*INDEX(Scope_Labor_Rates!$H$6:$H$46,V811-5)*AA811,0)</f>
        <v>0</v>
      </c>
      <c r="AK811" s="178">
        <f>IF(V811&gt;0,P811*INDEX(Scope_Labor_Rates!$K$6:$K$46,V811-5),0)</f>
        <v>0</v>
      </c>
      <c r="AL811" s="181">
        <f>IF(V811&gt;0,AK811*INDEX(Scope_Labor_Rates!$J$6:$J$46,V811-5)*AA811,0)</f>
        <v>0</v>
      </c>
      <c r="AM811" s="178">
        <f>IF(V811&gt;0,P811*INDEX(Scope_Labor_Rates!$M$6:$M$46,V811-5),0)</f>
        <v>0</v>
      </c>
      <c r="AN811" s="178">
        <f>IF(V811&gt;0,AM811*INDEX(Scope_Labor_Rates!$L$6:$L$46,V811-5)*AA811,0)</f>
        <v>0</v>
      </c>
      <c r="AO811" s="178">
        <f>IF(V811&gt;0,P811*INDEX(Scope_Labor_Rates!$O$6:$O$46,V811-5)*AA811,0)</f>
        <v>0</v>
      </c>
      <c r="AP811" s="181">
        <f>IF(V811&gt;0,P811*INDEX(Scope_Labor_Rates!$Q$6:$Q$46,V811-5)*AA811,0)</f>
        <v>0</v>
      </c>
      <c r="AQ811" s="178">
        <f t="shared" si="112"/>
        <v>0</v>
      </c>
      <c r="AR811" s="178">
        <f t="shared" si="113"/>
        <v>0</v>
      </c>
      <c r="AS811" s="178">
        <f t="shared" si="114"/>
        <v>0</v>
      </c>
      <c r="AT811" s="178">
        <f t="shared" si="115"/>
        <v>0</v>
      </c>
      <c r="AU811">
        <f t="shared" si="116"/>
        <v>0</v>
      </c>
    </row>
    <row r="812" spans="1:47">
      <c r="A812" t="str">
        <f>IF(All_Tasks!A812="","",All_Tasks!A812)</f>
        <v/>
      </c>
      <c r="B812" t="str">
        <f>IF(All_Tasks!B812="","",All_Tasks!B812)</f>
        <v/>
      </c>
      <c r="C812" t="str">
        <f>IF(All_Tasks!C812="","",All_Tasks!C812)</f>
        <v/>
      </c>
      <c r="D812" t="str">
        <f>IF(All_Tasks!D812="","",All_Tasks!D812)</f>
        <v/>
      </c>
      <c r="E812" t="str">
        <f>IF(All_Tasks!V812&lt;&gt;"",All_Tasks!V812,IF(All_Tasks!E812&lt;&gt;"",All_Tasks!E812,""))</f>
        <v/>
      </c>
      <c r="F812" t="str">
        <f>IF(All_Tasks!F812="","",All_Tasks!F812)</f>
        <v/>
      </c>
      <c r="G812" t="str">
        <f>IF(All_Tasks!G812="","",All_Tasks!G812)</f>
        <v/>
      </c>
      <c r="H812" s="231" t="str">
        <f>IF(All_Tasks!H812="","",All_Tasks!H812)</f>
        <v/>
      </c>
      <c r="I812" t="str">
        <f>IF(All_Tasks!I812="","",All_Tasks!I812)</f>
        <v/>
      </c>
      <c r="J812" t="str">
        <f>IF(All_Tasks!J812="","",All_Tasks!J812)</f>
        <v/>
      </c>
      <c r="K812" t="str">
        <f>IF(All_Tasks!K812="","",All_Tasks!K812)</f>
        <v/>
      </c>
      <c r="L812" s="231" t="str">
        <f>IF(All_Tasks!L812="","",All_Tasks!L812)</f>
        <v/>
      </c>
      <c r="M812" t="str">
        <f>IF(All_Tasks!M812="","",All_Tasks!M812)</f>
        <v/>
      </c>
      <c r="N812" t="str">
        <f>IF(All_Tasks!N812="","",All_Tasks!N812)</f>
        <v/>
      </c>
      <c r="O812" t="str">
        <f>IF(All_Tasks!O812="","",All_Tasks!O812)</f>
        <v/>
      </c>
      <c r="P812" s="181">
        <f>IF(All_Tasks!P812="",0,All_Tasks!P812)</f>
        <v>0</v>
      </c>
      <c r="Q812" s="181">
        <f>IF(All_Tasks!Q812="",0,All_Tasks!Q812)</f>
        <v>0</v>
      </c>
      <c r="R812" s="181">
        <f>IF(All_Tasks!R812="",0,All_Tasks!R812)</f>
        <v>0</v>
      </c>
      <c r="S812" s="181" t="str">
        <f>IF(All_Tasks!S812="","",All_Tasks!S812)</f>
        <v/>
      </c>
      <c r="T812" t="str">
        <f>IF(All_Tasks!T812="","",All_Tasks!T812)</f>
        <v/>
      </c>
      <c r="U812" t="str">
        <f>IF(All_Tasks!U812="","",All_Tasks!U812)</f>
        <v/>
      </c>
      <c r="V812">
        <f>IF(A812="",0,IFERROR(MATCH(A812,Scope_Labor_Rates!$A$6:$A$46,0)+5,0))</f>
        <v>0</v>
      </c>
      <c r="W812" s="178">
        <f>IF(V812&gt;0,INDEX(Scope_Labor_Rates!$C$6:$C$46,V812-5),0)</f>
        <v>0</v>
      </c>
      <c r="X812" s="178">
        <f>IF(V812&gt;0,INDEX(Scope_Labor_Rates!$C$6:$C$46,V812-5),0)</f>
        <v>0</v>
      </c>
      <c r="Y812" s="180">
        <f>IF(V812&gt;0,INDEX(Scope_Labor_Rates!$S$6:$S$46,V812-5),0)</f>
        <v>0</v>
      </c>
      <c r="Z812" s="180">
        <f>IF(V812&gt;0,INDEX(Scope_Labor_Rates!$R$6:$R$46,V812-5),1)</f>
        <v>1</v>
      </c>
      <c r="AA812" s="231">
        <f t="shared" si="108"/>
        <v>0</v>
      </c>
      <c r="AB812" t="str">
        <f t="shared" si="109"/>
        <v/>
      </c>
      <c r="AC812" s="178" t="str">
        <f t="shared" si="110"/>
        <v/>
      </c>
      <c r="AD812" s="181">
        <f t="shared" si="111"/>
        <v>0</v>
      </c>
      <c r="AE812" s="178">
        <f>IF(V812&gt;0,P812*INDEX(Scope_Labor_Rates!$E$6:$E$46,V812-5),0)</f>
        <v>0</v>
      </c>
      <c r="AF812" s="181">
        <f>IF(V812&gt;0,AE812*INDEX(Scope_Labor_Rates!$D$6:$D$46,V812-5)*AA812,0)</f>
        <v>0</v>
      </c>
      <c r="AG812" s="178">
        <f>IF(V812&gt;0,P812*INDEX(Scope_Labor_Rates!$G$6:$G$46,V812-5),0)</f>
        <v>0</v>
      </c>
      <c r="AH812" s="181">
        <f>IF(V812&gt;0,AG812*INDEX(Scope_Labor_Rates!$F$6:$F$46,V812-5)*AA812,0)</f>
        <v>0</v>
      </c>
      <c r="AI812" s="178">
        <f>IF(V812&gt;0,P812*INDEX(Scope_Labor_Rates!$I$6:$I$46,V812-5),0)</f>
        <v>0</v>
      </c>
      <c r="AJ812" s="181">
        <f>IF(V812&gt;0,AI812*INDEX(Scope_Labor_Rates!$H$6:$H$46,V812-5)*AA812,0)</f>
        <v>0</v>
      </c>
      <c r="AK812" s="178">
        <f>IF(V812&gt;0,P812*INDEX(Scope_Labor_Rates!$K$6:$K$46,V812-5),0)</f>
        <v>0</v>
      </c>
      <c r="AL812" s="181">
        <f>IF(V812&gt;0,AK812*INDEX(Scope_Labor_Rates!$J$6:$J$46,V812-5)*AA812,0)</f>
        <v>0</v>
      </c>
      <c r="AM812" s="178">
        <f>IF(V812&gt;0,P812*INDEX(Scope_Labor_Rates!$M$6:$M$46,V812-5),0)</f>
        <v>0</v>
      </c>
      <c r="AN812" s="178">
        <f>IF(V812&gt;0,AM812*INDEX(Scope_Labor_Rates!$L$6:$L$46,V812-5)*AA812,0)</f>
        <v>0</v>
      </c>
      <c r="AO812" s="178">
        <f>IF(V812&gt;0,P812*INDEX(Scope_Labor_Rates!$O$6:$O$46,V812-5)*AA812,0)</f>
        <v>0</v>
      </c>
      <c r="AP812" s="181">
        <f>IF(V812&gt;0,P812*INDEX(Scope_Labor_Rates!$Q$6:$Q$46,V812-5)*AA812,0)</f>
        <v>0</v>
      </c>
      <c r="AQ812" s="178">
        <f t="shared" si="112"/>
        <v>0</v>
      </c>
      <c r="AR812" s="178">
        <f t="shared" si="113"/>
        <v>0</v>
      </c>
      <c r="AS812" s="178">
        <f t="shared" si="114"/>
        <v>0</v>
      </c>
      <c r="AT812" s="178">
        <f t="shared" si="115"/>
        <v>0</v>
      </c>
      <c r="AU812">
        <f t="shared" si="116"/>
        <v>0</v>
      </c>
    </row>
    <row r="813" spans="1:47">
      <c r="A813" t="str">
        <f>IF(All_Tasks!A813="","",All_Tasks!A813)</f>
        <v/>
      </c>
      <c r="B813" t="str">
        <f>IF(All_Tasks!B813="","",All_Tasks!B813)</f>
        <v/>
      </c>
      <c r="C813" t="str">
        <f>IF(All_Tasks!C813="","",All_Tasks!C813)</f>
        <v/>
      </c>
      <c r="D813" t="str">
        <f>IF(All_Tasks!D813="","",All_Tasks!D813)</f>
        <v/>
      </c>
      <c r="E813" t="str">
        <f>IF(All_Tasks!V813&lt;&gt;"",All_Tasks!V813,IF(All_Tasks!E813&lt;&gt;"",All_Tasks!E813,""))</f>
        <v/>
      </c>
      <c r="F813" t="str">
        <f>IF(All_Tasks!F813="","",All_Tasks!F813)</f>
        <v/>
      </c>
      <c r="G813" t="str">
        <f>IF(All_Tasks!G813="","",All_Tasks!G813)</f>
        <v/>
      </c>
      <c r="H813" s="231" t="str">
        <f>IF(All_Tasks!H813="","",All_Tasks!H813)</f>
        <v/>
      </c>
      <c r="I813" t="str">
        <f>IF(All_Tasks!I813="","",All_Tasks!I813)</f>
        <v/>
      </c>
      <c r="J813" t="str">
        <f>IF(All_Tasks!J813="","",All_Tasks!J813)</f>
        <v/>
      </c>
      <c r="K813" t="str">
        <f>IF(All_Tasks!K813="","",All_Tasks!K813)</f>
        <v/>
      </c>
      <c r="L813" s="231" t="str">
        <f>IF(All_Tasks!L813="","",All_Tasks!L813)</f>
        <v/>
      </c>
      <c r="M813" t="str">
        <f>IF(All_Tasks!M813="","",All_Tasks!M813)</f>
        <v/>
      </c>
      <c r="N813" t="str">
        <f>IF(All_Tasks!N813="","",All_Tasks!N813)</f>
        <v/>
      </c>
      <c r="O813" t="str">
        <f>IF(All_Tasks!O813="","",All_Tasks!O813)</f>
        <v/>
      </c>
      <c r="P813" s="181">
        <f>IF(All_Tasks!P813="",0,All_Tasks!P813)</f>
        <v>0</v>
      </c>
      <c r="Q813" s="181">
        <f>IF(All_Tasks!Q813="",0,All_Tasks!Q813)</f>
        <v>0</v>
      </c>
      <c r="R813" s="181">
        <f>IF(All_Tasks!R813="",0,All_Tasks!R813)</f>
        <v>0</v>
      </c>
      <c r="S813" s="181" t="str">
        <f>IF(All_Tasks!S813="","",All_Tasks!S813)</f>
        <v/>
      </c>
      <c r="T813" t="str">
        <f>IF(All_Tasks!T813="","",All_Tasks!T813)</f>
        <v/>
      </c>
      <c r="U813" t="str">
        <f>IF(All_Tasks!U813="","",All_Tasks!U813)</f>
        <v/>
      </c>
      <c r="V813">
        <f>IF(A813="",0,IFERROR(MATCH(A813,Scope_Labor_Rates!$A$6:$A$46,0)+5,0))</f>
        <v>0</v>
      </c>
      <c r="W813" s="178">
        <f>IF(V813&gt;0,INDEX(Scope_Labor_Rates!$C$6:$C$46,V813-5),0)</f>
        <v>0</v>
      </c>
      <c r="X813" s="178">
        <f>IF(V813&gt;0,INDEX(Scope_Labor_Rates!$C$6:$C$46,V813-5),0)</f>
        <v>0</v>
      </c>
      <c r="Y813" s="180">
        <f>IF(V813&gt;0,INDEX(Scope_Labor_Rates!$S$6:$S$46,V813-5),0)</f>
        <v>0</v>
      </c>
      <c r="Z813" s="180">
        <f>IF(V813&gt;0,INDEX(Scope_Labor_Rates!$R$6:$R$46,V813-5),1)</f>
        <v>1</v>
      </c>
      <c r="AA813" s="231">
        <f t="shared" si="108"/>
        <v>0</v>
      </c>
      <c r="AB813" t="str">
        <f t="shared" si="109"/>
        <v/>
      </c>
      <c r="AC813" s="178" t="str">
        <f t="shared" si="110"/>
        <v/>
      </c>
      <c r="AD813" s="181">
        <f t="shared" si="111"/>
        <v>0</v>
      </c>
      <c r="AE813" s="178">
        <f>IF(V813&gt;0,P813*INDEX(Scope_Labor_Rates!$E$6:$E$46,V813-5),0)</f>
        <v>0</v>
      </c>
      <c r="AF813" s="181">
        <f>IF(V813&gt;0,AE813*INDEX(Scope_Labor_Rates!$D$6:$D$46,V813-5)*AA813,0)</f>
        <v>0</v>
      </c>
      <c r="AG813" s="178">
        <f>IF(V813&gt;0,P813*INDEX(Scope_Labor_Rates!$G$6:$G$46,V813-5),0)</f>
        <v>0</v>
      </c>
      <c r="AH813" s="181">
        <f>IF(V813&gt;0,AG813*INDEX(Scope_Labor_Rates!$F$6:$F$46,V813-5)*AA813,0)</f>
        <v>0</v>
      </c>
      <c r="AI813" s="178">
        <f>IF(V813&gt;0,P813*INDEX(Scope_Labor_Rates!$I$6:$I$46,V813-5),0)</f>
        <v>0</v>
      </c>
      <c r="AJ813" s="181">
        <f>IF(V813&gt;0,AI813*INDEX(Scope_Labor_Rates!$H$6:$H$46,V813-5)*AA813,0)</f>
        <v>0</v>
      </c>
      <c r="AK813" s="178">
        <f>IF(V813&gt;0,P813*INDEX(Scope_Labor_Rates!$K$6:$K$46,V813-5),0)</f>
        <v>0</v>
      </c>
      <c r="AL813" s="181">
        <f>IF(V813&gt;0,AK813*INDEX(Scope_Labor_Rates!$J$6:$J$46,V813-5)*AA813,0)</f>
        <v>0</v>
      </c>
      <c r="AM813" s="178">
        <f>IF(V813&gt;0,P813*INDEX(Scope_Labor_Rates!$M$6:$M$46,V813-5),0)</f>
        <v>0</v>
      </c>
      <c r="AN813" s="178">
        <f>IF(V813&gt;0,AM813*INDEX(Scope_Labor_Rates!$L$6:$L$46,V813-5)*AA813,0)</f>
        <v>0</v>
      </c>
      <c r="AO813" s="178">
        <f>IF(V813&gt;0,P813*INDEX(Scope_Labor_Rates!$O$6:$O$46,V813-5)*AA813,0)</f>
        <v>0</v>
      </c>
      <c r="AP813" s="181">
        <f>IF(V813&gt;0,P813*INDEX(Scope_Labor_Rates!$Q$6:$Q$46,V813-5)*AA813,0)</f>
        <v>0</v>
      </c>
      <c r="AQ813" s="178">
        <f t="shared" si="112"/>
        <v>0</v>
      </c>
      <c r="AR813" s="178">
        <f t="shared" si="113"/>
        <v>0</v>
      </c>
      <c r="AS813" s="178">
        <f t="shared" si="114"/>
        <v>0</v>
      </c>
      <c r="AT813" s="178">
        <f t="shared" si="115"/>
        <v>0</v>
      </c>
      <c r="AU813">
        <f t="shared" si="116"/>
        <v>0</v>
      </c>
    </row>
    <row r="814" spans="1:47">
      <c r="A814" t="str">
        <f>IF(All_Tasks!A814="","",All_Tasks!A814)</f>
        <v/>
      </c>
      <c r="B814" t="str">
        <f>IF(All_Tasks!B814="","",All_Tasks!B814)</f>
        <v/>
      </c>
      <c r="C814" t="str">
        <f>IF(All_Tasks!C814="","",All_Tasks!C814)</f>
        <v/>
      </c>
      <c r="D814" t="str">
        <f>IF(All_Tasks!D814="","",All_Tasks!D814)</f>
        <v/>
      </c>
      <c r="E814" t="str">
        <f>IF(All_Tasks!V814&lt;&gt;"",All_Tasks!V814,IF(All_Tasks!E814&lt;&gt;"",All_Tasks!E814,""))</f>
        <v/>
      </c>
      <c r="F814" t="str">
        <f>IF(All_Tasks!F814="","",All_Tasks!F814)</f>
        <v/>
      </c>
      <c r="G814" t="str">
        <f>IF(All_Tasks!G814="","",All_Tasks!G814)</f>
        <v/>
      </c>
      <c r="H814" s="231" t="str">
        <f>IF(All_Tasks!H814="","",All_Tasks!H814)</f>
        <v/>
      </c>
      <c r="I814" t="str">
        <f>IF(All_Tasks!I814="","",All_Tasks!I814)</f>
        <v/>
      </c>
      <c r="J814" t="str">
        <f>IF(All_Tasks!J814="","",All_Tasks!J814)</f>
        <v/>
      </c>
      <c r="K814" t="str">
        <f>IF(All_Tasks!K814="","",All_Tasks!K814)</f>
        <v/>
      </c>
      <c r="L814" s="231" t="str">
        <f>IF(All_Tasks!L814="","",All_Tasks!L814)</f>
        <v/>
      </c>
      <c r="M814" t="str">
        <f>IF(All_Tasks!M814="","",All_Tasks!M814)</f>
        <v/>
      </c>
      <c r="N814" t="str">
        <f>IF(All_Tasks!N814="","",All_Tasks!N814)</f>
        <v/>
      </c>
      <c r="O814" t="str">
        <f>IF(All_Tasks!O814="","",All_Tasks!O814)</f>
        <v/>
      </c>
      <c r="P814" s="181">
        <f>IF(All_Tasks!P814="",0,All_Tasks!P814)</f>
        <v>0</v>
      </c>
      <c r="Q814" s="181">
        <f>IF(All_Tasks!Q814="",0,All_Tasks!Q814)</f>
        <v>0</v>
      </c>
      <c r="R814" s="181">
        <f>IF(All_Tasks!R814="",0,All_Tasks!R814)</f>
        <v>0</v>
      </c>
      <c r="S814" s="181" t="str">
        <f>IF(All_Tasks!S814="","",All_Tasks!S814)</f>
        <v/>
      </c>
      <c r="T814" t="str">
        <f>IF(All_Tasks!T814="","",All_Tasks!T814)</f>
        <v/>
      </c>
      <c r="U814" t="str">
        <f>IF(All_Tasks!U814="","",All_Tasks!U814)</f>
        <v/>
      </c>
      <c r="V814">
        <f>IF(A814="",0,IFERROR(MATCH(A814,Scope_Labor_Rates!$A$6:$A$46,0)+5,0))</f>
        <v>0</v>
      </c>
      <c r="W814" s="178">
        <f>IF(V814&gt;0,INDEX(Scope_Labor_Rates!$C$6:$C$46,V814-5),0)</f>
        <v>0</v>
      </c>
      <c r="X814" s="178">
        <f>IF(V814&gt;0,INDEX(Scope_Labor_Rates!$C$6:$C$46,V814-5),0)</f>
        <v>0</v>
      </c>
      <c r="Y814" s="180">
        <f>IF(V814&gt;0,INDEX(Scope_Labor_Rates!$S$6:$S$46,V814-5),0)</f>
        <v>0</v>
      </c>
      <c r="Z814" s="180">
        <f>IF(V814&gt;0,INDEX(Scope_Labor_Rates!$R$6:$R$46,V814-5),1)</f>
        <v>1</v>
      </c>
      <c r="AA814" s="231">
        <f t="shared" si="108"/>
        <v>0</v>
      </c>
      <c r="AB814" t="str">
        <f t="shared" si="109"/>
        <v/>
      </c>
      <c r="AC814" s="178" t="str">
        <f t="shared" si="110"/>
        <v/>
      </c>
      <c r="AD814" s="181">
        <f t="shared" si="111"/>
        <v>0</v>
      </c>
      <c r="AE814" s="178">
        <f>IF(V814&gt;0,P814*INDEX(Scope_Labor_Rates!$E$6:$E$46,V814-5),0)</f>
        <v>0</v>
      </c>
      <c r="AF814" s="181">
        <f>IF(V814&gt;0,AE814*INDEX(Scope_Labor_Rates!$D$6:$D$46,V814-5)*AA814,0)</f>
        <v>0</v>
      </c>
      <c r="AG814" s="178">
        <f>IF(V814&gt;0,P814*INDEX(Scope_Labor_Rates!$G$6:$G$46,V814-5),0)</f>
        <v>0</v>
      </c>
      <c r="AH814" s="181">
        <f>IF(V814&gt;0,AG814*INDEX(Scope_Labor_Rates!$F$6:$F$46,V814-5)*AA814,0)</f>
        <v>0</v>
      </c>
      <c r="AI814" s="178">
        <f>IF(V814&gt;0,P814*INDEX(Scope_Labor_Rates!$I$6:$I$46,V814-5),0)</f>
        <v>0</v>
      </c>
      <c r="AJ814" s="181">
        <f>IF(V814&gt;0,AI814*INDEX(Scope_Labor_Rates!$H$6:$H$46,V814-5)*AA814,0)</f>
        <v>0</v>
      </c>
      <c r="AK814" s="178">
        <f>IF(V814&gt;0,P814*INDEX(Scope_Labor_Rates!$K$6:$K$46,V814-5),0)</f>
        <v>0</v>
      </c>
      <c r="AL814" s="181">
        <f>IF(V814&gt;0,AK814*INDEX(Scope_Labor_Rates!$J$6:$J$46,V814-5)*AA814,0)</f>
        <v>0</v>
      </c>
      <c r="AM814" s="178">
        <f>IF(V814&gt;0,P814*INDEX(Scope_Labor_Rates!$M$6:$M$46,V814-5),0)</f>
        <v>0</v>
      </c>
      <c r="AN814" s="178">
        <f>IF(V814&gt;0,AM814*INDEX(Scope_Labor_Rates!$L$6:$L$46,V814-5)*AA814,0)</f>
        <v>0</v>
      </c>
      <c r="AO814" s="178">
        <f>IF(V814&gt;0,P814*INDEX(Scope_Labor_Rates!$O$6:$O$46,V814-5)*AA814,0)</f>
        <v>0</v>
      </c>
      <c r="AP814" s="181">
        <f>IF(V814&gt;0,P814*INDEX(Scope_Labor_Rates!$Q$6:$Q$46,V814-5)*AA814,0)</f>
        <v>0</v>
      </c>
      <c r="AQ814" s="178">
        <f t="shared" si="112"/>
        <v>0</v>
      </c>
      <c r="AR814" s="178">
        <f t="shared" si="113"/>
        <v>0</v>
      </c>
      <c r="AS814" s="178">
        <f t="shared" si="114"/>
        <v>0</v>
      </c>
      <c r="AT814" s="178">
        <f t="shared" si="115"/>
        <v>0</v>
      </c>
      <c r="AU814">
        <f t="shared" si="116"/>
        <v>0</v>
      </c>
    </row>
    <row r="815" spans="1:47">
      <c r="A815" t="str">
        <f>IF(All_Tasks!A815="","",All_Tasks!A815)</f>
        <v/>
      </c>
      <c r="B815" t="str">
        <f>IF(All_Tasks!B815="","",All_Tasks!B815)</f>
        <v/>
      </c>
      <c r="C815" t="str">
        <f>IF(All_Tasks!C815="","",All_Tasks!C815)</f>
        <v/>
      </c>
      <c r="D815" t="str">
        <f>IF(All_Tasks!D815="","",All_Tasks!D815)</f>
        <v/>
      </c>
      <c r="E815" t="str">
        <f>IF(All_Tasks!V815&lt;&gt;"",All_Tasks!V815,IF(All_Tasks!E815&lt;&gt;"",All_Tasks!E815,""))</f>
        <v/>
      </c>
      <c r="F815" t="str">
        <f>IF(All_Tasks!F815="","",All_Tasks!F815)</f>
        <v/>
      </c>
      <c r="G815" t="str">
        <f>IF(All_Tasks!G815="","",All_Tasks!G815)</f>
        <v/>
      </c>
      <c r="H815" s="231" t="str">
        <f>IF(All_Tasks!H815="","",All_Tasks!H815)</f>
        <v/>
      </c>
      <c r="I815" t="str">
        <f>IF(All_Tasks!I815="","",All_Tasks!I815)</f>
        <v/>
      </c>
      <c r="J815" t="str">
        <f>IF(All_Tasks!J815="","",All_Tasks!J815)</f>
        <v/>
      </c>
      <c r="K815" t="str">
        <f>IF(All_Tasks!K815="","",All_Tasks!K815)</f>
        <v/>
      </c>
      <c r="L815" s="231" t="str">
        <f>IF(All_Tasks!L815="","",All_Tasks!L815)</f>
        <v/>
      </c>
      <c r="M815" t="str">
        <f>IF(All_Tasks!M815="","",All_Tasks!M815)</f>
        <v/>
      </c>
      <c r="N815" t="str">
        <f>IF(All_Tasks!N815="","",All_Tasks!N815)</f>
        <v/>
      </c>
      <c r="O815" t="str">
        <f>IF(All_Tasks!O815="","",All_Tasks!O815)</f>
        <v/>
      </c>
      <c r="P815" s="181">
        <f>IF(All_Tasks!P815="",0,All_Tasks!P815)</f>
        <v>0</v>
      </c>
      <c r="Q815" s="181">
        <f>IF(All_Tasks!Q815="",0,All_Tasks!Q815)</f>
        <v>0</v>
      </c>
      <c r="R815" s="181">
        <f>IF(All_Tasks!R815="",0,All_Tasks!R815)</f>
        <v>0</v>
      </c>
      <c r="S815" s="181" t="str">
        <f>IF(All_Tasks!S815="","",All_Tasks!S815)</f>
        <v/>
      </c>
      <c r="T815" t="str">
        <f>IF(All_Tasks!T815="","",All_Tasks!T815)</f>
        <v/>
      </c>
      <c r="U815" t="str">
        <f>IF(All_Tasks!U815="","",All_Tasks!U815)</f>
        <v/>
      </c>
      <c r="V815">
        <f>IF(A815="",0,IFERROR(MATCH(A815,Scope_Labor_Rates!$A$6:$A$46,0)+5,0))</f>
        <v>0</v>
      </c>
      <c r="W815" s="178">
        <f>IF(V815&gt;0,INDEX(Scope_Labor_Rates!$C$6:$C$46,V815-5),0)</f>
        <v>0</v>
      </c>
      <c r="X815" s="178">
        <f>IF(V815&gt;0,INDEX(Scope_Labor_Rates!$C$6:$C$46,V815-5),0)</f>
        <v>0</v>
      </c>
      <c r="Y815" s="180">
        <f>IF(V815&gt;0,INDEX(Scope_Labor_Rates!$S$6:$S$46,V815-5),0)</f>
        <v>0</v>
      </c>
      <c r="Z815" s="180">
        <f>IF(V815&gt;0,INDEX(Scope_Labor_Rates!$R$6:$R$46,V815-5),1)</f>
        <v>1</v>
      </c>
      <c r="AA815" s="231">
        <f t="shared" si="108"/>
        <v>0</v>
      </c>
      <c r="AB815" t="str">
        <f t="shared" si="109"/>
        <v/>
      </c>
      <c r="AC815" s="178" t="str">
        <f t="shared" si="110"/>
        <v/>
      </c>
      <c r="AD815" s="181">
        <f t="shared" si="111"/>
        <v>0</v>
      </c>
      <c r="AE815" s="178">
        <f>IF(V815&gt;0,P815*INDEX(Scope_Labor_Rates!$E$6:$E$46,V815-5),0)</f>
        <v>0</v>
      </c>
      <c r="AF815" s="181">
        <f>IF(V815&gt;0,AE815*INDEX(Scope_Labor_Rates!$D$6:$D$46,V815-5)*AA815,0)</f>
        <v>0</v>
      </c>
      <c r="AG815" s="178">
        <f>IF(V815&gt;0,P815*INDEX(Scope_Labor_Rates!$G$6:$G$46,V815-5),0)</f>
        <v>0</v>
      </c>
      <c r="AH815" s="181">
        <f>IF(V815&gt;0,AG815*INDEX(Scope_Labor_Rates!$F$6:$F$46,V815-5)*AA815,0)</f>
        <v>0</v>
      </c>
      <c r="AI815" s="178">
        <f>IF(V815&gt;0,P815*INDEX(Scope_Labor_Rates!$I$6:$I$46,V815-5),0)</f>
        <v>0</v>
      </c>
      <c r="AJ815" s="181">
        <f>IF(V815&gt;0,AI815*INDEX(Scope_Labor_Rates!$H$6:$H$46,V815-5)*AA815,0)</f>
        <v>0</v>
      </c>
      <c r="AK815" s="178">
        <f>IF(V815&gt;0,P815*INDEX(Scope_Labor_Rates!$K$6:$K$46,V815-5),0)</f>
        <v>0</v>
      </c>
      <c r="AL815" s="181">
        <f>IF(V815&gt;0,AK815*INDEX(Scope_Labor_Rates!$J$6:$J$46,V815-5)*AA815,0)</f>
        <v>0</v>
      </c>
      <c r="AM815" s="178">
        <f>IF(V815&gt;0,P815*INDEX(Scope_Labor_Rates!$M$6:$M$46,V815-5),0)</f>
        <v>0</v>
      </c>
      <c r="AN815" s="178">
        <f>IF(V815&gt;0,AM815*INDEX(Scope_Labor_Rates!$L$6:$L$46,V815-5)*AA815,0)</f>
        <v>0</v>
      </c>
      <c r="AO815" s="178">
        <f>IF(V815&gt;0,P815*INDEX(Scope_Labor_Rates!$O$6:$O$46,V815-5)*AA815,0)</f>
        <v>0</v>
      </c>
      <c r="AP815" s="181">
        <f>IF(V815&gt;0,P815*INDEX(Scope_Labor_Rates!$Q$6:$Q$46,V815-5)*AA815,0)</f>
        <v>0</v>
      </c>
      <c r="AQ815" s="178">
        <f t="shared" si="112"/>
        <v>0</v>
      </c>
      <c r="AR815" s="178">
        <f t="shared" si="113"/>
        <v>0</v>
      </c>
      <c r="AS815" s="178">
        <f t="shared" si="114"/>
        <v>0</v>
      </c>
      <c r="AT815" s="178">
        <f t="shared" si="115"/>
        <v>0</v>
      </c>
      <c r="AU815">
        <f t="shared" si="116"/>
        <v>0</v>
      </c>
    </row>
    <row r="816" spans="1:47">
      <c r="A816" t="str">
        <f>IF(All_Tasks!A816="","",All_Tasks!A816)</f>
        <v/>
      </c>
      <c r="B816" t="str">
        <f>IF(All_Tasks!B816="","",All_Tasks!B816)</f>
        <v/>
      </c>
      <c r="C816" t="str">
        <f>IF(All_Tasks!C816="","",All_Tasks!C816)</f>
        <v/>
      </c>
      <c r="D816" t="str">
        <f>IF(All_Tasks!D816="","",All_Tasks!D816)</f>
        <v/>
      </c>
      <c r="E816" t="str">
        <f>IF(All_Tasks!V816&lt;&gt;"",All_Tasks!V816,IF(All_Tasks!E816&lt;&gt;"",All_Tasks!E816,""))</f>
        <v/>
      </c>
      <c r="F816" t="str">
        <f>IF(All_Tasks!F816="","",All_Tasks!F816)</f>
        <v/>
      </c>
      <c r="G816" t="str">
        <f>IF(All_Tasks!G816="","",All_Tasks!G816)</f>
        <v/>
      </c>
      <c r="H816" s="231" t="str">
        <f>IF(All_Tasks!H816="","",All_Tasks!H816)</f>
        <v/>
      </c>
      <c r="I816" t="str">
        <f>IF(All_Tasks!I816="","",All_Tasks!I816)</f>
        <v/>
      </c>
      <c r="J816" t="str">
        <f>IF(All_Tasks!J816="","",All_Tasks!J816)</f>
        <v/>
      </c>
      <c r="K816" t="str">
        <f>IF(All_Tasks!K816="","",All_Tasks!K816)</f>
        <v/>
      </c>
      <c r="L816" s="231" t="str">
        <f>IF(All_Tasks!L816="","",All_Tasks!L816)</f>
        <v/>
      </c>
      <c r="M816" t="str">
        <f>IF(All_Tasks!M816="","",All_Tasks!M816)</f>
        <v/>
      </c>
      <c r="N816" t="str">
        <f>IF(All_Tasks!N816="","",All_Tasks!N816)</f>
        <v/>
      </c>
      <c r="O816" t="str">
        <f>IF(All_Tasks!O816="","",All_Tasks!O816)</f>
        <v/>
      </c>
      <c r="P816" s="181">
        <f>IF(All_Tasks!P816="",0,All_Tasks!P816)</f>
        <v>0</v>
      </c>
      <c r="Q816" s="181">
        <f>IF(All_Tasks!Q816="",0,All_Tasks!Q816)</f>
        <v>0</v>
      </c>
      <c r="R816" s="181">
        <f>IF(All_Tasks!R816="",0,All_Tasks!R816)</f>
        <v>0</v>
      </c>
      <c r="S816" s="181" t="str">
        <f>IF(All_Tasks!S816="","",All_Tasks!S816)</f>
        <v/>
      </c>
      <c r="T816" t="str">
        <f>IF(All_Tasks!T816="","",All_Tasks!T816)</f>
        <v/>
      </c>
      <c r="U816" t="str">
        <f>IF(All_Tasks!U816="","",All_Tasks!U816)</f>
        <v/>
      </c>
      <c r="V816">
        <f>IF(A816="",0,IFERROR(MATCH(A816,Scope_Labor_Rates!$A$6:$A$46,0)+5,0))</f>
        <v>0</v>
      </c>
      <c r="W816" s="178">
        <f>IF(V816&gt;0,INDEX(Scope_Labor_Rates!$C$6:$C$46,V816-5),0)</f>
        <v>0</v>
      </c>
      <c r="X816" s="178">
        <f>IF(V816&gt;0,INDEX(Scope_Labor_Rates!$C$6:$C$46,V816-5),0)</f>
        <v>0</v>
      </c>
      <c r="Y816" s="180">
        <f>IF(V816&gt;0,INDEX(Scope_Labor_Rates!$S$6:$S$46,V816-5),0)</f>
        <v>0</v>
      </c>
      <c r="Z816" s="180">
        <f>IF(V816&gt;0,INDEX(Scope_Labor_Rates!$R$6:$R$46,V816-5),1)</f>
        <v>1</v>
      </c>
      <c r="AA816" s="231">
        <f t="shared" si="108"/>
        <v>0</v>
      </c>
      <c r="AB816" t="str">
        <f t="shared" si="109"/>
        <v/>
      </c>
      <c r="AC816" s="178" t="str">
        <f t="shared" si="110"/>
        <v/>
      </c>
      <c r="AD816" s="181">
        <f t="shared" si="111"/>
        <v>0</v>
      </c>
      <c r="AE816" s="178">
        <f>IF(V816&gt;0,P816*INDEX(Scope_Labor_Rates!$E$6:$E$46,V816-5),0)</f>
        <v>0</v>
      </c>
      <c r="AF816" s="181">
        <f>IF(V816&gt;0,AE816*INDEX(Scope_Labor_Rates!$D$6:$D$46,V816-5)*AA816,0)</f>
        <v>0</v>
      </c>
      <c r="AG816" s="178">
        <f>IF(V816&gt;0,P816*INDEX(Scope_Labor_Rates!$G$6:$G$46,V816-5),0)</f>
        <v>0</v>
      </c>
      <c r="AH816" s="181">
        <f>IF(V816&gt;0,AG816*INDEX(Scope_Labor_Rates!$F$6:$F$46,V816-5)*AA816,0)</f>
        <v>0</v>
      </c>
      <c r="AI816" s="178">
        <f>IF(V816&gt;0,P816*INDEX(Scope_Labor_Rates!$I$6:$I$46,V816-5),0)</f>
        <v>0</v>
      </c>
      <c r="AJ816" s="181">
        <f>IF(V816&gt;0,AI816*INDEX(Scope_Labor_Rates!$H$6:$H$46,V816-5)*AA816,0)</f>
        <v>0</v>
      </c>
      <c r="AK816" s="178">
        <f>IF(V816&gt;0,P816*INDEX(Scope_Labor_Rates!$K$6:$K$46,V816-5),0)</f>
        <v>0</v>
      </c>
      <c r="AL816" s="181">
        <f>IF(V816&gt;0,AK816*INDEX(Scope_Labor_Rates!$J$6:$J$46,V816-5)*AA816,0)</f>
        <v>0</v>
      </c>
      <c r="AM816" s="178">
        <f>IF(V816&gt;0,P816*INDEX(Scope_Labor_Rates!$M$6:$M$46,V816-5),0)</f>
        <v>0</v>
      </c>
      <c r="AN816" s="178">
        <f>IF(V816&gt;0,AM816*INDEX(Scope_Labor_Rates!$L$6:$L$46,V816-5)*AA816,0)</f>
        <v>0</v>
      </c>
      <c r="AO816" s="178">
        <f>IF(V816&gt;0,P816*INDEX(Scope_Labor_Rates!$O$6:$O$46,V816-5)*AA816,0)</f>
        <v>0</v>
      </c>
      <c r="AP816" s="181">
        <f>IF(V816&gt;0,P816*INDEX(Scope_Labor_Rates!$Q$6:$Q$46,V816-5)*AA816,0)</f>
        <v>0</v>
      </c>
      <c r="AQ816" s="178">
        <f t="shared" si="112"/>
        <v>0</v>
      </c>
      <c r="AR816" s="178">
        <f t="shared" si="113"/>
        <v>0</v>
      </c>
      <c r="AS816" s="178">
        <f t="shared" si="114"/>
        <v>0</v>
      </c>
      <c r="AT816" s="178">
        <f t="shared" si="115"/>
        <v>0</v>
      </c>
      <c r="AU816">
        <f t="shared" si="116"/>
        <v>0</v>
      </c>
    </row>
    <row r="817" spans="1:47">
      <c r="A817" t="str">
        <f>IF(All_Tasks!A817="","",All_Tasks!A817)</f>
        <v/>
      </c>
      <c r="B817" t="str">
        <f>IF(All_Tasks!B817="","",All_Tasks!B817)</f>
        <v/>
      </c>
      <c r="C817" t="str">
        <f>IF(All_Tasks!C817="","",All_Tasks!C817)</f>
        <v/>
      </c>
      <c r="D817" t="str">
        <f>IF(All_Tasks!D817="","",All_Tasks!D817)</f>
        <v/>
      </c>
      <c r="E817" t="str">
        <f>IF(All_Tasks!V817&lt;&gt;"",All_Tasks!V817,IF(All_Tasks!E817&lt;&gt;"",All_Tasks!E817,""))</f>
        <v/>
      </c>
      <c r="F817" t="str">
        <f>IF(All_Tasks!F817="","",All_Tasks!F817)</f>
        <v/>
      </c>
      <c r="G817" t="str">
        <f>IF(All_Tasks!G817="","",All_Tasks!G817)</f>
        <v/>
      </c>
      <c r="H817" s="231" t="str">
        <f>IF(All_Tasks!H817="","",All_Tasks!H817)</f>
        <v/>
      </c>
      <c r="I817" t="str">
        <f>IF(All_Tasks!I817="","",All_Tasks!I817)</f>
        <v/>
      </c>
      <c r="J817" t="str">
        <f>IF(All_Tasks!J817="","",All_Tasks!J817)</f>
        <v/>
      </c>
      <c r="K817" t="str">
        <f>IF(All_Tasks!K817="","",All_Tasks!K817)</f>
        <v/>
      </c>
      <c r="L817" s="231" t="str">
        <f>IF(All_Tasks!L817="","",All_Tasks!L817)</f>
        <v/>
      </c>
      <c r="M817" t="str">
        <f>IF(All_Tasks!M817="","",All_Tasks!M817)</f>
        <v/>
      </c>
      <c r="N817" t="str">
        <f>IF(All_Tasks!N817="","",All_Tasks!N817)</f>
        <v/>
      </c>
      <c r="O817" t="str">
        <f>IF(All_Tasks!O817="","",All_Tasks!O817)</f>
        <v/>
      </c>
      <c r="P817" s="181">
        <f>IF(All_Tasks!P817="",0,All_Tasks!P817)</f>
        <v>0</v>
      </c>
      <c r="Q817" s="181">
        <f>IF(All_Tasks!Q817="",0,All_Tasks!Q817)</f>
        <v>0</v>
      </c>
      <c r="R817" s="181">
        <f>IF(All_Tasks!R817="",0,All_Tasks!R817)</f>
        <v>0</v>
      </c>
      <c r="S817" s="181" t="str">
        <f>IF(All_Tasks!S817="","",All_Tasks!S817)</f>
        <v/>
      </c>
      <c r="T817" t="str">
        <f>IF(All_Tasks!T817="","",All_Tasks!T817)</f>
        <v/>
      </c>
      <c r="U817" t="str">
        <f>IF(All_Tasks!U817="","",All_Tasks!U817)</f>
        <v/>
      </c>
      <c r="V817">
        <f>IF(A817="",0,IFERROR(MATCH(A817,Scope_Labor_Rates!$A$6:$A$46,0)+5,0))</f>
        <v>0</v>
      </c>
      <c r="W817" s="178">
        <f>IF(V817&gt;0,INDEX(Scope_Labor_Rates!$C$6:$C$46,V817-5),0)</f>
        <v>0</v>
      </c>
      <c r="X817" s="178">
        <f>IF(V817&gt;0,INDEX(Scope_Labor_Rates!$C$6:$C$46,V817-5),0)</f>
        <v>0</v>
      </c>
      <c r="Y817" s="180">
        <f>IF(V817&gt;0,INDEX(Scope_Labor_Rates!$S$6:$S$46,V817-5),0)</f>
        <v>0</v>
      </c>
      <c r="Z817" s="180">
        <f>IF(V817&gt;0,INDEX(Scope_Labor_Rates!$R$6:$R$46,V817-5),1)</f>
        <v>1</v>
      </c>
      <c r="AA817" s="231">
        <f t="shared" si="108"/>
        <v>0</v>
      </c>
      <c r="AB817" t="str">
        <f t="shared" si="109"/>
        <v/>
      </c>
      <c r="AC817" s="178" t="str">
        <f t="shared" si="110"/>
        <v/>
      </c>
      <c r="AD817" s="181">
        <f t="shared" si="111"/>
        <v>0</v>
      </c>
      <c r="AE817" s="178">
        <f>IF(V817&gt;0,P817*INDEX(Scope_Labor_Rates!$E$6:$E$46,V817-5),0)</f>
        <v>0</v>
      </c>
      <c r="AF817" s="181">
        <f>IF(V817&gt;0,AE817*INDEX(Scope_Labor_Rates!$D$6:$D$46,V817-5)*AA817,0)</f>
        <v>0</v>
      </c>
      <c r="AG817" s="178">
        <f>IF(V817&gt;0,P817*INDEX(Scope_Labor_Rates!$G$6:$G$46,V817-5),0)</f>
        <v>0</v>
      </c>
      <c r="AH817" s="181">
        <f>IF(V817&gt;0,AG817*INDEX(Scope_Labor_Rates!$F$6:$F$46,V817-5)*AA817,0)</f>
        <v>0</v>
      </c>
      <c r="AI817" s="178">
        <f>IF(V817&gt;0,P817*INDEX(Scope_Labor_Rates!$I$6:$I$46,V817-5),0)</f>
        <v>0</v>
      </c>
      <c r="AJ817" s="181">
        <f>IF(V817&gt;0,AI817*INDEX(Scope_Labor_Rates!$H$6:$H$46,V817-5)*AA817,0)</f>
        <v>0</v>
      </c>
      <c r="AK817" s="178">
        <f>IF(V817&gt;0,P817*INDEX(Scope_Labor_Rates!$K$6:$K$46,V817-5),0)</f>
        <v>0</v>
      </c>
      <c r="AL817" s="181">
        <f>IF(V817&gt;0,AK817*INDEX(Scope_Labor_Rates!$J$6:$J$46,V817-5)*AA817,0)</f>
        <v>0</v>
      </c>
      <c r="AM817" s="178">
        <f>IF(V817&gt;0,P817*INDEX(Scope_Labor_Rates!$M$6:$M$46,V817-5),0)</f>
        <v>0</v>
      </c>
      <c r="AN817" s="178">
        <f>IF(V817&gt;0,AM817*INDEX(Scope_Labor_Rates!$L$6:$L$46,V817-5)*AA817,0)</f>
        <v>0</v>
      </c>
      <c r="AO817" s="178">
        <f>IF(V817&gt;0,P817*INDEX(Scope_Labor_Rates!$O$6:$O$46,V817-5)*AA817,0)</f>
        <v>0</v>
      </c>
      <c r="AP817" s="181">
        <f>IF(V817&gt;0,P817*INDEX(Scope_Labor_Rates!$Q$6:$Q$46,V817-5)*AA817,0)</f>
        <v>0</v>
      </c>
      <c r="AQ817" s="178">
        <f t="shared" si="112"/>
        <v>0</v>
      </c>
      <c r="AR817" s="178">
        <f t="shared" si="113"/>
        <v>0</v>
      </c>
      <c r="AS817" s="178">
        <f t="shared" si="114"/>
        <v>0</v>
      </c>
      <c r="AT817" s="178">
        <f t="shared" si="115"/>
        <v>0</v>
      </c>
      <c r="AU817">
        <f t="shared" si="116"/>
        <v>0</v>
      </c>
    </row>
    <row r="818" spans="1:47">
      <c r="A818" t="str">
        <f>IF(All_Tasks!A818="","",All_Tasks!A818)</f>
        <v/>
      </c>
      <c r="B818" t="str">
        <f>IF(All_Tasks!B818="","",All_Tasks!B818)</f>
        <v/>
      </c>
      <c r="C818" t="str">
        <f>IF(All_Tasks!C818="","",All_Tasks!C818)</f>
        <v/>
      </c>
      <c r="D818" t="str">
        <f>IF(All_Tasks!D818="","",All_Tasks!D818)</f>
        <v/>
      </c>
      <c r="E818" t="str">
        <f>IF(All_Tasks!V818&lt;&gt;"",All_Tasks!V818,IF(All_Tasks!E818&lt;&gt;"",All_Tasks!E818,""))</f>
        <v/>
      </c>
      <c r="F818" t="str">
        <f>IF(All_Tasks!F818="","",All_Tasks!F818)</f>
        <v/>
      </c>
      <c r="G818" t="str">
        <f>IF(All_Tasks!G818="","",All_Tasks!G818)</f>
        <v/>
      </c>
      <c r="H818" s="231" t="str">
        <f>IF(All_Tasks!H818="","",All_Tasks!H818)</f>
        <v/>
      </c>
      <c r="I818" t="str">
        <f>IF(All_Tasks!I818="","",All_Tasks!I818)</f>
        <v/>
      </c>
      <c r="J818" t="str">
        <f>IF(All_Tasks!J818="","",All_Tasks!J818)</f>
        <v/>
      </c>
      <c r="K818" t="str">
        <f>IF(All_Tasks!K818="","",All_Tasks!K818)</f>
        <v/>
      </c>
      <c r="L818" s="231" t="str">
        <f>IF(All_Tasks!L818="","",All_Tasks!L818)</f>
        <v/>
      </c>
      <c r="M818" t="str">
        <f>IF(All_Tasks!M818="","",All_Tasks!M818)</f>
        <v/>
      </c>
      <c r="N818" t="str">
        <f>IF(All_Tasks!N818="","",All_Tasks!N818)</f>
        <v/>
      </c>
      <c r="O818" t="str">
        <f>IF(All_Tasks!O818="","",All_Tasks!O818)</f>
        <v/>
      </c>
      <c r="P818" s="181">
        <f>IF(All_Tasks!P818="",0,All_Tasks!P818)</f>
        <v>0</v>
      </c>
      <c r="Q818" s="181">
        <f>IF(All_Tasks!Q818="",0,All_Tasks!Q818)</f>
        <v>0</v>
      </c>
      <c r="R818" s="181">
        <f>IF(All_Tasks!R818="",0,All_Tasks!R818)</f>
        <v>0</v>
      </c>
      <c r="S818" s="181" t="str">
        <f>IF(All_Tasks!S818="","",All_Tasks!S818)</f>
        <v/>
      </c>
      <c r="T818" t="str">
        <f>IF(All_Tasks!T818="","",All_Tasks!T818)</f>
        <v/>
      </c>
      <c r="U818" t="str">
        <f>IF(All_Tasks!U818="","",All_Tasks!U818)</f>
        <v/>
      </c>
      <c r="V818">
        <f>IF(A818="",0,IFERROR(MATCH(A818,Scope_Labor_Rates!$A$6:$A$46,0)+5,0))</f>
        <v>0</v>
      </c>
      <c r="W818" s="178">
        <f>IF(V818&gt;0,INDEX(Scope_Labor_Rates!$C$6:$C$46,V818-5),0)</f>
        <v>0</v>
      </c>
      <c r="X818" s="178">
        <f>IF(V818&gt;0,INDEX(Scope_Labor_Rates!$C$6:$C$46,V818-5),0)</f>
        <v>0</v>
      </c>
      <c r="Y818" s="180">
        <f>IF(V818&gt;0,INDEX(Scope_Labor_Rates!$S$6:$S$46,V818-5),0)</f>
        <v>0</v>
      </c>
      <c r="Z818" s="180">
        <f>IF(V818&gt;0,INDEX(Scope_Labor_Rates!$R$6:$R$46,V818-5),1)</f>
        <v>1</v>
      </c>
      <c r="AA818" s="231">
        <f t="shared" si="108"/>
        <v>0</v>
      </c>
      <c r="AB818" t="str">
        <f t="shared" si="109"/>
        <v/>
      </c>
      <c r="AC818" s="178" t="str">
        <f t="shared" si="110"/>
        <v/>
      </c>
      <c r="AD818" s="181">
        <f t="shared" si="111"/>
        <v>0</v>
      </c>
      <c r="AE818" s="178">
        <f>IF(V818&gt;0,P818*INDEX(Scope_Labor_Rates!$E$6:$E$46,V818-5),0)</f>
        <v>0</v>
      </c>
      <c r="AF818" s="181">
        <f>IF(V818&gt;0,AE818*INDEX(Scope_Labor_Rates!$D$6:$D$46,V818-5)*AA818,0)</f>
        <v>0</v>
      </c>
      <c r="AG818" s="178">
        <f>IF(V818&gt;0,P818*INDEX(Scope_Labor_Rates!$G$6:$G$46,V818-5),0)</f>
        <v>0</v>
      </c>
      <c r="AH818" s="181">
        <f>IF(V818&gt;0,AG818*INDEX(Scope_Labor_Rates!$F$6:$F$46,V818-5)*AA818,0)</f>
        <v>0</v>
      </c>
      <c r="AI818" s="178">
        <f>IF(V818&gt;0,P818*INDEX(Scope_Labor_Rates!$I$6:$I$46,V818-5),0)</f>
        <v>0</v>
      </c>
      <c r="AJ818" s="181">
        <f>IF(V818&gt;0,AI818*INDEX(Scope_Labor_Rates!$H$6:$H$46,V818-5)*AA818,0)</f>
        <v>0</v>
      </c>
      <c r="AK818" s="178">
        <f>IF(V818&gt;0,P818*INDEX(Scope_Labor_Rates!$K$6:$K$46,V818-5),0)</f>
        <v>0</v>
      </c>
      <c r="AL818" s="181">
        <f>IF(V818&gt;0,AK818*INDEX(Scope_Labor_Rates!$J$6:$J$46,V818-5)*AA818,0)</f>
        <v>0</v>
      </c>
      <c r="AM818" s="178">
        <f>IF(V818&gt;0,P818*INDEX(Scope_Labor_Rates!$M$6:$M$46,V818-5),0)</f>
        <v>0</v>
      </c>
      <c r="AN818" s="178">
        <f>IF(V818&gt;0,AM818*INDEX(Scope_Labor_Rates!$L$6:$L$46,V818-5)*AA818,0)</f>
        <v>0</v>
      </c>
      <c r="AO818" s="178">
        <f>IF(V818&gt;0,P818*INDEX(Scope_Labor_Rates!$O$6:$O$46,V818-5)*AA818,0)</f>
        <v>0</v>
      </c>
      <c r="AP818" s="181">
        <f>IF(V818&gt;0,P818*INDEX(Scope_Labor_Rates!$Q$6:$Q$46,V818-5)*AA818,0)</f>
        <v>0</v>
      </c>
      <c r="AQ818" s="178">
        <f t="shared" si="112"/>
        <v>0</v>
      </c>
      <c r="AR818" s="178">
        <f t="shared" si="113"/>
        <v>0</v>
      </c>
      <c r="AS818" s="178">
        <f t="shared" si="114"/>
        <v>0</v>
      </c>
      <c r="AT818" s="178">
        <f t="shared" si="115"/>
        <v>0</v>
      </c>
      <c r="AU818">
        <f t="shared" si="116"/>
        <v>0</v>
      </c>
    </row>
    <row r="819" spans="1:47">
      <c r="A819" t="str">
        <f>IF(All_Tasks!A819="","",All_Tasks!A819)</f>
        <v/>
      </c>
      <c r="B819" t="str">
        <f>IF(All_Tasks!B819="","",All_Tasks!B819)</f>
        <v/>
      </c>
      <c r="C819" t="str">
        <f>IF(All_Tasks!C819="","",All_Tasks!C819)</f>
        <v/>
      </c>
      <c r="D819" t="str">
        <f>IF(All_Tasks!D819="","",All_Tasks!D819)</f>
        <v/>
      </c>
      <c r="E819" t="str">
        <f>IF(All_Tasks!V819&lt;&gt;"",All_Tasks!V819,IF(All_Tasks!E819&lt;&gt;"",All_Tasks!E819,""))</f>
        <v/>
      </c>
      <c r="F819" t="str">
        <f>IF(All_Tasks!F819="","",All_Tasks!F819)</f>
        <v/>
      </c>
      <c r="G819" t="str">
        <f>IF(All_Tasks!G819="","",All_Tasks!G819)</f>
        <v/>
      </c>
      <c r="H819" s="231" t="str">
        <f>IF(All_Tasks!H819="","",All_Tasks!H819)</f>
        <v/>
      </c>
      <c r="I819" t="str">
        <f>IF(All_Tasks!I819="","",All_Tasks!I819)</f>
        <v/>
      </c>
      <c r="J819" t="str">
        <f>IF(All_Tasks!J819="","",All_Tasks!J819)</f>
        <v/>
      </c>
      <c r="K819" t="str">
        <f>IF(All_Tasks!K819="","",All_Tasks!K819)</f>
        <v/>
      </c>
      <c r="L819" s="231" t="str">
        <f>IF(All_Tasks!L819="","",All_Tasks!L819)</f>
        <v/>
      </c>
      <c r="M819" t="str">
        <f>IF(All_Tasks!M819="","",All_Tasks!M819)</f>
        <v/>
      </c>
      <c r="N819" t="str">
        <f>IF(All_Tasks!N819="","",All_Tasks!N819)</f>
        <v/>
      </c>
      <c r="O819" t="str">
        <f>IF(All_Tasks!O819="","",All_Tasks!O819)</f>
        <v/>
      </c>
      <c r="P819" s="181">
        <f>IF(All_Tasks!P819="",0,All_Tasks!P819)</f>
        <v>0</v>
      </c>
      <c r="Q819" s="181">
        <f>IF(All_Tasks!Q819="",0,All_Tasks!Q819)</f>
        <v>0</v>
      </c>
      <c r="R819" s="181">
        <f>IF(All_Tasks!R819="",0,All_Tasks!R819)</f>
        <v>0</v>
      </c>
      <c r="S819" s="181" t="str">
        <f>IF(All_Tasks!S819="","",All_Tasks!S819)</f>
        <v/>
      </c>
      <c r="T819" t="str">
        <f>IF(All_Tasks!T819="","",All_Tasks!T819)</f>
        <v/>
      </c>
      <c r="U819" t="str">
        <f>IF(All_Tasks!U819="","",All_Tasks!U819)</f>
        <v/>
      </c>
      <c r="V819">
        <f>IF(A819="",0,IFERROR(MATCH(A819,Scope_Labor_Rates!$A$6:$A$46,0)+5,0))</f>
        <v>0</v>
      </c>
      <c r="W819" s="178">
        <f>IF(V819&gt;0,INDEX(Scope_Labor_Rates!$C$6:$C$46,V819-5),0)</f>
        <v>0</v>
      </c>
      <c r="X819" s="178">
        <f>IF(V819&gt;0,INDEX(Scope_Labor_Rates!$C$6:$C$46,V819-5),0)</f>
        <v>0</v>
      </c>
      <c r="Y819" s="180">
        <f>IF(V819&gt;0,INDEX(Scope_Labor_Rates!$S$6:$S$46,V819-5),0)</f>
        <v>0</v>
      </c>
      <c r="Z819" s="180">
        <f>IF(V819&gt;0,INDEX(Scope_Labor_Rates!$R$6:$R$46,V819-5),1)</f>
        <v>1</v>
      </c>
      <c r="AA819" s="231">
        <f t="shared" si="108"/>
        <v>0</v>
      </c>
      <c r="AB819" t="str">
        <f t="shared" si="109"/>
        <v/>
      </c>
      <c r="AC819" s="178" t="str">
        <f t="shared" si="110"/>
        <v/>
      </c>
      <c r="AD819" s="181">
        <f t="shared" si="111"/>
        <v>0</v>
      </c>
      <c r="AE819" s="178">
        <f>IF(V819&gt;0,P819*INDEX(Scope_Labor_Rates!$E$6:$E$46,V819-5),0)</f>
        <v>0</v>
      </c>
      <c r="AF819" s="181">
        <f>IF(V819&gt;0,AE819*INDEX(Scope_Labor_Rates!$D$6:$D$46,V819-5)*AA819,0)</f>
        <v>0</v>
      </c>
      <c r="AG819" s="178">
        <f>IF(V819&gt;0,P819*INDEX(Scope_Labor_Rates!$G$6:$G$46,V819-5),0)</f>
        <v>0</v>
      </c>
      <c r="AH819" s="181">
        <f>IF(V819&gt;0,AG819*INDEX(Scope_Labor_Rates!$F$6:$F$46,V819-5)*AA819,0)</f>
        <v>0</v>
      </c>
      <c r="AI819" s="178">
        <f>IF(V819&gt;0,P819*INDEX(Scope_Labor_Rates!$I$6:$I$46,V819-5),0)</f>
        <v>0</v>
      </c>
      <c r="AJ819" s="181">
        <f>IF(V819&gt;0,AI819*INDEX(Scope_Labor_Rates!$H$6:$H$46,V819-5)*AA819,0)</f>
        <v>0</v>
      </c>
      <c r="AK819" s="178">
        <f>IF(V819&gt;0,P819*INDEX(Scope_Labor_Rates!$K$6:$K$46,V819-5),0)</f>
        <v>0</v>
      </c>
      <c r="AL819" s="181">
        <f>IF(V819&gt;0,AK819*INDEX(Scope_Labor_Rates!$J$6:$J$46,V819-5)*AA819,0)</f>
        <v>0</v>
      </c>
      <c r="AM819" s="178">
        <f>IF(V819&gt;0,P819*INDEX(Scope_Labor_Rates!$M$6:$M$46,V819-5),0)</f>
        <v>0</v>
      </c>
      <c r="AN819" s="178">
        <f>IF(V819&gt;0,AM819*INDEX(Scope_Labor_Rates!$L$6:$L$46,V819-5)*AA819,0)</f>
        <v>0</v>
      </c>
      <c r="AO819" s="178">
        <f>IF(V819&gt;0,P819*INDEX(Scope_Labor_Rates!$O$6:$O$46,V819-5)*AA819,0)</f>
        <v>0</v>
      </c>
      <c r="AP819" s="181">
        <f>IF(V819&gt;0,P819*INDEX(Scope_Labor_Rates!$Q$6:$Q$46,V819-5)*AA819,0)</f>
        <v>0</v>
      </c>
      <c r="AQ819" s="178">
        <f t="shared" si="112"/>
        <v>0</v>
      </c>
      <c r="AR819" s="178">
        <f t="shared" si="113"/>
        <v>0</v>
      </c>
      <c r="AS819" s="178">
        <f t="shared" si="114"/>
        <v>0</v>
      </c>
      <c r="AT819" s="178">
        <f t="shared" si="115"/>
        <v>0</v>
      </c>
      <c r="AU819">
        <f t="shared" si="116"/>
        <v>0</v>
      </c>
    </row>
    <row r="820" spans="1:47">
      <c r="A820" t="str">
        <f>IF(All_Tasks!A820="","",All_Tasks!A820)</f>
        <v/>
      </c>
      <c r="B820" t="str">
        <f>IF(All_Tasks!B820="","",All_Tasks!B820)</f>
        <v/>
      </c>
      <c r="C820" t="str">
        <f>IF(All_Tasks!C820="","",All_Tasks!C820)</f>
        <v/>
      </c>
      <c r="D820" t="str">
        <f>IF(All_Tasks!D820="","",All_Tasks!D820)</f>
        <v/>
      </c>
      <c r="E820" t="str">
        <f>IF(All_Tasks!V820&lt;&gt;"",All_Tasks!V820,IF(All_Tasks!E820&lt;&gt;"",All_Tasks!E820,""))</f>
        <v/>
      </c>
      <c r="F820" t="str">
        <f>IF(All_Tasks!F820="","",All_Tasks!F820)</f>
        <v/>
      </c>
      <c r="G820" t="str">
        <f>IF(All_Tasks!G820="","",All_Tasks!G820)</f>
        <v/>
      </c>
      <c r="H820" s="231" t="str">
        <f>IF(All_Tasks!H820="","",All_Tasks!H820)</f>
        <v/>
      </c>
      <c r="I820" t="str">
        <f>IF(All_Tasks!I820="","",All_Tasks!I820)</f>
        <v/>
      </c>
      <c r="J820" t="str">
        <f>IF(All_Tasks!J820="","",All_Tasks!J820)</f>
        <v/>
      </c>
      <c r="K820" t="str">
        <f>IF(All_Tasks!K820="","",All_Tasks!K820)</f>
        <v/>
      </c>
      <c r="L820" s="231" t="str">
        <f>IF(All_Tasks!L820="","",All_Tasks!L820)</f>
        <v/>
      </c>
      <c r="M820" t="str">
        <f>IF(All_Tasks!M820="","",All_Tasks!M820)</f>
        <v/>
      </c>
      <c r="N820" t="str">
        <f>IF(All_Tasks!N820="","",All_Tasks!N820)</f>
        <v/>
      </c>
      <c r="O820" t="str">
        <f>IF(All_Tasks!O820="","",All_Tasks!O820)</f>
        <v/>
      </c>
      <c r="P820" s="181">
        <f>IF(All_Tasks!P820="",0,All_Tasks!P820)</f>
        <v>0</v>
      </c>
      <c r="Q820" s="181">
        <f>IF(All_Tasks!Q820="",0,All_Tasks!Q820)</f>
        <v>0</v>
      </c>
      <c r="R820" s="181">
        <f>IF(All_Tasks!R820="",0,All_Tasks!R820)</f>
        <v>0</v>
      </c>
      <c r="S820" s="181" t="str">
        <f>IF(All_Tasks!S820="","",All_Tasks!S820)</f>
        <v/>
      </c>
      <c r="T820" t="str">
        <f>IF(All_Tasks!T820="","",All_Tasks!T820)</f>
        <v/>
      </c>
      <c r="U820" t="str">
        <f>IF(All_Tasks!U820="","",All_Tasks!U820)</f>
        <v/>
      </c>
      <c r="V820">
        <f>IF(A820="",0,IFERROR(MATCH(A820,Scope_Labor_Rates!$A$6:$A$46,0)+5,0))</f>
        <v>0</v>
      </c>
      <c r="W820" s="178">
        <f>IF(V820&gt;0,INDEX(Scope_Labor_Rates!$C$6:$C$46,V820-5),0)</f>
        <v>0</v>
      </c>
      <c r="X820" s="178">
        <f>IF(V820&gt;0,INDEX(Scope_Labor_Rates!$C$6:$C$46,V820-5),0)</f>
        <v>0</v>
      </c>
      <c r="Y820" s="180">
        <f>IF(V820&gt;0,INDEX(Scope_Labor_Rates!$S$6:$S$46,V820-5),0)</f>
        <v>0</v>
      </c>
      <c r="Z820" s="180">
        <f>IF(V820&gt;0,INDEX(Scope_Labor_Rates!$R$6:$R$46,V820-5),1)</f>
        <v>1</v>
      </c>
      <c r="AA820" s="231">
        <f t="shared" si="108"/>
        <v>0</v>
      </c>
      <c r="AB820" t="str">
        <f t="shared" si="109"/>
        <v/>
      </c>
      <c r="AC820" s="178" t="str">
        <f t="shared" si="110"/>
        <v/>
      </c>
      <c r="AD820" s="181">
        <f t="shared" si="111"/>
        <v>0</v>
      </c>
      <c r="AE820" s="178">
        <f>IF(V820&gt;0,P820*INDEX(Scope_Labor_Rates!$E$6:$E$46,V820-5),0)</f>
        <v>0</v>
      </c>
      <c r="AF820" s="181">
        <f>IF(V820&gt;0,AE820*INDEX(Scope_Labor_Rates!$D$6:$D$46,V820-5)*AA820,0)</f>
        <v>0</v>
      </c>
      <c r="AG820" s="178">
        <f>IF(V820&gt;0,P820*INDEX(Scope_Labor_Rates!$G$6:$G$46,V820-5),0)</f>
        <v>0</v>
      </c>
      <c r="AH820" s="181">
        <f>IF(V820&gt;0,AG820*INDEX(Scope_Labor_Rates!$F$6:$F$46,V820-5)*AA820,0)</f>
        <v>0</v>
      </c>
      <c r="AI820" s="178">
        <f>IF(V820&gt;0,P820*INDEX(Scope_Labor_Rates!$I$6:$I$46,V820-5),0)</f>
        <v>0</v>
      </c>
      <c r="AJ820" s="181">
        <f>IF(V820&gt;0,AI820*INDEX(Scope_Labor_Rates!$H$6:$H$46,V820-5)*AA820,0)</f>
        <v>0</v>
      </c>
      <c r="AK820" s="178">
        <f>IF(V820&gt;0,P820*INDEX(Scope_Labor_Rates!$K$6:$K$46,V820-5),0)</f>
        <v>0</v>
      </c>
      <c r="AL820" s="181">
        <f>IF(V820&gt;0,AK820*INDEX(Scope_Labor_Rates!$J$6:$J$46,V820-5)*AA820,0)</f>
        <v>0</v>
      </c>
      <c r="AM820" s="178">
        <f>IF(V820&gt;0,P820*INDEX(Scope_Labor_Rates!$M$6:$M$46,V820-5),0)</f>
        <v>0</v>
      </c>
      <c r="AN820" s="178">
        <f>IF(V820&gt;0,AM820*INDEX(Scope_Labor_Rates!$L$6:$L$46,V820-5)*AA820,0)</f>
        <v>0</v>
      </c>
      <c r="AO820" s="178">
        <f>IF(V820&gt;0,P820*INDEX(Scope_Labor_Rates!$O$6:$O$46,V820-5)*AA820,0)</f>
        <v>0</v>
      </c>
      <c r="AP820" s="181">
        <f>IF(V820&gt;0,P820*INDEX(Scope_Labor_Rates!$Q$6:$Q$46,V820-5)*AA820,0)</f>
        <v>0</v>
      </c>
      <c r="AQ820" s="178">
        <f t="shared" si="112"/>
        <v>0</v>
      </c>
      <c r="AR820" s="178">
        <f t="shared" si="113"/>
        <v>0</v>
      </c>
      <c r="AS820" s="178">
        <f t="shared" si="114"/>
        <v>0</v>
      </c>
      <c r="AT820" s="178">
        <f t="shared" si="115"/>
        <v>0</v>
      </c>
      <c r="AU820">
        <f t="shared" si="116"/>
        <v>0</v>
      </c>
    </row>
    <row r="821" spans="1:47">
      <c r="A821" t="str">
        <f>IF(All_Tasks!A821="","",All_Tasks!A821)</f>
        <v/>
      </c>
      <c r="B821" t="str">
        <f>IF(All_Tasks!B821="","",All_Tasks!B821)</f>
        <v/>
      </c>
      <c r="C821" t="str">
        <f>IF(All_Tasks!C821="","",All_Tasks!C821)</f>
        <v/>
      </c>
      <c r="D821" t="str">
        <f>IF(All_Tasks!D821="","",All_Tasks!D821)</f>
        <v/>
      </c>
      <c r="E821" t="str">
        <f>IF(All_Tasks!V821&lt;&gt;"",All_Tasks!V821,IF(All_Tasks!E821&lt;&gt;"",All_Tasks!E821,""))</f>
        <v/>
      </c>
      <c r="F821" t="str">
        <f>IF(All_Tasks!F821="","",All_Tasks!F821)</f>
        <v/>
      </c>
      <c r="G821" t="str">
        <f>IF(All_Tasks!G821="","",All_Tasks!G821)</f>
        <v/>
      </c>
      <c r="H821" s="231" t="str">
        <f>IF(All_Tasks!H821="","",All_Tasks!H821)</f>
        <v/>
      </c>
      <c r="I821" t="str">
        <f>IF(All_Tasks!I821="","",All_Tasks!I821)</f>
        <v/>
      </c>
      <c r="J821" t="str">
        <f>IF(All_Tasks!J821="","",All_Tasks!J821)</f>
        <v/>
      </c>
      <c r="K821" t="str">
        <f>IF(All_Tasks!K821="","",All_Tasks!K821)</f>
        <v/>
      </c>
      <c r="L821" s="231" t="str">
        <f>IF(All_Tasks!L821="","",All_Tasks!L821)</f>
        <v/>
      </c>
      <c r="M821" t="str">
        <f>IF(All_Tasks!M821="","",All_Tasks!M821)</f>
        <v/>
      </c>
      <c r="N821" t="str">
        <f>IF(All_Tasks!N821="","",All_Tasks!N821)</f>
        <v/>
      </c>
      <c r="O821" t="str">
        <f>IF(All_Tasks!O821="","",All_Tasks!O821)</f>
        <v/>
      </c>
      <c r="P821" s="181">
        <f>IF(All_Tasks!P821="",0,All_Tasks!P821)</f>
        <v>0</v>
      </c>
      <c r="Q821" s="181">
        <f>IF(All_Tasks!Q821="",0,All_Tasks!Q821)</f>
        <v>0</v>
      </c>
      <c r="R821" s="181">
        <f>IF(All_Tasks!R821="",0,All_Tasks!R821)</f>
        <v>0</v>
      </c>
      <c r="S821" s="181" t="str">
        <f>IF(All_Tasks!S821="","",All_Tasks!S821)</f>
        <v/>
      </c>
      <c r="T821" t="str">
        <f>IF(All_Tasks!T821="","",All_Tasks!T821)</f>
        <v/>
      </c>
      <c r="U821" t="str">
        <f>IF(All_Tasks!U821="","",All_Tasks!U821)</f>
        <v/>
      </c>
      <c r="V821">
        <f>IF(A821="",0,IFERROR(MATCH(A821,Scope_Labor_Rates!$A$6:$A$46,0)+5,0))</f>
        <v>0</v>
      </c>
      <c r="W821" s="178">
        <f>IF(V821&gt;0,INDEX(Scope_Labor_Rates!$C$6:$C$46,V821-5),0)</f>
        <v>0</v>
      </c>
      <c r="X821" s="178">
        <f>IF(V821&gt;0,INDEX(Scope_Labor_Rates!$C$6:$C$46,V821-5),0)</f>
        <v>0</v>
      </c>
      <c r="Y821" s="180">
        <f>IF(V821&gt;0,INDEX(Scope_Labor_Rates!$S$6:$S$46,V821-5),0)</f>
        <v>0</v>
      </c>
      <c r="Z821" s="180">
        <f>IF(V821&gt;0,INDEX(Scope_Labor_Rates!$R$6:$R$46,V821-5),1)</f>
        <v>1</v>
      </c>
      <c r="AA821" s="231">
        <f t="shared" si="108"/>
        <v>0</v>
      </c>
      <c r="AB821" t="str">
        <f t="shared" si="109"/>
        <v/>
      </c>
      <c r="AC821" s="178" t="str">
        <f t="shared" si="110"/>
        <v/>
      </c>
      <c r="AD821" s="181">
        <f t="shared" si="111"/>
        <v>0</v>
      </c>
      <c r="AE821" s="178">
        <f>IF(V821&gt;0,P821*INDEX(Scope_Labor_Rates!$E$6:$E$46,V821-5),0)</f>
        <v>0</v>
      </c>
      <c r="AF821" s="181">
        <f>IF(V821&gt;0,AE821*INDEX(Scope_Labor_Rates!$D$6:$D$46,V821-5)*AA821,0)</f>
        <v>0</v>
      </c>
      <c r="AG821" s="178">
        <f>IF(V821&gt;0,P821*INDEX(Scope_Labor_Rates!$G$6:$G$46,V821-5),0)</f>
        <v>0</v>
      </c>
      <c r="AH821" s="181">
        <f>IF(V821&gt;0,AG821*INDEX(Scope_Labor_Rates!$F$6:$F$46,V821-5)*AA821,0)</f>
        <v>0</v>
      </c>
      <c r="AI821" s="178">
        <f>IF(V821&gt;0,P821*INDEX(Scope_Labor_Rates!$I$6:$I$46,V821-5),0)</f>
        <v>0</v>
      </c>
      <c r="AJ821" s="181">
        <f>IF(V821&gt;0,AI821*INDEX(Scope_Labor_Rates!$H$6:$H$46,V821-5)*AA821,0)</f>
        <v>0</v>
      </c>
      <c r="AK821" s="178">
        <f>IF(V821&gt;0,P821*INDEX(Scope_Labor_Rates!$K$6:$K$46,V821-5),0)</f>
        <v>0</v>
      </c>
      <c r="AL821" s="181">
        <f>IF(V821&gt;0,AK821*INDEX(Scope_Labor_Rates!$J$6:$J$46,V821-5)*AA821,0)</f>
        <v>0</v>
      </c>
      <c r="AM821" s="178">
        <f>IF(V821&gt;0,P821*INDEX(Scope_Labor_Rates!$M$6:$M$46,V821-5),0)</f>
        <v>0</v>
      </c>
      <c r="AN821" s="178">
        <f>IF(V821&gt;0,AM821*INDEX(Scope_Labor_Rates!$L$6:$L$46,V821-5)*AA821,0)</f>
        <v>0</v>
      </c>
      <c r="AO821" s="178">
        <f>IF(V821&gt;0,P821*INDEX(Scope_Labor_Rates!$O$6:$O$46,V821-5)*AA821,0)</f>
        <v>0</v>
      </c>
      <c r="AP821" s="181">
        <f>IF(V821&gt;0,P821*INDEX(Scope_Labor_Rates!$Q$6:$Q$46,V821-5)*AA821,0)</f>
        <v>0</v>
      </c>
      <c r="AQ821" s="178">
        <f t="shared" si="112"/>
        <v>0</v>
      </c>
      <c r="AR821" s="178">
        <f t="shared" si="113"/>
        <v>0</v>
      </c>
      <c r="AS821" s="178">
        <f t="shared" si="114"/>
        <v>0</v>
      </c>
      <c r="AT821" s="178">
        <f t="shared" si="115"/>
        <v>0</v>
      </c>
      <c r="AU821">
        <f t="shared" si="116"/>
        <v>0</v>
      </c>
    </row>
    <row r="822" spans="1:47">
      <c r="A822" t="str">
        <f>IF(All_Tasks!A822="","",All_Tasks!A822)</f>
        <v/>
      </c>
      <c r="B822" t="str">
        <f>IF(All_Tasks!B822="","",All_Tasks!B822)</f>
        <v/>
      </c>
      <c r="C822" t="str">
        <f>IF(All_Tasks!C822="","",All_Tasks!C822)</f>
        <v/>
      </c>
      <c r="D822" t="str">
        <f>IF(All_Tasks!D822="","",All_Tasks!D822)</f>
        <v/>
      </c>
      <c r="E822" t="str">
        <f>IF(All_Tasks!V822&lt;&gt;"",All_Tasks!V822,IF(All_Tasks!E822&lt;&gt;"",All_Tasks!E822,""))</f>
        <v/>
      </c>
      <c r="F822" t="str">
        <f>IF(All_Tasks!F822="","",All_Tasks!F822)</f>
        <v/>
      </c>
      <c r="G822" t="str">
        <f>IF(All_Tasks!G822="","",All_Tasks!G822)</f>
        <v/>
      </c>
      <c r="H822" s="231" t="str">
        <f>IF(All_Tasks!H822="","",All_Tasks!H822)</f>
        <v/>
      </c>
      <c r="I822" t="str">
        <f>IF(All_Tasks!I822="","",All_Tasks!I822)</f>
        <v/>
      </c>
      <c r="J822" t="str">
        <f>IF(All_Tasks!J822="","",All_Tasks!J822)</f>
        <v/>
      </c>
      <c r="K822" t="str">
        <f>IF(All_Tasks!K822="","",All_Tasks!K822)</f>
        <v/>
      </c>
      <c r="L822" s="231" t="str">
        <f>IF(All_Tasks!L822="","",All_Tasks!L822)</f>
        <v/>
      </c>
      <c r="M822" t="str">
        <f>IF(All_Tasks!M822="","",All_Tasks!M822)</f>
        <v/>
      </c>
      <c r="N822" t="str">
        <f>IF(All_Tasks!N822="","",All_Tasks!N822)</f>
        <v/>
      </c>
      <c r="O822" t="str">
        <f>IF(All_Tasks!O822="","",All_Tasks!O822)</f>
        <v/>
      </c>
      <c r="P822" s="181">
        <f>IF(All_Tasks!P822="",0,All_Tasks!P822)</f>
        <v>0</v>
      </c>
      <c r="Q822" s="181">
        <f>IF(All_Tasks!Q822="",0,All_Tasks!Q822)</f>
        <v>0</v>
      </c>
      <c r="R822" s="181">
        <f>IF(All_Tasks!R822="",0,All_Tasks!R822)</f>
        <v>0</v>
      </c>
      <c r="S822" s="181" t="str">
        <f>IF(All_Tasks!S822="","",All_Tasks!S822)</f>
        <v/>
      </c>
      <c r="T822" t="str">
        <f>IF(All_Tasks!T822="","",All_Tasks!T822)</f>
        <v/>
      </c>
      <c r="U822" t="str">
        <f>IF(All_Tasks!U822="","",All_Tasks!U822)</f>
        <v/>
      </c>
      <c r="V822">
        <f>IF(A822="",0,IFERROR(MATCH(A822,Scope_Labor_Rates!$A$6:$A$46,0)+5,0))</f>
        <v>0</v>
      </c>
      <c r="W822" s="178">
        <f>IF(V822&gt;0,INDEX(Scope_Labor_Rates!$C$6:$C$46,V822-5),0)</f>
        <v>0</v>
      </c>
      <c r="X822" s="178">
        <f>IF(V822&gt;0,INDEX(Scope_Labor_Rates!$C$6:$C$46,V822-5),0)</f>
        <v>0</v>
      </c>
      <c r="Y822" s="180">
        <f>IF(V822&gt;0,INDEX(Scope_Labor_Rates!$S$6:$S$46,V822-5),0)</f>
        <v>0</v>
      </c>
      <c r="Z822" s="180">
        <f>IF(V822&gt;0,INDEX(Scope_Labor_Rates!$R$6:$R$46,V822-5),1)</f>
        <v>1</v>
      </c>
      <c r="AA822" s="231">
        <f t="shared" si="108"/>
        <v>0</v>
      </c>
      <c r="AB822" t="str">
        <f t="shared" si="109"/>
        <v/>
      </c>
      <c r="AC822" s="178" t="str">
        <f t="shared" si="110"/>
        <v/>
      </c>
      <c r="AD822" s="181">
        <f t="shared" si="111"/>
        <v>0</v>
      </c>
      <c r="AE822" s="178">
        <f>IF(V822&gt;0,P822*INDEX(Scope_Labor_Rates!$E$6:$E$46,V822-5),0)</f>
        <v>0</v>
      </c>
      <c r="AF822" s="181">
        <f>IF(V822&gt;0,AE822*INDEX(Scope_Labor_Rates!$D$6:$D$46,V822-5)*AA822,0)</f>
        <v>0</v>
      </c>
      <c r="AG822" s="178">
        <f>IF(V822&gt;0,P822*INDEX(Scope_Labor_Rates!$G$6:$G$46,V822-5),0)</f>
        <v>0</v>
      </c>
      <c r="AH822" s="181">
        <f>IF(V822&gt;0,AG822*INDEX(Scope_Labor_Rates!$F$6:$F$46,V822-5)*AA822,0)</f>
        <v>0</v>
      </c>
      <c r="AI822" s="178">
        <f>IF(V822&gt;0,P822*INDEX(Scope_Labor_Rates!$I$6:$I$46,V822-5),0)</f>
        <v>0</v>
      </c>
      <c r="AJ822" s="181">
        <f>IF(V822&gt;0,AI822*INDEX(Scope_Labor_Rates!$H$6:$H$46,V822-5)*AA822,0)</f>
        <v>0</v>
      </c>
      <c r="AK822" s="178">
        <f>IF(V822&gt;0,P822*INDEX(Scope_Labor_Rates!$K$6:$K$46,V822-5),0)</f>
        <v>0</v>
      </c>
      <c r="AL822" s="181">
        <f>IF(V822&gt;0,AK822*INDEX(Scope_Labor_Rates!$J$6:$J$46,V822-5)*AA822,0)</f>
        <v>0</v>
      </c>
      <c r="AM822" s="178">
        <f>IF(V822&gt;0,P822*INDEX(Scope_Labor_Rates!$M$6:$M$46,V822-5),0)</f>
        <v>0</v>
      </c>
      <c r="AN822" s="178">
        <f>IF(V822&gt;0,AM822*INDEX(Scope_Labor_Rates!$L$6:$L$46,V822-5)*AA822,0)</f>
        <v>0</v>
      </c>
      <c r="AO822" s="178">
        <f>IF(V822&gt;0,P822*INDEX(Scope_Labor_Rates!$O$6:$O$46,V822-5)*AA822,0)</f>
        <v>0</v>
      </c>
      <c r="AP822" s="181">
        <f>IF(V822&gt;0,P822*INDEX(Scope_Labor_Rates!$Q$6:$Q$46,V822-5)*AA822,0)</f>
        <v>0</v>
      </c>
      <c r="AQ822" s="178">
        <f t="shared" si="112"/>
        <v>0</v>
      </c>
      <c r="AR822" s="178">
        <f t="shared" si="113"/>
        <v>0</v>
      </c>
      <c r="AS822" s="178">
        <f t="shared" si="114"/>
        <v>0</v>
      </c>
      <c r="AT822" s="178">
        <f t="shared" si="115"/>
        <v>0</v>
      </c>
      <c r="AU822">
        <f t="shared" si="116"/>
        <v>0</v>
      </c>
    </row>
    <row r="823" spans="1:47">
      <c r="A823" t="str">
        <f>IF(All_Tasks!A823="","",All_Tasks!A823)</f>
        <v/>
      </c>
      <c r="B823" t="str">
        <f>IF(All_Tasks!B823="","",All_Tasks!B823)</f>
        <v/>
      </c>
      <c r="C823" t="str">
        <f>IF(All_Tasks!C823="","",All_Tasks!C823)</f>
        <v/>
      </c>
      <c r="D823" t="str">
        <f>IF(All_Tasks!D823="","",All_Tasks!D823)</f>
        <v/>
      </c>
      <c r="E823" t="str">
        <f>IF(All_Tasks!V823&lt;&gt;"",All_Tasks!V823,IF(All_Tasks!E823&lt;&gt;"",All_Tasks!E823,""))</f>
        <v/>
      </c>
      <c r="F823" t="str">
        <f>IF(All_Tasks!F823="","",All_Tasks!F823)</f>
        <v/>
      </c>
      <c r="G823" t="str">
        <f>IF(All_Tasks!G823="","",All_Tasks!G823)</f>
        <v/>
      </c>
      <c r="H823" s="231" t="str">
        <f>IF(All_Tasks!H823="","",All_Tasks!H823)</f>
        <v/>
      </c>
      <c r="I823" t="str">
        <f>IF(All_Tasks!I823="","",All_Tasks!I823)</f>
        <v/>
      </c>
      <c r="J823" t="str">
        <f>IF(All_Tasks!J823="","",All_Tasks!J823)</f>
        <v/>
      </c>
      <c r="K823" t="str">
        <f>IF(All_Tasks!K823="","",All_Tasks!K823)</f>
        <v/>
      </c>
      <c r="L823" s="231" t="str">
        <f>IF(All_Tasks!L823="","",All_Tasks!L823)</f>
        <v/>
      </c>
      <c r="M823" t="str">
        <f>IF(All_Tasks!M823="","",All_Tasks!M823)</f>
        <v/>
      </c>
      <c r="N823" t="str">
        <f>IF(All_Tasks!N823="","",All_Tasks!N823)</f>
        <v/>
      </c>
      <c r="O823" t="str">
        <f>IF(All_Tasks!O823="","",All_Tasks!O823)</f>
        <v/>
      </c>
      <c r="P823" s="181">
        <f>IF(All_Tasks!P823="",0,All_Tasks!P823)</f>
        <v>0</v>
      </c>
      <c r="Q823" s="181">
        <f>IF(All_Tasks!Q823="",0,All_Tasks!Q823)</f>
        <v>0</v>
      </c>
      <c r="R823" s="181">
        <f>IF(All_Tasks!R823="",0,All_Tasks!R823)</f>
        <v>0</v>
      </c>
      <c r="S823" s="181" t="str">
        <f>IF(All_Tasks!S823="","",All_Tasks!S823)</f>
        <v/>
      </c>
      <c r="T823" t="str">
        <f>IF(All_Tasks!T823="","",All_Tasks!T823)</f>
        <v/>
      </c>
      <c r="U823" t="str">
        <f>IF(All_Tasks!U823="","",All_Tasks!U823)</f>
        <v/>
      </c>
      <c r="V823">
        <f>IF(A823="",0,IFERROR(MATCH(A823,Scope_Labor_Rates!$A$6:$A$46,0)+5,0))</f>
        <v>0</v>
      </c>
      <c r="W823" s="178">
        <f>IF(V823&gt;0,INDEX(Scope_Labor_Rates!$C$6:$C$46,V823-5),0)</f>
        <v>0</v>
      </c>
      <c r="X823" s="178">
        <f>IF(V823&gt;0,INDEX(Scope_Labor_Rates!$C$6:$C$46,V823-5),0)</f>
        <v>0</v>
      </c>
      <c r="Y823" s="180">
        <f>IF(V823&gt;0,INDEX(Scope_Labor_Rates!$S$6:$S$46,V823-5),0)</f>
        <v>0</v>
      </c>
      <c r="Z823" s="180">
        <f>IF(V823&gt;0,INDEX(Scope_Labor_Rates!$R$6:$R$46,V823-5),1)</f>
        <v>1</v>
      </c>
      <c r="AA823" s="231">
        <f t="shared" si="108"/>
        <v>0</v>
      </c>
      <c r="AB823" t="str">
        <f t="shared" si="109"/>
        <v/>
      </c>
      <c r="AC823" s="178" t="str">
        <f t="shared" si="110"/>
        <v/>
      </c>
      <c r="AD823" s="181">
        <f t="shared" si="111"/>
        <v>0</v>
      </c>
      <c r="AE823" s="178">
        <f>IF(V823&gt;0,P823*INDEX(Scope_Labor_Rates!$E$6:$E$46,V823-5),0)</f>
        <v>0</v>
      </c>
      <c r="AF823" s="181">
        <f>IF(V823&gt;0,AE823*INDEX(Scope_Labor_Rates!$D$6:$D$46,V823-5)*AA823,0)</f>
        <v>0</v>
      </c>
      <c r="AG823" s="178">
        <f>IF(V823&gt;0,P823*INDEX(Scope_Labor_Rates!$G$6:$G$46,V823-5),0)</f>
        <v>0</v>
      </c>
      <c r="AH823" s="181">
        <f>IF(V823&gt;0,AG823*INDEX(Scope_Labor_Rates!$F$6:$F$46,V823-5)*AA823,0)</f>
        <v>0</v>
      </c>
      <c r="AI823" s="178">
        <f>IF(V823&gt;0,P823*INDEX(Scope_Labor_Rates!$I$6:$I$46,V823-5),0)</f>
        <v>0</v>
      </c>
      <c r="AJ823" s="181">
        <f>IF(V823&gt;0,AI823*INDEX(Scope_Labor_Rates!$H$6:$H$46,V823-5)*AA823,0)</f>
        <v>0</v>
      </c>
      <c r="AK823" s="178">
        <f>IF(V823&gt;0,P823*INDEX(Scope_Labor_Rates!$K$6:$K$46,V823-5),0)</f>
        <v>0</v>
      </c>
      <c r="AL823" s="181">
        <f>IF(V823&gt;0,AK823*INDEX(Scope_Labor_Rates!$J$6:$J$46,V823-5)*AA823,0)</f>
        <v>0</v>
      </c>
      <c r="AM823" s="178">
        <f>IF(V823&gt;0,P823*INDEX(Scope_Labor_Rates!$M$6:$M$46,V823-5),0)</f>
        <v>0</v>
      </c>
      <c r="AN823" s="178">
        <f>IF(V823&gt;0,AM823*INDEX(Scope_Labor_Rates!$L$6:$L$46,V823-5)*AA823,0)</f>
        <v>0</v>
      </c>
      <c r="AO823" s="178">
        <f>IF(V823&gt;0,P823*INDEX(Scope_Labor_Rates!$O$6:$O$46,V823-5)*AA823,0)</f>
        <v>0</v>
      </c>
      <c r="AP823" s="181">
        <f>IF(V823&gt;0,P823*INDEX(Scope_Labor_Rates!$Q$6:$Q$46,V823-5)*AA823,0)</f>
        <v>0</v>
      </c>
      <c r="AQ823" s="178">
        <f t="shared" si="112"/>
        <v>0</v>
      </c>
      <c r="AR823" s="178">
        <f t="shared" si="113"/>
        <v>0</v>
      </c>
      <c r="AS823" s="178">
        <f t="shared" si="114"/>
        <v>0</v>
      </c>
      <c r="AT823" s="178">
        <f t="shared" si="115"/>
        <v>0</v>
      </c>
      <c r="AU823">
        <f t="shared" si="116"/>
        <v>0</v>
      </c>
    </row>
    <row r="824" spans="1:47">
      <c r="A824" t="str">
        <f>IF(All_Tasks!A824="","",All_Tasks!A824)</f>
        <v/>
      </c>
      <c r="B824" t="str">
        <f>IF(All_Tasks!B824="","",All_Tasks!B824)</f>
        <v/>
      </c>
      <c r="C824" t="str">
        <f>IF(All_Tasks!C824="","",All_Tasks!C824)</f>
        <v/>
      </c>
      <c r="D824" t="str">
        <f>IF(All_Tasks!D824="","",All_Tasks!D824)</f>
        <v/>
      </c>
      <c r="E824" t="str">
        <f>IF(All_Tasks!V824&lt;&gt;"",All_Tasks!V824,IF(All_Tasks!E824&lt;&gt;"",All_Tasks!E824,""))</f>
        <v/>
      </c>
      <c r="F824" t="str">
        <f>IF(All_Tasks!F824="","",All_Tasks!F824)</f>
        <v/>
      </c>
      <c r="G824" t="str">
        <f>IF(All_Tasks!G824="","",All_Tasks!G824)</f>
        <v/>
      </c>
      <c r="H824" s="231" t="str">
        <f>IF(All_Tasks!H824="","",All_Tasks!H824)</f>
        <v/>
      </c>
      <c r="I824" t="str">
        <f>IF(All_Tasks!I824="","",All_Tasks!I824)</f>
        <v/>
      </c>
      <c r="J824" t="str">
        <f>IF(All_Tasks!J824="","",All_Tasks!J824)</f>
        <v/>
      </c>
      <c r="K824" t="str">
        <f>IF(All_Tasks!K824="","",All_Tasks!K824)</f>
        <v/>
      </c>
      <c r="L824" s="231" t="str">
        <f>IF(All_Tasks!L824="","",All_Tasks!L824)</f>
        <v/>
      </c>
      <c r="M824" t="str">
        <f>IF(All_Tasks!M824="","",All_Tasks!M824)</f>
        <v/>
      </c>
      <c r="N824" t="str">
        <f>IF(All_Tasks!N824="","",All_Tasks!N824)</f>
        <v/>
      </c>
      <c r="O824" t="str">
        <f>IF(All_Tasks!O824="","",All_Tasks!O824)</f>
        <v/>
      </c>
      <c r="P824" s="181">
        <f>IF(All_Tasks!P824="",0,All_Tasks!P824)</f>
        <v>0</v>
      </c>
      <c r="Q824" s="181">
        <f>IF(All_Tasks!Q824="",0,All_Tasks!Q824)</f>
        <v>0</v>
      </c>
      <c r="R824" s="181">
        <f>IF(All_Tasks!R824="",0,All_Tasks!R824)</f>
        <v>0</v>
      </c>
      <c r="S824" s="181" t="str">
        <f>IF(All_Tasks!S824="","",All_Tasks!S824)</f>
        <v/>
      </c>
      <c r="T824" t="str">
        <f>IF(All_Tasks!T824="","",All_Tasks!T824)</f>
        <v/>
      </c>
      <c r="U824" t="str">
        <f>IF(All_Tasks!U824="","",All_Tasks!U824)</f>
        <v/>
      </c>
      <c r="V824">
        <f>IF(A824="",0,IFERROR(MATCH(A824,Scope_Labor_Rates!$A$6:$A$46,0)+5,0))</f>
        <v>0</v>
      </c>
      <c r="W824" s="178">
        <f>IF(V824&gt;0,INDEX(Scope_Labor_Rates!$C$6:$C$46,V824-5),0)</f>
        <v>0</v>
      </c>
      <c r="X824" s="178">
        <f>IF(V824&gt;0,INDEX(Scope_Labor_Rates!$C$6:$C$46,V824-5),0)</f>
        <v>0</v>
      </c>
      <c r="Y824" s="180">
        <f>IF(V824&gt;0,INDEX(Scope_Labor_Rates!$S$6:$S$46,V824-5),0)</f>
        <v>0</v>
      </c>
      <c r="Z824" s="180">
        <f>IF(V824&gt;0,INDEX(Scope_Labor_Rates!$R$6:$R$46,V824-5),1)</f>
        <v>1</v>
      </c>
      <c r="AA824" s="231">
        <f t="shared" si="108"/>
        <v>0</v>
      </c>
      <c r="AB824" t="str">
        <f t="shared" si="109"/>
        <v/>
      </c>
      <c r="AC824" s="178" t="str">
        <f t="shared" si="110"/>
        <v/>
      </c>
      <c r="AD824" s="181">
        <f t="shared" si="111"/>
        <v>0</v>
      </c>
      <c r="AE824" s="178">
        <f>IF(V824&gt;0,P824*INDEX(Scope_Labor_Rates!$E$6:$E$46,V824-5),0)</f>
        <v>0</v>
      </c>
      <c r="AF824" s="181">
        <f>IF(V824&gt;0,AE824*INDEX(Scope_Labor_Rates!$D$6:$D$46,V824-5)*AA824,0)</f>
        <v>0</v>
      </c>
      <c r="AG824" s="178">
        <f>IF(V824&gt;0,P824*INDEX(Scope_Labor_Rates!$G$6:$G$46,V824-5),0)</f>
        <v>0</v>
      </c>
      <c r="AH824" s="181">
        <f>IF(V824&gt;0,AG824*INDEX(Scope_Labor_Rates!$F$6:$F$46,V824-5)*AA824,0)</f>
        <v>0</v>
      </c>
      <c r="AI824" s="178">
        <f>IF(V824&gt;0,P824*INDEX(Scope_Labor_Rates!$I$6:$I$46,V824-5),0)</f>
        <v>0</v>
      </c>
      <c r="AJ824" s="181">
        <f>IF(V824&gt;0,AI824*INDEX(Scope_Labor_Rates!$H$6:$H$46,V824-5)*AA824,0)</f>
        <v>0</v>
      </c>
      <c r="AK824" s="178">
        <f>IF(V824&gt;0,P824*INDEX(Scope_Labor_Rates!$K$6:$K$46,V824-5),0)</f>
        <v>0</v>
      </c>
      <c r="AL824" s="181">
        <f>IF(V824&gt;0,AK824*INDEX(Scope_Labor_Rates!$J$6:$J$46,V824-5)*AA824,0)</f>
        <v>0</v>
      </c>
      <c r="AM824" s="178">
        <f>IF(V824&gt;0,P824*INDEX(Scope_Labor_Rates!$M$6:$M$46,V824-5),0)</f>
        <v>0</v>
      </c>
      <c r="AN824" s="178">
        <f>IF(V824&gt;0,AM824*INDEX(Scope_Labor_Rates!$L$6:$L$46,V824-5)*AA824,0)</f>
        <v>0</v>
      </c>
      <c r="AO824" s="178">
        <f>IF(V824&gt;0,P824*INDEX(Scope_Labor_Rates!$O$6:$O$46,V824-5)*AA824,0)</f>
        <v>0</v>
      </c>
      <c r="AP824" s="181">
        <f>IF(V824&gt;0,P824*INDEX(Scope_Labor_Rates!$Q$6:$Q$46,V824-5)*AA824,0)</f>
        <v>0</v>
      </c>
      <c r="AQ824" s="178">
        <f t="shared" si="112"/>
        <v>0</v>
      </c>
      <c r="AR824" s="178">
        <f t="shared" si="113"/>
        <v>0</v>
      </c>
      <c r="AS824" s="178">
        <f t="shared" si="114"/>
        <v>0</v>
      </c>
      <c r="AT824" s="178">
        <f t="shared" si="115"/>
        <v>0</v>
      </c>
      <c r="AU824">
        <f t="shared" si="116"/>
        <v>0</v>
      </c>
    </row>
    <row r="825" spans="1:47">
      <c r="A825" t="str">
        <f>IF(All_Tasks!A825="","",All_Tasks!A825)</f>
        <v/>
      </c>
      <c r="B825" t="str">
        <f>IF(All_Tasks!B825="","",All_Tasks!B825)</f>
        <v/>
      </c>
      <c r="C825" t="str">
        <f>IF(All_Tasks!C825="","",All_Tasks!C825)</f>
        <v/>
      </c>
      <c r="D825" t="str">
        <f>IF(All_Tasks!D825="","",All_Tasks!D825)</f>
        <v/>
      </c>
      <c r="E825" t="str">
        <f>IF(All_Tasks!V825&lt;&gt;"",All_Tasks!V825,IF(All_Tasks!E825&lt;&gt;"",All_Tasks!E825,""))</f>
        <v/>
      </c>
      <c r="F825" t="str">
        <f>IF(All_Tasks!F825="","",All_Tasks!F825)</f>
        <v/>
      </c>
      <c r="G825" t="str">
        <f>IF(All_Tasks!G825="","",All_Tasks!G825)</f>
        <v/>
      </c>
      <c r="H825" s="231" t="str">
        <f>IF(All_Tasks!H825="","",All_Tasks!H825)</f>
        <v/>
      </c>
      <c r="I825" t="str">
        <f>IF(All_Tasks!I825="","",All_Tasks!I825)</f>
        <v/>
      </c>
      <c r="J825" t="str">
        <f>IF(All_Tasks!J825="","",All_Tasks!J825)</f>
        <v/>
      </c>
      <c r="K825" t="str">
        <f>IF(All_Tasks!K825="","",All_Tasks!K825)</f>
        <v/>
      </c>
      <c r="L825" s="231" t="str">
        <f>IF(All_Tasks!L825="","",All_Tasks!L825)</f>
        <v/>
      </c>
      <c r="M825" t="str">
        <f>IF(All_Tasks!M825="","",All_Tasks!M825)</f>
        <v/>
      </c>
      <c r="N825" t="str">
        <f>IF(All_Tasks!N825="","",All_Tasks!N825)</f>
        <v/>
      </c>
      <c r="O825" t="str">
        <f>IF(All_Tasks!O825="","",All_Tasks!O825)</f>
        <v/>
      </c>
      <c r="P825" s="181">
        <f>IF(All_Tasks!P825="",0,All_Tasks!P825)</f>
        <v>0</v>
      </c>
      <c r="Q825" s="181">
        <f>IF(All_Tasks!Q825="",0,All_Tasks!Q825)</f>
        <v>0</v>
      </c>
      <c r="R825" s="181">
        <f>IF(All_Tasks!R825="",0,All_Tasks!R825)</f>
        <v>0</v>
      </c>
      <c r="S825" s="181" t="str">
        <f>IF(All_Tasks!S825="","",All_Tasks!S825)</f>
        <v/>
      </c>
      <c r="T825" t="str">
        <f>IF(All_Tasks!T825="","",All_Tasks!T825)</f>
        <v/>
      </c>
      <c r="U825" t="str">
        <f>IF(All_Tasks!U825="","",All_Tasks!U825)</f>
        <v/>
      </c>
      <c r="V825">
        <f>IF(A825="",0,IFERROR(MATCH(A825,Scope_Labor_Rates!$A$6:$A$46,0)+5,0))</f>
        <v>0</v>
      </c>
      <c r="W825" s="178">
        <f>IF(V825&gt;0,INDEX(Scope_Labor_Rates!$C$6:$C$46,V825-5),0)</f>
        <v>0</v>
      </c>
      <c r="X825" s="178">
        <f>IF(V825&gt;0,INDEX(Scope_Labor_Rates!$C$6:$C$46,V825-5),0)</f>
        <v>0</v>
      </c>
      <c r="Y825" s="180">
        <f>IF(V825&gt;0,INDEX(Scope_Labor_Rates!$S$6:$S$46,V825-5),0)</f>
        <v>0</v>
      </c>
      <c r="Z825" s="180">
        <f>IF(V825&gt;0,INDEX(Scope_Labor_Rates!$R$6:$R$46,V825-5),1)</f>
        <v>1</v>
      </c>
      <c r="AA825" s="231">
        <f t="shared" si="108"/>
        <v>0</v>
      </c>
      <c r="AB825" t="str">
        <f t="shared" si="109"/>
        <v/>
      </c>
      <c r="AC825" s="178" t="str">
        <f t="shared" si="110"/>
        <v/>
      </c>
      <c r="AD825" s="181">
        <f t="shared" si="111"/>
        <v>0</v>
      </c>
      <c r="AE825" s="178">
        <f>IF(V825&gt;0,P825*INDEX(Scope_Labor_Rates!$E$6:$E$46,V825-5),0)</f>
        <v>0</v>
      </c>
      <c r="AF825" s="181">
        <f>IF(V825&gt;0,AE825*INDEX(Scope_Labor_Rates!$D$6:$D$46,V825-5)*AA825,0)</f>
        <v>0</v>
      </c>
      <c r="AG825" s="178">
        <f>IF(V825&gt;0,P825*INDEX(Scope_Labor_Rates!$G$6:$G$46,V825-5),0)</f>
        <v>0</v>
      </c>
      <c r="AH825" s="181">
        <f>IF(V825&gt;0,AG825*INDEX(Scope_Labor_Rates!$F$6:$F$46,V825-5)*AA825,0)</f>
        <v>0</v>
      </c>
      <c r="AI825" s="178">
        <f>IF(V825&gt;0,P825*INDEX(Scope_Labor_Rates!$I$6:$I$46,V825-5),0)</f>
        <v>0</v>
      </c>
      <c r="AJ825" s="181">
        <f>IF(V825&gt;0,AI825*INDEX(Scope_Labor_Rates!$H$6:$H$46,V825-5)*AA825,0)</f>
        <v>0</v>
      </c>
      <c r="AK825" s="178">
        <f>IF(V825&gt;0,P825*INDEX(Scope_Labor_Rates!$K$6:$K$46,V825-5),0)</f>
        <v>0</v>
      </c>
      <c r="AL825" s="181">
        <f>IF(V825&gt;0,AK825*INDEX(Scope_Labor_Rates!$J$6:$J$46,V825-5)*AA825,0)</f>
        <v>0</v>
      </c>
      <c r="AM825" s="178">
        <f>IF(V825&gt;0,P825*INDEX(Scope_Labor_Rates!$M$6:$M$46,V825-5),0)</f>
        <v>0</v>
      </c>
      <c r="AN825" s="178">
        <f>IF(V825&gt;0,AM825*INDEX(Scope_Labor_Rates!$L$6:$L$46,V825-5)*AA825,0)</f>
        <v>0</v>
      </c>
      <c r="AO825" s="178">
        <f>IF(V825&gt;0,P825*INDEX(Scope_Labor_Rates!$O$6:$O$46,V825-5)*AA825,0)</f>
        <v>0</v>
      </c>
      <c r="AP825" s="181">
        <f>IF(V825&gt;0,P825*INDEX(Scope_Labor_Rates!$Q$6:$Q$46,V825-5)*AA825,0)</f>
        <v>0</v>
      </c>
      <c r="AQ825" s="178">
        <f t="shared" si="112"/>
        <v>0</v>
      </c>
      <c r="AR825" s="178">
        <f t="shared" si="113"/>
        <v>0</v>
      </c>
      <c r="AS825" s="178">
        <f t="shared" si="114"/>
        <v>0</v>
      </c>
      <c r="AT825" s="178">
        <f t="shared" si="115"/>
        <v>0</v>
      </c>
      <c r="AU825">
        <f t="shared" si="116"/>
        <v>0</v>
      </c>
    </row>
    <row r="826" spans="1:47">
      <c r="A826" t="str">
        <f>IF(All_Tasks!A826="","",All_Tasks!A826)</f>
        <v/>
      </c>
      <c r="B826" t="str">
        <f>IF(All_Tasks!B826="","",All_Tasks!B826)</f>
        <v/>
      </c>
      <c r="C826" t="str">
        <f>IF(All_Tasks!C826="","",All_Tasks!C826)</f>
        <v/>
      </c>
      <c r="D826" t="str">
        <f>IF(All_Tasks!D826="","",All_Tasks!D826)</f>
        <v/>
      </c>
      <c r="E826" t="str">
        <f>IF(All_Tasks!V826&lt;&gt;"",All_Tasks!V826,IF(All_Tasks!E826&lt;&gt;"",All_Tasks!E826,""))</f>
        <v/>
      </c>
      <c r="F826" t="str">
        <f>IF(All_Tasks!F826="","",All_Tasks!F826)</f>
        <v/>
      </c>
      <c r="G826" t="str">
        <f>IF(All_Tasks!G826="","",All_Tasks!G826)</f>
        <v/>
      </c>
      <c r="H826" s="231" t="str">
        <f>IF(All_Tasks!H826="","",All_Tasks!H826)</f>
        <v/>
      </c>
      <c r="I826" t="str">
        <f>IF(All_Tasks!I826="","",All_Tasks!I826)</f>
        <v/>
      </c>
      <c r="J826" t="str">
        <f>IF(All_Tasks!J826="","",All_Tasks!J826)</f>
        <v/>
      </c>
      <c r="K826" t="str">
        <f>IF(All_Tasks!K826="","",All_Tasks!K826)</f>
        <v/>
      </c>
      <c r="L826" s="231" t="str">
        <f>IF(All_Tasks!L826="","",All_Tasks!L826)</f>
        <v/>
      </c>
      <c r="M826" t="str">
        <f>IF(All_Tasks!M826="","",All_Tasks!M826)</f>
        <v/>
      </c>
      <c r="N826" t="str">
        <f>IF(All_Tasks!N826="","",All_Tasks!N826)</f>
        <v/>
      </c>
      <c r="O826" t="str">
        <f>IF(All_Tasks!O826="","",All_Tasks!O826)</f>
        <v/>
      </c>
      <c r="P826" s="181">
        <f>IF(All_Tasks!P826="",0,All_Tasks!P826)</f>
        <v>0</v>
      </c>
      <c r="Q826" s="181">
        <f>IF(All_Tasks!Q826="",0,All_Tasks!Q826)</f>
        <v>0</v>
      </c>
      <c r="R826" s="181">
        <f>IF(All_Tasks!R826="",0,All_Tasks!R826)</f>
        <v>0</v>
      </c>
      <c r="S826" s="181" t="str">
        <f>IF(All_Tasks!S826="","",All_Tasks!S826)</f>
        <v/>
      </c>
      <c r="T826" t="str">
        <f>IF(All_Tasks!T826="","",All_Tasks!T826)</f>
        <v/>
      </c>
      <c r="U826" t="str">
        <f>IF(All_Tasks!U826="","",All_Tasks!U826)</f>
        <v/>
      </c>
      <c r="V826">
        <f>IF(A826="",0,IFERROR(MATCH(A826,Scope_Labor_Rates!$A$6:$A$46,0)+5,0))</f>
        <v>0</v>
      </c>
      <c r="W826" s="178">
        <f>IF(V826&gt;0,INDEX(Scope_Labor_Rates!$C$6:$C$46,V826-5),0)</f>
        <v>0</v>
      </c>
      <c r="X826" s="178">
        <f>IF(V826&gt;0,INDEX(Scope_Labor_Rates!$C$6:$C$46,V826-5),0)</f>
        <v>0</v>
      </c>
      <c r="Y826" s="180">
        <f>IF(V826&gt;0,INDEX(Scope_Labor_Rates!$S$6:$S$46,V826-5),0)</f>
        <v>0</v>
      </c>
      <c r="Z826" s="180">
        <f>IF(V826&gt;0,INDEX(Scope_Labor_Rates!$R$6:$R$46,V826-5),1)</f>
        <v>1</v>
      </c>
      <c r="AA826" s="231">
        <f t="shared" si="108"/>
        <v>0</v>
      </c>
      <c r="AB826" t="str">
        <f t="shared" si="109"/>
        <v/>
      </c>
      <c r="AC826" s="178" t="str">
        <f t="shared" si="110"/>
        <v/>
      </c>
      <c r="AD826" s="181">
        <f t="shared" si="111"/>
        <v>0</v>
      </c>
      <c r="AE826" s="178">
        <f>IF(V826&gt;0,P826*INDEX(Scope_Labor_Rates!$E$6:$E$46,V826-5),0)</f>
        <v>0</v>
      </c>
      <c r="AF826" s="181">
        <f>IF(V826&gt;0,AE826*INDEX(Scope_Labor_Rates!$D$6:$D$46,V826-5)*AA826,0)</f>
        <v>0</v>
      </c>
      <c r="AG826" s="178">
        <f>IF(V826&gt;0,P826*INDEX(Scope_Labor_Rates!$G$6:$G$46,V826-5),0)</f>
        <v>0</v>
      </c>
      <c r="AH826" s="181">
        <f>IF(V826&gt;0,AG826*INDEX(Scope_Labor_Rates!$F$6:$F$46,V826-5)*AA826,0)</f>
        <v>0</v>
      </c>
      <c r="AI826" s="178">
        <f>IF(V826&gt;0,P826*INDEX(Scope_Labor_Rates!$I$6:$I$46,V826-5),0)</f>
        <v>0</v>
      </c>
      <c r="AJ826" s="181">
        <f>IF(V826&gt;0,AI826*INDEX(Scope_Labor_Rates!$H$6:$H$46,V826-5)*AA826,0)</f>
        <v>0</v>
      </c>
      <c r="AK826" s="178">
        <f>IF(V826&gt;0,P826*INDEX(Scope_Labor_Rates!$K$6:$K$46,V826-5),0)</f>
        <v>0</v>
      </c>
      <c r="AL826" s="181">
        <f>IF(V826&gt;0,AK826*INDEX(Scope_Labor_Rates!$J$6:$J$46,V826-5)*AA826,0)</f>
        <v>0</v>
      </c>
      <c r="AM826" s="178">
        <f>IF(V826&gt;0,P826*INDEX(Scope_Labor_Rates!$M$6:$M$46,V826-5),0)</f>
        <v>0</v>
      </c>
      <c r="AN826" s="178">
        <f>IF(V826&gt;0,AM826*INDEX(Scope_Labor_Rates!$L$6:$L$46,V826-5)*AA826,0)</f>
        <v>0</v>
      </c>
      <c r="AO826" s="178">
        <f>IF(V826&gt;0,P826*INDEX(Scope_Labor_Rates!$O$6:$O$46,V826-5)*AA826,0)</f>
        <v>0</v>
      </c>
      <c r="AP826" s="181">
        <f>IF(V826&gt;0,P826*INDEX(Scope_Labor_Rates!$Q$6:$Q$46,V826-5)*AA826,0)</f>
        <v>0</v>
      </c>
      <c r="AQ826" s="178">
        <f t="shared" si="112"/>
        <v>0</v>
      </c>
      <c r="AR826" s="178">
        <f t="shared" si="113"/>
        <v>0</v>
      </c>
      <c r="AS826" s="178">
        <f t="shared" si="114"/>
        <v>0</v>
      </c>
      <c r="AT826" s="178">
        <f t="shared" si="115"/>
        <v>0</v>
      </c>
      <c r="AU826">
        <f t="shared" si="116"/>
        <v>0</v>
      </c>
    </row>
    <row r="827" spans="1:47">
      <c r="A827" t="str">
        <f>IF(All_Tasks!A827="","",All_Tasks!A827)</f>
        <v/>
      </c>
      <c r="B827" t="str">
        <f>IF(All_Tasks!B827="","",All_Tasks!B827)</f>
        <v/>
      </c>
      <c r="C827" t="str">
        <f>IF(All_Tasks!C827="","",All_Tasks!C827)</f>
        <v/>
      </c>
      <c r="D827" t="str">
        <f>IF(All_Tasks!D827="","",All_Tasks!D827)</f>
        <v/>
      </c>
      <c r="E827" t="str">
        <f>IF(All_Tasks!V827&lt;&gt;"",All_Tasks!V827,IF(All_Tasks!E827&lt;&gt;"",All_Tasks!E827,""))</f>
        <v/>
      </c>
      <c r="F827" t="str">
        <f>IF(All_Tasks!F827="","",All_Tasks!F827)</f>
        <v/>
      </c>
      <c r="G827" t="str">
        <f>IF(All_Tasks!G827="","",All_Tasks!G827)</f>
        <v/>
      </c>
      <c r="H827" s="231" t="str">
        <f>IF(All_Tasks!H827="","",All_Tasks!H827)</f>
        <v/>
      </c>
      <c r="I827" t="str">
        <f>IF(All_Tasks!I827="","",All_Tasks!I827)</f>
        <v/>
      </c>
      <c r="J827" t="str">
        <f>IF(All_Tasks!J827="","",All_Tasks!J827)</f>
        <v/>
      </c>
      <c r="K827" t="str">
        <f>IF(All_Tasks!K827="","",All_Tasks!K827)</f>
        <v/>
      </c>
      <c r="L827" s="231" t="str">
        <f>IF(All_Tasks!L827="","",All_Tasks!L827)</f>
        <v/>
      </c>
      <c r="M827" t="str">
        <f>IF(All_Tasks!M827="","",All_Tasks!M827)</f>
        <v/>
      </c>
      <c r="N827" t="str">
        <f>IF(All_Tasks!N827="","",All_Tasks!N827)</f>
        <v/>
      </c>
      <c r="O827" t="str">
        <f>IF(All_Tasks!O827="","",All_Tasks!O827)</f>
        <v/>
      </c>
      <c r="P827" s="181">
        <f>IF(All_Tasks!P827="",0,All_Tasks!P827)</f>
        <v>0</v>
      </c>
      <c r="Q827" s="181">
        <f>IF(All_Tasks!Q827="",0,All_Tasks!Q827)</f>
        <v>0</v>
      </c>
      <c r="R827" s="181">
        <f>IF(All_Tasks!R827="",0,All_Tasks!R827)</f>
        <v>0</v>
      </c>
      <c r="S827" s="181" t="str">
        <f>IF(All_Tasks!S827="","",All_Tasks!S827)</f>
        <v/>
      </c>
      <c r="T827" t="str">
        <f>IF(All_Tasks!T827="","",All_Tasks!T827)</f>
        <v/>
      </c>
      <c r="U827" t="str">
        <f>IF(All_Tasks!U827="","",All_Tasks!U827)</f>
        <v/>
      </c>
      <c r="V827">
        <f>IF(A827="",0,IFERROR(MATCH(A827,Scope_Labor_Rates!$A$6:$A$46,0)+5,0))</f>
        <v>0</v>
      </c>
      <c r="W827" s="178">
        <f>IF(V827&gt;0,INDEX(Scope_Labor_Rates!$C$6:$C$46,V827-5),0)</f>
        <v>0</v>
      </c>
      <c r="X827" s="178">
        <f>IF(V827&gt;0,INDEX(Scope_Labor_Rates!$C$6:$C$46,V827-5),0)</f>
        <v>0</v>
      </c>
      <c r="Y827" s="180">
        <f>IF(V827&gt;0,INDEX(Scope_Labor_Rates!$S$6:$S$46,V827-5),0)</f>
        <v>0</v>
      </c>
      <c r="Z827" s="180">
        <f>IF(V827&gt;0,INDEX(Scope_Labor_Rates!$R$6:$R$46,V827-5),1)</f>
        <v>1</v>
      </c>
      <c r="AA827" s="231">
        <f t="shared" si="108"/>
        <v>0</v>
      </c>
      <c r="AB827" t="str">
        <f t="shared" si="109"/>
        <v/>
      </c>
      <c r="AC827" s="178" t="str">
        <f t="shared" si="110"/>
        <v/>
      </c>
      <c r="AD827" s="181">
        <f t="shared" si="111"/>
        <v>0</v>
      </c>
      <c r="AE827" s="178">
        <f>IF(V827&gt;0,P827*INDEX(Scope_Labor_Rates!$E$6:$E$46,V827-5),0)</f>
        <v>0</v>
      </c>
      <c r="AF827" s="181">
        <f>IF(V827&gt;0,AE827*INDEX(Scope_Labor_Rates!$D$6:$D$46,V827-5)*AA827,0)</f>
        <v>0</v>
      </c>
      <c r="AG827" s="178">
        <f>IF(V827&gt;0,P827*INDEX(Scope_Labor_Rates!$G$6:$G$46,V827-5),0)</f>
        <v>0</v>
      </c>
      <c r="AH827" s="181">
        <f>IF(V827&gt;0,AG827*INDEX(Scope_Labor_Rates!$F$6:$F$46,V827-5)*AA827,0)</f>
        <v>0</v>
      </c>
      <c r="AI827" s="178">
        <f>IF(V827&gt;0,P827*INDEX(Scope_Labor_Rates!$I$6:$I$46,V827-5),0)</f>
        <v>0</v>
      </c>
      <c r="AJ827" s="181">
        <f>IF(V827&gt;0,AI827*INDEX(Scope_Labor_Rates!$H$6:$H$46,V827-5)*AA827,0)</f>
        <v>0</v>
      </c>
      <c r="AK827" s="178">
        <f>IF(V827&gt;0,P827*INDEX(Scope_Labor_Rates!$K$6:$K$46,V827-5),0)</f>
        <v>0</v>
      </c>
      <c r="AL827" s="181">
        <f>IF(V827&gt;0,AK827*INDEX(Scope_Labor_Rates!$J$6:$J$46,V827-5)*AA827,0)</f>
        <v>0</v>
      </c>
      <c r="AM827" s="178">
        <f>IF(V827&gt;0,P827*INDEX(Scope_Labor_Rates!$M$6:$M$46,V827-5),0)</f>
        <v>0</v>
      </c>
      <c r="AN827" s="178">
        <f>IF(V827&gt;0,AM827*INDEX(Scope_Labor_Rates!$L$6:$L$46,V827-5)*AA827,0)</f>
        <v>0</v>
      </c>
      <c r="AO827" s="178">
        <f>IF(V827&gt;0,P827*INDEX(Scope_Labor_Rates!$O$6:$O$46,V827-5)*AA827,0)</f>
        <v>0</v>
      </c>
      <c r="AP827" s="181">
        <f>IF(V827&gt;0,P827*INDEX(Scope_Labor_Rates!$Q$6:$Q$46,V827-5)*AA827,0)</f>
        <v>0</v>
      </c>
      <c r="AQ827" s="178">
        <f t="shared" si="112"/>
        <v>0</v>
      </c>
      <c r="AR827" s="178">
        <f t="shared" si="113"/>
        <v>0</v>
      </c>
      <c r="AS827" s="178">
        <f t="shared" si="114"/>
        <v>0</v>
      </c>
      <c r="AT827" s="178">
        <f t="shared" si="115"/>
        <v>0</v>
      </c>
      <c r="AU827">
        <f t="shared" si="116"/>
        <v>0</v>
      </c>
    </row>
    <row r="828" spans="1:47">
      <c r="A828" t="str">
        <f>IF(All_Tasks!A828="","",All_Tasks!A828)</f>
        <v/>
      </c>
      <c r="B828" t="str">
        <f>IF(All_Tasks!B828="","",All_Tasks!B828)</f>
        <v/>
      </c>
      <c r="C828" t="str">
        <f>IF(All_Tasks!C828="","",All_Tasks!C828)</f>
        <v/>
      </c>
      <c r="D828" t="str">
        <f>IF(All_Tasks!D828="","",All_Tasks!D828)</f>
        <v/>
      </c>
      <c r="E828" t="str">
        <f>IF(All_Tasks!V828&lt;&gt;"",All_Tasks!V828,IF(All_Tasks!E828&lt;&gt;"",All_Tasks!E828,""))</f>
        <v/>
      </c>
      <c r="F828" t="str">
        <f>IF(All_Tasks!F828="","",All_Tasks!F828)</f>
        <v/>
      </c>
      <c r="G828" t="str">
        <f>IF(All_Tasks!G828="","",All_Tasks!G828)</f>
        <v/>
      </c>
      <c r="H828" s="231" t="str">
        <f>IF(All_Tasks!H828="","",All_Tasks!H828)</f>
        <v/>
      </c>
      <c r="I828" t="str">
        <f>IF(All_Tasks!I828="","",All_Tasks!I828)</f>
        <v/>
      </c>
      <c r="J828" t="str">
        <f>IF(All_Tasks!J828="","",All_Tasks!J828)</f>
        <v/>
      </c>
      <c r="K828" t="str">
        <f>IF(All_Tasks!K828="","",All_Tasks!K828)</f>
        <v/>
      </c>
      <c r="L828" s="231" t="str">
        <f>IF(All_Tasks!L828="","",All_Tasks!L828)</f>
        <v/>
      </c>
      <c r="M828" t="str">
        <f>IF(All_Tasks!M828="","",All_Tasks!M828)</f>
        <v/>
      </c>
      <c r="N828" t="str">
        <f>IF(All_Tasks!N828="","",All_Tasks!N828)</f>
        <v/>
      </c>
      <c r="O828" t="str">
        <f>IF(All_Tasks!O828="","",All_Tasks!O828)</f>
        <v/>
      </c>
      <c r="P828" s="181">
        <f>IF(All_Tasks!P828="",0,All_Tasks!P828)</f>
        <v>0</v>
      </c>
      <c r="Q828" s="181">
        <f>IF(All_Tasks!Q828="",0,All_Tasks!Q828)</f>
        <v>0</v>
      </c>
      <c r="R828" s="181">
        <f>IF(All_Tasks!R828="",0,All_Tasks!R828)</f>
        <v>0</v>
      </c>
      <c r="S828" s="181" t="str">
        <f>IF(All_Tasks!S828="","",All_Tasks!S828)</f>
        <v/>
      </c>
      <c r="T828" t="str">
        <f>IF(All_Tasks!T828="","",All_Tasks!T828)</f>
        <v/>
      </c>
      <c r="U828" t="str">
        <f>IF(All_Tasks!U828="","",All_Tasks!U828)</f>
        <v/>
      </c>
      <c r="V828">
        <f>IF(A828="",0,IFERROR(MATCH(A828,Scope_Labor_Rates!$A$6:$A$46,0)+5,0))</f>
        <v>0</v>
      </c>
      <c r="W828" s="178">
        <f>IF(V828&gt;0,INDEX(Scope_Labor_Rates!$C$6:$C$46,V828-5),0)</f>
        <v>0</v>
      </c>
      <c r="X828" s="178">
        <f>IF(V828&gt;0,INDEX(Scope_Labor_Rates!$C$6:$C$46,V828-5),0)</f>
        <v>0</v>
      </c>
      <c r="Y828" s="180">
        <f>IF(V828&gt;0,INDEX(Scope_Labor_Rates!$S$6:$S$46,V828-5),0)</f>
        <v>0</v>
      </c>
      <c r="Z828" s="180">
        <f>IF(V828&gt;0,INDEX(Scope_Labor_Rates!$R$6:$R$46,V828-5),1)</f>
        <v>1</v>
      </c>
      <c r="AA828" s="231">
        <f t="shared" si="108"/>
        <v>0</v>
      </c>
      <c r="AB828" t="str">
        <f t="shared" si="109"/>
        <v/>
      </c>
      <c r="AC828" s="178" t="str">
        <f t="shared" si="110"/>
        <v/>
      </c>
      <c r="AD828" s="181">
        <f t="shared" si="111"/>
        <v>0</v>
      </c>
      <c r="AE828" s="178">
        <f>IF(V828&gt;0,P828*INDEX(Scope_Labor_Rates!$E$6:$E$46,V828-5),0)</f>
        <v>0</v>
      </c>
      <c r="AF828" s="181">
        <f>IF(V828&gt;0,AE828*INDEX(Scope_Labor_Rates!$D$6:$D$46,V828-5)*AA828,0)</f>
        <v>0</v>
      </c>
      <c r="AG828" s="178">
        <f>IF(V828&gt;0,P828*INDEX(Scope_Labor_Rates!$G$6:$G$46,V828-5),0)</f>
        <v>0</v>
      </c>
      <c r="AH828" s="181">
        <f>IF(V828&gt;0,AG828*INDEX(Scope_Labor_Rates!$F$6:$F$46,V828-5)*AA828,0)</f>
        <v>0</v>
      </c>
      <c r="AI828" s="178">
        <f>IF(V828&gt;0,P828*INDEX(Scope_Labor_Rates!$I$6:$I$46,V828-5),0)</f>
        <v>0</v>
      </c>
      <c r="AJ828" s="181">
        <f>IF(V828&gt;0,AI828*INDEX(Scope_Labor_Rates!$H$6:$H$46,V828-5)*AA828,0)</f>
        <v>0</v>
      </c>
      <c r="AK828" s="178">
        <f>IF(V828&gt;0,P828*INDEX(Scope_Labor_Rates!$K$6:$K$46,V828-5),0)</f>
        <v>0</v>
      </c>
      <c r="AL828" s="181">
        <f>IF(V828&gt;0,AK828*INDEX(Scope_Labor_Rates!$J$6:$J$46,V828-5)*AA828,0)</f>
        <v>0</v>
      </c>
      <c r="AM828" s="178">
        <f>IF(V828&gt;0,P828*INDEX(Scope_Labor_Rates!$M$6:$M$46,V828-5),0)</f>
        <v>0</v>
      </c>
      <c r="AN828" s="178">
        <f>IF(V828&gt;0,AM828*INDEX(Scope_Labor_Rates!$L$6:$L$46,V828-5)*AA828,0)</f>
        <v>0</v>
      </c>
      <c r="AO828" s="178">
        <f>IF(V828&gt;0,P828*INDEX(Scope_Labor_Rates!$O$6:$O$46,V828-5)*AA828,0)</f>
        <v>0</v>
      </c>
      <c r="AP828" s="181">
        <f>IF(V828&gt;0,P828*INDEX(Scope_Labor_Rates!$Q$6:$Q$46,V828-5)*AA828,0)</f>
        <v>0</v>
      </c>
      <c r="AQ828" s="178">
        <f t="shared" si="112"/>
        <v>0</v>
      </c>
      <c r="AR828" s="178">
        <f t="shared" si="113"/>
        <v>0</v>
      </c>
      <c r="AS828" s="178">
        <f t="shared" si="114"/>
        <v>0</v>
      </c>
      <c r="AT828" s="178">
        <f t="shared" si="115"/>
        <v>0</v>
      </c>
      <c r="AU828">
        <f t="shared" si="116"/>
        <v>0</v>
      </c>
    </row>
    <row r="829" spans="1:47">
      <c r="A829" t="str">
        <f>IF(All_Tasks!A829="","",All_Tasks!A829)</f>
        <v/>
      </c>
      <c r="B829" t="str">
        <f>IF(All_Tasks!B829="","",All_Tasks!B829)</f>
        <v/>
      </c>
      <c r="C829" t="str">
        <f>IF(All_Tasks!C829="","",All_Tasks!C829)</f>
        <v/>
      </c>
      <c r="D829" t="str">
        <f>IF(All_Tasks!D829="","",All_Tasks!D829)</f>
        <v/>
      </c>
      <c r="E829" t="str">
        <f>IF(All_Tasks!V829&lt;&gt;"",All_Tasks!V829,IF(All_Tasks!E829&lt;&gt;"",All_Tasks!E829,""))</f>
        <v/>
      </c>
      <c r="F829" t="str">
        <f>IF(All_Tasks!F829="","",All_Tasks!F829)</f>
        <v/>
      </c>
      <c r="G829" t="str">
        <f>IF(All_Tasks!G829="","",All_Tasks!G829)</f>
        <v/>
      </c>
      <c r="H829" s="231" t="str">
        <f>IF(All_Tasks!H829="","",All_Tasks!H829)</f>
        <v/>
      </c>
      <c r="I829" t="str">
        <f>IF(All_Tasks!I829="","",All_Tasks!I829)</f>
        <v/>
      </c>
      <c r="J829" t="str">
        <f>IF(All_Tasks!J829="","",All_Tasks!J829)</f>
        <v/>
      </c>
      <c r="K829" t="str">
        <f>IF(All_Tasks!K829="","",All_Tasks!K829)</f>
        <v/>
      </c>
      <c r="L829" s="231" t="str">
        <f>IF(All_Tasks!L829="","",All_Tasks!L829)</f>
        <v/>
      </c>
      <c r="M829" t="str">
        <f>IF(All_Tasks!M829="","",All_Tasks!M829)</f>
        <v/>
      </c>
      <c r="N829" t="str">
        <f>IF(All_Tasks!N829="","",All_Tasks!N829)</f>
        <v/>
      </c>
      <c r="O829" t="str">
        <f>IF(All_Tasks!O829="","",All_Tasks!O829)</f>
        <v/>
      </c>
      <c r="P829" s="181">
        <f>IF(All_Tasks!P829="",0,All_Tasks!P829)</f>
        <v>0</v>
      </c>
      <c r="Q829" s="181">
        <f>IF(All_Tasks!Q829="",0,All_Tasks!Q829)</f>
        <v>0</v>
      </c>
      <c r="R829" s="181">
        <f>IF(All_Tasks!R829="",0,All_Tasks!R829)</f>
        <v>0</v>
      </c>
      <c r="S829" s="181" t="str">
        <f>IF(All_Tasks!S829="","",All_Tasks!S829)</f>
        <v/>
      </c>
      <c r="T829" t="str">
        <f>IF(All_Tasks!T829="","",All_Tasks!T829)</f>
        <v/>
      </c>
      <c r="U829" t="str">
        <f>IF(All_Tasks!U829="","",All_Tasks!U829)</f>
        <v/>
      </c>
      <c r="V829">
        <f>IF(A829="",0,IFERROR(MATCH(A829,Scope_Labor_Rates!$A$6:$A$46,0)+5,0))</f>
        <v>0</v>
      </c>
      <c r="W829" s="178">
        <f>IF(V829&gt;0,INDEX(Scope_Labor_Rates!$C$6:$C$46,V829-5),0)</f>
        <v>0</v>
      </c>
      <c r="X829" s="178">
        <f>IF(V829&gt;0,INDEX(Scope_Labor_Rates!$C$6:$C$46,V829-5),0)</f>
        <v>0</v>
      </c>
      <c r="Y829" s="180">
        <f>IF(V829&gt;0,INDEX(Scope_Labor_Rates!$S$6:$S$46,V829-5),0)</f>
        <v>0</v>
      </c>
      <c r="Z829" s="180">
        <f>IF(V829&gt;0,INDEX(Scope_Labor_Rates!$R$6:$R$46,V829-5),1)</f>
        <v>1</v>
      </c>
      <c r="AA829" s="231">
        <f t="shared" si="108"/>
        <v>0</v>
      </c>
      <c r="AB829" t="str">
        <f t="shared" si="109"/>
        <v/>
      </c>
      <c r="AC829" s="178" t="str">
        <f t="shared" si="110"/>
        <v/>
      </c>
      <c r="AD829" s="181">
        <f t="shared" si="111"/>
        <v>0</v>
      </c>
      <c r="AE829" s="178">
        <f>IF(V829&gt;0,P829*INDEX(Scope_Labor_Rates!$E$6:$E$46,V829-5),0)</f>
        <v>0</v>
      </c>
      <c r="AF829" s="181">
        <f>IF(V829&gt;0,AE829*INDEX(Scope_Labor_Rates!$D$6:$D$46,V829-5)*AA829,0)</f>
        <v>0</v>
      </c>
      <c r="AG829" s="178">
        <f>IF(V829&gt;0,P829*INDEX(Scope_Labor_Rates!$G$6:$G$46,V829-5),0)</f>
        <v>0</v>
      </c>
      <c r="AH829" s="181">
        <f>IF(V829&gt;0,AG829*INDEX(Scope_Labor_Rates!$F$6:$F$46,V829-5)*AA829,0)</f>
        <v>0</v>
      </c>
      <c r="AI829" s="178">
        <f>IF(V829&gt;0,P829*INDEX(Scope_Labor_Rates!$I$6:$I$46,V829-5),0)</f>
        <v>0</v>
      </c>
      <c r="AJ829" s="181">
        <f>IF(V829&gt;0,AI829*INDEX(Scope_Labor_Rates!$H$6:$H$46,V829-5)*AA829,0)</f>
        <v>0</v>
      </c>
      <c r="AK829" s="178">
        <f>IF(V829&gt;0,P829*INDEX(Scope_Labor_Rates!$K$6:$K$46,V829-5),0)</f>
        <v>0</v>
      </c>
      <c r="AL829" s="181">
        <f>IF(V829&gt;0,AK829*INDEX(Scope_Labor_Rates!$J$6:$J$46,V829-5)*AA829,0)</f>
        <v>0</v>
      </c>
      <c r="AM829" s="178">
        <f>IF(V829&gt;0,P829*INDEX(Scope_Labor_Rates!$M$6:$M$46,V829-5),0)</f>
        <v>0</v>
      </c>
      <c r="AN829" s="178">
        <f>IF(V829&gt;0,AM829*INDEX(Scope_Labor_Rates!$L$6:$L$46,V829-5)*AA829,0)</f>
        <v>0</v>
      </c>
      <c r="AO829" s="178">
        <f>IF(V829&gt;0,P829*INDEX(Scope_Labor_Rates!$O$6:$O$46,V829-5)*AA829,0)</f>
        <v>0</v>
      </c>
      <c r="AP829" s="181">
        <f>IF(V829&gt;0,P829*INDEX(Scope_Labor_Rates!$Q$6:$Q$46,V829-5)*AA829,0)</f>
        <v>0</v>
      </c>
      <c r="AQ829" s="178">
        <f t="shared" si="112"/>
        <v>0</v>
      </c>
      <c r="AR829" s="178">
        <f t="shared" si="113"/>
        <v>0</v>
      </c>
      <c r="AS829" s="178">
        <f t="shared" si="114"/>
        <v>0</v>
      </c>
      <c r="AT829" s="178">
        <f t="shared" si="115"/>
        <v>0</v>
      </c>
      <c r="AU829">
        <f t="shared" si="116"/>
        <v>0</v>
      </c>
    </row>
    <row r="830" spans="1:47">
      <c r="A830" t="str">
        <f>IF(All_Tasks!A830="","",All_Tasks!A830)</f>
        <v/>
      </c>
      <c r="B830" t="str">
        <f>IF(All_Tasks!B830="","",All_Tasks!B830)</f>
        <v/>
      </c>
      <c r="C830" t="str">
        <f>IF(All_Tasks!C830="","",All_Tasks!C830)</f>
        <v/>
      </c>
      <c r="D830" t="str">
        <f>IF(All_Tasks!D830="","",All_Tasks!D830)</f>
        <v/>
      </c>
      <c r="E830" t="str">
        <f>IF(All_Tasks!V830&lt;&gt;"",All_Tasks!V830,IF(All_Tasks!E830&lt;&gt;"",All_Tasks!E830,""))</f>
        <v/>
      </c>
      <c r="F830" t="str">
        <f>IF(All_Tasks!F830="","",All_Tasks!F830)</f>
        <v/>
      </c>
      <c r="G830" t="str">
        <f>IF(All_Tasks!G830="","",All_Tasks!G830)</f>
        <v/>
      </c>
      <c r="H830" s="231" t="str">
        <f>IF(All_Tasks!H830="","",All_Tasks!H830)</f>
        <v/>
      </c>
      <c r="I830" t="str">
        <f>IF(All_Tasks!I830="","",All_Tasks!I830)</f>
        <v/>
      </c>
      <c r="J830" t="str">
        <f>IF(All_Tasks!J830="","",All_Tasks!J830)</f>
        <v/>
      </c>
      <c r="K830" t="str">
        <f>IF(All_Tasks!K830="","",All_Tasks!K830)</f>
        <v/>
      </c>
      <c r="L830" s="231" t="str">
        <f>IF(All_Tasks!L830="","",All_Tasks!L830)</f>
        <v/>
      </c>
      <c r="M830" t="str">
        <f>IF(All_Tasks!M830="","",All_Tasks!M830)</f>
        <v/>
      </c>
      <c r="N830" t="str">
        <f>IF(All_Tasks!N830="","",All_Tasks!N830)</f>
        <v/>
      </c>
      <c r="O830" t="str">
        <f>IF(All_Tasks!O830="","",All_Tasks!O830)</f>
        <v/>
      </c>
      <c r="P830" s="181">
        <f>IF(All_Tasks!P830="",0,All_Tasks!P830)</f>
        <v>0</v>
      </c>
      <c r="Q830" s="181">
        <f>IF(All_Tasks!Q830="",0,All_Tasks!Q830)</f>
        <v>0</v>
      </c>
      <c r="R830" s="181">
        <f>IF(All_Tasks!R830="",0,All_Tasks!R830)</f>
        <v>0</v>
      </c>
      <c r="S830" s="181" t="str">
        <f>IF(All_Tasks!S830="","",All_Tasks!S830)</f>
        <v/>
      </c>
      <c r="T830" t="str">
        <f>IF(All_Tasks!T830="","",All_Tasks!T830)</f>
        <v/>
      </c>
      <c r="U830" t="str">
        <f>IF(All_Tasks!U830="","",All_Tasks!U830)</f>
        <v/>
      </c>
      <c r="V830">
        <f>IF(A830="",0,IFERROR(MATCH(A830,Scope_Labor_Rates!$A$6:$A$46,0)+5,0))</f>
        <v>0</v>
      </c>
      <c r="W830" s="178">
        <f>IF(V830&gt;0,INDEX(Scope_Labor_Rates!$C$6:$C$46,V830-5),0)</f>
        <v>0</v>
      </c>
      <c r="X830" s="178">
        <f>IF(V830&gt;0,INDEX(Scope_Labor_Rates!$C$6:$C$46,V830-5),0)</f>
        <v>0</v>
      </c>
      <c r="Y830" s="180">
        <f>IF(V830&gt;0,INDEX(Scope_Labor_Rates!$S$6:$S$46,V830-5),0)</f>
        <v>0</v>
      </c>
      <c r="Z830" s="180">
        <f>IF(V830&gt;0,INDEX(Scope_Labor_Rates!$R$6:$R$46,V830-5),1)</f>
        <v>1</v>
      </c>
      <c r="AA830" s="231">
        <f t="shared" si="108"/>
        <v>0</v>
      </c>
      <c r="AB830" t="str">
        <f t="shared" si="109"/>
        <v/>
      </c>
      <c r="AC830" s="178" t="str">
        <f t="shared" si="110"/>
        <v/>
      </c>
      <c r="AD830" s="181">
        <f t="shared" si="111"/>
        <v>0</v>
      </c>
      <c r="AE830" s="178">
        <f>IF(V830&gt;0,P830*INDEX(Scope_Labor_Rates!$E$6:$E$46,V830-5),0)</f>
        <v>0</v>
      </c>
      <c r="AF830" s="181">
        <f>IF(V830&gt;0,AE830*INDEX(Scope_Labor_Rates!$D$6:$D$46,V830-5)*AA830,0)</f>
        <v>0</v>
      </c>
      <c r="AG830" s="178">
        <f>IF(V830&gt;0,P830*INDEX(Scope_Labor_Rates!$G$6:$G$46,V830-5),0)</f>
        <v>0</v>
      </c>
      <c r="AH830" s="181">
        <f>IF(V830&gt;0,AG830*INDEX(Scope_Labor_Rates!$F$6:$F$46,V830-5)*AA830,0)</f>
        <v>0</v>
      </c>
      <c r="AI830" s="178">
        <f>IF(V830&gt;0,P830*INDEX(Scope_Labor_Rates!$I$6:$I$46,V830-5),0)</f>
        <v>0</v>
      </c>
      <c r="AJ830" s="181">
        <f>IF(V830&gt;0,AI830*INDEX(Scope_Labor_Rates!$H$6:$H$46,V830-5)*AA830,0)</f>
        <v>0</v>
      </c>
      <c r="AK830" s="178">
        <f>IF(V830&gt;0,P830*INDEX(Scope_Labor_Rates!$K$6:$K$46,V830-5),0)</f>
        <v>0</v>
      </c>
      <c r="AL830" s="181">
        <f>IF(V830&gt;0,AK830*INDEX(Scope_Labor_Rates!$J$6:$J$46,V830-5)*AA830,0)</f>
        <v>0</v>
      </c>
      <c r="AM830" s="178">
        <f>IF(V830&gt;0,P830*INDEX(Scope_Labor_Rates!$M$6:$M$46,V830-5),0)</f>
        <v>0</v>
      </c>
      <c r="AN830" s="178">
        <f>IF(V830&gt;0,AM830*INDEX(Scope_Labor_Rates!$L$6:$L$46,V830-5)*AA830,0)</f>
        <v>0</v>
      </c>
      <c r="AO830" s="178">
        <f>IF(V830&gt;0,P830*INDEX(Scope_Labor_Rates!$O$6:$O$46,V830-5)*AA830,0)</f>
        <v>0</v>
      </c>
      <c r="AP830" s="181">
        <f>IF(V830&gt;0,P830*INDEX(Scope_Labor_Rates!$Q$6:$Q$46,V830-5)*AA830,0)</f>
        <v>0</v>
      </c>
      <c r="AQ830" s="178">
        <f t="shared" si="112"/>
        <v>0</v>
      </c>
      <c r="AR830" s="178">
        <f t="shared" si="113"/>
        <v>0</v>
      </c>
      <c r="AS830" s="178">
        <f t="shared" si="114"/>
        <v>0</v>
      </c>
      <c r="AT830" s="178">
        <f t="shared" si="115"/>
        <v>0</v>
      </c>
      <c r="AU830">
        <f t="shared" si="116"/>
        <v>0</v>
      </c>
    </row>
    <row r="831" spans="1:47">
      <c r="A831" t="str">
        <f>IF(All_Tasks!A831="","",All_Tasks!A831)</f>
        <v/>
      </c>
      <c r="B831" t="str">
        <f>IF(All_Tasks!B831="","",All_Tasks!B831)</f>
        <v/>
      </c>
      <c r="C831" t="str">
        <f>IF(All_Tasks!C831="","",All_Tasks!C831)</f>
        <v/>
      </c>
      <c r="D831" t="str">
        <f>IF(All_Tasks!D831="","",All_Tasks!D831)</f>
        <v/>
      </c>
      <c r="E831" t="str">
        <f>IF(All_Tasks!V831&lt;&gt;"",All_Tasks!V831,IF(All_Tasks!E831&lt;&gt;"",All_Tasks!E831,""))</f>
        <v/>
      </c>
      <c r="F831" t="str">
        <f>IF(All_Tasks!F831="","",All_Tasks!F831)</f>
        <v/>
      </c>
      <c r="G831" t="str">
        <f>IF(All_Tasks!G831="","",All_Tasks!G831)</f>
        <v/>
      </c>
      <c r="H831" s="231" t="str">
        <f>IF(All_Tasks!H831="","",All_Tasks!H831)</f>
        <v/>
      </c>
      <c r="I831" t="str">
        <f>IF(All_Tasks!I831="","",All_Tasks!I831)</f>
        <v/>
      </c>
      <c r="J831" t="str">
        <f>IF(All_Tasks!J831="","",All_Tasks!J831)</f>
        <v/>
      </c>
      <c r="K831" t="str">
        <f>IF(All_Tasks!K831="","",All_Tasks!K831)</f>
        <v/>
      </c>
      <c r="L831" s="231" t="str">
        <f>IF(All_Tasks!L831="","",All_Tasks!L831)</f>
        <v/>
      </c>
      <c r="M831" t="str">
        <f>IF(All_Tasks!M831="","",All_Tasks!M831)</f>
        <v/>
      </c>
      <c r="N831" t="str">
        <f>IF(All_Tasks!N831="","",All_Tasks!N831)</f>
        <v/>
      </c>
      <c r="O831" t="str">
        <f>IF(All_Tasks!O831="","",All_Tasks!O831)</f>
        <v/>
      </c>
      <c r="P831" s="181">
        <f>IF(All_Tasks!P831="",0,All_Tasks!P831)</f>
        <v>0</v>
      </c>
      <c r="Q831" s="181">
        <f>IF(All_Tasks!Q831="",0,All_Tasks!Q831)</f>
        <v>0</v>
      </c>
      <c r="R831" s="181">
        <f>IF(All_Tasks!R831="",0,All_Tasks!R831)</f>
        <v>0</v>
      </c>
      <c r="S831" s="181" t="str">
        <f>IF(All_Tasks!S831="","",All_Tasks!S831)</f>
        <v/>
      </c>
      <c r="T831" t="str">
        <f>IF(All_Tasks!T831="","",All_Tasks!T831)</f>
        <v/>
      </c>
      <c r="U831" t="str">
        <f>IF(All_Tasks!U831="","",All_Tasks!U831)</f>
        <v/>
      </c>
      <c r="V831">
        <f>IF(A831="",0,IFERROR(MATCH(A831,Scope_Labor_Rates!$A$6:$A$46,0)+5,0))</f>
        <v>0</v>
      </c>
      <c r="W831" s="178">
        <f>IF(V831&gt;0,INDEX(Scope_Labor_Rates!$C$6:$C$46,V831-5),0)</f>
        <v>0</v>
      </c>
      <c r="X831" s="178">
        <f>IF(V831&gt;0,INDEX(Scope_Labor_Rates!$C$6:$C$46,V831-5),0)</f>
        <v>0</v>
      </c>
      <c r="Y831" s="180">
        <f>IF(V831&gt;0,INDEX(Scope_Labor_Rates!$S$6:$S$46,V831-5),0)</f>
        <v>0</v>
      </c>
      <c r="Z831" s="180">
        <f>IF(V831&gt;0,INDEX(Scope_Labor_Rates!$R$6:$R$46,V831-5),1)</f>
        <v>1</v>
      </c>
      <c r="AA831" s="231">
        <f t="shared" si="108"/>
        <v>0</v>
      </c>
      <c r="AB831" t="str">
        <f t="shared" si="109"/>
        <v/>
      </c>
      <c r="AC831" s="178" t="str">
        <f t="shared" si="110"/>
        <v/>
      </c>
      <c r="AD831" s="181">
        <f t="shared" si="111"/>
        <v>0</v>
      </c>
      <c r="AE831" s="178">
        <f>IF(V831&gt;0,P831*INDEX(Scope_Labor_Rates!$E$6:$E$46,V831-5),0)</f>
        <v>0</v>
      </c>
      <c r="AF831" s="181">
        <f>IF(V831&gt;0,AE831*INDEX(Scope_Labor_Rates!$D$6:$D$46,V831-5)*AA831,0)</f>
        <v>0</v>
      </c>
      <c r="AG831" s="178">
        <f>IF(V831&gt;0,P831*INDEX(Scope_Labor_Rates!$G$6:$G$46,V831-5),0)</f>
        <v>0</v>
      </c>
      <c r="AH831" s="181">
        <f>IF(V831&gt;0,AG831*INDEX(Scope_Labor_Rates!$F$6:$F$46,V831-5)*AA831,0)</f>
        <v>0</v>
      </c>
      <c r="AI831" s="178">
        <f>IF(V831&gt;0,P831*INDEX(Scope_Labor_Rates!$I$6:$I$46,V831-5),0)</f>
        <v>0</v>
      </c>
      <c r="AJ831" s="181">
        <f>IF(V831&gt;0,AI831*INDEX(Scope_Labor_Rates!$H$6:$H$46,V831-5)*AA831,0)</f>
        <v>0</v>
      </c>
      <c r="AK831" s="178">
        <f>IF(V831&gt;0,P831*INDEX(Scope_Labor_Rates!$K$6:$K$46,V831-5),0)</f>
        <v>0</v>
      </c>
      <c r="AL831" s="181">
        <f>IF(V831&gt;0,AK831*INDEX(Scope_Labor_Rates!$J$6:$J$46,V831-5)*AA831,0)</f>
        <v>0</v>
      </c>
      <c r="AM831" s="178">
        <f>IF(V831&gt;0,P831*INDEX(Scope_Labor_Rates!$M$6:$M$46,V831-5),0)</f>
        <v>0</v>
      </c>
      <c r="AN831" s="178">
        <f>IF(V831&gt;0,AM831*INDEX(Scope_Labor_Rates!$L$6:$L$46,V831-5)*AA831,0)</f>
        <v>0</v>
      </c>
      <c r="AO831" s="178">
        <f>IF(V831&gt;0,P831*INDEX(Scope_Labor_Rates!$O$6:$O$46,V831-5)*AA831,0)</f>
        <v>0</v>
      </c>
      <c r="AP831" s="181">
        <f>IF(V831&gt;0,P831*INDEX(Scope_Labor_Rates!$Q$6:$Q$46,V831-5)*AA831,0)</f>
        <v>0</v>
      </c>
      <c r="AQ831" s="178">
        <f t="shared" si="112"/>
        <v>0</v>
      </c>
      <c r="AR831" s="178">
        <f t="shared" si="113"/>
        <v>0</v>
      </c>
      <c r="AS831" s="178">
        <f t="shared" si="114"/>
        <v>0</v>
      </c>
      <c r="AT831" s="178">
        <f t="shared" si="115"/>
        <v>0</v>
      </c>
      <c r="AU831">
        <f t="shared" si="116"/>
        <v>0</v>
      </c>
    </row>
    <row r="832" spans="1:47">
      <c r="A832" t="str">
        <f>IF(All_Tasks!A832="","",All_Tasks!A832)</f>
        <v/>
      </c>
      <c r="B832" t="str">
        <f>IF(All_Tasks!B832="","",All_Tasks!B832)</f>
        <v/>
      </c>
      <c r="C832" t="str">
        <f>IF(All_Tasks!C832="","",All_Tasks!C832)</f>
        <v/>
      </c>
      <c r="D832" t="str">
        <f>IF(All_Tasks!D832="","",All_Tasks!D832)</f>
        <v/>
      </c>
      <c r="E832" t="str">
        <f>IF(All_Tasks!V832&lt;&gt;"",All_Tasks!V832,IF(All_Tasks!E832&lt;&gt;"",All_Tasks!E832,""))</f>
        <v/>
      </c>
      <c r="F832" t="str">
        <f>IF(All_Tasks!F832="","",All_Tasks!F832)</f>
        <v/>
      </c>
      <c r="G832" t="str">
        <f>IF(All_Tasks!G832="","",All_Tasks!G832)</f>
        <v/>
      </c>
      <c r="H832" s="231" t="str">
        <f>IF(All_Tasks!H832="","",All_Tasks!H832)</f>
        <v/>
      </c>
      <c r="I832" t="str">
        <f>IF(All_Tasks!I832="","",All_Tasks!I832)</f>
        <v/>
      </c>
      <c r="J832" t="str">
        <f>IF(All_Tasks!J832="","",All_Tasks!J832)</f>
        <v/>
      </c>
      <c r="K832" t="str">
        <f>IF(All_Tasks!K832="","",All_Tasks!K832)</f>
        <v/>
      </c>
      <c r="L832" s="231" t="str">
        <f>IF(All_Tasks!L832="","",All_Tasks!L832)</f>
        <v/>
      </c>
      <c r="M832" t="str">
        <f>IF(All_Tasks!M832="","",All_Tasks!M832)</f>
        <v/>
      </c>
      <c r="N832" t="str">
        <f>IF(All_Tasks!N832="","",All_Tasks!N832)</f>
        <v/>
      </c>
      <c r="O832" t="str">
        <f>IF(All_Tasks!O832="","",All_Tasks!O832)</f>
        <v/>
      </c>
      <c r="P832" s="181">
        <f>IF(All_Tasks!P832="",0,All_Tasks!P832)</f>
        <v>0</v>
      </c>
      <c r="Q832" s="181">
        <f>IF(All_Tasks!Q832="",0,All_Tasks!Q832)</f>
        <v>0</v>
      </c>
      <c r="R832" s="181">
        <f>IF(All_Tasks!R832="",0,All_Tasks!R832)</f>
        <v>0</v>
      </c>
      <c r="S832" s="181" t="str">
        <f>IF(All_Tasks!S832="","",All_Tasks!S832)</f>
        <v/>
      </c>
      <c r="T832" t="str">
        <f>IF(All_Tasks!T832="","",All_Tasks!T832)</f>
        <v/>
      </c>
      <c r="U832" t="str">
        <f>IF(All_Tasks!U832="","",All_Tasks!U832)</f>
        <v/>
      </c>
      <c r="V832">
        <f>IF(A832="",0,IFERROR(MATCH(A832,Scope_Labor_Rates!$A$6:$A$46,0)+5,0))</f>
        <v>0</v>
      </c>
      <c r="W832" s="178">
        <f>IF(V832&gt;0,INDEX(Scope_Labor_Rates!$C$6:$C$46,V832-5),0)</f>
        <v>0</v>
      </c>
      <c r="X832" s="178">
        <f>IF(V832&gt;0,INDEX(Scope_Labor_Rates!$C$6:$C$46,V832-5),0)</f>
        <v>0</v>
      </c>
      <c r="Y832" s="180">
        <f>IF(V832&gt;0,INDEX(Scope_Labor_Rates!$S$6:$S$46,V832-5),0)</f>
        <v>0</v>
      </c>
      <c r="Z832" s="180">
        <f>IF(V832&gt;0,INDEX(Scope_Labor_Rates!$R$6:$R$46,V832-5),1)</f>
        <v>1</v>
      </c>
      <c r="AA832" s="231">
        <f t="shared" si="108"/>
        <v>0</v>
      </c>
      <c r="AB832" t="str">
        <f t="shared" si="109"/>
        <v/>
      </c>
      <c r="AC832" s="178" t="str">
        <f t="shared" si="110"/>
        <v/>
      </c>
      <c r="AD832" s="181">
        <f t="shared" si="111"/>
        <v>0</v>
      </c>
      <c r="AE832" s="178">
        <f>IF(V832&gt;0,P832*INDEX(Scope_Labor_Rates!$E$6:$E$46,V832-5),0)</f>
        <v>0</v>
      </c>
      <c r="AF832" s="181">
        <f>IF(V832&gt;0,AE832*INDEX(Scope_Labor_Rates!$D$6:$D$46,V832-5)*AA832,0)</f>
        <v>0</v>
      </c>
      <c r="AG832" s="178">
        <f>IF(V832&gt;0,P832*INDEX(Scope_Labor_Rates!$G$6:$G$46,V832-5),0)</f>
        <v>0</v>
      </c>
      <c r="AH832" s="181">
        <f>IF(V832&gt;0,AG832*INDEX(Scope_Labor_Rates!$F$6:$F$46,V832-5)*AA832,0)</f>
        <v>0</v>
      </c>
      <c r="AI832" s="178">
        <f>IF(V832&gt;0,P832*INDEX(Scope_Labor_Rates!$I$6:$I$46,V832-5),0)</f>
        <v>0</v>
      </c>
      <c r="AJ832" s="181">
        <f>IF(V832&gt;0,AI832*INDEX(Scope_Labor_Rates!$H$6:$H$46,V832-5)*AA832,0)</f>
        <v>0</v>
      </c>
      <c r="AK832" s="178">
        <f>IF(V832&gt;0,P832*INDEX(Scope_Labor_Rates!$K$6:$K$46,V832-5),0)</f>
        <v>0</v>
      </c>
      <c r="AL832" s="181">
        <f>IF(V832&gt;0,AK832*INDEX(Scope_Labor_Rates!$J$6:$J$46,V832-5)*AA832,0)</f>
        <v>0</v>
      </c>
      <c r="AM832" s="178">
        <f>IF(V832&gt;0,P832*INDEX(Scope_Labor_Rates!$M$6:$M$46,V832-5),0)</f>
        <v>0</v>
      </c>
      <c r="AN832" s="178">
        <f>IF(V832&gt;0,AM832*INDEX(Scope_Labor_Rates!$L$6:$L$46,V832-5)*AA832,0)</f>
        <v>0</v>
      </c>
      <c r="AO832" s="178">
        <f>IF(V832&gt;0,P832*INDEX(Scope_Labor_Rates!$O$6:$O$46,V832-5)*AA832,0)</f>
        <v>0</v>
      </c>
      <c r="AP832" s="181">
        <f>IF(V832&gt;0,P832*INDEX(Scope_Labor_Rates!$Q$6:$Q$46,V832-5)*AA832,0)</f>
        <v>0</v>
      </c>
      <c r="AQ832" s="178">
        <f t="shared" si="112"/>
        <v>0</v>
      </c>
      <c r="AR832" s="178">
        <f t="shared" si="113"/>
        <v>0</v>
      </c>
      <c r="AS832" s="178">
        <f t="shared" si="114"/>
        <v>0</v>
      </c>
      <c r="AT832" s="178">
        <f t="shared" si="115"/>
        <v>0</v>
      </c>
      <c r="AU832">
        <f t="shared" si="116"/>
        <v>0</v>
      </c>
    </row>
    <row r="833" spans="1:47">
      <c r="A833" t="str">
        <f>IF(All_Tasks!A833="","",All_Tasks!A833)</f>
        <v/>
      </c>
      <c r="B833" t="str">
        <f>IF(All_Tasks!B833="","",All_Tasks!B833)</f>
        <v/>
      </c>
      <c r="C833" t="str">
        <f>IF(All_Tasks!C833="","",All_Tasks!C833)</f>
        <v/>
      </c>
      <c r="D833" t="str">
        <f>IF(All_Tasks!D833="","",All_Tasks!D833)</f>
        <v/>
      </c>
      <c r="E833" t="str">
        <f>IF(All_Tasks!V833&lt;&gt;"",All_Tasks!V833,IF(All_Tasks!E833&lt;&gt;"",All_Tasks!E833,""))</f>
        <v/>
      </c>
      <c r="F833" t="str">
        <f>IF(All_Tasks!F833="","",All_Tasks!F833)</f>
        <v/>
      </c>
      <c r="G833" t="str">
        <f>IF(All_Tasks!G833="","",All_Tasks!G833)</f>
        <v/>
      </c>
      <c r="H833" s="231" t="str">
        <f>IF(All_Tasks!H833="","",All_Tasks!H833)</f>
        <v/>
      </c>
      <c r="I833" t="str">
        <f>IF(All_Tasks!I833="","",All_Tasks!I833)</f>
        <v/>
      </c>
      <c r="J833" t="str">
        <f>IF(All_Tasks!J833="","",All_Tasks!J833)</f>
        <v/>
      </c>
      <c r="K833" t="str">
        <f>IF(All_Tasks!K833="","",All_Tasks!K833)</f>
        <v/>
      </c>
      <c r="L833" s="231" t="str">
        <f>IF(All_Tasks!L833="","",All_Tasks!L833)</f>
        <v/>
      </c>
      <c r="M833" t="str">
        <f>IF(All_Tasks!M833="","",All_Tasks!M833)</f>
        <v/>
      </c>
      <c r="N833" t="str">
        <f>IF(All_Tasks!N833="","",All_Tasks!N833)</f>
        <v/>
      </c>
      <c r="O833" t="str">
        <f>IF(All_Tasks!O833="","",All_Tasks!O833)</f>
        <v/>
      </c>
      <c r="P833" s="181">
        <f>IF(All_Tasks!P833="",0,All_Tasks!P833)</f>
        <v>0</v>
      </c>
      <c r="Q833" s="181">
        <f>IF(All_Tasks!Q833="",0,All_Tasks!Q833)</f>
        <v>0</v>
      </c>
      <c r="R833" s="181">
        <f>IF(All_Tasks!R833="",0,All_Tasks!R833)</f>
        <v>0</v>
      </c>
      <c r="S833" s="181" t="str">
        <f>IF(All_Tasks!S833="","",All_Tasks!S833)</f>
        <v/>
      </c>
      <c r="T833" t="str">
        <f>IF(All_Tasks!T833="","",All_Tasks!T833)</f>
        <v/>
      </c>
      <c r="U833" t="str">
        <f>IF(All_Tasks!U833="","",All_Tasks!U833)</f>
        <v/>
      </c>
      <c r="V833">
        <f>IF(A833="",0,IFERROR(MATCH(A833,Scope_Labor_Rates!$A$6:$A$46,0)+5,0))</f>
        <v>0</v>
      </c>
      <c r="W833" s="178">
        <f>IF(V833&gt;0,INDEX(Scope_Labor_Rates!$C$6:$C$46,V833-5),0)</f>
        <v>0</v>
      </c>
      <c r="X833" s="178">
        <f>IF(V833&gt;0,INDEX(Scope_Labor_Rates!$C$6:$C$46,V833-5),0)</f>
        <v>0</v>
      </c>
      <c r="Y833" s="180">
        <f>IF(V833&gt;0,INDEX(Scope_Labor_Rates!$S$6:$S$46,V833-5),0)</f>
        <v>0</v>
      </c>
      <c r="Z833" s="180">
        <f>IF(V833&gt;0,INDEX(Scope_Labor_Rates!$R$6:$R$46,V833-5),1)</f>
        <v>1</v>
      </c>
      <c r="AA833" s="231">
        <f t="shared" si="108"/>
        <v>0</v>
      </c>
      <c r="AB833" t="str">
        <f t="shared" si="109"/>
        <v/>
      </c>
      <c r="AC833" s="178" t="str">
        <f t="shared" si="110"/>
        <v/>
      </c>
      <c r="AD833" s="181">
        <f t="shared" si="111"/>
        <v>0</v>
      </c>
      <c r="AE833" s="178">
        <f>IF(V833&gt;0,P833*INDEX(Scope_Labor_Rates!$E$6:$E$46,V833-5),0)</f>
        <v>0</v>
      </c>
      <c r="AF833" s="181">
        <f>IF(V833&gt;0,AE833*INDEX(Scope_Labor_Rates!$D$6:$D$46,V833-5)*AA833,0)</f>
        <v>0</v>
      </c>
      <c r="AG833" s="178">
        <f>IF(V833&gt;0,P833*INDEX(Scope_Labor_Rates!$G$6:$G$46,V833-5),0)</f>
        <v>0</v>
      </c>
      <c r="AH833" s="181">
        <f>IF(V833&gt;0,AG833*INDEX(Scope_Labor_Rates!$F$6:$F$46,V833-5)*AA833,0)</f>
        <v>0</v>
      </c>
      <c r="AI833" s="178">
        <f>IF(V833&gt;0,P833*INDEX(Scope_Labor_Rates!$I$6:$I$46,V833-5),0)</f>
        <v>0</v>
      </c>
      <c r="AJ833" s="181">
        <f>IF(V833&gt;0,AI833*INDEX(Scope_Labor_Rates!$H$6:$H$46,V833-5)*AA833,0)</f>
        <v>0</v>
      </c>
      <c r="AK833" s="178">
        <f>IF(V833&gt;0,P833*INDEX(Scope_Labor_Rates!$K$6:$K$46,V833-5),0)</f>
        <v>0</v>
      </c>
      <c r="AL833" s="181">
        <f>IF(V833&gt;0,AK833*INDEX(Scope_Labor_Rates!$J$6:$J$46,V833-5)*AA833,0)</f>
        <v>0</v>
      </c>
      <c r="AM833" s="178">
        <f>IF(V833&gt;0,P833*INDEX(Scope_Labor_Rates!$M$6:$M$46,V833-5),0)</f>
        <v>0</v>
      </c>
      <c r="AN833" s="178">
        <f>IF(V833&gt;0,AM833*INDEX(Scope_Labor_Rates!$L$6:$L$46,V833-5)*AA833,0)</f>
        <v>0</v>
      </c>
      <c r="AO833" s="178">
        <f>IF(V833&gt;0,P833*INDEX(Scope_Labor_Rates!$O$6:$O$46,V833-5)*AA833,0)</f>
        <v>0</v>
      </c>
      <c r="AP833" s="181">
        <f>IF(V833&gt;0,P833*INDEX(Scope_Labor_Rates!$Q$6:$Q$46,V833-5)*AA833,0)</f>
        <v>0</v>
      </c>
      <c r="AQ833" s="178">
        <f t="shared" si="112"/>
        <v>0</v>
      </c>
      <c r="AR833" s="178">
        <f t="shared" si="113"/>
        <v>0</v>
      </c>
      <c r="AS833" s="178">
        <f t="shared" si="114"/>
        <v>0</v>
      </c>
      <c r="AT833" s="178">
        <f t="shared" si="115"/>
        <v>0</v>
      </c>
      <c r="AU833">
        <f t="shared" si="116"/>
        <v>0</v>
      </c>
    </row>
    <row r="834" spans="1:47">
      <c r="A834" t="str">
        <f>IF(All_Tasks!A834="","",All_Tasks!A834)</f>
        <v/>
      </c>
      <c r="B834" t="str">
        <f>IF(All_Tasks!B834="","",All_Tasks!B834)</f>
        <v/>
      </c>
      <c r="C834" t="str">
        <f>IF(All_Tasks!C834="","",All_Tasks!C834)</f>
        <v/>
      </c>
      <c r="D834" t="str">
        <f>IF(All_Tasks!D834="","",All_Tasks!D834)</f>
        <v/>
      </c>
      <c r="E834" t="str">
        <f>IF(All_Tasks!V834&lt;&gt;"",All_Tasks!V834,IF(All_Tasks!E834&lt;&gt;"",All_Tasks!E834,""))</f>
        <v/>
      </c>
      <c r="F834" t="str">
        <f>IF(All_Tasks!F834="","",All_Tasks!F834)</f>
        <v/>
      </c>
      <c r="G834" t="str">
        <f>IF(All_Tasks!G834="","",All_Tasks!G834)</f>
        <v/>
      </c>
      <c r="H834" s="231" t="str">
        <f>IF(All_Tasks!H834="","",All_Tasks!H834)</f>
        <v/>
      </c>
      <c r="I834" t="str">
        <f>IF(All_Tasks!I834="","",All_Tasks!I834)</f>
        <v/>
      </c>
      <c r="J834" t="str">
        <f>IF(All_Tasks!J834="","",All_Tasks!J834)</f>
        <v/>
      </c>
      <c r="K834" t="str">
        <f>IF(All_Tasks!K834="","",All_Tasks!K834)</f>
        <v/>
      </c>
      <c r="L834" s="231" t="str">
        <f>IF(All_Tasks!L834="","",All_Tasks!L834)</f>
        <v/>
      </c>
      <c r="M834" t="str">
        <f>IF(All_Tasks!M834="","",All_Tasks!M834)</f>
        <v/>
      </c>
      <c r="N834" t="str">
        <f>IF(All_Tasks!N834="","",All_Tasks!N834)</f>
        <v/>
      </c>
      <c r="O834" t="str">
        <f>IF(All_Tasks!O834="","",All_Tasks!O834)</f>
        <v/>
      </c>
      <c r="P834" s="181">
        <f>IF(All_Tasks!P834="",0,All_Tasks!P834)</f>
        <v>0</v>
      </c>
      <c r="Q834" s="181">
        <f>IF(All_Tasks!Q834="",0,All_Tasks!Q834)</f>
        <v>0</v>
      </c>
      <c r="R834" s="181">
        <f>IF(All_Tasks!R834="",0,All_Tasks!R834)</f>
        <v>0</v>
      </c>
      <c r="S834" s="181" t="str">
        <f>IF(All_Tasks!S834="","",All_Tasks!S834)</f>
        <v/>
      </c>
      <c r="T834" t="str">
        <f>IF(All_Tasks!T834="","",All_Tasks!T834)</f>
        <v/>
      </c>
      <c r="U834" t="str">
        <f>IF(All_Tasks!U834="","",All_Tasks!U834)</f>
        <v/>
      </c>
      <c r="V834">
        <f>IF(A834="",0,IFERROR(MATCH(A834,Scope_Labor_Rates!$A$6:$A$46,0)+5,0))</f>
        <v>0</v>
      </c>
      <c r="W834" s="178">
        <f>IF(V834&gt;0,INDEX(Scope_Labor_Rates!$C$6:$C$46,V834-5),0)</f>
        <v>0</v>
      </c>
      <c r="X834" s="178">
        <f>IF(V834&gt;0,INDEX(Scope_Labor_Rates!$C$6:$C$46,V834-5),0)</f>
        <v>0</v>
      </c>
      <c r="Y834" s="180">
        <f>IF(V834&gt;0,INDEX(Scope_Labor_Rates!$S$6:$S$46,V834-5),0)</f>
        <v>0</v>
      </c>
      <c r="Z834" s="180">
        <f>IF(V834&gt;0,INDEX(Scope_Labor_Rates!$R$6:$R$46,V834-5),1)</f>
        <v>1</v>
      </c>
      <c r="AA834" s="231">
        <f t="shared" ref="AA834:AA897" si="117">IF(OR(L834&lt;&gt;"",UPPER(S834)="COMPLETED"),1,0)</f>
        <v>0</v>
      </c>
      <c r="AB834" t="str">
        <f t="shared" ref="AB834:AB897" si="118">IF(L834="","",L834-WEEKDAY(L834,3)+6)</f>
        <v/>
      </c>
      <c r="AC834" s="178" t="str">
        <f t="shared" ref="AC834:AC897" si="119">IF(AB834="","",IF(DAY(AB834)&lt;=23,TEXT(AB834,"MMM-yyyy"),TEXT(EOMONTH(AB834,0)+1,"MMM-yyyy")))</f>
        <v/>
      </c>
      <c r="AD834" s="181">
        <f t="shared" ref="AD834:AD897" si="120">P834*X834*AA834</f>
        <v>0</v>
      </c>
      <c r="AE834" s="178">
        <f>IF(V834&gt;0,P834*INDEX(Scope_Labor_Rates!$E$6:$E$46,V834-5),0)</f>
        <v>0</v>
      </c>
      <c r="AF834" s="181">
        <f>IF(V834&gt;0,AE834*INDEX(Scope_Labor_Rates!$D$6:$D$46,V834-5)*AA834,0)</f>
        <v>0</v>
      </c>
      <c r="AG834" s="178">
        <f>IF(V834&gt;0,P834*INDEX(Scope_Labor_Rates!$G$6:$G$46,V834-5),0)</f>
        <v>0</v>
      </c>
      <c r="AH834" s="181">
        <f>IF(V834&gt;0,AG834*INDEX(Scope_Labor_Rates!$F$6:$F$46,V834-5)*AA834,0)</f>
        <v>0</v>
      </c>
      <c r="AI834" s="178">
        <f>IF(V834&gt;0,P834*INDEX(Scope_Labor_Rates!$I$6:$I$46,V834-5),0)</f>
        <v>0</v>
      </c>
      <c r="AJ834" s="181">
        <f>IF(V834&gt;0,AI834*INDEX(Scope_Labor_Rates!$H$6:$H$46,V834-5)*AA834,0)</f>
        <v>0</v>
      </c>
      <c r="AK834" s="178">
        <f>IF(V834&gt;0,P834*INDEX(Scope_Labor_Rates!$K$6:$K$46,V834-5),0)</f>
        <v>0</v>
      </c>
      <c r="AL834" s="181">
        <f>IF(V834&gt;0,AK834*INDEX(Scope_Labor_Rates!$J$6:$J$46,V834-5)*AA834,0)</f>
        <v>0</v>
      </c>
      <c r="AM834" s="178">
        <f>IF(V834&gt;0,P834*INDEX(Scope_Labor_Rates!$M$6:$M$46,V834-5),0)</f>
        <v>0</v>
      </c>
      <c r="AN834" s="178">
        <f>IF(V834&gt;0,AM834*INDEX(Scope_Labor_Rates!$L$6:$L$46,V834-5)*AA834,0)</f>
        <v>0</v>
      </c>
      <c r="AO834" s="178">
        <f>IF(V834&gt;0,P834*INDEX(Scope_Labor_Rates!$O$6:$O$46,V834-5)*AA834,0)</f>
        <v>0</v>
      </c>
      <c r="AP834" s="181">
        <f>IF(V834&gt;0,P834*INDEX(Scope_Labor_Rates!$Q$6:$Q$46,V834-5)*AA834,0)</f>
        <v>0</v>
      </c>
      <c r="AQ834" s="178">
        <f t="shared" ref="AQ834:AQ897" si="121">AE834+AG834+AI834+AK834+AM834</f>
        <v>0</v>
      </c>
      <c r="AR834" s="178">
        <f t="shared" ref="AR834:AR897" si="122">AF834+AH834+AJ834+AL834+AN834</f>
        <v>0</v>
      </c>
      <c r="AS834" s="178">
        <f t="shared" ref="AS834:AS897" si="123">AO834+AP834</f>
        <v>0</v>
      </c>
      <c r="AT834" s="178">
        <f t="shared" ref="AT834:AT897" si="124">AD834+AR834+AS834</f>
        <v>0</v>
      </c>
      <c r="AU834">
        <f t="shared" ref="AU834:AU897" si="125">AT834*Z834</f>
        <v>0</v>
      </c>
    </row>
    <row r="835" spans="1:47">
      <c r="A835" t="str">
        <f>IF(All_Tasks!A835="","",All_Tasks!A835)</f>
        <v/>
      </c>
      <c r="B835" t="str">
        <f>IF(All_Tasks!B835="","",All_Tasks!B835)</f>
        <v/>
      </c>
      <c r="C835" t="str">
        <f>IF(All_Tasks!C835="","",All_Tasks!C835)</f>
        <v/>
      </c>
      <c r="D835" t="str">
        <f>IF(All_Tasks!D835="","",All_Tasks!D835)</f>
        <v/>
      </c>
      <c r="E835" t="str">
        <f>IF(All_Tasks!V835&lt;&gt;"",All_Tasks!V835,IF(All_Tasks!E835&lt;&gt;"",All_Tasks!E835,""))</f>
        <v/>
      </c>
      <c r="F835" t="str">
        <f>IF(All_Tasks!F835="","",All_Tasks!F835)</f>
        <v/>
      </c>
      <c r="G835" t="str">
        <f>IF(All_Tasks!G835="","",All_Tasks!G835)</f>
        <v/>
      </c>
      <c r="H835" s="231" t="str">
        <f>IF(All_Tasks!H835="","",All_Tasks!H835)</f>
        <v/>
      </c>
      <c r="I835" t="str">
        <f>IF(All_Tasks!I835="","",All_Tasks!I835)</f>
        <v/>
      </c>
      <c r="J835" t="str">
        <f>IF(All_Tasks!J835="","",All_Tasks!J835)</f>
        <v/>
      </c>
      <c r="K835" t="str">
        <f>IF(All_Tasks!K835="","",All_Tasks!K835)</f>
        <v/>
      </c>
      <c r="L835" s="231" t="str">
        <f>IF(All_Tasks!L835="","",All_Tasks!L835)</f>
        <v/>
      </c>
      <c r="M835" t="str">
        <f>IF(All_Tasks!M835="","",All_Tasks!M835)</f>
        <v/>
      </c>
      <c r="N835" t="str">
        <f>IF(All_Tasks!N835="","",All_Tasks!N835)</f>
        <v/>
      </c>
      <c r="O835" t="str">
        <f>IF(All_Tasks!O835="","",All_Tasks!O835)</f>
        <v/>
      </c>
      <c r="P835" s="181">
        <f>IF(All_Tasks!P835="",0,All_Tasks!P835)</f>
        <v>0</v>
      </c>
      <c r="Q835" s="181">
        <f>IF(All_Tasks!Q835="",0,All_Tasks!Q835)</f>
        <v>0</v>
      </c>
      <c r="R835" s="181">
        <f>IF(All_Tasks!R835="",0,All_Tasks!R835)</f>
        <v>0</v>
      </c>
      <c r="S835" s="181" t="str">
        <f>IF(All_Tasks!S835="","",All_Tasks!S835)</f>
        <v/>
      </c>
      <c r="T835" t="str">
        <f>IF(All_Tasks!T835="","",All_Tasks!T835)</f>
        <v/>
      </c>
      <c r="U835" t="str">
        <f>IF(All_Tasks!U835="","",All_Tasks!U835)</f>
        <v/>
      </c>
      <c r="V835">
        <f>IF(A835="",0,IFERROR(MATCH(A835,Scope_Labor_Rates!$A$6:$A$46,0)+5,0))</f>
        <v>0</v>
      </c>
      <c r="W835" s="178">
        <f>IF(V835&gt;0,INDEX(Scope_Labor_Rates!$C$6:$C$46,V835-5),0)</f>
        <v>0</v>
      </c>
      <c r="X835" s="178">
        <f>IF(V835&gt;0,INDEX(Scope_Labor_Rates!$C$6:$C$46,V835-5),0)</f>
        <v>0</v>
      </c>
      <c r="Y835" s="180">
        <f>IF(V835&gt;0,INDEX(Scope_Labor_Rates!$S$6:$S$46,V835-5),0)</f>
        <v>0</v>
      </c>
      <c r="Z835" s="180">
        <f>IF(V835&gt;0,INDEX(Scope_Labor_Rates!$R$6:$R$46,V835-5),1)</f>
        <v>1</v>
      </c>
      <c r="AA835" s="231">
        <f t="shared" si="117"/>
        <v>0</v>
      </c>
      <c r="AB835" t="str">
        <f t="shared" si="118"/>
        <v/>
      </c>
      <c r="AC835" s="178" t="str">
        <f t="shared" si="119"/>
        <v/>
      </c>
      <c r="AD835" s="181">
        <f t="shared" si="120"/>
        <v>0</v>
      </c>
      <c r="AE835" s="178">
        <f>IF(V835&gt;0,P835*INDEX(Scope_Labor_Rates!$E$6:$E$46,V835-5),0)</f>
        <v>0</v>
      </c>
      <c r="AF835" s="181">
        <f>IF(V835&gt;0,AE835*INDEX(Scope_Labor_Rates!$D$6:$D$46,V835-5)*AA835,0)</f>
        <v>0</v>
      </c>
      <c r="AG835" s="178">
        <f>IF(V835&gt;0,P835*INDEX(Scope_Labor_Rates!$G$6:$G$46,V835-5),0)</f>
        <v>0</v>
      </c>
      <c r="AH835" s="181">
        <f>IF(V835&gt;0,AG835*INDEX(Scope_Labor_Rates!$F$6:$F$46,V835-5)*AA835,0)</f>
        <v>0</v>
      </c>
      <c r="AI835" s="178">
        <f>IF(V835&gt;0,P835*INDEX(Scope_Labor_Rates!$I$6:$I$46,V835-5),0)</f>
        <v>0</v>
      </c>
      <c r="AJ835" s="181">
        <f>IF(V835&gt;0,AI835*INDEX(Scope_Labor_Rates!$H$6:$H$46,V835-5)*AA835,0)</f>
        <v>0</v>
      </c>
      <c r="AK835" s="178">
        <f>IF(V835&gt;0,P835*INDEX(Scope_Labor_Rates!$K$6:$K$46,V835-5),0)</f>
        <v>0</v>
      </c>
      <c r="AL835" s="181">
        <f>IF(V835&gt;0,AK835*INDEX(Scope_Labor_Rates!$J$6:$J$46,V835-5)*AA835,0)</f>
        <v>0</v>
      </c>
      <c r="AM835" s="178">
        <f>IF(V835&gt;0,P835*INDEX(Scope_Labor_Rates!$M$6:$M$46,V835-5),0)</f>
        <v>0</v>
      </c>
      <c r="AN835" s="178">
        <f>IF(V835&gt;0,AM835*INDEX(Scope_Labor_Rates!$L$6:$L$46,V835-5)*AA835,0)</f>
        <v>0</v>
      </c>
      <c r="AO835" s="178">
        <f>IF(V835&gt;0,P835*INDEX(Scope_Labor_Rates!$O$6:$O$46,V835-5)*AA835,0)</f>
        <v>0</v>
      </c>
      <c r="AP835" s="181">
        <f>IF(V835&gt;0,P835*INDEX(Scope_Labor_Rates!$Q$6:$Q$46,V835-5)*AA835,0)</f>
        <v>0</v>
      </c>
      <c r="AQ835" s="178">
        <f t="shared" si="121"/>
        <v>0</v>
      </c>
      <c r="AR835" s="178">
        <f t="shared" si="122"/>
        <v>0</v>
      </c>
      <c r="AS835" s="178">
        <f t="shared" si="123"/>
        <v>0</v>
      </c>
      <c r="AT835" s="178">
        <f t="shared" si="124"/>
        <v>0</v>
      </c>
      <c r="AU835">
        <f t="shared" si="125"/>
        <v>0</v>
      </c>
    </row>
    <row r="836" spans="1:47">
      <c r="A836" t="str">
        <f>IF(All_Tasks!A836="","",All_Tasks!A836)</f>
        <v/>
      </c>
      <c r="B836" t="str">
        <f>IF(All_Tasks!B836="","",All_Tasks!B836)</f>
        <v/>
      </c>
      <c r="C836" t="str">
        <f>IF(All_Tasks!C836="","",All_Tasks!C836)</f>
        <v/>
      </c>
      <c r="D836" t="str">
        <f>IF(All_Tasks!D836="","",All_Tasks!D836)</f>
        <v/>
      </c>
      <c r="E836" t="str">
        <f>IF(All_Tasks!V836&lt;&gt;"",All_Tasks!V836,IF(All_Tasks!E836&lt;&gt;"",All_Tasks!E836,""))</f>
        <v/>
      </c>
      <c r="F836" t="str">
        <f>IF(All_Tasks!F836="","",All_Tasks!F836)</f>
        <v/>
      </c>
      <c r="G836" t="str">
        <f>IF(All_Tasks!G836="","",All_Tasks!G836)</f>
        <v/>
      </c>
      <c r="H836" s="231" t="str">
        <f>IF(All_Tasks!H836="","",All_Tasks!H836)</f>
        <v/>
      </c>
      <c r="I836" t="str">
        <f>IF(All_Tasks!I836="","",All_Tasks!I836)</f>
        <v/>
      </c>
      <c r="J836" t="str">
        <f>IF(All_Tasks!J836="","",All_Tasks!J836)</f>
        <v/>
      </c>
      <c r="K836" t="str">
        <f>IF(All_Tasks!K836="","",All_Tasks!K836)</f>
        <v/>
      </c>
      <c r="L836" s="231" t="str">
        <f>IF(All_Tasks!L836="","",All_Tasks!L836)</f>
        <v/>
      </c>
      <c r="M836" t="str">
        <f>IF(All_Tasks!M836="","",All_Tasks!M836)</f>
        <v/>
      </c>
      <c r="N836" t="str">
        <f>IF(All_Tasks!N836="","",All_Tasks!N836)</f>
        <v/>
      </c>
      <c r="O836" t="str">
        <f>IF(All_Tasks!O836="","",All_Tasks!O836)</f>
        <v/>
      </c>
      <c r="P836" s="181">
        <f>IF(All_Tasks!P836="",0,All_Tasks!P836)</f>
        <v>0</v>
      </c>
      <c r="Q836" s="181">
        <f>IF(All_Tasks!Q836="",0,All_Tasks!Q836)</f>
        <v>0</v>
      </c>
      <c r="R836" s="181">
        <f>IF(All_Tasks!R836="",0,All_Tasks!R836)</f>
        <v>0</v>
      </c>
      <c r="S836" s="181" t="str">
        <f>IF(All_Tasks!S836="","",All_Tasks!S836)</f>
        <v/>
      </c>
      <c r="T836" t="str">
        <f>IF(All_Tasks!T836="","",All_Tasks!T836)</f>
        <v/>
      </c>
      <c r="U836" t="str">
        <f>IF(All_Tasks!U836="","",All_Tasks!U836)</f>
        <v/>
      </c>
      <c r="V836">
        <f>IF(A836="",0,IFERROR(MATCH(A836,Scope_Labor_Rates!$A$6:$A$46,0)+5,0))</f>
        <v>0</v>
      </c>
      <c r="W836" s="178">
        <f>IF(V836&gt;0,INDEX(Scope_Labor_Rates!$C$6:$C$46,V836-5),0)</f>
        <v>0</v>
      </c>
      <c r="X836" s="178">
        <f>IF(V836&gt;0,INDEX(Scope_Labor_Rates!$C$6:$C$46,V836-5),0)</f>
        <v>0</v>
      </c>
      <c r="Y836" s="180">
        <f>IF(V836&gt;0,INDEX(Scope_Labor_Rates!$S$6:$S$46,V836-5),0)</f>
        <v>0</v>
      </c>
      <c r="Z836" s="180">
        <f>IF(V836&gt;0,INDEX(Scope_Labor_Rates!$R$6:$R$46,V836-5),1)</f>
        <v>1</v>
      </c>
      <c r="AA836" s="231">
        <f t="shared" si="117"/>
        <v>0</v>
      </c>
      <c r="AB836" t="str">
        <f t="shared" si="118"/>
        <v/>
      </c>
      <c r="AC836" s="178" t="str">
        <f t="shared" si="119"/>
        <v/>
      </c>
      <c r="AD836" s="181">
        <f t="shared" si="120"/>
        <v>0</v>
      </c>
      <c r="AE836" s="178">
        <f>IF(V836&gt;0,P836*INDEX(Scope_Labor_Rates!$E$6:$E$46,V836-5),0)</f>
        <v>0</v>
      </c>
      <c r="AF836" s="181">
        <f>IF(V836&gt;0,AE836*INDEX(Scope_Labor_Rates!$D$6:$D$46,V836-5)*AA836,0)</f>
        <v>0</v>
      </c>
      <c r="AG836" s="178">
        <f>IF(V836&gt;0,P836*INDEX(Scope_Labor_Rates!$G$6:$G$46,V836-5),0)</f>
        <v>0</v>
      </c>
      <c r="AH836" s="181">
        <f>IF(V836&gt;0,AG836*INDEX(Scope_Labor_Rates!$F$6:$F$46,V836-5)*AA836,0)</f>
        <v>0</v>
      </c>
      <c r="AI836" s="178">
        <f>IF(V836&gt;0,P836*INDEX(Scope_Labor_Rates!$I$6:$I$46,V836-5),0)</f>
        <v>0</v>
      </c>
      <c r="AJ836" s="181">
        <f>IF(V836&gt;0,AI836*INDEX(Scope_Labor_Rates!$H$6:$H$46,V836-5)*AA836,0)</f>
        <v>0</v>
      </c>
      <c r="AK836" s="178">
        <f>IF(V836&gt;0,P836*INDEX(Scope_Labor_Rates!$K$6:$K$46,V836-5),0)</f>
        <v>0</v>
      </c>
      <c r="AL836" s="181">
        <f>IF(V836&gt;0,AK836*INDEX(Scope_Labor_Rates!$J$6:$J$46,V836-5)*AA836,0)</f>
        <v>0</v>
      </c>
      <c r="AM836" s="178">
        <f>IF(V836&gt;0,P836*INDEX(Scope_Labor_Rates!$M$6:$M$46,V836-5),0)</f>
        <v>0</v>
      </c>
      <c r="AN836" s="178">
        <f>IF(V836&gt;0,AM836*INDEX(Scope_Labor_Rates!$L$6:$L$46,V836-5)*AA836,0)</f>
        <v>0</v>
      </c>
      <c r="AO836" s="178">
        <f>IF(V836&gt;0,P836*INDEX(Scope_Labor_Rates!$O$6:$O$46,V836-5)*AA836,0)</f>
        <v>0</v>
      </c>
      <c r="AP836" s="181">
        <f>IF(V836&gt;0,P836*INDEX(Scope_Labor_Rates!$Q$6:$Q$46,V836-5)*AA836,0)</f>
        <v>0</v>
      </c>
      <c r="AQ836" s="178">
        <f t="shared" si="121"/>
        <v>0</v>
      </c>
      <c r="AR836" s="178">
        <f t="shared" si="122"/>
        <v>0</v>
      </c>
      <c r="AS836" s="178">
        <f t="shared" si="123"/>
        <v>0</v>
      </c>
      <c r="AT836" s="178">
        <f t="shared" si="124"/>
        <v>0</v>
      </c>
      <c r="AU836">
        <f t="shared" si="125"/>
        <v>0</v>
      </c>
    </row>
    <row r="837" spans="1:47">
      <c r="A837" t="str">
        <f>IF(All_Tasks!A837="","",All_Tasks!A837)</f>
        <v/>
      </c>
      <c r="B837" t="str">
        <f>IF(All_Tasks!B837="","",All_Tasks!B837)</f>
        <v/>
      </c>
      <c r="C837" t="str">
        <f>IF(All_Tasks!C837="","",All_Tasks!C837)</f>
        <v/>
      </c>
      <c r="D837" t="str">
        <f>IF(All_Tasks!D837="","",All_Tasks!D837)</f>
        <v/>
      </c>
      <c r="E837" t="str">
        <f>IF(All_Tasks!V837&lt;&gt;"",All_Tasks!V837,IF(All_Tasks!E837&lt;&gt;"",All_Tasks!E837,""))</f>
        <v/>
      </c>
      <c r="F837" t="str">
        <f>IF(All_Tasks!F837="","",All_Tasks!F837)</f>
        <v/>
      </c>
      <c r="G837" t="str">
        <f>IF(All_Tasks!G837="","",All_Tasks!G837)</f>
        <v/>
      </c>
      <c r="H837" s="231" t="str">
        <f>IF(All_Tasks!H837="","",All_Tasks!H837)</f>
        <v/>
      </c>
      <c r="I837" t="str">
        <f>IF(All_Tasks!I837="","",All_Tasks!I837)</f>
        <v/>
      </c>
      <c r="J837" t="str">
        <f>IF(All_Tasks!J837="","",All_Tasks!J837)</f>
        <v/>
      </c>
      <c r="K837" t="str">
        <f>IF(All_Tasks!K837="","",All_Tasks!K837)</f>
        <v/>
      </c>
      <c r="L837" s="231" t="str">
        <f>IF(All_Tasks!L837="","",All_Tasks!L837)</f>
        <v/>
      </c>
      <c r="M837" t="str">
        <f>IF(All_Tasks!M837="","",All_Tasks!M837)</f>
        <v/>
      </c>
      <c r="N837" t="str">
        <f>IF(All_Tasks!N837="","",All_Tasks!N837)</f>
        <v/>
      </c>
      <c r="O837" t="str">
        <f>IF(All_Tasks!O837="","",All_Tasks!O837)</f>
        <v/>
      </c>
      <c r="P837" s="181">
        <f>IF(All_Tasks!P837="",0,All_Tasks!P837)</f>
        <v>0</v>
      </c>
      <c r="Q837" s="181">
        <f>IF(All_Tasks!Q837="",0,All_Tasks!Q837)</f>
        <v>0</v>
      </c>
      <c r="R837" s="181">
        <f>IF(All_Tasks!R837="",0,All_Tasks!R837)</f>
        <v>0</v>
      </c>
      <c r="S837" s="181" t="str">
        <f>IF(All_Tasks!S837="","",All_Tasks!S837)</f>
        <v/>
      </c>
      <c r="T837" t="str">
        <f>IF(All_Tasks!T837="","",All_Tasks!T837)</f>
        <v/>
      </c>
      <c r="U837" t="str">
        <f>IF(All_Tasks!U837="","",All_Tasks!U837)</f>
        <v/>
      </c>
      <c r="V837">
        <f>IF(A837="",0,IFERROR(MATCH(A837,Scope_Labor_Rates!$A$6:$A$46,0)+5,0))</f>
        <v>0</v>
      </c>
      <c r="W837" s="178">
        <f>IF(V837&gt;0,INDEX(Scope_Labor_Rates!$C$6:$C$46,V837-5),0)</f>
        <v>0</v>
      </c>
      <c r="X837" s="178">
        <f>IF(V837&gt;0,INDEX(Scope_Labor_Rates!$C$6:$C$46,V837-5),0)</f>
        <v>0</v>
      </c>
      <c r="Y837" s="180">
        <f>IF(V837&gt;0,INDEX(Scope_Labor_Rates!$S$6:$S$46,V837-5),0)</f>
        <v>0</v>
      </c>
      <c r="Z837" s="180">
        <f>IF(V837&gt;0,INDEX(Scope_Labor_Rates!$R$6:$R$46,V837-5),1)</f>
        <v>1</v>
      </c>
      <c r="AA837" s="231">
        <f t="shared" si="117"/>
        <v>0</v>
      </c>
      <c r="AB837" t="str">
        <f t="shared" si="118"/>
        <v/>
      </c>
      <c r="AC837" s="178" t="str">
        <f t="shared" si="119"/>
        <v/>
      </c>
      <c r="AD837" s="181">
        <f t="shared" si="120"/>
        <v>0</v>
      </c>
      <c r="AE837" s="178">
        <f>IF(V837&gt;0,P837*INDEX(Scope_Labor_Rates!$E$6:$E$46,V837-5),0)</f>
        <v>0</v>
      </c>
      <c r="AF837" s="181">
        <f>IF(V837&gt;0,AE837*INDEX(Scope_Labor_Rates!$D$6:$D$46,V837-5)*AA837,0)</f>
        <v>0</v>
      </c>
      <c r="AG837" s="178">
        <f>IF(V837&gt;0,P837*INDEX(Scope_Labor_Rates!$G$6:$G$46,V837-5),0)</f>
        <v>0</v>
      </c>
      <c r="AH837" s="181">
        <f>IF(V837&gt;0,AG837*INDEX(Scope_Labor_Rates!$F$6:$F$46,V837-5)*AA837,0)</f>
        <v>0</v>
      </c>
      <c r="AI837" s="178">
        <f>IF(V837&gt;0,P837*INDEX(Scope_Labor_Rates!$I$6:$I$46,V837-5),0)</f>
        <v>0</v>
      </c>
      <c r="AJ837" s="181">
        <f>IF(V837&gt;0,AI837*INDEX(Scope_Labor_Rates!$H$6:$H$46,V837-5)*AA837,0)</f>
        <v>0</v>
      </c>
      <c r="AK837" s="178">
        <f>IF(V837&gt;0,P837*INDEX(Scope_Labor_Rates!$K$6:$K$46,V837-5),0)</f>
        <v>0</v>
      </c>
      <c r="AL837" s="181">
        <f>IF(V837&gt;0,AK837*INDEX(Scope_Labor_Rates!$J$6:$J$46,V837-5)*AA837,0)</f>
        <v>0</v>
      </c>
      <c r="AM837" s="178">
        <f>IF(V837&gt;0,P837*INDEX(Scope_Labor_Rates!$M$6:$M$46,V837-5),0)</f>
        <v>0</v>
      </c>
      <c r="AN837" s="178">
        <f>IF(V837&gt;0,AM837*INDEX(Scope_Labor_Rates!$L$6:$L$46,V837-5)*AA837,0)</f>
        <v>0</v>
      </c>
      <c r="AO837" s="178">
        <f>IF(V837&gt;0,P837*INDEX(Scope_Labor_Rates!$O$6:$O$46,V837-5)*AA837,0)</f>
        <v>0</v>
      </c>
      <c r="AP837" s="181">
        <f>IF(V837&gt;0,P837*INDEX(Scope_Labor_Rates!$Q$6:$Q$46,V837-5)*AA837,0)</f>
        <v>0</v>
      </c>
      <c r="AQ837" s="178">
        <f t="shared" si="121"/>
        <v>0</v>
      </c>
      <c r="AR837" s="178">
        <f t="shared" si="122"/>
        <v>0</v>
      </c>
      <c r="AS837" s="178">
        <f t="shared" si="123"/>
        <v>0</v>
      </c>
      <c r="AT837" s="178">
        <f t="shared" si="124"/>
        <v>0</v>
      </c>
      <c r="AU837">
        <f t="shared" si="125"/>
        <v>0</v>
      </c>
    </row>
    <row r="838" spans="1:47">
      <c r="A838" t="str">
        <f>IF(All_Tasks!A838="","",All_Tasks!A838)</f>
        <v/>
      </c>
      <c r="B838" t="str">
        <f>IF(All_Tasks!B838="","",All_Tasks!B838)</f>
        <v/>
      </c>
      <c r="C838" t="str">
        <f>IF(All_Tasks!C838="","",All_Tasks!C838)</f>
        <v/>
      </c>
      <c r="D838" t="str">
        <f>IF(All_Tasks!D838="","",All_Tasks!D838)</f>
        <v/>
      </c>
      <c r="E838" t="str">
        <f>IF(All_Tasks!V838&lt;&gt;"",All_Tasks!V838,IF(All_Tasks!E838&lt;&gt;"",All_Tasks!E838,""))</f>
        <v/>
      </c>
      <c r="F838" t="str">
        <f>IF(All_Tasks!F838="","",All_Tasks!F838)</f>
        <v/>
      </c>
      <c r="G838" t="str">
        <f>IF(All_Tasks!G838="","",All_Tasks!G838)</f>
        <v/>
      </c>
      <c r="H838" s="231" t="str">
        <f>IF(All_Tasks!H838="","",All_Tasks!H838)</f>
        <v/>
      </c>
      <c r="I838" t="str">
        <f>IF(All_Tasks!I838="","",All_Tasks!I838)</f>
        <v/>
      </c>
      <c r="J838" t="str">
        <f>IF(All_Tasks!J838="","",All_Tasks!J838)</f>
        <v/>
      </c>
      <c r="K838" t="str">
        <f>IF(All_Tasks!K838="","",All_Tasks!K838)</f>
        <v/>
      </c>
      <c r="L838" s="231" t="str">
        <f>IF(All_Tasks!L838="","",All_Tasks!L838)</f>
        <v/>
      </c>
      <c r="M838" t="str">
        <f>IF(All_Tasks!M838="","",All_Tasks!M838)</f>
        <v/>
      </c>
      <c r="N838" t="str">
        <f>IF(All_Tasks!N838="","",All_Tasks!N838)</f>
        <v/>
      </c>
      <c r="O838" t="str">
        <f>IF(All_Tasks!O838="","",All_Tasks!O838)</f>
        <v/>
      </c>
      <c r="P838" s="181">
        <f>IF(All_Tasks!P838="",0,All_Tasks!P838)</f>
        <v>0</v>
      </c>
      <c r="Q838" s="181">
        <f>IF(All_Tasks!Q838="",0,All_Tasks!Q838)</f>
        <v>0</v>
      </c>
      <c r="R838" s="181">
        <f>IF(All_Tasks!R838="",0,All_Tasks!R838)</f>
        <v>0</v>
      </c>
      <c r="S838" s="181" t="str">
        <f>IF(All_Tasks!S838="","",All_Tasks!S838)</f>
        <v/>
      </c>
      <c r="T838" t="str">
        <f>IF(All_Tasks!T838="","",All_Tasks!T838)</f>
        <v/>
      </c>
      <c r="U838" t="str">
        <f>IF(All_Tasks!U838="","",All_Tasks!U838)</f>
        <v/>
      </c>
      <c r="V838">
        <f>IF(A838="",0,IFERROR(MATCH(A838,Scope_Labor_Rates!$A$6:$A$46,0)+5,0))</f>
        <v>0</v>
      </c>
      <c r="W838" s="178">
        <f>IF(V838&gt;0,INDEX(Scope_Labor_Rates!$C$6:$C$46,V838-5),0)</f>
        <v>0</v>
      </c>
      <c r="X838" s="178">
        <f>IF(V838&gt;0,INDEX(Scope_Labor_Rates!$C$6:$C$46,V838-5),0)</f>
        <v>0</v>
      </c>
      <c r="Y838" s="180">
        <f>IF(V838&gt;0,INDEX(Scope_Labor_Rates!$S$6:$S$46,V838-5),0)</f>
        <v>0</v>
      </c>
      <c r="Z838" s="180">
        <f>IF(V838&gt;0,INDEX(Scope_Labor_Rates!$R$6:$R$46,V838-5),1)</f>
        <v>1</v>
      </c>
      <c r="AA838" s="231">
        <f t="shared" si="117"/>
        <v>0</v>
      </c>
      <c r="AB838" t="str">
        <f t="shared" si="118"/>
        <v/>
      </c>
      <c r="AC838" s="178" t="str">
        <f t="shared" si="119"/>
        <v/>
      </c>
      <c r="AD838" s="181">
        <f t="shared" si="120"/>
        <v>0</v>
      </c>
      <c r="AE838" s="178">
        <f>IF(V838&gt;0,P838*INDEX(Scope_Labor_Rates!$E$6:$E$46,V838-5),0)</f>
        <v>0</v>
      </c>
      <c r="AF838" s="181">
        <f>IF(V838&gt;0,AE838*INDEX(Scope_Labor_Rates!$D$6:$D$46,V838-5)*AA838,0)</f>
        <v>0</v>
      </c>
      <c r="AG838" s="178">
        <f>IF(V838&gt;0,P838*INDEX(Scope_Labor_Rates!$G$6:$G$46,V838-5),0)</f>
        <v>0</v>
      </c>
      <c r="AH838" s="181">
        <f>IF(V838&gt;0,AG838*INDEX(Scope_Labor_Rates!$F$6:$F$46,V838-5)*AA838,0)</f>
        <v>0</v>
      </c>
      <c r="AI838" s="178">
        <f>IF(V838&gt;0,P838*INDEX(Scope_Labor_Rates!$I$6:$I$46,V838-5),0)</f>
        <v>0</v>
      </c>
      <c r="AJ838" s="181">
        <f>IF(V838&gt;0,AI838*INDEX(Scope_Labor_Rates!$H$6:$H$46,V838-5)*AA838,0)</f>
        <v>0</v>
      </c>
      <c r="AK838" s="178">
        <f>IF(V838&gt;0,P838*INDEX(Scope_Labor_Rates!$K$6:$K$46,V838-5),0)</f>
        <v>0</v>
      </c>
      <c r="AL838" s="181">
        <f>IF(V838&gt;0,AK838*INDEX(Scope_Labor_Rates!$J$6:$J$46,V838-5)*AA838,0)</f>
        <v>0</v>
      </c>
      <c r="AM838" s="178">
        <f>IF(V838&gt;0,P838*INDEX(Scope_Labor_Rates!$M$6:$M$46,V838-5),0)</f>
        <v>0</v>
      </c>
      <c r="AN838" s="178">
        <f>IF(V838&gt;0,AM838*INDEX(Scope_Labor_Rates!$L$6:$L$46,V838-5)*AA838,0)</f>
        <v>0</v>
      </c>
      <c r="AO838" s="178">
        <f>IF(V838&gt;0,P838*INDEX(Scope_Labor_Rates!$O$6:$O$46,V838-5)*AA838,0)</f>
        <v>0</v>
      </c>
      <c r="AP838" s="181">
        <f>IF(V838&gt;0,P838*INDEX(Scope_Labor_Rates!$Q$6:$Q$46,V838-5)*AA838,0)</f>
        <v>0</v>
      </c>
      <c r="AQ838" s="178">
        <f t="shared" si="121"/>
        <v>0</v>
      </c>
      <c r="AR838" s="178">
        <f t="shared" si="122"/>
        <v>0</v>
      </c>
      <c r="AS838" s="178">
        <f t="shared" si="123"/>
        <v>0</v>
      </c>
      <c r="AT838" s="178">
        <f t="shared" si="124"/>
        <v>0</v>
      </c>
      <c r="AU838">
        <f t="shared" si="125"/>
        <v>0</v>
      </c>
    </row>
    <row r="839" spans="1:47">
      <c r="A839" t="str">
        <f>IF(All_Tasks!A839="","",All_Tasks!A839)</f>
        <v/>
      </c>
      <c r="B839" t="str">
        <f>IF(All_Tasks!B839="","",All_Tasks!B839)</f>
        <v/>
      </c>
      <c r="C839" t="str">
        <f>IF(All_Tasks!C839="","",All_Tasks!C839)</f>
        <v/>
      </c>
      <c r="D839" t="str">
        <f>IF(All_Tasks!D839="","",All_Tasks!D839)</f>
        <v/>
      </c>
      <c r="E839" t="str">
        <f>IF(All_Tasks!V839&lt;&gt;"",All_Tasks!V839,IF(All_Tasks!E839&lt;&gt;"",All_Tasks!E839,""))</f>
        <v/>
      </c>
      <c r="F839" t="str">
        <f>IF(All_Tasks!F839="","",All_Tasks!F839)</f>
        <v/>
      </c>
      <c r="G839" t="str">
        <f>IF(All_Tasks!G839="","",All_Tasks!G839)</f>
        <v/>
      </c>
      <c r="H839" s="231" t="str">
        <f>IF(All_Tasks!H839="","",All_Tasks!H839)</f>
        <v/>
      </c>
      <c r="I839" t="str">
        <f>IF(All_Tasks!I839="","",All_Tasks!I839)</f>
        <v/>
      </c>
      <c r="J839" t="str">
        <f>IF(All_Tasks!J839="","",All_Tasks!J839)</f>
        <v/>
      </c>
      <c r="K839" t="str">
        <f>IF(All_Tasks!K839="","",All_Tasks!K839)</f>
        <v/>
      </c>
      <c r="L839" s="231" t="str">
        <f>IF(All_Tasks!L839="","",All_Tasks!L839)</f>
        <v/>
      </c>
      <c r="M839" t="str">
        <f>IF(All_Tasks!M839="","",All_Tasks!M839)</f>
        <v/>
      </c>
      <c r="N839" t="str">
        <f>IF(All_Tasks!N839="","",All_Tasks!N839)</f>
        <v/>
      </c>
      <c r="O839" t="str">
        <f>IF(All_Tasks!O839="","",All_Tasks!O839)</f>
        <v/>
      </c>
      <c r="P839" s="181">
        <f>IF(All_Tasks!P839="",0,All_Tasks!P839)</f>
        <v>0</v>
      </c>
      <c r="Q839" s="181">
        <f>IF(All_Tasks!Q839="",0,All_Tasks!Q839)</f>
        <v>0</v>
      </c>
      <c r="R839" s="181">
        <f>IF(All_Tasks!R839="",0,All_Tasks!R839)</f>
        <v>0</v>
      </c>
      <c r="S839" s="181" t="str">
        <f>IF(All_Tasks!S839="","",All_Tasks!S839)</f>
        <v/>
      </c>
      <c r="T839" t="str">
        <f>IF(All_Tasks!T839="","",All_Tasks!T839)</f>
        <v/>
      </c>
      <c r="U839" t="str">
        <f>IF(All_Tasks!U839="","",All_Tasks!U839)</f>
        <v/>
      </c>
      <c r="V839">
        <f>IF(A839="",0,IFERROR(MATCH(A839,Scope_Labor_Rates!$A$6:$A$46,0)+5,0))</f>
        <v>0</v>
      </c>
      <c r="W839" s="178">
        <f>IF(V839&gt;0,INDEX(Scope_Labor_Rates!$C$6:$C$46,V839-5),0)</f>
        <v>0</v>
      </c>
      <c r="X839" s="178">
        <f>IF(V839&gt;0,INDEX(Scope_Labor_Rates!$C$6:$C$46,V839-5),0)</f>
        <v>0</v>
      </c>
      <c r="Y839" s="180">
        <f>IF(V839&gt;0,INDEX(Scope_Labor_Rates!$S$6:$S$46,V839-5),0)</f>
        <v>0</v>
      </c>
      <c r="Z839" s="180">
        <f>IF(V839&gt;0,INDEX(Scope_Labor_Rates!$R$6:$R$46,V839-5),1)</f>
        <v>1</v>
      </c>
      <c r="AA839" s="231">
        <f t="shared" si="117"/>
        <v>0</v>
      </c>
      <c r="AB839" t="str">
        <f t="shared" si="118"/>
        <v/>
      </c>
      <c r="AC839" s="178" t="str">
        <f t="shared" si="119"/>
        <v/>
      </c>
      <c r="AD839" s="181">
        <f t="shared" si="120"/>
        <v>0</v>
      </c>
      <c r="AE839" s="178">
        <f>IF(V839&gt;0,P839*INDEX(Scope_Labor_Rates!$E$6:$E$46,V839-5),0)</f>
        <v>0</v>
      </c>
      <c r="AF839" s="181">
        <f>IF(V839&gt;0,AE839*INDEX(Scope_Labor_Rates!$D$6:$D$46,V839-5)*AA839,0)</f>
        <v>0</v>
      </c>
      <c r="AG839" s="178">
        <f>IF(V839&gt;0,P839*INDEX(Scope_Labor_Rates!$G$6:$G$46,V839-5),0)</f>
        <v>0</v>
      </c>
      <c r="AH839" s="181">
        <f>IF(V839&gt;0,AG839*INDEX(Scope_Labor_Rates!$F$6:$F$46,V839-5)*AA839,0)</f>
        <v>0</v>
      </c>
      <c r="AI839" s="178">
        <f>IF(V839&gt;0,P839*INDEX(Scope_Labor_Rates!$I$6:$I$46,V839-5),0)</f>
        <v>0</v>
      </c>
      <c r="AJ839" s="181">
        <f>IF(V839&gt;0,AI839*INDEX(Scope_Labor_Rates!$H$6:$H$46,V839-5)*AA839,0)</f>
        <v>0</v>
      </c>
      <c r="AK839" s="178">
        <f>IF(V839&gt;0,P839*INDEX(Scope_Labor_Rates!$K$6:$K$46,V839-5),0)</f>
        <v>0</v>
      </c>
      <c r="AL839" s="181">
        <f>IF(V839&gt;0,AK839*INDEX(Scope_Labor_Rates!$J$6:$J$46,V839-5)*AA839,0)</f>
        <v>0</v>
      </c>
      <c r="AM839" s="178">
        <f>IF(V839&gt;0,P839*INDEX(Scope_Labor_Rates!$M$6:$M$46,V839-5),0)</f>
        <v>0</v>
      </c>
      <c r="AN839" s="178">
        <f>IF(V839&gt;0,AM839*INDEX(Scope_Labor_Rates!$L$6:$L$46,V839-5)*AA839,0)</f>
        <v>0</v>
      </c>
      <c r="AO839" s="178">
        <f>IF(V839&gt;0,P839*INDEX(Scope_Labor_Rates!$O$6:$O$46,V839-5)*AA839,0)</f>
        <v>0</v>
      </c>
      <c r="AP839" s="181">
        <f>IF(V839&gt;0,P839*INDEX(Scope_Labor_Rates!$Q$6:$Q$46,V839-5)*AA839,0)</f>
        <v>0</v>
      </c>
      <c r="AQ839" s="178">
        <f t="shared" si="121"/>
        <v>0</v>
      </c>
      <c r="AR839" s="178">
        <f t="shared" si="122"/>
        <v>0</v>
      </c>
      <c r="AS839" s="178">
        <f t="shared" si="123"/>
        <v>0</v>
      </c>
      <c r="AT839" s="178">
        <f t="shared" si="124"/>
        <v>0</v>
      </c>
      <c r="AU839">
        <f t="shared" si="125"/>
        <v>0</v>
      </c>
    </row>
    <row r="840" spans="1:47">
      <c r="A840" t="str">
        <f>IF(All_Tasks!A840="","",All_Tasks!A840)</f>
        <v/>
      </c>
      <c r="B840" t="str">
        <f>IF(All_Tasks!B840="","",All_Tasks!B840)</f>
        <v/>
      </c>
      <c r="C840" t="str">
        <f>IF(All_Tasks!C840="","",All_Tasks!C840)</f>
        <v/>
      </c>
      <c r="D840" t="str">
        <f>IF(All_Tasks!D840="","",All_Tasks!D840)</f>
        <v/>
      </c>
      <c r="E840" t="str">
        <f>IF(All_Tasks!V840&lt;&gt;"",All_Tasks!V840,IF(All_Tasks!E840&lt;&gt;"",All_Tasks!E840,""))</f>
        <v/>
      </c>
      <c r="F840" t="str">
        <f>IF(All_Tasks!F840="","",All_Tasks!F840)</f>
        <v/>
      </c>
      <c r="G840" t="str">
        <f>IF(All_Tasks!G840="","",All_Tasks!G840)</f>
        <v/>
      </c>
      <c r="H840" s="231" t="str">
        <f>IF(All_Tasks!H840="","",All_Tasks!H840)</f>
        <v/>
      </c>
      <c r="I840" t="str">
        <f>IF(All_Tasks!I840="","",All_Tasks!I840)</f>
        <v/>
      </c>
      <c r="J840" t="str">
        <f>IF(All_Tasks!J840="","",All_Tasks!J840)</f>
        <v/>
      </c>
      <c r="K840" t="str">
        <f>IF(All_Tasks!K840="","",All_Tasks!K840)</f>
        <v/>
      </c>
      <c r="L840" s="231" t="str">
        <f>IF(All_Tasks!L840="","",All_Tasks!L840)</f>
        <v/>
      </c>
      <c r="M840" t="str">
        <f>IF(All_Tasks!M840="","",All_Tasks!M840)</f>
        <v/>
      </c>
      <c r="N840" t="str">
        <f>IF(All_Tasks!N840="","",All_Tasks!N840)</f>
        <v/>
      </c>
      <c r="O840" t="str">
        <f>IF(All_Tasks!O840="","",All_Tasks!O840)</f>
        <v/>
      </c>
      <c r="P840" s="181">
        <f>IF(All_Tasks!P840="",0,All_Tasks!P840)</f>
        <v>0</v>
      </c>
      <c r="Q840" s="181">
        <f>IF(All_Tasks!Q840="",0,All_Tasks!Q840)</f>
        <v>0</v>
      </c>
      <c r="R840" s="181">
        <f>IF(All_Tasks!R840="",0,All_Tasks!R840)</f>
        <v>0</v>
      </c>
      <c r="S840" s="181" t="str">
        <f>IF(All_Tasks!S840="","",All_Tasks!S840)</f>
        <v/>
      </c>
      <c r="T840" t="str">
        <f>IF(All_Tasks!T840="","",All_Tasks!T840)</f>
        <v/>
      </c>
      <c r="U840" t="str">
        <f>IF(All_Tasks!U840="","",All_Tasks!U840)</f>
        <v/>
      </c>
      <c r="V840">
        <f>IF(A840="",0,IFERROR(MATCH(A840,Scope_Labor_Rates!$A$6:$A$46,0)+5,0))</f>
        <v>0</v>
      </c>
      <c r="W840" s="178">
        <f>IF(V840&gt;0,INDEX(Scope_Labor_Rates!$C$6:$C$46,V840-5),0)</f>
        <v>0</v>
      </c>
      <c r="X840" s="178">
        <f>IF(V840&gt;0,INDEX(Scope_Labor_Rates!$C$6:$C$46,V840-5),0)</f>
        <v>0</v>
      </c>
      <c r="Y840" s="180">
        <f>IF(V840&gt;0,INDEX(Scope_Labor_Rates!$S$6:$S$46,V840-5),0)</f>
        <v>0</v>
      </c>
      <c r="Z840" s="180">
        <f>IF(V840&gt;0,INDEX(Scope_Labor_Rates!$R$6:$R$46,V840-5),1)</f>
        <v>1</v>
      </c>
      <c r="AA840" s="231">
        <f t="shared" si="117"/>
        <v>0</v>
      </c>
      <c r="AB840" t="str">
        <f t="shared" si="118"/>
        <v/>
      </c>
      <c r="AC840" s="178" t="str">
        <f t="shared" si="119"/>
        <v/>
      </c>
      <c r="AD840" s="181">
        <f t="shared" si="120"/>
        <v>0</v>
      </c>
      <c r="AE840" s="178">
        <f>IF(V840&gt;0,P840*INDEX(Scope_Labor_Rates!$E$6:$E$46,V840-5),0)</f>
        <v>0</v>
      </c>
      <c r="AF840" s="181">
        <f>IF(V840&gt;0,AE840*INDEX(Scope_Labor_Rates!$D$6:$D$46,V840-5)*AA840,0)</f>
        <v>0</v>
      </c>
      <c r="AG840" s="178">
        <f>IF(V840&gt;0,P840*INDEX(Scope_Labor_Rates!$G$6:$G$46,V840-5),0)</f>
        <v>0</v>
      </c>
      <c r="AH840" s="181">
        <f>IF(V840&gt;0,AG840*INDEX(Scope_Labor_Rates!$F$6:$F$46,V840-5)*AA840,0)</f>
        <v>0</v>
      </c>
      <c r="AI840" s="178">
        <f>IF(V840&gt;0,P840*INDEX(Scope_Labor_Rates!$I$6:$I$46,V840-5),0)</f>
        <v>0</v>
      </c>
      <c r="AJ840" s="181">
        <f>IF(V840&gt;0,AI840*INDEX(Scope_Labor_Rates!$H$6:$H$46,V840-5)*AA840,0)</f>
        <v>0</v>
      </c>
      <c r="AK840" s="178">
        <f>IF(V840&gt;0,P840*INDEX(Scope_Labor_Rates!$K$6:$K$46,V840-5),0)</f>
        <v>0</v>
      </c>
      <c r="AL840" s="181">
        <f>IF(V840&gt;0,AK840*INDEX(Scope_Labor_Rates!$J$6:$J$46,V840-5)*AA840,0)</f>
        <v>0</v>
      </c>
      <c r="AM840" s="178">
        <f>IF(V840&gt;0,P840*INDEX(Scope_Labor_Rates!$M$6:$M$46,V840-5),0)</f>
        <v>0</v>
      </c>
      <c r="AN840" s="178">
        <f>IF(V840&gt;0,AM840*INDEX(Scope_Labor_Rates!$L$6:$L$46,V840-5)*AA840,0)</f>
        <v>0</v>
      </c>
      <c r="AO840" s="178">
        <f>IF(V840&gt;0,P840*INDEX(Scope_Labor_Rates!$O$6:$O$46,V840-5)*AA840,0)</f>
        <v>0</v>
      </c>
      <c r="AP840" s="181">
        <f>IF(V840&gt;0,P840*INDEX(Scope_Labor_Rates!$Q$6:$Q$46,V840-5)*AA840,0)</f>
        <v>0</v>
      </c>
      <c r="AQ840" s="178">
        <f t="shared" si="121"/>
        <v>0</v>
      </c>
      <c r="AR840" s="178">
        <f t="shared" si="122"/>
        <v>0</v>
      </c>
      <c r="AS840" s="178">
        <f t="shared" si="123"/>
        <v>0</v>
      </c>
      <c r="AT840" s="178">
        <f t="shared" si="124"/>
        <v>0</v>
      </c>
      <c r="AU840">
        <f t="shared" si="125"/>
        <v>0</v>
      </c>
    </row>
    <row r="841" spans="1:47">
      <c r="A841" t="str">
        <f>IF(All_Tasks!A841="","",All_Tasks!A841)</f>
        <v/>
      </c>
      <c r="B841" t="str">
        <f>IF(All_Tasks!B841="","",All_Tasks!B841)</f>
        <v/>
      </c>
      <c r="C841" t="str">
        <f>IF(All_Tasks!C841="","",All_Tasks!C841)</f>
        <v/>
      </c>
      <c r="D841" t="str">
        <f>IF(All_Tasks!D841="","",All_Tasks!D841)</f>
        <v/>
      </c>
      <c r="E841" t="str">
        <f>IF(All_Tasks!V841&lt;&gt;"",All_Tasks!V841,IF(All_Tasks!E841&lt;&gt;"",All_Tasks!E841,""))</f>
        <v/>
      </c>
      <c r="F841" t="str">
        <f>IF(All_Tasks!F841="","",All_Tasks!F841)</f>
        <v/>
      </c>
      <c r="G841" t="str">
        <f>IF(All_Tasks!G841="","",All_Tasks!G841)</f>
        <v/>
      </c>
      <c r="H841" s="231" t="str">
        <f>IF(All_Tasks!H841="","",All_Tasks!H841)</f>
        <v/>
      </c>
      <c r="I841" t="str">
        <f>IF(All_Tasks!I841="","",All_Tasks!I841)</f>
        <v/>
      </c>
      <c r="J841" t="str">
        <f>IF(All_Tasks!J841="","",All_Tasks!J841)</f>
        <v/>
      </c>
      <c r="K841" t="str">
        <f>IF(All_Tasks!K841="","",All_Tasks!K841)</f>
        <v/>
      </c>
      <c r="L841" s="231" t="str">
        <f>IF(All_Tasks!L841="","",All_Tasks!L841)</f>
        <v/>
      </c>
      <c r="M841" t="str">
        <f>IF(All_Tasks!M841="","",All_Tasks!M841)</f>
        <v/>
      </c>
      <c r="N841" t="str">
        <f>IF(All_Tasks!N841="","",All_Tasks!N841)</f>
        <v/>
      </c>
      <c r="O841" t="str">
        <f>IF(All_Tasks!O841="","",All_Tasks!O841)</f>
        <v/>
      </c>
      <c r="P841" s="181">
        <f>IF(All_Tasks!P841="",0,All_Tasks!P841)</f>
        <v>0</v>
      </c>
      <c r="Q841" s="181">
        <f>IF(All_Tasks!Q841="",0,All_Tasks!Q841)</f>
        <v>0</v>
      </c>
      <c r="R841" s="181">
        <f>IF(All_Tasks!R841="",0,All_Tasks!R841)</f>
        <v>0</v>
      </c>
      <c r="S841" s="181" t="str">
        <f>IF(All_Tasks!S841="","",All_Tasks!S841)</f>
        <v/>
      </c>
      <c r="T841" t="str">
        <f>IF(All_Tasks!T841="","",All_Tasks!T841)</f>
        <v/>
      </c>
      <c r="U841" t="str">
        <f>IF(All_Tasks!U841="","",All_Tasks!U841)</f>
        <v/>
      </c>
      <c r="V841">
        <f>IF(A841="",0,IFERROR(MATCH(A841,Scope_Labor_Rates!$A$6:$A$46,0)+5,0))</f>
        <v>0</v>
      </c>
      <c r="W841" s="178">
        <f>IF(V841&gt;0,INDEX(Scope_Labor_Rates!$C$6:$C$46,V841-5),0)</f>
        <v>0</v>
      </c>
      <c r="X841" s="178">
        <f>IF(V841&gt;0,INDEX(Scope_Labor_Rates!$C$6:$C$46,V841-5),0)</f>
        <v>0</v>
      </c>
      <c r="Y841" s="180">
        <f>IF(V841&gt;0,INDEX(Scope_Labor_Rates!$S$6:$S$46,V841-5),0)</f>
        <v>0</v>
      </c>
      <c r="Z841" s="180">
        <f>IF(V841&gt;0,INDEX(Scope_Labor_Rates!$R$6:$R$46,V841-5),1)</f>
        <v>1</v>
      </c>
      <c r="AA841" s="231">
        <f t="shared" si="117"/>
        <v>0</v>
      </c>
      <c r="AB841" t="str">
        <f t="shared" si="118"/>
        <v/>
      </c>
      <c r="AC841" s="178" t="str">
        <f t="shared" si="119"/>
        <v/>
      </c>
      <c r="AD841" s="181">
        <f t="shared" si="120"/>
        <v>0</v>
      </c>
      <c r="AE841" s="178">
        <f>IF(V841&gt;0,P841*INDEX(Scope_Labor_Rates!$E$6:$E$46,V841-5),0)</f>
        <v>0</v>
      </c>
      <c r="AF841" s="181">
        <f>IF(V841&gt;0,AE841*INDEX(Scope_Labor_Rates!$D$6:$D$46,V841-5)*AA841,0)</f>
        <v>0</v>
      </c>
      <c r="AG841" s="178">
        <f>IF(V841&gt;0,P841*INDEX(Scope_Labor_Rates!$G$6:$G$46,V841-5),0)</f>
        <v>0</v>
      </c>
      <c r="AH841" s="181">
        <f>IF(V841&gt;0,AG841*INDEX(Scope_Labor_Rates!$F$6:$F$46,V841-5)*AA841,0)</f>
        <v>0</v>
      </c>
      <c r="AI841" s="178">
        <f>IF(V841&gt;0,P841*INDEX(Scope_Labor_Rates!$I$6:$I$46,V841-5),0)</f>
        <v>0</v>
      </c>
      <c r="AJ841" s="181">
        <f>IF(V841&gt;0,AI841*INDEX(Scope_Labor_Rates!$H$6:$H$46,V841-5)*AA841,0)</f>
        <v>0</v>
      </c>
      <c r="AK841" s="178">
        <f>IF(V841&gt;0,P841*INDEX(Scope_Labor_Rates!$K$6:$K$46,V841-5),0)</f>
        <v>0</v>
      </c>
      <c r="AL841" s="181">
        <f>IF(V841&gt;0,AK841*INDEX(Scope_Labor_Rates!$J$6:$J$46,V841-5)*AA841,0)</f>
        <v>0</v>
      </c>
      <c r="AM841" s="178">
        <f>IF(V841&gt;0,P841*INDEX(Scope_Labor_Rates!$M$6:$M$46,V841-5),0)</f>
        <v>0</v>
      </c>
      <c r="AN841" s="178">
        <f>IF(V841&gt;0,AM841*INDEX(Scope_Labor_Rates!$L$6:$L$46,V841-5)*AA841,0)</f>
        <v>0</v>
      </c>
      <c r="AO841" s="178">
        <f>IF(V841&gt;0,P841*INDEX(Scope_Labor_Rates!$O$6:$O$46,V841-5)*AA841,0)</f>
        <v>0</v>
      </c>
      <c r="AP841" s="181">
        <f>IF(V841&gt;0,P841*INDEX(Scope_Labor_Rates!$Q$6:$Q$46,V841-5)*AA841,0)</f>
        <v>0</v>
      </c>
      <c r="AQ841" s="178">
        <f t="shared" si="121"/>
        <v>0</v>
      </c>
      <c r="AR841" s="178">
        <f t="shared" si="122"/>
        <v>0</v>
      </c>
      <c r="AS841" s="178">
        <f t="shared" si="123"/>
        <v>0</v>
      </c>
      <c r="AT841" s="178">
        <f t="shared" si="124"/>
        <v>0</v>
      </c>
      <c r="AU841">
        <f t="shared" si="125"/>
        <v>0</v>
      </c>
    </row>
    <row r="842" spans="1:47">
      <c r="A842" t="str">
        <f>IF(All_Tasks!A842="","",All_Tasks!A842)</f>
        <v/>
      </c>
      <c r="B842" t="str">
        <f>IF(All_Tasks!B842="","",All_Tasks!B842)</f>
        <v/>
      </c>
      <c r="C842" t="str">
        <f>IF(All_Tasks!C842="","",All_Tasks!C842)</f>
        <v/>
      </c>
      <c r="D842" t="str">
        <f>IF(All_Tasks!D842="","",All_Tasks!D842)</f>
        <v/>
      </c>
      <c r="E842" t="str">
        <f>IF(All_Tasks!V842&lt;&gt;"",All_Tasks!V842,IF(All_Tasks!E842&lt;&gt;"",All_Tasks!E842,""))</f>
        <v/>
      </c>
      <c r="F842" t="str">
        <f>IF(All_Tasks!F842="","",All_Tasks!F842)</f>
        <v/>
      </c>
      <c r="G842" t="str">
        <f>IF(All_Tasks!G842="","",All_Tasks!G842)</f>
        <v/>
      </c>
      <c r="H842" s="231" t="str">
        <f>IF(All_Tasks!H842="","",All_Tasks!H842)</f>
        <v/>
      </c>
      <c r="I842" t="str">
        <f>IF(All_Tasks!I842="","",All_Tasks!I842)</f>
        <v/>
      </c>
      <c r="J842" t="str">
        <f>IF(All_Tasks!J842="","",All_Tasks!J842)</f>
        <v/>
      </c>
      <c r="K842" t="str">
        <f>IF(All_Tasks!K842="","",All_Tasks!K842)</f>
        <v/>
      </c>
      <c r="L842" s="231" t="str">
        <f>IF(All_Tasks!L842="","",All_Tasks!L842)</f>
        <v/>
      </c>
      <c r="M842" t="str">
        <f>IF(All_Tasks!M842="","",All_Tasks!M842)</f>
        <v/>
      </c>
      <c r="N842" t="str">
        <f>IF(All_Tasks!N842="","",All_Tasks!N842)</f>
        <v/>
      </c>
      <c r="O842" t="str">
        <f>IF(All_Tasks!O842="","",All_Tasks!O842)</f>
        <v/>
      </c>
      <c r="P842" s="181">
        <f>IF(All_Tasks!P842="",0,All_Tasks!P842)</f>
        <v>0</v>
      </c>
      <c r="Q842" s="181">
        <f>IF(All_Tasks!Q842="",0,All_Tasks!Q842)</f>
        <v>0</v>
      </c>
      <c r="R842" s="181">
        <f>IF(All_Tasks!R842="",0,All_Tasks!R842)</f>
        <v>0</v>
      </c>
      <c r="S842" s="181" t="str">
        <f>IF(All_Tasks!S842="","",All_Tasks!S842)</f>
        <v/>
      </c>
      <c r="T842" t="str">
        <f>IF(All_Tasks!T842="","",All_Tasks!T842)</f>
        <v/>
      </c>
      <c r="U842" t="str">
        <f>IF(All_Tasks!U842="","",All_Tasks!U842)</f>
        <v/>
      </c>
      <c r="V842">
        <f>IF(A842="",0,IFERROR(MATCH(A842,Scope_Labor_Rates!$A$6:$A$46,0)+5,0))</f>
        <v>0</v>
      </c>
      <c r="W842" s="178">
        <f>IF(V842&gt;0,INDEX(Scope_Labor_Rates!$C$6:$C$46,V842-5),0)</f>
        <v>0</v>
      </c>
      <c r="X842" s="178">
        <f>IF(V842&gt;0,INDEX(Scope_Labor_Rates!$C$6:$C$46,V842-5),0)</f>
        <v>0</v>
      </c>
      <c r="Y842" s="180">
        <f>IF(V842&gt;0,INDEX(Scope_Labor_Rates!$S$6:$S$46,V842-5),0)</f>
        <v>0</v>
      </c>
      <c r="Z842" s="180">
        <f>IF(V842&gt;0,INDEX(Scope_Labor_Rates!$R$6:$R$46,V842-5),1)</f>
        <v>1</v>
      </c>
      <c r="AA842" s="231">
        <f t="shared" si="117"/>
        <v>0</v>
      </c>
      <c r="AB842" t="str">
        <f t="shared" si="118"/>
        <v/>
      </c>
      <c r="AC842" s="178" t="str">
        <f t="shared" si="119"/>
        <v/>
      </c>
      <c r="AD842" s="181">
        <f t="shared" si="120"/>
        <v>0</v>
      </c>
      <c r="AE842" s="178">
        <f>IF(V842&gt;0,P842*INDEX(Scope_Labor_Rates!$E$6:$E$46,V842-5),0)</f>
        <v>0</v>
      </c>
      <c r="AF842" s="181">
        <f>IF(V842&gt;0,AE842*INDEX(Scope_Labor_Rates!$D$6:$D$46,V842-5)*AA842,0)</f>
        <v>0</v>
      </c>
      <c r="AG842" s="178">
        <f>IF(V842&gt;0,P842*INDEX(Scope_Labor_Rates!$G$6:$G$46,V842-5),0)</f>
        <v>0</v>
      </c>
      <c r="AH842" s="181">
        <f>IF(V842&gt;0,AG842*INDEX(Scope_Labor_Rates!$F$6:$F$46,V842-5)*AA842,0)</f>
        <v>0</v>
      </c>
      <c r="AI842" s="178">
        <f>IF(V842&gt;0,P842*INDEX(Scope_Labor_Rates!$I$6:$I$46,V842-5),0)</f>
        <v>0</v>
      </c>
      <c r="AJ842" s="181">
        <f>IF(V842&gt;0,AI842*INDEX(Scope_Labor_Rates!$H$6:$H$46,V842-5)*AA842,0)</f>
        <v>0</v>
      </c>
      <c r="AK842" s="178">
        <f>IF(V842&gt;0,P842*INDEX(Scope_Labor_Rates!$K$6:$K$46,V842-5),0)</f>
        <v>0</v>
      </c>
      <c r="AL842" s="181">
        <f>IF(V842&gt;0,AK842*INDEX(Scope_Labor_Rates!$J$6:$J$46,V842-5)*AA842,0)</f>
        <v>0</v>
      </c>
      <c r="AM842" s="178">
        <f>IF(V842&gt;0,P842*INDEX(Scope_Labor_Rates!$M$6:$M$46,V842-5),0)</f>
        <v>0</v>
      </c>
      <c r="AN842" s="178">
        <f>IF(V842&gt;0,AM842*INDEX(Scope_Labor_Rates!$L$6:$L$46,V842-5)*AA842,0)</f>
        <v>0</v>
      </c>
      <c r="AO842" s="178">
        <f>IF(V842&gt;0,P842*INDEX(Scope_Labor_Rates!$O$6:$O$46,V842-5)*AA842,0)</f>
        <v>0</v>
      </c>
      <c r="AP842" s="181">
        <f>IF(V842&gt;0,P842*INDEX(Scope_Labor_Rates!$Q$6:$Q$46,V842-5)*AA842,0)</f>
        <v>0</v>
      </c>
      <c r="AQ842" s="178">
        <f t="shared" si="121"/>
        <v>0</v>
      </c>
      <c r="AR842" s="178">
        <f t="shared" si="122"/>
        <v>0</v>
      </c>
      <c r="AS842" s="178">
        <f t="shared" si="123"/>
        <v>0</v>
      </c>
      <c r="AT842" s="178">
        <f t="shared" si="124"/>
        <v>0</v>
      </c>
      <c r="AU842">
        <f t="shared" si="125"/>
        <v>0</v>
      </c>
    </row>
    <row r="843" spans="1:47">
      <c r="A843" t="str">
        <f>IF(All_Tasks!A843="","",All_Tasks!A843)</f>
        <v/>
      </c>
      <c r="B843" t="str">
        <f>IF(All_Tasks!B843="","",All_Tasks!B843)</f>
        <v/>
      </c>
      <c r="C843" t="str">
        <f>IF(All_Tasks!C843="","",All_Tasks!C843)</f>
        <v/>
      </c>
      <c r="D843" t="str">
        <f>IF(All_Tasks!D843="","",All_Tasks!D843)</f>
        <v/>
      </c>
      <c r="E843" t="str">
        <f>IF(All_Tasks!V843&lt;&gt;"",All_Tasks!V843,IF(All_Tasks!E843&lt;&gt;"",All_Tasks!E843,""))</f>
        <v/>
      </c>
      <c r="F843" t="str">
        <f>IF(All_Tasks!F843="","",All_Tasks!F843)</f>
        <v/>
      </c>
      <c r="G843" t="str">
        <f>IF(All_Tasks!G843="","",All_Tasks!G843)</f>
        <v/>
      </c>
      <c r="H843" s="231" t="str">
        <f>IF(All_Tasks!H843="","",All_Tasks!H843)</f>
        <v/>
      </c>
      <c r="I843" t="str">
        <f>IF(All_Tasks!I843="","",All_Tasks!I843)</f>
        <v/>
      </c>
      <c r="J843" t="str">
        <f>IF(All_Tasks!J843="","",All_Tasks!J843)</f>
        <v/>
      </c>
      <c r="K843" t="str">
        <f>IF(All_Tasks!K843="","",All_Tasks!K843)</f>
        <v/>
      </c>
      <c r="L843" s="231" t="str">
        <f>IF(All_Tasks!L843="","",All_Tasks!L843)</f>
        <v/>
      </c>
      <c r="M843" t="str">
        <f>IF(All_Tasks!M843="","",All_Tasks!M843)</f>
        <v/>
      </c>
      <c r="N843" t="str">
        <f>IF(All_Tasks!N843="","",All_Tasks!N843)</f>
        <v/>
      </c>
      <c r="O843" t="str">
        <f>IF(All_Tasks!O843="","",All_Tasks!O843)</f>
        <v/>
      </c>
      <c r="P843" s="181">
        <f>IF(All_Tasks!P843="",0,All_Tasks!P843)</f>
        <v>0</v>
      </c>
      <c r="Q843" s="181">
        <f>IF(All_Tasks!Q843="",0,All_Tasks!Q843)</f>
        <v>0</v>
      </c>
      <c r="R843" s="181">
        <f>IF(All_Tasks!R843="",0,All_Tasks!R843)</f>
        <v>0</v>
      </c>
      <c r="S843" s="181" t="str">
        <f>IF(All_Tasks!S843="","",All_Tasks!S843)</f>
        <v/>
      </c>
      <c r="T843" t="str">
        <f>IF(All_Tasks!T843="","",All_Tasks!T843)</f>
        <v/>
      </c>
      <c r="U843" t="str">
        <f>IF(All_Tasks!U843="","",All_Tasks!U843)</f>
        <v/>
      </c>
      <c r="V843">
        <f>IF(A843="",0,IFERROR(MATCH(A843,Scope_Labor_Rates!$A$6:$A$46,0)+5,0))</f>
        <v>0</v>
      </c>
      <c r="W843" s="178">
        <f>IF(V843&gt;0,INDEX(Scope_Labor_Rates!$C$6:$C$46,V843-5),0)</f>
        <v>0</v>
      </c>
      <c r="X843" s="178">
        <f>IF(V843&gt;0,INDEX(Scope_Labor_Rates!$C$6:$C$46,V843-5),0)</f>
        <v>0</v>
      </c>
      <c r="Y843" s="180">
        <f>IF(V843&gt;0,INDEX(Scope_Labor_Rates!$S$6:$S$46,V843-5),0)</f>
        <v>0</v>
      </c>
      <c r="Z843" s="180">
        <f>IF(V843&gt;0,INDEX(Scope_Labor_Rates!$R$6:$R$46,V843-5),1)</f>
        <v>1</v>
      </c>
      <c r="AA843" s="231">
        <f t="shared" si="117"/>
        <v>0</v>
      </c>
      <c r="AB843" t="str">
        <f t="shared" si="118"/>
        <v/>
      </c>
      <c r="AC843" s="178" t="str">
        <f t="shared" si="119"/>
        <v/>
      </c>
      <c r="AD843" s="181">
        <f t="shared" si="120"/>
        <v>0</v>
      </c>
      <c r="AE843" s="178">
        <f>IF(V843&gt;0,P843*INDEX(Scope_Labor_Rates!$E$6:$E$46,V843-5),0)</f>
        <v>0</v>
      </c>
      <c r="AF843" s="181">
        <f>IF(V843&gt;0,AE843*INDEX(Scope_Labor_Rates!$D$6:$D$46,V843-5)*AA843,0)</f>
        <v>0</v>
      </c>
      <c r="AG843" s="178">
        <f>IF(V843&gt;0,P843*INDEX(Scope_Labor_Rates!$G$6:$G$46,V843-5),0)</f>
        <v>0</v>
      </c>
      <c r="AH843" s="181">
        <f>IF(V843&gt;0,AG843*INDEX(Scope_Labor_Rates!$F$6:$F$46,V843-5)*AA843,0)</f>
        <v>0</v>
      </c>
      <c r="AI843" s="178">
        <f>IF(V843&gt;0,P843*INDEX(Scope_Labor_Rates!$I$6:$I$46,V843-5),0)</f>
        <v>0</v>
      </c>
      <c r="AJ843" s="181">
        <f>IF(V843&gt;0,AI843*INDEX(Scope_Labor_Rates!$H$6:$H$46,V843-5)*AA843,0)</f>
        <v>0</v>
      </c>
      <c r="AK843" s="178">
        <f>IF(V843&gt;0,P843*INDEX(Scope_Labor_Rates!$K$6:$K$46,V843-5),0)</f>
        <v>0</v>
      </c>
      <c r="AL843" s="181">
        <f>IF(V843&gt;0,AK843*INDEX(Scope_Labor_Rates!$J$6:$J$46,V843-5)*AA843,0)</f>
        <v>0</v>
      </c>
      <c r="AM843" s="178">
        <f>IF(V843&gt;0,P843*INDEX(Scope_Labor_Rates!$M$6:$M$46,V843-5),0)</f>
        <v>0</v>
      </c>
      <c r="AN843" s="178">
        <f>IF(V843&gt;0,AM843*INDEX(Scope_Labor_Rates!$L$6:$L$46,V843-5)*AA843,0)</f>
        <v>0</v>
      </c>
      <c r="AO843" s="178">
        <f>IF(V843&gt;0,P843*INDEX(Scope_Labor_Rates!$O$6:$O$46,V843-5)*AA843,0)</f>
        <v>0</v>
      </c>
      <c r="AP843" s="181">
        <f>IF(V843&gt;0,P843*INDEX(Scope_Labor_Rates!$Q$6:$Q$46,V843-5)*AA843,0)</f>
        <v>0</v>
      </c>
      <c r="AQ843" s="178">
        <f t="shared" si="121"/>
        <v>0</v>
      </c>
      <c r="AR843" s="178">
        <f t="shared" si="122"/>
        <v>0</v>
      </c>
      <c r="AS843" s="178">
        <f t="shared" si="123"/>
        <v>0</v>
      </c>
      <c r="AT843" s="178">
        <f t="shared" si="124"/>
        <v>0</v>
      </c>
      <c r="AU843">
        <f t="shared" si="125"/>
        <v>0</v>
      </c>
    </row>
    <row r="844" spans="1:47">
      <c r="A844" t="str">
        <f>IF(All_Tasks!A844="","",All_Tasks!A844)</f>
        <v/>
      </c>
      <c r="B844" t="str">
        <f>IF(All_Tasks!B844="","",All_Tasks!B844)</f>
        <v/>
      </c>
      <c r="C844" t="str">
        <f>IF(All_Tasks!C844="","",All_Tasks!C844)</f>
        <v/>
      </c>
      <c r="D844" t="str">
        <f>IF(All_Tasks!D844="","",All_Tasks!D844)</f>
        <v/>
      </c>
      <c r="E844" t="str">
        <f>IF(All_Tasks!V844&lt;&gt;"",All_Tasks!V844,IF(All_Tasks!E844&lt;&gt;"",All_Tasks!E844,""))</f>
        <v/>
      </c>
      <c r="F844" t="str">
        <f>IF(All_Tasks!F844="","",All_Tasks!F844)</f>
        <v/>
      </c>
      <c r="G844" t="str">
        <f>IF(All_Tasks!G844="","",All_Tasks!G844)</f>
        <v/>
      </c>
      <c r="H844" s="231" t="str">
        <f>IF(All_Tasks!H844="","",All_Tasks!H844)</f>
        <v/>
      </c>
      <c r="I844" t="str">
        <f>IF(All_Tasks!I844="","",All_Tasks!I844)</f>
        <v/>
      </c>
      <c r="J844" t="str">
        <f>IF(All_Tasks!J844="","",All_Tasks!J844)</f>
        <v/>
      </c>
      <c r="K844" t="str">
        <f>IF(All_Tasks!K844="","",All_Tasks!K844)</f>
        <v/>
      </c>
      <c r="L844" s="231" t="str">
        <f>IF(All_Tasks!L844="","",All_Tasks!L844)</f>
        <v/>
      </c>
      <c r="M844" t="str">
        <f>IF(All_Tasks!M844="","",All_Tasks!M844)</f>
        <v/>
      </c>
      <c r="N844" t="str">
        <f>IF(All_Tasks!N844="","",All_Tasks!N844)</f>
        <v/>
      </c>
      <c r="O844" t="str">
        <f>IF(All_Tasks!O844="","",All_Tasks!O844)</f>
        <v/>
      </c>
      <c r="P844" s="181">
        <f>IF(All_Tasks!P844="",0,All_Tasks!P844)</f>
        <v>0</v>
      </c>
      <c r="Q844" s="181">
        <f>IF(All_Tasks!Q844="",0,All_Tasks!Q844)</f>
        <v>0</v>
      </c>
      <c r="R844" s="181">
        <f>IF(All_Tasks!R844="",0,All_Tasks!R844)</f>
        <v>0</v>
      </c>
      <c r="S844" s="181" t="str">
        <f>IF(All_Tasks!S844="","",All_Tasks!S844)</f>
        <v/>
      </c>
      <c r="T844" t="str">
        <f>IF(All_Tasks!T844="","",All_Tasks!T844)</f>
        <v/>
      </c>
      <c r="U844" t="str">
        <f>IF(All_Tasks!U844="","",All_Tasks!U844)</f>
        <v/>
      </c>
      <c r="V844">
        <f>IF(A844="",0,IFERROR(MATCH(A844,Scope_Labor_Rates!$A$6:$A$46,0)+5,0))</f>
        <v>0</v>
      </c>
      <c r="W844" s="178">
        <f>IF(V844&gt;0,INDEX(Scope_Labor_Rates!$C$6:$C$46,V844-5),0)</f>
        <v>0</v>
      </c>
      <c r="X844" s="178">
        <f>IF(V844&gt;0,INDEX(Scope_Labor_Rates!$C$6:$C$46,V844-5),0)</f>
        <v>0</v>
      </c>
      <c r="Y844" s="180">
        <f>IF(V844&gt;0,INDEX(Scope_Labor_Rates!$S$6:$S$46,V844-5),0)</f>
        <v>0</v>
      </c>
      <c r="Z844" s="180">
        <f>IF(V844&gt;0,INDEX(Scope_Labor_Rates!$R$6:$R$46,V844-5),1)</f>
        <v>1</v>
      </c>
      <c r="AA844" s="231">
        <f t="shared" si="117"/>
        <v>0</v>
      </c>
      <c r="AB844" t="str">
        <f t="shared" si="118"/>
        <v/>
      </c>
      <c r="AC844" s="178" t="str">
        <f t="shared" si="119"/>
        <v/>
      </c>
      <c r="AD844" s="181">
        <f t="shared" si="120"/>
        <v>0</v>
      </c>
      <c r="AE844" s="178">
        <f>IF(V844&gt;0,P844*INDEX(Scope_Labor_Rates!$E$6:$E$46,V844-5),0)</f>
        <v>0</v>
      </c>
      <c r="AF844" s="181">
        <f>IF(V844&gt;0,AE844*INDEX(Scope_Labor_Rates!$D$6:$D$46,V844-5)*AA844,0)</f>
        <v>0</v>
      </c>
      <c r="AG844" s="178">
        <f>IF(V844&gt;0,P844*INDEX(Scope_Labor_Rates!$G$6:$G$46,V844-5),0)</f>
        <v>0</v>
      </c>
      <c r="AH844" s="181">
        <f>IF(V844&gt;0,AG844*INDEX(Scope_Labor_Rates!$F$6:$F$46,V844-5)*AA844,0)</f>
        <v>0</v>
      </c>
      <c r="AI844" s="178">
        <f>IF(V844&gt;0,P844*INDEX(Scope_Labor_Rates!$I$6:$I$46,V844-5),0)</f>
        <v>0</v>
      </c>
      <c r="AJ844" s="181">
        <f>IF(V844&gt;0,AI844*INDEX(Scope_Labor_Rates!$H$6:$H$46,V844-5)*AA844,0)</f>
        <v>0</v>
      </c>
      <c r="AK844" s="178">
        <f>IF(V844&gt;0,P844*INDEX(Scope_Labor_Rates!$K$6:$K$46,V844-5),0)</f>
        <v>0</v>
      </c>
      <c r="AL844" s="181">
        <f>IF(V844&gt;0,AK844*INDEX(Scope_Labor_Rates!$J$6:$J$46,V844-5)*AA844,0)</f>
        <v>0</v>
      </c>
      <c r="AM844" s="178">
        <f>IF(V844&gt;0,P844*INDEX(Scope_Labor_Rates!$M$6:$M$46,V844-5),0)</f>
        <v>0</v>
      </c>
      <c r="AN844" s="178">
        <f>IF(V844&gt;0,AM844*INDEX(Scope_Labor_Rates!$L$6:$L$46,V844-5)*AA844,0)</f>
        <v>0</v>
      </c>
      <c r="AO844" s="178">
        <f>IF(V844&gt;0,P844*INDEX(Scope_Labor_Rates!$O$6:$O$46,V844-5)*AA844,0)</f>
        <v>0</v>
      </c>
      <c r="AP844" s="181">
        <f>IF(V844&gt;0,P844*INDEX(Scope_Labor_Rates!$Q$6:$Q$46,V844-5)*AA844,0)</f>
        <v>0</v>
      </c>
      <c r="AQ844" s="178">
        <f t="shared" si="121"/>
        <v>0</v>
      </c>
      <c r="AR844" s="178">
        <f t="shared" si="122"/>
        <v>0</v>
      </c>
      <c r="AS844" s="178">
        <f t="shared" si="123"/>
        <v>0</v>
      </c>
      <c r="AT844" s="178">
        <f t="shared" si="124"/>
        <v>0</v>
      </c>
      <c r="AU844">
        <f t="shared" si="125"/>
        <v>0</v>
      </c>
    </row>
    <row r="845" spans="1:47">
      <c r="A845" t="str">
        <f>IF(All_Tasks!A845="","",All_Tasks!A845)</f>
        <v/>
      </c>
      <c r="B845" t="str">
        <f>IF(All_Tasks!B845="","",All_Tasks!B845)</f>
        <v/>
      </c>
      <c r="C845" t="str">
        <f>IF(All_Tasks!C845="","",All_Tasks!C845)</f>
        <v/>
      </c>
      <c r="D845" t="str">
        <f>IF(All_Tasks!D845="","",All_Tasks!D845)</f>
        <v/>
      </c>
      <c r="E845" t="str">
        <f>IF(All_Tasks!V845&lt;&gt;"",All_Tasks!V845,IF(All_Tasks!E845&lt;&gt;"",All_Tasks!E845,""))</f>
        <v/>
      </c>
      <c r="F845" t="str">
        <f>IF(All_Tasks!F845="","",All_Tasks!F845)</f>
        <v/>
      </c>
      <c r="G845" t="str">
        <f>IF(All_Tasks!G845="","",All_Tasks!G845)</f>
        <v/>
      </c>
      <c r="H845" s="231" t="str">
        <f>IF(All_Tasks!H845="","",All_Tasks!H845)</f>
        <v/>
      </c>
      <c r="I845" t="str">
        <f>IF(All_Tasks!I845="","",All_Tasks!I845)</f>
        <v/>
      </c>
      <c r="J845" t="str">
        <f>IF(All_Tasks!J845="","",All_Tasks!J845)</f>
        <v/>
      </c>
      <c r="K845" t="str">
        <f>IF(All_Tasks!K845="","",All_Tasks!K845)</f>
        <v/>
      </c>
      <c r="L845" s="231" t="str">
        <f>IF(All_Tasks!L845="","",All_Tasks!L845)</f>
        <v/>
      </c>
      <c r="M845" t="str">
        <f>IF(All_Tasks!M845="","",All_Tasks!M845)</f>
        <v/>
      </c>
      <c r="N845" t="str">
        <f>IF(All_Tasks!N845="","",All_Tasks!N845)</f>
        <v/>
      </c>
      <c r="O845" t="str">
        <f>IF(All_Tasks!O845="","",All_Tasks!O845)</f>
        <v/>
      </c>
      <c r="P845" s="181">
        <f>IF(All_Tasks!P845="",0,All_Tasks!P845)</f>
        <v>0</v>
      </c>
      <c r="Q845" s="181">
        <f>IF(All_Tasks!Q845="",0,All_Tasks!Q845)</f>
        <v>0</v>
      </c>
      <c r="R845" s="181">
        <f>IF(All_Tasks!R845="",0,All_Tasks!R845)</f>
        <v>0</v>
      </c>
      <c r="S845" s="181" t="str">
        <f>IF(All_Tasks!S845="","",All_Tasks!S845)</f>
        <v/>
      </c>
      <c r="T845" t="str">
        <f>IF(All_Tasks!T845="","",All_Tasks!T845)</f>
        <v/>
      </c>
      <c r="U845" t="str">
        <f>IF(All_Tasks!U845="","",All_Tasks!U845)</f>
        <v/>
      </c>
      <c r="V845">
        <f>IF(A845="",0,IFERROR(MATCH(A845,Scope_Labor_Rates!$A$6:$A$46,0)+5,0))</f>
        <v>0</v>
      </c>
      <c r="W845" s="178">
        <f>IF(V845&gt;0,INDEX(Scope_Labor_Rates!$C$6:$C$46,V845-5),0)</f>
        <v>0</v>
      </c>
      <c r="X845" s="178">
        <f>IF(V845&gt;0,INDEX(Scope_Labor_Rates!$C$6:$C$46,V845-5),0)</f>
        <v>0</v>
      </c>
      <c r="Y845" s="180">
        <f>IF(V845&gt;0,INDEX(Scope_Labor_Rates!$S$6:$S$46,V845-5),0)</f>
        <v>0</v>
      </c>
      <c r="Z845" s="180">
        <f>IF(V845&gt;0,INDEX(Scope_Labor_Rates!$R$6:$R$46,V845-5),1)</f>
        <v>1</v>
      </c>
      <c r="AA845" s="231">
        <f t="shared" si="117"/>
        <v>0</v>
      </c>
      <c r="AB845" t="str">
        <f t="shared" si="118"/>
        <v/>
      </c>
      <c r="AC845" s="178" t="str">
        <f t="shared" si="119"/>
        <v/>
      </c>
      <c r="AD845" s="181">
        <f t="shared" si="120"/>
        <v>0</v>
      </c>
      <c r="AE845" s="178">
        <f>IF(V845&gt;0,P845*INDEX(Scope_Labor_Rates!$E$6:$E$46,V845-5),0)</f>
        <v>0</v>
      </c>
      <c r="AF845" s="181">
        <f>IF(V845&gt;0,AE845*INDEX(Scope_Labor_Rates!$D$6:$D$46,V845-5)*AA845,0)</f>
        <v>0</v>
      </c>
      <c r="AG845" s="178">
        <f>IF(V845&gt;0,P845*INDEX(Scope_Labor_Rates!$G$6:$G$46,V845-5),0)</f>
        <v>0</v>
      </c>
      <c r="AH845" s="181">
        <f>IF(V845&gt;0,AG845*INDEX(Scope_Labor_Rates!$F$6:$F$46,V845-5)*AA845,0)</f>
        <v>0</v>
      </c>
      <c r="AI845" s="178">
        <f>IF(V845&gt;0,P845*INDEX(Scope_Labor_Rates!$I$6:$I$46,V845-5),0)</f>
        <v>0</v>
      </c>
      <c r="AJ845" s="181">
        <f>IF(V845&gt;0,AI845*INDEX(Scope_Labor_Rates!$H$6:$H$46,V845-5)*AA845,0)</f>
        <v>0</v>
      </c>
      <c r="AK845" s="178">
        <f>IF(V845&gt;0,P845*INDEX(Scope_Labor_Rates!$K$6:$K$46,V845-5),0)</f>
        <v>0</v>
      </c>
      <c r="AL845" s="181">
        <f>IF(V845&gt;0,AK845*INDEX(Scope_Labor_Rates!$J$6:$J$46,V845-5)*AA845,0)</f>
        <v>0</v>
      </c>
      <c r="AM845" s="178">
        <f>IF(V845&gt;0,P845*INDEX(Scope_Labor_Rates!$M$6:$M$46,V845-5),0)</f>
        <v>0</v>
      </c>
      <c r="AN845" s="178">
        <f>IF(V845&gt;0,AM845*INDEX(Scope_Labor_Rates!$L$6:$L$46,V845-5)*AA845,0)</f>
        <v>0</v>
      </c>
      <c r="AO845" s="178">
        <f>IF(V845&gt;0,P845*INDEX(Scope_Labor_Rates!$O$6:$O$46,V845-5)*AA845,0)</f>
        <v>0</v>
      </c>
      <c r="AP845" s="181">
        <f>IF(V845&gt;0,P845*INDEX(Scope_Labor_Rates!$Q$6:$Q$46,V845-5)*AA845,0)</f>
        <v>0</v>
      </c>
      <c r="AQ845" s="178">
        <f t="shared" si="121"/>
        <v>0</v>
      </c>
      <c r="AR845" s="178">
        <f t="shared" si="122"/>
        <v>0</v>
      </c>
      <c r="AS845" s="178">
        <f t="shared" si="123"/>
        <v>0</v>
      </c>
      <c r="AT845" s="178">
        <f t="shared" si="124"/>
        <v>0</v>
      </c>
      <c r="AU845">
        <f t="shared" si="125"/>
        <v>0</v>
      </c>
    </row>
    <row r="846" spans="1:47">
      <c r="A846" t="str">
        <f>IF(All_Tasks!A846="","",All_Tasks!A846)</f>
        <v/>
      </c>
      <c r="B846" t="str">
        <f>IF(All_Tasks!B846="","",All_Tasks!B846)</f>
        <v/>
      </c>
      <c r="C846" t="str">
        <f>IF(All_Tasks!C846="","",All_Tasks!C846)</f>
        <v/>
      </c>
      <c r="D846" t="str">
        <f>IF(All_Tasks!D846="","",All_Tasks!D846)</f>
        <v/>
      </c>
      <c r="E846" t="str">
        <f>IF(All_Tasks!V846&lt;&gt;"",All_Tasks!V846,IF(All_Tasks!E846&lt;&gt;"",All_Tasks!E846,""))</f>
        <v/>
      </c>
      <c r="F846" t="str">
        <f>IF(All_Tasks!F846="","",All_Tasks!F846)</f>
        <v/>
      </c>
      <c r="G846" t="str">
        <f>IF(All_Tasks!G846="","",All_Tasks!G846)</f>
        <v/>
      </c>
      <c r="H846" s="231" t="str">
        <f>IF(All_Tasks!H846="","",All_Tasks!H846)</f>
        <v/>
      </c>
      <c r="I846" t="str">
        <f>IF(All_Tasks!I846="","",All_Tasks!I846)</f>
        <v/>
      </c>
      <c r="J846" t="str">
        <f>IF(All_Tasks!J846="","",All_Tasks!J846)</f>
        <v/>
      </c>
      <c r="K846" t="str">
        <f>IF(All_Tasks!K846="","",All_Tasks!K846)</f>
        <v/>
      </c>
      <c r="L846" s="231" t="str">
        <f>IF(All_Tasks!L846="","",All_Tasks!L846)</f>
        <v/>
      </c>
      <c r="M846" t="str">
        <f>IF(All_Tasks!M846="","",All_Tasks!M846)</f>
        <v/>
      </c>
      <c r="N846" t="str">
        <f>IF(All_Tasks!N846="","",All_Tasks!N846)</f>
        <v/>
      </c>
      <c r="O846" t="str">
        <f>IF(All_Tasks!O846="","",All_Tasks!O846)</f>
        <v/>
      </c>
      <c r="P846" s="181">
        <f>IF(All_Tasks!P846="",0,All_Tasks!P846)</f>
        <v>0</v>
      </c>
      <c r="Q846" s="181">
        <f>IF(All_Tasks!Q846="",0,All_Tasks!Q846)</f>
        <v>0</v>
      </c>
      <c r="R846" s="181">
        <f>IF(All_Tasks!R846="",0,All_Tasks!R846)</f>
        <v>0</v>
      </c>
      <c r="S846" s="181" t="str">
        <f>IF(All_Tasks!S846="","",All_Tasks!S846)</f>
        <v/>
      </c>
      <c r="T846" t="str">
        <f>IF(All_Tasks!T846="","",All_Tasks!T846)</f>
        <v/>
      </c>
      <c r="U846" t="str">
        <f>IF(All_Tasks!U846="","",All_Tasks!U846)</f>
        <v/>
      </c>
      <c r="V846">
        <f>IF(A846="",0,IFERROR(MATCH(A846,Scope_Labor_Rates!$A$6:$A$46,0)+5,0))</f>
        <v>0</v>
      </c>
      <c r="W846" s="178">
        <f>IF(V846&gt;0,INDEX(Scope_Labor_Rates!$C$6:$C$46,V846-5),0)</f>
        <v>0</v>
      </c>
      <c r="X846" s="178">
        <f>IF(V846&gt;0,INDEX(Scope_Labor_Rates!$C$6:$C$46,V846-5),0)</f>
        <v>0</v>
      </c>
      <c r="Y846" s="180">
        <f>IF(V846&gt;0,INDEX(Scope_Labor_Rates!$S$6:$S$46,V846-5),0)</f>
        <v>0</v>
      </c>
      <c r="Z846" s="180">
        <f>IF(V846&gt;0,INDEX(Scope_Labor_Rates!$R$6:$R$46,V846-5),1)</f>
        <v>1</v>
      </c>
      <c r="AA846" s="231">
        <f t="shared" si="117"/>
        <v>0</v>
      </c>
      <c r="AB846" t="str">
        <f t="shared" si="118"/>
        <v/>
      </c>
      <c r="AC846" s="178" t="str">
        <f t="shared" si="119"/>
        <v/>
      </c>
      <c r="AD846" s="181">
        <f t="shared" si="120"/>
        <v>0</v>
      </c>
      <c r="AE846" s="178">
        <f>IF(V846&gt;0,P846*INDEX(Scope_Labor_Rates!$E$6:$E$46,V846-5),0)</f>
        <v>0</v>
      </c>
      <c r="AF846" s="181">
        <f>IF(V846&gt;0,AE846*INDEX(Scope_Labor_Rates!$D$6:$D$46,V846-5)*AA846,0)</f>
        <v>0</v>
      </c>
      <c r="AG846" s="178">
        <f>IF(V846&gt;0,P846*INDEX(Scope_Labor_Rates!$G$6:$G$46,V846-5),0)</f>
        <v>0</v>
      </c>
      <c r="AH846" s="181">
        <f>IF(V846&gt;0,AG846*INDEX(Scope_Labor_Rates!$F$6:$F$46,V846-5)*AA846,0)</f>
        <v>0</v>
      </c>
      <c r="AI846" s="178">
        <f>IF(V846&gt;0,P846*INDEX(Scope_Labor_Rates!$I$6:$I$46,V846-5),0)</f>
        <v>0</v>
      </c>
      <c r="AJ846" s="181">
        <f>IF(V846&gt;0,AI846*INDEX(Scope_Labor_Rates!$H$6:$H$46,V846-5)*AA846,0)</f>
        <v>0</v>
      </c>
      <c r="AK846" s="178">
        <f>IF(V846&gt;0,P846*INDEX(Scope_Labor_Rates!$K$6:$K$46,V846-5),0)</f>
        <v>0</v>
      </c>
      <c r="AL846" s="181">
        <f>IF(V846&gt;0,AK846*INDEX(Scope_Labor_Rates!$J$6:$J$46,V846-5)*AA846,0)</f>
        <v>0</v>
      </c>
      <c r="AM846" s="178">
        <f>IF(V846&gt;0,P846*INDEX(Scope_Labor_Rates!$M$6:$M$46,V846-5),0)</f>
        <v>0</v>
      </c>
      <c r="AN846" s="178">
        <f>IF(V846&gt;0,AM846*INDEX(Scope_Labor_Rates!$L$6:$L$46,V846-5)*AA846,0)</f>
        <v>0</v>
      </c>
      <c r="AO846" s="178">
        <f>IF(V846&gt;0,P846*INDEX(Scope_Labor_Rates!$O$6:$O$46,V846-5)*AA846,0)</f>
        <v>0</v>
      </c>
      <c r="AP846" s="181">
        <f>IF(V846&gt;0,P846*INDEX(Scope_Labor_Rates!$Q$6:$Q$46,V846-5)*AA846,0)</f>
        <v>0</v>
      </c>
      <c r="AQ846" s="178">
        <f t="shared" si="121"/>
        <v>0</v>
      </c>
      <c r="AR846" s="178">
        <f t="shared" si="122"/>
        <v>0</v>
      </c>
      <c r="AS846" s="178">
        <f t="shared" si="123"/>
        <v>0</v>
      </c>
      <c r="AT846" s="178">
        <f t="shared" si="124"/>
        <v>0</v>
      </c>
      <c r="AU846">
        <f t="shared" si="125"/>
        <v>0</v>
      </c>
    </row>
    <row r="847" spans="1:47">
      <c r="A847" t="str">
        <f>IF(All_Tasks!A847="","",All_Tasks!A847)</f>
        <v/>
      </c>
      <c r="B847" t="str">
        <f>IF(All_Tasks!B847="","",All_Tasks!B847)</f>
        <v/>
      </c>
      <c r="C847" t="str">
        <f>IF(All_Tasks!C847="","",All_Tasks!C847)</f>
        <v/>
      </c>
      <c r="D847" t="str">
        <f>IF(All_Tasks!D847="","",All_Tasks!D847)</f>
        <v/>
      </c>
      <c r="E847" t="str">
        <f>IF(All_Tasks!V847&lt;&gt;"",All_Tasks!V847,IF(All_Tasks!E847&lt;&gt;"",All_Tasks!E847,""))</f>
        <v/>
      </c>
      <c r="F847" t="str">
        <f>IF(All_Tasks!F847="","",All_Tasks!F847)</f>
        <v/>
      </c>
      <c r="G847" t="str">
        <f>IF(All_Tasks!G847="","",All_Tasks!G847)</f>
        <v/>
      </c>
      <c r="H847" s="231" t="str">
        <f>IF(All_Tasks!H847="","",All_Tasks!H847)</f>
        <v/>
      </c>
      <c r="I847" t="str">
        <f>IF(All_Tasks!I847="","",All_Tasks!I847)</f>
        <v/>
      </c>
      <c r="J847" t="str">
        <f>IF(All_Tasks!J847="","",All_Tasks!J847)</f>
        <v/>
      </c>
      <c r="K847" t="str">
        <f>IF(All_Tasks!K847="","",All_Tasks!K847)</f>
        <v/>
      </c>
      <c r="L847" s="231" t="str">
        <f>IF(All_Tasks!L847="","",All_Tasks!L847)</f>
        <v/>
      </c>
      <c r="M847" t="str">
        <f>IF(All_Tasks!M847="","",All_Tasks!M847)</f>
        <v/>
      </c>
      <c r="N847" t="str">
        <f>IF(All_Tasks!N847="","",All_Tasks!N847)</f>
        <v/>
      </c>
      <c r="O847" t="str">
        <f>IF(All_Tasks!O847="","",All_Tasks!O847)</f>
        <v/>
      </c>
      <c r="P847" s="181">
        <f>IF(All_Tasks!P847="",0,All_Tasks!P847)</f>
        <v>0</v>
      </c>
      <c r="Q847" s="181">
        <f>IF(All_Tasks!Q847="",0,All_Tasks!Q847)</f>
        <v>0</v>
      </c>
      <c r="R847" s="181">
        <f>IF(All_Tasks!R847="",0,All_Tasks!R847)</f>
        <v>0</v>
      </c>
      <c r="S847" s="181" t="str">
        <f>IF(All_Tasks!S847="","",All_Tasks!S847)</f>
        <v/>
      </c>
      <c r="T847" t="str">
        <f>IF(All_Tasks!T847="","",All_Tasks!T847)</f>
        <v/>
      </c>
      <c r="U847" t="str">
        <f>IF(All_Tasks!U847="","",All_Tasks!U847)</f>
        <v/>
      </c>
      <c r="V847">
        <f>IF(A847="",0,IFERROR(MATCH(A847,Scope_Labor_Rates!$A$6:$A$46,0)+5,0))</f>
        <v>0</v>
      </c>
      <c r="W847" s="178">
        <f>IF(V847&gt;0,INDEX(Scope_Labor_Rates!$C$6:$C$46,V847-5),0)</f>
        <v>0</v>
      </c>
      <c r="X847" s="178">
        <f>IF(V847&gt;0,INDEX(Scope_Labor_Rates!$C$6:$C$46,V847-5),0)</f>
        <v>0</v>
      </c>
      <c r="Y847" s="180">
        <f>IF(V847&gt;0,INDEX(Scope_Labor_Rates!$S$6:$S$46,V847-5),0)</f>
        <v>0</v>
      </c>
      <c r="Z847" s="180">
        <f>IF(V847&gt;0,INDEX(Scope_Labor_Rates!$R$6:$R$46,V847-5),1)</f>
        <v>1</v>
      </c>
      <c r="AA847" s="231">
        <f t="shared" si="117"/>
        <v>0</v>
      </c>
      <c r="AB847" t="str">
        <f t="shared" si="118"/>
        <v/>
      </c>
      <c r="AC847" s="178" t="str">
        <f t="shared" si="119"/>
        <v/>
      </c>
      <c r="AD847" s="181">
        <f t="shared" si="120"/>
        <v>0</v>
      </c>
      <c r="AE847" s="178">
        <f>IF(V847&gt;0,P847*INDEX(Scope_Labor_Rates!$E$6:$E$46,V847-5),0)</f>
        <v>0</v>
      </c>
      <c r="AF847" s="181">
        <f>IF(V847&gt;0,AE847*INDEX(Scope_Labor_Rates!$D$6:$D$46,V847-5)*AA847,0)</f>
        <v>0</v>
      </c>
      <c r="AG847" s="178">
        <f>IF(V847&gt;0,P847*INDEX(Scope_Labor_Rates!$G$6:$G$46,V847-5),0)</f>
        <v>0</v>
      </c>
      <c r="AH847" s="181">
        <f>IF(V847&gt;0,AG847*INDEX(Scope_Labor_Rates!$F$6:$F$46,V847-5)*AA847,0)</f>
        <v>0</v>
      </c>
      <c r="AI847" s="178">
        <f>IF(V847&gt;0,P847*INDEX(Scope_Labor_Rates!$I$6:$I$46,V847-5),0)</f>
        <v>0</v>
      </c>
      <c r="AJ847" s="181">
        <f>IF(V847&gt;0,AI847*INDEX(Scope_Labor_Rates!$H$6:$H$46,V847-5)*AA847,0)</f>
        <v>0</v>
      </c>
      <c r="AK847" s="178">
        <f>IF(V847&gt;0,P847*INDEX(Scope_Labor_Rates!$K$6:$K$46,V847-5),0)</f>
        <v>0</v>
      </c>
      <c r="AL847" s="181">
        <f>IF(V847&gt;0,AK847*INDEX(Scope_Labor_Rates!$J$6:$J$46,V847-5)*AA847,0)</f>
        <v>0</v>
      </c>
      <c r="AM847" s="178">
        <f>IF(V847&gt;0,P847*INDEX(Scope_Labor_Rates!$M$6:$M$46,V847-5),0)</f>
        <v>0</v>
      </c>
      <c r="AN847" s="178">
        <f>IF(V847&gt;0,AM847*INDEX(Scope_Labor_Rates!$L$6:$L$46,V847-5)*AA847,0)</f>
        <v>0</v>
      </c>
      <c r="AO847" s="178">
        <f>IF(V847&gt;0,P847*INDEX(Scope_Labor_Rates!$O$6:$O$46,V847-5)*AA847,0)</f>
        <v>0</v>
      </c>
      <c r="AP847" s="181">
        <f>IF(V847&gt;0,P847*INDEX(Scope_Labor_Rates!$Q$6:$Q$46,V847-5)*AA847,0)</f>
        <v>0</v>
      </c>
      <c r="AQ847" s="178">
        <f t="shared" si="121"/>
        <v>0</v>
      </c>
      <c r="AR847" s="178">
        <f t="shared" si="122"/>
        <v>0</v>
      </c>
      <c r="AS847" s="178">
        <f t="shared" si="123"/>
        <v>0</v>
      </c>
      <c r="AT847" s="178">
        <f t="shared" si="124"/>
        <v>0</v>
      </c>
      <c r="AU847">
        <f t="shared" si="125"/>
        <v>0</v>
      </c>
    </row>
    <row r="848" spans="1:47">
      <c r="A848" t="str">
        <f>IF(All_Tasks!A848="","",All_Tasks!A848)</f>
        <v/>
      </c>
      <c r="B848" t="str">
        <f>IF(All_Tasks!B848="","",All_Tasks!B848)</f>
        <v/>
      </c>
      <c r="C848" t="str">
        <f>IF(All_Tasks!C848="","",All_Tasks!C848)</f>
        <v/>
      </c>
      <c r="D848" t="str">
        <f>IF(All_Tasks!D848="","",All_Tasks!D848)</f>
        <v/>
      </c>
      <c r="E848" t="str">
        <f>IF(All_Tasks!V848&lt;&gt;"",All_Tasks!V848,IF(All_Tasks!E848&lt;&gt;"",All_Tasks!E848,""))</f>
        <v/>
      </c>
      <c r="F848" t="str">
        <f>IF(All_Tasks!F848="","",All_Tasks!F848)</f>
        <v/>
      </c>
      <c r="G848" t="str">
        <f>IF(All_Tasks!G848="","",All_Tasks!G848)</f>
        <v/>
      </c>
      <c r="H848" s="231" t="str">
        <f>IF(All_Tasks!H848="","",All_Tasks!H848)</f>
        <v/>
      </c>
      <c r="I848" t="str">
        <f>IF(All_Tasks!I848="","",All_Tasks!I848)</f>
        <v/>
      </c>
      <c r="J848" t="str">
        <f>IF(All_Tasks!J848="","",All_Tasks!J848)</f>
        <v/>
      </c>
      <c r="K848" t="str">
        <f>IF(All_Tasks!K848="","",All_Tasks!K848)</f>
        <v/>
      </c>
      <c r="L848" s="231" t="str">
        <f>IF(All_Tasks!L848="","",All_Tasks!L848)</f>
        <v/>
      </c>
      <c r="M848" t="str">
        <f>IF(All_Tasks!M848="","",All_Tasks!M848)</f>
        <v/>
      </c>
      <c r="N848" t="str">
        <f>IF(All_Tasks!N848="","",All_Tasks!N848)</f>
        <v/>
      </c>
      <c r="O848" t="str">
        <f>IF(All_Tasks!O848="","",All_Tasks!O848)</f>
        <v/>
      </c>
      <c r="P848" s="181">
        <f>IF(All_Tasks!P848="",0,All_Tasks!P848)</f>
        <v>0</v>
      </c>
      <c r="Q848" s="181">
        <f>IF(All_Tasks!Q848="",0,All_Tasks!Q848)</f>
        <v>0</v>
      </c>
      <c r="R848" s="181">
        <f>IF(All_Tasks!R848="",0,All_Tasks!R848)</f>
        <v>0</v>
      </c>
      <c r="S848" s="181" t="str">
        <f>IF(All_Tasks!S848="","",All_Tasks!S848)</f>
        <v/>
      </c>
      <c r="T848" t="str">
        <f>IF(All_Tasks!T848="","",All_Tasks!T848)</f>
        <v/>
      </c>
      <c r="U848" t="str">
        <f>IF(All_Tasks!U848="","",All_Tasks!U848)</f>
        <v/>
      </c>
      <c r="V848">
        <f>IF(A848="",0,IFERROR(MATCH(A848,Scope_Labor_Rates!$A$6:$A$46,0)+5,0))</f>
        <v>0</v>
      </c>
      <c r="W848" s="178">
        <f>IF(V848&gt;0,INDEX(Scope_Labor_Rates!$C$6:$C$46,V848-5),0)</f>
        <v>0</v>
      </c>
      <c r="X848" s="178">
        <f>IF(V848&gt;0,INDEX(Scope_Labor_Rates!$C$6:$C$46,V848-5),0)</f>
        <v>0</v>
      </c>
      <c r="Y848" s="180">
        <f>IF(V848&gt;0,INDEX(Scope_Labor_Rates!$S$6:$S$46,V848-5),0)</f>
        <v>0</v>
      </c>
      <c r="Z848" s="180">
        <f>IF(V848&gt;0,INDEX(Scope_Labor_Rates!$R$6:$R$46,V848-5),1)</f>
        <v>1</v>
      </c>
      <c r="AA848" s="231">
        <f t="shared" si="117"/>
        <v>0</v>
      </c>
      <c r="AB848" t="str">
        <f t="shared" si="118"/>
        <v/>
      </c>
      <c r="AC848" s="178" t="str">
        <f t="shared" si="119"/>
        <v/>
      </c>
      <c r="AD848" s="181">
        <f t="shared" si="120"/>
        <v>0</v>
      </c>
      <c r="AE848" s="178">
        <f>IF(V848&gt;0,P848*INDEX(Scope_Labor_Rates!$E$6:$E$46,V848-5),0)</f>
        <v>0</v>
      </c>
      <c r="AF848" s="181">
        <f>IF(V848&gt;0,AE848*INDEX(Scope_Labor_Rates!$D$6:$D$46,V848-5)*AA848,0)</f>
        <v>0</v>
      </c>
      <c r="AG848" s="178">
        <f>IF(V848&gt;0,P848*INDEX(Scope_Labor_Rates!$G$6:$G$46,V848-5),0)</f>
        <v>0</v>
      </c>
      <c r="AH848" s="181">
        <f>IF(V848&gt;0,AG848*INDEX(Scope_Labor_Rates!$F$6:$F$46,V848-5)*AA848,0)</f>
        <v>0</v>
      </c>
      <c r="AI848" s="178">
        <f>IF(V848&gt;0,P848*INDEX(Scope_Labor_Rates!$I$6:$I$46,V848-5),0)</f>
        <v>0</v>
      </c>
      <c r="AJ848" s="181">
        <f>IF(V848&gt;0,AI848*INDEX(Scope_Labor_Rates!$H$6:$H$46,V848-5)*AA848,0)</f>
        <v>0</v>
      </c>
      <c r="AK848" s="178">
        <f>IF(V848&gt;0,P848*INDEX(Scope_Labor_Rates!$K$6:$K$46,V848-5),0)</f>
        <v>0</v>
      </c>
      <c r="AL848" s="181">
        <f>IF(V848&gt;0,AK848*INDEX(Scope_Labor_Rates!$J$6:$J$46,V848-5)*AA848,0)</f>
        <v>0</v>
      </c>
      <c r="AM848" s="178">
        <f>IF(V848&gt;0,P848*INDEX(Scope_Labor_Rates!$M$6:$M$46,V848-5),0)</f>
        <v>0</v>
      </c>
      <c r="AN848" s="178">
        <f>IF(V848&gt;0,AM848*INDEX(Scope_Labor_Rates!$L$6:$L$46,V848-5)*AA848,0)</f>
        <v>0</v>
      </c>
      <c r="AO848" s="178">
        <f>IF(V848&gt;0,P848*INDEX(Scope_Labor_Rates!$O$6:$O$46,V848-5)*AA848,0)</f>
        <v>0</v>
      </c>
      <c r="AP848" s="181">
        <f>IF(V848&gt;0,P848*INDEX(Scope_Labor_Rates!$Q$6:$Q$46,V848-5)*AA848,0)</f>
        <v>0</v>
      </c>
      <c r="AQ848" s="178">
        <f t="shared" si="121"/>
        <v>0</v>
      </c>
      <c r="AR848" s="178">
        <f t="shared" si="122"/>
        <v>0</v>
      </c>
      <c r="AS848" s="178">
        <f t="shared" si="123"/>
        <v>0</v>
      </c>
      <c r="AT848" s="178">
        <f t="shared" si="124"/>
        <v>0</v>
      </c>
      <c r="AU848">
        <f t="shared" si="125"/>
        <v>0</v>
      </c>
    </row>
    <row r="849" spans="1:47">
      <c r="A849" t="str">
        <f>IF(All_Tasks!A849="","",All_Tasks!A849)</f>
        <v/>
      </c>
      <c r="B849" t="str">
        <f>IF(All_Tasks!B849="","",All_Tasks!B849)</f>
        <v/>
      </c>
      <c r="C849" t="str">
        <f>IF(All_Tasks!C849="","",All_Tasks!C849)</f>
        <v/>
      </c>
      <c r="D849" t="str">
        <f>IF(All_Tasks!D849="","",All_Tasks!D849)</f>
        <v/>
      </c>
      <c r="E849" t="str">
        <f>IF(All_Tasks!V849&lt;&gt;"",All_Tasks!V849,IF(All_Tasks!E849&lt;&gt;"",All_Tasks!E849,""))</f>
        <v/>
      </c>
      <c r="F849" t="str">
        <f>IF(All_Tasks!F849="","",All_Tasks!F849)</f>
        <v/>
      </c>
      <c r="G849" t="str">
        <f>IF(All_Tasks!G849="","",All_Tasks!G849)</f>
        <v/>
      </c>
      <c r="H849" s="231" t="str">
        <f>IF(All_Tasks!H849="","",All_Tasks!H849)</f>
        <v/>
      </c>
      <c r="I849" t="str">
        <f>IF(All_Tasks!I849="","",All_Tasks!I849)</f>
        <v/>
      </c>
      <c r="J849" t="str">
        <f>IF(All_Tasks!J849="","",All_Tasks!J849)</f>
        <v/>
      </c>
      <c r="K849" t="str">
        <f>IF(All_Tasks!K849="","",All_Tasks!K849)</f>
        <v/>
      </c>
      <c r="L849" s="231" t="str">
        <f>IF(All_Tasks!L849="","",All_Tasks!L849)</f>
        <v/>
      </c>
      <c r="M849" t="str">
        <f>IF(All_Tasks!M849="","",All_Tasks!M849)</f>
        <v/>
      </c>
      <c r="N849" t="str">
        <f>IF(All_Tasks!N849="","",All_Tasks!N849)</f>
        <v/>
      </c>
      <c r="O849" t="str">
        <f>IF(All_Tasks!O849="","",All_Tasks!O849)</f>
        <v/>
      </c>
      <c r="P849" s="181">
        <f>IF(All_Tasks!P849="",0,All_Tasks!P849)</f>
        <v>0</v>
      </c>
      <c r="Q849" s="181">
        <f>IF(All_Tasks!Q849="",0,All_Tasks!Q849)</f>
        <v>0</v>
      </c>
      <c r="R849" s="181">
        <f>IF(All_Tasks!R849="",0,All_Tasks!R849)</f>
        <v>0</v>
      </c>
      <c r="S849" s="181" t="str">
        <f>IF(All_Tasks!S849="","",All_Tasks!S849)</f>
        <v/>
      </c>
      <c r="T849" t="str">
        <f>IF(All_Tasks!T849="","",All_Tasks!T849)</f>
        <v/>
      </c>
      <c r="U849" t="str">
        <f>IF(All_Tasks!U849="","",All_Tasks!U849)</f>
        <v/>
      </c>
      <c r="V849">
        <f>IF(A849="",0,IFERROR(MATCH(A849,Scope_Labor_Rates!$A$6:$A$46,0)+5,0))</f>
        <v>0</v>
      </c>
      <c r="W849" s="178">
        <f>IF(V849&gt;0,INDEX(Scope_Labor_Rates!$C$6:$C$46,V849-5),0)</f>
        <v>0</v>
      </c>
      <c r="X849" s="178">
        <f>IF(V849&gt;0,INDEX(Scope_Labor_Rates!$C$6:$C$46,V849-5),0)</f>
        <v>0</v>
      </c>
      <c r="Y849" s="180">
        <f>IF(V849&gt;0,INDEX(Scope_Labor_Rates!$S$6:$S$46,V849-5),0)</f>
        <v>0</v>
      </c>
      <c r="Z849" s="180">
        <f>IF(V849&gt;0,INDEX(Scope_Labor_Rates!$R$6:$R$46,V849-5),1)</f>
        <v>1</v>
      </c>
      <c r="AA849" s="231">
        <f t="shared" si="117"/>
        <v>0</v>
      </c>
      <c r="AB849" t="str">
        <f t="shared" si="118"/>
        <v/>
      </c>
      <c r="AC849" s="178" t="str">
        <f t="shared" si="119"/>
        <v/>
      </c>
      <c r="AD849" s="181">
        <f t="shared" si="120"/>
        <v>0</v>
      </c>
      <c r="AE849" s="178">
        <f>IF(V849&gt;0,P849*INDEX(Scope_Labor_Rates!$E$6:$E$46,V849-5),0)</f>
        <v>0</v>
      </c>
      <c r="AF849" s="181">
        <f>IF(V849&gt;0,AE849*INDEX(Scope_Labor_Rates!$D$6:$D$46,V849-5)*AA849,0)</f>
        <v>0</v>
      </c>
      <c r="AG849" s="178">
        <f>IF(V849&gt;0,P849*INDEX(Scope_Labor_Rates!$G$6:$G$46,V849-5),0)</f>
        <v>0</v>
      </c>
      <c r="AH849" s="181">
        <f>IF(V849&gt;0,AG849*INDEX(Scope_Labor_Rates!$F$6:$F$46,V849-5)*AA849,0)</f>
        <v>0</v>
      </c>
      <c r="AI849" s="178">
        <f>IF(V849&gt;0,P849*INDEX(Scope_Labor_Rates!$I$6:$I$46,V849-5),0)</f>
        <v>0</v>
      </c>
      <c r="AJ849" s="181">
        <f>IF(V849&gt;0,AI849*INDEX(Scope_Labor_Rates!$H$6:$H$46,V849-5)*AA849,0)</f>
        <v>0</v>
      </c>
      <c r="AK849" s="178">
        <f>IF(V849&gt;0,P849*INDEX(Scope_Labor_Rates!$K$6:$K$46,V849-5),0)</f>
        <v>0</v>
      </c>
      <c r="AL849" s="181">
        <f>IF(V849&gt;0,AK849*INDEX(Scope_Labor_Rates!$J$6:$J$46,V849-5)*AA849,0)</f>
        <v>0</v>
      </c>
      <c r="AM849" s="178">
        <f>IF(V849&gt;0,P849*INDEX(Scope_Labor_Rates!$M$6:$M$46,V849-5),0)</f>
        <v>0</v>
      </c>
      <c r="AN849" s="178">
        <f>IF(V849&gt;0,AM849*INDEX(Scope_Labor_Rates!$L$6:$L$46,V849-5)*AA849,0)</f>
        <v>0</v>
      </c>
      <c r="AO849" s="178">
        <f>IF(V849&gt;0,P849*INDEX(Scope_Labor_Rates!$O$6:$O$46,V849-5)*AA849,0)</f>
        <v>0</v>
      </c>
      <c r="AP849" s="181">
        <f>IF(V849&gt;0,P849*INDEX(Scope_Labor_Rates!$Q$6:$Q$46,V849-5)*AA849,0)</f>
        <v>0</v>
      </c>
      <c r="AQ849" s="178">
        <f t="shared" si="121"/>
        <v>0</v>
      </c>
      <c r="AR849" s="178">
        <f t="shared" si="122"/>
        <v>0</v>
      </c>
      <c r="AS849" s="178">
        <f t="shared" si="123"/>
        <v>0</v>
      </c>
      <c r="AT849" s="178">
        <f t="shared" si="124"/>
        <v>0</v>
      </c>
      <c r="AU849">
        <f t="shared" si="125"/>
        <v>0</v>
      </c>
    </row>
    <row r="850" spans="1:47">
      <c r="A850" t="str">
        <f>IF(All_Tasks!A850="","",All_Tasks!A850)</f>
        <v/>
      </c>
      <c r="B850" t="str">
        <f>IF(All_Tasks!B850="","",All_Tasks!B850)</f>
        <v/>
      </c>
      <c r="C850" t="str">
        <f>IF(All_Tasks!C850="","",All_Tasks!C850)</f>
        <v/>
      </c>
      <c r="D850" t="str">
        <f>IF(All_Tasks!D850="","",All_Tasks!D850)</f>
        <v/>
      </c>
      <c r="E850" t="str">
        <f>IF(All_Tasks!V850&lt;&gt;"",All_Tasks!V850,IF(All_Tasks!E850&lt;&gt;"",All_Tasks!E850,""))</f>
        <v/>
      </c>
      <c r="F850" t="str">
        <f>IF(All_Tasks!F850="","",All_Tasks!F850)</f>
        <v/>
      </c>
      <c r="G850" t="str">
        <f>IF(All_Tasks!G850="","",All_Tasks!G850)</f>
        <v/>
      </c>
      <c r="H850" s="231" t="str">
        <f>IF(All_Tasks!H850="","",All_Tasks!H850)</f>
        <v/>
      </c>
      <c r="I850" t="str">
        <f>IF(All_Tasks!I850="","",All_Tasks!I850)</f>
        <v/>
      </c>
      <c r="J850" t="str">
        <f>IF(All_Tasks!J850="","",All_Tasks!J850)</f>
        <v/>
      </c>
      <c r="K850" t="str">
        <f>IF(All_Tasks!K850="","",All_Tasks!K850)</f>
        <v/>
      </c>
      <c r="L850" s="231" t="str">
        <f>IF(All_Tasks!L850="","",All_Tasks!L850)</f>
        <v/>
      </c>
      <c r="M850" t="str">
        <f>IF(All_Tasks!M850="","",All_Tasks!M850)</f>
        <v/>
      </c>
      <c r="N850" t="str">
        <f>IF(All_Tasks!N850="","",All_Tasks!N850)</f>
        <v/>
      </c>
      <c r="O850" t="str">
        <f>IF(All_Tasks!O850="","",All_Tasks!O850)</f>
        <v/>
      </c>
      <c r="P850" s="181">
        <f>IF(All_Tasks!P850="",0,All_Tasks!P850)</f>
        <v>0</v>
      </c>
      <c r="Q850" s="181">
        <f>IF(All_Tasks!Q850="",0,All_Tasks!Q850)</f>
        <v>0</v>
      </c>
      <c r="R850" s="181">
        <f>IF(All_Tasks!R850="",0,All_Tasks!R850)</f>
        <v>0</v>
      </c>
      <c r="S850" s="181" t="str">
        <f>IF(All_Tasks!S850="","",All_Tasks!S850)</f>
        <v/>
      </c>
      <c r="T850" t="str">
        <f>IF(All_Tasks!T850="","",All_Tasks!T850)</f>
        <v/>
      </c>
      <c r="U850" t="str">
        <f>IF(All_Tasks!U850="","",All_Tasks!U850)</f>
        <v/>
      </c>
      <c r="V850">
        <f>IF(A850="",0,IFERROR(MATCH(A850,Scope_Labor_Rates!$A$6:$A$46,0)+5,0))</f>
        <v>0</v>
      </c>
      <c r="W850" s="178">
        <f>IF(V850&gt;0,INDEX(Scope_Labor_Rates!$C$6:$C$46,V850-5),0)</f>
        <v>0</v>
      </c>
      <c r="X850" s="178">
        <f>IF(V850&gt;0,INDEX(Scope_Labor_Rates!$C$6:$C$46,V850-5),0)</f>
        <v>0</v>
      </c>
      <c r="Y850" s="180">
        <f>IF(V850&gt;0,INDEX(Scope_Labor_Rates!$S$6:$S$46,V850-5),0)</f>
        <v>0</v>
      </c>
      <c r="Z850" s="180">
        <f>IF(V850&gt;0,INDEX(Scope_Labor_Rates!$R$6:$R$46,V850-5),1)</f>
        <v>1</v>
      </c>
      <c r="AA850" s="231">
        <f t="shared" si="117"/>
        <v>0</v>
      </c>
      <c r="AB850" t="str">
        <f t="shared" si="118"/>
        <v/>
      </c>
      <c r="AC850" s="178" t="str">
        <f t="shared" si="119"/>
        <v/>
      </c>
      <c r="AD850" s="181">
        <f t="shared" si="120"/>
        <v>0</v>
      </c>
      <c r="AE850" s="178">
        <f>IF(V850&gt;0,P850*INDEX(Scope_Labor_Rates!$E$6:$E$46,V850-5),0)</f>
        <v>0</v>
      </c>
      <c r="AF850" s="181">
        <f>IF(V850&gt;0,AE850*INDEX(Scope_Labor_Rates!$D$6:$D$46,V850-5)*AA850,0)</f>
        <v>0</v>
      </c>
      <c r="AG850" s="178">
        <f>IF(V850&gt;0,P850*INDEX(Scope_Labor_Rates!$G$6:$G$46,V850-5),0)</f>
        <v>0</v>
      </c>
      <c r="AH850" s="181">
        <f>IF(V850&gt;0,AG850*INDEX(Scope_Labor_Rates!$F$6:$F$46,V850-5)*AA850,0)</f>
        <v>0</v>
      </c>
      <c r="AI850" s="178">
        <f>IF(V850&gt;0,P850*INDEX(Scope_Labor_Rates!$I$6:$I$46,V850-5),0)</f>
        <v>0</v>
      </c>
      <c r="AJ850" s="181">
        <f>IF(V850&gt;0,AI850*INDEX(Scope_Labor_Rates!$H$6:$H$46,V850-5)*AA850,0)</f>
        <v>0</v>
      </c>
      <c r="AK850" s="178">
        <f>IF(V850&gt;0,P850*INDEX(Scope_Labor_Rates!$K$6:$K$46,V850-5),0)</f>
        <v>0</v>
      </c>
      <c r="AL850" s="181">
        <f>IF(V850&gt;0,AK850*INDEX(Scope_Labor_Rates!$J$6:$J$46,V850-5)*AA850,0)</f>
        <v>0</v>
      </c>
      <c r="AM850" s="178">
        <f>IF(V850&gt;0,P850*INDEX(Scope_Labor_Rates!$M$6:$M$46,V850-5),0)</f>
        <v>0</v>
      </c>
      <c r="AN850" s="178">
        <f>IF(V850&gt;0,AM850*INDEX(Scope_Labor_Rates!$L$6:$L$46,V850-5)*AA850,0)</f>
        <v>0</v>
      </c>
      <c r="AO850" s="178">
        <f>IF(V850&gt;0,P850*INDEX(Scope_Labor_Rates!$O$6:$O$46,V850-5)*AA850,0)</f>
        <v>0</v>
      </c>
      <c r="AP850" s="181">
        <f>IF(V850&gt;0,P850*INDEX(Scope_Labor_Rates!$Q$6:$Q$46,V850-5)*AA850,0)</f>
        <v>0</v>
      </c>
      <c r="AQ850" s="178">
        <f t="shared" si="121"/>
        <v>0</v>
      </c>
      <c r="AR850" s="178">
        <f t="shared" si="122"/>
        <v>0</v>
      </c>
      <c r="AS850" s="178">
        <f t="shared" si="123"/>
        <v>0</v>
      </c>
      <c r="AT850" s="178">
        <f t="shared" si="124"/>
        <v>0</v>
      </c>
      <c r="AU850">
        <f t="shared" si="125"/>
        <v>0</v>
      </c>
    </row>
    <row r="851" spans="1:47">
      <c r="A851" t="str">
        <f>IF(All_Tasks!A851="","",All_Tasks!A851)</f>
        <v/>
      </c>
      <c r="B851" t="str">
        <f>IF(All_Tasks!B851="","",All_Tasks!B851)</f>
        <v/>
      </c>
      <c r="C851" t="str">
        <f>IF(All_Tasks!C851="","",All_Tasks!C851)</f>
        <v/>
      </c>
      <c r="D851" t="str">
        <f>IF(All_Tasks!D851="","",All_Tasks!D851)</f>
        <v/>
      </c>
      <c r="E851" t="str">
        <f>IF(All_Tasks!V851&lt;&gt;"",All_Tasks!V851,IF(All_Tasks!E851&lt;&gt;"",All_Tasks!E851,""))</f>
        <v/>
      </c>
      <c r="F851" t="str">
        <f>IF(All_Tasks!F851="","",All_Tasks!F851)</f>
        <v/>
      </c>
      <c r="G851" t="str">
        <f>IF(All_Tasks!G851="","",All_Tasks!G851)</f>
        <v/>
      </c>
      <c r="H851" s="231" t="str">
        <f>IF(All_Tasks!H851="","",All_Tasks!H851)</f>
        <v/>
      </c>
      <c r="I851" t="str">
        <f>IF(All_Tasks!I851="","",All_Tasks!I851)</f>
        <v/>
      </c>
      <c r="J851" t="str">
        <f>IF(All_Tasks!J851="","",All_Tasks!J851)</f>
        <v/>
      </c>
      <c r="K851" t="str">
        <f>IF(All_Tasks!K851="","",All_Tasks!K851)</f>
        <v/>
      </c>
      <c r="L851" s="231" t="str">
        <f>IF(All_Tasks!L851="","",All_Tasks!L851)</f>
        <v/>
      </c>
      <c r="M851" t="str">
        <f>IF(All_Tasks!M851="","",All_Tasks!M851)</f>
        <v/>
      </c>
      <c r="N851" t="str">
        <f>IF(All_Tasks!N851="","",All_Tasks!N851)</f>
        <v/>
      </c>
      <c r="O851" t="str">
        <f>IF(All_Tasks!O851="","",All_Tasks!O851)</f>
        <v/>
      </c>
      <c r="P851" s="181">
        <f>IF(All_Tasks!P851="",0,All_Tasks!P851)</f>
        <v>0</v>
      </c>
      <c r="Q851" s="181">
        <f>IF(All_Tasks!Q851="",0,All_Tasks!Q851)</f>
        <v>0</v>
      </c>
      <c r="R851" s="181">
        <f>IF(All_Tasks!R851="",0,All_Tasks!R851)</f>
        <v>0</v>
      </c>
      <c r="S851" s="181" t="str">
        <f>IF(All_Tasks!S851="","",All_Tasks!S851)</f>
        <v/>
      </c>
      <c r="T851" t="str">
        <f>IF(All_Tasks!T851="","",All_Tasks!T851)</f>
        <v/>
      </c>
      <c r="U851" t="str">
        <f>IF(All_Tasks!U851="","",All_Tasks!U851)</f>
        <v/>
      </c>
      <c r="V851">
        <f>IF(A851="",0,IFERROR(MATCH(A851,Scope_Labor_Rates!$A$6:$A$46,0)+5,0))</f>
        <v>0</v>
      </c>
      <c r="W851" s="178">
        <f>IF(V851&gt;0,INDEX(Scope_Labor_Rates!$C$6:$C$46,V851-5),0)</f>
        <v>0</v>
      </c>
      <c r="X851" s="178">
        <f>IF(V851&gt;0,INDEX(Scope_Labor_Rates!$C$6:$C$46,V851-5),0)</f>
        <v>0</v>
      </c>
      <c r="Y851" s="180">
        <f>IF(V851&gt;0,INDEX(Scope_Labor_Rates!$S$6:$S$46,V851-5),0)</f>
        <v>0</v>
      </c>
      <c r="Z851" s="180">
        <f>IF(V851&gt;0,INDEX(Scope_Labor_Rates!$R$6:$R$46,V851-5),1)</f>
        <v>1</v>
      </c>
      <c r="AA851" s="231">
        <f t="shared" si="117"/>
        <v>0</v>
      </c>
      <c r="AB851" t="str">
        <f t="shared" si="118"/>
        <v/>
      </c>
      <c r="AC851" s="178" t="str">
        <f t="shared" si="119"/>
        <v/>
      </c>
      <c r="AD851" s="181">
        <f t="shared" si="120"/>
        <v>0</v>
      </c>
      <c r="AE851" s="178">
        <f>IF(V851&gt;0,P851*INDEX(Scope_Labor_Rates!$E$6:$E$46,V851-5),0)</f>
        <v>0</v>
      </c>
      <c r="AF851" s="181">
        <f>IF(V851&gt;0,AE851*INDEX(Scope_Labor_Rates!$D$6:$D$46,V851-5)*AA851,0)</f>
        <v>0</v>
      </c>
      <c r="AG851" s="178">
        <f>IF(V851&gt;0,P851*INDEX(Scope_Labor_Rates!$G$6:$G$46,V851-5),0)</f>
        <v>0</v>
      </c>
      <c r="AH851" s="181">
        <f>IF(V851&gt;0,AG851*INDEX(Scope_Labor_Rates!$F$6:$F$46,V851-5)*AA851,0)</f>
        <v>0</v>
      </c>
      <c r="AI851" s="178">
        <f>IF(V851&gt;0,P851*INDEX(Scope_Labor_Rates!$I$6:$I$46,V851-5),0)</f>
        <v>0</v>
      </c>
      <c r="AJ851" s="181">
        <f>IF(V851&gt;0,AI851*INDEX(Scope_Labor_Rates!$H$6:$H$46,V851-5)*AA851,0)</f>
        <v>0</v>
      </c>
      <c r="AK851" s="178">
        <f>IF(V851&gt;0,P851*INDEX(Scope_Labor_Rates!$K$6:$K$46,V851-5),0)</f>
        <v>0</v>
      </c>
      <c r="AL851" s="181">
        <f>IF(V851&gt;0,AK851*INDEX(Scope_Labor_Rates!$J$6:$J$46,V851-5)*AA851,0)</f>
        <v>0</v>
      </c>
      <c r="AM851" s="178">
        <f>IF(V851&gt;0,P851*INDEX(Scope_Labor_Rates!$M$6:$M$46,V851-5),0)</f>
        <v>0</v>
      </c>
      <c r="AN851" s="178">
        <f>IF(V851&gt;0,AM851*INDEX(Scope_Labor_Rates!$L$6:$L$46,V851-5)*AA851,0)</f>
        <v>0</v>
      </c>
      <c r="AO851" s="178">
        <f>IF(V851&gt;0,P851*INDEX(Scope_Labor_Rates!$O$6:$O$46,V851-5)*AA851,0)</f>
        <v>0</v>
      </c>
      <c r="AP851" s="181">
        <f>IF(V851&gt;0,P851*INDEX(Scope_Labor_Rates!$Q$6:$Q$46,V851-5)*AA851,0)</f>
        <v>0</v>
      </c>
      <c r="AQ851" s="178">
        <f t="shared" si="121"/>
        <v>0</v>
      </c>
      <c r="AR851" s="178">
        <f t="shared" si="122"/>
        <v>0</v>
      </c>
      <c r="AS851" s="178">
        <f t="shared" si="123"/>
        <v>0</v>
      </c>
      <c r="AT851" s="178">
        <f t="shared" si="124"/>
        <v>0</v>
      </c>
      <c r="AU851">
        <f t="shared" si="125"/>
        <v>0</v>
      </c>
    </row>
    <row r="852" spans="1:47">
      <c r="A852" t="str">
        <f>IF(All_Tasks!A852="","",All_Tasks!A852)</f>
        <v/>
      </c>
      <c r="B852" t="str">
        <f>IF(All_Tasks!B852="","",All_Tasks!B852)</f>
        <v/>
      </c>
      <c r="C852" t="str">
        <f>IF(All_Tasks!C852="","",All_Tasks!C852)</f>
        <v/>
      </c>
      <c r="D852" t="str">
        <f>IF(All_Tasks!D852="","",All_Tasks!D852)</f>
        <v/>
      </c>
      <c r="E852" t="str">
        <f>IF(All_Tasks!V852&lt;&gt;"",All_Tasks!V852,IF(All_Tasks!E852&lt;&gt;"",All_Tasks!E852,""))</f>
        <v/>
      </c>
      <c r="F852" t="str">
        <f>IF(All_Tasks!F852="","",All_Tasks!F852)</f>
        <v/>
      </c>
      <c r="G852" t="str">
        <f>IF(All_Tasks!G852="","",All_Tasks!G852)</f>
        <v/>
      </c>
      <c r="H852" s="231" t="str">
        <f>IF(All_Tasks!H852="","",All_Tasks!H852)</f>
        <v/>
      </c>
      <c r="I852" t="str">
        <f>IF(All_Tasks!I852="","",All_Tasks!I852)</f>
        <v/>
      </c>
      <c r="J852" t="str">
        <f>IF(All_Tasks!J852="","",All_Tasks!J852)</f>
        <v/>
      </c>
      <c r="K852" t="str">
        <f>IF(All_Tasks!K852="","",All_Tasks!K852)</f>
        <v/>
      </c>
      <c r="L852" s="231" t="str">
        <f>IF(All_Tasks!L852="","",All_Tasks!L852)</f>
        <v/>
      </c>
      <c r="M852" t="str">
        <f>IF(All_Tasks!M852="","",All_Tasks!M852)</f>
        <v/>
      </c>
      <c r="N852" t="str">
        <f>IF(All_Tasks!N852="","",All_Tasks!N852)</f>
        <v/>
      </c>
      <c r="O852" t="str">
        <f>IF(All_Tasks!O852="","",All_Tasks!O852)</f>
        <v/>
      </c>
      <c r="P852" s="181">
        <f>IF(All_Tasks!P852="",0,All_Tasks!P852)</f>
        <v>0</v>
      </c>
      <c r="Q852" s="181">
        <f>IF(All_Tasks!Q852="",0,All_Tasks!Q852)</f>
        <v>0</v>
      </c>
      <c r="R852" s="181">
        <f>IF(All_Tasks!R852="",0,All_Tasks!R852)</f>
        <v>0</v>
      </c>
      <c r="S852" s="181" t="str">
        <f>IF(All_Tasks!S852="","",All_Tasks!S852)</f>
        <v/>
      </c>
      <c r="T852" t="str">
        <f>IF(All_Tasks!T852="","",All_Tasks!T852)</f>
        <v/>
      </c>
      <c r="U852" t="str">
        <f>IF(All_Tasks!U852="","",All_Tasks!U852)</f>
        <v/>
      </c>
      <c r="V852">
        <f>IF(A852="",0,IFERROR(MATCH(A852,Scope_Labor_Rates!$A$6:$A$46,0)+5,0))</f>
        <v>0</v>
      </c>
      <c r="W852" s="178">
        <f>IF(V852&gt;0,INDEX(Scope_Labor_Rates!$C$6:$C$46,V852-5),0)</f>
        <v>0</v>
      </c>
      <c r="X852" s="178">
        <f>IF(V852&gt;0,INDEX(Scope_Labor_Rates!$C$6:$C$46,V852-5),0)</f>
        <v>0</v>
      </c>
      <c r="Y852" s="180">
        <f>IF(V852&gt;0,INDEX(Scope_Labor_Rates!$S$6:$S$46,V852-5),0)</f>
        <v>0</v>
      </c>
      <c r="Z852" s="180">
        <f>IF(V852&gt;0,INDEX(Scope_Labor_Rates!$R$6:$R$46,V852-5),1)</f>
        <v>1</v>
      </c>
      <c r="AA852" s="231">
        <f t="shared" si="117"/>
        <v>0</v>
      </c>
      <c r="AB852" t="str">
        <f t="shared" si="118"/>
        <v/>
      </c>
      <c r="AC852" s="178" t="str">
        <f t="shared" si="119"/>
        <v/>
      </c>
      <c r="AD852" s="181">
        <f t="shared" si="120"/>
        <v>0</v>
      </c>
      <c r="AE852" s="178">
        <f>IF(V852&gt;0,P852*INDEX(Scope_Labor_Rates!$E$6:$E$46,V852-5),0)</f>
        <v>0</v>
      </c>
      <c r="AF852" s="181">
        <f>IF(V852&gt;0,AE852*INDEX(Scope_Labor_Rates!$D$6:$D$46,V852-5)*AA852,0)</f>
        <v>0</v>
      </c>
      <c r="AG852" s="178">
        <f>IF(V852&gt;0,P852*INDEX(Scope_Labor_Rates!$G$6:$G$46,V852-5),0)</f>
        <v>0</v>
      </c>
      <c r="AH852" s="181">
        <f>IF(V852&gt;0,AG852*INDEX(Scope_Labor_Rates!$F$6:$F$46,V852-5)*AA852,0)</f>
        <v>0</v>
      </c>
      <c r="AI852" s="178">
        <f>IF(V852&gt;0,P852*INDEX(Scope_Labor_Rates!$I$6:$I$46,V852-5),0)</f>
        <v>0</v>
      </c>
      <c r="AJ852" s="181">
        <f>IF(V852&gt;0,AI852*INDEX(Scope_Labor_Rates!$H$6:$H$46,V852-5)*AA852,0)</f>
        <v>0</v>
      </c>
      <c r="AK852" s="178">
        <f>IF(V852&gt;0,P852*INDEX(Scope_Labor_Rates!$K$6:$K$46,V852-5),0)</f>
        <v>0</v>
      </c>
      <c r="AL852" s="181">
        <f>IF(V852&gt;0,AK852*INDEX(Scope_Labor_Rates!$J$6:$J$46,V852-5)*AA852,0)</f>
        <v>0</v>
      </c>
      <c r="AM852" s="178">
        <f>IF(V852&gt;0,P852*INDEX(Scope_Labor_Rates!$M$6:$M$46,V852-5),0)</f>
        <v>0</v>
      </c>
      <c r="AN852" s="178">
        <f>IF(V852&gt;0,AM852*INDEX(Scope_Labor_Rates!$L$6:$L$46,V852-5)*AA852,0)</f>
        <v>0</v>
      </c>
      <c r="AO852" s="178">
        <f>IF(V852&gt;0,P852*INDEX(Scope_Labor_Rates!$O$6:$O$46,V852-5)*AA852,0)</f>
        <v>0</v>
      </c>
      <c r="AP852" s="181">
        <f>IF(V852&gt;0,P852*INDEX(Scope_Labor_Rates!$Q$6:$Q$46,V852-5)*AA852,0)</f>
        <v>0</v>
      </c>
      <c r="AQ852" s="178">
        <f t="shared" si="121"/>
        <v>0</v>
      </c>
      <c r="AR852" s="178">
        <f t="shared" si="122"/>
        <v>0</v>
      </c>
      <c r="AS852" s="178">
        <f t="shared" si="123"/>
        <v>0</v>
      </c>
      <c r="AT852" s="178">
        <f t="shared" si="124"/>
        <v>0</v>
      </c>
      <c r="AU852">
        <f t="shared" si="125"/>
        <v>0</v>
      </c>
    </row>
    <row r="853" spans="1:47">
      <c r="A853" t="str">
        <f>IF(All_Tasks!A853="","",All_Tasks!A853)</f>
        <v/>
      </c>
      <c r="B853" t="str">
        <f>IF(All_Tasks!B853="","",All_Tasks!B853)</f>
        <v/>
      </c>
      <c r="C853" t="str">
        <f>IF(All_Tasks!C853="","",All_Tasks!C853)</f>
        <v/>
      </c>
      <c r="D853" t="str">
        <f>IF(All_Tasks!D853="","",All_Tasks!D853)</f>
        <v/>
      </c>
      <c r="E853" t="str">
        <f>IF(All_Tasks!V853&lt;&gt;"",All_Tasks!V853,IF(All_Tasks!E853&lt;&gt;"",All_Tasks!E853,""))</f>
        <v/>
      </c>
      <c r="F853" t="str">
        <f>IF(All_Tasks!F853="","",All_Tasks!F853)</f>
        <v/>
      </c>
      <c r="G853" t="str">
        <f>IF(All_Tasks!G853="","",All_Tasks!G853)</f>
        <v/>
      </c>
      <c r="H853" s="231" t="str">
        <f>IF(All_Tasks!H853="","",All_Tasks!H853)</f>
        <v/>
      </c>
      <c r="I853" t="str">
        <f>IF(All_Tasks!I853="","",All_Tasks!I853)</f>
        <v/>
      </c>
      <c r="J853" t="str">
        <f>IF(All_Tasks!J853="","",All_Tasks!J853)</f>
        <v/>
      </c>
      <c r="K853" t="str">
        <f>IF(All_Tasks!K853="","",All_Tasks!K853)</f>
        <v/>
      </c>
      <c r="L853" s="231" t="str">
        <f>IF(All_Tasks!L853="","",All_Tasks!L853)</f>
        <v/>
      </c>
      <c r="M853" t="str">
        <f>IF(All_Tasks!M853="","",All_Tasks!M853)</f>
        <v/>
      </c>
      <c r="N853" t="str">
        <f>IF(All_Tasks!N853="","",All_Tasks!N853)</f>
        <v/>
      </c>
      <c r="O853" t="str">
        <f>IF(All_Tasks!O853="","",All_Tasks!O853)</f>
        <v/>
      </c>
      <c r="P853" s="181">
        <f>IF(All_Tasks!P853="",0,All_Tasks!P853)</f>
        <v>0</v>
      </c>
      <c r="Q853" s="181">
        <f>IF(All_Tasks!Q853="",0,All_Tasks!Q853)</f>
        <v>0</v>
      </c>
      <c r="R853" s="181">
        <f>IF(All_Tasks!R853="",0,All_Tasks!R853)</f>
        <v>0</v>
      </c>
      <c r="S853" s="181" t="str">
        <f>IF(All_Tasks!S853="","",All_Tasks!S853)</f>
        <v/>
      </c>
      <c r="T853" t="str">
        <f>IF(All_Tasks!T853="","",All_Tasks!T853)</f>
        <v/>
      </c>
      <c r="U853" t="str">
        <f>IF(All_Tasks!U853="","",All_Tasks!U853)</f>
        <v/>
      </c>
      <c r="V853">
        <f>IF(A853="",0,IFERROR(MATCH(A853,Scope_Labor_Rates!$A$6:$A$46,0)+5,0))</f>
        <v>0</v>
      </c>
      <c r="W853" s="178">
        <f>IF(V853&gt;0,INDEX(Scope_Labor_Rates!$C$6:$C$46,V853-5),0)</f>
        <v>0</v>
      </c>
      <c r="X853" s="178">
        <f>IF(V853&gt;0,INDEX(Scope_Labor_Rates!$C$6:$C$46,V853-5),0)</f>
        <v>0</v>
      </c>
      <c r="Y853" s="180">
        <f>IF(V853&gt;0,INDEX(Scope_Labor_Rates!$S$6:$S$46,V853-5),0)</f>
        <v>0</v>
      </c>
      <c r="Z853" s="180">
        <f>IF(V853&gt;0,INDEX(Scope_Labor_Rates!$R$6:$R$46,V853-5),1)</f>
        <v>1</v>
      </c>
      <c r="AA853" s="231">
        <f t="shared" si="117"/>
        <v>0</v>
      </c>
      <c r="AB853" t="str">
        <f t="shared" si="118"/>
        <v/>
      </c>
      <c r="AC853" s="178" t="str">
        <f t="shared" si="119"/>
        <v/>
      </c>
      <c r="AD853" s="181">
        <f t="shared" si="120"/>
        <v>0</v>
      </c>
      <c r="AE853" s="178">
        <f>IF(V853&gt;0,P853*INDEX(Scope_Labor_Rates!$E$6:$E$46,V853-5),0)</f>
        <v>0</v>
      </c>
      <c r="AF853" s="181">
        <f>IF(V853&gt;0,AE853*INDEX(Scope_Labor_Rates!$D$6:$D$46,V853-5)*AA853,0)</f>
        <v>0</v>
      </c>
      <c r="AG853" s="178">
        <f>IF(V853&gt;0,P853*INDEX(Scope_Labor_Rates!$G$6:$G$46,V853-5),0)</f>
        <v>0</v>
      </c>
      <c r="AH853" s="181">
        <f>IF(V853&gt;0,AG853*INDEX(Scope_Labor_Rates!$F$6:$F$46,V853-5)*AA853,0)</f>
        <v>0</v>
      </c>
      <c r="AI853" s="178">
        <f>IF(V853&gt;0,P853*INDEX(Scope_Labor_Rates!$I$6:$I$46,V853-5),0)</f>
        <v>0</v>
      </c>
      <c r="AJ853" s="181">
        <f>IF(V853&gt;0,AI853*INDEX(Scope_Labor_Rates!$H$6:$H$46,V853-5)*AA853,0)</f>
        <v>0</v>
      </c>
      <c r="AK853" s="178">
        <f>IF(V853&gt;0,P853*INDEX(Scope_Labor_Rates!$K$6:$K$46,V853-5),0)</f>
        <v>0</v>
      </c>
      <c r="AL853" s="181">
        <f>IF(V853&gt;0,AK853*INDEX(Scope_Labor_Rates!$J$6:$J$46,V853-5)*AA853,0)</f>
        <v>0</v>
      </c>
      <c r="AM853" s="178">
        <f>IF(V853&gt;0,P853*INDEX(Scope_Labor_Rates!$M$6:$M$46,V853-5),0)</f>
        <v>0</v>
      </c>
      <c r="AN853" s="178">
        <f>IF(V853&gt;0,AM853*INDEX(Scope_Labor_Rates!$L$6:$L$46,V853-5)*AA853,0)</f>
        <v>0</v>
      </c>
      <c r="AO853" s="178">
        <f>IF(V853&gt;0,P853*INDEX(Scope_Labor_Rates!$O$6:$O$46,V853-5)*AA853,0)</f>
        <v>0</v>
      </c>
      <c r="AP853" s="181">
        <f>IF(V853&gt;0,P853*INDEX(Scope_Labor_Rates!$Q$6:$Q$46,V853-5)*AA853,0)</f>
        <v>0</v>
      </c>
      <c r="AQ853" s="178">
        <f t="shared" si="121"/>
        <v>0</v>
      </c>
      <c r="AR853" s="178">
        <f t="shared" si="122"/>
        <v>0</v>
      </c>
      <c r="AS853" s="178">
        <f t="shared" si="123"/>
        <v>0</v>
      </c>
      <c r="AT853" s="178">
        <f t="shared" si="124"/>
        <v>0</v>
      </c>
      <c r="AU853">
        <f t="shared" si="125"/>
        <v>0</v>
      </c>
    </row>
    <row r="854" spans="1:47">
      <c r="A854" t="str">
        <f>IF(All_Tasks!A854="","",All_Tasks!A854)</f>
        <v/>
      </c>
      <c r="B854" t="str">
        <f>IF(All_Tasks!B854="","",All_Tasks!B854)</f>
        <v/>
      </c>
      <c r="C854" t="str">
        <f>IF(All_Tasks!C854="","",All_Tasks!C854)</f>
        <v/>
      </c>
      <c r="D854" t="str">
        <f>IF(All_Tasks!D854="","",All_Tasks!D854)</f>
        <v/>
      </c>
      <c r="E854" t="str">
        <f>IF(All_Tasks!V854&lt;&gt;"",All_Tasks!V854,IF(All_Tasks!E854&lt;&gt;"",All_Tasks!E854,""))</f>
        <v/>
      </c>
      <c r="F854" t="str">
        <f>IF(All_Tasks!F854="","",All_Tasks!F854)</f>
        <v/>
      </c>
      <c r="G854" t="str">
        <f>IF(All_Tasks!G854="","",All_Tasks!G854)</f>
        <v/>
      </c>
      <c r="H854" s="231" t="str">
        <f>IF(All_Tasks!H854="","",All_Tasks!H854)</f>
        <v/>
      </c>
      <c r="I854" t="str">
        <f>IF(All_Tasks!I854="","",All_Tasks!I854)</f>
        <v/>
      </c>
      <c r="J854" t="str">
        <f>IF(All_Tasks!J854="","",All_Tasks!J854)</f>
        <v/>
      </c>
      <c r="K854" t="str">
        <f>IF(All_Tasks!K854="","",All_Tasks!K854)</f>
        <v/>
      </c>
      <c r="L854" s="231" t="str">
        <f>IF(All_Tasks!L854="","",All_Tasks!L854)</f>
        <v/>
      </c>
      <c r="M854" t="str">
        <f>IF(All_Tasks!M854="","",All_Tasks!M854)</f>
        <v/>
      </c>
      <c r="N854" t="str">
        <f>IF(All_Tasks!N854="","",All_Tasks!N854)</f>
        <v/>
      </c>
      <c r="O854" t="str">
        <f>IF(All_Tasks!O854="","",All_Tasks!O854)</f>
        <v/>
      </c>
      <c r="P854" s="181">
        <f>IF(All_Tasks!P854="",0,All_Tasks!P854)</f>
        <v>0</v>
      </c>
      <c r="Q854" s="181">
        <f>IF(All_Tasks!Q854="",0,All_Tasks!Q854)</f>
        <v>0</v>
      </c>
      <c r="R854" s="181">
        <f>IF(All_Tasks!R854="",0,All_Tasks!R854)</f>
        <v>0</v>
      </c>
      <c r="S854" s="181" t="str">
        <f>IF(All_Tasks!S854="","",All_Tasks!S854)</f>
        <v/>
      </c>
      <c r="T854" t="str">
        <f>IF(All_Tasks!T854="","",All_Tasks!T854)</f>
        <v/>
      </c>
      <c r="U854" t="str">
        <f>IF(All_Tasks!U854="","",All_Tasks!U854)</f>
        <v/>
      </c>
      <c r="V854">
        <f>IF(A854="",0,IFERROR(MATCH(A854,Scope_Labor_Rates!$A$6:$A$46,0)+5,0))</f>
        <v>0</v>
      </c>
      <c r="W854" s="178">
        <f>IF(V854&gt;0,INDEX(Scope_Labor_Rates!$C$6:$C$46,V854-5),0)</f>
        <v>0</v>
      </c>
      <c r="X854" s="178">
        <f>IF(V854&gt;0,INDEX(Scope_Labor_Rates!$C$6:$C$46,V854-5),0)</f>
        <v>0</v>
      </c>
      <c r="Y854" s="180">
        <f>IF(V854&gt;0,INDEX(Scope_Labor_Rates!$S$6:$S$46,V854-5),0)</f>
        <v>0</v>
      </c>
      <c r="Z854" s="180">
        <f>IF(V854&gt;0,INDEX(Scope_Labor_Rates!$R$6:$R$46,V854-5),1)</f>
        <v>1</v>
      </c>
      <c r="AA854" s="231">
        <f t="shared" si="117"/>
        <v>0</v>
      </c>
      <c r="AB854" t="str">
        <f t="shared" si="118"/>
        <v/>
      </c>
      <c r="AC854" s="178" t="str">
        <f t="shared" si="119"/>
        <v/>
      </c>
      <c r="AD854" s="181">
        <f t="shared" si="120"/>
        <v>0</v>
      </c>
      <c r="AE854" s="178">
        <f>IF(V854&gt;0,P854*INDEX(Scope_Labor_Rates!$E$6:$E$46,V854-5),0)</f>
        <v>0</v>
      </c>
      <c r="AF854" s="181">
        <f>IF(V854&gt;0,AE854*INDEX(Scope_Labor_Rates!$D$6:$D$46,V854-5)*AA854,0)</f>
        <v>0</v>
      </c>
      <c r="AG854" s="178">
        <f>IF(V854&gt;0,P854*INDEX(Scope_Labor_Rates!$G$6:$G$46,V854-5),0)</f>
        <v>0</v>
      </c>
      <c r="AH854" s="181">
        <f>IF(V854&gt;0,AG854*INDEX(Scope_Labor_Rates!$F$6:$F$46,V854-5)*AA854,0)</f>
        <v>0</v>
      </c>
      <c r="AI854" s="178">
        <f>IF(V854&gt;0,P854*INDEX(Scope_Labor_Rates!$I$6:$I$46,V854-5),0)</f>
        <v>0</v>
      </c>
      <c r="AJ854" s="181">
        <f>IF(V854&gt;0,AI854*INDEX(Scope_Labor_Rates!$H$6:$H$46,V854-5)*AA854,0)</f>
        <v>0</v>
      </c>
      <c r="AK854" s="178">
        <f>IF(V854&gt;0,P854*INDEX(Scope_Labor_Rates!$K$6:$K$46,V854-5),0)</f>
        <v>0</v>
      </c>
      <c r="AL854" s="181">
        <f>IF(V854&gt;0,AK854*INDEX(Scope_Labor_Rates!$J$6:$J$46,V854-5)*AA854,0)</f>
        <v>0</v>
      </c>
      <c r="AM854" s="178">
        <f>IF(V854&gt;0,P854*INDEX(Scope_Labor_Rates!$M$6:$M$46,V854-5),0)</f>
        <v>0</v>
      </c>
      <c r="AN854" s="178">
        <f>IF(V854&gt;0,AM854*INDEX(Scope_Labor_Rates!$L$6:$L$46,V854-5)*AA854,0)</f>
        <v>0</v>
      </c>
      <c r="AO854" s="178">
        <f>IF(V854&gt;0,P854*INDEX(Scope_Labor_Rates!$O$6:$O$46,V854-5)*AA854,0)</f>
        <v>0</v>
      </c>
      <c r="AP854" s="181">
        <f>IF(V854&gt;0,P854*INDEX(Scope_Labor_Rates!$Q$6:$Q$46,V854-5)*AA854,0)</f>
        <v>0</v>
      </c>
      <c r="AQ854" s="178">
        <f t="shared" si="121"/>
        <v>0</v>
      </c>
      <c r="AR854" s="178">
        <f t="shared" si="122"/>
        <v>0</v>
      </c>
      <c r="AS854" s="178">
        <f t="shared" si="123"/>
        <v>0</v>
      </c>
      <c r="AT854" s="178">
        <f t="shared" si="124"/>
        <v>0</v>
      </c>
      <c r="AU854">
        <f t="shared" si="125"/>
        <v>0</v>
      </c>
    </row>
    <row r="855" spans="1:47">
      <c r="A855" t="str">
        <f>IF(All_Tasks!A855="","",All_Tasks!A855)</f>
        <v/>
      </c>
      <c r="B855" t="str">
        <f>IF(All_Tasks!B855="","",All_Tasks!B855)</f>
        <v/>
      </c>
      <c r="C855" t="str">
        <f>IF(All_Tasks!C855="","",All_Tasks!C855)</f>
        <v/>
      </c>
      <c r="D855" t="str">
        <f>IF(All_Tasks!D855="","",All_Tasks!D855)</f>
        <v/>
      </c>
      <c r="E855" t="str">
        <f>IF(All_Tasks!V855&lt;&gt;"",All_Tasks!V855,IF(All_Tasks!E855&lt;&gt;"",All_Tasks!E855,""))</f>
        <v/>
      </c>
      <c r="F855" t="str">
        <f>IF(All_Tasks!F855="","",All_Tasks!F855)</f>
        <v/>
      </c>
      <c r="G855" t="str">
        <f>IF(All_Tasks!G855="","",All_Tasks!G855)</f>
        <v/>
      </c>
      <c r="H855" s="231" t="str">
        <f>IF(All_Tasks!H855="","",All_Tasks!H855)</f>
        <v/>
      </c>
      <c r="I855" t="str">
        <f>IF(All_Tasks!I855="","",All_Tasks!I855)</f>
        <v/>
      </c>
      <c r="J855" t="str">
        <f>IF(All_Tasks!J855="","",All_Tasks!J855)</f>
        <v/>
      </c>
      <c r="K855" t="str">
        <f>IF(All_Tasks!K855="","",All_Tasks!K855)</f>
        <v/>
      </c>
      <c r="L855" s="231" t="str">
        <f>IF(All_Tasks!L855="","",All_Tasks!L855)</f>
        <v/>
      </c>
      <c r="M855" t="str">
        <f>IF(All_Tasks!M855="","",All_Tasks!M855)</f>
        <v/>
      </c>
      <c r="N855" t="str">
        <f>IF(All_Tasks!N855="","",All_Tasks!N855)</f>
        <v/>
      </c>
      <c r="O855" t="str">
        <f>IF(All_Tasks!O855="","",All_Tasks!O855)</f>
        <v/>
      </c>
      <c r="P855" s="181">
        <f>IF(All_Tasks!P855="",0,All_Tasks!P855)</f>
        <v>0</v>
      </c>
      <c r="Q855" s="181">
        <f>IF(All_Tasks!Q855="",0,All_Tasks!Q855)</f>
        <v>0</v>
      </c>
      <c r="R855" s="181">
        <f>IF(All_Tasks!R855="",0,All_Tasks!R855)</f>
        <v>0</v>
      </c>
      <c r="S855" s="181" t="str">
        <f>IF(All_Tasks!S855="","",All_Tasks!S855)</f>
        <v/>
      </c>
      <c r="T855" t="str">
        <f>IF(All_Tasks!T855="","",All_Tasks!T855)</f>
        <v/>
      </c>
      <c r="U855" t="str">
        <f>IF(All_Tasks!U855="","",All_Tasks!U855)</f>
        <v/>
      </c>
      <c r="V855">
        <f>IF(A855="",0,IFERROR(MATCH(A855,Scope_Labor_Rates!$A$6:$A$46,0)+5,0))</f>
        <v>0</v>
      </c>
      <c r="W855" s="178">
        <f>IF(V855&gt;0,INDEX(Scope_Labor_Rates!$C$6:$C$46,V855-5),0)</f>
        <v>0</v>
      </c>
      <c r="X855" s="178">
        <f>IF(V855&gt;0,INDEX(Scope_Labor_Rates!$C$6:$C$46,V855-5),0)</f>
        <v>0</v>
      </c>
      <c r="Y855" s="180">
        <f>IF(V855&gt;0,INDEX(Scope_Labor_Rates!$S$6:$S$46,V855-5),0)</f>
        <v>0</v>
      </c>
      <c r="Z855" s="180">
        <f>IF(V855&gt;0,INDEX(Scope_Labor_Rates!$R$6:$R$46,V855-5),1)</f>
        <v>1</v>
      </c>
      <c r="AA855" s="231">
        <f t="shared" si="117"/>
        <v>0</v>
      </c>
      <c r="AB855" t="str">
        <f t="shared" si="118"/>
        <v/>
      </c>
      <c r="AC855" s="178" t="str">
        <f t="shared" si="119"/>
        <v/>
      </c>
      <c r="AD855" s="181">
        <f t="shared" si="120"/>
        <v>0</v>
      </c>
      <c r="AE855" s="178">
        <f>IF(V855&gt;0,P855*INDEX(Scope_Labor_Rates!$E$6:$E$46,V855-5),0)</f>
        <v>0</v>
      </c>
      <c r="AF855" s="181">
        <f>IF(V855&gt;0,AE855*INDEX(Scope_Labor_Rates!$D$6:$D$46,V855-5)*AA855,0)</f>
        <v>0</v>
      </c>
      <c r="AG855" s="178">
        <f>IF(V855&gt;0,P855*INDEX(Scope_Labor_Rates!$G$6:$G$46,V855-5),0)</f>
        <v>0</v>
      </c>
      <c r="AH855" s="181">
        <f>IF(V855&gt;0,AG855*INDEX(Scope_Labor_Rates!$F$6:$F$46,V855-5)*AA855,0)</f>
        <v>0</v>
      </c>
      <c r="AI855" s="178">
        <f>IF(V855&gt;0,P855*INDEX(Scope_Labor_Rates!$I$6:$I$46,V855-5),0)</f>
        <v>0</v>
      </c>
      <c r="AJ855" s="181">
        <f>IF(V855&gt;0,AI855*INDEX(Scope_Labor_Rates!$H$6:$H$46,V855-5)*AA855,0)</f>
        <v>0</v>
      </c>
      <c r="AK855" s="178">
        <f>IF(V855&gt;0,P855*INDEX(Scope_Labor_Rates!$K$6:$K$46,V855-5),0)</f>
        <v>0</v>
      </c>
      <c r="AL855" s="181">
        <f>IF(V855&gt;0,AK855*INDEX(Scope_Labor_Rates!$J$6:$J$46,V855-5)*AA855,0)</f>
        <v>0</v>
      </c>
      <c r="AM855" s="178">
        <f>IF(V855&gt;0,P855*INDEX(Scope_Labor_Rates!$M$6:$M$46,V855-5),0)</f>
        <v>0</v>
      </c>
      <c r="AN855" s="178">
        <f>IF(V855&gt;0,AM855*INDEX(Scope_Labor_Rates!$L$6:$L$46,V855-5)*AA855,0)</f>
        <v>0</v>
      </c>
      <c r="AO855" s="178">
        <f>IF(V855&gt;0,P855*INDEX(Scope_Labor_Rates!$O$6:$O$46,V855-5)*AA855,0)</f>
        <v>0</v>
      </c>
      <c r="AP855" s="181">
        <f>IF(V855&gt;0,P855*INDEX(Scope_Labor_Rates!$Q$6:$Q$46,V855-5)*AA855,0)</f>
        <v>0</v>
      </c>
      <c r="AQ855" s="178">
        <f t="shared" si="121"/>
        <v>0</v>
      </c>
      <c r="AR855" s="178">
        <f t="shared" si="122"/>
        <v>0</v>
      </c>
      <c r="AS855" s="178">
        <f t="shared" si="123"/>
        <v>0</v>
      </c>
      <c r="AT855" s="178">
        <f t="shared" si="124"/>
        <v>0</v>
      </c>
      <c r="AU855">
        <f t="shared" si="125"/>
        <v>0</v>
      </c>
    </row>
    <row r="856" spans="1:47">
      <c r="A856" t="str">
        <f>IF(All_Tasks!A856="","",All_Tasks!A856)</f>
        <v/>
      </c>
      <c r="B856" t="str">
        <f>IF(All_Tasks!B856="","",All_Tasks!B856)</f>
        <v/>
      </c>
      <c r="C856" t="str">
        <f>IF(All_Tasks!C856="","",All_Tasks!C856)</f>
        <v/>
      </c>
      <c r="D856" t="str">
        <f>IF(All_Tasks!D856="","",All_Tasks!D856)</f>
        <v/>
      </c>
      <c r="E856" t="str">
        <f>IF(All_Tasks!V856&lt;&gt;"",All_Tasks!V856,IF(All_Tasks!E856&lt;&gt;"",All_Tasks!E856,""))</f>
        <v/>
      </c>
      <c r="F856" t="str">
        <f>IF(All_Tasks!F856="","",All_Tasks!F856)</f>
        <v/>
      </c>
      <c r="G856" t="str">
        <f>IF(All_Tasks!G856="","",All_Tasks!G856)</f>
        <v/>
      </c>
      <c r="H856" s="231" t="str">
        <f>IF(All_Tasks!H856="","",All_Tasks!H856)</f>
        <v/>
      </c>
      <c r="I856" t="str">
        <f>IF(All_Tasks!I856="","",All_Tasks!I856)</f>
        <v/>
      </c>
      <c r="J856" t="str">
        <f>IF(All_Tasks!J856="","",All_Tasks!J856)</f>
        <v/>
      </c>
      <c r="K856" t="str">
        <f>IF(All_Tasks!K856="","",All_Tasks!K856)</f>
        <v/>
      </c>
      <c r="L856" s="231" t="str">
        <f>IF(All_Tasks!L856="","",All_Tasks!L856)</f>
        <v/>
      </c>
      <c r="M856" t="str">
        <f>IF(All_Tasks!M856="","",All_Tasks!M856)</f>
        <v/>
      </c>
      <c r="N856" t="str">
        <f>IF(All_Tasks!N856="","",All_Tasks!N856)</f>
        <v/>
      </c>
      <c r="O856" t="str">
        <f>IF(All_Tasks!O856="","",All_Tasks!O856)</f>
        <v/>
      </c>
      <c r="P856" s="181">
        <f>IF(All_Tasks!P856="",0,All_Tasks!P856)</f>
        <v>0</v>
      </c>
      <c r="Q856" s="181">
        <f>IF(All_Tasks!Q856="",0,All_Tasks!Q856)</f>
        <v>0</v>
      </c>
      <c r="R856" s="181">
        <f>IF(All_Tasks!R856="",0,All_Tasks!R856)</f>
        <v>0</v>
      </c>
      <c r="S856" s="181" t="str">
        <f>IF(All_Tasks!S856="","",All_Tasks!S856)</f>
        <v/>
      </c>
      <c r="T856" t="str">
        <f>IF(All_Tasks!T856="","",All_Tasks!T856)</f>
        <v/>
      </c>
      <c r="U856" t="str">
        <f>IF(All_Tasks!U856="","",All_Tasks!U856)</f>
        <v/>
      </c>
      <c r="V856">
        <f>IF(A856="",0,IFERROR(MATCH(A856,Scope_Labor_Rates!$A$6:$A$46,0)+5,0))</f>
        <v>0</v>
      </c>
      <c r="W856" s="178">
        <f>IF(V856&gt;0,INDEX(Scope_Labor_Rates!$C$6:$C$46,V856-5),0)</f>
        <v>0</v>
      </c>
      <c r="X856" s="178">
        <f>IF(V856&gt;0,INDEX(Scope_Labor_Rates!$C$6:$C$46,V856-5),0)</f>
        <v>0</v>
      </c>
      <c r="Y856" s="180">
        <f>IF(V856&gt;0,INDEX(Scope_Labor_Rates!$S$6:$S$46,V856-5),0)</f>
        <v>0</v>
      </c>
      <c r="Z856" s="180">
        <f>IF(V856&gt;0,INDEX(Scope_Labor_Rates!$R$6:$R$46,V856-5),1)</f>
        <v>1</v>
      </c>
      <c r="AA856" s="231">
        <f t="shared" si="117"/>
        <v>0</v>
      </c>
      <c r="AB856" t="str">
        <f t="shared" si="118"/>
        <v/>
      </c>
      <c r="AC856" s="178" t="str">
        <f t="shared" si="119"/>
        <v/>
      </c>
      <c r="AD856" s="181">
        <f t="shared" si="120"/>
        <v>0</v>
      </c>
      <c r="AE856" s="178">
        <f>IF(V856&gt;0,P856*INDEX(Scope_Labor_Rates!$E$6:$E$46,V856-5),0)</f>
        <v>0</v>
      </c>
      <c r="AF856" s="181">
        <f>IF(V856&gt;0,AE856*INDEX(Scope_Labor_Rates!$D$6:$D$46,V856-5)*AA856,0)</f>
        <v>0</v>
      </c>
      <c r="AG856" s="178">
        <f>IF(V856&gt;0,P856*INDEX(Scope_Labor_Rates!$G$6:$G$46,V856-5),0)</f>
        <v>0</v>
      </c>
      <c r="AH856" s="181">
        <f>IF(V856&gt;0,AG856*INDEX(Scope_Labor_Rates!$F$6:$F$46,V856-5)*AA856,0)</f>
        <v>0</v>
      </c>
      <c r="AI856" s="178">
        <f>IF(V856&gt;0,P856*INDEX(Scope_Labor_Rates!$I$6:$I$46,V856-5),0)</f>
        <v>0</v>
      </c>
      <c r="AJ856" s="181">
        <f>IF(V856&gt;0,AI856*INDEX(Scope_Labor_Rates!$H$6:$H$46,V856-5)*AA856,0)</f>
        <v>0</v>
      </c>
      <c r="AK856" s="178">
        <f>IF(V856&gt;0,P856*INDEX(Scope_Labor_Rates!$K$6:$K$46,V856-5),0)</f>
        <v>0</v>
      </c>
      <c r="AL856" s="181">
        <f>IF(V856&gt;0,AK856*INDEX(Scope_Labor_Rates!$J$6:$J$46,V856-5)*AA856,0)</f>
        <v>0</v>
      </c>
      <c r="AM856" s="178">
        <f>IF(V856&gt;0,P856*INDEX(Scope_Labor_Rates!$M$6:$M$46,V856-5),0)</f>
        <v>0</v>
      </c>
      <c r="AN856" s="178">
        <f>IF(V856&gt;0,AM856*INDEX(Scope_Labor_Rates!$L$6:$L$46,V856-5)*AA856,0)</f>
        <v>0</v>
      </c>
      <c r="AO856" s="178">
        <f>IF(V856&gt;0,P856*INDEX(Scope_Labor_Rates!$O$6:$O$46,V856-5)*AA856,0)</f>
        <v>0</v>
      </c>
      <c r="AP856" s="181">
        <f>IF(V856&gt;0,P856*INDEX(Scope_Labor_Rates!$Q$6:$Q$46,V856-5)*AA856,0)</f>
        <v>0</v>
      </c>
      <c r="AQ856" s="178">
        <f t="shared" si="121"/>
        <v>0</v>
      </c>
      <c r="AR856" s="178">
        <f t="shared" si="122"/>
        <v>0</v>
      </c>
      <c r="AS856" s="178">
        <f t="shared" si="123"/>
        <v>0</v>
      </c>
      <c r="AT856" s="178">
        <f t="shared" si="124"/>
        <v>0</v>
      </c>
      <c r="AU856">
        <f t="shared" si="125"/>
        <v>0</v>
      </c>
    </row>
    <row r="857" spans="1:47">
      <c r="A857" t="str">
        <f>IF(All_Tasks!A857="","",All_Tasks!A857)</f>
        <v/>
      </c>
      <c r="B857" t="str">
        <f>IF(All_Tasks!B857="","",All_Tasks!B857)</f>
        <v/>
      </c>
      <c r="C857" t="str">
        <f>IF(All_Tasks!C857="","",All_Tasks!C857)</f>
        <v/>
      </c>
      <c r="D857" t="str">
        <f>IF(All_Tasks!D857="","",All_Tasks!D857)</f>
        <v/>
      </c>
      <c r="E857" t="str">
        <f>IF(All_Tasks!V857&lt;&gt;"",All_Tasks!V857,IF(All_Tasks!E857&lt;&gt;"",All_Tasks!E857,""))</f>
        <v/>
      </c>
      <c r="F857" t="str">
        <f>IF(All_Tasks!F857="","",All_Tasks!F857)</f>
        <v/>
      </c>
      <c r="G857" t="str">
        <f>IF(All_Tasks!G857="","",All_Tasks!G857)</f>
        <v/>
      </c>
      <c r="H857" s="231" t="str">
        <f>IF(All_Tasks!H857="","",All_Tasks!H857)</f>
        <v/>
      </c>
      <c r="I857" t="str">
        <f>IF(All_Tasks!I857="","",All_Tasks!I857)</f>
        <v/>
      </c>
      <c r="J857" t="str">
        <f>IF(All_Tasks!J857="","",All_Tasks!J857)</f>
        <v/>
      </c>
      <c r="K857" t="str">
        <f>IF(All_Tasks!K857="","",All_Tasks!K857)</f>
        <v/>
      </c>
      <c r="L857" s="231" t="str">
        <f>IF(All_Tasks!L857="","",All_Tasks!L857)</f>
        <v/>
      </c>
      <c r="M857" t="str">
        <f>IF(All_Tasks!M857="","",All_Tasks!M857)</f>
        <v/>
      </c>
      <c r="N857" t="str">
        <f>IF(All_Tasks!N857="","",All_Tasks!N857)</f>
        <v/>
      </c>
      <c r="O857" t="str">
        <f>IF(All_Tasks!O857="","",All_Tasks!O857)</f>
        <v/>
      </c>
      <c r="P857" s="181">
        <f>IF(All_Tasks!P857="",0,All_Tasks!P857)</f>
        <v>0</v>
      </c>
      <c r="Q857" s="181">
        <f>IF(All_Tasks!Q857="",0,All_Tasks!Q857)</f>
        <v>0</v>
      </c>
      <c r="R857" s="181">
        <f>IF(All_Tasks!R857="",0,All_Tasks!R857)</f>
        <v>0</v>
      </c>
      <c r="S857" s="181" t="str">
        <f>IF(All_Tasks!S857="","",All_Tasks!S857)</f>
        <v/>
      </c>
      <c r="T857" t="str">
        <f>IF(All_Tasks!T857="","",All_Tasks!T857)</f>
        <v/>
      </c>
      <c r="U857" t="str">
        <f>IF(All_Tasks!U857="","",All_Tasks!U857)</f>
        <v/>
      </c>
      <c r="V857">
        <f>IF(A857="",0,IFERROR(MATCH(A857,Scope_Labor_Rates!$A$6:$A$46,0)+5,0))</f>
        <v>0</v>
      </c>
      <c r="W857" s="178">
        <f>IF(V857&gt;0,INDEX(Scope_Labor_Rates!$C$6:$C$46,V857-5),0)</f>
        <v>0</v>
      </c>
      <c r="X857" s="178">
        <f>IF(V857&gt;0,INDEX(Scope_Labor_Rates!$C$6:$C$46,V857-5),0)</f>
        <v>0</v>
      </c>
      <c r="Y857" s="180">
        <f>IF(V857&gt;0,INDEX(Scope_Labor_Rates!$S$6:$S$46,V857-5),0)</f>
        <v>0</v>
      </c>
      <c r="Z857" s="180">
        <f>IF(V857&gt;0,INDEX(Scope_Labor_Rates!$R$6:$R$46,V857-5),1)</f>
        <v>1</v>
      </c>
      <c r="AA857" s="231">
        <f t="shared" si="117"/>
        <v>0</v>
      </c>
      <c r="AB857" t="str">
        <f t="shared" si="118"/>
        <v/>
      </c>
      <c r="AC857" s="178" t="str">
        <f t="shared" si="119"/>
        <v/>
      </c>
      <c r="AD857" s="181">
        <f t="shared" si="120"/>
        <v>0</v>
      </c>
      <c r="AE857" s="178">
        <f>IF(V857&gt;0,P857*INDEX(Scope_Labor_Rates!$E$6:$E$46,V857-5),0)</f>
        <v>0</v>
      </c>
      <c r="AF857" s="181">
        <f>IF(V857&gt;0,AE857*INDEX(Scope_Labor_Rates!$D$6:$D$46,V857-5)*AA857,0)</f>
        <v>0</v>
      </c>
      <c r="AG857" s="178">
        <f>IF(V857&gt;0,P857*INDEX(Scope_Labor_Rates!$G$6:$G$46,V857-5),0)</f>
        <v>0</v>
      </c>
      <c r="AH857" s="181">
        <f>IF(V857&gt;0,AG857*INDEX(Scope_Labor_Rates!$F$6:$F$46,V857-5)*AA857,0)</f>
        <v>0</v>
      </c>
      <c r="AI857" s="178">
        <f>IF(V857&gt;0,P857*INDEX(Scope_Labor_Rates!$I$6:$I$46,V857-5),0)</f>
        <v>0</v>
      </c>
      <c r="AJ857" s="181">
        <f>IF(V857&gt;0,AI857*INDEX(Scope_Labor_Rates!$H$6:$H$46,V857-5)*AA857,0)</f>
        <v>0</v>
      </c>
      <c r="AK857" s="178">
        <f>IF(V857&gt;0,P857*INDEX(Scope_Labor_Rates!$K$6:$K$46,V857-5),0)</f>
        <v>0</v>
      </c>
      <c r="AL857" s="181">
        <f>IF(V857&gt;0,AK857*INDEX(Scope_Labor_Rates!$J$6:$J$46,V857-5)*AA857,0)</f>
        <v>0</v>
      </c>
      <c r="AM857" s="178">
        <f>IF(V857&gt;0,P857*INDEX(Scope_Labor_Rates!$M$6:$M$46,V857-5),0)</f>
        <v>0</v>
      </c>
      <c r="AN857" s="178">
        <f>IF(V857&gt;0,AM857*INDEX(Scope_Labor_Rates!$L$6:$L$46,V857-5)*AA857,0)</f>
        <v>0</v>
      </c>
      <c r="AO857" s="178">
        <f>IF(V857&gt;0,P857*INDEX(Scope_Labor_Rates!$O$6:$O$46,V857-5)*AA857,0)</f>
        <v>0</v>
      </c>
      <c r="AP857" s="181">
        <f>IF(V857&gt;0,P857*INDEX(Scope_Labor_Rates!$Q$6:$Q$46,V857-5)*AA857,0)</f>
        <v>0</v>
      </c>
      <c r="AQ857" s="178">
        <f t="shared" si="121"/>
        <v>0</v>
      </c>
      <c r="AR857" s="178">
        <f t="shared" si="122"/>
        <v>0</v>
      </c>
      <c r="AS857" s="178">
        <f t="shared" si="123"/>
        <v>0</v>
      </c>
      <c r="AT857" s="178">
        <f t="shared" si="124"/>
        <v>0</v>
      </c>
      <c r="AU857">
        <f t="shared" si="125"/>
        <v>0</v>
      </c>
    </row>
    <row r="858" spans="1:47">
      <c r="A858" t="str">
        <f>IF(All_Tasks!A858="","",All_Tasks!A858)</f>
        <v/>
      </c>
      <c r="B858" t="str">
        <f>IF(All_Tasks!B858="","",All_Tasks!B858)</f>
        <v/>
      </c>
      <c r="C858" t="str">
        <f>IF(All_Tasks!C858="","",All_Tasks!C858)</f>
        <v/>
      </c>
      <c r="D858" t="str">
        <f>IF(All_Tasks!D858="","",All_Tasks!D858)</f>
        <v/>
      </c>
      <c r="E858" t="str">
        <f>IF(All_Tasks!V858&lt;&gt;"",All_Tasks!V858,IF(All_Tasks!E858&lt;&gt;"",All_Tasks!E858,""))</f>
        <v/>
      </c>
      <c r="F858" t="str">
        <f>IF(All_Tasks!F858="","",All_Tasks!F858)</f>
        <v/>
      </c>
      <c r="G858" t="str">
        <f>IF(All_Tasks!G858="","",All_Tasks!G858)</f>
        <v/>
      </c>
      <c r="H858" s="231" t="str">
        <f>IF(All_Tasks!H858="","",All_Tasks!H858)</f>
        <v/>
      </c>
      <c r="I858" t="str">
        <f>IF(All_Tasks!I858="","",All_Tasks!I858)</f>
        <v/>
      </c>
      <c r="J858" t="str">
        <f>IF(All_Tasks!J858="","",All_Tasks!J858)</f>
        <v/>
      </c>
      <c r="K858" t="str">
        <f>IF(All_Tasks!K858="","",All_Tasks!K858)</f>
        <v/>
      </c>
      <c r="L858" s="231" t="str">
        <f>IF(All_Tasks!L858="","",All_Tasks!L858)</f>
        <v/>
      </c>
      <c r="M858" t="str">
        <f>IF(All_Tasks!M858="","",All_Tasks!M858)</f>
        <v/>
      </c>
      <c r="N858" t="str">
        <f>IF(All_Tasks!N858="","",All_Tasks!N858)</f>
        <v/>
      </c>
      <c r="O858" t="str">
        <f>IF(All_Tasks!O858="","",All_Tasks!O858)</f>
        <v/>
      </c>
      <c r="P858" s="181">
        <f>IF(All_Tasks!P858="",0,All_Tasks!P858)</f>
        <v>0</v>
      </c>
      <c r="Q858" s="181">
        <f>IF(All_Tasks!Q858="",0,All_Tasks!Q858)</f>
        <v>0</v>
      </c>
      <c r="R858" s="181">
        <f>IF(All_Tasks!R858="",0,All_Tasks!R858)</f>
        <v>0</v>
      </c>
      <c r="S858" s="181" t="str">
        <f>IF(All_Tasks!S858="","",All_Tasks!S858)</f>
        <v/>
      </c>
      <c r="T858" t="str">
        <f>IF(All_Tasks!T858="","",All_Tasks!T858)</f>
        <v/>
      </c>
      <c r="U858" t="str">
        <f>IF(All_Tasks!U858="","",All_Tasks!U858)</f>
        <v/>
      </c>
      <c r="V858">
        <f>IF(A858="",0,IFERROR(MATCH(A858,Scope_Labor_Rates!$A$6:$A$46,0)+5,0))</f>
        <v>0</v>
      </c>
      <c r="W858" s="178">
        <f>IF(V858&gt;0,INDEX(Scope_Labor_Rates!$C$6:$C$46,V858-5),0)</f>
        <v>0</v>
      </c>
      <c r="X858" s="178">
        <f>IF(V858&gt;0,INDEX(Scope_Labor_Rates!$C$6:$C$46,V858-5),0)</f>
        <v>0</v>
      </c>
      <c r="Y858" s="180">
        <f>IF(V858&gt;0,INDEX(Scope_Labor_Rates!$S$6:$S$46,V858-5),0)</f>
        <v>0</v>
      </c>
      <c r="Z858" s="180">
        <f>IF(V858&gt;0,INDEX(Scope_Labor_Rates!$R$6:$R$46,V858-5),1)</f>
        <v>1</v>
      </c>
      <c r="AA858" s="231">
        <f t="shared" si="117"/>
        <v>0</v>
      </c>
      <c r="AB858" t="str">
        <f t="shared" si="118"/>
        <v/>
      </c>
      <c r="AC858" s="178" t="str">
        <f t="shared" si="119"/>
        <v/>
      </c>
      <c r="AD858" s="181">
        <f t="shared" si="120"/>
        <v>0</v>
      </c>
      <c r="AE858" s="178">
        <f>IF(V858&gt;0,P858*INDEX(Scope_Labor_Rates!$E$6:$E$46,V858-5),0)</f>
        <v>0</v>
      </c>
      <c r="AF858" s="181">
        <f>IF(V858&gt;0,AE858*INDEX(Scope_Labor_Rates!$D$6:$D$46,V858-5)*AA858,0)</f>
        <v>0</v>
      </c>
      <c r="AG858" s="178">
        <f>IF(V858&gt;0,P858*INDEX(Scope_Labor_Rates!$G$6:$G$46,V858-5),0)</f>
        <v>0</v>
      </c>
      <c r="AH858" s="181">
        <f>IF(V858&gt;0,AG858*INDEX(Scope_Labor_Rates!$F$6:$F$46,V858-5)*AA858,0)</f>
        <v>0</v>
      </c>
      <c r="AI858" s="178">
        <f>IF(V858&gt;0,P858*INDEX(Scope_Labor_Rates!$I$6:$I$46,V858-5),0)</f>
        <v>0</v>
      </c>
      <c r="AJ858" s="181">
        <f>IF(V858&gt;0,AI858*INDEX(Scope_Labor_Rates!$H$6:$H$46,V858-5)*AA858,0)</f>
        <v>0</v>
      </c>
      <c r="AK858" s="178">
        <f>IF(V858&gt;0,P858*INDEX(Scope_Labor_Rates!$K$6:$K$46,V858-5),0)</f>
        <v>0</v>
      </c>
      <c r="AL858" s="181">
        <f>IF(V858&gt;0,AK858*INDEX(Scope_Labor_Rates!$J$6:$J$46,V858-5)*AA858,0)</f>
        <v>0</v>
      </c>
      <c r="AM858" s="178">
        <f>IF(V858&gt;0,P858*INDEX(Scope_Labor_Rates!$M$6:$M$46,V858-5),0)</f>
        <v>0</v>
      </c>
      <c r="AN858" s="178">
        <f>IF(V858&gt;0,AM858*INDEX(Scope_Labor_Rates!$L$6:$L$46,V858-5)*AA858,0)</f>
        <v>0</v>
      </c>
      <c r="AO858" s="178">
        <f>IF(V858&gt;0,P858*INDEX(Scope_Labor_Rates!$O$6:$O$46,V858-5)*AA858,0)</f>
        <v>0</v>
      </c>
      <c r="AP858" s="181">
        <f>IF(V858&gt;0,P858*INDEX(Scope_Labor_Rates!$Q$6:$Q$46,V858-5)*AA858,0)</f>
        <v>0</v>
      </c>
      <c r="AQ858" s="178">
        <f t="shared" si="121"/>
        <v>0</v>
      </c>
      <c r="AR858" s="178">
        <f t="shared" si="122"/>
        <v>0</v>
      </c>
      <c r="AS858" s="178">
        <f t="shared" si="123"/>
        <v>0</v>
      </c>
      <c r="AT858" s="178">
        <f t="shared" si="124"/>
        <v>0</v>
      </c>
      <c r="AU858">
        <f t="shared" si="125"/>
        <v>0</v>
      </c>
    </row>
    <row r="859" spans="1:47">
      <c r="A859" t="str">
        <f>IF(All_Tasks!A859="","",All_Tasks!A859)</f>
        <v/>
      </c>
      <c r="B859" t="str">
        <f>IF(All_Tasks!B859="","",All_Tasks!B859)</f>
        <v/>
      </c>
      <c r="C859" t="str">
        <f>IF(All_Tasks!C859="","",All_Tasks!C859)</f>
        <v/>
      </c>
      <c r="D859" t="str">
        <f>IF(All_Tasks!D859="","",All_Tasks!D859)</f>
        <v/>
      </c>
      <c r="E859" t="str">
        <f>IF(All_Tasks!V859&lt;&gt;"",All_Tasks!V859,IF(All_Tasks!E859&lt;&gt;"",All_Tasks!E859,""))</f>
        <v/>
      </c>
      <c r="F859" t="str">
        <f>IF(All_Tasks!F859="","",All_Tasks!F859)</f>
        <v/>
      </c>
      <c r="G859" t="str">
        <f>IF(All_Tasks!G859="","",All_Tasks!G859)</f>
        <v/>
      </c>
      <c r="H859" s="231" t="str">
        <f>IF(All_Tasks!H859="","",All_Tasks!H859)</f>
        <v/>
      </c>
      <c r="I859" t="str">
        <f>IF(All_Tasks!I859="","",All_Tasks!I859)</f>
        <v/>
      </c>
      <c r="J859" t="str">
        <f>IF(All_Tasks!J859="","",All_Tasks!J859)</f>
        <v/>
      </c>
      <c r="K859" t="str">
        <f>IF(All_Tasks!K859="","",All_Tasks!K859)</f>
        <v/>
      </c>
      <c r="L859" s="231" t="str">
        <f>IF(All_Tasks!L859="","",All_Tasks!L859)</f>
        <v/>
      </c>
      <c r="M859" t="str">
        <f>IF(All_Tasks!M859="","",All_Tasks!M859)</f>
        <v/>
      </c>
      <c r="N859" t="str">
        <f>IF(All_Tasks!N859="","",All_Tasks!N859)</f>
        <v/>
      </c>
      <c r="O859" t="str">
        <f>IF(All_Tasks!O859="","",All_Tasks!O859)</f>
        <v/>
      </c>
      <c r="P859" s="181">
        <f>IF(All_Tasks!P859="",0,All_Tasks!P859)</f>
        <v>0</v>
      </c>
      <c r="Q859" s="181">
        <f>IF(All_Tasks!Q859="",0,All_Tasks!Q859)</f>
        <v>0</v>
      </c>
      <c r="R859" s="181">
        <f>IF(All_Tasks!R859="",0,All_Tasks!R859)</f>
        <v>0</v>
      </c>
      <c r="S859" s="181" t="str">
        <f>IF(All_Tasks!S859="","",All_Tasks!S859)</f>
        <v/>
      </c>
      <c r="T859" t="str">
        <f>IF(All_Tasks!T859="","",All_Tasks!T859)</f>
        <v/>
      </c>
      <c r="U859" t="str">
        <f>IF(All_Tasks!U859="","",All_Tasks!U859)</f>
        <v/>
      </c>
      <c r="V859">
        <f>IF(A859="",0,IFERROR(MATCH(A859,Scope_Labor_Rates!$A$6:$A$46,0)+5,0))</f>
        <v>0</v>
      </c>
      <c r="W859" s="178">
        <f>IF(V859&gt;0,INDEX(Scope_Labor_Rates!$C$6:$C$46,V859-5),0)</f>
        <v>0</v>
      </c>
      <c r="X859" s="178">
        <f>IF(V859&gt;0,INDEX(Scope_Labor_Rates!$C$6:$C$46,V859-5),0)</f>
        <v>0</v>
      </c>
      <c r="Y859" s="180">
        <f>IF(V859&gt;0,INDEX(Scope_Labor_Rates!$S$6:$S$46,V859-5),0)</f>
        <v>0</v>
      </c>
      <c r="Z859" s="180">
        <f>IF(V859&gt;0,INDEX(Scope_Labor_Rates!$R$6:$R$46,V859-5),1)</f>
        <v>1</v>
      </c>
      <c r="AA859" s="231">
        <f t="shared" si="117"/>
        <v>0</v>
      </c>
      <c r="AB859" t="str">
        <f t="shared" si="118"/>
        <v/>
      </c>
      <c r="AC859" s="178" t="str">
        <f t="shared" si="119"/>
        <v/>
      </c>
      <c r="AD859" s="181">
        <f t="shared" si="120"/>
        <v>0</v>
      </c>
      <c r="AE859" s="178">
        <f>IF(V859&gt;0,P859*INDEX(Scope_Labor_Rates!$E$6:$E$46,V859-5),0)</f>
        <v>0</v>
      </c>
      <c r="AF859" s="181">
        <f>IF(V859&gt;0,AE859*INDEX(Scope_Labor_Rates!$D$6:$D$46,V859-5)*AA859,0)</f>
        <v>0</v>
      </c>
      <c r="AG859" s="178">
        <f>IF(V859&gt;0,P859*INDEX(Scope_Labor_Rates!$G$6:$G$46,V859-5),0)</f>
        <v>0</v>
      </c>
      <c r="AH859" s="181">
        <f>IF(V859&gt;0,AG859*INDEX(Scope_Labor_Rates!$F$6:$F$46,V859-5)*AA859,0)</f>
        <v>0</v>
      </c>
      <c r="AI859" s="178">
        <f>IF(V859&gt;0,P859*INDEX(Scope_Labor_Rates!$I$6:$I$46,V859-5),0)</f>
        <v>0</v>
      </c>
      <c r="AJ859" s="181">
        <f>IF(V859&gt;0,AI859*INDEX(Scope_Labor_Rates!$H$6:$H$46,V859-5)*AA859,0)</f>
        <v>0</v>
      </c>
      <c r="AK859" s="178">
        <f>IF(V859&gt;0,P859*INDEX(Scope_Labor_Rates!$K$6:$K$46,V859-5),0)</f>
        <v>0</v>
      </c>
      <c r="AL859" s="181">
        <f>IF(V859&gt;0,AK859*INDEX(Scope_Labor_Rates!$J$6:$J$46,V859-5)*AA859,0)</f>
        <v>0</v>
      </c>
      <c r="AM859" s="178">
        <f>IF(V859&gt;0,P859*INDEX(Scope_Labor_Rates!$M$6:$M$46,V859-5),0)</f>
        <v>0</v>
      </c>
      <c r="AN859" s="178">
        <f>IF(V859&gt;0,AM859*INDEX(Scope_Labor_Rates!$L$6:$L$46,V859-5)*AA859,0)</f>
        <v>0</v>
      </c>
      <c r="AO859" s="178">
        <f>IF(V859&gt;0,P859*INDEX(Scope_Labor_Rates!$O$6:$O$46,V859-5)*AA859,0)</f>
        <v>0</v>
      </c>
      <c r="AP859" s="181">
        <f>IF(V859&gt;0,P859*INDEX(Scope_Labor_Rates!$Q$6:$Q$46,V859-5)*AA859,0)</f>
        <v>0</v>
      </c>
      <c r="AQ859" s="178">
        <f t="shared" si="121"/>
        <v>0</v>
      </c>
      <c r="AR859" s="178">
        <f t="shared" si="122"/>
        <v>0</v>
      </c>
      <c r="AS859" s="178">
        <f t="shared" si="123"/>
        <v>0</v>
      </c>
      <c r="AT859" s="178">
        <f t="shared" si="124"/>
        <v>0</v>
      </c>
      <c r="AU859">
        <f t="shared" si="125"/>
        <v>0</v>
      </c>
    </row>
    <row r="860" spans="1:47">
      <c r="A860" t="str">
        <f>IF(All_Tasks!A860="","",All_Tasks!A860)</f>
        <v/>
      </c>
      <c r="B860" t="str">
        <f>IF(All_Tasks!B860="","",All_Tasks!B860)</f>
        <v/>
      </c>
      <c r="C860" t="str">
        <f>IF(All_Tasks!C860="","",All_Tasks!C860)</f>
        <v/>
      </c>
      <c r="D860" t="str">
        <f>IF(All_Tasks!D860="","",All_Tasks!D860)</f>
        <v/>
      </c>
      <c r="E860" t="str">
        <f>IF(All_Tasks!V860&lt;&gt;"",All_Tasks!V860,IF(All_Tasks!E860&lt;&gt;"",All_Tasks!E860,""))</f>
        <v/>
      </c>
      <c r="F860" t="str">
        <f>IF(All_Tasks!F860="","",All_Tasks!F860)</f>
        <v/>
      </c>
      <c r="G860" t="str">
        <f>IF(All_Tasks!G860="","",All_Tasks!G860)</f>
        <v/>
      </c>
      <c r="H860" s="231" t="str">
        <f>IF(All_Tasks!H860="","",All_Tasks!H860)</f>
        <v/>
      </c>
      <c r="I860" t="str">
        <f>IF(All_Tasks!I860="","",All_Tasks!I860)</f>
        <v/>
      </c>
      <c r="J860" t="str">
        <f>IF(All_Tasks!J860="","",All_Tasks!J860)</f>
        <v/>
      </c>
      <c r="K860" t="str">
        <f>IF(All_Tasks!K860="","",All_Tasks!K860)</f>
        <v/>
      </c>
      <c r="L860" s="231" t="str">
        <f>IF(All_Tasks!L860="","",All_Tasks!L860)</f>
        <v/>
      </c>
      <c r="M860" t="str">
        <f>IF(All_Tasks!M860="","",All_Tasks!M860)</f>
        <v/>
      </c>
      <c r="N860" t="str">
        <f>IF(All_Tasks!N860="","",All_Tasks!N860)</f>
        <v/>
      </c>
      <c r="O860" t="str">
        <f>IF(All_Tasks!O860="","",All_Tasks!O860)</f>
        <v/>
      </c>
      <c r="P860" s="181">
        <f>IF(All_Tasks!P860="",0,All_Tasks!P860)</f>
        <v>0</v>
      </c>
      <c r="Q860" s="181">
        <f>IF(All_Tasks!Q860="",0,All_Tasks!Q860)</f>
        <v>0</v>
      </c>
      <c r="R860" s="181">
        <f>IF(All_Tasks!R860="",0,All_Tasks!R860)</f>
        <v>0</v>
      </c>
      <c r="S860" s="181" t="str">
        <f>IF(All_Tasks!S860="","",All_Tasks!S860)</f>
        <v/>
      </c>
      <c r="T860" t="str">
        <f>IF(All_Tasks!T860="","",All_Tasks!T860)</f>
        <v/>
      </c>
      <c r="U860" t="str">
        <f>IF(All_Tasks!U860="","",All_Tasks!U860)</f>
        <v/>
      </c>
      <c r="V860">
        <f>IF(A860="",0,IFERROR(MATCH(A860,Scope_Labor_Rates!$A$6:$A$46,0)+5,0))</f>
        <v>0</v>
      </c>
      <c r="W860" s="178">
        <f>IF(V860&gt;0,INDEX(Scope_Labor_Rates!$C$6:$C$46,V860-5),0)</f>
        <v>0</v>
      </c>
      <c r="X860" s="178">
        <f>IF(V860&gt;0,INDEX(Scope_Labor_Rates!$C$6:$C$46,V860-5),0)</f>
        <v>0</v>
      </c>
      <c r="Y860" s="180">
        <f>IF(V860&gt;0,INDEX(Scope_Labor_Rates!$S$6:$S$46,V860-5),0)</f>
        <v>0</v>
      </c>
      <c r="Z860" s="180">
        <f>IF(V860&gt;0,INDEX(Scope_Labor_Rates!$R$6:$R$46,V860-5),1)</f>
        <v>1</v>
      </c>
      <c r="AA860" s="231">
        <f t="shared" si="117"/>
        <v>0</v>
      </c>
      <c r="AB860" t="str">
        <f t="shared" si="118"/>
        <v/>
      </c>
      <c r="AC860" s="178" t="str">
        <f t="shared" si="119"/>
        <v/>
      </c>
      <c r="AD860" s="181">
        <f t="shared" si="120"/>
        <v>0</v>
      </c>
      <c r="AE860" s="178">
        <f>IF(V860&gt;0,P860*INDEX(Scope_Labor_Rates!$E$6:$E$46,V860-5),0)</f>
        <v>0</v>
      </c>
      <c r="AF860" s="181">
        <f>IF(V860&gt;0,AE860*INDEX(Scope_Labor_Rates!$D$6:$D$46,V860-5)*AA860,0)</f>
        <v>0</v>
      </c>
      <c r="AG860" s="178">
        <f>IF(V860&gt;0,P860*INDEX(Scope_Labor_Rates!$G$6:$G$46,V860-5),0)</f>
        <v>0</v>
      </c>
      <c r="AH860" s="181">
        <f>IF(V860&gt;0,AG860*INDEX(Scope_Labor_Rates!$F$6:$F$46,V860-5)*AA860,0)</f>
        <v>0</v>
      </c>
      <c r="AI860" s="178">
        <f>IF(V860&gt;0,P860*INDEX(Scope_Labor_Rates!$I$6:$I$46,V860-5),0)</f>
        <v>0</v>
      </c>
      <c r="AJ860" s="181">
        <f>IF(V860&gt;0,AI860*INDEX(Scope_Labor_Rates!$H$6:$H$46,V860-5)*AA860,0)</f>
        <v>0</v>
      </c>
      <c r="AK860" s="178">
        <f>IF(V860&gt;0,P860*INDEX(Scope_Labor_Rates!$K$6:$K$46,V860-5),0)</f>
        <v>0</v>
      </c>
      <c r="AL860" s="181">
        <f>IF(V860&gt;0,AK860*INDEX(Scope_Labor_Rates!$J$6:$J$46,V860-5)*AA860,0)</f>
        <v>0</v>
      </c>
      <c r="AM860" s="178">
        <f>IF(V860&gt;0,P860*INDEX(Scope_Labor_Rates!$M$6:$M$46,V860-5),0)</f>
        <v>0</v>
      </c>
      <c r="AN860" s="178">
        <f>IF(V860&gt;0,AM860*INDEX(Scope_Labor_Rates!$L$6:$L$46,V860-5)*AA860,0)</f>
        <v>0</v>
      </c>
      <c r="AO860" s="178">
        <f>IF(V860&gt;0,P860*INDEX(Scope_Labor_Rates!$O$6:$O$46,V860-5)*AA860,0)</f>
        <v>0</v>
      </c>
      <c r="AP860" s="181">
        <f>IF(V860&gt;0,P860*INDEX(Scope_Labor_Rates!$Q$6:$Q$46,V860-5)*AA860,0)</f>
        <v>0</v>
      </c>
      <c r="AQ860" s="178">
        <f t="shared" si="121"/>
        <v>0</v>
      </c>
      <c r="AR860" s="178">
        <f t="shared" si="122"/>
        <v>0</v>
      </c>
      <c r="AS860" s="178">
        <f t="shared" si="123"/>
        <v>0</v>
      </c>
      <c r="AT860" s="178">
        <f t="shared" si="124"/>
        <v>0</v>
      </c>
      <c r="AU860">
        <f t="shared" si="125"/>
        <v>0</v>
      </c>
    </row>
    <row r="861" spans="1:47">
      <c r="A861" t="str">
        <f>IF(All_Tasks!A861="","",All_Tasks!A861)</f>
        <v/>
      </c>
      <c r="B861" t="str">
        <f>IF(All_Tasks!B861="","",All_Tasks!B861)</f>
        <v/>
      </c>
      <c r="C861" t="str">
        <f>IF(All_Tasks!C861="","",All_Tasks!C861)</f>
        <v/>
      </c>
      <c r="D861" t="str">
        <f>IF(All_Tasks!D861="","",All_Tasks!D861)</f>
        <v/>
      </c>
      <c r="E861" t="str">
        <f>IF(All_Tasks!V861&lt;&gt;"",All_Tasks!V861,IF(All_Tasks!E861&lt;&gt;"",All_Tasks!E861,""))</f>
        <v/>
      </c>
      <c r="F861" t="str">
        <f>IF(All_Tasks!F861="","",All_Tasks!F861)</f>
        <v/>
      </c>
      <c r="G861" t="str">
        <f>IF(All_Tasks!G861="","",All_Tasks!G861)</f>
        <v/>
      </c>
      <c r="H861" s="231" t="str">
        <f>IF(All_Tasks!H861="","",All_Tasks!H861)</f>
        <v/>
      </c>
      <c r="I861" t="str">
        <f>IF(All_Tasks!I861="","",All_Tasks!I861)</f>
        <v/>
      </c>
      <c r="J861" t="str">
        <f>IF(All_Tasks!J861="","",All_Tasks!J861)</f>
        <v/>
      </c>
      <c r="K861" t="str">
        <f>IF(All_Tasks!K861="","",All_Tasks!K861)</f>
        <v/>
      </c>
      <c r="L861" s="231" t="str">
        <f>IF(All_Tasks!L861="","",All_Tasks!L861)</f>
        <v/>
      </c>
      <c r="M861" t="str">
        <f>IF(All_Tasks!M861="","",All_Tasks!M861)</f>
        <v/>
      </c>
      <c r="N861" t="str">
        <f>IF(All_Tasks!N861="","",All_Tasks!N861)</f>
        <v/>
      </c>
      <c r="O861" t="str">
        <f>IF(All_Tasks!O861="","",All_Tasks!O861)</f>
        <v/>
      </c>
      <c r="P861" s="181">
        <f>IF(All_Tasks!P861="",0,All_Tasks!P861)</f>
        <v>0</v>
      </c>
      <c r="Q861" s="181">
        <f>IF(All_Tasks!Q861="",0,All_Tasks!Q861)</f>
        <v>0</v>
      </c>
      <c r="R861" s="181">
        <f>IF(All_Tasks!R861="",0,All_Tasks!R861)</f>
        <v>0</v>
      </c>
      <c r="S861" s="181" t="str">
        <f>IF(All_Tasks!S861="","",All_Tasks!S861)</f>
        <v/>
      </c>
      <c r="T861" t="str">
        <f>IF(All_Tasks!T861="","",All_Tasks!T861)</f>
        <v/>
      </c>
      <c r="U861" t="str">
        <f>IF(All_Tasks!U861="","",All_Tasks!U861)</f>
        <v/>
      </c>
      <c r="V861">
        <f>IF(A861="",0,IFERROR(MATCH(A861,Scope_Labor_Rates!$A$6:$A$46,0)+5,0))</f>
        <v>0</v>
      </c>
      <c r="W861" s="178">
        <f>IF(V861&gt;0,INDEX(Scope_Labor_Rates!$C$6:$C$46,V861-5),0)</f>
        <v>0</v>
      </c>
      <c r="X861" s="178">
        <f>IF(V861&gt;0,INDEX(Scope_Labor_Rates!$C$6:$C$46,V861-5),0)</f>
        <v>0</v>
      </c>
      <c r="Y861" s="180">
        <f>IF(V861&gt;0,INDEX(Scope_Labor_Rates!$S$6:$S$46,V861-5),0)</f>
        <v>0</v>
      </c>
      <c r="Z861" s="180">
        <f>IF(V861&gt;0,INDEX(Scope_Labor_Rates!$R$6:$R$46,V861-5),1)</f>
        <v>1</v>
      </c>
      <c r="AA861" s="231">
        <f t="shared" si="117"/>
        <v>0</v>
      </c>
      <c r="AB861" t="str">
        <f t="shared" si="118"/>
        <v/>
      </c>
      <c r="AC861" s="178" t="str">
        <f t="shared" si="119"/>
        <v/>
      </c>
      <c r="AD861" s="181">
        <f t="shared" si="120"/>
        <v>0</v>
      </c>
      <c r="AE861" s="178">
        <f>IF(V861&gt;0,P861*INDEX(Scope_Labor_Rates!$E$6:$E$46,V861-5),0)</f>
        <v>0</v>
      </c>
      <c r="AF861" s="181">
        <f>IF(V861&gt;0,AE861*INDEX(Scope_Labor_Rates!$D$6:$D$46,V861-5)*AA861,0)</f>
        <v>0</v>
      </c>
      <c r="AG861" s="178">
        <f>IF(V861&gt;0,P861*INDEX(Scope_Labor_Rates!$G$6:$G$46,V861-5),0)</f>
        <v>0</v>
      </c>
      <c r="AH861" s="181">
        <f>IF(V861&gt;0,AG861*INDEX(Scope_Labor_Rates!$F$6:$F$46,V861-5)*AA861,0)</f>
        <v>0</v>
      </c>
      <c r="AI861" s="178">
        <f>IF(V861&gt;0,P861*INDEX(Scope_Labor_Rates!$I$6:$I$46,V861-5),0)</f>
        <v>0</v>
      </c>
      <c r="AJ861" s="181">
        <f>IF(V861&gt;0,AI861*INDEX(Scope_Labor_Rates!$H$6:$H$46,V861-5)*AA861,0)</f>
        <v>0</v>
      </c>
      <c r="AK861" s="178">
        <f>IF(V861&gt;0,P861*INDEX(Scope_Labor_Rates!$K$6:$K$46,V861-5),0)</f>
        <v>0</v>
      </c>
      <c r="AL861" s="181">
        <f>IF(V861&gt;0,AK861*INDEX(Scope_Labor_Rates!$J$6:$J$46,V861-5)*AA861,0)</f>
        <v>0</v>
      </c>
      <c r="AM861" s="178">
        <f>IF(V861&gt;0,P861*INDEX(Scope_Labor_Rates!$M$6:$M$46,V861-5),0)</f>
        <v>0</v>
      </c>
      <c r="AN861" s="178">
        <f>IF(V861&gt;0,AM861*INDEX(Scope_Labor_Rates!$L$6:$L$46,V861-5)*AA861,0)</f>
        <v>0</v>
      </c>
      <c r="AO861" s="178">
        <f>IF(V861&gt;0,P861*INDEX(Scope_Labor_Rates!$O$6:$O$46,V861-5)*AA861,0)</f>
        <v>0</v>
      </c>
      <c r="AP861" s="181">
        <f>IF(V861&gt;0,P861*INDEX(Scope_Labor_Rates!$Q$6:$Q$46,V861-5)*AA861,0)</f>
        <v>0</v>
      </c>
      <c r="AQ861" s="178">
        <f t="shared" si="121"/>
        <v>0</v>
      </c>
      <c r="AR861" s="178">
        <f t="shared" si="122"/>
        <v>0</v>
      </c>
      <c r="AS861" s="178">
        <f t="shared" si="123"/>
        <v>0</v>
      </c>
      <c r="AT861" s="178">
        <f t="shared" si="124"/>
        <v>0</v>
      </c>
      <c r="AU861">
        <f t="shared" si="125"/>
        <v>0</v>
      </c>
    </row>
    <row r="862" spans="1:47">
      <c r="A862" t="str">
        <f>IF(All_Tasks!A862="","",All_Tasks!A862)</f>
        <v/>
      </c>
      <c r="B862" t="str">
        <f>IF(All_Tasks!B862="","",All_Tasks!B862)</f>
        <v/>
      </c>
      <c r="C862" t="str">
        <f>IF(All_Tasks!C862="","",All_Tasks!C862)</f>
        <v/>
      </c>
      <c r="D862" t="str">
        <f>IF(All_Tasks!D862="","",All_Tasks!D862)</f>
        <v/>
      </c>
      <c r="E862" t="str">
        <f>IF(All_Tasks!V862&lt;&gt;"",All_Tasks!V862,IF(All_Tasks!E862&lt;&gt;"",All_Tasks!E862,""))</f>
        <v/>
      </c>
      <c r="F862" t="str">
        <f>IF(All_Tasks!F862="","",All_Tasks!F862)</f>
        <v/>
      </c>
      <c r="G862" t="str">
        <f>IF(All_Tasks!G862="","",All_Tasks!G862)</f>
        <v/>
      </c>
      <c r="H862" s="231" t="str">
        <f>IF(All_Tasks!H862="","",All_Tasks!H862)</f>
        <v/>
      </c>
      <c r="I862" t="str">
        <f>IF(All_Tasks!I862="","",All_Tasks!I862)</f>
        <v/>
      </c>
      <c r="J862" t="str">
        <f>IF(All_Tasks!J862="","",All_Tasks!J862)</f>
        <v/>
      </c>
      <c r="K862" t="str">
        <f>IF(All_Tasks!K862="","",All_Tasks!K862)</f>
        <v/>
      </c>
      <c r="L862" s="231" t="str">
        <f>IF(All_Tasks!L862="","",All_Tasks!L862)</f>
        <v/>
      </c>
      <c r="M862" t="str">
        <f>IF(All_Tasks!M862="","",All_Tasks!M862)</f>
        <v/>
      </c>
      <c r="N862" t="str">
        <f>IF(All_Tasks!N862="","",All_Tasks!N862)</f>
        <v/>
      </c>
      <c r="O862" t="str">
        <f>IF(All_Tasks!O862="","",All_Tasks!O862)</f>
        <v/>
      </c>
      <c r="P862" s="181">
        <f>IF(All_Tasks!P862="",0,All_Tasks!P862)</f>
        <v>0</v>
      </c>
      <c r="Q862" s="181">
        <f>IF(All_Tasks!Q862="",0,All_Tasks!Q862)</f>
        <v>0</v>
      </c>
      <c r="R862" s="181">
        <f>IF(All_Tasks!R862="",0,All_Tasks!R862)</f>
        <v>0</v>
      </c>
      <c r="S862" s="181" t="str">
        <f>IF(All_Tasks!S862="","",All_Tasks!S862)</f>
        <v/>
      </c>
      <c r="T862" t="str">
        <f>IF(All_Tasks!T862="","",All_Tasks!T862)</f>
        <v/>
      </c>
      <c r="U862" t="str">
        <f>IF(All_Tasks!U862="","",All_Tasks!U862)</f>
        <v/>
      </c>
      <c r="V862">
        <f>IF(A862="",0,IFERROR(MATCH(A862,Scope_Labor_Rates!$A$6:$A$46,0)+5,0))</f>
        <v>0</v>
      </c>
      <c r="W862" s="178">
        <f>IF(V862&gt;0,INDEX(Scope_Labor_Rates!$C$6:$C$46,V862-5),0)</f>
        <v>0</v>
      </c>
      <c r="X862" s="178">
        <f>IF(V862&gt;0,INDEX(Scope_Labor_Rates!$C$6:$C$46,V862-5),0)</f>
        <v>0</v>
      </c>
      <c r="Y862" s="180">
        <f>IF(V862&gt;0,INDEX(Scope_Labor_Rates!$S$6:$S$46,V862-5),0)</f>
        <v>0</v>
      </c>
      <c r="Z862" s="180">
        <f>IF(V862&gt;0,INDEX(Scope_Labor_Rates!$R$6:$R$46,V862-5),1)</f>
        <v>1</v>
      </c>
      <c r="AA862" s="231">
        <f t="shared" si="117"/>
        <v>0</v>
      </c>
      <c r="AB862" t="str">
        <f t="shared" si="118"/>
        <v/>
      </c>
      <c r="AC862" s="178" t="str">
        <f t="shared" si="119"/>
        <v/>
      </c>
      <c r="AD862" s="181">
        <f t="shared" si="120"/>
        <v>0</v>
      </c>
      <c r="AE862" s="178">
        <f>IF(V862&gt;0,P862*INDEX(Scope_Labor_Rates!$E$6:$E$46,V862-5),0)</f>
        <v>0</v>
      </c>
      <c r="AF862" s="181">
        <f>IF(V862&gt;0,AE862*INDEX(Scope_Labor_Rates!$D$6:$D$46,V862-5)*AA862,0)</f>
        <v>0</v>
      </c>
      <c r="AG862" s="178">
        <f>IF(V862&gt;0,P862*INDEX(Scope_Labor_Rates!$G$6:$G$46,V862-5),0)</f>
        <v>0</v>
      </c>
      <c r="AH862" s="181">
        <f>IF(V862&gt;0,AG862*INDEX(Scope_Labor_Rates!$F$6:$F$46,V862-5)*AA862,0)</f>
        <v>0</v>
      </c>
      <c r="AI862" s="178">
        <f>IF(V862&gt;0,P862*INDEX(Scope_Labor_Rates!$I$6:$I$46,V862-5),0)</f>
        <v>0</v>
      </c>
      <c r="AJ862" s="181">
        <f>IF(V862&gt;0,AI862*INDEX(Scope_Labor_Rates!$H$6:$H$46,V862-5)*AA862,0)</f>
        <v>0</v>
      </c>
      <c r="AK862" s="178">
        <f>IF(V862&gt;0,P862*INDEX(Scope_Labor_Rates!$K$6:$K$46,V862-5),0)</f>
        <v>0</v>
      </c>
      <c r="AL862" s="181">
        <f>IF(V862&gt;0,AK862*INDEX(Scope_Labor_Rates!$J$6:$J$46,V862-5)*AA862,0)</f>
        <v>0</v>
      </c>
      <c r="AM862" s="178">
        <f>IF(V862&gt;0,P862*INDEX(Scope_Labor_Rates!$M$6:$M$46,V862-5),0)</f>
        <v>0</v>
      </c>
      <c r="AN862" s="178">
        <f>IF(V862&gt;0,AM862*INDEX(Scope_Labor_Rates!$L$6:$L$46,V862-5)*AA862,0)</f>
        <v>0</v>
      </c>
      <c r="AO862" s="178">
        <f>IF(V862&gt;0,P862*INDEX(Scope_Labor_Rates!$O$6:$O$46,V862-5)*AA862,0)</f>
        <v>0</v>
      </c>
      <c r="AP862" s="181">
        <f>IF(V862&gt;0,P862*INDEX(Scope_Labor_Rates!$Q$6:$Q$46,V862-5)*AA862,0)</f>
        <v>0</v>
      </c>
      <c r="AQ862" s="178">
        <f t="shared" si="121"/>
        <v>0</v>
      </c>
      <c r="AR862" s="178">
        <f t="shared" si="122"/>
        <v>0</v>
      </c>
      <c r="AS862" s="178">
        <f t="shared" si="123"/>
        <v>0</v>
      </c>
      <c r="AT862" s="178">
        <f t="shared" si="124"/>
        <v>0</v>
      </c>
      <c r="AU862">
        <f t="shared" si="125"/>
        <v>0</v>
      </c>
    </row>
    <row r="863" spans="1:47">
      <c r="A863" t="str">
        <f>IF(All_Tasks!A863="","",All_Tasks!A863)</f>
        <v/>
      </c>
      <c r="B863" t="str">
        <f>IF(All_Tasks!B863="","",All_Tasks!B863)</f>
        <v/>
      </c>
      <c r="C863" t="str">
        <f>IF(All_Tasks!C863="","",All_Tasks!C863)</f>
        <v/>
      </c>
      <c r="D863" t="str">
        <f>IF(All_Tasks!D863="","",All_Tasks!D863)</f>
        <v/>
      </c>
      <c r="E863" t="str">
        <f>IF(All_Tasks!V863&lt;&gt;"",All_Tasks!V863,IF(All_Tasks!E863&lt;&gt;"",All_Tasks!E863,""))</f>
        <v/>
      </c>
      <c r="F863" t="str">
        <f>IF(All_Tasks!F863="","",All_Tasks!F863)</f>
        <v/>
      </c>
      <c r="G863" t="str">
        <f>IF(All_Tasks!G863="","",All_Tasks!G863)</f>
        <v/>
      </c>
      <c r="H863" s="231" t="str">
        <f>IF(All_Tasks!H863="","",All_Tasks!H863)</f>
        <v/>
      </c>
      <c r="I863" t="str">
        <f>IF(All_Tasks!I863="","",All_Tasks!I863)</f>
        <v/>
      </c>
      <c r="J863" t="str">
        <f>IF(All_Tasks!J863="","",All_Tasks!J863)</f>
        <v/>
      </c>
      <c r="K863" t="str">
        <f>IF(All_Tasks!K863="","",All_Tasks!K863)</f>
        <v/>
      </c>
      <c r="L863" s="231" t="str">
        <f>IF(All_Tasks!L863="","",All_Tasks!L863)</f>
        <v/>
      </c>
      <c r="M863" t="str">
        <f>IF(All_Tasks!M863="","",All_Tasks!M863)</f>
        <v/>
      </c>
      <c r="N863" t="str">
        <f>IF(All_Tasks!N863="","",All_Tasks!N863)</f>
        <v/>
      </c>
      <c r="O863" t="str">
        <f>IF(All_Tasks!O863="","",All_Tasks!O863)</f>
        <v/>
      </c>
      <c r="P863" s="181">
        <f>IF(All_Tasks!P863="",0,All_Tasks!P863)</f>
        <v>0</v>
      </c>
      <c r="Q863" s="181">
        <f>IF(All_Tasks!Q863="",0,All_Tasks!Q863)</f>
        <v>0</v>
      </c>
      <c r="R863" s="181">
        <f>IF(All_Tasks!R863="",0,All_Tasks!R863)</f>
        <v>0</v>
      </c>
      <c r="S863" s="181" t="str">
        <f>IF(All_Tasks!S863="","",All_Tasks!S863)</f>
        <v/>
      </c>
      <c r="T863" t="str">
        <f>IF(All_Tasks!T863="","",All_Tasks!T863)</f>
        <v/>
      </c>
      <c r="U863" t="str">
        <f>IF(All_Tasks!U863="","",All_Tasks!U863)</f>
        <v/>
      </c>
      <c r="V863">
        <f>IF(A863="",0,IFERROR(MATCH(A863,Scope_Labor_Rates!$A$6:$A$46,0)+5,0))</f>
        <v>0</v>
      </c>
      <c r="W863" s="178">
        <f>IF(V863&gt;0,INDEX(Scope_Labor_Rates!$C$6:$C$46,V863-5),0)</f>
        <v>0</v>
      </c>
      <c r="X863" s="178">
        <f>IF(V863&gt;0,INDEX(Scope_Labor_Rates!$C$6:$C$46,V863-5),0)</f>
        <v>0</v>
      </c>
      <c r="Y863" s="180">
        <f>IF(V863&gt;0,INDEX(Scope_Labor_Rates!$S$6:$S$46,V863-5),0)</f>
        <v>0</v>
      </c>
      <c r="Z863" s="180">
        <f>IF(V863&gt;0,INDEX(Scope_Labor_Rates!$R$6:$R$46,V863-5),1)</f>
        <v>1</v>
      </c>
      <c r="AA863" s="231">
        <f t="shared" si="117"/>
        <v>0</v>
      </c>
      <c r="AB863" t="str">
        <f t="shared" si="118"/>
        <v/>
      </c>
      <c r="AC863" s="178" t="str">
        <f t="shared" si="119"/>
        <v/>
      </c>
      <c r="AD863" s="181">
        <f t="shared" si="120"/>
        <v>0</v>
      </c>
      <c r="AE863" s="178">
        <f>IF(V863&gt;0,P863*INDEX(Scope_Labor_Rates!$E$6:$E$46,V863-5),0)</f>
        <v>0</v>
      </c>
      <c r="AF863" s="181">
        <f>IF(V863&gt;0,AE863*INDEX(Scope_Labor_Rates!$D$6:$D$46,V863-5)*AA863,0)</f>
        <v>0</v>
      </c>
      <c r="AG863" s="178">
        <f>IF(V863&gt;0,P863*INDEX(Scope_Labor_Rates!$G$6:$G$46,V863-5),0)</f>
        <v>0</v>
      </c>
      <c r="AH863" s="181">
        <f>IF(V863&gt;0,AG863*INDEX(Scope_Labor_Rates!$F$6:$F$46,V863-5)*AA863,0)</f>
        <v>0</v>
      </c>
      <c r="AI863" s="178">
        <f>IF(V863&gt;0,P863*INDEX(Scope_Labor_Rates!$I$6:$I$46,V863-5),0)</f>
        <v>0</v>
      </c>
      <c r="AJ863" s="181">
        <f>IF(V863&gt;0,AI863*INDEX(Scope_Labor_Rates!$H$6:$H$46,V863-5)*AA863,0)</f>
        <v>0</v>
      </c>
      <c r="AK863" s="178">
        <f>IF(V863&gt;0,P863*INDEX(Scope_Labor_Rates!$K$6:$K$46,V863-5),0)</f>
        <v>0</v>
      </c>
      <c r="AL863" s="181">
        <f>IF(V863&gt;0,AK863*INDEX(Scope_Labor_Rates!$J$6:$J$46,V863-5)*AA863,0)</f>
        <v>0</v>
      </c>
      <c r="AM863" s="178">
        <f>IF(V863&gt;0,P863*INDEX(Scope_Labor_Rates!$M$6:$M$46,V863-5),0)</f>
        <v>0</v>
      </c>
      <c r="AN863" s="178">
        <f>IF(V863&gt;0,AM863*INDEX(Scope_Labor_Rates!$L$6:$L$46,V863-5)*AA863,0)</f>
        <v>0</v>
      </c>
      <c r="AO863" s="178">
        <f>IF(V863&gt;0,P863*INDEX(Scope_Labor_Rates!$O$6:$O$46,V863-5)*AA863,0)</f>
        <v>0</v>
      </c>
      <c r="AP863" s="181">
        <f>IF(V863&gt;0,P863*INDEX(Scope_Labor_Rates!$Q$6:$Q$46,V863-5)*AA863,0)</f>
        <v>0</v>
      </c>
      <c r="AQ863" s="178">
        <f t="shared" si="121"/>
        <v>0</v>
      </c>
      <c r="AR863" s="178">
        <f t="shared" si="122"/>
        <v>0</v>
      </c>
      <c r="AS863" s="178">
        <f t="shared" si="123"/>
        <v>0</v>
      </c>
      <c r="AT863" s="178">
        <f t="shared" si="124"/>
        <v>0</v>
      </c>
      <c r="AU863">
        <f t="shared" si="125"/>
        <v>0</v>
      </c>
    </row>
    <row r="864" spans="1:47">
      <c r="A864" t="str">
        <f>IF(All_Tasks!A864="","",All_Tasks!A864)</f>
        <v/>
      </c>
      <c r="B864" t="str">
        <f>IF(All_Tasks!B864="","",All_Tasks!B864)</f>
        <v/>
      </c>
      <c r="C864" t="str">
        <f>IF(All_Tasks!C864="","",All_Tasks!C864)</f>
        <v/>
      </c>
      <c r="D864" t="str">
        <f>IF(All_Tasks!D864="","",All_Tasks!D864)</f>
        <v/>
      </c>
      <c r="E864" t="str">
        <f>IF(All_Tasks!V864&lt;&gt;"",All_Tasks!V864,IF(All_Tasks!E864&lt;&gt;"",All_Tasks!E864,""))</f>
        <v/>
      </c>
      <c r="F864" t="str">
        <f>IF(All_Tasks!F864="","",All_Tasks!F864)</f>
        <v/>
      </c>
      <c r="G864" t="str">
        <f>IF(All_Tasks!G864="","",All_Tasks!G864)</f>
        <v/>
      </c>
      <c r="H864" s="231" t="str">
        <f>IF(All_Tasks!H864="","",All_Tasks!H864)</f>
        <v/>
      </c>
      <c r="I864" t="str">
        <f>IF(All_Tasks!I864="","",All_Tasks!I864)</f>
        <v/>
      </c>
      <c r="J864" t="str">
        <f>IF(All_Tasks!J864="","",All_Tasks!J864)</f>
        <v/>
      </c>
      <c r="K864" t="str">
        <f>IF(All_Tasks!K864="","",All_Tasks!K864)</f>
        <v/>
      </c>
      <c r="L864" s="231" t="str">
        <f>IF(All_Tasks!L864="","",All_Tasks!L864)</f>
        <v/>
      </c>
      <c r="M864" t="str">
        <f>IF(All_Tasks!M864="","",All_Tasks!M864)</f>
        <v/>
      </c>
      <c r="N864" t="str">
        <f>IF(All_Tasks!N864="","",All_Tasks!N864)</f>
        <v/>
      </c>
      <c r="O864" t="str">
        <f>IF(All_Tasks!O864="","",All_Tasks!O864)</f>
        <v/>
      </c>
      <c r="P864" s="181">
        <f>IF(All_Tasks!P864="",0,All_Tasks!P864)</f>
        <v>0</v>
      </c>
      <c r="Q864" s="181">
        <f>IF(All_Tasks!Q864="",0,All_Tasks!Q864)</f>
        <v>0</v>
      </c>
      <c r="R864" s="181">
        <f>IF(All_Tasks!R864="",0,All_Tasks!R864)</f>
        <v>0</v>
      </c>
      <c r="S864" s="181" t="str">
        <f>IF(All_Tasks!S864="","",All_Tasks!S864)</f>
        <v/>
      </c>
      <c r="T864" t="str">
        <f>IF(All_Tasks!T864="","",All_Tasks!T864)</f>
        <v/>
      </c>
      <c r="U864" t="str">
        <f>IF(All_Tasks!U864="","",All_Tasks!U864)</f>
        <v/>
      </c>
      <c r="V864">
        <f>IF(A864="",0,IFERROR(MATCH(A864,Scope_Labor_Rates!$A$6:$A$46,0)+5,0))</f>
        <v>0</v>
      </c>
      <c r="W864" s="178">
        <f>IF(V864&gt;0,INDEX(Scope_Labor_Rates!$C$6:$C$46,V864-5),0)</f>
        <v>0</v>
      </c>
      <c r="X864" s="178">
        <f>IF(V864&gt;0,INDEX(Scope_Labor_Rates!$C$6:$C$46,V864-5),0)</f>
        <v>0</v>
      </c>
      <c r="Y864" s="180">
        <f>IF(V864&gt;0,INDEX(Scope_Labor_Rates!$S$6:$S$46,V864-5),0)</f>
        <v>0</v>
      </c>
      <c r="Z864" s="180">
        <f>IF(V864&gt;0,INDEX(Scope_Labor_Rates!$R$6:$R$46,V864-5),1)</f>
        <v>1</v>
      </c>
      <c r="AA864" s="231">
        <f t="shared" si="117"/>
        <v>0</v>
      </c>
      <c r="AB864" t="str">
        <f t="shared" si="118"/>
        <v/>
      </c>
      <c r="AC864" s="178" t="str">
        <f t="shared" si="119"/>
        <v/>
      </c>
      <c r="AD864" s="181">
        <f t="shared" si="120"/>
        <v>0</v>
      </c>
      <c r="AE864" s="178">
        <f>IF(V864&gt;0,P864*INDEX(Scope_Labor_Rates!$E$6:$E$46,V864-5),0)</f>
        <v>0</v>
      </c>
      <c r="AF864" s="181">
        <f>IF(V864&gt;0,AE864*INDEX(Scope_Labor_Rates!$D$6:$D$46,V864-5)*AA864,0)</f>
        <v>0</v>
      </c>
      <c r="AG864" s="178">
        <f>IF(V864&gt;0,P864*INDEX(Scope_Labor_Rates!$G$6:$G$46,V864-5),0)</f>
        <v>0</v>
      </c>
      <c r="AH864" s="181">
        <f>IF(V864&gt;0,AG864*INDEX(Scope_Labor_Rates!$F$6:$F$46,V864-5)*AA864,0)</f>
        <v>0</v>
      </c>
      <c r="AI864" s="178">
        <f>IF(V864&gt;0,P864*INDEX(Scope_Labor_Rates!$I$6:$I$46,V864-5),0)</f>
        <v>0</v>
      </c>
      <c r="AJ864" s="181">
        <f>IF(V864&gt;0,AI864*INDEX(Scope_Labor_Rates!$H$6:$H$46,V864-5)*AA864,0)</f>
        <v>0</v>
      </c>
      <c r="AK864" s="178">
        <f>IF(V864&gt;0,P864*INDEX(Scope_Labor_Rates!$K$6:$K$46,V864-5),0)</f>
        <v>0</v>
      </c>
      <c r="AL864" s="181">
        <f>IF(V864&gt;0,AK864*INDEX(Scope_Labor_Rates!$J$6:$J$46,V864-5)*AA864,0)</f>
        <v>0</v>
      </c>
      <c r="AM864" s="178">
        <f>IF(V864&gt;0,P864*INDEX(Scope_Labor_Rates!$M$6:$M$46,V864-5),0)</f>
        <v>0</v>
      </c>
      <c r="AN864" s="178">
        <f>IF(V864&gt;0,AM864*INDEX(Scope_Labor_Rates!$L$6:$L$46,V864-5)*AA864,0)</f>
        <v>0</v>
      </c>
      <c r="AO864" s="178">
        <f>IF(V864&gt;0,P864*INDEX(Scope_Labor_Rates!$O$6:$O$46,V864-5)*AA864,0)</f>
        <v>0</v>
      </c>
      <c r="AP864" s="181">
        <f>IF(V864&gt;0,P864*INDEX(Scope_Labor_Rates!$Q$6:$Q$46,V864-5)*AA864,0)</f>
        <v>0</v>
      </c>
      <c r="AQ864" s="178">
        <f t="shared" si="121"/>
        <v>0</v>
      </c>
      <c r="AR864" s="178">
        <f t="shared" si="122"/>
        <v>0</v>
      </c>
      <c r="AS864" s="178">
        <f t="shared" si="123"/>
        <v>0</v>
      </c>
      <c r="AT864" s="178">
        <f t="shared" si="124"/>
        <v>0</v>
      </c>
      <c r="AU864">
        <f t="shared" si="125"/>
        <v>0</v>
      </c>
    </row>
    <row r="865" spans="1:47">
      <c r="A865" t="str">
        <f>IF(All_Tasks!A865="","",All_Tasks!A865)</f>
        <v/>
      </c>
      <c r="B865" t="str">
        <f>IF(All_Tasks!B865="","",All_Tasks!B865)</f>
        <v/>
      </c>
      <c r="C865" t="str">
        <f>IF(All_Tasks!C865="","",All_Tasks!C865)</f>
        <v/>
      </c>
      <c r="D865" t="str">
        <f>IF(All_Tasks!D865="","",All_Tasks!D865)</f>
        <v/>
      </c>
      <c r="E865" t="str">
        <f>IF(All_Tasks!V865&lt;&gt;"",All_Tasks!V865,IF(All_Tasks!E865&lt;&gt;"",All_Tasks!E865,""))</f>
        <v/>
      </c>
      <c r="F865" t="str">
        <f>IF(All_Tasks!F865="","",All_Tasks!F865)</f>
        <v/>
      </c>
      <c r="G865" t="str">
        <f>IF(All_Tasks!G865="","",All_Tasks!G865)</f>
        <v/>
      </c>
      <c r="H865" s="231" t="str">
        <f>IF(All_Tasks!H865="","",All_Tasks!H865)</f>
        <v/>
      </c>
      <c r="I865" t="str">
        <f>IF(All_Tasks!I865="","",All_Tasks!I865)</f>
        <v/>
      </c>
      <c r="J865" t="str">
        <f>IF(All_Tasks!J865="","",All_Tasks!J865)</f>
        <v/>
      </c>
      <c r="K865" t="str">
        <f>IF(All_Tasks!K865="","",All_Tasks!K865)</f>
        <v/>
      </c>
      <c r="L865" s="231" t="str">
        <f>IF(All_Tasks!L865="","",All_Tasks!L865)</f>
        <v/>
      </c>
      <c r="M865" t="str">
        <f>IF(All_Tasks!M865="","",All_Tasks!M865)</f>
        <v/>
      </c>
      <c r="N865" t="str">
        <f>IF(All_Tasks!N865="","",All_Tasks!N865)</f>
        <v/>
      </c>
      <c r="O865" t="str">
        <f>IF(All_Tasks!O865="","",All_Tasks!O865)</f>
        <v/>
      </c>
      <c r="P865" s="181">
        <f>IF(All_Tasks!P865="",0,All_Tasks!P865)</f>
        <v>0</v>
      </c>
      <c r="Q865" s="181">
        <f>IF(All_Tasks!Q865="",0,All_Tasks!Q865)</f>
        <v>0</v>
      </c>
      <c r="R865" s="181">
        <f>IF(All_Tasks!R865="",0,All_Tasks!R865)</f>
        <v>0</v>
      </c>
      <c r="S865" s="181" t="str">
        <f>IF(All_Tasks!S865="","",All_Tasks!S865)</f>
        <v/>
      </c>
      <c r="T865" t="str">
        <f>IF(All_Tasks!T865="","",All_Tasks!T865)</f>
        <v/>
      </c>
      <c r="U865" t="str">
        <f>IF(All_Tasks!U865="","",All_Tasks!U865)</f>
        <v/>
      </c>
      <c r="V865">
        <f>IF(A865="",0,IFERROR(MATCH(A865,Scope_Labor_Rates!$A$6:$A$46,0)+5,0))</f>
        <v>0</v>
      </c>
      <c r="W865" s="178">
        <f>IF(V865&gt;0,INDEX(Scope_Labor_Rates!$C$6:$C$46,V865-5),0)</f>
        <v>0</v>
      </c>
      <c r="X865" s="178">
        <f>IF(V865&gt;0,INDEX(Scope_Labor_Rates!$C$6:$C$46,V865-5),0)</f>
        <v>0</v>
      </c>
      <c r="Y865" s="180">
        <f>IF(V865&gt;0,INDEX(Scope_Labor_Rates!$S$6:$S$46,V865-5),0)</f>
        <v>0</v>
      </c>
      <c r="Z865" s="180">
        <f>IF(V865&gt;0,INDEX(Scope_Labor_Rates!$R$6:$R$46,V865-5),1)</f>
        <v>1</v>
      </c>
      <c r="AA865" s="231">
        <f t="shared" si="117"/>
        <v>0</v>
      </c>
      <c r="AB865" t="str">
        <f t="shared" si="118"/>
        <v/>
      </c>
      <c r="AC865" s="178" t="str">
        <f t="shared" si="119"/>
        <v/>
      </c>
      <c r="AD865" s="181">
        <f t="shared" si="120"/>
        <v>0</v>
      </c>
      <c r="AE865" s="178">
        <f>IF(V865&gt;0,P865*INDEX(Scope_Labor_Rates!$E$6:$E$46,V865-5),0)</f>
        <v>0</v>
      </c>
      <c r="AF865" s="181">
        <f>IF(V865&gt;0,AE865*INDEX(Scope_Labor_Rates!$D$6:$D$46,V865-5)*AA865,0)</f>
        <v>0</v>
      </c>
      <c r="AG865" s="178">
        <f>IF(V865&gt;0,P865*INDEX(Scope_Labor_Rates!$G$6:$G$46,V865-5),0)</f>
        <v>0</v>
      </c>
      <c r="AH865" s="181">
        <f>IF(V865&gt;0,AG865*INDEX(Scope_Labor_Rates!$F$6:$F$46,V865-5)*AA865,0)</f>
        <v>0</v>
      </c>
      <c r="AI865" s="178">
        <f>IF(V865&gt;0,P865*INDEX(Scope_Labor_Rates!$I$6:$I$46,V865-5),0)</f>
        <v>0</v>
      </c>
      <c r="AJ865" s="181">
        <f>IF(V865&gt;0,AI865*INDEX(Scope_Labor_Rates!$H$6:$H$46,V865-5)*AA865,0)</f>
        <v>0</v>
      </c>
      <c r="AK865" s="178">
        <f>IF(V865&gt;0,P865*INDEX(Scope_Labor_Rates!$K$6:$K$46,V865-5),0)</f>
        <v>0</v>
      </c>
      <c r="AL865" s="181">
        <f>IF(V865&gt;0,AK865*INDEX(Scope_Labor_Rates!$J$6:$J$46,V865-5)*AA865,0)</f>
        <v>0</v>
      </c>
      <c r="AM865" s="178">
        <f>IF(V865&gt;0,P865*INDEX(Scope_Labor_Rates!$M$6:$M$46,V865-5),0)</f>
        <v>0</v>
      </c>
      <c r="AN865" s="178">
        <f>IF(V865&gt;0,AM865*INDEX(Scope_Labor_Rates!$L$6:$L$46,V865-5)*AA865,0)</f>
        <v>0</v>
      </c>
      <c r="AO865" s="178">
        <f>IF(V865&gt;0,P865*INDEX(Scope_Labor_Rates!$O$6:$O$46,V865-5)*AA865,0)</f>
        <v>0</v>
      </c>
      <c r="AP865" s="181">
        <f>IF(V865&gt;0,P865*INDEX(Scope_Labor_Rates!$Q$6:$Q$46,V865-5)*AA865,0)</f>
        <v>0</v>
      </c>
      <c r="AQ865" s="178">
        <f t="shared" si="121"/>
        <v>0</v>
      </c>
      <c r="AR865" s="178">
        <f t="shared" si="122"/>
        <v>0</v>
      </c>
      <c r="AS865" s="178">
        <f t="shared" si="123"/>
        <v>0</v>
      </c>
      <c r="AT865" s="178">
        <f t="shared" si="124"/>
        <v>0</v>
      </c>
      <c r="AU865">
        <f t="shared" si="125"/>
        <v>0</v>
      </c>
    </row>
    <row r="866" spans="1:47">
      <c r="A866" t="str">
        <f>IF(All_Tasks!A866="","",All_Tasks!A866)</f>
        <v/>
      </c>
      <c r="B866" t="str">
        <f>IF(All_Tasks!B866="","",All_Tasks!B866)</f>
        <v/>
      </c>
      <c r="C866" t="str">
        <f>IF(All_Tasks!C866="","",All_Tasks!C866)</f>
        <v/>
      </c>
      <c r="D866" t="str">
        <f>IF(All_Tasks!D866="","",All_Tasks!D866)</f>
        <v/>
      </c>
      <c r="E866" t="str">
        <f>IF(All_Tasks!V866&lt;&gt;"",All_Tasks!V866,IF(All_Tasks!E866&lt;&gt;"",All_Tasks!E866,""))</f>
        <v/>
      </c>
      <c r="F866" t="str">
        <f>IF(All_Tasks!F866="","",All_Tasks!F866)</f>
        <v/>
      </c>
      <c r="G866" t="str">
        <f>IF(All_Tasks!G866="","",All_Tasks!G866)</f>
        <v/>
      </c>
      <c r="H866" s="231" t="str">
        <f>IF(All_Tasks!H866="","",All_Tasks!H866)</f>
        <v/>
      </c>
      <c r="I866" t="str">
        <f>IF(All_Tasks!I866="","",All_Tasks!I866)</f>
        <v/>
      </c>
      <c r="J866" t="str">
        <f>IF(All_Tasks!J866="","",All_Tasks!J866)</f>
        <v/>
      </c>
      <c r="K866" t="str">
        <f>IF(All_Tasks!K866="","",All_Tasks!K866)</f>
        <v/>
      </c>
      <c r="L866" s="231" t="str">
        <f>IF(All_Tasks!L866="","",All_Tasks!L866)</f>
        <v/>
      </c>
      <c r="M866" t="str">
        <f>IF(All_Tasks!M866="","",All_Tasks!M866)</f>
        <v/>
      </c>
      <c r="N866" t="str">
        <f>IF(All_Tasks!N866="","",All_Tasks!N866)</f>
        <v/>
      </c>
      <c r="O866" t="str">
        <f>IF(All_Tasks!O866="","",All_Tasks!O866)</f>
        <v/>
      </c>
      <c r="P866" s="181">
        <f>IF(All_Tasks!P866="",0,All_Tasks!P866)</f>
        <v>0</v>
      </c>
      <c r="Q866" s="181">
        <f>IF(All_Tasks!Q866="",0,All_Tasks!Q866)</f>
        <v>0</v>
      </c>
      <c r="R866" s="181">
        <f>IF(All_Tasks!R866="",0,All_Tasks!R866)</f>
        <v>0</v>
      </c>
      <c r="S866" s="181" t="str">
        <f>IF(All_Tasks!S866="","",All_Tasks!S866)</f>
        <v/>
      </c>
      <c r="T866" t="str">
        <f>IF(All_Tasks!T866="","",All_Tasks!T866)</f>
        <v/>
      </c>
      <c r="U866" t="str">
        <f>IF(All_Tasks!U866="","",All_Tasks!U866)</f>
        <v/>
      </c>
      <c r="V866">
        <f>IF(A866="",0,IFERROR(MATCH(A866,Scope_Labor_Rates!$A$6:$A$46,0)+5,0))</f>
        <v>0</v>
      </c>
      <c r="W866" s="178">
        <f>IF(V866&gt;0,INDEX(Scope_Labor_Rates!$C$6:$C$46,V866-5),0)</f>
        <v>0</v>
      </c>
      <c r="X866" s="178">
        <f>IF(V866&gt;0,INDEX(Scope_Labor_Rates!$C$6:$C$46,V866-5),0)</f>
        <v>0</v>
      </c>
      <c r="Y866" s="180">
        <f>IF(V866&gt;0,INDEX(Scope_Labor_Rates!$S$6:$S$46,V866-5),0)</f>
        <v>0</v>
      </c>
      <c r="Z866" s="180">
        <f>IF(V866&gt;0,INDEX(Scope_Labor_Rates!$R$6:$R$46,V866-5),1)</f>
        <v>1</v>
      </c>
      <c r="AA866" s="231">
        <f t="shared" si="117"/>
        <v>0</v>
      </c>
      <c r="AB866" t="str">
        <f t="shared" si="118"/>
        <v/>
      </c>
      <c r="AC866" s="178" t="str">
        <f t="shared" si="119"/>
        <v/>
      </c>
      <c r="AD866" s="181">
        <f t="shared" si="120"/>
        <v>0</v>
      </c>
      <c r="AE866" s="178">
        <f>IF(V866&gt;0,P866*INDEX(Scope_Labor_Rates!$E$6:$E$46,V866-5),0)</f>
        <v>0</v>
      </c>
      <c r="AF866" s="181">
        <f>IF(V866&gt;0,AE866*INDEX(Scope_Labor_Rates!$D$6:$D$46,V866-5)*AA866,0)</f>
        <v>0</v>
      </c>
      <c r="AG866" s="178">
        <f>IF(V866&gt;0,P866*INDEX(Scope_Labor_Rates!$G$6:$G$46,V866-5),0)</f>
        <v>0</v>
      </c>
      <c r="AH866" s="181">
        <f>IF(V866&gt;0,AG866*INDEX(Scope_Labor_Rates!$F$6:$F$46,V866-5)*AA866,0)</f>
        <v>0</v>
      </c>
      <c r="AI866" s="178">
        <f>IF(V866&gt;0,P866*INDEX(Scope_Labor_Rates!$I$6:$I$46,V866-5),0)</f>
        <v>0</v>
      </c>
      <c r="AJ866" s="181">
        <f>IF(V866&gt;0,AI866*INDEX(Scope_Labor_Rates!$H$6:$H$46,V866-5)*AA866,0)</f>
        <v>0</v>
      </c>
      <c r="AK866" s="178">
        <f>IF(V866&gt;0,P866*INDEX(Scope_Labor_Rates!$K$6:$K$46,V866-5),0)</f>
        <v>0</v>
      </c>
      <c r="AL866" s="181">
        <f>IF(V866&gt;0,AK866*INDEX(Scope_Labor_Rates!$J$6:$J$46,V866-5)*AA866,0)</f>
        <v>0</v>
      </c>
      <c r="AM866" s="178">
        <f>IF(V866&gt;0,P866*INDEX(Scope_Labor_Rates!$M$6:$M$46,V866-5),0)</f>
        <v>0</v>
      </c>
      <c r="AN866" s="178">
        <f>IF(V866&gt;0,AM866*INDEX(Scope_Labor_Rates!$L$6:$L$46,V866-5)*AA866,0)</f>
        <v>0</v>
      </c>
      <c r="AO866" s="178">
        <f>IF(V866&gt;0,P866*INDEX(Scope_Labor_Rates!$O$6:$O$46,V866-5)*AA866,0)</f>
        <v>0</v>
      </c>
      <c r="AP866" s="181">
        <f>IF(V866&gt;0,P866*INDEX(Scope_Labor_Rates!$Q$6:$Q$46,V866-5)*AA866,0)</f>
        <v>0</v>
      </c>
      <c r="AQ866" s="178">
        <f t="shared" si="121"/>
        <v>0</v>
      </c>
      <c r="AR866" s="178">
        <f t="shared" si="122"/>
        <v>0</v>
      </c>
      <c r="AS866" s="178">
        <f t="shared" si="123"/>
        <v>0</v>
      </c>
      <c r="AT866" s="178">
        <f t="shared" si="124"/>
        <v>0</v>
      </c>
      <c r="AU866">
        <f t="shared" si="125"/>
        <v>0</v>
      </c>
    </row>
    <row r="867" spans="1:47">
      <c r="A867" t="str">
        <f>IF(All_Tasks!A867="","",All_Tasks!A867)</f>
        <v/>
      </c>
      <c r="B867" t="str">
        <f>IF(All_Tasks!B867="","",All_Tasks!B867)</f>
        <v/>
      </c>
      <c r="C867" t="str">
        <f>IF(All_Tasks!C867="","",All_Tasks!C867)</f>
        <v/>
      </c>
      <c r="D867" t="str">
        <f>IF(All_Tasks!D867="","",All_Tasks!D867)</f>
        <v/>
      </c>
      <c r="E867" t="str">
        <f>IF(All_Tasks!V867&lt;&gt;"",All_Tasks!V867,IF(All_Tasks!E867&lt;&gt;"",All_Tasks!E867,""))</f>
        <v/>
      </c>
      <c r="F867" t="str">
        <f>IF(All_Tasks!F867="","",All_Tasks!F867)</f>
        <v/>
      </c>
      <c r="G867" t="str">
        <f>IF(All_Tasks!G867="","",All_Tasks!G867)</f>
        <v/>
      </c>
      <c r="H867" s="231" t="str">
        <f>IF(All_Tasks!H867="","",All_Tasks!H867)</f>
        <v/>
      </c>
      <c r="I867" t="str">
        <f>IF(All_Tasks!I867="","",All_Tasks!I867)</f>
        <v/>
      </c>
      <c r="J867" t="str">
        <f>IF(All_Tasks!J867="","",All_Tasks!J867)</f>
        <v/>
      </c>
      <c r="K867" t="str">
        <f>IF(All_Tasks!K867="","",All_Tasks!K867)</f>
        <v/>
      </c>
      <c r="L867" s="231" t="str">
        <f>IF(All_Tasks!L867="","",All_Tasks!L867)</f>
        <v/>
      </c>
      <c r="M867" t="str">
        <f>IF(All_Tasks!M867="","",All_Tasks!M867)</f>
        <v/>
      </c>
      <c r="N867" t="str">
        <f>IF(All_Tasks!N867="","",All_Tasks!N867)</f>
        <v/>
      </c>
      <c r="O867" t="str">
        <f>IF(All_Tasks!O867="","",All_Tasks!O867)</f>
        <v/>
      </c>
      <c r="P867" s="181">
        <f>IF(All_Tasks!P867="",0,All_Tasks!P867)</f>
        <v>0</v>
      </c>
      <c r="Q867" s="181">
        <f>IF(All_Tasks!Q867="",0,All_Tasks!Q867)</f>
        <v>0</v>
      </c>
      <c r="R867" s="181">
        <f>IF(All_Tasks!R867="",0,All_Tasks!R867)</f>
        <v>0</v>
      </c>
      <c r="S867" s="181" t="str">
        <f>IF(All_Tasks!S867="","",All_Tasks!S867)</f>
        <v/>
      </c>
      <c r="T867" t="str">
        <f>IF(All_Tasks!T867="","",All_Tasks!T867)</f>
        <v/>
      </c>
      <c r="U867" t="str">
        <f>IF(All_Tasks!U867="","",All_Tasks!U867)</f>
        <v/>
      </c>
      <c r="V867">
        <f>IF(A867="",0,IFERROR(MATCH(A867,Scope_Labor_Rates!$A$6:$A$46,0)+5,0))</f>
        <v>0</v>
      </c>
      <c r="W867" s="178">
        <f>IF(V867&gt;0,INDEX(Scope_Labor_Rates!$C$6:$C$46,V867-5),0)</f>
        <v>0</v>
      </c>
      <c r="X867" s="178">
        <f>IF(V867&gt;0,INDEX(Scope_Labor_Rates!$C$6:$C$46,V867-5),0)</f>
        <v>0</v>
      </c>
      <c r="Y867" s="180">
        <f>IF(V867&gt;0,INDEX(Scope_Labor_Rates!$S$6:$S$46,V867-5),0)</f>
        <v>0</v>
      </c>
      <c r="Z867" s="180">
        <f>IF(V867&gt;0,INDEX(Scope_Labor_Rates!$R$6:$R$46,V867-5),1)</f>
        <v>1</v>
      </c>
      <c r="AA867" s="231">
        <f t="shared" si="117"/>
        <v>0</v>
      </c>
      <c r="AB867" t="str">
        <f t="shared" si="118"/>
        <v/>
      </c>
      <c r="AC867" s="178" t="str">
        <f t="shared" si="119"/>
        <v/>
      </c>
      <c r="AD867" s="181">
        <f t="shared" si="120"/>
        <v>0</v>
      </c>
      <c r="AE867" s="178">
        <f>IF(V867&gt;0,P867*INDEX(Scope_Labor_Rates!$E$6:$E$46,V867-5),0)</f>
        <v>0</v>
      </c>
      <c r="AF867" s="181">
        <f>IF(V867&gt;0,AE867*INDEX(Scope_Labor_Rates!$D$6:$D$46,V867-5)*AA867,0)</f>
        <v>0</v>
      </c>
      <c r="AG867" s="178">
        <f>IF(V867&gt;0,P867*INDEX(Scope_Labor_Rates!$G$6:$G$46,V867-5),0)</f>
        <v>0</v>
      </c>
      <c r="AH867" s="181">
        <f>IF(V867&gt;0,AG867*INDEX(Scope_Labor_Rates!$F$6:$F$46,V867-5)*AA867,0)</f>
        <v>0</v>
      </c>
      <c r="AI867" s="178">
        <f>IF(V867&gt;0,P867*INDEX(Scope_Labor_Rates!$I$6:$I$46,V867-5),0)</f>
        <v>0</v>
      </c>
      <c r="AJ867" s="181">
        <f>IF(V867&gt;0,AI867*INDEX(Scope_Labor_Rates!$H$6:$H$46,V867-5)*AA867,0)</f>
        <v>0</v>
      </c>
      <c r="AK867" s="178">
        <f>IF(V867&gt;0,P867*INDEX(Scope_Labor_Rates!$K$6:$K$46,V867-5),0)</f>
        <v>0</v>
      </c>
      <c r="AL867" s="181">
        <f>IF(V867&gt;0,AK867*INDEX(Scope_Labor_Rates!$J$6:$J$46,V867-5)*AA867,0)</f>
        <v>0</v>
      </c>
      <c r="AM867" s="178">
        <f>IF(V867&gt;0,P867*INDEX(Scope_Labor_Rates!$M$6:$M$46,V867-5),0)</f>
        <v>0</v>
      </c>
      <c r="AN867" s="178">
        <f>IF(V867&gt;0,AM867*INDEX(Scope_Labor_Rates!$L$6:$L$46,V867-5)*AA867,0)</f>
        <v>0</v>
      </c>
      <c r="AO867" s="178">
        <f>IF(V867&gt;0,P867*INDEX(Scope_Labor_Rates!$O$6:$O$46,V867-5)*AA867,0)</f>
        <v>0</v>
      </c>
      <c r="AP867" s="181">
        <f>IF(V867&gt;0,P867*INDEX(Scope_Labor_Rates!$Q$6:$Q$46,V867-5)*AA867,0)</f>
        <v>0</v>
      </c>
      <c r="AQ867" s="178">
        <f t="shared" si="121"/>
        <v>0</v>
      </c>
      <c r="AR867" s="178">
        <f t="shared" si="122"/>
        <v>0</v>
      </c>
      <c r="AS867" s="178">
        <f t="shared" si="123"/>
        <v>0</v>
      </c>
      <c r="AT867" s="178">
        <f t="shared" si="124"/>
        <v>0</v>
      </c>
      <c r="AU867">
        <f t="shared" si="125"/>
        <v>0</v>
      </c>
    </row>
    <row r="868" spans="1:47">
      <c r="A868" t="str">
        <f>IF(All_Tasks!A868="","",All_Tasks!A868)</f>
        <v/>
      </c>
      <c r="B868" t="str">
        <f>IF(All_Tasks!B868="","",All_Tasks!B868)</f>
        <v/>
      </c>
      <c r="C868" t="str">
        <f>IF(All_Tasks!C868="","",All_Tasks!C868)</f>
        <v/>
      </c>
      <c r="D868" t="str">
        <f>IF(All_Tasks!D868="","",All_Tasks!D868)</f>
        <v/>
      </c>
      <c r="E868" t="str">
        <f>IF(All_Tasks!V868&lt;&gt;"",All_Tasks!V868,IF(All_Tasks!E868&lt;&gt;"",All_Tasks!E868,""))</f>
        <v/>
      </c>
      <c r="F868" t="str">
        <f>IF(All_Tasks!F868="","",All_Tasks!F868)</f>
        <v/>
      </c>
      <c r="G868" t="str">
        <f>IF(All_Tasks!G868="","",All_Tasks!G868)</f>
        <v/>
      </c>
      <c r="H868" s="231" t="str">
        <f>IF(All_Tasks!H868="","",All_Tasks!H868)</f>
        <v/>
      </c>
      <c r="I868" t="str">
        <f>IF(All_Tasks!I868="","",All_Tasks!I868)</f>
        <v/>
      </c>
      <c r="J868" t="str">
        <f>IF(All_Tasks!J868="","",All_Tasks!J868)</f>
        <v/>
      </c>
      <c r="K868" t="str">
        <f>IF(All_Tasks!K868="","",All_Tasks!K868)</f>
        <v/>
      </c>
      <c r="L868" s="231" t="str">
        <f>IF(All_Tasks!L868="","",All_Tasks!L868)</f>
        <v/>
      </c>
      <c r="M868" t="str">
        <f>IF(All_Tasks!M868="","",All_Tasks!M868)</f>
        <v/>
      </c>
      <c r="N868" t="str">
        <f>IF(All_Tasks!N868="","",All_Tasks!N868)</f>
        <v/>
      </c>
      <c r="O868" t="str">
        <f>IF(All_Tasks!O868="","",All_Tasks!O868)</f>
        <v/>
      </c>
      <c r="P868" s="181">
        <f>IF(All_Tasks!P868="",0,All_Tasks!P868)</f>
        <v>0</v>
      </c>
      <c r="Q868" s="181">
        <f>IF(All_Tasks!Q868="",0,All_Tasks!Q868)</f>
        <v>0</v>
      </c>
      <c r="R868" s="181">
        <f>IF(All_Tasks!R868="",0,All_Tasks!R868)</f>
        <v>0</v>
      </c>
      <c r="S868" s="181" t="str">
        <f>IF(All_Tasks!S868="","",All_Tasks!S868)</f>
        <v/>
      </c>
      <c r="T868" t="str">
        <f>IF(All_Tasks!T868="","",All_Tasks!T868)</f>
        <v/>
      </c>
      <c r="U868" t="str">
        <f>IF(All_Tasks!U868="","",All_Tasks!U868)</f>
        <v/>
      </c>
      <c r="V868">
        <f>IF(A868="",0,IFERROR(MATCH(A868,Scope_Labor_Rates!$A$6:$A$46,0)+5,0))</f>
        <v>0</v>
      </c>
      <c r="W868" s="178">
        <f>IF(V868&gt;0,INDEX(Scope_Labor_Rates!$C$6:$C$46,V868-5),0)</f>
        <v>0</v>
      </c>
      <c r="X868" s="178">
        <f>IF(V868&gt;0,INDEX(Scope_Labor_Rates!$C$6:$C$46,V868-5),0)</f>
        <v>0</v>
      </c>
      <c r="Y868" s="180">
        <f>IF(V868&gt;0,INDEX(Scope_Labor_Rates!$S$6:$S$46,V868-5),0)</f>
        <v>0</v>
      </c>
      <c r="Z868" s="180">
        <f>IF(V868&gt;0,INDEX(Scope_Labor_Rates!$R$6:$R$46,V868-5),1)</f>
        <v>1</v>
      </c>
      <c r="AA868" s="231">
        <f t="shared" si="117"/>
        <v>0</v>
      </c>
      <c r="AB868" t="str">
        <f t="shared" si="118"/>
        <v/>
      </c>
      <c r="AC868" s="178" t="str">
        <f t="shared" si="119"/>
        <v/>
      </c>
      <c r="AD868" s="181">
        <f t="shared" si="120"/>
        <v>0</v>
      </c>
      <c r="AE868" s="178">
        <f>IF(V868&gt;0,P868*INDEX(Scope_Labor_Rates!$E$6:$E$46,V868-5),0)</f>
        <v>0</v>
      </c>
      <c r="AF868" s="181">
        <f>IF(V868&gt;0,AE868*INDEX(Scope_Labor_Rates!$D$6:$D$46,V868-5)*AA868,0)</f>
        <v>0</v>
      </c>
      <c r="AG868" s="178">
        <f>IF(V868&gt;0,P868*INDEX(Scope_Labor_Rates!$G$6:$G$46,V868-5),0)</f>
        <v>0</v>
      </c>
      <c r="AH868" s="181">
        <f>IF(V868&gt;0,AG868*INDEX(Scope_Labor_Rates!$F$6:$F$46,V868-5)*AA868,0)</f>
        <v>0</v>
      </c>
      <c r="AI868" s="178">
        <f>IF(V868&gt;0,P868*INDEX(Scope_Labor_Rates!$I$6:$I$46,V868-5),0)</f>
        <v>0</v>
      </c>
      <c r="AJ868" s="181">
        <f>IF(V868&gt;0,AI868*INDEX(Scope_Labor_Rates!$H$6:$H$46,V868-5)*AA868,0)</f>
        <v>0</v>
      </c>
      <c r="AK868" s="178">
        <f>IF(V868&gt;0,P868*INDEX(Scope_Labor_Rates!$K$6:$K$46,V868-5),0)</f>
        <v>0</v>
      </c>
      <c r="AL868" s="181">
        <f>IF(V868&gt;0,AK868*INDEX(Scope_Labor_Rates!$J$6:$J$46,V868-5)*AA868,0)</f>
        <v>0</v>
      </c>
      <c r="AM868" s="178">
        <f>IF(V868&gt;0,P868*INDEX(Scope_Labor_Rates!$M$6:$M$46,V868-5),0)</f>
        <v>0</v>
      </c>
      <c r="AN868" s="178">
        <f>IF(V868&gt;0,AM868*INDEX(Scope_Labor_Rates!$L$6:$L$46,V868-5)*AA868,0)</f>
        <v>0</v>
      </c>
      <c r="AO868" s="178">
        <f>IF(V868&gt;0,P868*INDEX(Scope_Labor_Rates!$O$6:$O$46,V868-5)*AA868,0)</f>
        <v>0</v>
      </c>
      <c r="AP868" s="181">
        <f>IF(V868&gt;0,P868*INDEX(Scope_Labor_Rates!$Q$6:$Q$46,V868-5)*AA868,0)</f>
        <v>0</v>
      </c>
      <c r="AQ868" s="178">
        <f t="shared" si="121"/>
        <v>0</v>
      </c>
      <c r="AR868" s="178">
        <f t="shared" si="122"/>
        <v>0</v>
      </c>
      <c r="AS868" s="178">
        <f t="shared" si="123"/>
        <v>0</v>
      </c>
      <c r="AT868" s="178">
        <f t="shared" si="124"/>
        <v>0</v>
      </c>
      <c r="AU868">
        <f t="shared" si="125"/>
        <v>0</v>
      </c>
    </row>
    <row r="869" spans="1:47">
      <c r="A869" t="str">
        <f>IF(All_Tasks!A869="","",All_Tasks!A869)</f>
        <v/>
      </c>
      <c r="B869" t="str">
        <f>IF(All_Tasks!B869="","",All_Tasks!B869)</f>
        <v/>
      </c>
      <c r="C869" t="str">
        <f>IF(All_Tasks!C869="","",All_Tasks!C869)</f>
        <v/>
      </c>
      <c r="D869" t="str">
        <f>IF(All_Tasks!D869="","",All_Tasks!D869)</f>
        <v/>
      </c>
      <c r="E869" t="str">
        <f>IF(All_Tasks!V869&lt;&gt;"",All_Tasks!V869,IF(All_Tasks!E869&lt;&gt;"",All_Tasks!E869,""))</f>
        <v/>
      </c>
      <c r="F869" t="str">
        <f>IF(All_Tasks!F869="","",All_Tasks!F869)</f>
        <v/>
      </c>
      <c r="G869" t="str">
        <f>IF(All_Tasks!G869="","",All_Tasks!G869)</f>
        <v/>
      </c>
      <c r="H869" s="231" t="str">
        <f>IF(All_Tasks!H869="","",All_Tasks!H869)</f>
        <v/>
      </c>
      <c r="I869" t="str">
        <f>IF(All_Tasks!I869="","",All_Tasks!I869)</f>
        <v/>
      </c>
      <c r="J869" t="str">
        <f>IF(All_Tasks!J869="","",All_Tasks!J869)</f>
        <v/>
      </c>
      <c r="K869" t="str">
        <f>IF(All_Tasks!K869="","",All_Tasks!K869)</f>
        <v/>
      </c>
      <c r="L869" s="231" t="str">
        <f>IF(All_Tasks!L869="","",All_Tasks!L869)</f>
        <v/>
      </c>
      <c r="M869" t="str">
        <f>IF(All_Tasks!M869="","",All_Tasks!M869)</f>
        <v/>
      </c>
      <c r="N869" t="str">
        <f>IF(All_Tasks!N869="","",All_Tasks!N869)</f>
        <v/>
      </c>
      <c r="O869" t="str">
        <f>IF(All_Tasks!O869="","",All_Tasks!O869)</f>
        <v/>
      </c>
      <c r="P869" s="181">
        <f>IF(All_Tasks!P869="",0,All_Tasks!P869)</f>
        <v>0</v>
      </c>
      <c r="Q869" s="181">
        <f>IF(All_Tasks!Q869="",0,All_Tasks!Q869)</f>
        <v>0</v>
      </c>
      <c r="R869" s="181">
        <f>IF(All_Tasks!R869="",0,All_Tasks!R869)</f>
        <v>0</v>
      </c>
      <c r="S869" s="181" t="str">
        <f>IF(All_Tasks!S869="","",All_Tasks!S869)</f>
        <v/>
      </c>
      <c r="T869" t="str">
        <f>IF(All_Tasks!T869="","",All_Tasks!T869)</f>
        <v/>
      </c>
      <c r="U869" t="str">
        <f>IF(All_Tasks!U869="","",All_Tasks!U869)</f>
        <v/>
      </c>
      <c r="V869">
        <f>IF(A869="",0,IFERROR(MATCH(A869,Scope_Labor_Rates!$A$6:$A$46,0)+5,0))</f>
        <v>0</v>
      </c>
      <c r="W869" s="178">
        <f>IF(V869&gt;0,INDEX(Scope_Labor_Rates!$C$6:$C$46,V869-5),0)</f>
        <v>0</v>
      </c>
      <c r="X869" s="178">
        <f>IF(V869&gt;0,INDEX(Scope_Labor_Rates!$C$6:$C$46,V869-5),0)</f>
        <v>0</v>
      </c>
      <c r="Y869" s="180">
        <f>IF(V869&gt;0,INDEX(Scope_Labor_Rates!$S$6:$S$46,V869-5),0)</f>
        <v>0</v>
      </c>
      <c r="Z869" s="180">
        <f>IF(V869&gt;0,INDEX(Scope_Labor_Rates!$R$6:$R$46,V869-5),1)</f>
        <v>1</v>
      </c>
      <c r="AA869" s="231">
        <f t="shared" si="117"/>
        <v>0</v>
      </c>
      <c r="AB869" t="str">
        <f t="shared" si="118"/>
        <v/>
      </c>
      <c r="AC869" s="178" t="str">
        <f t="shared" si="119"/>
        <v/>
      </c>
      <c r="AD869" s="181">
        <f t="shared" si="120"/>
        <v>0</v>
      </c>
      <c r="AE869" s="178">
        <f>IF(V869&gt;0,P869*INDEX(Scope_Labor_Rates!$E$6:$E$46,V869-5),0)</f>
        <v>0</v>
      </c>
      <c r="AF869" s="181">
        <f>IF(V869&gt;0,AE869*INDEX(Scope_Labor_Rates!$D$6:$D$46,V869-5)*AA869,0)</f>
        <v>0</v>
      </c>
      <c r="AG869" s="178">
        <f>IF(V869&gt;0,P869*INDEX(Scope_Labor_Rates!$G$6:$G$46,V869-5),0)</f>
        <v>0</v>
      </c>
      <c r="AH869" s="181">
        <f>IF(V869&gt;0,AG869*INDEX(Scope_Labor_Rates!$F$6:$F$46,V869-5)*AA869,0)</f>
        <v>0</v>
      </c>
      <c r="AI869" s="178">
        <f>IF(V869&gt;0,P869*INDEX(Scope_Labor_Rates!$I$6:$I$46,V869-5),0)</f>
        <v>0</v>
      </c>
      <c r="AJ869" s="181">
        <f>IF(V869&gt;0,AI869*INDEX(Scope_Labor_Rates!$H$6:$H$46,V869-5)*AA869,0)</f>
        <v>0</v>
      </c>
      <c r="AK869" s="178">
        <f>IF(V869&gt;0,P869*INDEX(Scope_Labor_Rates!$K$6:$K$46,V869-5),0)</f>
        <v>0</v>
      </c>
      <c r="AL869" s="181">
        <f>IF(V869&gt;0,AK869*INDEX(Scope_Labor_Rates!$J$6:$J$46,V869-5)*AA869,0)</f>
        <v>0</v>
      </c>
      <c r="AM869" s="178">
        <f>IF(V869&gt;0,P869*INDEX(Scope_Labor_Rates!$M$6:$M$46,V869-5),0)</f>
        <v>0</v>
      </c>
      <c r="AN869" s="178">
        <f>IF(V869&gt;0,AM869*INDEX(Scope_Labor_Rates!$L$6:$L$46,V869-5)*AA869,0)</f>
        <v>0</v>
      </c>
      <c r="AO869" s="178">
        <f>IF(V869&gt;0,P869*INDEX(Scope_Labor_Rates!$O$6:$O$46,V869-5)*AA869,0)</f>
        <v>0</v>
      </c>
      <c r="AP869" s="181">
        <f>IF(V869&gt;0,P869*INDEX(Scope_Labor_Rates!$Q$6:$Q$46,V869-5)*AA869,0)</f>
        <v>0</v>
      </c>
      <c r="AQ869" s="178">
        <f t="shared" si="121"/>
        <v>0</v>
      </c>
      <c r="AR869" s="178">
        <f t="shared" si="122"/>
        <v>0</v>
      </c>
      <c r="AS869" s="178">
        <f t="shared" si="123"/>
        <v>0</v>
      </c>
      <c r="AT869" s="178">
        <f t="shared" si="124"/>
        <v>0</v>
      </c>
      <c r="AU869">
        <f t="shared" si="125"/>
        <v>0</v>
      </c>
    </row>
    <row r="870" spans="1:47">
      <c r="A870" t="str">
        <f>IF(All_Tasks!A870="","",All_Tasks!A870)</f>
        <v/>
      </c>
      <c r="B870" t="str">
        <f>IF(All_Tasks!B870="","",All_Tasks!B870)</f>
        <v/>
      </c>
      <c r="C870" t="str">
        <f>IF(All_Tasks!C870="","",All_Tasks!C870)</f>
        <v/>
      </c>
      <c r="D870" t="str">
        <f>IF(All_Tasks!D870="","",All_Tasks!D870)</f>
        <v/>
      </c>
      <c r="E870" t="str">
        <f>IF(All_Tasks!V870&lt;&gt;"",All_Tasks!V870,IF(All_Tasks!E870&lt;&gt;"",All_Tasks!E870,""))</f>
        <v/>
      </c>
      <c r="F870" t="str">
        <f>IF(All_Tasks!F870="","",All_Tasks!F870)</f>
        <v/>
      </c>
      <c r="G870" t="str">
        <f>IF(All_Tasks!G870="","",All_Tasks!G870)</f>
        <v/>
      </c>
      <c r="H870" s="231" t="str">
        <f>IF(All_Tasks!H870="","",All_Tasks!H870)</f>
        <v/>
      </c>
      <c r="I870" t="str">
        <f>IF(All_Tasks!I870="","",All_Tasks!I870)</f>
        <v/>
      </c>
      <c r="J870" t="str">
        <f>IF(All_Tasks!J870="","",All_Tasks!J870)</f>
        <v/>
      </c>
      <c r="K870" t="str">
        <f>IF(All_Tasks!K870="","",All_Tasks!K870)</f>
        <v/>
      </c>
      <c r="L870" s="231" t="str">
        <f>IF(All_Tasks!L870="","",All_Tasks!L870)</f>
        <v/>
      </c>
      <c r="M870" t="str">
        <f>IF(All_Tasks!M870="","",All_Tasks!M870)</f>
        <v/>
      </c>
      <c r="N870" t="str">
        <f>IF(All_Tasks!N870="","",All_Tasks!N870)</f>
        <v/>
      </c>
      <c r="O870" t="str">
        <f>IF(All_Tasks!O870="","",All_Tasks!O870)</f>
        <v/>
      </c>
      <c r="P870" s="181">
        <f>IF(All_Tasks!P870="",0,All_Tasks!P870)</f>
        <v>0</v>
      </c>
      <c r="Q870" s="181">
        <f>IF(All_Tasks!Q870="",0,All_Tasks!Q870)</f>
        <v>0</v>
      </c>
      <c r="R870" s="181">
        <f>IF(All_Tasks!R870="",0,All_Tasks!R870)</f>
        <v>0</v>
      </c>
      <c r="S870" s="181" t="str">
        <f>IF(All_Tasks!S870="","",All_Tasks!S870)</f>
        <v/>
      </c>
      <c r="T870" t="str">
        <f>IF(All_Tasks!T870="","",All_Tasks!T870)</f>
        <v/>
      </c>
      <c r="U870" t="str">
        <f>IF(All_Tasks!U870="","",All_Tasks!U870)</f>
        <v/>
      </c>
      <c r="V870">
        <f>IF(A870="",0,IFERROR(MATCH(A870,Scope_Labor_Rates!$A$6:$A$46,0)+5,0))</f>
        <v>0</v>
      </c>
      <c r="W870" s="178">
        <f>IF(V870&gt;0,INDEX(Scope_Labor_Rates!$C$6:$C$46,V870-5),0)</f>
        <v>0</v>
      </c>
      <c r="X870" s="178">
        <f>IF(V870&gt;0,INDEX(Scope_Labor_Rates!$C$6:$C$46,V870-5),0)</f>
        <v>0</v>
      </c>
      <c r="Y870" s="180">
        <f>IF(V870&gt;0,INDEX(Scope_Labor_Rates!$S$6:$S$46,V870-5),0)</f>
        <v>0</v>
      </c>
      <c r="Z870" s="180">
        <f>IF(V870&gt;0,INDEX(Scope_Labor_Rates!$R$6:$R$46,V870-5),1)</f>
        <v>1</v>
      </c>
      <c r="AA870" s="231">
        <f t="shared" si="117"/>
        <v>0</v>
      </c>
      <c r="AB870" t="str">
        <f t="shared" si="118"/>
        <v/>
      </c>
      <c r="AC870" s="178" t="str">
        <f t="shared" si="119"/>
        <v/>
      </c>
      <c r="AD870" s="181">
        <f t="shared" si="120"/>
        <v>0</v>
      </c>
      <c r="AE870" s="178">
        <f>IF(V870&gt;0,P870*INDEX(Scope_Labor_Rates!$E$6:$E$46,V870-5),0)</f>
        <v>0</v>
      </c>
      <c r="AF870" s="181">
        <f>IF(V870&gt;0,AE870*INDEX(Scope_Labor_Rates!$D$6:$D$46,V870-5)*AA870,0)</f>
        <v>0</v>
      </c>
      <c r="AG870" s="178">
        <f>IF(V870&gt;0,P870*INDEX(Scope_Labor_Rates!$G$6:$G$46,V870-5),0)</f>
        <v>0</v>
      </c>
      <c r="AH870" s="181">
        <f>IF(V870&gt;0,AG870*INDEX(Scope_Labor_Rates!$F$6:$F$46,V870-5)*AA870,0)</f>
        <v>0</v>
      </c>
      <c r="AI870" s="178">
        <f>IF(V870&gt;0,P870*INDEX(Scope_Labor_Rates!$I$6:$I$46,V870-5),0)</f>
        <v>0</v>
      </c>
      <c r="AJ870" s="181">
        <f>IF(V870&gt;0,AI870*INDEX(Scope_Labor_Rates!$H$6:$H$46,V870-5)*AA870,0)</f>
        <v>0</v>
      </c>
      <c r="AK870" s="178">
        <f>IF(V870&gt;0,P870*INDEX(Scope_Labor_Rates!$K$6:$K$46,V870-5),0)</f>
        <v>0</v>
      </c>
      <c r="AL870" s="181">
        <f>IF(V870&gt;0,AK870*INDEX(Scope_Labor_Rates!$J$6:$J$46,V870-5)*AA870,0)</f>
        <v>0</v>
      </c>
      <c r="AM870" s="178">
        <f>IF(V870&gt;0,P870*INDEX(Scope_Labor_Rates!$M$6:$M$46,V870-5),0)</f>
        <v>0</v>
      </c>
      <c r="AN870" s="178">
        <f>IF(V870&gt;0,AM870*INDEX(Scope_Labor_Rates!$L$6:$L$46,V870-5)*AA870,0)</f>
        <v>0</v>
      </c>
      <c r="AO870" s="178">
        <f>IF(V870&gt;0,P870*INDEX(Scope_Labor_Rates!$O$6:$O$46,V870-5)*AA870,0)</f>
        <v>0</v>
      </c>
      <c r="AP870" s="181">
        <f>IF(V870&gt;0,P870*INDEX(Scope_Labor_Rates!$Q$6:$Q$46,V870-5)*AA870,0)</f>
        <v>0</v>
      </c>
      <c r="AQ870" s="178">
        <f t="shared" si="121"/>
        <v>0</v>
      </c>
      <c r="AR870" s="178">
        <f t="shared" si="122"/>
        <v>0</v>
      </c>
      <c r="AS870" s="178">
        <f t="shared" si="123"/>
        <v>0</v>
      </c>
      <c r="AT870" s="178">
        <f t="shared" si="124"/>
        <v>0</v>
      </c>
      <c r="AU870">
        <f t="shared" si="125"/>
        <v>0</v>
      </c>
    </row>
    <row r="871" spans="1:47">
      <c r="A871" t="str">
        <f>IF(All_Tasks!A871="","",All_Tasks!A871)</f>
        <v/>
      </c>
      <c r="B871" t="str">
        <f>IF(All_Tasks!B871="","",All_Tasks!B871)</f>
        <v/>
      </c>
      <c r="C871" t="str">
        <f>IF(All_Tasks!C871="","",All_Tasks!C871)</f>
        <v/>
      </c>
      <c r="D871" t="str">
        <f>IF(All_Tasks!D871="","",All_Tasks!D871)</f>
        <v/>
      </c>
      <c r="E871" t="str">
        <f>IF(All_Tasks!V871&lt;&gt;"",All_Tasks!V871,IF(All_Tasks!E871&lt;&gt;"",All_Tasks!E871,""))</f>
        <v/>
      </c>
      <c r="F871" t="str">
        <f>IF(All_Tasks!F871="","",All_Tasks!F871)</f>
        <v/>
      </c>
      <c r="G871" t="str">
        <f>IF(All_Tasks!G871="","",All_Tasks!G871)</f>
        <v/>
      </c>
      <c r="H871" s="231" t="str">
        <f>IF(All_Tasks!H871="","",All_Tasks!H871)</f>
        <v/>
      </c>
      <c r="I871" t="str">
        <f>IF(All_Tasks!I871="","",All_Tasks!I871)</f>
        <v/>
      </c>
      <c r="J871" t="str">
        <f>IF(All_Tasks!J871="","",All_Tasks!J871)</f>
        <v/>
      </c>
      <c r="K871" t="str">
        <f>IF(All_Tasks!K871="","",All_Tasks!K871)</f>
        <v/>
      </c>
      <c r="L871" s="231" t="str">
        <f>IF(All_Tasks!L871="","",All_Tasks!L871)</f>
        <v/>
      </c>
      <c r="M871" t="str">
        <f>IF(All_Tasks!M871="","",All_Tasks!M871)</f>
        <v/>
      </c>
      <c r="N871" t="str">
        <f>IF(All_Tasks!N871="","",All_Tasks!N871)</f>
        <v/>
      </c>
      <c r="O871" t="str">
        <f>IF(All_Tasks!O871="","",All_Tasks!O871)</f>
        <v/>
      </c>
      <c r="P871" s="181">
        <f>IF(All_Tasks!P871="",0,All_Tasks!P871)</f>
        <v>0</v>
      </c>
      <c r="Q871" s="181">
        <f>IF(All_Tasks!Q871="",0,All_Tasks!Q871)</f>
        <v>0</v>
      </c>
      <c r="R871" s="181">
        <f>IF(All_Tasks!R871="",0,All_Tasks!R871)</f>
        <v>0</v>
      </c>
      <c r="S871" s="181" t="str">
        <f>IF(All_Tasks!S871="","",All_Tasks!S871)</f>
        <v/>
      </c>
      <c r="T871" t="str">
        <f>IF(All_Tasks!T871="","",All_Tasks!T871)</f>
        <v/>
      </c>
      <c r="U871" t="str">
        <f>IF(All_Tasks!U871="","",All_Tasks!U871)</f>
        <v/>
      </c>
      <c r="V871">
        <f>IF(A871="",0,IFERROR(MATCH(A871,Scope_Labor_Rates!$A$6:$A$46,0)+5,0))</f>
        <v>0</v>
      </c>
      <c r="W871" s="178">
        <f>IF(V871&gt;0,INDEX(Scope_Labor_Rates!$C$6:$C$46,V871-5),0)</f>
        <v>0</v>
      </c>
      <c r="X871" s="178">
        <f>IF(V871&gt;0,INDEX(Scope_Labor_Rates!$C$6:$C$46,V871-5),0)</f>
        <v>0</v>
      </c>
      <c r="Y871" s="180">
        <f>IF(V871&gt;0,INDEX(Scope_Labor_Rates!$S$6:$S$46,V871-5),0)</f>
        <v>0</v>
      </c>
      <c r="Z871" s="180">
        <f>IF(V871&gt;0,INDEX(Scope_Labor_Rates!$R$6:$R$46,V871-5),1)</f>
        <v>1</v>
      </c>
      <c r="AA871" s="231">
        <f t="shared" si="117"/>
        <v>0</v>
      </c>
      <c r="AB871" t="str">
        <f t="shared" si="118"/>
        <v/>
      </c>
      <c r="AC871" s="178" t="str">
        <f t="shared" si="119"/>
        <v/>
      </c>
      <c r="AD871" s="181">
        <f t="shared" si="120"/>
        <v>0</v>
      </c>
      <c r="AE871" s="178">
        <f>IF(V871&gt;0,P871*INDEX(Scope_Labor_Rates!$E$6:$E$46,V871-5),0)</f>
        <v>0</v>
      </c>
      <c r="AF871" s="181">
        <f>IF(V871&gt;0,AE871*INDEX(Scope_Labor_Rates!$D$6:$D$46,V871-5)*AA871,0)</f>
        <v>0</v>
      </c>
      <c r="AG871" s="178">
        <f>IF(V871&gt;0,P871*INDEX(Scope_Labor_Rates!$G$6:$G$46,V871-5),0)</f>
        <v>0</v>
      </c>
      <c r="AH871" s="181">
        <f>IF(V871&gt;0,AG871*INDEX(Scope_Labor_Rates!$F$6:$F$46,V871-5)*AA871,0)</f>
        <v>0</v>
      </c>
      <c r="AI871" s="178">
        <f>IF(V871&gt;0,P871*INDEX(Scope_Labor_Rates!$I$6:$I$46,V871-5),0)</f>
        <v>0</v>
      </c>
      <c r="AJ871" s="181">
        <f>IF(V871&gt;0,AI871*INDEX(Scope_Labor_Rates!$H$6:$H$46,V871-5)*AA871,0)</f>
        <v>0</v>
      </c>
      <c r="AK871" s="178">
        <f>IF(V871&gt;0,P871*INDEX(Scope_Labor_Rates!$K$6:$K$46,V871-5),0)</f>
        <v>0</v>
      </c>
      <c r="AL871" s="181">
        <f>IF(V871&gt;0,AK871*INDEX(Scope_Labor_Rates!$J$6:$J$46,V871-5)*AA871,0)</f>
        <v>0</v>
      </c>
      <c r="AM871" s="178">
        <f>IF(V871&gt;0,P871*INDEX(Scope_Labor_Rates!$M$6:$M$46,V871-5),0)</f>
        <v>0</v>
      </c>
      <c r="AN871" s="178">
        <f>IF(V871&gt;0,AM871*INDEX(Scope_Labor_Rates!$L$6:$L$46,V871-5)*AA871,0)</f>
        <v>0</v>
      </c>
      <c r="AO871" s="178">
        <f>IF(V871&gt;0,P871*INDEX(Scope_Labor_Rates!$O$6:$O$46,V871-5)*AA871,0)</f>
        <v>0</v>
      </c>
      <c r="AP871" s="181">
        <f>IF(V871&gt;0,P871*INDEX(Scope_Labor_Rates!$Q$6:$Q$46,V871-5)*AA871,0)</f>
        <v>0</v>
      </c>
      <c r="AQ871" s="178">
        <f t="shared" si="121"/>
        <v>0</v>
      </c>
      <c r="AR871" s="178">
        <f t="shared" si="122"/>
        <v>0</v>
      </c>
      <c r="AS871" s="178">
        <f t="shared" si="123"/>
        <v>0</v>
      </c>
      <c r="AT871" s="178">
        <f t="shared" si="124"/>
        <v>0</v>
      </c>
      <c r="AU871">
        <f t="shared" si="125"/>
        <v>0</v>
      </c>
    </row>
    <row r="872" spans="1:47">
      <c r="A872" t="str">
        <f>IF(All_Tasks!A872="","",All_Tasks!A872)</f>
        <v/>
      </c>
      <c r="B872" t="str">
        <f>IF(All_Tasks!B872="","",All_Tasks!B872)</f>
        <v/>
      </c>
      <c r="C872" t="str">
        <f>IF(All_Tasks!C872="","",All_Tasks!C872)</f>
        <v/>
      </c>
      <c r="D872" t="str">
        <f>IF(All_Tasks!D872="","",All_Tasks!D872)</f>
        <v/>
      </c>
      <c r="E872" t="str">
        <f>IF(All_Tasks!V872&lt;&gt;"",All_Tasks!V872,IF(All_Tasks!E872&lt;&gt;"",All_Tasks!E872,""))</f>
        <v/>
      </c>
      <c r="F872" t="str">
        <f>IF(All_Tasks!F872="","",All_Tasks!F872)</f>
        <v/>
      </c>
      <c r="G872" t="str">
        <f>IF(All_Tasks!G872="","",All_Tasks!G872)</f>
        <v/>
      </c>
      <c r="H872" s="231" t="str">
        <f>IF(All_Tasks!H872="","",All_Tasks!H872)</f>
        <v/>
      </c>
      <c r="I872" t="str">
        <f>IF(All_Tasks!I872="","",All_Tasks!I872)</f>
        <v/>
      </c>
      <c r="J872" t="str">
        <f>IF(All_Tasks!J872="","",All_Tasks!J872)</f>
        <v/>
      </c>
      <c r="K872" t="str">
        <f>IF(All_Tasks!K872="","",All_Tasks!K872)</f>
        <v/>
      </c>
      <c r="L872" s="231" t="str">
        <f>IF(All_Tasks!L872="","",All_Tasks!L872)</f>
        <v/>
      </c>
      <c r="M872" t="str">
        <f>IF(All_Tasks!M872="","",All_Tasks!M872)</f>
        <v/>
      </c>
      <c r="N872" t="str">
        <f>IF(All_Tasks!N872="","",All_Tasks!N872)</f>
        <v/>
      </c>
      <c r="O872" t="str">
        <f>IF(All_Tasks!O872="","",All_Tasks!O872)</f>
        <v/>
      </c>
      <c r="P872" s="181">
        <f>IF(All_Tasks!P872="",0,All_Tasks!P872)</f>
        <v>0</v>
      </c>
      <c r="Q872" s="181">
        <f>IF(All_Tasks!Q872="",0,All_Tasks!Q872)</f>
        <v>0</v>
      </c>
      <c r="R872" s="181">
        <f>IF(All_Tasks!R872="",0,All_Tasks!R872)</f>
        <v>0</v>
      </c>
      <c r="S872" s="181" t="str">
        <f>IF(All_Tasks!S872="","",All_Tasks!S872)</f>
        <v/>
      </c>
      <c r="T872" t="str">
        <f>IF(All_Tasks!T872="","",All_Tasks!T872)</f>
        <v/>
      </c>
      <c r="U872" t="str">
        <f>IF(All_Tasks!U872="","",All_Tasks!U872)</f>
        <v/>
      </c>
      <c r="V872">
        <f>IF(A872="",0,IFERROR(MATCH(A872,Scope_Labor_Rates!$A$6:$A$46,0)+5,0))</f>
        <v>0</v>
      </c>
      <c r="W872" s="178">
        <f>IF(V872&gt;0,INDEX(Scope_Labor_Rates!$C$6:$C$46,V872-5),0)</f>
        <v>0</v>
      </c>
      <c r="X872" s="178">
        <f>IF(V872&gt;0,INDEX(Scope_Labor_Rates!$C$6:$C$46,V872-5),0)</f>
        <v>0</v>
      </c>
      <c r="Y872" s="180">
        <f>IF(V872&gt;0,INDEX(Scope_Labor_Rates!$S$6:$S$46,V872-5),0)</f>
        <v>0</v>
      </c>
      <c r="Z872" s="180">
        <f>IF(V872&gt;0,INDEX(Scope_Labor_Rates!$R$6:$R$46,V872-5),1)</f>
        <v>1</v>
      </c>
      <c r="AA872" s="231">
        <f t="shared" si="117"/>
        <v>0</v>
      </c>
      <c r="AB872" t="str">
        <f t="shared" si="118"/>
        <v/>
      </c>
      <c r="AC872" s="178" t="str">
        <f t="shared" si="119"/>
        <v/>
      </c>
      <c r="AD872" s="181">
        <f t="shared" si="120"/>
        <v>0</v>
      </c>
      <c r="AE872" s="178">
        <f>IF(V872&gt;0,P872*INDEX(Scope_Labor_Rates!$E$6:$E$46,V872-5),0)</f>
        <v>0</v>
      </c>
      <c r="AF872" s="181">
        <f>IF(V872&gt;0,AE872*INDEX(Scope_Labor_Rates!$D$6:$D$46,V872-5)*AA872,0)</f>
        <v>0</v>
      </c>
      <c r="AG872" s="178">
        <f>IF(V872&gt;0,P872*INDEX(Scope_Labor_Rates!$G$6:$G$46,V872-5),0)</f>
        <v>0</v>
      </c>
      <c r="AH872" s="181">
        <f>IF(V872&gt;0,AG872*INDEX(Scope_Labor_Rates!$F$6:$F$46,V872-5)*AA872,0)</f>
        <v>0</v>
      </c>
      <c r="AI872" s="178">
        <f>IF(V872&gt;0,P872*INDEX(Scope_Labor_Rates!$I$6:$I$46,V872-5),0)</f>
        <v>0</v>
      </c>
      <c r="AJ872" s="181">
        <f>IF(V872&gt;0,AI872*INDEX(Scope_Labor_Rates!$H$6:$H$46,V872-5)*AA872,0)</f>
        <v>0</v>
      </c>
      <c r="AK872" s="178">
        <f>IF(V872&gt;0,P872*INDEX(Scope_Labor_Rates!$K$6:$K$46,V872-5),0)</f>
        <v>0</v>
      </c>
      <c r="AL872" s="181">
        <f>IF(V872&gt;0,AK872*INDEX(Scope_Labor_Rates!$J$6:$J$46,V872-5)*AA872,0)</f>
        <v>0</v>
      </c>
      <c r="AM872" s="178">
        <f>IF(V872&gt;0,P872*INDEX(Scope_Labor_Rates!$M$6:$M$46,V872-5),0)</f>
        <v>0</v>
      </c>
      <c r="AN872" s="178">
        <f>IF(V872&gt;0,AM872*INDEX(Scope_Labor_Rates!$L$6:$L$46,V872-5)*AA872,0)</f>
        <v>0</v>
      </c>
      <c r="AO872" s="178">
        <f>IF(V872&gt;0,P872*INDEX(Scope_Labor_Rates!$O$6:$O$46,V872-5)*AA872,0)</f>
        <v>0</v>
      </c>
      <c r="AP872" s="181">
        <f>IF(V872&gt;0,P872*INDEX(Scope_Labor_Rates!$Q$6:$Q$46,V872-5)*AA872,0)</f>
        <v>0</v>
      </c>
      <c r="AQ872" s="178">
        <f t="shared" si="121"/>
        <v>0</v>
      </c>
      <c r="AR872" s="178">
        <f t="shared" si="122"/>
        <v>0</v>
      </c>
      <c r="AS872" s="178">
        <f t="shared" si="123"/>
        <v>0</v>
      </c>
      <c r="AT872" s="178">
        <f t="shared" si="124"/>
        <v>0</v>
      </c>
      <c r="AU872">
        <f t="shared" si="125"/>
        <v>0</v>
      </c>
    </row>
    <row r="873" spans="1:47">
      <c r="A873" t="str">
        <f>IF(All_Tasks!A873="","",All_Tasks!A873)</f>
        <v/>
      </c>
      <c r="B873" t="str">
        <f>IF(All_Tasks!B873="","",All_Tasks!B873)</f>
        <v/>
      </c>
      <c r="C873" t="str">
        <f>IF(All_Tasks!C873="","",All_Tasks!C873)</f>
        <v/>
      </c>
      <c r="D873" t="str">
        <f>IF(All_Tasks!D873="","",All_Tasks!D873)</f>
        <v/>
      </c>
      <c r="E873" t="str">
        <f>IF(All_Tasks!V873&lt;&gt;"",All_Tasks!V873,IF(All_Tasks!E873&lt;&gt;"",All_Tasks!E873,""))</f>
        <v/>
      </c>
      <c r="F873" t="str">
        <f>IF(All_Tasks!F873="","",All_Tasks!F873)</f>
        <v/>
      </c>
      <c r="G873" t="str">
        <f>IF(All_Tasks!G873="","",All_Tasks!G873)</f>
        <v/>
      </c>
      <c r="H873" s="231" t="str">
        <f>IF(All_Tasks!H873="","",All_Tasks!H873)</f>
        <v/>
      </c>
      <c r="I873" t="str">
        <f>IF(All_Tasks!I873="","",All_Tasks!I873)</f>
        <v/>
      </c>
      <c r="J873" t="str">
        <f>IF(All_Tasks!J873="","",All_Tasks!J873)</f>
        <v/>
      </c>
      <c r="K873" t="str">
        <f>IF(All_Tasks!K873="","",All_Tasks!K873)</f>
        <v/>
      </c>
      <c r="L873" s="231" t="str">
        <f>IF(All_Tasks!L873="","",All_Tasks!L873)</f>
        <v/>
      </c>
      <c r="M873" t="str">
        <f>IF(All_Tasks!M873="","",All_Tasks!M873)</f>
        <v/>
      </c>
      <c r="N873" t="str">
        <f>IF(All_Tasks!N873="","",All_Tasks!N873)</f>
        <v/>
      </c>
      <c r="O873" t="str">
        <f>IF(All_Tasks!O873="","",All_Tasks!O873)</f>
        <v/>
      </c>
      <c r="P873" s="181">
        <f>IF(All_Tasks!P873="",0,All_Tasks!P873)</f>
        <v>0</v>
      </c>
      <c r="Q873" s="181">
        <f>IF(All_Tasks!Q873="",0,All_Tasks!Q873)</f>
        <v>0</v>
      </c>
      <c r="R873" s="181">
        <f>IF(All_Tasks!R873="",0,All_Tasks!R873)</f>
        <v>0</v>
      </c>
      <c r="S873" s="181" t="str">
        <f>IF(All_Tasks!S873="","",All_Tasks!S873)</f>
        <v/>
      </c>
      <c r="T873" t="str">
        <f>IF(All_Tasks!T873="","",All_Tasks!T873)</f>
        <v/>
      </c>
      <c r="U873" t="str">
        <f>IF(All_Tasks!U873="","",All_Tasks!U873)</f>
        <v/>
      </c>
      <c r="V873">
        <f>IF(A873="",0,IFERROR(MATCH(A873,Scope_Labor_Rates!$A$6:$A$46,0)+5,0))</f>
        <v>0</v>
      </c>
      <c r="W873" s="178">
        <f>IF(V873&gt;0,INDEX(Scope_Labor_Rates!$C$6:$C$46,V873-5),0)</f>
        <v>0</v>
      </c>
      <c r="X873" s="178">
        <f>IF(V873&gt;0,INDEX(Scope_Labor_Rates!$C$6:$C$46,V873-5),0)</f>
        <v>0</v>
      </c>
      <c r="Y873" s="180">
        <f>IF(V873&gt;0,INDEX(Scope_Labor_Rates!$S$6:$S$46,V873-5),0)</f>
        <v>0</v>
      </c>
      <c r="Z873" s="180">
        <f>IF(V873&gt;0,INDEX(Scope_Labor_Rates!$R$6:$R$46,V873-5),1)</f>
        <v>1</v>
      </c>
      <c r="AA873" s="231">
        <f t="shared" si="117"/>
        <v>0</v>
      </c>
      <c r="AB873" t="str">
        <f t="shared" si="118"/>
        <v/>
      </c>
      <c r="AC873" s="178" t="str">
        <f t="shared" si="119"/>
        <v/>
      </c>
      <c r="AD873" s="181">
        <f t="shared" si="120"/>
        <v>0</v>
      </c>
      <c r="AE873" s="178">
        <f>IF(V873&gt;0,P873*INDEX(Scope_Labor_Rates!$E$6:$E$46,V873-5),0)</f>
        <v>0</v>
      </c>
      <c r="AF873" s="181">
        <f>IF(V873&gt;0,AE873*INDEX(Scope_Labor_Rates!$D$6:$D$46,V873-5)*AA873,0)</f>
        <v>0</v>
      </c>
      <c r="AG873" s="178">
        <f>IF(V873&gt;0,P873*INDEX(Scope_Labor_Rates!$G$6:$G$46,V873-5),0)</f>
        <v>0</v>
      </c>
      <c r="AH873" s="181">
        <f>IF(V873&gt;0,AG873*INDEX(Scope_Labor_Rates!$F$6:$F$46,V873-5)*AA873,0)</f>
        <v>0</v>
      </c>
      <c r="AI873" s="178">
        <f>IF(V873&gt;0,P873*INDEX(Scope_Labor_Rates!$I$6:$I$46,V873-5),0)</f>
        <v>0</v>
      </c>
      <c r="AJ873" s="181">
        <f>IF(V873&gt;0,AI873*INDEX(Scope_Labor_Rates!$H$6:$H$46,V873-5)*AA873,0)</f>
        <v>0</v>
      </c>
      <c r="AK873" s="178">
        <f>IF(V873&gt;0,P873*INDEX(Scope_Labor_Rates!$K$6:$K$46,V873-5),0)</f>
        <v>0</v>
      </c>
      <c r="AL873" s="181">
        <f>IF(V873&gt;0,AK873*INDEX(Scope_Labor_Rates!$J$6:$J$46,V873-5)*AA873,0)</f>
        <v>0</v>
      </c>
      <c r="AM873" s="178">
        <f>IF(V873&gt;0,P873*INDEX(Scope_Labor_Rates!$M$6:$M$46,V873-5),0)</f>
        <v>0</v>
      </c>
      <c r="AN873" s="178">
        <f>IF(V873&gt;0,AM873*INDEX(Scope_Labor_Rates!$L$6:$L$46,V873-5)*AA873,0)</f>
        <v>0</v>
      </c>
      <c r="AO873" s="178">
        <f>IF(V873&gt;0,P873*INDEX(Scope_Labor_Rates!$O$6:$O$46,V873-5)*AA873,0)</f>
        <v>0</v>
      </c>
      <c r="AP873" s="181">
        <f>IF(V873&gt;0,P873*INDEX(Scope_Labor_Rates!$Q$6:$Q$46,V873-5)*AA873,0)</f>
        <v>0</v>
      </c>
      <c r="AQ873" s="178">
        <f t="shared" si="121"/>
        <v>0</v>
      </c>
      <c r="AR873" s="178">
        <f t="shared" si="122"/>
        <v>0</v>
      </c>
      <c r="AS873" s="178">
        <f t="shared" si="123"/>
        <v>0</v>
      </c>
      <c r="AT873" s="178">
        <f t="shared" si="124"/>
        <v>0</v>
      </c>
      <c r="AU873">
        <f t="shared" si="125"/>
        <v>0</v>
      </c>
    </row>
    <row r="874" spans="1:47">
      <c r="A874" t="str">
        <f>IF(All_Tasks!A874="","",All_Tasks!A874)</f>
        <v/>
      </c>
      <c r="B874" t="str">
        <f>IF(All_Tasks!B874="","",All_Tasks!B874)</f>
        <v/>
      </c>
      <c r="C874" t="str">
        <f>IF(All_Tasks!C874="","",All_Tasks!C874)</f>
        <v/>
      </c>
      <c r="D874" t="str">
        <f>IF(All_Tasks!D874="","",All_Tasks!D874)</f>
        <v/>
      </c>
      <c r="E874" t="str">
        <f>IF(All_Tasks!V874&lt;&gt;"",All_Tasks!V874,IF(All_Tasks!E874&lt;&gt;"",All_Tasks!E874,""))</f>
        <v/>
      </c>
      <c r="F874" t="str">
        <f>IF(All_Tasks!F874="","",All_Tasks!F874)</f>
        <v/>
      </c>
      <c r="G874" t="str">
        <f>IF(All_Tasks!G874="","",All_Tasks!G874)</f>
        <v/>
      </c>
      <c r="H874" s="231" t="str">
        <f>IF(All_Tasks!H874="","",All_Tasks!H874)</f>
        <v/>
      </c>
      <c r="I874" t="str">
        <f>IF(All_Tasks!I874="","",All_Tasks!I874)</f>
        <v/>
      </c>
      <c r="J874" t="str">
        <f>IF(All_Tasks!J874="","",All_Tasks!J874)</f>
        <v/>
      </c>
      <c r="K874" t="str">
        <f>IF(All_Tasks!K874="","",All_Tasks!K874)</f>
        <v/>
      </c>
      <c r="L874" s="231" t="str">
        <f>IF(All_Tasks!L874="","",All_Tasks!L874)</f>
        <v/>
      </c>
      <c r="M874" t="str">
        <f>IF(All_Tasks!M874="","",All_Tasks!M874)</f>
        <v/>
      </c>
      <c r="N874" t="str">
        <f>IF(All_Tasks!N874="","",All_Tasks!N874)</f>
        <v/>
      </c>
      <c r="O874" t="str">
        <f>IF(All_Tasks!O874="","",All_Tasks!O874)</f>
        <v/>
      </c>
      <c r="P874" s="181">
        <f>IF(All_Tasks!P874="",0,All_Tasks!P874)</f>
        <v>0</v>
      </c>
      <c r="Q874" s="181">
        <f>IF(All_Tasks!Q874="",0,All_Tasks!Q874)</f>
        <v>0</v>
      </c>
      <c r="R874" s="181">
        <f>IF(All_Tasks!R874="",0,All_Tasks!R874)</f>
        <v>0</v>
      </c>
      <c r="S874" s="181" t="str">
        <f>IF(All_Tasks!S874="","",All_Tasks!S874)</f>
        <v/>
      </c>
      <c r="T874" t="str">
        <f>IF(All_Tasks!T874="","",All_Tasks!T874)</f>
        <v/>
      </c>
      <c r="U874" t="str">
        <f>IF(All_Tasks!U874="","",All_Tasks!U874)</f>
        <v/>
      </c>
      <c r="V874">
        <f>IF(A874="",0,IFERROR(MATCH(A874,Scope_Labor_Rates!$A$6:$A$46,0)+5,0))</f>
        <v>0</v>
      </c>
      <c r="W874" s="178">
        <f>IF(V874&gt;0,INDEX(Scope_Labor_Rates!$C$6:$C$46,V874-5),0)</f>
        <v>0</v>
      </c>
      <c r="X874" s="178">
        <f>IF(V874&gt;0,INDEX(Scope_Labor_Rates!$C$6:$C$46,V874-5),0)</f>
        <v>0</v>
      </c>
      <c r="Y874" s="180">
        <f>IF(V874&gt;0,INDEX(Scope_Labor_Rates!$S$6:$S$46,V874-5),0)</f>
        <v>0</v>
      </c>
      <c r="Z874" s="180">
        <f>IF(V874&gt;0,INDEX(Scope_Labor_Rates!$R$6:$R$46,V874-5),1)</f>
        <v>1</v>
      </c>
      <c r="AA874" s="231">
        <f t="shared" si="117"/>
        <v>0</v>
      </c>
      <c r="AB874" t="str">
        <f t="shared" si="118"/>
        <v/>
      </c>
      <c r="AC874" s="178" t="str">
        <f t="shared" si="119"/>
        <v/>
      </c>
      <c r="AD874" s="181">
        <f t="shared" si="120"/>
        <v>0</v>
      </c>
      <c r="AE874" s="178">
        <f>IF(V874&gt;0,P874*INDEX(Scope_Labor_Rates!$E$6:$E$46,V874-5),0)</f>
        <v>0</v>
      </c>
      <c r="AF874" s="181">
        <f>IF(V874&gt;0,AE874*INDEX(Scope_Labor_Rates!$D$6:$D$46,V874-5)*AA874,0)</f>
        <v>0</v>
      </c>
      <c r="AG874" s="178">
        <f>IF(V874&gt;0,P874*INDEX(Scope_Labor_Rates!$G$6:$G$46,V874-5),0)</f>
        <v>0</v>
      </c>
      <c r="AH874" s="181">
        <f>IF(V874&gt;0,AG874*INDEX(Scope_Labor_Rates!$F$6:$F$46,V874-5)*AA874,0)</f>
        <v>0</v>
      </c>
      <c r="AI874" s="178">
        <f>IF(V874&gt;0,P874*INDEX(Scope_Labor_Rates!$I$6:$I$46,V874-5),0)</f>
        <v>0</v>
      </c>
      <c r="AJ874" s="181">
        <f>IF(V874&gt;0,AI874*INDEX(Scope_Labor_Rates!$H$6:$H$46,V874-5)*AA874,0)</f>
        <v>0</v>
      </c>
      <c r="AK874" s="178">
        <f>IF(V874&gt;0,P874*INDEX(Scope_Labor_Rates!$K$6:$K$46,V874-5),0)</f>
        <v>0</v>
      </c>
      <c r="AL874" s="181">
        <f>IF(V874&gt;0,AK874*INDEX(Scope_Labor_Rates!$J$6:$J$46,V874-5)*AA874,0)</f>
        <v>0</v>
      </c>
      <c r="AM874" s="178">
        <f>IF(V874&gt;0,P874*INDEX(Scope_Labor_Rates!$M$6:$M$46,V874-5),0)</f>
        <v>0</v>
      </c>
      <c r="AN874" s="178">
        <f>IF(V874&gt;0,AM874*INDEX(Scope_Labor_Rates!$L$6:$L$46,V874-5)*AA874,0)</f>
        <v>0</v>
      </c>
      <c r="AO874" s="178">
        <f>IF(V874&gt;0,P874*INDEX(Scope_Labor_Rates!$O$6:$O$46,V874-5)*AA874,0)</f>
        <v>0</v>
      </c>
      <c r="AP874" s="181">
        <f>IF(V874&gt;0,P874*INDEX(Scope_Labor_Rates!$Q$6:$Q$46,V874-5)*AA874,0)</f>
        <v>0</v>
      </c>
      <c r="AQ874" s="178">
        <f t="shared" si="121"/>
        <v>0</v>
      </c>
      <c r="AR874" s="178">
        <f t="shared" si="122"/>
        <v>0</v>
      </c>
      <c r="AS874" s="178">
        <f t="shared" si="123"/>
        <v>0</v>
      </c>
      <c r="AT874" s="178">
        <f t="shared" si="124"/>
        <v>0</v>
      </c>
      <c r="AU874">
        <f t="shared" si="125"/>
        <v>0</v>
      </c>
    </row>
    <row r="875" spans="1:47">
      <c r="A875" t="str">
        <f>IF(All_Tasks!A875="","",All_Tasks!A875)</f>
        <v/>
      </c>
      <c r="B875" t="str">
        <f>IF(All_Tasks!B875="","",All_Tasks!B875)</f>
        <v/>
      </c>
      <c r="C875" t="str">
        <f>IF(All_Tasks!C875="","",All_Tasks!C875)</f>
        <v/>
      </c>
      <c r="D875" t="str">
        <f>IF(All_Tasks!D875="","",All_Tasks!D875)</f>
        <v/>
      </c>
      <c r="E875" t="str">
        <f>IF(All_Tasks!V875&lt;&gt;"",All_Tasks!V875,IF(All_Tasks!E875&lt;&gt;"",All_Tasks!E875,""))</f>
        <v/>
      </c>
      <c r="F875" t="str">
        <f>IF(All_Tasks!F875="","",All_Tasks!F875)</f>
        <v/>
      </c>
      <c r="G875" t="str">
        <f>IF(All_Tasks!G875="","",All_Tasks!G875)</f>
        <v/>
      </c>
      <c r="H875" s="231" t="str">
        <f>IF(All_Tasks!H875="","",All_Tasks!H875)</f>
        <v/>
      </c>
      <c r="I875" t="str">
        <f>IF(All_Tasks!I875="","",All_Tasks!I875)</f>
        <v/>
      </c>
      <c r="J875" t="str">
        <f>IF(All_Tasks!J875="","",All_Tasks!J875)</f>
        <v/>
      </c>
      <c r="K875" t="str">
        <f>IF(All_Tasks!K875="","",All_Tasks!K875)</f>
        <v/>
      </c>
      <c r="L875" s="231" t="str">
        <f>IF(All_Tasks!L875="","",All_Tasks!L875)</f>
        <v/>
      </c>
      <c r="M875" t="str">
        <f>IF(All_Tasks!M875="","",All_Tasks!M875)</f>
        <v/>
      </c>
      <c r="N875" t="str">
        <f>IF(All_Tasks!N875="","",All_Tasks!N875)</f>
        <v/>
      </c>
      <c r="O875" t="str">
        <f>IF(All_Tasks!O875="","",All_Tasks!O875)</f>
        <v/>
      </c>
      <c r="P875" s="181">
        <f>IF(All_Tasks!P875="",0,All_Tasks!P875)</f>
        <v>0</v>
      </c>
      <c r="Q875" s="181">
        <f>IF(All_Tasks!Q875="",0,All_Tasks!Q875)</f>
        <v>0</v>
      </c>
      <c r="R875" s="181">
        <f>IF(All_Tasks!R875="",0,All_Tasks!R875)</f>
        <v>0</v>
      </c>
      <c r="S875" s="181" t="str">
        <f>IF(All_Tasks!S875="","",All_Tasks!S875)</f>
        <v/>
      </c>
      <c r="T875" t="str">
        <f>IF(All_Tasks!T875="","",All_Tasks!T875)</f>
        <v/>
      </c>
      <c r="U875" t="str">
        <f>IF(All_Tasks!U875="","",All_Tasks!U875)</f>
        <v/>
      </c>
      <c r="V875">
        <f>IF(A875="",0,IFERROR(MATCH(A875,Scope_Labor_Rates!$A$6:$A$46,0)+5,0))</f>
        <v>0</v>
      </c>
      <c r="W875" s="178">
        <f>IF(V875&gt;0,INDEX(Scope_Labor_Rates!$C$6:$C$46,V875-5),0)</f>
        <v>0</v>
      </c>
      <c r="X875" s="178">
        <f>IF(V875&gt;0,INDEX(Scope_Labor_Rates!$C$6:$C$46,V875-5),0)</f>
        <v>0</v>
      </c>
      <c r="Y875" s="180">
        <f>IF(V875&gt;0,INDEX(Scope_Labor_Rates!$S$6:$S$46,V875-5),0)</f>
        <v>0</v>
      </c>
      <c r="Z875" s="180">
        <f>IF(V875&gt;0,INDEX(Scope_Labor_Rates!$R$6:$R$46,V875-5),1)</f>
        <v>1</v>
      </c>
      <c r="AA875" s="231">
        <f t="shared" si="117"/>
        <v>0</v>
      </c>
      <c r="AB875" t="str">
        <f t="shared" si="118"/>
        <v/>
      </c>
      <c r="AC875" s="178" t="str">
        <f t="shared" si="119"/>
        <v/>
      </c>
      <c r="AD875" s="181">
        <f t="shared" si="120"/>
        <v>0</v>
      </c>
      <c r="AE875" s="178">
        <f>IF(V875&gt;0,P875*INDEX(Scope_Labor_Rates!$E$6:$E$46,V875-5),0)</f>
        <v>0</v>
      </c>
      <c r="AF875" s="181">
        <f>IF(V875&gt;0,AE875*INDEX(Scope_Labor_Rates!$D$6:$D$46,V875-5)*AA875,0)</f>
        <v>0</v>
      </c>
      <c r="AG875" s="178">
        <f>IF(V875&gt;0,P875*INDEX(Scope_Labor_Rates!$G$6:$G$46,V875-5),0)</f>
        <v>0</v>
      </c>
      <c r="AH875" s="181">
        <f>IF(V875&gt;0,AG875*INDEX(Scope_Labor_Rates!$F$6:$F$46,V875-5)*AA875,0)</f>
        <v>0</v>
      </c>
      <c r="AI875" s="178">
        <f>IF(V875&gt;0,P875*INDEX(Scope_Labor_Rates!$I$6:$I$46,V875-5),0)</f>
        <v>0</v>
      </c>
      <c r="AJ875" s="181">
        <f>IF(V875&gt;0,AI875*INDEX(Scope_Labor_Rates!$H$6:$H$46,V875-5)*AA875,0)</f>
        <v>0</v>
      </c>
      <c r="AK875" s="178">
        <f>IF(V875&gt;0,P875*INDEX(Scope_Labor_Rates!$K$6:$K$46,V875-5),0)</f>
        <v>0</v>
      </c>
      <c r="AL875" s="181">
        <f>IF(V875&gt;0,AK875*INDEX(Scope_Labor_Rates!$J$6:$J$46,V875-5)*AA875,0)</f>
        <v>0</v>
      </c>
      <c r="AM875" s="178">
        <f>IF(V875&gt;0,P875*INDEX(Scope_Labor_Rates!$M$6:$M$46,V875-5),0)</f>
        <v>0</v>
      </c>
      <c r="AN875" s="178">
        <f>IF(V875&gt;0,AM875*INDEX(Scope_Labor_Rates!$L$6:$L$46,V875-5)*AA875,0)</f>
        <v>0</v>
      </c>
      <c r="AO875" s="178">
        <f>IF(V875&gt;0,P875*INDEX(Scope_Labor_Rates!$O$6:$O$46,V875-5)*AA875,0)</f>
        <v>0</v>
      </c>
      <c r="AP875" s="181">
        <f>IF(V875&gt;0,P875*INDEX(Scope_Labor_Rates!$Q$6:$Q$46,V875-5)*AA875,0)</f>
        <v>0</v>
      </c>
      <c r="AQ875" s="178">
        <f t="shared" si="121"/>
        <v>0</v>
      </c>
      <c r="AR875" s="178">
        <f t="shared" si="122"/>
        <v>0</v>
      </c>
      <c r="AS875" s="178">
        <f t="shared" si="123"/>
        <v>0</v>
      </c>
      <c r="AT875" s="178">
        <f t="shared" si="124"/>
        <v>0</v>
      </c>
      <c r="AU875">
        <f t="shared" si="125"/>
        <v>0</v>
      </c>
    </row>
    <row r="876" spans="1:47">
      <c r="A876" t="str">
        <f>IF(All_Tasks!A876="","",All_Tasks!A876)</f>
        <v/>
      </c>
      <c r="B876" t="str">
        <f>IF(All_Tasks!B876="","",All_Tasks!B876)</f>
        <v/>
      </c>
      <c r="C876" t="str">
        <f>IF(All_Tasks!C876="","",All_Tasks!C876)</f>
        <v/>
      </c>
      <c r="D876" t="str">
        <f>IF(All_Tasks!D876="","",All_Tasks!D876)</f>
        <v/>
      </c>
      <c r="E876" t="str">
        <f>IF(All_Tasks!V876&lt;&gt;"",All_Tasks!V876,IF(All_Tasks!E876&lt;&gt;"",All_Tasks!E876,""))</f>
        <v/>
      </c>
      <c r="F876" t="str">
        <f>IF(All_Tasks!F876="","",All_Tasks!F876)</f>
        <v/>
      </c>
      <c r="G876" t="str">
        <f>IF(All_Tasks!G876="","",All_Tasks!G876)</f>
        <v/>
      </c>
      <c r="H876" s="231" t="str">
        <f>IF(All_Tasks!H876="","",All_Tasks!H876)</f>
        <v/>
      </c>
      <c r="I876" t="str">
        <f>IF(All_Tasks!I876="","",All_Tasks!I876)</f>
        <v/>
      </c>
      <c r="J876" t="str">
        <f>IF(All_Tasks!J876="","",All_Tasks!J876)</f>
        <v/>
      </c>
      <c r="K876" t="str">
        <f>IF(All_Tasks!K876="","",All_Tasks!K876)</f>
        <v/>
      </c>
      <c r="L876" s="231" t="str">
        <f>IF(All_Tasks!L876="","",All_Tasks!L876)</f>
        <v/>
      </c>
      <c r="M876" t="str">
        <f>IF(All_Tasks!M876="","",All_Tasks!M876)</f>
        <v/>
      </c>
      <c r="N876" t="str">
        <f>IF(All_Tasks!N876="","",All_Tasks!N876)</f>
        <v/>
      </c>
      <c r="O876" t="str">
        <f>IF(All_Tasks!O876="","",All_Tasks!O876)</f>
        <v/>
      </c>
      <c r="P876" s="181">
        <f>IF(All_Tasks!P876="",0,All_Tasks!P876)</f>
        <v>0</v>
      </c>
      <c r="Q876" s="181">
        <f>IF(All_Tasks!Q876="",0,All_Tasks!Q876)</f>
        <v>0</v>
      </c>
      <c r="R876" s="181">
        <f>IF(All_Tasks!R876="",0,All_Tasks!R876)</f>
        <v>0</v>
      </c>
      <c r="S876" s="181" t="str">
        <f>IF(All_Tasks!S876="","",All_Tasks!S876)</f>
        <v/>
      </c>
      <c r="T876" t="str">
        <f>IF(All_Tasks!T876="","",All_Tasks!T876)</f>
        <v/>
      </c>
      <c r="U876" t="str">
        <f>IF(All_Tasks!U876="","",All_Tasks!U876)</f>
        <v/>
      </c>
      <c r="V876">
        <f>IF(A876="",0,IFERROR(MATCH(A876,Scope_Labor_Rates!$A$6:$A$46,0)+5,0))</f>
        <v>0</v>
      </c>
      <c r="W876" s="178">
        <f>IF(V876&gt;0,INDEX(Scope_Labor_Rates!$C$6:$C$46,V876-5),0)</f>
        <v>0</v>
      </c>
      <c r="X876" s="178">
        <f>IF(V876&gt;0,INDEX(Scope_Labor_Rates!$C$6:$C$46,V876-5),0)</f>
        <v>0</v>
      </c>
      <c r="Y876" s="180">
        <f>IF(V876&gt;0,INDEX(Scope_Labor_Rates!$S$6:$S$46,V876-5),0)</f>
        <v>0</v>
      </c>
      <c r="Z876" s="180">
        <f>IF(V876&gt;0,INDEX(Scope_Labor_Rates!$R$6:$R$46,V876-5),1)</f>
        <v>1</v>
      </c>
      <c r="AA876" s="231">
        <f t="shared" si="117"/>
        <v>0</v>
      </c>
      <c r="AB876" t="str">
        <f t="shared" si="118"/>
        <v/>
      </c>
      <c r="AC876" s="178" t="str">
        <f t="shared" si="119"/>
        <v/>
      </c>
      <c r="AD876" s="181">
        <f t="shared" si="120"/>
        <v>0</v>
      </c>
      <c r="AE876" s="178">
        <f>IF(V876&gt;0,P876*INDEX(Scope_Labor_Rates!$E$6:$E$46,V876-5),0)</f>
        <v>0</v>
      </c>
      <c r="AF876" s="181">
        <f>IF(V876&gt;0,AE876*INDEX(Scope_Labor_Rates!$D$6:$D$46,V876-5)*AA876,0)</f>
        <v>0</v>
      </c>
      <c r="AG876" s="178">
        <f>IF(V876&gt;0,P876*INDEX(Scope_Labor_Rates!$G$6:$G$46,V876-5),0)</f>
        <v>0</v>
      </c>
      <c r="AH876" s="181">
        <f>IF(V876&gt;0,AG876*INDEX(Scope_Labor_Rates!$F$6:$F$46,V876-5)*AA876,0)</f>
        <v>0</v>
      </c>
      <c r="AI876" s="178">
        <f>IF(V876&gt;0,P876*INDEX(Scope_Labor_Rates!$I$6:$I$46,V876-5),0)</f>
        <v>0</v>
      </c>
      <c r="AJ876" s="181">
        <f>IF(V876&gt;0,AI876*INDEX(Scope_Labor_Rates!$H$6:$H$46,V876-5)*AA876,0)</f>
        <v>0</v>
      </c>
      <c r="AK876" s="178">
        <f>IF(V876&gt;0,P876*INDEX(Scope_Labor_Rates!$K$6:$K$46,V876-5),0)</f>
        <v>0</v>
      </c>
      <c r="AL876" s="181">
        <f>IF(V876&gt;0,AK876*INDEX(Scope_Labor_Rates!$J$6:$J$46,V876-5)*AA876,0)</f>
        <v>0</v>
      </c>
      <c r="AM876" s="178">
        <f>IF(V876&gt;0,P876*INDEX(Scope_Labor_Rates!$M$6:$M$46,V876-5),0)</f>
        <v>0</v>
      </c>
      <c r="AN876" s="178">
        <f>IF(V876&gt;0,AM876*INDEX(Scope_Labor_Rates!$L$6:$L$46,V876-5)*AA876,0)</f>
        <v>0</v>
      </c>
      <c r="AO876" s="178">
        <f>IF(V876&gt;0,P876*INDEX(Scope_Labor_Rates!$O$6:$O$46,V876-5)*AA876,0)</f>
        <v>0</v>
      </c>
      <c r="AP876" s="181">
        <f>IF(V876&gt;0,P876*INDEX(Scope_Labor_Rates!$Q$6:$Q$46,V876-5)*AA876,0)</f>
        <v>0</v>
      </c>
      <c r="AQ876" s="178">
        <f t="shared" si="121"/>
        <v>0</v>
      </c>
      <c r="AR876" s="178">
        <f t="shared" si="122"/>
        <v>0</v>
      </c>
      <c r="AS876" s="178">
        <f t="shared" si="123"/>
        <v>0</v>
      </c>
      <c r="AT876" s="178">
        <f t="shared" si="124"/>
        <v>0</v>
      </c>
      <c r="AU876">
        <f t="shared" si="125"/>
        <v>0</v>
      </c>
    </row>
    <row r="877" spans="1:47">
      <c r="A877" t="str">
        <f>IF(All_Tasks!A877="","",All_Tasks!A877)</f>
        <v/>
      </c>
      <c r="B877" t="str">
        <f>IF(All_Tasks!B877="","",All_Tasks!B877)</f>
        <v/>
      </c>
      <c r="C877" t="str">
        <f>IF(All_Tasks!C877="","",All_Tasks!C877)</f>
        <v/>
      </c>
      <c r="D877" t="str">
        <f>IF(All_Tasks!D877="","",All_Tasks!D877)</f>
        <v/>
      </c>
      <c r="E877" t="str">
        <f>IF(All_Tasks!V877&lt;&gt;"",All_Tasks!V877,IF(All_Tasks!E877&lt;&gt;"",All_Tasks!E877,""))</f>
        <v/>
      </c>
      <c r="F877" t="str">
        <f>IF(All_Tasks!F877="","",All_Tasks!F877)</f>
        <v/>
      </c>
      <c r="G877" t="str">
        <f>IF(All_Tasks!G877="","",All_Tasks!G877)</f>
        <v/>
      </c>
      <c r="H877" s="231" t="str">
        <f>IF(All_Tasks!H877="","",All_Tasks!H877)</f>
        <v/>
      </c>
      <c r="I877" t="str">
        <f>IF(All_Tasks!I877="","",All_Tasks!I877)</f>
        <v/>
      </c>
      <c r="J877" t="str">
        <f>IF(All_Tasks!J877="","",All_Tasks!J877)</f>
        <v/>
      </c>
      <c r="K877" t="str">
        <f>IF(All_Tasks!K877="","",All_Tasks!K877)</f>
        <v/>
      </c>
      <c r="L877" s="231" t="str">
        <f>IF(All_Tasks!L877="","",All_Tasks!L877)</f>
        <v/>
      </c>
      <c r="M877" t="str">
        <f>IF(All_Tasks!M877="","",All_Tasks!M877)</f>
        <v/>
      </c>
      <c r="N877" t="str">
        <f>IF(All_Tasks!N877="","",All_Tasks!N877)</f>
        <v/>
      </c>
      <c r="O877" t="str">
        <f>IF(All_Tasks!O877="","",All_Tasks!O877)</f>
        <v/>
      </c>
      <c r="P877" s="181">
        <f>IF(All_Tasks!P877="",0,All_Tasks!P877)</f>
        <v>0</v>
      </c>
      <c r="Q877" s="181">
        <f>IF(All_Tasks!Q877="",0,All_Tasks!Q877)</f>
        <v>0</v>
      </c>
      <c r="R877" s="181">
        <f>IF(All_Tasks!R877="",0,All_Tasks!R877)</f>
        <v>0</v>
      </c>
      <c r="S877" s="181" t="str">
        <f>IF(All_Tasks!S877="","",All_Tasks!S877)</f>
        <v/>
      </c>
      <c r="T877" t="str">
        <f>IF(All_Tasks!T877="","",All_Tasks!T877)</f>
        <v/>
      </c>
      <c r="U877" t="str">
        <f>IF(All_Tasks!U877="","",All_Tasks!U877)</f>
        <v/>
      </c>
      <c r="V877">
        <f>IF(A877="",0,IFERROR(MATCH(A877,Scope_Labor_Rates!$A$6:$A$46,0)+5,0))</f>
        <v>0</v>
      </c>
      <c r="W877" s="178">
        <f>IF(V877&gt;0,INDEX(Scope_Labor_Rates!$C$6:$C$46,V877-5),0)</f>
        <v>0</v>
      </c>
      <c r="X877" s="178">
        <f>IF(V877&gt;0,INDEX(Scope_Labor_Rates!$C$6:$C$46,V877-5),0)</f>
        <v>0</v>
      </c>
      <c r="Y877" s="180">
        <f>IF(V877&gt;0,INDEX(Scope_Labor_Rates!$S$6:$S$46,V877-5),0)</f>
        <v>0</v>
      </c>
      <c r="Z877" s="180">
        <f>IF(V877&gt;0,INDEX(Scope_Labor_Rates!$R$6:$R$46,V877-5),1)</f>
        <v>1</v>
      </c>
      <c r="AA877" s="231">
        <f t="shared" si="117"/>
        <v>0</v>
      </c>
      <c r="AB877" t="str">
        <f t="shared" si="118"/>
        <v/>
      </c>
      <c r="AC877" s="178" t="str">
        <f t="shared" si="119"/>
        <v/>
      </c>
      <c r="AD877" s="181">
        <f t="shared" si="120"/>
        <v>0</v>
      </c>
      <c r="AE877" s="178">
        <f>IF(V877&gt;0,P877*INDEX(Scope_Labor_Rates!$E$6:$E$46,V877-5),0)</f>
        <v>0</v>
      </c>
      <c r="AF877" s="181">
        <f>IF(V877&gt;0,AE877*INDEX(Scope_Labor_Rates!$D$6:$D$46,V877-5)*AA877,0)</f>
        <v>0</v>
      </c>
      <c r="AG877" s="178">
        <f>IF(V877&gt;0,P877*INDEX(Scope_Labor_Rates!$G$6:$G$46,V877-5),0)</f>
        <v>0</v>
      </c>
      <c r="AH877" s="181">
        <f>IF(V877&gt;0,AG877*INDEX(Scope_Labor_Rates!$F$6:$F$46,V877-5)*AA877,0)</f>
        <v>0</v>
      </c>
      <c r="AI877" s="178">
        <f>IF(V877&gt;0,P877*INDEX(Scope_Labor_Rates!$I$6:$I$46,V877-5),0)</f>
        <v>0</v>
      </c>
      <c r="AJ877" s="181">
        <f>IF(V877&gt;0,AI877*INDEX(Scope_Labor_Rates!$H$6:$H$46,V877-5)*AA877,0)</f>
        <v>0</v>
      </c>
      <c r="AK877" s="178">
        <f>IF(V877&gt;0,P877*INDEX(Scope_Labor_Rates!$K$6:$K$46,V877-5),0)</f>
        <v>0</v>
      </c>
      <c r="AL877" s="181">
        <f>IF(V877&gt;0,AK877*INDEX(Scope_Labor_Rates!$J$6:$J$46,V877-5)*AA877,0)</f>
        <v>0</v>
      </c>
      <c r="AM877" s="178">
        <f>IF(V877&gt;0,P877*INDEX(Scope_Labor_Rates!$M$6:$M$46,V877-5),0)</f>
        <v>0</v>
      </c>
      <c r="AN877" s="178">
        <f>IF(V877&gt;0,AM877*INDEX(Scope_Labor_Rates!$L$6:$L$46,V877-5)*AA877,0)</f>
        <v>0</v>
      </c>
      <c r="AO877" s="178">
        <f>IF(V877&gt;0,P877*INDEX(Scope_Labor_Rates!$O$6:$O$46,V877-5)*AA877,0)</f>
        <v>0</v>
      </c>
      <c r="AP877" s="181">
        <f>IF(V877&gt;0,P877*INDEX(Scope_Labor_Rates!$Q$6:$Q$46,V877-5)*AA877,0)</f>
        <v>0</v>
      </c>
      <c r="AQ877" s="178">
        <f t="shared" si="121"/>
        <v>0</v>
      </c>
      <c r="AR877" s="178">
        <f t="shared" si="122"/>
        <v>0</v>
      </c>
      <c r="AS877" s="178">
        <f t="shared" si="123"/>
        <v>0</v>
      </c>
      <c r="AT877" s="178">
        <f t="shared" si="124"/>
        <v>0</v>
      </c>
      <c r="AU877">
        <f t="shared" si="125"/>
        <v>0</v>
      </c>
    </row>
    <row r="878" spans="1:47">
      <c r="A878" t="str">
        <f>IF(All_Tasks!A878="","",All_Tasks!A878)</f>
        <v/>
      </c>
      <c r="B878" t="str">
        <f>IF(All_Tasks!B878="","",All_Tasks!B878)</f>
        <v/>
      </c>
      <c r="C878" t="str">
        <f>IF(All_Tasks!C878="","",All_Tasks!C878)</f>
        <v/>
      </c>
      <c r="D878" t="str">
        <f>IF(All_Tasks!D878="","",All_Tasks!D878)</f>
        <v/>
      </c>
      <c r="E878" t="str">
        <f>IF(All_Tasks!V878&lt;&gt;"",All_Tasks!V878,IF(All_Tasks!E878&lt;&gt;"",All_Tasks!E878,""))</f>
        <v/>
      </c>
      <c r="F878" t="str">
        <f>IF(All_Tasks!F878="","",All_Tasks!F878)</f>
        <v/>
      </c>
      <c r="G878" t="str">
        <f>IF(All_Tasks!G878="","",All_Tasks!G878)</f>
        <v/>
      </c>
      <c r="H878" s="231" t="str">
        <f>IF(All_Tasks!H878="","",All_Tasks!H878)</f>
        <v/>
      </c>
      <c r="I878" t="str">
        <f>IF(All_Tasks!I878="","",All_Tasks!I878)</f>
        <v/>
      </c>
      <c r="J878" t="str">
        <f>IF(All_Tasks!J878="","",All_Tasks!J878)</f>
        <v/>
      </c>
      <c r="K878" t="str">
        <f>IF(All_Tasks!K878="","",All_Tasks!K878)</f>
        <v/>
      </c>
      <c r="L878" s="231" t="str">
        <f>IF(All_Tasks!L878="","",All_Tasks!L878)</f>
        <v/>
      </c>
      <c r="M878" t="str">
        <f>IF(All_Tasks!M878="","",All_Tasks!M878)</f>
        <v/>
      </c>
      <c r="N878" t="str">
        <f>IF(All_Tasks!N878="","",All_Tasks!N878)</f>
        <v/>
      </c>
      <c r="O878" t="str">
        <f>IF(All_Tasks!O878="","",All_Tasks!O878)</f>
        <v/>
      </c>
      <c r="P878" s="181">
        <f>IF(All_Tasks!P878="",0,All_Tasks!P878)</f>
        <v>0</v>
      </c>
      <c r="Q878" s="181">
        <f>IF(All_Tasks!Q878="",0,All_Tasks!Q878)</f>
        <v>0</v>
      </c>
      <c r="R878" s="181">
        <f>IF(All_Tasks!R878="",0,All_Tasks!R878)</f>
        <v>0</v>
      </c>
      <c r="S878" s="181" t="str">
        <f>IF(All_Tasks!S878="","",All_Tasks!S878)</f>
        <v/>
      </c>
      <c r="T878" t="str">
        <f>IF(All_Tasks!T878="","",All_Tasks!T878)</f>
        <v/>
      </c>
      <c r="U878" t="str">
        <f>IF(All_Tasks!U878="","",All_Tasks!U878)</f>
        <v/>
      </c>
      <c r="V878">
        <f>IF(A878="",0,IFERROR(MATCH(A878,Scope_Labor_Rates!$A$6:$A$46,0)+5,0))</f>
        <v>0</v>
      </c>
      <c r="W878" s="178">
        <f>IF(V878&gt;0,INDEX(Scope_Labor_Rates!$C$6:$C$46,V878-5),0)</f>
        <v>0</v>
      </c>
      <c r="X878" s="178">
        <f>IF(V878&gt;0,INDEX(Scope_Labor_Rates!$C$6:$C$46,V878-5),0)</f>
        <v>0</v>
      </c>
      <c r="Y878" s="180">
        <f>IF(V878&gt;0,INDEX(Scope_Labor_Rates!$S$6:$S$46,V878-5),0)</f>
        <v>0</v>
      </c>
      <c r="Z878" s="180">
        <f>IF(V878&gt;0,INDEX(Scope_Labor_Rates!$R$6:$R$46,V878-5),1)</f>
        <v>1</v>
      </c>
      <c r="AA878" s="231">
        <f t="shared" si="117"/>
        <v>0</v>
      </c>
      <c r="AB878" t="str">
        <f t="shared" si="118"/>
        <v/>
      </c>
      <c r="AC878" s="178" t="str">
        <f t="shared" si="119"/>
        <v/>
      </c>
      <c r="AD878" s="181">
        <f t="shared" si="120"/>
        <v>0</v>
      </c>
      <c r="AE878" s="178">
        <f>IF(V878&gt;0,P878*INDEX(Scope_Labor_Rates!$E$6:$E$46,V878-5),0)</f>
        <v>0</v>
      </c>
      <c r="AF878" s="181">
        <f>IF(V878&gt;0,AE878*INDEX(Scope_Labor_Rates!$D$6:$D$46,V878-5)*AA878,0)</f>
        <v>0</v>
      </c>
      <c r="AG878" s="178">
        <f>IF(V878&gt;0,P878*INDEX(Scope_Labor_Rates!$G$6:$G$46,V878-5),0)</f>
        <v>0</v>
      </c>
      <c r="AH878" s="181">
        <f>IF(V878&gt;0,AG878*INDEX(Scope_Labor_Rates!$F$6:$F$46,V878-5)*AA878,0)</f>
        <v>0</v>
      </c>
      <c r="AI878" s="178">
        <f>IF(V878&gt;0,P878*INDEX(Scope_Labor_Rates!$I$6:$I$46,V878-5),0)</f>
        <v>0</v>
      </c>
      <c r="AJ878" s="181">
        <f>IF(V878&gt;0,AI878*INDEX(Scope_Labor_Rates!$H$6:$H$46,V878-5)*AA878,0)</f>
        <v>0</v>
      </c>
      <c r="AK878" s="178">
        <f>IF(V878&gt;0,P878*INDEX(Scope_Labor_Rates!$K$6:$K$46,V878-5),0)</f>
        <v>0</v>
      </c>
      <c r="AL878" s="181">
        <f>IF(V878&gt;0,AK878*INDEX(Scope_Labor_Rates!$J$6:$J$46,V878-5)*AA878,0)</f>
        <v>0</v>
      </c>
      <c r="AM878" s="178">
        <f>IF(V878&gt;0,P878*INDEX(Scope_Labor_Rates!$M$6:$M$46,V878-5),0)</f>
        <v>0</v>
      </c>
      <c r="AN878" s="178">
        <f>IF(V878&gt;0,AM878*INDEX(Scope_Labor_Rates!$L$6:$L$46,V878-5)*AA878,0)</f>
        <v>0</v>
      </c>
      <c r="AO878" s="178">
        <f>IF(V878&gt;0,P878*INDEX(Scope_Labor_Rates!$O$6:$O$46,V878-5)*AA878,0)</f>
        <v>0</v>
      </c>
      <c r="AP878" s="181">
        <f>IF(V878&gt;0,P878*INDEX(Scope_Labor_Rates!$Q$6:$Q$46,V878-5)*AA878,0)</f>
        <v>0</v>
      </c>
      <c r="AQ878" s="178">
        <f t="shared" si="121"/>
        <v>0</v>
      </c>
      <c r="AR878" s="178">
        <f t="shared" si="122"/>
        <v>0</v>
      </c>
      <c r="AS878" s="178">
        <f t="shared" si="123"/>
        <v>0</v>
      </c>
      <c r="AT878" s="178">
        <f t="shared" si="124"/>
        <v>0</v>
      </c>
      <c r="AU878">
        <f t="shared" si="125"/>
        <v>0</v>
      </c>
    </row>
    <row r="879" spans="1:47">
      <c r="A879" t="str">
        <f>IF(All_Tasks!A879="","",All_Tasks!A879)</f>
        <v/>
      </c>
      <c r="B879" t="str">
        <f>IF(All_Tasks!B879="","",All_Tasks!B879)</f>
        <v/>
      </c>
      <c r="C879" t="str">
        <f>IF(All_Tasks!C879="","",All_Tasks!C879)</f>
        <v/>
      </c>
      <c r="D879" t="str">
        <f>IF(All_Tasks!D879="","",All_Tasks!D879)</f>
        <v/>
      </c>
      <c r="E879" t="str">
        <f>IF(All_Tasks!V879&lt;&gt;"",All_Tasks!V879,IF(All_Tasks!E879&lt;&gt;"",All_Tasks!E879,""))</f>
        <v/>
      </c>
      <c r="F879" t="str">
        <f>IF(All_Tasks!F879="","",All_Tasks!F879)</f>
        <v/>
      </c>
      <c r="G879" t="str">
        <f>IF(All_Tasks!G879="","",All_Tasks!G879)</f>
        <v/>
      </c>
      <c r="H879" s="231" t="str">
        <f>IF(All_Tasks!H879="","",All_Tasks!H879)</f>
        <v/>
      </c>
      <c r="I879" t="str">
        <f>IF(All_Tasks!I879="","",All_Tasks!I879)</f>
        <v/>
      </c>
      <c r="J879" t="str">
        <f>IF(All_Tasks!J879="","",All_Tasks!J879)</f>
        <v/>
      </c>
      <c r="K879" t="str">
        <f>IF(All_Tasks!K879="","",All_Tasks!K879)</f>
        <v/>
      </c>
      <c r="L879" s="231" t="str">
        <f>IF(All_Tasks!L879="","",All_Tasks!L879)</f>
        <v/>
      </c>
      <c r="M879" t="str">
        <f>IF(All_Tasks!M879="","",All_Tasks!M879)</f>
        <v/>
      </c>
      <c r="N879" t="str">
        <f>IF(All_Tasks!N879="","",All_Tasks!N879)</f>
        <v/>
      </c>
      <c r="O879" t="str">
        <f>IF(All_Tasks!O879="","",All_Tasks!O879)</f>
        <v/>
      </c>
      <c r="P879" s="181">
        <f>IF(All_Tasks!P879="",0,All_Tasks!P879)</f>
        <v>0</v>
      </c>
      <c r="Q879" s="181">
        <f>IF(All_Tasks!Q879="",0,All_Tasks!Q879)</f>
        <v>0</v>
      </c>
      <c r="R879" s="181">
        <f>IF(All_Tasks!R879="",0,All_Tasks!R879)</f>
        <v>0</v>
      </c>
      <c r="S879" s="181" t="str">
        <f>IF(All_Tasks!S879="","",All_Tasks!S879)</f>
        <v/>
      </c>
      <c r="T879" t="str">
        <f>IF(All_Tasks!T879="","",All_Tasks!T879)</f>
        <v/>
      </c>
      <c r="U879" t="str">
        <f>IF(All_Tasks!U879="","",All_Tasks!U879)</f>
        <v/>
      </c>
      <c r="V879">
        <f>IF(A879="",0,IFERROR(MATCH(A879,Scope_Labor_Rates!$A$6:$A$46,0)+5,0))</f>
        <v>0</v>
      </c>
      <c r="W879" s="178">
        <f>IF(V879&gt;0,INDEX(Scope_Labor_Rates!$C$6:$C$46,V879-5),0)</f>
        <v>0</v>
      </c>
      <c r="X879" s="178">
        <f>IF(V879&gt;0,INDEX(Scope_Labor_Rates!$C$6:$C$46,V879-5),0)</f>
        <v>0</v>
      </c>
      <c r="Y879" s="180">
        <f>IF(V879&gt;0,INDEX(Scope_Labor_Rates!$S$6:$S$46,V879-5),0)</f>
        <v>0</v>
      </c>
      <c r="Z879" s="180">
        <f>IF(V879&gt;0,INDEX(Scope_Labor_Rates!$R$6:$R$46,V879-5),1)</f>
        <v>1</v>
      </c>
      <c r="AA879" s="231">
        <f t="shared" si="117"/>
        <v>0</v>
      </c>
      <c r="AB879" t="str">
        <f t="shared" si="118"/>
        <v/>
      </c>
      <c r="AC879" s="178" t="str">
        <f t="shared" si="119"/>
        <v/>
      </c>
      <c r="AD879" s="181">
        <f t="shared" si="120"/>
        <v>0</v>
      </c>
      <c r="AE879" s="178">
        <f>IF(V879&gt;0,P879*INDEX(Scope_Labor_Rates!$E$6:$E$46,V879-5),0)</f>
        <v>0</v>
      </c>
      <c r="AF879" s="181">
        <f>IF(V879&gt;0,AE879*INDEX(Scope_Labor_Rates!$D$6:$D$46,V879-5)*AA879,0)</f>
        <v>0</v>
      </c>
      <c r="AG879" s="178">
        <f>IF(V879&gt;0,P879*INDEX(Scope_Labor_Rates!$G$6:$G$46,V879-5),0)</f>
        <v>0</v>
      </c>
      <c r="AH879" s="181">
        <f>IF(V879&gt;0,AG879*INDEX(Scope_Labor_Rates!$F$6:$F$46,V879-5)*AA879,0)</f>
        <v>0</v>
      </c>
      <c r="AI879" s="178">
        <f>IF(V879&gt;0,P879*INDEX(Scope_Labor_Rates!$I$6:$I$46,V879-5),0)</f>
        <v>0</v>
      </c>
      <c r="AJ879" s="181">
        <f>IF(V879&gt;0,AI879*INDEX(Scope_Labor_Rates!$H$6:$H$46,V879-5)*AA879,0)</f>
        <v>0</v>
      </c>
      <c r="AK879" s="178">
        <f>IF(V879&gt;0,P879*INDEX(Scope_Labor_Rates!$K$6:$K$46,V879-5),0)</f>
        <v>0</v>
      </c>
      <c r="AL879" s="181">
        <f>IF(V879&gt;0,AK879*INDEX(Scope_Labor_Rates!$J$6:$J$46,V879-5)*AA879,0)</f>
        <v>0</v>
      </c>
      <c r="AM879" s="178">
        <f>IF(V879&gt;0,P879*INDEX(Scope_Labor_Rates!$M$6:$M$46,V879-5),0)</f>
        <v>0</v>
      </c>
      <c r="AN879" s="178">
        <f>IF(V879&gt;0,AM879*INDEX(Scope_Labor_Rates!$L$6:$L$46,V879-5)*AA879,0)</f>
        <v>0</v>
      </c>
      <c r="AO879" s="178">
        <f>IF(V879&gt;0,P879*INDEX(Scope_Labor_Rates!$O$6:$O$46,V879-5)*AA879,0)</f>
        <v>0</v>
      </c>
      <c r="AP879" s="181">
        <f>IF(V879&gt;0,P879*INDEX(Scope_Labor_Rates!$Q$6:$Q$46,V879-5)*AA879,0)</f>
        <v>0</v>
      </c>
      <c r="AQ879" s="178">
        <f t="shared" si="121"/>
        <v>0</v>
      </c>
      <c r="AR879" s="178">
        <f t="shared" si="122"/>
        <v>0</v>
      </c>
      <c r="AS879" s="178">
        <f t="shared" si="123"/>
        <v>0</v>
      </c>
      <c r="AT879" s="178">
        <f t="shared" si="124"/>
        <v>0</v>
      </c>
      <c r="AU879">
        <f t="shared" si="125"/>
        <v>0</v>
      </c>
    </row>
    <row r="880" spans="1:47">
      <c r="A880" t="str">
        <f>IF(All_Tasks!A880="","",All_Tasks!A880)</f>
        <v/>
      </c>
      <c r="B880" t="str">
        <f>IF(All_Tasks!B880="","",All_Tasks!B880)</f>
        <v/>
      </c>
      <c r="C880" t="str">
        <f>IF(All_Tasks!C880="","",All_Tasks!C880)</f>
        <v/>
      </c>
      <c r="D880" t="str">
        <f>IF(All_Tasks!D880="","",All_Tasks!D880)</f>
        <v/>
      </c>
      <c r="E880" t="str">
        <f>IF(All_Tasks!V880&lt;&gt;"",All_Tasks!V880,IF(All_Tasks!E880&lt;&gt;"",All_Tasks!E880,""))</f>
        <v/>
      </c>
      <c r="F880" t="str">
        <f>IF(All_Tasks!F880="","",All_Tasks!F880)</f>
        <v/>
      </c>
      <c r="G880" t="str">
        <f>IF(All_Tasks!G880="","",All_Tasks!G880)</f>
        <v/>
      </c>
      <c r="H880" s="231" t="str">
        <f>IF(All_Tasks!H880="","",All_Tasks!H880)</f>
        <v/>
      </c>
      <c r="I880" t="str">
        <f>IF(All_Tasks!I880="","",All_Tasks!I880)</f>
        <v/>
      </c>
      <c r="J880" t="str">
        <f>IF(All_Tasks!J880="","",All_Tasks!J880)</f>
        <v/>
      </c>
      <c r="K880" t="str">
        <f>IF(All_Tasks!K880="","",All_Tasks!K880)</f>
        <v/>
      </c>
      <c r="L880" s="231" t="str">
        <f>IF(All_Tasks!L880="","",All_Tasks!L880)</f>
        <v/>
      </c>
      <c r="M880" t="str">
        <f>IF(All_Tasks!M880="","",All_Tasks!M880)</f>
        <v/>
      </c>
      <c r="N880" t="str">
        <f>IF(All_Tasks!N880="","",All_Tasks!N880)</f>
        <v/>
      </c>
      <c r="O880" t="str">
        <f>IF(All_Tasks!O880="","",All_Tasks!O880)</f>
        <v/>
      </c>
      <c r="P880" s="181">
        <f>IF(All_Tasks!P880="",0,All_Tasks!P880)</f>
        <v>0</v>
      </c>
      <c r="Q880" s="181">
        <f>IF(All_Tasks!Q880="",0,All_Tasks!Q880)</f>
        <v>0</v>
      </c>
      <c r="R880" s="181">
        <f>IF(All_Tasks!R880="",0,All_Tasks!R880)</f>
        <v>0</v>
      </c>
      <c r="S880" s="181" t="str">
        <f>IF(All_Tasks!S880="","",All_Tasks!S880)</f>
        <v/>
      </c>
      <c r="T880" t="str">
        <f>IF(All_Tasks!T880="","",All_Tasks!T880)</f>
        <v/>
      </c>
      <c r="U880" t="str">
        <f>IF(All_Tasks!U880="","",All_Tasks!U880)</f>
        <v/>
      </c>
      <c r="V880">
        <f>IF(A880="",0,IFERROR(MATCH(A880,Scope_Labor_Rates!$A$6:$A$46,0)+5,0))</f>
        <v>0</v>
      </c>
      <c r="W880" s="178">
        <f>IF(V880&gt;0,INDEX(Scope_Labor_Rates!$C$6:$C$46,V880-5),0)</f>
        <v>0</v>
      </c>
      <c r="X880" s="178">
        <f>IF(V880&gt;0,INDEX(Scope_Labor_Rates!$C$6:$C$46,V880-5),0)</f>
        <v>0</v>
      </c>
      <c r="Y880" s="180">
        <f>IF(V880&gt;0,INDEX(Scope_Labor_Rates!$S$6:$S$46,V880-5),0)</f>
        <v>0</v>
      </c>
      <c r="Z880" s="180">
        <f>IF(V880&gt;0,INDEX(Scope_Labor_Rates!$R$6:$R$46,V880-5),1)</f>
        <v>1</v>
      </c>
      <c r="AA880" s="231">
        <f t="shared" si="117"/>
        <v>0</v>
      </c>
      <c r="AB880" t="str">
        <f t="shared" si="118"/>
        <v/>
      </c>
      <c r="AC880" s="178" t="str">
        <f t="shared" si="119"/>
        <v/>
      </c>
      <c r="AD880" s="181">
        <f t="shared" si="120"/>
        <v>0</v>
      </c>
      <c r="AE880" s="178">
        <f>IF(V880&gt;0,P880*INDEX(Scope_Labor_Rates!$E$6:$E$46,V880-5),0)</f>
        <v>0</v>
      </c>
      <c r="AF880" s="181">
        <f>IF(V880&gt;0,AE880*INDEX(Scope_Labor_Rates!$D$6:$D$46,V880-5)*AA880,0)</f>
        <v>0</v>
      </c>
      <c r="AG880" s="178">
        <f>IF(V880&gt;0,P880*INDEX(Scope_Labor_Rates!$G$6:$G$46,V880-5),0)</f>
        <v>0</v>
      </c>
      <c r="AH880" s="181">
        <f>IF(V880&gt;0,AG880*INDEX(Scope_Labor_Rates!$F$6:$F$46,V880-5)*AA880,0)</f>
        <v>0</v>
      </c>
      <c r="AI880" s="178">
        <f>IF(V880&gt;0,P880*INDEX(Scope_Labor_Rates!$I$6:$I$46,V880-5),0)</f>
        <v>0</v>
      </c>
      <c r="AJ880" s="181">
        <f>IF(V880&gt;0,AI880*INDEX(Scope_Labor_Rates!$H$6:$H$46,V880-5)*AA880,0)</f>
        <v>0</v>
      </c>
      <c r="AK880" s="178">
        <f>IF(V880&gt;0,P880*INDEX(Scope_Labor_Rates!$K$6:$K$46,V880-5),0)</f>
        <v>0</v>
      </c>
      <c r="AL880" s="181">
        <f>IF(V880&gt;0,AK880*INDEX(Scope_Labor_Rates!$J$6:$J$46,V880-5)*AA880,0)</f>
        <v>0</v>
      </c>
      <c r="AM880" s="178">
        <f>IF(V880&gt;0,P880*INDEX(Scope_Labor_Rates!$M$6:$M$46,V880-5),0)</f>
        <v>0</v>
      </c>
      <c r="AN880" s="178">
        <f>IF(V880&gt;0,AM880*INDEX(Scope_Labor_Rates!$L$6:$L$46,V880-5)*AA880,0)</f>
        <v>0</v>
      </c>
      <c r="AO880" s="178">
        <f>IF(V880&gt;0,P880*INDEX(Scope_Labor_Rates!$O$6:$O$46,V880-5)*AA880,0)</f>
        <v>0</v>
      </c>
      <c r="AP880" s="181">
        <f>IF(V880&gt;0,P880*INDEX(Scope_Labor_Rates!$Q$6:$Q$46,V880-5)*AA880,0)</f>
        <v>0</v>
      </c>
      <c r="AQ880" s="178">
        <f t="shared" si="121"/>
        <v>0</v>
      </c>
      <c r="AR880" s="178">
        <f t="shared" si="122"/>
        <v>0</v>
      </c>
      <c r="AS880" s="178">
        <f t="shared" si="123"/>
        <v>0</v>
      </c>
      <c r="AT880" s="178">
        <f t="shared" si="124"/>
        <v>0</v>
      </c>
      <c r="AU880">
        <f t="shared" si="125"/>
        <v>0</v>
      </c>
    </row>
    <row r="881" spans="1:47">
      <c r="A881" t="str">
        <f>IF(All_Tasks!A881="","",All_Tasks!A881)</f>
        <v/>
      </c>
      <c r="B881" t="str">
        <f>IF(All_Tasks!B881="","",All_Tasks!B881)</f>
        <v/>
      </c>
      <c r="C881" t="str">
        <f>IF(All_Tasks!C881="","",All_Tasks!C881)</f>
        <v/>
      </c>
      <c r="D881" t="str">
        <f>IF(All_Tasks!D881="","",All_Tasks!D881)</f>
        <v/>
      </c>
      <c r="E881" t="str">
        <f>IF(All_Tasks!V881&lt;&gt;"",All_Tasks!V881,IF(All_Tasks!E881&lt;&gt;"",All_Tasks!E881,""))</f>
        <v/>
      </c>
      <c r="F881" t="str">
        <f>IF(All_Tasks!F881="","",All_Tasks!F881)</f>
        <v/>
      </c>
      <c r="G881" t="str">
        <f>IF(All_Tasks!G881="","",All_Tasks!G881)</f>
        <v/>
      </c>
      <c r="H881" s="231" t="str">
        <f>IF(All_Tasks!H881="","",All_Tasks!H881)</f>
        <v/>
      </c>
      <c r="I881" t="str">
        <f>IF(All_Tasks!I881="","",All_Tasks!I881)</f>
        <v/>
      </c>
      <c r="J881" t="str">
        <f>IF(All_Tasks!J881="","",All_Tasks!J881)</f>
        <v/>
      </c>
      <c r="K881" t="str">
        <f>IF(All_Tasks!K881="","",All_Tasks!K881)</f>
        <v/>
      </c>
      <c r="L881" s="231" t="str">
        <f>IF(All_Tasks!L881="","",All_Tasks!L881)</f>
        <v/>
      </c>
      <c r="M881" t="str">
        <f>IF(All_Tasks!M881="","",All_Tasks!M881)</f>
        <v/>
      </c>
      <c r="N881" t="str">
        <f>IF(All_Tasks!N881="","",All_Tasks!N881)</f>
        <v/>
      </c>
      <c r="O881" t="str">
        <f>IF(All_Tasks!O881="","",All_Tasks!O881)</f>
        <v/>
      </c>
      <c r="P881" s="181">
        <f>IF(All_Tasks!P881="",0,All_Tasks!P881)</f>
        <v>0</v>
      </c>
      <c r="Q881" s="181">
        <f>IF(All_Tasks!Q881="",0,All_Tasks!Q881)</f>
        <v>0</v>
      </c>
      <c r="R881" s="181">
        <f>IF(All_Tasks!R881="",0,All_Tasks!R881)</f>
        <v>0</v>
      </c>
      <c r="S881" s="181" t="str">
        <f>IF(All_Tasks!S881="","",All_Tasks!S881)</f>
        <v/>
      </c>
      <c r="T881" t="str">
        <f>IF(All_Tasks!T881="","",All_Tasks!T881)</f>
        <v/>
      </c>
      <c r="U881" t="str">
        <f>IF(All_Tasks!U881="","",All_Tasks!U881)</f>
        <v/>
      </c>
      <c r="V881">
        <f>IF(A881="",0,IFERROR(MATCH(A881,Scope_Labor_Rates!$A$6:$A$46,0)+5,0))</f>
        <v>0</v>
      </c>
      <c r="W881" s="178">
        <f>IF(V881&gt;0,INDEX(Scope_Labor_Rates!$C$6:$C$46,V881-5),0)</f>
        <v>0</v>
      </c>
      <c r="X881" s="178">
        <f>IF(V881&gt;0,INDEX(Scope_Labor_Rates!$C$6:$C$46,V881-5),0)</f>
        <v>0</v>
      </c>
      <c r="Y881" s="180">
        <f>IF(V881&gt;0,INDEX(Scope_Labor_Rates!$S$6:$S$46,V881-5),0)</f>
        <v>0</v>
      </c>
      <c r="Z881" s="180">
        <f>IF(V881&gt;0,INDEX(Scope_Labor_Rates!$R$6:$R$46,V881-5),1)</f>
        <v>1</v>
      </c>
      <c r="AA881" s="231">
        <f t="shared" si="117"/>
        <v>0</v>
      </c>
      <c r="AB881" t="str">
        <f t="shared" si="118"/>
        <v/>
      </c>
      <c r="AC881" s="178" t="str">
        <f t="shared" si="119"/>
        <v/>
      </c>
      <c r="AD881" s="181">
        <f t="shared" si="120"/>
        <v>0</v>
      </c>
      <c r="AE881" s="178">
        <f>IF(V881&gt;0,P881*INDEX(Scope_Labor_Rates!$E$6:$E$46,V881-5),0)</f>
        <v>0</v>
      </c>
      <c r="AF881" s="181">
        <f>IF(V881&gt;0,AE881*INDEX(Scope_Labor_Rates!$D$6:$D$46,V881-5)*AA881,0)</f>
        <v>0</v>
      </c>
      <c r="AG881" s="178">
        <f>IF(V881&gt;0,P881*INDEX(Scope_Labor_Rates!$G$6:$G$46,V881-5),0)</f>
        <v>0</v>
      </c>
      <c r="AH881" s="181">
        <f>IF(V881&gt;0,AG881*INDEX(Scope_Labor_Rates!$F$6:$F$46,V881-5)*AA881,0)</f>
        <v>0</v>
      </c>
      <c r="AI881" s="178">
        <f>IF(V881&gt;0,P881*INDEX(Scope_Labor_Rates!$I$6:$I$46,V881-5),0)</f>
        <v>0</v>
      </c>
      <c r="AJ881" s="181">
        <f>IF(V881&gt;0,AI881*INDEX(Scope_Labor_Rates!$H$6:$H$46,V881-5)*AA881,0)</f>
        <v>0</v>
      </c>
      <c r="AK881" s="178">
        <f>IF(V881&gt;0,P881*INDEX(Scope_Labor_Rates!$K$6:$K$46,V881-5),0)</f>
        <v>0</v>
      </c>
      <c r="AL881" s="181">
        <f>IF(V881&gt;0,AK881*INDEX(Scope_Labor_Rates!$J$6:$J$46,V881-5)*AA881,0)</f>
        <v>0</v>
      </c>
      <c r="AM881" s="178">
        <f>IF(V881&gt;0,P881*INDEX(Scope_Labor_Rates!$M$6:$M$46,V881-5),0)</f>
        <v>0</v>
      </c>
      <c r="AN881" s="178">
        <f>IF(V881&gt;0,AM881*INDEX(Scope_Labor_Rates!$L$6:$L$46,V881-5)*AA881,0)</f>
        <v>0</v>
      </c>
      <c r="AO881" s="178">
        <f>IF(V881&gt;0,P881*INDEX(Scope_Labor_Rates!$O$6:$O$46,V881-5)*AA881,0)</f>
        <v>0</v>
      </c>
      <c r="AP881" s="181">
        <f>IF(V881&gt;0,P881*INDEX(Scope_Labor_Rates!$Q$6:$Q$46,V881-5)*AA881,0)</f>
        <v>0</v>
      </c>
      <c r="AQ881" s="178">
        <f t="shared" si="121"/>
        <v>0</v>
      </c>
      <c r="AR881" s="178">
        <f t="shared" si="122"/>
        <v>0</v>
      </c>
      <c r="AS881" s="178">
        <f t="shared" si="123"/>
        <v>0</v>
      </c>
      <c r="AT881" s="178">
        <f t="shared" si="124"/>
        <v>0</v>
      </c>
      <c r="AU881">
        <f t="shared" si="125"/>
        <v>0</v>
      </c>
    </row>
    <row r="882" spans="1:47">
      <c r="A882" t="str">
        <f>IF(All_Tasks!A882="","",All_Tasks!A882)</f>
        <v/>
      </c>
      <c r="B882" t="str">
        <f>IF(All_Tasks!B882="","",All_Tasks!B882)</f>
        <v/>
      </c>
      <c r="C882" t="str">
        <f>IF(All_Tasks!C882="","",All_Tasks!C882)</f>
        <v/>
      </c>
      <c r="D882" t="str">
        <f>IF(All_Tasks!D882="","",All_Tasks!D882)</f>
        <v/>
      </c>
      <c r="E882" t="str">
        <f>IF(All_Tasks!V882&lt;&gt;"",All_Tasks!V882,IF(All_Tasks!E882&lt;&gt;"",All_Tasks!E882,""))</f>
        <v/>
      </c>
      <c r="F882" t="str">
        <f>IF(All_Tasks!F882="","",All_Tasks!F882)</f>
        <v/>
      </c>
      <c r="G882" t="str">
        <f>IF(All_Tasks!G882="","",All_Tasks!G882)</f>
        <v/>
      </c>
      <c r="H882" s="231" t="str">
        <f>IF(All_Tasks!H882="","",All_Tasks!H882)</f>
        <v/>
      </c>
      <c r="I882" t="str">
        <f>IF(All_Tasks!I882="","",All_Tasks!I882)</f>
        <v/>
      </c>
      <c r="J882" t="str">
        <f>IF(All_Tasks!J882="","",All_Tasks!J882)</f>
        <v/>
      </c>
      <c r="K882" t="str">
        <f>IF(All_Tasks!K882="","",All_Tasks!K882)</f>
        <v/>
      </c>
      <c r="L882" s="231" t="str">
        <f>IF(All_Tasks!L882="","",All_Tasks!L882)</f>
        <v/>
      </c>
      <c r="M882" t="str">
        <f>IF(All_Tasks!M882="","",All_Tasks!M882)</f>
        <v/>
      </c>
      <c r="N882" t="str">
        <f>IF(All_Tasks!N882="","",All_Tasks!N882)</f>
        <v/>
      </c>
      <c r="O882" t="str">
        <f>IF(All_Tasks!O882="","",All_Tasks!O882)</f>
        <v/>
      </c>
      <c r="P882" s="181">
        <f>IF(All_Tasks!P882="",0,All_Tasks!P882)</f>
        <v>0</v>
      </c>
      <c r="Q882" s="181">
        <f>IF(All_Tasks!Q882="",0,All_Tasks!Q882)</f>
        <v>0</v>
      </c>
      <c r="R882" s="181">
        <f>IF(All_Tasks!R882="",0,All_Tasks!R882)</f>
        <v>0</v>
      </c>
      <c r="S882" s="181" t="str">
        <f>IF(All_Tasks!S882="","",All_Tasks!S882)</f>
        <v/>
      </c>
      <c r="T882" t="str">
        <f>IF(All_Tasks!T882="","",All_Tasks!T882)</f>
        <v/>
      </c>
      <c r="U882" t="str">
        <f>IF(All_Tasks!U882="","",All_Tasks!U882)</f>
        <v/>
      </c>
      <c r="V882">
        <f>IF(A882="",0,IFERROR(MATCH(A882,Scope_Labor_Rates!$A$6:$A$46,0)+5,0))</f>
        <v>0</v>
      </c>
      <c r="W882" s="178">
        <f>IF(V882&gt;0,INDEX(Scope_Labor_Rates!$C$6:$C$46,V882-5),0)</f>
        <v>0</v>
      </c>
      <c r="X882" s="178">
        <f>IF(V882&gt;0,INDEX(Scope_Labor_Rates!$C$6:$C$46,V882-5),0)</f>
        <v>0</v>
      </c>
      <c r="Y882" s="180">
        <f>IF(V882&gt;0,INDEX(Scope_Labor_Rates!$S$6:$S$46,V882-5),0)</f>
        <v>0</v>
      </c>
      <c r="Z882" s="180">
        <f>IF(V882&gt;0,INDEX(Scope_Labor_Rates!$R$6:$R$46,V882-5),1)</f>
        <v>1</v>
      </c>
      <c r="AA882" s="231">
        <f t="shared" si="117"/>
        <v>0</v>
      </c>
      <c r="AB882" t="str">
        <f t="shared" si="118"/>
        <v/>
      </c>
      <c r="AC882" s="178" t="str">
        <f t="shared" si="119"/>
        <v/>
      </c>
      <c r="AD882" s="181">
        <f t="shared" si="120"/>
        <v>0</v>
      </c>
      <c r="AE882" s="178">
        <f>IF(V882&gt;0,P882*INDEX(Scope_Labor_Rates!$E$6:$E$46,V882-5),0)</f>
        <v>0</v>
      </c>
      <c r="AF882" s="181">
        <f>IF(V882&gt;0,AE882*INDEX(Scope_Labor_Rates!$D$6:$D$46,V882-5)*AA882,0)</f>
        <v>0</v>
      </c>
      <c r="AG882" s="178">
        <f>IF(V882&gt;0,P882*INDEX(Scope_Labor_Rates!$G$6:$G$46,V882-5),0)</f>
        <v>0</v>
      </c>
      <c r="AH882" s="181">
        <f>IF(V882&gt;0,AG882*INDEX(Scope_Labor_Rates!$F$6:$F$46,V882-5)*AA882,0)</f>
        <v>0</v>
      </c>
      <c r="AI882" s="178">
        <f>IF(V882&gt;0,P882*INDEX(Scope_Labor_Rates!$I$6:$I$46,V882-5),0)</f>
        <v>0</v>
      </c>
      <c r="AJ882" s="181">
        <f>IF(V882&gt;0,AI882*INDEX(Scope_Labor_Rates!$H$6:$H$46,V882-5)*AA882,0)</f>
        <v>0</v>
      </c>
      <c r="AK882" s="178">
        <f>IF(V882&gt;0,P882*INDEX(Scope_Labor_Rates!$K$6:$K$46,V882-5),0)</f>
        <v>0</v>
      </c>
      <c r="AL882" s="181">
        <f>IF(V882&gt;0,AK882*INDEX(Scope_Labor_Rates!$J$6:$J$46,V882-5)*AA882,0)</f>
        <v>0</v>
      </c>
      <c r="AM882" s="178">
        <f>IF(V882&gt;0,P882*INDEX(Scope_Labor_Rates!$M$6:$M$46,V882-5),0)</f>
        <v>0</v>
      </c>
      <c r="AN882" s="178">
        <f>IF(V882&gt;0,AM882*INDEX(Scope_Labor_Rates!$L$6:$L$46,V882-5)*AA882,0)</f>
        <v>0</v>
      </c>
      <c r="AO882" s="178">
        <f>IF(V882&gt;0,P882*INDEX(Scope_Labor_Rates!$O$6:$O$46,V882-5)*AA882,0)</f>
        <v>0</v>
      </c>
      <c r="AP882" s="181">
        <f>IF(V882&gt;0,P882*INDEX(Scope_Labor_Rates!$Q$6:$Q$46,V882-5)*AA882,0)</f>
        <v>0</v>
      </c>
      <c r="AQ882" s="178">
        <f t="shared" si="121"/>
        <v>0</v>
      </c>
      <c r="AR882" s="178">
        <f t="shared" si="122"/>
        <v>0</v>
      </c>
      <c r="AS882" s="178">
        <f t="shared" si="123"/>
        <v>0</v>
      </c>
      <c r="AT882" s="178">
        <f t="shared" si="124"/>
        <v>0</v>
      </c>
      <c r="AU882">
        <f t="shared" si="125"/>
        <v>0</v>
      </c>
    </row>
    <row r="883" spans="1:47">
      <c r="A883" t="str">
        <f>IF(All_Tasks!A883="","",All_Tasks!A883)</f>
        <v/>
      </c>
      <c r="B883" t="str">
        <f>IF(All_Tasks!B883="","",All_Tasks!B883)</f>
        <v/>
      </c>
      <c r="C883" t="str">
        <f>IF(All_Tasks!C883="","",All_Tasks!C883)</f>
        <v/>
      </c>
      <c r="D883" t="str">
        <f>IF(All_Tasks!D883="","",All_Tasks!D883)</f>
        <v/>
      </c>
      <c r="E883" t="str">
        <f>IF(All_Tasks!V883&lt;&gt;"",All_Tasks!V883,IF(All_Tasks!E883&lt;&gt;"",All_Tasks!E883,""))</f>
        <v/>
      </c>
      <c r="F883" t="str">
        <f>IF(All_Tasks!F883="","",All_Tasks!F883)</f>
        <v/>
      </c>
      <c r="G883" t="str">
        <f>IF(All_Tasks!G883="","",All_Tasks!G883)</f>
        <v/>
      </c>
      <c r="H883" s="231" t="str">
        <f>IF(All_Tasks!H883="","",All_Tasks!H883)</f>
        <v/>
      </c>
      <c r="I883" t="str">
        <f>IF(All_Tasks!I883="","",All_Tasks!I883)</f>
        <v/>
      </c>
      <c r="J883" t="str">
        <f>IF(All_Tasks!J883="","",All_Tasks!J883)</f>
        <v/>
      </c>
      <c r="K883" t="str">
        <f>IF(All_Tasks!K883="","",All_Tasks!K883)</f>
        <v/>
      </c>
      <c r="L883" s="231" t="str">
        <f>IF(All_Tasks!L883="","",All_Tasks!L883)</f>
        <v/>
      </c>
      <c r="M883" t="str">
        <f>IF(All_Tasks!M883="","",All_Tasks!M883)</f>
        <v/>
      </c>
      <c r="N883" t="str">
        <f>IF(All_Tasks!N883="","",All_Tasks!N883)</f>
        <v/>
      </c>
      <c r="O883" t="str">
        <f>IF(All_Tasks!O883="","",All_Tasks!O883)</f>
        <v/>
      </c>
      <c r="P883" s="181">
        <f>IF(All_Tasks!P883="",0,All_Tasks!P883)</f>
        <v>0</v>
      </c>
      <c r="Q883" s="181">
        <f>IF(All_Tasks!Q883="",0,All_Tasks!Q883)</f>
        <v>0</v>
      </c>
      <c r="R883" s="181">
        <f>IF(All_Tasks!R883="",0,All_Tasks!R883)</f>
        <v>0</v>
      </c>
      <c r="S883" s="181" t="str">
        <f>IF(All_Tasks!S883="","",All_Tasks!S883)</f>
        <v/>
      </c>
      <c r="T883" t="str">
        <f>IF(All_Tasks!T883="","",All_Tasks!T883)</f>
        <v/>
      </c>
      <c r="U883" t="str">
        <f>IF(All_Tasks!U883="","",All_Tasks!U883)</f>
        <v/>
      </c>
      <c r="V883">
        <f>IF(A883="",0,IFERROR(MATCH(A883,Scope_Labor_Rates!$A$6:$A$46,0)+5,0))</f>
        <v>0</v>
      </c>
      <c r="W883" s="178">
        <f>IF(V883&gt;0,INDEX(Scope_Labor_Rates!$C$6:$C$46,V883-5),0)</f>
        <v>0</v>
      </c>
      <c r="X883" s="178">
        <f>IF(V883&gt;0,INDEX(Scope_Labor_Rates!$C$6:$C$46,V883-5),0)</f>
        <v>0</v>
      </c>
      <c r="Y883" s="180">
        <f>IF(V883&gt;0,INDEX(Scope_Labor_Rates!$S$6:$S$46,V883-5),0)</f>
        <v>0</v>
      </c>
      <c r="Z883" s="180">
        <f>IF(V883&gt;0,INDEX(Scope_Labor_Rates!$R$6:$R$46,V883-5),1)</f>
        <v>1</v>
      </c>
      <c r="AA883" s="231">
        <f t="shared" si="117"/>
        <v>0</v>
      </c>
      <c r="AB883" t="str">
        <f t="shared" si="118"/>
        <v/>
      </c>
      <c r="AC883" s="178" t="str">
        <f t="shared" si="119"/>
        <v/>
      </c>
      <c r="AD883" s="181">
        <f t="shared" si="120"/>
        <v>0</v>
      </c>
      <c r="AE883" s="178">
        <f>IF(V883&gt;0,P883*INDEX(Scope_Labor_Rates!$E$6:$E$46,V883-5),0)</f>
        <v>0</v>
      </c>
      <c r="AF883" s="181">
        <f>IF(V883&gt;0,AE883*INDEX(Scope_Labor_Rates!$D$6:$D$46,V883-5)*AA883,0)</f>
        <v>0</v>
      </c>
      <c r="AG883" s="178">
        <f>IF(V883&gt;0,P883*INDEX(Scope_Labor_Rates!$G$6:$G$46,V883-5),0)</f>
        <v>0</v>
      </c>
      <c r="AH883" s="181">
        <f>IF(V883&gt;0,AG883*INDEX(Scope_Labor_Rates!$F$6:$F$46,V883-5)*AA883,0)</f>
        <v>0</v>
      </c>
      <c r="AI883" s="178">
        <f>IF(V883&gt;0,P883*INDEX(Scope_Labor_Rates!$I$6:$I$46,V883-5),0)</f>
        <v>0</v>
      </c>
      <c r="AJ883" s="181">
        <f>IF(V883&gt;0,AI883*INDEX(Scope_Labor_Rates!$H$6:$H$46,V883-5)*AA883,0)</f>
        <v>0</v>
      </c>
      <c r="AK883" s="178">
        <f>IF(V883&gt;0,P883*INDEX(Scope_Labor_Rates!$K$6:$K$46,V883-5),0)</f>
        <v>0</v>
      </c>
      <c r="AL883" s="181">
        <f>IF(V883&gt;0,AK883*INDEX(Scope_Labor_Rates!$J$6:$J$46,V883-5)*AA883,0)</f>
        <v>0</v>
      </c>
      <c r="AM883" s="178">
        <f>IF(V883&gt;0,P883*INDEX(Scope_Labor_Rates!$M$6:$M$46,V883-5),0)</f>
        <v>0</v>
      </c>
      <c r="AN883" s="178">
        <f>IF(V883&gt;0,AM883*INDEX(Scope_Labor_Rates!$L$6:$L$46,V883-5)*AA883,0)</f>
        <v>0</v>
      </c>
      <c r="AO883" s="178">
        <f>IF(V883&gt;0,P883*INDEX(Scope_Labor_Rates!$O$6:$O$46,V883-5)*AA883,0)</f>
        <v>0</v>
      </c>
      <c r="AP883" s="181">
        <f>IF(V883&gt;0,P883*INDEX(Scope_Labor_Rates!$Q$6:$Q$46,V883-5)*AA883,0)</f>
        <v>0</v>
      </c>
      <c r="AQ883" s="178">
        <f t="shared" si="121"/>
        <v>0</v>
      </c>
      <c r="AR883" s="178">
        <f t="shared" si="122"/>
        <v>0</v>
      </c>
      <c r="AS883" s="178">
        <f t="shared" si="123"/>
        <v>0</v>
      </c>
      <c r="AT883" s="178">
        <f t="shared" si="124"/>
        <v>0</v>
      </c>
      <c r="AU883">
        <f t="shared" si="125"/>
        <v>0</v>
      </c>
    </row>
    <row r="884" spans="1:47">
      <c r="A884" t="str">
        <f>IF(All_Tasks!A884="","",All_Tasks!A884)</f>
        <v/>
      </c>
      <c r="B884" t="str">
        <f>IF(All_Tasks!B884="","",All_Tasks!B884)</f>
        <v/>
      </c>
      <c r="C884" t="str">
        <f>IF(All_Tasks!C884="","",All_Tasks!C884)</f>
        <v/>
      </c>
      <c r="D884" t="str">
        <f>IF(All_Tasks!D884="","",All_Tasks!D884)</f>
        <v/>
      </c>
      <c r="E884" t="str">
        <f>IF(All_Tasks!V884&lt;&gt;"",All_Tasks!V884,IF(All_Tasks!E884&lt;&gt;"",All_Tasks!E884,""))</f>
        <v/>
      </c>
      <c r="F884" t="str">
        <f>IF(All_Tasks!F884="","",All_Tasks!F884)</f>
        <v/>
      </c>
      <c r="G884" t="str">
        <f>IF(All_Tasks!G884="","",All_Tasks!G884)</f>
        <v/>
      </c>
      <c r="H884" s="231" t="str">
        <f>IF(All_Tasks!H884="","",All_Tasks!H884)</f>
        <v/>
      </c>
      <c r="I884" t="str">
        <f>IF(All_Tasks!I884="","",All_Tasks!I884)</f>
        <v/>
      </c>
      <c r="J884" t="str">
        <f>IF(All_Tasks!J884="","",All_Tasks!J884)</f>
        <v/>
      </c>
      <c r="K884" t="str">
        <f>IF(All_Tasks!K884="","",All_Tasks!K884)</f>
        <v/>
      </c>
      <c r="L884" s="231" t="str">
        <f>IF(All_Tasks!L884="","",All_Tasks!L884)</f>
        <v/>
      </c>
      <c r="M884" t="str">
        <f>IF(All_Tasks!M884="","",All_Tasks!M884)</f>
        <v/>
      </c>
      <c r="N884" t="str">
        <f>IF(All_Tasks!N884="","",All_Tasks!N884)</f>
        <v/>
      </c>
      <c r="O884" t="str">
        <f>IF(All_Tasks!O884="","",All_Tasks!O884)</f>
        <v/>
      </c>
      <c r="P884" s="181">
        <f>IF(All_Tasks!P884="",0,All_Tasks!P884)</f>
        <v>0</v>
      </c>
      <c r="Q884" s="181">
        <f>IF(All_Tasks!Q884="",0,All_Tasks!Q884)</f>
        <v>0</v>
      </c>
      <c r="R884" s="181">
        <f>IF(All_Tasks!R884="",0,All_Tasks!R884)</f>
        <v>0</v>
      </c>
      <c r="S884" s="181" t="str">
        <f>IF(All_Tasks!S884="","",All_Tasks!S884)</f>
        <v/>
      </c>
      <c r="T884" t="str">
        <f>IF(All_Tasks!T884="","",All_Tasks!T884)</f>
        <v/>
      </c>
      <c r="U884" t="str">
        <f>IF(All_Tasks!U884="","",All_Tasks!U884)</f>
        <v/>
      </c>
      <c r="V884">
        <f>IF(A884="",0,IFERROR(MATCH(A884,Scope_Labor_Rates!$A$6:$A$46,0)+5,0))</f>
        <v>0</v>
      </c>
      <c r="W884" s="178">
        <f>IF(V884&gt;0,INDEX(Scope_Labor_Rates!$C$6:$C$46,V884-5),0)</f>
        <v>0</v>
      </c>
      <c r="X884" s="178">
        <f>IF(V884&gt;0,INDEX(Scope_Labor_Rates!$C$6:$C$46,V884-5),0)</f>
        <v>0</v>
      </c>
      <c r="Y884" s="180">
        <f>IF(V884&gt;0,INDEX(Scope_Labor_Rates!$S$6:$S$46,V884-5),0)</f>
        <v>0</v>
      </c>
      <c r="Z884" s="180">
        <f>IF(V884&gt;0,INDEX(Scope_Labor_Rates!$R$6:$R$46,V884-5),1)</f>
        <v>1</v>
      </c>
      <c r="AA884" s="231">
        <f t="shared" si="117"/>
        <v>0</v>
      </c>
      <c r="AB884" t="str">
        <f t="shared" si="118"/>
        <v/>
      </c>
      <c r="AC884" s="178" t="str">
        <f t="shared" si="119"/>
        <v/>
      </c>
      <c r="AD884" s="181">
        <f t="shared" si="120"/>
        <v>0</v>
      </c>
      <c r="AE884" s="178">
        <f>IF(V884&gt;0,P884*INDEX(Scope_Labor_Rates!$E$6:$E$46,V884-5),0)</f>
        <v>0</v>
      </c>
      <c r="AF884" s="181">
        <f>IF(V884&gt;0,AE884*INDEX(Scope_Labor_Rates!$D$6:$D$46,V884-5)*AA884,0)</f>
        <v>0</v>
      </c>
      <c r="AG884" s="178">
        <f>IF(V884&gt;0,P884*INDEX(Scope_Labor_Rates!$G$6:$G$46,V884-5),0)</f>
        <v>0</v>
      </c>
      <c r="AH884" s="181">
        <f>IF(V884&gt;0,AG884*INDEX(Scope_Labor_Rates!$F$6:$F$46,V884-5)*AA884,0)</f>
        <v>0</v>
      </c>
      <c r="AI884" s="178">
        <f>IF(V884&gt;0,P884*INDEX(Scope_Labor_Rates!$I$6:$I$46,V884-5),0)</f>
        <v>0</v>
      </c>
      <c r="AJ884" s="181">
        <f>IF(V884&gt;0,AI884*INDEX(Scope_Labor_Rates!$H$6:$H$46,V884-5)*AA884,0)</f>
        <v>0</v>
      </c>
      <c r="AK884" s="178">
        <f>IF(V884&gt;0,P884*INDEX(Scope_Labor_Rates!$K$6:$K$46,V884-5),0)</f>
        <v>0</v>
      </c>
      <c r="AL884" s="181">
        <f>IF(V884&gt;0,AK884*INDEX(Scope_Labor_Rates!$J$6:$J$46,V884-5)*AA884,0)</f>
        <v>0</v>
      </c>
      <c r="AM884" s="178">
        <f>IF(V884&gt;0,P884*INDEX(Scope_Labor_Rates!$M$6:$M$46,V884-5),0)</f>
        <v>0</v>
      </c>
      <c r="AN884" s="178">
        <f>IF(V884&gt;0,AM884*INDEX(Scope_Labor_Rates!$L$6:$L$46,V884-5)*AA884,0)</f>
        <v>0</v>
      </c>
      <c r="AO884" s="178">
        <f>IF(V884&gt;0,P884*INDEX(Scope_Labor_Rates!$O$6:$O$46,V884-5)*AA884,0)</f>
        <v>0</v>
      </c>
      <c r="AP884" s="181">
        <f>IF(V884&gt;0,P884*INDEX(Scope_Labor_Rates!$Q$6:$Q$46,V884-5)*AA884,0)</f>
        <v>0</v>
      </c>
      <c r="AQ884" s="178">
        <f t="shared" si="121"/>
        <v>0</v>
      </c>
      <c r="AR884" s="178">
        <f t="shared" si="122"/>
        <v>0</v>
      </c>
      <c r="AS884" s="178">
        <f t="shared" si="123"/>
        <v>0</v>
      </c>
      <c r="AT884" s="178">
        <f t="shared" si="124"/>
        <v>0</v>
      </c>
      <c r="AU884">
        <f t="shared" si="125"/>
        <v>0</v>
      </c>
    </row>
    <row r="885" spans="1:47">
      <c r="A885" t="str">
        <f>IF(All_Tasks!A885="","",All_Tasks!A885)</f>
        <v/>
      </c>
      <c r="B885" t="str">
        <f>IF(All_Tasks!B885="","",All_Tasks!B885)</f>
        <v/>
      </c>
      <c r="C885" t="str">
        <f>IF(All_Tasks!C885="","",All_Tasks!C885)</f>
        <v/>
      </c>
      <c r="D885" t="str">
        <f>IF(All_Tasks!D885="","",All_Tasks!D885)</f>
        <v/>
      </c>
      <c r="E885" t="str">
        <f>IF(All_Tasks!V885&lt;&gt;"",All_Tasks!V885,IF(All_Tasks!E885&lt;&gt;"",All_Tasks!E885,""))</f>
        <v/>
      </c>
      <c r="F885" t="str">
        <f>IF(All_Tasks!F885="","",All_Tasks!F885)</f>
        <v/>
      </c>
      <c r="G885" t="str">
        <f>IF(All_Tasks!G885="","",All_Tasks!G885)</f>
        <v/>
      </c>
      <c r="H885" s="231" t="str">
        <f>IF(All_Tasks!H885="","",All_Tasks!H885)</f>
        <v/>
      </c>
      <c r="I885" t="str">
        <f>IF(All_Tasks!I885="","",All_Tasks!I885)</f>
        <v/>
      </c>
      <c r="J885" t="str">
        <f>IF(All_Tasks!J885="","",All_Tasks!J885)</f>
        <v/>
      </c>
      <c r="K885" t="str">
        <f>IF(All_Tasks!K885="","",All_Tasks!K885)</f>
        <v/>
      </c>
      <c r="L885" s="231" t="str">
        <f>IF(All_Tasks!L885="","",All_Tasks!L885)</f>
        <v/>
      </c>
      <c r="M885" t="str">
        <f>IF(All_Tasks!M885="","",All_Tasks!M885)</f>
        <v/>
      </c>
      <c r="N885" t="str">
        <f>IF(All_Tasks!N885="","",All_Tasks!N885)</f>
        <v/>
      </c>
      <c r="O885" t="str">
        <f>IF(All_Tasks!O885="","",All_Tasks!O885)</f>
        <v/>
      </c>
      <c r="P885" s="181">
        <f>IF(All_Tasks!P885="",0,All_Tasks!P885)</f>
        <v>0</v>
      </c>
      <c r="Q885" s="181">
        <f>IF(All_Tasks!Q885="",0,All_Tasks!Q885)</f>
        <v>0</v>
      </c>
      <c r="R885" s="181">
        <f>IF(All_Tasks!R885="",0,All_Tasks!R885)</f>
        <v>0</v>
      </c>
      <c r="S885" s="181" t="str">
        <f>IF(All_Tasks!S885="","",All_Tasks!S885)</f>
        <v/>
      </c>
      <c r="T885" t="str">
        <f>IF(All_Tasks!T885="","",All_Tasks!T885)</f>
        <v/>
      </c>
      <c r="U885" t="str">
        <f>IF(All_Tasks!U885="","",All_Tasks!U885)</f>
        <v/>
      </c>
      <c r="V885">
        <f>IF(A885="",0,IFERROR(MATCH(A885,Scope_Labor_Rates!$A$6:$A$46,0)+5,0))</f>
        <v>0</v>
      </c>
      <c r="W885" s="178">
        <f>IF(V885&gt;0,INDEX(Scope_Labor_Rates!$C$6:$C$46,V885-5),0)</f>
        <v>0</v>
      </c>
      <c r="X885" s="178">
        <f>IF(V885&gt;0,INDEX(Scope_Labor_Rates!$C$6:$C$46,V885-5),0)</f>
        <v>0</v>
      </c>
      <c r="Y885" s="180">
        <f>IF(V885&gt;0,INDEX(Scope_Labor_Rates!$S$6:$S$46,V885-5),0)</f>
        <v>0</v>
      </c>
      <c r="Z885" s="180">
        <f>IF(V885&gt;0,INDEX(Scope_Labor_Rates!$R$6:$R$46,V885-5),1)</f>
        <v>1</v>
      </c>
      <c r="AA885" s="231">
        <f t="shared" si="117"/>
        <v>0</v>
      </c>
      <c r="AB885" t="str">
        <f t="shared" si="118"/>
        <v/>
      </c>
      <c r="AC885" s="178" t="str">
        <f t="shared" si="119"/>
        <v/>
      </c>
      <c r="AD885" s="181">
        <f t="shared" si="120"/>
        <v>0</v>
      </c>
      <c r="AE885" s="178">
        <f>IF(V885&gt;0,P885*INDEX(Scope_Labor_Rates!$E$6:$E$46,V885-5),0)</f>
        <v>0</v>
      </c>
      <c r="AF885" s="181">
        <f>IF(V885&gt;0,AE885*INDEX(Scope_Labor_Rates!$D$6:$D$46,V885-5)*AA885,0)</f>
        <v>0</v>
      </c>
      <c r="AG885" s="178">
        <f>IF(V885&gt;0,P885*INDEX(Scope_Labor_Rates!$G$6:$G$46,V885-5),0)</f>
        <v>0</v>
      </c>
      <c r="AH885" s="181">
        <f>IF(V885&gt;0,AG885*INDEX(Scope_Labor_Rates!$F$6:$F$46,V885-5)*AA885,0)</f>
        <v>0</v>
      </c>
      <c r="AI885" s="178">
        <f>IF(V885&gt;0,P885*INDEX(Scope_Labor_Rates!$I$6:$I$46,V885-5),0)</f>
        <v>0</v>
      </c>
      <c r="AJ885" s="181">
        <f>IF(V885&gt;0,AI885*INDEX(Scope_Labor_Rates!$H$6:$H$46,V885-5)*AA885,0)</f>
        <v>0</v>
      </c>
      <c r="AK885" s="178">
        <f>IF(V885&gt;0,P885*INDEX(Scope_Labor_Rates!$K$6:$K$46,V885-5),0)</f>
        <v>0</v>
      </c>
      <c r="AL885" s="181">
        <f>IF(V885&gt;0,AK885*INDEX(Scope_Labor_Rates!$J$6:$J$46,V885-5)*AA885,0)</f>
        <v>0</v>
      </c>
      <c r="AM885" s="178">
        <f>IF(V885&gt;0,P885*INDEX(Scope_Labor_Rates!$M$6:$M$46,V885-5),0)</f>
        <v>0</v>
      </c>
      <c r="AN885" s="178">
        <f>IF(V885&gt;0,AM885*INDEX(Scope_Labor_Rates!$L$6:$L$46,V885-5)*AA885,0)</f>
        <v>0</v>
      </c>
      <c r="AO885" s="178">
        <f>IF(V885&gt;0,P885*INDEX(Scope_Labor_Rates!$O$6:$O$46,V885-5)*AA885,0)</f>
        <v>0</v>
      </c>
      <c r="AP885" s="181">
        <f>IF(V885&gt;0,P885*INDEX(Scope_Labor_Rates!$Q$6:$Q$46,V885-5)*AA885,0)</f>
        <v>0</v>
      </c>
      <c r="AQ885" s="178">
        <f t="shared" si="121"/>
        <v>0</v>
      </c>
      <c r="AR885" s="178">
        <f t="shared" si="122"/>
        <v>0</v>
      </c>
      <c r="AS885" s="178">
        <f t="shared" si="123"/>
        <v>0</v>
      </c>
      <c r="AT885" s="178">
        <f t="shared" si="124"/>
        <v>0</v>
      </c>
      <c r="AU885">
        <f t="shared" si="125"/>
        <v>0</v>
      </c>
    </row>
    <row r="886" spans="1:47">
      <c r="A886" t="str">
        <f>IF(All_Tasks!A886="","",All_Tasks!A886)</f>
        <v/>
      </c>
      <c r="B886" t="str">
        <f>IF(All_Tasks!B886="","",All_Tasks!B886)</f>
        <v/>
      </c>
      <c r="C886" t="str">
        <f>IF(All_Tasks!C886="","",All_Tasks!C886)</f>
        <v/>
      </c>
      <c r="D886" t="str">
        <f>IF(All_Tasks!D886="","",All_Tasks!D886)</f>
        <v/>
      </c>
      <c r="E886" t="str">
        <f>IF(All_Tasks!V886&lt;&gt;"",All_Tasks!V886,IF(All_Tasks!E886&lt;&gt;"",All_Tasks!E886,""))</f>
        <v/>
      </c>
      <c r="F886" t="str">
        <f>IF(All_Tasks!F886="","",All_Tasks!F886)</f>
        <v/>
      </c>
      <c r="G886" t="str">
        <f>IF(All_Tasks!G886="","",All_Tasks!G886)</f>
        <v/>
      </c>
      <c r="H886" s="231" t="str">
        <f>IF(All_Tasks!H886="","",All_Tasks!H886)</f>
        <v/>
      </c>
      <c r="I886" t="str">
        <f>IF(All_Tasks!I886="","",All_Tasks!I886)</f>
        <v/>
      </c>
      <c r="J886" t="str">
        <f>IF(All_Tasks!J886="","",All_Tasks!J886)</f>
        <v/>
      </c>
      <c r="K886" t="str">
        <f>IF(All_Tasks!K886="","",All_Tasks!K886)</f>
        <v/>
      </c>
      <c r="L886" s="231" t="str">
        <f>IF(All_Tasks!L886="","",All_Tasks!L886)</f>
        <v/>
      </c>
      <c r="M886" t="str">
        <f>IF(All_Tasks!M886="","",All_Tasks!M886)</f>
        <v/>
      </c>
      <c r="N886" t="str">
        <f>IF(All_Tasks!N886="","",All_Tasks!N886)</f>
        <v/>
      </c>
      <c r="O886" t="str">
        <f>IF(All_Tasks!O886="","",All_Tasks!O886)</f>
        <v/>
      </c>
      <c r="P886" s="181">
        <f>IF(All_Tasks!P886="",0,All_Tasks!P886)</f>
        <v>0</v>
      </c>
      <c r="Q886" s="181">
        <f>IF(All_Tasks!Q886="",0,All_Tasks!Q886)</f>
        <v>0</v>
      </c>
      <c r="R886" s="181">
        <f>IF(All_Tasks!R886="",0,All_Tasks!R886)</f>
        <v>0</v>
      </c>
      <c r="S886" s="181" t="str">
        <f>IF(All_Tasks!S886="","",All_Tasks!S886)</f>
        <v/>
      </c>
      <c r="T886" t="str">
        <f>IF(All_Tasks!T886="","",All_Tasks!T886)</f>
        <v/>
      </c>
      <c r="U886" t="str">
        <f>IF(All_Tasks!U886="","",All_Tasks!U886)</f>
        <v/>
      </c>
      <c r="V886">
        <f>IF(A886="",0,IFERROR(MATCH(A886,Scope_Labor_Rates!$A$6:$A$46,0)+5,0))</f>
        <v>0</v>
      </c>
      <c r="W886" s="178">
        <f>IF(V886&gt;0,INDEX(Scope_Labor_Rates!$C$6:$C$46,V886-5),0)</f>
        <v>0</v>
      </c>
      <c r="X886" s="178">
        <f>IF(V886&gt;0,INDEX(Scope_Labor_Rates!$C$6:$C$46,V886-5),0)</f>
        <v>0</v>
      </c>
      <c r="Y886" s="180">
        <f>IF(V886&gt;0,INDEX(Scope_Labor_Rates!$S$6:$S$46,V886-5),0)</f>
        <v>0</v>
      </c>
      <c r="Z886" s="180">
        <f>IF(V886&gt;0,INDEX(Scope_Labor_Rates!$R$6:$R$46,V886-5),1)</f>
        <v>1</v>
      </c>
      <c r="AA886" s="231">
        <f t="shared" si="117"/>
        <v>0</v>
      </c>
      <c r="AB886" t="str">
        <f t="shared" si="118"/>
        <v/>
      </c>
      <c r="AC886" s="178" t="str">
        <f t="shared" si="119"/>
        <v/>
      </c>
      <c r="AD886" s="181">
        <f t="shared" si="120"/>
        <v>0</v>
      </c>
      <c r="AE886" s="178">
        <f>IF(V886&gt;0,P886*INDEX(Scope_Labor_Rates!$E$6:$E$46,V886-5),0)</f>
        <v>0</v>
      </c>
      <c r="AF886" s="181">
        <f>IF(V886&gt;0,AE886*INDEX(Scope_Labor_Rates!$D$6:$D$46,V886-5)*AA886,0)</f>
        <v>0</v>
      </c>
      <c r="AG886" s="178">
        <f>IF(V886&gt;0,P886*INDEX(Scope_Labor_Rates!$G$6:$G$46,V886-5),0)</f>
        <v>0</v>
      </c>
      <c r="AH886" s="181">
        <f>IF(V886&gt;0,AG886*INDEX(Scope_Labor_Rates!$F$6:$F$46,V886-5)*AA886,0)</f>
        <v>0</v>
      </c>
      <c r="AI886" s="178">
        <f>IF(V886&gt;0,P886*INDEX(Scope_Labor_Rates!$I$6:$I$46,V886-5),0)</f>
        <v>0</v>
      </c>
      <c r="AJ886" s="181">
        <f>IF(V886&gt;0,AI886*INDEX(Scope_Labor_Rates!$H$6:$H$46,V886-5)*AA886,0)</f>
        <v>0</v>
      </c>
      <c r="AK886" s="178">
        <f>IF(V886&gt;0,P886*INDEX(Scope_Labor_Rates!$K$6:$K$46,V886-5),0)</f>
        <v>0</v>
      </c>
      <c r="AL886" s="181">
        <f>IF(V886&gt;0,AK886*INDEX(Scope_Labor_Rates!$J$6:$J$46,V886-5)*AA886,0)</f>
        <v>0</v>
      </c>
      <c r="AM886" s="178">
        <f>IF(V886&gt;0,P886*INDEX(Scope_Labor_Rates!$M$6:$M$46,V886-5),0)</f>
        <v>0</v>
      </c>
      <c r="AN886" s="178">
        <f>IF(V886&gt;0,AM886*INDEX(Scope_Labor_Rates!$L$6:$L$46,V886-5)*AA886,0)</f>
        <v>0</v>
      </c>
      <c r="AO886" s="178">
        <f>IF(V886&gt;0,P886*INDEX(Scope_Labor_Rates!$O$6:$O$46,V886-5)*AA886,0)</f>
        <v>0</v>
      </c>
      <c r="AP886" s="181">
        <f>IF(V886&gt;0,P886*INDEX(Scope_Labor_Rates!$Q$6:$Q$46,V886-5)*AA886,0)</f>
        <v>0</v>
      </c>
      <c r="AQ886" s="178">
        <f t="shared" si="121"/>
        <v>0</v>
      </c>
      <c r="AR886" s="178">
        <f t="shared" si="122"/>
        <v>0</v>
      </c>
      <c r="AS886" s="178">
        <f t="shared" si="123"/>
        <v>0</v>
      </c>
      <c r="AT886" s="178">
        <f t="shared" si="124"/>
        <v>0</v>
      </c>
      <c r="AU886">
        <f t="shared" si="125"/>
        <v>0</v>
      </c>
    </row>
    <row r="887" spans="1:47">
      <c r="A887" t="str">
        <f>IF(All_Tasks!A887="","",All_Tasks!A887)</f>
        <v/>
      </c>
      <c r="B887" t="str">
        <f>IF(All_Tasks!B887="","",All_Tasks!B887)</f>
        <v/>
      </c>
      <c r="C887" t="str">
        <f>IF(All_Tasks!C887="","",All_Tasks!C887)</f>
        <v/>
      </c>
      <c r="D887" t="str">
        <f>IF(All_Tasks!D887="","",All_Tasks!D887)</f>
        <v/>
      </c>
      <c r="E887" t="str">
        <f>IF(All_Tasks!V887&lt;&gt;"",All_Tasks!V887,IF(All_Tasks!E887&lt;&gt;"",All_Tasks!E887,""))</f>
        <v/>
      </c>
      <c r="F887" t="str">
        <f>IF(All_Tasks!F887="","",All_Tasks!F887)</f>
        <v/>
      </c>
      <c r="G887" t="str">
        <f>IF(All_Tasks!G887="","",All_Tasks!G887)</f>
        <v/>
      </c>
      <c r="H887" s="231" t="str">
        <f>IF(All_Tasks!H887="","",All_Tasks!H887)</f>
        <v/>
      </c>
      <c r="I887" t="str">
        <f>IF(All_Tasks!I887="","",All_Tasks!I887)</f>
        <v/>
      </c>
      <c r="J887" t="str">
        <f>IF(All_Tasks!J887="","",All_Tasks!J887)</f>
        <v/>
      </c>
      <c r="K887" t="str">
        <f>IF(All_Tasks!K887="","",All_Tasks!K887)</f>
        <v/>
      </c>
      <c r="L887" s="231" t="str">
        <f>IF(All_Tasks!L887="","",All_Tasks!L887)</f>
        <v/>
      </c>
      <c r="M887" t="str">
        <f>IF(All_Tasks!M887="","",All_Tasks!M887)</f>
        <v/>
      </c>
      <c r="N887" t="str">
        <f>IF(All_Tasks!N887="","",All_Tasks!N887)</f>
        <v/>
      </c>
      <c r="O887" t="str">
        <f>IF(All_Tasks!O887="","",All_Tasks!O887)</f>
        <v/>
      </c>
      <c r="P887" s="181">
        <f>IF(All_Tasks!P887="",0,All_Tasks!P887)</f>
        <v>0</v>
      </c>
      <c r="Q887" s="181">
        <f>IF(All_Tasks!Q887="",0,All_Tasks!Q887)</f>
        <v>0</v>
      </c>
      <c r="R887" s="181">
        <f>IF(All_Tasks!R887="",0,All_Tasks!R887)</f>
        <v>0</v>
      </c>
      <c r="S887" s="181" t="str">
        <f>IF(All_Tasks!S887="","",All_Tasks!S887)</f>
        <v/>
      </c>
      <c r="T887" t="str">
        <f>IF(All_Tasks!T887="","",All_Tasks!T887)</f>
        <v/>
      </c>
      <c r="U887" t="str">
        <f>IF(All_Tasks!U887="","",All_Tasks!U887)</f>
        <v/>
      </c>
      <c r="V887">
        <f>IF(A887="",0,IFERROR(MATCH(A887,Scope_Labor_Rates!$A$6:$A$46,0)+5,0))</f>
        <v>0</v>
      </c>
      <c r="W887" s="178">
        <f>IF(V887&gt;0,INDEX(Scope_Labor_Rates!$C$6:$C$46,V887-5),0)</f>
        <v>0</v>
      </c>
      <c r="X887" s="178">
        <f>IF(V887&gt;0,INDEX(Scope_Labor_Rates!$C$6:$C$46,V887-5),0)</f>
        <v>0</v>
      </c>
      <c r="Y887" s="180">
        <f>IF(V887&gt;0,INDEX(Scope_Labor_Rates!$S$6:$S$46,V887-5),0)</f>
        <v>0</v>
      </c>
      <c r="Z887" s="180">
        <f>IF(V887&gt;0,INDEX(Scope_Labor_Rates!$R$6:$R$46,V887-5),1)</f>
        <v>1</v>
      </c>
      <c r="AA887" s="231">
        <f t="shared" si="117"/>
        <v>0</v>
      </c>
      <c r="AB887" t="str">
        <f t="shared" si="118"/>
        <v/>
      </c>
      <c r="AC887" s="178" t="str">
        <f t="shared" si="119"/>
        <v/>
      </c>
      <c r="AD887" s="181">
        <f t="shared" si="120"/>
        <v>0</v>
      </c>
      <c r="AE887" s="178">
        <f>IF(V887&gt;0,P887*INDEX(Scope_Labor_Rates!$E$6:$E$46,V887-5),0)</f>
        <v>0</v>
      </c>
      <c r="AF887" s="181">
        <f>IF(V887&gt;0,AE887*INDEX(Scope_Labor_Rates!$D$6:$D$46,V887-5)*AA887,0)</f>
        <v>0</v>
      </c>
      <c r="AG887" s="178">
        <f>IF(V887&gt;0,P887*INDEX(Scope_Labor_Rates!$G$6:$G$46,V887-5),0)</f>
        <v>0</v>
      </c>
      <c r="AH887" s="181">
        <f>IF(V887&gt;0,AG887*INDEX(Scope_Labor_Rates!$F$6:$F$46,V887-5)*AA887,0)</f>
        <v>0</v>
      </c>
      <c r="AI887" s="178">
        <f>IF(V887&gt;0,P887*INDEX(Scope_Labor_Rates!$I$6:$I$46,V887-5),0)</f>
        <v>0</v>
      </c>
      <c r="AJ887" s="181">
        <f>IF(V887&gt;0,AI887*INDEX(Scope_Labor_Rates!$H$6:$H$46,V887-5)*AA887,0)</f>
        <v>0</v>
      </c>
      <c r="AK887" s="178">
        <f>IF(V887&gt;0,P887*INDEX(Scope_Labor_Rates!$K$6:$K$46,V887-5),0)</f>
        <v>0</v>
      </c>
      <c r="AL887" s="181">
        <f>IF(V887&gt;0,AK887*INDEX(Scope_Labor_Rates!$J$6:$J$46,V887-5)*AA887,0)</f>
        <v>0</v>
      </c>
      <c r="AM887" s="178">
        <f>IF(V887&gt;0,P887*INDEX(Scope_Labor_Rates!$M$6:$M$46,V887-5),0)</f>
        <v>0</v>
      </c>
      <c r="AN887" s="178">
        <f>IF(V887&gt;0,AM887*INDEX(Scope_Labor_Rates!$L$6:$L$46,V887-5)*AA887,0)</f>
        <v>0</v>
      </c>
      <c r="AO887" s="178">
        <f>IF(V887&gt;0,P887*INDEX(Scope_Labor_Rates!$O$6:$O$46,V887-5)*AA887,0)</f>
        <v>0</v>
      </c>
      <c r="AP887" s="181">
        <f>IF(V887&gt;0,P887*INDEX(Scope_Labor_Rates!$Q$6:$Q$46,V887-5)*AA887,0)</f>
        <v>0</v>
      </c>
      <c r="AQ887" s="178">
        <f t="shared" si="121"/>
        <v>0</v>
      </c>
      <c r="AR887" s="178">
        <f t="shared" si="122"/>
        <v>0</v>
      </c>
      <c r="AS887" s="178">
        <f t="shared" si="123"/>
        <v>0</v>
      </c>
      <c r="AT887" s="178">
        <f t="shared" si="124"/>
        <v>0</v>
      </c>
      <c r="AU887">
        <f t="shared" si="125"/>
        <v>0</v>
      </c>
    </row>
    <row r="888" spans="1:47">
      <c r="A888" t="str">
        <f>IF(All_Tasks!A888="","",All_Tasks!A888)</f>
        <v/>
      </c>
      <c r="B888" t="str">
        <f>IF(All_Tasks!B888="","",All_Tasks!B888)</f>
        <v/>
      </c>
      <c r="C888" t="str">
        <f>IF(All_Tasks!C888="","",All_Tasks!C888)</f>
        <v/>
      </c>
      <c r="D888" t="str">
        <f>IF(All_Tasks!D888="","",All_Tasks!D888)</f>
        <v/>
      </c>
      <c r="E888" t="str">
        <f>IF(All_Tasks!V888&lt;&gt;"",All_Tasks!V888,IF(All_Tasks!E888&lt;&gt;"",All_Tasks!E888,""))</f>
        <v/>
      </c>
      <c r="F888" t="str">
        <f>IF(All_Tasks!F888="","",All_Tasks!F888)</f>
        <v/>
      </c>
      <c r="G888" t="str">
        <f>IF(All_Tasks!G888="","",All_Tasks!G888)</f>
        <v/>
      </c>
      <c r="H888" s="231" t="str">
        <f>IF(All_Tasks!H888="","",All_Tasks!H888)</f>
        <v/>
      </c>
      <c r="I888" t="str">
        <f>IF(All_Tasks!I888="","",All_Tasks!I888)</f>
        <v/>
      </c>
      <c r="J888" t="str">
        <f>IF(All_Tasks!J888="","",All_Tasks!J888)</f>
        <v/>
      </c>
      <c r="K888" t="str">
        <f>IF(All_Tasks!K888="","",All_Tasks!K888)</f>
        <v/>
      </c>
      <c r="L888" s="231" t="str">
        <f>IF(All_Tasks!L888="","",All_Tasks!L888)</f>
        <v/>
      </c>
      <c r="M888" t="str">
        <f>IF(All_Tasks!M888="","",All_Tasks!M888)</f>
        <v/>
      </c>
      <c r="N888" t="str">
        <f>IF(All_Tasks!N888="","",All_Tasks!N888)</f>
        <v/>
      </c>
      <c r="O888" t="str">
        <f>IF(All_Tasks!O888="","",All_Tasks!O888)</f>
        <v/>
      </c>
      <c r="P888" s="181">
        <f>IF(All_Tasks!P888="",0,All_Tasks!P888)</f>
        <v>0</v>
      </c>
      <c r="Q888" s="181">
        <f>IF(All_Tasks!Q888="",0,All_Tasks!Q888)</f>
        <v>0</v>
      </c>
      <c r="R888" s="181">
        <f>IF(All_Tasks!R888="",0,All_Tasks!R888)</f>
        <v>0</v>
      </c>
      <c r="S888" s="181" t="str">
        <f>IF(All_Tasks!S888="","",All_Tasks!S888)</f>
        <v/>
      </c>
      <c r="T888" t="str">
        <f>IF(All_Tasks!T888="","",All_Tasks!T888)</f>
        <v/>
      </c>
      <c r="U888" t="str">
        <f>IF(All_Tasks!U888="","",All_Tasks!U888)</f>
        <v/>
      </c>
      <c r="V888">
        <f>IF(A888="",0,IFERROR(MATCH(A888,Scope_Labor_Rates!$A$6:$A$46,0)+5,0))</f>
        <v>0</v>
      </c>
      <c r="W888" s="178">
        <f>IF(V888&gt;0,INDEX(Scope_Labor_Rates!$C$6:$C$46,V888-5),0)</f>
        <v>0</v>
      </c>
      <c r="X888" s="178">
        <f>IF(V888&gt;0,INDEX(Scope_Labor_Rates!$C$6:$C$46,V888-5),0)</f>
        <v>0</v>
      </c>
      <c r="Y888" s="180">
        <f>IF(V888&gt;0,INDEX(Scope_Labor_Rates!$S$6:$S$46,V888-5),0)</f>
        <v>0</v>
      </c>
      <c r="Z888" s="180">
        <f>IF(V888&gt;0,INDEX(Scope_Labor_Rates!$R$6:$R$46,V888-5),1)</f>
        <v>1</v>
      </c>
      <c r="AA888" s="231">
        <f t="shared" si="117"/>
        <v>0</v>
      </c>
      <c r="AB888" t="str">
        <f t="shared" si="118"/>
        <v/>
      </c>
      <c r="AC888" s="178" t="str">
        <f t="shared" si="119"/>
        <v/>
      </c>
      <c r="AD888" s="181">
        <f t="shared" si="120"/>
        <v>0</v>
      </c>
      <c r="AE888" s="178">
        <f>IF(V888&gt;0,P888*INDEX(Scope_Labor_Rates!$E$6:$E$46,V888-5),0)</f>
        <v>0</v>
      </c>
      <c r="AF888" s="181">
        <f>IF(V888&gt;0,AE888*INDEX(Scope_Labor_Rates!$D$6:$D$46,V888-5)*AA888,0)</f>
        <v>0</v>
      </c>
      <c r="AG888" s="178">
        <f>IF(V888&gt;0,P888*INDEX(Scope_Labor_Rates!$G$6:$G$46,V888-5),0)</f>
        <v>0</v>
      </c>
      <c r="AH888" s="181">
        <f>IF(V888&gt;0,AG888*INDEX(Scope_Labor_Rates!$F$6:$F$46,V888-5)*AA888,0)</f>
        <v>0</v>
      </c>
      <c r="AI888" s="178">
        <f>IF(V888&gt;0,P888*INDEX(Scope_Labor_Rates!$I$6:$I$46,V888-5),0)</f>
        <v>0</v>
      </c>
      <c r="AJ888" s="181">
        <f>IF(V888&gt;0,AI888*INDEX(Scope_Labor_Rates!$H$6:$H$46,V888-5)*AA888,0)</f>
        <v>0</v>
      </c>
      <c r="AK888" s="178">
        <f>IF(V888&gt;0,P888*INDEX(Scope_Labor_Rates!$K$6:$K$46,V888-5),0)</f>
        <v>0</v>
      </c>
      <c r="AL888" s="181">
        <f>IF(V888&gt;0,AK888*INDEX(Scope_Labor_Rates!$J$6:$J$46,V888-5)*AA888,0)</f>
        <v>0</v>
      </c>
      <c r="AM888" s="178">
        <f>IF(V888&gt;0,P888*INDEX(Scope_Labor_Rates!$M$6:$M$46,V888-5),0)</f>
        <v>0</v>
      </c>
      <c r="AN888" s="178">
        <f>IF(V888&gt;0,AM888*INDEX(Scope_Labor_Rates!$L$6:$L$46,V888-5)*AA888,0)</f>
        <v>0</v>
      </c>
      <c r="AO888" s="178">
        <f>IF(V888&gt;0,P888*INDEX(Scope_Labor_Rates!$O$6:$O$46,V888-5)*AA888,0)</f>
        <v>0</v>
      </c>
      <c r="AP888" s="181">
        <f>IF(V888&gt;0,P888*INDEX(Scope_Labor_Rates!$Q$6:$Q$46,V888-5)*AA888,0)</f>
        <v>0</v>
      </c>
      <c r="AQ888" s="178">
        <f t="shared" si="121"/>
        <v>0</v>
      </c>
      <c r="AR888" s="178">
        <f t="shared" si="122"/>
        <v>0</v>
      </c>
      <c r="AS888" s="178">
        <f t="shared" si="123"/>
        <v>0</v>
      </c>
      <c r="AT888" s="178">
        <f t="shared" si="124"/>
        <v>0</v>
      </c>
      <c r="AU888">
        <f t="shared" si="125"/>
        <v>0</v>
      </c>
    </row>
    <row r="889" spans="1:47">
      <c r="A889" t="str">
        <f>IF(All_Tasks!A889="","",All_Tasks!A889)</f>
        <v/>
      </c>
      <c r="B889" t="str">
        <f>IF(All_Tasks!B889="","",All_Tasks!B889)</f>
        <v/>
      </c>
      <c r="C889" t="str">
        <f>IF(All_Tasks!C889="","",All_Tasks!C889)</f>
        <v/>
      </c>
      <c r="D889" t="str">
        <f>IF(All_Tasks!D889="","",All_Tasks!D889)</f>
        <v/>
      </c>
      <c r="E889" t="str">
        <f>IF(All_Tasks!V889&lt;&gt;"",All_Tasks!V889,IF(All_Tasks!E889&lt;&gt;"",All_Tasks!E889,""))</f>
        <v/>
      </c>
      <c r="F889" t="str">
        <f>IF(All_Tasks!F889="","",All_Tasks!F889)</f>
        <v/>
      </c>
      <c r="G889" t="str">
        <f>IF(All_Tasks!G889="","",All_Tasks!G889)</f>
        <v/>
      </c>
      <c r="H889" s="231" t="str">
        <f>IF(All_Tasks!H889="","",All_Tasks!H889)</f>
        <v/>
      </c>
      <c r="I889" t="str">
        <f>IF(All_Tasks!I889="","",All_Tasks!I889)</f>
        <v/>
      </c>
      <c r="J889" t="str">
        <f>IF(All_Tasks!J889="","",All_Tasks!J889)</f>
        <v/>
      </c>
      <c r="K889" t="str">
        <f>IF(All_Tasks!K889="","",All_Tasks!K889)</f>
        <v/>
      </c>
      <c r="L889" s="231" t="str">
        <f>IF(All_Tasks!L889="","",All_Tasks!L889)</f>
        <v/>
      </c>
      <c r="M889" t="str">
        <f>IF(All_Tasks!M889="","",All_Tasks!M889)</f>
        <v/>
      </c>
      <c r="N889" t="str">
        <f>IF(All_Tasks!N889="","",All_Tasks!N889)</f>
        <v/>
      </c>
      <c r="O889" t="str">
        <f>IF(All_Tasks!O889="","",All_Tasks!O889)</f>
        <v/>
      </c>
      <c r="P889" s="181">
        <f>IF(All_Tasks!P889="",0,All_Tasks!P889)</f>
        <v>0</v>
      </c>
      <c r="Q889" s="181">
        <f>IF(All_Tasks!Q889="",0,All_Tasks!Q889)</f>
        <v>0</v>
      </c>
      <c r="R889" s="181">
        <f>IF(All_Tasks!R889="",0,All_Tasks!R889)</f>
        <v>0</v>
      </c>
      <c r="S889" s="181" t="str">
        <f>IF(All_Tasks!S889="","",All_Tasks!S889)</f>
        <v/>
      </c>
      <c r="T889" t="str">
        <f>IF(All_Tasks!T889="","",All_Tasks!T889)</f>
        <v/>
      </c>
      <c r="U889" t="str">
        <f>IF(All_Tasks!U889="","",All_Tasks!U889)</f>
        <v/>
      </c>
      <c r="V889">
        <f>IF(A889="",0,IFERROR(MATCH(A889,Scope_Labor_Rates!$A$6:$A$46,0)+5,0))</f>
        <v>0</v>
      </c>
      <c r="W889" s="178">
        <f>IF(V889&gt;0,INDEX(Scope_Labor_Rates!$C$6:$C$46,V889-5),0)</f>
        <v>0</v>
      </c>
      <c r="X889" s="178">
        <f>IF(V889&gt;0,INDEX(Scope_Labor_Rates!$C$6:$C$46,V889-5),0)</f>
        <v>0</v>
      </c>
      <c r="Y889" s="180">
        <f>IF(V889&gt;0,INDEX(Scope_Labor_Rates!$S$6:$S$46,V889-5),0)</f>
        <v>0</v>
      </c>
      <c r="Z889" s="180">
        <f>IF(V889&gt;0,INDEX(Scope_Labor_Rates!$R$6:$R$46,V889-5),1)</f>
        <v>1</v>
      </c>
      <c r="AA889" s="231">
        <f t="shared" si="117"/>
        <v>0</v>
      </c>
      <c r="AB889" t="str">
        <f t="shared" si="118"/>
        <v/>
      </c>
      <c r="AC889" s="178" t="str">
        <f t="shared" si="119"/>
        <v/>
      </c>
      <c r="AD889" s="181">
        <f t="shared" si="120"/>
        <v>0</v>
      </c>
      <c r="AE889" s="178">
        <f>IF(V889&gt;0,P889*INDEX(Scope_Labor_Rates!$E$6:$E$46,V889-5),0)</f>
        <v>0</v>
      </c>
      <c r="AF889" s="181">
        <f>IF(V889&gt;0,AE889*INDEX(Scope_Labor_Rates!$D$6:$D$46,V889-5)*AA889,0)</f>
        <v>0</v>
      </c>
      <c r="AG889" s="178">
        <f>IF(V889&gt;0,P889*INDEX(Scope_Labor_Rates!$G$6:$G$46,V889-5),0)</f>
        <v>0</v>
      </c>
      <c r="AH889" s="181">
        <f>IF(V889&gt;0,AG889*INDEX(Scope_Labor_Rates!$F$6:$F$46,V889-5)*AA889,0)</f>
        <v>0</v>
      </c>
      <c r="AI889" s="178">
        <f>IF(V889&gt;0,P889*INDEX(Scope_Labor_Rates!$I$6:$I$46,V889-5),0)</f>
        <v>0</v>
      </c>
      <c r="AJ889" s="181">
        <f>IF(V889&gt;0,AI889*INDEX(Scope_Labor_Rates!$H$6:$H$46,V889-5)*AA889,0)</f>
        <v>0</v>
      </c>
      <c r="AK889" s="178">
        <f>IF(V889&gt;0,P889*INDEX(Scope_Labor_Rates!$K$6:$K$46,V889-5),0)</f>
        <v>0</v>
      </c>
      <c r="AL889" s="181">
        <f>IF(V889&gt;0,AK889*INDEX(Scope_Labor_Rates!$J$6:$J$46,V889-5)*AA889,0)</f>
        <v>0</v>
      </c>
      <c r="AM889" s="178">
        <f>IF(V889&gt;0,P889*INDEX(Scope_Labor_Rates!$M$6:$M$46,V889-5),0)</f>
        <v>0</v>
      </c>
      <c r="AN889" s="178">
        <f>IF(V889&gt;0,AM889*INDEX(Scope_Labor_Rates!$L$6:$L$46,V889-5)*AA889,0)</f>
        <v>0</v>
      </c>
      <c r="AO889" s="178">
        <f>IF(V889&gt;0,P889*INDEX(Scope_Labor_Rates!$O$6:$O$46,V889-5)*AA889,0)</f>
        <v>0</v>
      </c>
      <c r="AP889" s="181">
        <f>IF(V889&gt;0,P889*INDEX(Scope_Labor_Rates!$Q$6:$Q$46,V889-5)*AA889,0)</f>
        <v>0</v>
      </c>
      <c r="AQ889" s="178">
        <f t="shared" si="121"/>
        <v>0</v>
      </c>
      <c r="AR889" s="178">
        <f t="shared" si="122"/>
        <v>0</v>
      </c>
      <c r="AS889" s="178">
        <f t="shared" si="123"/>
        <v>0</v>
      </c>
      <c r="AT889" s="178">
        <f t="shared" si="124"/>
        <v>0</v>
      </c>
      <c r="AU889">
        <f t="shared" si="125"/>
        <v>0</v>
      </c>
    </row>
    <row r="890" spans="1:47">
      <c r="A890" t="str">
        <f>IF(All_Tasks!A890="","",All_Tasks!A890)</f>
        <v/>
      </c>
      <c r="B890" t="str">
        <f>IF(All_Tasks!B890="","",All_Tasks!B890)</f>
        <v/>
      </c>
      <c r="C890" t="str">
        <f>IF(All_Tasks!C890="","",All_Tasks!C890)</f>
        <v/>
      </c>
      <c r="D890" t="str">
        <f>IF(All_Tasks!D890="","",All_Tasks!D890)</f>
        <v/>
      </c>
      <c r="E890" t="str">
        <f>IF(All_Tasks!V890&lt;&gt;"",All_Tasks!V890,IF(All_Tasks!E890&lt;&gt;"",All_Tasks!E890,""))</f>
        <v/>
      </c>
      <c r="F890" t="str">
        <f>IF(All_Tasks!F890="","",All_Tasks!F890)</f>
        <v/>
      </c>
      <c r="G890" t="str">
        <f>IF(All_Tasks!G890="","",All_Tasks!G890)</f>
        <v/>
      </c>
      <c r="H890" s="231" t="str">
        <f>IF(All_Tasks!H890="","",All_Tasks!H890)</f>
        <v/>
      </c>
      <c r="I890" t="str">
        <f>IF(All_Tasks!I890="","",All_Tasks!I890)</f>
        <v/>
      </c>
      <c r="J890" t="str">
        <f>IF(All_Tasks!J890="","",All_Tasks!J890)</f>
        <v/>
      </c>
      <c r="K890" t="str">
        <f>IF(All_Tasks!K890="","",All_Tasks!K890)</f>
        <v/>
      </c>
      <c r="L890" s="231" t="str">
        <f>IF(All_Tasks!L890="","",All_Tasks!L890)</f>
        <v/>
      </c>
      <c r="M890" t="str">
        <f>IF(All_Tasks!M890="","",All_Tasks!M890)</f>
        <v/>
      </c>
      <c r="N890" t="str">
        <f>IF(All_Tasks!N890="","",All_Tasks!N890)</f>
        <v/>
      </c>
      <c r="O890" t="str">
        <f>IF(All_Tasks!O890="","",All_Tasks!O890)</f>
        <v/>
      </c>
      <c r="P890" s="181">
        <f>IF(All_Tasks!P890="",0,All_Tasks!P890)</f>
        <v>0</v>
      </c>
      <c r="Q890" s="181">
        <f>IF(All_Tasks!Q890="",0,All_Tasks!Q890)</f>
        <v>0</v>
      </c>
      <c r="R890" s="181">
        <f>IF(All_Tasks!R890="",0,All_Tasks!R890)</f>
        <v>0</v>
      </c>
      <c r="S890" s="181" t="str">
        <f>IF(All_Tasks!S890="","",All_Tasks!S890)</f>
        <v/>
      </c>
      <c r="T890" t="str">
        <f>IF(All_Tasks!T890="","",All_Tasks!T890)</f>
        <v/>
      </c>
      <c r="U890" t="str">
        <f>IF(All_Tasks!U890="","",All_Tasks!U890)</f>
        <v/>
      </c>
      <c r="V890">
        <f>IF(A890="",0,IFERROR(MATCH(A890,Scope_Labor_Rates!$A$6:$A$46,0)+5,0))</f>
        <v>0</v>
      </c>
      <c r="W890" s="178">
        <f>IF(V890&gt;0,INDEX(Scope_Labor_Rates!$C$6:$C$46,V890-5),0)</f>
        <v>0</v>
      </c>
      <c r="X890" s="178">
        <f>IF(V890&gt;0,INDEX(Scope_Labor_Rates!$C$6:$C$46,V890-5),0)</f>
        <v>0</v>
      </c>
      <c r="Y890" s="180">
        <f>IF(V890&gt;0,INDEX(Scope_Labor_Rates!$S$6:$S$46,V890-5),0)</f>
        <v>0</v>
      </c>
      <c r="Z890" s="180">
        <f>IF(V890&gt;0,INDEX(Scope_Labor_Rates!$R$6:$R$46,V890-5),1)</f>
        <v>1</v>
      </c>
      <c r="AA890" s="231">
        <f t="shared" si="117"/>
        <v>0</v>
      </c>
      <c r="AB890" t="str">
        <f t="shared" si="118"/>
        <v/>
      </c>
      <c r="AC890" s="178" t="str">
        <f t="shared" si="119"/>
        <v/>
      </c>
      <c r="AD890" s="181">
        <f t="shared" si="120"/>
        <v>0</v>
      </c>
      <c r="AE890" s="178">
        <f>IF(V890&gt;0,P890*INDEX(Scope_Labor_Rates!$E$6:$E$46,V890-5),0)</f>
        <v>0</v>
      </c>
      <c r="AF890" s="181">
        <f>IF(V890&gt;0,AE890*INDEX(Scope_Labor_Rates!$D$6:$D$46,V890-5)*AA890,0)</f>
        <v>0</v>
      </c>
      <c r="AG890" s="178">
        <f>IF(V890&gt;0,P890*INDEX(Scope_Labor_Rates!$G$6:$G$46,V890-5),0)</f>
        <v>0</v>
      </c>
      <c r="AH890" s="181">
        <f>IF(V890&gt;0,AG890*INDEX(Scope_Labor_Rates!$F$6:$F$46,V890-5)*AA890,0)</f>
        <v>0</v>
      </c>
      <c r="AI890" s="178">
        <f>IF(V890&gt;0,P890*INDEX(Scope_Labor_Rates!$I$6:$I$46,V890-5),0)</f>
        <v>0</v>
      </c>
      <c r="AJ890" s="181">
        <f>IF(V890&gt;0,AI890*INDEX(Scope_Labor_Rates!$H$6:$H$46,V890-5)*AA890,0)</f>
        <v>0</v>
      </c>
      <c r="AK890" s="178">
        <f>IF(V890&gt;0,P890*INDEX(Scope_Labor_Rates!$K$6:$K$46,V890-5),0)</f>
        <v>0</v>
      </c>
      <c r="AL890" s="181">
        <f>IF(V890&gt;0,AK890*INDEX(Scope_Labor_Rates!$J$6:$J$46,V890-5)*AA890,0)</f>
        <v>0</v>
      </c>
      <c r="AM890" s="178">
        <f>IF(V890&gt;0,P890*INDEX(Scope_Labor_Rates!$M$6:$M$46,V890-5),0)</f>
        <v>0</v>
      </c>
      <c r="AN890" s="178">
        <f>IF(V890&gt;0,AM890*INDEX(Scope_Labor_Rates!$L$6:$L$46,V890-5)*AA890,0)</f>
        <v>0</v>
      </c>
      <c r="AO890" s="178">
        <f>IF(V890&gt;0,P890*INDEX(Scope_Labor_Rates!$O$6:$O$46,V890-5)*AA890,0)</f>
        <v>0</v>
      </c>
      <c r="AP890" s="181">
        <f>IF(V890&gt;0,P890*INDEX(Scope_Labor_Rates!$Q$6:$Q$46,V890-5)*AA890,0)</f>
        <v>0</v>
      </c>
      <c r="AQ890" s="178">
        <f t="shared" si="121"/>
        <v>0</v>
      </c>
      <c r="AR890" s="178">
        <f t="shared" si="122"/>
        <v>0</v>
      </c>
      <c r="AS890" s="178">
        <f t="shared" si="123"/>
        <v>0</v>
      </c>
      <c r="AT890" s="178">
        <f t="shared" si="124"/>
        <v>0</v>
      </c>
      <c r="AU890">
        <f t="shared" si="125"/>
        <v>0</v>
      </c>
    </row>
    <row r="891" spans="1:47">
      <c r="A891" t="str">
        <f>IF(All_Tasks!A891="","",All_Tasks!A891)</f>
        <v/>
      </c>
      <c r="B891" t="str">
        <f>IF(All_Tasks!B891="","",All_Tasks!B891)</f>
        <v/>
      </c>
      <c r="C891" t="str">
        <f>IF(All_Tasks!C891="","",All_Tasks!C891)</f>
        <v/>
      </c>
      <c r="D891" t="str">
        <f>IF(All_Tasks!D891="","",All_Tasks!D891)</f>
        <v/>
      </c>
      <c r="E891" t="str">
        <f>IF(All_Tasks!V891&lt;&gt;"",All_Tasks!V891,IF(All_Tasks!E891&lt;&gt;"",All_Tasks!E891,""))</f>
        <v/>
      </c>
      <c r="F891" t="str">
        <f>IF(All_Tasks!F891="","",All_Tasks!F891)</f>
        <v/>
      </c>
      <c r="G891" t="str">
        <f>IF(All_Tasks!G891="","",All_Tasks!G891)</f>
        <v/>
      </c>
      <c r="H891" s="231" t="str">
        <f>IF(All_Tasks!H891="","",All_Tasks!H891)</f>
        <v/>
      </c>
      <c r="I891" t="str">
        <f>IF(All_Tasks!I891="","",All_Tasks!I891)</f>
        <v/>
      </c>
      <c r="J891" t="str">
        <f>IF(All_Tasks!J891="","",All_Tasks!J891)</f>
        <v/>
      </c>
      <c r="K891" t="str">
        <f>IF(All_Tasks!K891="","",All_Tasks!K891)</f>
        <v/>
      </c>
      <c r="L891" s="231" t="str">
        <f>IF(All_Tasks!L891="","",All_Tasks!L891)</f>
        <v/>
      </c>
      <c r="M891" t="str">
        <f>IF(All_Tasks!M891="","",All_Tasks!M891)</f>
        <v/>
      </c>
      <c r="N891" t="str">
        <f>IF(All_Tasks!N891="","",All_Tasks!N891)</f>
        <v/>
      </c>
      <c r="O891" t="str">
        <f>IF(All_Tasks!O891="","",All_Tasks!O891)</f>
        <v/>
      </c>
      <c r="P891" s="181">
        <f>IF(All_Tasks!P891="",0,All_Tasks!P891)</f>
        <v>0</v>
      </c>
      <c r="Q891" s="181">
        <f>IF(All_Tasks!Q891="",0,All_Tasks!Q891)</f>
        <v>0</v>
      </c>
      <c r="R891" s="181">
        <f>IF(All_Tasks!R891="",0,All_Tasks!R891)</f>
        <v>0</v>
      </c>
      <c r="S891" s="181" t="str">
        <f>IF(All_Tasks!S891="","",All_Tasks!S891)</f>
        <v/>
      </c>
      <c r="T891" t="str">
        <f>IF(All_Tasks!T891="","",All_Tasks!T891)</f>
        <v/>
      </c>
      <c r="U891" t="str">
        <f>IF(All_Tasks!U891="","",All_Tasks!U891)</f>
        <v/>
      </c>
      <c r="V891">
        <f>IF(A891="",0,IFERROR(MATCH(A891,Scope_Labor_Rates!$A$6:$A$46,0)+5,0))</f>
        <v>0</v>
      </c>
      <c r="W891" s="178">
        <f>IF(V891&gt;0,INDEX(Scope_Labor_Rates!$C$6:$C$46,V891-5),0)</f>
        <v>0</v>
      </c>
      <c r="X891" s="178">
        <f>IF(V891&gt;0,INDEX(Scope_Labor_Rates!$C$6:$C$46,V891-5),0)</f>
        <v>0</v>
      </c>
      <c r="Y891" s="180">
        <f>IF(V891&gt;0,INDEX(Scope_Labor_Rates!$S$6:$S$46,V891-5),0)</f>
        <v>0</v>
      </c>
      <c r="Z891" s="180">
        <f>IF(V891&gt;0,INDEX(Scope_Labor_Rates!$R$6:$R$46,V891-5),1)</f>
        <v>1</v>
      </c>
      <c r="AA891" s="231">
        <f t="shared" si="117"/>
        <v>0</v>
      </c>
      <c r="AB891" t="str">
        <f t="shared" si="118"/>
        <v/>
      </c>
      <c r="AC891" s="178" t="str">
        <f t="shared" si="119"/>
        <v/>
      </c>
      <c r="AD891" s="181">
        <f t="shared" si="120"/>
        <v>0</v>
      </c>
      <c r="AE891" s="178">
        <f>IF(V891&gt;0,P891*INDEX(Scope_Labor_Rates!$E$6:$E$46,V891-5),0)</f>
        <v>0</v>
      </c>
      <c r="AF891" s="181">
        <f>IF(V891&gt;0,AE891*INDEX(Scope_Labor_Rates!$D$6:$D$46,V891-5)*AA891,0)</f>
        <v>0</v>
      </c>
      <c r="AG891" s="178">
        <f>IF(V891&gt;0,P891*INDEX(Scope_Labor_Rates!$G$6:$G$46,V891-5),0)</f>
        <v>0</v>
      </c>
      <c r="AH891" s="181">
        <f>IF(V891&gt;0,AG891*INDEX(Scope_Labor_Rates!$F$6:$F$46,V891-5)*AA891,0)</f>
        <v>0</v>
      </c>
      <c r="AI891" s="178">
        <f>IF(V891&gt;0,P891*INDEX(Scope_Labor_Rates!$I$6:$I$46,V891-5),0)</f>
        <v>0</v>
      </c>
      <c r="AJ891" s="181">
        <f>IF(V891&gt;0,AI891*INDEX(Scope_Labor_Rates!$H$6:$H$46,V891-5)*AA891,0)</f>
        <v>0</v>
      </c>
      <c r="AK891" s="178">
        <f>IF(V891&gt;0,P891*INDEX(Scope_Labor_Rates!$K$6:$K$46,V891-5),0)</f>
        <v>0</v>
      </c>
      <c r="AL891" s="181">
        <f>IF(V891&gt;0,AK891*INDEX(Scope_Labor_Rates!$J$6:$J$46,V891-5)*AA891,0)</f>
        <v>0</v>
      </c>
      <c r="AM891" s="178">
        <f>IF(V891&gt;0,P891*INDEX(Scope_Labor_Rates!$M$6:$M$46,V891-5),0)</f>
        <v>0</v>
      </c>
      <c r="AN891" s="178">
        <f>IF(V891&gt;0,AM891*INDEX(Scope_Labor_Rates!$L$6:$L$46,V891-5)*AA891,0)</f>
        <v>0</v>
      </c>
      <c r="AO891" s="178">
        <f>IF(V891&gt;0,P891*INDEX(Scope_Labor_Rates!$O$6:$O$46,V891-5)*AA891,0)</f>
        <v>0</v>
      </c>
      <c r="AP891" s="181">
        <f>IF(V891&gt;0,P891*INDEX(Scope_Labor_Rates!$Q$6:$Q$46,V891-5)*AA891,0)</f>
        <v>0</v>
      </c>
      <c r="AQ891" s="178">
        <f t="shared" si="121"/>
        <v>0</v>
      </c>
      <c r="AR891" s="178">
        <f t="shared" si="122"/>
        <v>0</v>
      </c>
      <c r="AS891" s="178">
        <f t="shared" si="123"/>
        <v>0</v>
      </c>
      <c r="AT891" s="178">
        <f t="shared" si="124"/>
        <v>0</v>
      </c>
      <c r="AU891">
        <f t="shared" si="125"/>
        <v>0</v>
      </c>
    </row>
    <row r="892" spans="1:47">
      <c r="A892" t="str">
        <f>IF(All_Tasks!A892="","",All_Tasks!A892)</f>
        <v/>
      </c>
      <c r="B892" t="str">
        <f>IF(All_Tasks!B892="","",All_Tasks!B892)</f>
        <v/>
      </c>
      <c r="C892" t="str">
        <f>IF(All_Tasks!C892="","",All_Tasks!C892)</f>
        <v/>
      </c>
      <c r="D892" t="str">
        <f>IF(All_Tasks!D892="","",All_Tasks!D892)</f>
        <v/>
      </c>
      <c r="E892" t="str">
        <f>IF(All_Tasks!V892&lt;&gt;"",All_Tasks!V892,IF(All_Tasks!E892&lt;&gt;"",All_Tasks!E892,""))</f>
        <v/>
      </c>
      <c r="F892" t="str">
        <f>IF(All_Tasks!F892="","",All_Tasks!F892)</f>
        <v/>
      </c>
      <c r="G892" t="str">
        <f>IF(All_Tasks!G892="","",All_Tasks!G892)</f>
        <v/>
      </c>
      <c r="H892" s="231" t="str">
        <f>IF(All_Tasks!H892="","",All_Tasks!H892)</f>
        <v/>
      </c>
      <c r="I892" t="str">
        <f>IF(All_Tasks!I892="","",All_Tasks!I892)</f>
        <v/>
      </c>
      <c r="J892" t="str">
        <f>IF(All_Tasks!J892="","",All_Tasks!J892)</f>
        <v/>
      </c>
      <c r="K892" t="str">
        <f>IF(All_Tasks!K892="","",All_Tasks!K892)</f>
        <v/>
      </c>
      <c r="L892" s="231" t="str">
        <f>IF(All_Tasks!L892="","",All_Tasks!L892)</f>
        <v/>
      </c>
      <c r="M892" t="str">
        <f>IF(All_Tasks!M892="","",All_Tasks!M892)</f>
        <v/>
      </c>
      <c r="N892" t="str">
        <f>IF(All_Tasks!N892="","",All_Tasks!N892)</f>
        <v/>
      </c>
      <c r="O892" t="str">
        <f>IF(All_Tasks!O892="","",All_Tasks!O892)</f>
        <v/>
      </c>
      <c r="P892" s="181">
        <f>IF(All_Tasks!P892="",0,All_Tasks!P892)</f>
        <v>0</v>
      </c>
      <c r="Q892" s="181">
        <f>IF(All_Tasks!Q892="",0,All_Tasks!Q892)</f>
        <v>0</v>
      </c>
      <c r="R892" s="181">
        <f>IF(All_Tasks!R892="",0,All_Tasks!R892)</f>
        <v>0</v>
      </c>
      <c r="S892" s="181" t="str">
        <f>IF(All_Tasks!S892="","",All_Tasks!S892)</f>
        <v/>
      </c>
      <c r="T892" t="str">
        <f>IF(All_Tasks!T892="","",All_Tasks!T892)</f>
        <v/>
      </c>
      <c r="U892" t="str">
        <f>IF(All_Tasks!U892="","",All_Tasks!U892)</f>
        <v/>
      </c>
      <c r="V892">
        <f>IF(A892="",0,IFERROR(MATCH(A892,Scope_Labor_Rates!$A$6:$A$46,0)+5,0))</f>
        <v>0</v>
      </c>
      <c r="W892" s="178">
        <f>IF(V892&gt;0,INDEX(Scope_Labor_Rates!$C$6:$C$46,V892-5),0)</f>
        <v>0</v>
      </c>
      <c r="X892" s="178">
        <f>IF(V892&gt;0,INDEX(Scope_Labor_Rates!$C$6:$C$46,V892-5),0)</f>
        <v>0</v>
      </c>
      <c r="Y892" s="180">
        <f>IF(V892&gt;0,INDEX(Scope_Labor_Rates!$S$6:$S$46,V892-5),0)</f>
        <v>0</v>
      </c>
      <c r="Z892" s="180">
        <f>IF(V892&gt;0,INDEX(Scope_Labor_Rates!$R$6:$R$46,V892-5),1)</f>
        <v>1</v>
      </c>
      <c r="AA892" s="231">
        <f t="shared" si="117"/>
        <v>0</v>
      </c>
      <c r="AB892" t="str">
        <f t="shared" si="118"/>
        <v/>
      </c>
      <c r="AC892" s="178" t="str">
        <f t="shared" si="119"/>
        <v/>
      </c>
      <c r="AD892" s="181">
        <f t="shared" si="120"/>
        <v>0</v>
      </c>
      <c r="AE892" s="178">
        <f>IF(V892&gt;0,P892*INDEX(Scope_Labor_Rates!$E$6:$E$46,V892-5),0)</f>
        <v>0</v>
      </c>
      <c r="AF892" s="181">
        <f>IF(V892&gt;0,AE892*INDEX(Scope_Labor_Rates!$D$6:$D$46,V892-5)*AA892,0)</f>
        <v>0</v>
      </c>
      <c r="AG892" s="178">
        <f>IF(V892&gt;0,P892*INDEX(Scope_Labor_Rates!$G$6:$G$46,V892-5),0)</f>
        <v>0</v>
      </c>
      <c r="AH892" s="181">
        <f>IF(V892&gt;0,AG892*INDEX(Scope_Labor_Rates!$F$6:$F$46,V892-5)*AA892,0)</f>
        <v>0</v>
      </c>
      <c r="AI892" s="178">
        <f>IF(V892&gt;0,P892*INDEX(Scope_Labor_Rates!$I$6:$I$46,V892-5),0)</f>
        <v>0</v>
      </c>
      <c r="AJ892" s="181">
        <f>IF(V892&gt;0,AI892*INDEX(Scope_Labor_Rates!$H$6:$H$46,V892-5)*AA892,0)</f>
        <v>0</v>
      </c>
      <c r="AK892" s="178">
        <f>IF(V892&gt;0,P892*INDEX(Scope_Labor_Rates!$K$6:$K$46,V892-5),0)</f>
        <v>0</v>
      </c>
      <c r="AL892" s="181">
        <f>IF(V892&gt;0,AK892*INDEX(Scope_Labor_Rates!$J$6:$J$46,V892-5)*AA892,0)</f>
        <v>0</v>
      </c>
      <c r="AM892" s="178">
        <f>IF(V892&gt;0,P892*INDEX(Scope_Labor_Rates!$M$6:$M$46,V892-5),0)</f>
        <v>0</v>
      </c>
      <c r="AN892" s="178">
        <f>IF(V892&gt;0,AM892*INDEX(Scope_Labor_Rates!$L$6:$L$46,V892-5)*AA892,0)</f>
        <v>0</v>
      </c>
      <c r="AO892" s="178">
        <f>IF(V892&gt;0,P892*INDEX(Scope_Labor_Rates!$O$6:$O$46,V892-5)*AA892,0)</f>
        <v>0</v>
      </c>
      <c r="AP892" s="181">
        <f>IF(V892&gt;0,P892*INDEX(Scope_Labor_Rates!$Q$6:$Q$46,V892-5)*AA892,0)</f>
        <v>0</v>
      </c>
      <c r="AQ892" s="178">
        <f t="shared" si="121"/>
        <v>0</v>
      </c>
      <c r="AR892" s="178">
        <f t="shared" si="122"/>
        <v>0</v>
      </c>
      <c r="AS892" s="178">
        <f t="shared" si="123"/>
        <v>0</v>
      </c>
      <c r="AT892" s="178">
        <f t="shared" si="124"/>
        <v>0</v>
      </c>
      <c r="AU892">
        <f t="shared" si="125"/>
        <v>0</v>
      </c>
    </row>
    <row r="893" spans="1:47">
      <c r="A893" t="str">
        <f>IF(All_Tasks!A893="","",All_Tasks!A893)</f>
        <v/>
      </c>
      <c r="B893" t="str">
        <f>IF(All_Tasks!B893="","",All_Tasks!B893)</f>
        <v/>
      </c>
      <c r="C893" t="str">
        <f>IF(All_Tasks!C893="","",All_Tasks!C893)</f>
        <v/>
      </c>
      <c r="D893" t="str">
        <f>IF(All_Tasks!D893="","",All_Tasks!D893)</f>
        <v/>
      </c>
      <c r="E893" t="str">
        <f>IF(All_Tasks!V893&lt;&gt;"",All_Tasks!V893,IF(All_Tasks!E893&lt;&gt;"",All_Tasks!E893,""))</f>
        <v/>
      </c>
      <c r="F893" t="str">
        <f>IF(All_Tasks!F893="","",All_Tasks!F893)</f>
        <v/>
      </c>
      <c r="G893" t="str">
        <f>IF(All_Tasks!G893="","",All_Tasks!G893)</f>
        <v/>
      </c>
      <c r="H893" s="231" t="str">
        <f>IF(All_Tasks!H893="","",All_Tasks!H893)</f>
        <v/>
      </c>
      <c r="I893" t="str">
        <f>IF(All_Tasks!I893="","",All_Tasks!I893)</f>
        <v/>
      </c>
      <c r="J893" t="str">
        <f>IF(All_Tasks!J893="","",All_Tasks!J893)</f>
        <v/>
      </c>
      <c r="K893" t="str">
        <f>IF(All_Tasks!K893="","",All_Tasks!K893)</f>
        <v/>
      </c>
      <c r="L893" s="231" t="str">
        <f>IF(All_Tasks!L893="","",All_Tasks!L893)</f>
        <v/>
      </c>
      <c r="M893" t="str">
        <f>IF(All_Tasks!M893="","",All_Tasks!M893)</f>
        <v/>
      </c>
      <c r="N893" t="str">
        <f>IF(All_Tasks!N893="","",All_Tasks!N893)</f>
        <v/>
      </c>
      <c r="O893" t="str">
        <f>IF(All_Tasks!O893="","",All_Tasks!O893)</f>
        <v/>
      </c>
      <c r="P893" s="181">
        <f>IF(All_Tasks!P893="",0,All_Tasks!P893)</f>
        <v>0</v>
      </c>
      <c r="Q893" s="181">
        <f>IF(All_Tasks!Q893="",0,All_Tasks!Q893)</f>
        <v>0</v>
      </c>
      <c r="R893" s="181">
        <f>IF(All_Tasks!R893="",0,All_Tasks!R893)</f>
        <v>0</v>
      </c>
      <c r="S893" s="181" t="str">
        <f>IF(All_Tasks!S893="","",All_Tasks!S893)</f>
        <v/>
      </c>
      <c r="T893" t="str">
        <f>IF(All_Tasks!T893="","",All_Tasks!T893)</f>
        <v/>
      </c>
      <c r="U893" t="str">
        <f>IF(All_Tasks!U893="","",All_Tasks!U893)</f>
        <v/>
      </c>
      <c r="V893">
        <f>IF(A893="",0,IFERROR(MATCH(A893,Scope_Labor_Rates!$A$6:$A$46,0)+5,0))</f>
        <v>0</v>
      </c>
      <c r="W893" s="178">
        <f>IF(V893&gt;0,INDEX(Scope_Labor_Rates!$C$6:$C$46,V893-5),0)</f>
        <v>0</v>
      </c>
      <c r="X893" s="178">
        <f>IF(V893&gt;0,INDEX(Scope_Labor_Rates!$C$6:$C$46,V893-5),0)</f>
        <v>0</v>
      </c>
      <c r="Y893" s="180">
        <f>IF(V893&gt;0,INDEX(Scope_Labor_Rates!$S$6:$S$46,V893-5),0)</f>
        <v>0</v>
      </c>
      <c r="Z893" s="180">
        <f>IF(V893&gt;0,INDEX(Scope_Labor_Rates!$R$6:$R$46,V893-5),1)</f>
        <v>1</v>
      </c>
      <c r="AA893" s="231">
        <f t="shared" si="117"/>
        <v>0</v>
      </c>
      <c r="AB893" t="str">
        <f t="shared" si="118"/>
        <v/>
      </c>
      <c r="AC893" s="178" t="str">
        <f t="shared" si="119"/>
        <v/>
      </c>
      <c r="AD893" s="181">
        <f t="shared" si="120"/>
        <v>0</v>
      </c>
      <c r="AE893" s="178">
        <f>IF(V893&gt;0,P893*INDEX(Scope_Labor_Rates!$E$6:$E$46,V893-5),0)</f>
        <v>0</v>
      </c>
      <c r="AF893" s="181">
        <f>IF(V893&gt;0,AE893*INDEX(Scope_Labor_Rates!$D$6:$D$46,V893-5)*AA893,0)</f>
        <v>0</v>
      </c>
      <c r="AG893" s="178">
        <f>IF(V893&gt;0,P893*INDEX(Scope_Labor_Rates!$G$6:$G$46,V893-5),0)</f>
        <v>0</v>
      </c>
      <c r="AH893" s="181">
        <f>IF(V893&gt;0,AG893*INDEX(Scope_Labor_Rates!$F$6:$F$46,V893-5)*AA893,0)</f>
        <v>0</v>
      </c>
      <c r="AI893" s="178">
        <f>IF(V893&gt;0,P893*INDEX(Scope_Labor_Rates!$I$6:$I$46,V893-5),0)</f>
        <v>0</v>
      </c>
      <c r="AJ893" s="181">
        <f>IF(V893&gt;0,AI893*INDEX(Scope_Labor_Rates!$H$6:$H$46,V893-5)*AA893,0)</f>
        <v>0</v>
      </c>
      <c r="AK893" s="178">
        <f>IF(V893&gt;0,P893*INDEX(Scope_Labor_Rates!$K$6:$K$46,V893-5),0)</f>
        <v>0</v>
      </c>
      <c r="AL893" s="181">
        <f>IF(V893&gt;0,AK893*INDEX(Scope_Labor_Rates!$J$6:$J$46,V893-5)*AA893,0)</f>
        <v>0</v>
      </c>
      <c r="AM893" s="178">
        <f>IF(V893&gt;0,P893*INDEX(Scope_Labor_Rates!$M$6:$M$46,V893-5),0)</f>
        <v>0</v>
      </c>
      <c r="AN893" s="178">
        <f>IF(V893&gt;0,AM893*INDEX(Scope_Labor_Rates!$L$6:$L$46,V893-5)*AA893,0)</f>
        <v>0</v>
      </c>
      <c r="AO893" s="178">
        <f>IF(V893&gt;0,P893*INDEX(Scope_Labor_Rates!$O$6:$O$46,V893-5)*AA893,0)</f>
        <v>0</v>
      </c>
      <c r="AP893" s="181">
        <f>IF(V893&gt;0,P893*INDEX(Scope_Labor_Rates!$Q$6:$Q$46,V893-5)*AA893,0)</f>
        <v>0</v>
      </c>
      <c r="AQ893" s="178">
        <f t="shared" si="121"/>
        <v>0</v>
      </c>
      <c r="AR893" s="178">
        <f t="shared" si="122"/>
        <v>0</v>
      </c>
      <c r="AS893" s="178">
        <f t="shared" si="123"/>
        <v>0</v>
      </c>
      <c r="AT893" s="178">
        <f t="shared" si="124"/>
        <v>0</v>
      </c>
      <c r="AU893">
        <f t="shared" si="125"/>
        <v>0</v>
      </c>
    </row>
    <row r="894" spans="1:47">
      <c r="A894" t="str">
        <f>IF(All_Tasks!A894="","",All_Tasks!A894)</f>
        <v/>
      </c>
      <c r="B894" t="str">
        <f>IF(All_Tasks!B894="","",All_Tasks!B894)</f>
        <v/>
      </c>
      <c r="C894" t="str">
        <f>IF(All_Tasks!C894="","",All_Tasks!C894)</f>
        <v/>
      </c>
      <c r="D894" t="str">
        <f>IF(All_Tasks!D894="","",All_Tasks!D894)</f>
        <v/>
      </c>
      <c r="E894" t="str">
        <f>IF(All_Tasks!V894&lt;&gt;"",All_Tasks!V894,IF(All_Tasks!E894&lt;&gt;"",All_Tasks!E894,""))</f>
        <v/>
      </c>
      <c r="F894" t="str">
        <f>IF(All_Tasks!F894="","",All_Tasks!F894)</f>
        <v/>
      </c>
      <c r="G894" t="str">
        <f>IF(All_Tasks!G894="","",All_Tasks!G894)</f>
        <v/>
      </c>
      <c r="H894" s="231" t="str">
        <f>IF(All_Tasks!H894="","",All_Tasks!H894)</f>
        <v/>
      </c>
      <c r="I894" t="str">
        <f>IF(All_Tasks!I894="","",All_Tasks!I894)</f>
        <v/>
      </c>
      <c r="J894" t="str">
        <f>IF(All_Tasks!J894="","",All_Tasks!J894)</f>
        <v/>
      </c>
      <c r="K894" t="str">
        <f>IF(All_Tasks!K894="","",All_Tasks!K894)</f>
        <v/>
      </c>
      <c r="L894" s="231" t="str">
        <f>IF(All_Tasks!L894="","",All_Tasks!L894)</f>
        <v/>
      </c>
      <c r="M894" t="str">
        <f>IF(All_Tasks!M894="","",All_Tasks!M894)</f>
        <v/>
      </c>
      <c r="N894" t="str">
        <f>IF(All_Tasks!N894="","",All_Tasks!N894)</f>
        <v/>
      </c>
      <c r="O894" t="str">
        <f>IF(All_Tasks!O894="","",All_Tasks!O894)</f>
        <v/>
      </c>
      <c r="P894" s="181">
        <f>IF(All_Tasks!P894="",0,All_Tasks!P894)</f>
        <v>0</v>
      </c>
      <c r="Q894" s="181">
        <f>IF(All_Tasks!Q894="",0,All_Tasks!Q894)</f>
        <v>0</v>
      </c>
      <c r="R894" s="181">
        <f>IF(All_Tasks!R894="",0,All_Tasks!R894)</f>
        <v>0</v>
      </c>
      <c r="S894" s="181" t="str">
        <f>IF(All_Tasks!S894="","",All_Tasks!S894)</f>
        <v/>
      </c>
      <c r="T894" t="str">
        <f>IF(All_Tasks!T894="","",All_Tasks!T894)</f>
        <v/>
      </c>
      <c r="U894" t="str">
        <f>IF(All_Tasks!U894="","",All_Tasks!U894)</f>
        <v/>
      </c>
      <c r="V894">
        <f>IF(A894="",0,IFERROR(MATCH(A894,Scope_Labor_Rates!$A$6:$A$46,0)+5,0))</f>
        <v>0</v>
      </c>
      <c r="W894" s="178">
        <f>IF(V894&gt;0,INDEX(Scope_Labor_Rates!$C$6:$C$46,V894-5),0)</f>
        <v>0</v>
      </c>
      <c r="X894" s="178">
        <f>IF(V894&gt;0,INDEX(Scope_Labor_Rates!$C$6:$C$46,V894-5),0)</f>
        <v>0</v>
      </c>
      <c r="Y894" s="180">
        <f>IF(V894&gt;0,INDEX(Scope_Labor_Rates!$S$6:$S$46,V894-5),0)</f>
        <v>0</v>
      </c>
      <c r="Z894" s="180">
        <f>IF(V894&gt;0,INDEX(Scope_Labor_Rates!$R$6:$R$46,V894-5),1)</f>
        <v>1</v>
      </c>
      <c r="AA894" s="231">
        <f t="shared" si="117"/>
        <v>0</v>
      </c>
      <c r="AB894" t="str">
        <f t="shared" si="118"/>
        <v/>
      </c>
      <c r="AC894" s="178" t="str">
        <f t="shared" si="119"/>
        <v/>
      </c>
      <c r="AD894" s="181">
        <f t="shared" si="120"/>
        <v>0</v>
      </c>
      <c r="AE894" s="178">
        <f>IF(V894&gt;0,P894*INDEX(Scope_Labor_Rates!$E$6:$E$46,V894-5),0)</f>
        <v>0</v>
      </c>
      <c r="AF894" s="181">
        <f>IF(V894&gt;0,AE894*INDEX(Scope_Labor_Rates!$D$6:$D$46,V894-5)*AA894,0)</f>
        <v>0</v>
      </c>
      <c r="AG894" s="178">
        <f>IF(V894&gt;0,P894*INDEX(Scope_Labor_Rates!$G$6:$G$46,V894-5),0)</f>
        <v>0</v>
      </c>
      <c r="AH894" s="181">
        <f>IF(V894&gt;0,AG894*INDEX(Scope_Labor_Rates!$F$6:$F$46,V894-5)*AA894,0)</f>
        <v>0</v>
      </c>
      <c r="AI894" s="178">
        <f>IF(V894&gt;0,P894*INDEX(Scope_Labor_Rates!$I$6:$I$46,V894-5),0)</f>
        <v>0</v>
      </c>
      <c r="AJ894" s="181">
        <f>IF(V894&gt;0,AI894*INDEX(Scope_Labor_Rates!$H$6:$H$46,V894-5)*AA894,0)</f>
        <v>0</v>
      </c>
      <c r="AK894" s="178">
        <f>IF(V894&gt;0,P894*INDEX(Scope_Labor_Rates!$K$6:$K$46,V894-5),0)</f>
        <v>0</v>
      </c>
      <c r="AL894" s="181">
        <f>IF(V894&gt;0,AK894*INDEX(Scope_Labor_Rates!$J$6:$J$46,V894-5)*AA894,0)</f>
        <v>0</v>
      </c>
      <c r="AM894" s="178">
        <f>IF(V894&gt;0,P894*INDEX(Scope_Labor_Rates!$M$6:$M$46,V894-5),0)</f>
        <v>0</v>
      </c>
      <c r="AN894" s="178">
        <f>IF(V894&gt;0,AM894*INDEX(Scope_Labor_Rates!$L$6:$L$46,V894-5)*AA894,0)</f>
        <v>0</v>
      </c>
      <c r="AO894" s="178">
        <f>IF(V894&gt;0,P894*INDEX(Scope_Labor_Rates!$O$6:$O$46,V894-5)*AA894,0)</f>
        <v>0</v>
      </c>
      <c r="AP894" s="181">
        <f>IF(V894&gt;0,P894*INDEX(Scope_Labor_Rates!$Q$6:$Q$46,V894-5)*AA894,0)</f>
        <v>0</v>
      </c>
      <c r="AQ894" s="178">
        <f t="shared" si="121"/>
        <v>0</v>
      </c>
      <c r="AR894" s="178">
        <f t="shared" si="122"/>
        <v>0</v>
      </c>
      <c r="AS894" s="178">
        <f t="shared" si="123"/>
        <v>0</v>
      </c>
      <c r="AT894" s="178">
        <f t="shared" si="124"/>
        <v>0</v>
      </c>
      <c r="AU894">
        <f t="shared" si="125"/>
        <v>0</v>
      </c>
    </row>
    <row r="895" spans="1:47">
      <c r="A895" t="str">
        <f>IF(All_Tasks!A895="","",All_Tasks!A895)</f>
        <v/>
      </c>
      <c r="B895" t="str">
        <f>IF(All_Tasks!B895="","",All_Tasks!B895)</f>
        <v/>
      </c>
      <c r="C895" t="str">
        <f>IF(All_Tasks!C895="","",All_Tasks!C895)</f>
        <v/>
      </c>
      <c r="D895" t="str">
        <f>IF(All_Tasks!D895="","",All_Tasks!D895)</f>
        <v/>
      </c>
      <c r="E895" t="str">
        <f>IF(All_Tasks!V895&lt;&gt;"",All_Tasks!V895,IF(All_Tasks!E895&lt;&gt;"",All_Tasks!E895,""))</f>
        <v/>
      </c>
      <c r="F895" t="str">
        <f>IF(All_Tasks!F895="","",All_Tasks!F895)</f>
        <v/>
      </c>
      <c r="G895" t="str">
        <f>IF(All_Tasks!G895="","",All_Tasks!G895)</f>
        <v/>
      </c>
      <c r="H895" s="231" t="str">
        <f>IF(All_Tasks!H895="","",All_Tasks!H895)</f>
        <v/>
      </c>
      <c r="I895" t="str">
        <f>IF(All_Tasks!I895="","",All_Tasks!I895)</f>
        <v/>
      </c>
      <c r="J895" t="str">
        <f>IF(All_Tasks!J895="","",All_Tasks!J895)</f>
        <v/>
      </c>
      <c r="K895" t="str">
        <f>IF(All_Tasks!K895="","",All_Tasks!K895)</f>
        <v/>
      </c>
      <c r="L895" s="231" t="str">
        <f>IF(All_Tasks!L895="","",All_Tasks!L895)</f>
        <v/>
      </c>
      <c r="M895" t="str">
        <f>IF(All_Tasks!M895="","",All_Tasks!M895)</f>
        <v/>
      </c>
      <c r="N895" t="str">
        <f>IF(All_Tasks!N895="","",All_Tasks!N895)</f>
        <v/>
      </c>
      <c r="O895" t="str">
        <f>IF(All_Tasks!O895="","",All_Tasks!O895)</f>
        <v/>
      </c>
      <c r="P895" s="181">
        <f>IF(All_Tasks!P895="",0,All_Tasks!P895)</f>
        <v>0</v>
      </c>
      <c r="Q895" s="181">
        <f>IF(All_Tasks!Q895="",0,All_Tasks!Q895)</f>
        <v>0</v>
      </c>
      <c r="R895" s="181">
        <f>IF(All_Tasks!R895="",0,All_Tasks!R895)</f>
        <v>0</v>
      </c>
      <c r="S895" s="181" t="str">
        <f>IF(All_Tasks!S895="","",All_Tasks!S895)</f>
        <v/>
      </c>
      <c r="T895" t="str">
        <f>IF(All_Tasks!T895="","",All_Tasks!T895)</f>
        <v/>
      </c>
      <c r="U895" t="str">
        <f>IF(All_Tasks!U895="","",All_Tasks!U895)</f>
        <v/>
      </c>
      <c r="V895">
        <f>IF(A895="",0,IFERROR(MATCH(A895,Scope_Labor_Rates!$A$6:$A$46,0)+5,0))</f>
        <v>0</v>
      </c>
      <c r="W895" s="178">
        <f>IF(V895&gt;0,INDEX(Scope_Labor_Rates!$C$6:$C$46,V895-5),0)</f>
        <v>0</v>
      </c>
      <c r="X895" s="178">
        <f>IF(V895&gt;0,INDEX(Scope_Labor_Rates!$C$6:$C$46,V895-5),0)</f>
        <v>0</v>
      </c>
      <c r="Y895" s="180">
        <f>IF(V895&gt;0,INDEX(Scope_Labor_Rates!$S$6:$S$46,V895-5),0)</f>
        <v>0</v>
      </c>
      <c r="Z895" s="180">
        <f>IF(V895&gt;0,INDEX(Scope_Labor_Rates!$R$6:$R$46,V895-5),1)</f>
        <v>1</v>
      </c>
      <c r="AA895" s="231">
        <f t="shared" si="117"/>
        <v>0</v>
      </c>
      <c r="AB895" t="str">
        <f t="shared" si="118"/>
        <v/>
      </c>
      <c r="AC895" s="178" t="str">
        <f t="shared" si="119"/>
        <v/>
      </c>
      <c r="AD895" s="181">
        <f t="shared" si="120"/>
        <v>0</v>
      </c>
      <c r="AE895" s="178">
        <f>IF(V895&gt;0,P895*INDEX(Scope_Labor_Rates!$E$6:$E$46,V895-5),0)</f>
        <v>0</v>
      </c>
      <c r="AF895" s="181">
        <f>IF(V895&gt;0,AE895*INDEX(Scope_Labor_Rates!$D$6:$D$46,V895-5)*AA895,0)</f>
        <v>0</v>
      </c>
      <c r="AG895" s="178">
        <f>IF(V895&gt;0,P895*INDEX(Scope_Labor_Rates!$G$6:$G$46,V895-5),0)</f>
        <v>0</v>
      </c>
      <c r="AH895" s="181">
        <f>IF(V895&gt;0,AG895*INDEX(Scope_Labor_Rates!$F$6:$F$46,V895-5)*AA895,0)</f>
        <v>0</v>
      </c>
      <c r="AI895" s="178">
        <f>IF(V895&gt;0,P895*INDEX(Scope_Labor_Rates!$I$6:$I$46,V895-5),0)</f>
        <v>0</v>
      </c>
      <c r="AJ895" s="181">
        <f>IF(V895&gt;0,AI895*INDEX(Scope_Labor_Rates!$H$6:$H$46,V895-5)*AA895,0)</f>
        <v>0</v>
      </c>
      <c r="AK895" s="178">
        <f>IF(V895&gt;0,P895*INDEX(Scope_Labor_Rates!$K$6:$K$46,V895-5),0)</f>
        <v>0</v>
      </c>
      <c r="AL895" s="181">
        <f>IF(V895&gt;0,AK895*INDEX(Scope_Labor_Rates!$J$6:$J$46,V895-5)*AA895,0)</f>
        <v>0</v>
      </c>
      <c r="AM895" s="178">
        <f>IF(V895&gt;0,P895*INDEX(Scope_Labor_Rates!$M$6:$M$46,V895-5),0)</f>
        <v>0</v>
      </c>
      <c r="AN895" s="178">
        <f>IF(V895&gt;0,AM895*INDEX(Scope_Labor_Rates!$L$6:$L$46,V895-5)*AA895,0)</f>
        <v>0</v>
      </c>
      <c r="AO895" s="178">
        <f>IF(V895&gt;0,P895*INDEX(Scope_Labor_Rates!$O$6:$O$46,V895-5)*AA895,0)</f>
        <v>0</v>
      </c>
      <c r="AP895" s="181">
        <f>IF(V895&gt;0,P895*INDEX(Scope_Labor_Rates!$Q$6:$Q$46,V895-5)*AA895,0)</f>
        <v>0</v>
      </c>
      <c r="AQ895" s="178">
        <f t="shared" si="121"/>
        <v>0</v>
      </c>
      <c r="AR895" s="178">
        <f t="shared" si="122"/>
        <v>0</v>
      </c>
      <c r="AS895" s="178">
        <f t="shared" si="123"/>
        <v>0</v>
      </c>
      <c r="AT895" s="178">
        <f t="shared" si="124"/>
        <v>0</v>
      </c>
      <c r="AU895">
        <f t="shared" si="125"/>
        <v>0</v>
      </c>
    </row>
    <row r="896" spans="1:47">
      <c r="A896" t="str">
        <f>IF(All_Tasks!A896="","",All_Tasks!A896)</f>
        <v/>
      </c>
      <c r="B896" t="str">
        <f>IF(All_Tasks!B896="","",All_Tasks!B896)</f>
        <v/>
      </c>
      <c r="C896" t="str">
        <f>IF(All_Tasks!C896="","",All_Tasks!C896)</f>
        <v/>
      </c>
      <c r="D896" t="str">
        <f>IF(All_Tasks!D896="","",All_Tasks!D896)</f>
        <v/>
      </c>
      <c r="E896" t="str">
        <f>IF(All_Tasks!V896&lt;&gt;"",All_Tasks!V896,IF(All_Tasks!E896&lt;&gt;"",All_Tasks!E896,""))</f>
        <v/>
      </c>
      <c r="F896" t="str">
        <f>IF(All_Tasks!F896="","",All_Tasks!F896)</f>
        <v/>
      </c>
      <c r="G896" t="str">
        <f>IF(All_Tasks!G896="","",All_Tasks!G896)</f>
        <v/>
      </c>
      <c r="H896" s="231" t="str">
        <f>IF(All_Tasks!H896="","",All_Tasks!H896)</f>
        <v/>
      </c>
      <c r="I896" t="str">
        <f>IF(All_Tasks!I896="","",All_Tasks!I896)</f>
        <v/>
      </c>
      <c r="J896" t="str">
        <f>IF(All_Tasks!J896="","",All_Tasks!J896)</f>
        <v/>
      </c>
      <c r="K896" t="str">
        <f>IF(All_Tasks!K896="","",All_Tasks!K896)</f>
        <v/>
      </c>
      <c r="L896" s="231" t="str">
        <f>IF(All_Tasks!L896="","",All_Tasks!L896)</f>
        <v/>
      </c>
      <c r="M896" t="str">
        <f>IF(All_Tasks!M896="","",All_Tasks!M896)</f>
        <v/>
      </c>
      <c r="N896" t="str">
        <f>IF(All_Tasks!N896="","",All_Tasks!N896)</f>
        <v/>
      </c>
      <c r="O896" t="str">
        <f>IF(All_Tasks!O896="","",All_Tasks!O896)</f>
        <v/>
      </c>
      <c r="P896" s="181">
        <f>IF(All_Tasks!P896="",0,All_Tasks!P896)</f>
        <v>0</v>
      </c>
      <c r="Q896" s="181">
        <f>IF(All_Tasks!Q896="",0,All_Tasks!Q896)</f>
        <v>0</v>
      </c>
      <c r="R896" s="181">
        <f>IF(All_Tasks!R896="",0,All_Tasks!R896)</f>
        <v>0</v>
      </c>
      <c r="S896" s="181" t="str">
        <f>IF(All_Tasks!S896="","",All_Tasks!S896)</f>
        <v/>
      </c>
      <c r="T896" t="str">
        <f>IF(All_Tasks!T896="","",All_Tasks!T896)</f>
        <v/>
      </c>
      <c r="U896" t="str">
        <f>IF(All_Tasks!U896="","",All_Tasks!U896)</f>
        <v/>
      </c>
      <c r="V896">
        <f>IF(A896="",0,IFERROR(MATCH(A896,Scope_Labor_Rates!$A$6:$A$46,0)+5,0))</f>
        <v>0</v>
      </c>
      <c r="W896" s="178">
        <f>IF(V896&gt;0,INDEX(Scope_Labor_Rates!$C$6:$C$46,V896-5),0)</f>
        <v>0</v>
      </c>
      <c r="X896" s="178">
        <f>IF(V896&gt;0,INDEX(Scope_Labor_Rates!$C$6:$C$46,V896-5),0)</f>
        <v>0</v>
      </c>
      <c r="Y896" s="180">
        <f>IF(V896&gt;0,INDEX(Scope_Labor_Rates!$S$6:$S$46,V896-5),0)</f>
        <v>0</v>
      </c>
      <c r="Z896" s="180">
        <f>IF(V896&gt;0,INDEX(Scope_Labor_Rates!$R$6:$R$46,V896-5),1)</f>
        <v>1</v>
      </c>
      <c r="AA896" s="231">
        <f t="shared" si="117"/>
        <v>0</v>
      </c>
      <c r="AB896" t="str">
        <f t="shared" si="118"/>
        <v/>
      </c>
      <c r="AC896" s="178" t="str">
        <f t="shared" si="119"/>
        <v/>
      </c>
      <c r="AD896" s="181">
        <f t="shared" si="120"/>
        <v>0</v>
      </c>
      <c r="AE896" s="178">
        <f>IF(V896&gt;0,P896*INDEX(Scope_Labor_Rates!$E$6:$E$46,V896-5),0)</f>
        <v>0</v>
      </c>
      <c r="AF896" s="181">
        <f>IF(V896&gt;0,AE896*INDEX(Scope_Labor_Rates!$D$6:$D$46,V896-5)*AA896,0)</f>
        <v>0</v>
      </c>
      <c r="AG896" s="178">
        <f>IF(V896&gt;0,P896*INDEX(Scope_Labor_Rates!$G$6:$G$46,V896-5),0)</f>
        <v>0</v>
      </c>
      <c r="AH896" s="181">
        <f>IF(V896&gt;0,AG896*INDEX(Scope_Labor_Rates!$F$6:$F$46,V896-5)*AA896,0)</f>
        <v>0</v>
      </c>
      <c r="AI896" s="178">
        <f>IF(V896&gt;0,P896*INDEX(Scope_Labor_Rates!$I$6:$I$46,V896-5),0)</f>
        <v>0</v>
      </c>
      <c r="AJ896" s="181">
        <f>IF(V896&gt;0,AI896*INDEX(Scope_Labor_Rates!$H$6:$H$46,V896-5)*AA896,0)</f>
        <v>0</v>
      </c>
      <c r="AK896" s="178">
        <f>IF(V896&gt;0,P896*INDEX(Scope_Labor_Rates!$K$6:$K$46,V896-5),0)</f>
        <v>0</v>
      </c>
      <c r="AL896" s="181">
        <f>IF(V896&gt;0,AK896*INDEX(Scope_Labor_Rates!$J$6:$J$46,V896-5)*AA896,0)</f>
        <v>0</v>
      </c>
      <c r="AM896" s="178">
        <f>IF(V896&gt;0,P896*INDEX(Scope_Labor_Rates!$M$6:$M$46,V896-5),0)</f>
        <v>0</v>
      </c>
      <c r="AN896" s="178">
        <f>IF(V896&gt;0,AM896*INDEX(Scope_Labor_Rates!$L$6:$L$46,V896-5)*AA896,0)</f>
        <v>0</v>
      </c>
      <c r="AO896" s="178">
        <f>IF(V896&gt;0,P896*INDEX(Scope_Labor_Rates!$O$6:$O$46,V896-5)*AA896,0)</f>
        <v>0</v>
      </c>
      <c r="AP896" s="181">
        <f>IF(V896&gt;0,P896*INDEX(Scope_Labor_Rates!$Q$6:$Q$46,V896-5)*AA896,0)</f>
        <v>0</v>
      </c>
      <c r="AQ896" s="178">
        <f t="shared" si="121"/>
        <v>0</v>
      </c>
      <c r="AR896" s="178">
        <f t="shared" si="122"/>
        <v>0</v>
      </c>
      <c r="AS896" s="178">
        <f t="shared" si="123"/>
        <v>0</v>
      </c>
      <c r="AT896" s="178">
        <f t="shared" si="124"/>
        <v>0</v>
      </c>
      <c r="AU896">
        <f t="shared" si="125"/>
        <v>0</v>
      </c>
    </row>
    <row r="897" spans="1:47">
      <c r="A897" t="str">
        <f>IF(All_Tasks!A897="","",All_Tasks!A897)</f>
        <v/>
      </c>
      <c r="B897" t="str">
        <f>IF(All_Tasks!B897="","",All_Tasks!B897)</f>
        <v/>
      </c>
      <c r="C897" t="str">
        <f>IF(All_Tasks!C897="","",All_Tasks!C897)</f>
        <v/>
      </c>
      <c r="D897" t="str">
        <f>IF(All_Tasks!D897="","",All_Tasks!D897)</f>
        <v/>
      </c>
      <c r="E897" t="str">
        <f>IF(All_Tasks!V897&lt;&gt;"",All_Tasks!V897,IF(All_Tasks!E897&lt;&gt;"",All_Tasks!E897,""))</f>
        <v/>
      </c>
      <c r="F897" t="str">
        <f>IF(All_Tasks!F897="","",All_Tasks!F897)</f>
        <v/>
      </c>
      <c r="G897" t="str">
        <f>IF(All_Tasks!G897="","",All_Tasks!G897)</f>
        <v/>
      </c>
      <c r="H897" s="231" t="str">
        <f>IF(All_Tasks!H897="","",All_Tasks!H897)</f>
        <v/>
      </c>
      <c r="I897" t="str">
        <f>IF(All_Tasks!I897="","",All_Tasks!I897)</f>
        <v/>
      </c>
      <c r="J897" t="str">
        <f>IF(All_Tasks!J897="","",All_Tasks!J897)</f>
        <v/>
      </c>
      <c r="K897" t="str">
        <f>IF(All_Tasks!K897="","",All_Tasks!K897)</f>
        <v/>
      </c>
      <c r="L897" s="231" t="str">
        <f>IF(All_Tasks!L897="","",All_Tasks!L897)</f>
        <v/>
      </c>
      <c r="M897" t="str">
        <f>IF(All_Tasks!M897="","",All_Tasks!M897)</f>
        <v/>
      </c>
      <c r="N897" t="str">
        <f>IF(All_Tasks!N897="","",All_Tasks!N897)</f>
        <v/>
      </c>
      <c r="O897" t="str">
        <f>IF(All_Tasks!O897="","",All_Tasks!O897)</f>
        <v/>
      </c>
      <c r="P897" s="181">
        <f>IF(All_Tasks!P897="",0,All_Tasks!P897)</f>
        <v>0</v>
      </c>
      <c r="Q897" s="181">
        <f>IF(All_Tasks!Q897="",0,All_Tasks!Q897)</f>
        <v>0</v>
      </c>
      <c r="R897" s="181">
        <f>IF(All_Tasks!R897="",0,All_Tasks!R897)</f>
        <v>0</v>
      </c>
      <c r="S897" s="181" t="str">
        <f>IF(All_Tasks!S897="","",All_Tasks!S897)</f>
        <v/>
      </c>
      <c r="T897" t="str">
        <f>IF(All_Tasks!T897="","",All_Tasks!T897)</f>
        <v/>
      </c>
      <c r="U897" t="str">
        <f>IF(All_Tasks!U897="","",All_Tasks!U897)</f>
        <v/>
      </c>
      <c r="V897">
        <f>IF(A897="",0,IFERROR(MATCH(A897,Scope_Labor_Rates!$A$6:$A$46,0)+5,0))</f>
        <v>0</v>
      </c>
      <c r="W897" s="178">
        <f>IF(V897&gt;0,INDEX(Scope_Labor_Rates!$C$6:$C$46,V897-5),0)</f>
        <v>0</v>
      </c>
      <c r="X897" s="178">
        <f>IF(V897&gt;0,INDEX(Scope_Labor_Rates!$C$6:$C$46,V897-5),0)</f>
        <v>0</v>
      </c>
      <c r="Y897" s="180">
        <f>IF(V897&gt;0,INDEX(Scope_Labor_Rates!$S$6:$S$46,V897-5),0)</f>
        <v>0</v>
      </c>
      <c r="Z897" s="180">
        <f>IF(V897&gt;0,INDEX(Scope_Labor_Rates!$R$6:$R$46,V897-5),1)</f>
        <v>1</v>
      </c>
      <c r="AA897" s="231">
        <f t="shared" si="117"/>
        <v>0</v>
      </c>
      <c r="AB897" t="str">
        <f t="shared" si="118"/>
        <v/>
      </c>
      <c r="AC897" s="178" t="str">
        <f t="shared" si="119"/>
        <v/>
      </c>
      <c r="AD897" s="181">
        <f t="shared" si="120"/>
        <v>0</v>
      </c>
      <c r="AE897" s="178">
        <f>IF(V897&gt;0,P897*INDEX(Scope_Labor_Rates!$E$6:$E$46,V897-5),0)</f>
        <v>0</v>
      </c>
      <c r="AF897" s="181">
        <f>IF(V897&gt;0,AE897*INDEX(Scope_Labor_Rates!$D$6:$D$46,V897-5)*AA897,0)</f>
        <v>0</v>
      </c>
      <c r="AG897" s="178">
        <f>IF(V897&gt;0,P897*INDEX(Scope_Labor_Rates!$G$6:$G$46,V897-5),0)</f>
        <v>0</v>
      </c>
      <c r="AH897" s="181">
        <f>IF(V897&gt;0,AG897*INDEX(Scope_Labor_Rates!$F$6:$F$46,V897-5)*AA897,0)</f>
        <v>0</v>
      </c>
      <c r="AI897" s="178">
        <f>IF(V897&gt;0,P897*INDEX(Scope_Labor_Rates!$I$6:$I$46,V897-5),0)</f>
        <v>0</v>
      </c>
      <c r="AJ897" s="181">
        <f>IF(V897&gt;0,AI897*INDEX(Scope_Labor_Rates!$H$6:$H$46,V897-5)*AA897,0)</f>
        <v>0</v>
      </c>
      <c r="AK897" s="178">
        <f>IF(V897&gt;0,P897*INDEX(Scope_Labor_Rates!$K$6:$K$46,V897-5),0)</f>
        <v>0</v>
      </c>
      <c r="AL897" s="181">
        <f>IF(V897&gt;0,AK897*INDEX(Scope_Labor_Rates!$J$6:$J$46,V897-5)*AA897,0)</f>
        <v>0</v>
      </c>
      <c r="AM897" s="178">
        <f>IF(V897&gt;0,P897*INDEX(Scope_Labor_Rates!$M$6:$M$46,V897-5),0)</f>
        <v>0</v>
      </c>
      <c r="AN897" s="178">
        <f>IF(V897&gt;0,AM897*INDEX(Scope_Labor_Rates!$L$6:$L$46,V897-5)*AA897,0)</f>
        <v>0</v>
      </c>
      <c r="AO897" s="178">
        <f>IF(V897&gt;0,P897*INDEX(Scope_Labor_Rates!$O$6:$O$46,V897-5)*AA897,0)</f>
        <v>0</v>
      </c>
      <c r="AP897" s="181">
        <f>IF(V897&gt;0,P897*INDEX(Scope_Labor_Rates!$Q$6:$Q$46,V897-5)*AA897,0)</f>
        <v>0</v>
      </c>
      <c r="AQ897" s="178">
        <f t="shared" si="121"/>
        <v>0</v>
      </c>
      <c r="AR897" s="178">
        <f t="shared" si="122"/>
        <v>0</v>
      </c>
      <c r="AS897" s="178">
        <f t="shared" si="123"/>
        <v>0</v>
      </c>
      <c r="AT897" s="178">
        <f t="shared" si="124"/>
        <v>0</v>
      </c>
      <c r="AU897">
        <f t="shared" si="125"/>
        <v>0</v>
      </c>
    </row>
    <row r="898" spans="1:47">
      <c r="A898" t="str">
        <f>IF(All_Tasks!A898="","",All_Tasks!A898)</f>
        <v/>
      </c>
      <c r="B898" t="str">
        <f>IF(All_Tasks!B898="","",All_Tasks!B898)</f>
        <v/>
      </c>
      <c r="C898" t="str">
        <f>IF(All_Tasks!C898="","",All_Tasks!C898)</f>
        <v/>
      </c>
      <c r="D898" t="str">
        <f>IF(All_Tasks!D898="","",All_Tasks!D898)</f>
        <v/>
      </c>
      <c r="E898" t="str">
        <f>IF(All_Tasks!V898&lt;&gt;"",All_Tasks!V898,IF(All_Tasks!E898&lt;&gt;"",All_Tasks!E898,""))</f>
        <v/>
      </c>
      <c r="F898" t="str">
        <f>IF(All_Tasks!F898="","",All_Tasks!F898)</f>
        <v/>
      </c>
      <c r="G898" t="str">
        <f>IF(All_Tasks!G898="","",All_Tasks!G898)</f>
        <v/>
      </c>
      <c r="H898" s="231" t="str">
        <f>IF(All_Tasks!H898="","",All_Tasks!H898)</f>
        <v/>
      </c>
      <c r="I898" t="str">
        <f>IF(All_Tasks!I898="","",All_Tasks!I898)</f>
        <v/>
      </c>
      <c r="J898" t="str">
        <f>IF(All_Tasks!J898="","",All_Tasks!J898)</f>
        <v/>
      </c>
      <c r="K898" t="str">
        <f>IF(All_Tasks!K898="","",All_Tasks!K898)</f>
        <v/>
      </c>
      <c r="L898" s="231" t="str">
        <f>IF(All_Tasks!L898="","",All_Tasks!L898)</f>
        <v/>
      </c>
      <c r="M898" t="str">
        <f>IF(All_Tasks!M898="","",All_Tasks!M898)</f>
        <v/>
      </c>
      <c r="N898" t="str">
        <f>IF(All_Tasks!N898="","",All_Tasks!N898)</f>
        <v/>
      </c>
      <c r="O898" t="str">
        <f>IF(All_Tasks!O898="","",All_Tasks!O898)</f>
        <v/>
      </c>
      <c r="P898" s="181">
        <f>IF(All_Tasks!P898="",0,All_Tasks!P898)</f>
        <v>0</v>
      </c>
      <c r="Q898" s="181">
        <f>IF(All_Tasks!Q898="",0,All_Tasks!Q898)</f>
        <v>0</v>
      </c>
      <c r="R898" s="181">
        <f>IF(All_Tasks!R898="",0,All_Tasks!R898)</f>
        <v>0</v>
      </c>
      <c r="S898" s="181" t="str">
        <f>IF(All_Tasks!S898="","",All_Tasks!S898)</f>
        <v/>
      </c>
      <c r="T898" t="str">
        <f>IF(All_Tasks!T898="","",All_Tasks!T898)</f>
        <v/>
      </c>
      <c r="U898" t="str">
        <f>IF(All_Tasks!U898="","",All_Tasks!U898)</f>
        <v/>
      </c>
      <c r="V898">
        <f>IF(A898="",0,IFERROR(MATCH(A898,Scope_Labor_Rates!$A$6:$A$46,0)+5,0))</f>
        <v>0</v>
      </c>
      <c r="W898" s="178">
        <f>IF(V898&gt;0,INDEX(Scope_Labor_Rates!$C$6:$C$46,V898-5),0)</f>
        <v>0</v>
      </c>
      <c r="X898" s="178">
        <f>IF(V898&gt;0,INDEX(Scope_Labor_Rates!$C$6:$C$46,V898-5),0)</f>
        <v>0</v>
      </c>
      <c r="Y898" s="180">
        <f>IF(V898&gt;0,INDEX(Scope_Labor_Rates!$S$6:$S$46,V898-5),0)</f>
        <v>0</v>
      </c>
      <c r="Z898" s="180">
        <f>IF(V898&gt;0,INDEX(Scope_Labor_Rates!$R$6:$R$46,V898-5),1)</f>
        <v>1</v>
      </c>
      <c r="AA898" s="231">
        <f t="shared" ref="AA898:AA961" si="126">IF(OR(L898&lt;&gt;"",UPPER(S898)="COMPLETED"),1,0)</f>
        <v>0</v>
      </c>
      <c r="AB898" t="str">
        <f t="shared" ref="AB898:AB961" si="127">IF(L898="","",L898-WEEKDAY(L898,3)+6)</f>
        <v/>
      </c>
      <c r="AC898" s="178" t="str">
        <f t="shared" ref="AC898:AC961" si="128">IF(AB898="","",IF(DAY(AB898)&lt;=23,TEXT(AB898,"MMM-yyyy"),TEXT(EOMONTH(AB898,0)+1,"MMM-yyyy")))</f>
        <v/>
      </c>
      <c r="AD898" s="181">
        <f t="shared" ref="AD898:AD961" si="129">P898*X898*AA898</f>
        <v>0</v>
      </c>
      <c r="AE898" s="178">
        <f>IF(V898&gt;0,P898*INDEX(Scope_Labor_Rates!$E$6:$E$46,V898-5),0)</f>
        <v>0</v>
      </c>
      <c r="AF898" s="181">
        <f>IF(V898&gt;0,AE898*INDEX(Scope_Labor_Rates!$D$6:$D$46,V898-5)*AA898,0)</f>
        <v>0</v>
      </c>
      <c r="AG898" s="178">
        <f>IF(V898&gt;0,P898*INDEX(Scope_Labor_Rates!$G$6:$G$46,V898-5),0)</f>
        <v>0</v>
      </c>
      <c r="AH898" s="181">
        <f>IF(V898&gt;0,AG898*INDEX(Scope_Labor_Rates!$F$6:$F$46,V898-5)*AA898,0)</f>
        <v>0</v>
      </c>
      <c r="AI898" s="178">
        <f>IF(V898&gt;0,P898*INDEX(Scope_Labor_Rates!$I$6:$I$46,V898-5),0)</f>
        <v>0</v>
      </c>
      <c r="AJ898" s="181">
        <f>IF(V898&gt;0,AI898*INDEX(Scope_Labor_Rates!$H$6:$H$46,V898-5)*AA898,0)</f>
        <v>0</v>
      </c>
      <c r="AK898" s="178">
        <f>IF(V898&gt;0,P898*INDEX(Scope_Labor_Rates!$K$6:$K$46,V898-5),0)</f>
        <v>0</v>
      </c>
      <c r="AL898" s="181">
        <f>IF(V898&gt;0,AK898*INDEX(Scope_Labor_Rates!$J$6:$J$46,V898-5)*AA898,0)</f>
        <v>0</v>
      </c>
      <c r="AM898" s="178">
        <f>IF(V898&gt;0,P898*INDEX(Scope_Labor_Rates!$M$6:$M$46,V898-5),0)</f>
        <v>0</v>
      </c>
      <c r="AN898" s="178">
        <f>IF(V898&gt;0,AM898*INDEX(Scope_Labor_Rates!$L$6:$L$46,V898-5)*AA898,0)</f>
        <v>0</v>
      </c>
      <c r="AO898" s="178">
        <f>IF(V898&gt;0,P898*INDEX(Scope_Labor_Rates!$O$6:$O$46,V898-5)*AA898,0)</f>
        <v>0</v>
      </c>
      <c r="AP898" s="181">
        <f>IF(V898&gt;0,P898*INDEX(Scope_Labor_Rates!$Q$6:$Q$46,V898-5)*AA898,0)</f>
        <v>0</v>
      </c>
      <c r="AQ898" s="178">
        <f t="shared" ref="AQ898:AQ961" si="130">AE898+AG898+AI898+AK898+AM898</f>
        <v>0</v>
      </c>
      <c r="AR898" s="178">
        <f t="shared" ref="AR898:AR961" si="131">AF898+AH898+AJ898+AL898+AN898</f>
        <v>0</v>
      </c>
      <c r="AS898" s="178">
        <f t="shared" ref="AS898:AS961" si="132">AO898+AP898</f>
        <v>0</v>
      </c>
      <c r="AT898" s="178">
        <f t="shared" ref="AT898:AT961" si="133">AD898+AR898+AS898</f>
        <v>0</v>
      </c>
      <c r="AU898">
        <f t="shared" ref="AU898:AU961" si="134">AT898*Z898</f>
        <v>0</v>
      </c>
    </row>
    <row r="899" spans="1:47">
      <c r="A899" t="str">
        <f>IF(All_Tasks!A899="","",All_Tasks!A899)</f>
        <v/>
      </c>
      <c r="B899" t="str">
        <f>IF(All_Tasks!B899="","",All_Tasks!B899)</f>
        <v/>
      </c>
      <c r="C899" t="str">
        <f>IF(All_Tasks!C899="","",All_Tasks!C899)</f>
        <v/>
      </c>
      <c r="D899" t="str">
        <f>IF(All_Tasks!D899="","",All_Tasks!D899)</f>
        <v/>
      </c>
      <c r="E899" t="str">
        <f>IF(All_Tasks!V899&lt;&gt;"",All_Tasks!V899,IF(All_Tasks!E899&lt;&gt;"",All_Tasks!E899,""))</f>
        <v/>
      </c>
      <c r="F899" t="str">
        <f>IF(All_Tasks!F899="","",All_Tasks!F899)</f>
        <v/>
      </c>
      <c r="G899" t="str">
        <f>IF(All_Tasks!G899="","",All_Tasks!G899)</f>
        <v/>
      </c>
      <c r="H899" s="231" t="str">
        <f>IF(All_Tasks!H899="","",All_Tasks!H899)</f>
        <v/>
      </c>
      <c r="I899" t="str">
        <f>IF(All_Tasks!I899="","",All_Tasks!I899)</f>
        <v/>
      </c>
      <c r="J899" t="str">
        <f>IF(All_Tasks!J899="","",All_Tasks!J899)</f>
        <v/>
      </c>
      <c r="K899" t="str">
        <f>IF(All_Tasks!K899="","",All_Tasks!K899)</f>
        <v/>
      </c>
      <c r="L899" s="231" t="str">
        <f>IF(All_Tasks!L899="","",All_Tasks!L899)</f>
        <v/>
      </c>
      <c r="M899" t="str">
        <f>IF(All_Tasks!M899="","",All_Tasks!M899)</f>
        <v/>
      </c>
      <c r="N899" t="str">
        <f>IF(All_Tasks!N899="","",All_Tasks!N899)</f>
        <v/>
      </c>
      <c r="O899" t="str">
        <f>IF(All_Tasks!O899="","",All_Tasks!O899)</f>
        <v/>
      </c>
      <c r="P899" s="181">
        <f>IF(All_Tasks!P899="",0,All_Tasks!P899)</f>
        <v>0</v>
      </c>
      <c r="Q899" s="181">
        <f>IF(All_Tasks!Q899="",0,All_Tasks!Q899)</f>
        <v>0</v>
      </c>
      <c r="R899" s="181">
        <f>IF(All_Tasks!R899="",0,All_Tasks!R899)</f>
        <v>0</v>
      </c>
      <c r="S899" s="181" t="str">
        <f>IF(All_Tasks!S899="","",All_Tasks!S899)</f>
        <v/>
      </c>
      <c r="T899" t="str">
        <f>IF(All_Tasks!T899="","",All_Tasks!T899)</f>
        <v/>
      </c>
      <c r="U899" t="str">
        <f>IF(All_Tasks!U899="","",All_Tasks!U899)</f>
        <v/>
      </c>
      <c r="V899">
        <f>IF(A899="",0,IFERROR(MATCH(A899,Scope_Labor_Rates!$A$6:$A$46,0)+5,0))</f>
        <v>0</v>
      </c>
      <c r="W899" s="178">
        <f>IF(V899&gt;0,INDEX(Scope_Labor_Rates!$C$6:$C$46,V899-5),0)</f>
        <v>0</v>
      </c>
      <c r="X899" s="178">
        <f>IF(V899&gt;0,INDEX(Scope_Labor_Rates!$C$6:$C$46,V899-5),0)</f>
        <v>0</v>
      </c>
      <c r="Y899" s="180">
        <f>IF(V899&gt;0,INDEX(Scope_Labor_Rates!$S$6:$S$46,V899-5),0)</f>
        <v>0</v>
      </c>
      <c r="Z899" s="180">
        <f>IF(V899&gt;0,INDEX(Scope_Labor_Rates!$R$6:$R$46,V899-5),1)</f>
        <v>1</v>
      </c>
      <c r="AA899" s="231">
        <f t="shared" si="126"/>
        <v>0</v>
      </c>
      <c r="AB899" t="str">
        <f t="shared" si="127"/>
        <v/>
      </c>
      <c r="AC899" s="178" t="str">
        <f t="shared" si="128"/>
        <v/>
      </c>
      <c r="AD899" s="181">
        <f t="shared" si="129"/>
        <v>0</v>
      </c>
      <c r="AE899" s="178">
        <f>IF(V899&gt;0,P899*INDEX(Scope_Labor_Rates!$E$6:$E$46,V899-5),0)</f>
        <v>0</v>
      </c>
      <c r="AF899" s="181">
        <f>IF(V899&gt;0,AE899*INDEX(Scope_Labor_Rates!$D$6:$D$46,V899-5)*AA899,0)</f>
        <v>0</v>
      </c>
      <c r="AG899" s="178">
        <f>IF(V899&gt;0,P899*INDEX(Scope_Labor_Rates!$G$6:$G$46,V899-5),0)</f>
        <v>0</v>
      </c>
      <c r="AH899" s="181">
        <f>IF(V899&gt;0,AG899*INDEX(Scope_Labor_Rates!$F$6:$F$46,V899-5)*AA899,0)</f>
        <v>0</v>
      </c>
      <c r="AI899" s="178">
        <f>IF(V899&gt;0,P899*INDEX(Scope_Labor_Rates!$I$6:$I$46,V899-5),0)</f>
        <v>0</v>
      </c>
      <c r="AJ899" s="181">
        <f>IF(V899&gt;0,AI899*INDEX(Scope_Labor_Rates!$H$6:$H$46,V899-5)*AA899,0)</f>
        <v>0</v>
      </c>
      <c r="AK899" s="178">
        <f>IF(V899&gt;0,P899*INDEX(Scope_Labor_Rates!$K$6:$K$46,V899-5),0)</f>
        <v>0</v>
      </c>
      <c r="AL899" s="181">
        <f>IF(V899&gt;0,AK899*INDEX(Scope_Labor_Rates!$J$6:$J$46,V899-5)*AA899,0)</f>
        <v>0</v>
      </c>
      <c r="AM899" s="178">
        <f>IF(V899&gt;0,P899*INDEX(Scope_Labor_Rates!$M$6:$M$46,V899-5),0)</f>
        <v>0</v>
      </c>
      <c r="AN899" s="178">
        <f>IF(V899&gt;0,AM899*INDEX(Scope_Labor_Rates!$L$6:$L$46,V899-5)*AA899,0)</f>
        <v>0</v>
      </c>
      <c r="AO899" s="178">
        <f>IF(V899&gt;0,P899*INDEX(Scope_Labor_Rates!$O$6:$O$46,V899-5)*AA899,0)</f>
        <v>0</v>
      </c>
      <c r="AP899" s="181">
        <f>IF(V899&gt;0,P899*INDEX(Scope_Labor_Rates!$Q$6:$Q$46,V899-5)*AA899,0)</f>
        <v>0</v>
      </c>
      <c r="AQ899" s="178">
        <f t="shared" si="130"/>
        <v>0</v>
      </c>
      <c r="AR899" s="178">
        <f t="shared" si="131"/>
        <v>0</v>
      </c>
      <c r="AS899" s="178">
        <f t="shared" si="132"/>
        <v>0</v>
      </c>
      <c r="AT899" s="178">
        <f t="shared" si="133"/>
        <v>0</v>
      </c>
      <c r="AU899">
        <f t="shared" si="134"/>
        <v>0</v>
      </c>
    </row>
    <row r="900" spans="1:47">
      <c r="A900" t="str">
        <f>IF(All_Tasks!A900="","",All_Tasks!A900)</f>
        <v/>
      </c>
      <c r="B900" t="str">
        <f>IF(All_Tasks!B900="","",All_Tasks!B900)</f>
        <v/>
      </c>
      <c r="C900" t="str">
        <f>IF(All_Tasks!C900="","",All_Tasks!C900)</f>
        <v/>
      </c>
      <c r="D900" t="str">
        <f>IF(All_Tasks!D900="","",All_Tasks!D900)</f>
        <v/>
      </c>
      <c r="E900" t="str">
        <f>IF(All_Tasks!V900&lt;&gt;"",All_Tasks!V900,IF(All_Tasks!E900&lt;&gt;"",All_Tasks!E900,""))</f>
        <v/>
      </c>
      <c r="F900" t="str">
        <f>IF(All_Tasks!F900="","",All_Tasks!F900)</f>
        <v/>
      </c>
      <c r="G900" t="str">
        <f>IF(All_Tasks!G900="","",All_Tasks!G900)</f>
        <v/>
      </c>
      <c r="H900" s="231" t="str">
        <f>IF(All_Tasks!H900="","",All_Tasks!H900)</f>
        <v/>
      </c>
      <c r="I900" t="str">
        <f>IF(All_Tasks!I900="","",All_Tasks!I900)</f>
        <v/>
      </c>
      <c r="J900" t="str">
        <f>IF(All_Tasks!J900="","",All_Tasks!J900)</f>
        <v/>
      </c>
      <c r="K900" t="str">
        <f>IF(All_Tasks!K900="","",All_Tasks!K900)</f>
        <v/>
      </c>
      <c r="L900" s="231" t="str">
        <f>IF(All_Tasks!L900="","",All_Tasks!L900)</f>
        <v/>
      </c>
      <c r="M900" t="str">
        <f>IF(All_Tasks!M900="","",All_Tasks!M900)</f>
        <v/>
      </c>
      <c r="N900" t="str">
        <f>IF(All_Tasks!N900="","",All_Tasks!N900)</f>
        <v/>
      </c>
      <c r="O900" t="str">
        <f>IF(All_Tasks!O900="","",All_Tasks!O900)</f>
        <v/>
      </c>
      <c r="P900" s="181">
        <f>IF(All_Tasks!P900="",0,All_Tasks!P900)</f>
        <v>0</v>
      </c>
      <c r="Q900" s="181">
        <f>IF(All_Tasks!Q900="",0,All_Tasks!Q900)</f>
        <v>0</v>
      </c>
      <c r="R900" s="181">
        <f>IF(All_Tasks!R900="",0,All_Tasks!R900)</f>
        <v>0</v>
      </c>
      <c r="S900" s="181" t="str">
        <f>IF(All_Tasks!S900="","",All_Tasks!S900)</f>
        <v/>
      </c>
      <c r="T900" t="str">
        <f>IF(All_Tasks!T900="","",All_Tasks!T900)</f>
        <v/>
      </c>
      <c r="U900" t="str">
        <f>IF(All_Tasks!U900="","",All_Tasks!U900)</f>
        <v/>
      </c>
      <c r="V900">
        <f>IF(A900="",0,IFERROR(MATCH(A900,Scope_Labor_Rates!$A$6:$A$46,0)+5,0))</f>
        <v>0</v>
      </c>
      <c r="W900" s="178">
        <f>IF(V900&gt;0,INDEX(Scope_Labor_Rates!$C$6:$C$46,V900-5),0)</f>
        <v>0</v>
      </c>
      <c r="X900" s="178">
        <f>IF(V900&gt;0,INDEX(Scope_Labor_Rates!$C$6:$C$46,V900-5),0)</f>
        <v>0</v>
      </c>
      <c r="Y900" s="180">
        <f>IF(V900&gt;0,INDEX(Scope_Labor_Rates!$S$6:$S$46,V900-5),0)</f>
        <v>0</v>
      </c>
      <c r="Z900" s="180">
        <f>IF(V900&gt;0,INDEX(Scope_Labor_Rates!$R$6:$R$46,V900-5),1)</f>
        <v>1</v>
      </c>
      <c r="AA900" s="231">
        <f t="shared" si="126"/>
        <v>0</v>
      </c>
      <c r="AB900" t="str">
        <f t="shared" si="127"/>
        <v/>
      </c>
      <c r="AC900" s="178" t="str">
        <f t="shared" si="128"/>
        <v/>
      </c>
      <c r="AD900" s="181">
        <f t="shared" si="129"/>
        <v>0</v>
      </c>
      <c r="AE900" s="178">
        <f>IF(V900&gt;0,P900*INDEX(Scope_Labor_Rates!$E$6:$E$46,V900-5),0)</f>
        <v>0</v>
      </c>
      <c r="AF900" s="181">
        <f>IF(V900&gt;0,AE900*INDEX(Scope_Labor_Rates!$D$6:$D$46,V900-5)*AA900,0)</f>
        <v>0</v>
      </c>
      <c r="AG900" s="178">
        <f>IF(V900&gt;0,P900*INDEX(Scope_Labor_Rates!$G$6:$G$46,V900-5),0)</f>
        <v>0</v>
      </c>
      <c r="AH900" s="181">
        <f>IF(V900&gt;0,AG900*INDEX(Scope_Labor_Rates!$F$6:$F$46,V900-5)*AA900,0)</f>
        <v>0</v>
      </c>
      <c r="AI900" s="178">
        <f>IF(V900&gt;0,P900*INDEX(Scope_Labor_Rates!$I$6:$I$46,V900-5),0)</f>
        <v>0</v>
      </c>
      <c r="AJ900" s="181">
        <f>IF(V900&gt;0,AI900*INDEX(Scope_Labor_Rates!$H$6:$H$46,V900-5)*AA900,0)</f>
        <v>0</v>
      </c>
      <c r="AK900" s="178">
        <f>IF(V900&gt;0,P900*INDEX(Scope_Labor_Rates!$K$6:$K$46,V900-5),0)</f>
        <v>0</v>
      </c>
      <c r="AL900" s="181">
        <f>IF(V900&gt;0,AK900*INDEX(Scope_Labor_Rates!$J$6:$J$46,V900-5)*AA900,0)</f>
        <v>0</v>
      </c>
      <c r="AM900" s="178">
        <f>IF(V900&gt;0,P900*INDEX(Scope_Labor_Rates!$M$6:$M$46,V900-5),0)</f>
        <v>0</v>
      </c>
      <c r="AN900" s="178">
        <f>IF(V900&gt;0,AM900*INDEX(Scope_Labor_Rates!$L$6:$L$46,V900-5)*AA900,0)</f>
        <v>0</v>
      </c>
      <c r="AO900" s="178">
        <f>IF(V900&gt;0,P900*INDEX(Scope_Labor_Rates!$O$6:$O$46,V900-5)*AA900,0)</f>
        <v>0</v>
      </c>
      <c r="AP900" s="181">
        <f>IF(V900&gt;0,P900*INDEX(Scope_Labor_Rates!$Q$6:$Q$46,V900-5)*AA900,0)</f>
        <v>0</v>
      </c>
      <c r="AQ900" s="178">
        <f t="shared" si="130"/>
        <v>0</v>
      </c>
      <c r="AR900" s="178">
        <f t="shared" si="131"/>
        <v>0</v>
      </c>
      <c r="AS900" s="178">
        <f t="shared" si="132"/>
        <v>0</v>
      </c>
      <c r="AT900" s="178">
        <f t="shared" si="133"/>
        <v>0</v>
      </c>
      <c r="AU900">
        <f t="shared" si="134"/>
        <v>0</v>
      </c>
    </row>
    <row r="901" spans="1:47">
      <c r="A901" t="str">
        <f>IF(All_Tasks!A901="","",All_Tasks!A901)</f>
        <v/>
      </c>
      <c r="B901" t="str">
        <f>IF(All_Tasks!B901="","",All_Tasks!B901)</f>
        <v/>
      </c>
      <c r="C901" t="str">
        <f>IF(All_Tasks!C901="","",All_Tasks!C901)</f>
        <v/>
      </c>
      <c r="D901" t="str">
        <f>IF(All_Tasks!D901="","",All_Tasks!D901)</f>
        <v/>
      </c>
      <c r="E901" t="str">
        <f>IF(All_Tasks!V901&lt;&gt;"",All_Tasks!V901,IF(All_Tasks!E901&lt;&gt;"",All_Tasks!E901,""))</f>
        <v/>
      </c>
      <c r="F901" t="str">
        <f>IF(All_Tasks!F901="","",All_Tasks!F901)</f>
        <v/>
      </c>
      <c r="G901" t="str">
        <f>IF(All_Tasks!G901="","",All_Tasks!G901)</f>
        <v/>
      </c>
      <c r="H901" s="231" t="str">
        <f>IF(All_Tasks!H901="","",All_Tasks!H901)</f>
        <v/>
      </c>
      <c r="I901" t="str">
        <f>IF(All_Tasks!I901="","",All_Tasks!I901)</f>
        <v/>
      </c>
      <c r="J901" t="str">
        <f>IF(All_Tasks!J901="","",All_Tasks!J901)</f>
        <v/>
      </c>
      <c r="K901" t="str">
        <f>IF(All_Tasks!K901="","",All_Tasks!K901)</f>
        <v/>
      </c>
      <c r="L901" s="231" t="str">
        <f>IF(All_Tasks!L901="","",All_Tasks!L901)</f>
        <v/>
      </c>
      <c r="M901" t="str">
        <f>IF(All_Tasks!M901="","",All_Tasks!M901)</f>
        <v/>
      </c>
      <c r="N901" t="str">
        <f>IF(All_Tasks!N901="","",All_Tasks!N901)</f>
        <v/>
      </c>
      <c r="O901" t="str">
        <f>IF(All_Tasks!O901="","",All_Tasks!O901)</f>
        <v/>
      </c>
      <c r="P901" s="181">
        <f>IF(All_Tasks!P901="",0,All_Tasks!P901)</f>
        <v>0</v>
      </c>
      <c r="Q901" s="181">
        <f>IF(All_Tasks!Q901="",0,All_Tasks!Q901)</f>
        <v>0</v>
      </c>
      <c r="R901" s="181">
        <f>IF(All_Tasks!R901="",0,All_Tasks!R901)</f>
        <v>0</v>
      </c>
      <c r="S901" s="181" t="str">
        <f>IF(All_Tasks!S901="","",All_Tasks!S901)</f>
        <v/>
      </c>
      <c r="T901" t="str">
        <f>IF(All_Tasks!T901="","",All_Tasks!T901)</f>
        <v/>
      </c>
      <c r="U901" t="str">
        <f>IF(All_Tasks!U901="","",All_Tasks!U901)</f>
        <v/>
      </c>
      <c r="V901">
        <f>IF(A901="",0,IFERROR(MATCH(A901,Scope_Labor_Rates!$A$6:$A$46,0)+5,0))</f>
        <v>0</v>
      </c>
      <c r="W901" s="178">
        <f>IF(V901&gt;0,INDEX(Scope_Labor_Rates!$C$6:$C$46,V901-5),0)</f>
        <v>0</v>
      </c>
      <c r="X901" s="178">
        <f>IF(V901&gt;0,INDEX(Scope_Labor_Rates!$C$6:$C$46,V901-5),0)</f>
        <v>0</v>
      </c>
      <c r="Y901" s="180">
        <f>IF(V901&gt;0,INDEX(Scope_Labor_Rates!$S$6:$S$46,V901-5),0)</f>
        <v>0</v>
      </c>
      <c r="Z901" s="180">
        <f>IF(V901&gt;0,INDEX(Scope_Labor_Rates!$R$6:$R$46,V901-5),1)</f>
        <v>1</v>
      </c>
      <c r="AA901" s="231">
        <f t="shared" si="126"/>
        <v>0</v>
      </c>
      <c r="AB901" t="str">
        <f t="shared" si="127"/>
        <v/>
      </c>
      <c r="AC901" s="178" t="str">
        <f t="shared" si="128"/>
        <v/>
      </c>
      <c r="AD901" s="181">
        <f t="shared" si="129"/>
        <v>0</v>
      </c>
      <c r="AE901" s="178">
        <f>IF(V901&gt;0,P901*INDEX(Scope_Labor_Rates!$E$6:$E$46,V901-5),0)</f>
        <v>0</v>
      </c>
      <c r="AF901" s="181">
        <f>IF(V901&gt;0,AE901*INDEX(Scope_Labor_Rates!$D$6:$D$46,V901-5)*AA901,0)</f>
        <v>0</v>
      </c>
      <c r="AG901" s="178">
        <f>IF(V901&gt;0,P901*INDEX(Scope_Labor_Rates!$G$6:$G$46,V901-5),0)</f>
        <v>0</v>
      </c>
      <c r="AH901" s="181">
        <f>IF(V901&gt;0,AG901*INDEX(Scope_Labor_Rates!$F$6:$F$46,V901-5)*AA901,0)</f>
        <v>0</v>
      </c>
      <c r="AI901" s="178">
        <f>IF(V901&gt;0,P901*INDEX(Scope_Labor_Rates!$I$6:$I$46,V901-5),0)</f>
        <v>0</v>
      </c>
      <c r="AJ901" s="181">
        <f>IF(V901&gt;0,AI901*INDEX(Scope_Labor_Rates!$H$6:$H$46,V901-5)*AA901,0)</f>
        <v>0</v>
      </c>
      <c r="AK901" s="178">
        <f>IF(V901&gt;0,P901*INDEX(Scope_Labor_Rates!$K$6:$K$46,V901-5),0)</f>
        <v>0</v>
      </c>
      <c r="AL901" s="181">
        <f>IF(V901&gt;0,AK901*INDEX(Scope_Labor_Rates!$J$6:$J$46,V901-5)*AA901,0)</f>
        <v>0</v>
      </c>
      <c r="AM901" s="178">
        <f>IF(V901&gt;0,P901*INDEX(Scope_Labor_Rates!$M$6:$M$46,V901-5),0)</f>
        <v>0</v>
      </c>
      <c r="AN901" s="178">
        <f>IF(V901&gt;0,AM901*INDEX(Scope_Labor_Rates!$L$6:$L$46,V901-5)*AA901,0)</f>
        <v>0</v>
      </c>
      <c r="AO901" s="178">
        <f>IF(V901&gt;0,P901*INDEX(Scope_Labor_Rates!$O$6:$O$46,V901-5)*AA901,0)</f>
        <v>0</v>
      </c>
      <c r="AP901" s="181">
        <f>IF(V901&gt;0,P901*INDEX(Scope_Labor_Rates!$Q$6:$Q$46,V901-5)*AA901,0)</f>
        <v>0</v>
      </c>
      <c r="AQ901" s="178">
        <f t="shared" si="130"/>
        <v>0</v>
      </c>
      <c r="AR901" s="178">
        <f t="shared" si="131"/>
        <v>0</v>
      </c>
      <c r="AS901" s="178">
        <f t="shared" si="132"/>
        <v>0</v>
      </c>
      <c r="AT901" s="178">
        <f t="shared" si="133"/>
        <v>0</v>
      </c>
      <c r="AU901">
        <f t="shared" si="134"/>
        <v>0</v>
      </c>
    </row>
    <row r="902" spans="1:47">
      <c r="A902" t="str">
        <f>IF(All_Tasks!A902="","",All_Tasks!A902)</f>
        <v/>
      </c>
      <c r="B902" t="str">
        <f>IF(All_Tasks!B902="","",All_Tasks!B902)</f>
        <v/>
      </c>
      <c r="C902" t="str">
        <f>IF(All_Tasks!C902="","",All_Tasks!C902)</f>
        <v/>
      </c>
      <c r="D902" t="str">
        <f>IF(All_Tasks!D902="","",All_Tasks!D902)</f>
        <v/>
      </c>
      <c r="E902" t="str">
        <f>IF(All_Tasks!V902&lt;&gt;"",All_Tasks!V902,IF(All_Tasks!E902&lt;&gt;"",All_Tasks!E902,""))</f>
        <v/>
      </c>
      <c r="F902" t="str">
        <f>IF(All_Tasks!F902="","",All_Tasks!F902)</f>
        <v/>
      </c>
      <c r="G902" t="str">
        <f>IF(All_Tasks!G902="","",All_Tasks!G902)</f>
        <v/>
      </c>
      <c r="H902" s="231" t="str">
        <f>IF(All_Tasks!H902="","",All_Tasks!H902)</f>
        <v/>
      </c>
      <c r="I902" t="str">
        <f>IF(All_Tasks!I902="","",All_Tasks!I902)</f>
        <v/>
      </c>
      <c r="J902" t="str">
        <f>IF(All_Tasks!J902="","",All_Tasks!J902)</f>
        <v/>
      </c>
      <c r="K902" t="str">
        <f>IF(All_Tasks!K902="","",All_Tasks!K902)</f>
        <v/>
      </c>
      <c r="L902" s="231" t="str">
        <f>IF(All_Tasks!L902="","",All_Tasks!L902)</f>
        <v/>
      </c>
      <c r="M902" t="str">
        <f>IF(All_Tasks!M902="","",All_Tasks!M902)</f>
        <v/>
      </c>
      <c r="N902" t="str">
        <f>IF(All_Tasks!N902="","",All_Tasks!N902)</f>
        <v/>
      </c>
      <c r="O902" t="str">
        <f>IF(All_Tasks!O902="","",All_Tasks!O902)</f>
        <v/>
      </c>
      <c r="P902" s="181">
        <f>IF(All_Tasks!P902="",0,All_Tasks!P902)</f>
        <v>0</v>
      </c>
      <c r="Q902" s="181">
        <f>IF(All_Tasks!Q902="",0,All_Tasks!Q902)</f>
        <v>0</v>
      </c>
      <c r="R902" s="181">
        <f>IF(All_Tasks!R902="",0,All_Tasks!R902)</f>
        <v>0</v>
      </c>
      <c r="S902" s="181" t="str">
        <f>IF(All_Tasks!S902="","",All_Tasks!S902)</f>
        <v/>
      </c>
      <c r="T902" t="str">
        <f>IF(All_Tasks!T902="","",All_Tasks!T902)</f>
        <v/>
      </c>
      <c r="U902" t="str">
        <f>IF(All_Tasks!U902="","",All_Tasks!U902)</f>
        <v/>
      </c>
      <c r="V902">
        <f>IF(A902="",0,IFERROR(MATCH(A902,Scope_Labor_Rates!$A$6:$A$46,0)+5,0))</f>
        <v>0</v>
      </c>
      <c r="W902" s="178">
        <f>IF(V902&gt;0,INDEX(Scope_Labor_Rates!$C$6:$C$46,V902-5),0)</f>
        <v>0</v>
      </c>
      <c r="X902" s="178">
        <f>IF(V902&gt;0,INDEX(Scope_Labor_Rates!$C$6:$C$46,V902-5),0)</f>
        <v>0</v>
      </c>
      <c r="Y902" s="180">
        <f>IF(V902&gt;0,INDEX(Scope_Labor_Rates!$S$6:$S$46,V902-5),0)</f>
        <v>0</v>
      </c>
      <c r="Z902" s="180">
        <f>IF(V902&gt;0,INDEX(Scope_Labor_Rates!$R$6:$R$46,V902-5),1)</f>
        <v>1</v>
      </c>
      <c r="AA902" s="231">
        <f t="shared" si="126"/>
        <v>0</v>
      </c>
      <c r="AB902" t="str">
        <f t="shared" si="127"/>
        <v/>
      </c>
      <c r="AC902" s="178" t="str">
        <f t="shared" si="128"/>
        <v/>
      </c>
      <c r="AD902" s="181">
        <f t="shared" si="129"/>
        <v>0</v>
      </c>
      <c r="AE902" s="178">
        <f>IF(V902&gt;0,P902*INDEX(Scope_Labor_Rates!$E$6:$E$46,V902-5),0)</f>
        <v>0</v>
      </c>
      <c r="AF902" s="181">
        <f>IF(V902&gt;0,AE902*INDEX(Scope_Labor_Rates!$D$6:$D$46,V902-5)*AA902,0)</f>
        <v>0</v>
      </c>
      <c r="AG902" s="178">
        <f>IF(V902&gt;0,P902*INDEX(Scope_Labor_Rates!$G$6:$G$46,V902-5),0)</f>
        <v>0</v>
      </c>
      <c r="AH902" s="181">
        <f>IF(V902&gt;0,AG902*INDEX(Scope_Labor_Rates!$F$6:$F$46,V902-5)*AA902,0)</f>
        <v>0</v>
      </c>
      <c r="AI902" s="178">
        <f>IF(V902&gt;0,P902*INDEX(Scope_Labor_Rates!$I$6:$I$46,V902-5),0)</f>
        <v>0</v>
      </c>
      <c r="AJ902" s="181">
        <f>IF(V902&gt;0,AI902*INDEX(Scope_Labor_Rates!$H$6:$H$46,V902-5)*AA902,0)</f>
        <v>0</v>
      </c>
      <c r="AK902" s="178">
        <f>IF(V902&gt;0,P902*INDEX(Scope_Labor_Rates!$K$6:$K$46,V902-5),0)</f>
        <v>0</v>
      </c>
      <c r="AL902" s="181">
        <f>IF(V902&gt;0,AK902*INDEX(Scope_Labor_Rates!$J$6:$J$46,V902-5)*AA902,0)</f>
        <v>0</v>
      </c>
      <c r="AM902" s="178">
        <f>IF(V902&gt;0,P902*INDEX(Scope_Labor_Rates!$M$6:$M$46,V902-5),0)</f>
        <v>0</v>
      </c>
      <c r="AN902" s="178">
        <f>IF(V902&gt;0,AM902*INDEX(Scope_Labor_Rates!$L$6:$L$46,V902-5)*AA902,0)</f>
        <v>0</v>
      </c>
      <c r="AO902" s="178">
        <f>IF(V902&gt;0,P902*INDEX(Scope_Labor_Rates!$O$6:$O$46,V902-5)*AA902,0)</f>
        <v>0</v>
      </c>
      <c r="AP902" s="181">
        <f>IF(V902&gt;0,P902*INDEX(Scope_Labor_Rates!$Q$6:$Q$46,V902-5)*AA902,0)</f>
        <v>0</v>
      </c>
      <c r="AQ902" s="178">
        <f t="shared" si="130"/>
        <v>0</v>
      </c>
      <c r="AR902" s="178">
        <f t="shared" si="131"/>
        <v>0</v>
      </c>
      <c r="AS902" s="178">
        <f t="shared" si="132"/>
        <v>0</v>
      </c>
      <c r="AT902" s="178">
        <f t="shared" si="133"/>
        <v>0</v>
      </c>
      <c r="AU902">
        <f t="shared" si="134"/>
        <v>0</v>
      </c>
    </row>
    <row r="903" spans="1:47">
      <c r="A903" t="str">
        <f>IF(All_Tasks!A903="","",All_Tasks!A903)</f>
        <v/>
      </c>
      <c r="B903" t="str">
        <f>IF(All_Tasks!B903="","",All_Tasks!B903)</f>
        <v/>
      </c>
      <c r="C903" t="str">
        <f>IF(All_Tasks!C903="","",All_Tasks!C903)</f>
        <v/>
      </c>
      <c r="D903" t="str">
        <f>IF(All_Tasks!D903="","",All_Tasks!D903)</f>
        <v/>
      </c>
      <c r="E903" t="str">
        <f>IF(All_Tasks!V903&lt;&gt;"",All_Tasks!V903,IF(All_Tasks!E903&lt;&gt;"",All_Tasks!E903,""))</f>
        <v/>
      </c>
      <c r="F903" t="str">
        <f>IF(All_Tasks!F903="","",All_Tasks!F903)</f>
        <v/>
      </c>
      <c r="G903" t="str">
        <f>IF(All_Tasks!G903="","",All_Tasks!G903)</f>
        <v/>
      </c>
      <c r="H903" s="231" t="str">
        <f>IF(All_Tasks!H903="","",All_Tasks!H903)</f>
        <v/>
      </c>
      <c r="I903" t="str">
        <f>IF(All_Tasks!I903="","",All_Tasks!I903)</f>
        <v/>
      </c>
      <c r="J903" t="str">
        <f>IF(All_Tasks!J903="","",All_Tasks!J903)</f>
        <v/>
      </c>
      <c r="K903" t="str">
        <f>IF(All_Tasks!K903="","",All_Tasks!K903)</f>
        <v/>
      </c>
      <c r="L903" s="231" t="str">
        <f>IF(All_Tasks!L903="","",All_Tasks!L903)</f>
        <v/>
      </c>
      <c r="M903" t="str">
        <f>IF(All_Tasks!M903="","",All_Tasks!M903)</f>
        <v/>
      </c>
      <c r="N903" t="str">
        <f>IF(All_Tasks!N903="","",All_Tasks!N903)</f>
        <v/>
      </c>
      <c r="O903" t="str">
        <f>IF(All_Tasks!O903="","",All_Tasks!O903)</f>
        <v/>
      </c>
      <c r="P903" s="181">
        <f>IF(All_Tasks!P903="",0,All_Tasks!P903)</f>
        <v>0</v>
      </c>
      <c r="Q903" s="181">
        <f>IF(All_Tasks!Q903="",0,All_Tasks!Q903)</f>
        <v>0</v>
      </c>
      <c r="R903" s="181">
        <f>IF(All_Tasks!R903="",0,All_Tasks!R903)</f>
        <v>0</v>
      </c>
      <c r="S903" s="181" t="str">
        <f>IF(All_Tasks!S903="","",All_Tasks!S903)</f>
        <v/>
      </c>
      <c r="T903" t="str">
        <f>IF(All_Tasks!T903="","",All_Tasks!T903)</f>
        <v/>
      </c>
      <c r="U903" t="str">
        <f>IF(All_Tasks!U903="","",All_Tasks!U903)</f>
        <v/>
      </c>
      <c r="V903">
        <f>IF(A903="",0,IFERROR(MATCH(A903,Scope_Labor_Rates!$A$6:$A$46,0)+5,0))</f>
        <v>0</v>
      </c>
      <c r="W903" s="178">
        <f>IF(V903&gt;0,INDEX(Scope_Labor_Rates!$C$6:$C$46,V903-5),0)</f>
        <v>0</v>
      </c>
      <c r="X903" s="178">
        <f>IF(V903&gt;0,INDEX(Scope_Labor_Rates!$C$6:$C$46,V903-5),0)</f>
        <v>0</v>
      </c>
      <c r="Y903" s="180">
        <f>IF(V903&gt;0,INDEX(Scope_Labor_Rates!$S$6:$S$46,V903-5),0)</f>
        <v>0</v>
      </c>
      <c r="Z903" s="180">
        <f>IF(V903&gt;0,INDEX(Scope_Labor_Rates!$R$6:$R$46,V903-5),1)</f>
        <v>1</v>
      </c>
      <c r="AA903" s="231">
        <f t="shared" si="126"/>
        <v>0</v>
      </c>
      <c r="AB903" t="str">
        <f t="shared" si="127"/>
        <v/>
      </c>
      <c r="AC903" s="178" t="str">
        <f t="shared" si="128"/>
        <v/>
      </c>
      <c r="AD903" s="181">
        <f t="shared" si="129"/>
        <v>0</v>
      </c>
      <c r="AE903" s="178">
        <f>IF(V903&gt;0,P903*INDEX(Scope_Labor_Rates!$E$6:$E$46,V903-5),0)</f>
        <v>0</v>
      </c>
      <c r="AF903" s="181">
        <f>IF(V903&gt;0,AE903*INDEX(Scope_Labor_Rates!$D$6:$D$46,V903-5)*AA903,0)</f>
        <v>0</v>
      </c>
      <c r="AG903" s="178">
        <f>IF(V903&gt;0,P903*INDEX(Scope_Labor_Rates!$G$6:$G$46,V903-5),0)</f>
        <v>0</v>
      </c>
      <c r="AH903" s="181">
        <f>IF(V903&gt;0,AG903*INDEX(Scope_Labor_Rates!$F$6:$F$46,V903-5)*AA903,0)</f>
        <v>0</v>
      </c>
      <c r="AI903" s="178">
        <f>IF(V903&gt;0,P903*INDEX(Scope_Labor_Rates!$I$6:$I$46,V903-5),0)</f>
        <v>0</v>
      </c>
      <c r="AJ903" s="181">
        <f>IF(V903&gt;0,AI903*INDEX(Scope_Labor_Rates!$H$6:$H$46,V903-5)*AA903,0)</f>
        <v>0</v>
      </c>
      <c r="AK903" s="178">
        <f>IF(V903&gt;0,P903*INDEX(Scope_Labor_Rates!$K$6:$K$46,V903-5),0)</f>
        <v>0</v>
      </c>
      <c r="AL903" s="181">
        <f>IF(V903&gt;0,AK903*INDEX(Scope_Labor_Rates!$J$6:$J$46,V903-5)*AA903,0)</f>
        <v>0</v>
      </c>
      <c r="AM903" s="178">
        <f>IF(V903&gt;0,P903*INDEX(Scope_Labor_Rates!$M$6:$M$46,V903-5),0)</f>
        <v>0</v>
      </c>
      <c r="AN903" s="178">
        <f>IF(V903&gt;0,AM903*INDEX(Scope_Labor_Rates!$L$6:$L$46,V903-5)*AA903,0)</f>
        <v>0</v>
      </c>
      <c r="AO903" s="178">
        <f>IF(V903&gt;0,P903*INDEX(Scope_Labor_Rates!$O$6:$O$46,V903-5)*AA903,0)</f>
        <v>0</v>
      </c>
      <c r="AP903" s="181">
        <f>IF(V903&gt;0,P903*INDEX(Scope_Labor_Rates!$Q$6:$Q$46,V903-5)*AA903,0)</f>
        <v>0</v>
      </c>
      <c r="AQ903" s="178">
        <f t="shared" si="130"/>
        <v>0</v>
      </c>
      <c r="AR903" s="178">
        <f t="shared" si="131"/>
        <v>0</v>
      </c>
      <c r="AS903" s="178">
        <f t="shared" si="132"/>
        <v>0</v>
      </c>
      <c r="AT903" s="178">
        <f t="shared" si="133"/>
        <v>0</v>
      </c>
      <c r="AU903">
        <f t="shared" si="134"/>
        <v>0</v>
      </c>
    </row>
    <row r="904" spans="1:47">
      <c r="A904" t="str">
        <f>IF(All_Tasks!A904="","",All_Tasks!A904)</f>
        <v/>
      </c>
      <c r="B904" t="str">
        <f>IF(All_Tasks!B904="","",All_Tasks!B904)</f>
        <v/>
      </c>
      <c r="C904" t="str">
        <f>IF(All_Tasks!C904="","",All_Tasks!C904)</f>
        <v/>
      </c>
      <c r="D904" t="str">
        <f>IF(All_Tasks!D904="","",All_Tasks!D904)</f>
        <v/>
      </c>
      <c r="E904" t="str">
        <f>IF(All_Tasks!V904&lt;&gt;"",All_Tasks!V904,IF(All_Tasks!E904&lt;&gt;"",All_Tasks!E904,""))</f>
        <v/>
      </c>
      <c r="F904" t="str">
        <f>IF(All_Tasks!F904="","",All_Tasks!F904)</f>
        <v/>
      </c>
      <c r="G904" t="str">
        <f>IF(All_Tasks!G904="","",All_Tasks!G904)</f>
        <v/>
      </c>
      <c r="H904" s="231" t="str">
        <f>IF(All_Tasks!H904="","",All_Tasks!H904)</f>
        <v/>
      </c>
      <c r="I904" t="str">
        <f>IF(All_Tasks!I904="","",All_Tasks!I904)</f>
        <v/>
      </c>
      <c r="J904" t="str">
        <f>IF(All_Tasks!J904="","",All_Tasks!J904)</f>
        <v/>
      </c>
      <c r="K904" t="str">
        <f>IF(All_Tasks!K904="","",All_Tasks!K904)</f>
        <v/>
      </c>
      <c r="L904" s="231" t="str">
        <f>IF(All_Tasks!L904="","",All_Tasks!L904)</f>
        <v/>
      </c>
      <c r="M904" t="str">
        <f>IF(All_Tasks!M904="","",All_Tasks!M904)</f>
        <v/>
      </c>
      <c r="N904" t="str">
        <f>IF(All_Tasks!N904="","",All_Tasks!N904)</f>
        <v/>
      </c>
      <c r="O904" t="str">
        <f>IF(All_Tasks!O904="","",All_Tasks!O904)</f>
        <v/>
      </c>
      <c r="P904" s="181">
        <f>IF(All_Tasks!P904="",0,All_Tasks!P904)</f>
        <v>0</v>
      </c>
      <c r="Q904" s="181">
        <f>IF(All_Tasks!Q904="",0,All_Tasks!Q904)</f>
        <v>0</v>
      </c>
      <c r="R904" s="181">
        <f>IF(All_Tasks!R904="",0,All_Tasks!R904)</f>
        <v>0</v>
      </c>
      <c r="S904" s="181" t="str">
        <f>IF(All_Tasks!S904="","",All_Tasks!S904)</f>
        <v/>
      </c>
      <c r="T904" t="str">
        <f>IF(All_Tasks!T904="","",All_Tasks!T904)</f>
        <v/>
      </c>
      <c r="U904" t="str">
        <f>IF(All_Tasks!U904="","",All_Tasks!U904)</f>
        <v/>
      </c>
      <c r="V904">
        <f>IF(A904="",0,IFERROR(MATCH(A904,Scope_Labor_Rates!$A$6:$A$46,0)+5,0))</f>
        <v>0</v>
      </c>
      <c r="W904" s="178">
        <f>IF(V904&gt;0,INDEX(Scope_Labor_Rates!$C$6:$C$46,V904-5),0)</f>
        <v>0</v>
      </c>
      <c r="X904" s="178">
        <f>IF(V904&gt;0,INDEX(Scope_Labor_Rates!$C$6:$C$46,V904-5),0)</f>
        <v>0</v>
      </c>
      <c r="Y904" s="180">
        <f>IF(V904&gt;0,INDEX(Scope_Labor_Rates!$S$6:$S$46,V904-5),0)</f>
        <v>0</v>
      </c>
      <c r="Z904" s="180">
        <f>IF(V904&gt;0,INDEX(Scope_Labor_Rates!$R$6:$R$46,V904-5),1)</f>
        <v>1</v>
      </c>
      <c r="AA904" s="231">
        <f t="shared" si="126"/>
        <v>0</v>
      </c>
      <c r="AB904" t="str">
        <f t="shared" si="127"/>
        <v/>
      </c>
      <c r="AC904" s="178" t="str">
        <f t="shared" si="128"/>
        <v/>
      </c>
      <c r="AD904" s="181">
        <f t="shared" si="129"/>
        <v>0</v>
      </c>
      <c r="AE904" s="178">
        <f>IF(V904&gt;0,P904*INDEX(Scope_Labor_Rates!$E$6:$E$46,V904-5),0)</f>
        <v>0</v>
      </c>
      <c r="AF904" s="181">
        <f>IF(V904&gt;0,AE904*INDEX(Scope_Labor_Rates!$D$6:$D$46,V904-5)*AA904,0)</f>
        <v>0</v>
      </c>
      <c r="AG904" s="178">
        <f>IF(V904&gt;0,P904*INDEX(Scope_Labor_Rates!$G$6:$G$46,V904-5),0)</f>
        <v>0</v>
      </c>
      <c r="AH904" s="181">
        <f>IF(V904&gt;0,AG904*INDEX(Scope_Labor_Rates!$F$6:$F$46,V904-5)*AA904,0)</f>
        <v>0</v>
      </c>
      <c r="AI904" s="178">
        <f>IF(V904&gt;0,P904*INDEX(Scope_Labor_Rates!$I$6:$I$46,V904-5),0)</f>
        <v>0</v>
      </c>
      <c r="AJ904" s="181">
        <f>IF(V904&gt;0,AI904*INDEX(Scope_Labor_Rates!$H$6:$H$46,V904-5)*AA904,0)</f>
        <v>0</v>
      </c>
      <c r="AK904" s="178">
        <f>IF(V904&gt;0,P904*INDEX(Scope_Labor_Rates!$K$6:$K$46,V904-5),0)</f>
        <v>0</v>
      </c>
      <c r="AL904" s="181">
        <f>IF(V904&gt;0,AK904*INDEX(Scope_Labor_Rates!$J$6:$J$46,V904-5)*AA904,0)</f>
        <v>0</v>
      </c>
      <c r="AM904" s="178">
        <f>IF(V904&gt;0,P904*INDEX(Scope_Labor_Rates!$M$6:$M$46,V904-5),0)</f>
        <v>0</v>
      </c>
      <c r="AN904" s="178">
        <f>IF(V904&gt;0,AM904*INDEX(Scope_Labor_Rates!$L$6:$L$46,V904-5)*AA904,0)</f>
        <v>0</v>
      </c>
      <c r="AO904" s="178">
        <f>IF(V904&gt;0,P904*INDEX(Scope_Labor_Rates!$O$6:$O$46,V904-5)*AA904,0)</f>
        <v>0</v>
      </c>
      <c r="AP904" s="181">
        <f>IF(V904&gt;0,P904*INDEX(Scope_Labor_Rates!$Q$6:$Q$46,V904-5)*AA904,0)</f>
        <v>0</v>
      </c>
      <c r="AQ904" s="178">
        <f t="shared" si="130"/>
        <v>0</v>
      </c>
      <c r="AR904" s="178">
        <f t="shared" si="131"/>
        <v>0</v>
      </c>
      <c r="AS904" s="178">
        <f t="shared" si="132"/>
        <v>0</v>
      </c>
      <c r="AT904" s="178">
        <f t="shared" si="133"/>
        <v>0</v>
      </c>
      <c r="AU904">
        <f t="shared" si="134"/>
        <v>0</v>
      </c>
    </row>
    <row r="905" spans="1:47">
      <c r="A905" t="str">
        <f>IF(All_Tasks!A905="","",All_Tasks!A905)</f>
        <v/>
      </c>
      <c r="B905" t="str">
        <f>IF(All_Tasks!B905="","",All_Tasks!B905)</f>
        <v/>
      </c>
      <c r="C905" t="str">
        <f>IF(All_Tasks!C905="","",All_Tasks!C905)</f>
        <v/>
      </c>
      <c r="D905" t="str">
        <f>IF(All_Tasks!D905="","",All_Tasks!D905)</f>
        <v/>
      </c>
      <c r="E905" t="str">
        <f>IF(All_Tasks!V905&lt;&gt;"",All_Tasks!V905,IF(All_Tasks!E905&lt;&gt;"",All_Tasks!E905,""))</f>
        <v/>
      </c>
      <c r="F905" t="str">
        <f>IF(All_Tasks!F905="","",All_Tasks!F905)</f>
        <v/>
      </c>
      <c r="G905" t="str">
        <f>IF(All_Tasks!G905="","",All_Tasks!G905)</f>
        <v/>
      </c>
      <c r="H905" s="231" t="str">
        <f>IF(All_Tasks!H905="","",All_Tasks!H905)</f>
        <v/>
      </c>
      <c r="I905" t="str">
        <f>IF(All_Tasks!I905="","",All_Tasks!I905)</f>
        <v/>
      </c>
      <c r="J905" t="str">
        <f>IF(All_Tasks!J905="","",All_Tasks!J905)</f>
        <v/>
      </c>
      <c r="K905" t="str">
        <f>IF(All_Tasks!K905="","",All_Tasks!K905)</f>
        <v/>
      </c>
      <c r="L905" s="231" t="str">
        <f>IF(All_Tasks!L905="","",All_Tasks!L905)</f>
        <v/>
      </c>
      <c r="M905" t="str">
        <f>IF(All_Tasks!M905="","",All_Tasks!M905)</f>
        <v/>
      </c>
      <c r="N905" t="str">
        <f>IF(All_Tasks!N905="","",All_Tasks!N905)</f>
        <v/>
      </c>
      <c r="O905" t="str">
        <f>IF(All_Tasks!O905="","",All_Tasks!O905)</f>
        <v/>
      </c>
      <c r="P905" s="181">
        <f>IF(All_Tasks!P905="",0,All_Tasks!P905)</f>
        <v>0</v>
      </c>
      <c r="Q905" s="181">
        <f>IF(All_Tasks!Q905="",0,All_Tasks!Q905)</f>
        <v>0</v>
      </c>
      <c r="R905" s="181">
        <f>IF(All_Tasks!R905="",0,All_Tasks!R905)</f>
        <v>0</v>
      </c>
      <c r="S905" s="181" t="str">
        <f>IF(All_Tasks!S905="","",All_Tasks!S905)</f>
        <v/>
      </c>
      <c r="T905" t="str">
        <f>IF(All_Tasks!T905="","",All_Tasks!T905)</f>
        <v/>
      </c>
      <c r="U905" t="str">
        <f>IF(All_Tasks!U905="","",All_Tasks!U905)</f>
        <v/>
      </c>
      <c r="V905">
        <f>IF(A905="",0,IFERROR(MATCH(A905,Scope_Labor_Rates!$A$6:$A$46,0)+5,0))</f>
        <v>0</v>
      </c>
      <c r="W905" s="178">
        <f>IF(V905&gt;0,INDEX(Scope_Labor_Rates!$C$6:$C$46,V905-5),0)</f>
        <v>0</v>
      </c>
      <c r="X905" s="178">
        <f>IF(V905&gt;0,INDEX(Scope_Labor_Rates!$C$6:$C$46,V905-5),0)</f>
        <v>0</v>
      </c>
      <c r="Y905" s="180">
        <f>IF(V905&gt;0,INDEX(Scope_Labor_Rates!$S$6:$S$46,V905-5),0)</f>
        <v>0</v>
      </c>
      <c r="Z905" s="180">
        <f>IF(V905&gt;0,INDEX(Scope_Labor_Rates!$R$6:$R$46,V905-5),1)</f>
        <v>1</v>
      </c>
      <c r="AA905" s="231">
        <f t="shared" si="126"/>
        <v>0</v>
      </c>
      <c r="AB905" t="str">
        <f t="shared" si="127"/>
        <v/>
      </c>
      <c r="AC905" s="178" t="str">
        <f t="shared" si="128"/>
        <v/>
      </c>
      <c r="AD905" s="181">
        <f t="shared" si="129"/>
        <v>0</v>
      </c>
      <c r="AE905" s="178">
        <f>IF(V905&gt;0,P905*INDEX(Scope_Labor_Rates!$E$6:$E$46,V905-5),0)</f>
        <v>0</v>
      </c>
      <c r="AF905" s="181">
        <f>IF(V905&gt;0,AE905*INDEX(Scope_Labor_Rates!$D$6:$D$46,V905-5)*AA905,0)</f>
        <v>0</v>
      </c>
      <c r="AG905" s="178">
        <f>IF(V905&gt;0,P905*INDEX(Scope_Labor_Rates!$G$6:$G$46,V905-5),0)</f>
        <v>0</v>
      </c>
      <c r="AH905" s="181">
        <f>IF(V905&gt;0,AG905*INDEX(Scope_Labor_Rates!$F$6:$F$46,V905-5)*AA905,0)</f>
        <v>0</v>
      </c>
      <c r="AI905" s="178">
        <f>IF(V905&gt;0,P905*INDEX(Scope_Labor_Rates!$I$6:$I$46,V905-5),0)</f>
        <v>0</v>
      </c>
      <c r="AJ905" s="181">
        <f>IF(V905&gt;0,AI905*INDEX(Scope_Labor_Rates!$H$6:$H$46,V905-5)*AA905,0)</f>
        <v>0</v>
      </c>
      <c r="AK905" s="178">
        <f>IF(V905&gt;0,P905*INDEX(Scope_Labor_Rates!$K$6:$K$46,V905-5),0)</f>
        <v>0</v>
      </c>
      <c r="AL905" s="181">
        <f>IF(V905&gt;0,AK905*INDEX(Scope_Labor_Rates!$J$6:$J$46,V905-5)*AA905,0)</f>
        <v>0</v>
      </c>
      <c r="AM905" s="178">
        <f>IF(V905&gt;0,P905*INDEX(Scope_Labor_Rates!$M$6:$M$46,V905-5),0)</f>
        <v>0</v>
      </c>
      <c r="AN905" s="178">
        <f>IF(V905&gt;0,AM905*INDEX(Scope_Labor_Rates!$L$6:$L$46,V905-5)*AA905,0)</f>
        <v>0</v>
      </c>
      <c r="AO905" s="178">
        <f>IF(V905&gt;0,P905*INDEX(Scope_Labor_Rates!$O$6:$O$46,V905-5)*AA905,0)</f>
        <v>0</v>
      </c>
      <c r="AP905" s="181">
        <f>IF(V905&gt;0,P905*INDEX(Scope_Labor_Rates!$Q$6:$Q$46,V905-5)*AA905,0)</f>
        <v>0</v>
      </c>
      <c r="AQ905" s="178">
        <f t="shared" si="130"/>
        <v>0</v>
      </c>
      <c r="AR905" s="178">
        <f t="shared" si="131"/>
        <v>0</v>
      </c>
      <c r="AS905" s="178">
        <f t="shared" si="132"/>
        <v>0</v>
      </c>
      <c r="AT905" s="178">
        <f t="shared" si="133"/>
        <v>0</v>
      </c>
      <c r="AU905">
        <f t="shared" si="134"/>
        <v>0</v>
      </c>
    </row>
    <row r="906" spans="1:47">
      <c r="A906" t="str">
        <f>IF(All_Tasks!A906="","",All_Tasks!A906)</f>
        <v/>
      </c>
      <c r="B906" t="str">
        <f>IF(All_Tasks!B906="","",All_Tasks!B906)</f>
        <v/>
      </c>
      <c r="C906" t="str">
        <f>IF(All_Tasks!C906="","",All_Tasks!C906)</f>
        <v/>
      </c>
      <c r="D906" t="str">
        <f>IF(All_Tasks!D906="","",All_Tasks!D906)</f>
        <v/>
      </c>
      <c r="E906" t="str">
        <f>IF(All_Tasks!V906&lt;&gt;"",All_Tasks!V906,IF(All_Tasks!E906&lt;&gt;"",All_Tasks!E906,""))</f>
        <v/>
      </c>
      <c r="F906" t="str">
        <f>IF(All_Tasks!F906="","",All_Tasks!F906)</f>
        <v/>
      </c>
      <c r="G906" t="str">
        <f>IF(All_Tasks!G906="","",All_Tasks!G906)</f>
        <v/>
      </c>
      <c r="H906" s="231" t="str">
        <f>IF(All_Tasks!H906="","",All_Tasks!H906)</f>
        <v/>
      </c>
      <c r="I906" t="str">
        <f>IF(All_Tasks!I906="","",All_Tasks!I906)</f>
        <v/>
      </c>
      <c r="J906" t="str">
        <f>IF(All_Tasks!J906="","",All_Tasks!J906)</f>
        <v/>
      </c>
      <c r="K906" t="str">
        <f>IF(All_Tasks!K906="","",All_Tasks!K906)</f>
        <v/>
      </c>
      <c r="L906" s="231" t="str">
        <f>IF(All_Tasks!L906="","",All_Tasks!L906)</f>
        <v/>
      </c>
      <c r="M906" t="str">
        <f>IF(All_Tasks!M906="","",All_Tasks!M906)</f>
        <v/>
      </c>
      <c r="N906" t="str">
        <f>IF(All_Tasks!N906="","",All_Tasks!N906)</f>
        <v/>
      </c>
      <c r="O906" t="str">
        <f>IF(All_Tasks!O906="","",All_Tasks!O906)</f>
        <v/>
      </c>
      <c r="P906" s="181">
        <f>IF(All_Tasks!P906="",0,All_Tasks!P906)</f>
        <v>0</v>
      </c>
      <c r="Q906" s="181">
        <f>IF(All_Tasks!Q906="",0,All_Tasks!Q906)</f>
        <v>0</v>
      </c>
      <c r="R906" s="181">
        <f>IF(All_Tasks!R906="",0,All_Tasks!R906)</f>
        <v>0</v>
      </c>
      <c r="S906" s="181" t="str">
        <f>IF(All_Tasks!S906="","",All_Tasks!S906)</f>
        <v/>
      </c>
      <c r="T906" t="str">
        <f>IF(All_Tasks!T906="","",All_Tasks!T906)</f>
        <v/>
      </c>
      <c r="U906" t="str">
        <f>IF(All_Tasks!U906="","",All_Tasks!U906)</f>
        <v/>
      </c>
      <c r="V906">
        <f>IF(A906="",0,IFERROR(MATCH(A906,Scope_Labor_Rates!$A$6:$A$46,0)+5,0))</f>
        <v>0</v>
      </c>
      <c r="W906" s="178">
        <f>IF(V906&gt;0,INDEX(Scope_Labor_Rates!$C$6:$C$46,V906-5),0)</f>
        <v>0</v>
      </c>
      <c r="X906" s="178">
        <f>IF(V906&gt;0,INDEX(Scope_Labor_Rates!$C$6:$C$46,V906-5),0)</f>
        <v>0</v>
      </c>
      <c r="Y906" s="180">
        <f>IF(V906&gt;0,INDEX(Scope_Labor_Rates!$S$6:$S$46,V906-5),0)</f>
        <v>0</v>
      </c>
      <c r="Z906" s="180">
        <f>IF(V906&gt;0,INDEX(Scope_Labor_Rates!$R$6:$R$46,V906-5),1)</f>
        <v>1</v>
      </c>
      <c r="AA906" s="231">
        <f t="shared" si="126"/>
        <v>0</v>
      </c>
      <c r="AB906" t="str">
        <f t="shared" si="127"/>
        <v/>
      </c>
      <c r="AC906" s="178" t="str">
        <f t="shared" si="128"/>
        <v/>
      </c>
      <c r="AD906" s="181">
        <f t="shared" si="129"/>
        <v>0</v>
      </c>
      <c r="AE906" s="178">
        <f>IF(V906&gt;0,P906*INDEX(Scope_Labor_Rates!$E$6:$E$46,V906-5),0)</f>
        <v>0</v>
      </c>
      <c r="AF906" s="181">
        <f>IF(V906&gt;0,AE906*INDEX(Scope_Labor_Rates!$D$6:$D$46,V906-5)*AA906,0)</f>
        <v>0</v>
      </c>
      <c r="AG906" s="178">
        <f>IF(V906&gt;0,P906*INDEX(Scope_Labor_Rates!$G$6:$G$46,V906-5),0)</f>
        <v>0</v>
      </c>
      <c r="AH906" s="181">
        <f>IF(V906&gt;0,AG906*INDEX(Scope_Labor_Rates!$F$6:$F$46,V906-5)*AA906,0)</f>
        <v>0</v>
      </c>
      <c r="AI906" s="178">
        <f>IF(V906&gt;0,P906*INDEX(Scope_Labor_Rates!$I$6:$I$46,V906-5),0)</f>
        <v>0</v>
      </c>
      <c r="AJ906" s="181">
        <f>IF(V906&gt;0,AI906*INDEX(Scope_Labor_Rates!$H$6:$H$46,V906-5)*AA906,0)</f>
        <v>0</v>
      </c>
      <c r="AK906" s="178">
        <f>IF(V906&gt;0,P906*INDEX(Scope_Labor_Rates!$K$6:$K$46,V906-5),0)</f>
        <v>0</v>
      </c>
      <c r="AL906" s="181">
        <f>IF(V906&gt;0,AK906*INDEX(Scope_Labor_Rates!$J$6:$J$46,V906-5)*AA906,0)</f>
        <v>0</v>
      </c>
      <c r="AM906" s="178">
        <f>IF(V906&gt;0,P906*INDEX(Scope_Labor_Rates!$M$6:$M$46,V906-5),0)</f>
        <v>0</v>
      </c>
      <c r="AN906" s="178">
        <f>IF(V906&gt;0,AM906*INDEX(Scope_Labor_Rates!$L$6:$L$46,V906-5)*AA906,0)</f>
        <v>0</v>
      </c>
      <c r="AO906" s="178">
        <f>IF(V906&gt;0,P906*INDEX(Scope_Labor_Rates!$O$6:$O$46,V906-5)*AA906,0)</f>
        <v>0</v>
      </c>
      <c r="AP906" s="181">
        <f>IF(V906&gt;0,P906*INDEX(Scope_Labor_Rates!$Q$6:$Q$46,V906-5)*AA906,0)</f>
        <v>0</v>
      </c>
      <c r="AQ906" s="178">
        <f t="shared" si="130"/>
        <v>0</v>
      </c>
      <c r="AR906" s="178">
        <f t="shared" si="131"/>
        <v>0</v>
      </c>
      <c r="AS906" s="178">
        <f t="shared" si="132"/>
        <v>0</v>
      </c>
      <c r="AT906" s="178">
        <f t="shared" si="133"/>
        <v>0</v>
      </c>
      <c r="AU906">
        <f t="shared" si="134"/>
        <v>0</v>
      </c>
    </row>
    <row r="907" spans="1:47">
      <c r="A907" t="str">
        <f>IF(All_Tasks!A907="","",All_Tasks!A907)</f>
        <v/>
      </c>
      <c r="B907" t="str">
        <f>IF(All_Tasks!B907="","",All_Tasks!B907)</f>
        <v/>
      </c>
      <c r="C907" t="str">
        <f>IF(All_Tasks!C907="","",All_Tasks!C907)</f>
        <v/>
      </c>
      <c r="D907" t="str">
        <f>IF(All_Tasks!D907="","",All_Tasks!D907)</f>
        <v/>
      </c>
      <c r="E907" t="str">
        <f>IF(All_Tasks!V907&lt;&gt;"",All_Tasks!V907,IF(All_Tasks!E907&lt;&gt;"",All_Tasks!E907,""))</f>
        <v/>
      </c>
      <c r="F907" t="str">
        <f>IF(All_Tasks!F907="","",All_Tasks!F907)</f>
        <v/>
      </c>
      <c r="G907" t="str">
        <f>IF(All_Tasks!G907="","",All_Tasks!G907)</f>
        <v/>
      </c>
      <c r="H907" s="231" t="str">
        <f>IF(All_Tasks!H907="","",All_Tasks!H907)</f>
        <v/>
      </c>
      <c r="I907" t="str">
        <f>IF(All_Tasks!I907="","",All_Tasks!I907)</f>
        <v/>
      </c>
      <c r="J907" t="str">
        <f>IF(All_Tasks!J907="","",All_Tasks!J907)</f>
        <v/>
      </c>
      <c r="K907" t="str">
        <f>IF(All_Tasks!K907="","",All_Tasks!K907)</f>
        <v/>
      </c>
      <c r="L907" s="231" t="str">
        <f>IF(All_Tasks!L907="","",All_Tasks!L907)</f>
        <v/>
      </c>
      <c r="M907" t="str">
        <f>IF(All_Tasks!M907="","",All_Tasks!M907)</f>
        <v/>
      </c>
      <c r="N907" t="str">
        <f>IF(All_Tasks!N907="","",All_Tasks!N907)</f>
        <v/>
      </c>
      <c r="O907" t="str">
        <f>IF(All_Tasks!O907="","",All_Tasks!O907)</f>
        <v/>
      </c>
      <c r="P907" s="181">
        <f>IF(All_Tasks!P907="",0,All_Tasks!P907)</f>
        <v>0</v>
      </c>
      <c r="Q907" s="181">
        <f>IF(All_Tasks!Q907="",0,All_Tasks!Q907)</f>
        <v>0</v>
      </c>
      <c r="R907" s="181">
        <f>IF(All_Tasks!R907="",0,All_Tasks!R907)</f>
        <v>0</v>
      </c>
      <c r="S907" s="181" t="str">
        <f>IF(All_Tasks!S907="","",All_Tasks!S907)</f>
        <v/>
      </c>
      <c r="T907" t="str">
        <f>IF(All_Tasks!T907="","",All_Tasks!T907)</f>
        <v/>
      </c>
      <c r="U907" t="str">
        <f>IF(All_Tasks!U907="","",All_Tasks!U907)</f>
        <v/>
      </c>
      <c r="V907">
        <f>IF(A907="",0,IFERROR(MATCH(A907,Scope_Labor_Rates!$A$6:$A$46,0)+5,0))</f>
        <v>0</v>
      </c>
      <c r="W907" s="178">
        <f>IF(V907&gt;0,INDEX(Scope_Labor_Rates!$C$6:$C$46,V907-5),0)</f>
        <v>0</v>
      </c>
      <c r="X907" s="178">
        <f>IF(V907&gt;0,INDEX(Scope_Labor_Rates!$C$6:$C$46,V907-5),0)</f>
        <v>0</v>
      </c>
      <c r="Y907" s="180">
        <f>IF(V907&gt;0,INDEX(Scope_Labor_Rates!$S$6:$S$46,V907-5),0)</f>
        <v>0</v>
      </c>
      <c r="Z907" s="180">
        <f>IF(V907&gt;0,INDEX(Scope_Labor_Rates!$R$6:$R$46,V907-5),1)</f>
        <v>1</v>
      </c>
      <c r="AA907" s="231">
        <f t="shared" si="126"/>
        <v>0</v>
      </c>
      <c r="AB907" t="str">
        <f t="shared" si="127"/>
        <v/>
      </c>
      <c r="AC907" s="178" t="str">
        <f t="shared" si="128"/>
        <v/>
      </c>
      <c r="AD907" s="181">
        <f t="shared" si="129"/>
        <v>0</v>
      </c>
      <c r="AE907" s="178">
        <f>IF(V907&gt;0,P907*INDEX(Scope_Labor_Rates!$E$6:$E$46,V907-5),0)</f>
        <v>0</v>
      </c>
      <c r="AF907" s="181">
        <f>IF(V907&gt;0,AE907*INDEX(Scope_Labor_Rates!$D$6:$D$46,V907-5)*AA907,0)</f>
        <v>0</v>
      </c>
      <c r="AG907" s="178">
        <f>IF(V907&gt;0,P907*INDEX(Scope_Labor_Rates!$G$6:$G$46,V907-5),0)</f>
        <v>0</v>
      </c>
      <c r="AH907" s="181">
        <f>IF(V907&gt;0,AG907*INDEX(Scope_Labor_Rates!$F$6:$F$46,V907-5)*AA907,0)</f>
        <v>0</v>
      </c>
      <c r="AI907" s="178">
        <f>IF(V907&gt;0,P907*INDEX(Scope_Labor_Rates!$I$6:$I$46,V907-5),0)</f>
        <v>0</v>
      </c>
      <c r="AJ907" s="181">
        <f>IF(V907&gt;0,AI907*INDEX(Scope_Labor_Rates!$H$6:$H$46,V907-5)*AA907,0)</f>
        <v>0</v>
      </c>
      <c r="AK907" s="178">
        <f>IF(V907&gt;0,P907*INDEX(Scope_Labor_Rates!$K$6:$K$46,V907-5),0)</f>
        <v>0</v>
      </c>
      <c r="AL907" s="181">
        <f>IF(V907&gt;0,AK907*INDEX(Scope_Labor_Rates!$J$6:$J$46,V907-5)*AA907,0)</f>
        <v>0</v>
      </c>
      <c r="AM907" s="178">
        <f>IF(V907&gt;0,P907*INDEX(Scope_Labor_Rates!$M$6:$M$46,V907-5),0)</f>
        <v>0</v>
      </c>
      <c r="AN907" s="178">
        <f>IF(V907&gt;0,AM907*INDEX(Scope_Labor_Rates!$L$6:$L$46,V907-5)*AA907,0)</f>
        <v>0</v>
      </c>
      <c r="AO907" s="178">
        <f>IF(V907&gt;0,P907*INDEX(Scope_Labor_Rates!$O$6:$O$46,V907-5)*AA907,0)</f>
        <v>0</v>
      </c>
      <c r="AP907" s="181">
        <f>IF(V907&gt;0,P907*INDEX(Scope_Labor_Rates!$Q$6:$Q$46,V907-5)*AA907,0)</f>
        <v>0</v>
      </c>
      <c r="AQ907" s="178">
        <f t="shared" si="130"/>
        <v>0</v>
      </c>
      <c r="AR907" s="178">
        <f t="shared" si="131"/>
        <v>0</v>
      </c>
      <c r="AS907" s="178">
        <f t="shared" si="132"/>
        <v>0</v>
      </c>
      <c r="AT907" s="178">
        <f t="shared" si="133"/>
        <v>0</v>
      </c>
      <c r="AU907">
        <f t="shared" si="134"/>
        <v>0</v>
      </c>
    </row>
    <row r="908" spans="1:47">
      <c r="A908" t="str">
        <f>IF(All_Tasks!A908="","",All_Tasks!A908)</f>
        <v/>
      </c>
      <c r="B908" t="str">
        <f>IF(All_Tasks!B908="","",All_Tasks!B908)</f>
        <v/>
      </c>
      <c r="C908" t="str">
        <f>IF(All_Tasks!C908="","",All_Tasks!C908)</f>
        <v/>
      </c>
      <c r="D908" t="str">
        <f>IF(All_Tasks!D908="","",All_Tasks!D908)</f>
        <v/>
      </c>
      <c r="E908" t="str">
        <f>IF(All_Tasks!V908&lt;&gt;"",All_Tasks!V908,IF(All_Tasks!E908&lt;&gt;"",All_Tasks!E908,""))</f>
        <v/>
      </c>
      <c r="F908" t="str">
        <f>IF(All_Tasks!F908="","",All_Tasks!F908)</f>
        <v/>
      </c>
      <c r="G908" t="str">
        <f>IF(All_Tasks!G908="","",All_Tasks!G908)</f>
        <v/>
      </c>
      <c r="H908" s="231" t="str">
        <f>IF(All_Tasks!H908="","",All_Tasks!H908)</f>
        <v/>
      </c>
      <c r="I908" t="str">
        <f>IF(All_Tasks!I908="","",All_Tasks!I908)</f>
        <v/>
      </c>
      <c r="J908" t="str">
        <f>IF(All_Tasks!J908="","",All_Tasks!J908)</f>
        <v/>
      </c>
      <c r="K908" t="str">
        <f>IF(All_Tasks!K908="","",All_Tasks!K908)</f>
        <v/>
      </c>
      <c r="L908" s="231" t="str">
        <f>IF(All_Tasks!L908="","",All_Tasks!L908)</f>
        <v/>
      </c>
      <c r="M908" t="str">
        <f>IF(All_Tasks!M908="","",All_Tasks!M908)</f>
        <v/>
      </c>
      <c r="N908" t="str">
        <f>IF(All_Tasks!N908="","",All_Tasks!N908)</f>
        <v/>
      </c>
      <c r="O908" t="str">
        <f>IF(All_Tasks!O908="","",All_Tasks!O908)</f>
        <v/>
      </c>
      <c r="P908" s="181">
        <f>IF(All_Tasks!P908="",0,All_Tasks!P908)</f>
        <v>0</v>
      </c>
      <c r="Q908" s="181">
        <f>IF(All_Tasks!Q908="",0,All_Tasks!Q908)</f>
        <v>0</v>
      </c>
      <c r="R908" s="181">
        <f>IF(All_Tasks!R908="",0,All_Tasks!R908)</f>
        <v>0</v>
      </c>
      <c r="S908" s="181" t="str">
        <f>IF(All_Tasks!S908="","",All_Tasks!S908)</f>
        <v/>
      </c>
      <c r="T908" t="str">
        <f>IF(All_Tasks!T908="","",All_Tasks!T908)</f>
        <v/>
      </c>
      <c r="U908" t="str">
        <f>IF(All_Tasks!U908="","",All_Tasks!U908)</f>
        <v/>
      </c>
      <c r="V908">
        <f>IF(A908="",0,IFERROR(MATCH(A908,Scope_Labor_Rates!$A$6:$A$46,0)+5,0))</f>
        <v>0</v>
      </c>
      <c r="W908" s="178">
        <f>IF(V908&gt;0,INDEX(Scope_Labor_Rates!$C$6:$C$46,V908-5),0)</f>
        <v>0</v>
      </c>
      <c r="X908" s="178">
        <f>IF(V908&gt;0,INDEX(Scope_Labor_Rates!$C$6:$C$46,V908-5),0)</f>
        <v>0</v>
      </c>
      <c r="Y908" s="180">
        <f>IF(V908&gt;0,INDEX(Scope_Labor_Rates!$S$6:$S$46,V908-5),0)</f>
        <v>0</v>
      </c>
      <c r="Z908" s="180">
        <f>IF(V908&gt;0,INDEX(Scope_Labor_Rates!$R$6:$R$46,V908-5),1)</f>
        <v>1</v>
      </c>
      <c r="AA908" s="231">
        <f t="shared" si="126"/>
        <v>0</v>
      </c>
      <c r="AB908" t="str">
        <f t="shared" si="127"/>
        <v/>
      </c>
      <c r="AC908" s="178" t="str">
        <f t="shared" si="128"/>
        <v/>
      </c>
      <c r="AD908" s="181">
        <f t="shared" si="129"/>
        <v>0</v>
      </c>
      <c r="AE908" s="178">
        <f>IF(V908&gt;0,P908*INDEX(Scope_Labor_Rates!$E$6:$E$46,V908-5),0)</f>
        <v>0</v>
      </c>
      <c r="AF908" s="181">
        <f>IF(V908&gt;0,AE908*INDEX(Scope_Labor_Rates!$D$6:$D$46,V908-5)*AA908,0)</f>
        <v>0</v>
      </c>
      <c r="AG908" s="178">
        <f>IF(V908&gt;0,P908*INDEX(Scope_Labor_Rates!$G$6:$G$46,V908-5),0)</f>
        <v>0</v>
      </c>
      <c r="AH908" s="181">
        <f>IF(V908&gt;0,AG908*INDEX(Scope_Labor_Rates!$F$6:$F$46,V908-5)*AA908,0)</f>
        <v>0</v>
      </c>
      <c r="AI908" s="178">
        <f>IF(V908&gt;0,P908*INDEX(Scope_Labor_Rates!$I$6:$I$46,V908-5),0)</f>
        <v>0</v>
      </c>
      <c r="AJ908" s="181">
        <f>IF(V908&gt;0,AI908*INDEX(Scope_Labor_Rates!$H$6:$H$46,V908-5)*AA908,0)</f>
        <v>0</v>
      </c>
      <c r="AK908" s="178">
        <f>IF(V908&gt;0,P908*INDEX(Scope_Labor_Rates!$K$6:$K$46,V908-5),0)</f>
        <v>0</v>
      </c>
      <c r="AL908" s="181">
        <f>IF(V908&gt;0,AK908*INDEX(Scope_Labor_Rates!$J$6:$J$46,V908-5)*AA908,0)</f>
        <v>0</v>
      </c>
      <c r="AM908" s="178">
        <f>IF(V908&gt;0,P908*INDEX(Scope_Labor_Rates!$M$6:$M$46,V908-5),0)</f>
        <v>0</v>
      </c>
      <c r="AN908" s="178">
        <f>IF(V908&gt;0,AM908*INDEX(Scope_Labor_Rates!$L$6:$L$46,V908-5)*AA908,0)</f>
        <v>0</v>
      </c>
      <c r="AO908" s="178">
        <f>IF(V908&gt;0,P908*INDEX(Scope_Labor_Rates!$O$6:$O$46,V908-5)*AA908,0)</f>
        <v>0</v>
      </c>
      <c r="AP908" s="181">
        <f>IF(V908&gt;0,P908*INDEX(Scope_Labor_Rates!$Q$6:$Q$46,V908-5)*AA908,0)</f>
        <v>0</v>
      </c>
      <c r="AQ908" s="178">
        <f t="shared" si="130"/>
        <v>0</v>
      </c>
      <c r="AR908" s="178">
        <f t="shared" si="131"/>
        <v>0</v>
      </c>
      <c r="AS908" s="178">
        <f t="shared" si="132"/>
        <v>0</v>
      </c>
      <c r="AT908" s="178">
        <f t="shared" si="133"/>
        <v>0</v>
      </c>
      <c r="AU908">
        <f t="shared" si="134"/>
        <v>0</v>
      </c>
    </row>
    <row r="909" spans="1:47">
      <c r="A909" t="str">
        <f>IF(All_Tasks!A909="","",All_Tasks!A909)</f>
        <v/>
      </c>
      <c r="B909" t="str">
        <f>IF(All_Tasks!B909="","",All_Tasks!B909)</f>
        <v/>
      </c>
      <c r="C909" t="str">
        <f>IF(All_Tasks!C909="","",All_Tasks!C909)</f>
        <v/>
      </c>
      <c r="D909" t="str">
        <f>IF(All_Tasks!D909="","",All_Tasks!D909)</f>
        <v/>
      </c>
      <c r="E909" t="str">
        <f>IF(All_Tasks!V909&lt;&gt;"",All_Tasks!V909,IF(All_Tasks!E909&lt;&gt;"",All_Tasks!E909,""))</f>
        <v/>
      </c>
      <c r="F909" t="str">
        <f>IF(All_Tasks!F909="","",All_Tasks!F909)</f>
        <v/>
      </c>
      <c r="G909" t="str">
        <f>IF(All_Tasks!G909="","",All_Tasks!G909)</f>
        <v/>
      </c>
      <c r="H909" s="231" t="str">
        <f>IF(All_Tasks!H909="","",All_Tasks!H909)</f>
        <v/>
      </c>
      <c r="I909" t="str">
        <f>IF(All_Tasks!I909="","",All_Tasks!I909)</f>
        <v/>
      </c>
      <c r="J909" t="str">
        <f>IF(All_Tasks!J909="","",All_Tasks!J909)</f>
        <v/>
      </c>
      <c r="K909" t="str">
        <f>IF(All_Tasks!K909="","",All_Tasks!K909)</f>
        <v/>
      </c>
      <c r="L909" s="231" t="str">
        <f>IF(All_Tasks!L909="","",All_Tasks!L909)</f>
        <v/>
      </c>
      <c r="M909" t="str">
        <f>IF(All_Tasks!M909="","",All_Tasks!M909)</f>
        <v/>
      </c>
      <c r="N909" t="str">
        <f>IF(All_Tasks!N909="","",All_Tasks!N909)</f>
        <v/>
      </c>
      <c r="O909" t="str">
        <f>IF(All_Tasks!O909="","",All_Tasks!O909)</f>
        <v/>
      </c>
      <c r="P909" s="181">
        <f>IF(All_Tasks!P909="",0,All_Tasks!P909)</f>
        <v>0</v>
      </c>
      <c r="Q909" s="181">
        <f>IF(All_Tasks!Q909="",0,All_Tasks!Q909)</f>
        <v>0</v>
      </c>
      <c r="R909" s="181">
        <f>IF(All_Tasks!R909="",0,All_Tasks!R909)</f>
        <v>0</v>
      </c>
      <c r="S909" s="181" t="str">
        <f>IF(All_Tasks!S909="","",All_Tasks!S909)</f>
        <v/>
      </c>
      <c r="T909" t="str">
        <f>IF(All_Tasks!T909="","",All_Tasks!T909)</f>
        <v/>
      </c>
      <c r="U909" t="str">
        <f>IF(All_Tasks!U909="","",All_Tasks!U909)</f>
        <v/>
      </c>
      <c r="V909">
        <f>IF(A909="",0,IFERROR(MATCH(A909,Scope_Labor_Rates!$A$6:$A$46,0)+5,0))</f>
        <v>0</v>
      </c>
      <c r="W909" s="178">
        <f>IF(V909&gt;0,INDEX(Scope_Labor_Rates!$C$6:$C$46,V909-5),0)</f>
        <v>0</v>
      </c>
      <c r="X909" s="178">
        <f>IF(V909&gt;0,INDEX(Scope_Labor_Rates!$C$6:$C$46,V909-5),0)</f>
        <v>0</v>
      </c>
      <c r="Y909" s="180">
        <f>IF(V909&gt;0,INDEX(Scope_Labor_Rates!$S$6:$S$46,V909-5),0)</f>
        <v>0</v>
      </c>
      <c r="Z909" s="180">
        <f>IF(V909&gt;0,INDEX(Scope_Labor_Rates!$R$6:$R$46,V909-5),1)</f>
        <v>1</v>
      </c>
      <c r="AA909" s="231">
        <f t="shared" si="126"/>
        <v>0</v>
      </c>
      <c r="AB909" t="str">
        <f t="shared" si="127"/>
        <v/>
      </c>
      <c r="AC909" s="178" t="str">
        <f t="shared" si="128"/>
        <v/>
      </c>
      <c r="AD909" s="181">
        <f t="shared" si="129"/>
        <v>0</v>
      </c>
      <c r="AE909" s="178">
        <f>IF(V909&gt;0,P909*INDEX(Scope_Labor_Rates!$E$6:$E$46,V909-5),0)</f>
        <v>0</v>
      </c>
      <c r="AF909" s="181">
        <f>IF(V909&gt;0,AE909*INDEX(Scope_Labor_Rates!$D$6:$D$46,V909-5)*AA909,0)</f>
        <v>0</v>
      </c>
      <c r="AG909" s="178">
        <f>IF(V909&gt;0,P909*INDEX(Scope_Labor_Rates!$G$6:$G$46,V909-5),0)</f>
        <v>0</v>
      </c>
      <c r="AH909" s="181">
        <f>IF(V909&gt;0,AG909*INDEX(Scope_Labor_Rates!$F$6:$F$46,V909-5)*AA909,0)</f>
        <v>0</v>
      </c>
      <c r="AI909" s="178">
        <f>IF(V909&gt;0,P909*INDEX(Scope_Labor_Rates!$I$6:$I$46,V909-5),0)</f>
        <v>0</v>
      </c>
      <c r="AJ909" s="181">
        <f>IF(V909&gt;0,AI909*INDEX(Scope_Labor_Rates!$H$6:$H$46,V909-5)*AA909,0)</f>
        <v>0</v>
      </c>
      <c r="AK909" s="178">
        <f>IF(V909&gt;0,P909*INDEX(Scope_Labor_Rates!$K$6:$K$46,V909-5),0)</f>
        <v>0</v>
      </c>
      <c r="AL909" s="181">
        <f>IF(V909&gt;0,AK909*INDEX(Scope_Labor_Rates!$J$6:$J$46,V909-5)*AA909,0)</f>
        <v>0</v>
      </c>
      <c r="AM909" s="178">
        <f>IF(V909&gt;0,P909*INDEX(Scope_Labor_Rates!$M$6:$M$46,V909-5),0)</f>
        <v>0</v>
      </c>
      <c r="AN909" s="178">
        <f>IF(V909&gt;0,AM909*INDEX(Scope_Labor_Rates!$L$6:$L$46,V909-5)*AA909,0)</f>
        <v>0</v>
      </c>
      <c r="AO909" s="178">
        <f>IF(V909&gt;0,P909*INDEX(Scope_Labor_Rates!$O$6:$O$46,V909-5)*AA909,0)</f>
        <v>0</v>
      </c>
      <c r="AP909" s="181">
        <f>IF(V909&gt;0,P909*INDEX(Scope_Labor_Rates!$Q$6:$Q$46,V909-5)*AA909,0)</f>
        <v>0</v>
      </c>
      <c r="AQ909" s="178">
        <f t="shared" si="130"/>
        <v>0</v>
      </c>
      <c r="AR909" s="178">
        <f t="shared" si="131"/>
        <v>0</v>
      </c>
      <c r="AS909" s="178">
        <f t="shared" si="132"/>
        <v>0</v>
      </c>
      <c r="AT909" s="178">
        <f t="shared" si="133"/>
        <v>0</v>
      </c>
      <c r="AU909">
        <f t="shared" si="134"/>
        <v>0</v>
      </c>
    </row>
    <row r="910" spans="1:47">
      <c r="A910" t="str">
        <f>IF(All_Tasks!A910="","",All_Tasks!A910)</f>
        <v/>
      </c>
      <c r="B910" t="str">
        <f>IF(All_Tasks!B910="","",All_Tasks!B910)</f>
        <v/>
      </c>
      <c r="C910" t="str">
        <f>IF(All_Tasks!C910="","",All_Tasks!C910)</f>
        <v/>
      </c>
      <c r="D910" t="str">
        <f>IF(All_Tasks!D910="","",All_Tasks!D910)</f>
        <v/>
      </c>
      <c r="E910" t="str">
        <f>IF(All_Tasks!V910&lt;&gt;"",All_Tasks!V910,IF(All_Tasks!E910&lt;&gt;"",All_Tasks!E910,""))</f>
        <v/>
      </c>
      <c r="F910" t="str">
        <f>IF(All_Tasks!F910="","",All_Tasks!F910)</f>
        <v/>
      </c>
      <c r="G910" t="str">
        <f>IF(All_Tasks!G910="","",All_Tasks!G910)</f>
        <v/>
      </c>
      <c r="H910" s="231" t="str">
        <f>IF(All_Tasks!H910="","",All_Tasks!H910)</f>
        <v/>
      </c>
      <c r="I910" t="str">
        <f>IF(All_Tasks!I910="","",All_Tasks!I910)</f>
        <v/>
      </c>
      <c r="J910" t="str">
        <f>IF(All_Tasks!J910="","",All_Tasks!J910)</f>
        <v/>
      </c>
      <c r="K910" t="str">
        <f>IF(All_Tasks!K910="","",All_Tasks!K910)</f>
        <v/>
      </c>
      <c r="L910" s="231" t="str">
        <f>IF(All_Tasks!L910="","",All_Tasks!L910)</f>
        <v/>
      </c>
      <c r="M910" t="str">
        <f>IF(All_Tasks!M910="","",All_Tasks!M910)</f>
        <v/>
      </c>
      <c r="N910" t="str">
        <f>IF(All_Tasks!N910="","",All_Tasks!N910)</f>
        <v/>
      </c>
      <c r="O910" t="str">
        <f>IF(All_Tasks!O910="","",All_Tasks!O910)</f>
        <v/>
      </c>
      <c r="P910" s="181">
        <f>IF(All_Tasks!P910="",0,All_Tasks!P910)</f>
        <v>0</v>
      </c>
      <c r="Q910" s="181">
        <f>IF(All_Tasks!Q910="",0,All_Tasks!Q910)</f>
        <v>0</v>
      </c>
      <c r="R910" s="181">
        <f>IF(All_Tasks!R910="",0,All_Tasks!R910)</f>
        <v>0</v>
      </c>
      <c r="S910" s="181" t="str">
        <f>IF(All_Tasks!S910="","",All_Tasks!S910)</f>
        <v/>
      </c>
      <c r="T910" t="str">
        <f>IF(All_Tasks!T910="","",All_Tasks!T910)</f>
        <v/>
      </c>
      <c r="U910" t="str">
        <f>IF(All_Tasks!U910="","",All_Tasks!U910)</f>
        <v/>
      </c>
      <c r="V910">
        <f>IF(A910="",0,IFERROR(MATCH(A910,Scope_Labor_Rates!$A$6:$A$46,0)+5,0))</f>
        <v>0</v>
      </c>
      <c r="W910" s="178">
        <f>IF(V910&gt;0,INDEX(Scope_Labor_Rates!$C$6:$C$46,V910-5),0)</f>
        <v>0</v>
      </c>
      <c r="X910" s="178">
        <f>IF(V910&gt;0,INDEX(Scope_Labor_Rates!$C$6:$C$46,V910-5),0)</f>
        <v>0</v>
      </c>
      <c r="Y910" s="180">
        <f>IF(V910&gt;0,INDEX(Scope_Labor_Rates!$S$6:$S$46,V910-5),0)</f>
        <v>0</v>
      </c>
      <c r="Z910" s="180">
        <f>IF(V910&gt;0,INDEX(Scope_Labor_Rates!$R$6:$R$46,V910-5),1)</f>
        <v>1</v>
      </c>
      <c r="AA910" s="231">
        <f t="shared" si="126"/>
        <v>0</v>
      </c>
      <c r="AB910" t="str">
        <f t="shared" si="127"/>
        <v/>
      </c>
      <c r="AC910" s="178" t="str">
        <f t="shared" si="128"/>
        <v/>
      </c>
      <c r="AD910" s="181">
        <f t="shared" si="129"/>
        <v>0</v>
      </c>
      <c r="AE910" s="178">
        <f>IF(V910&gt;0,P910*INDEX(Scope_Labor_Rates!$E$6:$E$46,V910-5),0)</f>
        <v>0</v>
      </c>
      <c r="AF910" s="181">
        <f>IF(V910&gt;0,AE910*INDEX(Scope_Labor_Rates!$D$6:$D$46,V910-5)*AA910,0)</f>
        <v>0</v>
      </c>
      <c r="AG910" s="178">
        <f>IF(V910&gt;0,P910*INDEX(Scope_Labor_Rates!$G$6:$G$46,V910-5),0)</f>
        <v>0</v>
      </c>
      <c r="AH910" s="181">
        <f>IF(V910&gt;0,AG910*INDEX(Scope_Labor_Rates!$F$6:$F$46,V910-5)*AA910,0)</f>
        <v>0</v>
      </c>
      <c r="AI910" s="178">
        <f>IF(V910&gt;0,P910*INDEX(Scope_Labor_Rates!$I$6:$I$46,V910-5),0)</f>
        <v>0</v>
      </c>
      <c r="AJ910" s="181">
        <f>IF(V910&gt;0,AI910*INDEX(Scope_Labor_Rates!$H$6:$H$46,V910-5)*AA910,0)</f>
        <v>0</v>
      </c>
      <c r="AK910" s="178">
        <f>IF(V910&gt;0,P910*INDEX(Scope_Labor_Rates!$K$6:$K$46,V910-5),0)</f>
        <v>0</v>
      </c>
      <c r="AL910" s="181">
        <f>IF(V910&gt;0,AK910*INDEX(Scope_Labor_Rates!$J$6:$J$46,V910-5)*AA910,0)</f>
        <v>0</v>
      </c>
      <c r="AM910" s="178">
        <f>IF(V910&gt;0,P910*INDEX(Scope_Labor_Rates!$M$6:$M$46,V910-5),0)</f>
        <v>0</v>
      </c>
      <c r="AN910" s="178">
        <f>IF(V910&gt;0,AM910*INDEX(Scope_Labor_Rates!$L$6:$L$46,V910-5)*AA910,0)</f>
        <v>0</v>
      </c>
      <c r="AO910" s="178">
        <f>IF(V910&gt;0,P910*INDEX(Scope_Labor_Rates!$O$6:$O$46,V910-5)*AA910,0)</f>
        <v>0</v>
      </c>
      <c r="AP910" s="181">
        <f>IF(V910&gt;0,P910*INDEX(Scope_Labor_Rates!$Q$6:$Q$46,V910-5)*AA910,0)</f>
        <v>0</v>
      </c>
      <c r="AQ910" s="178">
        <f t="shared" si="130"/>
        <v>0</v>
      </c>
      <c r="AR910" s="178">
        <f t="shared" si="131"/>
        <v>0</v>
      </c>
      <c r="AS910" s="178">
        <f t="shared" si="132"/>
        <v>0</v>
      </c>
      <c r="AT910" s="178">
        <f t="shared" si="133"/>
        <v>0</v>
      </c>
      <c r="AU910">
        <f t="shared" si="134"/>
        <v>0</v>
      </c>
    </row>
    <row r="911" spans="1:47">
      <c r="A911" t="str">
        <f>IF(All_Tasks!A911="","",All_Tasks!A911)</f>
        <v/>
      </c>
      <c r="B911" t="str">
        <f>IF(All_Tasks!B911="","",All_Tasks!B911)</f>
        <v/>
      </c>
      <c r="C911" t="str">
        <f>IF(All_Tasks!C911="","",All_Tasks!C911)</f>
        <v/>
      </c>
      <c r="D911" t="str">
        <f>IF(All_Tasks!D911="","",All_Tasks!D911)</f>
        <v/>
      </c>
      <c r="E911" t="str">
        <f>IF(All_Tasks!V911&lt;&gt;"",All_Tasks!V911,IF(All_Tasks!E911&lt;&gt;"",All_Tasks!E911,""))</f>
        <v/>
      </c>
      <c r="F911" t="str">
        <f>IF(All_Tasks!F911="","",All_Tasks!F911)</f>
        <v/>
      </c>
      <c r="G911" t="str">
        <f>IF(All_Tasks!G911="","",All_Tasks!G911)</f>
        <v/>
      </c>
      <c r="H911" s="231" t="str">
        <f>IF(All_Tasks!H911="","",All_Tasks!H911)</f>
        <v/>
      </c>
      <c r="I911" t="str">
        <f>IF(All_Tasks!I911="","",All_Tasks!I911)</f>
        <v/>
      </c>
      <c r="J911" t="str">
        <f>IF(All_Tasks!J911="","",All_Tasks!J911)</f>
        <v/>
      </c>
      <c r="K911" t="str">
        <f>IF(All_Tasks!K911="","",All_Tasks!K911)</f>
        <v/>
      </c>
      <c r="L911" s="231" t="str">
        <f>IF(All_Tasks!L911="","",All_Tasks!L911)</f>
        <v/>
      </c>
      <c r="M911" t="str">
        <f>IF(All_Tasks!M911="","",All_Tasks!M911)</f>
        <v/>
      </c>
      <c r="N911" t="str">
        <f>IF(All_Tasks!N911="","",All_Tasks!N911)</f>
        <v/>
      </c>
      <c r="O911" t="str">
        <f>IF(All_Tasks!O911="","",All_Tasks!O911)</f>
        <v/>
      </c>
      <c r="P911" s="181">
        <f>IF(All_Tasks!P911="",0,All_Tasks!P911)</f>
        <v>0</v>
      </c>
      <c r="Q911" s="181">
        <f>IF(All_Tasks!Q911="",0,All_Tasks!Q911)</f>
        <v>0</v>
      </c>
      <c r="R911" s="181">
        <f>IF(All_Tasks!R911="",0,All_Tasks!R911)</f>
        <v>0</v>
      </c>
      <c r="S911" s="181" t="str">
        <f>IF(All_Tasks!S911="","",All_Tasks!S911)</f>
        <v/>
      </c>
      <c r="T911" t="str">
        <f>IF(All_Tasks!T911="","",All_Tasks!T911)</f>
        <v/>
      </c>
      <c r="U911" t="str">
        <f>IF(All_Tasks!U911="","",All_Tasks!U911)</f>
        <v/>
      </c>
      <c r="V911">
        <f>IF(A911="",0,IFERROR(MATCH(A911,Scope_Labor_Rates!$A$6:$A$46,0)+5,0))</f>
        <v>0</v>
      </c>
      <c r="W911" s="178">
        <f>IF(V911&gt;0,INDEX(Scope_Labor_Rates!$C$6:$C$46,V911-5),0)</f>
        <v>0</v>
      </c>
      <c r="X911" s="178">
        <f>IF(V911&gt;0,INDEX(Scope_Labor_Rates!$C$6:$C$46,V911-5),0)</f>
        <v>0</v>
      </c>
      <c r="Y911" s="180">
        <f>IF(V911&gt;0,INDEX(Scope_Labor_Rates!$S$6:$S$46,V911-5),0)</f>
        <v>0</v>
      </c>
      <c r="Z911" s="180">
        <f>IF(V911&gt;0,INDEX(Scope_Labor_Rates!$R$6:$R$46,V911-5),1)</f>
        <v>1</v>
      </c>
      <c r="AA911" s="231">
        <f t="shared" si="126"/>
        <v>0</v>
      </c>
      <c r="AB911" t="str">
        <f t="shared" si="127"/>
        <v/>
      </c>
      <c r="AC911" s="178" t="str">
        <f t="shared" si="128"/>
        <v/>
      </c>
      <c r="AD911" s="181">
        <f t="shared" si="129"/>
        <v>0</v>
      </c>
      <c r="AE911" s="178">
        <f>IF(V911&gt;0,P911*INDEX(Scope_Labor_Rates!$E$6:$E$46,V911-5),0)</f>
        <v>0</v>
      </c>
      <c r="AF911" s="181">
        <f>IF(V911&gt;0,AE911*INDEX(Scope_Labor_Rates!$D$6:$D$46,V911-5)*AA911,0)</f>
        <v>0</v>
      </c>
      <c r="AG911" s="178">
        <f>IF(V911&gt;0,P911*INDEX(Scope_Labor_Rates!$G$6:$G$46,V911-5),0)</f>
        <v>0</v>
      </c>
      <c r="AH911" s="181">
        <f>IF(V911&gt;0,AG911*INDEX(Scope_Labor_Rates!$F$6:$F$46,V911-5)*AA911,0)</f>
        <v>0</v>
      </c>
      <c r="AI911" s="178">
        <f>IF(V911&gt;0,P911*INDEX(Scope_Labor_Rates!$I$6:$I$46,V911-5),0)</f>
        <v>0</v>
      </c>
      <c r="AJ911" s="181">
        <f>IF(V911&gt;0,AI911*INDEX(Scope_Labor_Rates!$H$6:$H$46,V911-5)*AA911,0)</f>
        <v>0</v>
      </c>
      <c r="AK911" s="178">
        <f>IF(V911&gt;0,P911*INDEX(Scope_Labor_Rates!$K$6:$K$46,V911-5),0)</f>
        <v>0</v>
      </c>
      <c r="AL911" s="181">
        <f>IF(V911&gt;0,AK911*INDEX(Scope_Labor_Rates!$J$6:$J$46,V911-5)*AA911,0)</f>
        <v>0</v>
      </c>
      <c r="AM911" s="178">
        <f>IF(V911&gt;0,P911*INDEX(Scope_Labor_Rates!$M$6:$M$46,V911-5),0)</f>
        <v>0</v>
      </c>
      <c r="AN911" s="178">
        <f>IF(V911&gt;0,AM911*INDEX(Scope_Labor_Rates!$L$6:$L$46,V911-5)*AA911,0)</f>
        <v>0</v>
      </c>
      <c r="AO911" s="178">
        <f>IF(V911&gt;0,P911*INDEX(Scope_Labor_Rates!$O$6:$O$46,V911-5)*AA911,0)</f>
        <v>0</v>
      </c>
      <c r="AP911" s="181">
        <f>IF(V911&gt;0,P911*INDEX(Scope_Labor_Rates!$Q$6:$Q$46,V911-5)*AA911,0)</f>
        <v>0</v>
      </c>
      <c r="AQ911" s="178">
        <f t="shared" si="130"/>
        <v>0</v>
      </c>
      <c r="AR911" s="178">
        <f t="shared" si="131"/>
        <v>0</v>
      </c>
      <c r="AS911" s="178">
        <f t="shared" si="132"/>
        <v>0</v>
      </c>
      <c r="AT911" s="178">
        <f t="shared" si="133"/>
        <v>0</v>
      </c>
      <c r="AU911">
        <f t="shared" si="134"/>
        <v>0</v>
      </c>
    </row>
    <row r="912" spans="1:47">
      <c r="A912" t="str">
        <f>IF(All_Tasks!A912="","",All_Tasks!A912)</f>
        <v/>
      </c>
      <c r="B912" t="str">
        <f>IF(All_Tasks!B912="","",All_Tasks!B912)</f>
        <v/>
      </c>
      <c r="C912" t="str">
        <f>IF(All_Tasks!C912="","",All_Tasks!C912)</f>
        <v/>
      </c>
      <c r="D912" t="str">
        <f>IF(All_Tasks!D912="","",All_Tasks!D912)</f>
        <v/>
      </c>
      <c r="E912" t="str">
        <f>IF(All_Tasks!V912&lt;&gt;"",All_Tasks!V912,IF(All_Tasks!E912&lt;&gt;"",All_Tasks!E912,""))</f>
        <v/>
      </c>
      <c r="F912" t="str">
        <f>IF(All_Tasks!F912="","",All_Tasks!F912)</f>
        <v/>
      </c>
      <c r="G912" t="str">
        <f>IF(All_Tasks!G912="","",All_Tasks!G912)</f>
        <v/>
      </c>
      <c r="H912" s="231" t="str">
        <f>IF(All_Tasks!H912="","",All_Tasks!H912)</f>
        <v/>
      </c>
      <c r="I912" t="str">
        <f>IF(All_Tasks!I912="","",All_Tasks!I912)</f>
        <v/>
      </c>
      <c r="J912" t="str">
        <f>IF(All_Tasks!J912="","",All_Tasks!J912)</f>
        <v/>
      </c>
      <c r="K912" t="str">
        <f>IF(All_Tasks!K912="","",All_Tasks!K912)</f>
        <v/>
      </c>
      <c r="L912" s="231" t="str">
        <f>IF(All_Tasks!L912="","",All_Tasks!L912)</f>
        <v/>
      </c>
      <c r="M912" t="str">
        <f>IF(All_Tasks!M912="","",All_Tasks!M912)</f>
        <v/>
      </c>
      <c r="N912" t="str">
        <f>IF(All_Tasks!N912="","",All_Tasks!N912)</f>
        <v/>
      </c>
      <c r="O912" t="str">
        <f>IF(All_Tasks!O912="","",All_Tasks!O912)</f>
        <v/>
      </c>
      <c r="P912" s="181">
        <f>IF(All_Tasks!P912="",0,All_Tasks!P912)</f>
        <v>0</v>
      </c>
      <c r="Q912" s="181">
        <f>IF(All_Tasks!Q912="",0,All_Tasks!Q912)</f>
        <v>0</v>
      </c>
      <c r="R912" s="181">
        <f>IF(All_Tasks!R912="",0,All_Tasks!R912)</f>
        <v>0</v>
      </c>
      <c r="S912" s="181" t="str">
        <f>IF(All_Tasks!S912="","",All_Tasks!S912)</f>
        <v/>
      </c>
      <c r="T912" t="str">
        <f>IF(All_Tasks!T912="","",All_Tasks!T912)</f>
        <v/>
      </c>
      <c r="U912" t="str">
        <f>IF(All_Tasks!U912="","",All_Tasks!U912)</f>
        <v/>
      </c>
      <c r="V912">
        <f>IF(A912="",0,IFERROR(MATCH(A912,Scope_Labor_Rates!$A$6:$A$46,0)+5,0))</f>
        <v>0</v>
      </c>
      <c r="W912" s="178">
        <f>IF(V912&gt;0,INDEX(Scope_Labor_Rates!$C$6:$C$46,V912-5),0)</f>
        <v>0</v>
      </c>
      <c r="X912" s="178">
        <f>IF(V912&gt;0,INDEX(Scope_Labor_Rates!$C$6:$C$46,V912-5),0)</f>
        <v>0</v>
      </c>
      <c r="Y912" s="180">
        <f>IF(V912&gt;0,INDEX(Scope_Labor_Rates!$S$6:$S$46,V912-5),0)</f>
        <v>0</v>
      </c>
      <c r="Z912" s="180">
        <f>IF(V912&gt;0,INDEX(Scope_Labor_Rates!$R$6:$R$46,V912-5),1)</f>
        <v>1</v>
      </c>
      <c r="AA912" s="231">
        <f t="shared" si="126"/>
        <v>0</v>
      </c>
      <c r="AB912" t="str">
        <f t="shared" si="127"/>
        <v/>
      </c>
      <c r="AC912" s="178" t="str">
        <f t="shared" si="128"/>
        <v/>
      </c>
      <c r="AD912" s="181">
        <f t="shared" si="129"/>
        <v>0</v>
      </c>
      <c r="AE912" s="178">
        <f>IF(V912&gt;0,P912*INDEX(Scope_Labor_Rates!$E$6:$E$46,V912-5),0)</f>
        <v>0</v>
      </c>
      <c r="AF912" s="181">
        <f>IF(V912&gt;0,AE912*INDEX(Scope_Labor_Rates!$D$6:$D$46,V912-5)*AA912,0)</f>
        <v>0</v>
      </c>
      <c r="AG912" s="178">
        <f>IF(V912&gt;0,P912*INDEX(Scope_Labor_Rates!$G$6:$G$46,V912-5),0)</f>
        <v>0</v>
      </c>
      <c r="AH912" s="181">
        <f>IF(V912&gt;0,AG912*INDEX(Scope_Labor_Rates!$F$6:$F$46,V912-5)*AA912,0)</f>
        <v>0</v>
      </c>
      <c r="AI912" s="178">
        <f>IF(V912&gt;0,P912*INDEX(Scope_Labor_Rates!$I$6:$I$46,V912-5),0)</f>
        <v>0</v>
      </c>
      <c r="AJ912" s="181">
        <f>IF(V912&gt;0,AI912*INDEX(Scope_Labor_Rates!$H$6:$H$46,V912-5)*AA912,0)</f>
        <v>0</v>
      </c>
      <c r="AK912" s="178">
        <f>IF(V912&gt;0,P912*INDEX(Scope_Labor_Rates!$K$6:$K$46,V912-5),0)</f>
        <v>0</v>
      </c>
      <c r="AL912" s="181">
        <f>IF(V912&gt;0,AK912*INDEX(Scope_Labor_Rates!$J$6:$J$46,V912-5)*AA912,0)</f>
        <v>0</v>
      </c>
      <c r="AM912" s="178">
        <f>IF(V912&gt;0,P912*INDEX(Scope_Labor_Rates!$M$6:$M$46,V912-5),0)</f>
        <v>0</v>
      </c>
      <c r="AN912" s="178">
        <f>IF(V912&gt;0,AM912*INDEX(Scope_Labor_Rates!$L$6:$L$46,V912-5)*AA912,0)</f>
        <v>0</v>
      </c>
      <c r="AO912" s="178">
        <f>IF(V912&gt;0,P912*INDEX(Scope_Labor_Rates!$O$6:$O$46,V912-5)*AA912,0)</f>
        <v>0</v>
      </c>
      <c r="AP912" s="181">
        <f>IF(V912&gt;0,P912*INDEX(Scope_Labor_Rates!$Q$6:$Q$46,V912-5)*AA912,0)</f>
        <v>0</v>
      </c>
      <c r="AQ912" s="178">
        <f t="shared" si="130"/>
        <v>0</v>
      </c>
      <c r="AR912" s="178">
        <f t="shared" si="131"/>
        <v>0</v>
      </c>
      <c r="AS912" s="178">
        <f t="shared" si="132"/>
        <v>0</v>
      </c>
      <c r="AT912" s="178">
        <f t="shared" si="133"/>
        <v>0</v>
      </c>
      <c r="AU912">
        <f t="shared" si="134"/>
        <v>0</v>
      </c>
    </row>
    <row r="913" spans="1:47">
      <c r="A913" t="str">
        <f>IF(All_Tasks!A913="","",All_Tasks!A913)</f>
        <v/>
      </c>
      <c r="B913" t="str">
        <f>IF(All_Tasks!B913="","",All_Tasks!B913)</f>
        <v/>
      </c>
      <c r="C913" t="str">
        <f>IF(All_Tasks!C913="","",All_Tasks!C913)</f>
        <v/>
      </c>
      <c r="D913" t="str">
        <f>IF(All_Tasks!D913="","",All_Tasks!D913)</f>
        <v/>
      </c>
      <c r="E913" t="str">
        <f>IF(All_Tasks!V913&lt;&gt;"",All_Tasks!V913,IF(All_Tasks!E913&lt;&gt;"",All_Tasks!E913,""))</f>
        <v/>
      </c>
      <c r="F913" t="str">
        <f>IF(All_Tasks!F913="","",All_Tasks!F913)</f>
        <v/>
      </c>
      <c r="G913" t="str">
        <f>IF(All_Tasks!G913="","",All_Tasks!G913)</f>
        <v/>
      </c>
      <c r="H913" s="231" t="str">
        <f>IF(All_Tasks!H913="","",All_Tasks!H913)</f>
        <v/>
      </c>
      <c r="I913" t="str">
        <f>IF(All_Tasks!I913="","",All_Tasks!I913)</f>
        <v/>
      </c>
      <c r="J913" t="str">
        <f>IF(All_Tasks!J913="","",All_Tasks!J913)</f>
        <v/>
      </c>
      <c r="K913" t="str">
        <f>IF(All_Tasks!K913="","",All_Tasks!K913)</f>
        <v/>
      </c>
      <c r="L913" s="231" t="str">
        <f>IF(All_Tasks!L913="","",All_Tasks!L913)</f>
        <v/>
      </c>
      <c r="M913" t="str">
        <f>IF(All_Tasks!M913="","",All_Tasks!M913)</f>
        <v/>
      </c>
      <c r="N913" t="str">
        <f>IF(All_Tasks!N913="","",All_Tasks!N913)</f>
        <v/>
      </c>
      <c r="O913" t="str">
        <f>IF(All_Tasks!O913="","",All_Tasks!O913)</f>
        <v/>
      </c>
      <c r="P913" s="181">
        <f>IF(All_Tasks!P913="",0,All_Tasks!P913)</f>
        <v>0</v>
      </c>
      <c r="Q913" s="181">
        <f>IF(All_Tasks!Q913="",0,All_Tasks!Q913)</f>
        <v>0</v>
      </c>
      <c r="R913" s="181">
        <f>IF(All_Tasks!R913="",0,All_Tasks!R913)</f>
        <v>0</v>
      </c>
      <c r="S913" s="181" t="str">
        <f>IF(All_Tasks!S913="","",All_Tasks!S913)</f>
        <v/>
      </c>
      <c r="T913" t="str">
        <f>IF(All_Tasks!T913="","",All_Tasks!T913)</f>
        <v/>
      </c>
      <c r="U913" t="str">
        <f>IF(All_Tasks!U913="","",All_Tasks!U913)</f>
        <v/>
      </c>
      <c r="V913">
        <f>IF(A913="",0,IFERROR(MATCH(A913,Scope_Labor_Rates!$A$6:$A$46,0)+5,0))</f>
        <v>0</v>
      </c>
      <c r="W913" s="178">
        <f>IF(V913&gt;0,INDEX(Scope_Labor_Rates!$C$6:$C$46,V913-5),0)</f>
        <v>0</v>
      </c>
      <c r="X913" s="178">
        <f>IF(V913&gt;0,INDEX(Scope_Labor_Rates!$C$6:$C$46,V913-5),0)</f>
        <v>0</v>
      </c>
      <c r="Y913" s="180">
        <f>IF(V913&gt;0,INDEX(Scope_Labor_Rates!$S$6:$S$46,V913-5),0)</f>
        <v>0</v>
      </c>
      <c r="Z913" s="180">
        <f>IF(V913&gt;0,INDEX(Scope_Labor_Rates!$R$6:$R$46,V913-5),1)</f>
        <v>1</v>
      </c>
      <c r="AA913" s="231">
        <f t="shared" si="126"/>
        <v>0</v>
      </c>
      <c r="AB913" t="str">
        <f t="shared" si="127"/>
        <v/>
      </c>
      <c r="AC913" s="178" t="str">
        <f t="shared" si="128"/>
        <v/>
      </c>
      <c r="AD913" s="181">
        <f t="shared" si="129"/>
        <v>0</v>
      </c>
      <c r="AE913" s="178">
        <f>IF(V913&gt;0,P913*INDEX(Scope_Labor_Rates!$E$6:$E$46,V913-5),0)</f>
        <v>0</v>
      </c>
      <c r="AF913" s="181">
        <f>IF(V913&gt;0,AE913*INDEX(Scope_Labor_Rates!$D$6:$D$46,V913-5)*AA913,0)</f>
        <v>0</v>
      </c>
      <c r="AG913" s="178">
        <f>IF(V913&gt;0,P913*INDEX(Scope_Labor_Rates!$G$6:$G$46,V913-5),0)</f>
        <v>0</v>
      </c>
      <c r="AH913" s="181">
        <f>IF(V913&gt;0,AG913*INDEX(Scope_Labor_Rates!$F$6:$F$46,V913-5)*AA913,0)</f>
        <v>0</v>
      </c>
      <c r="AI913" s="178">
        <f>IF(V913&gt;0,P913*INDEX(Scope_Labor_Rates!$I$6:$I$46,V913-5),0)</f>
        <v>0</v>
      </c>
      <c r="AJ913" s="181">
        <f>IF(V913&gt;0,AI913*INDEX(Scope_Labor_Rates!$H$6:$H$46,V913-5)*AA913,0)</f>
        <v>0</v>
      </c>
      <c r="AK913" s="178">
        <f>IF(V913&gt;0,P913*INDEX(Scope_Labor_Rates!$K$6:$K$46,V913-5),0)</f>
        <v>0</v>
      </c>
      <c r="AL913" s="181">
        <f>IF(V913&gt;0,AK913*INDEX(Scope_Labor_Rates!$J$6:$J$46,V913-5)*AA913,0)</f>
        <v>0</v>
      </c>
      <c r="AM913" s="178">
        <f>IF(V913&gt;0,P913*INDEX(Scope_Labor_Rates!$M$6:$M$46,V913-5),0)</f>
        <v>0</v>
      </c>
      <c r="AN913" s="178">
        <f>IF(V913&gt;0,AM913*INDEX(Scope_Labor_Rates!$L$6:$L$46,V913-5)*AA913,0)</f>
        <v>0</v>
      </c>
      <c r="AO913" s="178">
        <f>IF(V913&gt;0,P913*INDEX(Scope_Labor_Rates!$O$6:$O$46,V913-5)*AA913,0)</f>
        <v>0</v>
      </c>
      <c r="AP913" s="181">
        <f>IF(V913&gt;0,P913*INDEX(Scope_Labor_Rates!$Q$6:$Q$46,V913-5)*AA913,0)</f>
        <v>0</v>
      </c>
      <c r="AQ913" s="178">
        <f t="shared" si="130"/>
        <v>0</v>
      </c>
      <c r="AR913" s="178">
        <f t="shared" si="131"/>
        <v>0</v>
      </c>
      <c r="AS913" s="178">
        <f t="shared" si="132"/>
        <v>0</v>
      </c>
      <c r="AT913" s="178">
        <f t="shared" si="133"/>
        <v>0</v>
      </c>
      <c r="AU913">
        <f t="shared" si="134"/>
        <v>0</v>
      </c>
    </row>
    <row r="914" spans="1:47">
      <c r="A914" t="str">
        <f>IF(All_Tasks!A914="","",All_Tasks!A914)</f>
        <v/>
      </c>
      <c r="B914" t="str">
        <f>IF(All_Tasks!B914="","",All_Tasks!B914)</f>
        <v/>
      </c>
      <c r="C914" t="str">
        <f>IF(All_Tasks!C914="","",All_Tasks!C914)</f>
        <v/>
      </c>
      <c r="D914" t="str">
        <f>IF(All_Tasks!D914="","",All_Tasks!D914)</f>
        <v/>
      </c>
      <c r="E914" t="str">
        <f>IF(All_Tasks!V914&lt;&gt;"",All_Tasks!V914,IF(All_Tasks!E914&lt;&gt;"",All_Tasks!E914,""))</f>
        <v/>
      </c>
      <c r="F914" t="str">
        <f>IF(All_Tasks!F914="","",All_Tasks!F914)</f>
        <v/>
      </c>
      <c r="G914" t="str">
        <f>IF(All_Tasks!G914="","",All_Tasks!G914)</f>
        <v/>
      </c>
      <c r="H914" s="231" t="str">
        <f>IF(All_Tasks!H914="","",All_Tasks!H914)</f>
        <v/>
      </c>
      <c r="I914" t="str">
        <f>IF(All_Tasks!I914="","",All_Tasks!I914)</f>
        <v/>
      </c>
      <c r="J914" t="str">
        <f>IF(All_Tasks!J914="","",All_Tasks!J914)</f>
        <v/>
      </c>
      <c r="K914" t="str">
        <f>IF(All_Tasks!K914="","",All_Tasks!K914)</f>
        <v/>
      </c>
      <c r="L914" s="231" t="str">
        <f>IF(All_Tasks!L914="","",All_Tasks!L914)</f>
        <v/>
      </c>
      <c r="M914" t="str">
        <f>IF(All_Tasks!M914="","",All_Tasks!M914)</f>
        <v/>
      </c>
      <c r="N914" t="str">
        <f>IF(All_Tasks!N914="","",All_Tasks!N914)</f>
        <v/>
      </c>
      <c r="O914" t="str">
        <f>IF(All_Tasks!O914="","",All_Tasks!O914)</f>
        <v/>
      </c>
      <c r="P914" s="181">
        <f>IF(All_Tasks!P914="",0,All_Tasks!P914)</f>
        <v>0</v>
      </c>
      <c r="Q914" s="181">
        <f>IF(All_Tasks!Q914="",0,All_Tasks!Q914)</f>
        <v>0</v>
      </c>
      <c r="R914" s="181">
        <f>IF(All_Tasks!R914="",0,All_Tasks!R914)</f>
        <v>0</v>
      </c>
      <c r="S914" s="181" t="str">
        <f>IF(All_Tasks!S914="","",All_Tasks!S914)</f>
        <v/>
      </c>
      <c r="T914" t="str">
        <f>IF(All_Tasks!T914="","",All_Tasks!T914)</f>
        <v/>
      </c>
      <c r="U914" t="str">
        <f>IF(All_Tasks!U914="","",All_Tasks!U914)</f>
        <v/>
      </c>
      <c r="V914">
        <f>IF(A914="",0,IFERROR(MATCH(A914,Scope_Labor_Rates!$A$6:$A$46,0)+5,0))</f>
        <v>0</v>
      </c>
      <c r="W914" s="178">
        <f>IF(V914&gt;0,INDEX(Scope_Labor_Rates!$C$6:$C$46,V914-5),0)</f>
        <v>0</v>
      </c>
      <c r="X914" s="178">
        <f>IF(V914&gt;0,INDEX(Scope_Labor_Rates!$C$6:$C$46,V914-5),0)</f>
        <v>0</v>
      </c>
      <c r="Y914" s="180">
        <f>IF(V914&gt;0,INDEX(Scope_Labor_Rates!$S$6:$S$46,V914-5),0)</f>
        <v>0</v>
      </c>
      <c r="Z914" s="180">
        <f>IF(V914&gt;0,INDEX(Scope_Labor_Rates!$R$6:$R$46,V914-5),1)</f>
        <v>1</v>
      </c>
      <c r="AA914" s="231">
        <f t="shared" si="126"/>
        <v>0</v>
      </c>
      <c r="AB914" t="str">
        <f t="shared" si="127"/>
        <v/>
      </c>
      <c r="AC914" s="178" t="str">
        <f t="shared" si="128"/>
        <v/>
      </c>
      <c r="AD914" s="181">
        <f t="shared" si="129"/>
        <v>0</v>
      </c>
      <c r="AE914" s="178">
        <f>IF(V914&gt;0,P914*INDEX(Scope_Labor_Rates!$E$6:$E$46,V914-5),0)</f>
        <v>0</v>
      </c>
      <c r="AF914" s="181">
        <f>IF(V914&gt;0,AE914*INDEX(Scope_Labor_Rates!$D$6:$D$46,V914-5)*AA914,0)</f>
        <v>0</v>
      </c>
      <c r="AG914" s="178">
        <f>IF(V914&gt;0,P914*INDEX(Scope_Labor_Rates!$G$6:$G$46,V914-5),0)</f>
        <v>0</v>
      </c>
      <c r="AH914" s="181">
        <f>IF(V914&gt;0,AG914*INDEX(Scope_Labor_Rates!$F$6:$F$46,V914-5)*AA914,0)</f>
        <v>0</v>
      </c>
      <c r="AI914" s="178">
        <f>IF(V914&gt;0,P914*INDEX(Scope_Labor_Rates!$I$6:$I$46,V914-5),0)</f>
        <v>0</v>
      </c>
      <c r="AJ914" s="181">
        <f>IF(V914&gt;0,AI914*INDEX(Scope_Labor_Rates!$H$6:$H$46,V914-5)*AA914,0)</f>
        <v>0</v>
      </c>
      <c r="AK914" s="178">
        <f>IF(V914&gt;0,P914*INDEX(Scope_Labor_Rates!$K$6:$K$46,V914-5),0)</f>
        <v>0</v>
      </c>
      <c r="AL914" s="181">
        <f>IF(V914&gt;0,AK914*INDEX(Scope_Labor_Rates!$J$6:$J$46,V914-5)*AA914,0)</f>
        <v>0</v>
      </c>
      <c r="AM914" s="178">
        <f>IF(V914&gt;0,P914*INDEX(Scope_Labor_Rates!$M$6:$M$46,V914-5),0)</f>
        <v>0</v>
      </c>
      <c r="AN914" s="178">
        <f>IF(V914&gt;0,AM914*INDEX(Scope_Labor_Rates!$L$6:$L$46,V914-5)*AA914,0)</f>
        <v>0</v>
      </c>
      <c r="AO914" s="178">
        <f>IF(V914&gt;0,P914*INDEX(Scope_Labor_Rates!$O$6:$O$46,V914-5)*AA914,0)</f>
        <v>0</v>
      </c>
      <c r="AP914" s="181">
        <f>IF(V914&gt;0,P914*INDEX(Scope_Labor_Rates!$Q$6:$Q$46,V914-5)*AA914,0)</f>
        <v>0</v>
      </c>
      <c r="AQ914" s="178">
        <f t="shared" si="130"/>
        <v>0</v>
      </c>
      <c r="AR914" s="178">
        <f t="shared" si="131"/>
        <v>0</v>
      </c>
      <c r="AS914" s="178">
        <f t="shared" si="132"/>
        <v>0</v>
      </c>
      <c r="AT914" s="178">
        <f t="shared" si="133"/>
        <v>0</v>
      </c>
      <c r="AU914">
        <f t="shared" si="134"/>
        <v>0</v>
      </c>
    </row>
    <row r="915" spans="1:47">
      <c r="A915" t="str">
        <f>IF(All_Tasks!A915="","",All_Tasks!A915)</f>
        <v/>
      </c>
      <c r="B915" t="str">
        <f>IF(All_Tasks!B915="","",All_Tasks!B915)</f>
        <v/>
      </c>
      <c r="C915" t="str">
        <f>IF(All_Tasks!C915="","",All_Tasks!C915)</f>
        <v/>
      </c>
      <c r="D915" t="str">
        <f>IF(All_Tasks!D915="","",All_Tasks!D915)</f>
        <v/>
      </c>
      <c r="E915" t="str">
        <f>IF(All_Tasks!V915&lt;&gt;"",All_Tasks!V915,IF(All_Tasks!E915&lt;&gt;"",All_Tasks!E915,""))</f>
        <v/>
      </c>
      <c r="F915" t="str">
        <f>IF(All_Tasks!F915="","",All_Tasks!F915)</f>
        <v/>
      </c>
      <c r="G915" t="str">
        <f>IF(All_Tasks!G915="","",All_Tasks!G915)</f>
        <v/>
      </c>
      <c r="H915" s="231" t="str">
        <f>IF(All_Tasks!H915="","",All_Tasks!H915)</f>
        <v/>
      </c>
      <c r="I915" t="str">
        <f>IF(All_Tasks!I915="","",All_Tasks!I915)</f>
        <v/>
      </c>
      <c r="J915" t="str">
        <f>IF(All_Tasks!J915="","",All_Tasks!J915)</f>
        <v/>
      </c>
      <c r="K915" t="str">
        <f>IF(All_Tasks!K915="","",All_Tasks!K915)</f>
        <v/>
      </c>
      <c r="L915" s="231" t="str">
        <f>IF(All_Tasks!L915="","",All_Tasks!L915)</f>
        <v/>
      </c>
      <c r="M915" t="str">
        <f>IF(All_Tasks!M915="","",All_Tasks!M915)</f>
        <v/>
      </c>
      <c r="N915" t="str">
        <f>IF(All_Tasks!N915="","",All_Tasks!N915)</f>
        <v/>
      </c>
      <c r="O915" t="str">
        <f>IF(All_Tasks!O915="","",All_Tasks!O915)</f>
        <v/>
      </c>
      <c r="P915" s="181">
        <f>IF(All_Tasks!P915="",0,All_Tasks!P915)</f>
        <v>0</v>
      </c>
      <c r="Q915" s="181">
        <f>IF(All_Tasks!Q915="",0,All_Tasks!Q915)</f>
        <v>0</v>
      </c>
      <c r="R915" s="181">
        <f>IF(All_Tasks!R915="",0,All_Tasks!R915)</f>
        <v>0</v>
      </c>
      <c r="S915" s="181" t="str">
        <f>IF(All_Tasks!S915="","",All_Tasks!S915)</f>
        <v/>
      </c>
      <c r="T915" t="str">
        <f>IF(All_Tasks!T915="","",All_Tasks!T915)</f>
        <v/>
      </c>
      <c r="U915" t="str">
        <f>IF(All_Tasks!U915="","",All_Tasks!U915)</f>
        <v/>
      </c>
      <c r="V915">
        <f>IF(A915="",0,IFERROR(MATCH(A915,Scope_Labor_Rates!$A$6:$A$46,0)+5,0))</f>
        <v>0</v>
      </c>
      <c r="W915" s="178">
        <f>IF(V915&gt;0,INDEX(Scope_Labor_Rates!$C$6:$C$46,V915-5),0)</f>
        <v>0</v>
      </c>
      <c r="X915" s="178">
        <f>IF(V915&gt;0,INDEX(Scope_Labor_Rates!$C$6:$C$46,V915-5),0)</f>
        <v>0</v>
      </c>
      <c r="Y915" s="180">
        <f>IF(V915&gt;0,INDEX(Scope_Labor_Rates!$S$6:$S$46,V915-5),0)</f>
        <v>0</v>
      </c>
      <c r="Z915" s="180">
        <f>IF(V915&gt;0,INDEX(Scope_Labor_Rates!$R$6:$R$46,V915-5),1)</f>
        <v>1</v>
      </c>
      <c r="AA915" s="231">
        <f t="shared" si="126"/>
        <v>0</v>
      </c>
      <c r="AB915" t="str">
        <f t="shared" si="127"/>
        <v/>
      </c>
      <c r="AC915" s="178" t="str">
        <f t="shared" si="128"/>
        <v/>
      </c>
      <c r="AD915" s="181">
        <f t="shared" si="129"/>
        <v>0</v>
      </c>
      <c r="AE915" s="178">
        <f>IF(V915&gt;0,P915*INDEX(Scope_Labor_Rates!$E$6:$E$46,V915-5),0)</f>
        <v>0</v>
      </c>
      <c r="AF915" s="181">
        <f>IF(V915&gt;0,AE915*INDEX(Scope_Labor_Rates!$D$6:$D$46,V915-5)*AA915,0)</f>
        <v>0</v>
      </c>
      <c r="AG915" s="178">
        <f>IF(V915&gt;0,P915*INDEX(Scope_Labor_Rates!$G$6:$G$46,V915-5),0)</f>
        <v>0</v>
      </c>
      <c r="AH915" s="181">
        <f>IF(V915&gt;0,AG915*INDEX(Scope_Labor_Rates!$F$6:$F$46,V915-5)*AA915,0)</f>
        <v>0</v>
      </c>
      <c r="AI915" s="178">
        <f>IF(V915&gt;0,P915*INDEX(Scope_Labor_Rates!$I$6:$I$46,V915-5),0)</f>
        <v>0</v>
      </c>
      <c r="AJ915" s="181">
        <f>IF(V915&gt;0,AI915*INDEX(Scope_Labor_Rates!$H$6:$H$46,V915-5)*AA915,0)</f>
        <v>0</v>
      </c>
      <c r="AK915" s="178">
        <f>IF(V915&gt;0,P915*INDEX(Scope_Labor_Rates!$K$6:$K$46,V915-5),0)</f>
        <v>0</v>
      </c>
      <c r="AL915" s="181">
        <f>IF(V915&gt;0,AK915*INDEX(Scope_Labor_Rates!$J$6:$J$46,V915-5)*AA915,0)</f>
        <v>0</v>
      </c>
      <c r="AM915" s="178">
        <f>IF(V915&gt;0,P915*INDEX(Scope_Labor_Rates!$M$6:$M$46,V915-5),0)</f>
        <v>0</v>
      </c>
      <c r="AN915" s="178">
        <f>IF(V915&gt;0,AM915*INDEX(Scope_Labor_Rates!$L$6:$L$46,V915-5)*AA915,0)</f>
        <v>0</v>
      </c>
      <c r="AO915" s="178">
        <f>IF(V915&gt;0,P915*INDEX(Scope_Labor_Rates!$O$6:$O$46,V915-5)*AA915,0)</f>
        <v>0</v>
      </c>
      <c r="AP915" s="181">
        <f>IF(V915&gt;0,P915*INDEX(Scope_Labor_Rates!$Q$6:$Q$46,V915-5)*AA915,0)</f>
        <v>0</v>
      </c>
      <c r="AQ915" s="178">
        <f t="shared" si="130"/>
        <v>0</v>
      </c>
      <c r="AR915" s="178">
        <f t="shared" si="131"/>
        <v>0</v>
      </c>
      <c r="AS915" s="178">
        <f t="shared" si="132"/>
        <v>0</v>
      </c>
      <c r="AT915" s="178">
        <f t="shared" si="133"/>
        <v>0</v>
      </c>
      <c r="AU915">
        <f t="shared" si="134"/>
        <v>0</v>
      </c>
    </row>
    <row r="916" spans="1:47">
      <c r="A916" t="str">
        <f>IF(All_Tasks!A916="","",All_Tasks!A916)</f>
        <v/>
      </c>
      <c r="B916" t="str">
        <f>IF(All_Tasks!B916="","",All_Tasks!B916)</f>
        <v/>
      </c>
      <c r="C916" t="str">
        <f>IF(All_Tasks!C916="","",All_Tasks!C916)</f>
        <v/>
      </c>
      <c r="D916" t="str">
        <f>IF(All_Tasks!D916="","",All_Tasks!D916)</f>
        <v/>
      </c>
      <c r="E916" t="str">
        <f>IF(All_Tasks!V916&lt;&gt;"",All_Tasks!V916,IF(All_Tasks!E916&lt;&gt;"",All_Tasks!E916,""))</f>
        <v/>
      </c>
      <c r="F916" t="str">
        <f>IF(All_Tasks!F916="","",All_Tasks!F916)</f>
        <v/>
      </c>
      <c r="G916" t="str">
        <f>IF(All_Tasks!G916="","",All_Tasks!G916)</f>
        <v/>
      </c>
      <c r="H916" s="231" t="str">
        <f>IF(All_Tasks!H916="","",All_Tasks!H916)</f>
        <v/>
      </c>
      <c r="I916" t="str">
        <f>IF(All_Tasks!I916="","",All_Tasks!I916)</f>
        <v/>
      </c>
      <c r="J916" t="str">
        <f>IF(All_Tasks!J916="","",All_Tasks!J916)</f>
        <v/>
      </c>
      <c r="K916" t="str">
        <f>IF(All_Tasks!K916="","",All_Tasks!K916)</f>
        <v/>
      </c>
      <c r="L916" s="231" t="str">
        <f>IF(All_Tasks!L916="","",All_Tasks!L916)</f>
        <v/>
      </c>
      <c r="M916" t="str">
        <f>IF(All_Tasks!M916="","",All_Tasks!M916)</f>
        <v/>
      </c>
      <c r="N916" t="str">
        <f>IF(All_Tasks!N916="","",All_Tasks!N916)</f>
        <v/>
      </c>
      <c r="O916" t="str">
        <f>IF(All_Tasks!O916="","",All_Tasks!O916)</f>
        <v/>
      </c>
      <c r="P916" s="181">
        <f>IF(All_Tasks!P916="",0,All_Tasks!P916)</f>
        <v>0</v>
      </c>
      <c r="Q916" s="181">
        <f>IF(All_Tasks!Q916="",0,All_Tasks!Q916)</f>
        <v>0</v>
      </c>
      <c r="R916" s="181">
        <f>IF(All_Tasks!R916="",0,All_Tasks!R916)</f>
        <v>0</v>
      </c>
      <c r="S916" s="181" t="str">
        <f>IF(All_Tasks!S916="","",All_Tasks!S916)</f>
        <v/>
      </c>
      <c r="T916" t="str">
        <f>IF(All_Tasks!T916="","",All_Tasks!T916)</f>
        <v/>
      </c>
      <c r="U916" t="str">
        <f>IF(All_Tasks!U916="","",All_Tasks!U916)</f>
        <v/>
      </c>
      <c r="V916">
        <f>IF(A916="",0,IFERROR(MATCH(A916,Scope_Labor_Rates!$A$6:$A$46,0)+5,0))</f>
        <v>0</v>
      </c>
      <c r="W916" s="178">
        <f>IF(V916&gt;0,INDEX(Scope_Labor_Rates!$C$6:$C$46,V916-5),0)</f>
        <v>0</v>
      </c>
      <c r="X916" s="178">
        <f>IF(V916&gt;0,INDEX(Scope_Labor_Rates!$C$6:$C$46,V916-5),0)</f>
        <v>0</v>
      </c>
      <c r="Y916" s="180">
        <f>IF(V916&gt;0,INDEX(Scope_Labor_Rates!$S$6:$S$46,V916-5),0)</f>
        <v>0</v>
      </c>
      <c r="Z916" s="180">
        <f>IF(V916&gt;0,INDEX(Scope_Labor_Rates!$R$6:$R$46,V916-5),1)</f>
        <v>1</v>
      </c>
      <c r="AA916" s="231">
        <f t="shared" si="126"/>
        <v>0</v>
      </c>
      <c r="AB916" t="str">
        <f t="shared" si="127"/>
        <v/>
      </c>
      <c r="AC916" s="178" t="str">
        <f t="shared" si="128"/>
        <v/>
      </c>
      <c r="AD916" s="181">
        <f t="shared" si="129"/>
        <v>0</v>
      </c>
      <c r="AE916" s="178">
        <f>IF(V916&gt;0,P916*INDEX(Scope_Labor_Rates!$E$6:$E$46,V916-5),0)</f>
        <v>0</v>
      </c>
      <c r="AF916" s="181">
        <f>IF(V916&gt;0,AE916*INDEX(Scope_Labor_Rates!$D$6:$D$46,V916-5)*AA916,0)</f>
        <v>0</v>
      </c>
      <c r="AG916" s="178">
        <f>IF(V916&gt;0,P916*INDEX(Scope_Labor_Rates!$G$6:$G$46,V916-5),0)</f>
        <v>0</v>
      </c>
      <c r="AH916" s="181">
        <f>IF(V916&gt;0,AG916*INDEX(Scope_Labor_Rates!$F$6:$F$46,V916-5)*AA916,0)</f>
        <v>0</v>
      </c>
      <c r="AI916" s="178">
        <f>IF(V916&gt;0,P916*INDEX(Scope_Labor_Rates!$I$6:$I$46,V916-5),0)</f>
        <v>0</v>
      </c>
      <c r="AJ916" s="181">
        <f>IF(V916&gt;0,AI916*INDEX(Scope_Labor_Rates!$H$6:$H$46,V916-5)*AA916,0)</f>
        <v>0</v>
      </c>
      <c r="AK916" s="178">
        <f>IF(V916&gt;0,P916*INDEX(Scope_Labor_Rates!$K$6:$K$46,V916-5),0)</f>
        <v>0</v>
      </c>
      <c r="AL916" s="181">
        <f>IF(V916&gt;0,AK916*INDEX(Scope_Labor_Rates!$J$6:$J$46,V916-5)*AA916,0)</f>
        <v>0</v>
      </c>
      <c r="AM916" s="178">
        <f>IF(V916&gt;0,P916*INDEX(Scope_Labor_Rates!$M$6:$M$46,V916-5),0)</f>
        <v>0</v>
      </c>
      <c r="AN916" s="178">
        <f>IF(V916&gt;0,AM916*INDEX(Scope_Labor_Rates!$L$6:$L$46,V916-5)*AA916,0)</f>
        <v>0</v>
      </c>
      <c r="AO916" s="178">
        <f>IF(V916&gt;0,P916*INDEX(Scope_Labor_Rates!$O$6:$O$46,V916-5)*AA916,0)</f>
        <v>0</v>
      </c>
      <c r="AP916" s="181">
        <f>IF(V916&gt;0,P916*INDEX(Scope_Labor_Rates!$Q$6:$Q$46,V916-5)*AA916,0)</f>
        <v>0</v>
      </c>
      <c r="AQ916" s="178">
        <f t="shared" si="130"/>
        <v>0</v>
      </c>
      <c r="AR916" s="178">
        <f t="shared" si="131"/>
        <v>0</v>
      </c>
      <c r="AS916" s="178">
        <f t="shared" si="132"/>
        <v>0</v>
      </c>
      <c r="AT916" s="178">
        <f t="shared" si="133"/>
        <v>0</v>
      </c>
      <c r="AU916">
        <f t="shared" si="134"/>
        <v>0</v>
      </c>
    </row>
    <row r="917" spans="1:47">
      <c r="A917" t="str">
        <f>IF(All_Tasks!A917="","",All_Tasks!A917)</f>
        <v/>
      </c>
      <c r="B917" t="str">
        <f>IF(All_Tasks!B917="","",All_Tasks!B917)</f>
        <v/>
      </c>
      <c r="C917" t="str">
        <f>IF(All_Tasks!C917="","",All_Tasks!C917)</f>
        <v/>
      </c>
      <c r="D917" t="str">
        <f>IF(All_Tasks!D917="","",All_Tasks!D917)</f>
        <v/>
      </c>
      <c r="E917" t="str">
        <f>IF(All_Tasks!V917&lt;&gt;"",All_Tasks!V917,IF(All_Tasks!E917&lt;&gt;"",All_Tasks!E917,""))</f>
        <v/>
      </c>
      <c r="F917" t="str">
        <f>IF(All_Tasks!F917="","",All_Tasks!F917)</f>
        <v/>
      </c>
      <c r="G917" t="str">
        <f>IF(All_Tasks!G917="","",All_Tasks!G917)</f>
        <v/>
      </c>
      <c r="H917" s="231" t="str">
        <f>IF(All_Tasks!H917="","",All_Tasks!H917)</f>
        <v/>
      </c>
      <c r="I917" t="str">
        <f>IF(All_Tasks!I917="","",All_Tasks!I917)</f>
        <v/>
      </c>
      <c r="J917" t="str">
        <f>IF(All_Tasks!J917="","",All_Tasks!J917)</f>
        <v/>
      </c>
      <c r="K917" t="str">
        <f>IF(All_Tasks!K917="","",All_Tasks!K917)</f>
        <v/>
      </c>
      <c r="L917" s="231" t="str">
        <f>IF(All_Tasks!L917="","",All_Tasks!L917)</f>
        <v/>
      </c>
      <c r="M917" t="str">
        <f>IF(All_Tasks!M917="","",All_Tasks!M917)</f>
        <v/>
      </c>
      <c r="N917" t="str">
        <f>IF(All_Tasks!N917="","",All_Tasks!N917)</f>
        <v/>
      </c>
      <c r="O917" t="str">
        <f>IF(All_Tasks!O917="","",All_Tasks!O917)</f>
        <v/>
      </c>
      <c r="P917" s="181">
        <f>IF(All_Tasks!P917="",0,All_Tasks!P917)</f>
        <v>0</v>
      </c>
      <c r="Q917" s="181">
        <f>IF(All_Tasks!Q917="",0,All_Tasks!Q917)</f>
        <v>0</v>
      </c>
      <c r="R917" s="181">
        <f>IF(All_Tasks!R917="",0,All_Tasks!R917)</f>
        <v>0</v>
      </c>
      <c r="S917" s="181" t="str">
        <f>IF(All_Tasks!S917="","",All_Tasks!S917)</f>
        <v/>
      </c>
      <c r="T917" t="str">
        <f>IF(All_Tasks!T917="","",All_Tasks!T917)</f>
        <v/>
      </c>
      <c r="U917" t="str">
        <f>IF(All_Tasks!U917="","",All_Tasks!U917)</f>
        <v/>
      </c>
      <c r="V917">
        <f>IF(A917="",0,IFERROR(MATCH(A917,Scope_Labor_Rates!$A$6:$A$46,0)+5,0))</f>
        <v>0</v>
      </c>
      <c r="W917" s="178">
        <f>IF(V917&gt;0,INDEX(Scope_Labor_Rates!$C$6:$C$46,V917-5),0)</f>
        <v>0</v>
      </c>
      <c r="X917" s="178">
        <f>IF(V917&gt;0,INDEX(Scope_Labor_Rates!$C$6:$C$46,V917-5),0)</f>
        <v>0</v>
      </c>
      <c r="Y917" s="180">
        <f>IF(V917&gt;0,INDEX(Scope_Labor_Rates!$S$6:$S$46,V917-5),0)</f>
        <v>0</v>
      </c>
      <c r="Z917" s="180">
        <f>IF(V917&gt;0,INDEX(Scope_Labor_Rates!$R$6:$R$46,V917-5),1)</f>
        <v>1</v>
      </c>
      <c r="AA917" s="231">
        <f t="shared" si="126"/>
        <v>0</v>
      </c>
      <c r="AB917" t="str">
        <f t="shared" si="127"/>
        <v/>
      </c>
      <c r="AC917" s="178" t="str">
        <f t="shared" si="128"/>
        <v/>
      </c>
      <c r="AD917" s="181">
        <f t="shared" si="129"/>
        <v>0</v>
      </c>
      <c r="AE917" s="178">
        <f>IF(V917&gt;0,P917*INDEX(Scope_Labor_Rates!$E$6:$E$46,V917-5),0)</f>
        <v>0</v>
      </c>
      <c r="AF917" s="181">
        <f>IF(V917&gt;0,AE917*INDEX(Scope_Labor_Rates!$D$6:$D$46,V917-5)*AA917,0)</f>
        <v>0</v>
      </c>
      <c r="AG917" s="178">
        <f>IF(V917&gt;0,P917*INDEX(Scope_Labor_Rates!$G$6:$G$46,V917-5),0)</f>
        <v>0</v>
      </c>
      <c r="AH917" s="181">
        <f>IF(V917&gt;0,AG917*INDEX(Scope_Labor_Rates!$F$6:$F$46,V917-5)*AA917,0)</f>
        <v>0</v>
      </c>
      <c r="AI917" s="178">
        <f>IF(V917&gt;0,P917*INDEX(Scope_Labor_Rates!$I$6:$I$46,V917-5),0)</f>
        <v>0</v>
      </c>
      <c r="AJ917" s="181">
        <f>IF(V917&gt;0,AI917*INDEX(Scope_Labor_Rates!$H$6:$H$46,V917-5)*AA917,0)</f>
        <v>0</v>
      </c>
      <c r="AK917" s="178">
        <f>IF(V917&gt;0,P917*INDEX(Scope_Labor_Rates!$K$6:$K$46,V917-5),0)</f>
        <v>0</v>
      </c>
      <c r="AL917" s="181">
        <f>IF(V917&gt;0,AK917*INDEX(Scope_Labor_Rates!$J$6:$J$46,V917-5)*AA917,0)</f>
        <v>0</v>
      </c>
      <c r="AM917" s="178">
        <f>IF(V917&gt;0,P917*INDEX(Scope_Labor_Rates!$M$6:$M$46,V917-5),0)</f>
        <v>0</v>
      </c>
      <c r="AN917" s="178">
        <f>IF(V917&gt;0,AM917*INDEX(Scope_Labor_Rates!$L$6:$L$46,V917-5)*AA917,0)</f>
        <v>0</v>
      </c>
      <c r="AO917" s="178">
        <f>IF(V917&gt;0,P917*INDEX(Scope_Labor_Rates!$O$6:$O$46,V917-5)*AA917,0)</f>
        <v>0</v>
      </c>
      <c r="AP917" s="181">
        <f>IF(V917&gt;0,P917*INDEX(Scope_Labor_Rates!$Q$6:$Q$46,V917-5)*AA917,0)</f>
        <v>0</v>
      </c>
      <c r="AQ917" s="178">
        <f t="shared" si="130"/>
        <v>0</v>
      </c>
      <c r="AR917" s="178">
        <f t="shared" si="131"/>
        <v>0</v>
      </c>
      <c r="AS917" s="178">
        <f t="shared" si="132"/>
        <v>0</v>
      </c>
      <c r="AT917" s="178">
        <f t="shared" si="133"/>
        <v>0</v>
      </c>
      <c r="AU917">
        <f t="shared" si="134"/>
        <v>0</v>
      </c>
    </row>
    <row r="918" spans="1:47">
      <c r="A918" t="str">
        <f>IF(All_Tasks!A918="","",All_Tasks!A918)</f>
        <v/>
      </c>
      <c r="B918" t="str">
        <f>IF(All_Tasks!B918="","",All_Tasks!B918)</f>
        <v/>
      </c>
      <c r="C918" t="str">
        <f>IF(All_Tasks!C918="","",All_Tasks!C918)</f>
        <v/>
      </c>
      <c r="D918" t="str">
        <f>IF(All_Tasks!D918="","",All_Tasks!D918)</f>
        <v/>
      </c>
      <c r="E918" t="str">
        <f>IF(All_Tasks!V918&lt;&gt;"",All_Tasks!V918,IF(All_Tasks!E918&lt;&gt;"",All_Tasks!E918,""))</f>
        <v/>
      </c>
      <c r="F918" t="str">
        <f>IF(All_Tasks!F918="","",All_Tasks!F918)</f>
        <v/>
      </c>
      <c r="G918" t="str">
        <f>IF(All_Tasks!G918="","",All_Tasks!G918)</f>
        <v/>
      </c>
      <c r="H918" s="231" t="str">
        <f>IF(All_Tasks!H918="","",All_Tasks!H918)</f>
        <v/>
      </c>
      <c r="I918" t="str">
        <f>IF(All_Tasks!I918="","",All_Tasks!I918)</f>
        <v/>
      </c>
      <c r="J918" t="str">
        <f>IF(All_Tasks!J918="","",All_Tasks!J918)</f>
        <v/>
      </c>
      <c r="K918" t="str">
        <f>IF(All_Tasks!K918="","",All_Tasks!K918)</f>
        <v/>
      </c>
      <c r="L918" s="231" t="str">
        <f>IF(All_Tasks!L918="","",All_Tasks!L918)</f>
        <v/>
      </c>
      <c r="M918" t="str">
        <f>IF(All_Tasks!M918="","",All_Tasks!M918)</f>
        <v/>
      </c>
      <c r="N918" t="str">
        <f>IF(All_Tasks!N918="","",All_Tasks!N918)</f>
        <v/>
      </c>
      <c r="O918" t="str">
        <f>IF(All_Tasks!O918="","",All_Tasks!O918)</f>
        <v/>
      </c>
      <c r="P918" s="181">
        <f>IF(All_Tasks!P918="",0,All_Tasks!P918)</f>
        <v>0</v>
      </c>
      <c r="Q918" s="181">
        <f>IF(All_Tasks!Q918="",0,All_Tasks!Q918)</f>
        <v>0</v>
      </c>
      <c r="R918" s="181">
        <f>IF(All_Tasks!R918="",0,All_Tasks!R918)</f>
        <v>0</v>
      </c>
      <c r="S918" s="181" t="str">
        <f>IF(All_Tasks!S918="","",All_Tasks!S918)</f>
        <v/>
      </c>
      <c r="T918" t="str">
        <f>IF(All_Tasks!T918="","",All_Tasks!T918)</f>
        <v/>
      </c>
      <c r="U918" t="str">
        <f>IF(All_Tasks!U918="","",All_Tasks!U918)</f>
        <v/>
      </c>
      <c r="V918">
        <f>IF(A918="",0,IFERROR(MATCH(A918,Scope_Labor_Rates!$A$6:$A$46,0)+5,0))</f>
        <v>0</v>
      </c>
      <c r="W918" s="178">
        <f>IF(V918&gt;0,INDEX(Scope_Labor_Rates!$C$6:$C$46,V918-5),0)</f>
        <v>0</v>
      </c>
      <c r="X918" s="178">
        <f>IF(V918&gt;0,INDEX(Scope_Labor_Rates!$C$6:$C$46,V918-5),0)</f>
        <v>0</v>
      </c>
      <c r="Y918" s="180">
        <f>IF(V918&gt;0,INDEX(Scope_Labor_Rates!$S$6:$S$46,V918-5),0)</f>
        <v>0</v>
      </c>
      <c r="Z918" s="180">
        <f>IF(V918&gt;0,INDEX(Scope_Labor_Rates!$R$6:$R$46,V918-5),1)</f>
        <v>1</v>
      </c>
      <c r="AA918" s="231">
        <f t="shared" si="126"/>
        <v>0</v>
      </c>
      <c r="AB918" t="str">
        <f t="shared" si="127"/>
        <v/>
      </c>
      <c r="AC918" s="178" t="str">
        <f t="shared" si="128"/>
        <v/>
      </c>
      <c r="AD918" s="181">
        <f t="shared" si="129"/>
        <v>0</v>
      </c>
      <c r="AE918" s="178">
        <f>IF(V918&gt;0,P918*INDEX(Scope_Labor_Rates!$E$6:$E$46,V918-5),0)</f>
        <v>0</v>
      </c>
      <c r="AF918" s="181">
        <f>IF(V918&gt;0,AE918*INDEX(Scope_Labor_Rates!$D$6:$D$46,V918-5)*AA918,0)</f>
        <v>0</v>
      </c>
      <c r="AG918" s="178">
        <f>IF(V918&gt;0,P918*INDEX(Scope_Labor_Rates!$G$6:$G$46,V918-5),0)</f>
        <v>0</v>
      </c>
      <c r="AH918" s="181">
        <f>IF(V918&gt;0,AG918*INDEX(Scope_Labor_Rates!$F$6:$F$46,V918-5)*AA918,0)</f>
        <v>0</v>
      </c>
      <c r="AI918" s="178">
        <f>IF(V918&gt;0,P918*INDEX(Scope_Labor_Rates!$I$6:$I$46,V918-5),0)</f>
        <v>0</v>
      </c>
      <c r="AJ918" s="181">
        <f>IF(V918&gt;0,AI918*INDEX(Scope_Labor_Rates!$H$6:$H$46,V918-5)*AA918,0)</f>
        <v>0</v>
      </c>
      <c r="AK918" s="178">
        <f>IF(V918&gt;0,P918*INDEX(Scope_Labor_Rates!$K$6:$K$46,V918-5),0)</f>
        <v>0</v>
      </c>
      <c r="AL918" s="181">
        <f>IF(V918&gt;0,AK918*INDEX(Scope_Labor_Rates!$J$6:$J$46,V918-5)*AA918,0)</f>
        <v>0</v>
      </c>
      <c r="AM918" s="178">
        <f>IF(V918&gt;0,P918*INDEX(Scope_Labor_Rates!$M$6:$M$46,V918-5),0)</f>
        <v>0</v>
      </c>
      <c r="AN918" s="178">
        <f>IF(V918&gt;0,AM918*INDEX(Scope_Labor_Rates!$L$6:$L$46,V918-5)*AA918,0)</f>
        <v>0</v>
      </c>
      <c r="AO918" s="178">
        <f>IF(V918&gt;0,P918*INDEX(Scope_Labor_Rates!$O$6:$O$46,V918-5)*AA918,0)</f>
        <v>0</v>
      </c>
      <c r="AP918" s="181">
        <f>IF(V918&gt;0,P918*INDEX(Scope_Labor_Rates!$Q$6:$Q$46,V918-5)*AA918,0)</f>
        <v>0</v>
      </c>
      <c r="AQ918" s="178">
        <f t="shared" si="130"/>
        <v>0</v>
      </c>
      <c r="AR918" s="178">
        <f t="shared" si="131"/>
        <v>0</v>
      </c>
      <c r="AS918" s="178">
        <f t="shared" si="132"/>
        <v>0</v>
      </c>
      <c r="AT918" s="178">
        <f t="shared" si="133"/>
        <v>0</v>
      </c>
      <c r="AU918">
        <f t="shared" si="134"/>
        <v>0</v>
      </c>
    </row>
    <row r="919" spans="1:47">
      <c r="A919" t="str">
        <f>IF(All_Tasks!A919="","",All_Tasks!A919)</f>
        <v/>
      </c>
      <c r="B919" t="str">
        <f>IF(All_Tasks!B919="","",All_Tasks!B919)</f>
        <v/>
      </c>
      <c r="C919" t="str">
        <f>IF(All_Tasks!C919="","",All_Tasks!C919)</f>
        <v/>
      </c>
      <c r="D919" t="str">
        <f>IF(All_Tasks!D919="","",All_Tasks!D919)</f>
        <v/>
      </c>
      <c r="E919" t="str">
        <f>IF(All_Tasks!V919&lt;&gt;"",All_Tasks!V919,IF(All_Tasks!E919&lt;&gt;"",All_Tasks!E919,""))</f>
        <v/>
      </c>
      <c r="F919" t="str">
        <f>IF(All_Tasks!F919="","",All_Tasks!F919)</f>
        <v/>
      </c>
      <c r="G919" t="str">
        <f>IF(All_Tasks!G919="","",All_Tasks!G919)</f>
        <v/>
      </c>
      <c r="H919" s="231" t="str">
        <f>IF(All_Tasks!H919="","",All_Tasks!H919)</f>
        <v/>
      </c>
      <c r="I919" t="str">
        <f>IF(All_Tasks!I919="","",All_Tasks!I919)</f>
        <v/>
      </c>
      <c r="J919" t="str">
        <f>IF(All_Tasks!J919="","",All_Tasks!J919)</f>
        <v/>
      </c>
      <c r="K919" t="str">
        <f>IF(All_Tasks!K919="","",All_Tasks!K919)</f>
        <v/>
      </c>
      <c r="L919" s="231" t="str">
        <f>IF(All_Tasks!L919="","",All_Tasks!L919)</f>
        <v/>
      </c>
      <c r="M919" t="str">
        <f>IF(All_Tasks!M919="","",All_Tasks!M919)</f>
        <v/>
      </c>
      <c r="N919" t="str">
        <f>IF(All_Tasks!N919="","",All_Tasks!N919)</f>
        <v/>
      </c>
      <c r="O919" t="str">
        <f>IF(All_Tasks!O919="","",All_Tasks!O919)</f>
        <v/>
      </c>
      <c r="P919" s="181">
        <f>IF(All_Tasks!P919="",0,All_Tasks!P919)</f>
        <v>0</v>
      </c>
      <c r="Q919" s="181">
        <f>IF(All_Tasks!Q919="",0,All_Tasks!Q919)</f>
        <v>0</v>
      </c>
      <c r="R919" s="181">
        <f>IF(All_Tasks!R919="",0,All_Tasks!R919)</f>
        <v>0</v>
      </c>
      <c r="S919" s="181" t="str">
        <f>IF(All_Tasks!S919="","",All_Tasks!S919)</f>
        <v/>
      </c>
      <c r="T919" t="str">
        <f>IF(All_Tasks!T919="","",All_Tasks!T919)</f>
        <v/>
      </c>
      <c r="U919" t="str">
        <f>IF(All_Tasks!U919="","",All_Tasks!U919)</f>
        <v/>
      </c>
      <c r="V919">
        <f>IF(A919="",0,IFERROR(MATCH(A919,Scope_Labor_Rates!$A$6:$A$46,0)+5,0))</f>
        <v>0</v>
      </c>
      <c r="W919" s="178">
        <f>IF(V919&gt;0,INDEX(Scope_Labor_Rates!$C$6:$C$46,V919-5),0)</f>
        <v>0</v>
      </c>
      <c r="X919" s="178">
        <f>IF(V919&gt;0,INDEX(Scope_Labor_Rates!$C$6:$C$46,V919-5),0)</f>
        <v>0</v>
      </c>
      <c r="Y919" s="180">
        <f>IF(V919&gt;0,INDEX(Scope_Labor_Rates!$S$6:$S$46,V919-5),0)</f>
        <v>0</v>
      </c>
      <c r="Z919" s="180">
        <f>IF(V919&gt;0,INDEX(Scope_Labor_Rates!$R$6:$R$46,V919-5),1)</f>
        <v>1</v>
      </c>
      <c r="AA919" s="231">
        <f t="shared" si="126"/>
        <v>0</v>
      </c>
      <c r="AB919" t="str">
        <f t="shared" si="127"/>
        <v/>
      </c>
      <c r="AC919" s="178" t="str">
        <f t="shared" si="128"/>
        <v/>
      </c>
      <c r="AD919" s="181">
        <f t="shared" si="129"/>
        <v>0</v>
      </c>
      <c r="AE919" s="178">
        <f>IF(V919&gt;0,P919*INDEX(Scope_Labor_Rates!$E$6:$E$46,V919-5),0)</f>
        <v>0</v>
      </c>
      <c r="AF919" s="181">
        <f>IF(V919&gt;0,AE919*INDEX(Scope_Labor_Rates!$D$6:$D$46,V919-5)*AA919,0)</f>
        <v>0</v>
      </c>
      <c r="AG919" s="178">
        <f>IF(V919&gt;0,P919*INDEX(Scope_Labor_Rates!$G$6:$G$46,V919-5),0)</f>
        <v>0</v>
      </c>
      <c r="AH919" s="181">
        <f>IF(V919&gt;0,AG919*INDEX(Scope_Labor_Rates!$F$6:$F$46,V919-5)*AA919,0)</f>
        <v>0</v>
      </c>
      <c r="AI919" s="178">
        <f>IF(V919&gt;0,P919*INDEX(Scope_Labor_Rates!$I$6:$I$46,V919-5),0)</f>
        <v>0</v>
      </c>
      <c r="AJ919" s="181">
        <f>IF(V919&gt;0,AI919*INDEX(Scope_Labor_Rates!$H$6:$H$46,V919-5)*AA919,0)</f>
        <v>0</v>
      </c>
      <c r="AK919" s="178">
        <f>IF(V919&gt;0,P919*INDEX(Scope_Labor_Rates!$K$6:$K$46,V919-5),0)</f>
        <v>0</v>
      </c>
      <c r="AL919" s="181">
        <f>IF(V919&gt;0,AK919*INDEX(Scope_Labor_Rates!$J$6:$J$46,V919-5)*AA919,0)</f>
        <v>0</v>
      </c>
      <c r="AM919" s="178">
        <f>IF(V919&gt;0,P919*INDEX(Scope_Labor_Rates!$M$6:$M$46,V919-5),0)</f>
        <v>0</v>
      </c>
      <c r="AN919" s="178">
        <f>IF(V919&gt;0,AM919*INDEX(Scope_Labor_Rates!$L$6:$L$46,V919-5)*AA919,0)</f>
        <v>0</v>
      </c>
      <c r="AO919" s="178">
        <f>IF(V919&gt;0,P919*INDEX(Scope_Labor_Rates!$O$6:$O$46,V919-5)*AA919,0)</f>
        <v>0</v>
      </c>
      <c r="AP919" s="181">
        <f>IF(V919&gt;0,P919*INDEX(Scope_Labor_Rates!$Q$6:$Q$46,V919-5)*AA919,0)</f>
        <v>0</v>
      </c>
      <c r="AQ919" s="178">
        <f t="shared" si="130"/>
        <v>0</v>
      </c>
      <c r="AR919" s="178">
        <f t="shared" si="131"/>
        <v>0</v>
      </c>
      <c r="AS919" s="178">
        <f t="shared" si="132"/>
        <v>0</v>
      </c>
      <c r="AT919" s="178">
        <f t="shared" si="133"/>
        <v>0</v>
      </c>
      <c r="AU919">
        <f t="shared" si="134"/>
        <v>0</v>
      </c>
    </row>
    <row r="920" spans="1:47">
      <c r="A920" t="str">
        <f>IF(All_Tasks!A920="","",All_Tasks!A920)</f>
        <v/>
      </c>
      <c r="B920" t="str">
        <f>IF(All_Tasks!B920="","",All_Tasks!B920)</f>
        <v/>
      </c>
      <c r="C920" t="str">
        <f>IF(All_Tasks!C920="","",All_Tasks!C920)</f>
        <v/>
      </c>
      <c r="D920" t="str">
        <f>IF(All_Tasks!D920="","",All_Tasks!D920)</f>
        <v/>
      </c>
      <c r="E920" t="str">
        <f>IF(All_Tasks!V920&lt;&gt;"",All_Tasks!V920,IF(All_Tasks!E920&lt;&gt;"",All_Tasks!E920,""))</f>
        <v/>
      </c>
      <c r="F920" t="str">
        <f>IF(All_Tasks!F920="","",All_Tasks!F920)</f>
        <v/>
      </c>
      <c r="G920" t="str">
        <f>IF(All_Tasks!G920="","",All_Tasks!G920)</f>
        <v/>
      </c>
      <c r="H920" s="231" t="str">
        <f>IF(All_Tasks!H920="","",All_Tasks!H920)</f>
        <v/>
      </c>
      <c r="I920" t="str">
        <f>IF(All_Tasks!I920="","",All_Tasks!I920)</f>
        <v/>
      </c>
      <c r="J920" t="str">
        <f>IF(All_Tasks!J920="","",All_Tasks!J920)</f>
        <v/>
      </c>
      <c r="K920" t="str">
        <f>IF(All_Tasks!K920="","",All_Tasks!K920)</f>
        <v/>
      </c>
      <c r="L920" s="231" t="str">
        <f>IF(All_Tasks!L920="","",All_Tasks!L920)</f>
        <v/>
      </c>
      <c r="M920" t="str">
        <f>IF(All_Tasks!M920="","",All_Tasks!M920)</f>
        <v/>
      </c>
      <c r="N920" t="str">
        <f>IF(All_Tasks!N920="","",All_Tasks!N920)</f>
        <v/>
      </c>
      <c r="O920" t="str">
        <f>IF(All_Tasks!O920="","",All_Tasks!O920)</f>
        <v/>
      </c>
      <c r="P920" s="181">
        <f>IF(All_Tasks!P920="",0,All_Tasks!P920)</f>
        <v>0</v>
      </c>
      <c r="Q920" s="181">
        <f>IF(All_Tasks!Q920="",0,All_Tasks!Q920)</f>
        <v>0</v>
      </c>
      <c r="R920" s="181">
        <f>IF(All_Tasks!R920="",0,All_Tasks!R920)</f>
        <v>0</v>
      </c>
      <c r="S920" s="181" t="str">
        <f>IF(All_Tasks!S920="","",All_Tasks!S920)</f>
        <v/>
      </c>
      <c r="T920" t="str">
        <f>IF(All_Tasks!T920="","",All_Tasks!T920)</f>
        <v/>
      </c>
      <c r="U920" t="str">
        <f>IF(All_Tasks!U920="","",All_Tasks!U920)</f>
        <v/>
      </c>
      <c r="V920">
        <f>IF(A920="",0,IFERROR(MATCH(A920,Scope_Labor_Rates!$A$6:$A$46,0)+5,0))</f>
        <v>0</v>
      </c>
      <c r="W920" s="178">
        <f>IF(V920&gt;0,INDEX(Scope_Labor_Rates!$C$6:$C$46,V920-5),0)</f>
        <v>0</v>
      </c>
      <c r="X920" s="178">
        <f>IF(V920&gt;0,INDEX(Scope_Labor_Rates!$C$6:$C$46,V920-5),0)</f>
        <v>0</v>
      </c>
      <c r="Y920" s="180">
        <f>IF(V920&gt;0,INDEX(Scope_Labor_Rates!$S$6:$S$46,V920-5),0)</f>
        <v>0</v>
      </c>
      <c r="Z920" s="180">
        <f>IF(V920&gt;0,INDEX(Scope_Labor_Rates!$R$6:$R$46,V920-5),1)</f>
        <v>1</v>
      </c>
      <c r="AA920" s="231">
        <f t="shared" si="126"/>
        <v>0</v>
      </c>
      <c r="AB920" t="str">
        <f t="shared" si="127"/>
        <v/>
      </c>
      <c r="AC920" s="178" t="str">
        <f t="shared" si="128"/>
        <v/>
      </c>
      <c r="AD920" s="181">
        <f t="shared" si="129"/>
        <v>0</v>
      </c>
      <c r="AE920" s="178">
        <f>IF(V920&gt;0,P920*INDEX(Scope_Labor_Rates!$E$6:$E$46,V920-5),0)</f>
        <v>0</v>
      </c>
      <c r="AF920" s="181">
        <f>IF(V920&gt;0,AE920*INDEX(Scope_Labor_Rates!$D$6:$D$46,V920-5)*AA920,0)</f>
        <v>0</v>
      </c>
      <c r="AG920" s="178">
        <f>IF(V920&gt;0,P920*INDEX(Scope_Labor_Rates!$G$6:$G$46,V920-5),0)</f>
        <v>0</v>
      </c>
      <c r="AH920" s="181">
        <f>IF(V920&gt;0,AG920*INDEX(Scope_Labor_Rates!$F$6:$F$46,V920-5)*AA920,0)</f>
        <v>0</v>
      </c>
      <c r="AI920" s="178">
        <f>IF(V920&gt;0,P920*INDEX(Scope_Labor_Rates!$I$6:$I$46,V920-5),0)</f>
        <v>0</v>
      </c>
      <c r="AJ920" s="181">
        <f>IF(V920&gt;0,AI920*INDEX(Scope_Labor_Rates!$H$6:$H$46,V920-5)*AA920,0)</f>
        <v>0</v>
      </c>
      <c r="AK920" s="178">
        <f>IF(V920&gt;0,P920*INDEX(Scope_Labor_Rates!$K$6:$K$46,V920-5),0)</f>
        <v>0</v>
      </c>
      <c r="AL920" s="181">
        <f>IF(V920&gt;0,AK920*INDEX(Scope_Labor_Rates!$J$6:$J$46,V920-5)*AA920,0)</f>
        <v>0</v>
      </c>
      <c r="AM920" s="178">
        <f>IF(V920&gt;0,P920*INDEX(Scope_Labor_Rates!$M$6:$M$46,V920-5),0)</f>
        <v>0</v>
      </c>
      <c r="AN920" s="178">
        <f>IF(V920&gt;0,AM920*INDEX(Scope_Labor_Rates!$L$6:$L$46,V920-5)*AA920,0)</f>
        <v>0</v>
      </c>
      <c r="AO920" s="178">
        <f>IF(V920&gt;0,P920*INDEX(Scope_Labor_Rates!$O$6:$O$46,V920-5)*AA920,0)</f>
        <v>0</v>
      </c>
      <c r="AP920" s="181">
        <f>IF(V920&gt;0,P920*INDEX(Scope_Labor_Rates!$Q$6:$Q$46,V920-5)*AA920,0)</f>
        <v>0</v>
      </c>
      <c r="AQ920" s="178">
        <f t="shared" si="130"/>
        <v>0</v>
      </c>
      <c r="AR920" s="178">
        <f t="shared" si="131"/>
        <v>0</v>
      </c>
      <c r="AS920" s="178">
        <f t="shared" si="132"/>
        <v>0</v>
      </c>
      <c r="AT920" s="178">
        <f t="shared" si="133"/>
        <v>0</v>
      </c>
      <c r="AU920">
        <f t="shared" si="134"/>
        <v>0</v>
      </c>
    </row>
    <row r="921" spans="1:47">
      <c r="A921" t="str">
        <f>IF(All_Tasks!A921="","",All_Tasks!A921)</f>
        <v/>
      </c>
      <c r="B921" t="str">
        <f>IF(All_Tasks!B921="","",All_Tasks!B921)</f>
        <v/>
      </c>
      <c r="C921" t="str">
        <f>IF(All_Tasks!C921="","",All_Tasks!C921)</f>
        <v/>
      </c>
      <c r="D921" t="str">
        <f>IF(All_Tasks!D921="","",All_Tasks!D921)</f>
        <v/>
      </c>
      <c r="E921" t="str">
        <f>IF(All_Tasks!V921&lt;&gt;"",All_Tasks!V921,IF(All_Tasks!E921&lt;&gt;"",All_Tasks!E921,""))</f>
        <v/>
      </c>
      <c r="F921" t="str">
        <f>IF(All_Tasks!F921="","",All_Tasks!F921)</f>
        <v/>
      </c>
      <c r="G921" t="str">
        <f>IF(All_Tasks!G921="","",All_Tasks!G921)</f>
        <v/>
      </c>
      <c r="H921" s="231" t="str">
        <f>IF(All_Tasks!H921="","",All_Tasks!H921)</f>
        <v/>
      </c>
      <c r="I921" t="str">
        <f>IF(All_Tasks!I921="","",All_Tasks!I921)</f>
        <v/>
      </c>
      <c r="J921" t="str">
        <f>IF(All_Tasks!J921="","",All_Tasks!J921)</f>
        <v/>
      </c>
      <c r="K921" t="str">
        <f>IF(All_Tasks!K921="","",All_Tasks!K921)</f>
        <v/>
      </c>
      <c r="L921" s="231" t="str">
        <f>IF(All_Tasks!L921="","",All_Tasks!L921)</f>
        <v/>
      </c>
      <c r="M921" t="str">
        <f>IF(All_Tasks!M921="","",All_Tasks!M921)</f>
        <v/>
      </c>
      <c r="N921" t="str">
        <f>IF(All_Tasks!N921="","",All_Tasks!N921)</f>
        <v/>
      </c>
      <c r="O921" t="str">
        <f>IF(All_Tasks!O921="","",All_Tasks!O921)</f>
        <v/>
      </c>
      <c r="P921" s="181">
        <f>IF(All_Tasks!P921="",0,All_Tasks!P921)</f>
        <v>0</v>
      </c>
      <c r="Q921" s="181">
        <f>IF(All_Tasks!Q921="",0,All_Tasks!Q921)</f>
        <v>0</v>
      </c>
      <c r="R921" s="181">
        <f>IF(All_Tasks!R921="",0,All_Tasks!R921)</f>
        <v>0</v>
      </c>
      <c r="S921" s="181" t="str">
        <f>IF(All_Tasks!S921="","",All_Tasks!S921)</f>
        <v/>
      </c>
      <c r="T921" t="str">
        <f>IF(All_Tasks!T921="","",All_Tasks!T921)</f>
        <v/>
      </c>
      <c r="U921" t="str">
        <f>IF(All_Tasks!U921="","",All_Tasks!U921)</f>
        <v/>
      </c>
      <c r="V921">
        <f>IF(A921="",0,IFERROR(MATCH(A921,Scope_Labor_Rates!$A$6:$A$46,0)+5,0))</f>
        <v>0</v>
      </c>
      <c r="W921" s="178">
        <f>IF(V921&gt;0,INDEX(Scope_Labor_Rates!$C$6:$C$46,V921-5),0)</f>
        <v>0</v>
      </c>
      <c r="X921" s="178">
        <f>IF(V921&gt;0,INDEX(Scope_Labor_Rates!$C$6:$C$46,V921-5),0)</f>
        <v>0</v>
      </c>
      <c r="Y921" s="180">
        <f>IF(V921&gt;0,INDEX(Scope_Labor_Rates!$S$6:$S$46,V921-5),0)</f>
        <v>0</v>
      </c>
      <c r="Z921" s="180">
        <f>IF(V921&gt;0,INDEX(Scope_Labor_Rates!$R$6:$R$46,V921-5),1)</f>
        <v>1</v>
      </c>
      <c r="AA921" s="231">
        <f t="shared" si="126"/>
        <v>0</v>
      </c>
      <c r="AB921" t="str">
        <f t="shared" si="127"/>
        <v/>
      </c>
      <c r="AC921" s="178" t="str">
        <f t="shared" si="128"/>
        <v/>
      </c>
      <c r="AD921" s="181">
        <f t="shared" si="129"/>
        <v>0</v>
      </c>
      <c r="AE921" s="178">
        <f>IF(V921&gt;0,P921*INDEX(Scope_Labor_Rates!$E$6:$E$46,V921-5),0)</f>
        <v>0</v>
      </c>
      <c r="AF921" s="181">
        <f>IF(V921&gt;0,AE921*INDEX(Scope_Labor_Rates!$D$6:$D$46,V921-5)*AA921,0)</f>
        <v>0</v>
      </c>
      <c r="AG921" s="178">
        <f>IF(V921&gt;0,P921*INDEX(Scope_Labor_Rates!$G$6:$G$46,V921-5),0)</f>
        <v>0</v>
      </c>
      <c r="AH921" s="181">
        <f>IF(V921&gt;0,AG921*INDEX(Scope_Labor_Rates!$F$6:$F$46,V921-5)*AA921,0)</f>
        <v>0</v>
      </c>
      <c r="AI921" s="178">
        <f>IF(V921&gt;0,P921*INDEX(Scope_Labor_Rates!$I$6:$I$46,V921-5),0)</f>
        <v>0</v>
      </c>
      <c r="AJ921" s="181">
        <f>IF(V921&gt;0,AI921*INDEX(Scope_Labor_Rates!$H$6:$H$46,V921-5)*AA921,0)</f>
        <v>0</v>
      </c>
      <c r="AK921" s="178">
        <f>IF(V921&gt;0,P921*INDEX(Scope_Labor_Rates!$K$6:$K$46,V921-5),0)</f>
        <v>0</v>
      </c>
      <c r="AL921" s="181">
        <f>IF(V921&gt;0,AK921*INDEX(Scope_Labor_Rates!$J$6:$J$46,V921-5)*AA921,0)</f>
        <v>0</v>
      </c>
      <c r="AM921" s="178">
        <f>IF(V921&gt;0,P921*INDEX(Scope_Labor_Rates!$M$6:$M$46,V921-5),0)</f>
        <v>0</v>
      </c>
      <c r="AN921" s="178">
        <f>IF(V921&gt;0,AM921*INDEX(Scope_Labor_Rates!$L$6:$L$46,V921-5)*AA921,0)</f>
        <v>0</v>
      </c>
      <c r="AO921" s="178">
        <f>IF(V921&gt;0,P921*INDEX(Scope_Labor_Rates!$O$6:$O$46,V921-5)*AA921,0)</f>
        <v>0</v>
      </c>
      <c r="AP921" s="181">
        <f>IF(V921&gt;0,P921*INDEX(Scope_Labor_Rates!$Q$6:$Q$46,V921-5)*AA921,0)</f>
        <v>0</v>
      </c>
      <c r="AQ921" s="178">
        <f t="shared" si="130"/>
        <v>0</v>
      </c>
      <c r="AR921" s="178">
        <f t="shared" si="131"/>
        <v>0</v>
      </c>
      <c r="AS921" s="178">
        <f t="shared" si="132"/>
        <v>0</v>
      </c>
      <c r="AT921" s="178">
        <f t="shared" si="133"/>
        <v>0</v>
      </c>
      <c r="AU921">
        <f t="shared" si="134"/>
        <v>0</v>
      </c>
    </row>
    <row r="922" spans="1:47">
      <c r="A922" t="str">
        <f>IF(All_Tasks!A922="","",All_Tasks!A922)</f>
        <v/>
      </c>
      <c r="B922" t="str">
        <f>IF(All_Tasks!B922="","",All_Tasks!B922)</f>
        <v/>
      </c>
      <c r="C922" t="str">
        <f>IF(All_Tasks!C922="","",All_Tasks!C922)</f>
        <v/>
      </c>
      <c r="D922" t="str">
        <f>IF(All_Tasks!D922="","",All_Tasks!D922)</f>
        <v/>
      </c>
      <c r="E922" t="str">
        <f>IF(All_Tasks!V922&lt;&gt;"",All_Tasks!V922,IF(All_Tasks!E922&lt;&gt;"",All_Tasks!E922,""))</f>
        <v/>
      </c>
      <c r="F922" t="str">
        <f>IF(All_Tasks!F922="","",All_Tasks!F922)</f>
        <v/>
      </c>
      <c r="G922" t="str">
        <f>IF(All_Tasks!G922="","",All_Tasks!G922)</f>
        <v/>
      </c>
      <c r="H922" s="231" t="str">
        <f>IF(All_Tasks!H922="","",All_Tasks!H922)</f>
        <v/>
      </c>
      <c r="I922" t="str">
        <f>IF(All_Tasks!I922="","",All_Tasks!I922)</f>
        <v/>
      </c>
      <c r="J922" t="str">
        <f>IF(All_Tasks!J922="","",All_Tasks!J922)</f>
        <v/>
      </c>
      <c r="K922" t="str">
        <f>IF(All_Tasks!K922="","",All_Tasks!K922)</f>
        <v/>
      </c>
      <c r="L922" s="231" t="str">
        <f>IF(All_Tasks!L922="","",All_Tasks!L922)</f>
        <v/>
      </c>
      <c r="M922" t="str">
        <f>IF(All_Tasks!M922="","",All_Tasks!M922)</f>
        <v/>
      </c>
      <c r="N922" t="str">
        <f>IF(All_Tasks!N922="","",All_Tasks!N922)</f>
        <v/>
      </c>
      <c r="O922" t="str">
        <f>IF(All_Tasks!O922="","",All_Tasks!O922)</f>
        <v/>
      </c>
      <c r="P922" s="181">
        <f>IF(All_Tasks!P922="",0,All_Tasks!P922)</f>
        <v>0</v>
      </c>
      <c r="Q922" s="181">
        <f>IF(All_Tasks!Q922="",0,All_Tasks!Q922)</f>
        <v>0</v>
      </c>
      <c r="R922" s="181">
        <f>IF(All_Tasks!R922="",0,All_Tasks!R922)</f>
        <v>0</v>
      </c>
      <c r="S922" s="181" t="str">
        <f>IF(All_Tasks!S922="","",All_Tasks!S922)</f>
        <v/>
      </c>
      <c r="T922" t="str">
        <f>IF(All_Tasks!T922="","",All_Tasks!T922)</f>
        <v/>
      </c>
      <c r="U922" t="str">
        <f>IF(All_Tasks!U922="","",All_Tasks!U922)</f>
        <v/>
      </c>
      <c r="V922">
        <f>IF(A922="",0,IFERROR(MATCH(A922,Scope_Labor_Rates!$A$6:$A$46,0)+5,0))</f>
        <v>0</v>
      </c>
      <c r="W922" s="178">
        <f>IF(V922&gt;0,INDEX(Scope_Labor_Rates!$C$6:$C$46,V922-5),0)</f>
        <v>0</v>
      </c>
      <c r="X922" s="178">
        <f>IF(V922&gt;0,INDEX(Scope_Labor_Rates!$C$6:$C$46,V922-5),0)</f>
        <v>0</v>
      </c>
      <c r="Y922" s="180">
        <f>IF(V922&gt;0,INDEX(Scope_Labor_Rates!$S$6:$S$46,V922-5),0)</f>
        <v>0</v>
      </c>
      <c r="Z922" s="180">
        <f>IF(V922&gt;0,INDEX(Scope_Labor_Rates!$R$6:$R$46,V922-5),1)</f>
        <v>1</v>
      </c>
      <c r="AA922" s="231">
        <f t="shared" si="126"/>
        <v>0</v>
      </c>
      <c r="AB922" t="str">
        <f t="shared" si="127"/>
        <v/>
      </c>
      <c r="AC922" s="178" t="str">
        <f t="shared" si="128"/>
        <v/>
      </c>
      <c r="AD922" s="181">
        <f t="shared" si="129"/>
        <v>0</v>
      </c>
      <c r="AE922" s="178">
        <f>IF(V922&gt;0,P922*INDEX(Scope_Labor_Rates!$E$6:$E$46,V922-5),0)</f>
        <v>0</v>
      </c>
      <c r="AF922" s="181">
        <f>IF(V922&gt;0,AE922*INDEX(Scope_Labor_Rates!$D$6:$D$46,V922-5)*AA922,0)</f>
        <v>0</v>
      </c>
      <c r="AG922" s="178">
        <f>IF(V922&gt;0,P922*INDEX(Scope_Labor_Rates!$G$6:$G$46,V922-5),0)</f>
        <v>0</v>
      </c>
      <c r="AH922" s="181">
        <f>IF(V922&gt;0,AG922*INDEX(Scope_Labor_Rates!$F$6:$F$46,V922-5)*AA922,0)</f>
        <v>0</v>
      </c>
      <c r="AI922" s="178">
        <f>IF(V922&gt;0,P922*INDEX(Scope_Labor_Rates!$I$6:$I$46,V922-5),0)</f>
        <v>0</v>
      </c>
      <c r="AJ922" s="181">
        <f>IF(V922&gt;0,AI922*INDEX(Scope_Labor_Rates!$H$6:$H$46,V922-5)*AA922,0)</f>
        <v>0</v>
      </c>
      <c r="AK922" s="178">
        <f>IF(V922&gt;0,P922*INDEX(Scope_Labor_Rates!$K$6:$K$46,V922-5),0)</f>
        <v>0</v>
      </c>
      <c r="AL922" s="181">
        <f>IF(V922&gt;0,AK922*INDEX(Scope_Labor_Rates!$J$6:$J$46,V922-5)*AA922,0)</f>
        <v>0</v>
      </c>
      <c r="AM922" s="178">
        <f>IF(V922&gt;0,P922*INDEX(Scope_Labor_Rates!$M$6:$M$46,V922-5),0)</f>
        <v>0</v>
      </c>
      <c r="AN922" s="178">
        <f>IF(V922&gt;0,AM922*INDEX(Scope_Labor_Rates!$L$6:$L$46,V922-5)*AA922,0)</f>
        <v>0</v>
      </c>
      <c r="AO922" s="178">
        <f>IF(V922&gt;0,P922*INDEX(Scope_Labor_Rates!$O$6:$O$46,V922-5)*AA922,0)</f>
        <v>0</v>
      </c>
      <c r="AP922" s="181">
        <f>IF(V922&gt;0,P922*INDEX(Scope_Labor_Rates!$Q$6:$Q$46,V922-5)*AA922,0)</f>
        <v>0</v>
      </c>
      <c r="AQ922" s="178">
        <f t="shared" si="130"/>
        <v>0</v>
      </c>
      <c r="AR922" s="178">
        <f t="shared" si="131"/>
        <v>0</v>
      </c>
      <c r="AS922" s="178">
        <f t="shared" si="132"/>
        <v>0</v>
      </c>
      <c r="AT922" s="178">
        <f t="shared" si="133"/>
        <v>0</v>
      </c>
      <c r="AU922">
        <f t="shared" si="134"/>
        <v>0</v>
      </c>
    </row>
    <row r="923" spans="1:47">
      <c r="A923" t="str">
        <f>IF(All_Tasks!A923="","",All_Tasks!A923)</f>
        <v/>
      </c>
      <c r="B923" t="str">
        <f>IF(All_Tasks!B923="","",All_Tasks!B923)</f>
        <v/>
      </c>
      <c r="C923" t="str">
        <f>IF(All_Tasks!C923="","",All_Tasks!C923)</f>
        <v/>
      </c>
      <c r="D923" t="str">
        <f>IF(All_Tasks!D923="","",All_Tasks!D923)</f>
        <v/>
      </c>
      <c r="E923" t="str">
        <f>IF(All_Tasks!V923&lt;&gt;"",All_Tasks!V923,IF(All_Tasks!E923&lt;&gt;"",All_Tasks!E923,""))</f>
        <v/>
      </c>
      <c r="F923" t="str">
        <f>IF(All_Tasks!F923="","",All_Tasks!F923)</f>
        <v/>
      </c>
      <c r="G923" t="str">
        <f>IF(All_Tasks!G923="","",All_Tasks!G923)</f>
        <v/>
      </c>
      <c r="H923" s="231" t="str">
        <f>IF(All_Tasks!H923="","",All_Tasks!H923)</f>
        <v/>
      </c>
      <c r="I923" t="str">
        <f>IF(All_Tasks!I923="","",All_Tasks!I923)</f>
        <v/>
      </c>
      <c r="J923" t="str">
        <f>IF(All_Tasks!J923="","",All_Tasks!J923)</f>
        <v/>
      </c>
      <c r="K923" t="str">
        <f>IF(All_Tasks!K923="","",All_Tasks!K923)</f>
        <v/>
      </c>
      <c r="L923" s="231" t="str">
        <f>IF(All_Tasks!L923="","",All_Tasks!L923)</f>
        <v/>
      </c>
      <c r="M923" t="str">
        <f>IF(All_Tasks!M923="","",All_Tasks!M923)</f>
        <v/>
      </c>
      <c r="N923" t="str">
        <f>IF(All_Tasks!N923="","",All_Tasks!N923)</f>
        <v/>
      </c>
      <c r="O923" t="str">
        <f>IF(All_Tasks!O923="","",All_Tasks!O923)</f>
        <v/>
      </c>
      <c r="P923" s="181">
        <f>IF(All_Tasks!P923="",0,All_Tasks!P923)</f>
        <v>0</v>
      </c>
      <c r="Q923" s="181">
        <f>IF(All_Tasks!Q923="",0,All_Tasks!Q923)</f>
        <v>0</v>
      </c>
      <c r="R923" s="181">
        <f>IF(All_Tasks!R923="",0,All_Tasks!R923)</f>
        <v>0</v>
      </c>
      <c r="S923" s="181" t="str">
        <f>IF(All_Tasks!S923="","",All_Tasks!S923)</f>
        <v/>
      </c>
      <c r="T923" t="str">
        <f>IF(All_Tasks!T923="","",All_Tasks!T923)</f>
        <v/>
      </c>
      <c r="U923" t="str">
        <f>IF(All_Tasks!U923="","",All_Tasks!U923)</f>
        <v/>
      </c>
      <c r="V923">
        <f>IF(A923="",0,IFERROR(MATCH(A923,Scope_Labor_Rates!$A$6:$A$46,0)+5,0))</f>
        <v>0</v>
      </c>
      <c r="W923" s="178">
        <f>IF(V923&gt;0,INDEX(Scope_Labor_Rates!$C$6:$C$46,V923-5),0)</f>
        <v>0</v>
      </c>
      <c r="X923" s="178">
        <f>IF(V923&gt;0,INDEX(Scope_Labor_Rates!$C$6:$C$46,V923-5),0)</f>
        <v>0</v>
      </c>
      <c r="Y923" s="180">
        <f>IF(V923&gt;0,INDEX(Scope_Labor_Rates!$S$6:$S$46,V923-5),0)</f>
        <v>0</v>
      </c>
      <c r="Z923" s="180">
        <f>IF(V923&gt;0,INDEX(Scope_Labor_Rates!$R$6:$R$46,V923-5),1)</f>
        <v>1</v>
      </c>
      <c r="AA923" s="231">
        <f t="shared" si="126"/>
        <v>0</v>
      </c>
      <c r="AB923" t="str">
        <f t="shared" si="127"/>
        <v/>
      </c>
      <c r="AC923" s="178" t="str">
        <f t="shared" si="128"/>
        <v/>
      </c>
      <c r="AD923" s="181">
        <f t="shared" si="129"/>
        <v>0</v>
      </c>
      <c r="AE923" s="178">
        <f>IF(V923&gt;0,P923*INDEX(Scope_Labor_Rates!$E$6:$E$46,V923-5),0)</f>
        <v>0</v>
      </c>
      <c r="AF923" s="181">
        <f>IF(V923&gt;0,AE923*INDEX(Scope_Labor_Rates!$D$6:$D$46,V923-5)*AA923,0)</f>
        <v>0</v>
      </c>
      <c r="AG923" s="178">
        <f>IF(V923&gt;0,P923*INDEX(Scope_Labor_Rates!$G$6:$G$46,V923-5),0)</f>
        <v>0</v>
      </c>
      <c r="AH923" s="181">
        <f>IF(V923&gt;0,AG923*INDEX(Scope_Labor_Rates!$F$6:$F$46,V923-5)*AA923,0)</f>
        <v>0</v>
      </c>
      <c r="AI923" s="178">
        <f>IF(V923&gt;0,P923*INDEX(Scope_Labor_Rates!$I$6:$I$46,V923-5),0)</f>
        <v>0</v>
      </c>
      <c r="AJ923" s="181">
        <f>IF(V923&gt;0,AI923*INDEX(Scope_Labor_Rates!$H$6:$H$46,V923-5)*AA923,0)</f>
        <v>0</v>
      </c>
      <c r="AK923" s="178">
        <f>IF(V923&gt;0,P923*INDEX(Scope_Labor_Rates!$K$6:$K$46,V923-5),0)</f>
        <v>0</v>
      </c>
      <c r="AL923" s="181">
        <f>IF(V923&gt;0,AK923*INDEX(Scope_Labor_Rates!$J$6:$J$46,V923-5)*AA923,0)</f>
        <v>0</v>
      </c>
      <c r="AM923" s="178">
        <f>IF(V923&gt;0,P923*INDEX(Scope_Labor_Rates!$M$6:$M$46,V923-5),0)</f>
        <v>0</v>
      </c>
      <c r="AN923" s="178">
        <f>IF(V923&gt;0,AM923*INDEX(Scope_Labor_Rates!$L$6:$L$46,V923-5)*AA923,0)</f>
        <v>0</v>
      </c>
      <c r="AO923" s="178">
        <f>IF(V923&gt;0,P923*INDEX(Scope_Labor_Rates!$O$6:$O$46,V923-5)*AA923,0)</f>
        <v>0</v>
      </c>
      <c r="AP923" s="181">
        <f>IF(V923&gt;0,P923*INDEX(Scope_Labor_Rates!$Q$6:$Q$46,V923-5)*AA923,0)</f>
        <v>0</v>
      </c>
      <c r="AQ923" s="178">
        <f t="shared" si="130"/>
        <v>0</v>
      </c>
      <c r="AR923" s="178">
        <f t="shared" si="131"/>
        <v>0</v>
      </c>
      <c r="AS923" s="178">
        <f t="shared" si="132"/>
        <v>0</v>
      </c>
      <c r="AT923" s="178">
        <f t="shared" si="133"/>
        <v>0</v>
      </c>
      <c r="AU923">
        <f t="shared" si="134"/>
        <v>0</v>
      </c>
    </row>
    <row r="924" spans="1:47">
      <c r="A924" t="str">
        <f>IF(All_Tasks!A924="","",All_Tasks!A924)</f>
        <v/>
      </c>
      <c r="B924" t="str">
        <f>IF(All_Tasks!B924="","",All_Tasks!B924)</f>
        <v/>
      </c>
      <c r="C924" t="str">
        <f>IF(All_Tasks!C924="","",All_Tasks!C924)</f>
        <v/>
      </c>
      <c r="D924" t="str">
        <f>IF(All_Tasks!D924="","",All_Tasks!D924)</f>
        <v/>
      </c>
      <c r="E924" t="str">
        <f>IF(All_Tasks!V924&lt;&gt;"",All_Tasks!V924,IF(All_Tasks!E924&lt;&gt;"",All_Tasks!E924,""))</f>
        <v/>
      </c>
      <c r="F924" t="str">
        <f>IF(All_Tasks!F924="","",All_Tasks!F924)</f>
        <v/>
      </c>
      <c r="G924" t="str">
        <f>IF(All_Tasks!G924="","",All_Tasks!G924)</f>
        <v/>
      </c>
      <c r="H924" s="231" t="str">
        <f>IF(All_Tasks!H924="","",All_Tasks!H924)</f>
        <v/>
      </c>
      <c r="I924" t="str">
        <f>IF(All_Tasks!I924="","",All_Tasks!I924)</f>
        <v/>
      </c>
      <c r="J924" t="str">
        <f>IF(All_Tasks!J924="","",All_Tasks!J924)</f>
        <v/>
      </c>
      <c r="K924" t="str">
        <f>IF(All_Tasks!K924="","",All_Tasks!K924)</f>
        <v/>
      </c>
      <c r="L924" s="231" t="str">
        <f>IF(All_Tasks!L924="","",All_Tasks!L924)</f>
        <v/>
      </c>
      <c r="M924" t="str">
        <f>IF(All_Tasks!M924="","",All_Tasks!M924)</f>
        <v/>
      </c>
      <c r="N924" t="str">
        <f>IF(All_Tasks!N924="","",All_Tasks!N924)</f>
        <v/>
      </c>
      <c r="O924" t="str">
        <f>IF(All_Tasks!O924="","",All_Tasks!O924)</f>
        <v/>
      </c>
      <c r="P924" s="181">
        <f>IF(All_Tasks!P924="",0,All_Tasks!P924)</f>
        <v>0</v>
      </c>
      <c r="Q924" s="181">
        <f>IF(All_Tasks!Q924="",0,All_Tasks!Q924)</f>
        <v>0</v>
      </c>
      <c r="R924" s="181">
        <f>IF(All_Tasks!R924="",0,All_Tasks!R924)</f>
        <v>0</v>
      </c>
      <c r="S924" s="181" t="str">
        <f>IF(All_Tasks!S924="","",All_Tasks!S924)</f>
        <v/>
      </c>
      <c r="T924" t="str">
        <f>IF(All_Tasks!T924="","",All_Tasks!T924)</f>
        <v/>
      </c>
      <c r="U924" t="str">
        <f>IF(All_Tasks!U924="","",All_Tasks!U924)</f>
        <v/>
      </c>
      <c r="V924">
        <f>IF(A924="",0,IFERROR(MATCH(A924,Scope_Labor_Rates!$A$6:$A$46,0)+5,0))</f>
        <v>0</v>
      </c>
      <c r="W924" s="178">
        <f>IF(V924&gt;0,INDEX(Scope_Labor_Rates!$C$6:$C$46,V924-5),0)</f>
        <v>0</v>
      </c>
      <c r="X924" s="178">
        <f>IF(V924&gt;0,INDEX(Scope_Labor_Rates!$C$6:$C$46,V924-5),0)</f>
        <v>0</v>
      </c>
      <c r="Y924" s="180">
        <f>IF(V924&gt;0,INDEX(Scope_Labor_Rates!$S$6:$S$46,V924-5),0)</f>
        <v>0</v>
      </c>
      <c r="Z924" s="180">
        <f>IF(V924&gt;0,INDEX(Scope_Labor_Rates!$R$6:$R$46,V924-5),1)</f>
        <v>1</v>
      </c>
      <c r="AA924" s="231">
        <f t="shared" si="126"/>
        <v>0</v>
      </c>
      <c r="AB924" t="str">
        <f t="shared" si="127"/>
        <v/>
      </c>
      <c r="AC924" s="178" t="str">
        <f t="shared" si="128"/>
        <v/>
      </c>
      <c r="AD924" s="181">
        <f t="shared" si="129"/>
        <v>0</v>
      </c>
      <c r="AE924" s="178">
        <f>IF(V924&gt;0,P924*INDEX(Scope_Labor_Rates!$E$6:$E$46,V924-5),0)</f>
        <v>0</v>
      </c>
      <c r="AF924" s="181">
        <f>IF(V924&gt;0,AE924*INDEX(Scope_Labor_Rates!$D$6:$D$46,V924-5)*AA924,0)</f>
        <v>0</v>
      </c>
      <c r="AG924" s="178">
        <f>IF(V924&gt;0,P924*INDEX(Scope_Labor_Rates!$G$6:$G$46,V924-5),0)</f>
        <v>0</v>
      </c>
      <c r="AH924" s="181">
        <f>IF(V924&gt;0,AG924*INDEX(Scope_Labor_Rates!$F$6:$F$46,V924-5)*AA924,0)</f>
        <v>0</v>
      </c>
      <c r="AI924" s="178">
        <f>IF(V924&gt;0,P924*INDEX(Scope_Labor_Rates!$I$6:$I$46,V924-5),0)</f>
        <v>0</v>
      </c>
      <c r="AJ924" s="181">
        <f>IF(V924&gt;0,AI924*INDEX(Scope_Labor_Rates!$H$6:$H$46,V924-5)*AA924,0)</f>
        <v>0</v>
      </c>
      <c r="AK924" s="178">
        <f>IF(V924&gt;0,P924*INDEX(Scope_Labor_Rates!$K$6:$K$46,V924-5),0)</f>
        <v>0</v>
      </c>
      <c r="AL924" s="181">
        <f>IF(V924&gt;0,AK924*INDEX(Scope_Labor_Rates!$J$6:$J$46,V924-5)*AA924,0)</f>
        <v>0</v>
      </c>
      <c r="AM924" s="178">
        <f>IF(V924&gt;0,P924*INDEX(Scope_Labor_Rates!$M$6:$M$46,V924-5),0)</f>
        <v>0</v>
      </c>
      <c r="AN924" s="178">
        <f>IF(V924&gt;0,AM924*INDEX(Scope_Labor_Rates!$L$6:$L$46,V924-5)*AA924,0)</f>
        <v>0</v>
      </c>
      <c r="AO924" s="178">
        <f>IF(V924&gt;0,P924*INDEX(Scope_Labor_Rates!$O$6:$O$46,V924-5)*AA924,0)</f>
        <v>0</v>
      </c>
      <c r="AP924" s="181">
        <f>IF(V924&gt;0,P924*INDEX(Scope_Labor_Rates!$Q$6:$Q$46,V924-5)*AA924,0)</f>
        <v>0</v>
      </c>
      <c r="AQ924" s="178">
        <f t="shared" si="130"/>
        <v>0</v>
      </c>
      <c r="AR924" s="178">
        <f t="shared" si="131"/>
        <v>0</v>
      </c>
      <c r="AS924" s="178">
        <f t="shared" si="132"/>
        <v>0</v>
      </c>
      <c r="AT924" s="178">
        <f t="shared" si="133"/>
        <v>0</v>
      </c>
      <c r="AU924">
        <f t="shared" si="134"/>
        <v>0</v>
      </c>
    </row>
    <row r="925" spans="1:47">
      <c r="A925" t="str">
        <f>IF(All_Tasks!A925="","",All_Tasks!A925)</f>
        <v/>
      </c>
      <c r="B925" t="str">
        <f>IF(All_Tasks!B925="","",All_Tasks!B925)</f>
        <v/>
      </c>
      <c r="C925" t="str">
        <f>IF(All_Tasks!C925="","",All_Tasks!C925)</f>
        <v/>
      </c>
      <c r="D925" t="str">
        <f>IF(All_Tasks!D925="","",All_Tasks!D925)</f>
        <v/>
      </c>
      <c r="E925" t="str">
        <f>IF(All_Tasks!V925&lt;&gt;"",All_Tasks!V925,IF(All_Tasks!E925&lt;&gt;"",All_Tasks!E925,""))</f>
        <v/>
      </c>
      <c r="F925" t="str">
        <f>IF(All_Tasks!F925="","",All_Tasks!F925)</f>
        <v/>
      </c>
      <c r="G925" t="str">
        <f>IF(All_Tasks!G925="","",All_Tasks!G925)</f>
        <v/>
      </c>
      <c r="H925" s="231" t="str">
        <f>IF(All_Tasks!H925="","",All_Tasks!H925)</f>
        <v/>
      </c>
      <c r="I925" t="str">
        <f>IF(All_Tasks!I925="","",All_Tasks!I925)</f>
        <v/>
      </c>
      <c r="J925" t="str">
        <f>IF(All_Tasks!J925="","",All_Tasks!J925)</f>
        <v/>
      </c>
      <c r="K925" t="str">
        <f>IF(All_Tasks!K925="","",All_Tasks!K925)</f>
        <v/>
      </c>
      <c r="L925" s="231" t="str">
        <f>IF(All_Tasks!L925="","",All_Tasks!L925)</f>
        <v/>
      </c>
      <c r="M925" t="str">
        <f>IF(All_Tasks!M925="","",All_Tasks!M925)</f>
        <v/>
      </c>
      <c r="N925" t="str">
        <f>IF(All_Tasks!N925="","",All_Tasks!N925)</f>
        <v/>
      </c>
      <c r="O925" t="str">
        <f>IF(All_Tasks!O925="","",All_Tasks!O925)</f>
        <v/>
      </c>
      <c r="P925" s="181">
        <f>IF(All_Tasks!P925="",0,All_Tasks!P925)</f>
        <v>0</v>
      </c>
      <c r="Q925" s="181">
        <f>IF(All_Tasks!Q925="",0,All_Tasks!Q925)</f>
        <v>0</v>
      </c>
      <c r="R925" s="181">
        <f>IF(All_Tasks!R925="",0,All_Tasks!R925)</f>
        <v>0</v>
      </c>
      <c r="S925" s="181" t="str">
        <f>IF(All_Tasks!S925="","",All_Tasks!S925)</f>
        <v/>
      </c>
      <c r="T925" t="str">
        <f>IF(All_Tasks!T925="","",All_Tasks!T925)</f>
        <v/>
      </c>
      <c r="U925" t="str">
        <f>IF(All_Tasks!U925="","",All_Tasks!U925)</f>
        <v/>
      </c>
      <c r="V925">
        <f>IF(A925="",0,IFERROR(MATCH(A925,Scope_Labor_Rates!$A$6:$A$46,0)+5,0))</f>
        <v>0</v>
      </c>
      <c r="W925" s="178">
        <f>IF(V925&gt;0,INDEX(Scope_Labor_Rates!$C$6:$C$46,V925-5),0)</f>
        <v>0</v>
      </c>
      <c r="X925" s="178">
        <f>IF(V925&gt;0,INDEX(Scope_Labor_Rates!$C$6:$C$46,V925-5),0)</f>
        <v>0</v>
      </c>
      <c r="Y925" s="180">
        <f>IF(V925&gt;0,INDEX(Scope_Labor_Rates!$S$6:$S$46,V925-5),0)</f>
        <v>0</v>
      </c>
      <c r="Z925" s="180">
        <f>IF(V925&gt;0,INDEX(Scope_Labor_Rates!$R$6:$R$46,V925-5),1)</f>
        <v>1</v>
      </c>
      <c r="AA925" s="231">
        <f t="shared" si="126"/>
        <v>0</v>
      </c>
      <c r="AB925" t="str">
        <f t="shared" si="127"/>
        <v/>
      </c>
      <c r="AC925" s="178" t="str">
        <f t="shared" si="128"/>
        <v/>
      </c>
      <c r="AD925" s="181">
        <f t="shared" si="129"/>
        <v>0</v>
      </c>
      <c r="AE925" s="178">
        <f>IF(V925&gt;0,P925*INDEX(Scope_Labor_Rates!$E$6:$E$46,V925-5),0)</f>
        <v>0</v>
      </c>
      <c r="AF925" s="181">
        <f>IF(V925&gt;0,AE925*INDEX(Scope_Labor_Rates!$D$6:$D$46,V925-5)*AA925,0)</f>
        <v>0</v>
      </c>
      <c r="AG925" s="178">
        <f>IF(V925&gt;0,P925*INDEX(Scope_Labor_Rates!$G$6:$G$46,V925-5),0)</f>
        <v>0</v>
      </c>
      <c r="AH925" s="181">
        <f>IF(V925&gt;0,AG925*INDEX(Scope_Labor_Rates!$F$6:$F$46,V925-5)*AA925,0)</f>
        <v>0</v>
      </c>
      <c r="AI925" s="178">
        <f>IF(V925&gt;0,P925*INDEX(Scope_Labor_Rates!$I$6:$I$46,V925-5),0)</f>
        <v>0</v>
      </c>
      <c r="AJ925" s="181">
        <f>IF(V925&gt;0,AI925*INDEX(Scope_Labor_Rates!$H$6:$H$46,V925-5)*AA925,0)</f>
        <v>0</v>
      </c>
      <c r="AK925" s="178">
        <f>IF(V925&gt;0,P925*INDEX(Scope_Labor_Rates!$K$6:$K$46,V925-5),0)</f>
        <v>0</v>
      </c>
      <c r="AL925" s="181">
        <f>IF(V925&gt;0,AK925*INDEX(Scope_Labor_Rates!$J$6:$J$46,V925-5)*AA925,0)</f>
        <v>0</v>
      </c>
      <c r="AM925" s="178">
        <f>IF(V925&gt;0,P925*INDEX(Scope_Labor_Rates!$M$6:$M$46,V925-5),0)</f>
        <v>0</v>
      </c>
      <c r="AN925" s="178">
        <f>IF(V925&gt;0,AM925*INDEX(Scope_Labor_Rates!$L$6:$L$46,V925-5)*AA925,0)</f>
        <v>0</v>
      </c>
      <c r="AO925" s="178">
        <f>IF(V925&gt;0,P925*INDEX(Scope_Labor_Rates!$O$6:$O$46,V925-5)*AA925,0)</f>
        <v>0</v>
      </c>
      <c r="AP925" s="181">
        <f>IF(V925&gt;0,P925*INDEX(Scope_Labor_Rates!$Q$6:$Q$46,V925-5)*AA925,0)</f>
        <v>0</v>
      </c>
      <c r="AQ925" s="178">
        <f t="shared" si="130"/>
        <v>0</v>
      </c>
      <c r="AR925" s="178">
        <f t="shared" si="131"/>
        <v>0</v>
      </c>
      <c r="AS925" s="178">
        <f t="shared" si="132"/>
        <v>0</v>
      </c>
      <c r="AT925" s="178">
        <f t="shared" si="133"/>
        <v>0</v>
      </c>
      <c r="AU925">
        <f t="shared" si="134"/>
        <v>0</v>
      </c>
    </row>
    <row r="926" spans="1:47">
      <c r="A926" t="str">
        <f>IF(All_Tasks!A926="","",All_Tasks!A926)</f>
        <v/>
      </c>
      <c r="B926" t="str">
        <f>IF(All_Tasks!B926="","",All_Tasks!B926)</f>
        <v/>
      </c>
      <c r="C926" t="str">
        <f>IF(All_Tasks!C926="","",All_Tasks!C926)</f>
        <v/>
      </c>
      <c r="D926" t="str">
        <f>IF(All_Tasks!D926="","",All_Tasks!D926)</f>
        <v/>
      </c>
      <c r="E926" t="str">
        <f>IF(All_Tasks!V926&lt;&gt;"",All_Tasks!V926,IF(All_Tasks!E926&lt;&gt;"",All_Tasks!E926,""))</f>
        <v/>
      </c>
      <c r="F926" t="str">
        <f>IF(All_Tasks!F926="","",All_Tasks!F926)</f>
        <v/>
      </c>
      <c r="G926" t="str">
        <f>IF(All_Tasks!G926="","",All_Tasks!G926)</f>
        <v/>
      </c>
      <c r="H926" s="231" t="str">
        <f>IF(All_Tasks!H926="","",All_Tasks!H926)</f>
        <v/>
      </c>
      <c r="I926" t="str">
        <f>IF(All_Tasks!I926="","",All_Tasks!I926)</f>
        <v/>
      </c>
      <c r="J926" t="str">
        <f>IF(All_Tasks!J926="","",All_Tasks!J926)</f>
        <v/>
      </c>
      <c r="K926" t="str">
        <f>IF(All_Tasks!K926="","",All_Tasks!K926)</f>
        <v/>
      </c>
      <c r="L926" s="231" t="str">
        <f>IF(All_Tasks!L926="","",All_Tasks!L926)</f>
        <v/>
      </c>
      <c r="M926" t="str">
        <f>IF(All_Tasks!M926="","",All_Tasks!M926)</f>
        <v/>
      </c>
      <c r="N926" t="str">
        <f>IF(All_Tasks!N926="","",All_Tasks!N926)</f>
        <v/>
      </c>
      <c r="O926" t="str">
        <f>IF(All_Tasks!O926="","",All_Tasks!O926)</f>
        <v/>
      </c>
      <c r="P926" s="181">
        <f>IF(All_Tasks!P926="",0,All_Tasks!P926)</f>
        <v>0</v>
      </c>
      <c r="Q926" s="181">
        <f>IF(All_Tasks!Q926="",0,All_Tasks!Q926)</f>
        <v>0</v>
      </c>
      <c r="R926" s="181">
        <f>IF(All_Tasks!R926="",0,All_Tasks!R926)</f>
        <v>0</v>
      </c>
      <c r="S926" s="181" t="str">
        <f>IF(All_Tasks!S926="","",All_Tasks!S926)</f>
        <v/>
      </c>
      <c r="T926" t="str">
        <f>IF(All_Tasks!T926="","",All_Tasks!T926)</f>
        <v/>
      </c>
      <c r="U926" t="str">
        <f>IF(All_Tasks!U926="","",All_Tasks!U926)</f>
        <v/>
      </c>
      <c r="V926">
        <f>IF(A926="",0,IFERROR(MATCH(A926,Scope_Labor_Rates!$A$6:$A$46,0)+5,0))</f>
        <v>0</v>
      </c>
      <c r="W926" s="178">
        <f>IF(V926&gt;0,INDEX(Scope_Labor_Rates!$C$6:$C$46,V926-5),0)</f>
        <v>0</v>
      </c>
      <c r="X926" s="178">
        <f>IF(V926&gt;0,INDEX(Scope_Labor_Rates!$C$6:$C$46,V926-5),0)</f>
        <v>0</v>
      </c>
      <c r="Y926" s="180">
        <f>IF(V926&gt;0,INDEX(Scope_Labor_Rates!$S$6:$S$46,V926-5),0)</f>
        <v>0</v>
      </c>
      <c r="Z926" s="180">
        <f>IF(V926&gt;0,INDEX(Scope_Labor_Rates!$R$6:$R$46,V926-5),1)</f>
        <v>1</v>
      </c>
      <c r="AA926" s="231">
        <f t="shared" si="126"/>
        <v>0</v>
      </c>
      <c r="AB926" t="str">
        <f t="shared" si="127"/>
        <v/>
      </c>
      <c r="AC926" s="178" t="str">
        <f t="shared" si="128"/>
        <v/>
      </c>
      <c r="AD926" s="181">
        <f t="shared" si="129"/>
        <v>0</v>
      </c>
      <c r="AE926" s="178">
        <f>IF(V926&gt;0,P926*INDEX(Scope_Labor_Rates!$E$6:$E$46,V926-5),0)</f>
        <v>0</v>
      </c>
      <c r="AF926" s="181">
        <f>IF(V926&gt;0,AE926*INDEX(Scope_Labor_Rates!$D$6:$D$46,V926-5)*AA926,0)</f>
        <v>0</v>
      </c>
      <c r="AG926" s="178">
        <f>IF(V926&gt;0,P926*INDEX(Scope_Labor_Rates!$G$6:$G$46,V926-5),0)</f>
        <v>0</v>
      </c>
      <c r="AH926" s="181">
        <f>IF(V926&gt;0,AG926*INDEX(Scope_Labor_Rates!$F$6:$F$46,V926-5)*AA926,0)</f>
        <v>0</v>
      </c>
      <c r="AI926" s="178">
        <f>IF(V926&gt;0,P926*INDEX(Scope_Labor_Rates!$I$6:$I$46,V926-5),0)</f>
        <v>0</v>
      </c>
      <c r="AJ926" s="181">
        <f>IF(V926&gt;0,AI926*INDEX(Scope_Labor_Rates!$H$6:$H$46,V926-5)*AA926,0)</f>
        <v>0</v>
      </c>
      <c r="AK926" s="178">
        <f>IF(V926&gt;0,P926*INDEX(Scope_Labor_Rates!$K$6:$K$46,V926-5),0)</f>
        <v>0</v>
      </c>
      <c r="AL926" s="181">
        <f>IF(V926&gt;0,AK926*INDEX(Scope_Labor_Rates!$J$6:$J$46,V926-5)*AA926,0)</f>
        <v>0</v>
      </c>
      <c r="AM926" s="178">
        <f>IF(V926&gt;0,P926*INDEX(Scope_Labor_Rates!$M$6:$M$46,V926-5),0)</f>
        <v>0</v>
      </c>
      <c r="AN926" s="178">
        <f>IF(V926&gt;0,AM926*INDEX(Scope_Labor_Rates!$L$6:$L$46,V926-5)*AA926,0)</f>
        <v>0</v>
      </c>
      <c r="AO926" s="178">
        <f>IF(V926&gt;0,P926*INDEX(Scope_Labor_Rates!$O$6:$O$46,V926-5)*AA926,0)</f>
        <v>0</v>
      </c>
      <c r="AP926" s="181">
        <f>IF(V926&gt;0,P926*INDEX(Scope_Labor_Rates!$Q$6:$Q$46,V926-5)*AA926,0)</f>
        <v>0</v>
      </c>
      <c r="AQ926" s="178">
        <f t="shared" si="130"/>
        <v>0</v>
      </c>
      <c r="AR926" s="178">
        <f t="shared" si="131"/>
        <v>0</v>
      </c>
      <c r="AS926" s="178">
        <f t="shared" si="132"/>
        <v>0</v>
      </c>
      <c r="AT926" s="178">
        <f t="shared" si="133"/>
        <v>0</v>
      </c>
      <c r="AU926">
        <f t="shared" si="134"/>
        <v>0</v>
      </c>
    </row>
    <row r="927" spans="1:47">
      <c r="A927" t="str">
        <f>IF(All_Tasks!A927="","",All_Tasks!A927)</f>
        <v/>
      </c>
      <c r="B927" t="str">
        <f>IF(All_Tasks!B927="","",All_Tasks!B927)</f>
        <v/>
      </c>
      <c r="C927" t="str">
        <f>IF(All_Tasks!C927="","",All_Tasks!C927)</f>
        <v/>
      </c>
      <c r="D927" t="str">
        <f>IF(All_Tasks!D927="","",All_Tasks!D927)</f>
        <v/>
      </c>
      <c r="E927" t="str">
        <f>IF(All_Tasks!V927&lt;&gt;"",All_Tasks!V927,IF(All_Tasks!E927&lt;&gt;"",All_Tasks!E927,""))</f>
        <v/>
      </c>
      <c r="F927" t="str">
        <f>IF(All_Tasks!F927="","",All_Tasks!F927)</f>
        <v/>
      </c>
      <c r="G927" t="str">
        <f>IF(All_Tasks!G927="","",All_Tasks!G927)</f>
        <v/>
      </c>
      <c r="H927" s="231" t="str">
        <f>IF(All_Tasks!H927="","",All_Tasks!H927)</f>
        <v/>
      </c>
      <c r="I927" t="str">
        <f>IF(All_Tasks!I927="","",All_Tasks!I927)</f>
        <v/>
      </c>
      <c r="J927" t="str">
        <f>IF(All_Tasks!J927="","",All_Tasks!J927)</f>
        <v/>
      </c>
      <c r="K927" t="str">
        <f>IF(All_Tasks!K927="","",All_Tasks!K927)</f>
        <v/>
      </c>
      <c r="L927" s="231" t="str">
        <f>IF(All_Tasks!L927="","",All_Tasks!L927)</f>
        <v/>
      </c>
      <c r="M927" t="str">
        <f>IF(All_Tasks!M927="","",All_Tasks!M927)</f>
        <v/>
      </c>
      <c r="N927" t="str">
        <f>IF(All_Tasks!N927="","",All_Tasks!N927)</f>
        <v/>
      </c>
      <c r="O927" t="str">
        <f>IF(All_Tasks!O927="","",All_Tasks!O927)</f>
        <v/>
      </c>
      <c r="P927" s="181">
        <f>IF(All_Tasks!P927="",0,All_Tasks!P927)</f>
        <v>0</v>
      </c>
      <c r="Q927" s="181">
        <f>IF(All_Tasks!Q927="",0,All_Tasks!Q927)</f>
        <v>0</v>
      </c>
      <c r="R927" s="181">
        <f>IF(All_Tasks!R927="",0,All_Tasks!R927)</f>
        <v>0</v>
      </c>
      <c r="S927" s="181" t="str">
        <f>IF(All_Tasks!S927="","",All_Tasks!S927)</f>
        <v/>
      </c>
      <c r="T927" t="str">
        <f>IF(All_Tasks!T927="","",All_Tasks!T927)</f>
        <v/>
      </c>
      <c r="U927" t="str">
        <f>IF(All_Tasks!U927="","",All_Tasks!U927)</f>
        <v/>
      </c>
      <c r="V927">
        <f>IF(A927="",0,IFERROR(MATCH(A927,Scope_Labor_Rates!$A$6:$A$46,0)+5,0))</f>
        <v>0</v>
      </c>
      <c r="W927" s="178">
        <f>IF(V927&gt;0,INDEX(Scope_Labor_Rates!$C$6:$C$46,V927-5),0)</f>
        <v>0</v>
      </c>
      <c r="X927" s="178">
        <f>IF(V927&gt;0,INDEX(Scope_Labor_Rates!$C$6:$C$46,V927-5),0)</f>
        <v>0</v>
      </c>
      <c r="Y927" s="180">
        <f>IF(V927&gt;0,INDEX(Scope_Labor_Rates!$S$6:$S$46,V927-5),0)</f>
        <v>0</v>
      </c>
      <c r="Z927" s="180">
        <f>IF(V927&gt;0,INDEX(Scope_Labor_Rates!$R$6:$R$46,V927-5),1)</f>
        <v>1</v>
      </c>
      <c r="AA927" s="231">
        <f t="shared" si="126"/>
        <v>0</v>
      </c>
      <c r="AB927" t="str">
        <f t="shared" si="127"/>
        <v/>
      </c>
      <c r="AC927" s="178" t="str">
        <f t="shared" si="128"/>
        <v/>
      </c>
      <c r="AD927" s="181">
        <f t="shared" si="129"/>
        <v>0</v>
      </c>
      <c r="AE927" s="178">
        <f>IF(V927&gt;0,P927*INDEX(Scope_Labor_Rates!$E$6:$E$46,V927-5),0)</f>
        <v>0</v>
      </c>
      <c r="AF927" s="181">
        <f>IF(V927&gt;0,AE927*INDEX(Scope_Labor_Rates!$D$6:$D$46,V927-5)*AA927,0)</f>
        <v>0</v>
      </c>
      <c r="AG927" s="178">
        <f>IF(V927&gt;0,P927*INDEX(Scope_Labor_Rates!$G$6:$G$46,V927-5),0)</f>
        <v>0</v>
      </c>
      <c r="AH927" s="181">
        <f>IF(V927&gt;0,AG927*INDEX(Scope_Labor_Rates!$F$6:$F$46,V927-5)*AA927,0)</f>
        <v>0</v>
      </c>
      <c r="AI927" s="178">
        <f>IF(V927&gt;0,P927*INDEX(Scope_Labor_Rates!$I$6:$I$46,V927-5),0)</f>
        <v>0</v>
      </c>
      <c r="AJ927" s="181">
        <f>IF(V927&gt;0,AI927*INDEX(Scope_Labor_Rates!$H$6:$H$46,V927-5)*AA927,0)</f>
        <v>0</v>
      </c>
      <c r="AK927" s="178">
        <f>IF(V927&gt;0,P927*INDEX(Scope_Labor_Rates!$K$6:$K$46,V927-5),0)</f>
        <v>0</v>
      </c>
      <c r="AL927" s="181">
        <f>IF(V927&gt;0,AK927*INDEX(Scope_Labor_Rates!$J$6:$J$46,V927-5)*AA927,0)</f>
        <v>0</v>
      </c>
      <c r="AM927" s="178">
        <f>IF(V927&gt;0,P927*INDEX(Scope_Labor_Rates!$M$6:$M$46,V927-5),0)</f>
        <v>0</v>
      </c>
      <c r="AN927" s="178">
        <f>IF(V927&gt;0,AM927*INDEX(Scope_Labor_Rates!$L$6:$L$46,V927-5)*AA927,0)</f>
        <v>0</v>
      </c>
      <c r="AO927" s="178">
        <f>IF(V927&gt;0,P927*INDEX(Scope_Labor_Rates!$O$6:$O$46,V927-5)*AA927,0)</f>
        <v>0</v>
      </c>
      <c r="AP927" s="181">
        <f>IF(V927&gt;0,P927*INDEX(Scope_Labor_Rates!$Q$6:$Q$46,V927-5)*AA927,0)</f>
        <v>0</v>
      </c>
      <c r="AQ927" s="178">
        <f t="shared" si="130"/>
        <v>0</v>
      </c>
      <c r="AR927" s="178">
        <f t="shared" si="131"/>
        <v>0</v>
      </c>
      <c r="AS927" s="178">
        <f t="shared" si="132"/>
        <v>0</v>
      </c>
      <c r="AT927" s="178">
        <f t="shared" si="133"/>
        <v>0</v>
      </c>
      <c r="AU927">
        <f t="shared" si="134"/>
        <v>0</v>
      </c>
    </row>
    <row r="928" spans="1:47">
      <c r="A928" t="str">
        <f>IF(All_Tasks!A928="","",All_Tasks!A928)</f>
        <v/>
      </c>
      <c r="B928" t="str">
        <f>IF(All_Tasks!B928="","",All_Tasks!B928)</f>
        <v/>
      </c>
      <c r="C928" t="str">
        <f>IF(All_Tasks!C928="","",All_Tasks!C928)</f>
        <v/>
      </c>
      <c r="D928" t="str">
        <f>IF(All_Tasks!D928="","",All_Tasks!D928)</f>
        <v/>
      </c>
      <c r="E928" t="str">
        <f>IF(All_Tasks!V928&lt;&gt;"",All_Tasks!V928,IF(All_Tasks!E928&lt;&gt;"",All_Tasks!E928,""))</f>
        <v/>
      </c>
      <c r="F928" t="str">
        <f>IF(All_Tasks!F928="","",All_Tasks!F928)</f>
        <v/>
      </c>
      <c r="G928" t="str">
        <f>IF(All_Tasks!G928="","",All_Tasks!G928)</f>
        <v/>
      </c>
      <c r="H928" s="231" t="str">
        <f>IF(All_Tasks!H928="","",All_Tasks!H928)</f>
        <v/>
      </c>
      <c r="I928" t="str">
        <f>IF(All_Tasks!I928="","",All_Tasks!I928)</f>
        <v/>
      </c>
      <c r="J928" t="str">
        <f>IF(All_Tasks!J928="","",All_Tasks!J928)</f>
        <v/>
      </c>
      <c r="K928" t="str">
        <f>IF(All_Tasks!K928="","",All_Tasks!K928)</f>
        <v/>
      </c>
      <c r="L928" s="231" t="str">
        <f>IF(All_Tasks!L928="","",All_Tasks!L928)</f>
        <v/>
      </c>
      <c r="M928" t="str">
        <f>IF(All_Tasks!M928="","",All_Tasks!M928)</f>
        <v/>
      </c>
      <c r="N928" t="str">
        <f>IF(All_Tasks!N928="","",All_Tasks!N928)</f>
        <v/>
      </c>
      <c r="O928" t="str">
        <f>IF(All_Tasks!O928="","",All_Tasks!O928)</f>
        <v/>
      </c>
      <c r="P928" s="181">
        <f>IF(All_Tasks!P928="",0,All_Tasks!P928)</f>
        <v>0</v>
      </c>
      <c r="Q928" s="181">
        <f>IF(All_Tasks!Q928="",0,All_Tasks!Q928)</f>
        <v>0</v>
      </c>
      <c r="R928" s="181">
        <f>IF(All_Tasks!R928="",0,All_Tasks!R928)</f>
        <v>0</v>
      </c>
      <c r="S928" s="181" t="str">
        <f>IF(All_Tasks!S928="","",All_Tasks!S928)</f>
        <v/>
      </c>
      <c r="T928" t="str">
        <f>IF(All_Tasks!T928="","",All_Tasks!T928)</f>
        <v/>
      </c>
      <c r="U928" t="str">
        <f>IF(All_Tasks!U928="","",All_Tasks!U928)</f>
        <v/>
      </c>
      <c r="V928">
        <f>IF(A928="",0,IFERROR(MATCH(A928,Scope_Labor_Rates!$A$6:$A$46,0)+5,0))</f>
        <v>0</v>
      </c>
      <c r="W928" s="178">
        <f>IF(V928&gt;0,INDEX(Scope_Labor_Rates!$C$6:$C$46,V928-5),0)</f>
        <v>0</v>
      </c>
      <c r="X928" s="178">
        <f>IF(V928&gt;0,INDEX(Scope_Labor_Rates!$C$6:$C$46,V928-5),0)</f>
        <v>0</v>
      </c>
      <c r="Y928" s="180">
        <f>IF(V928&gt;0,INDEX(Scope_Labor_Rates!$S$6:$S$46,V928-5),0)</f>
        <v>0</v>
      </c>
      <c r="Z928" s="180">
        <f>IF(V928&gt;0,INDEX(Scope_Labor_Rates!$R$6:$R$46,V928-5),1)</f>
        <v>1</v>
      </c>
      <c r="AA928" s="231">
        <f t="shared" si="126"/>
        <v>0</v>
      </c>
      <c r="AB928" t="str">
        <f t="shared" si="127"/>
        <v/>
      </c>
      <c r="AC928" s="178" t="str">
        <f t="shared" si="128"/>
        <v/>
      </c>
      <c r="AD928" s="181">
        <f t="shared" si="129"/>
        <v>0</v>
      </c>
      <c r="AE928" s="178">
        <f>IF(V928&gt;0,P928*INDEX(Scope_Labor_Rates!$E$6:$E$46,V928-5),0)</f>
        <v>0</v>
      </c>
      <c r="AF928" s="181">
        <f>IF(V928&gt;0,AE928*INDEX(Scope_Labor_Rates!$D$6:$D$46,V928-5)*AA928,0)</f>
        <v>0</v>
      </c>
      <c r="AG928" s="178">
        <f>IF(V928&gt;0,P928*INDEX(Scope_Labor_Rates!$G$6:$G$46,V928-5),0)</f>
        <v>0</v>
      </c>
      <c r="AH928" s="181">
        <f>IF(V928&gt;0,AG928*INDEX(Scope_Labor_Rates!$F$6:$F$46,V928-5)*AA928,0)</f>
        <v>0</v>
      </c>
      <c r="AI928" s="178">
        <f>IF(V928&gt;0,P928*INDEX(Scope_Labor_Rates!$I$6:$I$46,V928-5),0)</f>
        <v>0</v>
      </c>
      <c r="AJ928" s="181">
        <f>IF(V928&gt;0,AI928*INDEX(Scope_Labor_Rates!$H$6:$H$46,V928-5)*AA928,0)</f>
        <v>0</v>
      </c>
      <c r="AK928" s="178">
        <f>IF(V928&gt;0,P928*INDEX(Scope_Labor_Rates!$K$6:$K$46,V928-5),0)</f>
        <v>0</v>
      </c>
      <c r="AL928" s="181">
        <f>IF(V928&gt;0,AK928*INDEX(Scope_Labor_Rates!$J$6:$J$46,V928-5)*AA928,0)</f>
        <v>0</v>
      </c>
      <c r="AM928" s="178">
        <f>IF(V928&gt;0,P928*INDEX(Scope_Labor_Rates!$M$6:$M$46,V928-5),0)</f>
        <v>0</v>
      </c>
      <c r="AN928" s="178">
        <f>IF(V928&gt;0,AM928*INDEX(Scope_Labor_Rates!$L$6:$L$46,V928-5)*AA928,0)</f>
        <v>0</v>
      </c>
      <c r="AO928" s="178">
        <f>IF(V928&gt;0,P928*INDEX(Scope_Labor_Rates!$O$6:$O$46,V928-5)*AA928,0)</f>
        <v>0</v>
      </c>
      <c r="AP928" s="181">
        <f>IF(V928&gt;0,P928*INDEX(Scope_Labor_Rates!$Q$6:$Q$46,V928-5)*AA928,0)</f>
        <v>0</v>
      </c>
      <c r="AQ928" s="178">
        <f t="shared" si="130"/>
        <v>0</v>
      </c>
      <c r="AR928" s="178">
        <f t="shared" si="131"/>
        <v>0</v>
      </c>
      <c r="AS928" s="178">
        <f t="shared" si="132"/>
        <v>0</v>
      </c>
      <c r="AT928" s="178">
        <f t="shared" si="133"/>
        <v>0</v>
      </c>
      <c r="AU928">
        <f t="shared" si="134"/>
        <v>0</v>
      </c>
    </row>
    <row r="929" spans="1:47">
      <c r="A929" t="str">
        <f>IF(All_Tasks!A929="","",All_Tasks!A929)</f>
        <v/>
      </c>
      <c r="B929" t="str">
        <f>IF(All_Tasks!B929="","",All_Tasks!B929)</f>
        <v/>
      </c>
      <c r="C929" t="str">
        <f>IF(All_Tasks!C929="","",All_Tasks!C929)</f>
        <v/>
      </c>
      <c r="D929" t="str">
        <f>IF(All_Tasks!D929="","",All_Tasks!D929)</f>
        <v/>
      </c>
      <c r="E929" t="str">
        <f>IF(All_Tasks!V929&lt;&gt;"",All_Tasks!V929,IF(All_Tasks!E929&lt;&gt;"",All_Tasks!E929,""))</f>
        <v/>
      </c>
      <c r="F929" t="str">
        <f>IF(All_Tasks!F929="","",All_Tasks!F929)</f>
        <v/>
      </c>
      <c r="G929" t="str">
        <f>IF(All_Tasks!G929="","",All_Tasks!G929)</f>
        <v/>
      </c>
      <c r="H929" s="231" t="str">
        <f>IF(All_Tasks!H929="","",All_Tasks!H929)</f>
        <v/>
      </c>
      <c r="I929" t="str">
        <f>IF(All_Tasks!I929="","",All_Tasks!I929)</f>
        <v/>
      </c>
      <c r="J929" t="str">
        <f>IF(All_Tasks!J929="","",All_Tasks!J929)</f>
        <v/>
      </c>
      <c r="K929" t="str">
        <f>IF(All_Tasks!K929="","",All_Tasks!K929)</f>
        <v/>
      </c>
      <c r="L929" s="231" t="str">
        <f>IF(All_Tasks!L929="","",All_Tasks!L929)</f>
        <v/>
      </c>
      <c r="M929" t="str">
        <f>IF(All_Tasks!M929="","",All_Tasks!M929)</f>
        <v/>
      </c>
      <c r="N929" t="str">
        <f>IF(All_Tasks!N929="","",All_Tasks!N929)</f>
        <v/>
      </c>
      <c r="O929" t="str">
        <f>IF(All_Tasks!O929="","",All_Tasks!O929)</f>
        <v/>
      </c>
      <c r="P929" s="181">
        <f>IF(All_Tasks!P929="",0,All_Tasks!P929)</f>
        <v>0</v>
      </c>
      <c r="Q929" s="181">
        <f>IF(All_Tasks!Q929="",0,All_Tasks!Q929)</f>
        <v>0</v>
      </c>
      <c r="R929" s="181">
        <f>IF(All_Tasks!R929="",0,All_Tasks!R929)</f>
        <v>0</v>
      </c>
      <c r="S929" s="181" t="str">
        <f>IF(All_Tasks!S929="","",All_Tasks!S929)</f>
        <v/>
      </c>
      <c r="T929" t="str">
        <f>IF(All_Tasks!T929="","",All_Tasks!T929)</f>
        <v/>
      </c>
      <c r="U929" t="str">
        <f>IF(All_Tasks!U929="","",All_Tasks!U929)</f>
        <v/>
      </c>
      <c r="V929">
        <f>IF(A929="",0,IFERROR(MATCH(A929,Scope_Labor_Rates!$A$6:$A$46,0)+5,0))</f>
        <v>0</v>
      </c>
      <c r="W929" s="178">
        <f>IF(V929&gt;0,INDEX(Scope_Labor_Rates!$C$6:$C$46,V929-5),0)</f>
        <v>0</v>
      </c>
      <c r="X929" s="178">
        <f>IF(V929&gt;0,INDEX(Scope_Labor_Rates!$C$6:$C$46,V929-5),0)</f>
        <v>0</v>
      </c>
      <c r="Y929" s="180">
        <f>IF(V929&gt;0,INDEX(Scope_Labor_Rates!$S$6:$S$46,V929-5),0)</f>
        <v>0</v>
      </c>
      <c r="Z929" s="180">
        <f>IF(V929&gt;0,INDEX(Scope_Labor_Rates!$R$6:$R$46,V929-5),1)</f>
        <v>1</v>
      </c>
      <c r="AA929" s="231">
        <f t="shared" si="126"/>
        <v>0</v>
      </c>
      <c r="AB929" t="str">
        <f t="shared" si="127"/>
        <v/>
      </c>
      <c r="AC929" s="178" t="str">
        <f t="shared" si="128"/>
        <v/>
      </c>
      <c r="AD929" s="181">
        <f t="shared" si="129"/>
        <v>0</v>
      </c>
      <c r="AE929" s="178">
        <f>IF(V929&gt;0,P929*INDEX(Scope_Labor_Rates!$E$6:$E$46,V929-5),0)</f>
        <v>0</v>
      </c>
      <c r="AF929" s="181">
        <f>IF(V929&gt;0,AE929*INDEX(Scope_Labor_Rates!$D$6:$D$46,V929-5)*AA929,0)</f>
        <v>0</v>
      </c>
      <c r="AG929" s="178">
        <f>IF(V929&gt;0,P929*INDEX(Scope_Labor_Rates!$G$6:$G$46,V929-5),0)</f>
        <v>0</v>
      </c>
      <c r="AH929" s="181">
        <f>IF(V929&gt;0,AG929*INDEX(Scope_Labor_Rates!$F$6:$F$46,V929-5)*AA929,0)</f>
        <v>0</v>
      </c>
      <c r="AI929" s="178">
        <f>IF(V929&gt;0,P929*INDEX(Scope_Labor_Rates!$I$6:$I$46,V929-5),0)</f>
        <v>0</v>
      </c>
      <c r="AJ929" s="181">
        <f>IF(V929&gt;0,AI929*INDEX(Scope_Labor_Rates!$H$6:$H$46,V929-5)*AA929,0)</f>
        <v>0</v>
      </c>
      <c r="AK929" s="178">
        <f>IF(V929&gt;0,P929*INDEX(Scope_Labor_Rates!$K$6:$K$46,V929-5),0)</f>
        <v>0</v>
      </c>
      <c r="AL929" s="181">
        <f>IF(V929&gt;0,AK929*INDEX(Scope_Labor_Rates!$J$6:$J$46,V929-5)*AA929,0)</f>
        <v>0</v>
      </c>
      <c r="AM929" s="178">
        <f>IF(V929&gt;0,P929*INDEX(Scope_Labor_Rates!$M$6:$M$46,V929-5),0)</f>
        <v>0</v>
      </c>
      <c r="AN929" s="178">
        <f>IF(V929&gt;0,AM929*INDEX(Scope_Labor_Rates!$L$6:$L$46,V929-5)*AA929,0)</f>
        <v>0</v>
      </c>
      <c r="AO929" s="178">
        <f>IF(V929&gt;0,P929*INDEX(Scope_Labor_Rates!$O$6:$O$46,V929-5)*AA929,0)</f>
        <v>0</v>
      </c>
      <c r="AP929" s="181">
        <f>IF(V929&gt;0,P929*INDEX(Scope_Labor_Rates!$Q$6:$Q$46,V929-5)*AA929,0)</f>
        <v>0</v>
      </c>
      <c r="AQ929" s="178">
        <f t="shared" si="130"/>
        <v>0</v>
      </c>
      <c r="AR929" s="178">
        <f t="shared" si="131"/>
        <v>0</v>
      </c>
      <c r="AS929" s="178">
        <f t="shared" si="132"/>
        <v>0</v>
      </c>
      <c r="AT929" s="178">
        <f t="shared" si="133"/>
        <v>0</v>
      </c>
      <c r="AU929">
        <f t="shared" si="134"/>
        <v>0</v>
      </c>
    </row>
    <row r="930" spans="1:47">
      <c r="A930" t="str">
        <f>IF(All_Tasks!A930="","",All_Tasks!A930)</f>
        <v/>
      </c>
      <c r="B930" t="str">
        <f>IF(All_Tasks!B930="","",All_Tasks!B930)</f>
        <v/>
      </c>
      <c r="C930" t="str">
        <f>IF(All_Tasks!C930="","",All_Tasks!C930)</f>
        <v/>
      </c>
      <c r="D930" t="str">
        <f>IF(All_Tasks!D930="","",All_Tasks!D930)</f>
        <v/>
      </c>
      <c r="E930" t="str">
        <f>IF(All_Tasks!V930&lt;&gt;"",All_Tasks!V930,IF(All_Tasks!E930&lt;&gt;"",All_Tasks!E930,""))</f>
        <v/>
      </c>
      <c r="F930" t="str">
        <f>IF(All_Tasks!F930="","",All_Tasks!F930)</f>
        <v/>
      </c>
      <c r="G930" t="str">
        <f>IF(All_Tasks!G930="","",All_Tasks!G930)</f>
        <v/>
      </c>
      <c r="H930" s="231" t="str">
        <f>IF(All_Tasks!H930="","",All_Tasks!H930)</f>
        <v/>
      </c>
      <c r="I930" t="str">
        <f>IF(All_Tasks!I930="","",All_Tasks!I930)</f>
        <v/>
      </c>
      <c r="J930" t="str">
        <f>IF(All_Tasks!J930="","",All_Tasks!J930)</f>
        <v/>
      </c>
      <c r="K930" t="str">
        <f>IF(All_Tasks!K930="","",All_Tasks!K930)</f>
        <v/>
      </c>
      <c r="L930" s="231" t="str">
        <f>IF(All_Tasks!L930="","",All_Tasks!L930)</f>
        <v/>
      </c>
      <c r="M930" t="str">
        <f>IF(All_Tasks!M930="","",All_Tasks!M930)</f>
        <v/>
      </c>
      <c r="N930" t="str">
        <f>IF(All_Tasks!N930="","",All_Tasks!N930)</f>
        <v/>
      </c>
      <c r="O930" t="str">
        <f>IF(All_Tasks!O930="","",All_Tasks!O930)</f>
        <v/>
      </c>
      <c r="P930" s="181">
        <f>IF(All_Tasks!P930="",0,All_Tasks!P930)</f>
        <v>0</v>
      </c>
      <c r="Q930" s="181">
        <f>IF(All_Tasks!Q930="",0,All_Tasks!Q930)</f>
        <v>0</v>
      </c>
      <c r="R930" s="181">
        <f>IF(All_Tasks!R930="",0,All_Tasks!R930)</f>
        <v>0</v>
      </c>
      <c r="S930" s="181" t="str">
        <f>IF(All_Tasks!S930="","",All_Tasks!S930)</f>
        <v/>
      </c>
      <c r="T930" t="str">
        <f>IF(All_Tasks!T930="","",All_Tasks!T930)</f>
        <v/>
      </c>
      <c r="U930" t="str">
        <f>IF(All_Tasks!U930="","",All_Tasks!U930)</f>
        <v/>
      </c>
      <c r="V930">
        <f>IF(A930="",0,IFERROR(MATCH(A930,Scope_Labor_Rates!$A$6:$A$46,0)+5,0))</f>
        <v>0</v>
      </c>
      <c r="W930" s="178">
        <f>IF(V930&gt;0,INDEX(Scope_Labor_Rates!$C$6:$C$46,V930-5),0)</f>
        <v>0</v>
      </c>
      <c r="X930" s="178">
        <f>IF(V930&gt;0,INDEX(Scope_Labor_Rates!$C$6:$C$46,V930-5),0)</f>
        <v>0</v>
      </c>
      <c r="Y930" s="180">
        <f>IF(V930&gt;0,INDEX(Scope_Labor_Rates!$S$6:$S$46,V930-5),0)</f>
        <v>0</v>
      </c>
      <c r="Z930" s="180">
        <f>IF(V930&gt;0,INDEX(Scope_Labor_Rates!$R$6:$R$46,V930-5),1)</f>
        <v>1</v>
      </c>
      <c r="AA930" s="231">
        <f t="shared" si="126"/>
        <v>0</v>
      </c>
      <c r="AB930" t="str">
        <f t="shared" si="127"/>
        <v/>
      </c>
      <c r="AC930" s="178" t="str">
        <f t="shared" si="128"/>
        <v/>
      </c>
      <c r="AD930" s="181">
        <f t="shared" si="129"/>
        <v>0</v>
      </c>
      <c r="AE930" s="178">
        <f>IF(V930&gt;0,P930*INDEX(Scope_Labor_Rates!$E$6:$E$46,V930-5),0)</f>
        <v>0</v>
      </c>
      <c r="AF930" s="181">
        <f>IF(V930&gt;0,AE930*INDEX(Scope_Labor_Rates!$D$6:$D$46,V930-5)*AA930,0)</f>
        <v>0</v>
      </c>
      <c r="AG930" s="178">
        <f>IF(V930&gt;0,P930*INDEX(Scope_Labor_Rates!$G$6:$G$46,V930-5),0)</f>
        <v>0</v>
      </c>
      <c r="AH930" s="181">
        <f>IF(V930&gt;0,AG930*INDEX(Scope_Labor_Rates!$F$6:$F$46,V930-5)*AA930,0)</f>
        <v>0</v>
      </c>
      <c r="AI930" s="178">
        <f>IF(V930&gt;0,P930*INDEX(Scope_Labor_Rates!$I$6:$I$46,V930-5),0)</f>
        <v>0</v>
      </c>
      <c r="AJ930" s="181">
        <f>IF(V930&gt;0,AI930*INDEX(Scope_Labor_Rates!$H$6:$H$46,V930-5)*AA930,0)</f>
        <v>0</v>
      </c>
      <c r="AK930" s="178">
        <f>IF(V930&gt;0,P930*INDEX(Scope_Labor_Rates!$K$6:$K$46,V930-5),0)</f>
        <v>0</v>
      </c>
      <c r="AL930" s="181">
        <f>IF(V930&gt;0,AK930*INDEX(Scope_Labor_Rates!$J$6:$J$46,V930-5)*AA930,0)</f>
        <v>0</v>
      </c>
      <c r="AM930" s="178">
        <f>IF(V930&gt;0,P930*INDEX(Scope_Labor_Rates!$M$6:$M$46,V930-5),0)</f>
        <v>0</v>
      </c>
      <c r="AN930" s="178">
        <f>IF(V930&gt;0,AM930*INDEX(Scope_Labor_Rates!$L$6:$L$46,V930-5)*AA930,0)</f>
        <v>0</v>
      </c>
      <c r="AO930" s="178">
        <f>IF(V930&gt;0,P930*INDEX(Scope_Labor_Rates!$O$6:$O$46,V930-5)*AA930,0)</f>
        <v>0</v>
      </c>
      <c r="AP930" s="181">
        <f>IF(V930&gt;0,P930*INDEX(Scope_Labor_Rates!$Q$6:$Q$46,V930-5)*AA930,0)</f>
        <v>0</v>
      </c>
      <c r="AQ930" s="178">
        <f t="shared" si="130"/>
        <v>0</v>
      </c>
      <c r="AR930" s="178">
        <f t="shared" si="131"/>
        <v>0</v>
      </c>
      <c r="AS930" s="178">
        <f t="shared" si="132"/>
        <v>0</v>
      </c>
      <c r="AT930" s="178">
        <f t="shared" si="133"/>
        <v>0</v>
      </c>
      <c r="AU930">
        <f t="shared" si="134"/>
        <v>0</v>
      </c>
    </row>
    <row r="931" spans="1:47">
      <c r="A931" t="str">
        <f>IF(All_Tasks!A931="","",All_Tasks!A931)</f>
        <v/>
      </c>
      <c r="B931" t="str">
        <f>IF(All_Tasks!B931="","",All_Tasks!B931)</f>
        <v/>
      </c>
      <c r="C931" t="str">
        <f>IF(All_Tasks!C931="","",All_Tasks!C931)</f>
        <v/>
      </c>
      <c r="D931" t="str">
        <f>IF(All_Tasks!D931="","",All_Tasks!D931)</f>
        <v/>
      </c>
      <c r="E931" t="str">
        <f>IF(All_Tasks!V931&lt;&gt;"",All_Tasks!V931,IF(All_Tasks!E931&lt;&gt;"",All_Tasks!E931,""))</f>
        <v/>
      </c>
      <c r="F931" t="str">
        <f>IF(All_Tasks!F931="","",All_Tasks!F931)</f>
        <v/>
      </c>
      <c r="G931" t="str">
        <f>IF(All_Tasks!G931="","",All_Tasks!G931)</f>
        <v/>
      </c>
      <c r="H931" s="231" t="str">
        <f>IF(All_Tasks!H931="","",All_Tasks!H931)</f>
        <v/>
      </c>
      <c r="I931" t="str">
        <f>IF(All_Tasks!I931="","",All_Tasks!I931)</f>
        <v/>
      </c>
      <c r="J931" t="str">
        <f>IF(All_Tasks!J931="","",All_Tasks!J931)</f>
        <v/>
      </c>
      <c r="K931" t="str">
        <f>IF(All_Tasks!K931="","",All_Tasks!K931)</f>
        <v/>
      </c>
      <c r="L931" s="231" t="str">
        <f>IF(All_Tasks!L931="","",All_Tasks!L931)</f>
        <v/>
      </c>
      <c r="M931" t="str">
        <f>IF(All_Tasks!M931="","",All_Tasks!M931)</f>
        <v/>
      </c>
      <c r="N931" t="str">
        <f>IF(All_Tasks!N931="","",All_Tasks!N931)</f>
        <v/>
      </c>
      <c r="O931" t="str">
        <f>IF(All_Tasks!O931="","",All_Tasks!O931)</f>
        <v/>
      </c>
      <c r="P931" s="181">
        <f>IF(All_Tasks!P931="",0,All_Tasks!P931)</f>
        <v>0</v>
      </c>
      <c r="Q931" s="181">
        <f>IF(All_Tasks!Q931="",0,All_Tasks!Q931)</f>
        <v>0</v>
      </c>
      <c r="R931" s="181">
        <f>IF(All_Tasks!R931="",0,All_Tasks!R931)</f>
        <v>0</v>
      </c>
      <c r="S931" s="181" t="str">
        <f>IF(All_Tasks!S931="","",All_Tasks!S931)</f>
        <v/>
      </c>
      <c r="T931" t="str">
        <f>IF(All_Tasks!T931="","",All_Tasks!T931)</f>
        <v/>
      </c>
      <c r="U931" t="str">
        <f>IF(All_Tasks!U931="","",All_Tasks!U931)</f>
        <v/>
      </c>
      <c r="V931">
        <f>IF(A931="",0,IFERROR(MATCH(A931,Scope_Labor_Rates!$A$6:$A$46,0)+5,0))</f>
        <v>0</v>
      </c>
      <c r="W931" s="178">
        <f>IF(V931&gt;0,INDEX(Scope_Labor_Rates!$C$6:$C$46,V931-5),0)</f>
        <v>0</v>
      </c>
      <c r="X931" s="178">
        <f>IF(V931&gt;0,INDEX(Scope_Labor_Rates!$C$6:$C$46,V931-5),0)</f>
        <v>0</v>
      </c>
      <c r="Y931" s="180">
        <f>IF(V931&gt;0,INDEX(Scope_Labor_Rates!$S$6:$S$46,V931-5),0)</f>
        <v>0</v>
      </c>
      <c r="Z931" s="180">
        <f>IF(V931&gt;0,INDEX(Scope_Labor_Rates!$R$6:$R$46,V931-5),1)</f>
        <v>1</v>
      </c>
      <c r="AA931" s="231">
        <f t="shared" si="126"/>
        <v>0</v>
      </c>
      <c r="AB931" t="str">
        <f t="shared" si="127"/>
        <v/>
      </c>
      <c r="AC931" s="178" t="str">
        <f t="shared" si="128"/>
        <v/>
      </c>
      <c r="AD931" s="181">
        <f t="shared" si="129"/>
        <v>0</v>
      </c>
      <c r="AE931" s="178">
        <f>IF(V931&gt;0,P931*INDEX(Scope_Labor_Rates!$E$6:$E$46,V931-5),0)</f>
        <v>0</v>
      </c>
      <c r="AF931" s="181">
        <f>IF(V931&gt;0,AE931*INDEX(Scope_Labor_Rates!$D$6:$D$46,V931-5)*AA931,0)</f>
        <v>0</v>
      </c>
      <c r="AG931" s="178">
        <f>IF(V931&gt;0,P931*INDEX(Scope_Labor_Rates!$G$6:$G$46,V931-5),0)</f>
        <v>0</v>
      </c>
      <c r="AH931" s="181">
        <f>IF(V931&gt;0,AG931*INDEX(Scope_Labor_Rates!$F$6:$F$46,V931-5)*AA931,0)</f>
        <v>0</v>
      </c>
      <c r="AI931" s="178">
        <f>IF(V931&gt;0,P931*INDEX(Scope_Labor_Rates!$I$6:$I$46,V931-5),0)</f>
        <v>0</v>
      </c>
      <c r="AJ931" s="181">
        <f>IF(V931&gt;0,AI931*INDEX(Scope_Labor_Rates!$H$6:$H$46,V931-5)*AA931,0)</f>
        <v>0</v>
      </c>
      <c r="AK931" s="178">
        <f>IF(V931&gt;0,P931*INDEX(Scope_Labor_Rates!$K$6:$K$46,V931-5),0)</f>
        <v>0</v>
      </c>
      <c r="AL931" s="181">
        <f>IF(V931&gt;0,AK931*INDEX(Scope_Labor_Rates!$J$6:$J$46,V931-5)*AA931,0)</f>
        <v>0</v>
      </c>
      <c r="AM931" s="178">
        <f>IF(V931&gt;0,P931*INDEX(Scope_Labor_Rates!$M$6:$M$46,V931-5),0)</f>
        <v>0</v>
      </c>
      <c r="AN931" s="178">
        <f>IF(V931&gt;0,AM931*INDEX(Scope_Labor_Rates!$L$6:$L$46,V931-5)*AA931,0)</f>
        <v>0</v>
      </c>
      <c r="AO931" s="178">
        <f>IF(V931&gt;0,P931*INDEX(Scope_Labor_Rates!$O$6:$O$46,V931-5)*AA931,0)</f>
        <v>0</v>
      </c>
      <c r="AP931" s="181">
        <f>IF(V931&gt;0,P931*INDEX(Scope_Labor_Rates!$Q$6:$Q$46,V931-5)*AA931,0)</f>
        <v>0</v>
      </c>
      <c r="AQ931" s="178">
        <f t="shared" si="130"/>
        <v>0</v>
      </c>
      <c r="AR931" s="178">
        <f t="shared" si="131"/>
        <v>0</v>
      </c>
      <c r="AS931" s="178">
        <f t="shared" si="132"/>
        <v>0</v>
      </c>
      <c r="AT931" s="178">
        <f t="shared" si="133"/>
        <v>0</v>
      </c>
      <c r="AU931">
        <f t="shared" si="134"/>
        <v>0</v>
      </c>
    </row>
    <row r="932" spans="1:47">
      <c r="A932" t="str">
        <f>IF(All_Tasks!A932="","",All_Tasks!A932)</f>
        <v/>
      </c>
      <c r="B932" t="str">
        <f>IF(All_Tasks!B932="","",All_Tasks!B932)</f>
        <v/>
      </c>
      <c r="C932" t="str">
        <f>IF(All_Tasks!C932="","",All_Tasks!C932)</f>
        <v/>
      </c>
      <c r="D932" t="str">
        <f>IF(All_Tasks!D932="","",All_Tasks!D932)</f>
        <v/>
      </c>
      <c r="E932" t="str">
        <f>IF(All_Tasks!V932&lt;&gt;"",All_Tasks!V932,IF(All_Tasks!E932&lt;&gt;"",All_Tasks!E932,""))</f>
        <v/>
      </c>
      <c r="F932" t="str">
        <f>IF(All_Tasks!F932="","",All_Tasks!F932)</f>
        <v/>
      </c>
      <c r="G932" t="str">
        <f>IF(All_Tasks!G932="","",All_Tasks!G932)</f>
        <v/>
      </c>
      <c r="H932" s="231" t="str">
        <f>IF(All_Tasks!H932="","",All_Tasks!H932)</f>
        <v/>
      </c>
      <c r="I932" t="str">
        <f>IF(All_Tasks!I932="","",All_Tasks!I932)</f>
        <v/>
      </c>
      <c r="J932" t="str">
        <f>IF(All_Tasks!J932="","",All_Tasks!J932)</f>
        <v/>
      </c>
      <c r="K932" t="str">
        <f>IF(All_Tasks!K932="","",All_Tasks!K932)</f>
        <v/>
      </c>
      <c r="L932" s="231" t="str">
        <f>IF(All_Tasks!L932="","",All_Tasks!L932)</f>
        <v/>
      </c>
      <c r="M932" t="str">
        <f>IF(All_Tasks!M932="","",All_Tasks!M932)</f>
        <v/>
      </c>
      <c r="N932" t="str">
        <f>IF(All_Tasks!N932="","",All_Tasks!N932)</f>
        <v/>
      </c>
      <c r="O932" t="str">
        <f>IF(All_Tasks!O932="","",All_Tasks!O932)</f>
        <v/>
      </c>
      <c r="P932" s="181">
        <f>IF(All_Tasks!P932="",0,All_Tasks!P932)</f>
        <v>0</v>
      </c>
      <c r="Q932" s="181">
        <f>IF(All_Tasks!Q932="",0,All_Tasks!Q932)</f>
        <v>0</v>
      </c>
      <c r="R932" s="181">
        <f>IF(All_Tasks!R932="",0,All_Tasks!R932)</f>
        <v>0</v>
      </c>
      <c r="S932" s="181" t="str">
        <f>IF(All_Tasks!S932="","",All_Tasks!S932)</f>
        <v/>
      </c>
      <c r="T932" t="str">
        <f>IF(All_Tasks!T932="","",All_Tasks!T932)</f>
        <v/>
      </c>
      <c r="U932" t="str">
        <f>IF(All_Tasks!U932="","",All_Tasks!U932)</f>
        <v/>
      </c>
      <c r="V932">
        <f>IF(A932="",0,IFERROR(MATCH(A932,Scope_Labor_Rates!$A$6:$A$46,0)+5,0))</f>
        <v>0</v>
      </c>
      <c r="W932" s="178">
        <f>IF(V932&gt;0,INDEX(Scope_Labor_Rates!$C$6:$C$46,V932-5),0)</f>
        <v>0</v>
      </c>
      <c r="X932" s="178">
        <f>IF(V932&gt;0,INDEX(Scope_Labor_Rates!$C$6:$C$46,V932-5),0)</f>
        <v>0</v>
      </c>
      <c r="Y932" s="180">
        <f>IF(V932&gt;0,INDEX(Scope_Labor_Rates!$S$6:$S$46,V932-5),0)</f>
        <v>0</v>
      </c>
      <c r="Z932" s="180">
        <f>IF(V932&gt;0,INDEX(Scope_Labor_Rates!$R$6:$R$46,V932-5),1)</f>
        <v>1</v>
      </c>
      <c r="AA932" s="231">
        <f t="shared" si="126"/>
        <v>0</v>
      </c>
      <c r="AB932" t="str">
        <f t="shared" si="127"/>
        <v/>
      </c>
      <c r="AC932" s="178" t="str">
        <f t="shared" si="128"/>
        <v/>
      </c>
      <c r="AD932" s="181">
        <f t="shared" si="129"/>
        <v>0</v>
      </c>
      <c r="AE932" s="178">
        <f>IF(V932&gt;0,P932*INDEX(Scope_Labor_Rates!$E$6:$E$46,V932-5),0)</f>
        <v>0</v>
      </c>
      <c r="AF932" s="181">
        <f>IF(V932&gt;0,AE932*INDEX(Scope_Labor_Rates!$D$6:$D$46,V932-5)*AA932,0)</f>
        <v>0</v>
      </c>
      <c r="AG932" s="178">
        <f>IF(V932&gt;0,P932*INDEX(Scope_Labor_Rates!$G$6:$G$46,V932-5),0)</f>
        <v>0</v>
      </c>
      <c r="AH932" s="181">
        <f>IF(V932&gt;0,AG932*INDEX(Scope_Labor_Rates!$F$6:$F$46,V932-5)*AA932,0)</f>
        <v>0</v>
      </c>
      <c r="AI932" s="178">
        <f>IF(V932&gt;0,P932*INDEX(Scope_Labor_Rates!$I$6:$I$46,V932-5),0)</f>
        <v>0</v>
      </c>
      <c r="AJ932" s="181">
        <f>IF(V932&gt;0,AI932*INDEX(Scope_Labor_Rates!$H$6:$H$46,V932-5)*AA932,0)</f>
        <v>0</v>
      </c>
      <c r="AK932" s="178">
        <f>IF(V932&gt;0,P932*INDEX(Scope_Labor_Rates!$K$6:$K$46,V932-5),0)</f>
        <v>0</v>
      </c>
      <c r="AL932" s="181">
        <f>IF(V932&gt;0,AK932*INDEX(Scope_Labor_Rates!$J$6:$J$46,V932-5)*AA932,0)</f>
        <v>0</v>
      </c>
      <c r="AM932" s="178">
        <f>IF(V932&gt;0,P932*INDEX(Scope_Labor_Rates!$M$6:$M$46,V932-5),0)</f>
        <v>0</v>
      </c>
      <c r="AN932" s="178">
        <f>IF(V932&gt;0,AM932*INDEX(Scope_Labor_Rates!$L$6:$L$46,V932-5)*AA932,0)</f>
        <v>0</v>
      </c>
      <c r="AO932" s="178">
        <f>IF(V932&gt;0,P932*INDEX(Scope_Labor_Rates!$O$6:$O$46,V932-5)*AA932,0)</f>
        <v>0</v>
      </c>
      <c r="AP932" s="181">
        <f>IF(V932&gt;0,P932*INDEX(Scope_Labor_Rates!$Q$6:$Q$46,V932-5)*AA932,0)</f>
        <v>0</v>
      </c>
      <c r="AQ932" s="178">
        <f t="shared" si="130"/>
        <v>0</v>
      </c>
      <c r="AR932" s="178">
        <f t="shared" si="131"/>
        <v>0</v>
      </c>
      <c r="AS932" s="178">
        <f t="shared" si="132"/>
        <v>0</v>
      </c>
      <c r="AT932" s="178">
        <f t="shared" si="133"/>
        <v>0</v>
      </c>
      <c r="AU932">
        <f t="shared" si="134"/>
        <v>0</v>
      </c>
    </row>
    <row r="933" spans="1:47">
      <c r="A933" t="str">
        <f>IF(All_Tasks!A933="","",All_Tasks!A933)</f>
        <v/>
      </c>
      <c r="B933" t="str">
        <f>IF(All_Tasks!B933="","",All_Tasks!B933)</f>
        <v/>
      </c>
      <c r="C933" t="str">
        <f>IF(All_Tasks!C933="","",All_Tasks!C933)</f>
        <v/>
      </c>
      <c r="D933" t="str">
        <f>IF(All_Tasks!D933="","",All_Tasks!D933)</f>
        <v/>
      </c>
      <c r="E933" t="str">
        <f>IF(All_Tasks!V933&lt;&gt;"",All_Tasks!V933,IF(All_Tasks!E933&lt;&gt;"",All_Tasks!E933,""))</f>
        <v/>
      </c>
      <c r="F933" t="str">
        <f>IF(All_Tasks!F933="","",All_Tasks!F933)</f>
        <v/>
      </c>
      <c r="G933" t="str">
        <f>IF(All_Tasks!G933="","",All_Tasks!G933)</f>
        <v/>
      </c>
      <c r="H933" s="231" t="str">
        <f>IF(All_Tasks!H933="","",All_Tasks!H933)</f>
        <v/>
      </c>
      <c r="I933" t="str">
        <f>IF(All_Tasks!I933="","",All_Tasks!I933)</f>
        <v/>
      </c>
      <c r="J933" t="str">
        <f>IF(All_Tasks!J933="","",All_Tasks!J933)</f>
        <v/>
      </c>
      <c r="K933" t="str">
        <f>IF(All_Tasks!K933="","",All_Tasks!K933)</f>
        <v/>
      </c>
      <c r="L933" s="231" t="str">
        <f>IF(All_Tasks!L933="","",All_Tasks!L933)</f>
        <v/>
      </c>
      <c r="M933" t="str">
        <f>IF(All_Tasks!M933="","",All_Tasks!M933)</f>
        <v/>
      </c>
      <c r="N933" t="str">
        <f>IF(All_Tasks!N933="","",All_Tasks!N933)</f>
        <v/>
      </c>
      <c r="O933" t="str">
        <f>IF(All_Tasks!O933="","",All_Tasks!O933)</f>
        <v/>
      </c>
      <c r="P933" s="181">
        <f>IF(All_Tasks!P933="",0,All_Tasks!P933)</f>
        <v>0</v>
      </c>
      <c r="Q933" s="181">
        <f>IF(All_Tasks!Q933="",0,All_Tasks!Q933)</f>
        <v>0</v>
      </c>
      <c r="R933" s="181">
        <f>IF(All_Tasks!R933="",0,All_Tasks!R933)</f>
        <v>0</v>
      </c>
      <c r="S933" s="181" t="str">
        <f>IF(All_Tasks!S933="","",All_Tasks!S933)</f>
        <v/>
      </c>
      <c r="T933" t="str">
        <f>IF(All_Tasks!T933="","",All_Tasks!T933)</f>
        <v/>
      </c>
      <c r="U933" t="str">
        <f>IF(All_Tasks!U933="","",All_Tasks!U933)</f>
        <v/>
      </c>
      <c r="V933">
        <f>IF(A933="",0,IFERROR(MATCH(A933,Scope_Labor_Rates!$A$6:$A$46,0)+5,0))</f>
        <v>0</v>
      </c>
      <c r="W933" s="178">
        <f>IF(V933&gt;0,INDEX(Scope_Labor_Rates!$C$6:$C$46,V933-5),0)</f>
        <v>0</v>
      </c>
      <c r="X933" s="178">
        <f>IF(V933&gt;0,INDEX(Scope_Labor_Rates!$C$6:$C$46,V933-5),0)</f>
        <v>0</v>
      </c>
      <c r="Y933" s="180">
        <f>IF(V933&gt;0,INDEX(Scope_Labor_Rates!$S$6:$S$46,V933-5),0)</f>
        <v>0</v>
      </c>
      <c r="Z933" s="180">
        <f>IF(V933&gt;0,INDEX(Scope_Labor_Rates!$R$6:$R$46,V933-5),1)</f>
        <v>1</v>
      </c>
      <c r="AA933" s="231">
        <f t="shared" si="126"/>
        <v>0</v>
      </c>
      <c r="AB933" t="str">
        <f t="shared" si="127"/>
        <v/>
      </c>
      <c r="AC933" s="178" t="str">
        <f t="shared" si="128"/>
        <v/>
      </c>
      <c r="AD933" s="181">
        <f t="shared" si="129"/>
        <v>0</v>
      </c>
      <c r="AE933" s="178">
        <f>IF(V933&gt;0,P933*INDEX(Scope_Labor_Rates!$E$6:$E$46,V933-5),0)</f>
        <v>0</v>
      </c>
      <c r="AF933" s="181">
        <f>IF(V933&gt;0,AE933*INDEX(Scope_Labor_Rates!$D$6:$D$46,V933-5)*AA933,0)</f>
        <v>0</v>
      </c>
      <c r="AG933" s="178">
        <f>IF(V933&gt;0,P933*INDEX(Scope_Labor_Rates!$G$6:$G$46,V933-5),0)</f>
        <v>0</v>
      </c>
      <c r="AH933" s="181">
        <f>IF(V933&gt;0,AG933*INDEX(Scope_Labor_Rates!$F$6:$F$46,V933-5)*AA933,0)</f>
        <v>0</v>
      </c>
      <c r="AI933" s="178">
        <f>IF(V933&gt;0,P933*INDEX(Scope_Labor_Rates!$I$6:$I$46,V933-5),0)</f>
        <v>0</v>
      </c>
      <c r="AJ933" s="181">
        <f>IF(V933&gt;0,AI933*INDEX(Scope_Labor_Rates!$H$6:$H$46,V933-5)*AA933,0)</f>
        <v>0</v>
      </c>
      <c r="AK933" s="178">
        <f>IF(V933&gt;0,P933*INDEX(Scope_Labor_Rates!$K$6:$K$46,V933-5),0)</f>
        <v>0</v>
      </c>
      <c r="AL933" s="181">
        <f>IF(V933&gt;0,AK933*INDEX(Scope_Labor_Rates!$J$6:$J$46,V933-5)*AA933,0)</f>
        <v>0</v>
      </c>
      <c r="AM933" s="178">
        <f>IF(V933&gt;0,P933*INDEX(Scope_Labor_Rates!$M$6:$M$46,V933-5),0)</f>
        <v>0</v>
      </c>
      <c r="AN933" s="178">
        <f>IF(V933&gt;0,AM933*INDEX(Scope_Labor_Rates!$L$6:$L$46,V933-5)*AA933,0)</f>
        <v>0</v>
      </c>
      <c r="AO933" s="178">
        <f>IF(V933&gt;0,P933*INDEX(Scope_Labor_Rates!$O$6:$O$46,V933-5)*AA933,0)</f>
        <v>0</v>
      </c>
      <c r="AP933" s="181">
        <f>IF(V933&gt;0,P933*INDEX(Scope_Labor_Rates!$Q$6:$Q$46,V933-5)*AA933,0)</f>
        <v>0</v>
      </c>
      <c r="AQ933" s="178">
        <f t="shared" si="130"/>
        <v>0</v>
      </c>
      <c r="AR933" s="178">
        <f t="shared" si="131"/>
        <v>0</v>
      </c>
      <c r="AS933" s="178">
        <f t="shared" si="132"/>
        <v>0</v>
      </c>
      <c r="AT933" s="178">
        <f t="shared" si="133"/>
        <v>0</v>
      </c>
      <c r="AU933">
        <f t="shared" si="134"/>
        <v>0</v>
      </c>
    </row>
    <row r="934" spans="1:47">
      <c r="A934" t="str">
        <f>IF(All_Tasks!A934="","",All_Tasks!A934)</f>
        <v/>
      </c>
      <c r="B934" t="str">
        <f>IF(All_Tasks!B934="","",All_Tasks!B934)</f>
        <v/>
      </c>
      <c r="C934" t="str">
        <f>IF(All_Tasks!C934="","",All_Tasks!C934)</f>
        <v/>
      </c>
      <c r="D934" t="str">
        <f>IF(All_Tasks!D934="","",All_Tasks!D934)</f>
        <v/>
      </c>
      <c r="E934" t="str">
        <f>IF(All_Tasks!V934&lt;&gt;"",All_Tasks!V934,IF(All_Tasks!E934&lt;&gt;"",All_Tasks!E934,""))</f>
        <v/>
      </c>
      <c r="F934" t="str">
        <f>IF(All_Tasks!F934="","",All_Tasks!F934)</f>
        <v/>
      </c>
      <c r="G934" t="str">
        <f>IF(All_Tasks!G934="","",All_Tasks!G934)</f>
        <v/>
      </c>
      <c r="H934" s="231" t="str">
        <f>IF(All_Tasks!H934="","",All_Tasks!H934)</f>
        <v/>
      </c>
      <c r="I934" t="str">
        <f>IF(All_Tasks!I934="","",All_Tasks!I934)</f>
        <v/>
      </c>
      <c r="J934" t="str">
        <f>IF(All_Tasks!J934="","",All_Tasks!J934)</f>
        <v/>
      </c>
      <c r="K934" t="str">
        <f>IF(All_Tasks!K934="","",All_Tasks!K934)</f>
        <v/>
      </c>
      <c r="L934" s="231" t="str">
        <f>IF(All_Tasks!L934="","",All_Tasks!L934)</f>
        <v/>
      </c>
      <c r="M934" t="str">
        <f>IF(All_Tasks!M934="","",All_Tasks!M934)</f>
        <v/>
      </c>
      <c r="N934" t="str">
        <f>IF(All_Tasks!N934="","",All_Tasks!N934)</f>
        <v/>
      </c>
      <c r="O934" t="str">
        <f>IF(All_Tasks!O934="","",All_Tasks!O934)</f>
        <v/>
      </c>
      <c r="P934" s="181">
        <f>IF(All_Tasks!P934="",0,All_Tasks!P934)</f>
        <v>0</v>
      </c>
      <c r="Q934" s="181">
        <f>IF(All_Tasks!Q934="",0,All_Tasks!Q934)</f>
        <v>0</v>
      </c>
      <c r="R934" s="181">
        <f>IF(All_Tasks!R934="",0,All_Tasks!R934)</f>
        <v>0</v>
      </c>
      <c r="S934" s="181" t="str">
        <f>IF(All_Tasks!S934="","",All_Tasks!S934)</f>
        <v/>
      </c>
      <c r="T934" t="str">
        <f>IF(All_Tasks!T934="","",All_Tasks!T934)</f>
        <v/>
      </c>
      <c r="U934" t="str">
        <f>IF(All_Tasks!U934="","",All_Tasks!U934)</f>
        <v/>
      </c>
      <c r="V934">
        <f>IF(A934="",0,IFERROR(MATCH(A934,Scope_Labor_Rates!$A$6:$A$46,0)+5,0))</f>
        <v>0</v>
      </c>
      <c r="W934" s="178">
        <f>IF(V934&gt;0,INDEX(Scope_Labor_Rates!$C$6:$C$46,V934-5),0)</f>
        <v>0</v>
      </c>
      <c r="X934" s="178">
        <f>IF(V934&gt;0,INDEX(Scope_Labor_Rates!$C$6:$C$46,V934-5),0)</f>
        <v>0</v>
      </c>
      <c r="Y934" s="180">
        <f>IF(V934&gt;0,INDEX(Scope_Labor_Rates!$S$6:$S$46,V934-5),0)</f>
        <v>0</v>
      </c>
      <c r="Z934" s="180">
        <f>IF(V934&gt;0,INDEX(Scope_Labor_Rates!$R$6:$R$46,V934-5),1)</f>
        <v>1</v>
      </c>
      <c r="AA934" s="231">
        <f t="shared" si="126"/>
        <v>0</v>
      </c>
      <c r="AB934" t="str">
        <f t="shared" si="127"/>
        <v/>
      </c>
      <c r="AC934" s="178" t="str">
        <f t="shared" si="128"/>
        <v/>
      </c>
      <c r="AD934" s="181">
        <f t="shared" si="129"/>
        <v>0</v>
      </c>
      <c r="AE934" s="178">
        <f>IF(V934&gt;0,P934*INDEX(Scope_Labor_Rates!$E$6:$E$46,V934-5),0)</f>
        <v>0</v>
      </c>
      <c r="AF934" s="181">
        <f>IF(V934&gt;0,AE934*INDEX(Scope_Labor_Rates!$D$6:$D$46,V934-5)*AA934,0)</f>
        <v>0</v>
      </c>
      <c r="AG934" s="178">
        <f>IF(V934&gt;0,P934*INDEX(Scope_Labor_Rates!$G$6:$G$46,V934-5),0)</f>
        <v>0</v>
      </c>
      <c r="AH934" s="181">
        <f>IF(V934&gt;0,AG934*INDEX(Scope_Labor_Rates!$F$6:$F$46,V934-5)*AA934,0)</f>
        <v>0</v>
      </c>
      <c r="AI934" s="178">
        <f>IF(V934&gt;0,P934*INDEX(Scope_Labor_Rates!$I$6:$I$46,V934-5),0)</f>
        <v>0</v>
      </c>
      <c r="AJ934" s="181">
        <f>IF(V934&gt;0,AI934*INDEX(Scope_Labor_Rates!$H$6:$H$46,V934-5)*AA934,0)</f>
        <v>0</v>
      </c>
      <c r="AK934" s="178">
        <f>IF(V934&gt;0,P934*INDEX(Scope_Labor_Rates!$K$6:$K$46,V934-5),0)</f>
        <v>0</v>
      </c>
      <c r="AL934" s="181">
        <f>IF(V934&gt;0,AK934*INDEX(Scope_Labor_Rates!$J$6:$J$46,V934-5)*AA934,0)</f>
        <v>0</v>
      </c>
      <c r="AM934" s="178">
        <f>IF(V934&gt;0,P934*INDEX(Scope_Labor_Rates!$M$6:$M$46,V934-5),0)</f>
        <v>0</v>
      </c>
      <c r="AN934" s="178">
        <f>IF(V934&gt;0,AM934*INDEX(Scope_Labor_Rates!$L$6:$L$46,V934-5)*AA934,0)</f>
        <v>0</v>
      </c>
      <c r="AO934" s="178">
        <f>IF(V934&gt;0,P934*INDEX(Scope_Labor_Rates!$O$6:$O$46,V934-5)*AA934,0)</f>
        <v>0</v>
      </c>
      <c r="AP934" s="181">
        <f>IF(V934&gt;0,P934*INDEX(Scope_Labor_Rates!$Q$6:$Q$46,V934-5)*AA934,0)</f>
        <v>0</v>
      </c>
      <c r="AQ934" s="178">
        <f t="shared" si="130"/>
        <v>0</v>
      </c>
      <c r="AR934" s="178">
        <f t="shared" si="131"/>
        <v>0</v>
      </c>
      <c r="AS934" s="178">
        <f t="shared" si="132"/>
        <v>0</v>
      </c>
      <c r="AT934" s="178">
        <f t="shared" si="133"/>
        <v>0</v>
      </c>
      <c r="AU934">
        <f t="shared" si="134"/>
        <v>0</v>
      </c>
    </row>
    <row r="935" spans="1:47">
      <c r="A935" t="str">
        <f>IF(All_Tasks!A935="","",All_Tasks!A935)</f>
        <v/>
      </c>
      <c r="B935" t="str">
        <f>IF(All_Tasks!B935="","",All_Tasks!B935)</f>
        <v/>
      </c>
      <c r="C935" t="str">
        <f>IF(All_Tasks!C935="","",All_Tasks!C935)</f>
        <v/>
      </c>
      <c r="D935" t="str">
        <f>IF(All_Tasks!D935="","",All_Tasks!D935)</f>
        <v/>
      </c>
      <c r="E935" t="str">
        <f>IF(All_Tasks!V935&lt;&gt;"",All_Tasks!V935,IF(All_Tasks!E935&lt;&gt;"",All_Tasks!E935,""))</f>
        <v/>
      </c>
      <c r="F935" t="str">
        <f>IF(All_Tasks!F935="","",All_Tasks!F935)</f>
        <v/>
      </c>
      <c r="G935" t="str">
        <f>IF(All_Tasks!G935="","",All_Tasks!G935)</f>
        <v/>
      </c>
      <c r="H935" s="231" t="str">
        <f>IF(All_Tasks!H935="","",All_Tasks!H935)</f>
        <v/>
      </c>
      <c r="I935" t="str">
        <f>IF(All_Tasks!I935="","",All_Tasks!I935)</f>
        <v/>
      </c>
      <c r="J935" t="str">
        <f>IF(All_Tasks!J935="","",All_Tasks!J935)</f>
        <v/>
      </c>
      <c r="K935" t="str">
        <f>IF(All_Tasks!K935="","",All_Tasks!K935)</f>
        <v/>
      </c>
      <c r="L935" s="231" t="str">
        <f>IF(All_Tasks!L935="","",All_Tasks!L935)</f>
        <v/>
      </c>
      <c r="M935" t="str">
        <f>IF(All_Tasks!M935="","",All_Tasks!M935)</f>
        <v/>
      </c>
      <c r="N935" t="str">
        <f>IF(All_Tasks!N935="","",All_Tasks!N935)</f>
        <v/>
      </c>
      <c r="O935" t="str">
        <f>IF(All_Tasks!O935="","",All_Tasks!O935)</f>
        <v/>
      </c>
      <c r="P935" s="181">
        <f>IF(All_Tasks!P935="",0,All_Tasks!P935)</f>
        <v>0</v>
      </c>
      <c r="Q935" s="181">
        <f>IF(All_Tasks!Q935="",0,All_Tasks!Q935)</f>
        <v>0</v>
      </c>
      <c r="R935" s="181">
        <f>IF(All_Tasks!R935="",0,All_Tasks!R935)</f>
        <v>0</v>
      </c>
      <c r="S935" s="181" t="str">
        <f>IF(All_Tasks!S935="","",All_Tasks!S935)</f>
        <v/>
      </c>
      <c r="T935" t="str">
        <f>IF(All_Tasks!T935="","",All_Tasks!T935)</f>
        <v/>
      </c>
      <c r="U935" t="str">
        <f>IF(All_Tasks!U935="","",All_Tasks!U935)</f>
        <v/>
      </c>
      <c r="V935">
        <f>IF(A935="",0,IFERROR(MATCH(A935,Scope_Labor_Rates!$A$6:$A$46,0)+5,0))</f>
        <v>0</v>
      </c>
      <c r="W935" s="178">
        <f>IF(V935&gt;0,INDEX(Scope_Labor_Rates!$C$6:$C$46,V935-5),0)</f>
        <v>0</v>
      </c>
      <c r="X935" s="178">
        <f>IF(V935&gt;0,INDEX(Scope_Labor_Rates!$C$6:$C$46,V935-5),0)</f>
        <v>0</v>
      </c>
      <c r="Y935" s="180">
        <f>IF(V935&gt;0,INDEX(Scope_Labor_Rates!$S$6:$S$46,V935-5),0)</f>
        <v>0</v>
      </c>
      <c r="Z935" s="180">
        <f>IF(V935&gt;0,INDEX(Scope_Labor_Rates!$R$6:$R$46,V935-5),1)</f>
        <v>1</v>
      </c>
      <c r="AA935" s="231">
        <f t="shared" si="126"/>
        <v>0</v>
      </c>
      <c r="AB935" t="str">
        <f t="shared" si="127"/>
        <v/>
      </c>
      <c r="AC935" s="178" t="str">
        <f t="shared" si="128"/>
        <v/>
      </c>
      <c r="AD935" s="181">
        <f t="shared" si="129"/>
        <v>0</v>
      </c>
      <c r="AE935" s="178">
        <f>IF(V935&gt;0,P935*INDEX(Scope_Labor_Rates!$E$6:$E$46,V935-5),0)</f>
        <v>0</v>
      </c>
      <c r="AF935" s="181">
        <f>IF(V935&gt;0,AE935*INDEX(Scope_Labor_Rates!$D$6:$D$46,V935-5)*AA935,0)</f>
        <v>0</v>
      </c>
      <c r="AG935" s="178">
        <f>IF(V935&gt;0,P935*INDEX(Scope_Labor_Rates!$G$6:$G$46,V935-5),0)</f>
        <v>0</v>
      </c>
      <c r="AH935" s="181">
        <f>IF(V935&gt;0,AG935*INDEX(Scope_Labor_Rates!$F$6:$F$46,V935-5)*AA935,0)</f>
        <v>0</v>
      </c>
      <c r="AI935" s="178">
        <f>IF(V935&gt;0,P935*INDEX(Scope_Labor_Rates!$I$6:$I$46,V935-5),0)</f>
        <v>0</v>
      </c>
      <c r="AJ935" s="181">
        <f>IF(V935&gt;0,AI935*INDEX(Scope_Labor_Rates!$H$6:$H$46,V935-5)*AA935,0)</f>
        <v>0</v>
      </c>
      <c r="AK935" s="178">
        <f>IF(V935&gt;0,P935*INDEX(Scope_Labor_Rates!$K$6:$K$46,V935-5),0)</f>
        <v>0</v>
      </c>
      <c r="AL935" s="181">
        <f>IF(V935&gt;0,AK935*INDEX(Scope_Labor_Rates!$J$6:$J$46,V935-5)*AA935,0)</f>
        <v>0</v>
      </c>
      <c r="AM935" s="178">
        <f>IF(V935&gt;0,P935*INDEX(Scope_Labor_Rates!$M$6:$M$46,V935-5),0)</f>
        <v>0</v>
      </c>
      <c r="AN935" s="178">
        <f>IF(V935&gt;0,AM935*INDEX(Scope_Labor_Rates!$L$6:$L$46,V935-5)*AA935,0)</f>
        <v>0</v>
      </c>
      <c r="AO935" s="178">
        <f>IF(V935&gt;0,P935*INDEX(Scope_Labor_Rates!$O$6:$O$46,V935-5)*AA935,0)</f>
        <v>0</v>
      </c>
      <c r="AP935" s="181">
        <f>IF(V935&gt;0,P935*INDEX(Scope_Labor_Rates!$Q$6:$Q$46,V935-5)*AA935,0)</f>
        <v>0</v>
      </c>
      <c r="AQ935" s="178">
        <f t="shared" si="130"/>
        <v>0</v>
      </c>
      <c r="AR935" s="178">
        <f t="shared" si="131"/>
        <v>0</v>
      </c>
      <c r="AS935" s="178">
        <f t="shared" si="132"/>
        <v>0</v>
      </c>
      <c r="AT935" s="178">
        <f t="shared" si="133"/>
        <v>0</v>
      </c>
      <c r="AU935">
        <f t="shared" si="134"/>
        <v>0</v>
      </c>
    </row>
    <row r="936" spans="1:47">
      <c r="A936" t="str">
        <f>IF(All_Tasks!A936="","",All_Tasks!A936)</f>
        <v/>
      </c>
      <c r="B936" t="str">
        <f>IF(All_Tasks!B936="","",All_Tasks!B936)</f>
        <v/>
      </c>
      <c r="C936" t="str">
        <f>IF(All_Tasks!C936="","",All_Tasks!C936)</f>
        <v/>
      </c>
      <c r="D936" t="str">
        <f>IF(All_Tasks!D936="","",All_Tasks!D936)</f>
        <v/>
      </c>
      <c r="E936" t="str">
        <f>IF(All_Tasks!V936&lt;&gt;"",All_Tasks!V936,IF(All_Tasks!E936&lt;&gt;"",All_Tasks!E936,""))</f>
        <v/>
      </c>
      <c r="F936" t="str">
        <f>IF(All_Tasks!F936="","",All_Tasks!F936)</f>
        <v/>
      </c>
      <c r="G936" t="str">
        <f>IF(All_Tasks!G936="","",All_Tasks!G936)</f>
        <v/>
      </c>
      <c r="H936" s="231" t="str">
        <f>IF(All_Tasks!H936="","",All_Tasks!H936)</f>
        <v/>
      </c>
      <c r="I936" t="str">
        <f>IF(All_Tasks!I936="","",All_Tasks!I936)</f>
        <v/>
      </c>
      <c r="J936" t="str">
        <f>IF(All_Tasks!J936="","",All_Tasks!J936)</f>
        <v/>
      </c>
      <c r="K936" t="str">
        <f>IF(All_Tasks!K936="","",All_Tasks!K936)</f>
        <v/>
      </c>
      <c r="L936" s="231" t="str">
        <f>IF(All_Tasks!L936="","",All_Tasks!L936)</f>
        <v/>
      </c>
      <c r="M936" t="str">
        <f>IF(All_Tasks!M936="","",All_Tasks!M936)</f>
        <v/>
      </c>
      <c r="N936" t="str">
        <f>IF(All_Tasks!N936="","",All_Tasks!N936)</f>
        <v/>
      </c>
      <c r="O936" t="str">
        <f>IF(All_Tasks!O936="","",All_Tasks!O936)</f>
        <v/>
      </c>
      <c r="P936" s="181">
        <f>IF(All_Tasks!P936="",0,All_Tasks!P936)</f>
        <v>0</v>
      </c>
      <c r="Q936" s="181">
        <f>IF(All_Tasks!Q936="",0,All_Tasks!Q936)</f>
        <v>0</v>
      </c>
      <c r="R936" s="181">
        <f>IF(All_Tasks!R936="",0,All_Tasks!R936)</f>
        <v>0</v>
      </c>
      <c r="S936" s="181" t="str">
        <f>IF(All_Tasks!S936="","",All_Tasks!S936)</f>
        <v/>
      </c>
      <c r="T936" t="str">
        <f>IF(All_Tasks!T936="","",All_Tasks!T936)</f>
        <v/>
      </c>
      <c r="U936" t="str">
        <f>IF(All_Tasks!U936="","",All_Tasks!U936)</f>
        <v/>
      </c>
      <c r="V936">
        <f>IF(A936="",0,IFERROR(MATCH(A936,Scope_Labor_Rates!$A$6:$A$46,0)+5,0))</f>
        <v>0</v>
      </c>
      <c r="W936" s="178">
        <f>IF(V936&gt;0,INDEX(Scope_Labor_Rates!$C$6:$C$46,V936-5),0)</f>
        <v>0</v>
      </c>
      <c r="X936" s="178">
        <f>IF(V936&gt;0,INDEX(Scope_Labor_Rates!$C$6:$C$46,V936-5),0)</f>
        <v>0</v>
      </c>
      <c r="Y936" s="180">
        <f>IF(V936&gt;0,INDEX(Scope_Labor_Rates!$S$6:$S$46,V936-5),0)</f>
        <v>0</v>
      </c>
      <c r="Z936" s="180">
        <f>IF(V936&gt;0,INDEX(Scope_Labor_Rates!$R$6:$R$46,V936-5),1)</f>
        <v>1</v>
      </c>
      <c r="AA936" s="231">
        <f t="shared" si="126"/>
        <v>0</v>
      </c>
      <c r="AB936" t="str">
        <f t="shared" si="127"/>
        <v/>
      </c>
      <c r="AC936" s="178" t="str">
        <f t="shared" si="128"/>
        <v/>
      </c>
      <c r="AD936" s="181">
        <f t="shared" si="129"/>
        <v>0</v>
      </c>
      <c r="AE936" s="178">
        <f>IF(V936&gt;0,P936*INDEX(Scope_Labor_Rates!$E$6:$E$46,V936-5),0)</f>
        <v>0</v>
      </c>
      <c r="AF936" s="181">
        <f>IF(V936&gt;0,AE936*INDEX(Scope_Labor_Rates!$D$6:$D$46,V936-5)*AA936,0)</f>
        <v>0</v>
      </c>
      <c r="AG936" s="178">
        <f>IF(V936&gt;0,P936*INDEX(Scope_Labor_Rates!$G$6:$G$46,V936-5),0)</f>
        <v>0</v>
      </c>
      <c r="AH936" s="181">
        <f>IF(V936&gt;0,AG936*INDEX(Scope_Labor_Rates!$F$6:$F$46,V936-5)*AA936,0)</f>
        <v>0</v>
      </c>
      <c r="AI936" s="178">
        <f>IF(V936&gt;0,P936*INDEX(Scope_Labor_Rates!$I$6:$I$46,V936-5),0)</f>
        <v>0</v>
      </c>
      <c r="AJ936" s="181">
        <f>IF(V936&gt;0,AI936*INDEX(Scope_Labor_Rates!$H$6:$H$46,V936-5)*AA936,0)</f>
        <v>0</v>
      </c>
      <c r="AK936" s="178">
        <f>IF(V936&gt;0,P936*INDEX(Scope_Labor_Rates!$K$6:$K$46,V936-5),0)</f>
        <v>0</v>
      </c>
      <c r="AL936" s="181">
        <f>IF(V936&gt;0,AK936*INDEX(Scope_Labor_Rates!$J$6:$J$46,V936-5)*AA936,0)</f>
        <v>0</v>
      </c>
      <c r="AM936" s="178">
        <f>IF(V936&gt;0,P936*INDEX(Scope_Labor_Rates!$M$6:$M$46,V936-5),0)</f>
        <v>0</v>
      </c>
      <c r="AN936" s="178">
        <f>IF(V936&gt;0,AM936*INDEX(Scope_Labor_Rates!$L$6:$L$46,V936-5)*AA936,0)</f>
        <v>0</v>
      </c>
      <c r="AO936" s="178">
        <f>IF(V936&gt;0,P936*INDEX(Scope_Labor_Rates!$O$6:$O$46,V936-5)*AA936,0)</f>
        <v>0</v>
      </c>
      <c r="AP936" s="181">
        <f>IF(V936&gt;0,P936*INDEX(Scope_Labor_Rates!$Q$6:$Q$46,V936-5)*AA936,0)</f>
        <v>0</v>
      </c>
      <c r="AQ936" s="178">
        <f t="shared" si="130"/>
        <v>0</v>
      </c>
      <c r="AR936" s="178">
        <f t="shared" si="131"/>
        <v>0</v>
      </c>
      <c r="AS936" s="178">
        <f t="shared" si="132"/>
        <v>0</v>
      </c>
      <c r="AT936" s="178">
        <f t="shared" si="133"/>
        <v>0</v>
      </c>
      <c r="AU936">
        <f t="shared" si="134"/>
        <v>0</v>
      </c>
    </row>
    <row r="937" spans="1:47">
      <c r="A937" t="str">
        <f>IF(All_Tasks!A937="","",All_Tasks!A937)</f>
        <v/>
      </c>
      <c r="B937" t="str">
        <f>IF(All_Tasks!B937="","",All_Tasks!B937)</f>
        <v/>
      </c>
      <c r="C937" t="str">
        <f>IF(All_Tasks!C937="","",All_Tasks!C937)</f>
        <v/>
      </c>
      <c r="D937" t="str">
        <f>IF(All_Tasks!D937="","",All_Tasks!D937)</f>
        <v/>
      </c>
      <c r="E937" t="str">
        <f>IF(All_Tasks!V937&lt;&gt;"",All_Tasks!V937,IF(All_Tasks!E937&lt;&gt;"",All_Tasks!E937,""))</f>
        <v/>
      </c>
      <c r="F937" t="str">
        <f>IF(All_Tasks!F937="","",All_Tasks!F937)</f>
        <v/>
      </c>
      <c r="G937" t="str">
        <f>IF(All_Tasks!G937="","",All_Tasks!G937)</f>
        <v/>
      </c>
      <c r="H937" s="231" t="str">
        <f>IF(All_Tasks!H937="","",All_Tasks!H937)</f>
        <v/>
      </c>
      <c r="I937" t="str">
        <f>IF(All_Tasks!I937="","",All_Tasks!I937)</f>
        <v/>
      </c>
      <c r="J937" t="str">
        <f>IF(All_Tasks!J937="","",All_Tasks!J937)</f>
        <v/>
      </c>
      <c r="K937" t="str">
        <f>IF(All_Tasks!K937="","",All_Tasks!K937)</f>
        <v/>
      </c>
      <c r="L937" s="231" t="str">
        <f>IF(All_Tasks!L937="","",All_Tasks!L937)</f>
        <v/>
      </c>
      <c r="M937" t="str">
        <f>IF(All_Tasks!M937="","",All_Tasks!M937)</f>
        <v/>
      </c>
      <c r="N937" t="str">
        <f>IF(All_Tasks!N937="","",All_Tasks!N937)</f>
        <v/>
      </c>
      <c r="O937" t="str">
        <f>IF(All_Tasks!O937="","",All_Tasks!O937)</f>
        <v/>
      </c>
      <c r="P937" s="181">
        <f>IF(All_Tasks!P937="",0,All_Tasks!P937)</f>
        <v>0</v>
      </c>
      <c r="Q937" s="181">
        <f>IF(All_Tasks!Q937="",0,All_Tasks!Q937)</f>
        <v>0</v>
      </c>
      <c r="R937" s="181">
        <f>IF(All_Tasks!R937="",0,All_Tasks!R937)</f>
        <v>0</v>
      </c>
      <c r="S937" s="181" t="str">
        <f>IF(All_Tasks!S937="","",All_Tasks!S937)</f>
        <v/>
      </c>
      <c r="T937" t="str">
        <f>IF(All_Tasks!T937="","",All_Tasks!T937)</f>
        <v/>
      </c>
      <c r="U937" t="str">
        <f>IF(All_Tasks!U937="","",All_Tasks!U937)</f>
        <v/>
      </c>
      <c r="V937">
        <f>IF(A937="",0,IFERROR(MATCH(A937,Scope_Labor_Rates!$A$6:$A$46,0)+5,0))</f>
        <v>0</v>
      </c>
      <c r="W937" s="178">
        <f>IF(V937&gt;0,INDEX(Scope_Labor_Rates!$C$6:$C$46,V937-5),0)</f>
        <v>0</v>
      </c>
      <c r="X937" s="178">
        <f>IF(V937&gt;0,INDEX(Scope_Labor_Rates!$C$6:$C$46,V937-5),0)</f>
        <v>0</v>
      </c>
      <c r="Y937" s="180">
        <f>IF(V937&gt;0,INDEX(Scope_Labor_Rates!$S$6:$S$46,V937-5),0)</f>
        <v>0</v>
      </c>
      <c r="Z937" s="180">
        <f>IF(V937&gt;0,INDEX(Scope_Labor_Rates!$R$6:$R$46,V937-5),1)</f>
        <v>1</v>
      </c>
      <c r="AA937" s="231">
        <f t="shared" si="126"/>
        <v>0</v>
      </c>
      <c r="AB937" t="str">
        <f t="shared" si="127"/>
        <v/>
      </c>
      <c r="AC937" s="178" t="str">
        <f t="shared" si="128"/>
        <v/>
      </c>
      <c r="AD937" s="181">
        <f t="shared" si="129"/>
        <v>0</v>
      </c>
      <c r="AE937" s="178">
        <f>IF(V937&gt;0,P937*INDEX(Scope_Labor_Rates!$E$6:$E$46,V937-5),0)</f>
        <v>0</v>
      </c>
      <c r="AF937" s="181">
        <f>IF(V937&gt;0,AE937*INDEX(Scope_Labor_Rates!$D$6:$D$46,V937-5)*AA937,0)</f>
        <v>0</v>
      </c>
      <c r="AG937" s="178">
        <f>IF(V937&gt;0,P937*INDEX(Scope_Labor_Rates!$G$6:$G$46,V937-5),0)</f>
        <v>0</v>
      </c>
      <c r="AH937" s="181">
        <f>IF(V937&gt;0,AG937*INDEX(Scope_Labor_Rates!$F$6:$F$46,V937-5)*AA937,0)</f>
        <v>0</v>
      </c>
      <c r="AI937" s="178">
        <f>IF(V937&gt;0,P937*INDEX(Scope_Labor_Rates!$I$6:$I$46,V937-5),0)</f>
        <v>0</v>
      </c>
      <c r="AJ937" s="181">
        <f>IF(V937&gt;0,AI937*INDEX(Scope_Labor_Rates!$H$6:$H$46,V937-5)*AA937,0)</f>
        <v>0</v>
      </c>
      <c r="AK937" s="178">
        <f>IF(V937&gt;0,P937*INDEX(Scope_Labor_Rates!$K$6:$K$46,V937-5),0)</f>
        <v>0</v>
      </c>
      <c r="AL937" s="181">
        <f>IF(V937&gt;0,AK937*INDEX(Scope_Labor_Rates!$J$6:$J$46,V937-5)*AA937,0)</f>
        <v>0</v>
      </c>
      <c r="AM937" s="178">
        <f>IF(V937&gt;0,P937*INDEX(Scope_Labor_Rates!$M$6:$M$46,V937-5),0)</f>
        <v>0</v>
      </c>
      <c r="AN937" s="178">
        <f>IF(V937&gt;0,AM937*INDEX(Scope_Labor_Rates!$L$6:$L$46,V937-5)*AA937,0)</f>
        <v>0</v>
      </c>
      <c r="AO937" s="178">
        <f>IF(V937&gt;0,P937*INDEX(Scope_Labor_Rates!$O$6:$O$46,V937-5)*AA937,0)</f>
        <v>0</v>
      </c>
      <c r="AP937" s="181">
        <f>IF(V937&gt;0,P937*INDEX(Scope_Labor_Rates!$Q$6:$Q$46,V937-5)*AA937,0)</f>
        <v>0</v>
      </c>
      <c r="AQ937" s="178">
        <f t="shared" si="130"/>
        <v>0</v>
      </c>
      <c r="AR937" s="178">
        <f t="shared" si="131"/>
        <v>0</v>
      </c>
      <c r="AS937" s="178">
        <f t="shared" si="132"/>
        <v>0</v>
      </c>
      <c r="AT937" s="178">
        <f t="shared" si="133"/>
        <v>0</v>
      </c>
      <c r="AU937">
        <f t="shared" si="134"/>
        <v>0</v>
      </c>
    </row>
    <row r="938" spans="1:47">
      <c r="A938" t="str">
        <f>IF(All_Tasks!A938="","",All_Tasks!A938)</f>
        <v/>
      </c>
      <c r="B938" t="str">
        <f>IF(All_Tasks!B938="","",All_Tasks!B938)</f>
        <v/>
      </c>
      <c r="C938" t="str">
        <f>IF(All_Tasks!C938="","",All_Tasks!C938)</f>
        <v/>
      </c>
      <c r="D938" t="str">
        <f>IF(All_Tasks!D938="","",All_Tasks!D938)</f>
        <v/>
      </c>
      <c r="E938" t="str">
        <f>IF(All_Tasks!V938&lt;&gt;"",All_Tasks!V938,IF(All_Tasks!E938&lt;&gt;"",All_Tasks!E938,""))</f>
        <v/>
      </c>
      <c r="F938" t="str">
        <f>IF(All_Tasks!F938="","",All_Tasks!F938)</f>
        <v/>
      </c>
      <c r="G938" t="str">
        <f>IF(All_Tasks!G938="","",All_Tasks!G938)</f>
        <v/>
      </c>
      <c r="H938" s="231" t="str">
        <f>IF(All_Tasks!H938="","",All_Tasks!H938)</f>
        <v/>
      </c>
      <c r="I938" t="str">
        <f>IF(All_Tasks!I938="","",All_Tasks!I938)</f>
        <v/>
      </c>
      <c r="J938" t="str">
        <f>IF(All_Tasks!J938="","",All_Tasks!J938)</f>
        <v/>
      </c>
      <c r="K938" t="str">
        <f>IF(All_Tasks!K938="","",All_Tasks!K938)</f>
        <v/>
      </c>
      <c r="L938" s="231" t="str">
        <f>IF(All_Tasks!L938="","",All_Tasks!L938)</f>
        <v/>
      </c>
      <c r="M938" t="str">
        <f>IF(All_Tasks!M938="","",All_Tasks!M938)</f>
        <v/>
      </c>
      <c r="N938" t="str">
        <f>IF(All_Tasks!N938="","",All_Tasks!N938)</f>
        <v/>
      </c>
      <c r="O938" t="str">
        <f>IF(All_Tasks!O938="","",All_Tasks!O938)</f>
        <v/>
      </c>
      <c r="P938" s="181">
        <f>IF(All_Tasks!P938="",0,All_Tasks!P938)</f>
        <v>0</v>
      </c>
      <c r="Q938" s="181">
        <f>IF(All_Tasks!Q938="",0,All_Tasks!Q938)</f>
        <v>0</v>
      </c>
      <c r="R938" s="181">
        <f>IF(All_Tasks!R938="",0,All_Tasks!R938)</f>
        <v>0</v>
      </c>
      <c r="S938" s="181" t="str">
        <f>IF(All_Tasks!S938="","",All_Tasks!S938)</f>
        <v/>
      </c>
      <c r="T938" t="str">
        <f>IF(All_Tasks!T938="","",All_Tasks!T938)</f>
        <v/>
      </c>
      <c r="U938" t="str">
        <f>IF(All_Tasks!U938="","",All_Tasks!U938)</f>
        <v/>
      </c>
      <c r="V938">
        <f>IF(A938="",0,IFERROR(MATCH(A938,Scope_Labor_Rates!$A$6:$A$46,0)+5,0))</f>
        <v>0</v>
      </c>
      <c r="W938" s="178">
        <f>IF(V938&gt;0,INDEX(Scope_Labor_Rates!$C$6:$C$46,V938-5),0)</f>
        <v>0</v>
      </c>
      <c r="X938" s="178">
        <f>IF(V938&gt;0,INDEX(Scope_Labor_Rates!$C$6:$C$46,V938-5),0)</f>
        <v>0</v>
      </c>
      <c r="Y938" s="180">
        <f>IF(V938&gt;0,INDEX(Scope_Labor_Rates!$S$6:$S$46,V938-5),0)</f>
        <v>0</v>
      </c>
      <c r="Z938" s="180">
        <f>IF(V938&gt;0,INDEX(Scope_Labor_Rates!$R$6:$R$46,V938-5),1)</f>
        <v>1</v>
      </c>
      <c r="AA938" s="231">
        <f t="shared" si="126"/>
        <v>0</v>
      </c>
      <c r="AB938" t="str">
        <f t="shared" si="127"/>
        <v/>
      </c>
      <c r="AC938" s="178" t="str">
        <f t="shared" si="128"/>
        <v/>
      </c>
      <c r="AD938" s="181">
        <f t="shared" si="129"/>
        <v>0</v>
      </c>
      <c r="AE938" s="178">
        <f>IF(V938&gt;0,P938*INDEX(Scope_Labor_Rates!$E$6:$E$46,V938-5),0)</f>
        <v>0</v>
      </c>
      <c r="AF938" s="181">
        <f>IF(V938&gt;0,AE938*INDEX(Scope_Labor_Rates!$D$6:$D$46,V938-5)*AA938,0)</f>
        <v>0</v>
      </c>
      <c r="AG938" s="178">
        <f>IF(V938&gt;0,P938*INDEX(Scope_Labor_Rates!$G$6:$G$46,V938-5),0)</f>
        <v>0</v>
      </c>
      <c r="AH938" s="181">
        <f>IF(V938&gt;0,AG938*INDEX(Scope_Labor_Rates!$F$6:$F$46,V938-5)*AA938,0)</f>
        <v>0</v>
      </c>
      <c r="AI938" s="178">
        <f>IF(V938&gt;0,P938*INDEX(Scope_Labor_Rates!$I$6:$I$46,V938-5),0)</f>
        <v>0</v>
      </c>
      <c r="AJ938" s="181">
        <f>IF(V938&gt;0,AI938*INDEX(Scope_Labor_Rates!$H$6:$H$46,V938-5)*AA938,0)</f>
        <v>0</v>
      </c>
      <c r="AK938" s="178">
        <f>IF(V938&gt;0,P938*INDEX(Scope_Labor_Rates!$K$6:$K$46,V938-5),0)</f>
        <v>0</v>
      </c>
      <c r="AL938" s="181">
        <f>IF(V938&gt;0,AK938*INDEX(Scope_Labor_Rates!$J$6:$J$46,V938-5)*AA938,0)</f>
        <v>0</v>
      </c>
      <c r="AM938" s="178">
        <f>IF(V938&gt;0,P938*INDEX(Scope_Labor_Rates!$M$6:$M$46,V938-5),0)</f>
        <v>0</v>
      </c>
      <c r="AN938" s="178">
        <f>IF(V938&gt;0,AM938*INDEX(Scope_Labor_Rates!$L$6:$L$46,V938-5)*AA938,0)</f>
        <v>0</v>
      </c>
      <c r="AO938" s="178">
        <f>IF(V938&gt;0,P938*INDEX(Scope_Labor_Rates!$O$6:$O$46,V938-5)*AA938,0)</f>
        <v>0</v>
      </c>
      <c r="AP938" s="181">
        <f>IF(V938&gt;0,P938*INDEX(Scope_Labor_Rates!$Q$6:$Q$46,V938-5)*AA938,0)</f>
        <v>0</v>
      </c>
      <c r="AQ938" s="178">
        <f t="shared" si="130"/>
        <v>0</v>
      </c>
      <c r="AR938" s="178">
        <f t="shared" si="131"/>
        <v>0</v>
      </c>
      <c r="AS938" s="178">
        <f t="shared" si="132"/>
        <v>0</v>
      </c>
      <c r="AT938" s="178">
        <f t="shared" si="133"/>
        <v>0</v>
      </c>
      <c r="AU938">
        <f t="shared" si="134"/>
        <v>0</v>
      </c>
    </row>
    <row r="939" spans="1:47">
      <c r="A939" t="str">
        <f>IF(All_Tasks!A939="","",All_Tasks!A939)</f>
        <v/>
      </c>
      <c r="B939" t="str">
        <f>IF(All_Tasks!B939="","",All_Tasks!B939)</f>
        <v/>
      </c>
      <c r="C939" t="str">
        <f>IF(All_Tasks!C939="","",All_Tasks!C939)</f>
        <v/>
      </c>
      <c r="D939" t="str">
        <f>IF(All_Tasks!D939="","",All_Tasks!D939)</f>
        <v/>
      </c>
      <c r="E939" t="str">
        <f>IF(All_Tasks!V939&lt;&gt;"",All_Tasks!V939,IF(All_Tasks!E939&lt;&gt;"",All_Tasks!E939,""))</f>
        <v/>
      </c>
      <c r="F939" t="str">
        <f>IF(All_Tasks!F939="","",All_Tasks!F939)</f>
        <v/>
      </c>
      <c r="G939" t="str">
        <f>IF(All_Tasks!G939="","",All_Tasks!G939)</f>
        <v/>
      </c>
      <c r="H939" s="231" t="str">
        <f>IF(All_Tasks!H939="","",All_Tasks!H939)</f>
        <v/>
      </c>
      <c r="I939" t="str">
        <f>IF(All_Tasks!I939="","",All_Tasks!I939)</f>
        <v/>
      </c>
      <c r="J939" t="str">
        <f>IF(All_Tasks!J939="","",All_Tasks!J939)</f>
        <v/>
      </c>
      <c r="K939" t="str">
        <f>IF(All_Tasks!K939="","",All_Tasks!K939)</f>
        <v/>
      </c>
      <c r="L939" s="231" t="str">
        <f>IF(All_Tasks!L939="","",All_Tasks!L939)</f>
        <v/>
      </c>
      <c r="M939" t="str">
        <f>IF(All_Tasks!M939="","",All_Tasks!M939)</f>
        <v/>
      </c>
      <c r="N939" t="str">
        <f>IF(All_Tasks!N939="","",All_Tasks!N939)</f>
        <v/>
      </c>
      <c r="O939" t="str">
        <f>IF(All_Tasks!O939="","",All_Tasks!O939)</f>
        <v/>
      </c>
      <c r="P939" s="181">
        <f>IF(All_Tasks!P939="",0,All_Tasks!P939)</f>
        <v>0</v>
      </c>
      <c r="Q939" s="181">
        <f>IF(All_Tasks!Q939="",0,All_Tasks!Q939)</f>
        <v>0</v>
      </c>
      <c r="R939" s="181">
        <f>IF(All_Tasks!R939="",0,All_Tasks!R939)</f>
        <v>0</v>
      </c>
      <c r="S939" s="181" t="str">
        <f>IF(All_Tasks!S939="","",All_Tasks!S939)</f>
        <v/>
      </c>
      <c r="T939" t="str">
        <f>IF(All_Tasks!T939="","",All_Tasks!T939)</f>
        <v/>
      </c>
      <c r="U939" t="str">
        <f>IF(All_Tasks!U939="","",All_Tasks!U939)</f>
        <v/>
      </c>
      <c r="V939">
        <f>IF(A939="",0,IFERROR(MATCH(A939,Scope_Labor_Rates!$A$6:$A$46,0)+5,0))</f>
        <v>0</v>
      </c>
      <c r="W939" s="178">
        <f>IF(V939&gt;0,INDEX(Scope_Labor_Rates!$C$6:$C$46,V939-5),0)</f>
        <v>0</v>
      </c>
      <c r="X939" s="178">
        <f>IF(V939&gt;0,INDEX(Scope_Labor_Rates!$C$6:$C$46,V939-5),0)</f>
        <v>0</v>
      </c>
      <c r="Y939" s="180">
        <f>IF(V939&gt;0,INDEX(Scope_Labor_Rates!$S$6:$S$46,V939-5),0)</f>
        <v>0</v>
      </c>
      <c r="Z939" s="180">
        <f>IF(V939&gt;0,INDEX(Scope_Labor_Rates!$R$6:$R$46,V939-5),1)</f>
        <v>1</v>
      </c>
      <c r="AA939" s="231">
        <f t="shared" si="126"/>
        <v>0</v>
      </c>
      <c r="AB939" t="str">
        <f t="shared" si="127"/>
        <v/>
      </c>
      <c r="AC939" s="178" t="str">
        <f t="shared" si="128"/>
        <v/>
      </c>
      <c r="AD939" s="181">
        <f t="shared" si="129"/>
        <v>0</v>
      </c>
      <c r="AE939" s="178">
        <f>IF(V939&gt;0,P939*INDEX(Scope_Labor_Rates!$E$6:$E$46,V939-5),0)</f>
        <v>0</v>
      </c>
      <c r="AF939" s="181">
        <f>IF(V939&gt;0,AE939*INDEX(Scope_Labor_Rates!$D$6:$D$46,V939-5)*AA939,0)</f>
        <v>0</v>
      </c>
      <c r="AG939" s="178">
        <f>IF(V939&gt;0,P939*INDEX(Scope_Labor_Rates!$G$6:$G$46,V939-5),0)</f>
        <v>0</v>
      </c>
      <c r="AH939" s="181">
        <f>IF(V939&gt;0,AG939*INDEX(Scope_Labor_Rates!$F$6:$F$46,V939-5)*AA939,0)</f>
        <v>0</v>
      </c>
      <c r="AI939" s="178">
        <f>IF(V939&gt;0,P939*INDEX(Scope_Labor_Rates!$I$6:$I$46,V939-5),0)</f>
        <v>0</v>
      </c>
      <c r="AJ939" s="181">
        <f>IF(V939&gt;0,AI939*INDEX(Scope_Labor_Rates!$H$6:$H$46,V939-5)*AA939,0)</f>
        <v>0</v>
      </c>
      <c r="AK939" s="178">
        <f>IF(V939&gt;0,P939*INDEX(Scope_Labor_Rates!$K$6:$K$46,V939-5),0)</f>
        <v>0</v>
      </c>
      <c r="AL939" s="181">
        <f>IF(V939&gt;0,AK939*INDEX(Scope_Labor_Rates!$J$6:$J$46,V939-5)*AA939,0)</f>
        <v>0</v>
      </c>
      <c r="AM939" s="178">
        <f>IF(V939&gt;0,P939*INDEX(Scope_Labor_Rates!$M$6:$M$46,V939-5),0)</f>
        <v>0</v>
      </c>
      <c r="AN939" s="178">
        <f>IF(V939&gt;0,AM939*INDEX(Scope_Labor_Rates!$L$6:$L$46,V939-5)*AA939,0)</f>
        <v>0</v>
      </c>
      <c r="AO939" s="178">
        <f>IF(V939&gt;0,P939*INDEX(Scope_Labor_Rates!$O$6:$O$46,V939-5)*AA939,0)</f>
        <v>0</v>
      </c>
      <c r="AP939" s="181">
        <f>IF(V939&gt;0,P939*INDEX(Scope_Labor_Rates!$Q$6:$Q$46,V939-5)*AA939,0)</f>
        <v>0</v>
      </c>
      <c r="AQ939" s="178">
        <f t="shared" si="130"/>
        <v>0</v>
      </c>
      <c r="AR939" s="178">
        <f t="shared" si="131"/>
        <v>0</v>
      </c>
      <c r="AS939" s="178">
        <f t="shared" si="132"/>
        <v>0</v>
      </c>
      <c r="AT939" s="178">
        <f t="shared" si="133"/>
        <v>0</v>
      </c>
      <c r="AU939">
        <f t="shared" si="134"/>
        <v>0</v>
      </c>
    </row>
    <row r="940" spans="1:47">
      <c r="A940" t="str">
        <f>IF(All_Tasks!A940="","",All_Tasks!A940)</f>
        <v/>
      </c>
      <c r="B940" t="str">
        <f>IF(All_Tasks!B940="","",All_Tasks!B940)</f>
        <v/>
      </c>
      <c r="C940" t="str">
        <f>IF(All_Tasks!C940="","",All_Tasks!C940)</f>
        <v/>
      </c>
      <c r="D940" t="str">
        <f>IF(All_Tasks!D940="","",All_Tasks!D940)</f>
        <v/>
      </c>
      <c r="E940" t="str">
        <f>IF(All_Tasks!V940&lt;&gt;"",All_Tasks!V940,IF(All_Tasks!E940&lt;&gt;"",All_Tasks!E940,""))</f>
        <v/>
      </c>
      <c r="F940" t="str">
        <f>IF(All_Tasks!F940="","",All_Tasks!F940)</f>
        <v/>
      </c>
      <c r="G940" t="str">
        <f>IF(All_Tasks!G940="","",All_Tasks!G940)</f>
        <v/>
      </c>
      <c r="H940" s="231" t="str">
        <f>IF(All_Tasks!H940="","",All_Tasks!H940)</f>
        <v/>
      </c>
      <c r="I940" t="str">
        <f>IF(All_Tasks!I940="","",All_Tasks!I940)</f>
        <v/>
      </c>
      <c r="J940" t="str">
        <f>IF(All_Tasks!J940="","",All_Tasks!J940)</f>
        <v/>
      </c>
      <c r="K940" t="str">
        <f>IF(All_Tasks!K940="","",All_Tasks!K940)</f>
        <v/>
      </c>
      <c r="L940" s="231" t="str">
        <f>IF(All_Tasks!L940="","",All_Tasks!L940)</f>
        <v/>
      </c>
      <c r="M940" t="str">
        <f>IF(All_Tasks!M940="","",All_Tasks!M940)</f>
        <v/>
      </c>
      <c r="N940" t="str">
        <f>IF(All_Tasks!N940="","",All_Tasks!N940)</f>
        <v/>
      </c>
      <c r="O940" t="str">
        <f>IF(All_Tasks!O940="","",All_Tasks!O940)</f>
        <v/>
      </c>
      <c r="P940" s="181">
        <f>IF(All_Tasks!P940="",0,All_Tasks!P940)</f>
        <v>0</v>
      </c>
      <c r="Q940" s="181">
        <f>IF(All_Tasks!Q940="",0,All_Tasks!Q940)</f>
        <v>0</v>
      </c>
      <c r="R940" s="181">
        <f>IF(All_Tasks!R940="",0,All_Tasks!R940)</f>
        <v>0</v>
      </c>
      <c r="S940" s="181" t="str">
        <f>IF(All_Tasks!S940="","",All_Tasks!S940)</f>
        <v/>
      </c>
      <c r="T940" t="str">
        <f>IF(All_Tasks!T940="","",All_Tasks!T940)</f>
        <v/>
      </c>
      <c r="U940" t="str">
        <f>IF(All_Tasks!U940="","",All_Tasks!U940)</f>
        <v/>
      </c>
      <c r="V940">
        <f>IF(A940="",0,IFERROR(MATCH(A940,Scope_Labor_Rates!$A$6:$A$46,0)+5,0))</f>
        <v>0</v>
      </c>
      <c r="W940" s="178">
        <f>IF(V940&gt;0,INDEX(Scope_Labor_Rates!$C$6:$C$46,V940-5),0)</f>
        <v>0</v>
      </c>
      <c r="X940" s="178">
        <f>IF(V940&gt;0,INDEX(Scope_Labor_Rates!$C$6:$C$46,V940-5),0)</f>
        <v>0</v>
      </c>
      <c r="Y940" s="180">
        <f>IF(V940&gt;0,INDEX(Scope_Labor_Rates!$S$6:$S$46,V940-5),0)</f>
        <v>0</v>
      </c>
      <c r="Z940" s="180">
        <f>IF(V940&gt;0,INDEX(Scope_Labor_Rates!$R$6:$R$46,V940-5),1)</f>
        <v>1</v>
      </c>
      <c r="AA940" s="231">
        <f t="shared" si="126"/>
        <v>0</v>
      </c>
      <c r="AB940" t="str">
        <f t="shared" si="127"/>
        <v/>
      </c>
      <c r="AC940" s="178" t="str">
        <f t="shared" si="128"/>
        <v/>
      </c>
      <c r="AD940" s="181">
        <f t="shared" si="129"/>
        <v>0</v>
      </c>
      <c r="AE940" s="178">
        <f>IF(V940&gt;0,P940*INDEX(Scope_Labor_Rates!$E$6:$E$46,V940-5),0)</f>
        <v>0</v>
      </c>
      <c r="AF940" s="181">
        <f>IF(V940&gt;0,AE940*INDEX(Scope_Labor_Rates!$D$6:$D$46,V940-5)*AA940,0)</f>
        <v>0</v>
      </c>
      <c r="AG940" s="178">
        <f>IF(V940&gt;0,P940*INDEX(Scope_Labor_Rates!$G$6:$G$46,V940-5),0)</f>
        <v>0</v>
      </c>
      <c r="AH940" s="181">
        <f>IF(V940&gt;0,AG940*INDEX(Scope_Labor_Rates!$F$6:$F$46,V940-5)*AA940,0)</f>
        <v>0</v>
      </c>
      <c r="AI940" s="178">
        <f>IF(V940&gt;0,P940*INDEX(Scope_Labor_Rates!$I$6:$I$46,V940-5),0)</f>
        <v>0</v>
      </c>
      <c r="AJ940" s="181">
        <f>IF(V940&gt;0,AI940*INDEX(Scope_Labor_Rates!$H$6:$H$46,V940-5)*AA940,0)</f>
        <v>0</v>
      </c>
      <c r="AK940" s="178">
        <f>IF(V940&gt;0,P940*INDEX(Scope_Labor_Rates!$K$6:$K$46,V940-5),0)</f>
        <v>0</v>
      </c>
      <c r="AL940" s="181">
        <f>IF(V940&gt;0,AK940*INDEX(Scope_Labor_Rates!$J$6:$J$46,V940-5)*AA940,0)</f>
        <v>0</v>
      </c>
      <c r="AM940" s="178">
        <f>IF(V940&gt;0,P940*INDEX(Scope_Labor_Rates!$M$6:$M$46,V940-5),0)</f>
        <v>0</v>
      </c>
      <c r="AN940" s="178">
        <f>IF(V940&gt;0,AM940*INDEX(Scope_Labor_Rates!$L$6:$L$46,V940-5)*AA940,0)</f>
        <v>0</v>
      </c>
      <c r="AO940" s="178">
        <f>IF(V940&gt;0,P940*INDEX(Scope_Labor_Rates!$O$6:$O$46,V940-5)*AA940,0)</f>
        <v>0</v>
      </c>
      <c r="AP940" s="181">
        <f>IF(V940&gt;0,P940*INDEX(Scope_Labor_Rates!$Q$6:$Q$46,V940-5)*AA940,0)</f>
        <v>0</v>
      </c>
      <c r="AQ940" s="178">
        <f t="shared" si="130"/>
        <v>0</v>
      </c>
      <c r="AR940" s="178">
        <f t="shared" si="131"/>
        <v>0</v>
      </c>
      <c r="AS940" s="178">
        <f t="shared" si="132"/>
        <v>0</v>
      </c>
      <c r="AT940" s="178">
        <f t="shared" si="133"/>
        <v>0</v>
      </c>
      <c r="AU940">
        <f t="shared" si="134"/>
        <v>0</v>
      </c>
    </row>
    <row r="941" spans="1:47">
      <c r="A941" t="str">
        <f>IF(All_Tasks!A941="","",All_Tasks!A941)</f>
        <v/>
      </c>
      <c r="B941" t="str">
        <f>IF(All_Tasks!B941="","",All_Tasks!B941)</f>
        <v/>
      </c>
      <c r="C941" t="str">
        <f>IF(All_Tasks!C941="","",All_Tasks!C941)</f>
        <v/>
      </c>
      <c r="D941" t="str">
        <f>IF(All_Tasks!D941="","",All_Tasks!D941)</f>
        <v/>
      </c>
      <c r="E941" t="str">
        <f>IF(All_Tasks!V941&lt;&gt;"",All_Tasks!V941,IF(All_Tasks!E941&lt;&gt;"",All_Tasks!E941,""))</f>
        <v/>
      </c>
      <c r="F941" t="str">
        <f>IF(All_Tasks!F941="","",All_Tasks!F941)</f>
        <v/>
      </c>
      <c r="G941" t="str">
        <f>IF(All_Tasks!G941="","",All_Tasks!G941)</f>
        <v/>
      </c>
      <c r="H941" s="231" t="str">
        <f>IF(All_Tasks!H941="","",All_Tasks!H941)</f>
        <v/>
      </c>
      <c r="I941" t="str">
        <f>IF(All_Tasks!I941="","",All_Tasks!I941)</f>
        <v/>
      </c>
      <c r="J941" t="str">
        <f>IF(All_Tasks!J941="","",All_Tasks!J941)</f>
        <v/>
      </c>
      <c r="K941" t="str">
        <f>IF(All_Tasks!K941="","",All_Tasks!K941)</f>
        <v/>
      </c>
      <c r="L941" s="231" t="str">
        <f>IF(All_Tasks!L941="","",All_Tasks!L941)</f>
        <v/>
      </c>
      <c r="M941" t="str">
        <f>IF(All_Tasks!M941="","",All_Tasks!M941)</f>
        <v/>
      </c>
      <c r="N941" t="str">
        <f>IF(All_Tasks!N941="","",All_Tasks!N941)</f>
        <v/>
      </c>
      <c r="O941" t="str">
        <f>IF(All_Tasks!O941="","",All_Tasks!O941)</f>
        <v/>
      </c>
      <c r="P941" s="181">
        <f>IF(All_Tasks!P941="",0,All_Tasks!P941)</f>
        <v>0</v>
      </c>
      <c r="Q941" s="181">
        <f>IF(All_Tasks!Q941="",0,All_Tasks!Q941)</f>
        <v>0</v>
      </c>
      <c r="R941" s="181">
        <f>IF(All_Tasks!R941="",0,All_Tasks!R941)</f>
        <v>0</v>
      </c>
      <c r="S941" s="181" t="str">
        <f>IF(All_Tasks!S941="","",All_Tasks!S941)</f>
        <v/>
      </c>
      <c r="T941" t="str">
        <f>IF(All_Tasks!T941="","",All_Tasks!T941)</f>
        <v/>
      </c>
      <c r="U941" t="str">
        <f>IF(All_Tasks!U941="","",All_Tasks!U941)</f>
        <v/>
      </c>
      <c r="V941">
        <f>IF(A941="",0,IFERROR(MATCH(A941,Scope_Labor_Rates!$A$6:$A$46,0)+5,0))</f>
        <v>0</v>
      </c>
      <c r="W941" s="178">
        <f>IF(V941&gt;0,INDEX(Scope_Labor_Rates!$C$6:$C$46,V941-5),0)</f>
        <v>0</v>
      </c>
      <c r="X941" s="178">
        <f>IF(V941&gt;0,INDEX(Scope_Labor_Rates!$C$6:$C$46,V941-5),0)</f>
        <v>0</v>
      </c>
      <c r="Y941" s="180">
        <f>IF(V941&gt;0,INDEX(Scope_Labor_Rates!$S$6:$S$46,V941-5),0)</f>
        <v>0</v>
      </c>
      <c r="Z941" s="180">
        <f>IF(V941&gt;0,INDEX(Scope_Labor_Rates!$R$6:$R$46,V941-5),1)</f>
        <v>1</v>
      </c>
      <c r="AA941" s="231">
        <f t="shared" si="126"/>
        <v>0</v>
      </c>
      <c r="AB941" t="str">
        <f t="shared" si="127"/>
        <v/>
      </c>
      <c r="AC941" s="178" t="str">
        <f t="shared" si="128"/>
        <v/>
      </c>
      <c r="AD941" s="181">
        <f t="shared" si="129"/>
        <v>0</v>
      </c>
      <c r="AE941" s="178">
        <f>IF(V941&gt;0,P941*INDEX(Scope_Labor_Rates!$E$6:$E$46,V941-5),0)</f>
        <v>0</v>
      </c>
      <c r="AF941" s="181">
        <f>IF(V941&gt;0,AE941*INDEX(Scope_Labor_Rates!$D$6:$D$46,V941-5)*AA941,0)</f>
        <v>0</v>
      </c>
      <c r="AG941" s="178">
        <f>IF(V941&gt;0,P941*INDEX(Scope_Labor_Rates!$G$6:$G$46,V941-5),0)</f>
        <v>0</v>
      </c>
      <c r="AH941" s="181">
        <f>IF(V941&gt;0,AG941*INDEX(Scope_Labor_Rates!$F$6:$F$46,V941-5)*AA941,0)</f>
        <v>0</v>
      </c>
      <c r="AI941" s="178">
        <f>IF(V941&gt;0,P941*INDEX(Scope_Labor_Rates!$I$6:$I$46,V941-5),0)</f>
        <v>0</v>
      </c>
      <c r="AJ941" s="181">
        <f>IF(V941&gt;0,AI941*INDEX(Scope_Labor_Rates!$H$6:$H$46,V941-5)*AA941,0)</f>
        <v>0</v>
      </c>
      <c r="AK941" s="178">
        <f>IF(V941&gt;0,P941*INDEX(Scope_Labor_Rates!$K$6:$K$46,V941-5),0)</f>
        <v>0</v>
      </c>
      <c r="AL941" s="181">
        <f>IF(V941&gt;0,AK941*INDEX(Scope_Labor_Rates!$J$6:$J$46,V941-5)*AA941,0)</f>
        <v>0</v>
      </c>
      <c r="AM941" s="178">
        <f>IF(V941&gt;0,P941*INDEX(Scope_Labor_Rates!$M$6:$M$46,V941-5),0)</f>
        <v>0</v>
      </c>
      <c r="AN941" s="178">
        <f>IF(V941&gt;0,AM941*INDEX(Scope_Labor_Rates!$L$6:$L$46,V941-5)*AA941,0)</f>
        <v>0</v>
      </c>
      <c r="AO941" s="178">
        <f>IF(V941&gt;0,P941*INDEX(Scope_Labor_Rates!$O$6:$O$46,V941-5)*AA941,0)</f>
        <v>0</v>
      </c>
      <c r="AP941" s="181">
        <f>IF(V941&gt;0,P941*INDEX(Scope_Labor_Rates!$Q$6:$Q$46,V941-5)*AA941,0)</f>
        <v>0</v>
      </c>
      <c r="AQ941" s="178">
        <f t="shared" si="130"/>
        <v>0</v>
      </c>
      <c r="AR941" s="178">
        <f t="shared" si="131"/>
        <v>0</v>
      </c>
      <c r="AS941" s="178">
        <f t="shared" si="132"/>
        <v>0</v>
      </c>
      <c r="AT941" s="178">
        <f t="shared" si="133"/>
        <v>0</v>
      </c>
      <c r="AU941">
        <f t="shared" si="134"/>
        <v>0</v>
      </c>
    </row>
    <row r="942" spans="1:47">
      <c r="A942" t="str">
        <f>IF(All_Tasks!A942="","",All_Tasks!A942)</f>
        <v/>
      </c>
      <c r="B942" t="str">
        <f>IF(All_Tasks!B942="","",All_Tasks!B942)</f>
        <v/>
      </c>
      <c r="C942" t="str">
        <f>IF(All_Tasks!C942="","",All_Tasks!C942)</f>
        <v/>
      </c>
      <c r="D942" t="str">
        <f>IF(All_Tasks!D942="","",All_Tasks!D942)</f>
        <v/>
      </c>
      <c r="E942" t="str">
        <f>IF(All_Tasks!V942&lt;&gt;"",All_Tasks!V942,IF(All_Tasks!E942&lt;&gt;"",All_Tasks!E942,""))</f>
        <v/>
      </c>
      <c r="F942" t="str">
        <f>IF(All_Tasks!F942="","",All_Tasks!F942)</f>
        <v/>
      </c>
      <c r="G942" t="str">
        <f>IF(All_Tasks!G942="","",All_Tasks!G942)</f>
        <v/>
      </c>
      <c r="H942" s="231" t="str">
        <f>IF(All_Tasks!H942="","",All_Tasks!H942)</f>
        <v/>
      </c>
      <c r="I942" t="str">
        <f>IF(All_Tasks!I942="","",All_Tasks!I942)</f>
        <v/>
      </c>
      <c r="J942" t="str">
        <f>IF(All_Tasks!J942="","",All_Tasks!J942)</f>
        <v/>
      </c>
      <c r="K942" t="str">
        <f>IF(All_Tasks!K942="","",All_Tasks!K942)</f>
        <v/>
      </c>
      <c r="L942" s="231" t="str">
        <f>IF(All_Tasks!L942="","",All_Tasks!L942)</f>
        <v/>
      </c>
      <c r="M942" t="str">
        <f>IF(All_Tasks!M942="","",All_Tasks!M942)</f>
        <v/>
      </c>
      <c r="N942" t="str">
        <f>IF(All_Tasks!N942="","",All_Tasks!N942)</f>
        <v/>
      </c>
      <c r="O942" t="str">
        <f>IF(All_Tasks!O942="","",All_Tasks!O942)</f>
        <v/>
      </c>
      <c r="P942" s="181">
        <f>IF(All_Tasks!P942="",0,All_Tasks!P942)</f>
        <v>0</v>
      </c>
      <c r="Q942" s="181">
        <f>IF(All_Tasks!Q942="",0,All_Tasks!Q942)</f>
        <v>0</v>
      </c>
      <c r="R942" s="181">
        <f>IF(All_Tasks!R942="",0,All_Tasks!R942)</f>
        <v>0</v>
      </c>
      <c r="S942" s="181" t="str">
        <f>IF(All_Tasks!S942="","",All_Tasks!S942)</f>
        <v/>
      </c>
      <c r="T942" t="str">
        <f>IF(All_Tasks!T942="","",All_Tasks!T942)</f>
        <v/>
      </c>
      <c r="U942" t="str">
        <f>IF(All_Tasks!U942="","",All_Tasks!U942)</f>
        <v/>
      </c>
      <c r="V942">
        <f>IF(A942="",0,IFERROR(MATCH(A942,Scope_Labor_Rates!$A$6:$A$46,0)+5,0))</f>
        <v>0</v>
      </c>
      <c r="W942" s="178">
        <f>IF(V942&gt;0,INDEX(Scope_Labor_Rates!$C$6:$C$46,V942-5),0)</f>
        <v>0</v>
      </c>
      <c r="X942" s="178">
        <f>IF(V942&gt;0,INDEX(Scope_Labor_Rates!$C$6:$C$46,V942-5),0)</f>
        <v>0</v>
      </c>
      <c r="Y942" s="180">
        <f>IF(V942&gt;0,INDEX(Scope_Labor_Rates!$S$6:$S$46,V942-5),0)</f>
        <v>0</v>
      </c>
      <c r="Z942" s="180">
        <f>IF(V942&gt;0,INDEX(Scope_Labor_Rates!$R$6:$R$46,V942-5),1)</f>
        <v>1</v>
      </c>
      <c r="AA942" s="231">
        <f t="shared" si="126"/>
        <v>0</v>
      </c>
      <c r="AB942" t="str">
        <f t="shared" si="127"/>
        <v/>
      </c>
      <c r="AC942" s="178" t="str">
        <f t="shared" si="128"/>
        <v/>
      </c>
      <c r="AD942" s="181">
        <f t="shared" si="129"/>
        <v>0</v>
      </c>
      <c r="AE942" s="178">
        <f>IF(V942&gt;0,P942*INDEX(Scope_Labor_Rates!$E$6:$E$46,V942-5),0)</f>
        <v>0</v>
      </c>
      <c r="AF942" s="181">
        <f>IF(V942&gt;0,AE942*INDEX(Scope_Labor_Rates!$D$6:$D$46,V942-5)*AA942,0)</f>
        <v>0</v>
      </c>
      <c r="AG942" s="178">
        <f>IF(V942&gt;0,P942*INDEX(Scope_Labor_Rates!$G$6:$G$46,V942-5),0)</f>
        <v>0</v>
      </c>
      <c r="AH942" s="181">
        <f>IF(V942&gt;0,AG942*INDEX(Scope_Labor_Rates!$F$6:$F$46,V942-5)*AA942,0)</f>
        <v>0</v>
      </c>
      <c r="AI942" s="178">
        <f>IF(V942&gt;0,P942*INDEX(Scope_Labor_Rates!$I$6:$I$46,V942-5),0)</f>
        <v>0</v>
      </c>
      <c r="AJ942" s="181">
        <f>IF(V942&gt;0,AI942*INDEX(Scope_Labor_Rates!$H$6:$H$46,V942-5)*AA942,0)</f>
        <v>0</v>
      </c>
      <c r="AK942" s="178">
        <f>IF(V942&gt;0,P942*INDEX(Scope_Labor_Rates!$K$6:$K$46,V942-5),0)</f>
        <v>0</v>
      </c>
      <c r="AL942" s="181">
        <f>IF(V942&gt;0,AK942*INDEX(Scope_Labor_Rates!$J$6:$J$46,V942-5)*AA942,0)</f>
        <v>0</v>
      </c>
      <c r="AM942" s="178">
        <f>IF(V942&gt;0,P942*INDEX(Scope_Labor_Rates!$M$6:$M$46,V942-5),0)</f>
        <v>0</v>
      </c>
      <c r="AN942" s="178">
        <f>IF(V942&gt;0,AM942*INDEX(Scope_Labor_Rates!$L$6:$L$46,V942-5)*AA942,0)</f>
        <v>0</v>
      </c>
      <c r="AO942" s="178">
        <f>IF(V942&gt;0,P942*INDEX(Scope_Labor_Rates!$O$6:$O$46,V942-5)*AA942,0)</f>
        <v>0</v>
      </c>
      <c r="AP942" s="181">
        <f>IF(V942&gt;0,P942*INDEX(Scope_Labor_Rates!$Q$6:$Q$46,V942-5)*AA942,0)</f>
        <v>0</v>
      </c>
      <c r="AQ942" s="178">
        <f t="shared" si="130"/>
        <v>0</v>
      </c>
      <c r="AR942" s="178">
        <f t="shared" si="131"/>
        <v>0</v>
      </c>
      <c r="AS942" s="178">
        <f t="shared" si="132"/>
        <v>0</v>
      </c>
      <c r="AT942" s="178">
        <f t="shared" si="133"/>
        <v>0</v>
      </c>
      <c r="AU942">
        <f t="shared" si="134"/>
        <v>0</v>
      </c>
    </row>
    <row r="943" spans="1:47">
      <c r="A943" t="str">
        <f>IF(All_Tasks!A943="","",All_Tasks!A943)</f>
        <v/>
      </c>
      <c r="B943" t="str">
        <f>IF(All_Tasks!B943="","",All_Tasks!B943)</f>
        <v/>
      </c>
      <c r="C943" t="str">
        <f>IF(All_Tasks!C943="","",All_Tasks!C943)</f>
        <v/>
      </c>
      <c r="D943" t="str">
        <f>IF(All_Tasks!D943="","",All_Tasks!D943)</f>
        <v/>
      </c>
      <c r="E943" t="str">
        <f>IF(All_Tasks!V943&lt;&gt;"",All_Tasks!V943,IF(All_Tasks!E943&lt;&gt;"",All_Tasks!E943,""))</f>
        <v/>
      </c>
      <c r="F943" t="str">
        <f>IF(All_Tasks!F943="","",All_Tasks!F943)</f>
        <v/>
      </c>
      <c r="G943" t="str">
        <f>IF(All_Tasks!G943="","",All_Tasks!G943)</f>
        <v/>
      </c>
      <c r="H943" s="231" t="str">
        <f>IF(All_Tasks!H943="","",All_Tasks!H943)</f>
        <v/>
      </c>
      <c r="I943" t="str">
        <f>IF(All_Tasks!I943="","",All_Tasks!I943)</f>
        <v/>
      </c>
      <c r="J943" t="str">
        <f>IF(All_Tasks!J943="","",All_Tasks!J943)</f>
        <v/>
      </c>
      <c r="K943" t="str">
        <f>IF(All_Tasks!K943="","",All_Tasks!K943)</f>
        <v/>
      </c>
      <c r="L943" s="231" t="str">
        <f>IF(All_Tasks!L943="","",All_Tasks!L943)</f>
        <v/>
      </c>
      <c r="M943" t="str">
        <f>IF(All_Tasks!M943="","",All_Tasks!M943)</f>
        <v/>
      </c>
      <c r="N943" t="str">
        <f>IF(All_Tasks!N943="","",All_Tasks!N943)</f>
        <v/>
      </c>
      <c r="O943" t="str">
        <f>IF(All_Tasks!O943="","",All_Tasks!O943)</f>
        <v/>
      </c>
      <c r="P943" s="181">
        <f>IF(All_Tasks!P943="",0,All_Tasks!P943)</f>
        <v>0</v>
      </c>
      <c r="Q943" s="181">
        <f>IF(All_Tasks!Q943="",0,All_Tasks!Q943)</f>
        <v>0</v>
      </c>
      <c r="R943" s="181">
        <f>IF(All_Tasks!R943="",0,All_Tasks!R943)</f>
        <v>0</v>
      </c>
      <c r="S943" s="181" t="str">
        <f>IF(All_Tasks!S943="","",All_Tasks!S943)</f>
        <v/>
      </c>
      <c r="T943" t="str">
        <f>IF(All_Tasks!T943="","",All_Tasks!T943)</f>
        <v/>
      </c>
      <c r="U943" t="str">
        <f>IF(All_Tasks!U943="","",All_Tasks!U943)</f>
        <v/>
      </c>
      <c r="V943">
        <f>IF(A943="",0,IFERROR(MATCH(A943,Scope_Labor_Rates!$A$6:$A$46,0)+5,0))</f>
        <v>0</v>
      </c>
      <c r="W943" s="178">
        <f>IF(V943&gt;0,INDEX(Scope_Labor_Rates!$C$6:$C$46,V943-5),0)</f>
        <v>0</v>
      </c>
      <c r="X943" s="178">
        <f>IF(V943&gt;0,INDEX(Scope_Labor_Rates!$C$6:$C$46,V943-5),0)</f>
        <v>0</v>
      </c>
      <c r="Y943" s="180">
        <f>IF(V943&gt;0,INDEX(Scope_Labor_Rates!$S$6:$S$46,V943-5),0)</f>
        <v>0</v>
      </c>
      <c r="Z943" s="180">
        <f>IF(V943&gt;0,INDEX(Scope_Labor_Rates!$R$6:$R$46,V943-5),1)</f>
        <v>1</v>
      </c>
      <c r="AA943" s="231">
        <f t="shared" si="126"/>
        <v>0</v>
      </c>
      <c r="AB943" t="str">
        <f t="shared" si="127"/>
        <v/>
      </c>
      <c r="AC943" s="178" t="str">
        <f t="shared" si="128"/>
        <v/>
      </c>
      <c r="AD943" s="181">
        <f t="shared" si="129"/>
        <v>0</v>
      </c>
      <c r="AE943" s="178">
        <f>IF(V943&gt;0,P943*INDEX(Scope_Labor_Rates!$E$6:$E$46,V943-5),0)</f>
        <v>0</v>
      </c>
      <c r="AF943" s="181">
        <f>IF(V943&gt;0,AE943*INDEX(Scope_Labor_Rates!$D$6:$D$46,V943-5)*AA943,0)</f>
        <v>0</v>
      </c>
      <c r="AG943" s="178">
        <f>IF(V943&gt;0,P943*INDEX(Scope_Labor_Rates!$G$6:$G$46,V943-5),0)</f>
        <v>0</v>
      </c>
      <c r="AH943" s="181">
        <f>IF(V943&gt;0,AG943*INDEX(Scope_Labor_Rates!$F$6:$F$46,V943-5)*AA943,0)</f>
        <v>0</v>
      </c>
      <c r="AI943" s="178">
        <f>IF(V943&gt;0,P943*INDEX(Scope_Labor_Rates!$I$6:$I$46,V943-5),0)</f>
        <v>0</v>
      </c>
      <c r="AJ943" s="181">
        <f>IF(V943&gt;0,AI943*INDEX(Scope_Labor_Rates!$H$6:$H$46,V943-5)*AA943,0)</f>
        <v>0</v>
      </c>
      <c r="AK943" s="178">
        <f>IF(V943&gt;0,P943*INDEX(Scope_Labor_Rates!$K$6:$K$46,V943-5),0)</f>
        <v>0</v>
      </c>
      <c r="AL943" s="181">
        <f>IF(V943&gt;0,AK943*INDEX(Scope_Labor_Rates!$J$6:$J$46,V943-5)*AA943,0)</f>
        <v>0</v>
      </c>
      <c r="AM943" s="178">
        <f>IF(V943&gt;0,P943*INDEX(Scope_Labor_Rates!$M$6:$M$46,V943-5),0)</f>
        <v>0</v>
      </c>
      <c r="AN943" s="178">
        <f>IF(V943&gt;0,AM943*INDEX(Scope_Labor_Rates!$L$6:$L$46,V943-5)*AA943,0)</f>
        <v>0</v>
      </c>
      <c r="AO943" s="178">
        <f>IF(V943&gt;0,P943*INDEX(Scope_Labor_Rates!$O$6:$O$46,V943-5)*AA943,0)</f>
        <v>0</v>
      </c>
      <c r="AP943" s="181">
        <f>IF(V943&gt;0,P943*INDEX(Scope_Labor_Rates!$Q$6:$Q$46,V943-5)*AA943,0)</f>
        <v>0</v>
      </c>
      <c r="AQ943" s="178">
        <f t="shared" si="130"/>
        <v>0</v>
      </c>
      <c r="AR943" s="178">
        <f t="shared" si="131"/>
        <v>0</v>
      </c>
      <c r="AS943" s="178">
        <f t="shared" si="132"/>
        <v>0</v>
      </c>
      <c r="AT943" s="178">
        <f t="shared" si="133"/>
        <v>0</v>
      </c>
      <c r="AU943">
        <f t="shared" si="134"/>
        <v>0</v>
      </c>
    </row>
    <row r="944" spans="1:47">
      <c r="A944" t="str">
        <f>IF(All_Tasks!A944="","",All_Tasks!A944)</f>
        <v/>
      </c>
      <c r="B944" t="str">
        <f>IF(All_Tasks!B944="","",All_Tasks!B944)</f>
        <v/>
      </c>
      <c r="C944" t="str">
        <f>IF(All_Tasks!C944="","",All_Tasks!C944)</f>
        <v/>
      </c>
      <c r="D944" t="str">
        <f>IF(All_Tasks!D944="","",All_Tasks!D944)</f>
        <v/>
      </c>
      <c r="E944" t="str">
        <f>IF(All_Tasks!V944&lt;&gt;"",All_Tasks!V944,IF(All_Tasks!E944&lt;&gt;"",All_Tasks!E944,""))</f>
        <v/>
      </c>
      <c r="F944" t="str">
        <f>IF(All_Tasks!F944="","",All_Tasks!F944)</f>
        <v/>
      </c>
      <c r="G944" t="str">
        <f>IF(All_Tasks!G944="","",All_Tasks!G944)</f>
        <v/>
      </c>
      <c r="H944" s="231" t="str">
        <f>IF(All_Tasks!H944="","",All_Tasks!H944)</f>
        <v/>
      </c>
      <c r="I944" t="str">
        <f>IF(All_Tasks!I944="","",All_Tasks!I944)</f>
        <v/>
      </c>
      <c r="J944" t="str">
        <f>IF(All_Tasks!J944="","",All_Tasks!J944)</f>
        <v/>
      </c>
      <c r="K944" t="str">
        <f>IF(All_Tasks!K944="","",All_Tasks!K944)</f>
        <v/>
      </c>
      <c r="L944" s="231" t="str">
        <f>IF(All_Tasks!L944="","",All_Tasks!L944)</f>
        <v/>
      </c>
      <c r="M944" t="str">
        <f>IF(All_Tasks!M944="","",All_Tasks!M944)</f>
        <v/>
      </c>
      <c r="N944" t="str">
        <f>IF(All_Tasks!N944="","",All_Tasks!N944)</f>
        <v/>
      </c>
      <c r="O944" t="str">
        <f>IF(All_Tasks!O944="","",All_Tasks!O944)</f>
        <v/>
      </c>
      <c r="P944" s="181">
        <f>IF(All_Tasks!P944="",0,All_Tasks!P944)</f>
        <v>0</v>
      </c>
      <c r="Q944" s="181">
        <f>IF(All_Tasks!Q944="",0,All_Tasks!Q944)</f>
        <v>0</v>
      </c>
      <c r="R944" s="181">
        <f>IF(All_Tasks!R944="",0,All_Tasks!R944)</f>
        <v>0</v>
      </c>
      <c r="S944" s="181" t="str">
        <f>IF(All_Tasks!S944="","",All_Tasks!S944)</f>
        <v/>
      </c>
      <c r="T944" t="str">
        <f>IF(All_Tasks!T944="","",All_Tasks!T944)</f>
        <v/>
      </c>
      <c r="U944" t="str">
        <f>IF(All_Tasks!U944="","",All_Tasks!U944)</f>
        <v/>
      </c>
      <c r="V944">
        <f>IF(A944="",0,IFERROR(MATCH(A944,Scope_Labor_Rates!$A$6:$A$46,0)+5,0))</f>
        <v>0</v>
      </c>
      <c r="W944" s="178">
        <f>IF(V944&gt;0,INDEX(Scope_Labor_Rates!$C$6:$C$46,V944-5),0)</f>
        <v>0</v>
      </c>
      <c r="X944" s="178">
        <f>IF(V944&gt;0,INDEX(Scope_Labor_Rates!$C$6:$C$46,V944-5),0)</f>
        <v>0</v>
      </c>
      <c r="Y944" s="180">
        <f>IF(V944&gt;0,INDEX(Scope_Labor_Rates!$S$6:$S$46,V944-5),0)</f>
        <v>0</v>
      </c>
      <c r="Z944" s="180">
        <f>IF(V944&gt;0,INDEX(Scope_Labor_Rates!$R$6:$R$46,V944-5),1)</f>
        <v>1</v>
      </c>
      <c r="AA944" s="231">
        <f t="shared" si="126"/>
        <v>0</v>
      </c>
      <c r="AB944" t="str">
        <f t="shared" si="127"/>
        <v/>
      </c>
      <c r="AC944" s="178" t="str">
        <f t="shared" si="128"/>
        <v/>
      </c>
      <c r="AD944" s="181">
        <f t="shared" si="129"/>
        <v>0</v>
      </c>
      <c r="AE944" s="178">
        <f>IF(V944&gt;0,P944*INDEX(Scope_Labor_Rates!$E$6:$E$46,V944-5),0)</f>
        <v>0</v>
      </c>
      <c r="AF944" s="181">
        <f>IF(V944&gt;0,AE944*INDEX(Scope_Labor_Rates!$D$6:$D$46,V944-5)*AA944,0)</f>
        <v>0</v>
      </c>
      <c r="AG944" s="178">
        <f>IF(V944&gt;0,P944*INDEX(Scope_Labor_Rates!$G$6:$G$46,V944-5),0)</f>
        <v>0</v>
      </c>
      <c r="AH944" s="181">
        <f>IF(V944&gt;0,AG944*INDEX(Scope_Labor_Rates!$F$6:$F$46,V944-5)*AA944,0)</f>
        <v>0</v>
      </c>
      <c r="AI944" s="178">
        <f>IF(V944&gt;0,P944*INDEX(Scope_Labor_Rates!$I$6:$I$46,V944-5),0)</f>
        <v>0</v>
      </c>
      <c r="AJ944" s="181">
        <f>IF(V944&gt;0,AI944*INDEX(Scope_Labor_Rates!$H$6:$H$46,V944-5)*AA944,0)</f>
        <v>0</v>
      </c>
      <c r="AK944" s="178">
        <f>IF(V944&gt;0,P944*INDEX(Scope_Labor_Rates!$K$6:$K$46,V944-5),0)</f>
        <v>0</v>
      </c>
      <c r="AL944" s="181">
        <f>IF(V944&gt;0,AK944*INDEX(Scope_Labor_Rates!$J$6:$J$46,V944-5)*AA944,0)</f>
        <v>0</v>
      </c>
      <c r="AM944" s="178">
        <f>IF(V944&gt;0,P944*INDEX(Scope_Labor_Rates!$M$6:$M$46,V944-5),0)</f>
        <v>0</v>
      </c>
      <c r="AN944" s="178">
        <f>IF(V944&gt;0,AM944*INDEX(Scope_Labor_Rates!$L$6:$L$46,V944-5)*AA944,0)</f>
        <v>0</v>
      </c>
      <c r="AO944" s="178">
        <f>IF(V944&gt;0,P944*INDEX(Scope_Labor_Rates!$O$6:$O$46,V944-5)*AA944,0)</f>
        <v>0</v>
      </c>
      <c r="AP944" s="181">
        <f>IF(V944&gt;0,P944*INDEX(Scope_Labor_Rates!$Q$6:$Q$46,V944-5)*AA944,0)</f>
        <v>0</v>
      </c>
      <c r="AQ944" s="178">
        <f t="shared" si="130"/>
        <v>0</v>
      </c>
      <c r="AR944" s="178">
        <f t="shared" si="131"/>
        <v>0</v>
      </c>
      <c r="AS944" s="178">
        <f t="shared" si="132"/>
        <v>0</v>
      </c>
      <c r="AT944" s="178">
        <f t="shared" si="133"/>
        <v>0</v>
      </c>
      <c r="AU944">
        <f t="shared" si="134"/>
        <v>0</v>
      </c>
    </row>
    <row r="945" spans="1:47">
      <c r="A945" t="str">
        <f>IF(All_Tasks!A945="","",All_Tasks!A945)</f>
        <v/>
      </c>
      <c r="B945" t="str">
        <f>IF(All_Tasks!B945="","",All_Tasks!B945)</f>
        <v/>
      </c>
      <c r="C945" t="str">
        <f>IF(All_Tasks!C945="","",All_Tasks!C945)</f>
        <v/>
      </c>
      <c r="D945" t="str">
        <f>IF(All_Tasks!D945="","",All_Tasks!D945)</f>
        <v/>
      </c>
      <c r="E945" t="str">
        <f>IF(All_Tasks!V945&lt;&gt;"",All_Tasks!V945,IF(All_Tasks!E945&lt;&gt;"",All_Tasks!E945,""))</f>
        <v/>
      </c>
      <c r="F945" t="str">
        <f>IF(All_Tasks!F945="","",All_Tasks!F945)</f>
        <v/>
      </c>
      <c r="G945" t="str">
        <f>IF(All_Tasks!G945="","",All_Tasks!G945)</f>
        <v/>
      </c>
      <c r="H945" s="231" t="str">
        <f>IF(All_Tasks!H945="","",All_Tasks!H945)</f>
        <v/>
      </c>
      <c r="I945" t="str">
        <f>IF(All_Tasks!I945="","",All_Tasks!I945)</f>
        <v/>
      </c>
      <c r="J945" t="str">
        <f>IF(All_Tasks!J945="","",All_Tasks!J945)</f>
        <v/>
      </c>
      <c r="K945" t="str">
        <f>IF(All_Tasks!K945="","",All_Tasks!K945)</f>
        <v/>
      </c>
      <c r="L945" s="231" t="str">
        <f>IF(All_Tasks!L945="","",All_Tasks!L945)</f>
        <v/>
      </c>
      <c r="M945" t="str">
        <f>IF(All_Tasks!M945="","",All_Tasks!M945)</f>
        <v/>
      </c>
      <c r="N945" t="str">
        <f>IF(All_Tasks!N945="","",All_Tasks!N945)</f>
        <v/>
      </c>
      <c r="O945" t="str">
        <f>IF(All_Tasks!O945="","",All_Tasks!O945)</f>
        <v/>
      </c>
      <c r="P945" s="181">
        <f>IF(All_Tasks!P945="",0,All_Tasks!P945)</f>
        <v>0</v>
      </c>
      <c r="Q945" s="181">
        <f>IF(All_Tasks!Q945="",0,All_Tasks!Q945)</f>
        <v>0</v>
      </c>
      <c r="R945" s="181">
        <f>IF(All_Tasks!R945="",0,All_Tasks!R945)</f>
        <v>0</v>
      </c>
      <c r="S945" s="181" t="str">
        <f>IF(All_Tasks!S945="","",All_Tasks!S945)</f>
        <v/>
      </c>
      <c r="T945" t="str">
        <f>IF(All_Tasks!T945="","",All_Tasks!T945)</f>
        <v/>
      </c>
      <c r="U945" t="str">
        <f>IF(All_Tasks!U945="","",All_Tasks!U945)</f>
        <v/>
      </c>
      <c r="V945">
        <f>IF(A945="",0,IFERROR(MATCH(A945,Scope_Labor_Rates!$A$6:$A$46,0)+5,0))</f>
        <v>0</v>
      </c>
      <c r="W945" s="178">
        <f>IF(V945&gt;0,INDEX(Scope_Labor_Rates!$C$6:$C$46,V945-5),0)</f>
        <v>0</v>
      </c>
      <c r="X945" s="178">
        <f>IF(V945&gt;0,INDEX(Scope_Labor_Rates!$C$6:$C$46,V945-5),0)</f>
        <v>0</v>
      </c>
      <c r="Y945" s="180">
        <f>IF(V945&gt;0,INDEX(Scope_Labor_Rates!$S$6:$S$46,V945-5),0)</f>
        <v>0</v>
      </c>
      <c r="Z945" s="180">
        <f>IF(V945&gt;0,INDEX(Scope_Labor_Rates!$R$6:$R$46,V945-5),1)</f>
        <v>1</v>
      </c>
      <c r="AA945" s="231">
        <f t="shared" si="126"/>
        <v>0</v>
      </c>
      <c r="AB945" t="str">
        <f t="shared" si="127"/>
        <v/>
      </c>
      <c r="AC945" s="178" t="str">
        <f t="shared" si="128"/>
        <v/>
      </c>
      <c r="AD945" s="181">
        <f t="shared" si="129"/>
        <v>0</v>
      </c>
      <c r="AE945" s="178">
        <f>IF(V945&gt;0,P945*INDEX(Scope_Labor_Rates!$E$6:$E$46,V945-5),0)</f>
        <v>0</v>
      </c>
      <c r="AF945" s="181">
        <f>IF(V945&gt;0,AE945*INDEX(Scope_Labor_Rates!$D$6:$D$46,V945-5)*AA945,0)</f>
        <v>0</v>
      </c>
      <c r="AG945" s="178">
        <f>IF(V945&gt;0,P945*INDEX(Scope_Labor_Rates!$G$6:$G$46,V945-5),0)</f>
        <v>0</v>
      </c>
      <c r="AH945" s="181">
        <f>IF(V945&gt;0,AG945*INDEX(Scope_Labor_Rates!$F$6:$F$46,V945-5)*AA945,0)</f>
        <v>0</v>
      </c>
      <c r="AI945" s="178">
        <f>IF(V945&gt;0,P945*INDEX(Scope_Labor_Rates!$I$6:$I$46,V945-5),0)</f>
        <v>0</v>
      </c>
      <c r="AJ945" s="181">
        <f>IF(V945&gt;0,AI945*INDEX(Scope_Labor_Rates!$H$6:$H$46,V945-5)*AA945,0)</f>
        <v>0</v>
      </c>
      <c r="AK945" s="178">
        <f>IF(V945&gt;0,P945*INDEX(Scope_Labor_Rates!$K$6:$K$46,V945-5),0)</f>
        <v>0</v>
      </c>
      <c r="AL945" s="181">
        <f>IF(V945&gt;0,AK945*INDEX(Scope_Labor_Rates!$J$6:$J$46,V945-5)*AA945,0)</f>
        <v>0</v>
      </c>
      <c r="AM945" s="178">
        <f>IF(V945&gt;0,P945*INDEX(Scope_Labor_Rates!$M$6:$M$46,V945-5),0)</f>
        <v>0</v>
      </c>
      <c r="AN945" s="178">
        <f>IF(V945&gt;0,AM945*INDEX(Scope_Labor_Rates!$L$6:$L$46,V945-5)*AA945,0)</f>
        <v>0</v>
      </c>
      <c r="AO945" s="178">
        <f>IF(V945&gt;0,P945*INDEX(Scope_Labor_Rates!$O$6:$O$46,V945-5)*AA945,0)</f>
        <v>0</v>
      </c>
      <c r="AP945" s="181">
        <f>IF(V945&gt;0,P945*INDEX(Scope_Labor_Rates!$Q$6:$Q$46,V945-5)*AA945,0)</f>
        <v>0</v>
      </c>
      <c r="AQ945" s="178">
        <f t="shared" si="130"/>
        <v>0</v>
      </c>
      <c r="AR945" s="178">
        <f t="shared" si="131"/>
        <v>0</v>
      </c>
      <c r="AS945" s="178">
        <f t="shared" si="132"/>
        <v>0</v>
      </c>
      <c r="AT945" s="178">
        <f t="shared" si="133"/>
        <v>0</v>
      </c>
      <c r="AU945">
        <f t="shared" si="134"/>
        <v>0</v>
      </c>
    </row>
    <row r="946" spans="1:47">
      <c r="A946" t="str">
        <f>IF(All_Tasks!A946="","",All_Tasks!A946)</f>
        <v/>
      </c>
      <c r="B946" t="str">
        <f>IF(All_Tasks!B946="","",All_Tasks!B946)</f>
        <v/>
      </c>
      <c r="C946" t="str">
        <f>IF(All_Tasks!C946="","",All_Tasks!C946)</f>
        <v/>
      </c>
      <c r="D946" t="str">
        <f>IF(All_Tasks!D946="","",All_Tasks!D946)</f>
        <v/>
      </c>
      <c r="E946" t="str">
        <f>IF(All_Tasks!V946&lt;&gt;"",All_Tasks!V946,IF(All_Tasks!E946&lt;&gt;"",All_Tasks!E946,""))</f>
        <v/>
      </c>
      <c r="F946" t="str">
        <f>IF(All_Tasks!F946="","",All_Tasks!F946)</f>
        <v/>
      </c>
      <c r="G946" t="str">
        <f>IF(All_Tasks!G946="","",All_Tasks!G946)</f>
        <v/>
      </c>
      <c r="H946" s="231" t="str">
        <f>IF(All_Tasks!H946="","",All_Tasks!H946)</f>
        <v/>
      </c>
      <c r="I946" t="str">
        <f>IF(All_Tasks!I946="","",All_Tasks!I946)</f>
        <v/>
      </c>
      <c r="J946" t="str">
        <f>IF(All_Tasks!J946="","",All_Tasks!J946)</f>
        <v/>
      </c>
      <c r="K946" t="str">
        <f>IF(All_Tasks!K946="","",All_Tasks!K946)</f>
        <v/>
      </c>
      <c r="L946" s="231" t="str">
        <f>IF(All_Tasks!L946="","",All_Tasks!L946)</f>
        <v/>
      </c>
      <c r="M946" t="str">
        <f>IF(All_Tasks!M946="","",All_Tasks!M946)</f>
        <v/>
      </c>
      <c r="N946" t="str">
        <f>IF(All_Tasks!N946="","",All_Tasks!N946)</f>
        <v/>
      </c>
      <c r="O946" t="str">
        <f>IF(All_Tasks!O946="","",All_Tasks!O946)</f>
        <v/>
      </c>
      <c r="P946" s="181">
        <f>IF(All_Tasks!P946="",0,All_Tasks!P946)</f>
        <v>0</v>
      </c>
      <c r="Q946" s="181">
        <f>IF(All_Tasks!Q946="",0,All_Tasks!Q946)</f>
        <v>0</v>
      </c>
      <c r="R946" s="181">
        <f>IF(All_Tasks!R946="",0,All_Tasks!R946)</f>
        <v>0</v>
      </c>
      <c r="S946" s="181" t="str">
        <f>IF(All_Tasks!S946="","",All_Tasks!S946)</f>
        <v/>
      </c>
      <c r="T946" t="str">
        <f>IF(All_Tasks!T946="","",All_Tasks!T946)</f>
        <v/>
      </c>
      <c r="U946" t="str">
        <f>IF(All_Tasks!U946="","",All_Tasks!U946)</f>
        <v/>
      </c>
      <c r="V946">
        <f>IF(A946="",0,IFERROR(MATCH(A946,Scope_Labor_Rates!$A$6:$A$46,0)+5,0))</f>
        <v>0</v>
      </c>
      <c r="W946" s="178">
        <f>IF(V946&gt;0,INDEX(Scope_Labor_Rates!$C$6:$C$46,V946-5),0)</f>
        <v>0</v>
      </c>
      <c r="X946" s="178">
        <f>IF(V946&gt;0,INDEX(Scope_Labor_Rates!$C$6:$C$46,V946-5),0)</f>
        <v>0</v>
      </c>
      <c r="Y946" s="180">
        <f>IF(V946&gt;0,INDEX(Scope_Labor_Rates!$S$6:$S$46,V946-5),0)</f>
        <v>0</v>
      </c>
      <c r="Z946" s="180">
        <f>IF(V946&gt;0,INDEX(Scope_Labor_Rates!$R$6:$R$46,V946-5),1)</f>
        <v>1</v>
      </c>
      <c r="AA946" s="231">
        <f t="shared" si="126"/>
        <v>0</v>
      </c>
      <c r="AB946" t="str">
        <f t="shared" si="127"/>
        <v/>
      </c>
      <c r="AC946" s="178" t="str">
        <f t="shared" si="128"/>
        <v/>
      </c>
      <c r="AD946" s="181">
        <f t="shared" si="129"/>
        <v>0</v>
      </c>
      <c r="AE946" s="178">
        <f>IF(V946&gt;0,P946*INDEX(Scope_Labor_Rates!$E$6:$E$46,V946-5),0)</f>
        <v>0</v>
      </c>
      <c r="AF946" s="181">
        <f>IF(V946&gt;0,AE946*INDEX(Scope_Labor_Rates!$D$6:$D$46,V946-5)*AA946,0)</f>
        <v>0</v>
      </c>
      <c r="AG946" s="178">
        <f>IF(V946&gt;0,P946*INDEX(Scope_Labor_Rates!$G$6:$G$46,V946-5),0)</f>
        <v>0</v>
      </c>
      <c r="AH946" s="181">
        <f>IF(V946&gt;0,AG946*INDEX(Scope_Labor_Rates!$F$6:$F$46,V946-5)*AA946,0)</f>
        <v>0</v>
      </c>
      <c r="AI946" s="178">
        <f>IF(V946&gt;0,P946*INDEX(Scope_Labor_Rates!$I$6:$I$46,V946-5),0)</f>
        <v>0</v>
      </c>
      <c r="AJ946" s="181">
        <f>IF(V946&gt;0,AI946*INDEX(Scope_Labor_Rates!$H$6:$H$46,V946-5)*AA946,0)</f>
        <v>0</v>
      </c>
      <c r="AK946" s="178">
        <f>IF(V946&gt;0,P946*INDEX(Scope_Labor_Rates!$K$6:$K$46,V946-5),0)</f>
        <v>0</v>
      </c>
      <c r="AL946" s="181">
        <f>IF(V946&gt;0,AK946*INDEX(Scope_Labor_Rates!$J$6:$J$46,V946-5)*AA946,0)</f>
        <v>0</v>
      </c>
      <c r="AM946" s="178">
        <f>IF(V946&gt;0,P946*INDEX(Scope_Labor_Rates!$M$6:$M$46,V946-5),0)</f>
        <v>0</v>
      </c>
      <c r="AN946" s="178">
        <f>IF(V946&gt;0,AM946*INDEX(Scope_Labor_Rates!$L$6:$L$46,V946-5)*AA946,0)</f>
        <v>0</v>
      </c>
      <c r="AO946" s="178">
        <f>IF(V946&gt;0,P946*INDEX(Scope_Labor_Rates!$O$6:$O$46,V946-5)*AA946,0)</f>
        <v>0</v>
      </c>
      <c r="AP946" s="181">
        <f>IF(V946&gt;0,P946*INDEX(Scope_Labor_Rates!$Q$6:$Q$46,V946-5)*AA946,0)</f>
        <v>0</v>
      </c>
      <c r="AQ946" s="178">
        <f t="shared" si="130"/>
        <v>0</v>
      </c>
      <c r="AR946" s="178">
        <f t="shared" si="131"/>
        <v>0</v>
      </c>
      <c r="AS946" s="178">
        <f t="shared" si="132"/>
        <v>0</v>
      </c>
      <c r="AT946" s="178">
        <f t="shared" si="133"/>
        <v>0</v>
      </c>
      <c r="AU946">
        <f t="shared" si="134"/>
        <v>0</v>
      </c>
    </row>
    <row r="947" spans="1:47">
      <c r="A947" t="str">
        <f>IF(All_Tasks!A947="","",All_Tasks!A947)</f>
        <v/>
      </c>
      <c r="B947" t="str">
        <f>IF(All_Tasks!B947="","",All_Tasks!B947)</f>
        <v/>
      </c>
      <c r="C947" t="str">
        <f>IF(All_Tasks!C947="","",All_Tasks!C947)</f>
        <v/>
      </c>
      <c r="D947" t="str">
        <f>IF(All_Tasks!D947="","",All_Tasks!D947)</f>
        <v/>
      </c>
      <c r="E947" t="str">
        <f>IF(All_Tasks!V947&lt;&gt;"",All_Tasks!V947,IF(All_Tasks!E947&lt;&gt;"",All_Tasks!E947,""))</f>
        <v/>
      </c>
      <c r="F947" t="str">
        <f>IF(All_Tasks!F947="","",All_Tasks!F947)</f>
        <v/>
      </c>
      <c r="G947" t="str">
        <f>IF(All_Tasks!G947="","",All_Tasks!G947)</f>
        <v/>
      </c>
      <c r="H947" s="231" t="str">
        <f>IF(All_Tasks!H947="","",All_Tasks!H947)</f>
        <v/>
      </c>
      <c r="I947" t="str">
        <f>IF(All_Tasks!I947="","",All_Tasks!I947)</f>
        <v/>
      </c>
      <c r="J947" t="str">
        <f>IF(All_Tasks!J947="","",All_Tasks!J947)</f>
        <v/>
      </c>
      <c r="K947" t="str">
        <f>IF(All_Tasks!K947="","",All_Tasks!K947)</f>
        <v/>
      </c>
      <c r="L947" s="231" t="str">
        <f>IF(All_Tasks!L947="","",All_Tasks!L947)</f>
        <v/>
      </c>
      <c r="M947" t="str">
        <f>IF(All_Tasks!M947="","",All_Tasks!M947)</f>
        <v/>
      </c>
      <c r="N947" t="str">
        <f>IF(All_Tasks!N947="","",All_Tasks!N947)</f>
        <v/>
      </c>
      <c r="O947" t="str">
        <f>IF(All_Tasks!O947="","",All_Tasks!O947)</f>
        <v/>
      </c>
      <c r="P947" s="181">
        <f>IF(All_Tasks!P947="",0,All_Tasks!P947)</f>
        <v>0</v>
      </c>
      <c r="Q947" s="181">
        <f>IF(All_Tasks!Q947="",0,All_Tasks!Q947)</f>
        <v>0</v>
      </c>
      <c r="R947" s="181">
        <f>IF(All_Tasks!R947="",0,All_Tasks!R947)</f>
        <v>0</v>
      </c>
      <c r="S947" s="181" t="str">
        <f>IF(All_Tasks!S947="","",All_Tasks!S947)</f>
        <v/>
      </c>
      <c r="T947" t="str">
        <f>IF(All_Tasks!T947="","",All_Tasks!T947)</f>
        <v/>
      </c>
      <c r="U947" t="str">
        <f>IF(All_Tasks!U947="","",All_Tasks!U947)</f>
        <v/>
      </c>
      <c r="V947">
        <f>IF(A947="",0,IFERROR(MATCH(A947,Scope_Labor_Rates!$A$6:$A$46,0)+5,0))</f>
        <v>0</v>
      </c>
      <c r="W947" s="178">
        <f>IF(V947&gt;0,INDEX(Scope_Labor_Rates!$C$6:$C$46,V947-5),0)</f>
        <v>0</v>
      </c>
      <c r="X947" s="178">
        <f>IF(V947&gt;0,INDEX(Scope_Labor_Rates!$C$6:$C$46,V947-5),0)</f>
        <v>0</v>
      </c>
      <c r="Y947" s="180">
        <f>IF(V947&gt;0,INDEX(Scope_Labor_Rates!$S$6:$S$46,V947-5),0)</f>
        <v>0</v>
      </c>
      <c r="Z947" s="180">
        <f>IF(V947&gt;0,INDEX(Scope_Labor_Rates!$R$6:$R$46,V947-5),1)</f>
        <v>1</v>
      </c>
      <c r="AA947" s="231">
        <f t="shared" si="126"/>
        <v>0</v>
      </c>
      <c r="AB947" t="str">
        <f t="shared" si="127"/>
        <v/>
      </c>
      <c r="AC947" s="178" t="str">
        <f t="shared" si="128"/>
        <v/>
      </c>
      <c r="AD947" s="181">
        <f t="shared" si="129"/>
        <v>0</v>
      </c>
      <c r="AE947" s="178">
        <f>IF(V947&gt;0,P947*INDEX(Scope_Labor_Rates!$E$6:$E$46,V947-5),0)</f>
        <v>0</v>
      </c>
      <c r="AF947" s="181">
        <f>IF(V947&gt;0,AE947*INDEX(Scope_Labor_Rates!$D$6:$D$46,V947-5)*AA947,0)</f>
        <v>0</v>
      </c>
      <c r="AG947" s="178">
        <f>IF(V947&gt;0,P947*INDEX(Scope_Labor_Rates!$G$6:$G$46,V947-5),0)</f>
        <v>0</v>
      </c>
      <c r="AH947" s="181">
        <f>IF(V947&gt;0,AG947*INDEX(Scope_Labor_Rates!$F$6:$F$46,V947-5)*AA947,0)</f>
        <v>0</v>
      </c>
      <c r="AI947" s="178">
        <f>IF(V947&gt;0,P947*INDEX(Scope_Labor_Rates!$I$6:$I$46,V947-5),0)</f>
        <v>0</v>
      </c>
      <c r="AJ947" s="181">
        <f>IF(V947&gt;0,AI947*INDEX(Scope_Labor_Rates!$H$6:$H$46,V947-5)*AA947,0)</f>
        <v>0</v>
      </c>
      <c r="AK947" s="178">
        <f>IF(V947&gt;0,P947*INDEX(Scope_Labor_Rates!$K$6:$K$46,V947-5),0)</f>
        <v>0</v>
      </c>
      <c r="AL947" s="181">
        <f>IF(V947&gt;0,AK947*INDEX(Scope_Labor_Rates!$J$6:$J$46,V947-5)*AA947,0)</f>
        <v>0</v>
      </c>
      <c r="AM947" s="178">
        <f>IF(V947&gt;0,P947*INDEX(Scope_Labor_Rates!$M$6:$M$46,V947-5),0)</f>
        <v>0</v>
      </c>
      <c r="AN947" s="178">
        <f>IF(V947&gt;0,AM947*INDEX(Scope_Labor_Rates!$L$6:$L$46,V947-5)*AA947,0)</f>
        <v>0</v>
      </c>
      <c r="AO947" s="178">
        <f>IF(V947&gt;0,P947*INDEX(Scope_Labor_Rates!$O$6:$O$46,V947-5)*AA947,0)</f>
        <v>0</v>
      </c>
      <c r="AP947" s="181">
        <f>IF(V947&gt;0,P947*INDEX(Scope_Labor_Rates!$Q$6:$Q$46,V947-5)*AA947,0)</f>
        <v>0</v>
      </c>
      <c r="AQ947" s="178">
        <f t="shared" si="130"/>
        <v>0</v>
      </c>
      <c r="AR947" s="178">
        <f t="shared" si="131"/>
        <v>0</v>
      </c>
      <c r="AS947" s="178">
        <f t="shared" si="132"/>
        <v>0</v>
      </c>
      <c r="AT947" s="178">
        <f t="shared" si="133"/>
        <v>0</v>
      </c>
      <c r="AU947">
        <f t="shared" si="134"/>
        <v>0</v>
      </c>
    </row>
    <row r="948" spans="1:47">
      <c r="A948" t="str">
        <f>IF(All_Tasks!A948="","",All_Tasks!A948)</f>
        <v/>
      </c>
      <c r="B948" t="str">
        <f>IF(All_Tasks!B948="","",All_Tasks!B948)</f>
        <v/>
      </c>
      <c r="C948" t="str">
        <f>IF(All_Tasks!C948="","",All_Tasks!C948)</f>
        <v/>
      </c>
      <c r="D948" t="str">
        <f>IF(All_Tasks!D948="","",All_Tasks!D948)</f>
        <v/>
      </c>
      <c r="E948" t="str">
        <f>IF(All_Tasks!V948&lt;&gt;"",All_Tasks!V948,IF(All_Tasks!E948&lt;&gt;"",All_Tasks!E948,""))</f>
        <v/>
      </c>
      <c r="F948" t="str">
        <f>IF(All_Tasks!F948="","",All_Tasks!F948)</f>
        <v/>
      </c>
      <c r="G948" t="str">
        <f>IF(All_Tasks!G948="","",All_Tasks!G948)</f>
        <v/>
      </c>
      <c r="H948" s="231" t="str">
        <f>IF(All_Tasks!H948="","",All_Tasks!H948)</f>
        <v/>
      </c>
      <c r="I948" t="str">
        <f>IF(All_Tasks!I948="","",All_Tasks!I948)</f>
        <v/>
      </c>
      <c r="J948" t="str">
        <f>IF(All_Tasks!J948="","",All_Tasks!J948)</f>
        <v/>
      </c>
      <c r="K948" t="str">
        <f>IF(All_Tasks!K948="","",All_Tasks!K948)</f>
        <v/>
      </c>
      <c r="L948" s="231" t="str">
        <f>IF(All_Tasks!L948="","",All_Tasks!L948)</f>
        <v/>
      </c>
      <c r="M948" t="str">
        <f>IF(All_Tasks!M948="","",All_Tasks!M948)</f>
        <v/>
      </c>
      <c r="N948" t="str">
        <f>IF(All_Tasks!N948="","",All_Tasks!N948)</f>
        <v/>
      </c>
      <c r="O948" t="str">
        <f>IF(All_Tasks!O948="","",All_Tasks!O948)</f>
        <v/>
      </c>
      <c r="P948" s="181">
        <f>IF(All_Tasks!P948="",0,All_Tasks!P948)</f>
        <v>0</v>
      </c>
      <c r="Q948" s="181">
        <f>IF(All_Tasks!Q948="",0,All_Tasks!Q948)</f>
        <v>0</v>
      </c>
      <c r="R948" s="181">
        <f>IF(All_Tasks!R948="",0,All_Tasks!R948)</f>
        <v>0</v>
      </c>
      <c r="S948" s="181" t="str">
        <f>IF(All_Tasks!S948="","",All_Tasks!S948)</f>
        <v/>
      </c>
      <c r="T948" t="str">
        <f>IF(All_Tasks!T948="","",All_Tasks!T948)</f>
        <v/>
      </c>
      <c r="U948" t="str">
        <f>IF(All_Tasks!U948="","",All_Tasks!U948)</f>
        <v/>
      </c>
      <c r="V948">
        <f>IF(A948="",0,IFERROR(MATCH(A948,Scope_Labor_Rates!$A$6:$A$46,0)+5,0))</f>
        <v>0</v>
      </c>
      <c r="W948" s="178">
        <f>IF(V948&gt;0,INDEX(Scope_Labor_Rates!$C$6:$C$46,V948-5),0)</f>
        <v>0</v>
      </c>
      <c r="X948" s="178">
        <f>IF(V948&gt;0,INDEX(Scope_Labor_Rates!$C$6:$C$46,V948-5),0)</f>
        <v>0</v>
      </c>
      <c r="Y948" s="180">
        <f>IF(V948&gt;0,INDEX(Scope_Labor_Rates!$S$6:$S$46,V948-5),0)</f>
        <v>0</v>
      </c>
      <c r="Z948" s="180">
        <f>IF(V948&gt;0,INDEX(Scope_Labor_Rates!$R$6:$R$46,V948-5),1)</f>
        <v>1</v>
      </c>
      <c r="AA948" s="231">
        <f t="shared" si="126"/>
        <v>0</v>
      </c>
      <c r="AB948" t="str">
        <f t="shared" si="127"/>
        <v/>
      </c>
      <c r="AC948" s="178" t="str">
        <f t="shared" si="128"/>
        <v/>
      </c>
      <c r="AD948" s="181">
        <f t="shared" si="129"/>
        <v>0</v>
      </c>
      <c r="AE948" s="178">
        <f>IF(V948&gt;0,P948*INDEX(Scope_Labor_Rates!$E$6:$E$46,V948-5),0)</f>
        <v>0</v>
      </c>
      <c r="AF948" s="181">
        <f>IF(V948&gt;0,AE948*INDEX(Scope_Labor_Rates!$D$6:$D$46,V948-5)*AA948,0)</f>
        <v>0</v>
      </c>
      <c r="AG948" s="178">
        <f>IF(V948&gt;0,P948*INDEX(Scope_Labor_Rates!$G$6:$G$46,V948-5),0)</f>
        <v>0</v>
      </c>
      <c r="AH948" s="181">
        <f>IF(V948&gt;0,AG948*INDEX(Scope_Labor_Rates!$F$6:$F$46,V948-5)*AA948,0)</f>
        <v>0</v>
      </c>
      <c r="AI948" s="178">
        <f>IF(V948&gt;0,P948*INDEX(Scope_Labor_Rates!$I$6:$I$46,V948-5),0)</f>
        <v>0</v>
      </c>
      <c r="AJ948" s="181">
        <f>IF(V948&gt;0,AI948*INDEX(Scope_Labor_Rates!$H$6:$H$46,V948-5)*AA948,0)</f>
        <v>0</v>
      </c>
      <c r="AK948" s="178">
        <f>IF(V948&gt;0,P948*INDEX(Scope_Labor_Rates!$K$6:$K$46,V948-5),0)</f>
        <v>0</v>
      </c>
      <c r="AL948" s="181">
        <f>IF(V948&gt;0,AK948*INDEX(Scope_Labor_Rates!$J$6:$J$46,V948-5)*AA948,0)</f>
        <v>0</v>
      </c>
      <c r="AM948" s="178">
        <f>IF(V948&gt;0,P948*INDEX(Scope_Labor_Rates!$M$6:$M$46,V948-5),0)</f>
        <v>0</v>
      </c>
      <c r="AN948" s="178">
        <f>IF(V948&gt;0,AM948*INDEX(Scope_Labor_Rates!$L$6:$L$46,V948-5)*AA948,0)</f>
        <v>0</v>
      </c>
      <c r="AO948" s="178">
        <f>IF(V948&gt;0,P948*INDEX(Scope_Labor_Rates!$O$6:$O$46,V948-5)*AA948,0)</f>
        <v>0</v>
      </c>
      <c r="AP948" s="181">
        <f>IF(V948&gt;0,P948*INDEX(Scope_Labor_Rates!$Q$6:$Q$46,V948-5)*AA948,0)</f>
        <v>0</v>
      </c>
      <c r="AQ948" s="178">
        <f t="shared" si="130"/>
        <v>0</v>
      </c>
      <c r="AR948" s="178">
        <f t="shared" si="131"/>
        <v>0</v>
      </c>
      <c r="AS948" s="178">
        <f t="shared" si="132"/>
        <v>0</v>
      </c>
      <c r="AT948" s="178">
        <f t="shared" si="133"/>
        <v>0</v>
      </c>
      <c r="AU948">
        <f t="shared" si="134"/>
        <v>0</v>
      </c>
    </row>
    <row r="949" spans="1:47">
      <c r="A949" t="str">
        <f>IF(All_Tasks!A949="","",All_Tasks!A949)</f>
        <v/>
      </c>
      <c r="B949" t="str">
        <f>IF(All_Tasks!B949="","",All_Tasks!B949)</f>
        <v/>
      </c>
      <c r="C949" t="str">
        <f>IF(All_Tasks!C949="","",All_Tasks!C949)</f>
        <v/>
      </c>
      <c r="D949" t="str">
        <f>IF(All_Tasks!D949="","",All_Tasks!D949)</f>
        <v/>
      </c>
      <c r="E949" t="str">
        <f>IF(All_Tasks!V949&lt;&gt;"",All_Tasks!V949,IF(All_Tasks!E949&lt;&gt;"",All_Tasks!E949,""))</f>
        <v/>
      </c>
      <c r="F949" t="str">
        <f>IF(All_Tasks!F949="","",All_Tasks!F949)</f>
        <v/>
      </c>
      <c r="G949" t="str">
        <f>IF(All_Tasks!G949="","",All_Tasks!G949)</f>
        <v/>
      </c>
      <c r="H949" s="231" t="str">
        <f>IF(All_Tasks!H949="","",All_Tasks!H949)</f>
        <v/>
      </c>
      <c r="I949" t="str">
        <f>IF(All_Tasks!I949="","",All_Tasks!I949)</f>
        <v/>
      </c>
      <c r="J949" t="str">
        <f>IF(All_Tasks!J949="","",All_Tasks!J949)</f>
        <v/>
      </c>
      <c r="K949" t="str">
        <f>IF(All_Tasks!K949="","",All_Tasks!K949)</f>
        <v/>
      </c>
      <c r="L949" s="231" t="str">
        <f>IF(All_Tasks!L949="","",All_Tasks!L949)</f>
        <v/>
      </c>
      <c r="M949" t="str">
        <f>IF(All_Tasks!M949="","",All_Tasks!M949)</f>
        <v/>
      </c>
      <c r="N949" t="str">
        <f>IF(All_Tasks!N949="","",All_Tasks!N949)</f>
        <v/>
      </c>
      <c r="O949" t="str">
        <f>IF(All_Tasks!O949="","",All_Tasks!O949)</f>
        <v/>
      </c>
      <c r="P949" s="181">
        <f>IF(All_Tasks!P949="",0,All_Tasks!P949)</f>
        <v>0</v>
      </c>
      <c r="Q949" s="181">
        <f>IF(All_Tasks!Q949="",0,All_Tasks!Q949)</f>
        <v>0</v>
      </c>
      <c r="R949" s="181">
        <f>IF(All_Tasks!R949="",0,All_Tasks!R949)</f>
        <v>0</v>
      </c>
      <c r="S949" s="181" t="str">
        <f>IF(All_Tasks!S949="","",All_Tasks!S949)</f>
        <v/>
      </c>
      <c r="T949" t="str">
        <f>IF(All_Tasks!T949="","",All_Tasks!T949)</f>
        <v/>
      </c>
      <c r="U949" t="str">
        <f>IF(All_Tasks!U949="","",All_Tasks!U949)</f>
        <v/>
      </c>
      <c r="V949">
        <f>IF(A949="",0,IFERROR(MATCH(A949,Scope_Labor_Rates!$A$6:$A$46,0)+5,0))</f>
        <v>0</v>
      </c>
      <c r="W949" s="178">
        <f>IF(V949&gt;0,INDEX(Scope_Labor_Rates!$C$6:$C$46,V949-5),0)</f>
        <v>0</v>
      </c>
      <c r="X949" s="178">
        <f>IF(V949&gt;0,INDEX(Scope_Labor_Rates!$C$6:$C$46,V949-5),0)</f>
        <v>0</v>
      </c>
      <c r="Y949" s="180">
        <f>IF(V949&gt;0,INDEX(Scope_Labor_Rates!$S$6:$S$46,V949-5),0)</f>
        <v>0</v>
      </c>
      <c r="Z949" s="180">
        <f>IF(V949&gt;0,INDEX(Scope_Labor_Rates!$R$6:$R$46,V949-5),1)</f>
        <v>1</v>
      </c>
      <c r="AA949" s="231">
        <f t="shared" si="126"/>
        <v>0</v>
      </c>
      <c r="AB949" t="str">
        <f t="shared" si="127"/>
        <v/>
      </c>
      <c r="AC949" s="178" t="str">
        <f t="shared" si="128"/>
        <v/>
      </c>
      <c r="AD949" s="181">
        <f t="shared" si="129"/>
        <v>0</v>
      </c>
      <c r="AE949" s="178">
        <f>IF(V949&gt;0,P949*INDEX(Scope_Labor_Rates!$E$6:$E$46,V949-5),0)</f>
        <v>0</v>
      </c>
      <c r="AF949" s="181">
        <f>IF(V949&gt;0,AE949*INDEX(Scope_Labor_Rates!$D$6:$D$46,V949-5)*AA949,0)</f>
        <v>0</v>
      </c>
      <c r="AG949" s="178">
        <f>IF(V949&gt;0,P949*INDEX(Scope_Labor_Rates!$G$6:$G$46,V949-5),0)</f>
        <v>0</v>
      </c>
      <c r="AH949" s="181">
        <f>IF(V949&gt;0,AG949*INDEX(Scope_Labor_Rates!$F$6:$F$46,V949-5)*AA949,0)</f>
        <v>0</v>
      </c>
      <c r="AI949" s="178">
        <f>IF(V949&gt;0,P949*INDEX(Scope_Labor_Rates!$I$6:$I$46,V949-5),0)</f>
        <v>0</v>
      </c>
      <c r="AJ949" s="181">
        <f>IF(V949&gt;0,AI949*INDEX(Scope_Labor_Rates!$H$6:$H$46,V949-5)*AA949,0)</f>
        <v>0</v>
      </c>
      <c r="AK949" s="178">
        <f>IF(V949&gt;0,P949*INDEX(Scope_Labor_Rates!$K$6:$K$46,V949-5),0)</f>
        <v>0</v>
      </c>
      <c r="AL949" s="181">
        <f>IF(V949&gt;0,AK949*INDEX(Scope_Labor_Rates!$J$6:$J$46,V949-5)*AA949,0)</f>
        <v>0</v>
      </c>
      <c r="AM949" s="178">
        <f>IF(V949&gt;0,P949*INDEX(Scope_Labor_Rates!$M$6:$M$46,V949-5),0)</f>
        <v>0</v>
      </c>
      <c r="AN949" s="178">
        <f>IF(V949&gt;0,AM949*INDEX(Scope_Labor_Rates!$L$6:$L$46,V949-5)*AA949,0)</f>
        <v>0</v>
      </c>
      <c r="AO949" s="178">
        <f>IF(V949&gt;0,P949*INDEX(Scope_Labor_Rates!$O$6:$O$46,V949-5)*AA949,0)</f>
        <v>0</v>
      </c>
      <c r="AP949" s="181">
        <f>IF(V949&gt;0,P949*INDEX(Scope_Labor_Rates!$Q$6:$Q$46,V949-5)*AA949,0)</f>
        <v>0</v>
      </c>
      <c r="AQ949" s="178">
        <f t="shared" si="130"/>
        <v>0</v>
      </c>
      <c r="AR949" s="178">
        <f t="shared" si="131"/>
        <v>0</v>
      </c>
      <c r="AS949" s="178">
        <f t="shared" si="132"/>
        <v>0</v>
      </c>
      <c r="AT949" s="178">
        <f t="shared" si="133"/>
        <v>0</v>
      </c>
      <c r="AU949">
        <f t="shared" si="134"/>
        <v>0</v>
      </c>
    </row>
    <row r="950" spans="1:47">
      <c r="A950" t="str">
        <f>IF(All_Tasks!A950="","",All_Tasks!A950)</f>
        <v/>
      </c>
      <c r="B950" t="str">
        <f>IF(All_Tasks!B950="","",All_Tasks!B950)</f>
        <v/>
      </c>
      <c r="C950" t="str">
        <f>IF(All_Tasks!C950="","",All_Tasks!C950)</f>
        <v/>
      </c>
      <c r="D950" t="str">
        <f>IF(All_Tasks!D950="","",All_Tasks!D950)</f>
        <v/>
      </c>
      <c r="E950" t="str">
        <f>IF(All_Tasks!V950&lt;&gt;"",All_Tasks!V950,IF(All_Tasks!E950&lt;&gt;"",All_Tasks!E950,""))</f>
        <v/>
      </c>
      <c r="F950" t="str">
        <f>IF(All_Tasks!F950="","",All_Tasks!F950)</f>
        <v/>
      </c>
      <c r="G950" t="str">
        <f>IF(All_Tasks!G950="","",All_Tasks!G950)</f>
        <v/>
      </c>
      <c r="H950" s="231" t="str">
        <f>IF(All_Tasks!H950="","",All_Tasks!H950)</f>
        <v/>
      </c>
      <c r="I950" t="str">
        <f>IF(All_Tasks!I950="","",All_Tasks!I950)</f>
        <v/>
      </c>
      <c r="J950" t="str">
        <f>IF(All_Tasks!J950="","",All_Tasks!J950)</f>
        <v/>
      </c>
      <c r="K950" t="str">
        <f>IF(All_Tasks!K950="","",All_Tasks!K950)</f>
        <v/>
      </c>
      <c r="L950" s="231" t="str">
        <f>IF(All_Tasks!L950="","",All_Tasks!L950)</f>
        <v/>
      </c>
      <c r="M950" t="str">
        <f>IF(All_Tasks!M950="","",All_Tasks!M950)</f>
        <v/>
      </c>
      <c r="N950" t="str">
        <f>IF(All_Tasks!N950="","",All_Tasks!N950)</f>
        <v/>
      </c>
      <c r="O950" t="str">
        <f>IF(All_Tasks!O950="","",All_Tasks!O950)</f>
        <v/>
      </c>
      <c r="P950" s="181">
        <f>IF(All_Tasks!P950="",0,All_Tasks!P950)</f>
        <v>0</v>
      </c>
      <c r="Q950" s="181">
        <f>IF(All_Tasks!Q950="",0,All_Tasks!Q950)</f>
        <v>0</v>
      </c>
      <c r="R950" s="181">
        <f>IF(All_Tasks!R950="",0,All_Tasks!R950)</f>
        <v>0</v>
      </c>
      <c r="S950" s="181" t="str">
        <f>IF(All_Tasks!S950="","",All_Tasks!S950)</f>
        <v/>
      </c>
      <c r="T950" t="str">
        <f>IF(All_Tasks!T950="","",All_Tasks!T950)</f>
        <v/>
      </c>
      <c r="U950" t="str">
        <f>IF(All_Tasks!U950="","",All_Tasks!U950)</f>
        <v/>
      </c>
      <c r="V950">
        <f>IF(A950="",0,IFERROR(MATCH(A950,Scope_Labor_Rates!$A$6:$A$46,0)+5,0))</f>
        <v>0</v>
      </c>
      <c r="W950" s="178">
        <f>IF(V950&gt;0,INDEX(Scope_Labor_Rates!$C$6:$C$46,V950-5),0)</f>
        <v>0</v>
      </c>
      <c r="X950" s="178">
        <f>IF(V950&gt;0,INDEX(Scope_Labor_Rates!$C$6:$C$46,V950-5),0)</f>
        <v>0</v>
      </c>
      <c r="Y950" s="180">
        <f>IF(V950&gt;0,INDEX(Scope_Labor_Rates!$S$6:$S$46,V950-5),0)</f>
        <v>0</v>
      </c>
      <c r="Z950" s="180">
        <f>IF(V950&gt;0,INDEX(Scope_Labor_Rates!$R$6:$R$46,V950-5),1)</f>
        <v>1</v>
      </c>
      <c r="AA950" s="231">
        <f t="shared" si="126"/>
        <v>0</v>
      </c>
      <c r="AB950" t="str">
        <f t="shared" si="127"/>
        <v/>
      </c>
      <c r="AC950" s="178" t="str">
        <f t="shared" si="128"/>
        <v/>
      </c>
      <c r="AD950" s="181">
        <f t="shared" si="129"/>
        <v>0</v>
      </c>
      <c r="AE950" s="178">
        <f>IF(V950&gt;0,P950*INDEX(Scope_Labor_Rates!$E$6:$E$46,V950-5),0)</f>
        <v>0</v>
      </c>
      <c r="AF950" s="181">
        <f>IF(V950&gt;0,AE950*INDEX(Scope_Labor_Rates!$D$6:$D$46,V950-5)*AA950,0)</f>
        <v>0</v>
      </c>
      <c r="AG950" s="178">
        <f>IF(V950&gt;0,P950*INDEX(Scope_Labor_Rates!$G$6:$G$46,V950-5),0)</f>
        <v>0</v>
      </c>
      <c r="AH950" s="181">
        <f>IF(V950&gt;0,AG950*INDEX(Scope_Labor_Rates!$F$6:$F$46,V950-5)*AA950,0)</f>
        <v>0</v>
      </c>
      <c r="AI950" s="178">
        <f>IF(V950&gt;0,P950*INDEX(Scope_Labor_Rates!$I$6:$I$46,V950-5),0)</f>
        <v>0</v>
      </c>
      <c r="AJ950" s="181">
        <f>IF(V950&gt;0,AI950*INDEX(Scope_Labor_Rates!$H$6:$H$46,V950-5)*AA950,0)</f>
        <v>0</v>
      </c>
      <c r="AK950" s="178">
        <f>IF(V950&gt;0,P950*INDEX(Scope_Labor_Rates!$K$6:$K$46,V950-5),0)</f>
        <v>0</v>
      </c>
      <c r="AL950" s="181">
        <f>IF(V950&gt;0,AK950*INDEX(Scope_Labor_Rates!$J$6:$J$46,V950-5)*AA950,0)</f>
        <v>0</v>
      </c>
      <c r="AM950" s="178">
        <f>IF(V950&gt;0,P950*INDEX(Scope_Labor_Rates!$M$6:$M$46,V950-5),0)</f>
        <v>0</v>
      </c>
      <c r="AN950" s="178">
        <f>IF(V950&gt;0,AM950*INDEX(Scope_Labor_Rates!$L$6:$L$46,V950-5)*AA950,0)</f>
        <v>0</v>
      </c>
      <c r="AO950" s="178">
        <f>IF(V950&gt;0,P950*INDEX(Scope_Labor_Rates!$O$6:$O$46,V950-5)*AA950,0)</f>
        <v>0</v>
      </c>
      <c r="AP950" s="181">
        <f>IF(V950&gt;0,P950*INDEX(Scope_Labor_Rates!$Q$6:$Q$46,V950-5)*AA950,0)</f>
        <v>0</v>
      </c>
      <c r="AQ950" s="178">
        <f t="shared" si="130"/>
        <v>0</v>
      </c>
      <c r="AR950" s="178">
        <f t="shared" si="131"/>
        <v>0</v>
      </c>
      <c r="AS950" s="178">
        <f t="shared" si="132"/>
        <v>0</v>
      </c>
      <c r="AT950" s="178">
        <f t="shared" si="133"/>
        <v>0</v>
      </c>
      <c r="AU950">
        <f t="shared" si="134"/>
        <v>0</v>
      </c>
    </row>
    <row r="951" spans="1:47">
      <c r="A951" t="str">
        <f>IF(All_Tasks!A951="","",All_Tasks!A951)</f>
        <v/>
      </c>
      <c r="B951" t="str">
        <f>IF(All_Tasks!B951="","",All_Tasks!B951)</f>
        <v/>
      </c>
      <c r="C951" t="str">
        <f>IF(All_Tasks!C951="","",All_Tasks!C951)</f>
        <v/>
      </c>
      <c r="D951" t="str">
        <f>IF(All_Tasks!D951="","",All_Tasks!D951)</f>
        <v/>
      </c>
      <c r="E951" t="str">
        <f>IF(All_Tasks!V951&lt;&gt;"",All_Tasks!V951,IF(All_Tasks!E951&lt;&gt;"",All_Tasks!E951,""))</f>
        <v/>
      </c>
      <c r="F951" t="str">
        <f>IF(All_Tasks!F951="","",All_Tasks!F951)</f>
        <v/>
      </c>
      <c r="G951" t="str">
        <f>IF(All_Tasks!G951="","",All_Tasks!G951)</f>
        <v/>
      </c>
      <c r="H951" s="231" t="str">
        <f>IF(All_Tasks!H951="","",All_Tasks!H951)</f>
        <v/>
      </c>
      <c r="I951" t="str">
        <f>IF(All_Tasks!I951="","",All_Tasks!I951)</f>
        <v/>
      </c>
      <c r="J951" t="str">
        <f>IF(All_Tasks!J951="","",All_Tasks!J951)</f>
        <v/>
      </c>
      <c r="K951" t="str">
        <f>IF(All_Tasks!K951="","",All_Tasks!K951)</f>
        <v/>
      </c>
      <c r="L951" s="231" t="str">
        <f>IF(All_Tasks!L951="","",All_Tasks!L951)</f>
        <v/>
      </c>
      <c r="M951" t="str">
        <f>IF(All_Tasks!M951="","",All_Tasks!M951)</f>
        <v/>
      </c>
      <c r="N951" t="str">
        <f>IF(All_Tasks!N951="","",All_Tasks!N951)</f>
        <v/>
      </c>
      <c r="O951" t="str">
        <f>IF(All_Tasks!O951="","",All_Tasks!O951)</f>
        <v/>
      </c>
      <c r="P951" s="181">
        <f>IF(All_Tasks!P951="",0,All_Tasks!P951)</f>
        <v>0</v>
      </c>
      <c r="Q951" s="181">
        <f>IF(All_Tasks!Q951="",0,All_Tasks!Q951)</f>
        <v>0</v>
      </c>
      <c r="R951" s="181">
        <f>IF(All_Tasks!R951="",0,All_Tasks!R951)</f>
        <v>0</v>
      </c>
      <c r="S951" s="181" t="str">
        <f>IF(All_Tasks!S951="","",All_Tasks!S951)</f>
        <v/>
      </c>
      <c r="T951" t="str">
        <f>IF(All_Tasks!T951="","",All_Tasks!T951)</f>
        <v/>
      </c>
      <c r="U951" t="str">
        <f>IF(All_Tasks!U951="","",All_Tasks!U951)</f>
        <v/>
      </c>
      <c r="V951">
        <f>IF(A951="",0,IFERROR(MATCH(A951,Scope_Labor_Rates!$A$6:$A$46,0)+5,0))</f>
        <v>0</v>
      </c>
      <c r="W951" s="178">
        <f>IF(V951&gt;0,INDEX(Scope_Labor_Rates!$C$6:$C$46,V951-5),0)</f>
        <v>0</v>
      </c>
      <c r="X951" s="178">
        <f>IF(V951&gt;0,INDEX(Scope_Labor_Rates!$C$6:$C$46,V951-5),0)</f>
        <v>0</v>
      </c>
      <c r="Y951" s="180">
        <f>IF(V951&gt;0,INDEX(Scope_Labor_Rates!$S$6:$S$46,V951-5),0)</f>
        <v>0</v>
      </c>
      <c r="Z951" s="180">
        <f>IF(V951&gt;0,INDEX(Scope_Labor_Rates!$R$6:$R$46,V951-5),1)</f>
        <v>1</v>
      </c>
      <c r="AA951" s="231">
        <f t="shared" si="126"/>
        <v>0</v>
      </c>
      <c r="AB951" t="str">
        <f t="shared" si="127"/>
        <v/>
      </c>
      <c r="AC951" s="178" t="str">
        <f t="shared" si="128"/>
        <v/>
      </c>
      <c r="AD951" s="181">
        <f t="shared" si="129"/>
        <v>0</v>
      </c>
      <c r="AE951" s="178">
        <f>IF(V951&gt;0,P951*INDEX(Scope_Labor_Rates!$E$6:$E$46,V951-5),0)</f>
        <v>0</v>
      </c>
      <c r="AF951" s="181">
        <f>IF(V951&gt;0,AE951*INDEX(Scope_Labor_Rates!$D$6:$D$46,V951-5)*AA951,0)</f>
        <v>0</v>
      </c>
      <c r="AG951" s="178">
        <f>IF(V951&gt;0,P951*INDEX(Scope_Labor_Rates!$G$6:$G$46,V951-5),0)</f>
        <v>0</v>
      </c>
      <c r="AH951" s="181">
        <f>IF(V951&gt;0,AG951*INDEX(Scope_Labor_Rates!$F$6:$F$46,V951-5)*AA951,0)</f>
        <v>0</v>
      </c>
      <c r="AI951" s="178">
        <f>IF(V951&gt;0,P951*INDEX(Scope_Labor_Rates!$I$6:$I$46,V951-5),0)</f>
        <v>0</v>
      </c>
      <c r="AJ951" s="181">
        <f>IF(V951&gt;0,AI951*INDEX(Scope_Labor_Rates!$H$6:$H$46,V951-5)*AA951,0)</f>
        <v>0</v>
      </c>
      <c r="AK951" s="178">
        <f>IF(V951&gt;0,P951*INDEX(Scope_Labor_Rates!$K$6:$K$46,V951-5),0)</f>
        <v>0</v>
      </c>
      <c r="AL951" s="181">
        <f>IF(V951&gt;0,AK951*INDEX(Scope_Labor_Rates!$J$6:$J$46,V951-5)*AA951,0)</f>
        <v>0</v>
      </c>
      <c r="AM951" s="178">
        <f>IF(V951&gt;0,P951*INDEX(Scope_Labor_Rates!$M$6:$M$46,V951-5),0)</f>
        <v>0</v>
      </c>
      <c r="AN951" s="178">
        <f>IF(V951&gt;0,AM951*INDEX(Scope_Labor_Rates!$L$6:$L$46,V951-5)*AA951,0)</f>
        <v>0</v>
      </c>
      <c r="AO951" s="178">
        <f>IF(V951&gt;0,P951*INDEX(Scope_Labor_Rates!$O$6:$O$46,V951-5)*AA951,0)</f>
        <v>0</v>
      </c>
      <c r="AP951" s="181">
        <f>IF(V951&gt;0,P951*INDEX(Scope_Labor_Rates!$Q$6:$Q$46,V951-5)*AA951,0)</f>
        <v>0</v>
      </c>
      <c r="AQ951" s="178">
        <f t="shared" si="130"/>
        <v>0</v>
      </c>
      <c r="AR951" s="178">
        <f t="shared" si="131"/>
        <v>0</v>
      </c>
      <c r="AS951" s="178">
        <f t="shared" si="132"/>
        <v>0</v>
      </c>
      <c r="AT951" s="178">
        <f t="shared" si="133"/>
        <v>0</v>
      </c>
      <c r="AU951">
        <f t="shared" si="134"/>
        <v>0</v>
      </c>
    </row>
    <row r="952" spans="1:47">
      <c r="A952" t="str">
        <f>IF(All_Tasks!A952="","",All_Tasks!A952)</f>
        <v/>
      </c>
      <c r="B952" t="str">
        <f>IF(All_Tasks!B952="","",All_Tasks!B952)</f>
        <v/>
      </c>
      <c r="C952" t="str">
        <f>IF(All_Tasks!C952="","",All_Tasks!C952)</f>
        <v/>
      </c>
      <c r="D952" t="str">
        <f>IF(All_Tasks!D952="","",All_Tasks!D952)</f>
        <v/>
      </c>
      <c r="E952" t="str">
        <f>IF(All_Tasks!V952&lt;&gt;"",All_Tasks!V952,IF(All_Tasks!E952&lt;&gt;"",All_Tasks!E952,""))</f>
        <v/>
      </c>
      <c r="F952" t="str">
        <f>IF(All_Tasks!F952="","",All_Tasks!F952)</f>
        <v/>
      </c>
      <c r="G952" t="str">
        <f>IF(All_Tasks!G952="","",All_Tasks!G952)</f>
        <v/>
      </c>
      <c r="H952" s="231" t="str">
        <f>IF(All_Tasks!H952="","",All_Tasks!H952)</f>
        <v/>
      </c>
      <c r="I952" t="str">
        <f>IF(All_Tasks!I952="","",All_Tasks!I952)</f>
        <v/>
      </c>
      <c r="J952" t="str">
        <f>IF(All_Tasks!J952="","",All_Tasks!J952)</f>
        <v/>
      </c>
      <c r="K952" t="str">
        <f>IF(All_Tasks!K952="","",All_Tasks!K952)</f>
        <v/>
      </c>
      <c r="L952" s="231" t="str">
        <f>IF(All_Tasks!L952="","",All_Tasks!L952)</f>
        <v/>
      </c>
      <c r="M952" t="str">
        <f>IF(All_Tasks!M952="","",All_Tasks!M952)</f>
        <v/>
      </c>
      <c r="N952" t="str">
        <f>IF(All_Tasks!N952="","",All_Tasks!N952)</f>
        <v/>
      </c>
      <c r="O952" t="str">
        <f>IF(All_Tasks!O952="","",All_Tasks!O952)</f>
        <v/>
      </c>
      <c r="P952" s="181">
        <f>IF(All_Tasks!P952="",0,All_Tasks!P952)</f>
        <v>0</v>
      </c>
      <c r="Q952" s="181">
        <f>IF(All_Tasks!Q952="",0,All_Tasks!Q952)</f>
        <v>0</v>
      </c>
      <c r="R952" s="181">
        <f>IF(All_Tasks!R952="",0,All_Tasks!R952)</f>
        <v>0</v>
      </c>
      <c r="S952" s="181" t="str">
        <f>IF(All_Tasks!S952="","",All_Tasks!S952)</f>
        <v/>
      </c>
      <c r="T952" t="str">
        <f>IF(All_Tasks!T952="","",All_Tasks!T952)</f>
        <v/>
      </c>
      <c r="U952" t="str">
        <f>IF(All_Tasks!U952="","",All_Tasks!U952)</f>
        <v/>
      </c>
      <c r="V952">
        <f>IF(A952="",0,IFERROR(MATCH(A952,Scope_Labor_Rates!$A$6:$A$46,0)+5,0))</f>
        <v>0</v>
      </c>
      <c r="W952" s="178">
        <f>IF(V952&gt;0,INDEX(Scope_Labor_Rates!$C$6:$C$46,V952-5),0)</f>
        <v>0</v>
      </c>
      <c r="X952" s="178">
        <f>IF(V952&gt;0,INDEX(Scope_Labor_Rates!$C$6:$C$46,V952-5),0)</f>
        <v>0</v>
      </c>
      <c r="Y952" s="180">
        <f>IF(V952&gt;0,INDEX(Scope_Labor_Rates!$S$6:$S$46,V952-5),0)</f>
        <v>0</v>
      </c>
      <c r="Z952" s="180">
        <f>IF(V952&gt;0,INDEX(Scope_Labor_Rates!$R$6:$R$46,V952-5),1)</f>
        <v>1</v>
      </c>
      <c r="AA952" s="231">
        <f t="shared" si="126"/>
        <v>0</v>
      </c>
      <c r="AB952" t="str">
        <f t="shared" si="127"/>
        <v/>
      </c>
      <c r="AC952" s="178" t="str">
        <f t="shared" si="128"/>
        <v/>
      </c>
      <c r="AD952" s="181">
        <f t="shared" si="129"/>
        <v>0</v>
      </c>
      <c r="AE952" s="178">
        <f>IF(V952&gt;0,P952*INDEX(Scope_Labor_Rates!$E$6:$E$46,V952-5),0)</f>
        <v>0</v>
      </c>
      <c r="AF952" s="181">
        <f>IF(V952&gt;0,AE952*INDEX(Scope_Labor_Rates!$D$6:$D$46,V952-5)*AA952,0)</f>
        <v>0</v>
      </c>
      <c r="AG952" s="178">
        <f>IF(V952&gt;0,P952*INDEX(Scope_Labor_Rates!$G$6:$G$46,V952-5),0)</f>
        <v>0</v>
      </c>
      <c r="AH952" s="181">
        <f>IF(V952&gt;0,AG952*INDEX(Scope_Labor_Rates!$F$6:$F$46,V952-5)*AA952,0)</f>
        <v>0</v>
      </c>
      <c r="AI952" s="178">
        <f>IF(V952&gt;0,P952*INDEX(Scope_Labor_Rates!$I$6:$I$46,V952-5),0)</f>
        <v>0</v>
      </c>
      <c r="AJ952" s="181">
        <f>IF(V952&gt;0,AI952*INDEX(Scope_Labor_Rates!$H$6:$H$46,V952-5)*AA952,0)</f>
        <v>0</v>
      </c>
      <c r="AK952" s="178">
        <f>IF(V952&gt;0,P952*INDEX(Scope_Labor_Rates!$K$6:$K$46,V952-5),0)</f>
        <v>0</v>
      </c>
      <c r="AL952" s="181">
        <f>IF(V952&gt;0,AK952*INDEX(Scope_Labor_Rates!$J$6:$J$46,V952-5)*AA952,0)</f>
        <v>0</v>
      </c>
      <c r="AM952" s="178">
        <f>IF(V952&gt;0,P952*INDEX(Scope_Labor_Rates!$M$6:$M$46,V952-5),0)</f>
        <v>0</v>
      </c>
      <c r="AN952" s="178">
        <f>IF(V952&gt;0,AM952*INDEX(Scope_Labor_Rates!$L$6:$L$46,V952-5)*AA952,0)</f>
        <v>0</v>
      </c>
      <c r="AO952" s="178">
        <f>IF(V952&gt;0,P952*INDEX(Scope_Labor_Rates!$O$6:$O$46,V952-5)*AA952,0)</f>
        <v>0</v>
      </c>
      <c r="AP952" s="181">
        <f>IF(V952&gt;0,P952*INDEX(Scope_Labor_Rates!$Q$6:$Q$46,V952-5)*AA952,0)</f>
        <v>0</v>
      </c>
      <c r="AQ952" s="178">
        <f t="shared" si="130"/>
        <v>0</v>
      </c>
      <c r="AR952" s="178">
        <f t="shared" si="131"/>
        <v>0</v>
      </c>
      <c r="AS952" s="178">
        <f t="shared" si="132"/>
        <v>0</v>
      </c>
      <c r="AT952" s="178">
        <f t="shared" si="133"/>
        <v>0</v>
      </c>
      <c r="AU952">
        <f t="shared" si="134"/>
        <v>0</v>
      </c>
    </row>
    <row r="953" spans="1:47">
      <c r="A953" t="str">
        <f>IF(All_Tasks!A953="","",All_Tasks!A953)</f>
        <v/>
      </c>
      <c r="B953" t="str">
        <f>IF(All_Tasks!B953="","",All_Tasks!B953)</f>
        <v/>
      </c>
      <c r="C953" t="str">
        <f>IF(All_Tasks!C953="","",All_Tasks!C953)</f>
        <v/>
      </c>
      <c r="D953" t="str">
        <f>IF(All_Tasks!D953="","",All_Tasks!D953)</f>
        <v/>
      </c>
      <c r="E953" t="str">
        <f>IF(All_Tasks!V953&lt;&gt;"",All_Tasks!V953,IF(All_Tasks!E953&lt;&gt;"",All_Tasks!E953,""))</f>
        <v/>
      </c>
      <c r="F953" t="str">
        <f>IF(All_Tasks!F953="","",All_Tasks!F953)</f>
        <v/>
      </c>
      <c r="G953" t="str">
        <f>IF(All_Tasks!G953="","",All_Tasks!G953)</f>
        <v/>
      </c>
      <c r="H953" s="231" t="str">
        <f>IF(All_Tasks!H953="","",All_Tasks!H953)</f>
        <v/>
      </c>
      <c r="I953" t="str">
        <f>IF(All_Tasks!I953="","",All_Tasks!I953)</f>
        <v/>
      </c>
      <c r="J953" t="str">
        <f>IF(All_Tasks!J953="","",All_Tasks!J953)</f>
        <v/>
      </c>
      <c r="K953" t="str">
        <f>IF(All_Tasks!K953="","",All_Tasks!K953)</f>
        <v/>
      </c>
      <c r="L953" s="231" t="str">
        <f>IF(All_Tasks!L953="","",All_Tasks!L953)</f>
        <v/>
      </c>
      <c r="M953" t="str">
        <f>IF(All_Tasks!M953="","",All_Tasks!M953)</f>
        <v/>
      </c>
      <c r="N953" t="str">
        <f>IF(All_Tasks!N953="","",All_Tasks!N953)</f>
        <v/>
      </c>
      <c r="O953" t="str">
        <f>IF(All_Tasks!O953="","",All_Tasks!O953)</f>
        <v/>
      </c>
      <c r="P953" s="181">
        <f>IF(All_Tasks!P953="",0,All_Tasks!P953)</f>
        <v>0</v>
      </c>
      <c r="Q953" s="181">
        <f>IF(All_Tasks!Q953="",0,All_Tasks!Q953)</f>
        <v>0</v>
      </c>
      <c r="R953" s="181">
        <f>IF(All_Tasks!R953="",0,All_Tasks!R953)</f>
        <v>0</v>
      </c>
      <c r="S953" s="181" t="str">
        <f>IF(All_Tasks!S953="","",All_Tasks!S953)</f>
        <v/>
      </c>
      <c r="T953" t="str">
        <f>IF(All_Tasks!T953="","",All_Tasks!T953)</f>
        <v/>
      </c>
      <c r="U953" t="str">
        <f>IF(All_Tasks!U953="","",All_Tasks!U953)</f>
        <v/>
      </c>
      <c r="V953">
        <f>IF(A953="",0,IFERROR(MATCH(A953,Scope_Labor_Rates!$A$6:$A$46,0)+5,0))</f>
        <v>0</v>
      </c>
      <c r="W953" s="178">
        <f>IF(V953&gt;0,INDEX(Scope_Labor_Rates!$C$6:$C$46,V953-5),0)</f>
        <v>0</v>
      </c>
      <c r="X953" s="178">
        <f>IF(V953&gt;0,INDEX(Scope_Labor_Rates!$C$6:$C$46,V953-5),0)</f>
        <v>0</v>
      </c>
      <c r="Y953" s="180">
        <f>IF(V953&gt;0,INDEX(Scope_Labor_Rates!$S$6:$S$46,V953-5),0)</f>
        <v>0</v>
      </c>
      <c r="Z953" s="180">
        <f>IF(V953&gt;0,INDEX(Scope_Labor_Rates!$R$6:$R$46,V953-5),1)</f>
        <v>1</v>
      </c>
      <c r="AA953" s="231">
        <f t="shared" si="126"/>
        <v>0</v>
      </c>
      <c r="AB953" t="str">
        <f t="shared" si="127"/>
        <v/>
      </c>
      <c r="AC953" s="178" t="str">
        <f t="shared" si="128"/>
        <v/>
      </c>
      <c r="AD953" s="181">
        <f t="shared" si="129"/>
        <v>0</v>
      </c>
      <c r="AE953" s="178">
        <f>IF(V953&gt;0,P953*INDEX(Scope_Labor_Rates!$E$6:$E$46,V953-5),0)</f>
        <v>0</v>
      </c>
      <c r="AF953" s="181">
        <f>IF(V953&gt;0,AE953*INDEX(Scope_Labor_Rates!$D$6:$D$46,V953-5)*AA953,0)</f>
        <v>0</v>
      </c>
      <c r="AG953" s="178">
        <f>IF(V953&gt;0,P953*INDEX(Scope_Labor_Rates!$G$6:$G$46,V953-5),0)</f>
        <v>0</v>
      </c>
      <c r="AH953" s="181">
        <f>IF(V953&gt;0,AG953*INDEX(Scope_Labor_Rates!$F$6:$F$46,V953-5)*AA953,0)</f>
        <v>0</v>
      </c>
      <c r="AI953" s="178">
        <f>IF(V953&gt;0,P953*INDEX(Scope_Labor_Rates!$I$6:$I$46,V953-5),0)</f>
        <v>0</v>
      </c>
      <c r="AJ953" s="181">
        <f>IF(V953&gt;0,AI953*INDEX(Scope_Labor_Rates!$H$6:$H$46,V953-5)*AA953,0)</f>
        <v>0</v>
      </c>
      <c r="AK953" s="178">
        <f>IF(V953&gt;0,P953*INDEX(Scope_Labor_Rates!$K$6:$K$46,V953-5),0)</f>
        <v>0</v>
      </c>
      <c r="AL953" s="181">
        <f>IF(V953&gt;0,AK953*INDEX(Scope_Labor_Rates!$J$6:$J$46,V953-5)*AA953,0)</f>
        <v>0</v>
      </c>
      <c r="AM953" s="178">
        <f>IF(V953&gt;0,P953*INDEX(Scope_Labor_Rates!$M$6:$M$46,V953-5),0)</f>
        <v>0</v>
      </c>
      <c r="AN953" s="178">
        <f>IF(V953&gt;0,AM953*INDEX(Scope_Labor_Rates!$L$6:$L$46,V953-5)*AA953,0)</f>
        <v>0</v>
      </c>
      <c r="AO953" s="178">
        <f>IF(V953&gt;0,P953*INDEX(Scope_Labor_Rates!$O$6:$O$46,V953-5)*AA953,0)</f>
        <v>0</v>
      </c>
      <c r="AP953" s="181">
        <f>IF(V953&gt;0,P953*INDEX(Scope_Labor_Rates!$Q$6:$Q$46,V953-5)*AA953,0)</f>
        <v>0</v>
      </c>
      <c r="AQ953" s="178">
        <f t="shared" si="130"/>
        <v>0</v>
      </c>
      <c r="AR953" s="178">
        <f t="shared" si="131"/>
        <v>0</v>
      </c>
      <c r="AS953" s="178">
        <f t="shared" si="132"/>
        <v>0</v>
      </c>
      <c r="AT953" s="178">
        <f t="shared" si="133"/>
        <v>0</v>
      </c>
      <c r="AU953">
        <f t="shared" si="134"/>
        <v>0</v>
      </c>
    </row>
    <row r="954" spans="1:47">
      <c r="A954" t="str">
        <f>IF(All_Tasks!A954="","",All_Tasks!A954)</f>
        <v/>
      </c>
      <c r="B954" t="str">
        <f>IF(All_Tasks!B954="","",All_Tasks!B954)</f>
        <v/>
      </c>
      <c r="C954" t="str">
        <f>IF(All_Tasks!C954="","",All_Tasks!C954)</f>
        <v/>
      </c>
      <c r="D954" t="str">
        <f>IF(All_Tasks!D954="","",All_Tasks!D954)</f>
        <v/>
      </c>
      <c r="E954" t="str">
        <f>IF(All_Tasks!V954&lt;&gt;"",All_Tasks!V954,IF(All_Tasks!E954&lt;&gt;"",All_Tasks!E954,""))</f>
        <v/>
      </c>
      <c r="F954" t="str">
        <f>IF(All_Tasks!F954="","",All_Tasks!F954)</f>
        <v/>
      </c>
      <c r="G954" t="str">
        <f>IF(All_Tasks!G954="","",All_Tasks!G954)</f>
        <v/>
      </c>
      <c r="H954" s="231" t="str">
        <f>IF(All_Tasks!H954="","",All_Tasks!H954)</f>
        <v/>
      </c>
      <c r="I954" t="str">
        <f>IF(All_Tasks!I954="","",All_Tasks!I954)</f>
        <v/>
      </c>
      <c r="J954" t="str">
        <f>IF(All_Tasks!J954="","",All_Tasks!J954)</f>
        <v/>
      </c>
      <c r="K954" t="str">
        <f>IF(All_Tasks!K954="","",All_Tasks!K954)</f>
        <v/>
      </c>
      <c r="L954" s="231" t="str">
        <f>IF(All_Tasks!L954="","",All_Tasks!L954)</f>
        <v/>
      </c>
      <c r="M954" t="str">
        <f>IF(All_Tasks!M954="","",All_Tasks!M954)</f>
        <v/>
      </c>
      <c r="N954" t="str">
        <f>IF(All_Tasks!N954="","",All_Tasks!N954)</f>
        <v/>
      </c>
      <c r="O954" t="str">
        <f>IF(All_Tasks!O954="","",All_Tasks!O954)</f>
        <v/>
      </c>
      <c r="P954" s="181">
        <f>IF(All_Tasks!P954="",0,All_Tasks!P954)</f>
        <v>0</v>
      </c>
      <c r="Q954" s="181">
        <f>IF(All_Tasks!Q954="",0,All_Tasks!Q954)</f>
        <v>0</v>
      </c>
      <c r="R954" s="181">
        <f>IF(All_Tasks!R954="",0,All_Tasks!R954)</f>
        <v>0</v>
      </c>
      <c r="S954" s="181" t="str">
        <f>IF(All_Tasks!S954="","",All_Tasks!S954)</f>
        <v/>
      </c>
      <c r="T954" t="str">
        <f>IF(All_Tasks!T954="","",All_Tasks!T954)</f>
        <v/>
      </c>
      <c r="U954" t="str">
        <f>IF(All_Tasks!U954="","",All_Tasks!U954)</f>
        <v/>
      </c>
      <c r="V954">
        <f>IF(A954="",0,IFERROR(MATCH(A954,Scope_Labor_Rates!$A$6:$A$46,0)+5,0))</f>
        <v>0</v>
      </c>
      <c r="W954" s="178">
        <f>IF(V954&gt;0,INDEX(Scope_Labor_Rates!$C$6:$C$46,V954-5),0)</f>
        <v>0</v>
      </c>
      <c r="X954" s="178">
        <f>IF(V954&gt;0,INDEX(Scope_Labor_Rates!$C$6:$C$46,V954-5),0)</f>
        <v>0</v>
      </c>
      <c r="Y954" s="180">
        <f>IF(V954&gt;0,INDEX(Scope_Labor_Rates!$S$6:$S$46,V954-5),0)</f>
        <v>0</v>
      </c>
      <c r="Z954" s="180">
        <f>IF(V954&gt;0,INDEX(Scope_Labor_Rates!$R$6:$R$46,V954-5),1)</f>
        <v>1</v>
      </c>
      <c r="AA954" s="231">
        <f t="shared" si="126"/>
        <v>0</v>
      </c>
      <c r="AB954" t="str">
        <f t="shared" si="127"/>
        <v/>
      </c>
      <c r="AC954" s="178" t="str">
        <f t="shared" si="128"/>
        <v/>
      </c>
      <c r="AD954" s="181">
        <f t="shared" si="129"/>
        <v>0</v>
      </c>
      <c r="AE954" s="178">
        <f>IF(V954&gt;0,P954*INDEX(Scope_Labor_Rates!$E$6:$E$46,V954-5),0)</f>
        <v>0</v>
      </c>
      <c r="AF954" s="181">
        <f>IF(V954&gt;0,AE954*INDEX(Scope_Labor_Rates!$D$6:$D$46,V954-5)*AA954,0)</f>
        <v>0</v>
      </c>
      <c r="AG954" s="178">
        <f>IF(V954&gt;0,P954*INDEX(Scope_Labor_Rates!$G$6:$G$46,V954-5),0)</f>
        <v>0</v>
      </c>
      <c r="AH954" s="181">
        <f>IF(V954&gt;0,AG954*INDEX(Scope_Labor_Rates!$F$6:$F$46,V954-5)*AA954,0)</f>
        <v>0</v>
      </c>
      <c r="AI954" s="178">
        <f>IF(V954&gt;0,P954*INDEX(Scope_Labor_Rates!$I$6:$I$46,V954-5),0)</f>
        <v>0</v>
      </c>
      <c r="AJ954" s="181">
        <f>IF(V954&gt;0,AI954*INDEX(Scope_Labor_Rates!$H$6:$H$46,V954-5)*AA954,0)</f>
        <v>0</v>
      </c>
      <c r="AK954" s="178">
        <f>IF(V954&gt;0,P954*INDEX(Scope_Labor_Rates!$K$6:$K$46,V954-5),0)</f>
        <v>0</v>
      </c>
      <c r="AL954" s="181">
        <f>IF(V954&gt;0,AK954*INDEX(Scope_Labor_Rates!$J$6:$J$46,V954-5)*AA954,0)</f>
        <v>0</v>
      </c>
      <c r="AM954" s="178">
        <f>IF(V954&gt;0,P954*INDEX(Scope_Labor_Rates!$M$6:$M$46,V954-5),0)</f>
        <v>0</v>
      </c>
      <c r="AN954" s="178">
        <f>IF(V954&gt;0,AM954*INDEX(Scope_Labor_Rates!$L$6:$L$46,V954-5)*AA954,0)</f>
        <v>0</v>
      </c>
      <c r="AO954" s="178">
        <f>IF(V954&gt;0,P954*INDEX(Scope_Labor_Rates!$O$6:$O$46,V954-5)*AA954,0)</f>
        <v>0</v>
      </c>
      <c r="AP954" s="181">
        <f>IF(V954&gt;0,P954*INDEX(Scope_Labor_Rates!$Q$6:$Q$46,V954-5)*AA954,0)</f>
        <v>0</v>
      </c>
      <c r="AQ954" s="178">
        <f t="shared" si="130"/>
        <v>0</v>
      </c>
      <c r="AR954" s="178">
        <f t="shared" si="131"/>
        <v>0</v>
      </c>
      <c r="AS954" s="178">
        <f t="shared" si="132"/>
        <v>0</v>
      </c>
      <c r="AT954" s="178">
        <f t="shared" si="133"/>
        <v>0</v>
      </c>
      <c r="AU954">
        <f t="shared" si="134"/>
        <v>0</v>
      </c>
    </row>
    <row r="955" spans="1:47">
      <c r="A955" t="str">
        <f>IF(All_Tasks!A955="","",All_Tasks!A955)</f>
        <v/>
      </c>
      <c r="B955" t="str">
        <f>IF(All_Tasks!B955="","",All_Tasks!B955)</f>
        <v/>
      </c>
      <c r="C955" t="str">
        <f>IF(All_Tasks!C955="","",All_Tasks!C955)</f>
        <v/>
      </c>
      <c r="D955" t="str">
        <f>IF(All_Tasks!D955="","",All_Tasks!D955)</f>
        <v/>
      </c>
      <c r="E955" t="str">
        <f>IF(All_Tasks!V955&lt;&gt;"",All_Tasks!V955,IF(All_Tasks!E955&lt;&gt;"",All_Tasks!E955,""))</f>
        <v/>
      </c>
      <c r="F955" t="str">
        <f>IF(All_Tasks!F955="","",All_Tasks!F955)</f>
        <v/>
      </c>
      <c r="G955" t="str">
        <f>IF(All_Tasks!G955="","",All_Tasks!G955)</f>
        <v/>
      </c>
      <c r="H955" s="231" t="str">
        <f>IF(All_Tasks!H955="","",All_Tasks!H955)</f>
        <v/>
      </c>
      <c r="I955" t="str">
        <f>IF(All_Tasks!I955="","",All_Tasks!I955)</f>
        <v/>
      </c>
      <c r="J955" t="str">
        <f>IF(All_Tasks!J955="","",All_Tasks!J955)</f>
        <v/>
      </c>
      <c r="K955" t="str">
        <f>IF(All_Tasks!K955="","",All_Tasks!K955)</f>
        <v/>
      </c>
      <c r="L955" s="231" t="str">
        <f>IF(All_Tasks!L955="","",All_Tasks!L955)</f>
        <v/>
      </c>
      <c r="M955" t="str">
        <f>IF(All_Tasks!M955="","",All_Tasks!M955)</f>
        <v/>
      </c>
      <c r="N955" t="str">
        <f>IF(All_Tasks!N955="","",All_Tasks!N955)</f>
        <v/>
      </c>
      <c r="O955" t="str">
        <f>IF(All_Tasks!O955="","",All_Tasks!O955)</f>
        <v/>
      </c>
      <c r="P955" s="181">
        <f>IF(All_Tasks!P955="",0,All_Tasks!P955)</f>
        <v>0</v>
      </c>
      <c r="Q955" s="181">
        <f>IF(All_Tasks!Q955="",0,All_Tasks!Q955)</f>
        <v>0</v>
      </c>
      <c r="R955" s="181">
        <f>IF(All_Tasks!R955="",0,All_Tasks!R955)</f>
        <v>0</v>
      </c>
      <c r="S955" s="181" t="str">
        <f>IF(All_Tasks!S955="","",All_Tasks!S955)</f>
        <v/>
      </c>
      <c r="T955" t="str">
        <f>IF(All_Tasks!T955="","",All_Tasks!T955)</f>
        <v/>
      </c>
      <c r="U955" t="str">
        <f>IF(All_Tasks!U955="","",All_Tasks!U955)</f>
        <v/>
      </c>
      <c r="V955">
        <f>IF(A955="",0,IFERROR(MATCH(A955,Scope_Labor_Rates!$A$6:$A$46,0)+5,0))</f>
        <v>0</v>
      </c>
      <c r="W955" s="178">
        <f>IF(V955&gt;0,INDEX(Scope_Labor_Rates!$C$6:$C$46,V955-5),0)</f>
        <v>0</v>
      </c>
      <c r="X955" s="178">
        <f>IF(V955&gt;0,INDEX(Scope_Labor_Rates!$C$6:$C$46,V955-5),0)</f>
        <v>0</v>
      </c>
      <c r="Y955" s="180">
        <f>IF(V955&gt;0,INDEX(Scope_Labor_Rates!$S$6:$S$46,V955-5),0)</f>
        <v>0</v>
      </c>
      <c r="Z955" s="180">
        <f>IF(V955&gt;0,INDEX(Scope_Labor_Rates!$R$6:$R$46,V955-5),1)</f>
        <v>1</v>
      </c>
      <c r="AA955" s="231">
        <f t="shared" si="126"/>
        <v>0</v>
      </c>
      <c r="AB955" t="str">
        <f t="shared" si="127"/>
        <v/>
      </c>
      <c r="AC955" s="178" t="str">
        <f t="shared" si="128"/>
        <v/>
      </c>
      <c r="AD955" s="181">
        <f t="shared" si="129"/>
        <v>0</v>
      </c>
      <c r="AE955" s="178">
        <f>IF(V955&gt;0,P955*INDEX(Scope_Labor_Rates!$E$6:$E$46,V955-5),0)</f>
        <v>0</v>
      </c>
      <c r="AF955" s="181">
        <f>IF(V955&gt;0,AE955*INDEX(Scope_Labor_Rates!$D$6:$D$46,V955-5)*AA955,0)</f>
        <v>0</v>
      </c>
      <c r="AG955" s="178">
        <f>IF(V955&gt;0,P955*INDEX(Scope_Labor_Rates!$G$6:$G$46,V955-5),0)</f>
        <v>0</v>
      </c>
      <c r="AH955" s="181">
        <f>IF(V955&gt;0,AG955*INDEX(Scope_Labor_Rates!$F$6:$F$46,V955-5)*AA955,0)</f>
        <v>0</v>
      </c>
      <c r="AI955" s="178">
        <f>IF(V955&gt;0,P955*INDEX(Scope_Labor_Rates!$I$6:$I$46,V955-5),0)</f>
        <v>0</v>
      </c>
      <c r="AJ955" s="181">
        <f>IF(V955&gt;0,AI955*INDEX(Scope_Labor_Rates!$H$6:$H$46,V955-5)*AA955,0)</f>
        <v>0</v>
      </c>
      <c r="AK955" s="178">
        <f>IF(V955&gt;0,P955*INDEX(Scope_Labor_Rates!$K$6:$K$46,V955-5),0)</f>
        <v>0</v>
      </c>
      <c r="AL955" s="181">
        <f>IF(V955&gt;0,AK955*INDEX(Scope_Labor_Rates!$J$6:$J$46,V955-5)*AA955,0)</f>
        <v>0</v>
      </c>
      <c r="AM955" s="178">
        <f>IF(V955&gt;0,P955*INDEX(Scope_Labor_Rates!$M$6:$M$46,V955-5),0)</f>
        <v>0</v>
      </c>
      <c r="AN955" s="178">
        <f>IF(V955&gt;0,AM955*INDEX(Scope_Labor_Rates!$L$6:$L$46,V955-5)*AA955,0)</f>
        <v>0</v>
      </c>
      <c r="AO955" s="178">
        <f>IF(V955&gt;0,P955*INDEX(Scope_Labor_Rates!$O$6:$O$46,V955-5)*AA955,0)</f>
        <v>0</v>
      </c>
      <c r="AP955" s="181">
        <f>IF(V955&gt;0,P955*INDEX(Scope_Labor_Rates!$Q$6:$Q$46,V955-5)*AA955,0)</f>
        <v>0</v>
      </c>
      <c r="AQ955" s="178">
        <f t="shared" si="130"/>
        <v>0</v>
      </c>
      <c r="AR955" s="178">
        <f t="shared" si="131"/>
        <v>0</v>
      </c>
      <c r="AS955" s="178">
        <f t="shared" si="132"/>
        <v>0</v>
      </c>
      <c r="AT955" s="178">
        <f t="shared" si="133"/>
        <v>0</v>
      </c>
      <c r="AU955">
        <f t="shared" si="134"/>
        <v>0</v>
      </c>
    </row>
    <row r="956" spans="1:47">
      <c r="A956" t="str">
        <f>IF(All_Tasks!A956="","",All_Tasks!A956)</f>
        <v/>
      </c>
      <c r="B956" t="str">
        <f>IF(All_Tasks!B956="","",All_Tasks!B956)</f>
        <v/>
      </c>
      <c r="C956" t="str">
        <f>IF(All_Tasks!C956="","",All_Tasks!C956)</f>
        <v/>
      </c>
      <c r="D956" t="str">
        <f>IF(All_Tasks!D956="","",All_Tasks!D956)</f>
        <v/>
      </c>
      <c r="E956" t="str">
        <f>IF(All_Tasks!V956&lt;&gt;"",All_Tasks!V956,IF(All_Tasks!E956&lt;&gt;"",All_Tasks!E956,""))</f>
        <v/>
      </c>
      <c r="F956" t="str">
        <f>IF(All_Tasks!F956="","",All_Tasks!F956)</f>
        <v/>
      </c>
      <c r="G956" t="str">
        <f>IF(All_Tasks!G956="","",All_Tasks!G956)</f>
        <v/>
      </c>
      <c r="H956" s="231" t="str">
        <f>IF(All_Tasks!H956="","",All_Tasks!H956)</f>
        <v/>
      </c>
      <c r="I956" t="str">
        <f>IF(All_Tasks!I956="","",All_Tasks!I956)</f>
        <v/>
      </c>
      <c r="J956" t="str">
        <f>IF(All_Tasks!J956="","",All_Tasks!J956)</f>
        <v/>
      </c>
      <c r="K956" t="str">
        <f>IF(All_Tasks!K956="","",All_Tasks!K956)</f>
        <v/>
      </c>
      <c r="L956" s="231" t="str">
        <f>IF(All_Tasks!L956="","",All_Tasks!L956)</f>
        <v/>
      </c>
      <c r="M956" t="str">
        <f>IF(All_Tasks!M956="","",All_Tasks!M956)</f>
        <v/>
      </c>
      <c r="N956" t="str">
        <f>IF(All_Tasks!N956="","",All_Tasks!N956)</f>
        <v/>
      </c>
      <c r="O956" t="str">
        <f>IF(All_Tasks!O956="","",All_Tasks!O956)</f>
        <v/>
      </c>
      <c r="P956" s="181">
        <f>IF(All_Tasks!P956="",0,All_Tasks!P956)</f>
        <v>0</v>
      </c>
      <c r="Q956" s="181">
        <f>IF(All_Tasks!Q956="",0,All_Tasks!Q956)</f>
        <v>0</v>
      </c>
      <c r="R956" s="181">
        <f>IF(All_Tasks!R956="",0,All_Tasks!R956)</f>
        <v>0</v>
      </c>
      <c r="S956" s="181" t="str">
        <f>IF(All_Tasks!S956="","",All_Tasks!S956)</f>
        <v/>
      </c>
      <c r="T956" t="str">
        <f>IF(All_Tasks!T956="","",All_Tasks!T956)</f>
        <v/>
      </c>
      <c r="U956" t="str">
        <f>IF(All_Tasks!U956="","",All_Tasks!U956)</f>
        <v/>
      </c>
      <c r="V956">
        <f>IF(A956="",0,IFERROR(MATCH(A956,Scope_Labor_Rates!$A$6:$A$46,0)+5,0))</f>
        <v>0</v>
      </c>
      <c r="W956" s="178">
        <f>IF(V956&gt;0,INDEX(Scope_Labor_Rates!$C$6:$C$46,V956-5),0)</f>
        <v>0</v>
      </c>
      <c r="X956" s="178">
        <f>IF(V956&gt;0,INDEX(Scope_Labor_Rates!$C$6:$C$46,V956-5),0)</f>
        <v>0</v>
      </c>
      <c r="Y956" s="180">
        <f>IF(V956&gt;0,INDEX(Scope_Labor_Rates!$S$6:$S$46,V956-5),0)</f>
        <v>0</v>
      </c>
      <c r="Z956" s="180">
        <f>IF(V956&gt;0,INDEX(Scope_Labor_Rates!$R$6:$R$46,V956-5),1)</f>
        <v>1</v>
      </c>
      <c r="AA956" s="231">
        <f t="shared" si="126"/>
        <v>0</v>
      </c>
      <c r="AB956" t="str">
        <f t="shared" si="127"/>
        <v/>
      </c>
      <c r="AC956" s="178" t="str">
        <f t="shared" si="128"/>
        <v/>
      </c>
      <c r="AD956" s="181">
        <f t="shared" si="129"/>
        <v>0</v>
      </c>
      <c r="AE956" s="178">
        <f>IF(V956&gt;0,P956*INDEX(Scope_Labor_Rates!$E$6:$E$46,V956-5),0)</f>
        <v>0</v>
      </c>
      <c r="AF956" s="181">
        <f>IF(V956&gt;0,AE956*INDEX(Scope_Labor_Rates!$D$6:$D$46,V956-5)*AA956,0)</f>
        <v>0</v>
      </c>
      <c r="AG956" s="178">
        <f>IF(V956&gt;0,P956*INDEX(Scope_Labor_Rates!$G$6:$G$46,V956-5),0)</f>
        <v>0</v>
      </c>
      <c r="AH956" s="181">
        <f>IF(V956&gt;0,AG956*INDEX(Scope_Labor_Rates!$F$6:$F$46,V956-5)*AA956,0)</f>
        <v>0</v>
      </c>
      <c r="AI956" s="178">
        <f>IF(V956&gt;0,P956*INDEX(Scope_Labor_Rates!$I$6:$I$46,V956-5),0)</f>
        <v>0</v>
      </c>
      <c r="AJ956" s="181">
        <f>IF(V956&gt;0,AI956*INDEX(Scope_Labor_Rates!$H$6:$H$46,V956-5)*AA956,0)</f>
        <v>0</v>
      </c>
      <c r="AK956" s="178">
        <f>IF(V956&gt;0,P956*INDEX(Scope_Labor_Rates!$K$6:$K$46,V956-5),0)</f>
        <v>0</v>
      </c>
      <c r="AL956" s="181">
        <f>IF(V956&gt;0,AK956*INDEX(Scope_Labor_Rates!$J$6:$J$46,V956-5)*AA956,0)</f>
        <v>0</v>
      </c>
      <c r="AM956" s="178">
        <f>IF(V956&gt;0,P956*INDEX(Scope_Labor_Rates!$M$6:$M$46,V956-5),0)</f>
        <v>0</v>
      </c>
      <c r="AN956" s="178">
        <f>IF(V956&gt;0,AM956*INDEX(Scope_Labor_Rates!$L$6:$L$46,V956-5)*AA956,0)</f>
        <v>0</v>
      </c>
      <c r="AO956" s="178">
        <f>IF(V956&gt;0,P956*INDEX(Scope_Labor_Rates!$O$6:$O$46,V956-5)*AA956,0)</f>
        <v>0</v>
      </c>
      <c r="AP956" s="181">
        <f>IF(V956&gt;0,P956*INDEX(Scope_Labor_Rates!$Q$6:$Q$46,V956-5)*AA956,0)</f>
        <v>0</v>
      </c>
      <c r="AQ956" s="178">
        <f t="shared" si="130"/>
        <v>0</v>
      </c>
      <c r="AR956" s="178">
        <f t="shared" si="131"/>
        <v>0</v>
      </c>
      <c r="AS956" s="178">
        <f t="shared" si="132"/>
        <v>0</v>
      </c>
      <c r="AT956" s="178">
        <f t="shared" si="133"/>
        <v>0</v>
      </c>
      <c r="AU956">
        <f t="shared" si="134"/>
        <v>0</v>
      </c>
    </row>
    <row r="957" spans="1:47">
      <c r="A957" t="str">
        <f>IF(All_Tasks!A957="","",All_Tasks!A957)</f>
        <v/>
      </c>
      <c r="B957" t="str">
        <f>IF(All_Tasks!B957="","",All_Tasks!B957)</f>
        <v/>
      </c>
      <c r="C957" t="str">
        <f>IF(All_Tasks!C957="","",All_Tasks!C957)</f>
        <v/>
      </c>
      <c r="D957" t="str">
        <f>IF(All_Tasks!D957="","",All_Tasks!D957)</f>
        <v/>
      </c>
      <c r="E957" t="str">
        <f>IF(All_Tasks!V957&lt;&gt;"",All_Tasks!V957,IF(All_Tasks!E957&lt;&gt;"",All_Tasks!E957,""))</f>
        <v/>
      </c>
      <c r="F957" t="str">
        <f>IF(All_Tasks!F957="","",All_Tasks!F957)</f>
        <v/>
      </c>
      <c r="G957" t="str">
        <f>IF(All_Tasks!G957="","",All_Tasks!G957)</f>
        <v/>
      </c>
      <c r="H957" s="231" t="str">
        <f>IF(All_Tasks!H957="","",All_Tasks!H957)</f>
        <v/>
      </c>
      <c r="I957" t="str">
        <f>IF(All_Tasks!I957="","",All_Tasks!I957)</f>
        <v/>
      </c>
      <c r="J957" t="str">
        <f>IF(All_Tasks!J957="","",All_Tasks!J957)</f>
        <v/>
      </c>
      <c r="K957" t="str">
        <f>IF(All_Tasks!K957="","",All_Tasks!K957)</f>
        <v/>
      </c>
      <c r="L957" s="231" t="str">
        <f>IF(All_Tasks!L957="","",All_Tasks!L957)</f>
        <v/>
      </c>
      <c r="M957" t="str">
        <f>IF(All_Tasks!M957="","",All_Tasks!M957)</f>
        <v/>
      </c>
      <c r="N957" t="str">
        <f>IF(All_Tasks!N957="","",All_Tasks!N957)</f>
        <v/>
      </c>
      <c r="O957" t="str">
        <f>IF(All_Tasks!O957="","",All_Tasks!O957)</f>
        <v/>
      </c>
      <c r="P957" s="181">
        <f>IF(All_Tasks!P957="",0,All_Tasks!P957)</f>
        <v>0</v>
      </c>
      <c r="Q957" s="181">
        <f>IF(All_Tasks!Q957="",0,All_Tasks!Q957)</f>
        <v>0</v>
      </c>
      <c r="R957" s="181">
        <f>IF(All_Tasks!R957="",0,All_Tasks!R957)</f>
        <v>0</v>
      </c>
      <c r="S957" s="181" t="str">
        <f>IF(All_Tasks!S957="","",All_Tasks!S957)</f>
        <v/>
      </c>
      <c r="T957" t="str">
        <f>IF(All_Tasks!T957="","",All_Tasks!T957)</f>
        <v/>
      </c>
      <c r="U957" t="str">
        <f>IF(All_Tasks!U957="","",All_Tasks!U957)</f>
        <v/>
      </c>
      <c r="V957">
        <f>IF(A957="",0,IFERROR(MATCH(A957,Scope_Labor_Rates!$A$6:$A$46,0)+5,0))</f>
        <v>0</v>
      </c>
      <c r="W957" s="178">
        <f>IF(V957&gt;0,INDEX(Scope_Labor_Rates!$C$6:$C$46,V957-5),0)</f>
        <v>0</v>
      </c>
      <c r="X957" s="178">
        <f>IF(V957&gt;0,INDEX(Scope_Labor_Rates!$C$6:$C$46,V957-5),0)</f>
        <v>0</v>
      </c>
      <c r="Y957" s="180">
        <f>IF(V957&gt;0,INDEX(Scope_Labor_Rates!$S$6:$S$46,V957-5),0)</f>
        <v>0</v>
      </c>
      <c r="Z957" s="180">
        <f>IF(V957&gt;0,INDEX(Scope_Labor_Rates!$R$6:$R$46,V957-5),1)</f>
        <v>1</v>
      </c>
      <c r="AA957" s="231">
        <f t="shared" si="126"/>
        <v>0</v>
      </c>
      <c r="AB957" t="str">
        <f t="shared" si="127"/>
        <v/>
      </c>
      <c r="AC957" s="178" t="str">
        <f t="shared" si="128"/>
        <v/>
      </c>
      <c r="AD957" s="181">
        <f t="shared" si="129"/>
        <v>0</v>
      </c>
      <c r="AE957" s="178">
        <f>IF(V957&gt;0,P957*INDEX(Scope_Labor_Rates!$E$6:$E$46,V957-5),0)</f>
        <v>0</v>
      </c>
      <c r="AF957" s="181">
        <f>IF(V957&gt;0,AE957*INDEX(Scope_Labor_Rates!$D$6:$D$46,V957-5)*AA957,0)</f>
        <v>0</v>
      </c>
      <c r="AG957" s="178">
        <f>IF(V957&gt;0,P957*INDEX(Scope_Labor_Rates!$G$6:$G$46,V957-5),0)</f>
        <v>0</v>
      </c>
      <c r="AH957" s="181">
        <f>IF(V957&gt;0,AG957*INDEX(Scope_Labor_Rates!$F$6:$F$46,V957-5)*AA957,0)</f>
        <v>0</v>
      </c>
      <c r="AI957" s="178">
        <f>IF(V957&gt;0,P957*INDEX(Scope_Labor_Rates!$I$6:$I$46,V957-5),0)</f>
        <v>0</v>
      </c>
      <c r="AJ957" s="181">
        <f>IF(V957&gt;0,AI957*INDEX(Scope_Labor_Rates!$H$6:$H$46,V957-5)*AA957,0)</f>
        <v>0</v>
      </c>
      <c r="AK957" s="178">
        <f>IF(V957&gt;0,P957*INDEX(Scope_Labor_Rates!$K$6:$K$46,V957-5),0)</f>
        <v>0</v>
      </c>
      <c r="AL957" s="181">
        <f>IF(V957&gt;0,AK957*INDEX(Scope_Labor_Rates!$J$6:$J$46,V957-5)*AA957,0)</f>
        <v>0</v>
      </c>
      <c r="AM957" s="178">
        <f>IF(V957&gt;0,P957*INDEX(Scope_Labor_Rates!$M$6:$M$46,V957-5),0)</f>
        <v>0</v>
      </c>
      <c r="AN957" s="178">
        <f>IF(V957&gt;0,AM957*INDEX(Scope_Labor_Rates!$L$6:$L$46,V957-5)*AA957,0)</f>
        <v>0</v>
      </c>
      <c r="AO957" s="178">
        <f>IF(V957&gt;0,P957*INDEX(Scope_Labor_Rates!$O$6:$O$46,V957-5)*AA957,0)</f>
        <v>0</v>
      </c>
      <c r="AP957" s="181">
        <f>IF(V957&gt;0,P957*INDEX(Scope_Labor_Rates!$Q$6:$Q$46,V957-5)*AA957,0)</f>
        <v>0</v>
      </c>
      <c r="AQ957" s="178">
        <f t="shared" si="130"/>
        <v>0</v>
      </c>
      <c r="AR957" s="178">
        <f t="shared" si="131"/>
        <v>0</v>
      </c>
      <c r="AS957" s="178">
        <f t="shared" si="132"/>
        <v>0</v>
      </c>
      <c r="AT957" s="178">
        <f t="shared" si="133"/>
        <v>0</v>
      </c>
      <c r="AU957">
        <f t="shared" si="134"/>
        <v>0</v>
      </c>
    </row>
    <row r="958" spans="1:47">
      <c r="A958" t="str">
        <f>IF(All_Tasks!A958="","",All_Tasks!A958)</f>
        <v/>
      </c>
      <c r="B958" t="str">
        <f>IF(All_Tasks!B958="","",All_Tasks!B958)</f>
        <v/>
      </c>
      <c r="C958" t="str">
        <f>IF(All_Tasks!C958="","",All_Tasks!C958)</f>
        <v/>
      </c>
      <c r="D958" t="str">
        <f>IF(All_Tasks!D958="","",All_Tasks!D958)</f>
        <v/>
      </c>
      <c r="E958" t="str">
        <f>IF(All_Tasks!V958&lt;&gt;"",All_Tasks!V958,IF(All_Tasks!E958&lt;&gt;"",All_Tasks!E958,""))</f>
        <v/>
      </c>
      <c r="F958" t="str">
        <f>IF(All_Tasks!F958="","",All_Tasks!F958)</f>
        <v/>
      </c>
      <c r="G958" t="str">
        <f>IF(All_Tasks!G958="","",All_Tasks!G958)</f>
        <v/>
      </c>
      <c r="H958" s="231" t="str">
        <f>IF(All_Tasks!H958="","",All_Tasks!H958)</f>
        <v/>
      </c>
      <c r="I958" t="str">
        <f>IF(All_Tasks!I958="","",All_Tasks!I958)</f>
        <v/>
      </c>
      <c r="J958" t="str">
        <f>IF(All_Tasks!J958="","",All_Tasks!J958)</f>
        <v/>
      </c>
      <c r="K958" t="str">
        <f>IF(All_Tasks!K958="","",All_Tasks!K958)</f>
        <v/>
      </c>
      <c r="L958" s="231" t="str">
        <f>IF(All_Tasks!L958="","",All_Tasks!L958)</f>
        <v/>
      </c>
      <c r="M958" t="str">
        <f>IF(All_Tasks!M958="","",All_Tasks!M958)</f>
        <v/>
      </c>
      <c r="N958" t="str">
        <f>IF(All_Tasks!N958="","",All_Tasks!N958)</f>
        <v/>
      </c>
      <c r="O958" t="str">
        <f>IF(All_Tasks!O958="","",All_Tasks!O958)</f>
        <v/>
      </c>
      <c r="P958" s="181">
        <f>IF(All_Tasks!P958="",0,All_Tasks!P958)</f>
        <v>0</v>
      </c>
      <c r="Q958" s="181">
        <f>IF(All_Tasks!Q958="",0,All_Tasks!Q958)</f>
        <v>0</v>
      </c>
      <c r="R958" s="181">
        <f>IF(All_Tasks!R958="",0,All_Tasks!R958)</f>
        <v>0</v>
      </c>
      <c r="S958" s="181" t="str">
        <f>IF(All_Tasks!S958="","",All_Tasks!S958)</f>
        <v/>
      </c>
      <c r="T958" t="str">
        <f>IF(All_Tasks!T958="","",All_Tasks!T958)</f>
        <v/>
      </c>
      <c r="U958" t="str">
        <f>IF(All_Tasks!U958="","",All_Tasks!U958)</f>
        <v/>
      </c>
      <c r="V958">
        <f>IF(A958="",0,IFERROR(MATCH(A958,Scope_Labor_Rates!$A$6:$A$46,0)+5,0))</f>
        <v>0</v>
      </c>
      <c r="W958" s="178">
        <f>IF(V958&gt;0,INDEX(Scope_Labor_Rates!$C$6:$C$46,V958-5),0)</f>
        <v>0</v>
      </c>
      <c r="X958" s="178">
        <f>IF(V958&gt;0,INDEX(Scope_Labor_Rates!$C$6:$C$46,V958-5),0)</f>
        <v>0</v>
      </c>
      <c r="Y958" s="180">
        <f>IF(V958&gt;0,INDEX(Scope_Labor_Rates!$S$6:$S$46,V958-5),0)</f>
        <v>0</v>
      </c>
      <c r="Z958" s="180">
        <f>IF(V958&gt;0,INDEX(Scope_Labor_Rates!$R$6:$R$46,V958-5),1)</f>
        <v>1</v>
      </c>
      <c r="AA958" s="231">
        <f t="shared" si="126"/>
        <v>0</v>
      </c>
      <c r="AB958" t="str">
        <f t="shared" si="127"/>
        <v/>
      </c>
      <c r="AC958" s="178" t="str">
        <f t="shared" si="128"/>
        <v/>
      </c>
      <c r="AD958" s="181">
        <f t="shared" si="129"/>
        <v>0</v>
      </c>
      <c r="AE958" s="178">
        <f>IF(V958&gt;0,P958*INDEX(Scope_Labor_Rates!$E$6:$E$46,V958-5),0)</f>
        <v>0</v>
      </c>
      <c r="AF958" s="181">
        <f>IF(V958&gt;0,AE958*INDEX(Scope_Labor_Rates!$D$6:$D$46,V958-5)*AA958,0)</f>
        <v>0</v>
      </c>
      <c r="AG958" s="178">
        <f>IF(V958&gt;0,P958*INDEX(Scope_Labor_Rates!$G$6:$G$46,V958-5),0)</f>
        <v>0</v>
      </c>
      <c r="AH958" s="181">
        <f>IF(V958&gt;0,AG958*INDEX(Scope_Labor_Rates!$F$6:$F$46,V958-5)*AA958,0)</f>
        <v>0</v>
      </c>
      <c r="AI958" s="178">
        <f>IF(V958&gt;0,P958*INDEX(Scope_Labor_Rates!$I$6:$I$46,V958-5),0)</f>
        <v>0</v>
      </c>
      <c r="AJ958" s="181">
        <f>IF(V958&gt;0,AI958*INDEX(Scope_Labor_Rates!$H$6:$H$46,V958-5)*AA958,0)</f>
        <v>0</v>
      </c>
      <c r="AK958" s="178">
        <f>IF(V958&gt;0,P958*INDEX(Scope_Labor_Rates!$K$6:$K$46,V958-5),0)</f>
        <v>0</v>
      </c>
      <c r="AL958" s="181">
        <f>IF(V958&gt;0,AK958*INDEX(Scope_Labor_Rates!$J$6:$J$46,V958-5)*AA958,0)</f>
        <v>0</v>
      </c>
      <c r="AM958" s="178">
        <f>IF(V958&gt;0,P958*INDEX(Scope_Labor_Rates!$M$6:$M$46,V958-5),0)</f>
        <v>0</v>
      </c>
      <c r="AN958" s="178">
        <f>IF(V958&gt;0,AM958*INDEX(Scope_Labor_Rates!$L$6:$L$46,V958-5)*AA958,0)</f>
        <v>0</v>
      </c>
      <c r="AO958" s="178">
        <f>IF(V958&gt;0,P958*INDEX(Scope_Labor_Rates!$O$6:$O$46,V958-5)*AA958,0)</f>
        <v>0</v>
      </c>
      <c r="AP958" s="181">
        <f>IF(V958&gt;0,P958*INDEX(Scope_Labor_Rates!$Q$6:$Q$46,V958-5)*AA958,0)</f>
        <v>0</v>
      </c>
      <c r="AQ958" s="178">
        <f t="shared" si="130"/>
        <v>0</v>
      </c>
      <c r="AR958" s="178">
        <f t="shared" si="131"/>
        <v>0</v>
      </c>
      <c r="AS958" s="178">
        <f t="shared" si="132"/>
        <v>0</v>
      </c>
      <c r="AT958" s="178">
        <f t="shared" si="133"/>
        <v>0</v>
      </c>
      <c r="AU958">
        <f t="shared" si="134"/>
        <v>0</v>
      </c>
    </row>
    <row r="959" spans="1:47">
      <c r="A959" t="str">
        <f>IF(All_Tasks!A959="","",All_Tasks!A959)</f>
        <v/>
      </c>
      <c r="B959" t="str">
        <f>IF(All_Tasks!B959="","",All_Tasks!B959)</f>
        <v/>
      </c>
      <c r="C959" t="str">
        <f>IF(All_Tasks!C959="","",All_Tasks!C959)</f>
        <v/>
      </c>
      <c r="D959" t="str">
        <f>IF(All_Tasks!D959="","",All_Tasks!D959)</f>
        <v/>
      </c>
      <c r="E959" t="str">
        <f>IF(All_Tasks!V959&lt;&gt;"",All_Tasks!V959,IF(All_Tasks!E959&lt;&gt;"",All_Tasks!E959,""))</f>
        <v/>
      </c>
      <c r="F959" t="str">
        <f>IF(All_Tasks!F959="","",All_Tasks!F959)</f>
        <v/>
      </c>
      <c r="G959" t="str">
        <f>IF(All_Tasks!G959="","",All_Tasks!G959)</f>
        <v/>
      </c>
      <c r="H959" s="231" t="str">
        <f>IF(All_Tasks!H959="","",All_Tasks!H959)</f>
        <v/>
      </c>
      <c r="I959" t="str">
        <f>IF(All_Tasks!I959="","",All_Tasks!I959)</f>
        <v/>
      </c>
      <c r="J959" t="str">
        <f>IF(All_Tasks!J959="","",All_Tasks!J959)</f>
        <v/>
      </c>
      <c r="K959" t="str">
        <f>IF(All_Tasks!K959="","",All_Tasks!K959)</f>
        <v/>
      </c>
      <c r="L959" s="231" t="str">
        <f>IF(All_Tasks!L959="","",All_Tasks!L959)</f>
        <v/>
      </c>
      <c r="M959" t="str">
        <f>IF(All_Tasks!M959="","",All_Tasks!M959)</f>
        <v/>
      </c>
      <c r="N959" t="str">
        <f>IF(All_Tasks!N959="","",All_Tasks!N959)</f>
        <v/>
      </c>
      <c r="O959" t="str">
        <f>IF(All_Tasks!O959="","",All_Tasks!O959)</f>
        <v/>
      </c>
      <c r="P959" s="181">
        <f>IF(All_Tasks!P959="",0,All_Tasks!P959)</f>
        <v>0</v>
      </c>
      <c r="Q959" s="181">
        <f>IF(All_Tasks!Q959="",0,All_Tasks!Q959)</f>
        <v>0</v>
      </c>
      <c r="R959" s="181">
        <f>IF(All_Tasks!R959="",0,All_Tasks!R959)</f>
        <v>0</v>
      </c>
      <c r="S959" s="181" t="str">
        <f>IF(All_Tasks!S959="","",All_Tasks!S959)</f>
        <v/>
      </c>
      <c r="T959" t="str">
        <f>IF(All_Tasks!T959="","",All_Tasks!T959)</f>
        <v/>
      </c>
      <c r="U959" t="str">
        <f>IF(All_Tasks!U959="","",All_Tasks!U959)</f>
        <v/>
      </c>
      <c r="V959">
        <f>IF(A959="",0,IFERROR(MATCH(A959,Scope_Labor_Rates!$A$6:$A$46,0)+5,0))</f>
        <v>0</v>
      </c>
      <c r="W959" s="178">
        <f>IF(V959&gt;0,INDEX(Scope_Labor_Rates!$C$6:$C$46,V959-5),0)</f>
        <v>0</v>
      </c>
      <c r="X959" s="178">
        <f>IF(V959&gt;0,INDEX(Scope_Labor_Rates!$C$6:$C$46,V959-5),0)</f>
        <v>0</v>
      </c>
      <c r="Y959" s="180">
        <f>IF(V959&gt;0,INDEX(Scope_Labor_Rates!$S$6:$S$46,V959-5),0)</f>
        <v>0</v>
      </c>
      <c r="Z959" s="180">
        <f>IF(V959&gt;0,INDEX(Scope_Labor_Rates!$R$6:$R$46,V959-5),1)</f>
        <v>1</v>
      </c>
      <c r="AA959" s="231">
        <f t="shared" si="126"/>
        <v>0</v>
      </c>
      <c r="AB959" t="str">
        <f t="shared" si="127"/>
        <v/>
      </c>
      <c r="AC959" s="178" t="str">
        <f t="shared" si="128"/>
        <v/>
      </c>
      <c r="AD959" s="181">
        <f t="shared" si="129"/>
        <v>0</v>
      </c>
      <c r="AE959" s="178">
        <f>IF(V959&gt;0,P959*INDEX(Scope_Labor_Rates!$E$6:$E$46,V959-5),0)</f>
        <v>0</v>
      </c>
      <c r="AF959" s="181">
        <f>IF(V959&gt;0,AE959*INDEX(Scope_Labor_Rates!$D$6:$D$46,V959-5)*AA959,0)</f>
        <v>0</v>
      </c>
      <c r="AG959" s="178">
        <f>IF(V959&gt;0,P959*INDEX(Scope_Labor_Rates!$G$6:$G$46,V959-5),0)</f>
        <v>0</v>
      </c>
      <c r="AH959" s="181">
        <f>IF(V959&gt;0,AG959*INDEX(Scope_Labor_Rates!$F$6:$F$46,V959-5)*AA959,0)</f>
        <v>0</v>
      </c>
      <c r="AI959" s="178">
        <f>IF(V959&gt;0,P959*INDEX(Scope_Labor_Rates!$I$6:$I$46,V959-5),0)</f>
        <v>0</v>
      </c>
      <c r="AJ959" s="181">
        <f>IF(V959&gt;0,AI959*INDEX(Scope_Labor_Rates!$H$6:$H$46,V959-5)*AA959,0)</f>
        <v>0</v>
      </c>
      <c r="AK959" s="178">
        <f>IF(V959&gt;0,P959*INDEX(Scope_Labor_Rates!$K$6:$K$46,V959-5),0)</f>
        <v>0</v>
      </c>
      <c r="AL959" s="181">
        <f>IF(V959&gt;0,AK959*INDEX(Scope_Labor_Rates!$J$6:$J$46,V959-5)*AA959,0)</f>
        <v>0</v>
      </c>
      <c r="AM959" s="178">
        <f>IF(V959&gt;0,P959*INDEX(Scope_Labor_Rates!$M$6:$M$46,V959-5),0)</f>
        <v>0</v>
      </c>
      <c r="AN959" s="178">
        <f>IF(V959&gt;0,AM959*INDEX(Scope_Labor_Rates!$L$6:$L$46,V959-5)*AA959,0)</f>
        <v>0</v>
      </c>
      <c r="AO959" s="178">
        <f>IF(V959&gt;0,P959*INDEX(Scope_Labor_Rates!$O$6:$O$46,V959-5)*AA959,0)</f>
        <v>0</v>
      </c>
      <c r="AP959" s="181">
        <f>IF(V959&gt;0,P959*INDEX(Scope_Labor_Rates!$Q$6:$Q$46,V959-5)*AA959,0)</f>
        <v>0</v>
      </c>
      <c r="AQ959" s="178">
        <f t="shared" si="130"/>
        <v>0</v>
      </c>
      <c r="AR959" s="178">
        <f t="shared" si="131"/>
        <v>0</v>
      </c>
      <c r="AS959" s="178">
        <f t="shared" si="132"/>
        <v>0</v>
      </c>
      <c r="AT959" s="178">
        <f t="shared" si="133"/>
        <v>0</v>
      </c>
      <c r="AU959">
        <f t="shared" si="134"/>
        <v>0</v>
      </c>
    </row>
    <row r="960" spans="1:47">
      <c r="A960" t="str">
        <f>IF(All_Tasks!A960="","",All_Tasks!A960)</f>
        <v/>
      </c>
      <c r="B960" t="str">
        <f>IF(All_Tasks!B960="","",All_Tasks!B960)</f>
        <v/>
      </c>
      <c r="C960" t="str">
        <f>IF(All_Tasks!C960="","",All_Tasks!C960)</f>
        <v/>
      </c>
      <c r="D960" t="str">
        <f>IF(All_Tasks!D960="","",All_Tasks!D960)</f>
        <v/>
      </c>
      <c r="E960" t="str">
        <f>IF(All_Tasks!V960&lt;&gt;"",All_Tasks!V960,IF(All_Tasks!E960&lt;&gt;"",All_Tasks!E960,""))</f>
        <v/>
      </c>
      <c r="F960" t="str">
        <f>IF(All_Tasks!F960="","",All_Tasks!F960)</f>
        <v/>
      </c>
      <c r="G960" t="str">
        <f>IF(All_Tasks!G960="","",All_Tasks!G960)</f>
        <v/>
      </c>
      <c r="H960" s="231" t="str">
        <f>IF(All_Tasks!H960="","",All_Tasks!H960)</f>
        <v/>
      </c>
      <c r="I960" t="str">
        <f>IF(All_Tasks!I960="","",All_Tasks!I960)</f>
        <v/>
      </c>
      <c r="J960" t="str">
        <f>IF(All_Tasks!J960="","",All_Tasks!J960)</f>
        <v/>
      </c>
      <c r="K960" t="str">
        <f>IF(All_Tasks!K960="","",All_Tasks!K960)</f>
        <v/>
      </c>
      <c r="L960" s="231" t="str">
        <f>IF(All_Tasks!L960="","",All_Tasks!L960)</f>
        <v/>
      </c>
      <c r="M960" t="str">
        <f>IF(All_Tasks!M960="","",All_Tasks!M960)</f>
        <v/>
      </c>
      <c r="N960" t="str">
        <f>IF(All_Tasks!N960="","",All_Tasks!N960)</f>
        <v/>
      </c>
      <c r="O960" t="str">
        <f>IF(All_Tasks!O960="","",All_Tasks!O960)</f>
        <v/>
      </c>
      <c r="P960" s="181">
        <f>IF(All_Tasks!P960="",0,All_Tasks!P960)</f>
        <v>0</v>
      </c>
      <c r="Q960" s="181">
        <f>IF(All_Tasks!Q960="",0,All_Tasks!Q960)</f>
        <v>0</v>
      </c>
      <c r="R960" s="181">
        <f>IF(All_Tasks!R960="",0,All_Tasks!R960)</f>
        <v>0</v>
      </c>
      <c r="S960" s="181" t="str">
        <f>IF(All_Tasks!S960="","",All_Tasks!S960)</f>
        <v/>
      </c>
      <c r="T960" t="str">
        <f>IF(All_Tasks!T960="","",All_Tasks!T960)</f>
        <v/>
      </c>
      <c r="U960" t="str">
        <f>IF(All_Tasks!U960="","",All_Tasks!U960)</f>
        <v/>
      </c>
      <c r="V960">
        <f>IF(A960="",0,IFERROR(MATCH(A960,Scope_Labor_Rates!$A$6:$A$46,0)+5,0))</f>
        <v>0</v>
      </c>
      <c r="W960" s="178">
        <f>IF(V960&gt;0,INDEX(Scope_Labor_Rates!$C$6:$C$46,V960-5),0)</f>
        <v>0</v>
      </c>
      <c r="X960" s="178">
        <f>IF(V960&gt;0,INDEX(Scope_Labor_Rates!$C$6:$C$46,V960-5),0)</f>
        <v>0</v>
      </c>
      <c r="Y960" s="180">
        <f>IF(V960&gt;0,INDEX(Scope_Labor_Rates!$S$6:$S$46,V960-5),0)</f>
        <v>0</v>
      </c>
      <c r="Z960" s="180">
        <f>IF(V960&gt;0,INDEX(Scope_Labor_Rates!$R$6:$R$46,V960-5),1)</f>
        <v>1</v>
      </c>
      <c r="AA960" s="231">
        <f t="shared" si="126"/>
        <v>0</v>
      </c>
      <c r="AB960" t="str">
        <f t="shared" si="127"/>
        <v/>
      </c>
      <c r="AC960" s="178" t="str">
        <f t="shared" si="128"/>
        <v/>
      </c>
      <c r="AD960" s="181">
        <f t="shared" si="129"/>
        <v>0</v>
      </c>
      <c r="AE960" s="178">
        <f>IF(V960&gt;0,P960*INDEX(Scope_Labor_Rates!$E$6:$E$46,V960-5),0)</f>
        <v>0</v>
      </c>
      <c r="AF960" s="181">
        <f>IF(V960&gt;0,AE960*INDEX(Scope_Labor_Rates!$D$6:$D$46,V960-5)*AA960,0)</f>
        <v>0</v>
      </c>
      <c r="AG960" s="178">
        <f>IF(V960&gt;0,P960*INDEX(Scope_Labor_Rates!$G$6:$G$46,V960-5),0)</f>
        <v>0</v>
      </c>
      <c r="AH960" s="181">
        <f>IF(V960&gt;0,AG960*INDEX(Scope_Labor_Rates!$F$6:$F$46,V960-5)*AA960,0)</f>
        <v>0</v>
      </c>
      <c r="AI960" s="178">
        <f>IF(V960&gt;0,P960*INDEX(Scope_Labor_Rates!$I$6:$I$46,V960-5),0)</f>
        <v>0</v>
      </c>
      <c r="AJ960" s="181">
        <f>IF(V960&gt;0,AI960*INDEX(Scope_Labor_Rates!$H$6:$H$46,V960-5)*AA960,0)</f>
        <v>0</v>
      </c>
      <c r="AK960" s="178">
        <f>IF(V960&gt;0,P960*INDEX(Scope_Labor_Rates!$K$6:$K$46,V960-5),0)</f>
        <v>0</v>
      </c>
      <c r="AL960" s="181">
        <f>IF(V960&gt;0,AK960*INDEX(Scope_Labor_Rates!$J$6:$J$46,V960-5)*AA960,0)</f>
        <v>0</v>
      </c>
      <c r="AM960" s="178">
        <f>IF(V960&gt;0,P960*INDEX(Scope_Labor_Rates!$M$6:$M$46,V960-5),0)</f>
        <v>0</v>
      </c>
      <c r="AN960" s="178">
        <f>IF(V960&gt;0,AM960*INDEX(Scope_Labor_Rates!$L$6:$L$46,V960-5)*AA960,0)</f>
        <v>0</v>
      </c>
      <c r="AO960" s="178">
        <f>IF(V960&gt;0,P960*INDEX(Scope_Labor_Rates!$O$6:$O$46,V960-5)*AA960,0)</f>
        <v>0</v>
      </c>
      <c r="AP960" s="181">
        <f>IF(V960&gt;0,P960*INDEX(Scope_Labor_Rates!$Q$6:$Q$46,V960-5)*AA960,0)</f>
        <v>0</v>
      </c>
      <c r="AQ960" s="178">
        <f t="shared" si="130"/>
        <v>0</v>
      </c>
      <c r="AR960" s="178">
        <f t="shared" si="131"/>
        <v>0</v>
      </c>
      <c r="AS960" s="178">
        <f t="shared" si="132"/>
        <v>0</v>
      </c>
      <c r="AT960" s="178">
        <f t="shared" si="133"/>
        <v>0</v>
      </c>
      <c r="AU960">
        <f t="shared" si="134"/>
        <v>0</v>
      </c>
    </row>
    <row r="961" spans="1:47">
      <c r="A961" t="str">
        <f>IF(All_Tasks!A961="","",All_Tasks!A961)</f>
        <v/>
      </c>
      <c r="B961" t="str">
        <f>IF(All_Tasks!B961="","",All_Tasks!B961)</f>
        <v/>
      </c>
      <c r="C961" t="str">
        <f>IF(All_Tasks!C961="","",All_Tasks!C961)</f>
        <v/>
      </c>
      <c r="D961" t="str">
        <f>IF(All_Tasks!D961="","",All_Tasks!D961)</f>
        <v/>
      </c>
      <c r="E961" t="str">
        <f>IF(All_Tasks!V961&lt;&gt;"",All_Tasks!V961,IF(All_Tasks!E961&lt;&gt;"",All_Tasks!E961,""))</f>
        <v/>
      </c>
      <c r="F961" t="str">
        <f>IF(All_Tasks!F961="","",All_Tasks!F961)</f>
        <v/>
      </c>
      <c r="G961" t="str">
        <f>IF(All_Tasks!G961="","",All_Tasks!G961)</f>
        <v/>
      </c>
      <c r="H961" s="231" t="str">
        <f>IF(All_Tasks!H961="","",All_Tasks!H961)</f>
        <v/>
      </c>
      <c r="I961" t="str">
        <f>IF(All_Tasks!I961="","",All_Tasks!I961)</f>
        <v/>
      </c>
      <c r="J961" t="str">
        <f>IF(All_Tasks!J961="","",All_Tasks!J961)</f>
        <v/>
      </c>
      <c r="K961" t="str">
        <f>IF(All_Tasks!K961="","",All_Tasks!K961)</f>
        <v/>
      </c>
      <c r="L961" s="231" t="str">
        <f>IF(All_Tasks!L961="","",All_Tasks!L961)</f>
        <v/>
      </c>
      <c r="M961" t="str">
        <f>IF(All_Tasks!M961="","",All_Tasks!M961)</f>
        <v/>
      </c>
      <c r="N961" t="str">
        <f>IF(All_Tasks!N961="","",All_Tasks!N961)</f>
        <v/>
      </c>
      <c r="O961" t="str">
        <f>IF(All_Tasks!O961="","",All_Tasks!O961)</f>
        <v/>
      </c>
      <c r="P961" s="181">
        <f>IF(All_Tasks!P961="",0,All_Tasks!P961)</f>
        <v>0</v>
      </c>
      <c r="Q961" s="181">
        <f>IF(All_Tasks!Q961="",0,All_Tasks!Q961)</f>
        <v>0</v>
      </c>
      <c r="R961" s="181">
        <f>IF(All_Tasks!R961="",0,All_Tasks!R961)</f>
        <v>0</v>
      </c>
      <c r="S961" s="181" t="str">
        <f>IF(All_Tasks!S961="","",All_Tasks!S961)</f>
        <v/>
      </c>
      <c r="T961" t="str">
        <f>IF(All_Tasks!T961="","",All_Tasks!T961)</f>
        <v/>
      </c>
      <c r="U961" t="str">
        <f>IF(All_Tasks!U961="","",All_Tasks!U961)</f>
        <v/>
      </c>
      <c r="V961">
        <f>IF(A961="",0,IFERROR(MATCH(A961,Scope_Labor_Rates!$A$6:$A$46,0)+5,0))</f>
        <v>0</v>
      </c>
      <c r="W961" s="178">
        <f>IF(V961&gt;0,INDEX(Scope_Labor_Rates!$C$6:$C$46,V961-5),0)</f>
        <v>0</v>
      </c>
      <c r="X961" s="178">
        <f>IF(V961&gt;0,INDEX(Scope_Labor_Rates!$C$6:$C$46,V961-5),0)</f>
        <v>0</v>
      </c>
      <c r="Y961" s="180">
        <f>IF(V961&gt;0,INDEX(Scope_Labor_Rates!$S$6:$S$46,V961-5),0)</f>
        <v>0</v>
      </c>
      <c r="Z961" s="180">
        <f>IF(V961&gt;0,INDEX(Scope_Labor_Rates!$R$6:$R$46,V961-5),1)</f>
        <v>1</v>
      </c>
      <c r="AA961" s="231">
        <f t="shared" si="126"/>
        <v>0</v>
      </c>
      <c r="AB961" t="str">
        <f t="shared" si="127"/>
        <v/>
      </c>
      <c r="AC961" s="178" t="str">
        <f t="shared" si="128"/>
        <v/>
      </c>
      <c r="AD961" s="181">
        <f t="shared" si="129"/>
        <v>0</v>
      </c>
      <c r="AE961" s="178">
        <f>IF(V961&gt;0,P961*INDEX(Scope_Labor_Rates!$E$6:$E$46,V961-5),0)</f>
        <v>0</v>
      </c>
      <c r="AF961" s="181">
        <f>IF(V961&gt;0,AE961*INDEX(Scope_Labor_Rates!$D$6:$D$46,V961-5)*AA961,0)</f>
        <v>0</v>
      </c>
      <c r="AG961" s="178">
        <f>IF(V961&gt;0,P961*INDEX(Scope_Labor_Rates!$G$6:$G$46,V961-5),0)</f>
        <v>0</v>
      </c>
      <c r="AH961" s="181">
        <f>IF(V961&gt;0,AG961*INDEX(Scope_Labor_Rates!$F$6:$F$46,V961-5)*AA961,0)</f>
        <v>0</v>
      </c>
      <c r="AI961" s="178">
        <f>IF(V961&gt;0,P961*INDEX(Scope_Labor_Rates!$I$6:$I$46,V961-5),0)</f>
        <v>0</v>
      </c>
      <c r="AJ961" s="181">
        <f>IF(V961&gt;0,AI961*INDEX(Scope_Labor_Rates!$H$6:$H$46,V961-5)*AA961,0)</f>
        <v>0</v>
      </c>
      <c r="AK961" s="178">
        <f>IF(V961&gt;0,P961*INDEX(Scope_Labor_Rates!$K$6:$K$46,V961-5),0)</f>
        <v>0</v>
      </c>
      <c r="AL961" s="181">
        <f>IF(V961&gt;0,AK961*INDEX(Scope_Labor_Rates!$J$6:$J$46,V961-5)*AA961,0)</f>
        <v>0</v>
      </c>
      <c r="AM961" s="178">
        <f>IF(V961&gt;0,P961*INDEX(Scope_Labor_Rates!$M$6:$M$46,V961-5),0)</f>
        <v>0</v>
      </c>
      <c r="AN961" s="178">
        <f>IF(V961&gt;0,AM961*INDEX(Scope_Labor_Rates!$L$6:$L$46,V961-5)*AA961,0)</f>
        <v>0</v>
      </c>
      <c r="AO961" s="178">
        <f>IF(V961&gt;0,P961*INDEX(Scope_Labor_Rates!$O$6:$O$46,V961-5)*AA961,0)</f>
        <v>0</v>
      </c>
      <c r="AP961" s="181">
        <f>IF(V961&gt;0,P961*INDEX(Scope_Labor_Rates!$Q$6:$Q$46,V961-5)*AA961,0)</f>
        <v>0</v>
      </c>
      <c r="AQ961" s="178">
        <f t="shared" si="130"/>
        <v>0</v>
      </c>
      <c r="AR961" s="178">
        <f t="shared" si="131"/>
        <v>0</v>
      </c>
      <c r="AS961" s="178">
        <f t="shared" si="132"/>
        <v>0</v>
      </c>
      <c r="AT961" s="178">
        <f t="shared" si="133"/>
        <v>0</v>
      </c>
      <c r="AU961">
        <f t="shared" si="134"/>
        <v>0</v>
      </c>
    </row>
    <row r="962" spans="1:47">
      <c r="A962" t="str">
        <f>IF(All_Tasks!A962="","",All_Tasks!A962)</f>
        <v/>
      </c>
      <c r="B962" t="str">
        <f>IF(All_Tasks!B962="","",All_Tasks!B962)</f>
        <v/>
      </c>
      <c r="C962" t="str">
        <f>IF(All_Tasks!C962="","",All_Tasks!C962)</f>
        <v/>
      </c>
      <c r="D962" t="str">
        <f>IF(All_Tasks!D962="","",All_Tasks!D962)</f>
        <v/>
      </c>
      <c r="E962" t="str">
        <f>IF(All_Tasks!V962&lt;&gt;"",All_Tasks!V962,IF(All_Tasks!E962&lt;&gt;"",All_Tasks!E962,""))</f>
        <v/>
      </c>
      <c r="F962" t="str">
        <f>IF(All_Tasks!F962="","",All_Tasks!F962)</f>
        <v/>
      </c>
      <c r="G962" t="str">
        <f>IF(All_Tasks!G962="","",All_Tasks!G962)</f>
        <v/>
      </c>
      <c r="H962" s="231" t="str">
        <f>IF(All_Tasks!H962="","",All_Tasks!H962)</f>
        <v/>
      </c>
      <c r="I962" t="str">
        <f>IF(All_Tasks!I962="","",All_Tasks!I962)</f>
        <v/>
      </c>
      <c r="J962" t="str">
        <f>IF(All_Tasks!J962="","",All_Tasks!J962)</f>
        <v/>
      </c>
      <c r="K962" t="str">
        <f>IF(All_Tasks!K962="","",All_Tasks!K962)</f>
        <v/>
      </c>
      <c r="L962" s="231" t="str">
        <f>IF(All_Tasks!L962="","",All_Tasks!L962)</f>
        <v/>
      </c>
      <c r="M962" t="str">
        <f>IF(All_Tasks!M962="","",All_Tasks!M962)</f>
        <v/>
      </c>
      <c r="N962" t="str">
        <f>IF(All_Tasks!N962="","",All_Tasks!N962)</f>
        <v/>
      </c>
      <c r="O962" t="str">
        <f>IF(All_Tasks!O962="","",All_Tasks!O962)</f>
        <v/>
      </c>
      <c r="P962" s="181">
        <f>IF(All_Tasks!P962="",0,All_Tasks!P962)</f>
        <v>0</v>
      </c>
      <c r="Q962" s="181">
        <f>IF(All_Tasks!Q962="",0,All_Tasks!Q962)</f>
        <v>0</v>
      </c>
      <c r="R962" s="181">
        <f>IF(All_Tasks!R962="",0,All_Tasks!R962)</f>
        <v>0</v>
      </c>
      <c r="S962" s="181" t="str">
        <f>IF(All_Tasks!S962="","",All_Tasks!S962)</f>
        <v/>
      </c>
      <c r="T962" t="str">
        <f>IF(All_Tasks!T962="","",All_Tasks!T962)</f>
        <v/>
      </c>
      <c r="U962" t="str">
        <f>IF(All_Tasks!U962="","",All_Tasks!U962)</f>
        <v/>
      </c>
      <c r="V962">
        <f>IF(A962="",0,IFERROR(MATCH(A962,Scope_Labor_Rates!$A$6:$A$46,0)+5,0))</f>
        <v>0</v>
      </c>
      <c r="W962" s="178">
        <f>IF(V962&gt;0,INDEX(Scope_Labor_Rates!$C$6:$C$46,V962-5),0)</f>
        <v>0</v>
      </c>
      <c r="X962" s="178">
        <f>IF(V962&gt;0,INDEX(Scope_Labor_Rates!$C$6:$C$46,V962-5),0)</f>
        <v>0</v>
      </c>
      <c r="Y962" s="180">
        <f>IF(V962&gt;0,INDEX(Scope_Labor_Rates!$S$6:$S$46,V962-5),0)</f>
        <v>0</v>
      </c>
      <c r="Z962" s="180">
        <f>IF(V962&gt;0,INDEX(Scope_Labor_Rates!$R$6:$R$46,V962-5),1)</f>
        <v>1</v>
      </c>
      <c r="AA962" s="231">
        <f t="shared" ref="AA962:AA1025" si="135">IF(OR(L962&lt;&gt;"",UPPER(S962)="COMPLETED"),1,0)</f>
        <v>0</v>
      </c>
      <c r="AB962" t="str">
        <f t="shared" ref="AB962:AB1025" si="136">IF(L962="","",L962-WEEKDAY(L962,3)+6)</f>
        <v/>
      </c>
      <c r="AC962" s="178" t="str">
        <f t="shared" ref="AC962:AC1025" si="137">IF(AB962="","",IF(DAY(AB962)&lt;=23,TEXT(AB962,"MMM-yyyy"),TEXT(EOMONTH(AB962,0)+1,"MMM-yyyy")))</f>
        <v/>
      </c>
      <c r="AD962" s="181">
        <f t="shared" ref="AD962:AD1025" si="138">P962*X962*AA962</f>
        <v>0</v>
      </c>
      <c r="AE962" s="178">
        <f>IF(V962&gt;0,P962*INDEX(Scope_Labor_Rates!$E$6:$E$46,V962-5),0)</f>
        <v>0</v>
      </c>
      <c r="AF962" s="181">
        <f>IF(V962&gt;0,AE962*INDEX(Scope_Labor_Rates!$D$6:$D$46,V962-5)*AA962,0)</f>
        <v>0</v>
      </c>
      <c r="AG962" s="178">
        <f>IF(V962&gt;0,P962*INDEX(Scope_Labor_Rates!$G$6:$G$46,V962-5),0)</f>
        <v>0</v>
      </c>
      <c r="AH962" s="181">
        <f>IF(V962&gt;0,AG962*INDEX(Scope_Labor_Rates!$F$6:$F$46,V962-5)*AA962,0)</f>
        <v>0</v>
      </c>
      <c r="AI962" s="178">
        <f>IF(V962&gt;0,P962*INDEX(Scope_Labor_Rates!$I$6:$I$46,V962-5),0)</f>
        <v>0</v>
      </c>
      <c r="AJ962" s="181">
        <f>IF(V962&gt;0,AI962*INDEX(Scope_Labor_Rates!$H$6:$H$46,V962-5)*AA962,0)</f>
        <v>0</v>
      </c>
      <c r="AK962" s="178">
        <f>IF(V962&gt;0,P962*INDEX(Scope_Labor_Rates!$K$6:$K$46,V962-5),0)</f>
        <v>0</v>
      </c>
      <c r="AL962" s="181">
        <f>IF(V962&gt;0,AK962*INDEX(Scope_Labor_Rates!$J$6:$J$46,V962-5)*AA962,0)</f>
        <v>0</v>
      </c>
      <c r="AM962" s="178">
        <f>IF(V962&gt;0,P962*INDEX(Scope_Labor_Rates!$M$6:$M$46,V962-5),0)</f>
        <v>0</v>
      </c>
      <c r="AN962" s="178">
        <f>IF(V962&gt;0,AM962*INDEX(Scope_Labor_Rates!$L$6:$L$46,V962-5)*AA962,0)</f>
        <v>0</v>
      </c>
      <c r="AO962" s="178">
        <f>IF(V962&gt;0,P962*INDEX(Scope_Labor_Rates!$O$6:$O$46,V962-5)*AA962,0)</f>
        <v>0</v>
      </c>
      <c r="AP962" s="181">
        <f>IF(V962&gt;0,P962*INDEX(Scope_Labor_Rates!$Q$6:$Q$46,V962-5)*AA962,0)</f>
        <v>0</v>
      </c>
      <c r="AQ962" s="178">
        <f t="shared" ref="AQ962:AQ1025" si="139">AE962+AG962+AI962+AK962+AM962</f>
        <v>0</v>
      </c>
      <c r="AR962" s="178">
        <f t="shared" ref="AR962:AR1025" si="140">AF962+AH962+AJ962+AL962+AN962</f>
        <v>0</v>
      </c>
      <c r="AS962" s="178">
        <f t="shared" ref="AS962:AS1025" si="141">AO962+AP962</f>
        <v>0</v>
      </c>
      <c r="AT962" s="178">
        <f t="shared" ref="AT962:AT1025" si="142">AD962+AR962+AS962</f>
        <v>0</v>
      </c>
      <c r="AU962">
        <f t="shared" ref="AU962:AU1025" si="143">AT962*Z962</f>
        <v>0</v>
      </c>
    </row>
    <row r="963" spans="1:47">
      <c r="A963" t="str">
        <f>IF(All_Tasks!A963="","",All_Tasks!A963)</f>
        <v/>
      </c>
      <c r="B963" t="str">
        <f>IF(All_Tasks!B963="","",All_Tasks!B963)</f>
        <v/>
      </c>
      <c r="C963" t="str">
        <f>IF(All_Tasks!C963="","",All_Tasks!C963)</f>
        <v/>
      </c>
      <c r="D963" t="str">
        <f>IF(All_Tasks!D963="","",All_Tasks!D963)</f>
        <v/>
      </c>
      <c r="E963" t="str">
        <f>IF(All_Tasks!V963&lt;&gt;"",All_Tasks!V963,IF(All_Tasks!E963&lt;&gt;"",All_Tasks!E963,""))</f>
        <v/>
      </c>
      <c r="F963" t="str">
        <f>IF(All_Tasks!F963="","",All_Tasks!F963)</f>
        <v/>
      </c>
      <c r="G963" t="str">
        <f>IF(All_Tasks!G963="","",All_Tasks!G963)</f>
        <v/>
      </c>
      <c r="H963" s="231" t="str">
        <f>IF(All_Tasks!H963="","",All_Tasks!H963)</f>
        <v/>
      </c>
      <c r="I963" t="str">
        <f>IF(All_Tasks!I963="","",All_Tasks!I963)</f>
        <v/>
      </c>
      <c r="J963" t="str">
        <f>IF(All_Tasks!J963="","",All_Tasks!J963)</f>
        <v/>
      </c>
      <c r="K963" t="str">
        <f>IF(All_Tasks!K963="","",All_Tasks!K963)</f>
        <v/>
      </c>
      <c r="L963" s="231" t="str">
        <f>IF(All_Tasks!L963="","",All_Tasks!L963)</f>
        <v/>
      </c>
      <c r="M963" t="str">
        <f>IF(All_Tasks!M963="","",All_Tasks!M963)</f>
        <v/>
      </c>
      <c r="N963" t="str">
        <f>IF(All_Tasks!N963="","",All_Tasks!N963)</f>
        <v/>
      </c>
      <c r="O963" t="str">
        <f>IF(All_Tasks!O963="","",All_Tasks!O963)</f>
        <v/>
      </c>
      <c r="P963" s="181">
        <f>IF(All_Tasks!P963="",0,All_Tasks!P963)</f>
        <v>0</v>
      </c>
      <c r="Q963" s="181">
        <f>IF(All_Tasks!Q963="",0,All_Tasks!Q963)</f>
        <v>0</v>
      </c>
      <c r="R963" s="181">
        <f>IF(All_Tasks!R963="",0,All_Tasks!R963)</f>
        <v>0</v>
      </c>
      <c r="S963" s="181" t="str">
        <f>IF(All_Tasks!S963="","",All_Tasks!S963)</f>
        <v/>
      </c>
      <c r="T963" t="str">
        <f>IF(All_Tasks!T963="","",All_Tasks!T963)</f>
        <v/>
      </c>
      <c r="U963" t="str">
        <f>IF(All_Tasks!U963="","",All_Tasks!U963)</f>
        <v/>
      </c>
      <c r="V963">
        <f>IF(A963="",0,IFERROR(MATCH(A963,Scope_Labor_Rates!$A$6:$A$46,0)+5,0))</f>
        <v>0</v>
      </c>
      <c r="W963" s="178">
        <f>IF(V963&gt;0,INDEX(Scope_Labor_Rates!$C$6:$C$46,V963-5),0)</f>
        <v>0</v>
      </c>
      <c r="X963" s="178">
        <f>IF(V963&gt;0,INDEX(Scope_Labor_Rates!$C$6:$C$46,V963-5),0)</f>
        <v>0</v>
      </c>
      <c r="Y963" s="180">
        <f>IF(V963&gt;0,INDEX(Scope_Labor_Rates!$S$6:$S$46,V963-5),0)</f>
        <v>0</v>
      </c>
      <c r="Z963" s="180">
        <f>IF(V963&gt;0,INDEX(Scope_Labor_Rates!$R$6:$R$46,V963-5),1)</f>
        <v>1</v>
      </c>
      <c r="AA963" s="231">
        <f t="shared" si="135"/>
        <v>0</v>
      </c>
      <c r="AB963" t="str">
        <f t="shared" si="136"/>
        <v/>
      </c>
      <c r="AC963" s="178" t="str">
        <f t="shared" si="137"/>
        <v/>
      </c>
      <c r="AD963" s="181">
        <f t="shared" si="138"/>
        <v>0</v>
      </c>
      <c r="AE963" s="178">
        <f>IF(V963&gt;0,P963*INDEX(Scope_Labor_Rates!$E$6:$E$46,V963-5),0)</f>
        <v>0</v>
      </c>
      <c r="AF963" s="181">
        <f>IF(V963&gt;0,AE963*INDEX(Scope_Labor_Rates!$D$6:$D$46,V963-5)*AA963,0)</f>
        <v>0</v>
      </c>
      <c r="AG963" s="178">
        <f>IF(V963&gt;0,P963*INDEX(Scope_Labor_Rates!$G$6:$G$46,V963-5),0)</f>
        <v>0</v>
      </c>
      <c r="AH963" s="181">
        <f>IF(V963&gt;0,AG963*INDEX(Scope_Labor_Rates!$F$6:$F$46,V963-5)*AA963,0)</f>
        <v>0</v>
      </c>
      <c r="AI963" s="178">
        <f>IF(V963&gt;0,P963*INDEX(Scope_Labor_Rates!$I$6:$I$46,V963-5),0)</f>
        <v>0</v>
      </c>
      <c r="AJ963" s="181">
        <f>IF(V963&gt;0,AI963*INDEX(Scope_Labor_Rates!$H$6:$H$46,V963-5)*AA963,0)</f>
        <v>0</v>
      </c>
      <c r="AK963" s="178">
        <f>IF(V963&gt;0,P963*INDEX(Scope_Labor_Rates!$K$6:$K$46,V963-5),0)</f>
        <v>0</v>
      </c>
      <c r="AL963" s="181">
        <f>IF(V963&gt;0,AK963*INDEX(Scope_Labor_Rates!$J$6:$J$46,V963-5)*AA963,0)</f>
        <v>0</v>
      </c>
      <c r="AM963" s="178">
        <f>IF(V963&gt;0,P963*INDEX(Scope_Labor_Rates!$M$6:$M$46,V963-5),0)</f>
        <v>0</v>
      </c>
      <c r="AN963" s="178">
        <f>IF(V963&gt;0,AM963*INDEX(Scope_Labor_Rates!$L$6:$L$46,V963-5)*AA963,0)</f>
        <v>0</v>
      </c>
      <c r="AO963" s="178">
        <f>IF(V963&gt;0,P963*INDEX(Scope_Labor_Rates!$O$6:$O$46,V963-5)*AA963,0)</f>
        <v>0</v>
      </c>
      <c r="AP963" s="181">
        <f>IF(V963&gt;0,P963*INDEX(Scope_Labor_Rates!$Q$6:$Q$46,V963-5)*AA963,0)</f>
        <v>0</v>
      </c>
      <c r="AQ963" s="178">
        <f t="shared" si="139"/>
        <v>0</v>
      </c>
      <c r="AR963" s="178">
        <f t="shared" si="140"/>
        <v>0</v>
      </c>
      <c r="AS963" s="178">
        <f t="shared" si="141"/>
        <v>0</v>
      </c>
      <c r="AT963" s="178">
        <f t="shared" si="142"/>
        <v>0</v>
      </c>
      <c r="AU963">
        <f t="shared" si="143"/>
        <v>0</v>
      </c>
    </row>
    <row r="964" spans="1:47">
      <c r="A964" t="str">
        <f>IF(All_Tasks!A964="","",All_Tasks!A964)</f>
        <v/>
      </c>
      <c r="B964" t="str">
        <f>IF(All_Tasks!B964="","",All_Tasks!B964)</f>
        <v/>
      </c>
      <c r="C964" t="str">
        <f>IF(All_Tasks!C964="","",All_Tasks!C964)</f>
        <v/>
      </c>
      <c r="D964" t="str">
        <f>IF(All_Tasks!D964="","",All_Tasks!D964)</f>
        <v/>
      </c>
      <c r="E964" t="str">
        <f>IF(All_Tasks!V964&lt;&gt;"",All_Tasks!V964,IF(All_Tasks!E964&lt;&gt;"",All_Tasks!E964,""))</f>
        <v/>
      </c>
      <c r="F964" t="str">
        <f>IF(All_Tasks!F964="","",All_Tasks!F964)</f>
        <v/>
      </c>
      <c r="G964" t="str">
        <f>IF(All_Tasks!G964="","",All_Tasks!G964)</f>
        <v/>
      </c>
      <c r="H964" s="231" t="str">
        <f>IF(All_Tasks!H964="","",All_Tasks!H964)</f>
        <v/>
      </c>
      <c r="I964" t="str">
        <f>IF(All_Tasks!I964="","",All_Tasks!I964)</f>
        <v/>
      </c>
      <c r="J964" t="str">
        <f>IF(All_Tasks!J964="","",All_Tasks!J964)</f>
        <v/>
      </c>
      <c r="K964" t="str">
        <f>IF(All_Tasks!K964="","",All_Tasks!K964)</f>
        <v/>
      </c>
      <c r="L964" s="231" t="str">
        <f>IF(All_Tasks!L964="","",All_Tasks!L964)</f>
        <v/>
      </c>
      <c r="M964" t="str">
        <f>IF(All_Tasks!M964="","",All_Tasks!M964)</f>
        <v/>
      </c>
      <c r="N964" t="str">
        <f>IF(All_Tasks!N964="","",All_Tasks!N964)</f>
        <v/>
      </c>
      <c r="O964" t="str">
        <f>IF(All_Tasks!O964="","",All_Tasks!O964)</f>
        <v/>
      </c>
      <c r="P964" s="181">
        <f>IF(All_Tasks!P964="",0,All_Tasks!P964)</f>
        <v>0</v>
      </c>
      <c r="Q964" s="181">
        <f>IF(All_Tasks!Q964="",0,All_Tasks!Q964)</f>
        <v>0</v>
      </c>
      <c r="R964" s="181">
        <f>IF(All_Tasks!R964="",0,All_Tasks!R964)</f>
        <v>0</v>
      </c>
      <c r="S964" s="181" t="str">
        <f>IF(All_Tasks!S964="","",All_Tasks!S964)</f>
        <v/>
      </c>
      <c r="T964" t="str">
        <f>IF(All_Tasks!T964="","",All_Tasks!T964)</f>
        <v/>
      </c>
      <c r="U964" t="str">
        <f>IF(All_Tasks!U964="","",All_Tasks!U964)</f>
        <v/>
      </c>
      <c r="V964">
        <f>IF(A964="",0,IFERROR(MATCH(A964,Scope_Labor_Rates!$A$6:$A$46,0)+5,0))</f>
        <v>0</v>
      </c>
      <c r="W964" s="178">
        <f>IF(V964&gt;0,INDEX(Scope_Labor_Rates!$C$6:$C$46,V964-5),0)</f>
        <v>0</v>
      </c>
      <c r="X964" s="178">
        <f>IF(V964&gt;0,INDEX(Scope_Labor_Rates!$C$6:$C$46,V964-5),0)</f>
        <v>0</v>
      </c>
      <c r="Y964" s="180">
        <f>IF(V964&gt;0,INDEX(Scope_Labor_Rates!$S$6:$S$46,V964-5),0)</f>
        <v>0</v>
      </c>
      <c r="Z964" s="180">
        <f>IF(V964&gt;0,INDEX(Scope_Labor_Rates!$R$6:$R$46,V964-5),1)</f>
        <v>1</v>
      </c>
      <c r="AA964" s="231">
        <f t="shared" si="135"/>
        <v>0</v>
      </c>
      <c r="AB964" t="str">
        <f t="shared" si="136"/>
        <v/>
      </c>
      <c r="AC964" s="178" t="str">
        <f t="shared" si="137"/>
        <v/>
      </c>
      <c r="AD964" s="181">
        <f t="shared" si="138"/>
        <v>0</v>
      </c>
      <c r="AE964" s="178">
        <f>IF(V964&gt;0,P964*INDEX(Scope_Labor_Rates!$E$6:$E$46,V964-5),0)</f>
        <v>0</v>
      </c>
      <c r="AF964" s="181">
        <f>IF(V964&gt;0,AE964*INDEX(Scope_Labor_Rates!$D$6:$D$46,V964-5)*AA964,0)</f>
        <v>0</v>
      </c>
      <c r="AG964" s="178">
        <f>IF(V964&gt;0,P964*INDEX(Scope_Labor_Rates!$G$6:$G$46,V964-5),0)</f>
        <v>0</v>
      </c>
      <c r="AH964" s="181">
        <f>IF(V964&gt;0,AG964*INDEX(Scope_Labor_Rates!$F$6:$F$46,V964-5)*AA964,0)</f>
        <v>0</v>
      </c>
      <c r="AI964" s="178">
        <f>IF(V964&gt;0,P964*INDEX(Scope_Labor_Rates!$I$6:$I$46,V964-5),0)</f>
        <v>0</v>
      </c>
      <c r="AJ964" s="181">
        <f>IF(V964&gt;0,AI964*INDEX(Scope_Labor_Rates!$H$6:$H$46,V964-5)*AA964,0)</f>
        <v>0</v>
      </c>
      <c r="AK964" s="178">
        <f>IF(V964&gt;0,P964*INDEX(Scope_Labor_Rates!$K$6:$K$46,V964-5),0)</f>
        <v>0</v>
      </c>
      <c r="AL964" s="181">
        <f>IF(V964&gt;0,AK964*INDEX(Scope_Labor_Rates!$J$6:$J$46,V964-5)*AA964,0)</f>
        <v>0</v>
      </c>
      <c r="AM964" s="178">
        <f>IF(V964&gt;0,P964*INDEX(Scope_Labor_Rates!$M$6:$M$46,V964-5),0)</f>
        <v>0</v>
      </c>
      <c r="AN964" s="178">
        <f>IF(V964&gt;0,AM964*INDEX(Scope_Labor_Rates!$L$6:$L$46,V964-5)*AA964,0)</f>
        <v>0</v>
      </c>
      <c r="AO964" s="178">
        <f>IF(V964&gt;0,P964*INDEX(Scope_Labor_Rates!$O$6:$O$46,V964-5)*AA964,0)</f>
        <v>0</v>
      </c>
      <c r="AP964" s="181">
        <f>IF(V964&gt;0,P964*INDEX(Scope_Labor_Rates!$Q$6:$Q$46,V964-5)*AA964,0)</f>
        <v>0</v>
      </c>
      <c r="AQ964" s="178">
        <f t="shared" si="139"/>
        <v>0</v>
      </c>
      <c r="AR964" s="178">
        <f t="shared" si="140"/>
        <v>0</v>
      </c>
      <c r="AS964" s="178">
        <f t="shared" si="141"/>
        <v>0</v>
      </c>
      <c r="AT964" s="178">
        <f t="shared" si="142"/>
        <v>0</v>
      </c>
      <c r="AU964">
        <f t="shared" si="143"/>
        <v>0</v>
      </c>
    </row>
    <row r="965" spans="1:47">
      <c r="A965" t="str">
        <f>IF(All_Tasks!A965="","",All_Tasks!A965)</f>
        <v/>
      </c>
      <c r="B965" t="str">
        <f>IF(All_Tasks!B965="","",All_Tasks!B965)</f>
        <v/>
      </c>
      <c r="C965" t="str">
        <f>IF(All_Tasks!C965="","",All_Tasks!C965)</f>
        <v/>
      </c>
      <c r="D965" t="str">
        <f>IF(All_Tasks!D965="","",All_Tasks!D965)</f>
        <v/>
      </c>
      <c r="E965" t="str">
        <f>IF(All_Tasks!V965&lt;&gt;"",All_Tasks!V965,IF(All_Tasks!E965&lt;&gt;"",All_Tasks!E965,""))</f>
        <v/>
      </c>
      <c r="F965" t="str">
        <f>IF(All_Tasks!F965="","",All_Tasks!F965)</f>
        <v/>
      </c>
      <c r="G965" t="str">
        <f>IF(All_Tasks!G965="","",All_Tasks!G965)</f>
        <v/>
      </c>
      <c r="H965" s="231" t="str">
        <f>IF(All_Tasks!H965="","",All_Tasks!H965)</f>
        <v/>
      </c>
      <c r="I965" t="str">
        <f>IF(All_Tasks!I965="","",All_Tasks!I965)</f>
        <v/>
      </c>
      <c r="J965" t="str">
        <f>IF(All_Tasks!J965="","",All_Tasks!J965)</f>
        <v/>
      </c>
      <c r="K965" t="str">
        <f>IF(All_Tasks!K965="","",All_Tasks!K965)</f>
        <v/>
      </c>
      <c r="L965" s="231" t="str">
        <f>IF(All_Tasks!L965="","",All_Tasks!L965)</f>
        <v/>
      </c>
      <c r="M965" t="str">
        <f>IF(All_Tasks!M965="","",All_Tasks!M965)</f>
        <v/>
      </c>
      <c r="N965" t="str">
        <f>IF(All_Tasks!N965="","",All_Tasks!N965)</f>
        <v/>
      </c>
      <c r="O965" t="str">
        <f>IF(All_Tasks!O965="","",All_Tasks!O965)</f>
        <v/>
      </c>
      <c r="P965" s="181">
        <f>IF(All_Tasks!P965="",0,All_Tasks!P965)</f>
        <v>0</v>
      </c>
      <c r="Q965" s="181">
        <f>IF(All_Tasks!Q965="",0,All_Tasks!Q965)</f>
        <v>0</v>
      </c>
      <c r="R965" s="181">
        <f>IF(All_Tasks!R965="",0,All_Tasks!R965)</f>
        <v>0</v>
      </c>
      <c r="S965" s="181" t="str">
        <f>IF(All_Tasks!S965="","",All_Tasks!S965)</f>
        <v/>
      </c>
      <c r="T965" t="str">
        <f>IF(All_Tasks!T965="","",All_Tasks!T965)</f>
        <v/>
      </c>
      <c r="U965" t="str">
        <f>IF(All_Tasks!U965="","",All_Tasks!U965)</f>
        <v/>
      </c>
      <c r="V965">
        <f>IF(A965="",0,IFERROR(MATCH(A965,Scope_Labor_Rates!$A$6:$A$46,0)+5,0))</f>
        <v>0</v>
      </c>
      <c r="W965" s="178">
        <f>IF(V965&gt;0,INDEX(Scope_Labor_Rates!$C$6:$C$46,V965-5),0)</f>
        <v>0</v>
      </c>
      <c r="X965" s="178">
        <f>IF(V965&gt;0,INDEX(Scope_Labor_Rates!$C$6:$C$46,V965-5),0)</f>
        <v>0</v>
      </c>
      <c r="Y965" s="180">
        <f>IF(V965&gt;0,INDEX(Scope_Labor_Rates!$S$6:$S$46,V965-5),0)</f>
        <v>0</v>
      </c>
      <c r="Z965" s="180">
        <f>IF(V965&gt;0,INDEX(Scope_Labor_Rates!$R$6:$R$46,V965-5),1)</f>
        <v>1</v>
      </c>
      <c r="AA965" s="231">
        <f t="shared" si="135"/>
        <v>0</v>
      </c>
      <c r="AB965" t="str">
        <f t="shared" si="136"/>
        <v/>
      </c>
      <c r="AC965" s="178" t="str">
        <f t="shared" si="137"/>
        <v/>
      </c>
      <c r="AD965" s="181">
        <f t="shared" si="138"/>
        <v>0</v>
      </c>
      <c r="AE965" s="178">
        <f>IF(V965&gt;0,P965*INDEX(Scope_Labor_Rates!$E$6:$E$46,V965-5),0)</f>
        <v>0</v>
      </c>
      <c r="AF965" s="181">
        <f>IF(V965&gt;0,AE965*INDEX(Scope_Labor_Rates!$D$6:$D$46,V965-5)*AA965,0)</f>
        <v>0</v>
      </c>
      <c r="AG965" s="178">
        <f>IF(V965&gt;0,P965*INDEX(Scope_Labor_Rates!$G$6:$G$46,V965-5),0)</f>
        <v>0</v>
      </c>
      <c r="AH965" s="181">
        <f>IF(V965&gt;0,AG965*INDEX(Scope_Labor_Rates!$F$6:$F$46,V965-5)*AA965,0)</f>
        <v>0</v>
      </c>
      <c r="AI965" s="178">
        <f>IF(V965&gt;0,P965*INDEX(Scope_Labor_Rates!$I$6:$I$46,V965-5),0)</f>
        <v>0</v>
      </c>
      <c r="AJ965" s="181">
        <f>IF(V965&gt;0,AI965*INDEX(Scope_Labor_Rates!$H$6:$H$46,V965-5)*AA965,0)</f>
        <v>0</v>
      </c>
      <c r="AK965" s="178">
        <f>IF(V965&gt;0,P965*INDEX(Scope_Labor_Rates!$K$6:$K$46,V965-5),0)</f>
        <v>0</v>
      </c>
      <c r="AL965" s="181">
        <f>IF(V965&gt;0,AK965*INDEX(Scope_Labor_Rates!$J$6:$J$46,V965-5)*AA965,0)</f>
        <v>0</v>
      </c>
      <c r="AM965" s="178">
        <f>IF(V965&gt;0,P965*INDEX(Scope_Labor_Rates!$M$6:$M$46,V965-5),0)</f>
        <v>0</v>
      </c>
      <c r="AN965" s="178">
        <f>IF(V965&gt;0,AM965*INDEX(Scope_Labor_Rates!$L$6:$L$46,V965-5)*AA965,0)</f>
        <v>0</v>
      </c>
      <c r="AO965" s="178">
        <f>IF(V965&gt;0,P965*INDEX(Scope_Labor_Rates!$O$6:$O$46,V965-5)*AA965,0)</f>
        <v>0</v>
      </c>
      <c r="AP965" s="181">
        <f>IF(V965&gt;0,P965*INDEX(Scope_Labor_Rates!$Q$6:$Q$46,V965-5)*AA965,0)</f>
        <v>0</v>
      </c>
      <c r="AQ965" s="178">
        <f t="shared" si="139"/>
        <v>0</v>
      </c>
      <c r="AR965" s="178">
        <f t="shared" si="140"/>
        <v>0</v>
      </c>
      <c r="AS965" s="178">
        <f t="shared" si="141"/>
        <v>0</v>
      </c>
      <c r="AT965" s="178">
        <f t="shared" si="142"/>
        <v>0</v>
      </c>
      <c r="AU965">
        <f t="shared" si="143"/>
        <v>0</v>
      </c>
    </row>
    <row r="966" spans="1:47">
      <c r="A966" t="str">
        <f>IF(All_Tasks!A966="","",All_Tasks!A966)</f>
        <v/>
      </c>
      <c r="B966" t="str">
        <f>IF(All_Tasks!B966="","",All_Tasks!B966)</f>
        <v/>
      </c>
      <c r="C966" t="str">
        <f>IF(All_Tasks!C966="","",All_Tasks!C966)</f>
        <v/>
      </c>
      <c r="D966" t="str">
        <f>IF(All_Tasks!D966="","",All_Tasks!D966)</f>
        <v/>
      </c>
      <c r="E966" t="str">
        <f>IF(All_Tasks!V966&lt;&gt;"",All_Tasks!V966,IF(All_Tasks!E966&lt;&gt;"",All_Tasks!E966,""))</f>
        <v/>
      </c>
      <c r="F966" t="str">
        <f>IF(All_Tasks!F966="","",All_Tasks!F966)</f>
        <v/>
      </c>
      <c r="G966" t="str">
        <f>IF(All_Tasks!G966="","",All_Tasks!G966)</f>
        <v/>
      </c>
      <c r="H966" s="231" t="str">
        <f>IF(All_Tasks!H966="","",All_Tasks!H966)</f>
        <v/>
      </c>
      <c r="I966" t="str">
        <f>IF(All_Tasks!I966="","",All_Tasks!I966)</f>
        <v/>
      </c>
      <c r="J966" t="str">
        <f>IF(All_Tasks!J966="","",All_Tasks!J966)</f>
        <v/>
      </c>
      <c r="K966" t="str">
        <f>IF(All_Tasks!K966="","",All_Tasks!K966)</f>
        <v/>
      </c>
      <c r="L966" s="231" t="str">
        <f>IF(All_Tasks!L966="","",All_Tasks!L966)</f>
        <v/>
      </c>
      <c r="M966" t="str">
        <f>IF(All_Tasks!M966="","",All_Tasks!M966)</f>
        <v/>
      </c>
      <c r="N966" t="str">
        <f>IF(All_Tasks!N966="","",All_Tasks!N966)</f>
        <v/>
      </c>
      <c r="O966" t="str">
        <f>IF(All_Tasks!O966="","",All_Tasks!O966)</f>
        <v/>
      </c>
      <c r="P966" s="181">
        <f>IF(All_Tasks!P966="",0,All_Tasks!P966)</f>
        <v>0</v>
      </c>
      <c r="Q966" s="181">
        <f>IF(All_Tasks!Q966="",0,All_Tasks!Q966)</f>
        <v>0</v>
      </c>
      <c r="R966" s="181">
        <f>IF(All_Tasks!R966="",0,All_Tasks!R966)</f>
        <v>0</v>
      </c>
      <c r="S966" s="181" t="str">
        <f>IF(All_Tasks!S966="","",All_Tasks!S966)</f>
        <v/>
      </c>
      <c r="T966" t="str">
        <f>IF(All_Tasks!T966="","",All_Tasks!T966)</f>
        <v/>
      </c>
      <c r="U966" t="str">
        <f>IF(All_Tasks!U966="","",All_Tasks!U966)</f>
        <v/>
      </c>
      <c r="V966">
        <f>IF(A966="",0,IFERROR(MATCH(A966,Scope_Labor_Rates!$A$6:$A$46,0)+5,0))</f>
        <v>0</v>
      </c>
      <c r="W966" s="178">
        <f>IF(V966&gt;0,INDEX(Scope_Labor_Rates!$C$6:$C$46,V966-5),0)</f>
        <v>0</v>
      </c>
      <c r="X966" s="178">
        <f>IF(V966&gt;0,INDEX(Scope_Labor_Rates!$C$6:$C$46,V966-5),0)</f>
        <v>0</v>
      </c>
      <c r="Y966" s="180">
        <f>IF(V966&gt;0,INDEX(Scope_Labor_Rates!$S$6:$S$46,V966-5),0)</f>
        <v>0</v>
      </c>
      <c r="Z966" s="180">
        <f>IF(V966&gt;0,INDEX(Scope_Labor_Rates!$R$6:$R$46,V966-5),1)</f>
        <v>1</v>
      </c>
      <c r="AA966" s="231">
        <f t="shared" si="135"/>
        <v>0</v>
      </c>
      <c r="AB966" t="str">
        <f t="shared" si="136"/>
        <v/>
      </c>
      <c r="AC966" s="178" t="str">
        <f t="shared" si="137"/>
        <v/>
      </c>
      <c r="AD966" s="181">
        <f t="shared" si="138"/>
        <v>0</v>
      </c>
      <c r="AE966" s="178">
        <f>IF(V966&gt;0,P966*INDEX(Scope_Labor_Rates!$E$6:$E$46,V966-5),0)</f>
        <v>0</v>
      </c>
      <c r="AF966" s="181">
        <f>IF(V966&gt;0,AE966*INDEX(Scope_Labor_Rates!$D$6:$D$46,V966-5)*AA966,0)</f>
        <v>0</v>
      </c>
      <c r="AG966" s="178">
        <f>IF(V966&gt;0,P966*INDEX(Scope_Labor_Rates!$G$6:$G$46,V966-5),0)</f>
        <v>0</v>
      </c>
      <c r="AH966" s="181">
        <f>IF(V966&gt;0,AG966*INDEX(Scope_Labor_Rates!$F$6:$F$46,V966-5)*AA966,0)</f>
        <v>0</v>
      </c>
      <c r="AI966" s="178">
        <f>IF(V966&gt;0,P966*INDEX(Scope_Labor_Rates!$I$6:$I$46,V966-5),0)</f>
        <v>0</v>
      </c>
      <c r="AJ966" s="181">
        <f>IF(V966&gt;0,AI966*INDEX(Scope_Labor_Rates!$H$6:$H$46,V966-5)*AA966,0)</f>
        <v>0</v>
      </c>
      <c r="AK966" s="178">
        <f>IF(V966&gt;0,P966*INDEX(Scope_Labor_Rates!$K$6:$K$46,V966-5),0)</f>
        <v>0</v>
      </c>
      <c r="AL966" s="181">
        <f>IF(V966&gt;0,AK966*INDEX(Scope_Labor_Rates!$J$6:$J$46,V966-5)*AA966,0)</f>
        <v>0</v>
      </c>
      <c r="AM966" s="178">
        <f>IF(V966&gt;0,P966*INDEX(Scope_Labor_Rates!$M$6:$M$46,V966-5),0)</f>
        <v>0</v>
      </c>
      <c r="AN966" s="178">
        <f>IF(V966&gt;0,AM966*INDEX(Scope_Labor_Rates!$L$6:$L$46,V966-5)*AA966,0)</f>
        <v>0</v>
      </c>
      <c r="AO966" s="178">
        <f>IF(V966&gt;0,P966*INDEX(Scope_Labor_Rates!$O$6:$O$46,V966-5)*AA966,0)</f>
        <v>0</v>
      </c>
      <c r="AP966" s="181">
        <f>IF(V966&gt;0,P966*INDEX(Scope_Labor_Rates!$Q$6:$Q$46,V966-5)*AA966,0)</f>
        <v>0</v>
      </c>
      <c r="AQ966" s="178">
        <f t="shared" si="139"/>
        <v>0</v>
      </c>
      <c r="AR966" s="178">
        <f t="shared" si="140"/>
        <v>0</v>
      </c>
      <c r="AS966" s="178">
        <f t="shared" si="141"/>
        <v>0</v>
      </c>
      <c r="AT966" s="178">
        <f t="shared" si="142"/>
        <v>0</v>
      </c>
      <c r="AU966">
        <f t="shared" si="143"/>
        <v>0</v>
      </c>
    </row>
    <row r="967" spans="1:47">
      <c r="A967" t="str">
        <f>IF(All_Tasks!A967="","",All_Tasks!A967)</f>
        <v/>
      </c>
      <c r="B967" t="str">
        <f>IF(All_Tasks!B967="","",All_Tasks!B967)</f>
        <v/>
      </c>
      <c r="C967" t="str">
        <f>IF(All_Tasks!C967="","",All_Tasks!C967)</f>
        <v/>
      </c>
      <c r="D967" t="str">
        <f>IF(All_Tasks!D967="","",All_Tasks!D967)</f>
        <v/>
      </c>
      <c r="E967" t="str">
        <f>IF(All_Tasks!V967&lt;&gt;"",All_Tasks!V967,IF(All_Tasks!E967&lt;&gt;"",All_Tasks!E967,""))</f>
        <v/>
      </c>
      <c r="F967" t="str">
        <f>IF(All_Tasks!F967="","",All_Tasks!F967)</f>
        <v/>
      </c>
      <c r="G967" t="str">
        <f>IF(All_Tasks!G967="","",All_Tasks!G967)</f>
        <v/>
      </c>
      <c r="H967" s="231" t="str">
        <f>IF(All_Tasks!H967="","",All_Tasks!H967)</f>
        <v/>
      </c>
      <c r="I967" t="str">
        <f>IF(All_Tasks!I967="","",All_Tasks!I967)</f>
        <v/>
      </c>
      <c r="J967" t="str">
        <f>IF(All_Tasks!J967="","",All_Tasks!J967)</f>
        <v/>
      </c>
      <c r="K967" t="str">
        <f>IF(All_Tasks!K967="","",All_Tasks!K967)</f>
        <v/>
      </c>
      <c r="L967" s="231" t="str">
        <f>IF(All_Tasks!L967="","",All_Tasks!L967)</f>
        <v/>
      </c>
      <c r="M967" t="str">
        <f>IF(All_Tasks!M967="","",All_Tasks!M967)</f>
        <v/>
      </c>
      <c r="N967" t="str">
        <f>IF(All_Tasks!N967="","",All_Tasks!N967)</f>
        <v/>
      </c>
      <c r="O967" t="str">
        <f>IF(All_Tasks!O967="","",All_Tasks!O967)</f>
        <v/>
      </c>
      <c r="P967" s="181">
        <f>IF(All_Tasks!P967="",0,All_Tasks!P967)</f>
        <v>0</v>
      </c>
      <c r="Q967" s="181">
        <f>IF(All_Tasks!Q967="",0,All_Tasks!Q967)</f>
        <v>0</v>
      </c>
      <c r="R967" s="181">
        <f>IF(All_Tasks!R967="",0,All_Tasks!R967)</f>
        <v>0</v>
      </c>
      <c r="S967" s="181" t="str">
        <f>IF(All_Tasks!S967="","",All_Tasks!S967)</f>
        <v/>
      </c>
      <c r="T967" t="str">
        <f>IF(All_Tasks!T967="","",All_Tasks!T967)</f>
        <v/>
      </c>
      <c r="U967" t="str">
        <f>IF(All_Tasks!U967="","",All_Tasks!U967)</f>
        <v/>
      </c>
      <c r="V967">
        <f>IF(A967="",0,IFERROR(MATCH(A967,Scope_Labor_Rates!$A$6:$A$46,0)+5,0))</f>
        <v>0</v>
      </c>
      <c r="W967" s="178">
        <f>IF(V967&gt;0,INDEX(Scope_Labor_Rates!$C$6:$C$46,V967-5),0)</f>
        <v>0</v>
      </c>
      <c r="X967" s="178">
        <f>IF(V967&gt;0,INDEX(Scope_Labor_Rates!$C$6:$C$46,V967-5),0)</f>
        <v>0</v>
      </c>
      <c r="Y967" s="180">
        <f>IF(V967&gt;0,INDEX(Scope_Labor_Rates!$S$6:$S$46,V967-5),0)</f>
        <v>0</v>
      </c>
      <c r="Z967" s="180">
        <f>IF(V967&gt;0,INDEX(Scope_Labor_Rates!$R$6:$R$46,V967-5),1)</f>
        <v>1</v>
      </c>
      <c r="AA967" s="231">
        <f t="shared" si="135"/>
        <v>0</v>
      </c>
      <c r="AB967" t="str">
        <f t="shared" si="136"/>
        <v/>
      </c>
      <c r="AC967" s="178" t="str">
        <f t="shared" si="137"/>
        <v/>
      </c>
      <c r="AD967" s="181">
        <f t="shared" si="138"/>
        <v>0</v>
      </c>
      <c r="AE967" s="178">
        <f>IF(V967&gt;0,P967*INDEX(Scope_Labor_Rates!$E$6:$E$46,V967-5),0)</f>
        <v>0</v>
      </c>
      <c r="AF967" s="181">
        <f>IF(V967&gt;0,AE967*INDEX(Scope_Labor_Rates!$D$6:$D$46,V967-5)*AA967,0)</f>
        <v>0</v>
      </c>
      <c r="AG967" s="178">
        <f>IF(V967&gt;0,P967*INDEX(Scope_Labor_Rates!$G$6:$G$46,V967-5),0)</f>
        <v>0</v>
      </c>
      <c r="AH967" s="181">
        <f>IF(V967&gt;0,AG967*INDEX(Scope_Labor_Rates!$F$6:$F$46,V967-5)*AA967,0)</f>
        <v>0</v>
      </c>
      <c r="AI967" s="178">
        <f>IF(V967&gt;0,P967*INDEX(Scope_Labor_Rates!$I$6:$I$46,V967-5),0)</f>
        <v>0</v>
      </c>
      <c r="AJ967" s="181">
        <f>IF(V967&gt;0,AI967*INDEX(Scope_Labor_Rates!$H$6:$H$46,V967-5)*AA967,0)</f>
        <v>0</v>
      </c>
      <c r="AK967" s="178">
        <f>IF(V967&gt;0,P967*INDEX(Scope_Labor_Rates!$K$6:$K$46,V967-5),0)</f>
        <v>0</v>
      </c>
      <c r="AL967" s="181">
        <f>IF(V967&gt;0,AK967*INDEX(Scope_Labor_Rates!$J$6:$J$46,V967-5)*AA967,0)</f>
        <v>0</v>
      </c>
      <c r="AM967" s="178">
        <f>IF(V967&gt;0,P967*INDEX(Scope_Labor_Rates!$M$6:$M$46,V967-5),0)</f>
        <v>0</v>
      </c>
      <c r="AN967" s="178">
        <f>IF(V967&gt;0,AM967*INDEX(Scope_Labor_Rates!$L$6:$L$46,V967-5)*AA967,0)</f>
        <v>0</v>
      </c>
      <c r="AO967" s="178">
        <f>IF(V967&gt;0,P967*INDEX(Scope_Labor_Rates!$O$6:$O$46,V967-5)*AA967,0)</f>
        <v>0</v>
      </c>
      <c r="AP967" s="181">
        <f>IF(V967&gt;0,P967*INDEX(Scope_Labor_Rates!$Q$6:$Q$46,V967-5)*AA967,0)</f>
        <v>0</v>
      </c>
      <c r="AQ967" s="178">
        <f t="shared" si="139"/>
        <v>0</v>
      </c>
      <c r="AR967" s="178">
        <f t="shared" si="140"/>
        <v>0</v>
      </c>
      <c r="AS967" s="178">
        <f t="shared" si="141"/>
        <v>0</v>
      </c>
      <c r="AT967" s="178">
        <f t="shared" si="142"/>
        <v>0</v>
      </c>
      <c r="AU967">
        <f t="shared" si="143"/>
        <v>0</v>
      </c>
    </row>
    <row r="968" spans="1:47">
      <c r="A968" t="str">
        <f>IF(All_Tasks!A968="","",All_Tasks!A968)</f>
        <v/>
      </c>
      <c r="B968" t="str">
        <f>IF(All_Tasks!B968="","",All_Tasks!B968)</f>
        <v/>
      </c>
      <c r="C968" t="str">
        <f>IF(All_Tasks!C968="","",All_Tasks!C968)</f>
        <v/>
      </c>
      <c r="D968" t="str">
        <f>IF(All_Tasks!D968="","",All_Tasks!D968)</f>
        <v/>
      </c>
      <c r="E968" t="str">
        <f>IF(All_Tasks!V968&lt;&gt;"",All_Tasks!V968,IF(All_Tasks!E968&lt;&gt;"",All_Tasks!E968,""))</f>
        <v/>
      </c>
      <c r="F968" t="str">
        <f>IF(All_Tasks!F968="","",All_Tasks!F968)</f>
        <v/>
      </c>
      <c r="G968" t="str">
        <f>IF(All_Tasks!G968="","",All_Tasks!G968)</f>
        <v/>
      </c>
      <c r="H968" s="231" t="str">
        <f>IF(All_Tasks!H968="","",All_Tasks!H968)</f>
        <v/>
      </c>
      <c r="I968" t="str">
        <f>IF(All_Tasks!I968="","",All_Tasks!I968)</f>
        <v/>
      </c>
      <c r="J968" t="str">
        <f>IF(All_Tasks!J968="","",All_Tasks!J968)</f>
        <v/>
      </c>
      <c r="K968" t="str">
        <f>IF(All_Tasks!K968="","",All_Tasks!K968)</f>
        <v/>
      </c>
      <c r="L968" s="231" t="str">
        <f>IF(All_Tasks!L968="","",All_Tasks!L968)</f>
        <v/>
      </c>
      <c r="M968" t="str">
        <f>IF(All_Tasks!M968="","",All_Tasks!M968)</f>
        <v/>
      </c>
      <c r="N968" t="str">
        <f>IF(All_Tasks!N968="","",All_Tasks!N968)</f>
        <v/>
      </c>
      <c r="O968" t="str">
        <f>IF(All_Tasks!O968="","",All_Tasks!O968)</f>
        <v/>
      </c>
      <c r="P968" s="181">
        <f>IF(All_Tasks!P968="",0,All_Tasks!P968)</f>
        <v>0</v>
      </c>
      <c r="Q968" s="181">
        <f>IF(All_Tasks!Q968="",0,All_Tasks!Q968)</f>
        <v>0</v>
      </c>
      <c r="R968" s="181">
        <f>IF(All_Tasks!R968="",0,All_Tasks!R968)</f>
        <v>0</v>
      </c>
      <c r="S968" s="181" t="str">
        <f>IF(All_Tasks!S968="","",All_Tasks!S968)</f>
        <v/>
      </c>
      <c r="T968" t="str">
        <f>IF(All_Tasks!T968="","",All_Tasks!T968)</f>
        <v/>
      </c>
      <c r="U968" t="str">
        <f>IF(All_Tasks!U968="","",All_Tasks!U968)</f>
        <v/>
      </c>
      <c r="V968">
        <f>IF(A968="",0,IFERROR(MATCH(A968,Scope_Labor_Rates!$A$6:$A$46,0)+5,0))</f>
        <v>0</v>
      </c>
      <c r="W968" s="178">
        <f>IF(V968&gt;0,INDEX(Scope_Labor_Rates!$C$6:$C$46,V968-5),0)</f>
        <v>0</v>
      </c>
      <c r="X968" s="178">
        <f>IF(V968&gt;0,INDEX(Scope_Labor_Rates!$C$6:$C$46,V968-5),0)</f>
        <v>0</v>
      </c>
      <c r="Y968" s="180">
        <f>IF(V968&gt;0,INDEX(Scope_Labor_Rates!$S$6:$S$46,V968-5),0)</f>
        <v>0</v>
      </c>
      <c r="Z968" s="180">
        <f>IF(V968&gt;0,INDEX(Scope_Labor_Rates!$R$6:$R$46,V968-5),1)</f>
        <v>1</v>
      </c>
      <c r="AA968" s="231">
        <f t="shared" si="135"/>
        <v>0</v>
      </c>
      <c r="AB968" t="str">
        <f t="shared" si="136"/>
        <v/>
      </c>
      <c r="AC968" s="178" t="str">
        <f t="shared" si="137"/>
        <v/>
      </c>
      <c r="AD968" s="181">
        <f t="shared" si="138"/>
        <v>0</v>
      </c>
      <c r="AE968" s="178">
        <f>IF(V968&gt;0,P968*INDEX(Scope_Labor_Rates!$E$6:$E$46,V968-5),0)</f>
        <v>0</v>
      </c>
      <c r="AF968" s="181">
        <f>IF(V968&gt;0,AE968*INDEX(Scope_Labor_Rates!$D$6:$D$46,V968-5)*AA968,0)</f>
        <v>0</v>
      </c>
      <c r="AG968" s="178">
        <f>IF(V968&gt;0,P968*INDEX(Scope_Labor_Rates!$G$6:$G$46,V968-5),0)</f>
        <v>0</v>
      </c>
      <c r="AH968" s="181">
        <f>IF(V968&gt;0,AG968*INDEX(Scope_Labor_Rates!$F$6:$F$46,V968-5)*AA968,0)</f>
        <v>0</v>
      </c>
      <c r="AI968" s="178">
        <f>IF(V968&gt;0,P968*INDEX(Scope_Labor_Rates!$I$6:$I$46,V968-5),0)</f>
        <v>0</v>
      </c>
      <c r="AJ968" s="181">
        <f>IF(V968&gt;0,AI968*INDEX(Scope_Labor_Rates!$H$6:$H$46,V968-5)*AA968,0)</f>
        <v>0</v>
      </c>
      <c r="AK968" s="178">
        <f>IF(V968&gt;0,P968*INDEX(Scope_Labor_Rates!$K$6:$K$46,V968-5),0)</f>
        <v>0</v>
      </c>
      <c r="AL968" s="181">
        <f>IF(V968&gt;0,AK968*INDEX(Scope_Labor_Rates!$J$6:$J$46,V968-5)*AA968,0)</f>
        <v>0</v>
      </c>
      <c r="AM968" s="178">
        <f>IF(V968&gt;0,P968*INDEX(Scope_Labor_Rates!$M$6:$M$46,V968-5),0)</f>
        <v>0</v>
      </c>
      <c r="AN968" s="178">
        <f>IF(V968&gt;0,AM968*INDEX(Scope_Labor_Rates!$L$6:$L$46,V968-5)*AA968,0)</f>
        <v>0</v>
      </c>
      <c r="AO968" s="178">
        <f>IF(V968&gt;0,P968*INDEX(Scope_Labor_Rates!$O$6:$O$46,V968-5)*AA968,0)</f>
        <v>0</v>
      </c>
      <c r="AP968" s="181">
        <f>IF(V968&gt;0,P968*INDEX(Scope_Labor_Rates!$Q$6:$Q$46,V968-5)*AA968,0)</f>
        <v>0</v>
      </c>
      <c r="AQ968" s="178">
        <f t="shared" si="139"/>
        <v>0</v>
      </c>
      <c r="AR968" s="178">
        <f t="shared" si="140"/>
        <v>0</v>
      </c>
      <c r="AS968" s="178">
        <f t="shared" si="141"/>
        <v>0</v>
      </c>
      <c r="AT968" s="178">
        <f t="shared" si="142"/>
        <v>0</v>
      </c>
      <c r="AU968">
        <f t="shared" si="143"/>
        <v>0</v>
      </c>
    </row>
    <row r="969" spans="1:47">
      <c r="A969" t="str">
        <f>IF(All_Tasks!A969="","",All_Tasks!A969)</f>
        <v/>
      </c>
      <c r="B969" t="str">
        <f>IF(All_Tasks!B969="","",All_Tasks!B969)</f>
        <v/>
      </c>
      <c r="C969" t="str">
        <f>IF(All_Tasks!C969="","",All_Tasks!C969)</f>
        <v/>
      </c>
      <c r="D969" t="str">
        <f>IF(All_Tasks!D969="","",All_Tasks!D969)</f>
        <v/>
      </c>
      <c r="E969" t="str">
        <f>IF(All_Tasks!V969&lt;&gt;"",All_Tasks!V969,IF(All_Tasks!E969&lt;&gt;"",All_Tasks!E969,""))</f>
        <v/>
      </c>
      <c r="F969" t="str">
        <f>IF(All_Tasks!F969="","",All_Tasks!F969)</f>
        <v/>
      </c>
      <c r="G969" t="str">
        <f>IF(All_Tasks!G969="","",All_Tasks!G969)</f>
        <v/>
      </c>
      <c r="H969" s="231" t="str">
        <f>IF(All_Tasks!H969="","",All_Tasks!H969)</f>
        <v/>
      </c>
      <c r="I969" t="str">
        <f>IF(All_Tasks!I969="","",All_Tasks!I969)</f>
        <v/>
      </c>
      <c r="J969" t="str">
        <f>IF(All_Tasks!J969="","",All_Tasks!J969)</f>
        <v/>
      </c>
      <c r="K969" t="str">
        <f>IF(All_Tasks!K969="","",All_Tasks!K969)</f>
        <v/>
      </c>
      <c r="L969" s="231" t="str">
        <f>IF(All_Tasks!L969="","",All_Tasks!L969)</f>
        <v/>
      </c>
      <c r="M969" t="str">
        <f>IF(All_Tasks!M969="","",All_Tasks!M969)</f>
        <v/>
      </c>
      <c r="N969" t="str">
        <f>IF(All_Tasks!N969="","",All_Tasks!N969)</f>
        <v/>
      </c>
      <c r="O969" t="str">
        <f>IF(All_Tasks!O969="","",All_Tasks!O969)</f>
        <v/>
      </c>
      <c r="P969" s="181">
        <f>IF(All_Tasks!P969="",0,All_Tasks!P969)</f>
        <v>0</v>
      </c>
      <c r="Q969" s="181">
        <f>IF(All_Tasks!Q969="",0,All_Tasks!Q969)</f>
        <v>0</v>
      </c>
      <c r="R969" s="181">
        <f>IF(All_Tasks!R969="",0,All_Tasks!R969)</f>
        <v>0</v>
      </c>
      <c r="S969" s="181" t="str">
        <f>IF(All_Tasks!S969="","",All_Tasks!S969)</f>
        <v/>
      </c>
      <c r="T969" t="str">
        <f>IF(All_Tasks!T969="","",All_Tasks!T969)</f>
        <v/>
      </c>
      <c r="U969" t="str">
        <f>IF(All_Tasks!U969="","",All_Tasks!U969)</f>
        <v/>
      </c>
      <c r="V969">
        <f>IF(A969="",0,IFERROR(MATCH(A969,Scope_Labor_Rates!$A$6:$A$46,0)+5,0))</f>
        <v>0</v>
      </c>
      <c r="W969" s="178">
        <f>IF(V969&gt;0,INDEX(Scope_Labor_Rates!$C$6:$C$46,V969-5),0)</f>
        <v>0</v>
      </c>
      <c r="X969" s="178">
        <f>IF(V969&gt;0,INDEX(Scope_Labor_Rates!$C$6:$C$46,V969-5),0)</f>
        <v>0</v>
      </c>
      <c r="Y969" s="180">
        <f>IF(V969&gt;0,INDEX(Scope_Labor_Rates!$S$6:$S$46,V969-5),0)</f>
        <v>0</v>
      </c>
      <c r="Z969" s="180">
        <f>IF(V969&gt;0,INDEX(Scope_Labor_Rates!$R$6:$R$46,V969-5),1)</f>
        <v>1</v>
      </c>
      <c r="AA969" s="231">
        <f t="shared" si="135"/>
        <v>0</v>
      </c>
      <c r="AB969" t="str">
        <f t="shared" si="136"/>
        <v/>
      </c>
      <c r="AC969" s="178" t="str">
        <f t="shared" si="137"/>
        <v/>
      </c>
      <c r="AD969" s="181">
        <f t="shared" si="138"/>
        <v>0</v>
      </c>
      <c r="AE969" s="178">
        <f>IF(V969&gt;0,P969*INDEX(Scope_Labor_Rates!$E$6:$E$46,V969-5),0)</f>
        <v>0</v>
      </c>
      <c r="AF969" s="181">
        <f>IF(V969&gt;0,AE969*INDEX(Scope_Labor_Rates!$D$6:$D$46,V969-5)*AA969,0)</f>
        <v>0</v>
      </c>
      <c r="AG969" s="178">
        <f>IF(V969&gt;0,P969*INDEX(Scope_Labor_Rates!$G$6:$G$46,V969-5),0)</f>
        <v>0</v>
      </c>
      <c r="AH969" s="181">
        <f>IF(V969&gt;0,AG969*INDEX(Scope_Labor_Rates!$F$6:$F$46,V969-5)*AA969,0)</f>
        <v>0</v>
      </c>
      <c r="AI969" s="178">
        <f>IF(V969&gt;0,P969*INDEX(Scope_Labor_Rates!$I$6:$I$46,V969-5),0)</f>
        <v>0</v>
      </c>
      <c r="AJ969" s="181">
        <f>IF(V969&gt;0,AI969*INDEX(Scope_Labor_Rates!$H$6:$H$46,V969-5)*AA969,0)</f>
        <v>0</v>
      </c>
      <c r="AK969" s="178">
        <f>IF(V969&gt;0,P969*INDEX(Scope_Labor_Rates!$K$6:$K$46,V969-5),0)</f>
        <v>0</v>
      </c>
      <c r="AL969" s="181">
        <f>IF(V969&gt;0,AK969*INDEX(Scope_Labor_Rates!$J$6:$J$46,V969-5)*AA969,0)</f>
        <v>0</v>
      </c>
      <c r="AM969" s="178">
        <f>IF(V969&gt;0,P969*INDEX(Scope_Labor_Rates!$M$6:$M$46,V969-5),0)</f>
        <v>0</v>
      </c>
      <c r="AN969" s="178">
        <f>IF(V969&gt;0,AM969*INDEX(Scope_Labor_Rates!$L$6:$L$46,V969-5)*AA969,0)</f>
        <v>0</v>
      </c>
      <c r="AO969" s="178">
        <f>IF(V969&gt;0,P969*INDEX(Scope_Labor_Rates!$O$6:$O$46,V969-5)*AA969,0)</f>
        <v>0</v>
      </c>
      <c r="AP969" s="181">
        <f>IF(V969&gt;0,P969*INDEX(Scope_Labor_Rates!$Q$6:$Q$46,V969-5)*AA969,0)</f>
        <v>0</v>
      </c>
      <c r="AQ969" s="178">
        <f t="shared" si="139"/>
        <v>0</v>
      </c>
      <c r="AR969" s="178">
        <f t="shared" si="140"/>
        <v>0</v>
      </c>
      <c r="AS969" s="178">
        <f t="shared" si="141"/>
        <v>0</v>
      </c>
      <c r="AT969" s="178">
        <f t="shared" si="142"/>
        <v>0</v>
      </c>
      <c r="AU969">
        <f t="shared" si="143"/>
        <v>0</v>
      </c>
    </row>
    <row r="970" spans="1:47">
      <c r="A970" t="str">
        <f>IF(All_Tasks!A970="","",All_Tasks!A970)</f>
        <v/>
      </c>
      <c r="B970" t="str">
        <f>IF(All_Tasks!B970="","",All_Tasks!B970)</f>
        <v/>
      </c>
      <c r="C970" t="str">
        <f>IF(All_Tasks!C970="","",All_Tasks!C970)</f>
        <v/>
      </c>
      <c r="D970" t="str">
        <f>IF(All_Tasks!D970="","",All_Tasks!D970)</f>
        <v/>
      </c>
      <c r="E970" t="str">
        <f>IF(All_Tasks!V970&lt;&gt;"",All_Tasks!V970,IF(All_Tasks!E970&lt;&gt;"",All_Tasks!E970,""))</f>
        <v/>
      </c>
      <c r="F970" t="str">
        <f>IF(All_Tasks!F970="","",All_Tasks!F970)</f>
        <v/>
      </c>
      <c r="G970" t="str">
        <f>IF(All_Tasks!G970="","",All_Tasks!G970)</f>
        <v/>
      </c>
      <c r="H970" s="231" t="str">
        <f>IF(All_Tasks!H970="","",All_Tasks!H970)</f>
        <v/>
      </c>
      <c r="I970" t="str">
        <f>IF(All_Tasks!I970="","",All_Tasks!I970)</f>
        <v/>
      </c>
      <c r="J970" t="str">
        <f>IF(All_Tasks!J970="","",All_Tasks!J970)</f>
        <v/>
      </c>
      <c r="K970" t="str">
        <f>IF(All_Tasks!K970="","",All_Tasks!K970)</f>
        <v/>
      </c>
      <c r="L970" s="231" t="str">
        <f>IF(All_Tasks!L970="","",All_Tasks!L970)</f>
        <v/>
      </c>
      <c r="M970" t="str">
        <f>IF(All_Tasks!M970="","",All_Tasks!M970)</f>
        <v/>
      </c>
      <c r="N970" t="str">
        <f>IF(All_Tasks!N970="","",All_Tasks!N970)</f>
        <v/>
      </c>
      <c r="O970" t="str">
        <f>IF(All_Tasks!O970="","",All_Tasks!O970)</f>
        <v/>
      </c>
      <c r="P970" s="181">
        <f>IF(All_Tasks!P970="",0,All_Tasks!P970)</f>
        <v>0</v>
      </c>
      <c r="Q970" s="181">
        <f>IF(All_Tasks!Q970="",0,All_Tasks!Q970)</f>
        <v>0</v>
      </c>
      <c r="R970" s="181">
        <f>IF(All_Tasks!R970="",0,All_Tasks!R970)</f>
        <v>0</v>
      </c>
      <c r="S970" s="181" t="str">
        <f>IF(All_Tasks!S970="","",All_Tasks!S970)</f>
        <v/>
      </c>
      <c r="T970" t="str">
        <f>IF(All_Tasks!T970="","",All_Tasks!T970)</f>
        <v/>
      </c>
      <c r="U970" t="str">
        <f>IF(All_Tasks!U970="","",All_Tasks!U970)</f>
        <v/>
      </c>
      <c r="V970">
        <f>IF(A970="",0,IFERROR(MATCH(A970,Scope_Labor_Rates!$A$6:$A$46,0)+5,0))</f>
        <v>0</v>
      </c>
      <c r="W970" s="178">
        <f>IF(V970&gt;0,INDEX(Scope_Labor_Rates!$C$6:$C$46,V970-5),0)</f>
        <v>0</v>
      </c>
      <c r="X970" s="178">
        <f>IF(V970&gt;0,INDEX(Scope_Labor_Rates!$C$6:$C$46,V970-5),0)</f>
        <v>0</v>
      </c>
      <c r="Y970" s="180">
        <f>IF(V970&gt;0,INDEX(Scope_Labor_Rates!$S$6:$S$46,V970-5),0)</f>
        <v>0</v>
      </c>
      <c r="Z970" s="180">
        <f>IF(V970&gt;0,INDEX(Scope_Labor_Rates!$R$6:$R$46,V970-5),1)</f>
        <v>1</v>
      </c>
      <c r="AA970" s="231">
        <f t="shared" si="135"/>
        <v>0</v>
      </c>
      <c r="AB970" t="str">
        <f t="shared" si="136"/>
        <v/>
      </c>
      <c r="AC970" s="178" t="str">
        <f t="shared" si="137"/>
        <v/>
      </c>
      <c r="AD970" s="181">
        <f t="shared" si="138"/>
        <v>0</v>
      </c>
      <c r="AE970" s="178">
        <f>IF(V970&gt;0,P970*INDEX(Scope_Labor_Rates!$E$6:$E$46,V970-5),0)</f>
        <v>0</v>
      </c>
      <c r="AF970" s="181">
        <f>IF(V970&gt;0,AE970*INDEX(Scope_Labor_Rates!$D$6:$D$46,V970-5)*AA970,0)</f>
        <v>0</v>
      </c>
      <c r="AG970" s="178">
        <f>IF(V970&gt;0,P970*INDEX(Scope_Labor_Rates!$G$6:$G$46,V970-5),0)</f>
        <v>0</v>
      </c>
      <c r="AH970" s="181">
        <f>IF(V970&gt;0,AG970*INDEX(Scope_Labor_Rates!$F$6:$F$46,V970-5)*AA970,0)</f>
        <v>0</v>
      </c>
      <c r="AI970" s="178">
        <f>IF(V970&gt;0,P970*INDEX(Scope_Labor_Rates!$I$6:$I$46,V970-5),0)</f>
        <v>0</v>
      </c>
      <c r="AJ970" s="181">
        <f>IF(V970&gt;0,AI970*INDEX(Scope_Labor_Rates!$H$6:$H$46,V970-5)*AA970,0)</f>
        <v>0</v>
      </c>
      <c r="AK970" s="178">
        <f>IF(V970&gt;0,P970*INDEX(Scope_Labor_Rates!$K$6:$K$46,V970-5),0)</f>
        <v>0</v>
      </c>
      <c r="AL970" s="181">
        <f>IF(V970&gt;0,AK970*INDEX(Scope_Labor_Rates!$J$6:$J$46,V970-5)*AA970,0)</f>
        <v>0</v>
      </c>
      <c r="AM970" s="178">
        <f>IF(V970&gt;0,P970*INDEX(Scope_Labor_Rates!$M$6:$M$46,V970-5),0)</f>
        <v>0</v>
      </c>
      <c r="AN970" s="178">
        <f>IF(V970&gt;0,AM970*INDEX(Scope_Labor_Rates!$L$6:$L$46,V970-5)*AA970,0)</f>
        <v>0</v>
      </c>
      <c r="AO970" s="178">
        <f>IF(V970&gt;0,P970*INDEX(Scope_Labor_Rates!$O$6:$O$46,V970-5)*AA970,0)</f>
        <v>0</v>
      </c>
      <c r="AP970" s="181">
        <f>IF(V970&gt;0,P970*INDEX(Scope_Labor_Rates!$Q$6:$Q$46,V970-5)*AA970,0)</f>
        <v>0</v>
      </c>
      <c r="AQ970" s="178">
        <f t="shared" si="139"/>
        <v>0</v>
      </c>
      <c r="AR970" s="178">
        <f t="shared" si="140"/>
        <v>0</v>
      </c>
      <c r="AS970" s="178">
        <f t="shared" si="141"/>
        <v>0</v>
      </c>
      <c r="AT970" s="178">
        <f t="shared" si="142"/>
        <v>0</v>
      </c>
      <c r="AU970">
        <f t="shared" si="143"/>
        <v>0</v>
      </c>
    </row>
    <row r="971" spans="1:47">
      <c r="A971" t="str">
        <f>IF(All_Tasks!A971="","",All_Tasks!A971)</f>
        <v/>
      </c>
      <c r="B971" t="str">
        <f>IF(All_Tasks!B971="","",All_Tasks!B971)</f>
        <v/>
      </c>
      <c r="C971" t="str">
        <f>IF(All_Tasks!C971="","",All_Tasks!C971)</f>
        <v/>
      </c>
      <c r="D971" t="str">
        <f>IF(All_Tasks!D971="","",All_Tasks!D971)</f>
        <v/>
      </c>
      <c r="E971" t="str">
        <f>IF(All_Tasks!V971&lt;&gt;"",All_Tasks!V971,IF(All_Tasks!E971&lt;&gt;"",All_Tasks!E971,""))</f>
        <v/>
      </c>
      <c r="F971" t="str">
        <f>IF(All_Tasks!F971="","",All_Tasks!F971)</f>
        <v/>
      </c>
      <c r="G971" t="str">
        <f>IF(All_Tasks!G971="","",All_Tasks!G971)</f>
        <v/>
      </c>
      <c r="H971" s="231" t="str">
        <f>IF(All_Tasks!H971="","",All_Tasks!H971)</f>
        <v/>
      </c>
      <c r="I971" t="str">
        <f>IF(All_Tasks!I971="","",All_Tasks!I971)</f>
        <v/>
      </c>
      <c r="J971" t="str">
        <f>IF(All_Tasks!J971="","",All_Tasks!J971)</f>
        <v/>
      </c>
      <c r="K971" t="str">
        <f>IF(All_Tasks!K971="","",All_Tasks!K971)</f>
        <v/>
      </c>
      <c r="L971" s="231" t="str">
        <f>IF(All_Tasks!L971="","",All_Tasks!L971)</f>
        <v/>
      </c>
      <c r="M971" t="str">
        <f>IF(All_Tasks!M971="","",All_Tasks!M971)</f>
        <v/>
      </c>
      <c r="N971" t="str">
        <f>IF(All_Tasks!N971="","",All_Tasks!N971)</f>
        <v/>
      </c>
      <c r="O971" t="str">
        <f>IF(All_Tasks!O971="","",All_Tasks!O971)</f>
        <v/>
      </c>
      <c r="P971" s="181">
        <f>IF(All_Tasks!P971="",0,All_Tasks!P971)</f>
        <v>0</v>
      </c>
      <c r="Q971" s="181">
        <f>IF(All_Tasks!Q971="",0,All_Tasks!Q971)</f>
        <v>0</v>
      </c>
      <c r="R971" s="181">
        <f>IF(All_Tasks!R971="",0,All_Tasks!R971)</f>
        <v>0</v>
      </c>
      <c r="S971" s="181" t="str">
        <f>IF(All_Tasks!S971="","",All_Tasks!S971)</f>
        <v/>
      </c>
      <c r="T971" t="str">
        <f>IF(All_Tasks!T971="","",All_Tasks!T971)</f>
        <v/>
      </c>
      <c r="U971" t="str">
        <f>IF(All_Tasks!U971="","",All_Tasks!U971)</f>
        <v/>
      </c>
      <c r="V971">
        <f>IF(A971="",0,IFERROR(MATCH(A971,Scope_Labor_Rates!$A$6:$A$46,0)+5,0))</f>
        <v>0</v>
      </c>
      <c r="W971" s="178">
        <f>IF(V971&gt;0,INDEX(Scope_Labor_Rates!$C$6:$C$46,V971-5),0)</f>
        <v>0</v>
      </c>
      <c r="X971" s="178">
        <f>IF(V971&gt;0,INDEX(Scope_Labor_Rates!$C$6:$C$46,V971-5),0)</f>
        <v>0</v>
      </c>
      <c r="Y971" s="180">
        <f>IF(V971&gt;0,INDEX(Scope_Labor_Rates!$S$6:$S$46,V971-5),0)</f>
        <v>0</v>
      </c>
      <c r="Z971" s="180">
        <f>IF(V971&gt;0,INDEX(Scope_Labor_Rates!$R$6:$R$46,V971-5),1)</f>
        <v>1</v>
      </c>
      <c r="AA971" s="231">
        <f t="shared" si="135"/>
        <v>0</v>
      </c>
      <c r="AB971" t="str">
        <f t="shared" si="136"/>
        <v/>
      </c>
      <c r="AC971" s="178" t="str">
        <f t="shared" si="137"/>
        <v/>
      </c>
      <c r="AD971" s="181">
        <f t="shared" si="138"/>
        <v>0</v>
      </c>
      <c r="AE971" s="178">
        <f>IF(V971&gt;0,P971*INDEX(Scope_Labor_Rates!$E$6:$E$46,V971-5),0)</f>
        <v>0</v>
      </c>
      <c r="AF971" s="181">
        <f>IF(V971&gt;0,AE971*INDEX(Scope_Labor_Rates!$D$6:$D$46,V971-5)*AA971,0)</f>
        <v>0</v>
      </c>
      <c r="AG971" s="178">
        <f>IF(V971&gt;0,P971*INDEX(Scope_Labor_Rates!$G$6:$G$46,V971-5),0)</f>
        <v>0</v>
      </c>
      <c r="AH971" s="181">
        <f>IF(V971&gt;0,AG971*INDEX(Scope_Labor_Rates!$F$6:$F$46,V971-5)*AA971,0)</f>
        <v>0</v>
      </c>
      <c r="AI971" s="178">
        <f>IF(V971&gt;0,P971*INDEX(Scope_Labor_Rates!$I$6:$I$46,V971-5),0)</f>
        <v>0</v>
      </c>
      <c r="AJ971" s="181">
        <f>IF(V971&gt;0,AI971*INDEX(Scope_Labor_Rates!$H$6:$H$46,V971-5)*AA971,0)</f>
        <v>0</v>
      </c>
      <c r="AK971" s="178">
        <f>IF(V971&gt;0,P971*INDEX(Scope_Labor_Rates!$K$6:$K$46,V971-5),0)</f>
        <v>0</v>
      </c>
      <c r="AL971" s="181">
        <f>IF(V971&gt;0,AK971*INDEX(Scope_Labor_Rates!$J$6:$J$46,V971-5)*AA971,0)</f>
        <v>0</v>
      </c>
      <c r="AM971" s="178">
        <f>IF(V971&gt;0,P971*INDEX(Scope_Labor_Rates!$M$6:$M$46,V971-5),0)</f>
        <v>0</v>
      </c>
      <c r="AN971" s="178">
        <f>IF(V971&gt;0,AM971*INDEX(Scope_Labor_Rates!$L$6:$L$46,V971-5)*AA971,0)</f>
        <v>0</v>
      </c>
      <c r="AO971" s="178">
        <f>IF(V971&gt;0,P971*INDEX(Scope_Labor_Rates!$O$6:$O$46,V971-5)*AA971,0)</f>
        <v>0</v>
      </c>
      <c r="AP971" s="181">
        <f>IF(V971&gt;0,P971*INDEX(Scope_Labor_Rates!$Q$6:$Q$46,V971-5)*AA971,0)</f>
        <v>0</v>
      </c>
      <c r="AQ971" s="178">
        <f t="shared" si="139"/>
        <v>0</v>
      </c>
      <c r="AR971" s="178">
        <f t="shared" si="140"/>
        <v>0</v>
      </c>
      <c r="AS971" s="178">
        <f t="shared" si="141"/>
        <v>0</v>
      </c>
      <c r="AT971" s="178">
        <f t="shared" si="142"/>
        <v>0</v>
      </c>
      <c r="AU971">
        <f t="shared" si="143"/>
        <v>0</v>
      </c>
    </row>
    <row r="972" spans="1:47">
      <c r="A972" t="str">
        <f>IF(All_Tasks!A972="","",All_Tasks!A972)</f>
        <v/>
      </c>
      <c r="B972" t="str">
        <f>IF(All_Tasks!B972="","",All_Tasks!B972)</f>
        <v/>
      </c>
      <c r="C972" t="str">
        <f>IF(All_Tasks!C972="","",All_Tasks!C972)</f>
        <v/>
      </c>
      <c r="D972" t="str">
        <f>IF(All_Tasks!D972="","",All_Tasks!D972)</f>
        <v/>
      </c>
      <c r="E972" t="str">
        <f>IF(All_Tasks!V972&lt;&gt;"",All_Tasks!V972,IF(All_Tasks!E972&lt;&gt;"",All_Tasks!E972,""))</f>
        <v/>
      </c>
      <c r="F972" t="str">
        <f>IF(All_Tasks!F972="","",All_Tasks!F972)</f>
        <v/>
      </c>
      <c r="G972" t="str">
        <f>IF(All_Tasks!G972="","",All_Tasks!G972)</f>
        <v/>
      </c>
      <c r="H972" s="231" t="str">
        <f>IF(All_Tasks!H972="","",All_Tasks!H972)</f>
        <v/>
      </c>
      <c r="I972" t="str">
        <f>IF(All_Tasks!I972="","",All_Tasks!I972)</f>
        <v/>
      </c>
      <c r="J972" t="str">
        <f>IF(All_Tasks!J972="","",All_Tasks!J972)</f>
        <v/>
      </c>
      <c r="K972" t="str">
        <f>IF(All_Tasks!K972="","",All_Tasks!K972)</f>
        <v/>
      </c>
      <c r="L972" s="231" t="str">
        <f>IF(All_Tasks!L972="","",All_Tasks!L972)</f>
        <v/>
      </c>
      <c r="M972" t="str">
        <f>IF(All_Tasks!M972="","",All_Tasks!M972)</f>
        <v/>
      </c>
      <c r="N972" t="str">
        <f>IF(All_Tasks!N972="","",All_Tasks!N972)</f>
        <v/>
      </c>
      <c r="O972" t="str">
        <f>IF(All_Tasks!O972="","",All_Tasks!O972)</f>
        <v/>
      </c>
      <c r="P972" s="181">
        <f>IF(All_Tasks!P972="",0,All_Tasks!P972)</f>
        <v>0</v>
      </c>
      <c r="Q972" s="181">
        <f>IF(All_Tasks!Q972="",0,All_Tasks!Q972)</f>
        <v>0</v>
      </c>
      <c r="R972" s="181">
        <f>IF(All_Tasks!R972="",0,All_Tasks!R972)</f>
        <v>0</v>
      </c>
      <c r="S972" s="181" t="str">
        <f>IF(All_Tasks!S972="","",All_Tasks!S972)</f>
        <v/>
      </c>
      <c r="T972" t="str">
        <f>IF(All_Tasks!T972="","",All_Tasks!T972)</f>
        <v/>
      </c>
      <c r="U972" t="str">
        <f>IF(All_Tasks!U972="","",All_Tasks!U972)</f>
        <v/>
      </c>
      <c r="V972">
        <f>IF(A972="",0,IFERROR(MATCH(A972,Scope_Labor_Rates!$A$6:$A$46,0)+5,0))</f>
        <v>0</v>
      </c>
      <c r="W972" s="178">
        <f>IF(V972&gt;0,INDEX(Scope_Labor_Rates!$C$6:$C$46,V972-5),0)</f>
        <v>0</v>
      </c>
      <c r="X972" s="178">
        <f>IF(V972&gt;0,INDEX(Scope_Labor_Rates!$C$6:$C$46,V972-5),0)</f>
        <v>0</v>
      </c>
      <c r="Y972" s="180">
        <f>IF(V972&gt;0,INDEX(Scope_Labor_Rates!$S$6:$S$46,V972-5),0)</f>
        <v>0</v>
      </c>
      <c r="Z972" s="180">
        <f>IF(V972&gt;0,INDEX(Scope_Labor_Rates!$R$6:$R$46,V972-5),1)</f>
        <v>1</v>
      </c>
      <c r="AA972" s="231">
        <f t="shared" si="135"/>
        <v>0</v>
      </c>
      <c r="AB972" t="str">
        <f t="shared" si="136"/>
        <v/>
      </c>
      <c r="AC972" s="178" t="str">
        <f t="shared" si="137"/>
        <v/>
      </c>
      <c r="AD972" s="181">
        <f t="shared" si="138"/>
        <v>0</v>
      </c>
      <c r="AE972" s="178">
        <f>IF(V972&gt;0,P972*INDEX(Scope_Labor_Rates!$E$6:$E$46,V972-5),0)</f>
        <v>0</v>
      </c>
      <c r="AF972" s="181">
        <f>IF(V972&gt;0,AE972*INDEX(Scope_Labor_Rates!$D$6:$D$46,V972-5)*AA972,0)</f>
        <v>0</v>
      </c>
      <c r="AG972" s="178">
        <f>IF(V972&gt;0,P972*INDEX(Scope_Labor_Rates!$G$6:$G$46,V972-5),0)</f>
        <v>0</v>
      </c>
      <c r="AH972" s="181">
        <f>IF(V972&gt;0,AG972*INDEX(Scope_Labor_Rates!$F$6:$F$46,V972-5)*AA972,0)</f>
        <v>0</v>
      </c>
      <c r="AI972" s="178">
        <f>IF(V972&gt;0,P972*INDEX(Scope_Labor_Rates!$I$6:$I$46,V972-5),0)</f>
        <v>0</v>
      </c>
      <c r="AJ972" s="181">
        <f>IF(V972&gt;0,AI972*INDEX(Scope_Labor_Rates!$H$6:$H$46,V972-5)*AA972,0)</f>
        <v>0</v>
      </c>
      <c r="AK972" s="178">
        <f>IF(V972&gt;0,P972*INDEX(Scope_Labor_Rates!$K$6:$K$46,V972-5),0)</f>
        <v>0</v>
      </c>
      <c r="AL972" s="181">
        <f>IF(V972&gt;0,AK972*INDEX(Scope_Labor_Rates!$J$6:$J$46,V972-5)*AA972,0)</f>
        <v>0</v>
      </c>
      <c r="AM972" s="178">
        <f>IF(V972&gt;0,P972*INDEX(Scope_Labor_Rates!$M$6:$M$46,V972-5),0)</f>
        <v>0</v>
      </c>
      <c r="AN972" s="178">
        <f>IF(V972&gt;0,AM972*INDEX(Scope_Labor_Rates!$L$6:$L$46,V972-5)*AA972,0)</f>
        <v>0</v>
      </c>
      <c r="AO972" s="178">
        <f>IF(V972&gt;0,P972*INDEX(Scope_Labor_Rates!$O$6:$O$46,V972-5)*AA972,0)</f>
        <v>0</v>
      </c>
      <c r="AP972" s="181">
        <f>IF(V972&gt;0,P972*INDEX(Scope_Labor_Rates!$Q$6:$Q$46,V972-5)*AA972,0)</f>
        <v>0</v>
      </c>
      <c r="AQ972" s="178">
        <f t="shared" si="139"/>
        <v>0</v>
      </c>
      <c r="AR972" s="178">
        <f t="shared" si="140"/>
        <v>0</v>
      </c>
      <c r="AS972" s="178">
        <f t="shared" si="141"/>
        <v>0</v>
      </c>
      <c r="AT972" s="178">
        <f t="shared" si="142"/>
        <v>0</v>
      </c>
      <c r="AU972">
        <f t="shared" si="143"/>
        <v>0</v>
      </c>
    </row>
    <row r="973" spans="1:47">
      <c r="A973" t="str">
        <f>IF(All_Tasks!A973="","",All_Tasks!A973)</f>
        <v/>
      </c>
      <c r="B973" t="str">
        <f>IF(All_Tasks!B973="","",All_Tasks!B973)</f>
        <v/>
      </c>
      <c r="C973" t="str">
        <f>IF(All_Tasks!C973="","",All_Tasks!C973)</f>
        <v/>
      </c>
      <c r="D973" t="str">
        <f>IF(All_Tasks!D973="","",All_Tasks!D973)</f>
        <v/>
      </c>
      <c r="E973" t="str">
        <f>IF(All_Tasks!V973&lt;&gt;"",All_Tasks!V973,IF(All_Tasks!E973&lt;&gt;"",All_Tasks!E973,""))</f>
        <v/>
      </c>
      <c r="F973" t="str">
        <f>IF(All_Tasks!F973="","",All_Tasks!F973)</f>
        <v/>
      </c>
      <c r="G973" t="str">
        <f>IF(All_Tasks!G973="","",All_Tasks!G973)</f>
        <v/>
      </c>
      <c r="H973" s="231" t="str">
        <f>IF(All_Tasks!H973="","",All_Tasks!H973)</f>
        <v/>
      </c>
      <c r="I973" t="str">
        <f>IF(All_Tasks!I973="","",All_Tasks!I973)</f>
        <v/>
      </c>
      <c r="J973" t="str">
        <f>IF(All_Tasks!J973="","",All_Tasks!J973)</f>
        <v/>
      </c>
      <c r="K973" t="str">
        <f>IF(All_Tasks!K973="","",All_Tasks!K973)</f>
        <v/>
      </c>
      <c r="L973" s="231" t="str">
        <f>IF(All_Tasks!L973="","",All_Tasks!L973)</f>
        <v/>
      </c>
      <c r="M973" t="str">
        <f>IF(All_Tasks!M973="","",All_Tasks!M973)</f>
        <v/>
      </c>
      <c r="N973" t="str">
        <f>IF(All_Tasks!N973="","",All_Tasks!N973)</f>
        <v/>
      </c>
      <c r="O973" t="str">
        <f>IF(All_Tasks!O973="","",All_Tasks!O973)</f>
        <v/>
      </c>
      <c r="P973" s="181">
        <f>IF(All_Tasks!P973="",0,All_Tasks!P973)</f>
        <v>0</v>
      </c>
      <c r="Q973" s="181">
        <f>IF(All_Tasks!Q973="",0,All_Tasks!Q973)</f>
        <v>0</v>
      </c>
      <c r="R973" s="181">
        <f>IF(All_Tasks!R973="",0,All_Tasks!R973)</f>
        <v>0</v>
      </c>
      <c r="S973" s="181" t="str">
        <f>IF(All_Tasks!S973="","",All_Tasks!S973)</f>
        <v/>
      </c>
      <c r="T973" t="str">
        <f>IF(All_Tasks!T973="","",All_Tasks!T973)</f>
        <v/>
      </c>
      <c r="U973" t="str">
        <f>IF(All_Tasks!U973="","",All_Tasks!U973)</f>
        <v/>
      </c>
      <c r="V973">
        <f>IF(A973="",0,IFERROR(MATCH(A973,Scope_Labor_Rates!$A$6:$A$46,0)+5,0))</f>
        <v>0</v>
      </c>
      <c r="W973" s="178">
        <f>IF(V973&gt;0,INDEX(Scope_Labor_Rates!$C$6:$C$46,V973-5),0)</f>
        <v>0</v>
      </c>
      <c r="X973" s="178">
        <f>IF(V973&gt;0,INDEX(Scope_Labor_Rates!$C$6:$C$46,V973-5),0)</f>
        <v>0</v>
      </c>
      <c r="Y973" s="180">
        <f>IF(V973&gt;0,INDEX(Scope_Labor_Rates!$S$6:$S$46,V973-5),0)</f>
        <v>0</v>
      </c>
      <c r="Z973" s="180">
        <f>IF(V973&gt;0,INDEX(Scope_Labor_Rates!$R$6:$R$46,V973-5),1)</f>
        <v>1</v>
      </c>
      <c r="AA973" s="231">
        <f t="shared" si="135"/>
        <v>0</v>
      </c>
      <c r="AB973" t="str">
        <f t="shared" si="136"/>
        <v/>
      </c>
      <c r="AC973" s="178" t="str">
        <f t="shared" si="137"/>
        <v/>
      </c>
      <c r="AD973" s="181">
        <f t="shared" si="138"/>
        <v>0</v>
      </c>
      <c r="AE973" s="178">
        <f>IF(V973&gt;0,P973*INDEX(Scope_Labor_Rates!$E$6:$E$46,V973-5),0)</f>
        <v>0</v>
      </c>
      <c r="AF973" s="181">
        <f>IF(V973&gt;0,AE973*INDEX(Scope_Labor_Rates!$D$6:$D$46,V973-5)*AA973,0)</f>
        <v>0</v>
      </c>
      <c r="AG973" s="178">
        <f>IF(V973&gt;0,P973*INDEX(Scope_Labor_Rates!$G$6:$G$46,V973-5),0)</f>
        <v>0</v>
      </c>
      <c r="AH973" s="181">
        <f>IF(V973&gt;0,AG973*INDEX(Scope_Labor_Rates!$F$6:$F$46,V973-5)*AA973,0)</f>
        <v>0</v>
      </c>
      <c r="AI973" s="178">
        <f>IF(V973&gt;0,P973*INDEX(Scope_Labor_Rates!$I$6:$I$46,V973-5),0)</f>
        <v>0</v>
      </c>
      <c r="AJ973" s="181">
        <f>IF(V973&gt;0,AI973*INDEX(Scope_Labor_Rates!$H$6:$H$46,V973-5)*AA973,0)</f>
        <v>0</v>
      </c>
      <c r="AK973" s="178">
        <f>IF(V973&gt;0,P973*INDEX(Scope_Labor_Rates!$K$6:$K$46,V973-5),0)</f>
        <v>0</v>
      </c>
      <c r="AL973" s="181">
        <f>IF(V973&gt;0,AK973*INDEX(Scope_Labor_Rates!$J$6:$J$46,V973-5)*AA973,0)</f>
        <v>0</v>
      </c>
      <c r="AM973" s="178">
        <f>IF(V973&gt;0,P973*INDEX(Scope_Labor_Rates!$M$6:$M$46,V973-5),0)</f>
        <v>0</v>
      </c>
      <c r="AN973" s="178">
        <f>IF(V973&gt;0,AM973*INDEX(Scope_Labor_Rates!$L$6:$L$46,V973-5)*AA973,0)</f>
        <v>0</v>
      </c>
      <c r="AO973" s="178">
        <f>IF(V973&gt;0,P973*INDEX(Scope_Labor_Rates!$O$6:$O$46,V973-5)*AA973,0)</f>
        <v>0</v>
      </c>
      <c r="AP973" s="181">
        <f>IF(V973&gt;0,P973*INDEX(Scope_Labor_Rates!$Q$6:$Q$46,V973-5)*AA973,0)</f>
        <v>0</v>
      </c>
      <c r="AQ973" s="178">
        <f t="shared" si="139"/>
        <v>0</v>
      </c>
      <c r="AR973" s="178">
        <f t="shared" si="140"/>
        <v>0</v>
      </c>
      <c r="AS973" s="178">
        <f t="shared" si="141"/>
        <v>0</v>
      </c>
      <c r="AT973" s="178">
        <f t="shared" si="142"/>
        <v>0</v>
      </c>
      <c r="AU973">
        <f t="shared" si="143"/>
        <v>0</v>
      </c>
    </row>
    <row r="974" spans="1:47">
      <c r="A974" t="str">
        <f>IF(All_Tasks!A974="","",All_Tasks!A974)</f>
        <v/>
      </c>
      <c r="B974" t="str">
        <f>IF(All_Tasks!B974="","",All_Tasks!B974)</f>
        <v/>
      </c>
      <c r="C974" t="str">
        <f>IF(All_Tasks!C974="","",All_Tasks!C974)</f>
        <v/>
      </c>
      <c r="D974" t="str">
        <f>IF(All_Tasks!D974="","",All_Tasks!D974)</f>
        <v/>
      </c>
      <c r="E974" t="str">
        <f>IF(All_Tasks!V974&lt;&gt;"",All_Tasks!V974,IF(All_Tasks!E974&lt;&gt;"",All_Tasks!E974,""))</f>
        <v/>
      </c>
      <c r="F974" t="str">
        <f>IF(All_Tasks!F974="","",All_Tasks!F974)</f>
        <v/>
      </c>
      <c r="G974" t="str">
        <f>IF(All_Tasks!G974="","",All_Tasks!G974)</f>
        <v/>
      </c>
      <c r="H974" s="231" t="str">
        <f>IF(All_Tasks!H974="","",All_Tasks!H974)</f>
        <v/>
      </c>
      <c r="I974" t="str">
        <f>IF(All_Tasks!I974="","",All_Tasks!I974)</f>
        <v/>
      </c>
      <c r="J974" t="str">
        <f>IF(All_Tasks!J974="","",All_Tasks!J974)</f>
        <v/>
      </c>
      <c r="K974" t="str">
        <f>IF(All_Tasks!K974="","",All_Tasks!K974)</f>
        <v/>
      </c>
      <c r="L974" s="231" t="str">
        <f>IF(All_Tasks!L974="","",All_Tasks!L974)</f>
        <v/>
      </c>
      <c r="M974" t="str">
        <f>IF(All_Tasks!M974="","",All_Tasks!M974)</f>
        <v/>
      </c>
      <c r="N974" t="str">
        <f>IF(All_Tasks!N974="","",All_Tasks!N974)</f>
        <v/>
      </c>
      <c r="O974" t="str">
        <f>IF(All_Tasks!O974="","",All_Tasks!O974)</f>
        <v/>
      </c>
      <c r="P974" s="181">
        <f>IF(All_Tasks!P974="",0,All_Tasks!P974)</f>
        <v>0</v>
      </c>
      <c r="Q974" s="181">
        <f>IF(All_Tasks!Q974="",0,All_Tasks!Q974)</f>
        <v>0</v>
      </c>
      <c r="R974" s="181">
        <f>IF(All_Tasks!R974="",0,All_Tasks!R974)</f>
        <v>0</v>
      </c>
      <c r="S974" s="181" t="str">
        <f>IF(All_Tasks!S974="","",All_Tasks!S974)</f>
        <v/>
      </c>
      <c r="T974" t="str">
        <f>IF(All_Tasks!T974="","",All_Tasks!T974)</f>
        <v/>
      </c>
      <c r="U974" t="str">
        <f>IF(All_Tasks!U974="","",All_Tasks!U974)</f>
        <v/>
      </c>
      <c r="V974">
        <f>IF(A974="",0,IFERROR(MATCH(A974,Scope_Labor_Rates!$A$6:$A$46,0)+5,0))</f>
        <v>0</v>
      </c>
      <c r="W974" s="178">
        <f>IF(V974&gt;0,INDEX(Scope_Labor_Rates!$C$6:$C$46,V974-5),0)</f>
        <v>0</v>
      </c>
      <c r="X974" s="178">
        <f>IF(V974&gt;0,INDEX(Scope_Labor_Rates!$C$6:$C$46,V974-5),0)</f>
        <v>0</v>
      </c>
      <c r="Y974" s="180">
        <f>IF(V974&gt;0,INDEX(Scope_Labor_Rates!$S$6:$S$46,V974-5),0)</f>
        <v>0</v>
      </c>
      <c r="Z974" s="180">
        <f>IF(V974&gt;0,INDEX(Scope_Labor_Rates!$R$6:$R$46,V974-5),1)</f>
        <v>1</v>
      </c>
      <c r="AA974" s="231">
        <f t="shared" si="135"/>
        <v>0</v>
      </c>
      <c r="AB974" t="str">
        <f t="shared" si="136"/>
        <v/>
      </c>
      <c r="AC974" s="178" t="str">
        <f t="shared" si="137"/>
        <v/>
      </c>
      <c r="AD974" s="181">
        <f t="shared" si="138"/>
        <v>0</v>
      </c>
      <c r="AE974" s="178">
        <f>IF(V974&gt;0,P974*INDEX(Scope_Labor_Rates!$E$6:$E$46,V974-5),0)</f>
        <v>0</v>
      </c>
      <c r="AF974" s="181">
        <f>IF(V974&gt;0,AE974*INDEX(Scope_Labor_Rates!$D$6:$D$46,V974-5)*AA974,0)</f>
        <v>0</v>
      </c>
      <c r="AG974" s="178">
        <f>IF(V974&gt;0,P974*INDEX(Scope_Labor_Rates!$G$6:$G$46,V974-5),0)</f>
        <v>0</v>
      </c>
      <c r="AH974" s="181">
        <f>IF(V974&gt;0,AG974*INDEX(Scope_Labor_Rates!$F$6:$F$46,V974-5)*AA974,0)</f>
        <v>0</v>
      </c>
      <c r="AI974" s="178">
        <f>IF(V974&gt;0,P974*INDEX(Scope_Labor_Rates!$I$6:$I$46,V974-5),0)</f>
        <v>0</v>
      </c>
      <c r="AJ974" s="181">
        <f>IF(V974&gt;0,AI974*INDEX(Scope_Labor_Rates!$H$6:$H$46,V974-5)*AA974,0)</f>
        <v>0</v>
      </c>
      <c r="AK974" s="178">
        <f>IF(V974&gt;0,P974*INDEX(Scope_Labor_Rates!$K$6:$K$46,V974-5),0)</f>
        <v>0</v>
      </c>
      <c r="AL974" s="181">
        <f>IF(V974&gt;0,AK974*INDEX(Scope_Labor_Rates!$J$6:$J$46,V974-5)*AA974,0)</f>
        <v>0</v>
      </c>
      <c r="AM974" s="178">
        <f>IF(V974&gt;0,P974*INDEX(Scope_Labor_Rates!$M$6:$M$46,V974-5),0)</f>
        <v>0</v>
      </c>
      <c r="AN974" s="178">
        <f>IF(V974&gt;0,AM974*INDEX(Scope_Labor_Rates!$L$6:$L$46,V974-5)*AA974,0)</f>
        <v>0</v>
      </c>
      <c r="AO974" s="178">
        <f>IF(V974&gt;0,P974*INDEX(Scope_Labor_Rates!$O$6:$O$46,V974-5)*AA974,0)</f>
        <v>0</v>
      </c>
      <c r="AP974" s="181">
        <f>IF(V974&gt;0,P974*INDEX(Scope_Labor_Rates!$Q$6:$Q$46,V974-5)*AA974,0)</f>
        <v>0</v>
      </c>
      <c r="AQ974" s="178">
        <f t="shared" si="139"/>
        <v>0</v>
      </c>
      <c r="AR974" s="178">
        <f t="shared" si="140"/>
        <v>0</v>
      </c>
      <c r="AS974" s="178">
        <f t="shared" si="141"/>
        <v>0</v>
      </c>
      <c r="AT974" s="178">
        <f t="shared" si="142"/>
        <v>0</v>
      </c>
      <c r="AU974">
        <f t="shared" si="143"/>
        <v>0</v>
      </c>
    </row>
    <row r="975" spans="1:47">
      <c r="A975" t="str">
        <f>IF(All_Tasks!A975="","",All_Tasks!A975)</f>
        <v/>
      </c>
      <c r="B975" t="str">
        <f>IF(All_Tasks!B975="","",All_Tasks!B975)</f>
        <v/>
      </c>
      <c r="C975" t="str">
        <f>IF(All_Tasks!C975="","",All_Tasks!C975)</f>
        <v/>
      </c>
      <c r="D975" t="str">
        <f>IF(All_Tasks!D975="","",All_Tasks!D975)</f>
        <v/>
      </c>
      <c r="E975" t="str">
        <f>IF(All_Tasks!V975&lt;&gt;"",All_Tasks!V975,IF(All_Tasks!E975&lt;&gt;"",All_Tasks!E975,""))</f>
        <v/>
      </c>
      <c r="F975" t="str">
        <f>IF(All_Tasks!F975="","",All_Tasks!F975)</f>
        <v/>
      </c>
      <c r="G975" t="str">
        <f>IF(All_Tasks!G975="","",All_Tasks!G975)</f>
        <v/>
      </c>
      <c r="H975" s="231" t="str">
        <f>IF(All_Tasks!H975="","",All_Tasks!H975)</f>
        <v/>
      </c>
      <c r="I975" t="str">
        <f>IF(All_Tasks!I975="","",All_Tasks!I975)</f>
        <v/>
      </c>
      <c r="J975" t="str">
        <f>IF(All_Tasks!J975="","",All_Tasks!J975)</f>
        <v/>
      </c>
      <c r="K975" t="str">
        <f>IF(All_Tasks!K975="","",All_Tasks!K975)</f>
        <v/>
      </c>
      <c r="L975" s="231" t="str">
        <f>IF(All_Tasks!L975="","",All_Tasks!L975)</f>
        <v/>
      </c>
      <c r="M975" t="str">
        <f>IF(All_Tasks!M975="","",All_Tasks!M975)</f>
        <v/>
      </c>
      <c r="N975" t="str">
        <f>IF(All_Tasks!N975="","",All_Tasks!N975)</f>
        <v/>
      </c>
      <c r="O975" t="str">
        <f>IF(All_Tasks!O975="","",All_Tasks!O975)</f>
        <v/>
      </c>
      <c r="P975" s="181">
        <f>IF(All_Tasks!P975="",0,All_Tasks!P975)</f>
        <v>0</v>
      </c>
      <c r="Q975" s="181">
        <f>IF(All_Tasks!Q975="",0,All_Tasks!Q975)</f>
        <v>0</v>
      </c>
      <c r="R975" s="181">
        <f>IF(All_Tasks!R975="",0,All_Tasks!R975)</f>
        <v>0</v>
      </c>
      <c r="S975" s="181" t="str">
        <f>IF(All_Tasks!S975="","",All_Tasks!S975)</f>
        <v/>
      </c>
      <c r="T975" t="str">
        <f>IF(All_Tasks!T975="","",All_Tasks!T975)</f>
        <v/>
      </c>
      <c r="U975" t="str">
        <f>IF(All_Tasks!U975="","",All_Tasks!U975)</f>
        <v/>
      </c>
      <c r="V975">
        <f>IF(A975="",0,IFERROR(MATCH(A975,Scope_Labor_Rates!$A$6:$A$46,0)+5,0))</f>
        <v>0</v>
      </c>
      <c r="W975" s="178">
        <f>IF(V975&gt;0,INDEX(Scope_Labor_Rates!$C$6:$C$46,V975-5),0)</f>
        <v>0</v>
      </c>
      <c r="X975" s="178">
        <f>IF(V975&gt;0,INDEX(Scope_Labor_Rates!$C$6:$C$46,V975-5),0)</f>
        <v>0</v>
      </c>
      <c r="Y975" s="180">
        <f>IF(V975&gt;0,INDEX(Scope_Labor_Rates!$S$6:$S$46,V975-5),0)</f>
        <v>0</v>
      </c>
      <c r="Z975" s="180">
        <f>IF(V975&gt;0,INDEX(Scope_Labor_Rates!$R$6:$R$46,V975-5),1)</f>
        <v>1</v>
      </c>
      <c r="AA975" s="231">
        <f t="shared" si="135"/>
        <v>0</v>
      </c>
      <c r="AB975" t="str">
        <f t="shared" si="136"/>
        <v/>
      </c>
      <c r="AC975" s="178" t="str">
        <f t="shared" si="137"/>
        <v/>
      </c>
      <c r="AD975" s="181">
        <f t="shared" si="138"/>
        <v>0</v>
      </c>
      <c r="AE975" s="178">
        <f>IF(V975&gt;0,P975*INDEX(Scope_Labor_Rates!$E$6:$E$46,V975-5),0)</f>
        <v>0</v>
      </c>
      <c r="AF975" s="181">
        <f>IF(V975&gt;0,AE975*INDEX(Scope_Labor_Rates!$D$6:$D$46,V975-5)*AA975,0)</f>
        <v>0</v>
      </c>
      <c r="AG975" s="178">
        <f>IF(V975&gt;0,P975*INDEX(Scope_Labor_Rates!$G$6:$G$46,V975-5),0)</f>
        <v>0</v>
      </c>
      <c r="AH975" s="181">
        <f>IF(V975&gt;0,AG975*INDEX(Scope_Labor_Rates!$F$6:$F$46,V975-5)*AA975,0)</f>
        <v>0</v>
      </c>
      <c r="AI975" s="178">
        <f>IF(V975&gt;0,P975*INDEX(Scope_Labor_Rates!$I$6:$I$46,V975-5),0)</f>
        <v>0</v>
      </c>
      <c r="AJ975" s="181">
        <f>IF(V975&gt;0,AI975*INDEX(Scope_Labor_Rates!$H$6:$H$46,V975-5)*AA975,0)</f>
        <v>0</v>
      </c>
      <c r="AK975" s="178">
        <f>IF(V975&gt;0,P975*INDEX(Scope_Labor_Rates!$K$6:$K$46,V975-5),0)</f>
        <v>0</v>
      </c>
      <c r="AL975" s="181">
        <f>IF(V975&gt;0,AK975*INDEX(Scope_Labor_Rates!$J$6:$J$46,V975-5)*AA975,0)</f>
        <v>0</v>
      </c>
      <c r="AM975" s="178">
        <f>IF(V975&gt;0,P975*INDEX(Scope_Labor_Rates!$M$6:$M$46,V975-5),0)</f>
        <v>0</v>
      </c>
      <c r="AN975" s="178">
        <f>IF(V975&gt;0,AM975*INDEX(Scope_Labor_Rates!$L$6:$L$46,V975-5)*AA975,0)</f>
        <v>0</v>
      </c>
      <c r="AO975" s="178">
        <f>IF(V975&gt;0,P975*INDEX(Scope_Labor_Rates!$O$6:$O$46,V975-5)*AA975,0)</f>
        <v>0</v>
      </c>
      <c r="AP975" s="181">
        <f>IF(V975&gt;0,P975*INDEX(Scope_Labor_Rates!$Q$6:$Q$46,V975-5)*AA975,0)</f>
        <v>0</v>
      </c>
      <c r="AQ975" s="178">
        <f t="shared" si="139"/>
        <v>0</v>
      </c>
      <c r="AR975" s="178">
        <f t="shared" si="140"/>
        <v>0</v>
      </c>
      <c r="AS975" s="178">
        <f t="shared" si="141"/>
        <v>0</v>
      </c>
      <c r="AT975" s="178">
        <f t="shared" si="142"/>
        <v>0</v>
      </c>
      <c r="AU975">
        <f t="shared" si="143"/>
        <v>0</v>
      </c>
    </row>
    <row r="976" spans="1:47">
      <c r="A976" t="str">
        <f>IF(All_Tasks!A976="","",All_Tasks!A976)</f>
        <v/>
      </c>
      <c r="B976" t="str">
        <f>IF(All_Tasks!B976="","",All_Tasks!B976)</f>
        <v/>
      </c>
      <c r="C976" t="str">
        <f>IF(All_Tasks!C976="","",All_Tasks!C976)</f>
        <v/>
      </c>
      <c r="D976" t="str">
        <f>IF(All_Tasks!D976="","",All_Tasks!D976)</f>
        <v/>
      </c>
      <c r="E976" t="str">
        <f>IF(All_Tasks!V976&lt;&gt;"",All_Tasks!V976,IF(All_Tasks!E976&lt;&gt;"",All_Tasks!E976,""))</f>
        <v/>
      </c>
      <c r="F976" t="str">
        <f>IF(All_Tasks!F976="","",All_Tasks!F976)</f>
        <v/>
      </c>
      <c r="G976" t="str">
        <f>IF(All_Tasks!G976="","",All_Tasks!G976)</f>
        <v/>
      </c>
      <c r="H976" s="231" t="str">
        <f>IF(All_Tasks!H976="","",All_Tasks!H976)</f>
        <v/>
      </c>
      <c r="I976" t="str">
        <f>IF(All_Tasks!I976="","",All_Tasks!I976)</f>
        <v/>
      </c>
      <c r="J976" t="str">
        <f>IF(All_Tasks!J976="","",All_Tasks!J976)</f>
        <v/>
      </c>
      <c r="K976" t="str">
        <f>IF(All_Tasks!K976="","",All_Tasks!K976)</f>
        <v/>
      </c>
      <c r="L976" s="231" t="str">
        <f>IF(All_Tasks!L976="","",All_Tasks!L976)</f>
        <v/>
      </c>
      <c r="M976" t="str">
        <f>IF(All_Tasks!M976="","",All_Tasks!M976)</f>
        <v/>
      </c>
      <c r="N976" t="str">
        <f>IF(All_Tasks!N976="","",All_Tasks!N976)</f>
        <v/>
      </c>
      <c r="O976" t="str">
        <f>IF(All_Tasks!O976="","",All_Tasks!O976)</f>
        <v/>
      </c>
      <c r="P976" s="181">
        <f>IF(All_Tasks!P976="",0,All_Tasks!P976)</f>
        <v>0</v>
      </c>
      <c r="Q976" s="181">
        <f>IF(All_Tasks!Q976="",0,All_Tasks!Q976)</f>
        <v>0</v>
      </c>
      <c r="R976" s="181">
        <f>IF(All_Tasks!R976="",0,All_Tasks!R976)</f>
        <v>0</v>
      </c>
      <c r="S976" s="181" t="str">
        <f>IF(All_Tasks!S976="","",All_Tasks!S976)</f>
        <v/>
      </c>
      <c r="T976" t="str">
        <f>IF(All_Tasks!T976="","",All_Tasks!T976)</f>
        <v/>
      </c>
      <c r="U976" t="str">
        <f>IF(All_Tasks!U976="","",All_Tasks!U976)</f>
        <v/>
      </c>
      <c r="V976">
        <f>IF(A976="",0,IFERROR(MATCH(A976,Scope_Labor_Rates!$A$6:$A$46,0)+5,0))</f>
        <v>0</v>
      </c>
      <c r="W976" s="178">
        <f>IF(V976&gt;0,INDEX(Scope_Labor_Rates!$C$6:$C$46,V976-5),0)</f>
        <v>0</v>
      </c>
      <c r="X976" s="178">
        <f>IF(V976&gt;0,INDEX(Scope_Labor_Rates!$C$6:$C$46,V976-5),0)</f>
        <v>0</v>
      </c>
      <c r="Y976" s="180">
        <f>IF(V976&gt;0,INDEX(Scope_Labor_Rates!$S$6:$S$46,V976-5),0)</f>
        <v>0</v>
      </c>
      <c r="Z976" s="180">
        <f>IF(V976&gt;0,INDEX(Scope_Labor_Rates!$R$6:$R$46,V976-5),1)</f>
        <v>1</v>
      </c>
      <c r="AA976" s="231">
        <f t="shared" si="135"/>
        <v>0</v>
      </c>
      <c r="AB976" t="str">
        <f t="shared" si="136"/>
        <v/>
      </c>
      <c r="AC976" s="178" t="str">
        <f t="shared" si="137"/>
        <v/>
      </c>
      <c r="AD976" s="181">
        <f t="shared" si="138"/>
        <v>0</v>
      </c>
      <c r="AE976" s="178">
        <f>IF(V976&gt;0,P976*INDEX(Scope_Labor_Rates!$E$6:$E$46,V976-5),0)</f>
        <v>0</v>
      </c>
      <c r="AF976" s="181">
        <f>IF(V976&gt;0,AE976*INDEX(Scope_Labor_Rates!$D$6:$D$46,V976-5)*AA976,0)</f>
        <v>0</v>
      </c>
      <c r="AG976" s="178">
        <f>IF(V976&gt;0,P976*INDEX(Scope_Labor_Rates!$G$6:$G$46,V976-5),0)</f>
        <v>0</v>
      </c>
      <c r="AH976" s="181">
        <f>IF(V976&gt;0,AG976*INDEX(Scope_Labor_Rates!$F$6:$F$46,V976-5)*AA976,0)</f>
        <v>0</v>
      </c>
      <c r="AI976" s="178">
        <f>IF(V976&gt;0,P976*INDEX(Scope_Labor_Rates!$I$6:$I$46,V976-5),0)</f>
        <v>0</v>
      </c>
      <c r="AJ976" s="181">
        <f>IF(V976&gt;0,AI976*INDEX(Scope_Labor_Rates!$H$6:$H$46,V976-5)*AA976,0)</f>
        <v>0</v>
      </c>
      <c r="AK976" s="178">
        <f>IF(V976&gt;0,P976*INDEX(Scope_Labor_Rates!$K$6:$K$46,V976-5),0)</f>
        <v>0</v>
      </c>
      <c r="AL976" s="181">
        <f>IF(V976&gt;0,AK976*INDEX(Scope_Labor_Rates!$J$6:$J$46,V976-5)*AA976,0)</f>
        <v>0</v>
      </c>
      <c r="AM976" s="178">
        <f>IF(V976&gt;0,P976*INDEX(Scope_Labor_Rates!$M$6:$M$46,V976-5),0)</f>
        <v>0</v>
      </c>
      <c r="AN976" s="178">
        <f>IF(V976&gt;0,AM976*INDEX(Scope_Labor_Rates!$L$6:$L$46,V976-5)*AA976,0)</f>
        <v>0</v>
      </c>
      <c r="AO976" s="178">
        <f>IF(V976&gt;0,P976*INDEX(Scope_Labor_Rates!$O$6:$O$46,V976-5)*AA976,0)</f>
        <v>0</v>
      </c>
      <c r="AP976" s="181">
        <f>IF(V976&gt;0,P976*INDEX(Scope_Labor_Rates!$Q$6:$Q$46,V976-5)*AA976,0)</f>
        <v>0</v>
      </c>
      <c r="AQ976" s="178">
        <f t="shared" si="139"/>
        <v>0</v>
      </c>
      <c r="AR976" s="178">
        <f t="shared" si="140"/>
        <v>0</v>
      </c>
      <c r="AS976" s="178">
        <f t="shared" si="141"/>
        <v>0</v>
      </c>
      <c r="AT976" s="178">
        <f t="shared" si="142"/>
        <v>0</v>
      </c>
      <c r="AU976">
        <f t="shared" si="143"/>
        <v>0</v>
      </c>
    </row>
    <row r="977" spans="1:47">
      <c r="A977" t="str">
        <f>IF(All_Tasks!A977="","",All_Tasks!A977)</f>
        <v/>
      </c>
      <c r="B977" t="str">
        <f>IF(All_Tasks!B977="","",All_Tasks!B977)</f>
        <v/>
      </c>
      <c r="C977" t="str">
        <f>IF(All_Tasks!C977="","",All_Tasks!C977)</f>
        <v/>
      </c>
      <c r="D977" t="str">
        <f>IF(All_Tasks!D977="","",All_Tasks!D977)</f>
        <v/>
      </c>
      <c r="E977" t="str">
        <f>IF(All_Tasks!V977&lt;&gt;"",All_Tasks!V977,IF(All_Tasks!E977&lt;&gt;"",All_Tasks!E977,""))</f>
        <v/>
      </c>
      <c r="F977" t="str">
        <f>IF(All_Tasks!F977="","",All_Tasks!F977)</f>
        <v/>
      </c>
      <c r="G977" t="str">
        <f>IF(All_Tasks!G977="","",All_Tasks!G977)</f>
        <v/>
      </c>
      <c r="H977" s="231" t="str">
        <f>IF(All_Tasks!H977="","",All_Tasks!H977)</f>
        <v/>
      </c>
      <c r="I977" t="str">
        <f>IF(All_Tasks!I977="","",All_Tasks!I977)</f>
        <v/>
      </c>
      <c r="J977" t="str">
        <f>IF(All_Tasks!J977="","",All_Tasks!J977)</f>
        <v/>
      </c>
      <c r="K977" t="str">
        <f>IF(All_Tasks!K977="","",All_Tasks!K977)</f>
        <v/>
      </c>
      <c r="L977" s="231" t="str">
        <f>IF(All_Tasks!L977="","",All_Tasks!L977)</f>
        <v/>
      </c>
      <c r="M977" t="str">
        <f>IF(All_Tasks!M977="","",All_Tasks!M977)</f>
        <v/>
      </c>
      <c r="N977" t="str">
        <f>IF(All_Tasks!N977="","",All_Tasks!N977)</f>
        <v/>
      </c>
      <c r="O977" t="str">
        <f>IF(All_Tasks!O977="","",All_Tasks!O977)</f>
        <v/>
      </c>
      <c r="P977" s="181">
        <f>IF(All_Tasks!P977="",0,All_Tasks!P977)</f>
        <v>0</v>
      </c>
      <c r="Q977" s="181">
        <f>IF(All_Tasks!Q977="",0,All_Tasks!Q977)</f>
        <v>0</v>
      </c>
      <c r="R977" s="181">
        <f>IF(All_Tasks!R977="",0,All_Tasks!R977)</f>
        <v>0</v>
      </c>
      <c r="S977" s="181" t="str">
        <f>IF(All_Tasks!S977="","",All_Tasks!S977)</f>
        <v/>
      </c>
      <c r="T977" t="str">
        <f>IF(All_Tasks!T977="","",All_Tasks!T977)</f>
        <v/>
      </c>
      <c r="U977" t="str">
        <f>IF(All_Tasks!U977="","",All_Tasks!U977)</f>
        <v/>
      </c>
      <c r="V977">
        <f>IF(A977="",0,IFERROR(MATCH(A977,Scope_Labor_Rates!$A$6:$A$46,0)+5,0))</f>
        <v>0</v>
      </c>
      <c r="W977" s="178">
        <f>IF(V977&gt;0,INDEX(Scope_Labor_Rates!$C$6:$C$46,V977-5),0)</f>
        <v>0</v>
      </c>
      <c r="X977" s="178">
        <f>IF(V977&gt;0,INDEX(Scope_Labor_Rates!$C$6:$C$46,V977-5),0)</f>
        <v>0</v>
      </c>
      <c r="Y977" s="180">
        <f>IF(V977&gt;0,INDEX(Scope_Labor_Rates!$S$6:$S$46,V977-5),0)</f>
        <v>0</v>
      </c>
      <c r="Z977" s="180">
        <f>IF(V977&gt;0,INDEX(Scope_Labor_Rates!$R$6:$R$46,V977-5),1)</f>
        <v>1</v>
      </c>
      <c r="AA977" s="231">
        <f t="shared" si="135"/>
        <v>0</v>
      </c>
      <c r="AB977" t="str">
        <f t="shared" si="136"/>
        <v/>
      </c>
      <c r="AC977" s="178" t="str">
        <f t="shared" si="137"/>
        <v/>
      </c>
      <c r="AD977" s="181">
        <f t="shared" si="138"/>
        <v>0</v>
      </c>
      <c r="AE977" s="178">
        <f>IF(V977&gt;0,P977*INDEX(Scope_Labor_Rates!$E$6:$E$46,V977-5),0)</f>
        <v>0</v>
      </c>
      <c r="AF977" s="181">
        <f>IF(V977&gt;0,AE977*INDEX(Scope_Labor_Rates!$D$6:$D$46,V977-5)*AA977,0)</f>
        <v>0</v>
      </c>
      <c r="AG977" s="178">
        <f>IF(V977&gt;0,P977*INDEX(Scope_Labor_Rates!$G$6:$G$46,V977-5),0)</f>
        <v>0</v>
      </c>
      <c r="AH977" s="181">
        <f>IF(V977&gt;0,AG977*INDEX(Scope_Labor_Rates!$F$6:$F$46,V977-5)*AA977,0)</f>
        <v>0</v>
      </c>
      <c r="AI977" s="178">
        <f>IF(V977&gt;0,P977*INDEX(Scope_Labor_Rates!$I$6:$I$46,V977-5),0)</f>
        <v>0</v>
      </c>
      <c r="AJ977" s="181">
        <f>IF(V977&gt;0,AI977*INDEX(Scope_Labor_Rates!$H$6:$H$46,V977-5)*AA977,0)</f>
        <v>0</v>
      </c>
      <c r="AK977" s="178">
        <f>IF(V977&gt;0,P977*INDEX(Scope_Labor_Rates!$K$6:$K$46,V977-5),0)</f>
        <v>0</v>
      </c>
      <c r="AL977" s="181">
        <f>IF(V977&gt;0,AK977*INDEX(Scope_Labor_Rates!$J$6:$J$46,V977-5)*AA977,0)</f>
        <v>0</v>
      </c>
      <c r="AM977" s="178">
        <f>IF(V977&gt;0,P977*INDEX(Scope_Labor_Rates!$M$6:$M$46,V977-5),0)</f>
        <v>0</v>
      </c>
      <c r="AN977" s="178">
        <f>IF(V977&gt;0,AM977*INDEX(Scope_Labor_Rates!$L$6:$L$46,V977-5)*AA977,0)</f>
        <v>0</v>
      </c>
      <c r="AO977" s="178">
        <f>IF(V977&gt;0,P977*INDEX(Scope_Labor_Rates!$O$6:$O$46,V977-5)*AA977,0)</f>
        <v>0</v>
      </c>
      <c r="AP977" s="181">
        <f>IF(V977&gt;0,P977*INDEX(Scope_Labor_Rates!$Q$6:$Q$46,V977-5)*AA977,0)</f>
        <v>0</v>
      </c>
      <c r="AQ977" s="178">
        <f t="shared" si="139"/>
        <v>0</v>
      </c>
      <c r="AR977" s="178">
        <f t="shared" si="140"/>
        <v>0</v>
      </c>
      <c r="AS977" s="178">
        <f t="shared" si="141"/>
        <v>0</v>
      </c>
      <c r="AT977" s="178">
        <f t="shared" si="142"/>
        <v>0</v>
      </c>
      <c r="AU977">
        <f t="shared" si="143"/>
        <v>0</v>
      </c>
    </row>
    <row r="978" spans="1:47">
      <c r="A978" t="str">
        <f>IF(All_Tasks!A978="","",All_Tasks!A978)</f>
        <v/>
      </c>
      <c r="B978" t="str">
        <f>IF(All_Tasks!B978="","",All_Tasks!B978)</f>
        <v/>
      </c>
      <c r="C978" t="str">
        <f>IF(All_Tasks!C978="","",All_Tasks!C978)</f>
        <v/>
      </c>
      <c r="D978" t="str">
        <f>IF(All_Tasks!D978="","",All_Tasks!D978)</f>
        <v/>
      </c>
      <c r="E978" t="str">
        <f>IF(All_Tasks!V978&lt;&gt;"",All_Tasks!V978,IF(All_Tasks!E978&lt;&gt;"",All_Tasks!E978,""))</f>
        <v/>
      </c>
      <c r="F978" t="str">
        <f>IF(All_Tasks!F978="","",All_Tasks!F978)</f>
        <v/>
      </c>
      <c r="G978" t="str">
        <f>IF(All_Tasks!G978="","",All_Tasks!G978)</f>
        <v/>
      </c>
      <c r="H978" s="231" t="str">
        <f>IF(All_Tasks!H978="","",All_Tasks!H978)</f>
        <v/>
      </c>
      <c r="I978" t="str">
        <f>IF(All_Tasks!I978="","",All_Tasks!I978)</f>
        <v/>
      </c>
      <c r="J978" t="str">
        <f>IF(All_Tasks!J978="","",All_Tasks!J978)</f>
        <v/>
      </c>
      <c r="K978" t="str">
        <f>IF(All_Tasks!K978="","",All_Tasks!K978)</f>
        <v/>
      </c>
      <c r="L978" s="231" t="str">
        <f>IF(All_Tasks!L978="","",All_Tasks!L978)</f>
        <v/>
      </c>
      <c r="M978" t="str">
        <f>IF(All_Tasks!M978="","",All_Tasks!M978)</f>
        <v/>
      </c>
      <c r="N978" t="str">
        <f>IF(All_Tasks!N978="","",All_Tasks!N978)</f>
        <v/>
      </c>
      <c r="O978" t="str">
        <f>IF(All_Tasks!O978="","",All_Tasks!O978)</f>
        <v/>
      </c>
      <c r="P978" s="181">
        <f>IF(All_Tasks!P978="",0,All_Tasks!P978)</f>
        <v>0</v>
      </c>
      <c r="Q978" s="181">
        <f>IF(All_Tasks!Q978="",0,All_Tasks!Q978)</f>
        <v>0</v>
      </c>
      <c r="R978" s="181">
        <f>IF(All_Tasks!R978="",0,All_Tasks!R978)</f>
        <v>0</v>
      </c>
      <c r="S978" s="181" t="str">
        <f>IF(All_Tasks!S978="","",All_Tasks!S978)</f>
        <v/>
      </c>
      <c r="T978" t="str">
        <f>IF(All_Tasks!T978="","",All_Tasks!T978)</f>
        <v/>
      </c>
      <c r="U978" t="str">
        <f>IF(All_Tasks!U978="","",All_Tasks!U978)</f>
        <v/>
      </c>
      <c r="V978">
        <f>IF(A978="",0,IFERROR(MATCH(A978,Scope_Labor_Rates!$A$6:$A$46,0)+5,0))</f>
        <v>0</v>
      </c>
      <c r="W978" s="178">
        <f>IF(V978&gt;0,INDEX(Scope_Labor_Rates!$C$6:$C$46,V978-5),0)</f>
        <v>0</v>
      </c>
      <c r="X978" s="178">
        <f>IF(V978&gt;0,INDEX(Scope_Labor_Rates!$C$6:$C$46,V978-5),0)</f>
        <v>0</v>
      </c>
      <c r="Y978" s="180">
        <f>IF(V978&gt;0,INDEX(Scope_Labor_Rates!$S$6:$S$46,V978-5),0)</f>
        <v>0</v>
      </c>
      <c r="Z978" s="180">
        <f>IF(V978&gt;0,INDEX(Scope_Labor_Rates!$R$6:$R$46,V978-5),1)</f>
        <v>1</v>
      </c>
      <c r="AA978" s="231">
        <f t="shared" si="135"/>
        <v>0</v>
      </c>
      <c r="AB978" t="str">
        <f t="shared" si="136"/>
        <v/>
      </c>
      <c r="AC978" s="178" t="str">
        <f t="shared" si="137"/>
        <v/>
      </c>
      <c r="AD978" s="181">
        <f t="shared" si="138"/>
        <v>0</v>
      </c>
      <c r="AE978" s="178">
        <f>IF(V978&gt;0,P978*INDEX(Scope_Labor_Rates!$E$6:$E$46,V978-5),0)</f>
        <v>0</v>
      </c>
      <c r="AF978" s="181">
        <f>IF(V978&gt;0,AE978*INDEX(Scope_Labor_Rates!$D$6:$D$46,V978-5)*AA978,0)</f>
        <v>0</v>
      </c>
      <c r="AG978" s="178">
        <f>IF(V978&gt;0,P978*INDEX(Scope_Labor_Rates!$G$6:$G$46,V978-5),0)</f>
        <v>0</v>
      </c>
      <c r="AH978" s="181">
        <f>IF(V978&gt;0,AG978*INDEX(Scope_Labor_Rates!$F$6:$F$46,V978-5)*AA978,0)</f>
        <v>0</v>
      </c>
      <c r="AI978" s="178">
        <f>IF(V978&gt;0,P978*INDEX(Scope_Labor_Rates!$I$6:$I$46,V978-5),0)</f>
        <v>0</v>
      </c>
      <c r="AJ978" s="181">
        <f>IF(V978&gt;0,AI978*INDEX(Scope_Labor_Rates!$H$6:$H$46,V978-5)*AA978,0)</f>
        <v>0</v>
      </c>
      <c r="AK978" s="178">
        <f>IF(V978&gt;0,P978*INDEX(Scope_Labor_Rates!$K$6:$K$46,V978-5),0)</f>
        <v>0</v>
      </c>
      <c r="AL978" s="181">
        <f>IF(V978&gt;0,AK978*INDEX(Scope_Labor_Rates!$J$6:$J$46,V978-5)*AA978,0)</f>
        <v>0</v>
      </c>
      <c r="AM978" s="178">
        <f>IF(V978&gt;0,P978*INDEX(Scope_Labor_Rates!$M$6:$M$46,V978-5),0)</f>
        <v>0</v>
      </c>
      <c r="AN978" s="178">
        <f>IF(V978&gt;0,AM978*INDEX(Scope_Labor_Rates!$L$6:$L$46,V978-5)*AA978,0)</f>
        <v>0</v>
      </c>
      <c r="AO978" s="178">
        <f>IF(V978&gt;0,P978*INDEX(Scope_Labor_Rates!$O$6:$O$46,V978-5)*AA978,0)</f>
        <v>0</v>
      </c>
      <c r="AP978" s="181">
        <f>IF(V978&gt;0,P978*INDEX(Scope_Labor_Rates!$Q$6:$Q$46,V978-5)*AA978,0)</f>
        <v>0</v>
      </c>
      <c r="AQ978" s="178">
        <f t="shared" si="139"/>
        <v>0</v>
      </c>
      <c r="AR978" s="178">
        <f t="shared" si="140"/>
        <v>0</v>
      </c>
      <c r="AS978" s="178">
        <f t="shared" si="141"/>
        <v>0</v>
      </c>
      <c r="AT978" s="178">
        <f t="shared" si="142"/>
        <v>0</v>
      </c>
      <c r="AU978">
        <f t="shared" si="143"/>
        <v>0</v>
      </c>
    </row>
    <row r="979" spans="1:47">
      <c r="A979" t="str">
        <f>IF(All_Tasks!A979="","",All_Tasks!A979)</f>
        <v/>
      </c>
      <c r="B979" t="str">
        <f>IF(All_Tasks!B979="","",All_Tasks!B979)</f>
        <v/>
      </c>
      <c r="C979" t="str">
        <f>IF(All_Tasks!C979="","",All_Tasks!C979)</f>
        <v/>
      </c>
      <c r="D979" t="str">
        <f>IF(All_Tasks!D979="","",All_Tasks!D979)</f>
        <v/>
      </c>
      <c r="E979" t="str">
        <f>IF(All_Tasks!V979&lt;&gt;"",All_Tasks!V979,IF(All_Tasks!E979&lt;&gt;"",All_Tasks!E979,""))</f>
        <v/>
      </c>
      <c r="F979" t="str">
        <f>IF(All_Tasks!F979="","",All_Tasks!F979)</f>
        <v/>
      </c>
      <c r="G979" t="str">
        <f>IF(All_Tasks!G979="","",All_Tasks!G979)</f>
        <v/>
      </c>
      <c r="H979" s="231" t="str">
        <f>IF(All_Tasks!H979="","",All_Tasks!H979)</f>
        <v/>
      </c>
      <c r="I979" t="str">
        <f>IF(All_Tasks!I979="","",All_Tasks!I979)</f>
        <v/>
      </c>
      <c r="J979" t="str">
        <f>IF(All_Tasks!J979="","",All_Tasks!J979)</f>
        <v/>
      </c>
      <c r="K979" t="str">
        <f>IF(All_Tasks!K979="","",All_Tasks!K979)</f>
        <v/>
      </c>
      <c r="L979" s="231" t="str">
        <f>IF(All_Tasks!L979="","",All_Tasks!L979)</f>
        <v/>
      </c>
      <c r="M979" t="str">
        <f>IF(All_Tasks!M979="","",All_Tasks!M979)</f>
        <v/>
      </c>
      <c r="N979" t="str">
        <f>IF(All_Tasks!N979="","",All_Tasks!N979)</f>
        <v/>
      </c>
      <c r="O979" t="str">
        <f>IF(All_Tasks!O979="","",All_Tasks!O979)</f>
        <v/>
      </c>
      <c r="P979" s="181">
        <f>IF(All_Tasks!P979="",0,All_Tasks!P979)</f>
        <v>0</v>
      </c>
      <c r="Q979" s="181">
        <f>IF(All_Tasks!Q979="",0,All_Tasks!Q979)</f>
        <v>0</v>
      </c>
      <c r="R979" s="181">
        <f>IF(All_Tasks!R979="",0,All_Tasks!R979)</f>
        <v>0</v>
      </c>
      <c r="S979" s="181" t="str">
        <f>IF(All_Tasks!S979="","",All_Tasks!S979)</f>
        <v/>
      </c>
      <c r="T979" t="str">
        <f>IF(All_Tasks!T979="","",All_Tasks!T979)</f>
        <v/>
      </c>
      <c r="U979" t="str">
        <f>IF(All_Tasks!U979="","",All_Tasks!U979)</f>
        <v/>
      </c>
      <c r="V979">
        <f>IF(A979="",0,IFERROR(MATCH(A979,Scope_Labor_Rates!$A$6:$A$46,0)+5,0))</f>
        <v>0</v>
      </c>
      <c r="W979" s="178">
        <f>IF(V979&gt;0,INDEX(Scope_Labor_Rates!$C$6:$C$46,V979-5),0)</f>
        <v>0</v>
      </c>
      <c r="X979" s="178">
        <f>IF(V979&gt;0,INDEX(Scope_Labor_Rates!$C$6:$C$46,V979-5),0)</f>
        <v>0</v>
      </c>
      <c r="Y979" s="180">
        <f>IF(V979&gt;0,INDEX(Scope_Labor_Rates!$S$6:$S$46,V979-5),0)</f>
        <v>0</v>
      </c>
      <c r="Z979" s="180">
        <f>IF(V979&gt;0,INDEX(Scope_Labor_Rates!$R$6:$R$46,V979-5),1)</f>
        <v>1</v>
      </c>
      <c r="AA979" s="231">
        <f t="shared" si="135"/>
        <v>0</v>
      </c>
      <c r="AB979" t="str">
        <f t="shared" si="136"/>
        <v/>
      </c>
      <c r="AC979" s="178" t="str">
        <f t="shared" si="137"/>
        <v/>
      </c>
      <c r="AD979" s="181">
        <f t="shared" si="138"/>
        <v>0</v>
      </c>
      <c r="AE979" s="178">
        <f>IF(V979&gt;0,P979*INDEX(Scope_Labor_Rates!$E$6:$E$46,V979-5),0)</f>
        <v>0</v>
      </c>
      <c r="AF979" s="181">
        <f>IF(V979&gt;0,AE979*INDEX(Scope_Labor_Rates!$D$6:$D$46,V979-5)*AA979,0)</f>
        <v>0</v>
      </c>
      <c r="AG979" s="178">
        <f>IF(V979&gt;0,P979*INDEX(Scope_Labor_Rates!$G$6:$G$46,V979-5),0)</f>
        <v>0</v>
      </c>
      <c r="AH979" s="181">
        <f>IF(V979&gt;0,AG979*INDEX(Scope_Labor_Rates!$F$6:$F$46,V979-5)*AA979,0)</f>
        <v>0</v>
      </c>
      <c r="AI979" s="178">
        <f>IF(V979&gt;0,P979*INDEX(Scope_Labor_Rates!$I$6:$I$46,V979-5),0)</f>
        <v>0</v>
      </c>
      <c r="AJ979" s="181">
        <f>IF(V979&gt;0,AI979*INDEX(Scope_Labor_Rates!$H$6:$H$46,V979-5)*AA979,0)</f>
        <v>0</v>
      </c>
      <c r="AK979" s="178">
        <f>IF(V979&gt;0,P979*INDEX(Scope_Labor_Rates!$K$6:$K$46,V979-5),0)</f>
        <v>0</v>
      </c>
      <c r="AL979" s="181">
        <f>IF(V979&gt;0,AK979*INDEX(Scope_Labor_Rates!$J$6:$J$46,V979-5)*AA979,0)</f>
        <v>0</v>
      </c>
      <c r="AM979" s="178">
        <f>IF(V979&gt;0,P979*INDEX(Scope_Labor_Rates!$M$6:$M$46,V979-5),0)</f>
        <v>0</v>
      </c>
      <c r="AN979" s="178">
        <f>IF(V979&gt;0,AM979*INDEX(Scope_Labor_Rates!$L$6:$L$46,V979-5)*AA979,0)</f>
        <v>0</v>
      </c>
      <c r="AO979" s="178">
        <f>IF(V979&gt;0,P979*INDEX(Scope_Labor_Rates!$O$6:$O$46,V979-5)*AA979,0)</f>
        <v>0</v>
      </c>
      <c r="AP979" s="181">
        <f>IF(V979&gt;0,P979*INDEX(Scope_Labor_Rates!$Q$6:$Q$46,V979-5)*AA979,0)</f>
        <v>0</v>
      </c>
      <c r="AQ979" s="178">
        <f t="shared" si="139"/>
        <v>0</v>
      </c>
      <c r="AR979" s="178">
        <f t="shared" si="140"/>
        <v>0</v>
      </c>
      <c r="AS979" s="178">
        <f t="shared" si="141"/>
        <v>0</v>
      </c>
      <c r="AT979" s="178">
        <f t="shared" si="142"/>
        <v>0</v>
      </c>
      <c r="AU979">
        <f t="shared" si="143"/>
        <v>0</v>
      </c>
    </row>
    <row r="980" spans="1:47">
      <c r="A980" t="str">
        <f>IF(All_Tasks!A980="","",All_Tasks!A980)</f>
        <v/>
      </c>
      <c r="B980" t="str">
        <f>IF(All_Tasks!B980="","",All_Tasks!B980)</f>
        <v/>
      </c>
      <c r="C980" t="str">
        <f>IF(All_Tasks!C980="","",All_Tasks!C980)</f>
        <v/>
      </c>
      <c r="D980" t="str">
        <f>IF(All_Tasks!D980="","",All_Tasks!D980)</f>
        <v/>
      </c>
      <c r="E980" t="str">
        <f>IF(All_Tasks!V980&lt;&gt;"",All_Tasks!V980,IF(All_Tasks!E980&lt;&gt;"",All_Tasks!E980,""))</f>
        <v/>
      </c>
      <c r="F980" t="str">
        <f>IF(All_Tasks!F980="","",All_Tasks!F980)</f>
        <v/>
      </c>
      <c r="G980" t="str">
        <f>IF(All_Tasks!G980="","",All_Tasks!G980)</f>
        <v/>
      </c>
      <c r="H980" s="231" t="str">
        <f>IF(All_Tasks!H980="","",All_Tasks!H980)</f>
        <v/>
      </c>
      <c r="I980" t="str">
        <f>IF(All_Tasks!I980="","",All_Tasks!I980)</f>
        <v/>
      </c>
      <c r="J980" t="str">
        <f>IF(All_Tasks!J980="","",All_Tasks!J980)</f>
        <v/>
      </c>
      <c r="K980" t="str">
        <f>IF(All_Tasks!K980="","",All_Tasks!K980)</f>
        <v/>
      </c>
      <c r="L980" s="231" t="str">
        <f>IF(All_Tasks!L980="","",All_Tasks!L980)</f>
        <v/>
      </c>
      <c r="M980" t="str">
        <f>IF(All_Tasks!M980="","",All_Tasks!M980)</f>
        <v/>
      </c>
      <c r="N980" t="str">
        <f>IF(All_Tasks!N980="","",All_Tasks!N980)</f>
        <v/>
      </c>
      <c r="O980" t="str">
        <f>IF(All_Tasks!O980="","",All_Tasks!O980)</f>
        <v/>
      </c>
      <c r="P980" s="181">
        <f>IF(All_Tasks!P980="",0,All_Tasks!P980)</f>
        <v>0</v>
      </c>
      <c r="Q980" s="181">
        <f>IF(All_Tasks!Q980="",0,All_Tasks!Q980)</f>
        <v>0</v>
      </c>
      <c r="R980" s="181">
        <f>IF(All_Tasks!R980="",0,All_Tasks!R980)</f>
        <v>0</v>
      </c>
      <c r="S980" s="181" t="str">
        <f>IF(All_Tasks!S980="","",All_Tasks!S980)</f>
        <v/>
      </c>
      <c r="T980" t="str">
        <f>IF(All_Tasks!T980="","",All_Tasks!T980)</f>
        <v/>
      </c>
      <c r="U980" t="str">
        <f>IF(All_Tasks!U980="","",All_Tasks!U980)</f>
        <v/>
      </c>
      <c r="V980">
        <f>IF(A980="",0,IFERROR(MATCH(A980,Scope_Labor_Rates!$A$6:$A$46,0)+5,0))</f>
        <v>0</v>
      </c>
      <c r="W980" s="178">
        <f>IF(V980&gt;0,INDEX(Scope_Labor_Rates!$C$6:$C$46,V980-5),0)</f>
        <v>0</v>
      </c>
      <c r="X980" s="178">
        <f>IF(V980&gt;0,INDEX(Scope_Labor_Rates!$C$6:$C$46,V980-5),0)</f>
        <v>0</v>
      </c>
      <c r="Y980" s="180">
        <f>IF(V980&gt;0,INDEX(Scope_Labor_Rates!$S$6:$S$46,V980-5),0)</f>
        <v>0</v>
      </c>
      <c r="Z980" s="180">
        <f>IF(V980&gt;0,INDEX(Scope_Labor_Rates!$R$6:$R$46,V980-5),1)</f>
        <v>1</v>
      </c>
      <c r="AA980" s="231">
        <f t="shared" si="135"/>
        <v>0</v>
      </c>
      <c r="AB980" t="str">
        <f t="shared" si="136"/>
        <v/>
      </c>
      <c r="AC980" s="178" t="str">
        <f t="shared" si="137"/>
        <v/>
      </c>
      <c r="AD980" s="181">
        <f t="shared" si="138"/>
        <v>0</v>
      </c>
      <c r="AE980" s="178">
        <f>IF(V980&gt;0,P980*INDEX(Scope_Labor_Rates!$E$6:$E$46,V980-5),0)</f>
        <v>0</v>
      </c>
      <c r="AF980" s="181">
        <f>IF(V980&gt;0,AE980*INDEX(Scope_Labor_Rates!$D$6:$D$46,V980-5)*AA980,0)</f>
        <v>0</v>
      </c>
      <c r="AG980" s="178">
        <f>IF(V980&gt;0,P980*INDEX(Scope_Labor_Rates!$G$6:$G$46,V980-5),0)</f>
        <v>0</v>
      </c>
      <c r="AH980" s="181">
        <f>IF(V980&gt;0,AG980*INDEX(Scope_Labor_Rates!$F$6:$F$46,V980-5)*AA980,0)</f>
        <v>0</v>
      </c>
      <c r="AI980" s="178">
        <f>IF(V980&gt;0,P980*INDEX(Scope_Labor_Rates!$I$6:$I$46,V980-5),0)</f>
        <v>0</v>
      </c>
      <c r="AJ980" s="181">
        <f>IF(V980&gt;0,AI980*INDEX(Scope_Labor_Rates!$H$6:$H$46,V980-5)*AA980,0)</f>
        <v>0</v>
      </c>
      <c r="AK980" s="178">
        <f>IF(V980&gt;0,P980*INDEX(Scope_Labor_Rates!$K$6:$K$46,V980-5),0)</f>
        <v>0</v>
      </c>
      <c r="AL980" s="181">
        <f>IF(V980&gt;0,AK980*INDEX(Scope_Labor_Rates!$J$6:$J$46,V980-5)*AA980,0)</f>
        <v>0</v>
      </c>
      <c r="AM980" s="178">
        <f>IF(V980&gt;0,P980*INDEX(Scope_Labor_Rates!$M$6:$M$46,V980-5),0)</f>
        <v>0</v>
      </c>
      <c r="AN980" s="178">
        <f>IF(V980&gt;0,AM980*INDEX(Scope_Labor_Rates!$L$6:$L$46,V980-5)*AA980,0)</f>
        <v>0</v>
      </c>
      <c r="AO980" s="178">
        <f>IF(V980&gt;0,P980*INDEX(Scope_Labor_Rates!$O$6:$O$46,V980-5)*AA980,0)</f>
        <v>0</v>
      </c>
      <c r="AP980" s="181">
        <f>IF(V980&gt;0,P980*INDEX(Scope_Labor_Rates!$Q$6:$Q$46,V980-5)*AA980,0)</f>
        <v>0</v>
      </c>
      <c r="AQ980" s="178">
        <f t="shared" si="139"/>
        <v>0</v>
      </c>
      <c r="AR980" s="178">
        <f t="shared" si="140"/>
        <v>0</v>
      </c>
      <c r="AS980" s="178">
        <f t="shared" si="141"/>
        <v>0</v>
      </c>
      <c r="AT980" s="178">
        <f t="shared" si="142"/>
        <v>0</v>
      </c>
      <c r="AU980">
        <f t="shared" si="143"/>
        <v>0</v>
      </c>
    </row>
    <row r="981" spans="1:47">
      <c r="A981" t="str">
        <f>IF(All_Tasks!A981="","",All_Tasks!A981)</f>
        <v/>
      </c>
      <c r="B981" t="str">
        <f>IF(All_Tasks!B981="","",All_Tasks!B981)</f>
        <v/>
      </c>
      <c r="C981" t="str">
        <f>IF(All_Tasks!C981="","",All_Tasks!C981)</f>
        <v/>
      </c>
      <c r="D981" t="str">
        <f>IF(All_Tasks!D981="","",All_Tasks!D981)</f>
        <v/>
      </c>
      <c r="E981" t="str">
        <f>IF(All_Tasks!V981&lt;&gt;"",All_Tasks!V981,IF(All_Tasks!E981&lt;&gt;"",All_Tasks!E981,""))</f>
        <v/>
      </c>
      <c r="F981" t="str">
        <f>IF(All_Tasks!F981="","",All_Tasks!F981)</f>
        <v/>
      </c>
      <c r="G981" t="str">
        <f>IF(All_Tasks!G981="","",All_Tasks!G981)</f>
        <v/>
      </c>
      <c r="H981" s="231" t="str">
        <f>IF(All_Tasks!H981="","",All_Tasks!H981)</f>
        <v/>
      </c>
      <c r="I981" t="str">
        <f>IF(All_Tasks!I981="","",All_Tasks!I981)</f>
        <v/>
      </c>
      <c r="J981" t="str">
        <f>IF(All_Tasks!J981="","",All_Tasks!J981)</f>
        <v/>
      </c>
      <c r="K981" t="str">
        <f>IF(All_Tasks!K981="","",All_Tasks!K981)</f>
        <v/>
      </c>
      <c r="L981" s="231" t="str">
        <f>IF(All_Tasks!L981="","",All_Tasks!L981)</f>
        <v/>
      </c>
      <c r="M981" t="str">
        <f>IF(All_Tasks!M981="","",All_Tasks!M981)</f>
        <v/>
      </c>
      <c r="N981" t="str">
        <f>IF(All_Tasks!N981="","",All_Tasks!N981)</f>
        <v/>
      </c>
      <c r="O981" t="str">
        <f>IF(All_Tasks!O981="","",All_Tasks!O981)</f>
        <v/>
      </c>
      <c r="P981" s="181">
        <f>IF(All_Tasks!P981="",0,All_Tasks!P981)</f>
        <v>0</v>
      </c>
      <c r="Q981" s="181">
        <f>IF(All_Tasks!Q981="",0,All_Tasks!Q981)</f>
        <v>0</v>
      </c>
      <c r="R981" s="181">
        <f>IF(All_Tasks!R981="",0,All_Tasks!R981)</f>
        <v>0</v>
      </c>
      <c r="S981" s="181" t="str">
        <f>IF(All_Tasks!S981="","",All_Tasks!S981)</f>
        <v/>
      </c>
      <c r="T981" t="str">
        <f>IF(All_Tasks!T981="","",All_Tasks!T981)</f>
        <v/>
      </c>
      <c r="U981" t="str">
        <f>IF(All_Tasks!U981="","",All_Tasks!U981)</f>
        <v/>
      </c>
      <c r="V981">
        <f>IF(A981="",0,IFERROR(MATCH(A981,Scope_Labor_Rates!$A$6:$A$46,0)+5,0))</f>
        <v>0</v>
      </c>
      <c r="W981" s="178">
        <f>IF(V981&gt;0,INDEX(Scope_Labor_Rates!$C$6:$C$46,V981-5),0)</f>
        <v>0</v>
      </c>
      <c r="X981" s="178">
        <f>IF(V981&gt;0,INDEX(Scope_Labor_Rates!$C$6:$C$46,V981-5),0)</f>
        <v>0</v>
      </c>
      <c r="Y981" s="180">
        <f>IF(V981&gt;0,INDEX(Scope_Labor_Rates!$S$6:$S$46,V981-5),0)</f>
        <v>0</v>
      </c>
      <c r="Z981" s="180">
        <f>IF(V981&gt;0,INDEX(Scope_Labor_Rates!$R$6:$R$46,V981-5),1)</f>
        <v>1</v>
      </c>
      <c r="AA981" s="231">
        <f t="shared" si="135"/>
        <v>0</v>
      </c>
      <c r="AB981" t="str">
        <f t="shared" si="136"/>
        <v/>
      </c>
      <c r="AC981" s="178" t="str">
        <f t="shared" si="137"/>
        <v/>
      </c>
      <c r="AD981" s="181">
        <f t="shared" si="138"/>
        <v>0</v>
      </c>
      <c r="AE981" s="178">
        <f>IF(V981&gt;0,P981*INDEX(Scope_Labor_Rates!$E$6:$E$46,V981-5),0)</f>
        <v>0</v>
      </c>
      <c r="AF981" s="181">
        <f>IF(V981&gt;0,AE981*INDEX(Scope_Labor_Rates!$D$6:$D$46,V981-5)*AA981,0)</f>
        <v>0</v>
      </c>
      <c r="AG981" s="178">
        <f>IF(V981&gt;0,P981*INDEX(Scope_Labor_Rates!$G$6:$G$46,V981-5),0)</f>
        <v>0</v>
      </c>
      <c r="AH981" s="181">
        <f>IF(V981&gt;0,AG981*INDEX(Scope_Labor_Rates!$F$6:$F$46,V981-5)*AA981,0)</f>
        <v>0</v>
      </c>
      <c r="AI981" s="178">
        <f>IF(V981&gt;0,P981*INDEX(Scope_Labor_Rates!$I$6:$I$46,V981-5),0)</f>
        <v>0</v>
      </c>
      <c r="AJ981" s="181">
        <f>IF(V981&gt;0,AI981*INDEX(Scope_Labor_Rates!$H$6:$H$46,V981-5)*AA981,0)</f>
        <v>0</v>
      </c>
      <c r="AK981" s="178">
        <f>IF(V981&gt;0,P981*INDEX(Scope_Labor_Rates!$K$6:$K$46,V981-5),0)</f>
        <v>0</v>
      </c>
      <c r="AL981" s="181">
        <f>IF(V981&gt;0,AK981*INDEX(Scope_Labor_Rates!$J$6:$J$46,V981-5)*AA981,0)</f>
        <v>0</v>
      </c>
      <c r="AM981" s="178">
        <f>IF(V981&gt;0,P981*INDEX(Scope_Labor_Rates!$M$6:$M$46,V981-5),0)</f>
        <v>0</v>
      </c>
      <c r="AN981" s="178">
        <f>IF(V981&gt;0,AM981*INDEX(Scope_Labor_Rates!$L$6:$L$46,V981-5)*AA981,0)</f>
        <v>0</v>
      </c>
      <c r="AO981" s="178">
        <f>IF(V981&gt;0,P981*INDEX(Scope_Labor_Rates!$O$6:$O$46,V981-5)*AA981,0)</f>
        <v>0</v>
      </c>
      <c r="AP981" s="181">
        <f>IF(V981&gt;0,P981*INDEX(Scope_Labor_Rates!$Q$6:$Q$46,V981-5)*AA981,0)</f>
        <v>0</v>
      </c>
      <c r="AQ981" s="178">
        <f t="shared" si="139"/>
        <v>0</v>
      </c>
      <c r="AR981" s="178">
        <f t="shared" si="140"/>
        <v>0</v>
      </c>
      <c r="AS981" s="178">
        <f t="shared" si="141"/>
        <v>0</v>
      </c>
      <c r="AT981" s="178">
        <f t="shared" si="142"/>
        <v>0</v>
      </c>
      <c r="AU981">
        <f t="shared" si="143"/>
        <v>0</v>
      </c>
    </row>
    <row r="982" spans="1:47">
      <c r="A982" t="str">
        <f>IF(All_Tasks!A982="","",All_Tasks!A982)</f>
        <v/>
      </c>
      <c r="B982" t="str">
        <f>IF(All_Tasks!B982="","",All_Tasks!B982)</f>
        <v/>
      </c>
      <c r="C982" t="str">
        <f>IF(All_Tasks!C982="","",All_Tasks!C982)</f>
        <v/>
      </c>
      <c r="D982" t="str">
        <f>IF(All_Tasks!D982="","",All_Tasks!D982)</f>
        <v/>
      </c>
      <c r="E982" t="str">
        <f>IF(All_Tasks!V982&lt;&gt;"",All_Tasks!V982,IF(All_Tasks!E982&lt;&gt;"",All_Tasks!E982,""))</f>
        <v/>
      </c>
      <c r="F982" t="str">
        <f>IF(All_Tasks!F982="","",All_Tasks!F982)</f>
        <v/>
      </c>
      <c r="G982" t="str">
        <f>IF(All_Tasks!G982="","",All_Tasks!G982)</f>
        <v/>
      </c>
      <c r="H982" s="231" t="str">
        <f>IF(All_Tasks!H982="","",All_Tasks!H982)</f>
        <v/>
      </c>
      <c r="I982" t="str">
        <f>IF(All_Tasks!I982="","",All_Tasks!I982)</f>
        <v/>
      </c>
      <c r="J982" t="str">
        <f>IF(All_Tasks!J982="","",All_Tasks!J982)</f>
        <v/>
      </c>
      <c r="K982" t="str">
        <f>IF(All_Tasks!K982="","",All_Tasks!K982)</f>
        <v/>
      </c>
      <c r="L982" s="231" t="str">
        <f>IF(All_Tasks!L982="","",All_Tasks!L982)</f>
        <v/>
      </c>
      <c r="M982" t="str">
        <f>IF(All_Tasks!M982="","",All_Tasks!M982)</f>
        <v/>
      </c>
      <c r="N982" t="str">
        <f>IF(All_Tasks!N982="","",All_Tasks!N982)</f>
        <v/>
      </c>
      <c r="O982" t="str">
        <f>IF(All_Tasks!O982="","",All_Tasks!O982)</f>
        <v/>
      </c>
      <c r="P982" s="181">
        <f>IF(All_Tasks!P982="",0,All_Tasks!P982)</f>
        <v>0</v>
      </c>
      <c r="Q982" s="181">
        <f>IF(All_Tasks!Q982="",0,All_Tasks!Q982)</f>
        <v>0</v>
      </c>
      <c r="R982" s="181">
        <f>IF(All_Tasks!R982="",0,All_Tasks!R982)</f>
        <v>0</v>
      </c>
      <c r="S982" s="181" t="str">
        <f>IF(All_Tasks!S982="","",All_Tasks!S982)</f>
        <v/>
      </c>
      <c r="T982" t="str">
        <f>IF(All_Tasks!T982="","",All_Tasks!T982)</f>
        <v/>
      </c>
      <c r="U982" t="str">
        <f>IF(All_Tasks!U982="","",All_Tasks!U982)</f>
        <v/>
      </c>
      <c r="V982">
        <f>IF(A982="",0,IFERROR(MATCH(A982,Scope_Labor_Rates!$A$6:$A$46,0)+5,0))</f>
        <v>0</v>
      </c>
      <c r="W982" s="178">
        <f>IF(V982&gt;0,INDEX(Scope_Labor_Rates!$C$6:$C$46,V982-5),0)</f>
        <v>0</v>
      </c>
      <c r="X982" s="178">
        <f>IF(V982&gt;0,INDEX(Scope_Labor_Rates!$C$6:$C$46,V982-5),0)</f>
        <v>0</v>
      </c>
      <c r="Y982" s="180">
        <f>IF(V982&gt;0,INDEX(Scope_Labor_Rates!$S$6:$S$46,V982-5),0)</f>
        <v>0</v>
      </c>
      <c r="Z982" s="180">
        <f>IF(V982&gt;0,INDEX(Scope_Labor_Rates!$R$6:$R$46,V982-5),1)</f>
        <v>1</v>
      </c>
      <c r="AA982" s="231">
        <f t="shared" si="135"/>
        <v>0</v>
      </c>
      <c r="AB982" t="str">
        <f t="shared" si="136"/>
        <v/>
      </c>
      <c r="AC982" s="178" t="str">
        <f t="shared" si="137"/>
        <v/>
      </c>
      <c r="AD982" s="181">
        <f t="shared" si="138"/>
        <v>0</v>
      </c>
      <c r="AE982" s="178">
        <f>IF(V982&gt;0,P982*INDEX(Scope_Labor_Rates!$E$6:$E$46,V982-5),0)</f>
        <v>0</v>
      </c>
      <c r="AF982" s="181">
        <f>IF(V982&gt;0,AE982*INDEX(Scope_Labor_Rates!$D$6:$D$46,V982-5)*AA982,0)</f>
        <v>0</v>
      </c>
      <c r="AG982" s="178">
        <f>IF(V982&gt;0,P982*INDEX(Scope_Labor_Rates!$G$6:$G$46,V982-5),0)</f>
        <v>0</v>
      </c>
      <c r="AH982" s="181">
        <f>IF(V982&gt;0,AG982*INDEX(Scope_Labor_Rates!$F$6:$F$46,V982-5)*AA982,0)</f>
        <v>0</v>
      </c>
      <c r="AI982" s="178">
        <f>IF(V982&gt;0,P982*INDEX(Scope_Labor_Rates!$I$6:$I$46,V982-5),0)</f>
        <v>0</v>
      </c>
      <c r="AJ982" s="181">
        <f>IF(V982&gt;0,AI982*INDEX(Scope_Labor_Rates!$H$6:$H$46,V982-5)*AA982,0)</f>
        <v>0</v>
      </c>
      <c r="AK982" s="178">
        <f>IF(V982&gt;0,P982*INDEX(Scope_Labor_Rates!$K$6:$K$46,V982-5),0)</f>
        <v>0</v>
      </c>
      <c r="AL982" s="181">
        <f>IF(V982&gt;0,AK982*INDEX(Scope_Labor_Rates!$J$6:$J$46,V982-5)*AA982,0)</f>
        <v>0</v>
      </c>
      <c r="AM982" s="178">
        <f>IF(V982&gt;0,P982*INDEX(Scope_Labor_Rates!$M$6:$M$46,V982-5),0)</f>
        <v>0</v>
      </c>
      <c r="AN982" s="178">
        <f>IF(V982&gt;0,AM982*INDEX(Scope_Labor_Rates!$L$6:$L$46,V982-5)*AA982,0)</f>
        <v>0</v>
      </c>
      <c r="AO982" s="178">
        <f>IF(V982&gt;0,P982*INDEX(Scope_Labor_Rates!$O$6:$O$46,V982-5)*AA982,0)</f>
        <v>0</v>
      </c>
      <c r="AP982" s="181">
        <f>IF(V982&gt;0,P982*INDEX(Scope_Labor_Rates!$Q$6:$Q$46,V982-5)*AA982,0)</f>
        <v>0</v>
      </c>
      <c r="AQ982" s="178">
        <f t="shared" si="139"/>
        <v>0</v>
      </c>
      <c r="AR982" s="178">
        <f t="shared" si="140"/>
        <v>0</v>
      </c>
      <c r="AS982" s="178">
        <f t="shared" si="141"/>
        <v>0</v>
      </c>
      <c r="AT982" s="178">
        <f t="shared" si="142"/>
        <v>0</v>
      </c>
      <c r="AU982">
        <f t="shared" si="143"/>
        <v>0</v>
      </c>
    </row>
    <row r="983" spans="1:47">
      <c r="A983" t="str">
        <f>IF(All_Tasks!A983="","",All_Tasks!A983)</f>
        <v/>
      </c>
      <c r="B983" t="str">
        <f>IF(All_Tasks!B983="","",All_Tasks!B983)</f>
        <v/>
      </c>
      <c r="C983" t="str">
        <f>IF(All_Tasks!C983="","",All_Tasks!C983)</f>
        <v/>
      </c>
      <c r="D983" t="str">
        <f>IF(All_Tasks!D983="","",All_Tasks!D983)</f>
        <v/>
      </c>
      <c r="E983" t="str">
        <f>IF(All_Tasks!V983&lt;&gt;"",All_Tasks!V983,IF(All_Tasks!E983&lt;&gt;"",All_Tasks!E983,""))</f>
        <v/>
      </c>
      <c r="F983" t="str">
        <f>IF(All_Tasks!F983="","",All_Tasks!F983)</f>
        <v/>
      </c>
      <c r="G983" t="str">
        <f>IF(All_Tasks!G983="","",All_Tasks!G983)</f>
        <v/>
      </c>
      <c r="H983" s="231" t="str">
        <f>IF(All_Tasks!H983="","",All_Tasks!H983)</f>
        <v/>
      </c>
      <c r="I983" t="str">
        <f>IF(All_Tasks!I983="","",All_Tasks!I983)</f>
        <v/>
      </c>
      <c r="J983" t="str">
        <f>IF(All_Tasks!J983="","",All_Tasks!J983)</f>
        <v/>
      </c>
      <c r="K983" t="str">
        <f>IF(All_Tasks!K983="","",All_Tasks!K983)</f>
        <v/>
      </c>
      <c r="L983" s="231" t="str">
        <f>IF(All_Tasks!L983="","",All_Tasks!L983)</f>
        <v/>
      </c>
      <c r="M983" t="str">
        <f>IF(All_Tasks!M983="","",All_Tasks!M983)</f>
        <v/>
      </c>
      <c r="N983" t="str">
        <f>IF(All_Tasks!N983="","",All_Tasks!N983)</f>
        <v/>
      </c>
      <c r="O983" t="str">
        <f>IF(All_Tasks!O983="","",All_Tasks!O983)</f>
        <v/>
      </c>
      <c r="P983" s="181">
        <f>IF(All_Tasks!P983="",0,All_Tasks!P983)</f>
        <v>0</v>
      </c>
      <c r="Q983" s="181">
        <f>IF(All_Tasks!Q983="",0,All_Tasks!Q983)</f>
        <v>0</v>
      </c>
      <c r="R983" s="181">
        <f>IF(All_Tasks!R983="",0,All_Tasks!R983)</f>
        <v>0</v>
      </c>
      <c r="S983" s="181" t="str">
        <f>IF(All_Tasks!S983="","",All_Tasks!S983)</f>
        <v/>
      </c>
      <c r="T983" t="str">
        <f>IF(All_Tasks!T983="","",All_Tasks!T983)</f>
        <v/>
      </c>
      <c r="U983" t="str">
        <f>IF(All_Tasks!U983="","",All_Tasks!U983)</f>
        <v/>
      </c>
      <c r="V983">
        <f>IF(A983="",0,IFERROR(MATCH(A983,Scope_Labor_Rates!$A$6:$A$46,0)+5,0))</f>
        <v>0</v>
      </c>
      <c r="W983" s="178">
        <f>IF(V983&gt;0,INDEX(Scope_Labor_Rates!$C$6:$C$46,V983-5),0)</f>
        <v>0</v>
      </c>
      <c r="X983" s="178">
        <f>IF(V983&gt;0,INDEX(Scope_Labor_Rates!$C$6:$C$46,V983-5),0)</f>
        <v>0</v>
      </c>
      <c r="Y983" s="180">
        <f>IF(V983&gt;0,INDEX(Scope_Labor_Rates!$S$6:$S$46,V983-5),0)</f>
        <v>0</v>
      </c>
      <c r="Z983" s="180">
        <f>IF(V983&gt;0,INDEX(Scope_Labor_Rates!$R$6:$R$46,V983-5),1)</f>
        <v>1</v>
      </c>
      <c r="AA983" s="231">
        <f t="shared" si="135"/>
        <v>0</v>
      </c>
      <c r="AB983" t="str">
        <f t="shared" si="136"/>
        <v/>
      </c>
      <c r="AC983" s="178" t="str">
        <f t="shared" si="137"/>
        <v/>
      </c>
      <c r="AD983" s="181">
        <f t="shared" si="138"/>
        <v>0</v>
      </c>
      <c r="AE983" s="178">
        <f>IF(V983&gt;0,P983*INDEX(Scope_Labor_Rates!$E$6:$E$46,V983-5),0)</f>
        <v>0</v>
      </c>
      <c r="AF983" s="181">
        <f>IF(V983&gt;0,AE983*INDEX(Scope_Labor_Rates!$D$6:$D$46,V983-5)*AA983,0)</f>
        <v>0</v>
      </c>
      <c r="AG983" s="178">
        <f>IF(V983&gt;0,P983*INDEX(Scope_Labor_Rates!$G$6:$G$46,V983-5),0)</f>
        <v>0</v>
      </c>
      <c r="AH983" s="181">
        <f>IF(V983&gt;0,AG983*INDEX(Scope_Labor_Rates!$F$6:$F$46,V983-5)*AA983,0)</f>
        <v>0</v>
      </c>
      <c r="AI983" s="178">
        <f>IF(V983&gt;0,P983*INDEX(Scope_Labor_Rates!$I$6:$I$46,V983-5),0)</f>
        <v>0</v>
      </c>
      <c r="AJ983" s="181">
        <f>IF(V983&gt;0,AI983*INDEX(Scope_Labor_Rates!$H$6:$H$46,V983-5)*AA983,0)</f>
        <v>0</v>
      </c>
      <c r="AK983" s="178">
        <f>IF(V983&gt;0,P983*INDEX(Scope_Labor_Rates!$K$6:$K$46,V983-5),0)</f>
        <v>0</v>
      </c>
      <c r="AL983" s="181">
        <f>IF(V983&gt;0,AK983*INDEX(Scope_Labor_Rates!$J$6:$J$46,V983-5)*AA983,0)</f>
        <v>0</v>
      </c>
      <c r="AM983" s="178">
        <f>IF(V983&gt;0,P983*INDEX(Scope_Labor_Rates!$M$6:$M$46,V983-5),0)</f>
        <v>0</v>
      </c>
      <c r="AN983" s="178">
        <f>IF(V983&gt;0,AM983*INDEX(Scope_Labor_Rates!$L$6:$L$46,V983-5)*AA983,0)</f>
        <v>0</v>
      </c>
      <c r="AO983" s="178">
        <f>IF(V983&gt;0,P983*INDEX(Scope_Labor_Rates!$O$6:$O$46,V983-5)*AA983,0)</f>
        <v>0</v>
      </c>
      <c r="AP983" s="181">
        <f>IF(V983&gt;0,P983*INDEX(Scope_Labor_Rates!$Q$6:$Q$46,V983-5)*AA983,0)</f>
        <v>0</v>
      </c>
      <c r="AQ983" s="178">
        <f t="shared" si="139"/>
        <v>0</v>
      </c>
      <c r="AR983" s="178">
        <f t="shared" si="140"/>
        <v>0</v>
      </c>
      <c r="AS983" s="178">
        <f t="shared" si="141"/>
        <v>0</v>
      </c>
      <c r="AT983" s="178">
        <f t="shared" si="142"/>
        <v>0</v>
      </c>
      <c r="AU983">
        <f t="shared" si="143"/>
        <v>0</v>
      </c>
    </row>
    <row r="984" spans="1:47">
      <c r="A984" t="str">
        <f>IF(All_Tasks!A984="","",All_Tasks!A984)</f>
        <v/>
      </c>
      <c r="B984" t="str">
        <f>IF(All_Tasks!B984="","",All_Tasks!B984)</f>
        <v/>
      </c>
      <c r="C984" t="str">
        <f>IF(All_Tasks!C984="","",All_Tasks!C984)</f>
        <v/>
      </c>
      <c r="D984" t="str">
        <f>IF(All_Tasks!D984="","",All_Tasks!D984)</f>
        <v/>
      </c>
      <c r="E984" t="str">
        <f>IF(All_Tasks!V984&lt;&gt;"",All_Tasks!V984,IF(All_Tasks!E984&lt;&gt;"",All_Tasks!E984,""))</f>
        <v/>
      </c>
      <c r="F984" t="str">
        <f>IF(All_Tasks!F984="","",All_Tasks!F984)</f>
        <v/>
      </c>
      <c r="G984" t="str">
        <f>IF(All_Tasks!G984="","",All_Tasks!G984)</f>
        <v/>
      </c>
      <c r="H984" s="231" t="str">
        <f>IF(All_Tasks!H984="","",All_Tasks!H984)</f>
        <v/>
      </c>
      <c r="I984" t="str">
        <f>IF(All_Tasks!I984="","",All_Tasks!I984)</f>
        <v/>
      </c>
      <c r="J984" t="str">
        <f>IF(All_Tasks!J984="","",All_Tasks!J984)</f>
        <v/>
      </c>
      <c r="K984" t="str">
        <f>IF(All_Tasks!K984="","",All_Tasks!K984)</f>
        <v/>
      </c>
      <c r="L984" s="231" t="str">
        <f>IF(All_Tasks!L984="","",All_Tasks!L984)</f>
        <v/>
      </c>
      <c r="M984" t="str">
        <f>IF(All_Tasks!M984="","",All_Tasks!M984)</f>
        <v/>
      </c>
      <c r="N984" t="str">
        <f>IF(All_Tasks!N984="","",All_Tasks!N984)</f>
        <v/>
      </c>
      <c r="O984" t="str">
        <f>IF(All_Tasks!O984="","",All_Tasks!O984)</f>
        <v/>
      </c>
      <c r="P984" s="181">
        <f>IF(All_Tasks!P984="",0,All_Tasks!P984)</f>
        <v>0</v>
      </c>
      <c r="Q984" s="181">
        <f>IF(All_Tasks!Q984="",0,All_Tasks!Q984)</f>
        <v>0</v>
      </c>
      <c r="R984" s="181">
        <f>IF(All_Tasks!R984="",0,All_Tasks!R984)</f>
        <v>0</v>
      </c>
      <c r="S984" s="181" t="str">
        <f>IF(All_Tasks!S984="","",All_Tasks!S984)</f>
        <v/>
      </c>
      <c r="T984" t="str">
        <f>IF(All_Tasks!T984="","",All_Tasks!T984)</f>
        <v/>
      </c>
      <c r="U984" t="str">
        <f>IF(All_Tasks!U984="","",All_Tasks!U984)</f>
        <v/>
      </c>
      <c r="V984">
        <f>IF(A984="",0,IFERROR(MATCH(A984,Scope_Labor_Rates!$A$6:$A$46,0)+5,0))</f>
        <v>0</v>
      </c>
      <c r="W984" s="178">
        <f>IF(V984&gt;0,INDEX(Scope_Labor_Rates!$C$6:$C$46,V984-5),0)</f>
        <v>0</v>
      </c>
      <c r="X984" s="178">
        <f>IF(V984&gt;0,INDEX(Scope_Labor_Rates!$C$6:$C$46,V984-5),0)</f>
        <v>0</v>
      </c>
      <c r="Y984" s="180">
        <f>IF(V984&gt;0,INDEX(Scope_Labor_Rates!$S$6:$S$46,V984-5),0)</f>
        <v>0</v>
      </c>
      <c r="Z984" s="180">
        <f>IF(V984&gt;0,INDEX(Scope_Labor_Rates!$R$6:$R$46,V984-5),1)</f>
        <v>1</v>
      </c>
      <c r="AA984" s="231">
        <f t="shared" si="135"/>
        <v>0</v>
      </c>
      <c r="AB984" t="str">
        <f t="shared" si="136"/>
        <v/>
      </c>
      <c r="AC984" s="178" t="str">
        <f t="shared" si="137"/>
        <v/>
      </c>
      <c r="AD984" s="181">
        <f t="shared" si="138"/>
        <v>0</v>
      </c>
      <c r="AE984" s="178">
        <f>IF(V984&gt;0,P984*INDEX(Scope_Labor_Rates!$E$6:$E$46,V984-5),0)</f>
        <v>0</v>
      </c>
      <c r="AF984" s="181">
        <f>IF(V984&gt;0,AE984*INDEX(Scope_Labor_Rates!$D$6:$D$46,V984-5)*AA984,0)</f>
        <v>0</v>
      </c>
      <c r="AG984" s="178">
        <f>IF(V984&gt;0,P984*INDEX(Scope_Labor_Rates!$G$6:$G$46,V984-5),0)</f>
        <v>0</v>
      </c>
      <c r="AH984" s="181">
        <f>IF(V984&gt;0,AG984*INDEX(Scope_Labor_Rates!$F$6:$F$46,V984-5)*AA984,0)</f>
        <v>0</v>
      </c>
      <c r="AI984" s="178">
        <f>IF(V984&gt;0,P984*INDEX(Scope_Labor_Rates!$I$6:$I$46,V984-5),0)</f>
        <v>0</v>
      </c>
      <c r="AJ984" s="181">
        <f>IF(V984&gt;0,AI984*INDEX(Scope_Labor_Rates!$H$6:$H$46,V984-5)*AA984,0)</f>
        <v>0</v>
      </c>
      <c r="AK984" s="178">
        <f>IF(V984&gt;0,P984*INDEX(Scope_Labor_Rates!$K$6:$K$46,V984-5),0)</f>
        <v>0</v>
      </c>
      <c r="AL984" s="181">
        <f>IF(V984&gt;0,AK984*INDEX(Scope_Labor_Rates!$J$6:$J$46,V984-5)*AA984,0)</f>
        <v>0</v>
      </c>
      <c r="AM984" s="178">
        <f>IF(V984&gt;0,P984*INDEX(Scope_Labor_Rates!$M$6:$M$46,V984-5),0)</f>
        <v>0</v>
      </c>
      <c r="AN984" s="178">
        <f>IF(V984&gt;0,AM984*INDEX(Scope_Labor_Rates!$L$6:$L$46,V984-5)*AA984,0)</f>
        <v>0</v>
      </c>
      <c r="AO984" s="178">
        <f>IF(V984&gt;0,P984*INDEX(Scope_Labor_Rates!$O$6:$O$46,V984-5)*AA984,0)</f>
        <v>0</v>
      </c>
      <c r="AP984" s="181">
        <f>IF(V984&gt;0,P984*INDEX(Scope_Labor_Rates!$Q$6:$Q$46,V984-5)*AA984,0)</f>
        <v>0</v>
      </c>
      <c r="AQ984" s="178">
        <f t="shared" si="139"/>
        <v>0</v>
      </c>
      <c r="AR984" s="178">
        <f t="shared" si="140"/>
        <v>0</v>
      </c>
      <c r="AS984" s="178">
        <f t="shared" si="141"/>
        <v>0</v>
      </c>
      <c r="AT984" s="178">
        <f t="shared" si="142"/>
        <v>0</v>
      </c>
      <c r="AU984">
        <f t="shared" si="143"/>
        <v>0</v>
      </c>
    </row>
    <row r="985" spans="1:47">
      <c r="A985" t="str">
        <f>IF(All_Tasks!A985="","",All_Tasks!A985)</f>
        <v/>
      </c>
      <c r="B985" t="str">
        <f>IF(All_Tasks!B985="","",All_Tasks!B985)</f>
        <v/>
      </c>
      <c r="C985" t="str">
        <f>IF(All_Tasks!C985="","",All_Tasks!C985)</f>
        <v/>
      </c>
      <c r="D985" t="str">
        <f>IF(All_Tasks!D985="","",All_Tasks!D985)</f>
        <v/>
      </c>
      <c r="E985" t="str">
        <f>IF(All_Tasks!V985&lt;&gt;"",All_Tasks!V985,IF(All_Tasks!E985&lt;&gt;"",All_Tasks!E985,""))</f>
        <v/>
      </c>
      <c r="F985" t="str">
        <f>IF(All_Tasks!F985="","",All_Tasks!F985)</f>
        <v/>
      </c>
      <c r="G985" t="str">
        <f>IF(All_Tasks!G985="","",All_Tasks!G985)</f>
        <v/>
      </c>
      <c r="H985" s="231" t="str">
        <f>IF(All_Tasks!H985="","",All_Tasks!H985)</f>
        <v/>
      </c>
      <c r="I985" t="str">
        <f>IF(All_Tasks!I985="","",All_Tasks!I985)</f>
        <v/>
      </c>
      <c r="J985" t="str">
        <f>IF(All_Tasks!J985="","",All_Tasks!J985)</f>
        <v/>
      </c>
      <c r="K985" t="str">
        <f>IF(All_Tasks!K985="","",All_Tasks!K985)</f>
        <v/>
      </c>
      <c r="L985" s="231" t="str">
        <f>IF(All_Tasks!L985="","",All_Tasks!L985)</f>
        <v/>
      </c>
      <c r="M985" t="str">
        <f>IF(All_Tasks!M985="","",All_Tasks!M985)</f>
        <v/>
      </c>
      <c r="N985" t="str">
        <f>IF(All_Tasks!N985="","",All_Tasks!N985)</f>
        <v/>
      </c>
      <c r="O985" t="str">
        <f>IF(All_Tasks!O985="","",All_Tasks!O985)</f>
        <v/>
      </c>
      <c r="P985" s="181">
        <f>IF(All_Tasks!P985="",0,All_Tasks!P985)</f>
        <v>0</v>
      </c>
      <c r="Q985" s="181">
        <f>IF(All_Tasks!Q985="",0,All_Tasks!Q985)</f>
        <v>0</v>
      </c>
      <c r="R985" s="181">
        <f>IF(All_Tasks!R985="",0,All_Tasks!R985)</f>
        <v>0</v>
      </c>
      <c r="S985" s="181" t="str">
        <f>IF(All_Tasks!S985="","",All_Tasks!S985)</f>
        <v/>
      </c>
      <c r="T985" t="str">
        <f>IF(All_Tasks!T985="","",All_Tasks!T985)</f>
        <v/>
      </c>
      <c r="U985" t="str">
        <f>IF(All_Tasks!U985="","",All_Tasks!U985)</f>
        <v/>
      </c>
      <c r="V985">
        <f>IF(A985="",0,IFERROR(MATCH(A985,Scope_Labor_Rates!$A$6:$A$46,0)+5,0))</f>
        <v>0</v>
      </c>
      <c r="W985" s="178">
        <f>IF(V985&gt;0,INDEX(Scope_Labor_Rates!$C$6:$C$46,V985-5),0)</f>
        <v>0</v>
      </c>
      <c r="X985" s="178">
        <f>IF(V985&gt;0,INDEX(Scope_Labor_Rates!$C$6:$C$46,V985-5),0)</f>
        <v>0</v>
      </c>
      <c r="Y985" s="180">
        <f>IF(V985&gt;0,INDEX(Scope_Labor_Rates!$S$6:$S$46,V985-5),0)</f>
        <v>0</v>
      </c>
      <c r="Z985" s="180">
        <f>IF(V985&gt;0,INDEX(Scope_Labor_Rates!$R$6:$R$46,V985-5),1)</f>
        <v>1</v>
      </c>
      <c r="AA985" s="231">
        <f t="shared" si="135"/>
        <v>0</v>
      </c>
      <c r="AB985" t="str">
        <f t="shared" si="136"/>
        <v/>
      </c>
      <c r="AC985" s="178" t="str">
        <f t="shared" si="137"/>
        <v/>
      </c>
      <c r="AD985" s="181">
        <f t="shared" si="138"/>
        <v>0</v>
      </c>
      <c r="AE985" s="178">
        <f>IF(V985&gt;0,P985*INDEX(Scope_Labor_Rates!$E$6:$E$46,V985-5),0)</f>
        <v>0</v>
      </c>
      <c r="AF985" s="181">
        <f>IF(V985&gt;0,AE985*INDEX(Scope_Labor_Rates!$D$6:$D$46,V985-5)*AA985,0)</f>
        <v>0</v>
      </c>
      <c r="AG985" s="178">
        <f>IF(V985&gt;0,P985*INDEX(Scope_Labor_Rates!$G$6:$G$46,V985-5),0)</f>
        <v>0</v>
      </c>
      <c r="AH985" s="181">
        <f>IF(V985&gt;0,AG985*INDEX(Scope_Labor_Rates!$F$6:$F$46,V985-5)*AA985,0)</f>
        <v>0</v>
      </c>
      <c r="AI985" s="178">
        <f>IF(V985&gt;0,P985*INDEX(Scope_Labor_Rates!$I$6:$I$46,V985-5),0)</f>
        <v>0</v>
      </c>
      <c r="AJ985" s="181">
        <f>IF(V985&gt;0,AI985*INDEX(Scope_Labor_Rates!$H$6:$H$46,V985-5)*AA985,0)</f>
        <v>0</v>
      </c>
      <c r="AK985" s="178">
        <f>IF(V985&gt;0,P985*INDEX(Scope_Labor_Rates!$K$6:$K$46,V985-5),0)</f>
        <v>0</v>
      </c>
      <c r="AL985" s="181">
        <f>IF(V985&gt;0,AK985*INDEX(Scope_Labor_Rates!$J$6:$J$46,V985-5)*AA985,0)</f>
        <v>0</v>
      </c>
      <c r="AM985" s="178">
        <f>IF(V985&gt;0,P985*INDEX(Scope_Labor_Rates!$M$6:$M$46,V985-5),0)</f>
        <v>0</v>
      </c>
      <c r="AN985" s="178">
        <f>IF(V985&gt;0,AM985*INDEX(Scope_Labor_Rates!$L$6:$L$46,V985-5)*AA985,0)</f>
        <v>0</v>
      </c>
      <c r="AO985" s="178">
        <f>IF(V985&gt;0,P985*INDEX(Scope_Labor_Rates!$O$6:$O$46,V985-5)*AA985,0)</f>
        <v>0</v>
      </c>
      <c r="AP985" s="181">
        <f>IF(V985&gt;0,P985*INDEX(Scope_Labor_Rates!$Q$6:$Q$46,V985-5)*AA985,0)</f>
        <v>0</v>
      </c>
      <c r="AQ985" s="178">
        <f t="shared" si="139"/>
        <v>0</v>
      </c>
      <c r="AR985" s="178">
        <f t="shared" si="140"/>
        <v>0</v>
      </c>
      <c r="AS985" s="178">
        <f t="shared" si="141"/>
        <v>0</v>
      </c>
      <c r="AT985" s="178">
        <f t="shared" si="142"/>
        <v>0</v>
      </c>
      <c r="AU985">
        <f t="shared" si="143"/>
        <v>0</v>
      </c>
    </row>
    <row r="986" spans="1:47">
      <c r="A986" t="str">
        <f>IF(All_Tasks!A986="","",All_Tasks!A986)</f>
        <v/>
      </c>
      <c r="B986" t="str">
        <f>IF(All_Tasks!B986="","",All_Tasks!B986)</f>
        <v/>
      </c>
      <c r="C986" t="str">
        <f>IF(All_Tasks!C986="","",All_Tasks!C986)</f>
        <v/>
      </c>
      <c r="D986" t="str">
        <f>IF(All_Tasks!D986="","",All_Tasks!D986)</f>
        <v/>
      </c>
      <c r="E986" t="str">
        <f>IF(All_Tasks!V986&lt;&gt;"",All_Tasks!V986,IF(All_Tasks!E986&lt;&gt;"",All_Tasks!E986,""))</f>
        <v/>
      </c>
      <c r="F986" t="str">
        <f>IF(All_Tasks!F986="","",All_Tasks!F986)</f>
        <v/>
      </c>
      <c r="G986" t="str">
        <f>IF(All_Tasks!G986="","",All_Tasks!G986)</f>
        <v/>
      </c>
      <c r="H986" s="231" t="str">
        <f>IF(All_Tasks!H986="","",All_Tasks!H986)</f>
        <v/>
      </c>
      <c r="I986" t="str">
        <f>IF(All_Tasks!I986="","",All_Tasks!I986)</f>
        <v/>
      </c>
      <c r="J986" t="str">
        <f>IF(All_Tasks!J986="","",All_Tasks!J986)</f>
        <v/>
      </c>
      <c r="K986" t="str">
        <f>IF(All_Tasks!K986="","",All_Tasks!K986)</f>
        <v/>
      </c>
      <c r="L986" s="231" t="str">
        <f>IF(All_Tasks!L986="","",All_Tasks!L986)</f>
        <v/>
      </c>
      <c r="M986" t="str">
        <f>IF(All_Tasks!M986="","",All_Tasks!M986)</f>
        <v/>
      </c>
      <c r="N986" t="str">
        <f>IF(All_Tasks!N986="","",All_Tasks!N986)</f>
        <v/>
      </c>
      <c r="O986" t="str">
        <f>IF(All_Tasks!O986="","",All_Tasks!O986)</f>
        <v/>
      </c>
      <c r="P986" s="181">
        <f>IF(All_Tasks!P986="",0,All_Tasks!P986)</f>
        <v>0</v>
      </c>
      <c r="Q986" s="181">
        <f>IF(All_Tasks!Q986="",0,All_Tasks!Q986)</f>
        <v>0</v>
      </c>
      <c r="R986" s="181">
        <f>IF(All_Tasks!R986="",0,All_Tasks!R986)</f>
        <v>0</v>
      </c>
      <c r="S986" s="181" t="str">
        <f>IF(All_Tasks!S986="","",All_Tasks!S986)</f>
        <v/>
      </c>
      <c r="T986" t="str">
        <f>IF(All_Tasks!T986="","",All_Tasks!T986)</f>
        <v/>
      </c>
      <c r="U986" t="str">
        <f>IF(All_Tasks!U986="","",All_Tasks!U986)</f>
        <v/>
      </c>
      <c r="V986">
        <f>IF(A986="",0,IFERROR(MATCH(A986,Scope_Labor_Rates!$A$6:$A$46,0)+5,0))</f>
        <v>0</v>
      </c>
      <c r="W986" s="178">
        <f>IF(V986&gt;0,INDEX(Scope_Labor_Rates!$C$6:$C$46,V986-5),0)</f>
        <v>0</v>
      </c>
      <c r="X986" s="178">
        <f>IF(V986&gt;0,INDEX(Scope_Labor_Rates!$C$6:$C$46,V986-5),0)</f>
        <v>0</v>
      </c>
      <c r="Y986" s="180">
        <f>IF(V986&gt;0,INDEX(Scope_Labor_Rates!$S$6:$S$46,V986-5),0)</f>
        <v>0</v>
      </c>
      <c r="Z986" s="180">
        <f>IF(V986&gt;0,INDEX(Scope_Labor_Rates!$R$6:$R$46,V986-5),1)</f>
        <v>1</v>
      </c>
      <c r="AA986" s="231">
        <f t="shared" si="135"/>
        <v>0</v>
      </c>
      <c r="AB986" t="str">
        <f t="shared" si="136"/>
        <v/>
      </c>
      <c r="AC986" s="178" t="str">
        <f t="shared" si="137"/>
        <v/>
      </c>
      <c r="AD986" s="181">
        <f t="shared" si="138"/>
        <v>0</v>
      </c>
      <c r="AE986" s="178">
        <f>IF(V986&gt;0,P986*INDEX(Scope_Labor_Rates!$E$6:$E$46,V986-5),0)</f>
        <v>0</v>
      </c>
      <c r="AF986" s="181">
        <f>IF(V986&gt;0,AE986*INDEX(Scope_Labor_Rates!$D$6:$D$46,V986-5)*AA986,0)</f>
        <v>0</v>
      </c>
      <c r="AG986" s="178">
        <f>IF(V986&gt;0,P986*INDEX(Scope_Labor_Rates!$G$6:$G$46,V986-5),0)</f>
        <v>0</v>
      </c>
      <c r="AH986" s="181">
        <f>IF(V986&gt;0,AG986*INDEX(Scope_Labor_Rates!$F$6:$F$46,V986-5)*AA986,0)</f>
        <v>0</v>
      </c>
      <c r="AI986" s="178">
        <f>IF(V986&gt;0,P986*INDEX(Scope_Labor_Rates!$I$6:$I$46,V986-5),0)</f>
        <v>0</v>
      </c>
      <c r="AJ986" s="181">
        <f>IF(V986&gt;0,AI986*INDEX(Scope_Labor_Rates!$H$6:$H$46,V986-5)*AA986,0)</f>
        <v>0</v>
      </c>
      <c r="AK986" s="178">
        <f>IF(V986&gt;0,P986*INDEX(Scope_Labor_Rates!$K$6:$K$46,V986-5),0)</f>
        <v>0</v>
      </c>
      <c r="AL986" s="181">
        <f>IF(V986&gt;0,AK986*INDEX(Scope_Labor_Rates!$J$6:$J$46,V986-5)*AA986,0)</f>
        <v>0</v>
      </c>
      <c r="AM986" s="178">
        <f>IF(V986&gt;0,P986*INDEX(Scope_Labor_Rates!$M$6:$M$46,V986-5),0)</f>
        <v>0</v>
      </c>
      <c r="AN986" s="178">
        <f>IF(V986&gt;0,AM986*INDEX(Scope_Labor_Rates!$L$6:$L$46,V986-5)*AA986,0)</f>
        <v>0</v>
      </c>
      <c r="AO986" s="178">
        <f>IF(V986&gt;0,P986*INDEX(Scope_Labor_Rates!$O$6:$O$46,V986-5)*AA986,0)</f>
        <v>0</v>
      </c>
      <c r="AP986" s="181">
        <f>IF(V986&gt;0,P986*INDEX(Scope_Labor_Rates!$Q$6:$Q$46,V986-5)*AA986,0)</f>
        <v>0</v>
      </c>
      <c r="AQ986" s="178">
        <f t="shared" si="139"/>
        <v>0</v>
      </c>
      <c r="AR986" s="178">
        <f t="shared" si="140"/>
        <v>0</v>
      </c>
      <c r="AS986" s="178">
        <f t="shared" si="141"/>
        <v>0</v>
      </c>
      <c r="AT986" s="178">
        <f t="shared" si="142"/>
        <v>0</v>
      </c>
      <c r="AU986">
        <f t="shared" si="143"/>
        <v>0</v>
      </c>
    </row>
    <row r="987" spans="1:47">
      <c r="A987" t="str">
        <f>IF(All_Tasks!A987="","",All_Tasks!A987)</f>
        <v/>
      </c>
      <c r="B987" t="str">
        <f>IF(All_Tasks!B987="","",All_Tasks!B987)</f>
        <v/>
      </c>
      <c r="C987" t="str">
        <f>IF(All_Tasks!C987="","",All_Tasks!C987)</f>
        <v/>
      </c>
      <c r="D987" t="str">
        <f>IF(All_Tasks!D987="","",All_Tasks!D987)</f>
        <v/>
      </c>
      <c r="E987" t="str">
        <f>IF(All_Tasks!V987&lt;&gt;"",All_Tasks!V987,IF(All_Tasks!E987&lt;&gt;"",All_Tasks!E987,""))</f>
        <v/>
      </c>
      <c r="F987" t="str">
        <f>IF(All_Tasks!F987="","",All_Tasks!F987)</f>
        <v/>
      </c>
      <c r="G987" t="str">
        <f>IF(All_Tasks!G987="","",All_Tasks!G987)</f>
        <v/>
      </c>
      <c r="H987" s="231" t="str">
        <f>IF(All_Tasks!H987="","",All_Tasks!H987)</f>
        <v/>
      </c>
      <c r="I987" t="str">
        <f>IF(All_Tasks!I987="","",All_Tasks!I987)</f>
        <v/>
      </c>
      <c r="J987" t="str">
        <f>IF(All_Tasks!J987="","",All_Tasks!J987)</f>
        <v/>
      </c>
      <c r="K987" t="str">
        <f>IF(All_Tasks!K987="","",All_Tasks!K987)</f>
        <v/>
      </c>
      <c r="L987" s="231" t="str">
        <f>IF(All_Tasks!L987="","",All_Tasks!L987)</f>
        <v/>
      </c>
      <c r="M987" t="str">
        <f>IF(All_Tasks!M987="","",All_Tasks!M987)</f>
        <v/>
      </c>
      <c r="N987" t="str">
        <f>IF(All_Tasks!N987="","",All_Tasks!N987)</f>
        <v/>
      </c>
      <c r="O987" t="str">
        <f>IF(All_Tasks!O987="","",All_Tasks!O987)</f>
        <v/>
      </c>
      <c r="P987" s="181">
        <f>IF(All_Tasks!P987="",0,All_Tasks!P987)</f>
        <v>0</v>
      </c>
      <c r="Q987" s="181">
        <f>IF(All_Tasks!Q987="",0,All_Tasks!Q987)</f>
        <v>0</v>
      </c>
      <c r="R987" s="181">
        <f>IF(All_Tasks!R987="",0,All_Tasks!R987)</f>
        <v>0</v>
      </c>
      <c r="S987" s="181" t="str">
        <f>IF(All_Tasks!S987="","",All_Tasks!S987)</f>
        <v/>
      </c>
      <c r="T987" t="str">
        <f>IF(All_Tasks!T987="","",All_Tasks!T987)</f>
        <v/>
      </c>
      <c r="U987" t="str">
        <f>IF(All_Tasks!U987="","",All_Tasks!U987)</f>
        <v/>
      </c>
      <c r="V987">
        <f>IF(A987="",0,IFERROR(MATCH(A987,Scope_Labor_Rates!$A$6:$A$46,0)+5,0))</f>
        <v>0</v>
      </c>
      <c r="W987" s="178">
        <f>IF(V987&gt;0,INDEX(Scope_Labor_Rates!$C$6:$C$46,V987-5),0)</f>
        <v>0</v>
      </c>
      <c r="X987" s="178">
        <f>IF(V987&gt;0,INDEX(Scope_Labor_Rates!$C$6:$C$46,V987-5),0)</f>
        <v>0</v>
      </c>
      <c r="Y987" s="180">
        <f>IF(V987&gt;0,INDEX(Scope_Labor_Rates!$S$6:$S$46,V987-5),0)</f>
        <v>0</v>
      </c>
      <c r="Z987" s="180">
        <f>IF(V987&gt;0,INDEX(Scope_Labor_Rates!$R$6:$R$46,V987-5),1)</f>
        <v>1</v>
      </c>
      <c r="AA987" s="231">
        <f t="shared" si="135"/>
        <v>0</v>
      </c>
      <c r="AB987" t="str">
        <f t="shared" si="136"/>
        <v/>
      </c>
      <c r="AC987" s="178" t="str">
        <f t="shared" si="137"/>
        <v/>
      </c>
      <c r="AD987" s="181">
        <f t="shared" si="138"/>
        <v>0</v>
      </c>
      <c r="AE987" s="178">
        <f>IF(V987&gt;0,P987*INDEX(Scope_Labor_Rates!$E$6:$E$46,V987-5),0)</f>
        <v>0</v>
      </c>
      <c r="AF987" s="181">
        <f>IF(V987&gt;0,AE987*INDEX(Scope_Labor_Rates!$D$6:$D$46,V987-5)*AA987,0)</f>
        <v>0</v>
      </c>
      <c r="AG987" s="178">
        <f>IF(V987&gt;0,P987*INDEX(Scope_Labor_Rates!$G$6:$G$46,V987-5),0)</f>
        <v>0</v>
      </c>
      <c r="AH987" s="181">
        <f>IF(V987&gt;0,AG987*INDEX(Scope_Labor_Rates!$F$6:$F$46,V987-5)*AA987,0)</f>
        <v>0</v>
      </c>
      <c r="AI987" s="178">
        <f>IF(V987&gt;0,P987*INDEX(Scope_Labor_Rates!$I$6:$I$46,V987-5),0)</f>
        <v>0</v>
      </c>
      <c r="AJ987" s="181">
        <f>IF(V987&gt;0,AI987*INDEX(Scope_Labor_Rates!$H$6:$H$46,V987-5)*AA987,0)</f>
        <v>0</v>
      </c>
      <c r="AK987" s="178">
        <f>IF(V987&gt;0,P987*INDEX(Scope_Labor_Rates!$K$6:$K$46,V987-5),0)</f>
        <v>0</v>
      </c>
      <c r="AL987" s="181">
        <f>IF(V987&gt;0,AK987*INDEX(Scope_Labor_Rates!$J$6:$J$46,V987-5)*AA987,0)</f>
        <v>0</v>
      </c>
      <c r="AM987" s="178">
        <f>IF(V987&gt;0,P987*INDEX(Scope_Labor_Rates!$M$6:$M$46,V987-5),0)</f>
        <v>0</v>
      </c>
      <c r="AN987" s="178">
        <f>IF(V987&gt;0,AM987*INDEX(Scope_Labor_Rates!$L$6:$L$46,V987-5)*AA987,0)</f>
        <v>0</v>
      </c>
      <c r="AO987" s="178">
        <f>IF(V987&gt;0,P987*INDEX(Scope_Labor_Rates!$O$6:$O$46,V987-5)*AA987,0)</f>
        <v>0</v>
      </c>
      <c r="AP987" s="181">
        <f>IF(V987&gt;0,P987*INDEX(Scope_Labor_Rates!$Q$6:$Q$46,V987-5)*AA987,0)</f>
        <v>0</v>
      </c>
      <c r="AQ987" s="178">
        <f t="shared" si="139"/>
        <v>0</v>
      </c>
      <c r="AR987" s="178">
        <f t="shared" si="140"/>
        <v>0</v>
      </c>
      <c r="AS987" s="178">
        <f t="shared" si="141"/>
        <v>0</v>
      </c>
      <c r="AT987" s="178">
        <f t="shared" si="142"/>
        <v>0</v>
      </c>
      <c r="AU987">
        <f t="shared" si="143"/>
        <v>0</v>
      </c>
    </row>
    <row r="988" spans="1:47">
      <c r="A988" t="str">
        <f>IF(All_Tasks!A988="","",All_Tasks!A988)</f>
        <v/>
      </c>
      <c r="B988" t="str">
        <f>IF(All_Tasks!B988="","",All_Tasks!B988)</f>
        <v/>
      </c>
      <c r="C988" t="str">
        <f>IF(All_Tasks!C988="","",All_Tasks!C988)</f>
        <v/>
      </c>
      <c r="D988" t="str">
        <f>IF(All_Tasks!D988="","",All_Tasks!D988)</f>
        <v/>
      </c>
      <c r="E988" t="str">
        <f>IF(All_Tasks!V988&lt;&gt;"",All_Tasks!V988,IF(All_Tasks!E988&lt;&gt;"",All_Tasks!E988,""))</f>
        <v/>
      </c>
      <c r="F988" t="str">
        <f>IF(All_Tasks!F988="","",All_Tasks!F988)</f>
        <v/>
      </c>
      <c r="G988" t="str">
        <f>IF(All_Tasks!G988="","",All_Tasks!G988)</f>
        <v/>
      </c>
      <c r="H988" s="231" t="str">
        <f>IF(All_Tasks!H988="","",All_Tasks!H988)</f>
        <v/>
      </c>
      <c r="I988" t="str">
        <f>IF(All_Tasks!I988="","",All_Tasks!I988)</f>
        <v/>
      </c>
      <c r="J988" t="str">
        <f>IF(All_Tasks!J988="","",All_Tasks!J988)</f>
        <v/>
      </c>
      <c r="K988" t="str">
        <f>IF(All_Tasks!K988="","",All_Tasks!K988)</f>
        <v/>
      </c>
      <c r="L988" s="231" t="str">
        <f>IF(All_Tasks!L988="","",All_Tasks!L988)</f>
        <v/>
      </c>
      <c r="M988" t="str">
        <f>IF(All_Tasks!M988="","",All_Tasks!M988)</f>
        <v/>
      </c>
      <c r="N988" t="str">
        <f>IF(All_Tasks!N988="","",All_Tasks!N988)</f>
        <v/>
      </c>
      <c r="O988" t="str">
        <f>IF(All_Tasks!O988="","",All_Tasks!O988)</f>
        <v/>
      </c>
      <c r="P988" s="181">
        <f>IF(All_Tasks!P988="",0,All_Tasks!P988)</f>
        <v>0</v>
      </c>
      <c r="Q988" s="181">
        <f>IF(All_Tasks!Q988="",0,All_Tasks!Q988)</f>
        <v>0</v>
      </c>
      <c r="R988" s="181">
        <f>IF(All_Tasks!R988="",0,All_Tasks!R988)</f>
        <v>0</v>
      </c>
      <c r="S988" s="181" t="str">
        <f>IF(All_Tasks!S988="","",All_Tasks!S988)</f>
        <v/>
      </c>
      <c r="T988" t="str">
        <f>IF(All_Tasks!T988="","",All_Tasks!T988)</f>
        <v/>
      </c>
      <c r="U988" t="str">
        <f>IF(All_Tasks!U988="","",All_Tasks!U988)</f>
        <v/>
      </c>
      <c r="V988">
        <f>IF(A988="",0,IFERROR(MATCH(A988,Scope_Labor_Rates!$A$6:$A$46,0)+5,0))</f>
        <v>0</v>
      </c>
      <c r="W988" s="178">
        <f>IF(V988&gt;0,INDEX(Scope_Labor_Rates!$C$6:$C$46,V988-5),0)</f>
        <v>0</v>
      </c>
      <c r="X988" s="178">
        <f>IF(V988&gt;0,INDEX(Scope_Labor_Rates!$C$6:$C$46,V988-5),0)</f>
        <v>0</v>
      </c>
      <c r="Y988" s="180">
        <f>IF(V988&gt;0,INDEX(Scope_Labor_Rates!$S$6:$S$46,V988-5),0)</f>
        <v>0</v>
      </c>
      <c r="Z988" s="180">
        <f>IF(V988&gt;0,INDEX(Scope_Labor_Rates!$R$6:$R$46,V988-5),1)</f>
        <v>1</v>
      </c>
      <c r="AA988" s="231">
        <f t="shared" si="135"/>
        <v>0</v>
      </c>
      <c r="AB988" t="str">
        <f t="shared" si="136"/>
        <v/>
      </c>
      <c r="AC988" s="178" t="str">
        <f t="shared" si="137"/>
        <v/>
      </c>
      <c r="AD988" s="181">
        <f t="shared" si="138"/>
        <v>0</v>
      </c>
      <c r="AE988" s="178">
        <f>IF(V988&gt;0,P988*INDEX(Scope_Labor_Rates!$E$6:$E$46,V988-5),0)</f>
        <v>0</v>
      </c>
      <c r="AF988" s="181">
        <f>IF(V988&gt;0,AE988*INDEX(Scope_Labor_Rates!$D$6:$D$46,V988-5)*AA988,0)</f>
        <v>0</v>
      </c>
      <c r="AG988" s="178">
        <f>IF(V988&gt;0,P988*INDEX(Scope_Labor_Rates!$G$6:$G$46,V988-5),0)</f>
        <v>0</v>
      </c>
      <c r="AH988" s="181">
        <f>IF(V988&gt;0,AG988*INDEX(Scope_Labor_Rates!$F$6:$F$46,V988-5)*AA988,0)</f>
        <v>0</v>
      </c>
      <c r="AI988" s="178">
        <f>IF(V988&gt;0,P988*INDEX(Scope_Labor_Rates!$I$6:$I$46,V988-5),0)</f>
        <v>0</v>
      </c>
      <c r="AJ988" s="181">
        <f>IF(V988&gt;0,AI988*INDEX(Scope_Labor_Rates!$H$6:$H$46,V988-5)*AA988,0)</f>
        <v>0</v>
      </c>
      <c r="AK988" s="178">
        <f>IF(V988&gt;0,P988*INDEX(Scope_Labor_Rates!$K$6:$K$46,V988-5),0)</f>
        <v>0</v>
      </c>
      <c r="AL988" s="181">
        <f>IF(V988&gt;0,AK988*INDEX(Scope_Labor_Rates!$J$6:$J$46,V988-5)*AA988,0)</f>
        <v>0</v>
      </c>
      <c r="AM988" s="178">
        <f>IF(V988&gt;0,P988*INDEX(Scope_Labor_Rates!$M$6:$M$46,V988-5),0)</f>
        <v>0</v>
      </c>
      <c r="AN988" s="178">
        <f>IF(V988&gt;0,AM988*INDEX(Scope_Labor_Rates!$L$6:$L$46,V988-5)*AA988,0)</f>
        <v>0</v>
      </c>
      <c r="AO988" s="178">
        <f>IF(V988&gt;0,P988*INDEX(Scope_Labor_Rates!$O$6:$O$46,V988-5)*AA988,0)</f>
        <v>0</v>
      </c>
      <c r="AP988" s="181">
        <f>IF(V988&gt;0,P988*INDEX(Scope_Labor_Rates!$Q$6:$Q$46,V988-5)*AA988,0)</f>
        <v>0</v>
      </c>
      <c r="AQ988" s="178">
        <f t="shared" si="139"/>
        <v>0</v>
      </c>
      <c r="AR988" s="178">
        <f t="shared" si="140"/>
        <v>0</v>
      </c>
      <c r="AS988" s="178">
        <f t="shared" si="141"/>
        <v>0</v>
      </c>
      <c r="AT988" s="178">
        <f t="shared" si="142"/>
        <v>0</v>
      </c>
      <c r="AU988">
        <f t="shared" si="143"/>
        <v>0</v>
      </c>
    </row>
    <row r="989" spans="1:47">
      <c r="A989" t="str">
        <f>IF(All_Tasks!A989="","",All_Tasks!A989)</f>
        <v/>
      </c>
      <c r="B989" t="str">
        <f>IF(All_Tasks!B989="","",All_Tasks!B989)</f>
        <v/>
      </c>
      <c r="C989" t="str">
        <f>IF(All_Tasks!C989="","",All_Tasks!C989)</f>
        <v/>
      </c>
      <c r="D989" t="str">
        <f>IF(All_Tasks!D989="","",All_Tasks!D989)</f>
        <v/>
      </c>
      <c r="E989" t="str">
        <f>IF(All_Tasks!V989&lt;&gt;"",All_Tasks!V989,IF(All_Tasks!E989&lt;&gt;"",All_Tasks!E989,""))</f>
        <v/>
      </c>
      <c r="F989" t="str">
        <f>IF(All_Tasks!F989="","",All_Tasks!F989)</f>
        <v/>
      </c>
      <c r="G989" t="str">
        <f>IF(All_Tasks!G989="","",All_Tasks!G989)</f>
        <v/>
      </c>
      <c r="H989" s="231" t="str">
        <f>IF(All_Tasks!H989="","",All_Tasks!H989)</f>
        <v/>
      </c>
      <c r="I989" t="str">
        <f>IF(All_Tasks!I989="","",All_Tasks!I989)</f>
        <v/>
      </c>
      <c r="J989" t="str">
        <f>IF(All_Tasks!J989="","",All_Tasks!J989)</f>
        <v/>
      </c>
      <c r="K989" t="str">
        <f>IF(All_Tasks!K989="","",All_Tasks!K989)</f>
        <v/>
      </c>
      <c r="L989" s="231" t="str">
        <f>IF(All_Tasks!L989="","",All_Tasks!L989)</f>
        <v/>
      </c>
      <c r="M989" t="str">
        <f>IF(All_Tasks!M989="","",All_Tasks!M989)</f>
        <v/>
      </c>
      <c r="N989" t="str">
        <f>IF(All_Tasks!N989="","",All_Tasks!N989)</f>
        <v/>
      </c>
      <c r="O989" t="str">
        <f>IF(All_Tasks!O989="","",All_Tasks!O989)</f>
        <v/>
      </c>
      <c r="P989" s="181">
        <f>IF(All_Tasks!P989="",0,All_Tasks!P989)</f>
        <v>0</v>
      </c>
      <c r="Q989" s="181">
        <f>IF(All_Tasks!Q989="",0,All_Tasks!Q989)</f>
        <v>0</v>
      </c>
      <c r="R989" s="181">
        <f>IF(All_Tasks!R989="",0,All_Tasks!R989)</f>
        <v>0</v>
      </c>
      <c r="S989" s="181" t="str">
        <f>IF(All_Tasks!S989="","",All_Tasks!S989)</f>
        <v/>
      </c>
      <c r="T989" t="str">
        <f>IF(All_Tasks!T989="","",All_Tasks!T989)</f>
        <v/>
      </c>
      <c r="U989" t="str">
        <f>IF(All_Tasks!U989="","",All_Tasks!U989)</f>
        <v/>
      </c>
      <c r="V989">
        <f>IF(A989="",0,IFERROR(MATCH(A989,Scope_Labor_Rates!$A$6:$A$46,0)+5,0))</f>
        <v>0</v>
      </c>
      <c r="W989" s="178">
        <f>IF(V989&gt;0,INDEX(Scope_Labor_Rates!$C$6:$C$46,V989-5),0)</f>
        <v>0</v>
      </c>
      <c r="X989" s="178">
        <f>IF(V989&gt;0,INDEX(Scope_Labor_Rates!$C$6:$C$46,V989-5),0)</f>
        <v>0</v>
      </c>
      <c r="Y989" s="180">
        <f>IF(V989&gt;0,INDEX(Scope_Labor_Rates!$S$6:$S$46,V989-5),0)</f>
        <v>0</v>
      </c>
      <c r="Z989" s="180">
        <f>IF(V989&gt;0,INDEX(Scope_Labor_Rates!$R$6:$R$46,V989-5),1)</f>
        <v>1</v>
      </c>
      <c r="AA989" s="231">
        <f t="shared" si="135"/>
        <v>0</v>
      </c>
      <c r="AB989" t="str">
        <f t="shared" si="136"/>
        <v/>
      </c>
      <c r="AC989" s="178" t="str">
        <f t="shared" si="137"/>
        <v/>
      </c>
      <c r="AD989" s="181">
        <f t="shared" si="138"/>
        <v>0</v>
      </c>
      <c r="AE989" s="178">
        <f>IF(V989&gt;0,P989*INDEX(Scope_Labor_Rates!$E$6:$E$46,V989-5),0)</f>
        <v>0</v>
      </c>
      <c r="AF989" s="181">
        <f>IF(V989&gt;0,AE989*INDEX(Scope_Labor_Rates!$D$6:$D$46,V989-5)*AA989,0)</f>
        <v>0</v>
      </c>
      <c r="AG989" s="178">
        <f>IF(V989&gt;0,P989*INDEX(Scope_Labor_Rates!$G$6:$G$46,V989-5),0)</f>
        <v>0</v>
      </c>
      <c r="AH989" s="181">
        <f>IF(V989&gt;0,AG989*INDEX(Scope_Labor_Rates!$F$6:$F$46,V989-5)*AA989,0)</f>
        <v>0</v>
      </c>
      <c r="AI989" s="178">
        <f>IF(V989&gt;0,P989*INDEX(Scope_Labor_Rates!$I$6:$I$46,V989-5),0)</f>
        <v>0</v>
      </c>
      <c r="AJ989" s="181">
        <f>IF(V989&gt;0,AI989*INDEX(Scope_Labor_Rates!$H$6:$H$46,V989-5)*AA989,0)</f>
        <v>0</v>
      </c>
      <c r="AK989" s="178">
        <f>IF(V989&gt;0,P989*INDEX(Scope_Labor_Rates!$K$6:$K$46,V989-5),0)</f>
        <v>0</v>
      </c>
      <c r="AL989" s="181">
        <f>IF(V989&gt;0,AK989*INDEX(Scope_Labor_Rates!$J$6:$J$46,V989-5)*AA989,0)</f>
        <v>0</v>
      </c>
      <c r="AM989" s="178">
        <f>IF(V989&gt;0,P989*INDEX(Scope_Labor_Rates!$M$6:$M$46,V989-5),0)</f>
        <v>0</v>
      </c>
      <c r="AN989" s="178">
        <f>IF(V989&gt;0,AM989*INDEX(Scope_Labor_Rates!$L$6:$L$46,V989-5)*AA989,0)</f>
        <v>0</v>
      </c>
      <c r="AO989" s="178">
        <f>IF(V989&gt;0,P989*INDEX(Scope_Labor_Rates!$O$6:$O$46,V989-5)*AA989,0)</f>
        <v>0</v>
      </c>
      <c r="AP989" s="181">
        <f>IF(V989&gt;0,P989*INDEX(Scope_Labor_Rates!$Q$6:$Q$46,V989-5)*AA989,0)</f>
        <v>0</v>
      </c>
      <c r="AQ989" s="178">
        <f t="shared" si="139"/>
        <v>0</v>
      </c>
      <c r="AR989" s="178">
        <f t="shared" si="140"/>
        <v>0</v>
      </c>
      <c r="AS989" s="178">
        <f t="shared" si="141"/>
        <v>0</v>
      </c>
      <c r="AT989" s="178">
        <f t="shared" si="142"/>
        <v>0</v>
      </c>
      <c r="AU989">
        <f t="shared" si="143"/>
        <v>0</v>
      </c>
    </row>
    <row r="990" spans="1:47">
      <c r="A990" t="str">
        <f>IF(All_Tasks!A990="","",All_Tasks!A990)</f>
        <v/>
      </c>
      <c r="B990" t="str">
        <f>IF(All_Tasks!B990="","",All_Tasks!B990)</f>
        <v/>
      </c>
      <c r="C990" t="str">
        <f>IF(All_Tasks!C990="","",All_Tasks!C990)</f>
        <v/>
      </c>
      <c r="D990" t="str">
        <f>IF(All_Tasks!D990="","",All_Tasks!D990)</f>
        <v/>
      </c>
      <c r="E990" t="str">
        <f>IF(All_Tasks!V990&lt;&gt;"",All_Tasks!V990,IF(All_Tasks!E990&lt;&gt;"",All_Tasks!E990,""))</f>
        <v/>
      </c>
      <c r="F990" t="str">
        <f>IF(All_Tasks!F990="","",All_Tasks!F990)</f>
        <v/>
      </c>
      <c r="G990" t="str">
        <f>IF(All_Tasks!G990="","",All_Tasks!G990)</f>
        <v/>
      </c>
      <c r="H990" s="231" t="str">
        <f>IF(All_Tasks!H990="","",All_Tasks!H990)</f>
        <v/>
      </c>
      <c r="I990" t="str">
        <f>IF(All_Tasks!I990="","",All_Tasks!I990)</f>
        <v/>
      </c>
      <c r="J990" t="str">
        <f>IF(All_Tasks!J990="","",All_Tasks!J990)</f>
        <v/>
      </c>
      <c r="K990" t="str">
        <f>IF(All_Tasks!K990="","",All_Tasks!K990)</f>
        <v/>
      </c>
      <c r="L990" s="231" t="str">
        <f>IF(All_Tasks!L990="","",All_Tasks!L990)</f>
        <v/>
      </c>
      <c r="M990" t="str">
        <f>IF(All_Tasks!M990="","",All_Tasks!M990)</f>
        <v/>
      </c>
      <c r="N990" t="str">
        <f>IF(All_Tasks!N990="","",All_Tasks!N990)</f>
        <v/>
      </c>
      <c r="O990" t="str">
        <f>IF(All_Tasks!O990="","",All_Tasks!O990)</f>
        <v/>
      </c>
      <c r="P990" s="181">
        <f>IF(All_Tasks!P990="",0,All_Tasks!P990)</f>
        <v>0</v>
      </c>
      <c r="Q990" s="181">
        <f>IF(All_Tasks!Q990="",0,All_Tasks!Q990)</f>
        <v>0</v>
      </c>
      <c r="R990" s="181">
        <f>IF(All_Tasks!R990="",0,All_Tasks!R990)</f>
        <v>0</v>
      </c>
      <c r="S990" s="181" t="str">
        <f>IF(All_Tasks!S990="","",All_Tasks!S990)</f>
        <v/>
      </c>
      <c r="T990" t="str">
        <f>IF(All_Tasks!T990="","",All_Tasks!T990)</f>
        <v/>
      </c>
      <c r="U990" t="str">
        <f>IF(All_Tasks!U990="","",All_Tasks!U990)</f>
        <v/>
      </c>
      <c r="V990">
        <f>IF(A990="",0,IFERROR(MATCH(A990,Scope_Labor_Rates!$A$6:$A$46,0)+5,0))</f>
        <v>0</v>
      </c>
      <c r="W990" s="178">
        <f>IF(V990&gt;0,INDEX(Scope_Labor_Rates!$C$6:$C$46,V990-5),0)</f>
        <v>0</v>
      </c>
      <c r="X990" s="178">
        <f>IF(V990&gt;0,INDEX(Scope_Labor_Rates!$C$6:$C$46,V990-5),0)</f>
        <v>0</v>
      </c>
      <c r="Y990" s="180">
        <f>IF(V990&gt;0,INDEX(Scope_Labor_Rates!$S$6:$S$46,V990-5),0)</f>
        <v>0</v>
      </c>
      <c r="Z990" s="180">
        <f>IF(V990&gt;0,INDEX(Scope_Labor_Rates!$R$6:$R$46,V990-5),1)</f>
        <v>1</v>
      </c>
      <c r="AA990" s="231">
        <f t="shared" si="135"/>
        <v>0</v>
      </c>
      <c r="AB990" t="str">
        <f t="shared" si="136"/>
        <v/>
      </c>
      <c r="AC990" s="178" t="str">
        <f t="shared" si="137"/>
        <v/>
      </c>
      <c r="AD990" s="181">
        <f t="shared" si="138"/>
        <v>0</v>
      </c>
      <c r="AE990" s="178">
        <f>IF(V990&gt;0,P990*INDEX(Scope_Labor_Rates!$E$6:$E$46,V990-5),0)</f>
        <v>0</v>
      </c>
      <c r="AF990" s="181">
        <f>IF(V990&gt;0,AE990*INDEX(Scope_Labor_Rates!$D$6:$D$46,V990-5)*AA990,0)</f>
        <v>0</v>
      </c>
      <c r="AG990" s="178">
        <f>IF(V990&gt;0,P990*INDEX(Scope_Labor_Rates!$G$6:$G$46,V990-5),0)</f>
        <v>0</v>
      </c>
      <c r="AH990" s="181">
        <f>IF(V990&gt;0,AG990*INDEX(Scope_Labor_Rates!$F$6:$F$46,V990-5)*AA990,0)</f>
        <v>0</v>
      </c>
      <c r="AI990" s="178">
        <f>IF(V990&gt;0,P990*INDEX(Scope_Labor_Rates!$I$6:$I$46,V990-5),0)</f>
        <v>0</v>
      </c>
      <c r="AJ990" s="181">
        <f>IF(V990&gt;0,AI990*INDEX(Scope_Labor_Rates!$H$6:$H$46,V990-5)*AA990,0)</f>
        <v>0</v>
      </c>
      <c r="AK990" s="178">
        <f>IF(V990&gt;0,P990*INDEX(Scope_Labor_Rates!$K$6:$K$46,V990-5),0)</f>
        <v>0</v>
      </c>
      <c r="AL990" s="181">
        <f>IF(V990&gt;0,AK990*INDEX(Scope_Labor_Rates!$J$6:$J$46,V990-5)*AA990,0)</f>
        <v>0</v>
      </c>
      <c r="AM990" s="178">
        <f>IF(V990&gt;0,P990*INDEX(Scope_Labor_Rates!$M$6:$M$46,V990-5),0)</f>
        <v>0</v>
      </c>
      <c r="AN990" s="178">
        <f>IF(V990&gt;0,AM990*INDEX(Scope_Labor_Rates!$L$6:$L$46,V990-5)*AA990,0)</f>
        <v>0</v>
      </c>
      <c r="AO990" s="178">
        <f>IF(V990&gt;0,P990*INDEX(Scope_Labor_Rates!$O$6:$O$46,V990-5)*AA990,0)</f>
        <v>0</v>
      </c>
      <c r="AP990" s="181">
        <f>IF(V990&gt;0,P990*INDEX(Scope_Labor_Rates!$Q$6:$Q$46,V990-5)*AA990,0)</f>
        <v>0</v>
      </c>
      <c r="AQ990" s="178">
        <f t="shared" si="139"/>
        <v>0</v>
      </c>
      <c r="AR990" s="178">
        <f t="shared" si="140"/>
        <v>0</v>
      </c>
      <c r="AS990" s="178">
        <f t="shared" si="141"/>
        <v>0</v>
      </c>
      <c r="AT990" s="178">
        <f t="shared" si="142"/>
        <v>0</v>
      </c>
      <c r="AU990">
        <f t="shared" si="143"/>
        <v>0</v>
      </c>
    </row>
    <row r="991" spans="1:47">
      <c r="A991" t="str">
        <f>IF(All_Tasks!A991="","",All_Tasks!A991)</f>
        <v/>
      </c>
      <c r="B991" t="str">
        <f>IF(All_Tasks!B991="","",All_Tasks!B991)</f>
        <v/>
      </c>
      <c r="C991" t="str">
        <f>IF(All_Tasks!C991="","",All_Tasks!C991)</f>
        <v/>
      </c>
      <c r="D991" t="str">
        <f>IF(All_Tasks!D991="","",All_Tasks!D991)</f>
        <v/>
      </c>
      <c r="E991" t="str">
        <f>IF(All_Tasks!V991&lt;&gt;"",All_Tasks!V991,IF(All_Tasks!E991&lt;&gt;"",All_Tasks!E991,""))</f>
        <v/>
      </c>
      <c r="F991" t="str">
        <f>IF(All_Tasks!F991="","",All_Tasks!F991)</f>
        <v/>
      </c>
      <c r="G991" t="str">
        <f>IF(All_Tasks!G991="","",All_Tasks!G991)</f>
        <v/>
      </c>
      <c r="H991" s="231" t="str">
        <f>IF(All_Tasks!H991="","",All_Tasks!H991)</f>
        <v/>
      </c>
      <c r="I991" t="str">
        <f>IF(All_Tasks!I991="","",All_Tasks!I991)</f>
        <v/>
      </c>
      <c r="J991" t="str">
        <f>IF(All_Tasks!J991="","",All_Tasks!J991)</f>
        <v/>
      </c>
      <c r="K991" t="str">
        <f>IF(All_Tasks!K991="","",All_Tasks!K991)</f>
        <v/>
      </c>
      <c r="L991" s="231" t="str">
        <f>IF(All_Tasks!L991="","",All_Tasks!L991)</f>
        <v/>
      </c>
      <c r="M991" t="str">
        <f>IF(All_Tasks!M991="","",All_Tasks!M991)</f>
        <v/>
      </c>
      <c r="N991" t="str">
        <f>IF(All_Tasks!N991="","",All_Tasks!N991)</f>
        <v/>
      </c>
      <c r="O991" t="str">
        <f>IF(All_Tasks!O991="","",All_Tasks!O991)</f>
        <v/>
      </c>
      <c r="P991" s="181">
        <f>IF(All_Tasks!P991="",0,All_Tasks!P991)</f>
        <v>0</v>
      </c>
      <c r="Q991" s="181">
        <f>IF(All_Tasks!Q991="",0,All_Tasks!Q991)</f>
        <v>0</v>
      </c>
      <c r="R991" s="181">
        <f>IF(All_Tasks!R991="",0,All_Tasks!R991)</f>
        <v>0</v>
      </c>
      <c r="S991" s="181" t="str">
        <f>IF(All_Tasks!S991="","",All_Tasks!S991)</f>
        <v/>
      </c>
      <c r="T991" t="str">
        <f>IF(All_Tasks!T991="","",All_Tasks!T991)</f>
        <v/>
      </c>
      <c r="U991" t="str">
        <f>IF(All_Tasks!U991="","",All_Tasks!U991)</f>
        <v/>
      </c>
      <c r="V991">
        <f>IF(A991="",0,IFERROR(MATCH(A991,Scope_Labor_Rates!$A$6:$A$46,0)+5,0))</f>
        <v>0</v>
      </c>
      <c r="W991" s="178">
        <f>IF(V991&gt;0,INDEX(Scope_Labor_Rates!$C$6:$C$46,V991-5),0)</f>
        <v>0</v>
      </c>
      <c r="X991" s="178">
        <f>IF(V991&gt;0,INDEX(Scope_Labor_Rates!$C$6:$C$46,V991-5),0)</f>
        <v>0</v>
      </c>
      <c r="Y991" s="180">
        <f>IF(V991&gt;0,INDEX(Scope_Labor_Rates!$S$6:$S$46,V991-5),0)</f>
        <v>0</v>
      </c>
      <c r="Z991" s="180">
        <f>IF(V991&gt;0,INDEX(Scope_Labor_Rates!$R$6:$R$46,V991-5),1)</f>
        <v>1</v>
      </c>
      <c r="AA991" s="231">
        <f t="shared" si="135"/>
        <v>0</v>
      </c>
      <c r="AB991" t="str">
        <f t="shared" si="136"/>
        <v/>
      </c>
      <c r="AC991" s="178" t="str">
        <f t="shared" si="137"/>
        <v/>
      </c>
      <c r="AD991" s="181">
        <f t="shared" si="138"/>
        <v>0</v>
      </c>
      <c r="AE991" s="178">
        <f>IF(V991&gt;0,P991*INDEX(Scope_Labor_Rates!$E$6:$E$46,V991-5),0)</f>
        <v>0</v>
      </c>
      <c r="AF991" s="181">
        <f>IF(V991&gt;0,AE991*INDEX(Scope_Labor_Rates!$D$6:$D$46,V991-5)*AA991,0)</f>
        <v>0</v>
      </c>
      <c r="AG991" s="178">
        <f>IF(V991&gt;0,P991*INDEX(Scope_Labor_Rates!$G$6:$G$46,V991-5),0)</f>
        <v>0</v>
      </c>
      <c r="AH991" s="181">
        <f>IF(V991&gt;0,AG991*INDEX(Scope_Labor_Rates!$F$6:$F$46,V991-5)*AA991,0)</f>
        <v>0</v>
      </c>
      <c r="AI991" s="178">
        <f>IF(V991&gt;0,P991*INDEX(Scope_Labor_Rates!$I$6:$I$46,V991-5),0)</f>
        <v>0</v>
      </c>
      <c r="AJ991" s="181">
        <f>IF(V991&gt;0,AI991*INDEX(Scope_Labor_Rates!$H$6:$H$46,V991-5)*AA991,0)</f>
        <v>0</v>
      </c>
      <c r="AK991" s="178">
        <f>IF(V991&gt;0,P991*INDEX(Scope_Labor_Rates!$K$6:$K$46,V991-5),0)</f>
        <v>0</v>
      </c>
      <c r="AL991" s="181">
        <f>IF(V991&gt;0,AK991*INDEX(Scope_Labor_Rates!$J$6:$J$46,V991-5)*AA991,0)</f>
        <v>0</v>
      </c>
      <c r="AM991" s="178">
        <f>IF(V991&gt;0,P991*INDEX(Scope_Labor_Rates!$M$6:$M$46,V991-5),0)</f>
        <v>0</v>
      </c>
      <c r="AN991" s="178">
        <f>IF(V991&gt;0,AM991*INDEX(Scope_Labor_Rates!$L$6:$L$46,V991-5)*AA991,0)</f>
        <v>0</v>
      </c>
      <c r="AO991" s="178">
        <f>IF(V991&gt;0,P991*INDEX(Scope_Labor_Rates!$O$6:$O$46,V991-5)*AA991,0)</f>
        <v>0</v>
      </c>
      <c r="AP991" s="181">
        <f>IF(V991&gt;0,P991*INDEX(Scope_Labor_Rates!$Q$6:$Q$46,V991-5)*AA991,0)</f>
        <v>0</v>
      </c>
      <c r="AQ991" s="178">
        <f t="shared" si="139"/>
        <v>0</v>
      </c>
      <c r="AR991" s="178">
        <f t="shared" si="140"/>
        <v>0</v>
      </c>
      <c r="AS991" s="178">
        <f t="shared" si="141"/>
        <v>0</v>
      </c>
      <c r="AT991" s="178">
        <f t="shared" si="142"/>
        <v>0</v>
      </c>
      <c r="AU991">
        <f t="shared" si="143"/>
        <v>0</v>
      </c>
    </row>
    <row r="992" spans="1:47">
      <c r="A992" t="str">
        <f>IF(All_Tasks!A992="","",All_Tasks!A992)</f>
        <v/>
      </c>
      <c r="B992" t="str">
        <f>IF(All_Tasks!B992="","",All_Tasks!B992)</f>
        <v/>
      </c>
      <c r="C992" t="str">
        <f>IF(All_Tasks!C992="","",All_Tasks!C992)</f>
        <v/>
      </c>
      <c r="D992" t="str">
        <f>IF(All_Tasks!D992="","",All_Tasks!D992)</f>
        <v/>
      </c>
      <c r="E992" t="str">
        <f>IF(All_Tasks!V992&lt;&gt;"",All_Tasks!V992,IF(All_Tasks!E992&lt;&gt;"",All_Tasks!E992,""))</f>
        <v/>
      </c>
      <c r="F992" t="str">
        <f>IF(All_Tasks!F992="","",All_Tasks!F992)</f>
        <v/>
      </c>
      <c r="G992" t="str">
        <f>IF(All_Tasks!G992="","",All_Tasks!G992)</f>
        <v/>
      </c>
      <c r="H992" s="231" t="str">
        <f>IF(All_Tasks!H992="","",All_Tasks!H992)</f>
        <v/>
      </c>
      <c r="I992" t="str">
        <f>IF(All_Tasks!I992="","",All_Tasks!I992)</f>
        <v/>
      </c>
      <c r="J992" t="str">
        <f>IF(All_Tasks!J992="","",All_Tasks!J992)</f>
        <v/>
      </c>
      <c r="K992" t="str">
        <f>IF(All_Tasks!K992="","",All_Tasks!K992)</f>
        <v/>
      </c>
      <c r="L992" s="231" t="str">
        <f>IF(All_Tasks!L992="","",All_Tasks!L992)</f>
        <v/>
      </c>
      <c r="M992" t="str">
        <f>IF(All_Tasks!M992="","",All_Tasks!M992)</f>
        <v/>
      </c>
      <c r="N992" t="str">
        <f>IF(All_Tasks!N992="","",All_Tasks!N992)</f>
        <v/>
      </c>
      <c r="O992" t="str">
        <f>IF(All_Tasks!O992="","",All_Tasks!O992)</f>
        <v/>
      </c>
      <c r="P992" s="181">
        <f>IF(All_Tasks!P992="",0,All_Tasks!P992)</f>
        <v>0</v>
      </c>
      <c r="Q992" s="181">
        <f>IF(All_Tasks!Q992="",0,All_Tasks!Q992)</f>
        <v>0</v>
      </c>
      <c r="R992" s="181">
        <f>IF(All_Tasks!R992="",0,All_Tasks!R992)</f>
        <v>0</v>
      </c>
      <c r="S992" s="181" t="str">
        <f>IF(All_Tasks!S992="","",All_Tasks!S992)</f>
        <v/>
      </c>
      <c r="T992" t="str">
        <f>IF(All_Tasks!T992="","",All_Tasks!T992)</f>
        <v/>
      </c>
      <c r="U992" t="str">
        <f>IF(All_Tasks!U992="","",All_Tasks!U992)</f>
        <v/>
      </c>
      <c r="V992">
        <f>IF(A992="",0,IFERROR(MATCH(A992,Scope_Labor_Rates!$A$6:$A$46,0)+5,0))</f>
        <v>0</v>
      </c>
      <c r="W992" s="178">
        <f>IF(V992&gt;0,INDEX(Scope_Labor_Rates!$C$6:$C$46,V992-5),0)</f>
        <v>0</v>
      </c>
      <c r="X992" s="178">
        <f>IF(V992&gt;0,INDEX(Scope_Labor_Rates!$C$6:$C$46,V992-5),0)</f>
        <v>0</v>
      </c>
      <c r="Y992" s="180">
        <f>IF(V992&gt;0,INDEX(Scope_Labor_Rates!$S$6:$S$46,V992-5),0)</f>
        <v>0</v>
      </c>
      <c r="Z992" s="180">
        <f>IF(V992&gt;0,INDEX(Scope_Labor_Rates!$R$6:$R$46,V992-5),1)</f>
        <v>1</v>
      </c>
      <c r="AA992" s="231">
        <f t="shared" si="135"/>
        <v>0</v>
      </c>
      <c r="AB992" t="str">
        <f t="shared" si="136"/>
        <v/>
      </c>
      <c r="AC992" s="178" t="str">
        <f t="shared" si="137"/>
        <v/>
      </c>
      <c r="AD992" s="181">
        <f t="shared" si="138"/>
        <v>0</v>
      </c>
      <c r="AE992" s="178">
        <f>IF(V992&gt;0,P992*INDEX(Scope_Labor_Rates!$E$6:$E$46,V992-5),0)</f>
        <v>0</v>
      </c>
      <c r="AF992" s="181">
        <f>IF(V992&gt;0,AE992*INDEX(Scope_Labor_Rates!$D$6:$D$46,V992-5)*AA992,0)</f>
        <v>0</v>
      </c>
      <c r="AG992" s="178">
        <f>IF(V992&gt;0,P992*INDEX(Scope_Labor_Rates!$G$6:$G$46,V992-5),0)</f>
        <v>0</v>
      </c>
      <c r="AH992" s="181">
        <f>IF(V992&gt;0,AG992*INDEX(Scope_Labor_Rates!$F$6:$F$46,V992-5)*AA992,0)</f>
        <v>0</v>
      </c>
      <c r="AI992" s="178">
        <f>IF(V992&gt;0,P992*INDEX(Scope_Labor_Rates!$I$6:$I$46,V992-5),0)</f>
        <v>0</v>
      </c>
      <c r="AJ992" s="181">
        <f>IF(V992&gt;0,AI992*INDEX(Scope_Labor_Rates!$H$6:$H$46,V992-5)*AA992,0)</f>
        <v>0</v>
      </c>
      <c r="AK992" s="178">
        <f>IF(V992&gt;0,P992*INDEX(Scope_Labor_Rates!$K$6:$K$46,V992-5),0)</f>
        <v>0</v>
      </c>
      <c r="AL992" s="181">
        <f>IF(V992&gt;0,AK992*INDEX(Scope_Labor_Rates!$J$6:$J$46,V992-5)*AA992,0)</f>
        <v>0</v>
      </c>
      <c r="AM992" s="178">
        <f>IF(V992&gt;0,P992*INDEX(Scope_Labor_Rates!$M$6:$M$46,V992-5),0)</f>
        <v>0</v>
      </c>
      <c r="AN992" s="178">
        <f>IF(V992&gt;0,AM992*INDEX(Scope_Labor_Rates!$L$6:$L$46,V992-5)*AA992,0)</f>
        <v>0</v>
      </c>
      <c r="AO992" s="178">
        <f>IF(V992&gt;0,P992*INDEX(Scope_Labor_Rates!$O$6:$O$46,V992-5)*AA992,0)</f>
        <v>0</v>
      </c>
      <c r="AP992" s="181">
        <f>IF(V992&gt;0,P992*INDEX(Scope_Labor_Rates!$Q$6:$Q$46,V992-5)*AA992,0)</f>
        <v>0</v>
      </c>
      <c r="AQ992" s="178">
        <f t="shared" si="139"/>
        <v>0</v>
      </c>
      <c r="AR992" s="178">
        <f t="shared" si="140"/>
        <v>0</v>
      </c>
      <c r="AS992" s="178">
        <f t="shared" si="141"/>
        <v>0</v>
      </c>
      <c r="AT992" s="178">
        <f t="shared" si="142"/>
        <v>0</v>
      </c>
      <c r="AU992">
        <f t="shared" si="143"/>
        <v>0</v>
      </c>
    </row>
    <row r="993" spans="1:47">
      <c r="A993" t="str">
        <f>IF(All_Tasks!A993="","",All_Tasks!A993)</f>
        <v/>
      </c>
      <c r="B993" t="str">
        <f>IF(All_Tasks!B993="","",All_Tasks!B993)</f>
        <v/>
      </c>
      <c r="C993" t="str">
        <f>IF(All_Tasks!C993="","",All_Tasks!C993)</f>
        <v/>
      </c>
      <c r="D993" t="str">
        <f>IF(All_Tasks!D993="","",All_Tasks!D993)</f>
        <v/>
      </c>
      <c r="E993" t="str">
        <f>IF(All_Tasks!V993&lt;&gt;"",All_Tasks!V993,IF(All_Tasks!E993&lt;&gt;"",All_Tasks!E993,""))</f>
        <v/>
      </c>
      <c r="F993" t="str">
        <f>IF(All_Tasks!F993="","",All_Tasks!F993)</f>
        <v/>
      </c>
      <c r="G993" t="str">
        <f>IF(All_Tasks!G993="","",All_Tasks!G993)</f>
        <v/>
      </c>
      <c r="H993" s="231" t="str">
        <f>IF(All_Tasks!H993="","",All_Tasks!H993)</f>
        <v/>
      </c>
      <c r="I993" t="str">
        <f>IF(All_Tasks!I993="","",All_Tasks!I993)</f>
        <v/>
      </c>
      <c r="J993" t="str">
        <f>IF(All_Tasks!J993="","",All_Tasks!J993)</f>
        <v/>
      </c>
      <c r="K993" t="str">
        <f>IF(All_Tasks!K993="","",All_Tasks!K993)</f>
        <v/>
      </c>
      <c r="L993" s="231" t="str">
        <f>IF(All_Tasks!L993="","",All_Tasks!L993)</f>
        <v/>
      </c>
      <c r="M993" t="str">
        <f>IF(All_Tasks!M993="","",All_Tasks!M993)</f>
        <v/>
      </c>
      <c r="N993" t="str">
        <f>IF(All_Tasks!N993="","",All_Tasks!N993)</f>
        <v/>
      </c>
      <c r="O993" t="str">
        <f>IF(All_Tasks!O993="","",All_Tasks!O993)</f>
        <v/>
      </c>
      <c r="P993" s="181">
        <f>IF(All_Tasks!P993="",0,All_Tasks!P993)</f>
        <v>0</v>
      </c>
      <c r="Q993" s="181">
        <f>IF(All_Tasks!Q993="",0,All_Tasks!Q993)</f>
        <v>0</v>
      </c>
      <c r="R993" s="181">
        <f>IF(All_Tasks!R993="",0,All_Tasks!R993)</f>
        <v>0</v>
      </c>
      <c r="S993" s="181" t="str">
        <f>IF(All_Tasks!S993="","",All_Tasks!S993)</f>
        <v/>
      </c>
      <c r="T993" t="str">
        <f>IF(All_Tasks!T993="","",All_Tasks!T993)</f>
        <v/>
      </c>
      <c r="U993" t="str">
        <f>IF(All_Tasks!U993="","",All_Tasks!U993)</f>
        <v/>
      </c>
      <c r="V993">
        <f>IF(A993="",0,IFERROR(MATCH(A993,Scope_Labor_Rates!$A$6:$A$46,0)+5,0))</f>
        <v>0</v>
      </c>
      <c r="W993" s="178">
        <f>IF(V993&gt;0,INDEX(Scope_Labor_Rates!$C$6:$C$46,V993-5),0)</f>
        <v>0</v>
      </c>
      <c r="X993" s="178">
        <f>IF(V993&gt;0,INDEX(Scope_Labor_Rates!$C$6:$C$46,V993-5),0)</f>
        <v>0</v>
      </c>
      <c r="Y993" s="180">
        <f>IF(V993&gt;0,INDEX(Scope_Labor_Rates!$S$6:$S$46,V993-5),0)</f>
        <v>0</v>
      </c>
      <c r="Z993" s="180">
        <f>IF(V993&gt;0,INDEX(Scope_Labor_Rates!$R$6:$R$46,V993-5),1)</f>
        <v>1</v>
      </c>
      <c r="AA993" s="231">
        <f t="shared" si="135"/>
        <v>0</v>
      </c>
      <c r="AB993" t="str">
        <f t="shared" si="136"/>
        <v/>
      </c>
      <c r="AC993" s="178" t="str">
        <f t="shared" si="137"/>
        <v/>
      </c>
      <c r="AD993" s="181">
        <f t="shared" si="138"/>
        <v>0</v>
      </c>
      <c r="AE993" s="178">
        <f>IF(V993&gt;0,P993*INDEX(Scope_Labor_Rates!$E$6:$E$46,V993-5),0)</f>
        <v>0</v>
      </c>
      <c r="AF993" s="181">
        <f>IF(V993&gt;0,AE993*INDEX(Scope_Labor_Rates!$D$6:$D$46,V993-5)*AA993,0)</f>
        <v>0</v>
      </c>
      <c r="AG993" s="178">
        <f>IF(V993&gt;0,P993*INDEX(Scope_Labor_Rates!$G$6:$G$46,V993-5),0)</f>
        <v>0</v>
      </c>
      <c r="AH993" s="181">
        <f>IF(V993&gt;0,AG993*INDEX(Scope_Labor_Rates!$F$6:$F$46,V993-5)*AA993,0)</f>
        <v>0</v>
      </c>
      <c r="AI993" s="178">
        <f>IF(V993&gt;0,P993*INDEX(Scope_Labor_Rates!$I$6:$I$46,V993-5),0)</f>
        <v>0</v>
      </c>
      <c r="AJ993" s="181">
        <f>IF(V993&gt;0,AI993*INDEX(Scope_Labor_Rates!$H$6:$H$46,V993-5)*AA993,0)</f>
        <v>0</v>
      </c>
      <c r="AK993" s="178">
        <f>IF(V993&gt;0,P993*INDEX(Scope_Labor_Rates!$K$6:$K$46,V993-5),0)</f>
        <v>0</v>
      </c>
      <c r="AL993" s="181">
        <f>IF(V993&gt;0,AK993*INDEX(Scope_Labor_Rates!$J$6:$J$46,V993-5)*AA993,0)</f>
        <v>0</v>
      </c>
      <c r="AM993" s="178">
        <f>IF(V993&gt;0,P993*INDEX(Scope_Labor_Rates!$M$6:$M$46,V993-5),0)</f>
        <v>0</v>
      </c>
      <c r="AN993" s="178">
        <f>IF(V993&gt;0,AM993*INDEX(Scope_Labor_Rates!$L$6:$L$46,V993-5)*AA993,0)</f>
        <v>0</v>
      </c>
      <c r="AO993" s="178">
        <f>IF(V993&gt;0,P993*INDEX(Scope_Labor_Rates!$O$6:$O$46,V993-5)*AA993,0)</f>
        <v>0</v>
      </c>
      <c r="AP993" s="181">
        <f>IF(V993&gt;0,P993*INDEX(Scope_Labor_Rates!$Q$6:$Q$46,V993-5)*AA993,0)</f>
        <v>0</v>
      </c>
      <c r="AQ993" s="178">
        <f t="shared" si="139"/>
        <v>0</v>
      </c>
      <c r="AR993" s="178">
        <f t="shared" si="140"/>
        <v>0</v>
      </c>
      <c r="AS993" s="178">
        <f t="shared" si="141"/>
        <v>0</v>
      </c>
      <c r="AT993" s="178">
        <f t="shared" si="142"/>
        <v>0</v>
      </c>
      <c r="AU993">
        <f t="shared" si="143"/>
        <v>0</v>
      </c>
    </row>
    <row r="994" spans="1:47">
      <c r="A994" t="str">
        <f>IF(All_Tasks!A994="","",All_Tasks!A994)</f>
        <v/>
      </c>
      <c r="B994" t="str">
        <f>IF(All_Tasks!B994="","",All_Tasks!B994)</f>
        <v/>
      </c>
      <c r="C994" t="str">
        <f>IF(All_Tasks!C994="","",All_Tasks!C994)</f>
        <v/>
      </c>
      <c r="D994" t="str">
        <f>IF(All_Tasks!D994="","",All_Tasks!D994)</f>
        <v/>
      </c>
      <c r="E994" t="str">
        <f>IF(All_Tasks!V994&lt;&gt;"",All_Tasks!V994,IF(All_Tasks!E994&lt;&gt;"",All_Tasks!E994,""))</f>
        <v/>
      </c>
      <c r="F994" t="str">
        <f>IF(All_Tasks!F994="","",All_Tasks!F994)</f>
        <v/>
      </c>
      <c r="G994" t="str">
        <f>IF(All_Tasks!G994="","",All_Tasks!G994)</f>
        <v/>
      </c>
      <c r="H994" s="231" t="str">
        <f>IF(All_Tasks!H994="","",All_Tasks!H994)</f>
        <v/>
      </c>
      <c r="I994" t="str">
        <f>IF(All_Tasks!I994="","",All_Tasks!I994)</f>
        <v/>
      </c>
      <c r="J994" t="str">
        <f>IF(All_Tasks!J994="","",All_Tasks!J994)</f>
        <v/>
      </c>
      <c r="K994" t="str">
        <f>IF(All_Tasks!K994="","",All_Tasks!K994)</f>
        <v/>
      </c>
      <c r="L994" s="231" t="str">
        <f>IF(All_Tasks!L994="","",All_Tasks!L994)</f>
        <v/>
      </c>
      <c r="M994" t="str">
        <f>IF(All_Tasks!M994="","",All_Tasks!M994)</f>
        <v/>
      </c>
      <c r="N994" t="str">
        <f>IF(All_Tasks!N994="","",All_Tasks!N994)</f>
        <v/>
      </c>
      <c r="O994" t="str">
        <f>IF(All_Tasks!O994="","",All_Tasks!O994)</f>
        <v/>
      </c>
      <c r="P994" s="181">
        <f>IF(All_Tasks!P994="",0,All_Tasks!P994)</f>
        <v>0</v>
      </c>
      <c r="Q994" s="181">
        <f>IF(All_Tasks!Q994="",0,All_Tasks!Q994)</f>
        <v>0</v>
      </c>
      <c r="R994" s="181">
        <f>IF(All_Tasks!R994="",0,All_Tasks!R994)</f>
        <v>0</v>
      </c>
      <c r="S994" s="181" t="str">
        <f>IF(All_Tasks!S994="","",All_Tasks!S994)</f>
        <v/>
      </c>
      <c r="T994" t="str">
        <f>IF(All_Tasks!T994="","",All_Tasks!T994)</f>
        <v/>
      </c>
      <c r="U994" t="str">
        <f>IF(All_Tasks!U994="","",All_Tasks!U994)</f>
        <v/>
      </c>
      <c r="V994">
        <f>IF(A994="",0,IFERROR(MATCH(A994,Scope_Labor_Rates!$A$6:$A$46,0)+5,0))</f>
        <v>0</v>
      </c>
      <c r="W994" s="178">
        <f>IF(V994&gt;0,INDEX(Scope_Labor_Rates!$C$6:$C$46,V994-5),0)</f>
        <v>0</v>
      </c>
      <c r="X994" s="178">
        <f>IF(V994&gt;0,INDEX(Scope_Labor_Rates!$C$6:$C$46,V994-5),0)</f>
        <v>0</v>
      </c>
      <c r="Y994" s="180">
        <f>IF(V994&gt;0,INDEX(Scope_Labor_Rates!$S$6:$S$46,V994-5),0)</f>
        <v>0</v>
      </c>
      <c r="Z994" s="180">
        <f>IF(V994&gt;0,INDEX(Scope_Labor_Rates!$R$6:$R$46,V994-5),1)</f>
        <v>1</v>
      </c>
      <c r="AA994" s="231">
        <f t="shared" si="135"/>
        <v>0</v>
      </c>
      <c r="AB994" t="str">
        <f t="shared" si="136"/>
        <v/>
      </c>
      <c r="AC994" s="178" t="str">
        <f t="shared" si="137"/>
        <v/>
      </c>
      <c r="AD994" s="181">
        <f t="shared" si="138"/>
        <v>0</v>
      </c>
      <c r="AE994" s="178">
        <f>IF(V994&gt;0,P994*INDEX(Scope_Labor_Rates!$E$6:$E$46,V994-5),0)</f>
        <v>0</v>
      </c>
      <c r="AF994" s="181">
        <f>IF(V994&gt;0,AE994*INDEX(Scope_Labor_Rates!$D$6:$D$46,V994-5)*AA994,0)</f>
        <v>0</v>
      </c>
      <c r="AG994" s="178">
        <f>IF(V994&gt;0,P994*INDEX(Scope_Labor_Rates!$G$6:$G$46,V994-5),0)</f>
        <v>0</v>
      </c>
      <c r="AH994" s="181">
        <f>IF(V994&gt;0,AG994*INDEX(Scope_Labor_Rates!$F$6:$F$46,V994-5)*AA994,0)</f>
        <v>0</v>
      </c>
      <c r="AI994" s="178">
        <f>IF(V994&gt;0,P994*INDEX(Scope_Labor_Rates!$I$6:$I$46,V994-5),0)</f>
        <v>0</v>
      </c>
      <c r="AJ994" s="181">
        <f>IF(V994&gt;0,AI994*INDEX(Scope_Labor_Rates!$H$6:$H$46,V994-5)*AA994,0)</f>
        <v>0</v>
      </c>
      <c r="AK994" s="178">
        <f>IF(V994&gt;0,P994*INDEX(Scope_Labor_Rates!$K$6:$K$46,V994-5),0)</f>
        <v>0</v>
      </c>
      <c r="AL994" s="181">
        <f>IF(V994&gt;0,AK994*INDEX(Scope_Labor_Rates!$J$6:$J$46,V994-5)*AA994,0)</f>
        <v>0</v>
      </c>
      <c r="AM994" s="178">
        <f>IF(V994&gt;0,P994*INDEX(Scope_Labor_Rates!$M$6:$M$46,V994-5),0)</f>
        <v>0</v>
      </c>
      <c r="AN994" s="178">
        <f>IF(V994&gt;0,AM994*INDEX(Scope_Labor_Rates!$L$6:$L$46,V994-5)*AA994,0)</f>
        <v>0</v>
      </c>
      <c r="AO994" s="178">
        <f>IF(V994&gt;0,P994*INDEX(Scope_Labor_Rates!$O$6:$O$46,V994-5)*AA994,0)</f>
        <v>0</v>
      </c>
      <c r="AP994" s="181">
        <f>IF(V994&gt;0,P994*INDEX(Scope_Labor_Rates!$Q$6:$Q$46,V994-5)*AA994,0)</f>
        <v>0</v>
      </c>
      <c r="AQ994" s="178">
        <f t="shared" si="139"/>
        <v>0</v>
      </c>
      <c r="AR994" s="178">
        <f t="shared" si="140"/>
        <v>0</v>
      </c>
      <c r="AS994" s="178">
        <f t="shared" si="141"/>
        <v>0</v>
      </c>
      <c r="AT994" s="178">
        <f t="shared" si="142"/>
        <v>0</v>
      </c>
      <c r="AU994">
        <f t="shared" si="143"/>
        <v>0</v>
      </c>
    </row>
    <row r="995" spans="1:47">
      <c r="A995" t="str">
        <f>IF(All_Tasks!A995="","",All_Tasks!A995)</f>
        <v/>
      </c>
      <c r="B995" t="str">
        <f>IF(All_Tasks!B995="","",All_Tasks!B995)</f>
        <v/>
      </c>
      <c r="C995" t="str">
        <f>IF(All_Tasks!C995="","",All_Tasks!C995)</f>
        <v/>
      </c>
      <c r="D995" t="str">
        <f>IF(All_Tasks!D995="","",All_Tasks!D995)</f>
        <v/>
      </c>
      <c r="E995" t="str">
        <f>IF(All_Tasks!V995&lt;&gt;"",All_Tasks!V995,IF(All_Tasks!E995&lt;&gt;"",All_Tasks!E995,""))</f>
        <v/>
      </c>
      <c r="F995" t="str">
        <f>IF(All_Tasks!F995="","",All_Tasks!F995)</f>
        <v/>
      </c>
      <c r="G995" t="str">
        <f>IF(All_Tasks!G995="","",All_Tasks!G995)</f>
        <v/>
      </c>
      <c r="H995" s="231" t="str">
        <f>IF(All_Tasks!H995="","",All_Tasks!H995)</f>
        <v/>
      </c>
      <c r="I995" t="str">
        <f>IF(All_Tasks!I995="","",All_Tasks!I995)</f>
        <v/>
      </c>
      <c r="J995" t="str">
        <f>IF(All_Tasks!J995="","",All_Tasks!J995)</f>
        <v/>
      </c>
      <c r="K995" t="str">
        <f>IF(All_Tasks!K995="","",All_Tasks!K995)</f>
        <v/>
      </c>
      <c r="L995" s="231" t="str">
        <f>IF(All_Tasks!L995="","",All_Tasks!L995)</f>
        <v/>
      </c>
      <c r="M995" t="str">
        <f>IF(All_Tasks!M995="","",All_Tasks!M995)</f>
        <v/>
      </c>
      <c r="N995" t="str">
        <f>IF(All_Tasks!N995="","",All_Tasks!N995)</f>
        <v/>
      </c>
      <c r="O995" t="str">
        <f>IF(All_Tasks!O995="","",All_Tasks!O995)</f>
        <v/>
      </c>
      <c r="P995" s="181">
        <f>IF(All_Tasks!P995="",0,All_Tasks!P995)</f>
        <v>0</v>
      </c>
      <c r="Q995" s="181">
        <f>IF(All_Tasks!Q995="",0,All_Tasks!Q995)</f>
        <v>0</v>
      </c>
      <c r="R995" s="181">
        <f>IF(All_Tasks!R995="",0,All_Tasks!R995)</f>
        <v>0</v>
      </c>
      <c r="S995" s="181" t="str">
        <f>IF(All_Tasks!S995="","",All_Tasks!S995)</f>
        <v/>
      </c>
      <c r="T995" t="str">
        <f>IF(All_Tasks!T995="","",All_Tasks!T995)</f>
        <v/>
      </c>
      <c r="U995" t="str">
        <f>IF(All_Tasks!U995="","",All_Tasks!U995)</f>
        <v/>
      </c>
      <c r="V995">
        <f>IF(A995="",0,IFERROR(MATCH(A995,Scope_Labor_Rates!$A$6:$A$46,0)+5,0))</f>
        <v>0</v>
      </c>
      <c r="W995" s="178">
        <f>IF(V995&gt;0,INDEX(Scope_Labor_Rates!$C$6:$C$46,V995-5),0)</f>
        <v>0</v>
      </c>
      <c r="X995" s="178">
        <f>IF(V995&gt;0,INDEX(Scope_Labor_Rates!$C$6:$C$46,V995-5),0)</f>
        <v>0</v>
      </c>
      <c r="Y995" s="180">
        <f>IF(V995&gt;0,INDEX(Scope_Labor_Rates!$S$6:$S$46,V995-5),0)</f>
        <v>0</v>
      </c>
      <c r="Z995" s="180">
        <f>IF(V995&gt;0,INDEX(Scope_Labor_Rates!$R$6:$R$46,V995-5),1)</f>
        <v>1</v>
      </c>
      <c r="AA995" s="231">
        <f t="shared" si="135"/>
        <v>0</v>
      </c>
      <c r="AB995" t="str">
        <f t="shared" si="136"/>
        <v/>
      </c>
      <c r="AC995" s="178" t="str">
        <f t="shared" si="137"/>
        <v/>
      </c>
      <c r="AD995" s="181">
        <f t="shared" si="138"/>
        <v>0</v>
      </c>
      <c r="AE995" s="178">
        <f>IF(V995&gt;0,P995*INDEX(Scope_Labor_Rates!$E$6:$E$46,V995-5),0)</f>
        <v>0</v>
      </c>
      <c r="AF995" s="181">
        <f>IF(V995&gt;0,AE995*INDEX(Scope_Labor_Rates!$D$6:$D$46,V995-5)*AA995,0)</f>
        <v>0</v>
      </c>
      <c r="AG995" s="178">
        <f>IF(V995&gt;0,P995*INDEX(Scope_Labor_Rates!$G$6:$G$46,V995-5),0)</f>
        <v>0</v>
      </c>
      <c r="AH995" s="181">
        <f>IF(V995&gt;0,AG995*INDEX(Scope_Labor_Rates!$F$6:$F$46,V995-5)*AA995,0)</f>
        <v>0</v>
      </c>
      <c r="AI995" s="178">
        <f>IF(V995&gt;0,P995*INDEX(Scope_Labor_Rates!$I$6:$I$46,V995-5),0)</f>
        <v>0</v>
      </c>
      <c r="AJ995" s="181">
        <f>IF(V995&gt;0,AI995*INDEX(Scope_Labor_Rates!$H$6:$H$46,V995-5)*AA995,0)</f>
        <v>0</v>
      </c>
      <c r="AK995" s="178">
        <f>IF(V995&gt;0,P995*INDEX(Scope_Labor_Rates!$K$6:$K$46,V995-5),0)</f>
        <v>0</v>
      </c>
      <c r="AL995" s="181">
        <f>IF(V995&gt;0,AK995*INDEX(Scope_Labor_Rates!$J$6:$J$46,V995-5)*AA995,0)</f>
        <v>0</v>
      </c>
      <c r="AM995" s="178">
        <f>IF(V995&gt;0,P995*INDEX(Scope_Labor_Rates!$M$6:$M$46,V995-5),0)</f>
        <v>0</v>
      </c>
      <c r="AN995" s="178">
        <f>IF(V995&gt;0,AM995*INDEX(Scope_Labor_Rates!$L$6:$L$46,V995-5)*AA995,0)</f>
        <v>0</v>
      </c>
      <c r="AO995" s="178">
        <f>IF(V995&gt;0,P995*INDEX(Scope_Labor_Rates!$O$6:$O$46,V995-5)*AA995,0)</f>
        <v>0</v>
      </c>
      <c r="AP995" s="181">
        <f>IF(V995&gt;0,P995*INDEX(Scope_Labor_Rates!$Q$6:$Q$46,V995-5)*AA995,0)</f>
        <v>0</v>
      </c>
      <c r="AQ995" s="178">
        <f t="shared" si="139"/>
        <v>0</v>
      </c>
      <c r="AR995" s="178">
        <f t="shared" si="140"/>
        <v>0</v>
      </c>
      <c r="AS995" s="178">
        <f t="shared" si="141"/>
        <v>0</v>
      </c>
      <c r="AT995" s="178">
        <f t="shared" si="142"/>
        <v>0</v>
      </c>
      <c r="AU995">
        <f t="shared" si="143"/>
        <v>0</v>
      </c>
    </row>
    <row r="996" spans="1:47">
      <c r="A996" t="str">
        <f>IF(All_Tasks!A996="","",All_Tasks!A996)</f>
        <v/>
      </c>
      <c r="B996" t="str">
        <f>IF(All_Tasks!B996="","",All_Tasks!B996)</f>
        <v/>
      </c>
      <c r="C996" t="str">
        <f>IF(All_Tasks!C996="","",All_Tasks!C996)</f>
        <v/>
      </c>
      <c r="D996" t="str">
        <f>IF(All_Tasks!D996="","",All_Tasks!D996)</f>
        <v/>
      </c>
      <c r="E996" t="str">
        <f>IF(All_Tasks!V996&lt;&gt;"",All_Tasks!V996,IF(All_Tasks!E996&lt;&gt;"",All_Tasks!E996,""))</f>
        <v/>
      </c>
      <c r="F996" t="str">
        <f>IF(All_Tasks!F996="","",All_Tasks!F996)</f>
        <v/>
      </c>
      <c r="G996" t="str">
        <f>IF(All_Tasks!G996="","",All_Tasks!G996)</f>
        <v/>
      </c>
      <c r="H996" s="231" t="str">
        <f>IF(All_Tasks!H996="","",All_Tasks!H996)</f>
        <v/>
      </c>
      <c r="I996" t="str">
        <f>IF(All_Tasks!I996="","",All_Tasks!I996)</f>
        <v/>
      </c>
      <c r="J996" t="str">
        <f>IF(All_Tasks!J996="","",All_Tasks!J996)</f>
        <v/>
      </c>
      <c r="K996" t="str">
        <f>IF(All_Tasks!K996="","",All_Tasks!K996)</f>
        <v/>
      </c>
      <c r="L996" s="231" t="str">
        <f>IF(All_Tasks!L996="","",All_Tasks!L996)</f>
        <v/>
      </c>
      <c r="M996" t="str">
        <f>IF(All_Tasks!M996="","",All_Tasks!M996)</f>
        <v/>
      </c>
      <c r="N996" t="str">
        <f>IF(All_Tasks!N996="","",All_Tasks!N996)</f>
        <v/>
      </c>
      <c r="O996" t="str">
        <f>IF(All_Tasks!O996="","",All_Tasks!O996)</f>
        <v/>
      </c>
      <c r="P996" s="181">
        <f>IF(All_Tasks!P996="",0,All_Tasks!P996)</f>
        <v>0</v>
      </c>
      <c r="Q996" s="181">
        <f>IF(All_Tasks!Q996="",0,All_Tasks!Q996)</f>
        <v>0</v>
      </c>
      <c r="R996" s="181">
        <f>IF(All_Tasks!R996="",0,All_Tasks!R996)</f>
        <v>0</v>
      </c>
      <c r="S996" s="181" t="str">
        <f>IF(All_Tasks!S996="","",All_Tasks!S996)</f>
        <v/>
      </c>
      <c r="T996" t="str">
        <f>IF(All_Tasks!T996="","",All_Tasks!T996)</f>
        <v/>
      </c>
      <c r="U996" t="str">
        <f>IF(All_Tasks!U996="","",All_Tasks!U996)</f>
        <v/>
      </c>
      <c r="V996">
        <f>IF(A996="",0,IFERROR(MATCH(A996,Scope_Labor_Rates!$A$6:$A$46,0)+5,0))</f>
        <v>0</v>
      </c>
      <c r="W996" s="178">
        <f>IF(V996&gt;0,INDEX(Scope_Labor_Rates!$C$6:$C$46,V996-5),0)</f>
        <v>0</v>
      </c>
      <c r="X996" s="178">
        <f>IF(V996&gt;0,INDEX(Scope_Labor_Rates!$C$6:$C$46,V996-5),0)</f>
        <v>0</v>
      </c>
      <c r="Y996" s="180">
        <f>IF(V996&gt;0,INDEX(Scope_Labor_Rates!$S$6:$S$46,V996-5),0)</f>
        <v>0</v>
      </c>
      <c r="Z996" s="180">
        <f>IF(V996&gt;0,INDEX(Scope_Labor_Rates!$R$6:$R$46,V996-5),1)</f>
        <v>1</v>
      </c>
      <c r="AA996" s="231">
        <f t="shared" si="135"/>
        <v>0</v>
      </c>
      <c r="AB996" t="str">
        <f t="shared" si="136"/>
        <v/>
      </c>
      <c r="AC996" s="178" t="str">
        <f t="shared" si="137"/>
        <v/>
      </c>
      <c r="AD996" s="181">
        <f t="shared" si="138"/>
        <v>0</v>
      </c>
      <c r="AE996" s="178">
        <f>IF(V996&gt;0,P996*INDEX(Scope_Labor_Rates!$E$6:$E$46,V996-5),0)</f>
        <v>0</v>
      </c>
      <c r="AF996" s="181">
        <f>IF(V996&gt;0,AE996*INDEX(Scope_Labor_Rates!$D$6:$D$46,V996-5)*AA996,0)</f>
        <v>0</v>
      </c>
      <c r="AG996" s="178">
        <f>IF(V996&gt;0,P996*INDEX(Scope_Labor_Rates!$G$6:$G$46,V996-5),0)</f>
        <v>0</v>
      </c>
      <c r="AH996" s="181">
        <f>IF(V996&gt;0,AG996*INDEX(Scope_Labor_Rates!$F$6:$F$46,V996-5)*AA996,0)</f>
        <v>0</v>
      </c>
      <c r="AI996" s="178">
        <f>IF(V996&gt;0,P996*INDEX(Scope_Labor_Rates!$I$6:$I$46,V996-5),0)</f>
        <v>0</v>
      </c>
      <c r="AJ996" s="181">
        <f>IF(V996&gt;0,AI996*INDEX(Scope_Labor_Rates!$H$6:$H$46,V996-5)*AA996,0)</f>
        <v>0</v>
      </c>
      <c r="AK996" s="178">
        <f>IF(V996&gt;0,P996*INDEX(Scope_Labor_Rates!$K$6:$K$46,V996-5),0)</f>
        <v>0</v>
      </c>
      <c r="AL996" s="181">
        <f>IF(V996&gt;0,AK996*INDEX(Scope_Labor_Rates!$J$6:$J$46,V996-5)*AA996,0)</f>
        <v>0</v>
      </c>
      <c r="AM996" s="178">
        <f>IF(V996&gt;0,P996*INDEX(Scope_Labor_Rates!$M$6:$M$46,V996-5),0)</f>
        <v>0</v>
      </c>
      <c r="AN996" s="178">
        <f>IF(V996&gt;0,AM996*INDEX(Scope_Labor_Rates!$L$6:$L$46,V996-5)*AA996,0)</f>
        <v>0</v>
      </c>
      <c r="AO996" s="178">
        <f>IF(V996&gt;0,P996*INDEX(Scope_Labor_Rates!$O$6:$O$46,V996-5)*AA996,0)</f>
        <v>0</v>
      </c>
      <c r="AP996" s="181">
        <f>IF(V996&gt;0,P996*INDEX(Scope_Labor_Rates!$Q$6:$Q$46,V996-5)*AA996,0)</f>
        <v>0</v>
      </c>
      <c r="AQ996" s="178">
        <f t="shared" si="139"/>
        <v>0</v>
      </c>
      <c r="AR996" s="178">
        <f t="shared" si="140"/>
        <v>0</v>
      </c>
      <c r="AS996" s="178">
        <f t="shared" si="141"/>
        <v>0</v>
      </c>
      <c r="AT996" s="178">
        <f t="shared" si="142"/>
        <v>0</v>
      </c>
      <c r="AU996">
        <f t="shared" si="143"/>
        <v>0</v>
      </c>
    </row>
    <row r="997" spans="1:47">
      <c r="A997" t="str">
        <f>IF(All_Tasks!A997="","",All_Tasks!A997)</f>
        <v/>
      </c>
      <c r="B997" t="str">
        <f>IF(All_Tasks!B997="","",All_Tasks!B997)</f>
        <v/>
      </c>
      <c r="C997" t="str">
        <f>IF(All_Tasks!C997="","",All_Tasks!C997)</f>
        <v/>
      </c>
      <c r="D997" t="str">
        <f>IF(All_Tasks!D997="","",All_Tasks!D997)</f>
        <v/>
      </c>
      <c r="E997" t="str">
        <f>IF(All_Tasks!V997&lt;&gt;"",All_Tasks!V997,IF(All_Tasks!E997&lt;&gt;"",All_Tasks!E997,""))</f>
        <v/>
      </c>
      <c r="F997" t="str">
        <f>IF(All_Tasks!F997="","",All_Tasks!F997)</f>
        <v/>
      </c>
      <c r="G997" t="str">
        <f>IF(All_Tasks!G997="","",All_Tasks!G997)</f>
        <v/>
      </c>
      <c r="H997" s="231" t="str">
        <f>IF(All_Tasks!H997="","",All_Tasks!H997)</f>
        <v/>
      </c>
      <c r="I997" t="str">
        <f>IF(All_Tasks!I997="","",All_Tasks!I997)</f>
        <v/>
      </c>
      <c r="J997" t="str">
        <f>IF(All_Tasks!J997="","",All_Tasks!J997)</f>
        <v/>
      </c>
      <c r="K997" t="str">
        <f>IF(All_Tasks!K997="","",All_Tasks!K997)</f>
        <v/>
      </c>
      <c r="L997" s="231" t="str">
        <f>IF(All_Tasks!L997="","",All_Tasks!L997)</f>
        <v/>
      </c>
      <c r="M997" t="str">
        <f>IF(All_Tasks!M997="","",All_Tasks!M997)</f>
        <v/>
      </c>
      <c r="N997" t="str">
        <f>IF(All_Tasks!N997="","",All_Tasks!N997)</f>
        <v/>
      </c>
      <c r="O997" t="str">
        <f>IF(All_Tasks!O997="","",All_Tasks!O997)</f>
        <v/>
      </c>
      <c r="P997" s="181">
        <f>IF(All_Tasks!P997="",0,All_Tasks!P997)</f>
        <v>0</v>
      </c>
      <c r="Q997" s="181">
        <f>IF(All_Tasks!Q997="",0,All_Tasks!Q997)</f>
        <v>0</v>
      </c>
      <c r="R997" s="181">
        <f>IF(All_Tasks!R997="",0,All_Tasks!R997)</f>
        <v>0</v>
      </c>
      <c r="S997" s="181" t="str">
        <f>IF(All_Tasks!S997="","",All_Tasks!S997)</f>
        <v/>
      </c>
      <c r="T997" t="str">
        <f>IF(All_Tasks!T997="","",All_Tasks!T997)</f>
        <v/>
      </c>
      <c r="U997" t="str">
        <f>IF(All_Tasks!U997="","",All_Tasks!U997)</f>
        <v/>
      </c>
      <c r="V997">
        <f>IF(A997="",0,IFERROR(MATCH(A997,Scope_Labor_Rates!$A$6:$A$46,0)+5,0))</f>
        <v>0</v>
      </c>
      <c r="W997" s="178">
        <f>IF(V997&gt;0,INDEX(Scope_Labor_Rates!$C$6:$C$46,V997-5),0)</f>
        <v>0</v>
      </c>
      <c r="X997" s="178">
        <f>IF(V997&gt;0,INDEX(Scope_Labor_Rates!$C$6:$C$46,V997-5),0)</f>
        <v>0</v>
      </c>
      <c r="Y997" s="180">
        <f>IF(V997&gt;0,INDEX(Scope_Labor_Rates!$S$6:$S$46,V997-5),0)</f>
        <v>0</v>
      </c>
      <c r="Z997" s="180">
        <f>IF(V997&gt;0,INDEX(Scope_Labor_Rates!$R$6:$R$46,V997-5),1)</f>
        <v>1</v>
      </c>
      <c r="AA997" s="231">
        <f t="shared" si="135"/>
        <v>0</v>
      </c>
      <c r="AB997" t="str">
        <f t="shared" si="136"/>
        <v/>
      </c>
      <c r="AC997" s="178" t="str">
        <f t="shared" si="137"/>
        <v/>
      </c>
      <c r="AD997" s="181">
        <f t="shared" si="138"/>
        <v>0</v>
      </c>
      <c r="AE997" s="178">
        <f>IF(V997&gt;0,P997*INDEX(Scope_Labor_Rates!$E$6:$E$46,V997-5),0)</f>
        <v>0</v>
      </c>
      <c r="AF997" s="181">
        <f>IF(V997&gt;0,AE997*INDEX(Scope_Labor_Rates!$D$6:$D$46,V997-5)*AA997,0)</f>
        <v>0</v>
      </c>
      <c r="AG997" s="178">
        <f>IF(V997&gt;0,P997*INDEX(Scope_Labor_Rates!$G$6:$G$46,V997-5),0)</f>
        <v>0</v>
      </c>
      <c r="AH997" s="181">
        <f>IF(V997&gt;0,AG997*INDEX(Scope_Labor_Rates!$F$6:$F$46,V997-5)*AA997,0)</f>
        <v>0</v>
      </c>
      <c r="AI997" s="178">
        <f>IF(V997&gt;0,P997*INDEX(Scope_Labor_Rates!$I$6:$I$46,V997-5),0)</f>
        <v>0</v>
      </c>
      <c r="AJ997" s="181">
        <f>IF(V997&gt;0,AI997*INDEX(Scope_Labor_Rates!$H$6:$H$46,V997-5)*AA997,0)</f>
        <v>0</v>
      </c>
      <c r="AK997" s="178">
        <f>IF(V997&gt;0,P997*INDEX(Scope_Labor_Rates!$K$6:$K$46,V997-5),0)</f>
        <v>0</v>
      </c>
      <c r="AL997" s="181">
        <f>IF(V997&gt;0,AK997*INDEX(Scope_Labor_Rates!$J$6:$J$46,V997-5)*AA997,0)</f>
        <v>0</v>
      </c>
      <c r="AM997" s="178">
        <f>IF(V997&gt;0,P997*INDEX(Scope_Labor_Rates!$M$6:$M$46,V997-5),0)</f>
        <v>0</v>
      </c>
      <c r="AN997" s="178">
        <f>IF(V997&gt;0,AM997*INDEX(Scope_Labor_Rates!$L$6:$L$46,V997-5)*AA997,0)</f>
        <v>0</v>
      </c>
      <c r="AO997" s="178">
        <f>IF(V997&gt;0,P997*INDEX(Scope_Labor_Rates!$O$6:$O$46,V997-5)*AA997,0)</f>
        <v>0</v>
      </c>
      <c r="AP997" s="181">
        <f>IF(V997&gt;0,P997*INDEX(Scope_Labor_Rates!$Q$6:$Q$46,V997-5)*AA997,0)</f>
        <v>0</v>
      </c>
      <c r="AQ997" s="178">
        <f t="shared" si="139"/>
        <v>0</v>
      </c>
      <c r="AR997" s="178">
        <f t="shared" si="140"/>
        <v>0</v>
      </c>
      <c r="AS997" s="178">
        <f t="shared" si="141"/>
        <v>0</v>
      </c>
      <c r="AT997" s="178">
        <f t="shared" si="142"/>
        <v>0</v>
      </c>
      <c r="AU997">
        <f t="shared" si="143"/>
        <v>0</v>
      </c>
    </row>
    <row r="998" spans="1:47">
      <c r="A998" t="str">
        <f>IF(All_Tasks!A998="","",All_Tasks!A998)</f>
        <v/>
      </c>
      <c r="B998" t="str">
        <f>IF(All_Tasks!B998="","",All_Tasks!B998)</f>
        <v/>
      </c>
      <c r="C998" t="str">
        <f>IF(All_Tasks!C998="","",All_Tasks!C998)</f>
        <v/>
      </c>
      <c r="D998" t="str">
        <f>IF(All_Tasks!D998="","",All_Tasks!D998)</f>
        <v/>
      </c>
      <c r="E998" t="str">
        <f>IF(All_Tasks!V998&lt;&gt;"",All_Tasks!V998,IF(All_Tasks!E998&lt;&gt;"",All_Tasks!E998,""))</f>
        <v/>
      </c>
      <c r="F998" t="str">
        <f>IF(All_Tasks!F998="","",All_Tasks!F998)</f>
        <v/>
      </c>
      <c r="G998" t="str">
        <f>IF(All_Tasks!G998="","",All_Tasks!G998)</f>
        <v/>
      </c>
      <c r="H998" s="231" t="str">
        <f>IF(All_Tasks!H998="","",All_Tasks!H998)</f>
        <v/>
      </c>
      <c r="I998" t="str">
        <f>IF(All_Tasks!I998="","",All_Tasks!I998)</f>
        <v/>
      </c>
      <c r="J998" t="str">
        <f>IF(All_Tasks!J998="","",All_Tasks!J998)</f>
        <v/>
      </c>
      <c r="K998" t="str">
        <f>IF(All_Tasks!K998="","",All_Tasks!K998)</f>
        <v/>
      </c>
      <c r="L998" s="231" t="str">
        <f>IF(All_Tasks!L998="","",All_Tasks!L998)</f>
        <v/>
      </c>
      <c r="M998" t="str">
        <f>IF(All_Tasks!M998="","",All_Tasks!M998)</f>
        <v/>
      </c>
      <c r="N998" t="str">
        <f>IF(All_Tasks!N998="","",All_Tasks!N998)</f>
        <v/>
      </c>
      <c r="O998" t="str">
        <f>IF(All_Tasks!O998="","",All_Tasks!O998)</f>
        <v/>
      </c>
      <c r="P998" s="181">
        <f>IF(All_Tasks!P998="",0,All_Tasks!P998)</f>
        <v>0</v>
      </c>
      <c r="Q998" s="181">
        <f>IF(All_Tasks!Q998="",0,All_Tasks!Q998)</f>
        <v>0</v>
      </c>
      <c r="R998" s="181">
        <f>IF(All_Tasks!R998="",0,All_Tasks!R998)</f>
        <v>0</v>
      </c>
      <c r="S998" s="181" t="str">
        <f>IF(All_Tasks!S998="","",All_Tasks!S998)</f>
        <v/>
      </c>
      <c r="T998" t="str">
        <f>IF(All_Tasks!T998="","",All_Tasks!T998)</f>
        <v/>
      </c>
      <c r="U998" t="str">
        <f>IF(All_Tasks!U998="","",All_Tasks!U998)</f>
        <v/>
      </c>
      <c r="V998">
        <f>IF(A998="",0,IFERROR(MATCH(A998,Scope_Labor_Rates!$A$6:$A$46,0)+5,0))</f>
        <v>0</v>
      </c>
      <c r="W998" s="178">
        <f>IF(V998&gt;0,INDEX(Scope_Labor_Rates!$C$6:$C$46,V998-5),0)</f>
        <v>0</v>
      </c>
      <c r="X998" s="178">
        <f>IF(V998&gt;0,INDEX(Scope_Labor_Rates!$C$6:$C$46,V998-5),0)</f>
        <v>0</v>
      </c>
      <c r="Y998" s="180">
        <f>IF(V998&gt;0,INDEX(Scope_Labor_Rates!$S$6:$S$46,V998-5),0)</f>
        <v>0</v>
      </c>
      <c r="Z998" s="180">
        <f>IF(V998&gt;0,INDEX(Scope_Labor_Rates!$R$6:$R$46,V998-5),1)</f>
        <v>1</v>
      </c>
      <c r="AA998" s="231">
        <f t="shared" si="135"/>
        <v>0</v>
      </c>
      <c r="AB998" t="str">
        <f t="shared" si="136"/>
        <v/>
      </c>
      <c r="AC998" s="178" t="str">
        <f t="shared" si="137"/>
        <v/>
      </c>
      <c r="AD998" s="181">
        <f t="shared" si="138"/>
        <v>0</v>
      </c>
      <c r="AE998" s="178">
        <f>IF(V998&gt;0,P998*INDEX(Scope_Labor_Rates!$E$6:$E$46,V998-5),0)</f>
        <v>0</v>
      </c>
      <c r="AF998" s="181">
        <f>IF(V998&gt;0,AE998*INDEX(Scope_Labor_Rates!$D$6:$D$46,V998-5)*AA998,0)</f>
        <v>0</v>
      </c>
      <c r="AG998" s="178">
        <f>IF(V998&gt;0,P998*INDEX(Scope_Labor_Rates!$G$6:$G$46,V998-5),0)</f>
        <v>0</v>
      </c>
      <c r="AH998" s="181">
        <f>IF(V998&gt;0,AG998*INDEX(Scope_Labor_Rates!$F$6:$F$46,V998-5)*AA998,0)</f>
        <v>0</v>
      </c>
      <c r="AI998" s="178">
        <f>IF(V998&gt;0,P998*INDEX(Scope_Labor_Rates!$I$6:$I$46,V998-5),0)</f>
        <v>0</v>
      </c>
      <c r="AJ998" s="181">
        <f>IF(V998&gt;0,AI998*INDEX(Scope_Labor_Rates!$H$6:$H$46,V998-5)*AA998,0)</f>
        <v>0</v>
      </c>
      <c r="AK998" s="178">
        <f>IF(V998&gt;0,P998*INDEX(Scope_Labor_Rates!$K$6:$K$46,V998-5),0)</f>
        <v>0</v>
      </c>
      <c r="AL998" s="181">
        <f>IF(V998&gt;0,AK998*INDEX(Scope_Labor_Rates!$J$6:$J$46,V998-5)*AA998,0)</f>
        <v>0</v>
      </c>
      <c r="AM998" s="178">
        <f>IF(V998&gt;0,P998*INDEX(Scope_Labor_Rates!$M$6:$M$46,V998-5),0)</f>
        <v>0</v>
      </c>
      <c r="AN998" s="178">
        <f>IF(V998&gt;0,AM998*INDEX(Scope_Labor_Rates!$L$6:$L$46,V998-5)*AA998,0)</f>
        <v>0</v>
      </c>
      <c r="AO998" s="178">
        <f>IF(V998&gt;0,P998*INDEX(Scope_Labor_Rates!$O$6:$O$46,V998-5)*AA998,0)</f>
        <v>0</v>
      </c>
      <c r="AP998" s="181">
        <f>IF(V998&gt;0,P998*INDEX(Scope_Labor_Rates!$Q$6:$Q$46,V998-5)*AA998,0)</f>
        <v>0</v>
      </c>
      <c r="AQ998" s="178">
        <f t="shared" si="139"/>
        <v>0</v>
      </c>
      <c r="AR998" s="178">
        <f t="shared" si="140"/>
        <v>0</v>
      </c>
      <c r="AS998" s="178">
        <f t="shared" si="141"/>
        <v>0</v>
      </c>
      <c r="AT998" s="178">
        <f t="shared" si="142"/>
        <v>0</v>
      </c>
      <c r="AU998">
        <f t="shared" si="143"/>
        <v>0</v>
      </c>
    </row>
    <row r="999" spans="1:47">
      <c r="A999" t="str">
        <f>IF(All_Tasks!A999="","",All_Tasks!A999)</f>
        <v/>
      </c>
      <c r="B999" t="str">
        <f>IF(All_Tasks!B999="","",All_Tasks!B999)</f>
        <v/>
      </c>
      <c r="C999" t="str">
        <f>IF(All_Tasks!C999="","",All_Tasks!C999)</f>
        <v/>
      </c>
      <c r="D999" t="str">
        <f>IF(All_Tasks!D999="","",All_Tasks!D999)</f>
        <v/>
      </c>
      <c r="E999" t="str">
        <f>IF(All_Tasks!V999&lt;&gt;"",All_Tasks!V999,IF(All_Tasks!E999&lt;&gt;"",All_Tasks!E999,""))</f>
        <v/>
      </c>
      <c r="F999" t="str">
        <f>IF(All_Tasks!F999="","",All_Tasks!F999)</f>
        <v/>
      </c>
      <c r="G999" t="str">
        <f>IF(All_Tasks!G999="","",All_Tasks!G999)</f>
        <v/>
      </c>
      <c r="H999" s="231" t="str">
        <f>IF(All_Tasks!H999="","",All_Tasks!H999)</f>
        <v/>
      </c>
      <c r="I999" t="str">
        <f>IF(All_Tasks!I999="","",All_Tasks!I999)</f>
        <v/>
      </c>
      <c r="J999" t="str">
        <f>IF(All_Tasks!J999="","",All_Tasks!J999)</f>
        <v/>
      </c>
      <c r="K999" t="str">
        <f>IF(All_Tasks!K999="","",All_Tasks!K999)</f>
        <v/>
      </c>
      <c r="L999" s="231" t="str">
        <f>IF(All_Tasks!L999="","",All_Tasks!L999)</f>
        <v/>
      </c>
      <c r="M999" t="str">
        <f>IF(All_Tasks!M999="","",All_Tasks!M999)</f>
        <v/>
      </c>
      <c r="N999" t="str">
        <f>IF(All_Tasks!N999="","",All_Tasks!N999)</f>
        <v/>
      </c>
      <c r="O999" t="str">
        <f>IF(All_Tasks!O999="","",All_Tasks!O999)</f>
        <v/>
      </c>
      <c r="P999" s="181">
        <f>IF(All_Tasks!P999="",0,All_Tasks!P999)</f>
        <v>0</v>
      </c>
      <c r="Q999" s="181">
        <f>IF(All_Tasks!Q999="",0,All_Tasks!Q999)</f>
        <v>0</v>
      </c>
      <c r="R999" s="181">
        <f>IF(All_Tasks!R999="",0,All_Tasks!R999)</f>
        <v>0</v>
      </c>
      <c r="S999" s="181" t="str">
        <f>IF(All_Tasks!S999="","",All_Tasks!S999)</f>
        <v/>
      </c>
      <c r="T999" t="str">
        <f>IF(All_Tasks!T999="","",All_Tasks!T999)</f>
        <v/>
      </c>
      <c r="U999" t="str">
        <f>IF(All_Tasks!U999="","",All_Tasks!U999)</f>
        <v/>
      </c>
      <c r="V999">
        <f>IF(A999="",0,IFERROR(MATCH(A999,Scope_Labor_Rates!$A$6:$A$46,0)+5,0))</f>
        <v>0</v>
      </c>
      <c r="W999" s="178">
        <f>IF(V999&gt;0,INDEX(Scope_Labor_Rates!$C$6:$C$46,V999-5),0)</f>
        <v>0</v>
      </c>
      <c r="X999" s="178">
        <f>IF(V999&gt;0,INDEX(Scope_Labor_Rates!$C$6:$C$46,V999-5),0)</f>
        <v>0</v>
      </c>
      <c r="Y999" s="180">
        <f>IF(V999&gt;0,INDEX(Scope_Labor_Rates!$S$6:$S$46,V999-5),0)</f>
        <v>0</v>
      </c>
      <c r="Z999" s="180">
        <f>IF(V999&gt;0,INDEX(Scope_Labor_Rates!$R$6:$R$46,V999-5),1)</f>
        <v>1</v>
      </c>
      <c r="AA999" s="231">
        <f t="shared" si="135"/>
        <v>0</v>
      </c>
      <c r="AB999" t="str">
        <f t="shared" si="136"/>
        <v/>
      </c>
      <c r="AC999" s="178" t="str">
        <f t="shared" si="137"/>
        <v/>
      </c>
      <c r="AD999" s="181">
        <f t="shared" si="138"/>
        <v>0</v>
      </c>
      <c r="AE999" s="178">
        <f>IF(V999&gt;0,P999*INDEX(Scope_Labor_Rates!$E$6:$E$46,V999-5),0)</f>
        <v>0</v>
      </c>
      <c r="AF999" s="181">
        <f>IF(V999&gt;0,AE999*INDEX(Scope_Labor_Rates!$D$6:$D$46,V999-5)*AA999,0)</f>
        <v>0</v>
      </c>
      <c r="AG999" s="178">
        <f>IF(V999&gt;0,P999*INDEX(Scope_Labor_Rates!$G$6:$G$46,V999-5),0)</f>
        <v>0</v>
      </c>
      <c r="AH999" s="181">
        <f>IF(V999&gt;0,AG999*INDEX(Scope_Labor_Rates!$F$6:$F$46,V999-5)*AA999,0)</f>
        <v>0</v>
      </c>
      <c r="AI999" s="178">
        <f>IF(V999&gt;0,P999*INDEX(Scope_Labor_Rates!$I$6:$I$46,V999-5),0)</f>
        <v>0</v>
      </c>
      <c r="AJ999" s="181">
        <f>IF(V999&gt;0,AI999*INDEX(Scope_Labor_Rates!$H$6:$H$46,V999-5)*AA999,0)</f>
        <v>0</v>
      </c>
      <c r="AK999" s="178">
        <f>IF(V999&gt;0,P999*INDEX(Scope_Labor_Rates!$K$6:$K$46,V999-5),0)</f>
        <v>0</v>
      </c>
      <c r="AL999" s="181">
        <f>IF(V999&gt;0,AK999*INDEX(Scope_Labor_Rates!$J$6:$J$46,V999-5)*AA999,0)</f>
        <v>0</v>
      </c>
      <c r="AM999" s="178">
        <f>IF(V999&gt;0,P999*INDEX(Scope_Labor_Rates!$M$6:$M$46,V999-5),0)</f>
        <v>0</v>
      </c>
      <c r="AN999" s="178">
        <f>IF(V999&gt;0,AM999*INDEX(Scope_Labor_Rates!$L$6:$L$46,V999-5)*AA999,0)</f>
        <v>0</v>
      </c>
      <c r="AO999" s="178">
        <f>IF(V999&gt;0,P999*INDEX(Scope_Labor_Rates!$O$6:$O$46,V999-5)*AA999,0)</f>
        <v>0</v>
      </c>
      <c r="AP999" s="181">
        <f>IF(V999&gt;0,P999*INDEX(Scope_Labor_Rates!$Q$6:$Q$46,V999-5)*AA999,0)</f>
        <v>0</v>
      </c>
      <c r="AQ999" s="178">
        <f t="shared" si="139"/>
        <v>0</v>
      </c>
      <c r="AR999" s="178">
        <f t="shared" si="140"/>
        <v>0</v>
      </c>
      <c r="AS999" s="178">
        <f t="shared" si="141"/>
        <v>0</v>
      </c>
      <c r="AT999" s="178">
        <f t="shared" si="142"/>
        <v>0</v>
      </c>
      <c r="AU999">
        <f t="shared" si="143"/>
        <v>0</v>
      </c>
    </row>
    <row r="1000" spans="1:47">
      <c r="A1000" t="str">
        <f>IF(All_Tasks!A1000="","",All_Tasks!A1000)</f>
        <v/>
      </c>
      <c r="B1000" t="str">
        <f>IF(All_Tasks!B1000="","",All_Tasks!B1000)</f>
        <v/>
      </c>
      <c r="C1000" t="str">
        <f>IF(All_Tasks!C1000="","",All_Tasks!C1000)</f>
        <v/>
      </c>
      <c r="D1000" t="str">
        <f>IF(All_Tasks!D1000="","",All_Tasks!D1000)</f>
        <v/>
      </c>
      <c r="E1000" t="str">
        <f>IF(All_Tasks!V1000&lt;&gt;"",All_Tasks!V1000,IF(All_Tasks!E1000&lt;&gt;"",All_Tasks!E1000,""))</f>
        <v/>
      </c>
      <c r="F1000" t="str">
        <f>IF(All_Tasks!F1000="","",All_Tasks!F1000)</f>
        <v/>
      </c>
      <c r="G1000" t="str">
        <f>IF(All_Tasks!G1000="","",All_Tasks!G1000)</f>
        <v/>
      </c>
      <c r="H1000" s="231" t="str">
        <f>IF(All_Tasks!H1000="","",All_Tasks!H1000)</f>
        <v/>
      </c>
      <c r="I1000" t="str">
        <f>IF(All_Tasks!I1000="","",All_Tasks!I1000)</f>
        <v/>
      </c>
      <c r="J1000" t="str">
        <f>IF(All_Tasks!J1000="","",All_Tasks!J1000)</f>
        <v/>
      </c>
      <c r="K1000" t="str">
        <f>IF(All_Tasks!K1000="","",All_Tasks!K1000)</f>
        <v/>
      </c>
      <c r="L1000" s="231" t="str">
        <f>IF(All_Tasks!L1000="","",All_Tasks!L1000)</f>
        <v/>
      </c>
      <c r="M1000" t="str">
        <f>IF(All_Tasks!M1000="","",All_Tasks!M1000)</f>
        <v/>
      </c>
      <c r="N1000" t="str">
        <f>IF(All_Tasks!N1000="","",All_Tasks!N1000)</f>
        <v/>
      </c>
      <c r="O1000" t="str">
        <f>IF(All_Tasks!O1000="","",All_Tasks!O1000)</f>
        <v/>
      </c>
      <c r="P1000" s="181">
        <f>IF(All_Tasks!P1000="",0,All_Tasks!P1000)</f>
        <v>0</v>
      </c>
      <c r="Q1000" s="181">
        <f>IF(All_Tasks!Q1000="",0,All_Tasks!Q1000)</f>
        <v>0</v>
      </c>
      <c r="R1000" s="181">
        <f>IF(All_Tasks!R1000="",0,All_Tasks!R1000)</f>
        <v>0</v>
      </c>
      <c r="S1000" s="181" t="str">
        <f>IF(All_Tasks!S1000="","",All_Tasks!S1000)</f>
        <v/>
      </c>
      <c r="T1000" t="str">
        <f>IF(All_Tasks!T1000="","",All_Tasks!T1000)</f>
        <v/>
      </c>
      <c r="U1000" t="str">
        <f>IF(All_Tasks!U1000="","",All_Tasks!U1000)</f>
        <v/>
      </c>
      <c r="V1000">
        <f>IF(A1000="",0,IFERROR(MATCH(A1000,Scope_Labor_Rates!$A$6:$A$46,0)+5,0))</f>
        <v>0</v>
      </c>
      <c r="W1000" s="178">
        <f>IF(V1000&gt;0,INDEX(Scope_Labor_Rates!$C$6:$C$46,V1000-5),0)</f>
        <v>0</v>
      </c>
      <c r="X1000" s="178">
        <f>IF(V1000&gt;0,INDEX(Scope_Labor_Rates!$C$6:$C$46,V1000-5),0)</f>
        <v>0</v>
      </c>
      <c r="Y1000" s="180">
        <f>IF(V1000&gt;0,INDEX(Scope_Labor_Rates!$S$6:$S$46,V1000-5),0)</f>
        <v>0</v>
      </c>
      <c r="Z1000" s="180">
        <f>IF(V1000&gt;0,INDEX(Scope_Labor_Rates!$R$6:$R$46,V1000-5),1)</f>
        <v>1</v>
      </c>
      <c r="AA1000" s="231">
        <f t="shared" si="135"/>
        <v>0</v>
      </c>
      <c r="AB1000" t="str">
        <f t="shared" si="136"/>
        <v/>
      </c>
      <c r="AC1000" s="178" t="str">
        <f t="shared" si="137"/>
        <v/>
      </c>
      <c r="AD1000" s="181">
        <f t="shared" si="138"/>
        <v>0</v>
      </c>
      <c r="AE1000" s="178">
        <f>IF(V1000&gt;0,P1000*INDEX(Scope_Labor_Rates!$E$6:$E$46,V1000-5),0)</f>
        <v>0</v>
      </c>
      <c r="AF1000" s="181">
        <f>IF(V1000&gt;0,AE1000*INDEX(Scope_Labor_Rates!$D$6:$D$46,V1000-5)*AA1000,0)</f>
        <v>0</v>
      </c>
      <c r="AG1000" s="178">
        <f>IF(V1000&gt;0,P1000*INDEX(Scope_Labor_Rates!$G$6:$G$46,V1000-5),0)</f>
        <v>0</v>
      </c>
      <c r="AH1000" s="181">
        <f>IF(V1000&gt;0,AG1000*INDEX(Scope_Labor_Rates!$F$6:$F$46,V1000-5)*AA1000,0)</f>
        <v>0</v>
      </c>
      <c r="AI1000" s="178">
        <f>IF(V1000&gt;0,P1000*INDEX(Scope_Labor_Rates!$I$6:$I$46,V1000-5),0)</f>
        <v>0</v>
      </c>
      <c r="AJ1000" s="181">
        <f>IF(V1000&gt;0,AI1000*INDEX(Scope_Labor_Rates!$H$6:$H$46,V1000-5)*AA1000,0)</f>
        <v>0</v>
      </c>
      <c r="AK1000" s="178">
        <f>IF(V1000&gt;0,P1000*INDEX(Scope_Labor_Rates!$K$6:$K$46,V1000-5),0)</f>
        <v>0</v>
      </c>
      <c r="AL1000" s="181">
        <f>IF(V1000&gt;0,AK1000*INDEX(Scope_Labor_Rates!$J$6:$J$46,V1000-5)*AA1000,0)</f>
        <v>0</v>
      </c>
      <c r="AM1000" s="178">
        <f>IF(V1000&gt;0,P1000*INDEX(Scope_Labor_Rates!$M$6:$M$46,V1000-5),0)</f>
        <v>0</v>
      </c>
      <c r="AN1000" s="178">
        <f>IF(V1000&gt;0,AM1000*INDEX(Scope_Labor_Rates!$L$6:$L$46,V1000-5)*AA1000,0)</f>
        <v>0</v>
      </c>
      <c r="AO1000" s="178">
        <f>IF(V1000&gt;0,P1000*INDEX(Scope_Labor_Rates!$O$6:$O$46,V1000-5)*AA1000,0)</f>
        <v>0</v>
      </c>
      <c r="AP1000" s="181">
        <f>IF(V1000&gt;0,P1000*INDEX(Scope_Labor_Rates!$Q$6:$Q$46,V1000-5)*AA1000,0)</f>
        <v>0</v>
      </c>
      <c r="AQ1000" s="178">
        <f t="shared" si="139"/>
        <v>0</v>
      </c>
      <c r="AR1000" s="178">
        <f t="shared" si="140"/>
        <v>0</v>
      </c>
      <c r="AS1000" s="178">
        <f t="shared" si="141"/>
        <v>0</v>
      </c>
      <c r="AT1000" s="178">
        <f t="shared" si="142"/>
        <v>0</v>
      </c>
      <c r="AU1000">
        <f t="shared" si="143"/>
        <v>0</v>
      </c>
    </row>
    <row r="1001" spans="1:47">
      <c r="A1001" t="str">
        <f>IF(All_Tasks!A1001="","",All_Tasks!A1001)</f>
        <v/>
      </c>
      <c r="B1001" t="str">
        <f>IF(All_Tasks!B1001="","",All_Tasks!B1001)</f>
        <v/>
      </c>
      <c r="C1001" t="str">
        <f>IF(All_Tasks!C1001="","",All_Tasks!C1001)</f>
        <v/>
      </c>
      <c r="D1001" t="str">
        <f>IF(All_Tasks!D1001="","",All_Tasks!D1001)</f>
        <v/>
      </c>
      <c r="E1001" t="str">
        <f>IF(All_Tasks!V1001&lt;&gt;"",All_Tasks!V1001,IF(All_Tasks!E1001&lt;&gt;"",All_Tasks!E1001,""))</f>
        <v/>
      </c>
      <c r="F1001" t="str">
        <f>IF(All_Tasks!F1001="","",All_Tasks!F1001)</f>
        <v/>
      </c>
      <c r="G1001" t="str">
        <f>IF(All_Tasks!G1001="","",All_Tasks!G1001)</f>
        <v/>
      </c>
      <c r="H1001" s="231" t="str">
        <f>IF(All_Tasks!H1001="","",All_Tasks!H1001)</f>
        <v/>
      </c>
      <c r="I1001" t="str">
        <f>IF(All_Tasks!I1001="","",All_Tasks!I1001)</f>
        <v/>
      </c>
      <c r="J1001" t="str">
        <f>IF(All_Tasks!J1001="","",All_Tasks!J1001)</f>
        <v/>
      </c>
      <c r="K1001" t="str">
        <f>IF(All_Tasks!K1001="","",All_Tasks!K1001)</f>
        <v/>
      </c>
      <c r="L1001" s="231" t="str">
        <f>IF(All_Tasks!L1001="","",All_Tasks!L1001)</f>
        <v/>
      </c>
      <c r="M1001" t="str">
        <f>IF(All_Tasks!M1001="","",All_Tasks!M1001)</f>
        <v/>
      </c>
      <c r="N1001" t="str">
        <f>IF(All_Tasks!N1001="","",All_Tasks!N1001)</f>
        <v/>
      </c>
      <c r="O1001" t="str">
        <f>IF(All_Tasks!O1001="","",All_Tasks!O1001)</f>
        <v/>
      </c>
      <c r="P1001" s="181">
        <f>IF(All_Tasks!P1001="",0,All_Tasks!P1001)</f>
        <v>0</v>
      </c>
      <c r="Q1001" s="181">
        <f>IF(All_Tasks!Q1001="",0,All_Tasks!Q1001)</f>
        <v>0</v>
      </c>
      <c r="R1001" s="181">
        <f>IF(All_Tasks!R1001="",0,All_Tasks!R1001)</f>
        <v>0</v>
      </c>
      <c r="S1001" s="181" t="str">
        <f>IF(All_Tasks!S1001="","",All_Tasks!S1001)</f>
        <v/>
      </c>
      <c r="T1001" t="str">
        <f>IF(All_Tasks!T1001="","",All_Tasks!T1001)</f>
        <v/>
      </c>
      <c r="U1001" t="str">
        <f>IF(All_Tasks!U1001="","",All_Tasks!U1001)</f>
        <v/>
      </c>
      <c r="V1001">
        <f>IF(A1001="",0,IFERROR(MATCH(A1001,Scope_Labor_Rates!$A$6:$A$46,0)+5,0))</f>
        <v>0</v>
      </c>
      <c r="W1001" s="178">
        <f>IF(V1001&gt;0,INDEX(Scope_Labor_Rates!$C$6:$C$46,V1001-5),0)</f>
        <v>0</v>
      </c>
      <c r="X1001" s="178">
        <f>IF(V1001&gt;0,INDEX(Scope_Labor_Rates!$C$6:$C$46,V1001-5),0)</f>
        <v>0</v>
      </c>
      <c r="Y1001" s="180">
        <f>IF(V1001&gt;0,INDEX(Scope_Labor_Rates!$S$6:$S$46,V1001-5),0)</f>
        <v>0</v>
      </c>
      <c r="Z1001" s="180">
        <f>IF(V1001&gt;0,INDEX(Scope_Labor_Rates!$R$6:$R$46,V1001-5),1)</f>
        <v>1</v>
      </c>
      <c r="AA1001" s="231">
        <f t="shared" si="135"/>
        <v>0</v>
      </c>
      <c r="AB1001" t="str">
        <f t="shared" si="136"/>
        <v/>
      </c>
      <c r="AC1001" s="178" t="str">
        <f t="shared" si="137"/>
        <v/>
      </c>
      <c r="AD1001" s="181">
        <f t="shared" si="138"/>
        <v>0</v>
      </c>
      <c r="AE1001" s="178">
        <f>IF(V1001&gt;0,P1001*INDEX(Scope_Labor_Rates!$E$6:$E$46,V1001-5),0)</f>
        <v>0</v>
      </c>
      <c r="AF1001" s="181">
        <f>IF(V1001&gt;0,AE1001*INDEX(Scope_Labor_Rates!$D$6:$D$46,V1001-5)*AA1001,0)</f>
        <v>0</v>
      </c>
      <c r="AG1001" s="178">
        <f>IF(V1001&gt;0,P1001*INDEX(Scope_Labor_Rates!$G$6:$G$46,V1001-5),0)</f>
        <v>0</v>
      </c>
      <c r="AH1001" s="181">
        <f>IF(V1001&gt;0,AG1001*INDEX(Scope_Labor_Rates!$F$6:$F$46,V1001-5)*AA1001,0)</f>
        <v>0</v>
      </c>
      <c r="AI1001" s="178">
        <f>IF(V1001&gt;0,P1001*INDEX(Scope_Labor_Rates!$I$6:$I$46,V1001-5),0)</f>
        <v>0</v>
      </c>
      <c r="AJ1001" s="181">
        <f>IF(V1001&gt;0,AI1001*INDEX(Scope_Labor_Rates!$H$6:$H$46,V1001-5)*AA1001,0)</f>
        <v>0</v>
      </c>
      <c r="AK1001" s="178">
        <f>IF(V1001&gt;0,P1001*INDEX(Scope_Labor_Rates!$K$6:$K$46,V1001-5),0)</f>
        <v>0</v>
      </c>
      <c r="AL1001" s="181">
        <f>IF(V1001&gt;0,AK1001*INDEX(Scope_Labor_Rates!$J$6:$J$46,V1001-5)*AA1001,0)</f>
        <v>0</v>
      </c>
      <c r="AM1001" s="178">
        <f>IF(V1001&gt;0,P1001*INDEX(Scope_Labor_Rates!$M$6:$M$46,V1001-5),0)</f>
        <v>0</v>
      </c>
      <c r="AN1001" s="178">
        <f>IF(V1001&gt;0,AM1001*INDEX(Scope_Labor_Rates!$L$6:$L$46,V1001-5)*AA1001,0)</f>
        <v>0</v>
      </c>
      <c r="AO1001" s="178">
        <f>IF(V1001&gt;0,P1001*INDEX(Scope_Labor_Rates!$O$6:$O$46,V1001-5)*AA1001,0)</f>
        <v>0</v>
      </c>
      <c r="AP1001" s="181">
        <f>IF(V1001&gt;0,P1001*INDEX(Scope_Labor_Rates!$Q$6:$Q$46,V1001-5)*AA1001,0)</f>
        <v>0</v>
      </c>
      <c r="AQ1001" s="178">
        <f t="shared" si="139"/>
        <v>0</v>
      </c>
      <c r="AR1001" s="178">
        <f t="shared" si="140"/>
        <v>0</v>
      </c>
      <c r="AS1001" s="178">
        <f t="shared" si="141"/>
        <v>0</v>
      </c>
      <c r="AT1001" s="178">
        <f t="shared" si="142"/>
        <v>0</v>
      </c>
      <c r="AU1001">
        <f t="shared" si="143"/>
        <v>0</v>
      </c>
    </row>
    <row r="1002" spans="1:47">
      <c r="A1002" t="str">
        <f>IF(All_Tasks!A1002="","",All_Tasks!A1002)</f>
        <v/>
      </c>
      <c r="B1002" t="str">
        <f>IF(All_Tasks!B1002="","",All_Tasks!B1002)</f>
        <v/>
      </c>
      <c r="C1002" t="str">
        <f>IF(All_Tasks!C1002="","",All_Tasks!C1002)</f>
        <v/>
      </c>
      <c r="D1002" t="str">
        <f>IF(All_Tasks!D1002="","",All_Tasks!D1002)</f>
        <v/>
      </c>
      <c r="E1002" t="str">
        <f>IF(All_Tasks!V1002&lt;&gt;"",All_Tasks!V1002,IF(All_Tasks!E1002&lt;&gt;"",All_Tasks!E1002,""))</f>
        <v/>
      </c>
      <c r="F1002" t="str">
        <f>IF(All_Tasks!F1002="","",All_Tasks!F1002)</f>
        <v/>
      </c>
      <c r="G1002" t="str">
        <f>IF(All_Tasks!G1002="","",All_Tasks!G1002)</f>
        <v/>
      </c>
      <c r="H1002" s="231" t="str">
        <f>IF(All_Tasks!H1002="","",All_Tasks!H1002)</f>
        <v/>
      </c>
      <c r="I1002" t="str">
        <f>IF(All_Tasks!I1002="","",All_Tasks!I1002)</f>
        <v/>
      </c>
      <c r="J1002" t="str">
        <f>IF(All_Tasks!J1002="","",All_Tasks!J1002)</f>
        <v/>
      </c>
      <c r="K1002" t="str">
        <f>IF(All_Tasks!K1002="","",All_Tasks!K1002)</f>
        <v/>
      </c>
      <c r="L1002" s="231" t="str">
        <f>IF(All_Tasks!L1002="","",All_Tasks!L1002)</f>
        <v/>
      </c>
      <c r="M1002" t="str">
        <f>IF(All_Tasks!M1002="","",All_Tasks!M1002)</f>
        <v/>
      </c>
      <c r="N1002" t="str">
        <f>IF(All_Tasks!N1002="","",All_Tasks!N1002)</f>
        <v/>
      </c>
      <c r="O1002" t="str">
        <f>IF(All_Tasks!O1002="","",All_Tasks!O1002)</f>
        <v/>
      </c>
      <c r="P1002" s="181">
        <f>IF(All_Tasks!P1002="",0,All_Tasks!P1002)</f>
        <v>0</v>
      </c>
      <c r="Q1002" s="181">
        <f>IF(All_Tasks!Q1002="",0,All_Tasks!Q1002)</f>
        <v>0</v>
      </c>
      <c r="R1002" s="181">
        <f>IF(All_Tasks!R1002="",0,All_Tasks!R1002)</f>
        <v>0</v>
      </c>
      <c r="S1002" s="181" t="str">
        <f>IF(All_Tasks!S1002="","",All_Tasks!S1002)</f>
        <v/>
      </c>
      <c r="T1002" t="str">
        <f>IF(All_Tasks!T1002="","",All_Tasks!T1002)</f>
        <v/>
      </c>
      <c r="U1002" t="str">
        <f>IF(All_Tasks!U1002="","",All_Tasks!U1002)</f>
        <v/>
      </c>
      <c r="V1002">
        <f>IF(A1002="",0,IFERROR(MATCH(A1002,Scope_Labor_Rates!$A$6:$A$46,0)+5,0))</f>
        <v>0</v>
      </c>
      <c r="W1002" s="178">
        <f>IF(V1002&gt;0,INDEX(Scope_Labor_Rates!$C$6:$C$46,V1002-5),0)</f>
        <v>0</v>
      </c>
      <c r="X1002" s="178">
        <f>IF(V1002&gt;0,INDEX(Scope_Labor_Rates!$C$6:$C$46,V1002-5),0)</f>
        <v>0</v>
      </c>
      <c r="Y1002" s="180">
        <f>IF(V1002&gt;0,INDEX(Scope_Labor_Rates!$S$6:$S$46,V1002-5),0)</f>
        <v>0</v>
      </c>
      <c r="Z1002" s="180">
        <f>IF(V1002&gt;0,INDEX(Scope_Labor_Rates!$R$6:$R$46,V1002-5),1)</f>
        <v>1</v>
      </c>
      <c r="AA1002" s="231">
        <f t="shared" si="135"/>
        <v>0</v>
      </c>
      <c r="AB1002" t="str">
        <f t="shared" si="136"/>
        <v/>
      </c>
      <c r="AC1002" s="178" t="str">
        <f t="shared" si="137"/>
        <v/>
      </c>
      <c r="AD1002" s="181">
        <f t="shared" si="138"/>
        <v>0</v>
      </c>
      <c r="AE1002" s="178">
        <f>IF(V1002&gt;0,P1002*INDEX(Scope_Labor_Rates!$E$6:$E$46,V1002-5),0)</f>
        <v>0</v>
      </c>
      <c r="AF1002" s="181">
        <f>IF(V1002&gt;0,AE1002*INDEX(Scope_Labor_Rates!$D$6:$D$46,V1002-5)*AA1002,0)</f>
        <v>0</v>
      </c>
      <c r="AG1002" s="178">
        <f>IF(V1002&gt;0,P1002*INDEX(Scope_Labor_Rates!$G$6:$G$46,V1002-5),0)</f>
        <v>0</v>
      </c>
      <c r="AH1002" s="181">
        <f>IF(V1002&gt;0,AG1002*INDEX(Scope_Labor_Rates!$F$6:$F$46,V1002-5)*AA1002,0)</f>
        <v>0</v>
      </c>
      <c r="AI1002" s="178">
        <f>IF(V1002&gt;0,P1002*INDEX(Scope_Labor_Rates!$I$6:$I$46,V1002-5),0)</f>
        <v>0</v>
      </c>
      <c r="AJ1002" s="181">
        <f>IF(V1002&gt;0,AI1002*INDEX(Scope_Labor_Rates!$H$6:$H$46,V1002-5)*AA1002,0)</f>
        <v>0</v>
      </c>
      <c r="AK1002" s="178">
        <f>IF(V1002&gt;0,P1002*INDEX(Scope_Labor_Rates!$K$6:$K$46,V1002-5),0)</f>
        <v>0</v>
      </c>
      <c r="AL1002" s="181">
        <f>IF(V1002&gt;0,AK1002*INDEX(Scope_Labor_Rates!$J$6:$J$46,V1002-5)*AA1002,0)</f>
        <v>0</v>
      </c>
      <c r="AM1002" s="178">
        <f>IF(V1002&gt;0,P1002*INDEX(Scope_Labor_Rates!$M$6:$M$46,V1002-5),0)</f>
        <v>0</v>
      </c>
      <c r="AN1002" s="178">
        <f>IF(V1002&gt;0,AM1002*INDEX(Scope_Labor_Rates!$L$6:$L$46,V1002-5)*AA1002,0)</f>
        <v>0</v>
      </c>
      <c r="AO1002" s="178">
        <f>IF(V1002&gt;0,P1002*INDEX(Scope_Labor_Rates!$O$6:$O$46,V1002-5)*AA1002,0)</f>
        <v>0</v>
      </c>
      <c r="AP1002" s="181">
        <f>IF(V1002&gt;0,P1002*INDEX(Scope_Labor_Rates!$Q$6:$Q$46,V1002-5)*AA1002,0)</f>
        <v>0</v>
      </c>
      <c r="AQ1002" s="178">
        <f t="shared" si="139"/>
        <v>0</v>
      </c>
      <c r="AR1002" s="178">
        <f t="shared" si="140"/>
        <v>0</v>
      </c>
      <c r="AS1002" s="178">
        <f t="shared" si="141"/>
        <v>0</v>
      </c>
      <c r="AT1002" s="178">
        <f t="shared" si="142"/>
        <v>0</v>
      </c>
      <c r="AU1002">
        <f t="shared" si="143"/>
        <v>0</v>
      </c>
    </row>
    <row r="1003" spans="1:47">
      <c r="A1003" t="str">
        <f>IF(All_Tasks!A1003="","",All_Tasks!A1003)</f>
        <v/>
      </c>
      <c r="B1003" t="str">
        <f>IF(All_Tasks!B1003="","",All_Tasks!B1003)</f>
        <v/>
      </c>
      <c r="C1003" t="str">
        <f>IF(All_Tasks!C1003="","",All_Tasks!C1003)</f>
        <v/>
      </c>
      <c r="D1003" t="str">
        <f>IF(All_Tasks!D1003="","",All_Tasks!D1003)</f>
        <v/>
      </c>
      <c r="E1003" t="str">
        <f>IF(All_Tasks!V1003&lt;&gt;"",All_Tasks!V1003,IF(All_Tasks!E1003&lt;&gt;"",All_Tasks!E1003,""))</f>
        <v/>
      </c>
      <c r="F1003" t="str">
        <f>IF(All_Tasks!F1003="","",All_Tasks!F1003)</f>
        <v/>
      </c>
      <c r="G1003" t="str">
        <f>IF(All_Tasks!G1003="","",All_Tasks!G1003)</f>
        <v/>
      </c>
      <c r="H1003" s="231" t="str">
        <f>IF(All_Tasks!H1003="","",All_Tasks!H1003)</f>
        <v/>
      </c>
      <c r="I1003" t="str">
        <f>IF(All_Tasks!I1003="","",All_Tasks!I1003)</f>
        <v/>
      </c>
      <c r="J1003" t="str">
        <f>IF(All_Tasks!J1003="","",All_Tasks!J1003)</f>
        <v/>
      </c>
      <c r="K1003" t="str">
        <f>IF(All_Tasks!K1003="","",All_Tasks!K1003)</f>
        <v/>
      </c>
      <c r="L1003" s="231" t="str">
        <f>IF(All_Tasks!L1003="","",All_Tasks!L1003)</f>
        <v/>
      </c>
      <c r="M1003" t="str">
        <f>IF(All_Tasks!M1003="","",All_Tasks!M1003)</f>
        <v/>
      </c>
      <c r="N1003" t="str">
        <f>IF(All_Tasks!N1003="","",All_Tasks!N1003)</f>
        <v/>
      </c>
      <c r="O1003" t="str">
        <f>IF(All_Tasks!O1003="","",All_Tasks!O1003)</f>
        <v/>
      </c>
      <c r="P1003" s="181">
        <f>IF(All_Tasks!P1003="",0,All_Tasks!P1003)</f>
        <v>0</v>
      </c>
      <c r="Q1003" s="181">
        <f>IF(All_Tasks!Q1003="",0,All_Tasks!Q1003)</f>
        <v>0</v>
      </c>
      <c r="R1003" s="181">
        <f>IF(All_Tasks!R1003="",0,All_Tasks!R1003)</f>
        <v>0</v>
      </c>
      <c r="S1003" s="181" t="str">
        <f>IF(All_Tasks!S1003="","",All_Tasks!S1003)</f>
        <v/>
      </c>
      <c r="T1003" t="str">
        <f>IF(All_Tasks!T1003="","",All_Tasks!T1003)</f>
        <v/>
      </c>
      <c r="U1003" t="str">
        <f>IF(All_Tasks!U1003="","",All_Tasks!U1003)</f>
        <v/>
      </c>
      <c r="V1003">
        <f>IF(A1003="",0,IFERROR(MATCH(A1003,Scope_Labor_Rates!$A$6:$A$46,0)+5,0))</f>
        <v>0</v>
      </c>
      <c r="W1003" s="178">
        <f>IF(V1003&gt;0,INDEX(Scope_Labor_Rates!$C$6:$C$46,V1003-5),0)</f>
        <v>0</v>
      </c>
      <c r="X1003" s="178">
        <f>IF(V1003&gt;0,INDEX(Scope_Labor_Rates!$C$6:$C$46,V1003-5),0)</f>
        <v>0</v>
      </c>
      <c r="Y1003" s="180">
        <f>IF(V1003&gt;0,INDEX(Scope_Labor_Rates!$S$6:$S$46,V1003-5),0)</f>
        <v>0</v>
      </c>
      <c r="Z1003" s="180">
        <f>IF(V1003&gt;0,INDEX(Scope_Labor_Rates!$R$6:$R$46,V1003-5),1)</f>
        <v>1</v>
      </c>
      <c r="AA1003" s="231">
        <f t="shared" si="135"/>
        <v>0</v>
      </c>
      <c r="AB1003" t="str">
        <f t="shared" si="136"/>
        <v/>
      </c>
      <c r="AC1003" s="178" t="str">
        <f t="shared" si="137"/>
        <v/>
      </c>
      <c r="AD1003" s="181">
        <f t="shared" si="138"/>
        <v>0</v>
      </c>
      <c r="AE1003" s="178">
        <f>IF(V1003&gt;0,P1003*INDEX(Scope_Labor_Rates!$E$6:$E$46,V1003-5),0)</f>
        <v>0</v>
      </c>
      <c r="AF1003" s="181">
        <f>IF(V1003&gt;0,AE1003*INDEX(Scope_Labor_Rates!$D$6:$D$46,V1003-5)*AA1003,0)</f>
        <v>0</v>
      </c>
      <c r="AG1003" s="178">
        <f>IF(V1003&gt;0,P1003*INDEX(Scope_Labor_Rates!$G$6:$G$46,V1003-5),0)</f>
        <v>0</v>
      </c>
      <c r="AH1003" s="181">
        <f>IF(V1003&gt;0,AG1003*INDEX(Scope_Labor_Rates!$F$6:$F$46,V1003-5)*AA1003,0)</f>
        <v>0</v>
      </c>
      <c r="AI1003" s="178">
        <f>IF(V1003&gt;0,P1003*INDEX(Scope_Labor_Rates!$I$6:$I$46,V1003-5),0)</f>
        <v>0</v>
      </c>
      <c r="AJ1003" s="181">
        <f>IF(V1003&gt;0,AI1003*INDEX(Scope_Labor_Rates!$H$6:$H$46,V1003-5)*AA1003,0)</f>
        <v>0</v>
      </c>
      <c r="AK1003" s="178">
        <f>IF(V1003&gt;0,P1003*INDEX(Scope_Labor_Rates!$K$6:$K$46,V1003-5),0)</f>
        <v>0</v>
      </c>
      <c r="AL1003" s="181">
        <f>IF(V1003&gt;0,AK1003*INDEX(Scope_Labor_Rates!$J$6:$J$46,V1003-5)*AA1003,0)</f>
        <v>0</v>
      </c>
      <c r="AM1003" s="178">
        <f>IF(V1003&gt;0,P1003*INDEX(Scope_Labor_Rates!$M$6:$M$46,V1003-5),0)</f>
        <v>0</v>
      </c>
      <c r="AN1003" s="178">
        <f>IF(V1003&gt;0,AM1003*INDEX(Scope_Labor_Rates!$L$6:$L$46,V1003-5)*AA1003,0)</f>
        <v>0</v>
      </c>
      <c r="AO1003" s="178">
        <f>IF(V1003&gt;0,P1003*INDEX(Scope_Labor_Rates!$O$6:$O$46,V1003-5)*AA1003,0)</f>
        <v>0</v>
      </c>
      <c r="AP1003" s="181">
        <f>IF(V1003&gt;0,P1003*INDEX(Scope_Labor_Rates!$Q$6:$Q$46,V1003-5)*AA1003,0)</f>
        <v>0</v>
      </c>
      <c r="AQ1003" s="178">
        <f t="shared" si="139"/>
        <v>0</v>
      </c>
      <c r="AR1003" s="178">
        <f t="shared" si="140"/>
        <v>0</v>
      </c>
      <c r="AS1003" s="178">
        <f t="shared" si="141"/>
        <v>0</v>
      </c>
      <c r="AT1003" s="178">
        <f t="shared" si="142"/>
        <v>0</v>
      </c>
      <c r="AU1003">
        <f t="shared" si="143"/>
        <v>0</v>
      </c>
    </row>
    <row r="1004" spans="1:47">
      <c r="A1004" t="str">
        <f>IF(All_Tasks!A1004="","",All_Tasks!A1004)</f>
        <v/>
      </c>
      <c r="B1004" t="str">
        <f>IF(All_Tasks!B1004="","",All_Tasks!B1004)</f>
        <v/>
      </c>
      <c r="C1004" t="str">
        <f>IF(All_Tasks!C1004="","",All_Tasks!C1004)</f>
        <v/>
      </c>
      <c r="D1004" t="str">
        <f>IF(All_Tasks!D1004="","",All_Tasks!D1004)</f>
        <v/>
      </c>
      <c r="E1004" t="str">
        <f>IF(All_Tasks!V1004&lt;&gt;"",All_Tasks!V1004,IF(All_Tasks!E1004&lt;&gt;"",All_Tasks!E1004,""))</f>
        <v/>
      </c>
      <c r="F1004" t="str">
        <f>IF(All_Tasks!F1004="","",All_Tasks!F1004)</f>
        <v/>
      </c>
      <c r="G1004" t="str">
        <f>IF(All_Tasks!G1004="","",All_Tasks!G1004)</f>
        <v/>
      </c>
      <c r="H1004" s="231" t="str">
        <f>IF(All_Tasks!H1004="","",All_Tasks!H1004)</f>
        <v/>
      </c>
      <c r="I1004" t="str">
        <f>IF(All_Tasks!I1004="","",All_Tasks!I1004)</f>
        <v/>
      </c>
      <c r="J1004" t="str">
        <f>IF(All_Tasks!J1004="","",All_Tasks!J1004)</f>
        <v/>
      </c>
      <c r="K1004" t="str">
        <f>IF(All_Tasks!K1004="","",All_Tasks!K1004)</f>
        <v/>
      </c>
      <c r="L1004" s="231" t="str">
        <f>IF(All_Tasks!L1004="","",All_Tasks!L1004)</f>
        <v/>
      </c>
      <c r="M1004" t="str">
        <f>IF(All_Tasks!M1004="","",All_Tasks!M1004)</f>
        <v/>
      </c>
      <c r="N1004" t="str">
        <f>IF(All_Tasks!N1004="","",All_Tasks!N1004)</f>
        <v/>
      </c>
      <c r="O1004" t="str">
        <f>IF(All_Tasks!O1004="","",All_Tasks!O1004)</f>
        <v/>
      </c>
      <c r="P1004" s="181">
        <f>IF(All_Tasks!P1004="",0,All_Tasks!P1004)</f>
        <v>0</v>
      </c>
      <c r="Q1004" s="181">
        <f>IF(All_Tasks!Q1004="",0,All_Tasks!Q1004)</f>
        <v>0</v>
      </c>
      <c r="R1004" s="181">
        <f>IF(All_Tasks!R1004="",0,All_Tasks!R1004)</f>
        <v>0</v>
      </c>
      <c r="S1004" s="181" t="str">
        <f>IF(All_Tasks!S1004="","",All_Tasks!S1004)</f>
        <v/>
      </c>
      <c r="T1004" t="str">
        <f>IF(All_Tasks!T1004="","",All_Tasks!T1004)</f>
        <v/>
      </c>
      <c r="U1004" t="str">
        <f>IF(All_Tasks!U1004="","",All_Tasks!U1004)</f>
        <v/>
      </c>
      <c r="V1004">
        <f>IF(A1004="",0,IFERROR(MATCH(A1004,Scope_Labor_Rates!$A$6:$A$46,0)+5,0))</f>
        <v>0</v>
      </c>
      <c r="W1004" s="178">
        <f>IF(V1004&gt;0,INDEX(Scope_Labor_Rates!$C$6:$C$46,V1004-5),0)</f>
        <v>0</v>
      </c>
      <c r="X1004" s="178">
        <f>IF(V1004&gt;0,INDEX(Scope_Labor_Rates!$C$6:$C$46,V1004-5),0)</f>
        <v>0</v>
      </c>
      <c r="Y1004" s="180">
        <f>IF(V1004&gt;0,INDEX(Scope_Labor_Rates!$S$6:$S$46,V1004-5),0)</f>
        <v>0</v>
      </c>
      <c r="Z1004" s="180">
        <f>IF(V1004&gt;0,INDEX(Scope_Labor_Rates!$R$6:$R$46,V1004-5),1)</f>
        <v>1</v>
      </c>
      <c r="AA1004" s="231">
        <f t="shared" si="135"/>
        <v>0</v>
      </c>
      <c r="AB1004" t="str">
        <f t="shared" si="136"/>
        <v/>
      </c>
      <c r="AC1004" s="178" t="str">
        <f t="shared" si="137"/>
        <v/>
      </c>
      <c r="AD1004" s="181">
        <f t="shared" si="138"/>
        <v>0</v>
      </c>
      <c r="AE1004" s="178">
        <f>IF(V1004&gt;0,P1004*INDEX(Scope_Labor_Rates!$E$6:$E$46,V1004-5),0)</f>
        <v>0</v>
      </c>
      <c r="AF1004" s="181">
        <f>IF(V1004&gt;0,AE1004*INDEX(Scope_Labor_Rates!$D$6:$D$46,V1004-5)*AA1004,0)</f>
        <v>0</v>
      </c>
      <c r="AG1004" s="178">
        <f>IF(V1004&gt;0,P1004*INDEX(Scope_Labor_Rates!$G$6:$G$46,V1004-5),0)</f>
        <v>0</v>
      </c>
      <c r="AH1004" s="181">
        <f>IF(V1004&gt;0,AG1004*INDEX(Scope_Labor_Rates!$F$6:$F$46,V1004-5)*AA1004,0)</f>
        <v>0</v>
      </c>
      <c r="AI1004" s="178">
        <f>IF(V1004&gt;0,P1004*INDEX(Scope_Labor_Rates!$I$6:$I$46,V1004-5),0)</f>
        <v>0</v>
      </c>
      <c r="AJ1004" s="181">
        <f>IF(V1004&gt;0,AI1004*INDEX(Scope_Labor_Rates!$H$6:$H$46,V1004-5)*AA1004,0)</f>
        <v>0</v>
      </c>
      <c r="AK1004" s="178">
        <f>IF(V1004&gt;0,P1004*INDEX(Scope_Labor_Rates!$K$6:$K$46,V1004-5),0)</f>
        <v>0</v>
      </c>
      <c r="AL1004" s="181">
        <f>IF(V1004&gt;0,AK1004*INDEX(Scope_Labor_Rates!$J$6:$J$46,V1004-5)*AA1004,0)</f>
        <v>0</v>
      </c>
      <c r="AM1004" s="178">
        <f>IF(V1004&gt;0,P1004*INDEX(Scope_Labor_Rates!$M$6:$M$46,V1004-5),0)</f>
        <v>0</v>
      </c>
      <c r="AN1004" s="178">
        <f>IF(V1004&gt;0,AM1004*INDEX(Scope_Labor_Rates!$L$6:$L$46,V1004-5)*AA1004,0)</f>
        <v>0</v>
      </c>
      <c r="AO1004" s="178">
        <f>IF(V1004&gt;0,P1004*INDEX(Scope_Labor_Rates!$O$6:$O$46,V1004-5)*AA1004,0)</f>
        <v>0</v>
      </c>
      <c r="AP1004" s="181">
        <f>IF(V1004&gt;0,P1004*INDEX(Scope_Labor_Rates!$Q$6:$Q$46,V1004-5)*AA1004,0)</f>
        <v>0</v>
      </c>
      <c r="AQ1004" s="178">
        <f t="shared" si="139"/>
        <v>0</v>
      </c>
      <c r="AR1004" s="178">
        <f t="shared" si="140"/>
        <v>0</v>
      </c>
      <c r="AS1004" s="178">
        <f t="shared" si="141"/>
        <v>0</v>
      </c>
      <c r="AT1004" s="178">
        <f t="shared" si="142"/>
        <v>0</v>
      </c>
      <c r="AU1004">
        <f t="shared" si="143"/>
        <v>0</v>
      </c>
    </row>
    <row r="1005" spans="1:47">
      <c r="A1005" t="str">
        <f>IF(All_Tasks!A1005="","",All_Tasks!A1005)</f>
        <v/>
      </c>
      <c r="B1005" t="str">
        <f>IF(All_Tasks!B1005="","",All_Tasks!B1005)</f>
        <v/>
      </c>
      <c r="C1005" t="str">
        <f>IF(All_Tasks!C1005="","",All_Tasks!C1005)</f>
        <v/>
      </c>
      <c r="D1005" t="str">
        <f>IF(All_Tasks!D1005="","",All_Tasks!D1005)</f>
        <v/>
      </c>
      <c r="E1005" t="str">
        <f>IF(All_Tasks!V1005&lt;&gt;"",All_Tasks!V1005,IF(All_Tasks!E1005&lt;&gt;"",All_Tasks!E1005,""))</f>
        <v/>
      </c>
      <c r="F1005" t="str">
        <f>IF(All_Tasks!F1005="","",All_Tasks!F1005)</f>
        <v/>
      </c>
      <c r="G1005" t="str">
        <f>IF(All_Tasks!G1005="","",All_Tasks!G1005)</f>
        <v/>
      </c>
      <c r="H1005" s="231" t="str">
        <f>IF(All_Tasks!H1005="","",All_Tasks!H1005)</f>
        <v/>
      </c>
      <c r="I1005" t="str">
        <f>IF(All_Tasks!I1005="","",All_Tasks!I1005)</f>
        <v/>
      </c>
      <c r="J1005" t="str">
        <f>IF(All_Tasks!J1005="","",All_Tasks!J1005)</f>
        <v/>
      </c>
      <c r="K1005" t="str">
        <f>IF(All_Tasks!K1005="","",All_Tasks!K1005)</f>
        <v/>
      </c>
      <c r="L1005" s="231" t="str">
        <f>IF(All_Tasks!L1005="","",All_Tasks!L1005)</f>
        <v/>
      </c>
      <c r="M1005" t="str">
        <f>IF(All_Tasks!M1005="","",All_Tasks!M1005)</f>
        <v/>
      </c>
      <c r="N1005" t="str">
        <f>IF(All_Tasks!N1005="","",All_Tasks!N1005)</f>
        <v/>
      </c>
      <c r="O1005" t="str">
        <f>IF(All_Tasks!O1005="","",All_Tasks!O1005)</f>
        <v/>
      </c>
      <c r="P1005" s="181">
        <f>IF(All_Tasks!P1005="",0,All_Tasks!P1005)</f>
        <v>0</v>
      </c>
      <c r="Q1005" s="181">
        <f>IF(All_Tasks!Q1005="",0,All_Tasks!Q1005)</f>
        <v>0</v>
      </c>
      <c r="R1005" s="181">
        <f>IF(All_Tasks!R1005="",0,All_Tasks!R1005)</f>
        <v>0</v>
      </c>
      <c r="S1005" s="181" t="str">
        <f>IF(All_Tasks!S1005="","",All_Tasks!S1005)</f>
        <v/>
      </c>
      <c r="T1005" t="str">
        <f>IF(All_Tasks!T1005="","",All_Tasks!T1005)</f>
        <v/>
      </c>
      <c r="U1005" t="str">
        <f>IF(All_Tasks!U1005="","",All_Tasks!U1005)</f>
        <v/>
      </c>
      <c r="V1005">
        <f>IF(A1005="",0,IFERROR(MATCH(A1005,Scope_Labor_Rates!$A$6:$A$46,0)+5,0))</f>
        <v>0</v>
      </c>
      <c r="W1005" s="178">
        <f>IF(V1005&gt;0,INDEX(Scope_Labor_Rates!$C$6:$C$46,V1005-5),0)</f>
        <v>0</v>
      </c>
      <c r="X1005" s="178">
        <f>IF(V1005&gt;0,INDEX(Scope_Labor_Rates!$C$6:$C$46,V1005-5),0)</f>
        <v>0</v>
      </c>
      <c r="Y1005" s="180">
        <f>IF(V1005&gt;0,INDEX(Scope_Labor_Rates!$S$6:$S$46,V1005-5),0)</f>
        <v>0</v>
      </c>
      <c r="Z1005" s="180">
        <f>IF(V1005&gt;0,INDEX(Scope_Labor_Rates!$R$6:$R$46,V1005-5),1)</f>
        <v>1</v>
      </c>
      <c r="AA1005" s="231">
        <f t="shared" si="135"/>
        <v>0</v>
      </c>
      <c r="AB1005" t="str">
        <f t="shared" si="136"/>
        <v/>
      </c>
      <c r="AC1005" s="178" t="str">
        <f t="shared" si="137"/>
        <v/>
      </c>
      <c r="AD1005" s="181">
        <f t="shared" si="138"/>
        <v>0</v>
      </c>
      <c r="AE1005" s="178">
        <f>IF(V1005&gt;0,P1005*INDEX(Scope_Labor_Rates!$E$6:$E$46,V1005-5),0)</f>
        <v>0</v>
      </c>
      <c r="AF1005" s="181">
        <f>IF(V1005&gt;0,AE1005*INDEX(Scope_Labor_Rates!$D$6:$D$46,V1005-5)*AA1005,0)</f>
        <v>0</v>
      </c>
      <c r="AG1005" s="178">
        <f>IF(V1005&gt;0,P1005*INDEX(Scope_Labor_Rates!$G$6:$G$46,V1005-5),0)</f>
        <v>0</v>
      </c>
      <c r="AH1005" s="181">
        <f>IF(V1005&gt;0,AG1005*INDEX(Scope_Labor_Rates!$F$6:$F$46,V1005-5)*AA1005,0)</f>
        <v>0</v>
      </c>
      <c r="AI1005" s="178">
        <f>IF(V1005&gt;0,P1005*INDEX(Scope_Labor_Rates!$I$6:$I$46,V1005-5),0)</f>
        <v>0</v>
      </c>
      <c r="AJ1005" s="181">
        <f>IF(V1005&gt;0,AI1005*INDEX(Scope_Labor_Rates!$H$6:$H$46,V1005-5)*AA1005,0)</f>
        <v>0</v>
      </c>
      <c r="AK1005" s="178">
        <f>IF(V1005&gt;0,P1005*INDEX(Scope_Labor_Rates!$K$6:$K$46,V1005-5),0)</f>
        <v>0</v>
      </c>
      <c r="AL1005" s="181">
        <f>IF(V1005&gt;0,AK1005*INDEX(Scope_Labor_Rates!$J$6:$J$46,V1005-5)*AA1005,0)</f>
        <v>0</v>
      </c>
      <c r="AM1005" s="178">
        <f>IF(V1005&gt;0,P1005*INDEX(Scope_Labor_Rates!$M$6:$M$46,V1005-5),0)</f>
        <v>0</v>
      </c>
      <c r="AN1005" s="178">
        <f>IF(V1005&gt;0,AM1005*INDEX(Scope_Labor_Rates!$L$6:$L$46,V1005-5)*AA1005,0)</f>
        <v>0</v>
      </c>
      <c r="AO1005" s="178">
        <f>IF(V1005&gt;0,P1005*INDEX(Scope_Labor_Rates!$O$6:$O$46,V1005-5)*AA1005,0)</f>
        <v>0</v>
      </c>
      <c r="AP1005" s="181">
        <f>IF(V1005&gt;0,P1005*INDEX(Scope_Labor_Rates!$Q$6:$Q$46,V1005-5)*AA1005,0)</f>
        <v>0</v>
      </c>
      <c r="AQ1005" s="178">
        <f t="shared" si="139"/>
        <v>0</v>
      </c>
      <c r="AR1005" s="178">
        <f t="shared" si="140"/>
        <v>0</v>
      </c>
      <c r="AS1005" s="178">
        <f t="shared" si="141"/>
        <v>0</v>
      </c>
      <c r="AT1005" s="178">
        <f t="shared" si="142"/>
        <v>0</v>
      </c>
      <c r="AU1005">
        <f t="shared" si="143"/>
        <v>0</v>
      </c>
    </row>
    <row r="1006" spans="1:47">
      <c r="A1006" t="str">
        <f>IF(All_Tasks!A1006="","",All_Tasks!A1006)</f>
        <v/>
      </c>
      <c r="B1006" t="str">
        <f>IF(All_Tasks!B1006="","",All_Tasks!B1006)</f>
        <v/>
      </c>
      <c r="C1006" t="str">
        <f>IF(All_Tasks!C1006="","",All_Tasks!C1006)</f>
        <v/>
      </c>
      <c r="D1006" t="str">
        <f>IF(All_Tasks!D1006="","",All_Tasks!D1006)</f>
        <v/>
      </c>
      <c r="E1006" t="str">
        <f>IF(All_Tasks!V1006&lt;&gt;"",All_Tasks!V1006,IF(All_Tasks!E1006&lt;&gt;"",All_Tasks!E1006,""))</f>
        <v/>
      </c>
      <c r="F1006" t="str">
        <f>IF(All_Tasks!F1006="","",All_Tasks!F1006)</f>
        <v/>
      </c>
      <c r="G1006" t="str">
        <f>IF(All_Tasks!G1006="","",All_Tasks!G1006)</f>
        <v/>
      </c>
      <c r="H1006" s="231" t="str">
        <f>IF(All_Tasks!H1006="","",All_Tasks!H1006)</f>
        <v/>
      </c>
      <c r="I1006" t="str">
        <f>IF(All_Tasks!I1006="","",All_Tasks!I1006)</f>
        <v/>
      </c>
      <c r="J1006" t="str">
        <f>IF(All_Tasks!J1006="","",All_Tasks!J1006)</f>
        <v/>
      </c>
      <c r="K1006" t="str">
        <f>IF(All_Tasks!K1006="","",All_Tasks!K1006)</f>
        <v/>
      </c>
      <c r="L1006" s="231" t="str">
        <f>IF(All_Tasks!L1006="","",All_Tasks!L1006)</f>
        <v/>
      </c>
      <c r="M1006" t="str">
        <f>IF(All_Tasks!M1006="","",All_Tasks!M1006)</f>
        <v/>
      </c>
      <c r="N1006" t="str">
        <f>IF(All_Tasks!N1006="","",All_Tasks!N1006)</f>
        <v/>
      </c>
      <c r="O1006" t="str">
        <f>IF(All_Tasks!O1006="","",All_Tasks!O1006)</f>
        <v/>
      </c>
      <c r="P1006" s="181">
        <f>IF(All_Tasks!P1006="",0,All_Tasks!P1006)</f>
        <v>0</v>
      </c>
      <c r="Q1006" s="181">
        <f>IF(All_Tasks!Q1006="",0,All_Tasks!Q1006)</f>
        <v>0</v>
      </c>
      <c r="R1006" s="181">
        <f>IF(All_Tasks!R1006="",0,All_Tasks!R1006)</f>
        <v>0</v>
      </c>
      <c r="S1006" s="181" t="str">
        <f>IF(All_Tasks!S1006="","",All_Tasks!S1006)</f>
        <v/>
      </c>
      <c r="T1006" t="str">
        <f>IF(All_Tasks!T1006="","",All_Tasks!T1006)</f>
        <v/>
      </c>
      <c r="U1006" t="str">
        <f>IF(All_Tasks!U1006="","",All_Tasks!U1006)</f>
        <v/>
      </c>
      <c r="V1006">
        <f>IF(A1006="",0,IFERROR(MATCH(A1006,Scope_Labor_Rates!$A$6:$A$46,0)+5,0))</f>
        <v>0</v>
      </c>
      <c r="W1006" s="178">
        <f>IF(V1006&gt;0,INDEX(Scope_Labor_Rates!$C$6:$C$46,V1006-5),0)</f>
        <v>0</v>
      </c>
      <c r="X1006" s="178">
        <f>IF(V1006&gt;0,INDEX(Scope_Labor_Rates!$C$6:$C$46,V1006-5),0)</f>
        <v>0</v>
      </c>
      <c r="Y1006" s="180">
        <f>IF(V1006&gt;0,INDEX(Scope_Labor_Rates!$S$6:$S$46,V1006-5),0)</f>
        <v>0</v>
      </c>
      <c r="Z1006" s="180">
        <f>IF(V1006&gt;0,INDEX(Scope_Labor_Rates!$R$6:$R$46,V1006-5),1)</f>
        <v>1</v>
      </c>
      <c r="AA1006" s="231">
        <f t="shared" si="135"/>
        <v>0</v>
      </c>
      <c r="AB1006" t="str">
        <f t="shared" si="136"/>
        <v/>
      </c>
      <c r="AC1006" s="178" t="str">
        <f t="shared" si="137"/>
        <v/>
      </c>
      <c r="AD1006" s="181">
        <f t="shared" si="138"/>
        <v>0</v>
      </c>
      <c r="AE1006" s="178">
        <f>IF(V1006&gt;0,P1006*INDEX(Scope_Labor_Rates!$E$6:$E$46,V1006-5),0)</f>
        <v>0</v>
      </c>
      <c r="AF1006" s="181">
        <f>IF(V1006&gt;0,AE1006*INDEX(Scope_Labor_Rates!$D$6:$D$46,V1006-5)*AA1006,0)</f>
        <v>0</v>
      </c>
      <c r="AG1006" s="178">
        <f>IF(V1006&gt;0,P1006*INDEX(Scope_Labor_Rates!$G$6:$G$46,V1006-5),0)</f>
        <v>0</v>
      </c>
      <c r="AH1006" s="181">
        <f>IF(V1006&gt;0,AG1006*INDEX(Scope_Labor_Rates!$F$6:$F$46,V1006-5)*AA1006,0)</f>
        <v>0</v>
      </c>
      <c r="AI1006" s="178">
        <f>IF(V1006&gt;0,P1006*INDEX(Scope_Labor_Rates!$I$6:$I$46,V1006-5),0)</f>
        <v>0</v>
      </c>
      <c r="AJ1006" s="181">
        <f>IF(V1006&gt;0,AI1006*INDEX(Scope_Labor_Rates!$H$6:$H$46,V1006-5)*AA1006,0)</f>
        <v>0</v>
      </c>
      <c r="AK1006" s="178">
        <f>IF(V1006&gt;0,P1006*INDEX(Scope_Labor_Rates!$K$6:$K$46,V1006-5),0)</f>
        <v>0</v>
      </c>
      <c r="AL1006" s="181">
        <f>IF(V1006&gt;0,AK1006*INDEX(Scope_Labor_Rates!$J$6:$J$46,V1006-5)*AA1006,0)</f>
        <v>0</v>
      </c>
      <c r="AM1006" s="178">
        <f>IF(V1006&gt;0,P1006*INDEX(Scope_Labor_Rates!$M$6:$M$46,V1006-5),0)</f>
        <v>0</v>
      </c>
      <c r="AN1006" s="178">
        <f>IF(V1006&gt;0,AM1006*INDEX(Scope_Labor_Rates!$L$6:$L$46,V1006-5)*AA1006,0)</f>
        <v>0</v>
      </c>
      <c r="AO1006" s="178">
        <f>IF(V1006&gt;0,P1006*INDEX(Scope_Labor_Rates!$O$6:$O$46,V1006-5)*AA1006,0)</f>
        <v>0</v>
      </c>
      <c r="AP1006" s="181">
        <f>IF(V1006&gt;0,P1006*INDEX(Scope_Labor_Rates!$Q$6:$Q$46,V1006-5)*AA1006,0)</f>
        <v>0</v>
      </c>
      <c r="AQ1006" s="178">
        <f t="shared" si="139"/>
        <v>0</v>
      </c>
      <c r="AR1006" s="178">
        <f t="shared" si="140"/>
        <v>0</v>
      </c>
      <c r="AS1006" s="178">
        <f t="shared" si="141"/>
        <v>0</v>
      </c>
      <c r="AT1006" s="178">
        <f t="shared" si="142"/>
        <v>0</v>
      </c>
      <c r="AU1006">
        <f t="shared" si="143"/>
        <v>0</v>
      </c>
    </row>
    <row r="1007" spans="1:47">
      <c r="A1007" t="str">
        <f>IF(All_Tasks!A1007="","",All_Tasks!A1007)</f>
        <v/>
      </c>
      <c r="B1007" t="str">
        <f>IF(All_Tasks!B1007="","",All_Tasks!B1007)</f>
        <v/>
      </c>
      <c r="C1007" t="str">
        <f>IF(All_Tasks!C1007="","",All_Tasks!C1007)</f>
        <v/>
      </c>
      <c r="D1007" t="str">
        <f>IF(All_Tasks!D1007="","",All_Tasks!D1007)</f>
        <v/>
      </c>
      <c r="E1007" t="str">
        <f>IF(All_Tasks!V1007&lt;&gt;"",All_Tasks!V1007,IF(All_Tasks!E1007&lt;&gt;"",All_Tasks!E1007,""))</f>
        <v/>
      </c>
      <c r="F1007" t="str">
        <f>IF(All_Tasks!F1007="","",All_Tasks!F1007)</f>
        <v/>
      </c>
      <c r="G1007" t="str">
        <f>IF(All_Tasks!G1007="","",All_Tasks!G1007)</f>
        <v/>
      </c>
      <c r="H1007" s="231" t="str">
        <f>IF(All_Tasks!H1007="","",All_Tasks!H1007)</f>
        <v/>
      </c>
      <c r="I1007" t="str">
        <f>IF(All_Tasks!I1007="","",All_Tasks!I1007)</f>
        <v/>
      </c>
      <c r="J1007" t="str">
        <f>IF(All_Tasks!J1007="","",All_Tasks!J1007)</f>
        <v/>
      </c>
      <c r="K1007" t="str">
        <f>IF(All_Tasks!K1007="","",All_Tasks!K1007)</f>
        <v/>
      </c>
      <c r="L1007" s="231" t="str">
        <f>IF(All_Tasks!L1007="","",All_Tasks!L1007)</f>
        <v/>
      </c>
      <c r="M1007" t="str">
        <f>IF(All_Tasks!M1007="","",All_Tasks!M1007)</f>
        <v/>
      </c>
      <c r="N1007" t="str">
        <f>IF(All_Tasks!N1007="","",All_Tasks!N1007)</f>
        <v/>
      </c>
      <c r="O1007" t="str">
        <f>IF(All_Tasks!O1007="","",All_Tasks!O1007)</f>
        <v/>
      </c>
      <c r="P1007" s="181">
        <f>IF(All_Tasks!P1007="",0,All_Tasks!P1007)</f>
        <v>0</v>
      </c>
      <c r="Q1007" s="181">
        <f>IF(All_Tasks!Q1007="",0,All_Tasks!Q1007)</f>
        <v>0</v>
      </c>
      <c r="R1007" s="181">
        <f>IF(All_Tasks!R1007="",0,All_Tasks!R1007)</f>
        <v>0</v>
      </c>
      <c r="S1007" s="181" t="str">
        <f>IF(All_Tasks!S1007="","",All_Tasks!S1007)</f>
        <v/>
      </c>
      <c r="T1007" t="str">
        <f>IF(All_Tasks!T1007="","",All_Tasks!T1007)</f>
        <v/>
      </c>
      <c r="U1007" t="str">
        <f>IF(All_Tasks!U1007="","",All_Tasks!U1007)</f>
        <v/>
      </c>
      <c r="V1007">
        <f>IF(A1007="",0,IFERROR(MATCH(A1007,Scope_Labor_Rates!$A$6:$A$46,0)+5,0))</f>
        <v>0</v>
      </c>
      <c r="W1007" s="178">
        <f>IF(V1007&gt;0,INDEX(Scope_Labor_Rates!$C$6:$C$46,V1007-5),0)</f>
        <v>0</v>
      </c>
      <c r="X1007" s="178">
        <f>IF(V1007&gt;0,INDEX(Scope_Labor_Rates!$C$6:$C$46,V1007-5),0)</f>
        <v>0</v>
      </c>
      <c r="Y1007" s="180">
        <f>IF(V1007&gt;0,INDEX(Scope_Labor_Rates!$S$6:$S$46,V1007-5),0)</f>
        <v>0</v>
      </c>
      <c r="Z1007" s="180">
        <f>IF(V1007&gt;0,INDEX(Scope_Labor_Rates!$R$6:$R$46,V1007-5),1)</f>
        <v>1</v>
      </c>
      <c r="AA1007" s="231">
        <f t="shared" si="135"/>
        <v>0</v>
      </c>
      <c r="AB1007" t="str">
        <f t="shared" si="136"/>
        <v/>
      </c>
      <c r="AC1007" s="178" t="str">
        <f t="shared" si="137"/>
        <v/>
      </c>
      <c r="AD1007" s="181">
        <f t="shared" si="138"/>
        <v>0</v>
      </c>
      <c r="AE1007" s="178">
        <f>IF(V1007&gt;0,P1007*INDEX(Scope_Labor_Rates!$E$6:$E$46,V1007-5),0)</f>
        <v>0</v>
      </c>
      <c r="AF1007" s="181">
        <f>IF(V1007&gt;0,AE1007*INDEX(Scope_Labor_Rates!$D$6:$D$46,V1007-5)*AA1007,0)</f>
        <v>0</v>
      </c>
      <c r="AG1007" s="178">
        <f>IF(V1007&gt;0,P1007*INDEX(Scope_Labor_Rates!$G$6:$G$46,V1007-5),0)</f>
        <v>0</v>
      </c>
      <c r="AH1007" s="181">
        <f>IF(V1007&gt;0,AG1007*INDEX(Scope_Labor_Rates!$F$6:$F$46,V1007-5)*AA1007,0)</f>
        <v>0</v>
      </c>
      <c r="AI1007" s="178">
        <f>IF(V1007&gt;0,P1007*INDEX(Scope_Labor_Rates!$I$6:$I$46,V1007-5),0)</f>
        <v>0</v>
      </c>
      <c r="AJ1007" s="181">
        <f>IF(V1007&gt;0,AI1007*INDEX(Scope_Labor_Rates!$H$6:$H$46,V1007-5)*AA1007,0)</f>
        <v>0</v>
      </c>
      <c r="AK1007" s="178">
        <f>IF(V1007&gt;0,P1007*INDEX(Scope_Labor_Rates!$K$6:$K$46,V1007-5),0)</f>
        <v>0</v>
      </c>
      <c r="AL1007" s="181">
        <f>IF(V1007&gt;0,AK1007*INDEX(Scope_Labor_Rates!$J$6:$J$46,V1007-5)*AA1007,0)</f>
        <v>0</v>
      </c>
      <c r="AM1007" s="178">
        <f>IF(V1007&gt;0,P1007*INDEX(Scope_Labor_Rates!$M$6:$M$46,V1007-5),0)</f>
        <v>0</v>
      </c>
      <c r="AN1007" s="178">
        <f>IF(V1007&gt;0,AM1007*INDEX(Scope_Labor_Rates!$L$6:$L$46,V1007-5)*AA1007,0)</f>
        <v>0</v>
      </c>
      <c r="AO1007" s="178">
        <f>IF(V1007&gt;0,P1007*INDEX(Scope_Labor_Rates!$O$6:$O$46,V1007-5)*AA1007,0)</f>
        <v>0</v>
      </c>
      <c r="AP1007" s="181">
        <f>IF(V1007&gt;0,P1007*INDEX(Scope_Labor_Rates!$Q$6:$Q$46,V1007-5)*AA1007,0)</f>
        <v>0</v>
      </c>
      <c r="AQ1007" s="178">
        <f t="shared" si="139"/>
        <v>0</v>
      </c>
      <c r="AR1007" s="178">
        <f t="shared" si="140"/>
        <v>0</v>
      </c>
      <c r="AS1007" s="178">
        <f t="shared" si="141"/>
        <v>0</v>
      </c>
      <c r="AT1007" s="178">
        <f t="shared" si="142"/>
        <v>0</v>
      </c>
      <c r="AU1007">
        <f t="shared" si="143"/>
        <v>0</v>
      </c>
    </row>
    <row r="1008" spans="1:47">
      <c r="A1008" t="str">
        <f>IF(All_Tasks!A1008="","",All_Tasks!A1008)</f>
        <v/>
      </c>
      <c r="B1008" t="str">
        <f>IF(All_Tasks!B1008="","",All_Tasks!B1008)</f>
        <v/>
      </c>
      <c r="C1008" t="str">
        <f>IF(All_Tasks!C1008="","",All_Tasks!C1008)</f>
        <v/>
      </c>
      <c r="D1008" t="str">
        <f>IF(All_Tasks!D1008="","",All_Tasks!D1008)</f>
        <v/>
      </c>
      <c r="E1008" t="str">
        <f>IF(All_Tasks!V1008&lt;&gt;"",All_Tasks!V1008,IF(All_Tasks!E1008&lt;&gt;"",All_Tasks!E1008,""))</f>
        <v/>
      </c>
      <c r="F1008" t="str">
        <f>IF(All_Tasks!F1008="","",All_Tasks!F1008)</f>
        <v/>
      </c>
      <c r="G1008" t="str">
        <f>IF(All_Tasks!G1008="","",All_Tasks!G1008)</f>
        <v/>
      </c>
      <c r="H1008" s="231" t="str">
        <f>IF(All_Tasks!H1008="","",All_Tasks!H1008)</f>
        <v/>
      </c>
      <c r="I1008" t="str">
        <f>IF(All_Tasks!I1008="","",All_Tasks!I1008)</f>
        <v/>
      </c>
      <c r="J1008" t="str">
        <f>IF(All_Tasks!J1008="","",All_Tasks!J1008)</f>
        <v/>
      </c>
      <c r="K1008" t="str">
        <f>IF(All_Tasks!K1008="","",All_Tasks!K1008)</f>
        <v/>
      </c>
      <c r="L1008" s="231" t="str">
        <f>IF(All_Tasks!L1008="","",All_Tasks!L1008)</f>
        <v/>
      </c>
      <c r="M1008" t="str">
        <f>IF(All_Tasks!M1008="","",All_Tasks!M1008)</f>
        <v/>
      </c>
      <c r="N1008" t="str">
        <f>IF(All_Tasks!N1008="","",All_Tasks!N1008)</f>
        <v/>
      </c>
      <c r="O1008" t="str">
        <f>IF(All_Tasks!O1008="","",All_Tasks!O1008)</f>
        <v/>
      </c>
      <c r="P1008" s="181">
        <f>IF(All_Tasks!P1008="",0,All_Tasks!P1008)</f>
        <v>0</v>
      </c>
      <c r="Q1008" s="181">
        <f>IF(All_Tasks!Q1008="",0,All_Tasks!Q1008)</f>
        <v>0</v>
      </c>
      <c r="R1008" s="181">
        <f>IF(All_Tasks!R1008="",0,All_Tasks!R1008)</f>
        <v>0</v>
      </c>
      <c r="S1008" s="181" t="str">
        <f>IF(All_Tasks!S1008="","",All_Tasks!S1008)</f>
        <v/>
      </c>
      <c r="T1008" t="str">
        <f>IF(All_Tasks!T1008="","",All_Tasks!T1008)</f>
        <v/>
      </c>
      <c r="U1008" t="str">
        <f>IF(All_Tasks!U1008="","",All_Tasks!U1008)</f>
        <v/>
      </c>
      <c r="V1008">
        <f>IF(A1008="",0,IFERROR(MATCH(A1008,Scope_Labor_Rates!$A$6:$A$46,0)+5,0))</f>
        <v>0</v>
      </c>
      <c r="W1008" s="178">
        <f>IF(V1008&gt;0,INDEX(Scope_Labor_Rates!$C$6:$C$46,V1008-5),0)</f>
        <v>0</v>
      </c>
      <c r="X1008" s="178">
        <f>IF(V1008&gt;0,INDEX(Scope_Labor_Rates!$C$6:$C$46,V1008-5),0)</f>
        <v>0</v>
      </c>
      <c r="Y1008" s="180">
        <f>IF(V1008&gt;0,INDEX(Scope_Labor_Rates!$S$6:$S$46,V1008-5),0)</f>
        <v>0</v>
      </c>
      <c r="Z1008" s="180">
        <f>IF(V1008&gt;0,INDEX(Scope_Labor_Rates!$R$6:$R$46,V1008-5),1)</f>
        <v>1</v>
      </c>
      <c r="AA1008" s="231">
        <f t="shared" si="135"/>
        <v>0</v>
      </c>
      <c r="AB1008" t="str">
        <f t="shared" si="136"/>
        <v/>
      </c>
      <c r="AC1008" s="178" t="str">
        <f t="shared" si="137"/>
        <v/>
      </c>
      <c r="AD1008" s="181">
        <f t="shared" si="138"/>
        <v>0</v>
      </c>
      <c r="AE1008" s="178">
        <f>IF(V1008&gt;0,P1008*INDEX(Scope_Labor_Rates!$E$6:$E$46,V1008-5),0)</f>
        <v>0</v>
      </c>
      <c r="AF1008" s="181">
        <f>IF(V1008&gt;0,AE1008*INDEX(Scope_Labor_Rates!$D$6:$D$46,V1008-5)*AA1008,0)</f>
        <v>0</v>
      </c>
      <c r="AG1008" s="178">
        <f>IF(V1008&gt;0,P1008*INDEX(Scope_Labor_Rates!$G$6:$G$46,V1008-5),0)</f>
        <v>0</v>
      </c>
      <c r="AH1008" s="181">
        <f>IF(V1008&gt;0,AG1008*INDEX(Scope_Labor_Rates!$F$6:$F$46,V1008-5)*AA1008,0)</f>
        <v>0</v>
      </c>
      <c r="AI1008" s="178">
        <f>IF(V1008&gt;0,P1008*INDEX(Scope_Labor_Rates!$I$6:$I$46,V1008-5),0)</f>
        <v>0</v>
      </c>
      <c r="AJ1008" s="181">
        <f>IF(V1008&gt;0,AI1008*INDEX(Scope_Labor_Rates!$H$6:$H$46,V1008-5)*AA1008,0)</f>
        <v>0</v>
      </c>
      <c r="AK1008" s="178">
        <f>IF(V1008&gt;0,P1008*INDEX(Scope_Labor_Rates!$K$6:$K$46,V1008-5),0)</f>
        <v>0</v>
      </c>
      <c r="AL1008" s="181">
        <f>IF(V1008&gt;0,AK1008*INDEX(Scope_Labor_Rates!$J$6:$J$46,V1008-5)*AA1008,0)</f>
        <v>0</v>
      </c>
      <c r="AM1008" s="178">
        <f>IF(V1008&gt;0,P1008*INDEX(Scope_Labor_Rates!$M$6:$M$46,V1008-5),0)</f>
        <v>0</v>
      </c>
      <c r="AN1008" s="178">
        <f>IF(V1008&gt;0,AM1008*INDEX(Scope_Labor_Rates!$L$6:$L$46,V1008-5)*AA1008,0)</f>
        <v>0</v>
      </c>
      <c r="AO1008" s="178">
        <f>IF(V1008&gt;0,P1008*INDEX(Scope_Labor_Rates!$O$6:$O$46,V1008-5)*AA1008,0)</f>
        <v>0</v>
      </c>
      <c r="AP1008" s="181">
        <f>IF(V1008&gt;0,P1008*INDEX(Scope_Labor_Rates!$Q$6:$Q$46,V1008-5)*AA1008,0)</f>
        <v>0</v>
      </c>
      <c r="AQ1008" s="178">
        <f t="shared" si="139"/>
        <v>0</v>
      </c>
      <c r="AR1008" s="178">
        <f t="shared" si="140"/>
        <v>0</v>
      </c>
      <c r="AS1008" s="178">
        <f t="shared" si="141"/>
        <v>0</v>
      </c>
      <c r="AT1008" s="178">
        <f t="shared" si="142"/>
        <v>0</v>
      </c>
      <c r="AU1008">
        <f t="shared" si="143"/>
        <v>0</v>
      </c>
    </row>
    <row r="1009" spans="1:47">
      <c r="A1009" t="str">
        <f>IF(All_Tasks!A1009="","",All_Tasks!A1009)</f>
        <v/>
      </c>
      <c r="B1009" t="str">
        <f>IF(All_Tasks!B1009="","",All_Tasks!B1009)</f>
        <v/>
      </c>
      <c r="C1009" t="str">
        <f>IF(All_Tasks!C1009="","",All_Tasks!C1009)</f>
        <v/>
      </c>
      <c r="D1009" t="str">
        <f>IF(All_Tasks!D1009="","",All_Tasks!D1009)</f>
        <v/>
      </c>
      <c r="E1009" t="str">
        <f>IF(All_Tasks!V1009&lt;&gt;"",All_Tasks!V1009,IF(All_Tasks!E1009&lt;&gt;"",All_Tasks!E1009,""))</f>
        <v/>
      </c>
      <c r="F1009" t="str">
        <f>IF(All_Tasks!F1009="","",All_Tasks!F1009)</f>
        <v/>
      </c>
      <c r="G1009" t="str">
        <f>IF(All_Tasks!G1009="","",All_Tasks!G1009)</f>
        <v/>
      </c>
      <c r="H1009" s="231" t="str">
        <f>IF(All_Tasks!H1009="","",All_Tasks!H1009)</f>
        <v/>
      </c>
      <c r="I1009" t="str">
        <f>IF(All_Tasks!I1009="","",All_Tasks!I1009)</f>
        <v/>
      </c>
      <c r="J1009" t="str">
        <f>IF(All_Tasks!J1009="","",All_Tasks!J1009)</f>
        <v/>
      </c>
      <c r="K1009" t="str">
        <f>IF(All_Tasks!K1009="","",All_Tasks!K1009)</f>
        <v/>
      </c>
      <c r="L1009" s="231" t="str">
        <f>IF(All_Tasks!L1009="","",All_Tasks!L1009)</f>
        <v/>
      </c>
      <c r="M1009" t="str">
        <f>IF(All_Tasks!M1009="","",All_Tasks!M1009)</f>
        <v/>
      </c>
      <c r="N1009" t="str">
        <f>IF(All_Tasks!N1009="","",All_Tasks!N1009)</f>
        <v/>
      </c>
      <c r="O1009" t="str">
        <f>IF(All_Tasks!O1009="","",All_Tasks!O1009)</f>
        <v/>
      </c>
      <c r="P1009" s="181">
        <f>IF(All_Tasks!P1009="",0,All_Tasks!P1009)</f>
        <v>0</v>
      </c>
      <c r="Q1009" s="181">
        <f>IF(All_Tasks!Q1009="",0,All_Tasks!Q1009)</f>
        <v>0</v>
      </c>
      <c r="R1009" s="181">
        <f>IF(All_Tasks!R1009="",0,All_Tasks!R1009)</f>
        <v>0</v>
      </c>
      <c r="S1009" s="181" t="str">
        <f>IF(All_Tasks!S1009="","",All_Tasks!S1009)</f>
        <v/>
      </c>
      <c r="T1009" t="str">
        <f>IF(All_Tasks!T1009="","",All_Tasks!T1009)</f>
        <v/>
      </c>
      <c r="U1009" t="str">
        <f>IF(All_Tasks!U1009="","",All_Tasks!U1009)</f>
        <v/>
      </c>
      <c r="V1009">
        <f>IF(A1009="",0,IFERROR(MATCH(A1009,Scope_Labor_Rates!$A$6:$A$46,0)+5,0))</f>
        <v>0</v>
      </c>
      <c r="W1009" s="178">
        <f>IF(V1009&gt;0,INDEX(Scope_Labor_Rates!$C$6:$C$46,V1009-5),0)</f>
        <v>0</v>
      </c>
      <c r="X1009" s="178">
        <f>IF(V1009&gt;0,INDEX(Scope_Labor_Rates!$C$6:$C$46,V1009-5),0)</f>
        <v>0</v>
      </c>
      <c r="Y1009" s="180">
        <f>IF(V1009&gt;0,INDEX(Scope_Labor_Rates!$S$6:$S$46,V1009-5),0)</f>
        <v>0</v>
      </c>
      <c r="Z1009" s="180">
        <f>IF(V1009&gt;0,INDEX(Scope_Labor_Rates!$R$6:$R$46,V1009-5),1)</f>
        <v>1</v>
      </c>
      <c r="AA1009" s="231">
        <f t="shared" si="135"/>
        <v>0</v>
      </c>
      <c r="AB1009" t="str">
        <f t="shared" si="136"/>
        <v/>
      </c>
      <c r="AC1009" s="178" t="str">
        <f t="shared" si="137"/>
        <v/>
      </c>
      <c r="AD1009" s="181">
        <f t="shared" si="138"/>
        <v>0</v>
      </c>
      <c r="AE1009" s="178">
        <f>IF(V1009&gt;0,P1009*INDEX(Scope_Labor_Rates!$E$6:$E$46,V1009-5),0)</f>
        <v>0</v>
      </c>
      <c r="AF1009" s="181">
        <f>IF(V1009&gt;0,AE1009*INDEX(Scope_Labor_Rates!$D$6:$D$46,V1009-5)*AA1009,0)</f>
        <v>0</v>
      </c>
      <c r="AG1009" s="178">
        <f>IF(V1009&gt;0,P1009*INDEX(Scope_Labor_Rates!$G$6:$G$46,V1009-5),0)</f>
        <v>0</v>
      </c>
      <c r="AH1009" s="181">
        <f>IF(V1009&gt;0,AG1009*INDEX(Scope_Labor_Rates!$F$6:$F$46,V1009-5)*AA1009,0)</f>
        <v>0</v>
      </c>
      <c r="AI1009" s="178">
        <f>IF(V1009&gt;0,P1009*INDEX(Scope_Labor_Rates!$I$6:$I$46,V1009-5),0)</f>
        <v>0</v>
      </c>
      <c r="AJ1009" s="181">
        <f>IF(V1009&gt;0,AI1009*INDEX(Scope_Labor_Rates!$H$6:$H$46,V1009-5)*AA1009,0)</f>
        <v>0</v>
      </c>
      <c r="AK1009" s="178">
        <f>IF(V1009&gt;0,P1009*INDEX(Scope_Labor_Rates!$K$6:$K$46,V1009-5),0)</f>
        <v>0</v>
      </c>
      <c r="AL1009" s="181">
        <f>IF(V1009&gt;0,AK1009*INDEX(Scope_Labor_Rates!$J$6:$J$46,V1009-5)*AA1009,0)</f>
        <v>0</v>
      </c>
      <c r="AM1009" s="178">
        <f>IF(V1009&gt;0,P1009*INDEX(Scope_Labor_Rates!$M$6:$M$46,V1009-5),0)</f>
        <v>0</v>
      </c>
      <c r="AN1009" s="178">
        <f>IF(V1009&gt;0,AM1009*INDEX(Scope_Labor_Rates!$L$6:$L$46,V1009-5)*AA1009,0)</f>
        <v>0</v>
      </c>
      <c r="AO1009" s="178">
        <f>IF(V1009&gt;0,P1009*INDEX(Scope_Labor_Rates!$O$6:$O$46,V1009-5)*AA1009,0)</f>
        <v>0</v>
      </c>
      <c r="AP1009" s="181">
        <f>IF(V1009&gt;0,P1009*INDEX(Scope_Labor_Rates!$Q$6:$Q$46,V1009-5)*AA1009,0)</f>
        <v>0</v>
      </c>
      <c r="AQ1009" s="178">
        <f t="shared" si="139"/>
        <v>0</v>
      </c>
      <c r="AR1009" s="178">
        <f t="shared" si="140"/>
        <v>0</v>
      </c>
      <c r="AS1009" s="178">
        <f t="shared" si="141"/>
        <v>0</v>
      </c>
      <c r="AT1009" s="178">
        <f t="shared" si="142"/>
        <v>0</v>
      </c>
      <c r="AU1009">
        <f t="shared" si="143"/>
        <v>0</v>
      </c>
    </row>
    <row r="1010" spans="1:47">
      <c r="A1010" t="str">
        <f>IF(All_Tasks!A1010="","",All_Tasks!A1010)</f>
        <v/>
      </c>
      <c r="B1010" t="str">
        <f>IF(All_Tasks!B1010="","",All_Tasks!B1010)</f>
        <v/>
      </c>
      <c r="C1010" t="str">
        <f>IF(All_Tasks!C1010="","",All_Tasks!C1010)</f>
        <v/>
      </c>
      <c r="D1010" t="str">
        <f>IF(All_Tasks!D1010="","",All_Tasks!D1010)</f>
        <v/>
      </c>
      <c r="E1010" t="str">
        <f>IF(All_Tasks!V1010&lt;&gt;"",All_Tasks!V1010,IF(All_Tasks!E1010&lt;&gt;"",All_Tasks!E1010,""))</f>
        <v/>
      </c>
      <c r="F1010" t="str">
        <f>IF(All_Tasks!F1010="","",All_Tasks!F1010)</f>
        <v/>
      </c>
      <c r="G1010" t="str">
        <f>IF(All_Tasks!G1010="","",All_Tasks!G1010)</f>
        <v/>
      </c>
      <c r="H1010" s="231" t="str">
        <f>IF(All_Tasks!H1010="","",All_Tasks!H1010)</f>
        <v/>
      </c>
      <c r="I1010" t="str">
        <f>IF(All_Tasks!I1010="","",All_Tasks!I1010)</f>
        <v/>
      </c>
      <c r="J1010" t="str">
        <f>IF(All_Tasks!J1010="","",All_Tasks!J1010)</f>
        <v/>
      </c>
      <c r="K1010" t="str">
        <f>IF(All_Tasks!K1010="","",All_Tasks!K1010)</f>
        <v/>
      </c>
      <c r="L1010" s="231" t="str">
        <f>IF(All_Tasks!L1010="","",All_Tasks!L1010)</f>
        <v/>
      </c>
      <c r="M1010" t="str">
        <f>IF(All_Tasks!M1010="","",All_Tasks!M1010)</f>
        <v/>
      </c>
      <c r="N1010" t="str">
        <f>IF(All_Tasks!N1010="","",All_Tasks!N1010)</f>
        <v/>
      </c>
      <c r="O1010" t="str">
        <f>IF(All_Tasks!O1010="","",All_Tasks!O1010)</f>
        <v/>
      </c>
      <c r="P1010" s="181">
        <f>IF(All_Tasks!P1010="",0,All_Tasks!P1010)</f>
        <v>0</v>
      </c>
      <c r="Q1010" s="181">
        <f>IF(All_Tasks!Q1010="",0,All_Tasks!Q1010)</f>
        <v>0</v>
      </c>
      <c r="R1010" s="181">
        <f>IF(All_Tasks!R1010="",0,All_Tasks!R1010)</f>
        <v>0</v>
      </c>
      <c r="S1010" s="181" t="str">
        <f>IF(All_Tasks!S1010="","",All_Tasks!S1010)</f>
        <v/>
      </c>
      <c r="T1010" t="str">
        <f>IF(All_Tasks!T1010="","",All_Tasks!T1010)</f>
        <v/>
      </c>
      <c r="U1010" t="str">
        <f>IF(All_Tasks!U1010="","",All_Tasks!U1010)</f>
        <v/>
      </c>
      <c r="V1010">
        <f>IF(A1010="",0,IFERROR(MATCH(A1010,Scope_Labor_Rates!$A$6:$A$46,0)+5,0))</f>
        <v>0</v>
      </c>
      <c r="W1010" s="178">
        <f>IF(V1010&gt;0,INDEX(Scope_Labor_Rates!$C$6:$C$46,V1010-5),0)</f>
        <v>0</v>
      </c>
      <c r="X1010" s="178">
        <f>IF(V1010&gt;0,INDEX(Scope_Labor_Rates!$C$6:$C$46,V1010-5),0)</f>
        <v>0</v>
      </c>
      <c r="Y1010" s="180">
        <f>IF(V1010&gt;0,INDEX(Scope_Labor_Rates!$S$6:$S$46,V1010-5),0)</f>
        <v>0</v>
      </c>
      <c r="Z1010" s="180">
        <f>IF(V1010&gt;0,INDEX(Scope_Labor_Rates!$R$6:$R$46,V1010-5),1)</f>
        <v>1</v>
      </c>
      <c r="AA1010" s="231">
        <f t="shared" si="135"/>
        <v>0</v>
      </c>
      <c r="AB1010" t="str">
        <f t="shared" si="136"/>
        <v/>
      </c>
      <c r="AC1010" s="178" t="str">
        <f t="shared" si="137"/>
        <v/>
      </c>
      <c r="AD1010" s="181">
        <f t="shared" si="138"/>
        <v>0</v>
      </c>
      <c r="AE1010" s="178">
        <f>IF(V1010&gt;0,P1010*INDEX(Scope_Labor_Rates!$E$6:$E$46,V1010-5),0)</f>
        <v>0</v>
      </c>
      <c r="AF1010" s="181">
        <f>IF(V1010&gt;0,AE1010*INDEX(Scope_Labor_Rates!$D$6:$D$46,V1010-5)*AA1010,0)</f>
        <v>0</v>
      </c>
      <c r="AG1010" s="178">
        <f>IF(V1010&gt;0,P1010*INDEX(Scope_Labor_Rates!$G$6:$G$46,V1010-5),0)</f>
        <v>0</v>
      </c>
      <c r="AH1010" s="181">
        <f>IF(V1010&gt;0,AG1010*INDEX(Scope_Labor_Rates!$F$6:$F$46,V1010-5)*AA1010,0)</f>
        <v>0</v>
      </c>
      <c r="AI1010" s="178">
        <f>IF(V1010&gt;0,P1010*INDEX(Scope_Labor_Rates!$I$6:$I$46,V1010-5),0)</f>
        <v>0</v>
      </c>
      <c r="AJ1010" s="181">
        <f>IF(V1010&gt;0,AI1010*INDEX(Scope_Labor_Rates!$H$6:$H$46,V1010-5)*AA1010,0)</f>
        <v>0</v>
      </c>
      <c r="AK1010" s="178">
        <f>IF(V1010&gt;0,P1010*INDEX(Scope_Labor_Rates!$K$6:$K$46,V1010-5),0)</f>
        <v>0</v>
      </c>
      <c r="AL1010" s="181">
        <f>IF(V1010&gt;0,AK1010*INDEX(Scope_Labor_Rates!$J$6:$J$46,V1010-5)*AA1010,0)</f>
        <v>0</v>
      </c>
      <c r="AM1010" s="178">
        <f>IF(V1010&gt;0,P1010*INDEX(Scope_Labor_Rates!$M$6:$M$46,V1010-5),0)</f>
        <v>0</v>
      </c>
      <c r="AN1010" s="178">
        <f>IF(V1010&gt;0,AM1010*INDEX(Scope_Labor_Rates!$L$6:$L$46,V1010-5)*AA1010,0)</f>
        <v>0</v>
      </c>
      <c r="AO1010" s="178">
        <f>IF(V1010&gt;0,P1010*INDEX(Scope_Labor_Rates!$O$6:$O$46,V1010-5)*AA1010,0)</f>
        <v>0</v>
      </c>
      <c r="AP1010" s="181">
        <f>IF(V1010&gt;0,P1010*INDEX(Scope_Labor_Rates!$Q$6:$Q$46,V1010-5)*AA1010,0)</f>
        <v>0</v>
      </c>
      <c r="AQ1010" s="178">
        <f t="shared" si="139"/>
        <v>0</v>
      </c>
      <c r="AR1010" s="178">
        <f t="shared" si="140"/>
        <v>0</v>
      </c>
      <c r="AS1010" s="178">
        <f t="shared" si="141"/>
        <v>0</v>
      </c>
      <c r="AT1010" s="178">
        <f t="shared" si="142"/>
        <v>0</v>
      </c>
      <c r="AU1010">
        <f t="shared" si="143"/>
        <v>0</v>
      </c>
    </row>
    <row r="1011" spans="1:47">
      <c r="A1011" t="str">
        <f>IF(All_Tasks!A1011="","",All_Tasks!A1011)</f>
        <v/>
      </c>
      <c r="B1011" t="str">
        <f>IF(All_Tasks!B1011="","",All_Tasks!B1011)</f>
        <v/>
      </c>
      <c r="C1011" t="str">
        <f>IF(All_Tasks!C1011="","",All_Tasks!C1011)</f>
        <v/>
      </c>
      <c r="D1011" t="str">
        <f>IF(All_Tasks!D1011="","",All_Tasks!D1011)</f>
        <v/>
      </c>
      <c r="E1011" t="str">
        <f>IF(All_Tasks!V1011&lt;&gt;"",All_Tasks!V1011,IF(All_Tasks!E1011&lt;&gt;"",All_Tasks!E1011,""))</f>
        <v/>
      </c>
      <c r="F1011" t="str">
        <f>IF(All_Tasks!F1011="","",All_Tasks!F1011)</f>
        <v/>
      </c>
      <c r="G1011" t="str">
        <f>IF(All_Tasks!G1011="","",All_Tasks!G1011)</f>
        <v/>
      </c>
      <c r="H1011" s="231" t="str">
        <f>IF(All_Tasks!H1011="","",All_Tasks!H1011)</f>
        <v/>
      </c>
      <c r="I1011" t="str">
        <f>IF(All_Tasks!I1011="","",All_Tasks!I1011)</f>
        <v/>
      </c>
      <c r="J1011" t="str">
        <f>IF(All_Tasks!J1011="","",All_Tasks!J1011)</f>
        <v/>
      </c>
      <c r="K1011" t="str">
        <f>IF(All_Tasks!K1011="","",All_Tasks!K1011)</f>
        <v/>
      </c>
      <c r="L1011" s="231" t="str">
        <f>IF(All_Tasks!L1011="","",All_Tasks!L1011)</f>
        <v/>
      </c>
      <c r="M1011" t="str">
        <f>IF(All_Tasks!M1011="","",All_Tasks!M1011)</f>
        <v/>
      </c>
      <c r="N1011" t="str">
        <f>IF(All_Tasks!N1011="","",All_Tasks!N1011)</f>
        <v/>
      </c>
      <c r="O1011" t="str">
        <f>IF(All_Tasks!O1011="","",All_Tasks!O1011)</f>
        <v/>
      </c>
      <c r="P1011" s="181">
        <f>IF(All_Tasks!P1011="",0,All_Tasks!P1011)</f>
        <v>0</v>
      </c>
      <c r="Q1011" s="181">
        <f>IF(All_Tasks!Q1011="",0,All_Tasks!Q1011)</f>
        <v>0</v>
      </c>
      <c r="R1011" s="181">
        <f>IF(All_Tasks!R1011="",0,All_Tasks!R1011)</f>
        <v>0</v>
      </c>
      <c r="S1011" s="181" t="str">
        <f>IF(All_Tasks!S1011="","",All_Tasks!S1011)</f>
        <v/>
      </c>
      <c r="T1011" t="str">
        <f>IF(All_Tasks!T1011="","",All_Tasks!T1011)</f>
        <v/>
      </c>
      <c r="U1011" t="str">
        <f>IF(All_Tasks!U1011="","",All_Tasks!U1011)</f>
        <v/>
      </c>
      <c r="V1011">
        <f>IF(A1011="",0,IFERROR(MATCH(A1011,Scope_Labor_Rates!$A$6:$A$46,0)+5,0))</f>
        <v>0</v>
      </c>
      <c r="W1011" s="178">
        <f>IF(V1011&gt;0,INDEX(Scope_Labor_Rates!$C$6:$C$46,V1011-5),0)</f>
        <v>0</v>
      </c>
      <c r="X1011" s="178">
        <f>IF(V1011&gt;0,INDEX(Scope_Labor_Rates!$C$6:$C$46,V1011-5),0)</f>
        <v>0</v>
      </c>
      <c r="Y1011" s="180">
        <f>IF(V1011&gt;0,INDEX(Scope_Labor_Rates!$S$6:$S$46,V1011-5),0)</f>
        <v>0</v>
      </c>
      <c r="Z1011" s="180">
        <f>IF(V1011&gt;0,INDEX(Scope_Labor_Rates!$R$6:$R$46,V1011-5),1)</f>
        <v>1</v>
      </c>
      <c r="AA1011" s="231">
        <f t="shared" si="135"/>
        <v>0</v>
      </c>
      <c r="AB1011" t="str">
        <f t="shared" si="136"/>
        <v/>
      </c>
      <c r="AC1011" s="178" t="str">
        <f t="shared" si="137"/>
        <v/>
      </c>
      <c r="AD1011" s="181">
        <f t="shared" si="138"/>
        <v>0</v>
      </c>
      <c r="AE1011" s="178">
        <f>IF(V1011&gt;0,P1011*INDEX(Scope_Labor_Rates!$E$6:$E$46,V1011-5),0)</f>
        <v>0</v>
      </c>
      <c r="AF1011" s="181">
        <f>IF(V1011&gt;0,AE1011*INDEX(Scope_Labor_Rates!$D$6:$D$46,V1011-5)*AA1011,0)</f>
        <v>0</v>
      </c>
      <c r="AG1011" s="178">
        <f>IF(V1011&gt;0,P1011*INDEX(Scope_Labor_Rates!$G$6:$G$46,V1011-5),0)</f>
        <v>0</v>
      </c>
      <c r="AH1011" s="181">
        <f>IF(V1011&gt;0,AG1011*INDEX(Scope_Labor_Rates!$F$6:$F$46,V1011-5)*AA1011,0)</f>
        <v>0</v>
      </c>
      <c r="AI1011" s="178">
        <f>IF(V1011&gt;0,P1011*INDEX(Scope_Labor_Rates!$I$6:$I$46,V1011-5),0)</f>
        <v>0</v>
      </c>
      <c r="AJ1011" s="181">
        <f>IF(V1011&gt;0,AI1011*INDEX(Scope_Labor_Rates!$H$6:$H$46,V1011-5)*AA1011,0)</f>
        <v>0</v>
      </c>
      <c r="AK1011" s="178">
        <f>IF(V1011&gt;0,P1011*INDEX(Scope_Labor_Rates!$K$6:$K$46,V1011-5),0)</f>
        <v>0</v>
      </c>
      <c r="AL1011" s="181">
        <f>IF(V1011&gt;0,AK1011*INDEX(Scope_Labor_Rates!$J$6:$J$46,V1011-5)*AA1011,0)</f>
        <v>0</v>
      </c>
      <c r="AM1011" s="178">
        <f>IF(V1011&gt;0,P1011*INDEX(Scope_Labor_Rates!$M$6:$M$46,V1011-5),0)</f>
        <v>0</v>
      </c>
      <c r="AN1011" s="178">
        <f>IF(V1011&gt;0,AM1011*INDEX(Scope_Labor_Rates!$L$6:$L$46,V1011-5)*AA1011,0)</f>
        <v>0</v>
      </c>
      <c r="AO1011" s="178">
        <f>IF(V1011&gt;0,P1011*INDEX(Scope_Labor_Rates!$O$6:$O$46,V1011-5)*AA1011,0)</f>
        <v>0</v>
      </c>
      <c r="AP1011" s="181">
        <f>IF(V1011&gt;0,P1011*INDEX(Scope_Labor_Rates!$Q$6:$Q$46,V1011-5)*AA1011,0)</f>
        <v>0</v>
      </c>
      <c r="AQ1011" s="178">
        <f t="shared" si="139"/>
        <v>0</v>
      </c>
      <c r="AR1011" s="178">
        <f t="shared" si="140"/>
        <v>0</v>
      </c>
      <c r="AS1011" s="178">
        <f t="shared" si="141"/>
        <v>0</v>
      </c>
      <c r="AT1011" s="178">
        <f t="shared" si="142"/>
        <v>0</v>
      </c>
      <c r="AU1011">
        <f t="shared" si="143"/>
        <v>0</v>
      </c>
    </row>
    <row r="1012" spans="1:47">
      <c r="A1012" t="str">
        <f>IF(All_Tasks!A1012="","",All_Tasks!A1012)</f>
        <v/>
      </c>
      <c r="B1012" t="str">
        <f>IF(All_Tasks!B1012="","",All_Tasks!B1012)</f>
        <v/>
      </c>
      <c r="C1012" t="str">
        <f>IF(All_Tasks!C1012="","",All_Tasks!C1012)</f>
        <v/>
      </c>
      <c r="D1012" t="str">
        <f>IF(All_Tasks!D1012="","",All_Tasks!D1012)</f>
        <v/>
      </c>
      <c r="E1012" t="str">
        <f>IF(All_Tasks!V1012&lt;&gt;"",All_Tasks!V1012,IF(All_Tasks!E1012&lt;&gt;"",All_Tasks!E1012,""))</f>
        <v/>
      </c>
      <c r="F1012" t="str">
        <f>IF(All_Tasks!F1012="","",All_Tasks!F1012)</f>
        <v/>
      </c>
      <c r="G1012" t="str">
        <f>IF(All_Tasks!G1012="","",All_Tasks!G1012)</f>
        <v/>
      </c>
      <c r="H1012" s="231" t="str">
        <f>IF(All_Tasks!H1012="","",All_Tasks!H1012)</f>
        <v/>
      </c>
      <c r="I1012" t="str">
        <f>IF(All_Tasks!I1012="","",All_Tasks!I1012)</f>
        <v/>
      </c>
      <c r="J1012" t="str">
        <f>IF(All_Tasks!J1012="","",All_Tasks!J1012)</f>
        <v/>
      </c>
      <c r="K1012" t="str">
        <f>IF(All_Tasks!K1012="","",All_Tasks!K1012)</f>
        <v/>
      </c>
      <c r="L1012" s="231" t="str">
        <f>IF(All_Tasks!L1012="","",All_Tasks!L1012)</f>
        <v/>
      </c>
      <c r="M1012" t="str">
        <f>IF(All_Tasks!M1012="","",All_Tasks!M1012)</f>
        <v/>
      </c>
      <c r="N1012" t="str">
        <f>IF(All_Tasks!N1012="","",All_Tasks!N1012)</f>
        <v/>
      </c>
      <c r="O1012" t="str">
        <f>IF(All_Tasks!O1012="","",All_Tasks!O1012)</f>
        <v/>
      </c>
      <c r="P1012" s="181">
        <f>IF(All_Tasks!P1012="",0,All_Tasks!P1012)</f>
        <v>0</v>
      </c>
      <c r="Q1012" s="181">
        <f>IF(All_Tasks!Q1012="",0,All_Tasks!Q1012)</f>
        <v>0</v>
      </c>
      <c r="R1012" s="181">
        <f>IF(All_Tasks!R1012="",0,All_Tasks!R1012)</f>
        <v>0</v>
      </c>
      <c r="S1012" s="181" t="str">
        <f>IF(All_Tasks!S1012="","",All_Tasks!S1012)</f>
        <v/>
      </c>
      <c r="T1012" t="str">
        <f>IF(All_Tasks!T1012="","",All_Tasks!T1012)</f>
        <v/>
      </c>
      <c r="U1012" t="str">
        <f>IF(All_Tasks!U1012="","",All_Tasks!U1012)</f>
        <v/>
      </c>
      <c r="V1012">
        <f>IF(A1012="",0,IFERROR(MATCH(A1012,Scope_Labor_Rates!$A$6:$A$46,0)+5,0))</f>
        <v>0</v>
      </c>
      <c r="W1012" s="178">
        <f>IF(V1012&gt;0,INDEX(Scope_Labor_Rates!$C$6:$C$46,V1012-5),0)</f>
        <v>0</v>
      </c>
      <c r="X1012" s="178">
        <f>IF(V1012&gt;0,INDEX(Scope_Labor_Rates!$C$6:$C$46,V1012-5),0)</f>
        <v>0</v>
      </c>
      <c r="Y1012" s="180">
        <f>IF(V1012&gt;0,INDEX(Scope_Labor_Rates!$S$6:$S$46,V1012-5),0)</f>
        <v>0</v>
      </c>
      <c r="Z1012" s="180">
        <f>IF(V1012&gt;0,INDEX(Scope_Labor_Rates!$R$6:$R$46,V1012-5),1)</f>
        <v>1</v>
      </c>
      <c r="AA1012" s="231">
        <f t="shared" si="135"/>
        <v>0</v>
      </c>
      <c r="AB1012" t="str">
        <f t="shared" si="136"/>
        <v/>
      </c>
      <c r="AC1012" s="178" t="str">
        <f t="shared" si="137"/>
        <v/>
      </c>
      <c r="AD1012" s="181">
        <f t="shared" si="138"/>
        <v>0</v>
      </c>
      <c r="AE1012" s="178">
        <f>IF(V1012&gt;0,P1012*INDEX(Scope_Labor_Rates!$E$6:$E$46,V1012-5),0)</f>
        <v>0</v>
      </c>
      <c r="AF1012" s="181">
        <f>IF(V1012&gt;0,AE1012*INDEX(Scope_Labor_Rates!$D$6:$D$46,V1012-5)*AA1012,0)</f>
        <v>0</v>
      </c>
      <c r="AG1012" s="178">
        <f>IF(V1012&gt;0,P1012*INDEX(Scope_Labor_Rates!$G$6:$G$46,V1012-5),0)</f>
        <v>0</v>
      </c>
      <c r="AH1012" s="181">
        <f>IF(V1012&gt;0,AG1012*INDEX(Scope_Labor_Rates!$F$6:$F$46,V1012-5)*AA1012,0)</f>
        <v>0</v>
      </c>
      <c r="AI1012" s="178">
        <f>IF(V1012&gt;0,P1012*INDEX(Scope_Labor_Rates!$I$6:$I$46,V1012-5),0)</f>
        <v>0</v>
      </c>
      <c r="AJ1012" s="181">
        <f>IF(V1012&gt;0,AI1012*INDEX(Scope_Labor_Rates!$H$6:$H$46,V1012-5)*AA1012,0)</f>
        <v>0</v>
      </c>
      <c r="AK1012" s="178">
        <f>IF(V1012&gt;0,P1012*INDEX(Scope_Labor_Rates!$K$6:$K$46,V1012-5),0)</f>
        <v>0</v>
      </c>
      <c r="AL1012" s="181">
        <f>IF(V1012&gt;0,AK1012*INDEX(Scope_Labor_Rates!$J$6:$J$46,V1012-5)*AA1012,0)</f>
        <v>0</v>
      </c>
      <c r="AM1012" s="178">
        <f>IF(V1012&gt;0,P1012*INDEX(Scope_Labor_Rates!$M$6:$M$46,V1012-5),0)</f>
        <v>0</v>
      </c>
      <c r="AN1012" s="178">
        <f>IF(V1012&gt;0,AM1012*INDEX(Scope_Labor_Rates!$L$6:$L$46,V1012-5)*AA1012,0)</f>
        <v>0</v>
      </c>
      <c r="AO1012" s="178">
        <f>IF(V1012&gt;0,P1012*INDEX(Scope_Labor_Rates!$O$6:$O$46,V1012-5)*AA1012,0)</f>
        <v>0</v>
      </c>
      <c r="AP1012" s="181">
        <f>IF(V1012&gt;0,P1012*INDEX(Scope_Labor_Rates!$Q$6:$Q$46,V1012-5)*AA1012,0)</f>
        <v>0</v>
      </c>
      <c r="AQ1012" s="178">
        <f t="shared" si="139"/>
        <v>0</v>
      </c>
      <c r="AR1012" s="178">
        <f t="shared" si="140"/>
        <v>0</v>
      </c>
      <c r="AS1012" s="178">
        <f t="shared" si="141"/>
        <v>0</v>
      </c>
      <c r="AT1012" s="178">
        <f t="shared" si="142"/>
        <v>0</v>
      </c>
      <c r="AU1012">
        <f t="shared" si="143"/>
        <v>0</v>
      </c>
    </row>
    <row r="1013" spans="1:47">
      <c r="A1013" t="str">
        <f>IF(All_Tasks!A1013="","",All_Tasks!A1013)</f>
        <v/>
      </c>
      <c r="B1013" t="str">
        <f>IF(All_Tasks!B1013="","",All_Tasks!B1013)</f>
        <v/>
      </c>
      <c r="C1013" t="str">
        <f>IF(All_Tasks!C1013="","",All_Tasks!C1013)</f>
        <v/>
      </c>
      <c r="D1013" t="str">
        <f>IF(All_Tasks!D1013="","",All_Tasks!D1013)</f>
        <v/>
      </c>
      <c r="E1013" t="str">
        <f>IF(All_Tasks!V1013&lt;&gt;"",All_Tasks!V1013,IF(All_Tasks!E1013&lt;&gt;"",All_Tasks!E1013,""))</f>
        <v/>
      </c>
      <c r="F1013" t="str">
        <f>IF(All_Tasks!F1013="","",All_Tasks!F1013)</f>
        <v/>
      </c>
      <c r="G1013" t="str">
        <f>IF(All_Tasks!G1013="","",All_Tasks!G1013)</f>
        <v/>
      </c>
      <c r="H1013" s="231" t="str">
        <f>IF(All_Tasks!H1013="","",All_Tasks!H1013)</f>
        <v/>
      </c>
      <c r="I1013" t="str">
        <f>IF(All_Tasks!I1013="","",All_Tasks!I1013)</f>
        <v/>
      </c>
      <c r="J1013" t="str">
        <f>IF(All_Tasks!J1013="","",All_Tasks!J1013)</f>
        <v/>
      </c>
      <c r="K1013" t="str">
        <f>IF(All_Tasks!K1013="","",All_Tasks!K1013)</f>
        <v/>
      </c>
      <c r="L1013" s="231" t="str">
        <f>IF(All_Tasks!L1013="","",All_Tasks!L1013)</f>
        <v/>
      </c>
      <c r="M1013" t="str">
        <f>IF(All_Tasks!M1013="","",All_Tasks!M1013)</f>
        <v/>
      </c>
      <c r="N1013" t="str">
        <f>IF(All_Tasks!N1013="","",All_Tasks!N1013)</f>
        <v/>
      </c>
      <c r="O1013" t="str">
        <f>IF(All_Tasks!O1013="","",All_Tasks!O1013)</f>
        <v/>
      </c>
      <c r="P1013" s="181">
        <f>IF(All_Tasks!P1013="",0,All_Tasks!P1013)</f>
        <v>0</v>
      </c>
      <c r="Q1013" s="181">
        <f>IF(All_Tasks!Q1013="",0,All_Tasks!Q1013)</f>
        <v>0</v>
      </c>
      <c r="R1013" s="181">
        <f>IF(All_Tasks!R1013="",0,All_Tasks!R1013)</f>
        <v>0</v>
      </c>
      <c r="S1013" s="181" t="str">
        <f>IF(All_Tasks!S1013="","",All_Tasks!S1013)</f>
        <v/>
      </c>
      <c r="T1013" t="str">
        <f>IF(All_Tasks!T1013="","",All_Tasks!T1013)</f>
        <v/>
      </c>
      <c r="U1013" t="str">
        <f>IF(All_Tasks!U1013="","",All_Tasks!U1013)</f>
        <v/>
      </c>
      <c r="V1013">
        <f>IF(A1013="",0,IFERROR(MATCH(A1013,Scope_Labor_Rates!$A$6:$A$46,0)+5,0))</f>
        <v>0</v>
      </c>
      <c r="W1013" s="178">
        <f>IF(V1013&gt;0,INDEX(Scope_Labor_Rates!$C$6:$C$46,V1013-5),0)</f>
        <v>0</v>
      </c>
      <c r="X1013" s="178">
        <f>IF(V1013&gt;0,INDEX(Scope_Labor_Rates!$C$6:$C$46,V1013-5),0)</f>
        <v>0</v>
      </c>
      <c r="Y1013" s="180">
        <f>IF(V1013&gt;0,INDEX(Scope_Labor_Rates!$S$6:$S$46,V1013-5),0)</f>
        <v>0</v>
      </c>
      <c r="Z1013" s="180">
        <f>IF(V1013&gt;0,INDEX(Scope_Labor_Rates!$R$6:$R$46,V1013-5),1)</f>
        <v>1</v>
      </c>
      <c r="AA1013" s="231">
        <f t="shared" si="135"/>
        <v>0</v>
      </c>
      <c r="AB1013" t="str">
        <f t="shared" si="136"/>
        <v/>
      </c>
      <c r="AC1013" s="178" t="str">
        <f t="shared" si="137"/>
        <v/>
      </c>
      <c r="AD1013" s="181">
        <f t="shared" si="138"/>
        <v>0</v>
      </c>
      <c r="AE1013" s="178">
        <f>IF(V1013&gt;0,P1013*INDEX(Scope_Labor_Rates!$E$6:$E$46,V1013-5),0)</f>
        <v>0</v>
      </c>
      <c r="AF1013" s="181">
        <f>IF(V1013&gt;0,AE1013*INDEX(Scope_Labor_Rates!$D$6:$D$46,V1013-5)*AA1013,0)</f>
        <v>0</v>
      </c>
      <c r="AG1013" s="178">
        <f>IF(V1013&gt;0,P1013*INDEX(Scope_Labor_Rates!$G$6:$G$46,V1013-5),0)</f>
        <v>0</v>
      </c>
      <c r="AH1013" s="181">
        <f>IF(V1013&gt;0,AG1013*INDEX(Scope_Labor_Rates!$F$6:$F$46,V1013-5)*AA1013,0)</f>
        <v>0</v>
      </c>
      <c r="AI1013" s="178">
        <f>IF(V1013&gt;0,P1013*INDEX(Scope_Labor_Rates!$I$6:$I$46,V1013-5),0)</f>
        <v>0</v>
      </c>
      <c r="AJ1013" s="181">
        <f>IF(V1013&gt;0,AI1013*INDEX(Scope_Labor_Rates!$H$6:$H$46,V1013-5)*AA1013,0)</f>
        <v>0</v>
      </c>
      <c r="AK1013" s="178">
        <f>IF(V1013&gt;0,P1013*INDEX(Scope_Labor_Rates!$K$6:$K$46,V1013-5),0)</f>
        <v>0</v>
      </c>
      <c r="AL1013" s="181">
        <f>IF(V1013&gt;0,AK1013*INDEX(Scope_Labor_Rates!$J$6:$J$46,V1013-5)*AA1013,0)</f>
        <v>0</v>
      </c>
      <c r="AM1013" s="178">
        <f>IF(V1013&gt;0,P1013*INDEX(Scope_Labor_Rates!$M$6:$M$46,V1013-5),0)</f>
        <v>0</v>
      </c>
      <c r="AN1013" s="178">
        <f>IF(V1013&gt;0,AM1013*INDEX(Scope_Labor_Rates!$L$6:$L$46,V1013-5)*AA1013,0)</f>
        <v>0</v>
      </c>
      <c r="AO1013" s="178">
        <f>IF(V1013&gt;0,P1013*INDEX(Scope_Labor_Rates!$O$6:$O$46,V1013-5)*AA1013,0)</f>
        <v>0</v>
      </c>
      <c r="AP1013" s="181">
        <f>IF(V1013&gt;0,P1013*INDEX(Scope_Labor_Rates!$Q$6:$Q$46,V1013-5)*AA1013,0)</f>
        <v>0</v>
      </c>
      <c r="AQ1013" s="178">
        <f t="shared" si="139"/>
        <v>0</v>
      </c>
      <c r="AR1013" s="178">
        <f t="shared" si="140"/>
        <v>0</v>
      </c>
      <c r="AS1013" s="178">
        <f t="shared" si="141"/>
        <v>0</v>
      </c>
      <c r="AT1013" s="178">
        <f t="shared" si="142"/>
        <v>0</v>
      </c>
      <c r="AU1013">
        <f t="shared" si="143"/>
        <v>0</v>
      </c>
    </row>
    <row r="1014" spans="1:47">
      <c r="A1014" t="str">
        <f>IF(All_Tasks!A1014="","",All_Tasks!A1014)</f>
        <v/>
      </c>
      <c r="B1014" t="str">
        <f>IF(All_Tasks!B1014="","",All_Tasks!B1014)</f>
        <v/>
      </c>
      <c r="C1014" t="str">
        <f>IF(All_Tasks!C1014="","",All_Tasks!C1014)</f>
        <v/>
      </c>
      <c r="D1014" t="str">
        <f>IF(All_Tasks!D1014="","",All_Tasks!D1014)</f>
        <v/>
      </c>
      <c r="E1014" t="str">
        <f>IF(All_Tasks!V1014&lt;&gt;"",All_Tasks!V1014,IF(All_Tasks!E1014&lt;&gt;"",All_Tasks!E1014,""))</f>
        <v/>
      </c>
      <c r="F1014" t="str">
        <f>IF(All_Tasks!F1014="","",All_Tasks!F1014)</f>
        <v/>
      </c>
      <c r="G1014" t="str">
        <f>IF(All_Tasks!G1014="","",All_Tasks!G1014)</f>
        <v/>
      </c>
      <c r="H1014" s="231" t="str">
        <f>IF(All_Tasks!H1014="","",All_Tasks!H1014)</f>
        <v/>
      </c>
      <c r="I1014" t="str">
        <f>IF(All_Tasks!I1014="","",All_Tasks!I1014)</f>
        <v/>
      </c>
      <c r="J1014" t="str">
        <f>IF(All_Tasks!J1014="","",All_Tasks!J1014)</f>
        <v/>
      </c>
      <c r="K1014" t="str">
        <f>IF(All_Tasks!K1014="","",All_Tasks!K1014)</f>
        <v/>
      </c>
      <c r="L1014" s="231" t="str">
        <f>IF(All_Tasks!L1014="","",All_Tasks!L1014)</f>
        <v/>
      </c>
      <c r="M1014" t="str">
        <f>IF(All_Tasks!M1014="","",All_Tasks!M1014)</f>
        <v/>
      </c>
      <c r="N1014" t="str">
        <f>IF(All_Tasks!N1014="","",All_Tasks!N1014)</f>
        <v/>
      </c>
      <c r="O1014" t="str">
        <f>IF(All_Tasks!O1014="","",All_Tasks!O1014)</f>
        <v/>
      </c>
      <c r="P1014" s="181">
        <f>IF(All_Tasks!P1014="",0,All_Tasks!P1014)</f>
        <v>0</v>
      </c>
      <c r="Q1014" s="181">
        <f>IF(All_Tasks!Q1014="",0,All_Tasks!Q1014)</f>
        <v>0</v>
      </c>
      <c r="R1014" s="181">
        <f>IF(All_Tasks!R1014="",0,All_Tasks!R1014)</f>
        <v>0</v>
      </c>
      <c r="S1014" s="181" t="str">
        <f>IF(All_Tasks!S1014="","",All_Tasks!S1014)</f>
        <v/>
      </c>
      <c r="T1014" t="str">
        <f>IF(All_Tasks!T1014="","",All_Tasks!T1014)</f>
        <v/>
      </c>
      <c r="U1014" t="str">
        <f>IF(All_Tasks!U1014="","",All_Tasks!U1014)</f>
        <v/>
      </c>
      <c r="V1014">
        <f>IF(A1014="",0,IFERROR(MATCH(A1014,Scope_Labor_Rates!$A$6:$A$46,0)+5,0))</f>
        <v>0</v>
      </c>
      <c r="W1014" s="178">
        <f>IF(V1014&gt;0,INDEX(Scope_Labor_Rates!$C$6:$C$46,V1014-5),0)</f>
        <v>0</v>
      </c>
      <c r="X1014" s="178">
        <f>IF(V1014&gt;0,INDEX(Scope_Labor_Rates!$C$6:$C$46,V1014-5),0)</f>
        <v>0</v>
      </c>
      <c r="Y1014" s="180">
        <f>IF(V1014&gt;0,INDEX(Scope_Labor_Rates!$S$6:$S$46,V1014-5),0)</f>
        <v>0</v>
      </c>
      <c r="Z1014" s="180">
        <f>IF(V1014&gt;0,INDEX(Scope_Labor_Rates!$R$6:$R$46,V1014-5),1)</f>
        <v>1</v>
      </c>
      <c r="AA1014" s="231">
        <f t="shared" si="135"/>
        <v>0</v>
      </c>
      <c r="AB1014" t="str">
        <f t="shared" si="136"/>
        <v/>
      </c>
      <c r="AC1014" s="178" t="str">
        <f t="shared" si="137"/>
        <v/>
      </c>
      <c r="AD1014" s="181">
        <f t="shared" si="138"/>
        <v>0</v>
      </c>
      <c r="AE1014" s="178">
        <f>IF(V1014&gt;0,P1014*INDEX(Scope_Labor_Rates!$E$6:$E$46,V1014-5),0)</f>
        <v>0</v>
      </c>
      <c r="AF1014" s="181">
        <f>IF(V1014&gt;0,AE1014*INDEX(Scope_Labor_Rates!$D$6:$D$46,V1014-5)*AA1014,0)</f>
        <v>0</v>
      </c>
      <c r="AG1014" s="178">
        <f>IF(V1014&gt;0,P1014*INDEX(Scope_Labor_Rates!$G$6:$G$46,V1014-5),0)</f>
        <v>0</v>
      </c>
      <c r="AH1014" s="181">
        <f>IF(V1014&gt;0,AG1014*INDEX(Scope_Labor_Rates!$F$6:$F$46,V1014-5)*AA1014,0)</f>
        <v>0</v>
      </c>
      <c r="AI1014" s="178">
        <f>IF(V1014&gt;0,P1014*INDEX(Scope_Labor_Rates!$I$6:$I$46,V1014-5),0)</f>
        <v>0</v>
      </c>
      <c r="AJ1014" s="181">
        <f>IF(V1014&gt;0,AI1014*INDEX(Scope_Labor_Rates!$H$6:$H$46,V1014-5)*AA1014,0)</f>
        <v>0</v>
      </c>
      <c r="AK1014" s="178">
        <f>IF(V1014&gt;0,P1014*INDEX(Scope_Labor_Rates!$K$6:$K$46,V1014-5),0)</f>
        <v>0</v>
      </c>
      <c r="AL1014" s="181">
        <f>IF(V1014&gt;0,AK1014*INDEX(Scope_Labor_Rates!$J$6:$J$46,V1014-5)*AA1014,0)</f>
        <v>0</v>
      </c>
      <c r="AM1014" s="178">
        <f>IF(V1014&gt;0,P1014*INDEX(Scope_Labor_Rates!$M$6:$M$46,V1014-5),0)</f>
        <v>0</v>
      </c>
      <c r="AN1014" s="178">
        <f>IF(V1014&gt;0,AM1014*INDEX(Scope_Labor_Rates!$L$6:$L$46,V1014-5)*AA1014,0)</f>
        <v>0</v>
      </c>
      <c r="AO1014" s="178">
        <f>IF(V1014&gt;0,P1014*INDEX(Scope_Labor_Rates!$O$6:$O$46,V1014-5)*AA1014,0)</f>
        <v>0</v>
      </c>
      <c r="AP1014" s="181">
        <f>IF(V1014&gt;0,P1014*INDEX(Scope_Labor_Rates!$Q$6:$Q$46,V1014-5)*AA1014,0)</f>
        <v>0</v>
      </c>
      <c r="AQ1014" s="178">
        <f t="shared" si="139"/>
        <v>0</v>
      </c>
      <c r="AR1014" s="178">
        <f t="shared" si="140"/>
        <v>0</v>
      </c>
      <c r="AS1014" s="178">
        <f t="shared" si="141"/>
        <v>0</v>
      </c>
      <c r="AT1014" s="178">
        <f t="shared" si="142"/>
        <v>0</v>
      </c>
      <c r="AU1014">
        <f t="shared" si="143"/>
        <v>0</v>
      </c>
    </row>
    <row r="1015" spans="1:47">
      <c r="A1015" t="str">
        <f>IF(All_Tasks!A1015="","",All_Tasks!A1015)</f>
        <v/>
      </c>
      <c r="B1015" t="str">
        <f>IF(All_Tasks!B1015="","",All_Tasks!B1015)</f>
        <v/>
      </c>
      <c r="C1015" t="str">
        <f>IF(All_Tasks!C1015="","",All_Tasks!C1015)</f>
        <v/>
      </c>
      <c r="D1015" t="str">
        <f>IF(All_Tasks!D1015="","",All_Tasks!D1015)</f>
        <v/>
      </c>
      <c r="E1015" t="str">
        <f>IF(All_Tasks!V1015&lt;&gt;"",All_Tasks!V1015,IF(All_Tasks!E1015&lt;&gt;"",All_Tasks!E1015,""))</f>
        <v/>
      </c>
      <c r="F1015" t="str">
        <f>IF(All_Tasks!F1015="","",All_Tasks!F1015)</f>
        <v/>
      </c>
      <c r="G1015" t="str">
        <f>IF(All_Tasks!G1015="","",All_Tasks!G1015)</f>
        <v/>
      </c>
      <c r="H1015" s="231" t="str">
        <f>IF(All_Tasks!H1015="","",All_Tasks!H1015)</f>
        <v/>
      </c>
      <c r="I1015" t="str">
        <f>IF(All_Tasks!I1015="","",All_Tasks!I1015)</f>
        <v/>
      </c>
      <c r="J1015" t="str">
        <f>IF(All_Tasks!J1015="","",All_Tasks!J1015)</f>
        <v/>
      </c>
      <c r="K1015" t="str">
        <f>IF(All_Tasks!K1015="","",All_Tasks!K1015)</f>
        <v/>
      </c>
      <c r="L1015" s="231" t="str">
        <f>IF(All_Tasks!L1015="","",All_Tasks!L1015)</f>
        <v/>
      </c>
      <c r="M1015" t="str">
        <f>IF(All_Tasks!M1015="","",All_Tasks!M1015)</f>
        <v/>
      </c>
      <c r="N1015" t="str">
        <f>IF(All_Tasks!N1015="","",All_Tasks!N1015)</f>
        <v/>
      </c>
      <c r="O1015" t="str">
        <f>IF(All_Tasks!O1015="","",All_Tasks!O1015)</f>
        <v/>
      </c>
      <c r="P1015" s="181">
        <f>IF(All_Tasks!P1015="",0,All_Tasks!P1015)</f>
        <v>0</v>
      </c>
      <c r="Q1015" s="181">
        <f>IF(All_Tasks!Q1015="",0,All_Tasks!Q1015)</f>
        <v>0</v>
      </c>
      <c r="R1015" s="181">
        <f>IF(All_Tasks!R1015="",0,All_Tasks!R1015)</f>
        <v>0</v>
      </c>
      <c r="S1015" s="181" t="str">
        <f>IF(All_Tasks!S1015="","",All_Tasks!S1015)</f>
        <v/>
      </c>
      <c r="T1015" t="str">
        <f>IF(All_Tasks!T1015="","",All_Tasks!T1015)</f>
        <v/>
      </c>
      <c r="U1015" t="str">
        <f>IF(All_Tasks!U1015="","",All_Tasks!U1015)</f>
        <v/>
      </c>
      <c r="V1015">
        <f>IF(A1015="",0,IFERROR(MATCH(A1015,Scope_Labor_Rates!$A$6:$A$46,0)+5,0))</f>
        <v>0</v>
      </c>
      <c r="W1015" s="178">
        <f>IF(V1015&gt;0,INDEX(Scope_Labor_Rates!$C$6:$C$46,V1015-5),0)</f>
        <v>0</v>
      </c>
      <c r="X1015" s="178">
        <f>IF(V1015&gt;0,INDEX(Scope_Labor_Rates!$C$6:$C$46,V1015-5),0)</f>
        <v>0</v>
      </c>
      <c r="Y1015" s="180">
        <f>IF(V1015&gt;0,INDEX(Scope_Labor_Rates!$S$6:$S$46,V1015-5),0)</f>
        <v>0</v>
      </c>
      <c r="Z1015" s="180">
        <f>IF(V1015&gt;0,INDEX(Scope_Labor_Rates!$R$6:$R$46,V1015-5),1)</f>
        <v>1</v>
      </c>
      <c r="AA1015" s="231">
        <f t="shared" si="135"/>
        <v>0</v>
      </c>
      <c r="AB1015" t="str">
        <f t="shared" si="136"/>
        <v/>
      </c>
      <c r="AC1015" s="178" t="str">
        <f t="shared" si="137"/>
        <v/>
      </c>
      <c r="AD1015" s="181">
        <f t="shared" si="138"/>
        <v>0</v>
      </c>
      <c r="AE1015" s="178">
        <f>IF(V1015&gt;0,P1015*INDEX(Scope_Labor_Rates!$E$6:$E$46,V1015-5),0)</f>
        <v>0</v>
      </c>
      <c r="AF1015" s="181">
        <f>IF(V1015&gt;0,AE1015*INDEX(Scope_Labor_Rates!$D$6:$D$46,V1015-5)*AA1015,0)</f>
        <v>0</v>
      </c>
      <c r="AG1015" s="178">
        <f>IF(V1015&gt;0,P1015*INDEX(Scope_Labor_Rates!$G$6:$G$46,V1015-5),0)</f>
        <v>0</v>
      </c>
      <c r="AH1015" s="181">
        <f>IF(V1015&gt;0,AG1015*INDEX(Scope_Labor_Rates!$F$6:$F$46,V1015-5)*AA1015,0)</f>
        <v>0</v>
      </c>
      <c r="AI1015" s="178">
        <f>IF(V1015&gt;0,P1015*INDEX(Scope_Labor_Rates!$I$6:$I$46,V1015-5),0)</f>
        <v>0</v>
      </c>
      <c r="AJ1015" s="181">
        <f>IF(V1015&gt;0,AI1015*INDEX(Scope_Labor_Rates!$H$6:$H$46,V1015-5)*AA1015,0)</f>
        <v>0</v>
      </c>
      <c r="AK1015" s="178">
        <f>IF(V1015&gt;0,P1015*INDEX(Scope_Labor_Rates!$K$6:$K$46,V1015-5),0)</f>
        <v>0</v>
      </c>
      <c r="AL1015" s="181">
        <f>IF(V1015&gt;0,AK1015*INDEX(Scope_Labor_Rates!$J$6:$J$46,V1015-5)*AA1015,0)</f>
        <v>0</v>
      </c>
      <c r="AM1015" s="178">
        <f>IF(V1015&gt;0,P1015*INDEX(Scope_Labor_Rates!$M$6:$M$46,V1015-5),0)</f>
        <v>0</v>
      </c>
      <c r="AN1015" s="178">
        <f>IF(V1015&gt;0,AM1015*INDEX(Scope_Labor_Rates!$L$6:$L$46,V1015-5)*AA1015,0)</f>
        <v>0</v>
      </c>
      <c r="AO1015" s="178">
        <f>IF(V1015&gt;0,P1015*INDEX(Scope_Labor_Rates!$O$6:$O$46,V1015-5)*AA1015,0)</f>
        <v>0</v>
      </c>
      <c r="AP1015" s="181">
        <f>IF(V1015&gt;0,P1015*INDEX(Scope_Labor_Rates!$Q$6:$Q$46,V1015-5)*AA1015,0)</f>
        <v>0</v>
      </c>
      <c r="AQ1015" s="178">
        <f t="shared" si="139"/>
        <v>0</v>
      </c>
      <c r="AR1015" s="178">
        <f t="shared" si="140"/>
        <v>0</v>
      </c>
      <c r="AS1015" s="178">
        <f t="shared" si="141"/>
        <v>0</v>
      </c>
      <c r="AT1015" s="178">
        <f t="shared" si="142"/>
        <v>0</v>
      </c>
      <c r="AU1015">
        <f t="shared" si="143"/>
        <v>0</v>
      </c>
    </row>
    <row r="1016" spans="1:47">
      <c r="A1016" t="str">
        <f>IF(All_Tasks!A1016="","",All_Tasks!A1016)</f>
        <v/>
      </c>
      <c r="B1016" t="str">
        <f>IF(All_Tasks!B1016="","",All_Tasks!B1016)</f>
        <v/>
      </c>
      <c r="C1016" t="str">
        <f>IF(All_Tasks!C1016="","",All_Tasks!C1016)</f>
        <v/>
      </c>
      <c r="D1016" t="str">
        <f>IF(All_Tasks!D1016="","",All_Tasks!D1016)</f>
        <v/>
      </c>
      <c r="E1016" t="str">
        <f>IF(All_Tasks!V1016&lt;&gt;"",All_Tasks!V1016,IF(All_Tasks!E1016&lt;&gt;"",All_Tasks!E1016,""))</f>
        <v/>
      </c>
      <c r="F1016" t="str">
        <f>IF(All_Tasks!F1016="","",All_Tasks!F1016)</f>
        <v/>
      </c>
      <c r="G1016" t="str">
        <f>IF(All_Tasks!G1016="","",All_Tasks!G1016)</f>
        <v/>
      </c>
      <c r="H1016" s="231" t="str">
        <f>IF(All_Tasks!H1016="","",All_Tasks!H1016)</f>
        <v/>
      </c>
      <c r="I1016" t="str">
        <f>IF(All_Tasks!I1016="","",All_Tasks!I1016)</f>
        <v/>
      </c>
      <c r="J1016" t="str">
        <f>IF(All_Tasks!J1016="","",All_Tasks!J1016)</f>
        <v/>
      </c>
      <c r="K1016" t="str">
        <f>IF(All_Tasks!K1016="","",All_Tasks!K1016)</f>
        <v/>
      </c>
      <c r="L1016" s="231" t="str">
        <f>IF(All_Tasks!L1016="","",All_Tasks!L1016)</f>
        <v/>
      </c>
      <c r="M1016" t="str">
        <f>IF(All_Tasks!M1016="","",All_Tasks!M1016)</f>
        <v/>
      </c>
      <c r="N1016" t="str">
        <f>IF(All_Tasks!N1016="","",All_Tasks!N1016)</f>
        <v/>
      </c>
      <c r="O1016" t="str">
        <f>IF(All_Tasks!O1016="","",All_Tasks!O1016)</f>
        <v/>
      </c>
      <c r="P1016" s="181">
        <f>IF(All_Tasks!P1016="",0,All_Tasks!P1016)</f>
        <v>0</v>
      </c>
      <c r="Q1016" s="181">
        <f>IF(All_Tasks!Q1016="",0,All_Tasks!Q1016)</f>
        <v>0</v>
      </c>
      <c r="R1016" s="181">
        <f>IF(All_Tasks!R1016="",0,All_Tasks!R1016)</f>
        <v>0</v>
      </c>
      <c r="S1016" s="181" t="str">
        <f>IF(All_Tasks!S1016="","",All_Tasks!S1016)</f>
        <v/>
      </c>
      <c r="T1016" t="str">
        <f>IF(All_Tasks!T1016="","",All_Tasks!T1016)</f>
        <v/>
      </c>
      <c r="U1016" t="str">
        <f>IF(All_Tasks!U1016="","",All_Tasks!U1016)</f>
        <v/>
      </c>
      <c r="V1016">
        <f>IF(A1016="",0,IFERROR(MATCH(A1016,Scope_Labor_Rates!$A$6:$A$46,0)+5,0))</f>
        <v>0</v>
      </c>
      <c r="W1016" s="178">
        <f>IF(V1016&gt;0,INDEX(Scope_Labor_Rates!$C$6:$C$46,V1016-5),0)</f>
        <v>0</v>
      </c>
      <c r="X1016" s="178">
        <f>IF(V1016&gt;0,INDEX(Scope_Labor_Rates!$C$6:$C$46,V1016-5),0)</f>
        <v>0</v>
      </c>
      <c r="Y1016" s="180">
        <f>IF(V1016&gt;0,INDEX(Scope_Labor_Rates!$S$6:$S$46,V1016-5),0)</f>
        <v>0</v>
      </c>
      <c r="Z1016" s="180">
        <f>IF(V1016&gt;0,INDEX(Scope_Labor_Rates!$R$6:$R$46,V1016-5),1)</f>
        <v>1</v>
      </c>
      <c r="AA1016" s="231">
        <f t="shared" si="135"/>
        <v>0</v>
      </c>
      <c r="AB1016" t="str">
        <f t="shared" si="136"/>
        <v/>
      </c>
      <c r="AC1016" s="178" t="str">
        <f t="shared" si="137"/>
        <v/>
      </c>
      <c r="AD1016" s="181">
        <f t="shared" si="138"/>
        <v>0</v>
      </c>
      <c r="AE1016" s="178">
        <f>IF(V1016&gt;0,P1016*INDEX(Scope_Labor_Rates!$E$6:$E$46,V1016-5),0)</f>
        <v>0</v>
      </c>
      <c r="AF1016" s="181">
        <f>IF(V1016&gt;0,AE1016*INDEX(Scope_Labor_Rates!$D$6:$D$46,V1016-5)*AA1016,0)</f>
        <v>0</v>
      </c>
      <c r="AG1016" s="178">
        <f>IF(V1016&gt;0,P1016*INDEX(Scope_Labor_Rates!$G$6:$G$46,V1016-5),0)</f>
        <v>0</v>
      </c>
      <c r="AH1016" s="181">
        <f>IF(V1016&gt;0,AG1016*INDEX(Scope_Labor_Rates!$F$6:$F$46,V1016-5)*AA1016,0)</f>
        <v>0</v>
      </c>
      <c r="AI1016" s="178">
        <f>IF(V1016&gt;0,P1016*INDEX(Scope_Labor_Rates!$I$6:$I$46,V1016-5),0)</f>
        <v>0</v>
      </c>
      <c r="AJ1016" s="181">
        <f>IF(V1016&gt;0,AI1016*INDEX(Scope_Labor_Rates!$H$6:$H$46,V1016-5)*AA1016,0)</f>
        <v>0</v>
      </c>
      <c r="AK1016" s="178">
        <f>IF(V1016&gt;0,P1016*INDEX(Scope_Labor_Rates!$K$6:$K$46,V1016-5),0)</f>
        <v>0</v>
      </c>
      <c r="AL1016" s="181">
        <f>IF(V1016&gt;0,AK1016*INDEX(Scope_Labor_Rates!$J$6:$J$46,V1016-5)*AA1016,0)</f>
        <v>0</v>
      </c>
      <c r="AM1016" s="178">
        <f>IF(V1016&gt;0,P1016*INDEX(Scope_Labor_Rates!$M$6:$M$46,V1016-5),0)</f>
        <v>0</v>
      </c>
      <c r="AN1016" s="178">
        <f>IF(V1016&gt;0,AM1016*INDEX(Scope_Labor_Rates!$L$6:$L$46,V1016-5)*AA1016,0)</f>
        <v>0</v>
      </c>
      <c r="AO1016" s="178">
        <f>IF(V1016&gt;0,P1016*INDEX(Scope_Labor_Rates!$O$6:$O$46,V1016-5)*AA1016,0)</f>
        <v>0</v>
      </c>
      <c r="AP1016" s="181">
        <f>IF(V1016&gt;0,P1016*INDEX(Scope_Labor_Rates!$Q$6:$Q$46,V1016-5)*AA1016,0)</f>
        <v>0</v>
      </c>
      <c r="AQ1016" s="178">
        <f t="shared" si="139"/>
        <v>0</v>
      </c>
      <c r="AR1016" s="178">
        <f t="shared" si="140"/>
        <v>0</v>
      </c>
      <c r="AS1016" s="178">
        <f t="shared" si="141"/>
        <v>0</v>
      </c>
      <c r="AT1016" s="178">
        <f t="shared" si="142"/>
        <v>0</v>
      </c>
      <c r="AU1016">
        <f t="shared" si="143"/>
        <v>0</v>
      </c>
    </row>
    <row r="1017" spans="1:47">
      <c r="A1017" t="str">
        <f>IF(All_Tasks!A1017="","",All_Tasks!A1017)</f>
        <v/>
      </c>
      <c r="B1017" t="str">
        <f>IF(All_Tasks!B1017="","",All_Tasks!B1017)</f>
        <v/>
      </c>
      <c r="C1017" t="str">
        <f>IF(All_Tasks!C1017="","",All_Tasks!C1017)</f>
        <v/>
      </c>
      <c r="D1017" t="str">
        <f>IF(All_Tasks!D1017="","",All_Tasks!D1017)</f>
        <v/>
      </c>
      <c r="E1017" t="str">
        <f>IF(All_Tasks!V1017&lt;&gt;"",All_Tasks!V1017,IF(All_Tasks!E1017&lt;&gt;"",All_Tasks!E1017,""))</f>
        <v/>
      </c>
      <c r="F1017" t="str">
        <f>IF(All_Tasks!F1017="","",All_Tasks!F1017)</f>
        <v/>
      </c>
      <c r="G1017" t="str">
        <f>IF(All_Tasks!G1017="","",All_Tasks!G1017)</f>
        <v/>
      </c>
      <c r="H1017" s="231" t="str">
        <f>IF(All_Tasks!H1017="","",All_Tasks!H1017)</f>
        <v/>
      </c>
      <c r="I1017" t="str">
        <f>IF(All_Tasks!I1017="","",All_Tasks!I1017)</f>
        <v/>
      </c>
      <c r="J1017" t="str">
        <f>IF(All_Tasks!J1017="","",All_Tasks!J1017)</f>
        <v/>
      </c>
      <c r="K1017" t="str">
        <f>IF(All_Tasks!K1017="","",All_Tasks!K1017)</f>
        <v/>
      </c>
      <c r="L1017" s="231" t="str">
        <f>IF(All_Tasks!L1017="","",All_Tasks!L1017)</f>
        <v/>
      </c>
      <c r="M1017" t="str">
        <f>IF(All_Tasks!M1017="","",All_Tasks!M1017)</f>
        <v/>
      </c>
      <c r="N1017" t="str">
        <f>IF(All_Tasks!N1017="","",All_Tasks!N1017)</f>
        <v/>
      </c>
      <c r="O1017" t="str">
        <f>IF(All_Tasks!O1017="","",All_Tasks!O1017)</f>
        <v/>
      </c>
      <c r="P1017" s="181">
        <f>IF(All_Tasks!P1017="",0,All_Tasks!P1017)</f>
        <v>0</v>
      </c>
      <c r="Q1017" s="181">
        <f>IF(All_Tasks!Q1017="",0,All_Tasks!Q1017)</f>
        <v>0</v>
      </c>
      <c r="R1017" s="181">
        <f>IF(All_Tasks!R1017="",0,All_Tasks!R1017)</f>
        <v>0</v>
      </c>
      <c r="S1017" s="181" t="str">
        <f>IF(All_Tasks!S1017="","",All_Tasks!S1017)</f>
        <v/>
      </c>
      <c r="T1017" t="str">
        <f>IF(All_Tasks!T1017="","",All_Tasks!T1017)</f>
        <v/>
      </c>
      <c r="U1017" t="str">
        <f>IF(All_Tasks!U1017="","",All_Tasks!U1017)</f>
        <v/>
      </c>
      <c r="V1017">
        <f>IF(A1017="",0,IFERROR(MATCH(A1017,Scope_Labor_Rates!$A$6:$A$46,0)+5,0))</f>
        <v>0</v>
      </c>
      <c r="W1017" s="178">
        <f>IF(V1017&gt;0,INDEX(Scope_Labor_Rates!$C$6:$C$46,V1017-5),0)</f>
        <v>0</v>
      </c>
      <c r="X1017" s="178">
        <f>IF(V1017&gt;0,INDEX(Scope_Labor_Rates!$C$6:$C$46,V1017-5),0)</f>
        <v>0</v>
      </c>
      <c r="Y1017" s="180">
        <f>IF(V1017&gt;0,INDEX(Scope_Labor_Rates!$S$6:$S$46,V1017-5),0)</f>
        <v>0</v>
      </c>
      <c r="Z1017" s="180">
        <f>IF(V1017&gt;0,INDEX(Scope_Labor_Rates!$R$6:$R$46,V1017-5),1)</f>
        <v>1</v>
      </c>
      <c r="AA1017" s="231">
        <f t="shared" si="135"/>
        <v>0</v>
      </c>
      <c r="AB1017" t="str">
        <f t="shared" si="136"/>
        <v/>
      </c>
      <c r="AC1017" s="178" t="str">
        <f t="shared" si="137"/>
        <v/>
      </c>
      <c r="AD1017" s="181">
        <f t="shared" si="138"/>
        <v>0</v>
      </c>
      <c r="AE1017" s="178">
        <f>IF(V1017&gt;0,P1017*INDEX(Scope_Labor_Rates!$E$6:$E$46,V1017-5),0)</f>
        <v>0</v>
      </c>
      <c r="AF1017" s="181">
        <f>IF(V1017&gt;0,AE1017*INDEX(Scope_Labor_Rates!$D$6:$D$46,V1017-5)*AA1017,0)</f>
        <v>0</v>
      </c>
      <c r="AG1017" s="178">
        <f>IF(V1017&gt;0,P1017*INDEX(Scope_Labor_Rates!$G$6:$G$46,V1017-5),0)</f>
        <v>0</v>
      </c>
      <c r="AH1017" s="181">
        <f>IF(V1017&gt;0,AG1017*INDEX(Scope_Labor_Rates!$F$6:$F$46,V1017-5)*AA1017,0)</f>
        <v>0</v>
      </c>
      <c r="AI1017" s="178">
        <f>IF(V1017&gt;0,P1017*INDEX(Scope_Labor_Rates!$I$6:$I$46,V1017-5),0)</f>
        <v>0</v>
      </c>
      <c r="AJ1017" s="181">
        <f>IF(V1017&gt;0,AI1017*INDEX(Scope_Labor_Rates!$H$6:$H$46,V1017-5)*AA1017,0)</f>
        <v>0</v>
      </c>
      <c r="AK1017" s="178">
        <f>IF(V1017&gt;0,P1017*INDEX(Scope_Labor_Rates!$K$6:$K$46,V1017-5),0)</f>
        <v>0</v>
      </c>
      <c r="AL1017" s="181">
        <f>IF(V1017&gt;0,AK1017*INDEX(Scope_Labor_Rates!$J$6:$J$46,V1017-5)*AA1017,0)</f>
        <v>0</v>
      </c>
      <c r="AM1017" s="178">
        <f>IF(V1017&gt;0,P1017*INDEX(Scope_Labor_Rates!$M$6:$M$46,V1017-5),0)</f>
        <v>0</v>
      </c>
      <c r="AN1017" s="178">
        <f>IF(V1017&gt;0,AM1017*INDEX(Scope_Labor_Rates!$L$6:$L$46,V1017-5)*AA1017,0)</f>
        <v>0</v>
      </c>
      <c r="AO1017" s="178">
        <f>IF(V1017&gt;0,P1017*INDEX(Scope_Labor_Rates!$O$6:$O$46,V1017-5)*AA1017,0)</f>
        <v>0</v>
      </c>
      <c r="AP1017" s="181">
        <f>IF(V1017&gt;0,P1017*INDEX(Scope_Labor_Rates!$Q$6:$Q$46,V1017-5)*AA1017,0)</f>
        <v>0</v>
      </c>
      <c r="AQ1017" s="178">
        <f t="shared" si="139"/>
        <v>0</v>
      </c>
      <c r="AR1017" s="178">
        <f t="shared" si="140"/>
        <v>0</v>
      </c>
      <c r="AS1017" s="178">
        <f t="shared" si="141"/>
        <v>0</v>
      </c>
      <c r="AT1017" s="178">
        <f t="shared" si="142"/>
        <v>0</v>
      </c>
      <c r="AU1017">
        <f t="shared" si="143"/>
        <v>0</v>
      </c>
    </row>
    <row r="1018" spans="1:47">
      <c r="A1018" t="str">
        <f>IF(All_Tasks!A1018="","",All_Tasks!A1018)</f>
        <v/>
      </c>
      <c r="B1018" t="str">
        <f>IF(All_Tasks!B1018="","",All_Tasks!B1018)</f>
        <v/>
      </c>
      <c r="C1018" t="str">
        <f>IF(All_Tasks!C1018="","",All_Tasks!C1018)</f>
        <v/>
      </c>
      <c r="D1018" t="str">
        <f>IF(All_Tasks!D1018="","",All_Tasks!D1018)</f>
        <v/>
      </c>
      <c r="E1018" t="str">
        <f>IF(All_Tasks!V1018&lt;&gt;"",All_Tasks!V1018,IF(All_Tasks!E1018&lt;&gt;"",All_Tasks!E1018,""))</f>
        <v/>
      </c>
      <c r="F1018" t="str">
        <f>IF(All_Tasks!F1018="","",All_Tasks!F1018)</f>
        <v/>
      </c>
      <c r="G1018" t="str">
        <f>IF(All_Tasks!G1018="","",All_Tasks!G1018)</f>
        <v/>
      </c>
      <c r="H1018" s="231" t="str">
        <f>IF(All_Tasks!H1018="","",All_Tasks!H1018)</f>
        <v/>
      </c>
      <c r="I1018" t="str">
        <f>IF(All_Tasks!I1018="","",All_Tasks!I1018)</f>
        <v/>
      </c>
      <c r="J1018" t="str">
        <f>IF(All_Tasks!J1018="","",All_Tasks!J1018)</f>
        <v/>
      </c>
      <c r="K1018" t="str">
        <f>IF(All_Tasks!K1018="","",All_Tasks!K1018)</f>
        <v/>
      </c>
      <c r="L1018" s="231" t="str">
        <f>IF(All_Tasks!L1018="","",All_Tasks!L1018)</f>
        <v/>
      </c>
      <c r="M1018" t="str">
        <f>IF(All_Tasks!M1018="","",All_Tasks!M1018)</f>
        <v/>
      </c>
      <c r="N1018" t="str">
        <f>IF(All_Tasks!N1018="","",All_Tasks!N1018)</f>
        <v/>
      </c>
      <c r="O1018" t="str">
        <f>IF(All_Tasks!O1018="","",All_Tasks!O1018)</f>
        <v/>
      </c>
      <c r="P1018" s="181">
        <f>IF(All_Tasks!P1018="",0,All_Tasks!P1018)</f>
        <v>0</v>
      </c>
      <c r="Q1018" s="181">
        <f>IF(All_Tasks!Q1018="",0,All_Tasks!Q1018)</f>
        <v>0</v>
      </c>
      <c r="R1018" s="181">
        <f>IF(All_Tasks!R1018="",0,All_Tasks!R1018)</f>
        <v>0</v>
      </c>
      <c r="S1018" s="181" t="str">
        <f>IF(All_Tasks!S1018="","",All_Tasks!S1018)</f>
        <v/>
      </c>
      <c r="T1018" t="str">
        <f>IF(All_Tasks!T1018="","",All_Tasks!T1018)</f>
        <v/>
      </c>
      <c r="U1018" t="str">
        <f>IF(All_Tasks!U1018="","",All_Tasks!U1018)</f>
        <v/>
      </c>
      <c r="V1018">
        <f>IF(A1018="",0,IFERROR(MATCH(A1018,Scope_Labor_Rates!$A$6:$A$46,0)+5,0))</f>
        <v>0</v>
      </c>
      <c r="W1018" s="178">
        <f>IF(V1018&gt;0,INDEX(Scope_Labor_Rates!$C$6:$C$46,V1018-5),0)</f>
        <v>0</v>
      </c>
      <c r="X1018" s="178">
        <f>IF(V1018&gt;0,INDEX(Scope_Labor_Rates!$C$6:$C$46,V1018-5),0)</f>
        <v>0</v>
      </c>
      <c r="Y1018" s="180">
        <f>IF(V1018&gt;0,INDEX(Scope_Labor_Rates!$S$6:$S$46,V1018-5),0)</f>
        <v>0</v>
      </c>
      <c r="Z1018" s="180">
        <f>IF(V1018&gt;0,INDEX(Scope_Labor_Rates!$R$6:$R$46,V1018-5),1)</f>
        <v>1</v>
      </c>
      <c r="AA1018" s="231">
        <f t="shared" si="135"/>
        <v>0</v>
      </c>
      <c r="AB1018" t="str">
        <f t="shared" si="136"/>
        <v/>
      </c>
      <c r="AC1018" s="178" t="str">
        <f t="shared" si="137"/>
        <v/>
      </c>
      <c r="AD1018" s="181">
        <f t="shared" si="138"/>
        <v>0</v>
      </c>
      <c r="AE1018" s="178">
        <f>IF(V1018&gt;0,P1018*INDEX(Scope_Labor_Rates!$E$6:$E$46,V1018-5),0)</f>
        <v>0</v>
      </c>
      <c r="AF1018" s="181">
        <f>IF(V1018&gt;0,AE1018*INDEX(Scope_Labor_Rates!$D$6:$D$46,V1018-5)*AA1018,0)</f>
        <v>0</v>
      </c>
      <c r="AG1018" s="178">
        <f>IF(V1018&gt;0,P1018*INDEX(Scope_Labor_Rates!$G$6:$G$46,V1018-5),0)</f>
        <v>0</v>
      </c>
      <c r="AH1018" s="181">
        <f>IF(V1018&gt;0,AG1018*INDEX(Scope_Labor_Rates!$F$6:$F$46,V1018-5)*AA1018,0)</f>
        <v>0</v>
      </c>
      <c r="AI1018" s="178">
        <f>IF(V1018&gt;0,P1018*INDEX(Scope_Labor_Rates!$I$6:$I$46,V1018-5),0)</f>
        <v>0</v>
      </c>
      <c r="AJ1018" s="181">
        <f>IF(V1018&gt;0,AI1018*INDEX(Scope_Labor_Rates!$H$6:$H$46,V1018-5)*AA1018,0)</f>
        <v>0</v>
      </c>
      <c r="AK1018" s="178">
        <f>IF(V1018&gt;0,P1018*INDEX(Scope_Labor_Rates!$K$6:$K$46,V1018-5),0)</f>
        <v>0</v>
      </c>
      <c r="AL1018" s="181">
        <f>IF(V1018&gt;0,AK1018*INDEX(Scope_Labor_Rates!$J$6:$J$46,V1018-5)*AA1018,0)</f>
        <v>0</v>
      </c>
      <c r="AM1018" s="178">
        <f>IF(V1018&gt;0,P1018*INDEX(Scope_Labor_Rates!$M$6:$M$46,V1018-5),0)</f>
        <v>0</v>
      </c>
      <c r="AN1018" s="178">
        <f>IF(V1018&gt;0,AM1018*INDEX(Scope_Labor_Rates!$L$6:$L$46,V1018-5)*AA1018,0)</f>
        <v>0</v>
      </c>
      <c r="AO1018" s="178">
        <f>IF(V1018&gt;0,P1018*INDEX(Scope_Labor_Rates!$O$6:$O$46,V1018-5)*AA1018,0)</f>
        <v>0</v>
      </c>
      <c r="AP1018" s="181">
        <f>IF(V1018&gt;0,P1018*INDEX(Scope_Labor_Rates!$Q$6:$Q$46,V1018-5)*AA1018,0)</f>
        <v>0</v>
      </c>
      <c r="AQ1018" s="178">
        <f t="shared" si="139"/>
        <v>0</v>
      </c>
      <c r="AR1018" s="178">
        <f t="shared" si="140"/>
        <v>0</v>
      </c>
      <c r="AS1018" s="178">
        <f t="shared" si="141"/>
        <v>0</v>
      </c>
      <c r="AT1018" s="178">
        <f t="shared" si="142"/>
        <v>0</v>
      </c>
      <c r="AU1018">
        <f t="shared" si="143"/>
        <v>0</v>
      </c>
    </row>
    <row r="1019" spans="1:47">
      <c r="A1019" t="str">
        <f>IF(All_Tasks!A1019="","",All_Tasks!A1019)</f>
        <v/>
      </c>
      <c r="B1019" t="str">
        <f>IF(All_Tasks!B1019="","",All_Tasks!B1019)</f>
        <v/>
      </c>
      <c r="C1019" t="str">
        <f>IF(All_Tasks!C1019="","",All_Tasks!C1019)</f>
        <v/>
      </c>
      <c r="D1019" t="str">
        <f>IF(All_Tasks!D1019="","",All_Tasks!D1019)</f>
        <v/>
      </c>
      <c r="E1019" t="str">
        <f>IF(All_Tasks!V1019&lt;&gt;"",All_Tasks!V1019,IF(All_Tasks!E1019&lt;&gt;"",All_Tasks!E1019,""))</f>
        <v/>
      </c>
      <c r="F1019" t="str">
        <f>IF(All_Tasks!F1019="","",All_Tasks!F1019)</f>
        <v/>
      </c>
      <c r="G1019" t="str">
        <f>IF(All_Tasks!G1019="","",All_Tasks!G1019)</f>
        <v/>
      </c>
      <c r="H1019" s="231" t="str">
        <f>IF(All_Tasks!H1019="","",All_Tasks!H1019)</f>
        <v/>
      </c>
      <c r="I1019" t="str">
        <f>IF(All_Tasks!I1019="","",All_Tasks!I1019)</f>
        <v/>
      </c>
      <c r="J1019" t="str">
        <f>IF(All_Tasks!J1019="","",All_Tasks!J1019)</f>
        <v/>
      </c>
      <c r="K1019" t="str">
        <f>IF(All_Tasks!K1019="","",All_Tasks!K1019)</f>
        <v/>
      </c>
      <c r="L1019" s="231" t="str">
        <f>IF(All_Tasks!L1019="","",All_Tasks!L1019)</f>
        <v/>
      </c>
      <c r="M1019" t="str">
        <f>IF(All_Tasks!M1019="","",All_Tasks!M1019)</f>
        <v/>
      </c>
      <c r="N1019" t="str">
        <f>IF(All_Tasks!N1019="","",All_Tasks!N1019)</f>
        <v/>
      </c>
      <c r="O1019" t="str">
        <f>IF(All_Tasks!O1019="","",All_Tasks!O1019)</f>
        <v/>
      </c>
      <c r="P1019" s="181">
        <f>IF(All_Tasks!P1019="",0,All_Tasks!P1019)</f>
        <v>0</v>
      </c>
      <c r="Q1019" s="181">
        <f>IF(All_Tasks!Q1019="",0,All_Tasks!Q1019)</f>
        <v>0</v>
      </c>
      <c r="R1019" s="181">
        <f>IF(All_Tasks!R1019="",0,All_Tasks!R1019)</f>
        <v>0</v>
      </c>
      <c r="S1019" s="181" t="str">
        <f>IF(All_Tasks!S1019="","",All_Tasks!S1019)</f>
        <v/>
      </c>
      <c r="T1019" t="str">
        <f>IF(All_Tasks!T1019="","",All_Tasks!T1019)</f>
        <v/>
      </c>
      <c r="U1019" t="str">
        <f>IF(All_Tasks!U1019="","",All_Tasks!U1019)</f>
        <v/>
      </c>
      <c r="V1019">
        <f>IF(A1019="",0,IFERROR(MATCH(A1019,Scope_Labor_Rates!$A$6:$A$46,0)+5,0))</f>
        <v>0</v>
      </c>
      <c r="W1019" s="178">
        <f>IF(V1019&gt;0,INDEX(Scope_Labor_Rates!$C$6:$C$46,V1019-5),0)</f>
        <v>0</v>
      </c>
      <c r="X1019" s="178">
        <f>IF(V1019&gt;0,INDEX(Scope_Labor_Rates!$C$6:$C$46,V1019-5),0)</f>
        <v>0</v>
      </c>
      <c r="Y1019" s="180">
        <f>IF(V1019&gt;0,INDEX(Scope_Labor_Rates!$S$6:$S$46,V1019-5),0)</f>
        <v>0</v>
      </c>
      <c r="Z1019" s="180">
        <f>IF(V1019&gt;0,INDEX(Scope_Labor_Rates!$R$6:$R$46,V1019-5),1)</f>
        <v>1</v>
      </c>
      <c r="AA1019" s="231">
        <f t="shared" si="135"/>
        <v>0</v>
      </c>
      <c r="AB1019" t="str">
        <f t="shared" si="136"/>
        <v/>
      </c>
      <c r="AC1019" s="178" t="str">
        <f t="shared" si="137"/>
        <v/>
      </c>
      <c r="AD1019" s="181">
        <f t="shared" si="138"/>
        <v>0</v>
      </c>
      <c r="AE1019" s="178">
        <f>IF(V1019&gt;0,P1019*INDEX(Scope_Labor_Rates!$E$6:$E$46,V1019-5),0)</f>
        <v>0</v>
      </c>
      <c r="AF1019" s="181">
        <f>IF(V1019&gt;0,AE1019*INDEX(Scope_Labor_Rates!$D$6:$D$46,V1019-5)*AA1019,0)</f>
        <v>0</v>
      </c>
      <c r="AG1019" s="178">
        <f>IF(V1019&gt;0,P1019*INDEX(Scope_Labor_Rates!$G$6:$G$46,V1019-5),0)</f>
        <v>0</v>
      </c>
      <c r="AH1019" s="181">
        <f>IF(V1019&gt;0,AG1019*INDEX(Scope_Labor_Rates!$F$6:$F$46,V1019-5)*AA1019,0)</f>
        <v>0</v>
      </c>
      <c r="AI1019" s="178">
        <f>IF(V1019&gt;0,P1019*INDEX(Scope_Labor_Rates!$I$6:$I$46,V1019-5),0)</f>
        <v>0</v>
      </c>
      <c r="AJ1019" s="181">
        <f>IF(V1019&gt;0,AI1019*INDEX(Scope_Labor_Rates!$H$6:$H$46,V1019-5)*AA1019,0)</f>
        <v>0</v>
      </c>
      <c r="AK1019" s="178">
        <f>IF(V1019&gt;0,P1019*INDEX(Scope_Labor_Rates!$K$6:$K$46,V1019-5),0)</f>
        <v>0</v>
      </c>
      <c r="AL1019" s="181">
        <f>IF(V1019&gt;0,AK1019*INDEX(Scope_Labor_Rates!$J$6:$J$46,V1019-5)*AA1019,0)</f>
        <v>0</v>
      </c>
      <c r="AM1019" s="178">
        <f>IF(V1019&gt;0,P1019*INDEX(Scope_Labor_Rates!$M$6:$M$46,V1019-5),0)</f>
        <v>0</v>
      </c>
      <c r="AN1019" s="178">
        <f>IF(V1019&gt;0,AM1019*INDEX(Scope_Labor_Rates!$L$6:$L$46,V1019-5)*AA1019,0)</f>
        <v>0</v>
      </c>
      <c r="AO1019" s="178">
        <f>IF(V1019&gt;0,P1019*INDEX(Scope_Labor_Rates!$O$6:$O$46,V1019-5)*AA1019,0)</f>
        <v>0</v>
      </c>
      <c r="AP1019" s="181">
        <f>IF(V1019&gt;0,P1019*INDEX(Scope_Labor_Rates!$Q$6:$Q$46,V1019-5)*AA1019,0)</f>
        <v>0</v>
      </c>
      <c r="AQ1019" s="178">
        <f t="shared" si="139"/>
        <v>0</v>
      </c>
      <c r="AR1019" s="178">
        <f t="shared" si="140"/>
        <v>0</v>
      </c>
      <c r="AS1019" s="178">
        <f t="shared" si="141"/>
        <v>0</v>
      </c>
      <c r="AT1019" s="178">
        <f t="shared" si="142"/>
        <v>0</v>
      </c>
      <c r="AU1019">
        <f t="shared" si="143"/>
        <v>0</v>
      </c>
    </row>
    <row r="1020" spans="1:47">
      <c r="A1020" t="str">
        <f>IF(All_Tasks!A1020="","",All_Tasks!A1020)</f>
        <v/>
      </c>
      <c r="B1020" t="str">
        <f>IF(All_Tasks!B1020="","",All_Tasks!B1020)</f>
        <v/>
      </c>
      <c r="C1020" t="str">
        <f>IF(All_Tasks!C1020="","",All_Tasks!C1020)</f>
        <v/>
      </c>
      <c r="D1020" t="str">
        <f>IF(All_Tasks!D1020="","",All_Tasks!D1020)</f>
        <v/>
      </c>
      <c r="E1020" t="str">
        <f>IF(All_Tasks!V1020&lt;&gt;"",All_Tasks!V1020,IF(All_Tasks!E1020&lt;&gt;"",All_Tasks!E1020,""))</f>
        <v/>
      </c>
      <c r="F1020" t="str">
        <f>IF(All_Tasks!F1020="","",All_Tasks!F1020)</f>
        <v/>
      </c>
      <c r="G1020" t="str">
        <f>IF(All_Tasks!G1020="","",All_Tasks!G1020)</f>
        <v/>
      </c>
      <c r="H1020" s="231" t="str">
        <f>IF(All_Tasks!H1020="","",All_Tasks!H1020)</f>
        <v/>
      </c>
      <c r="I1020" t="str">
        <f>IF(All_Tasks!I1020="","",All_Tasks!I1020)</f>
        <v/>
      </c>
      <c r="J1020" t="str">
        <f>IF(All_Tasks!J1020="","",All_Tasks!J1020)</f>
        <v/>
      </c>
      <c r="K1020" t="str">
        <f>IF(All_Tasks!K1020="","",All_Tasks!K1020)</f>
        <v/>
      </c>
      <c r="L1020" s="231" t="str">
        <f>IF(All_Tasks!L1020="","",All_Tasks!L1020)</f>
        <v/>
      </c>
      <c r="M1020" t="str">
        <f>IF(All_Tasks!M1020="","",All_Tasks!M1020)</f>
        <v/>
      </c>
      <c r="N1020" t="str">
        <f>IF(All_Tasks!N1020="","",All_Tasks!N1020)</f>
        <v/>
      </c>
      <c r="O1020" t="str">
        <f>IF(All_Tasks!O1020="","",All_Tasks!O1020)</f>
        <v/>
      </c>
      <c r="P1020" s="181">
        <f>IF(All_Tasks!P1020="",0,All_Tasks!P1020)</f>
        <v>0</v>
      </c>
      <c r="Q1020" s="181">
        <f>IF(All_Tasks!Q1020="",0,All_Tasks!Q1020)</f>
        <v>0</v>
      </c>
      <c r="R1020" s="181">
        <f>IF(All_Tasks!R1020="",0,All_Tasks!R1020)</f>
        <v>0</v>
      </c>
      <c r="S1020" s="181" t="str">
        <f>IF(All_Tasks!S1020="","",All_Tasks!S1020)</f>
        <v/>
      </c>
      <c r="T1020" t="str">
        <f>IF(All_Tasks!T1020="","",All_Tasks!T1020)</f>
        <v/>
      </c>
      <c r="U1020" t="str">
        <f>IF(All_Tasks!U1020="","",All_Tasks!U1020)</f>
        <v/>
      </c>
      <c r="V1020">
        <f>IF(A1020="",0,IFERROR(MATCH(A1020,Scope_Labor_Rates!$A$6:$A$46,0)+5,0))</f>
        <v>0</v>
      </c>
      <c r="W1020" s="178">
        <f>IF(V1020&gt;0,INDEX(Scope_Labor_Rates!$C$6:$C$46,V1020-5),0)</f>
        <v>0</v>
      </c>
      <c r="X1020" s="178">
        <f>IF(V1020&gt;0,INDEX(Scope_Labor_Rates!$C$6:$C$46,V1020-5),0)</f>
        <v>0</v>
      </c>
      <c r="Y1020" s="180">
        <f>IF(V1020&gt;0,INDEX(Scope_Labor_Rates!$S$6:$S$46,V1020-5),0)</f>
        <v>0</v>
      </c>
      <c r="Z1020" s="180">
        <f>IF(V1020&gt;0,INDEX(Scope_Labor_Rates!$R$6:$R$46,V1020-5),1)</f>
        <v>1</v>
      </c>
      <c r="AA1020" s="231">
        <f t="shared" si="135"/>
        <v>0</v>
      </c>
      <c r="AB1020" t="str">
        <f t="shared" si="136"/>
        <v/>
      </c>
      <c r="AC1020" s="178" t="str">
        <f t="shared" si="137"/>
        <v/>
      </c>
      <c r="AD1020" s="181">
        <f t="shared" si="138"/>
        <v>0</v>
      </c>
      <c r="AE1020" s="178">
        <f>IF(V1020&gt;0,P1020*INDEX(Scope_Labor_Rates!$E$6:$E$46,V1020-5),0)</f>
        <v>0</v>
      </c>
      <c r="AF1020" s="181">
        <f>IF(V1020&gt;0,AE1020*INDEX(Scope_Labor_Rates!$D$6:$D$46,V1020-5)*AA1020,0)</f>
        <v>0</v>
      </c>
      <c r="AG1020" s="178">
        <f>IF(V1020&gt;0,P1020*INDEX(Scope_Labor_Rates!$G$6:$G$46,V1020-5),0)</f>
        <v>0</v>
      </c>
      <c r="AH1020" s="181">
        <f>IF(V1020&gt;0,AG1020*INDEX(Scope_Labor_Rates!$F$6:$F$46,V1020-5)*AA1020,0)</f>
        <v>0</v>
      </c>
      <c r="AI1020" s="178">
        <f>IF(V1020&gt;0,P1020*INDEX(Scope_Labor_Rates!$I$6:$I$46,V1020-5),0)</f>
        <v>0</v>
      </c>
      <c r="AJ1020" s="181">
        <f>IF(V1020&gt;0,AI1020*INDEX(Scope_Labor_Rates!$H$6:$H$46,V1020-5)*AA1020,0)</f>
        <v>0</v>
      </c>
      <c r="AK1020" s="178">
        <f>IF(V1020&gt;0,P1020*INDEX(Scope_Labor_Rates!$K$6:$K$46,V1020-5),0)</f>
        <v>0</v>
      </c>
      <c r="AL1020" s="181">
        <f>IF(V1020&gt;0,AK1020*INDEX(Scope_Labor_Rates!$J$6:$J$46,V1020-5)*AA1020,0)</f>
        <v>0</v>
      </c>
      <c r="AM1020" s="178">
        <f>IF(V1020&gt;0,P1020*INDEX(Scope_Labor_Rates!$M$6:$M$46,V1020-5),0)</f>
        <v>0</v>
      </c>
      <c r="AN1020" s="178">
        <f>IF(V1020&gt;0,AM1020*INDEX(Scope_Labor_Rates!$L$6:$L$46,V1020-5)*AA1020,0)</f>
        <v>0</v>
      </c>
      <c r="AO1020" s="178">
        <f>IF(V1020&gt;0,P1020*INDEX(Scope_Labor_Rates!$O$6:$O$46,V1020-5)*AA1020,0)</f>
        <v>0</v>
      </c>
      <c r="AP1020" s="181">
        <f>IF(V1020&gt;0,P1020*INDEX(Scope_Labor_Rates!$Q$6:$Q$46,V1020-5)*AA1020,0)</f>
        <v>0</v>
      </c>
      <c r="AQ1020" s="178">
        <f t="shared" si="139"/>
        <v>0</v>
      </c>
      <c r="AR1020" s="178">
        <f t="shared" si="140"/>
        <v>0</v>
      </c>
      <c r="AS1020" s="178">
        <f t="shared" si="141"/>
        <v>0</v>
      </c>
      <c r="AT1020" s="178">
        <f t="shared" si="142"/>
        <v>0</v>
      </c>
      <c r="AU1020">
        <f t="shared" si="143"/>
        <v>0</v>
      </c>
    </row>
    <row r="1021" spans="1:47">
      <c r="A1021" t="str">
        <f>IF(All_Tasks!A1021="","",All_Tasks!A1021)</f>
        <v/>
      </c>
      <c r="B1021" t="str">
        <f>IF(All_Tasks!B1021="","",All_Tasks!B1021)</f>
        <v/>
      </c>
      <c r="C1021" t="str">
        <f>IF(All_Tasks!C1021="","",All_Tasks!C1021)</f>
        <v/>
      </c>
      <c r="D1021" t="str">
        <f>IF(All_Tasks!D1021="","",All_Tasks!D1021)</f>
        <v/>
      </c>
      <c r="E1021" t="str">
        <f>IF(All_Tasks!V1021&lt;&gt;"",All_Tasks!V1021,IF(All_Tasks!E1021&lt;&gt;"",All_Tasks!E1021,""))</f>
        <v/>
      </c>
      <c r="F1021" t="str">
        <f>IF(All_Tasks!F1021="","",All_Tasks!F1021)</f>
        <v/>
      </c>
      <c r="G1021" t="str">
        <f>IF(All_Tasks!G1021="","",All_Tasks!G1021)</f>
        <v/>
      </c>
      <c r="H1021" s="231" t="str">
        <f>IF(All_Tasks!H1021="","",All_Tasks!H1021)</f>
        <v/>
      </c>
      <c r="I1021" t="str">
        <f>IF(All_Tasks!I1021="","",All_Tasks!I1021)</f>
        <v/>
      </c>
      <c r="J1021" t="str">
        <f>IF(All_Tasks!J1021="","",All_Tasks!J1021)</f>
        <v/>
      </c>
      <c r="K1021" t="str">
        <f>IF(All_Tasks!K1021="","",All_Tasks!K1021)</f>
        <v/>
      </c>
      <c r="L1021" s="231" t="str">
        <f>IF(All_Tasks!L1021="","",All_Tasks!L1021)</f>
        <v/>
      </c>
      <c r="M1021" t="str">
        <f>IF(All_Tasks!M1021="","",All_Tasks!M1021)</f>
        <v/>
      </c>
      <c r="N1021" t="str">
        <f>IF(All_Tasks!N1021="","",All_Tasks!N1021)</f>
        <v/>
      </c>
      <c r="O1021" t="str">
        <f>IF(All_Tasks!O1021="","",All_Tasks!O1021)</f>
        <v/>
      </c>
      <c r="P1021" s="181">
        <f>IF(All_Tasks!P1021="",0,All_Tasks!P1021)</f>
        <v>0</v>
      </c>
      <c r="Q1021" s="181">
        <f>IF(All_Tasks!Q1021="",0,All_Tasks!Q1021)</f>
        <v>0</v>
      </c>
      <c r="R1021" s="181">
        <f>IF(All_Tasks!R1021="",0,All_Tasks!R1021)</f>
        <v>0</v>
      </c>
      <c r="S1021" s="181" t="str">
        <f>IF(All_Tasks!S1021="","",All_Tasks!S1021)</f>
        <v/>
      </c>
      <c r="T1021" t="str">
        <f>IF(All_Tasks!T1021="","",All_Tasks!T1021)</f>
        <v/>
      </c>
      <c r="U1021" t="str">
        <f>IF(All_Tasks!U1021="","",All_Tasks!U1021)</f>
        <v/>
      </c>
      <c r="V1021">
        <f>IF(A1021="",0,IFERROR(MATCH(A1021,Scope_Labor_Rates!$A$6:$A$46,0)+5,0))</f>
        <v>0</v>
      </c>
      <c r="W1021" s="178">
        <f>IF(V1021&gt;0,INDEX(Scope_Labor_Rates!$C$6:$C$46,V1021-5),0)</f>
        <v>0</v>
      </c>
      <c r="X1021" s="178">
        <f>IF(V1021&gt;0,INDEX(Scope_Labor_Rates!$C$6:$C$46,V1021-5),0)</f>
        <v>0</v>
      </c>
      <c r="Y1021" s="180">
        <f>IF(V1021&gt;0,INDEX(Scope_Labor_Rates!$S$6:$S$46,V1021-5),0)</f>
        <v>0</v>
      </c>
      <c r="Z1021" s="180">
        <f>IF(V1021&gt;0,INDEX(Scope_Labor_Rates!$R$6:$R$46,V1021-5),1)</f>
        <v>1</v>
      </c>
      <c r="AA1021" s="231">
        <f t="shared" si="135"/>
        <v>0</v>
      </c>
      <c r="AB1021" t="str">
        <f t="shared" si="136"/>
        <v/>
      </c>
      <c r="AC1021" s="178" t="str">
        <f t="shared" si="137"/>
        <v/>
      </c>
      <c r="AD1021" s="181">
        <f t="shared" si="138"/>
        <v>0</v>
      </c>
      <c r="AE1021" s="178">
        <f>IF(V1021&gt;0,P1021*INDEX(Scope_Labor_Rates!$E$6:$E$46,V1021-5),0)</f>
        <v>0</v>
      </c>
      <c r="AF1021" s="181">
        <f>IF(V1021&gt;0,AE1021*INDEX(Scope_Labor_Rates!$D$6:$D$46,V1021-5)*AA1021,0)</f>
        <v>0</v>
      </c>
      <c r="AG1021" s="178">
        <f>IF(V1021&gt;0,P1021*INDEX(Scope_Labor_Rates!$G$6:$G$46,V1021-5),0)</f>
        <v>0</v>
      </c>
      <c r="AH1021" s="181">
        <f>IF(V1021&gt;0,AG1021*INDEX(Scope_Labor_Rates!$F$6:$F$46,V1021-5)*AA1021,0)</f>
        <v>0</v>
      </c>
      <c r="AI1021" s="178">
        <f>IF(V1021&gt;0,P1021*INDEX(Scope_Labor_Rates!$I$6:$I$46,V1021-5),0)</f>
        <v>0</v>
      </c>
      <c r="AJ1021" s="181">
        <f>IF(V1021&gt;0,AI1021*INDEX(Scope_Labor_Rates!$H$6:$H$46,V1021-5)*AA1021,0)</f>
        <v>0</v>
      </c>
      <c r="AK1021" s="178">
        <f>IF(V1021&gt;0,P1021*INDEX(Scope_Labor_Rates!$K$6:$K$46,V1021-5),0)</f>
        <v>0</v>
      </c>
      <c r="AL1021" s="181">
        <f>IF(V1021&gt;0,AK1021*INDEX(Scope_Labor_Rates!$J$6:$J$46,V1021-5)*AA1021,0)</f>
        <v>0</v>
      </c>
      <c r="AM1021" s="178">
        <f>IF(V1021&gt;0,P1021*INDEX(Scope_Labor_Rates!$M$6:$M$46,V1021-5),0)</f>
        <v>0</v>
      </c>
      <c r="AN1021" s="178">
        <f>IF(V1021&gt;0,AM1021*INDEX(Scope_Labor_Rates!$L$6:$L$46,V1021-5)*AA1021,0)</f>
        <v>0</v>
      </c>
      <c r="AO1021" s="178">
        <f>IF(V1021&gt;0,P1021*INDEX(Scope_Labor_Rates!$O$6:$O$46,V1021-5)*AA1021,0)</f>
        <v>0</v>
      </c>
      <c r="AP1021" s="181">
        <f>IF(V1021&gt;0,P1021*INDEX(Scope_Labor_Rates!$Q$6:$Q$46,V1021-5)*AA1021,0)</f>
        <v>0</v>
      </c>
      <c r="AQ1021" s="178">
        <f t="shared" si="139"/>
        <v>0</v>
      </c>
      <c r="AR1021" s="178">
        <f t="shared" si="140"/>
        <v>0</v>
      </c>
      <c r="AS1021" s="178">
        <f t="shared" si="141"/>
        <v>0</v>
      </c>
      <c r="AT1021" s="178">
        <f t="shared" si="142"/>
        <v>0</v>
      </c>
      <c r="AU1021">
        <f t="shared" si="143"/>
        <v>0</v>
      </c>
    </row>
    <row r="1022" spans="1:47">
      <c r="A1022" t="str">
        <f>IF(All_Tasks!A1022="","",All_Tasks!A1022)</f>
        <v/>
      </c>
      <c r="B1022" t="str">
        <f>IF(All_Tasks!B1022="","",All_Tasks!B1022)</f>
        <v/>
      </c>
      <c r="C1022" t="str">
        <f>IF(All_Tasks!C1022="","",All_Tasks!C1022)</f>
        <v/>
      </c>
      <c r="D1022" t="str">
        <f>IF(All_Tasks!D1022="","",All_Tasks!D1022)</f>
        <v/>
      </c>
      <c r="E1022" t="str">
        <f>IF(All_Tasks!V1022&lt;&gt;"",All_Tasks!V1022,IF(All_Tasks!E1022&lt;&gt;"",All_Tasks!E1022,""))</f>
        <v/>
      </c>
      <c r="F1022" t="str">
        <f>IF(All_Tasks!F1022="","",All_Tasks!F1022)</f>
        <v/>
      </c>
      <c r="G1022" t="str">
        <f>IF(All_Tasks!G1022="","",All_Tasks!G1022)</f>
        <v/>
      </c>
      <c r="H1022" s="231" t="str">
        <f>IF(All_Tasks!H1022="","",All_Tasks!H1022)</f>
        <v/>
      </c>
      <c r="I1022" t="str">
        <f>IF(All_Tasks!I1022="","",All_Tasks!I1022)</f>
        <v/>
      </c>
      <c r="J1022" t="str">
        <f>IF(All_Tasks!J1022="","",All_Tasks!J1022)</f>
        <v/>
      </c>
      <c r="K1022" t="str">
        <f>IF(All_Tasks!K1022="","",All_Tasks!K1022)</f>
        <v/>
      </c>
      <c r="L1022" s="231" t="str">
        <f>IF(All_Tasks!L1022="","",All_Tasks!L1022)</f>
        <v/>
      </c>
      <c r="M1022" t="str">
        <f>IF(All_Tasks!M1022="","",All_Tasks!M1022)</f>
        <v/>
      </c>
      <c r="N1022" t="str">
        <f>IF(All_Tasks!N1022="","",All_Tasks!N1022)</f>
        <v/>
      </c>
      <c r="O1022" t="str">
        <f>IF(All_Tasks!O1022="","",All_Tasks!O1022)</f>
        <v/>
      </c>
      <c r="P1022" s="181">
        <f>IF(All_Tasks!P1022="",0,All_Tasks!P1022)</f>
        <v>0</v>
      </c>
      <c r="Q1022" s="181">
        <f>IF(All_Tasks!Q1022="",0,All_Tasks!Q1022)</f>
        <v>0</v>
      </c>
      <c r="R1022" s="181">
        <f>IF(All_Tasks!R1022="",0,All_Tasks!R1022)</f>
        <v>0</v>
      </c>
      <c r="S1022" s="181" t="str">
        <f>IF(All_Tasks!S1022="","",All_Tasks!S1022)</f>
        <v/>
      </c>
      <c r="T1022" t="str">
        <f>IF(All_Tasks!T1022="","",All_Tasks!T1022)</f>
        <v/>
      </c>
      <c r="U1022" t="str">
        <f>IF(All_Tasks!U1022="","",All_Tasks!U1022)</f>
        <v/>
      </c>
      <c r="V1022">
        <f>IF(A1022="",0,IFERROR(MATCH(A1022,Scope_Labor_Rates!$A$6:$A$46,0)+5,0))</f>
        <v>0</v>
      </c>
      <c r="W1022" s="178">
        <f>IF(V1022&gt;0,INDEX(Scope_Labor_Rates!$C$6:$C$46,V1022-5),0)</f>
        <v>0</v>
      </c>
      <c r="X1022" s="178">
        <f>IF(V1022&gt;0,INDEX(Scope_Labor_Rates!$C$6:$C$46,V1022-5),0)</f>
        <v>0</v>
      </c>
      <c r="Y1022" s="180">
        <f>IF(V1022&gt;0,INDEX(Scope_Labor_Rates!$S$6:$S$46,V1022-5),0)</f>
        <v>0</v>
      </c>
      <c r="Z1022" s="180">
        <f>IF(V1022&gt;0,INDEX(Scope_Labor_Rates!$R$6:$R$46,V1022-5),1)</f>
        <v>1</v>
      </c>
      <c r="AA1022" s="231">
        <f t="shared" si="135"/>
        <v>0</v>
      </c>
      <c r="AB1022" t="str">
        <f t="shared" si="136"/>
        <v/>
      </c>
      <c r="AC1022" s="178" t="str">
        <f t="shared" si="137"/>
        <v/>
      </c>
      <c r="AD1022" s="181">
        <f t="shared" si="138"/>
        <v>0</v>
      </c>
      <c r="AE1022" s="178">
        <f>IF(V1022&gt;0,P1022*INDEX(Scope_Labor_Rates!$E$6:$E$46,V1022-5),0)</f>
        <v>0</v>
      </c>
      <c r="AF1022" s="181">
        <f>IF(V1022&gt;0,AE1022*INDEX(Scope_Labor_Rates!$D$6:$D$46,V1022-5)*AA1022,0)</f>
        <v>0</v>
      </c>
      <c r="AG1022" s="178">
        <f>IF(V1022&gt;0,P1022*INDEX(Scope_Labor_Rates!$G$6:$G$46,V1022-5),0)</f>
        <v>0</v>
      </c>
      <c r="AH1022" s="181">
        <f>IF(V1022&gt;0,AG1022*INDEX(Scope_Labor_Rates!$F$6:$F$46,V1022-5)*AA1022,0)</f>
        <v>0</v>
      </c>
      <c r="AI1022" s="178">
        <f>IF(V1022&gt;0,P1022*INDEX(Scope_Labor_Rates!$I$6:$I$46,V1022-5),0)</f>
        <v>0</v>
      </c>
      <c r="AJ1022" s="181">
        <f>IF(V1022&gt;0,AI1022*INDEX(Scope_Labor_Rates!$H$6:$H$46,V1022-5)*AA1022,0)</f>
        <v>0</v>
      </c>
      <c r="AK1022" s="178">
        <f>IF(V1022&gt;0,P1022*INDEX(Scope_Labor_Rates!$K$6:$K$46,V1022-5),0)</f>
        <v>0</v>
      </c>
      <c r="AL1022" s="181">
        <f>IF(V1022&gt;0,AK1022*INDEX(Scope_Labor_Rates!$J$6:$J$46,V1022-5)*AA1022,0)</f>
        <v>0</v>
      </c>
      <c r="AM1022" s="178">
        <f>IF(V1022&gt;0,P1022*INDEX(Scope_Labor_Rates!$M$6:$M$46,V1022-5),0)</f>
        <v>0</v>
      </c>
      <c r="AN1022" s="178">
        <f>IF(V1022&gt;0,AM1022*INDEX(Scope_Labor_Rates!$L$6:$L$46,V1022-5)*AA1022,0)</f>
        <v>0</v>
      </c>
      <c r="AO1022" s="178">
        <f>IF(V1022&gt;0,P1022*INDEX(Scope_Labor_Rates!$O$6:$O$46,V1022-5)*AA1022,0)</f>
        <v>0</v>
      </c>
      <c r="AP1022" s="181">
        <f>IF(V1022&gt;0,P1022*INDEX(Scope_Labor_Rates!$Q$6:$Q$46,V1022-5)*AA1022,0)</f>
        <v>0</v>
      </c>
      <c r="AQ1022" s="178">
        <f t="shared" si="139"/>
        <v>0</v>
      </c>
      <c r="AR1022" s="178">
        <f t="shared" si="140"/>
        <v>0</v>
      </c>
      <c r="AS1022" s="178">
        <f t="shared" si="141"/>
        <v>0</v>
      </c>
      <c r="AT1022" s="178">
        <f t="shared" si="142"/>
        <v>0</v>
      </c>
      <c r="AU1022">
        <f t="shared" si="143"/>
        <v>0</v>
      </c>
    </row>
    <row r="1023" spans="1:47">
      <c r="A1023" t="str">
        <f>IF(All_Tasks!A1023="","",All_Tasks!A1023)</f>
        <v/>
      </c>
      <c r="B1023" t="str">
        <f>IF(All_Tasks!B1023="","",All_Tasks!B1023)</f>
        <v/>
      </c>
      <c r="C1023" t="str">
        <f>IF(All_Tasks!C1023="","",All_Tasks!C1023)</f>
        <v/>
      </c>
      <c r="D1023" t="str">
        <f>IF(All_Tasks!D1023="","",All_Tasks!D1023)</f>
        <v/>
      </c>
      <c r="E1023" t="str">
        <f>IF(All_Tasks!V1023&lt;&gt;"",All_Tasks!V1023,IF(All_Tasks!E1023&lt;&gt;"",All_Tasks!E1023,""))</f>
        <v/>
      </c>
      <c r="F1023" t="str">
        <f>IF(All_Tasks!F1023="","",All_Tasks!F1023)</f>
        <v/>
      </c>
      <c r="G1023" t="str">
        <f>IF(All_Tasks!G1023="","",All_Tasks!G1023)</f>
        <v/>
      </c>
      <c r="H1023" s="231" t="str">
        <f>IF(All_Tasks!H1023="","",All_Tasks!H1023)</f>
        <v/>
      </c>
      <c r="I1023" t="str">
        <f>IF(All_Tasks!I1023="","",All_Tasks!I1023)</f>
        <v/>
      </c>
      <c r="J1023" t="str">
        <f>IF(All_Tasks!J1023="","",All_Tasks!J1023)</f>
        <v/>
      </c>
      <c r="K1023" t="str">
        <f>IF(All_Tasks!K1023="","",All_Tasks!K1023)</f>
        <v/>
      </c>
      <c r="L1023" s="231" t="str">
        <f>IF(All_Tasks!L1023="","",All_Tasks!L1023)</f>
        <v/>
      </c>
      <c r="M1023" t="str">
        <f>IF(All_Tasks!M1023="","",All_Tasks!M1023)</f>
        <v/>
      </c>
      <c r="N1023" t="str">
        <f>IF(All_Tasks!N1023="","",All_Tasks!N1023)</f>
        <v/>
      </c>
      <c r="O1023" t="str">
        <f>IF(All_Tasks!O1023="","",All_Tasks!O1023)</f>
        <v/>
      </c>
      <c r="P1023" s="181">
        <f>IF(All_Tasks!P1023="",0,All_Tasks!P1023)</f>
        <v>0</v>
      </c>
      <c r="Q1023" s="181">
        <f>IF(All_Tasks!Q1023="",0,All_Tasks!Q1023)</f>
        <v>0</v>
      </c>
      <c r="R1023" s="181">
        <f>IF(All_Tasks!R1023="",0,All_Tasks!R1023)</f>
        <v>0</v>
      </c>
      <c r="S1023" s="181" t="str">
        <f>IF(All_Tasks!S1023="","",All_Tasks!S1023)</f>
        <v/>
      </c>
      <c r="T1023" t="str">
        <f>IF(All_Tasks!T1023="","",All_Tasks!T1023)</f>
        <v/>
      </c>
      <c r="U1023" t="str">
        <f>IF(All_Tasks!U1023="","",All_Tasks!U1023)</f>
        <v/>
      </c>
      <c r="V1023">
        <f>IF(A1023="",0,IFERROR(MATCH(A1023,Scope_Labor_Rates!$A$6:$A$46,0)+5,0))</f>
        <v>0</v>
      </c>
      <c r="W1023" s="178">
        <f>IF(V1023&gt;0,INDEX(Scope_Labor_Rates!$C$6:$C$46,V1023-5),0)</f>
        <v>0</v>
      </c>
      <c r="X1023" s="178">
        <f>IF(V1023&gt;0,INDEX(Scope_Labor_Rates!$C$6:$C$46,V1023-5),0)</f>
        <v>0</v>
      </c>
      <c r="Y1023" s="180">
        <f>IF(V1023&gt;0,INDEX(Scope_Labor_Rates!$S$6:$S$46,V1023-5),0)</f>
        <v>0</v>
      </c>
      <c r="Z1023" s="180">
        <f>IF(V1023&gt;0,INDEX(Scope_Labor_Rates!$R$6:$R$46,V1023-5),1)</f>
        <v>1</v>
      </c>
      <c r="AA1023" s="231">
        <f t="shared" si="135"/>
        <v>0</v>
      </c>
      <c r="AB1023" t="str">
        <f t="shared" si="136"/>
        <v/>
      </c>
      <c r="AC1023" s="178" t="str">
        <f t="shared" si="137"/>
        <v/>
      </c>
      <c r="AD1023" s="181">
        <f t="shared" si="138"/>
        <v>0</v>
      </c>
      <c r="AE1023" s="178">
        <f>IF(V1023&gt;0,P1023*INDEX(Scope_Labor_Rates!$E$6:$E$46,V1023-5),0)</f>
        <v>0</v>
      </c>
      <c r="AF1023" s="181">
        <f>IF(V1023&gt;0,AE1023*INDEX(Scope_Labor_Rates!$D$6:$D$46,V1023-5)*AA1023,0)</f>
        <v>0</v>
      </c>
      <c r="AG1023" s="178">
        <f>IF(V1023&gt;0,P1023*INDEX(Scope_Labor_Rates!$G$6:$G$46,V1023-5),0)</f>
        <v>0</v>
      </c>
      <c r="AH1023" s="181">
        <f>IF(V1023&gt;0,AG1023*INDEX(Scope_Labor_Rates!$F$6:$F$46,V1023-5)*AA1023,0)</f>
        <v>0</v>
      </c>
      <c r="AI1023" s="178">
        <f>IF(V1023&gt;0,P1023*INDEX(Scope_Labor_Rates!$I$6:$I$46,V1023-5),0)</f>
        <v>0</v>
      </c>
      <c r="AJ1023" s="181">
        <f>IF(V1023&gt;0,AI1023*INDEX(Scope_Labor_Rates!$H$6:$H$46,V1023-5)*AA1023,0)</f>
        <v>0</v>
      </c>
      <c r="AK1023" s="178">
        <f>IF(V1023&gt;0,P1023*INDEX(Scope_Labor_Rates!$K$6:$K$46,V1023-5),0)</f>
        <v>0</v>
      </c>
      <c r="AL1023" s="181">
        <f>IF(V1023&gt;0,AK1023*INDEX(Scope_Labor_Rates!$J$6:$J$46,V1023-5)*AA1023,0)</f>
        <v>0</v>
      </c>
      <c r="AM1023" s="178">
        <f>IF(V1023&gt;0,P1023*INDEX(Scope_Labor_Rates!$M$6:$M$46,V1023-5),0)</f>
        <v>0</v>
      </c>
      <c r="AN1023" s="178">
        <f>IF(V1023&gt;0,AM1023*INDEX(Scope_Labor_Rates!$L$6:$L$46,V1023-5)*AA1023,0)</f>
        <v>0</v>
      </c>
      <c r="AO1023" s="178">
        <f>IF(V1023&gt;0,P1023*INDEX(Scope_Labor_Rates!$O$6:$O$46,V1023-5)*AA1023,0)</f>
        <v>0</v>
      </c>
      <c r="AP1023" s="181">
        <f>IF(V1023&gt;0,P1023*INDEX(Scope_Labor_Rates!$Q$6:$Q$46,V1023-5)*AA1023,0)</f>
        <v>0</v>
      </c>
      <c r="AQ1023" s="178">
        <f t="shared" si="139"/>
        <v>0</v>
      </c>
      <c r="AR1023" s="178">
        <f t="shared" si="140"/>
        <v>0</v>
      </c>
      <c r="AS1023" s="178">
        <f t="shared" si="141"/>
        <v>0</v>
      </c>
      <c r="AT1023" s="178">
        <f t="shared" si="142"/>
        <v>0</v>
      </c>
      <c r="AU1023">
        <f t="shared" si="143"/>
        <v>0</v>
      </c>
    </row>
    <row r="1024" spans="1:47">
      <c r="A1024" t="str">
        <f>IF(All_Tasks!A1024="","",All_Tasks!A1024)</f>
        <v/>
      </c>
      <c r="B1024" t="str">
        <f>IF(All_Tasks!B1024="","",All_Tasks!B1024)</f>
        <v/>
      </c>
      <c r="C1024" t="str">
        <f>IF(All_Tasks!C1024="","",All_Tasks!C1024)</f>
        <v/>
      </c>
      <c r="D1024" t="str">
        <f>IF(All_Tasks!D1024="","",All_Tasks!D1024)</f>
        <v/>
      </c>
      <c r="E1024" t="str">
        <f>IF(All_Tasks!V1024&lt;&gt;"",All_Tasks!V1024,IF(All_Tasks!E1024&lt;&gt;"",All_Tasks!E1024,""))</f>
        <v/>
      </c>
      <c r="F1024" t="str">
        <f>IF(All_Tasks!F1024="","",All_Tasks!F1024)</f>
        <v/>
      </c>
      <c r="G1024" t="str">
        <f>IF(All_Tasks!G1024="","",All_Tasks!G1024)</f>
        <v/>
      </c>
      <c r="H1024" s="231" t="str">
        <f>IF(All_Tasks!H1024="","",All_Tasks!H1024)</f>
        <v/>
      </c>
      <c r="I1024" t="str">
        <f>IF(All_Tasks!I1024="","",All_Tasks!I1024)</f>
        <v/>
      </c>
      <c r="J1024" t="str">
        <f>IF(All_Tasks!J1024="","",All_Tasks!J1024)</f>
        <v/>
      </c>
      <c r="K1024" t="str">
        <f>IF(All_Tasks!K1024="","",All_Tasks!K1024)</f>
        <v/>
      </c>
      <c r="L1024" s="231" t="str">
        <f>IF(All_Tasks!L1024="","",All_Tasks!L1024)</f>
        <v/>
      </c>
      <c r="M1024" t="str">
        <f>IF(All_Tasks!M1024="","",All_Tasks!M1024)</f>
        <v/>
      </c>
      <c r="N1024" t="str">
        <f>IF(All_Tasks!N1024="","",All_Tasks!N1024)</f>
        <v/>
      </c>
      <c r="O1024" t="str">
        <f>IF(All_Tasks!O1024="","",All_Tasks!O1024)</f>
        <v/>
      </c>
      <c r="P1024" s="181">
        <f>IF(All_Tasks!P1024="",0,All_Tasks!P1024)</f>
        <v>0</v>
      </c>
      <c r="Q1024" s="181">
        <f>IF(All_Tasks!Q1024="",0,All_Tasks!Q1024)</f>
        <v>0</v>
      </c>
      <c r="R1024" s="181">
        <f>IF(All_Tasks!R1024="",0,All_Tasks!R1024)</f>
        <v>0</v>
      </c>
      <c r="S1024" s="181" t="str">
        <f>IF(All_Tasks!S1024="","",All_Tasks!S1024)</f>
        <v/>
      </c>
      <c r="T1024" t="str">
        <f>IF(All_Tasks!T1024="","",All_Tasks!T1024)</f>
        <v/>
      </c>
      <c r="U1024" t="str">
        <f>IF(All_Tasks!U1024="","",All_Tasks!U1024)</f>
        <v/>
      </c>
      <c r="V1024">
        <f>IF(A1024="",0,IFERROR(MATCH(A1024,Scope_Labor_Rates!$A$6:$A$46,0)+5,0))</f>
        <v>0</v>
      </c>
      <c r="W1024" s="178">
        <f>IF(V1024&gt;0,INDEX(Scope_Labor_Rates!$C$6:$C$46,V1024-5),0)</f>
        <v>0</v>
      </c>
      <c r="X1024" s="178">
        <f>IF(V1024&gt;0,INDEX(Scope_Labor_Rates!$C$6:$C$46,V1024-5),0)</f>
        <v>0</v>
      </c>
      <c r="Y1024" s="180">
        <f>IF(V1024&gt;0,INDEX(Scope_Labor_Rates!$S$6:$S$46,V1024-5),0)</f>
        <v>0</v>
      </c>
      <c r="Z1024" s="180">
        <f>IF(V1024&gt;0,INDEX(Scope_Labor_Rates!$R$6:$R$46,V1024-5),1)</f>
        <v>1</v>
      </c>
      <c r="AA1024" s="231">
        <f t="shared" si="135"/>
        <v>0</v>
      </c>
      <c r="AB1024" t="str">
        <f t="shared" si="136"/>
        <v/>
      </c>
      <c r="AC1024" s="178" t="str">
        <f t="shared" si="137"/>
        <v/>
      </c>
      <c r="AD1024" s="181">
        <f t="shared" si="138"/>
        <v>0</v>
      </c>
      <c r="AE1024" s="178">
        <f>IF(V1024&gt;0,P1024*INDEX(Scope_Labor_Rates!$E$6:$E$46,V1024-5),0)</f>
        <v>0</v>
      </c>
      <c r="AF1024" s="181">
        <f>IF(V1024&gt;0,AE1024*INDEX(Scope_Labor_Rates!$D$6:$D$46,V1024-5)*AA1024,0)</f>
        <v>0</v>
      </c>
      <c r="AG1024" s="178">
        <f>IF(V1024&gt;0,P1024*INDEX(Scope_Labor_Rates!$G$6:$G$46,V1024-5),0)</f>
        <v>0</v>
      </c>
      <c r="AH1024" s="181">
        <f>IF(V1024&gt;0,AG1024*INDEX(Scope_Labor_Rates!$F$6:$F$46,V1024-5)*AA1024,0)</f>
        <v>0</v>
      </c>
      <c r="AI1024" s="178">
        <f>IF(V1024&gt;0,P1024*INDEX(Scope_Labor_Rates!$I$6:$I$46,V1024-5),0)</f>
        <v>0</v>
      </c>
      <c r="AJ1024" s="181">
        <f>IF(V1024&gt;0,AI1024*INDEX(Scope_Labor_Rates!$H$6:$H$46,V1024-5)*AA1024,0)</f>
        <v>0</v>
      </c>
      <c r="AK1024" s="178">
        <f>IF(V1024&gt;0,P1024*INDEX(Scope_Labor_Rates!$K$6:$K$46,V1024-5),0)</f>
        <v>0</v>
      </c>
      <c r="AL1024" s="181">
        <f>IF(V1024&gt;0,AK1024*INDEX(Scope_Labor_Rates!$J$6:$J$46,V1024-5)*AA1024,0)</f>
        <v>0</v>
      </c>
      <c r="AM1024" s="178">
        <f>IF(V1024&gt;0,P1024*INDEX(Scope_Labor_Rates!$M$6:$M$46,V1024-5),0)</f>
        <v>0</v>
      </c>
      <c r="AN1024" s="178">
        <f>IF(V1024&gt;0,AM1024*INDEX(Scope_Labor_Rates!$L$6:$L$46,V1024-5)*AA1024,0)</f>
        <v>0</v>
      </c>
      <c r="AO1024" s="178">
        <f>IF(V1024&gt;0,P1024*INDEX(Scope_Labor_Rates!$O$6:$O$46,V1024-5)*AA1024,0)</f>
        <v>0</v>
      </c>
      <c r="AP1024" s="181">
        <f>IF(V1024&gt;0,P1024*INDEX(Scope_Labor_Rates!$Q$6:$Q$46,V1024-5)*AA1024,0)</f>
        <v>0</v>
      </c>
      <c r="AQ1024" s="178">
        <f t="shared" si="139"/>
        <v>0</v>
      </c>
      <c r="AR1024" s="178">
        <f t="shared" si="140"/>
        <v>0</v>
      </c>
      <c r="AS1024" s="178">
        <f t="shared" si="141"/>
        <v>0</v>
      </c>
      <c r="AT1024" s="178">
        <f t="shared" si="142"/>
        <v>0</v>
      </c>
      <c r="AU1024">
        <f t="shared" si="143"/>
        <v>0</v>
      </c>
    </row>
    <row r="1025" spans="1:47">
      <c r="A1025" t="str">
        <f>IF(All_Tasks!A1025="","",All_Tasks!A1025)</f>
        <v/>
      </c>
      <c r="B1025" t="str">
        <f>IF(All_Tasks!B1025="","",All_Tasks!B1025)</f>
        <v/>
      </c>
      <c r="C1025" t="str">
        <f>IF(All_Tasks!C1025="","",All_Tasks!C1025)</f>
        <v/>
      </c>
      <c r="D1025" t="str">
        <f>IF(All_Tasks!D1025="","",All_Tasks!D1025)</f>
        <v/>
      </c>
      <c r="E1025" t="str">
        <f>IF(All_Tasks!V1025&lt;&gt;"",All_Tasks!V1025,IF(All_Tasks!E1025&lt;&gt;"",All_Tasks!E1025,""))</f>
        <v/>
      </c>
      <c r="F1025" t="str">
        <f>IF(All_Tasks!F1025="","",All_Tasks!F1025)</f>
        <v/>
      </c>
      <c r="G1025" t="str">
        <f>IF(All_Tasks!G1025="","",All_Tasks!G1025)</f>
        <v/>
      </c>
      <c r="H1025" s="231" t="str">
        <f>IF(All_Tasks!H1025="","",All_Tasks!H1025)</f>
        <v/>
      </c>
      <c r="I1025" t="str">
        <f>IF(All_Tasks!I1025="","",All_Tasks!I1025)</f>
        <v/>
      </c>
      <c r="J1025" t="str">
        <f>IF(All_Tasks!J1025="","",All_Tasks!J1025)</f>
        <v/>
      </c>
      <c r="K1025" t="str">
        <f>IF(All_Tasks!K1025="","",All_Tasks!K1025)</f>
        <v/>
      </c>
      <c r="L1025" s="231" t="str">
        <f>IF(All_Tasks!L1025="","",All_Tasks!L1025)</f>
        <v/>
      </c>
      <c r="M1025" t="str">
        <f>IF(All_Tasks!M1025="","",All_Tasks!M1025)</f>
        <v/>
      </c>
      <c r="N1025" t="str">
        <f>IF(All_Tasks!N1025="","",All_Tasks!N1025)</f>
        <v/>
      </c>
      <c r="O1025" t="str">
        <f>IF(All_Tasks!O1025="","",All_Tasks!O1025)</f>
        <v/>
      </c>
      <c r="P1025" s="181">
        <f>IF(All_Tasks!P1025="",0,All_Tasks!P1025)</f>
        <v>0</v>
      </c>
      <c r="Q1025" s="181">
        <f>IF(All_Tasks!Q1025="",0,All_Tasks!Q1025)</f>
        <v>0</v>
      </c>
      <c r="R1025" s="181">
        <f>IF(All_Tasks!R1025="",0,All_Tasks!R1025)</f>
        <v>0</v>
      </c>
      <c r="S1025" s="181" t="str">
        <f>IF(All_Tasks!S1025="","",All_Tasks!S1025)</f>
        <v/>
      </c>
      <c r="T1025" t="str">
        <f>IF(All_Tasks!T1025="","",All_Tasks!T1025)</f>
        <v/>
      </c>
      <c r="U1025" t="str">
        <f>IF(All_Tasks!U1025="","",All_Tasks!U1025)</f>
        <v/>
      </c>
      <c r="V1025">
        <f>IF(A1025="",0,IFERROR(MATCH(A1025,Scope_Labor_Rates!$A$6:$A$46,0)+5,0))</f>
        <v>0</v>
      </c>
      <c r="W1025" s="178">
        <f>IF(V1025&gt;0,INDEX(Scope_Labor_Rates!$C$6:$C$46,V1025-5),0)</f>
        <v>0</v>
      </c>
      <c r="X1025" s="178">
        <f>IF(V1025&gt;0,INDEX(Scope_Labor_Rates!$C$6:$C$46,V1025-5),0)</f>
        <v>0</v>
      </c>
      <c r="Y1025" s="180">
        <f>IF(V1025&gt;0,INDEX(Scope_Labor_Rates!$S$6:$S$46,V1025-5),0)</f>
        <v>0</v>
      </c>
      <c r="Z1025" s="180">
        <f>IF(V1025&gt;0,INDEX(Scope_Labor_Rates!$R$6:$R$46,V1025-5),1)</f>
        <v>1</v>
      </c>
      <c r="AA1025" s="231">
        <f t="shared" si="135"/>
        <v>0</v>
      </c>
      <c r="AB1025" t="str">
        <f t="shared" si="136"/>
        <v/>
      </c>
      <c r="AC1025" s="178" t="str">
        <f t="shared" si="137"/>
        <v/>
      </c>
      <c r="AD1025" s="181">
        <f t="shared" si="138"/>
        <v>0</v>
      </c>
      <c r="AE1025" s="178">
        <f>IF(V1025&gt;0,P1025*INDEX(Scope_Labor_Rates!$E$6:$E$46,V1025-5),0)</f>
        <v>0</v>
      </c>
      <c r="AF1025" s="181">
        <f>IF(V1025&gt;0,AE1025*INDEX(Scope_Labor_Rates!$D$6:$D$46,V1025-5)*AA1025,0)</f>
        <v>0</v>
      </c>
      <c r="AG1025" s="178">
        <f>IF(V1025&gt;0,P1025*INDEX(Scope_Labor_Rates!$G$6:$G$46,V1025-5),0)</f>
        <v>0</v>
      </c>
      <c r="AH1025" s="181">
        <f>IF(V1025&gt;0,AG1025*INDEX(Scope_Labor_Rates!$F$6:$F$46,V1025-5)*AA1025,0)</f>
        <v>0</v>
      </c>
      <c r="AI1025" s="178">
        <f>IF(V1025&gt;0,P1025*INDEX(Scope_Labor_Rates!$I$6:$I$46,V1025-5),0)</f>
        <v>0</v>
      </c>
      <c r="AJ1025" s="181">
        <f>IF(V1025&gt;0,AI1025*INDEX(Scope_Labor_Rates!$H$6:$H$46,V1025-5)*AA1025,0)</f>
        <v>0</v>
      </c>
      <c r="AK1025" s="178">
        <f>IF(V1025&gt;0,P1025*INDEX(Scope_Labor_Rates!$K$6:$K$46,V1025-5),0)</f>
        <v>0</v>
      </c>
      <c r="AL1025" s="181">
        <f>IF(V1025&gt;0,AK1025*INDEX(Scope_Labor_Rates!$J$6:$J$46,V1025-5)*AA1025,0)</f>
        <v>0</v>
      </c>
      <c r="AM1025" s="178">
        <f>IF(V1025&gt;0,P1025*INDEX(Scope_Labor_Rates!$M$6:$M$46,V1025-5),0)</f>
        <v>0</v>
      </c>
      <c r="AN1025" s="178">
        <f>IF(V1025&gt;0,AM1025*INDEX(Scope_Labor_Rates!$L$6:$L$46,V1025-5)*AA1025,0)</f>
        <v>0</v>
      </c>
      <c r="AO1025" s="178">
        <f>IF(V1025&gt;0,P1025*INDEX(Scope_Labor_Rates!$O$6:$O$46,V1025-5)*AA1025,0)</f>
        <v>0</v>
      </c>
      <c r="AP1025" s="181">
        <f>IF(V1025&gt;0,P1025*INDEX(Scope_Labor_Rates!$Q$6:$Q$46,V1025-5)*AA1025,0)</f>
        <v>0</v>
      </c>
      <c r="AQ1025" s="178">
        <f t="shared" si="139"/>
        <v>0</v>
      </c>
      <c r="AR1025" s="178">
        <f t="shared" si="140"/>
        <v>0</v>
      </c>
      <c r="AS1025" s="178">
        <f t="shared" si="141"/>
        <v>0</v>
      </c>
      <c r="AT1025" s="178">
        <f t="shared" si="142"/>
        <v>0</v>
      </c>
      <c r="AU1025">
        <f t="shared" si="143"/>
        <v>0</v>
      </c>
    </row>
    <row r="1026" spans="1:47">
      <c r="A1026" t="str">
        <f>IF(All_Tasks!A1026="","",All_Tasks!A1026)</f>
        <v/>
      </c>
      <c r="B1026" t="str">
        <f>IF(All_Tasks!B1026="","",All_Tasks!B1026)</f>
        <v/>
      </c>
      <c r="C1026" t="str">
        <f>IF(All_Tasks!C1026="","",All_Tasks!C1026)</f>
        <v/>
      </c>
      <c r="D1026" t="str">
        <f>IF(All_Tasks!D1026="","",All_Tasks!D1026)</f>
        <v/>
      </c>
      <c r="E1026" t="str">
        <f>IF(All_Tasks!V1026&lt;&gt;"",All_Tasks!V1026,IF(All_Tasks!E1026&lt;&gt;"",All_Tasks!E1026,""))</f>
        <v/>
      </c>
      <c r="F1026" t="str">
        <f>IF(All_Tasks!F1026="","",All_Tasks!F1026)</f>
        <v/>
      </c>
      <c r="G1026" t="str">
        <f>IF(All_Tasks!G1026="","",All_Tasks!G1026)</f>
        <v/>
      </c>
      <c r="H1026" s="231" t="str">
        <f>IF(All_Tasks!H1026="","",All_Tasks!H1026)</f>
        <v/>
      </c>
      <c r="I1026" t="str">
        <f>IF(All_Tasks!I1026="","",All_Tasks!I1026)</f>
        <v/>
      </c>
      <c r="J1026" t="str">
        <f>IF(All_Tasks!J1026="","",All_Tasks!J1026)</f>
        <v/>
      </c>
      <c r="K1026" t="str">
        <f>IF(All_Tasks!K1026="","",All_Tasks!K1026)</f>
        <v/>
      </c>
      <c r="L1026" s="231" t="str">
        <f>IF(All_Tasks!L1026="","",All_Tasks!L1026)</f>
        <v/>
      </c>
      <c r="M1026" t="str">
        <f>IF(All_Tasks!M1026="","",All_Tasks!M1026)</f>
        <v/>
      </c>
      <c r="N1026" t="str">
        <f>IF(All_Tasks!N1026="","",All_Tasks!N1026)</f>
        <v/>
      </c>
      <c r="O1026" t="str">
        <f>IF(All_Tasks!O1026="","",All_Tasks!O1026)</f>
        <v/>
      </c>
      <c r="P1026" s="181">
        <f>IF(All_Tasks!P1026="",0,All_Tasks!P1026)</f>
        <v>0</v>
      </c>
      <c r="Q1026" s="181">
        <f>IF(All_Tasks!Q1026="",0,All_Tasks!Q1026)</f>
        <v>0</v>
      </c>
      <c r="R1026" s="181">
        <f>IF(All_Tasks!R1026="",0,All_Tasks!R1026)</f>
        <v>0</v>
      </c>
      <c r="S1026" s="181" t="str">
        <f>IF(All_Tasks!S1026="","",All_Tasks!S1026)</f>
        <v/>
      </c>
      <c r="T1026" t="str">
        <f>IF(All_Tasks!T1026="","",All_Tasks!T1026)</f>
        <v/>
      </c>
      <c r="U1026" t="str">
        <f>IF(All_Tasks!U1026="","",All_Tasks!U1026)</f>
        <v/>
      </c>
      <c r="V1026">
        <f>IF(A1026="",0,IFERROR(MATCH(A1026,Scope_Labor_Rates!$A$6:$A$46,0)+5,0))</f>
        <v>0</v>
      </c>
      <c r="W1026" s="178">
        <f>IF(V1026&gt;0,INDEX(Scope_Labor_Rates!$C$6:$C$46,V1026-5),0)</f>
        <v>0</v>
      </c>
      <c r="X1026" s="178">
        <f>IF(V1026&gt;0,INDEX(Scope_Labor_Rates!$C$6:$C$46,V1026-5),0)</f>
        <v>0</v>
      </c>
      <c r="Y1026" s="180">
        <f>IF(V1026&gt;0,INDEX(Scope_Labor_Rates!$S$6:$S$46,V1026-5),0)</f>
        <v>0</v>
      </c>
      <c r="Z1026" s="180">
        <f>IF(V1026&gt;0,INDEX(Scope_Labor_Rates!$R$6:$R$46,V1026-5),1)</f>
        <v>1</v>
      </c>
      <c r="AA1026" s="231">
        <f t="shared" ref="AA1026:AA1089" si="144">IF(OR(L1026&lt;&gt;"",UPPER(S1026)="COMPLETED"),1,0)</f>
        <v>0</v>
      </c>
      <c r="AB1026" t="str">
        <f t="shared" ref="AB1026:AB1089" si="145">IF(L1026="","",L1026-WEEKDAY(L1026,3)+6)</f>
        <v/>
      </c>
      <c r="AC1026" s="178" t="str">
        <f t="shared" ref="AC1026:AC1089" si="146">IF(AB1026="","",IF(DAY(AB1026)&lt;=23,TEXT(AB1026,"MMM-yyyy"),TEXT(EOMONTH(AB1026,0)+1,"MMM-yyyy")))</f>
        <v/>
      </c>
      <c r="AD1026" s="181">
        <f t="shared" ref="AD1026:AD1089" si="147">P1026*X1026*AA1026</f>
        <v>0</v>
      </c>
      <c r="AE1026" s="178">
        <f>IF(V1026&gt;0,P1026*INDEX(Scope_Labor_Rates!$E$6:$E$46,V1026-5),0)</f>
        <v>0</v>
      </c>
      <c r="AF1026" s="181">
        <f>IF(V1026&gt;0,AE1026*INDEX(Scope_Labor_Rates!$D$6:$D$46,V1026-5)*AA1026,0)</f>
        <v>0</v>
      </c>
      <c r="AG1026" s="178">
        <f>IF(V1026&gt;0,P1026*INDEX(Scope_Labor_Rates!$G$6:$G$46,V1026-5),0)</f>
        <v>0</v>
      </c>
      <c r="AH1026" s="181">
        <f>IF(V1026&gt;0,AG1026*INDEX(Scope_Labor_Rates!$F$6:$F$46,V1026-5)*AA1026,0)</f>
        <v>0</v>
      </c>
      <c r="AI1026" s="178">
        <f>IF(V1026&gt;0,P1026*INDEX(Scope_Labor_Rates!$I$6:$I$46,V1026-5),0)</f>
        <v>0</v>
      </c>
      <c r="AJ1026" s="181">
        <f>IF(V1026&gt;0,AI1026*INDEX(Scope_Labor_Rates!$H$6:$H$46,V1026-5)*AA1026,0)</f>
        <v>0</v>
      </c>
      <c r="AK1026" s="178">
        <f>IF(V1026&gt;0,P1026*INDEX(Scope_Labor_Rates!$K$6:$K$46,V1026-5),0)</f>
        <v>0</v>
      </c>
      <c r="AL1026" s="181">
        <f>IF(V1026&gt;0,AK1026*INDEX(Scope_Labor_Rates!$J$6:$J$46,V1026-5)*AA1026,0)</f>
        <v>0</v>
      </c>
      <c r="AM1026" s="178">
        <f>IF(V1026&gt;0,P1026*INDEX(Scope_Labor_Rates!$M$6:$M$46,V1026-5),0)</f>
        <v>0</v>
      </c>
      <c r="AN1026" s="178">
        <f>IF(V1026&gt;0,AM1026*INDEX(Scope_Labor_Rates!$L$6:$L$46,V1026-5)*AA1026,0)</f>
        <v>0</v>
      </c>
      <c r="AO1026" s="178">
        <f>IF(V1026&gt;0,P1026*INDEX(Scope_Labor_Rates!$O$6:$O$46,V1026-5)*AA1026,0)</f>
        <v>0</v>
      </c>
      <c r="AP1026" s="181">
        <f>IF(V1026&gt;0,P1026*INDEX(Scope_Labor_Rates!$Q$6:$Q$46,V1026-5)*AA1026,0)</f>
        <v>0</v>
      </c>
      <c r="AQ1026" s="178">
        <f t="shared" ref="AQ1026:AQ1089" si="148">AE1026+AG1026+AI1026+AK1026+AM1026</f>
        <v>0</v>
      </c>
      <c r="AR1026" s="178">
        <f t="shared" ref="AR1026:AR1089" si="149">AF1026+AH1026+AJ1026+AL1026+AN1026</f>
        <v>0</v>
      </c>
      <c r="AS1026" s="178">
        <f t="shared" ref="AS1026:AS1089" si="150">AO1026+AP1026</f>
        <v>0</v>
      </c>
      <c r="AT1026" s="178">
        <f t="shared" ref="AT1026:AT1089" si="151">AD1026+AR1026+AS1026</f>
        <v>0</v>
      </c>
      <c r="AU1026">
        <f t="shared" ref="AU1026:AU1089" si="152">AT1026*Z1026</f>
        <v>0</v>
      </c>
    </row>
    <row r="1027" spans="1:47">
      <c r="A1027" t="str">
        <f>IF(All_Tasks!A1027="","",All_Tasks!A1027)</f>
        <v/>
      </c>
      <c r="B1027" t="str">
        <f>IF(All_Tasks!B1027="","",All_Tasks!B1027)</f>
        <v/>
      </c>
      <c r="C1027" t="str">
        <f>IF(All_Tasks!C1027="","",All_Tasks!C1027)</f>
        <v/>
      </c>
      <c r="D1027" t="str">
        <f>IF(All_Tasks!D1027="","",All_Tasks!D1027)</f>
        <v/>
      </c>
      <c r="E1027" t="str">
        <f>IF(All_Tasks!V1027&lt;&gt;"",All_Tasks!V1027,IF(All_Tasks!E1027&lt;&gt;"",All_Tasks!E1027,""))</f>
        <v/>
      </c>
      <c r="F1027" t="str">
        <f>IF(All_Tasks!F1027="","",All_Tasks!F1027)</f>
        <v/>
      </c>
      <c r="G1027" t="str">
        <f>IF(All_Tasks!G1027="","",All_Tasks!G1027)</f>
        <v/>
      </c>
      <c r="H1027" s="231" t="str">
        <f>IF(All_Tasks!H1027="","",All_Tasks!H1027)</f>
        <v/>
      </c>
      <c r="I1027" t="str">
        <f>IF(All_Tasks!I1027="","",All_Tasks!I1027)</f>
        <v/>
      </c>
      <c r="J1027" t="str">
        <f>IF(All_Tasks!J1027="","",All_Tasks!J1027)</f>
        <v/>
      </c>
      <c r="K1027" t="str">
        <f>IF(All_Tasks!K1027="","",All_Tasks!K1027)</f>
        <v/>
      </c>
      <c r="L1027" s="231" t="str">
        <f>IF(All_Tasks!L1027="","",All_Tasks!L1027)</f>
        <v/>
      </c>
      <c r="M1027" t="str">
        <f>IF(All_Tasks!M1027="","",All_Tasks!M1027)</f>
        <v/>
      </c>
      <c r="N1027" t="str">
        <f>IF(All_Tasks!N1027="","",All_Tasks!N1027)</f>
        <v/>
      </c>
      <c r="O1027" t="str">
        <f>IF(All_Tasks!O1027="","",All_Tasks!O1027)</f>
        <v/>
      </c>
      <c r="P1027" s="181">
        <f>IF(All_Tasks!P1027="",0,All_Tasks!P1027)</f>
        <v>0</v>
      </c>
      <c r="Q1027" s="181">
        <f>IF(All_Tasks!Q1027="",0,All_Tasks!Q1027)</f>
        <v>0</v>
      </c>
      <c r="R1027" s="181">
        <f>IF(All_Tasks!R1027="",0,All_Tasks!R1027)</f>
        <v>0</v>
      </c>
      <c r="S1027" s="181" t="str">
        <f>IF(All_Tasks!S1027="","",All_Tasks!S1027)</f>
        <v/>
      </c>
      <c r="T1027" t="str">
        <f>IF(All_Tasks!T1027="","",All_Tasks!T1027)</f>
        <v/>
      </c>
      <c r="U1027" t="str">
        <f>IF(All_Tasks!U1027="","",All_Tasks!U1027)</f>
        <v/>
      </c>
      <c r="V1027">
        <f>IF(A1027="",0,IFERROR(MATCH(A1027,Scope_Labor_Rates!$A$6:$A$46,0)+5,0))</f>
        <v>0</v>
      </c>
      <c r="W1027" s="178">
        <f>IF(V1027&gt;0,INDEX(Scope_Labor_Rates!$C$6:$C$46,V1027-5),0)</f>
        <v>0</v>
      </c>
      <c r="X1027" s="178">
        <f>IF(V1027&gt;0,INDEX(Scope_Labor_Rates!$C$6:$C$46,V1027-5),0)</f>
        <v>0</v>
      </c>
      <c r="Y1027" s="180">
        <f>IF(V1027&gt;0,INDEX(Scope_Labor_Rates!$S$6:$S$46,V1027-5),0)</f>
        <v>0</v>
      </c>
      <c r="Z1027" s="180">
        <f>IF(V1027&gt;0,INDEX(Scope_Labor_Rates!$R$6:$R$46,V1027-5),1)</f>
        <v>1</v>
      </c>
      <c r="AA1027" s="231">
        <f t="shared" si="144"/>
        <v>0</v>
      </c>
      <c r="AB1027" t="str">
        <f t="shared" si="145"/>
        <v/>
      </c>
      <c r="AC1027" s="178" t="str">
        <f t="shared" si="146"/>
        <v/>
      </c>
      <c r="AD1027" s="181">
        <f t="shared" si="147"/>
        <v>0</v>
      </c>
      <c r="AE1027" s="178">
        <f>IF(V1027&gt;0,P1027*INDEX(Scope_Labor_Rates!$E$6:$E$46,V1027-5),0)</f>
        <v>0</v>
      </c>
      <c r="AF1027" s="181">
        <f>IF(V1027&gt;0,AE1027*INDEX(Scope_Labor_Rates!$D$6:$D$46,V1027-5)*AA1027,0)</f>
        <v>0</v>
      </c>
      <c r="AG1027" s="178">
        <f>IF(V1027&gt;0,P1027*INDEX(Scope_Labor_Rates!$G$6:$G$46,V1027-5),0)</f>
        <v>0</v>
      </c>
      <c r="AH1027" s="181">
        <f>IF(V1027&gt;0,AG1027*INDEX(Scope_Labor_Rates!$F$6:$F$46,V1027-5)*AA1027,0)</f>
        <v>0</v>
      </c>
      <c r="AI1027" s="178">
        <f>IF(V1027&gt;0,P1027*INDEX(Scope_Labor_Rates!$I$6:$I$46,V1027-5),0)</f>
        <v>0</v>
      </c>
      <c r="AJ1027" s="181">
        <f>IF(V1027&gt;0,AI1027*INDEX(Scope_Labor_Rates!$H$6:$H$46,V1027-5)*AA1027,0)</f>
        <v>0</v>
      </c>
      <c r="AK1027" s="178">
        <f>IF(V1027&gt;0,P1027*INDEX(Scope_Labor_Rates!$K$6:$K$46,V1027-5),0)</f>
        <v>0</v>
      </c>
      <c r="AL1027" s="181">
        <f>IF(V1027&gt;0,AK1027*INDEX(Scope_Labor_Rates!$J$6:$J$46,V1027-5)*AA1027,0)</f>
        <v>0</v>
      </c>
      <c r="AM1027" s="178">
        <f>IF(V1027&gt;0,P1027*INDEX(Scope_Labor_Rates!$M$6:$M$46,V1027-5),0)</f>
        <v>0</v>
      </c>
      <c r="AN1027" s="178">
        <f>IF(V1027&gt;0,AM1027*INDEX(Scope_Labor_Rates!$L$6:$L$46,V1027-5)*AA1027,0)</f>
        <v>0</v>
      </c>
      <c r="AO1027" s="178">
        <f>IF(V1027&gt;0,P1027*INDEX(Scope_Labor_Rates!$O$6:$O$46,V1027-5)*AA1027,0)</f>
        <v>0</v>
      </c>
      <c r="AP1027" s="181">
        <f>IF(V1027&gt;0,P1027*INDEX(Scope_Labor_Rates!$Q$6:$Q$46,V1027-5)*AA1027,0)</f>
        <v>0</v>
      </c>
      <c r="AQ1027" s="178">
        <f t="shared" si="148"/>
        <v>0</v>
      </c>
      <c r="AR1027" s="178">
        <f t="shared" si="149"/>
        <v>0</v>
      </c>
      <c r="AS1027" s="178">
        <f t="shared" si="150"/>
        <v>0</v>
      </c>
      <c r="AT1027" s="178">
        <f t="shared" si="151"/>
        <v>0</v>
      </c>
      <c r="AU1027">
        <f t="shared" si="152"/>
        <v>0</v>
      </c>
    </row>
    <row r="1028" spans="1:47">
      <c r="A1028" t="str">
        <f>IF(All_Tasks!A1028="","",All_Tasks!A1028)</f>
        <v/>
      </c>
      <c r="B1028" t="str">
        <f>IF(All_Tasks!B1028="","",All_Tasks!B1028)</f>
        <v/>
      </c>
      <c r="C1028" t="str">
        <f>IF(All_Tasks!C1028="","",All_Tasks!C1028)</f>
        <v/>
      </c>
      <c r="D1028" t="str">
        <f>IF(All_Tasks!D1028="","",All_Tasks!D1028)</f>
        <v/>
      </c>
      <c r="E1028" t="str">
        <f>IF(All_Tasks!V1028&lt;&gt;"",All_Tasks!V1028,IF(All_Tasks!E1028&lt;&gt;"",All_Tasks!E1028,""))</f>
        <v/>
      </c>
      <c r="F1028" t="str">
        <f>IF(All_Tasks!F1028="","",All_Tasks!F1028)</f>
        <v/>
      </c>
      <c r="G1028" t="str">
        <f>IF(All_Tasks!G1028="","",All_Tasks!G1028)</f>
        <v/>
      </c>
      <c r="H1028" s="231" t="str">
        <f>IF(All_Tasks!H1028="","",All_Tasks!H1028)</f>
        <v/>
      </c>
      <c r="I1028" t="str">
        <f>IF(All_Tasks!I1028="","",All_Tasks!I1028)</f>
        <v/>
      </c>
      <c r="J1028" t="str">
        <f>IF(All_Tasks!J1028="","",All_Tasks!J1028)</f>
        <v/>
      </c>
      <c r="K1028" t="str">
        <f>IF(All_Tasks!K1028="","",All_Tasks!K1028)</f>
        <v/>
      </c>
      <c r="L1028" s="231" t="str">
        <f>IF(All_Tasks!L1028="","",All_Tasks!L1028)</f>
        <v/>
      </c>
      <c r="M1028" t="str">
        <f>IF(All_Tasks!M1028="","",All_Tasks!M1028)</f>
        <v/>
      </c>
      <c r="N1028" t="str">
        <f>IF(All_Tasks!N1028="","",All_Tasks!N1028)</f>
        <v/>
      </c>
      <c r="O1028" t="str">
        <f>IF(All_Tasks!O1028="","",All_Tasks!O1028)</f>
        <v/>
      </c>
      <c r="P1028" s="181">
        <f>IF(All_Tasks!P1028="",0,All_Tasks!P1028)</f>
        <v>0</v>
      </c>
      <c r="Q1028" s="181">
        <f>IF(All_Tasks!Q1028="",0,All_Tasks!Q1028)</f>
        <v>0</v>
      </c>
      <c r="R1028" s="181">
        <f>IF(All_Tasks!R1028="",0,All_Tasks!R1028)</f>
        <v>0</v>
      </c>
      <c r="S1028" s="181" t="str">
        <f>IF(All_Tasks!S1028="","",All_Tasks!S1028)</f>
        <v/>
      </c>
      <c r="T1028" t="str">
        <f>IF(All_Tasks!T1028="","",All_Tasks!T1028)</f>
        <v/>
      </c>
      <c r="U1028" t="str">
        <f>IF(All_Tasks!U1028="","",All_Tasks!U1028)</f>
        <v/>
      </c>
      <c r="V1028">
        <f>IF(A1028="",0,IFERROR(MATCH(A1028,Scope_Labor_Rates!$A$6:$A$46,0)+5,0))</f>
        <v>0</v>
      </c>
      <c r="W1028" s="178">
        <f>IF(V1028&gt;0,INDEX(Scope_Labor_Rates!$C$6:$C$46,V1028-5),0)</f>
        <v>0</v>
      </c>
      <c r="X1028" s="178">
        <f>IF(V1028&gt;0,INDEX(Scope_Labor_Rates!$C$6:$C$46,V1028-5),0)</f>
        <v>0</v>
      </c>
      <c r="Y1028" s="180">
        <f>IF(V1028&gt;0,INDEX(Scope_Labor_Rates!$S$6:$S$46,V1028-5),0)</f>
        <v>0</v>
      </c>
      <c r="Z1028" s="180">
        <f>IF(V1028&gt;0,INDEX(Scope_Labor_Rates!$R$6:$R$46,V1028-5),1)</f>
        <v>1</v>
      </c>
      <c r="AA1028" s="231">
        <f t="shared" si="144"/>
        <v>0</v>
      </c>
      <c r="AB1028" t="str">
        <f t="shared" si="145"/>
        <v/>
      </c>
      <c r="AC1028" s="178" t="str">
        <f t="shared" si="146"/>
        <v/>
      </c>
      <c r="AD1028" s="181">
        <f t="shared" si="147"/>
        <v>0</v>
      </c>
      <c r="AE1028" s="178">
        <f>IF(V1028&gt;0,P1028*INDEX(Scope_Labor_Rates!$E$6:$E$46,V1028-5),0)</f>
        <v>0</v>
      </c>
      <c r="AF1028" s="181">
        <f>IF(V1028&gt;0,AE1028*INDEX(Scope_Labor_Rates!$D$6:$D$46,V1028-5)*AA1028,0)</f>
        <v>0</v>
      </c>
      <c r="AG1028" s="178">
        <f>IF(V1028&gt;0,P1028*INDEX(Scope_Labor_Rates!$G$6:$G$46,V1028-5),0)</f>
        <v>0</v>
      </c>
      <c r="AH1028" s="181">
        <f>IF(V1028&gt;0,AG1028*INDEX(Scope_Labor_Rates!$F$6:$F$46,V1028-5)*AA1028,0)</f>
        <v>0</v>
      </c>
      <c r="AI1028" s="178">
        <f>IF(V1028&gt;0,P1028*INDEX(Scope_Labor_Rates!$I$6:$I$46,V1028-5),0)</f>
        <v>0</v>
      </c>
      <c r="AJ1028" s="181">
        <f>IF(V1028&gt;0,AI1028*INDEX(Scope_Labor_Rates!$H$6:$H$46,V1028-5)*AA1028,0)</f>
        <v>0</v>
      </c>
      <c r="AK1028" s="178">
        <f>IF(V1028&gt;0,P1028*INDEX(Scope_Labor_Rates!$K$6:$K$46,V1028-5),0)</f>
        <v>0</v>
      </c>
      <c r="AL1028" s="181">
        <f>IF(V1028&gt;0,AK1028*INDEX(Scope_Labor_Rates!$J$6:$J$46,V1028-5)*AA1028,0)</f>
        <v>0</v>
      </c>
      <c r="AM1028" s="178">
        <f>IF(V1028&gt;0,P1028*INDEX(Scope_Labor_Rates!$M$6:$M$46,V1028-5),0)</f>
        <v>0</v>
      </c>
      <c r="AN1028" s="178">
        <f>IF(V1028&gt;0,AM1028*INDEX(Scope_Labor_Rates!$L$6:$L$46,V1028-5)*AA1028,0)</f>
        <v>0</v>
      </c>
      <c r="AO1028" s="178">
        <f>IF(V1028&gt;0,P1028*INDEX(Scope_Labor_Rates!$O$6:$O$46,V1028-5)*AA1028,0)</f>
        <v>0</v>
      </c>
      <c r="AP1028" s="181">
        <f>IF(V1028&gt;0,P1028*INDEX(Scope_Labor_Rates!$Q$6:$Q$46,V1028-5)*AA1028,0)</f>
        <v>0</v>
      </c>
      <c r="AQ1028" s="178">
        <f t="shared" si="148"/>
        <v>0</v>
      </c>
      <c r="AR1028" s="178">
        <f t="shared" si="149"/>
        <v>0</v>
      </c>
      <c r="AS1028" s="178">
        <f t="shared" si="150"/>
        <v>0</v>
      </c>
      <c r="AT1028" s="178">
        <f t="shared" si="151"/>
        <v>0</v>
      </c>
      <c r="AU1028">
        <f t="shared" si="152"/>
        <v>0</v>
      </c>
    </row>
    <row r="1029" spans="1:47">
      <c r="A1029" t="str">
        <f>IF(All_Tasks!A1029="","",All_Tasks!A1029)</f>
        <v/>
      </c>
      <c r="B1029" t="str">
        <f>IF(All_Tasks!B1029="","",All_Tasks!B1029)</f>
        <v/>
      </c>
      <c r="C1029" t="str">
        <f>IF(All_Tasks!C1029="","",All_Tasks!C1029)</f>
        <v/>
      </c>
      <c r="D1029" t="str">
        <f>IF(All_Tasks!D1029="","",All_Tasks!D1029)</f>
        <v/>
      </c>
      <c r="E1029" t="str">
        <f>IF(All_Tasks!V1029&lt;&gt;"",All_Tasks!V1029,IF(All_Tasks!E1029&lt;&gt;"",All_Tasks!E1029,""))</f>
        <v/>
      </c>
      <c r="F1029" t="str">
        <f>IF(All_Tasks!F1029="","",All_Tasks!F1029)</f>
        <v/>
      </c>
      <c r="G1029" t="str">
        <f>IF(All_Tasks!G1029="","",All_Tasks!G1029)</f>
        <v/>
      </c>
      <c r="H1029" s="231" t="str">
        <f>IF(All_Tasks!H1029="","",All_Tasks!H1029)</f>
        <v/>
      </c>
      <c r="I1029" t="str">
        <f>IF(All_Tasks!I1029="","",All_Tasks!I1029)</f>
        <v/>
      </c>
      <c r="J1029" t="str">
        <f>IF(All_Tasks!J1029="","",All_Tasks!J1029)</f>
        <v/>
      </c>
      <c r="K1029" t="str">
        <f>IF(All_Tasks!K1029="","",All_Tasks!K1029)</f>
        <v/>
      </c>
      <c r="L1029" s="231" t="str">
        <f>IF(All_Tasks!L1029="","",All_Tasks!L1029)</f>
        <v/>
      </c>
      <c r="M1029" t="str">
        <f>IF(All_Tasks!M1029="","",All_Tasks!M1029)</f>
        <v/>
      </c>
      <c r="N1029" t="str">
        <f>IF(All_Tasks!N1029="","",All_Tasks!N1029)</f>
        <v/>
      </c>
      <c r="O1029" t="str">
        <f>IF(All_Tasks!O1029="","",All_Tasks!O1029)</f>
        <v/>
      </c>
      <c r="P1029" s="181">
        <f>IF(All_Tasks!P1029="",0,All_Tasks!P1029)</f>
        <v>0</v>
      </c>
      <c r="Q1029" s="181">
        <f>IF(All_Tasks!Q1029="",0,All_Tasks!Q1029)</f>
        <v>0</v>
      </c>
      <c r="R1029" s="181">
        <f>IF(All_Tasks!R1029="",0,All_Tasks!R1029)</f>
        <v>0</v>
      </c>
      <c r="S1029" s="181" t="str">
        <f>IF(All_Tasks!S1029="","",All_Tasks!S1029)</f>
        <v/>
      </c>
      <c r="T1029" t="str">
        <f>IF(All_Tasks!T1029="","",All_Tasks!T1029)</f>
        <v/>
      </c>
      <c r="U1029" t="str">
        <f>IF(All_Tasks!U1029="","",All_Tasks!U1029)</f>
        <v/>
      </c>
      <c r="V1029">
        <f>IF(A1029="",0,IFERROR(MATCH(A1029,Scope_Labor_Rates!$A$6:$A$46,0)+5,0))</f>
        <v>0</v>
      </c>
      <c r="W1029" s="178">
        <f>IF(V1029&gt;0,INDEX(Scope_Labor_Rates!$C$6:$C$46,V1029-5),0)</f>
        <v>0</v>
      </c>
      <c r="X1029" s="178">
        <f>IF(V1029&gt;0,INDEX(Scope_Labor_Rates!$C$6:$C$46,V1029-5),0)</f>
        <v>0</v>
      </c>
      <c r="Y1029" s="180">
        <f>IF(V1029&gt;0,INDEX(Scope_Labor_Rates!$S$6:$S$46,V1029-5),0)</f>
        <v>0</v>
      </c>
      <c r="Z1029" s="180">
        <f>IF(V1029&gt;0,INDEX(Scope_Labor_Rates!$R$6:$R$46,V1029-5),1)</f>
        <v>1</v>
      </c>
      <c r="AA1029" s="231">
        <f t="shared" si="144"/>
        <v>0</v>
      </c>
      <c r="AB1029" t="str">
        <f t="shared" si="145"/>
        <v/>
      </c>
      <c r="AC1029" s="178" t="str">
        <f t="shared" si="146"/>
        <v/>
      </c>
      <c r="AD1029" s="181">
        <f t="shared" si="147"/>
        <v>0</v>
      </c>
      <c r="AE1029" s="178">
        <f>IF(V1029&gt;0,P1029*INDEX(Scope_Labor_Rates!$E$6:$E$46,V1029-5),0)</f>
        <v>0</v>
      </c>
      <c r="AF1029" s="181">
        <f>IF(V1029&gt;0,AE1029*INDEX(Scope_Labor_Rates!$D$6:$D$46,V1029-5)*AA1029,0)</f>
        <v>0</v>
      </c>
      <c r="AG1029" s="178">
        <f>IF(V1029&gt;0,P1029*INDEX(Scope_Labor_Rates!$G$6:$G$46,V1029-5),0)</f>
        <v>0</v>
      </c>
      <c r="AH1029" s="181">
        <f>IF(V1029&gt;0,AG1029*INDEX(Scope_Labor_Rates!$F$6:$F$46,V1029-5)*AA1029,0)</f>
        <v>0</v>
      </c>
      <c r="AI1029" s="178">
        <f>IF(V1029&gt;0,P1029*INDEX(Scope_Labor_Rates!$I$6:$I$46,V1029-5),0)</f>
        <v>0</v>
      </c>
      <c r="AJ1029" s="181">
        <f>IF(V1029&gt;0,AI1029*INDEX(Scope_Labor_Rates!$H$6:$H$46,V1029-5)*AA1029,0)</f>
        <v>0</v>
      </c>
      <c r="AK1029" s="178">
        <f>IF(V1029&gt;0,P1029*INDEX(Scope_Labor_Rates!$K$6:$K$46,V1029-5),0)</f>
        <v>0</v>
      </c>
      <c r="AL1029" s="181">
        <f>IF(V1029&gt;0,AK1029*INDEX(Scope_Labor_Rates!$J$6:$J$46,V1029-5)*AA1029,0)</f>
        <v>0</v>
      </c>
      <c r="AM1029" s="178">
        <f>IF(V1029&gt;0,P1029*INDEX(Scope_Labor_Rates!$M$6:$M$46,V1029-5),0)</f>
        <v>0</v>
      </c>
      <c r="AN1029" s="178">
        <f>IF(V1029&gt;0,AM1029*INDEX(Scope_Labor_Rates!$L$6:$L$46,V1029-5)*AA1029,0)</f>
        <v>0</v>
      </c>
      <c r="AO1029" s="178">
        <f>IF(V1029&gt;0,P1029*INDEX(Scope_Labor_Rates!$O$6:$O$46,V1029-5)*AA1029,0)</f>
        <v>0</v>
      </c>
      <c r="AP1029" s="181">
        <f>IF(V1029&gt;0,P1029*INDEX(Scope_Labor_Rates!$Q$6:$Q$46,V1029-5)*AA1029,0)</f>
        <v>0</v>
      </c>
      <c r="AQ1029" s="178">
        <f t="shared" si="148"/>
        <v>0</v>
      </c>
      <c r="AR1029" s="178">
        <f t="shared" si="149"/>
        <v>0</v>
      </c>
      <c r="AS1029" s="178">
        <f t="shared" si="150"/>
        <v>0</v>
      </c>
      <c r="AT1029" s="178">
        <f t="shared" si="151"/>
        <v>0</v>
      </c>
      <c r="AU1029">
        <f t="shared" si="152"/>
        <v>0</v>
      </c>
    </row>
    <row r="1030" spans="1:47">
      <c r="A1030" t="str">
        <f>IF(All_Tasks!A1030="","",All_Tasks!A1030)</f>
        <v/>
      </c>
      <c r="B1030" t="str">
        <f>IF(All_Tasks!B1030="","",All_Tasks!B1030)</f>
        <v/>
      </c>
      <c r="C1030" t="str">
        <f>IF(All_Tasks!C1030="","",All_Tasks!C1030)</f>
        <v/>
      </c>
      <c r="D1030" t="str">
        <f>IF(All_Tasks!D1030="","",All_Tasks!D1030)</f>
        <v/>
      </c>
      <c r="E1030" t="str">
        <f>IF(All_Tasks!V1030&lt;&gt;"",All_Tasks!V1030,IF(All_Tasks!E1030&lt;&gt;"",All_Tasks!E1030,""))</f>
        <v/>
      </c>
      <c r="F1030" t="str">
        <f>IF(All_Tasks!F1030="","",All_Tasks!F1030)</f>
        <v/>
      </c>
      <c r="G1030" t="str">
        <f>IF(All_Tasks!G1030="","",All_Tasks!G1030)</f>
        <v/>
      </c>
      <c r="H1030" s="231" t="str">
        <f>IF(All_Tasks!H1030="","",All_Tasks!H1030)</f>
        <v/>
      </c>
      <c r="I1030" t="str">
        <f>IF(All_Tasks!I1030="","",All_Tasks!I1030)</f>
        <v/>
      </c>
      <c r="J1030" t="str">
        <f>IF(All_Tasks!J1030="","",All_Tasks!J1030)</f>
        <v/>
      </c>
      <c r="K1030" t="str">
        <f>IF(All_Tasks!K1030="","",All_Tasks!K1030)</f>
        <v/>
      </c>
      <c r="L1030" s="231" t="str">
        <f>IF(All_Tasks!L1030="","",All_Tasks!L1030)</f>
        <v/>
      </c>
      <c r="M1030" t="str">
        <f>IF(All_Tasks!M1030="","",All_Tasks!M1030)</f>
        <v/>
      </c>
      <c r="N1030" t="str">
        <f>IF(All_Tasks!N1030="","",All_Tasks!N1030)</f>
        <v/>
      </c>
      <c r="O1030" t="str">
        <f>IF(All_Tasks!O1030="","",All_Tasks!O1030)</f>
        <v/>
      </c>
      <c r="P1030" s="181">
        <f>IF(All_Tasks!P1030="",0,All_Tasks!P1030)</f>
        <v>0</v>
      </c>
      <c r="Q1030" s="181">
        <f>IF(All_Tasks!Q1030="",0,All_Tasks!Q1030)</f>
        <v>0</v>
      </c>
      <c r="R1030" s="181">
        <f>IF(All_Tasks!R1030="",0,All_Tasks!R1030)</f>
        <v>0</v>
      </c>
      <c r="S1030" s="181" t="str">
        <f>IF(All_Tasks!S1030="","",All_Tasks!S1030)</f>
        <v/>
      </c>
      <c r="T1030" t="str">
        <f>IF(All_Tasks!T1030="","",All_Tasks!T1030)</f>
        <v/>
      </c>
      <c r="U1030" t="str">
        <f>IF(All_Tasks!U1030="","",All_Tasks!U1030)</f>
        <v/>
      </c>
      <c r="V1030">
        <f>IF(A1030="",0,IFERROR(MATCH(A1030,Scope_Labor_Rates!$A$6:$A$46,0)+5,0))</f>
        <v>0</v>
      </c>
      <c r="W1030" s="178">
        <f>IF(V1030&gt;0,INDEX(Scope_Labor_Rates!$C$6:$C$46,V1030-5),0)</f>
        <v>0</v>
      </c>
      <c r="X1030" s="178">
        <f>IF(V1030&gt;0,INDEX(Scope_Labor_Rates!$C$6:$C$46,V1030-5),0)</f>
        <v>0</v>
      </c>
      <c r="Y1030" s="180">
        <f>IF(V1030&gt;0,INDEX(Scope_Labor_Rates!$S$6:$S$46,V1030-5),0)</f>
        <v>0</v>
      </c>
      <c r="Z1030" s="180">
        <f>IF(V1030&gt;0,INDEX(Scope_Labor_Rates!$R$6:$R$46,V1030-5),1)</f>
        <v>1</v>
      </c>
      <c r="AA1030" s="231">
        <f t="shared" si="144"/>
        <v>0</v>
      </c>
      <c r="AB1030" t="str">
        <f t="shared" si="145"/>
        <v/>
      </c>
      <c r="AC1030" s="178" t="str">
        <f t="shared" si="146"/>
        <v/>
      </c>
      <c r="AD1030" s="181">
        <f t="shared" si="147"/>
        <v>0</v>
      </c>
      <c r="AE1030" s="178">
        <f>IF(V1030&gt;0,P1030*INDEX(Scope_Labor_Rates!$E$6:$E$46,V1030-5),0)</f>
        <v>0</v>
      </c>
      <c r="AF1030" s="181">
        <f>IF(V1030&gt;0,AE1030*INDEX(Scope_Labor_Rates!$D$6:$D$46,V1030-5)*AA1030,0)</f>
        <v>0</v>
      </c>
      <c r="AG1030" s="178">
        <f>IF(V1030&gt;0,P1030*INDEX(Scope_Labor_Rates!$G$6:$G$46,V1030-5),0)</f>
        <v>0</v>
      </c>
      <c r="AH1030" s="181">
        <f>IF(V1030&gt;0,AG1030*INDEX(Scope_Labor_Rates!$F$6:$F$46,V1030-5)*AA1030,0)</f>
        <v>0</v>
      </c>
      <c r="AI1030" s="178">
        <f>IF(V1030&gt;0,P1030*INDEX(Scope_Labor_Rates!$I$6:$I$46,V1030-5),0)</f>
        <v>0</v>
      </c>
      <c r="AJ1030" s="181">
        <f>IF(V1030&gt;0,AI1030*INDEX(Scope_Labor_Rates!$H$6:$H$46,V1030-5)*AA1030,0)</f>
        <v>0</v>
      </c>
      <c r="AK1030" s="178">
        <f>IF(V1030&gt;0,P1030*INDEX(Scope_Labor_Rates!$K$6:$K$46,V1030-5),0)</f>
        <v>0</v>
      </c>
      <c r="AL1030" s="181">
        <f>IF(V1030&gt;0,AK1030*INDEX(Scope_Labor_Rates!$J$6:$J$46,V1030-5)*AA1030,0)</f>
        <v>0</v>
      </c>
      <c r="AM1030" s="178">
        <f>IF(V1030&gt;0,P1030*INDEX(Scope_Labor_Rates!$M$6:$M$46,V1030-5),0)</f>
        <v>0</v>
      </c>
      <c r="AN1030" s="178">
        <f>IF(V1030&gt;0,AM1030*INDEX(Scope_Labor_Rates!$L$6:$L$46,V1030-5)*AA1030,0)</f>
        <v>0</v>
      </c>
      <c r="AO1030" s="178">
        <f>IF(V1030&gt;0,P1030*INDEX(Scope_Labor_Rates!$O$6:$O$46,V1030-5)*AA1030,0)</f>
        <v>0</v>
      </c>
      <c r="AP1030" s="181">
        <f>IF(V1030&gt;0,P1030*INDEX(Scope_Labor_Rates!$Q$6:$Q$46,V1030-5)*AA1030,0)</f>
        <v>0</v>
      </c>
      <c r="AQ1030" s="178">
        <f t="shared" si="148"/>
        <v>0</v>
      </c>
      <c r="AR1030" s="178">
        <f t="shared" si="149"/>
        <v>0</v>
      </c>
      <c r="AS1030" s="178">
        <f t="shared" si="150"/>
        <v>0</v>
      </c>
      <c r="AT1030" s="178">
        <f t="shared" si="151"/>
        <v>0</v>
      </c>
      <c r="AU1030">
        <f t="shared" si="152"/>
        <v>0</v>
      </c>
    </row>
    <row r="1031" spans="1:47">
      <c r="A1031" t="str">
        <f>IF(All_Tasks!A1031="","",All_Tasks!A1031)</f>
        <v/>
      </c>
      <c r="B1031" t="str">
        <f>IF(All_Tasks!B1031="","",All_Tasks!B1031)</f>
        <v/>
      </c>
      <c r="C1031" t="str">
        <f>IF(All_Tasks!C1031="","",All_Tasks!C1031)</f>
        <v/>
      </c>
      <c r="D1031" t="str">
        <f>IF(All_Tasks!D1031="","",All_Tasks!D1031)</f>
        <v/>
      </c>
      <c r="E1031" t="str">
        <f>IF(All_Tasks!V1031&lt;&gt;"",All_Tasks!V1031,IF(All_Tasks!E1031&lt;&gt;"",All_Tasks!E1031,""))</f>
        <v/>
      </c>
      <c r="F1031" t="str">
        <f>IF(All_Tasks!F1031="","",All_Tasks!F1031)</f>
        <v/>
      </c>
      <c r="G1031" t="str">
        <f>IF(All_Tasks!G1031="","",All_Tasks!G1031)</f>
        <v/>
      </c>
      <c r="H1031" s="231" t="str">
        <f>IF(All_Tasks!H1031="","",All_Tasks!H1031)</f>
        <v/>
      </c>
      <c r="I1031" t="str">
        <f>IF(All_Tasks!I1031="","",All_Tasks!I1031)</f>
        <v/>
      </c>
      <c r="J1031" t="str">
        <f>IF(All_Tasks!J1031="","",All_Tasks!J1031)</f>
        <v/>
      </c>
      <c r="K1031" t="str">
        <f>IF(All_Tasks!K1031="","",All_Tasks!K1031)</f>
        <v/>
      </c>
      <c r="L1031" s="231" t="str">
        <f>IF(All_Tasks!L1031="","",All_Tasks!L1031)</f>
        <v/>
      </c>
      <c r="M1031" t="str">
        <f>IF(All_Tasks!M1031="","",All_Tasks!M1031)</f>
        <v/>
      </c>
      <c r="N1031" t="str">
        <f>IF(All_Tasks!N1031="","",All_Tasks!N1031)</f>
        <v/>
      </c>
      <c r="O1031" t="str">
        <f>IF(All_Tasks!O1031="","",All_Tasks!O1031)</f>
        <v/>
      </c>
      <c r="P1031" s="181">
        <f>IF(All_Tasks!P1031="",0,All_Tasks!P1031)</f>
        <v>0</v>
      </c>
      <c r="Q1031" s="181">
        <f>IF(All_Tasks!Q1031="",0,All_Tasks!Q1031)</f>
        <v>0</v>
      </c>
      <c r="R1031" s="181">
        <f>IF(All_Tasks!R1031="",0,All_Tasks!R1031)</f>
        <v>0</v>
      </c>
      <c r="S1031" s="181" t="str">
        <f>IF(All_Tasks!S1031="","",All_Tasks!S1031)</f>
        <v/>
      </c>
      <c r="T1031" t="str">
        <f>IF(All_Tasks!T1031="","",All_Tasks!T1031)</f>
        <v/>
      </c>
      <c r="U1031" t="str">
        <f>IF(All_Tasks!U1031="","",All_Tasks!U1031)</f>
        <v/>
      </c>
      <c r="V1031">
        <f>IF(A1031="",0,IFERROR(MATCH(A1031,Scope_Labor_Rates!$A$6:$A$46,0)+5,0))</f>
        <v>0</v>
      </c>
      <c r="W1031" s="178">
        <f>IF(V1031&gt;0,INDEX(Scope_Labor_Rates!$C$6:$C$46,V1031-5),0)</f>
        <v>0</v>
      </c>
      <c r="X1031" s="178">
        <f>IF(V1031&gt;0,INDEX(Scope_Labor_Rates!$C$6:$C$46,V1031-5),0)</f>
        <v>0</v>
      </c>
      <c r="Y1031" s="180">
        <f>IF(V1031&gt;0,INDEX(Scope_Labor_Rates!$S$6:$S$46,V1031-5),0)</f>
        <v>0</v>
      </c>
      <c r="Z1031" s="180">
        <f>IF(V1031&gt;0,INDEX(Scope_Labor_Rates!$R$6:$R$46,V1031-5),1)</f>
        <v>1</v>
      </c>
      <c r="AA1031" s="231">
        <f t="shared" si="144"/>
        <v>0</v>
      </c>
      <c r="AB1031" t="str">
        <f t="shared" si="145"/>
        <v/>
      </c>
      <c r="AC1031" s="178" t="str">
        <f t="shared" si="146"/>
        <v/>
      </c>
      <c r="AD1031" s="181">
        <f t="shared" si="147"/>
        <v>0</v>
      </c>
      <c r="AE1031" s="178">
        <f>IF(V1031&gt;0,P1031*INDEX(Scope_Labor_Rates!$E$6:$E$46,V1031-5),0)</f>
        <v>0</v>
      </c>
      <c r="AF1031" s="181">
        <f>IF(V1031&gt;0,AE1031*INDEX(Scope_Labor_Rates!$D$6:$D$46,V1031-5)*AA1031,0)</f>
        <v>0</v>
      </c>
      <c r="AG1031" s="178">
        <f>IF(V1031&gt;0,P1031*INDEX(Scope_Labor_Rates!$G$6:$G$46,V1031-5),0)</f>
        <v>0</v>
      </c>
      <c r="AH1031" s="181">
        <f>IF(V1031&gt;0,AG1031*INDEX(Scope_Labor_Rates!$F$6:$F$46,V1031-5)*AA1031,0)</f>
        <v>0</v>
      </c>
      <c r="AI1031" s="178">
        <f>IF(V1031&gt;0,P1031*INDEX(Scope_Labor_Rates!$I$6:$I$46,V1031-5),0)</f>
        <v>0</v>
      </c>
      <c r="AJ1031" s="181">
        <f>IF(V1031&gt;0,AI1031*INDEX(Scope_Labor_Rates!$H$6:$H$46,V1031-5)*AA1031,0)</f>
        <v>0</v>
      </c>
      <c r="AK1031" s="178">
        <f>IF(V1031&gt;0,P1031*INDEX(Scope_Labor_Rates!$K$6:$K$46,V1031-5),0)</f>
        <v>0</v>
      </c>
      <c r="AL1031" s="181">
        <f>IF(V1031&gt;0,AK1031*INDEX(Scope_Labor_Rates!$J$6:$J$46,V1031-5)*AA1031,0)</f>
        <v>0</v>
      </c>
      <c r="AM1031" s="178">
        <f>IF(V1031&gt;0,P1031*INDEX(Scope_Labor_Rates!$M$6:$M$46,V1031-5),0)</f>
        <v>0</v>
      </c>
      <c r="AN1031" s="178">
        <f>IF(V1031&gt;0,AM1031*INDEX(Scope_Labor_Rates!$L$6:$L$46,V1031-5)*AA1031,0)</f>
        <v>0</v>
      </c>
      <c r="AO1031" s="178">
        <f>IF(V1031&gt;0,P1031*INDEX(Scope_Labor_Rates!$O$6:$O$46,V1031-5)*AA1031,0)</f>
        <v>0</v>
      </c>
      <c r="AP1031" s="181">
        <f>IF(V1031&gt;0,P1031*INDEX(Scope_Labor_Rates!$Q$6:$Q$46,V1031-5)*AA1031,0)</f>
        <v>0</v>
      </c>
      <c r="AQ1031" s="178">
        <f t="shared" si="148"/>
        <v>0</v>
      </c>
      <c r="AR1031" s="178">
        <f t="shared" si="149"/>
        <v>0</v>
      </c>
      <c r="AS1031" s="178">
        <f t="shared" si="150"/>
        <v>0</v>
      </c>
      <c r="AT1031" s="178">
        <f t="shared" si="151"/>
        <v>0</v>
      </c>
      <c r="AU1031">
        <f t="shared" si="152"/>
        <v>0</v>
      </c>
    </row>
    <row r="1032" spans="1:47">
      <c r="A1032" t="str">
        <f>IF(All_Tasks!A1032="","",All_Tasks!A1032)</f>
        <v/>
      </c>
      <c r="B1032" t="str">
        <f>IF(All_Tasks!B1032="","",All_Tasks!B1032)</f>
        <v/>
      </c>
      <c r="C1032" t="str">
        <f>IF(All_Tasks!C1032="","",All_Tasks!C1032)</f>
        <v/>
      </c>
      <c r="D1032" t="str">
        <f>IF(All_Tasks!D1032="","",All_Tasks!D1032)</f>
        <v/>
      </c>
      <c r="E1032" t="str">
        <f>IF(All_Tasks!V1032&lt;&gt;"",All_Tasks!V1032,IF(All_Tasks!E1032&lt;&gt;"",All_Tasks!E1032,""))</f>
        <v/>
      </c>
      <c r="F1032" t="str">
        <f>IF(All_Tasks!F1032="","",All_Tasks!F1032)</f>
        <v/>
      </c>
      <c r="G1032" t="str">
        <f>IF(All_Tasks!G1032="","",All_Tasks!G1032)</f>
        <v/>
      </c>
      <c r="H1032" s="231" t="str">
        <f>IF(All_Tasks!H1032="","",All_Tasks!H1032)</f>
        <v/>
      </c>
      <c r="I1032" t="str">
        <f>IF(All_Tasks!I1032="","",All_Tasks!I1032)</f>
        <v/>
      </c>
      <c r="J1032" t="str">
        <f>IF(All_Tasks!J1032="","",All_Tasks!J1032)</f>
        <v/>
      </c>
      <c r="K1032" t="str">
        <f>IF(All_Tasks!K1032="","",All_Tasks!K1032)</f>
        <v/>
      </c>
      <c r="L1032" s="231" t="str">
        <f>IF(All_Tasks!L1032="","",All_Tasks!L1032)</f>
        <v/>
      </c>
      <c r="M1032" t="str">
        <f>IF(All_Tasks!M1032="","",All_Tasks!M1032)</f>
        <v/>
      </c>
      <c r="N1032" t="str">
        <f>IF(All_Tasks!N1032="","",All_Tasks!N1032)</f>
        <v/>
      </c>
      <c r="O1032" t="str">
        <f>IF(All_Tasks!O1032="","",All_Tasks!O1032)</f>
        <v/>
      </c>
      <c r="P1032" s="181">
        <f>IF(All_Tasks!P1032="",0,All_Tasks!P1032)</f>
        <v>0</v>
      </c>
      <c r="Q1032" s="181">
        <f>IF(All_Tasks!Q1032="",0,All_Tasks!Q1032)</f>
        <v>0</v>
      </c>
      <c r="R1032" s="181">
        <f>IF(All_Tasks!R1032="",0,All_Tasks!R1032)</f>
        <v>0</v>
      </c>
      <c r="S1032" s="181" t="str">
        <f>IF(All_Tasks!S1032="","",All_Tasks!S1032)</f>
        <v/>
      </c>
      <c r="T1032" t="str">
        <f>IF(All_Tasks!T1032="","",All_Tasks!T1032)</f>
        <v/>
      </c>
      <c r="U1032" t="str">
        <f>IF(All_Tasks!U1032="","",All_Tasks!U1032)</f>
        <v/>
      </c>
      <c r="V1032">
        <f>IF(A1032="",0,IFERROR(MATCH(A1032,Scope_Labor_Rates!$A$6:$A$46,0)+5,0))</f>
        <v>0</v>
      </c>
      <c r="W1032" s="178">
        <f>IF(V1032&gt;0,INDEX(Scope_Labor_Rates!$C$6:$C$46,V1032-5),0)</f>
        <v>0</v>
      </c>
      <c r="X1032" s="178">
        <f>IF(V1032&gt;0,INDEX(Scope_Labor_Rates!$C$6:$C$46,V1032-5),0)</f>
        <v>0</v>
      </c>
      <c r="Y1032" s="180">
        <f>IF(V1032&gt;0,INDEX(Scope_Labor_Rates!$S$6:$S$46,V1032-5),0)</f>
        <v>0</v>
      </c>
      <c r="Z1032" s="180">
        <f>IF(V1032&gt;0,INDEX(Scope_Labor_Rates!$R$6:$R$46,V1032-5),1)</f>
        <v>1</v>
      </c>
      <c r="AA1032" s="231">
        <f t="shared" si="144"/>
        <v>0</v>
      </c>
      <c r="AB1032" t="str">
        <f t="shared" si="145"/>
        <v/>
      </c>
      <c r="AC1032" s="178" t="str">
        <f t="shared" si="146"/>
        <v/>
      </c>
      <c r="AD1032" s="181">
        <f t="shared" si="147"/>
        <v>0</v>
      </c>
      <c r="AE1032" s="178">
        <f>IF(V1032&gt;0,P1032*INDEX(Scope_Labor_Rates!$E$6:$E$46,V1032-5),0)</f>
        <v>0</v>
      </c>
      <c r="AF1032" s="181">
        <f>IF(V1032&gt;0,AE1032*INDEX(Scope_Labor_Rates!$D$6:$D$46,V1032-5)*AA1032,0)</f>
        <v>0</v>
      </c>
      <c r="AG1032" s="178">
        <f>IF(V1032&gt;0,P1032*INDEX(Scope_Labor_Rates!$G$6:$G$46,V1032-5),0)</f>
        <v>0</v>
      </c>
      <c r="AH1032" s="181">
        <f>IF(V1032&gt;0,AG1032*INDEX(Scope_Labor_Rates!$F$6:$F$46,V1032-5)*AA1032,0)</f>
        <v>0</v>
      </c>
      <c r="AI1032" s="178">
        <f>IF(V1032&gt;0,P1032*INDEX(Scope_Labor_Rates!$I$6:$I$46,V1032-5),0)</f>
        <v>0</v>
      </c>
      <c r="AJ1032" s="181">
        <f>IF(V1032&gt;0,AI1032*INDEX(Scope_Labor_Rates!$H$6:$H$46,V1032-5)*AA1032,0)</f>
        <v>0</v>
      </c>
      <c r="AK1032" s="178">
        <f>IF(V1032&gt;0,P1032*INDEX(Scope_Labor_Rates!$K$6:$K$46,V1032-5),0)</f>
        <v>0</v>
      </c>
      <c r="AL1032" s="181">
        <f>IF(V1032&gt;0,AK1032*INDEX(Scope_Labor_Rates!$J$6:$J$46,V1032-5)*AA1032,0)</f>
        <v>0</v>
      </c>
      <c r="AM1032" s="178">
        <f>IF(V1032&gt;0,P1032*INDEX(Scope_Labor_Rates!$M$6:$M$46,V1032-5),0)</f>
        <v>0</v>
      </c>
      <c r="AN1032" s="178">
        <f>IF(V1032&gt;0,AM1032*INDEX(Scope_Labor_Rates!$L$6:$L$46,V1032-5)*AA1032,0)</f>
        <v>0</v>
      </c>
      <c r="AO1032" s="178">
        <f>IF(V1032&gt;0,P1032*INDEX(Scope_Labor_Rates!$O$6:$O$46,V1032-5)*AA1032,0)</f>
        <v>0</v>
      </c>
      <c r="AP1032" s="181">
        <f>IF(V1032&gt;0,P1032*INDEX(Scope_Labor_Rates!$Q$6:$Q$46,V1032-5)*AA1032,0)</f>
        <v>0</v>
      </c>
      <c r="AQ1032" s="178">
        <f t="shared" si="148"/>
        <v>0</v>
      </c>
      <c r="AR1032" s="178">
        <f t="shared" si="149"/>
        <v>0</v>
      </c>
      <c r="AS1032" s="178">
        <f t="shared" si="150"/>
        <v>0</v>
      </c>
      <c r="AT1032" s="178">
        <f t="shared" si="151"/>
        <v>0</v>
      </c>
      <c r="AU1032">
        <f t="shared" si="152"/>
        <v>0</v>
      </c>
    </row>
    <row r="1033" spans="1:47">
      <c r="A1033" t="str">
        <f>IF(All_Tasks!A1033="","",All_Tasks!A1033)</f>
        <v/>
      </c>
      <c r="B1033" t="str">
        <f>IF(All_Tasks!B1033="","",All_Tasks!B1033)</f>
        <v/>
      </c>
      <c r="C1033" t="str">
        <f>IF(All_Tasks!C1033="","",All_Tasks!C1033)</f>
        <v/>
      </c>
      <c r="D1033" t="str">
        <f>IF(All_Tasks!D1033="","",All_Tasks!D1033)</f>
        <v/>
      </c>
      <c r="E1033" t="str">
        <f>IF(All_Tasks!V1033&lt;&gt;"",All_Tasks!V1033,IF(All_Tasks!E1033&lt;&gt;"",All_Tasks!E1033,""))</f>
        <v/>
      </c>
      <c r="F1033" t="str">
        <f>IF(All_Tasks!F1033="","",All_Tasks!F1033)</f>
        <v/>
      </c>
      <c r="G1033" t="str">
        <f>IF(All_Tasks!G1033="","",All_Tasks!G1033)</f>
        <v/>
      </c>
      <c r="H1033" s="231" t="str">
        <f>IF(All_Tasks!H1033="","",All_Tasks!H1033)</f>
        <v/>
      </c>
      <c r="I1033" t="str">
        <f>IF(All_Tasks!I1033="","",All_Tasks!I1033)</f>
        <v/>
      </c>
      <c r="J1033" t="str">
        <f>IF(All_Tasks!J1033="","",All_Tasks!J1033)</f>
        <v/>
      </c>
      <c r="K1033" t="str">
        <f>IF(All_Tasks!K1033="","",All_Tasks!K1033)</f>
        <v/>
      </c>
      <c r="L1033" s="231" t="str">
        <f>IF(All_Tasks!L1033="","",All_Tasks!L1033)</f>
        <v/>
      </c>
      <c r="M1033" t="str">
        <f>IF(All_Tasks!M1033="","",All_Tasks!M1033)</f>
        <v/>
      </c>
      <c r="N1033" t="str">
        <f>IF(All_Tasks!N1033="","",All_Tasks!N1033)</f>
        <v/>
      </c>
      <c r="O1033" t="str">
        <f>IF(All_Tasks!O1033="","",All_Tasks!O1033)</f>
        <v/>
      </c>
      <c r="P1033" s="181">
        <f>IF(All_Tasks!P1033="",0,All_Tasks!P1033)</f>
        <v>0</v>
      </c>
      <c r="Q1033" s="181">
        <f>IF(All_Tasks!Q1033="",0,All_Tasks!Q1033)</f>
        <v>0</v>
      </c>
      <c r="R1033" s="181">
        <f>IF(All_Tasks!R1033="",0,All_Tasks!R1033)</f>
        <v>0</v>
      </c>
      <c r="S1033" s="181" t="str">
        <f>IF(All_Tasks!S1033="","",All_Tasks!S1033)</f>
        <v/>
      </c>
      <c r="T1033" t="str">
        <f>IF(All_Tasks!T1033="","",All_Tasks!T1033)</f>
        <v/>
      </c>
      <c r="U1033" t="str">
        <f>IF(All_Tasks!U1033="","",All_Tasks!U1033)</f>
        <v/>
      </c>
      <c r="V1033">
        <f>IF(A1033="",0,IFERROR(MATCH(A1033,Scope_Labor_Rates!$A$6:$A$46,0)+5,0))</f>
        <v>0</v>
      </c>
      <c r="W1033" s="178">
        <f>IF(V1033&gt;0,INDEX(Scope_Labor_Rates!$C$6:$C$46,V1033-5),0)</f>
        <v>0</v>
      </c>
      <c r="X1033" s="178">
        <f>IF(V1033&gt;0,INDEX(Scope_Labor_Rates!$C$6:$C$46,V1033-5),0)</f>
        <v>0</v>
      </c>
      <c r="Y1033" s="180">
        <f>IF(V1033&gt;0,INDEX(Scope_Labor_Rates!$S$6:$S$46,V1033-5),0)</f>
        <v>0</v>
      </c>
      <c r="Z1033" s="180">
        <f>IF(V1033&gt;0,INDEX(Scope_Labor_Rates!$R$6:$R$46,V1033-5),1)</f>
        <v>1</v>
      </c>
      <c r="AA1033" s="231">
        <f t="shared" si="144"/>
        <v>0</v>
      </c>
      <c r="AB1033" t="str">
        <f t="shared" si="145"/>
        <v/>
      </c>
      <c r="AC1033" s="178" t="str">
        <f t="shared" si="146"/>
        <v/>
      </c>
      <c r="AD1033" s="181">
        <f t="shared" si="147"/>
        <v>0</v>
      </c>
      <c r="AE1033" s="178">
        <f>IF(V1033&gt;0,P1033*INDEX(Scope_Labor_Rates!$E$6:$E$46,V1033-5),0)</f>
        <v>0</v>
      </c>
      <c r="AF1033" s="181">
        <f>IF(V1033&gt;0,AE1033*INDEX(Scope_Labor_Rates!$D$6:$D$46,V1033-5)*AA1033,0)</f>
        <v>0</v>
      </c>
      <c r="AG1033" s="178">
        <f>IF(V1033&gt;0,P1033*INDEX(Scope_Labor_Rates!$G$6:$G$46,V1033-5),0)</f>
        <v>0</v>
      </c>
      <c r="AH1033" s="181">
        <f>IF(V1033&gt;0,AG1033*INDEX(Scope_Labor_Rates!$F$6:$F$46,V1033-5)*AA1033,0)</f>
        <v>0</v>
      </c>
      <c r="AI1033" s="178">
        <f>IF(V1033&gt;0,P1033*INDEX(Scope_Labor_Rates!$I$6:$I$46,V1033-5),0)</f>
        <v>0</v>
      </c>
      <c r="AJ1033" s="181">
        <f>IF(V1033&gt;0,AI1033*INDEX(Scope_Labor_Rates!$H$6:$H$46,V1033-5)*AA1033,0)</f>
        <v>0</v>
      </c>
      <c r="AK1033" s="178">
        <f>IF(V1033&gt;0,P1033*INDEX(Scope_Labor_Rates!$K$6:$K$46,V1033-5),0)</f>
        <v>0</v>
      </c>
      <c r="AL1033" s="181">
        <f>IF(V1033&gt;0,AK1033*INDEX(Scope_Labor_Rates!$J$6:$J$46,V1033-5)*AA1033,0)</f>
        <v>0</v>
      </c>
      <c r="AM1033" s="178">
        <f>IF(V1033&gt;0,P1033*INDEX(Scope_Labor_Rates!$M$6:$M$46,V1033-5),0)</f>
        <v>0</v>
      </c>
      <c r="AN1033" s="178">
        <f>IF(V1033&gt;0,AM1033*INDEX(Scope_Labor_Rates!$L$6:$L$46,V1033-5)*AA1033,0)</f>
        <v>0</v>
      </c>
      <c r="AO1033" s="178">
        <f>IF(V1033&gt;0,P1033*INDEX(Scope_Labor_Rates!$O$6:$O$46,V1033-5)*AA1033,0)</f>
        <v>0</v>
      </c>
      <c r="AP1033" s="181">
        <f>IF(V1033&gt;0,P1033*INDEX(Scope_Labor_Rates!$Q$6:$Q$46,V1033-5)*AA1033,0)</f>
        <v>0</v>
      </c>
      <c r="AQ1033" s="178">
        <f t="shared" si="148"/>
        <v>0</v>
      </c>
      <c r="AR1033" s="178">
        <f t="shared" si="149"/>
        <v>0</v>
      </c>
      <c r="AS1033" s="178">
        <f t="shared" si="150"/>
        <v>0</v>
      </c>
      <c r="AT1033" s="178">
        <f t="shared" si="151"/>
        <v>0</v>
      </c>
      <c r="AU1033">
        <f t="shared" si="152"/>
        <v>0</v>
      </c>
    </row>
    <row r="1034" spans="1:47">
      <c r="A1034" t="str">
        <f>IF(All_Tasks!A1034="","",All_Tasks!A1034)</f>
        <v/>
      </c>
      <c r="B1034" t="str">
        <f>IF(All_Tasks!B1034="","",All_Tasks!B1034)</f>
        <v/>
      </c>
      <c r="C1034" t="str">
        <f>IF(All_Tasks!C1034="","",All_Tasks!C1034)</f>
        <v/>
      </c>
      <c r="D1034" t="str">
        <f>IF(All_Tasks!D1034="","",All_Tasks!D1034)</f>
        <v/>
      </c>
      <c r="E1034" t="str">
        <f>IF(All_Tasks!V1034&lt;&gt;"",All_Tasks!V1034,IF(All_Tasks!E1034&lt;&gt;"",All_Tasks!E1034,""))</f>
        <v/>
      </c>
      <c r="F1034" t="str">
        <f>IF(All_Tasks!F1034="","",All_Tasks!F1034)</f>
        <v/>
      </c>
      <c r="G1034" t="str">
        <f>IF(All_Tasks!G1034="","",All_Tasks!G1034)</f>
        <v/>
      </c>
      <c r="H1034" s="231" t="str">
        <f>IF(All_Tasks!H1034="","",All_Tasks!H1034)</f>
        <v/>
      </c>
      <c r="I1034" t="str">
        <f>IF(All_Tasks!I1034="","",All_Tasks!I1034)</f>
        <v/>
      </c>
      <c r="J1034" t="str">
        <f>IF(All_Tasks!J1034="","",All_Tasks!J1034)</f>
        <v/>
      </c>
      <c r="K1034" t="str">
        <f>IF(All_Tasks!K1034="","",All_Tasks!K1034)</f>
        <v/>
      </c>
      <c r="L1034" s="231" t="str">
        <f>IF(All_Tasks!L1034="","",All_Tasks!L1034)</f>
        <v/>
      </c>
      <c r="M1034" t="str">
        <f>IF(All_Tasks!M1034="","",All_Tasks!M1034)</f>
        <v/>
      </c>
      <c r="N1034" t="str">
        <f>IF(All_Tasks!N1034="","",All_Tasks!N1034)</f>
        <v/>
      </c>
      <c r="O1034" t="str">
        <f>IF(All_Tasks!O1034="","",All_Tasks!O1034)</f>
        <v/>
      </c>
      <c r="P1034" s="181">
        <f>IF(All_Tasks!P1034="",0,All_Tasks!P1034)</f>
        <v>0</v>
      </c>
      <c r="Q1034" s="181">
        <f>IF(All_Tasks!Q1034="",0,All_Tasks!Q1034)</f>
        <v>0</v>
      </c>
      <c r="R1034" s="181">
        <f>IF(All_Tasks!R1034="",0,All_Tasks!R1034)</f>
        <v>0</v>
      </c>
      <c r="S1034" s="181" t="str">
        <f>IF(All_Tasks!S1034="","",All_Tasks!S1034)</f>
        <v/>
      </c>
      <c r="T1034" t="str">
        <f>IF(All_Tasks!T1034="","",All_Tasks!T1034)</f>
        <v/>
      </c>
      <c r="U1034" t="str">
        <f>IF(All_Tasks!U1034="","",All_Tasks!U1034)</f>
        <v/>
      </c>
      <c r="V1034">
        <f>IF(A1034="",0,IFERROR(MATCH(A1034,Scope_Labor_Rates!$A$6:$A$46,0)+5,0))</f>
        <v>0</v>
      </c>
      <c r="W1034" s="178">
        <f>IF(V1034&gt;0,INDEX(Scope_Labor_Rates!$C$6:$C$46,V1034-5),0)</f>
        <v>0</v>
      </c>
      <c r="X1034" s="178">
        <f>IF(V1034&gt;0,INDEX(Scope_Labor_Rates!$C$6:$C$46,V1034-5),0)</f>
        <v>0</v>
      </c>
      <c r="Y1034" s="180">
        <f>IF(V1034&gt;0,INDEX(Scope_Labor_Rates!$S$6:$S$46,V1034-5),0)</f>
        <v>0</v>
      </c>
      <c r="Z1034" s="180">
        <f>IF(V1034&gt;0,INDEX(Scope_Labor_Rates!$R$6:$R$46,V1034-5),1)</f>
        <v>1</v>
      </c>
      <c r="AA1034" s="231">
        <f t="shared" si="144"/>
        <v>0</v>
      </c>
      <c r="AB1034" t="str">
        <f t="shared" si="145"/>
        <v/>
      </c>
      <c r="AC1034" s="178" t="str">
        <f t="shared" si="146"/>
        <v/>
      </c>
      <c r="AD1034" s="181">
        <f t="shared" si="147"/>
        <v>0</v>
      </c>
      <c r="AE1034" s="178">
        <f>IF(V1034&gt;0,P1034*INDEX(Scope_Labor_Rates!$E$6:$E$46,V1034-5),0)</f>
        <v>0</v>
      </c>
      <c r="AF1034" s="181">
        <f>IF(V1034&gt;0,AE1034*INDEX(Scope_Labor_Rates!$D$6:$D$46,V1034-5)*AA1034,0)</f>
        <v>0</v>
      </c>
      <c r="AG1034" s="178">
        <f>IF(V1034&gt;0,P1034*INDEX(Scope_Labor_Rates!$G$6:$G$46,V1034-5),0)</f>
        <v>0</v>
      </c>
      <c r="AH1034" s="181">
        <f>IF(V1034&gt;0,AG1034*INDEX(Scope_Labor_Rates!$F$6:$F$46,V1034-5)*AA1034,0)</f>
        <v>0</v>
      </c>
      <c r="AI1034" s="178">
        <f>IF(V1034&gt;0,P1034*INDEX(Scope_Labor_Rates!$I$6:$I$46,V1034-5),0)</f>
        <v>0</v>
      </c>
      <c r="AJ1034" s="181">
        <f>IF(V1034&gt;0,AI1034*INDEX(Scope_Labor_Rates!$H$6:$H$46,V1034-5)*AA1034,0)</f>
        <v>0</v>
      </c>
      <c r="AK1034" s="178">
        <f>IF(V1034&gt;0,P1034*INDEX(Scope_Labor_Rates!$K$6:$K$46,V1034-5),0)</f>
        <v>0</v>
      </c>
      <c r="AL1034" s="181">
        <f>IF(V1034&gt;0,AK1034*INDEX(Scope_Labor_Rates!$J$6:$J$46,V1034-5)*AA1034,0)</f>
        <v>0</v>
      </c>
      <c r="AM1034" s="178">
        <f>IF(V1034&gt;0,P1034*INDEX(Scope_Labor_Rates!$M$6:$M$46,V1034-5),0)</f>
        <v>0</v>
      </c>
      <c r="AN1034" s="178">
        <f>IF(V1034&gt;0,AM1034*INDEX(Scope_Labor_Rates!$L$6:$L$46,V1034-5)*AA1034,0)</f>
        <v>0</v>
      </c>
      <c r="AO1034" s="178">
        <f>IF(V1034&gt;0,P1034*INDEX(Scope_Labor_Rates!$O$6:$O$46,V1034-5)*AA1034,0)</f>
        <v>0</v>
      </c>
      <c r="AP1034" s="181">
        <f>IF(V1034&gt;0,P1034*INDEX(Scope_Labor_Rates!$Q$6:$Q$46,V1034-5)*AA1034,0)</f>
        <v>0</v>
      </c>
      <c r="AQ1034" s="178">
        <f t="shared" si="148"/>
        <v>0</v>
      </c>
      <c r="AR1034" s="178">
        <f t="shared" si="149"/>
        <v>0</v>
      </c>
      <c r="AS1034" s="178">
        <f t="shared" si="150"/>
        <v>0</v>
      </c>
      <c r="AT1034" s="178">
        <f t="shared" si="151"/>
        <v>0</v>
      </c>
      <c r="AU1034">
        <f t="shared" si="152"/>
        <v>0</v>
      </c>
    </row>
    <row r="1035" spans="1:47">
      <c r="A1035" t="str">
        <f>IF(All_Tasks!A1035="","",All_Tasks!A1035)</f>
        <v/>
      </c>
      <c r="B1035" t="str">
        <f>IF(All_Tasks!B1035="","",All_Tasks!B1035)</f>
        <v/>
      </c>
      <c r="C1035" t="str">
        <f>IF(All_Tasks!C1035="","",All_Tasks!C1035)</f>
        <v/>
      </c>
      <c r="D1035" t="str">
        <f>IF(All_Tasks!D1035="","",All_Tasks!D1035)</f>
        <v/>
      </c>
      <c r="E1035" t="str">
        <f>IF(All_Tasks!V1035&lt;&gt;"",All_Tasks!V1035,IF(All_Tasks!E1035&lt;&gt;"",All_Tasks!E1035,""))</f>
        <v/>
      </c>
      <c r="F1035" t="str">
        <f>IF(All_Tasks!F1035="","",All_Tasks!F1035)</f>
        <v/>
      </c>
      <c r="G1035" t="str">
        <f>IF(All_Tasks!G1035="","",All_Tasks!G1035)</f>
        <v/>
      </c>
      <c r="H1035" s="231" t="str">
        <f>IF(All_Tasks!H1035="","",All_Tasks!H1035)</f>
        <v/>
      </c>
      <c r="I1035" t="str">
        <f>IF(All_Tasks!I1035="","",All_Tasks!I1035)</f>
        <v/>
      </c>
      <c r="J1035" t="str">
        <f>IF(All_Tasks!J1035="","",All_Tasks!J1035)</f>
        <v/>
      </c>
      <c r="K1035" t="str">
        <f>IF(All_Tasks!K1035="","",All_Tasks!K1035)</f>
        <v/>
      </c>
      <c r="L1035" s="231" t="str">
        <f>IF(All_Tasks!L1035="","",All_Tasks!L1035)</f>
        <v/>
      </c>
      <c r="M1035" t="str">
        <f>IF(All_Tasks!M1035="","",All_Tasks!M1035)</f>
        <v/>
      </c>
      <c r="N1035" t="str">
        <f>IF(All_Tasks!N1035="","",All_Tasks!N1035)</f>
        <v/>
      </c>
      <c r="O1035" t="str">
        <f>IF(All_Tasks!O1035="","",All_Tasks!O1035)</f>
        <v/>
      </c>
      <c r="P1035" s="181">
        <f>IF(All_Tasks!P1035="",0,All_Tasks!P1035)</f>
        <v>0</v>
      </c>
      <c r="Q1035" s="181">
        <f>IF(All_Tasks!Q1035="",0,All_Tasks!Q1035)</f>
        <v>0</v>
      </c>
      <c r="R1035" s="181">
        <f>IF(All_Tasks!R1035="",0,All_Tasks!R1035)</f>
        <v>0</v>
      </c>
      <c r="S1035" s="181" t="str">
        <f>IF(All_Tasks!S1035="","",All_Tasks!S1035)</f>
        <v/>
      </c>
      <c r="T1035" t="str">
        <f>IF(All_Tasks!T1035="","",All_Tasks!T1035)</f>
        <v/>
      </c>
      <c r="U1035" t="str">
        <f>IF(All_Tasks!U1035="","",All_Tasks!U1035)</f>
        <v/>
      </c>
      <c r="V1035">
        <f>IF(A1035="",0,IFERROR(MATCH(A1035,Scope_Labor_Rates!$A$6:$A$46,0)+5,0))</f>
        <v>0</v>
      </c>
      <c r="W1035" s="178">
        <f>IF(V1035&gt;0,INDEX(Scope_Labor_Rates!$C$6:$C$46,V1035-5),0)</f>
        <v>0</v>
      </c>
      <c r="X1035" s="178">
        <f>IF(V1035&gt;0,INDEX(Scope_Labor_Rates!$C$6:$C$46,V1035-5),0)</f>
        <v>0</v>
      </c>
      <c r="Y1035" s="180">
        <f>IF(V1035&gt;0,INDEX(Scope_Labor_Rates!$S$6:$S$46,V1035-5),0)</f>
        <v>0</v>
      </c>
      <c r="Z1035" s="180">
        <f>IF(V1035&gt;0,INDEX(Scope_Labor_Rates!$R$6:$R$46,V1035-5),1)</f>
        <v>1</v>
      </c>
      <c r="AA1035" s="231">
        <f t="shared" si="144"/>
        <v>0</v>
      </c>
      <c r="AB1035" t="str">
        <f t="shared" si="145"/>
        <v/>
      </c>
      <c r="AC1035" s="178" t="str">
        <f t="shared" si="146"/>
        <v/>
      </c>
      <c r="AD1035" s="181">
        <f t="shared" si="147"/>
        <v>0</v>
      </c>
      <c r="AE1035" s="178">
        <f>IF(V1035&gt;0,P1035*INDEX(Scope_Labor_Rates!$E$6:$E$46,V1035-5),0)</f>
        <v>0</v>
      </c>
      <c r="AF1035" s="181">
        <f>IF(V1035&gt;0,AE1035*INDEX(Scope_Labor_Rates!$D$6:$D$46,V1035-5)*AA1035,0)</f>
        <v>0</v>
      </c>
      <c r="AG1035" s="178">
        <f>IF(V1035&gt;0,P1035*INDEX(Scope_Labor_Rates!$G$6:$G$46,V1035-5),0)</f>
        <v>0</v>
      </c>
      <c r="AH1035" s="181">
        <f>IF(V1035&gt;0,AG1035*INDEX(Scope_Labor_Rates!$F$6:$F$46,V1035-5)*AA1035,0)</f>
        <v>0</v>
      </c>
      <c r="AI1035" s="178">
        <f>IF(V1035&gt;0,P1035*INDEX(Scope_Labor_Rates!$I$6:$I$46,V1035-5),0)</f>
        <v>0</v>
      </c>
      <c r="AJ1035" s="181">
        <f>IF(V1035&gt;0,AI1035*INDEX(Scope_Labor_Rates!$H$6:$H$46,V1035-5)*AA1035,0)</f>
        <v>0</v>
      </c>
      <c r="AK1035" s="178">
        <f>IF(V1035&gt;0,P1035*INDEX(Scope_Labor_Rates!$K$6:$K$46,V1035-5),0)</f>
        <v>0</v>
      </c>
      <c r="AL1035" s="181">
        <f>IF(V1035&gt;0,AK1035*INDEX(Scope_Labor_Rates!$J$6:$J$46,V1035-5)*AA1035,0)</f>
        <v>0</v>
      </c>
      <c r="AM1035" s="178">
        <f>IF(V1035&gt;0,P1035*INDEX(Scope_Labor_Rates!$M$6:$M$46,V1035-5),0)</f>
        <v>0</v>
      </c>
      <c r="AN1035" s="178">
        <f>IF(V1035&gt;0,AM1035*INDEX(Scope_Labor_Rates!$L$6:$L$46,V1035-5)*AA1035,0)</f>
        <v>0</v>
      </c>
      <c r="AO1035" s="178">
        <f>IF(V1035&gt;0,P1035*INDEX(Scope_Labor_Rates!$O$6:$O$46,V1035-5)*AA1035,0)</f>
        <v>0</v>
      </c>
      <c r="AP1035" s="181">
        <f>IF(V1035&gt;0,P1035*INDEX(Scope_Labor_Rates!$Q$6:$Q$46,V1035-5)*AA1035,0)</f>
        <v>0</v>
      </c>
      <c r="AQ1035" s="178">
        <f t="shared" si="148"/>
        <v>0</v>
      </c>
      <c r="AR1035" s="178">
        <f t="shared" si="149"/>
        <v>0</v>
      </c>
      <c r="AS1035" s="178">
        <f t="shared" si="150"/>
        <v>0</v>
      </c>
      <c r="AT1035" s="178">
        <f t="shared" si="151"/>
        <v>0</v>
      </c>
      <c r="AU1035">
        <f t="shared" si="152"/>
        <v>0</v>
      </c>
    </row>
    <row r="1036" spans="1:47">
      <c r="A1036" t="str">
        <f>IF(All_Tasks!A1036="","",All_Tasks!A1036)</f>
        <v/>
      </c>
      <c r="B1036" t="str">
        <f>IF(All_Tasks!B1036="","",All_Tasks!B1036)</f>
        <v/>
      </c>
      <c r="C1036" t="str">
        <f>IF(All_Tasks!C1036="","",All_Tasks!C1036)</f>
        <v/>
      </c>
      <c r="D1036" t="str">
        <f>IF(All_Tasks!D1036="","",All_Tasks!D1036)</f>
        <v/>
      </c>
      <c r="E1036" t="str">
        <f>IF(All_Tasks!V1036&lt;&gt;"",All_Tasks!V1036,IF(All_Tasks!E1036&lt;&gt;"",All_Tasks!E1036,""))</f>
        <v/>
      </c>
      <c r="F1036" t="str">
        <f>IF(All_Tasks!F1036="","",All_Tasks!F1036)</f>
        <v/>
      </c>
      <c r="G1036" t="str">
        <f>IF(All_Tasks!G1036="","",All_Tasks!G1036)</f>
        <v/>
      </c>
      <c r="H1036" s="231" t="str">
        <f>IF(All_Tasks!H1036="","",All_Tasks!H1036)</f>
        <v/>
      </c>
      <c r="I1036" t="str">
        <f>IF(All_Tasks!I1036="","",All_Tasks!I1036)</f>
        <v/>
      </c>
      <c r="J1036" t="str">
        <f>IF(All_Tasks!J1036="","",All_Tasks!J1036)</f>
        <v/>
      </c>
      <c r="K1036" t="str">
        <f>IF(All_Tasks!K1036="","",All_Tasks!K1036)</f>
        <v/>
      </c>
      <c r="L1036" s="231" t="str">
        <f>IF(All_Tasks!L1036="","",All_Tasks!L1036)</f>
        <v/>
      </c>
      <c r="M1036" t="str">
        <f>IF(All_Tasks!M1036="","",All_Tasks!M1036)</f>
        <v/>
      </c>
      <c r="N1036" t="str">
        <f>IF(All_Tasks!N1036="","",All_Tasks!N1036)</f>
        <v/>
      </c>
      <c r="O1036" t="str">
        <f>IF(All_Tasks!O1036="","",All_Tasks!O1036)</f>
        <v/>
      </c>
      <c r="P1036" s="181">
        <f>IF(All_Tasks!P1036="",0,All_Tasks!P1036)</f>
        <v>0</v>
      </c>
      <c r="Q1036" s="181">
        <f>IF(All_Tasks!Q1036="",0,All_Tasks!Q1036)</f>
        <v>0</v>
      </c>
      <c r="R1036" s="181">
        <f>IF(All_Tasks!R1036="",0,All_Tasks!R1036)</f>
        <v>0</v>
      </c>
      <c r="S1036" s="181" t="str">
        <f>IF(All_Tasks!S1036="","",All_Tasks!S1036)</f>
        <v/>
      </c>
      <c r="T1036" t="str">
        <f>IF(All_Tasks!T1036="","",All_Tasks!T1036)</f>
        <v/>
      </c>
      <c r="U1036" t="str">
        <f>IF(All_Tasks!U1036="","",All_Tasks!U1036)</f>
        <v/>
      </c>
      <c r="V1036">
        <f>IF(A1036="",0,IFERROR(MATCH(A1036,Scope_Labor_Rates!$A$6:$A$46,0)+5,0))</f>
        <v>0</v>
      </c>
      <c r="W1036" s="178">
        <f>IF(V1036&gt;0,INDEX(Scope_Labor_Rates!$C$6:$C$46,V1036-5),0)</f>
        <v>0</v>
      </c>
      <c r="X1036" s="178">
        <f>IF(V1036&gt;0,INDEX(Scope_Labor_Rates!$C$6:$C$46,V1036-5),0)</f>
        <v>0</v>
      </c>
      <c r="Y1036" s="180">
        <f>IF(V1036&gt;0,INDEX(Scope_Labor_Rates!$S$6:$S$46,V1036-5),0)</f>
        <v>0</v>
      </c>
      <c r="Z1036" s="180">
        <f>IF(V1036&gt;0,INDEX(Scope_Labor_Rates!$R$6:$R$46,V1036-5),1)</f>
        <v>1</v>
      </c>
      <c r="AA1036" s="231">
        <f t="shared" si="144"/>
        <v>0</v>
      </c>
      <c r="AB1036" t="str">
        <f t="shared" si="145"/>
        <v/>
      </c>
      <c r="AC1036" s="178" t="str">
        <f t="shared" si="146"/>
        <v/>
      </c>
      <c r="AD1036" s="181">
        <f t="shared" si="147"/>
        <v>0</v>
      </c>
      <c r="AE1036" s="178">
        <f>IF(V1036&gt;0,P1036*INDEX(Scope_Labor_Rates!$E$6:$E$46,V1036-5),0)</f>
        <v>0</v>
      </c>
      <c r="AF1036" s="181">
        <f>IF(V1036&gt;0,AE1036*INDEX(Scope_Labor_Rates!$D$6:$D$46,V1036-5)*AA1036,0)</f>
        <v>0</v>
      </c>
      <c r="AG1036" s="178">
        <f>IF(V1036&gt;0,P1036*INDEX(Scope_Labor_Rates!$G$6:$G$46,V1036-5),0)</f>
        <v>0</v>
      </c>
      <c r="AH1036" s="181">
        <f>IF(V1036&gt;0,AG1036*INDEX(Scope_Labor_Rates!$F$6:$F$46,V1036-5)*AA1036,0)</f>
        <v>0</v>
      </c>
      <c r="AI1036" s="178">
        <f>IF(V1036&gt;0,P1036*INDEX(Scope_Labor_Rates!$I$6:$I$46,V1036-5),0)</f>
        <v>0</v>
      </c>
      <c r="AJ1036" s="181">
        <f>IF(V1036&gt;0,AI1036*INDEX(Scope_Labor_Rates!$H$6:$H$46,V1036-5)*AA1036,0)</f>
        <v>0</v>
      </c>
      <c r="AK1036" s="178">
        <f>IF(V1036&gt;0,P1036*INDEX(Scope_Labor_Rates!$K$6:$K$46,V1036-5),0)</f>
        <v>0</v>
      </c>
      <c r="AL1036" s="181">
        <f>IF(V1036&gt;0,AK1036*INDEX(Scope_Labor_Rates!$J$6:$J$46,V1036-5)*AA1036,0)</f>
        <v>0</v>
      </c>
      <c r="AM1036" s="178">
        <f>IF(V1036&gt;0,P1036*INDEX(Scope_Labor_Rates!$M$6:$M$46,V1036-5),0)</f>
        <v>0</v>
      </c>
      <c r="AN1036" s="178">
        <f>IF(V1036&gt;0,AM1036*INDEX(Scope_Labor_Rates!$L$6:$L$46,V1036-5)*AA1036,0)</f>
        <v>0</v>
      </c>
      <c r="AO1036" s="178">
        <f>IF(V1036&gt;0,P1036*INDEX(Scope_Labor_Rates!$O$6:$O$46,V1036-5)*AA1036,0)</f>
        <v>0</v>
      </c>
      <c r="AP1036" s="181">
        <f>IF(V1036&gt;0,P1036*INDEX(Scope_Labor_Rates!$Q$6:$Q$46,V1036-5)*AA1036,0)</f>
        <v>0</v>
      </c>
      <c r="AQ1036" s="178">
        <f t="shared" si="148"/>
        <v>0</v>
      </c>
      <c r="AR1036" s="178">
        <f t="shared" si="149"/>
        <v>0</v>
      </c>
      <c r="AS1036" s="178">
        <f t="shared" si="150"/>
        <v>0</v>
      </c>
      <c r="AT1036" s="178">
        <f t="shared" si="151"/>
        <v>0</v>
      </c>
      <c r="AU1036">
        <f t="shared" si="152"/>
        <v>0</v>
      </c>
    </row>
    <row r="1037" spans="1:47">
      <c r="A1037" t="str">
        <f>IF(All_Tasks!A1037="","",All_Tasks!A1037)</f>
        <v/>
      </c>
      <c r="B1037" t="str">
        <f>IF(All_Tasks!B1037="","",All_Tasks!B1037)</f>
        <v/>
      </c>
      <c r="C1037" t="str">
        <f>IF(All_Tasks!C1037="","",All_Tasks!C1037)</f>
        <v/>
      </c>
      <c r="D1037" t="str">
        <f>IF(All_Tasks!D1037="","",All_Tasks!D1037)</f>
        <v/>
      </c>
      <c r="E1037" t="str">
        <f>IF(All_Tasks!V1037&lt;&gt;"",All_Tasks!V1037,IF(All_Tasks!E1037&lt;&gt;"",All_Tasks!E1037,""))</f>
        <v/>
      </c>
      <c r="F1037" t="str">
        <f>IF(All_Tasks!F1037="","",All_Tasks!F1037)</f>
        <v/>
      </c>
      <c r="G1037" t="str">
        <f>IF(All_Tasks!G1037="","",All_Tasks!G1037)</f>
        <v/>
      </c>
      <c r="H1037" s="231" t="str">
        <f>IF(All_Tasks!H1037="","",All_Tasks!H1037)</f>
        <v/>
      </c>
      <c r="I1037" t="str">
        <f>IF(All_Tasks!I1037="","",All_Tasks!I1037)</f>
        <v/>
      </c>
      <c r="J1037" t="str">
        <f>IF(All_Tasks!J1037="","",All_Tasks!J1037)</f>
        <v/>
      </c>
      <c r="K1037" t="str">
        <f>IF(All_Tasks!K1037="","",All_Tasks!K1037)</f>
        <v/>
      </c>
      <c r="L1037" s="231" t="str">
        <f>IF(All_Tasks!L1037="","",All_Tasks!L1037)</f>
        <v/>
      </c>
      <c r="M1037" t="str">
        <f>IF(All_Tasks!M1037="","",All_Tasks!M1037)</f>
        <v/>
      </c>
      <c r="N1037" t="str">
        <f>IF(All_Tasks!N1037="","",All_Tasks!N1037)</f>
        <v/>
      </c>
      <c r="O1037" t="str">
        <f>IF(All_Tasks!O1037="","",All_Tasks!O1037)</f>
        <v/>
      </c>
      <c r="P1037" s="181">
        <f>IF(All_Tasks!P1037="",0,All_Tasks!P1037)</f>
        <v>0</v>
      </c>
      <c r="Q1037" s="181">
        <f>IF(All_Tasks!Q1037="",0,All_Tasks!Q1037)</f>
        <v>0</v>
      </c>
      <c r="R1037" s="181">
        <f>IF(All_Tasks!R1037="",0,All_Tasks!R1037)</f>
        <v>0</v>
      </c>
      <c r="S1037" s="181" t="str">
        <f>IF(All_Tasks!S1037="","",All_Tasks!S1037)</f>
        <v/>
      </c>
      <c r="T1037" t="str">
        <f>IF(All_Tasks!T1037="","",All_Tasks!T1037)</f>
        <v/>
      </c>
      <c r="U1037" t="str">
        <f>IF(All_Tasks!U1037="","",All_Tasks!U1037)</f>
        <v/>
      </c>
      <c r="V1037">
        <f>IF(A1037="",0,IFERROR(MATCH(A1037,Scope_Labor_Rates!$A$6:$A$46,0)+5,0))</f>
        <v>0</v>
      </c>
      <c r="W1037" s="178">
        <f>IF(V1037&gt;0,INDEX(Scope_Labor_Rates!$C$6:$C$46,V1037-5),0)</f>
        <v>0</v>
      </c>
      <c r="X1037" s="178">
        <f>IF(V1037&gt;0,INDEX(Scope_Labor_Rates!$C$6:$C$46,V1037-5),0)</f>
        <v>0</v>
      </c>
      <c r="Y1037" s="180">
        <f>IF(V1037&gt;0,INDEX(Scope_Labor_Rates!$S$6:$S$46,V1037-5),0)</f>
        <v>0</v>
      </c>
      <c r="Z1037" s="180">
        <f>IF(V1037&gt;0,INDEX(Scope_Labor_Rates!$R$6:$R$46,V1037-5),1)</f>
        <v>1</v>
      </c>
      <c r="AA1037" s="231">
        <f t="shared" si="144"/>
        <v>0</v>
      </c>
      <c r="AB1037" t="str">
        <f t="shared" si="145"/>
        <v/>
      </c>
      <c r="AC1037" s="178" t="str">
        <f t="shared" si="146"/>
        <v/>
      </c>
      <c r="AD1037" s="181">
        <f t="shared" si="147"/>
        <v>0</v>
      </c>
      <c r="AE1037" s="178">
        <f>IF(V1037&gt;0,P1037*INDEX(Scope_Labor_Rates!$E$6:$E$46,V1037-5),0)</f>
        <v>0</v>
      </c>
      <c r="AF1037" s="181">
        <f>IF(V1037&gt;0,AE1037*INDEX(Scope_Labor_Rates!$D$6:$D$46,V1037-5)*AA1037,0)</f>
        <v>0</v>
      </c>
      <c r="AG1037" s="178">
        <f>IF(V1037&gt;0,P1037*INDEX(Scope_Labor_Rates!$G$6:$G$46,V1037-5),0)</f>
        <v>0</v>
      </c>
      <c r="AH1037" s="181">
        <f>IF(V1037&gt;0,AG1037*INDEX(Scope_Labor_Rates!$F$6:$F$46,V1037-5)*AA1037,0)</f>
        <v>0</v>
      </c>
      <c r="AI1037" s="178">
        <f>IF(V1037&gt;0,P1037*INDEX(Scope_Labor_Rates!$I$6:$I$46,V1037-5),0)</f>
        <v>0</v>
      </c>
      <c r="AJ1037" s="181">
        <f>IF(V1037&gt;0,AI1037*INDEX(Scope_Labor_Rates!$H$6:$H$46,V1037-5)*AA1037,0)</f>
        <v>0</v>
      </c>
      <c r="AK1037" s="178">
        <f>IF(V1037&gt;0,P1037*INDEX(Scope_Labor_Rates!$K$6:$K$46,V1037-5),0)</f>
        <v>0</v>
      </c>
      <c r="AL1037" s="181">
        <f>IF(V1037&gt;0,AK1037*INDEX(Scope_Labor_Rates!$J$6:$J$46,V1037-5)*AA1037,0)</f>
        <v>0</v>
      </c>
      <c r="AM1037" s="178">
        <f>IF(V1037&gt;0,P1037*INDEX(Scope_Labor_Rates!$M$6:$M$46,V1037-5),0)</f>
        <v>0</v>
      </c>
      <c r="AN1037" s="178">
        <f>IF(V1037&gt;0,AM1037*INDEX(Scope_Labor_Rates!$L$6:$L$46,V1037-5)*AA1037,0)</f>
        <v>0</v>
      </c>
      <c r="AO1037" s="178">
        <f>IF(V1037&gt;0,P1037*INDEX(Scope_Labor_Rates!$O$6:$O$46,V1037-5)*AA1037,0)</f>
        <v>0</v>
      </c>
      <c r="AP1037" s="181">
        <f>IF(V1037&gt;0,P1037*INDEX(Scope_Labor_Rates!$Q$6:$Q$46,V1037-5)*AA1037,0)</f>
        <v>0</v>
      </c>
      <c r="AQ1037" s="178">
        <f t="shared" si="148"/>
        <v>0</v>
      </c>
      <c r="AR1037" s="178">
        <f t="shared" si="149"/>
        <v>0</v>
      </c>
      <c r="AS1037" s="178">
        <f t="shared" si="150"/>
        <v>0</v>
      </c>
      <c r="AT1037" s="178">
        <f t="shared" si="151"/>
        <v>0</v>
      </c>
      <c r="AU1037">
        <f t="shared" si="152"/>
        <v>0</v>
      </c>
    </row>
    <row r="1038" spans="1:47">
      <c r="A1038" t="str">
        <f>IF(All_Tasks!A1038="","",All_Tasks!A1038)</f>
        <v/>
      </c>
      <c r="B1038" t="str">
        <f>IF(All_Tasks!B1038="","",All_Tasks!B1038)</f>
        <v/>
      </c>
      <c r="C1038" t="str">
        <f>IF(All_Tasks!C1038="","",All_Tasks!C1038)</f>
        <v/>
      </c>
      <c r="D1038" t="str">
        <f>IF(All_Tasks!D1038="","",All_Tasks!D1038)</f>
        <v/>
      </c>
      <c r="E1038" t="str">
        <f>IF(All_Tasks!V1038&lt;&gt;"",All_Tasks!V1038,IF(All_Tasks!E1038&lt;&gt;"",All_Tasks!E1038,""))</f>
        <v/>
      </c>
      <c r="F1038" t="str">
        <f>IF(All_Tasks!F1038="","",All_Tasks!F1038)</f>
        <v/>
      </c>
      <c r="G1038" t="str">
        <f>IF(All_Tasks!G1038="","",All_Tasks!G1038)</f>
        <v/>
      </c>
      <c r="H1038" s="231" t="str">
        <f>IF(All_Tasks!H1038="","",All_Tasks!H1038)</f>
        <v/>
      </c>
      <c r="I1038" t="str">
        <f>IF(All_Tasks!I1038="","",All_Tasks!I1038)</f>
        <v/>
      </c>
      <c r="J1038" t="str">
        <f>IF(All_Tasks!J1038="","",All_Tasks!J1038)</f>
        <v/>
      </c>
      <c r="K1038" t="str">
        <f>IF(All_Tasks!K1038="","",All_Tasks!K1038)</f>
        <v/>
      </c>
      <c r="L1038" s="231" t="str">
        <f>IF(All_Tasks!L1038="","",All_Tasks!L1038)</f>
        <v/>
      </c>
      <c r="M1038" t="str">
        <f>IF(All_Tasks!M1038="","",All_Tasks!M1038)</f>
        <v/>
      </c>
      <c r="N1038" t="str">
        <f>IF(All_Tasks!N1038="","",All_Tasks!N1038)</f>
        <v/>
      </c>
      <c r="O1038" t="str">
        <f>IF(All_Tasks!O1038="","",All_Tasks!O1038)</f>
        <v/>
      </c>
      <c r="P1038" s="181">
        <f>IF(All_Tasks!P1038="",0,All_Tasks!P1038)</f>
        <v>0</v>
      </c>
      <c r="Q1038" s="181">
        <f>IF(All_Tasks!Q1038="",0,All_Tasks!Q1038)</f>
        <v>0</v>
      </c>
      <c r="R1038" s="181">
        <f>IF(All_Tasks!R1038="",0,All_Tasks!R1038)</f>
        <v>0</v>
      </c>
      <c r="S1038" s="181" t="str">
        <f>IF(All_Tasks!S1038="","",All_Tasks!S1038)</f>
        <v/>
      </c>
      <c r="T1038" t="str">
        <f>IF(All_Tasks!T1038="","",All_Tasks!T1038)</f>
        <v/>
      </c>
      <c r="U1038" t="str">
        <f>IF(All_Tasks!U1038="","",All_Tasks!U1038)</f>
        <v/>
      </c>
      <c r="V1038">
        <f>IF(A1038="",0,IFERROR(MATCH(A1038,Scope_Labor_Rates!$A$6:$A$46,0)+5,0))</f>
        <v>0</v>
      </c>
      <c r="W1038" s="178">
        <f>IF(V1038&gt;0,INDEX(Scope_Labor_Rates!$C$6:$C$46,V1038-5),0)</f>
        <v>0</v>
      </c>
      <c r="X1038" s="178">
        <f>IF(V1038&gt;0,INDEX(Scope_Labor_Rates!$C$6:$C$46,V1038-5),0)</f>
        <v>0</v>
      </c>
      <c r="Y1038" s="180">
        <f>IF(V1038&gt;0,INDEX(Scope_Labor_Rates!$S$6:$S$46,V1038-5),0)</f>
        <v>0</v>
      </c>
      <c r="Z1038" s="180">
        <f>IF(V1038&gt;0,INDEX(Scope_Labor_Rates!$R$6:$R$46,V1038-5),1)</f>
        <v>1</v>
      </c>
      <c r="AA1038" s="231">
        <f t="shared" si="144"/>
        <v>0</v>
      </c>
      <c r="AB1038" t="str">
        <f t="shared" si="145"/>
        <v/>
      </c>
      <c r="AC1038" s="178" t="str">
        <f t="shared" si="146"/>
        <v/>
      </c>
      <c r="AD1038" s="181">
        <f t="shared" si="147"/>
        <v>0</v>
      </c>
      <c r="AE1038" s="178">
        <f>IF(V1038&gt;0,P1038*INDEX(Scope_Labor_Rates!$E$6:$E$46,V1038-5),0)</f>
        <v>0</v>
      </c>
      <c r="AF1038" s="181">
        <f>IF(V1038&gt;0,AE1038*INDEX(Scope_Labor_Rates!$D$6:$D$46,V1038-5)*AA1038,0)</f>
        <v>0</v>
      </c>
      <c r="AG1038" s="178">
        <f>IF(V1038&gt;0,P1038*INDEX(Scope_Labor_Rates!$G$6:$G$46,V1038-5),0)</f>
        <v>0</v>
      </c>
      <c r="AH1038" s="181">
        <f>IF(V1038&gt;0,AG1038*INDEX(Scope_Labor_Rates!$F$6:$F$46,V1038-5)*AA1038,0)</f>
        <v>0</v>
      </c>
      <c r="AI1038" s="178">
        <f>IF(V1038&gt;0,P1038*INDEX(Scope_Labor_Rates!$I$6:$I$46,V1038-5),0)</f>
        <v>0</v>
      </c>
      <c r="AJ1038" s="181">
        <f>IF(V1038&gt;0,AI1038*INDEX(Scope_Labor_Rates!$H$6:$H$46,V1038-5)*AA1038,0)</f>
        <v>0</v>
      </c>
      <c r="AK1038" s="178">
        <f>IF(V1038&gt;0,P1038*INDEX(Scope_Labor_Rates!$K$6:$K$46,V1038-5),0)</f>
        <v>0</v>
      </c>
      <c r="AL1038" s="181">
        <f>IF(V1038&gt;0,AK1038*INDEX(Scope_Labor_Rates!$J$6:$J$46,V1038-5)*AA1038,0)</f>
        <v>0</v>
      </c>
      <c r="AM1038" s="178">
        <f>IF(V1038&gt;0,P1038*INDEX(Scope_Labor_Rates!$M$6:$M$46,V1038-5),0)</f>
        <v>0</v>
      </c>
      <c r="AN1038" s="178">
        <f>IF(V1038&gt;0,AM1038*INDEX(Scope_Labor_Rates!$L$6:$L$46,V1038-5)*AA1038,0)</f>
        <v>0</v>
      </c>
      <c r="AO1038" s="178">
        <f>IF(V1038&gt;0,P1038*INDEX(Scope_Labor_Rates!$O$6:$O$46,V1038-5)*AA1038,0)</f>
        <v>0</v>
      </c>
      <c r="AP1038" s="181">
        <f>IF(V1038&gt;0,P1038*INDEX(Scope_Labor_Rates!$Q$6:$Q$46,V1038-5)*AA1038,0)</f>
        <v>0</v>
      </c>
      <c r="AQ1038" s="178">
        <f t="shared" si="148"/>
        <v>0</v>
      </c>
      <c r="AR1038" s="178">
        <f t="shared" si="149"/>
        <v>0</v>
      </c>
      <c r="AS1038" s="178">
        <f t="shared" si="150"/>
        <v>0</v>
      </c>
      <c r="AT1038" s="178">
        <f t="shared" si="151"/>
        <v>0</v>
      </c>
      <c r="AU1038">
        <f t="shared" si="152"/>
        <v>0</v>
      </c>
    </row>
    <row r="1039" spans="1:47">
      <c r="A1039" t="str">
        <f>IF(All_Tasks!A1039="","",All_Tasks!A1039)</f>
        <v/>
      </c>
      <c r="B1039" t="str">
        <f>IF(All_Tasks!B1039="","",All_Tasks!B1039)</f>
        <v/>
      </c>
      <c r="C1039" t="str">
        <f>IF(All_Tasks!C1039="","",All_Tasks!C1039)</f>
        <v/>
      </c>
      <c r="D1039" t="str">
        <f>IF(All_Tasks!D1039="","",All_Tasks!D1039)</f>
        <v/>
      </c>
      <c r="E1039" t="str">
        <f>IF(All_Tasks!V1039&lt;&gt;"",All_Tasks!V1039,IF(All_Tasks!E1039&lt;&gt;"",All_Tasks!E1039,""))</f>
        <v/>
      </c>
      <c r="F1039" t="str">
        <f>IF(All_Tasks!F1039="","",All_Tasks!F1039)</f>
        <v/>
      </c>
      <c r="G1039" t="str">
        <f>IF(All_Tasks!G1039="","",All_Tasks!G1039)</f>
        <v/>
      </c>
      <c r="H1039" s="231" t="str">
        <f>IF(All_Tasks!H1039="","",All_Tasks!H1039)</f>
        <v/>
      </c>
      <c r="I1039" t="str">
        <f>IF(All_Tasks!I1039="","",All_Tasks!I1039)</f>
        <v/>
      </c>
      <c r="J1039" t="str">
        <f>IF(All_Tasks!J1039="","",All_Tasks!J1039)</f>
        <v/>
      </c>
      <c r="K1039" t="str">
        <f>IF(All_Tasks!K1039="","",All_Tasks!K1039)</f>
        <v/>
      </c>
      <c r="L1039" s="231" t="str">
        <f>IF(All_Tasks!L1039="","",All_Tasks!L1039)</f>
        <v/>
      </c>
      <c r="M1039" t="str">
        <f>IF(All_Tasks!M1039="","",All_Tasks!M1039)</f>
        <v/>
      </c>
      <c r="N1039" t="str">
        <f>IF(All_Tasks!N1039="","",All_Tasks!N1039)</f>
        <v/>
      </c>
      <c r="O1039" t="str">
        <f>IF(All_Tasks!O1039="","",All_Tasks!O1039)</f>
        <v/>
      </c>
      <c r="P1039" s="181">
        <f>IF(All_Tasks!P1039="",0,All_Tasks!P1039)</f>
        <v>0</v>
      </c>
      <c r="Q1039" s="181">
        <f>IF(All_Tasks!Q1039="",0,All_Tasks!Q1039)</f>
        <v>0</v>
      </c>
      <c r="R1039" s="181">
        <f>IF(All_Tasks!R1039="",0,All_Tasks!R1039)</f>
        <v>0</v>
      </c>
      <c r="S1039" s="181" t="str">
        <f>IF(All_Tasks!S1039="","",All_Tasks!S1039)</f>
        <v/>
      </c>
      <c r="T1039" t="str">
        <f>IF(All_Tasks!T1039="","",All_Tasks!T1039)</f>
        <v/>
      </c>
      <c r="U1039" t="str">
        <f>IF(All_Tasks!U1039="","",All_Tasks!U1039)</f>
        <v/>
      </c>
      <c r="V1039">
        <f>IF(A1039="",0,IFERROR(MATCH(A1039,Scope_Labor_Rates!$A$6:$A$46,0)+5,0))</f>
        <v>0</v>
      </c>
      <c r="W1039" s="178">
        <f>IF(V1039&gt;0,INDEX(Scope_Labor_Rates!$C$6:$C$46,V1039-5),0)</f>
        <v>0</v>
      </c>
      <c r="X1039" s="178">
        <f>IF(V1039&gt;0,INDEX(Scope_Labor_Rates!$C$6:$C$46,V1039-5),0)</f>
        <v>0</v>
      </c>
      <c r="Y1039" s="180">
        <f>IF(V1039&gt;0,INDEX(Scope_Labor_Rates!$S$6:$S$46,V1039-5),0)</f>
        <v>0</v>
      </c>
      <c r="Z1039" s="180">
        <f>IF(V1039&gt;0,INDEX(Scope_Labor_Rates!$R$6:$R$46,V1039-5),1)</f>
        <v>1</v>
      </c>
      <c r="AA1039" s="231">
        <f t="shared" si="144"/>
        <v>0</v>
      </c>
      <c r="AB1039" t="str">
        <f t="shared" si="145"/>
        <v/>
      </c>
      <c r="AC1039" s="178" t="str">
        <f t="shared" si="146"/>
        <v/>
      </c>
      <c r="AD1039" s="181">
        <f t="shared" si="147"/>
        <v>0</v>
      </c>
      <c r="AE1039" s="178">
        <f>IF(V1039&gt;0,P1039*INDEX(Scope_Labor_Rates!$E$6:$E$46,V1039-5),0)</f>
        <v>0</v>
      </c>
      <c r="AF1039" s="181">
        <f>IF(V1039&gt;0,AE1039*INDEX(Scope_Labor_Rates!$D$6:$D$46,V1039-5)*AA1039,0)</f>
        <v>0</v>
      </c>
      <c r="AG1039" s="178">
        <f>IF(V1039&gt;0,P1039*INDEX(Scope_Labor_Rates!$G$6:$G$46,V1039-5),0)</f>
        <v>0</v>
      </c>
      <c r="AH1039" s="181">
        <f>IF(V1039&gt;0,AG1039*INDEX(Scope_Labor_Rates!$F$6:$F$46,V1039-5)*AA1039,0)</f>
        <v>0</v>
      </c>
      <c r="AI1039" s="178">
        <f>IF(V1039&gt;0,P1039*INDEX(Scope_Labor_Rates!$I$6:$I$46,V1039-5),0)</f>
        <v>0</v>
      </c>
      <c r="AJ1039" s="181">
        <f>IF(V1039&gt;0,AI1039*INDEX(Scope_Labor_Rates!$H$6:$H$46,V1039-5)*AA1039,0)</f>
        <v>0</v>
      </c>
      <c r="AK1039" s="178">
        <f>IF(V1039&gt;0,P1039*INDEX(Scope_Labor_Rates!$K$6:$K$46,V1039-5),0)</f>
        <v>0</v>
      </c>
      <c r="AL1039" s="181">
        <f>IF(V1039&gt;0,AK1039*INDEX(Scope_Labor_Rates!$J$6:$J$46,V1039-5)*AA1039,0)</f>
        <v>0</v>
      </c>
      <c r="AM1039" s="178">
        <f>IF(V1039&gt;0,P1039*INDEX(Scope_Labor_Rates!$M$6:$M$46,V1039-5),0)</f>
        <v>0</v>
      </c>
      <c r="AN1039" s="178">
        <f>IF(V1039&gt;0,AM1039*INDEX(Scope_Labor_Rates!$L$6:$L$46,V1039-5)*AA1039,0)</f>
        <v>0</v>
      </c>
      <c r="AO1039" s="178">
        <f>IF(V1039&gt;0,P1039*INDEX(Scope_Labor_Rates!$O$6:$O$46,V1039-5)*AA1039,0)</f>
        <v>0</v>
      </c>
      <c r="AP1039" s="181">
        <f>IF(V1039&gt;0,P1039*INDEX(Scope_Labor_Rates!$Q$6:$Q$46,V1039-5)*AA1039,0)</f>
        <v>0</v>
      </c>
      <c r="AQ1039" s="178">
        <f t="shared" si="148"/>
        <v>0</v>
      </c>
      <c r="AR1039" s="178">
        <f t="shared" si="149"/>
        <v>0</v>
      </c>
      <c r="AS1039" s="178">
        <f t="shared" si="150"/>
        <v>0</v>
      </c>
      <c r="AT1039" s="178">
        <f t="shared" si="151"/>
        <v>0</v>
      </c>
      <c r="AU1039">
        <f t="shared" si="152"/>
        <v>0</v>
      </c>
    </row>
    <row r="1040" spans="1:47">
      <c r="A1040" t="str">
        <f>IF(All_Tasks!A1040="","",All_Tasks!A1040)</f>
        <v/>
      </c>
      <c r="B1040" t="str">
        <f>IF(All_Tasks!B1040="","",All_Tasks!B1040)</f>
        <v/>
      </c>
      <c r="C1040" t="str">
        <f>IF(All_Tasks!C1040="","",All_Tasks!C1040)</f>
        <v/>
      </c>
      <c r="D1040" t="str">
        <f>IF(All_Tasks!D1040="","",All_Tasks!D1040)</f>
        <v/>
      </c>
      <c r="E1040" t="str">
        <f>IF(All_Tasks!V1040&lt;&gt;"",All_Tasks!V1040,IF(All_Tasks!E1040&lt;&gt;"",All_Tasks!E1040,""))</f>
        <v/>
      </c>
      <c r="F1040" t="str">
        <f>IF(All_Tasks!F1040="","",All_Tasks!F1040)</f>
        <v/>
      </c>
      <c r="G1040" t="str">
        <f>IF(All_Tasks!G1040="","",All_Tasks!G1040)</f>
        <v/>
      </c>
      <c r="H1040" s="231" t="str">
        <f>IF(All_Tasks!H1040="","",All_Tasks!H1040)</f>
        <v/>
      </c>
      <c r="I1040" t="str">
        <f>IF(All_Tasks!I1040="","",All_Tasks!I1040)</f>
        <v/>
      </c>
      <c r="J1040" t="str">
        <f>IF(All_Tasks!J1040="","",All_Tasks!J1040)</f>
        <v/>
      </c>
      <c r="K1040" t="str">
        <f>IF(All_Tasks!K1040="","",All_Tasks!K1040)</f>
        <v/>
      </c>
      <c r="L1040" s="231" t="str">
        <f>IF(All_Tasks!L1040="","",All_Tasks!L1040)</f>
        <v/>
      </c>
      <c r="M1040" t="str">
        <f>IF(All_Tasks!M1040="","",All_Tasks!M1040)</f>
        <v/>
      </c>
      <c r="N1040" t="str">
        <f>IF(All_Tasks!N1040="","",All_Tasks!N1040)</f>
        <v/>
      </c>
      <c r="O1040" t="str">
        <f>IF(All_Tasks!O1040="","",All_Tasks!O1040)</f>
        <v/>
      </c>
      <c r="P1040" s="181">
        <f>IF(All_Tasks!P1040="",0,All_Tasks!P1040)</f>
        <v>0</v>
      </c>
      <c r="Q1040" s="181">
        <f>IF(All_Tasks!Q1040="",0,All_Tasks!Q1040)</f>
        <v>0</v>
      </c>
      <c r="R1040" s="181">
        <f>IF(All_Tasks!R1040="",0,All_Tasks!R1040)</f>
        <v>0</v>
      </c>
      <c r="S1040" s="181" t="str">
        <f>IF(All_Tasks!S1040="","",All_Tasks!S1040)</f>
        <v/>
      </c>
      <c r="T1040" t="str">
        <f>IF(All_Tasks!T1040="","",All_Tasks!T1040)</f>
        <v/>
      </c>
      <c r="U1040" t="str">
        <f>IF(All_Tasks!U1040="","",All_Tasks!U1040)</f>
        <v/>
      </c>
      <c r="V1040">
        <f>IF(A1040="",0,IFERROR(MATCH(A1040,Scope_Labor_Rates!$A$6:$A$46,0)+5,0))</f>
        <v>0</v>
      </c>
      <c r="W1040" s="178">
        <f>IF(V1040&gt;0,INDEX(Scope_Labor_Rates!$C$6:$C$46,V1040-5),0)</f>
        <v>0</v>
      </c>
      <c r="X1040" s="178">
        <f>IF(V1040&gt;0,INDEX(Scope_Labor_Rates!$C$6:$C$46,V1040-5),0)</f>
        <v>0</v>
      </c>
      <c r="Y1040" s="180">
        <f>IF(V1040&gt;0,INDEX(Scope_Labor_Rates!$S$6:$S$46,V1040-5),0)</f>
        <v>0</v>
      </c>
      <c r="Z1040" s="180">
        <f>IF(V1040&gt;0,INDEX(Scope_Labor_Rates!$R$6:$R$46,V1040-5),1)</f>
        <v>1</v>
      </c>
      <c r="AA1040" s="231">
        <f t="shared" si="144"/>
        <v>0</v>
      </c>
      <c r="AB1040" t="str">
        <f t="shared" si="145"/>
        <v/>
      </c>
      <c r="AC1040" s="178" t="str">
        <f t="shared" si="146"/>
        <v/>
      </c>
      <c r="AD1040" s="181">
        <f t="shared" si="147"/>
        <v>0</v>
      </c>
      <c r="AE1040" s="178">
        <f>IF(V1040&gt;0,P1040*INDEX(Scope_Labor_Rates!$E$6:$E$46,V1040-5),0)</f>
        <v>0</v>
      </c>
      <c r="AF1040" s="181">
        <f>IF(V1040&gt;0,AE1040*INDEX(Scope_Labor_Rates!$D$6:$D$46,V1040-5)*AA1040,0)</f>
        <v>0</v>
      </c>
      <c r="AG1040" s="178">
        <f>IF(V1040&gt;0,P1040*INDEX(Scope_Labor_Rates!$G$6:$G$46,V1040-5),0)</f>
        <v>0</v>
      </c>
      <c r="AH1040" s="181">
        <f>IF(V1040&gt;0,AG1040*INDEX(Scope_Labor_Rates!$F$6:$F$46,V1040-5)*AA1040,0)</f>
        <v>0</v>
      </c>
      <c r="AI1040" s="178">
        <f>IF(V1040&gt;0,P1040*INDEX(Scope_Labor_Rates!$I$6:$I$46,V1040-5),0)</f>
        <v>0</v>
      </c>
      <c r="AJ1040" s="181">
        <f>IF(V1040&gt;0,AI1040*INDEX(Scope_Labor_Rates!$H$6:$H$46,V1040-5)*AA1040,0)</f>
        <v>0</v>
      </c>
      <c r="AK1040" s="178">
        <f>IF(V1040&gt;0,P1040*INDEX(Scope_Labor_Rates!$K$6:$K$46,V1040-5),0)</f>
        <v>0</v>
      </c>
      <c r="AL1040" s="181">
        <f>IF(V1040&gt;0,AK1040*INDEX(Scope_Labor_Rates!$J$6:$J$46,V1040-5)*AA1040,0)</f>
        <v>0</v>
      </c>
      <c r="AM1040" s="178">
        <f>IF(V1040&gt;0,P1040*INDEX(Scope_Labor_Rates!$M$6:$M$46,V1040-5),0)</f>
        <v>0</v>
      </c>
      <c r="AN1040" s="178">
        <f>IF(V1040&gt;0,AM1040*INDEX(Scope_Labor_Rates!$L$6:$L$46,V1040-5)*AA1040,0)</f>
        <v>0</v>
      </c>
      <c r="AO1040" s="178">
        <f>IF(V1040&gt;0,P1040*INDEX(Scope_Labor_Rates!$O$6:$O$46,V1040-5)*AA1040,0)</f>
        <v>0</v>
      </c>
      <c r="AP1040" s="181">
        <f>IF(V1040&gt;0,P1040*INDEX(Scope_Labor_Rates!$Q$6:$Q$46,V1040-5)*AA1040,0)</f>
        <v>0</v>
      </c>
      <c r="AQ1040" s="178">
        <f t="shared" si="148"/>
        <v>0</v>
      </c>
      <c r="AR1040" s="178">
        <f t="shared" si="149"/>
        <v>0</v>
      </c>
      <c r="AS1040" s="178">
        <f t="shared" si="150"/>
        <v>0</v>
      </c>
      <c r="AT1040" s="178">
        <f t="shared" si="151"/>
        <v>0</v>
      </c>
      <c r="AU1040">
        <f t="shared" si="152"/>
        <v>0</v>
      </c>
    </row>
    <row r="1041" spans="1:47">
      <c r="A1041" t="str">
        <f>IF(All_Tasks!A1041="","",All_Tasks!A1041)</f>
        <v/>
      </c>
      <c r="B1041" t="str">
        <f>IF(All_Tasks!B1041="","",All_Tasks!B1041)</f>
        <v/>
      </c>
      <c r="C1041" t="str">
        <f>IF(All_Tasks!C1041="","",All_Tasks!C1041)</f>
        <v/>
      </c>
      <c r="D1041" t="str">
        <f>IF(All_Tasks!D1041="","",All_Tasks!D1041)</f>
        <v/>
      </c>
      <c r="E1041" t="str">
        <f>IF(All_Tasks!V1041&lt;&gt;"",All_Tasks!V1041,IF(All_Tasks!E1041&lt;&gt;"",All_Tasks!E1041,""))</f>
        <v/>
      </c>
      <c r="F1041" t="str">
        <f>IF(All_Tasks!F1041="","",All_Tasks!F1041)</f>
        <v/>
      </c>
      <c r="G1041" t="str">
        <f>IF(All_Tasks!G1041="","",All_Tasks!G1041)</f>
        <v/>
      </c>
      <c r="H1041" s="231" t="str">
        <f>IF(All_Tasks!H1041="","",All_Tasks!H1041)</f>
        <v/>
      </c>
      <c r="I1041" t="str">
        <f>IF(All_Tasks!I1041="","",All_Tasks!I1041)</f>
        <v/>
      </c>
      <c r="J1041" t="str">
        <f>IF(All_Tasks!J1041="","",All_Tasks!J1041)</f>
        <v/>
      </c>
      <c r="K1041" t="str">
        <f>IF(All_Tasks!K1041="","",All_Tasks!K1041)</f>
        <v/>
      </c>
      <c r="L1041" s="231" t="str">
        <f>IF(All_Tasks!L1041="","",All_Tasks!L1041)</f>
        <v/>
      </c>
      <c r="M1041" t="str">
        <f>IF(All_Tasks!M1041="","",All_Tasks!M1041)</f>
        <v/>
      </c>
      <c r="N1041" t="str">
        <f>IF(All_Tasks!N1041="","",All_Tasks!N1041)</f>
        <v/>
      </c>
      <c r="O1041" t="str">
        <f>IF(All_Tasks!O1041="","",All_Tasks!O1041)</f>
        <v/>
      </c>
      <c r="P1041" s="181">
        <f>IF(All_Tasks!P1041="",0,All_Tasks!P1041)</f>
        <v>0</v>
      </c>
      <c r="Q1041" s="181">
        <f>IF(All_Tasks!Q1041="",0,All_Tasks!Q1041)</f>
        <v>0</v>
      </c>
      <c r="R1041" s="181">
        <f>IF(All_Tasks!R1041="",0,All_Tasks!R1041)</f>
        <v>0</v>
      </c>
      <c r="S1041" s="181" t="str">
        <f>IF(All_Tasks!S1041="","",All_Tasks!S1041)</f>
        <v/>
      </c>
      <c r="T1041" t="str">
        <f>IF(All_Tasks!T1041="","",All_Tasks!T1041)</f>
        <v/>
      </c>
      <c r="U1041" t="str">
        <f>IF(All_Tasks!U1041="","",All_Tasks!U1041)</f>
        <v/>
      </c>
      <c r="V1041">
        <f>IF(A1041="",0,IFERROR(MATCH(A1041,Scope_Labor_Rates!$A$6:$A$46,0)+5,0))</f>
        <v>0</v>
      </c>
      <c r="W1041" s="178">
        <f>IF(V1041&gt;0,INDEX(Scope_Labor_Rates!$C$6:$C$46,V1041-5),0)</f>
        <v>0</v>
      </c>
      <c r="X1041" s="178">
        <f>IF(V1041&gt;0,INDEX(Scope_Labor_Rates!$C$6:$C$46,V1041-5),0)</f>
        <v>0</v>
      </c>
      <c r="Y1041" s="180">
        <f>IF(V1041&gt;0,INDEX(Scope_Labor_Rates!$S$6:$S$46,V1041-5),0)</f>
        <v>0</v>
      </c>
      <c r="Z1041" s="180">
        <f>IF(V1041&gt;0,INDEX(Scope_Labor_Rates!$R$6:$R$46,V1041-5),1)</f>
        <v>1</v>
      </c>
      <c r="AA1041" s="231">
        <f t="shared" si="144"/>
        <v>0</v>
      </c>
      <c r="AB1041" t="str">
        <f t="shared" si="145"/>
        <v/>
      </c>
      <c r="AC1041" s="178" t="str">
        <f t="shared" si="146"/>
        <v/>
      </c>
      <c r="AD1041" s="181">
        <f t="shared" si="147"/>
        <v>0</v>
      </c>
      <c r="AE1041" s="178">
        <f>IF(V1041&gt;0,P1041*INDEX(Scope_Labor_Rates!$E$6:$E$46,V1041-5),0)</f>
        <v>0</v>
      </c>
      <c r="AF1041" s="181">
        <f>IF(V1041&gt;0,AE1041*INDEX(Scope_Labor_Rates!$D$6:$D$46,V1041-5)*AA1041,0)</f>
        <v>0</v>
      </c>
      <c r="AG1041" s="178">
        <f>IF(V1041&gt;0,P1041*INDEX(Scope_Labor_Rates!$G$6:$G$46,V1041-5),0)</f>
        <v>0</v>
      </c>
      <c r="AH1041" s="181">
        <f>IF(V1041&gt;0,AG1041*INDEX(Scope_Labor_Rates!$F$6:$F$46,V1041-5)*AA1041,0)</f>
        <v>0</v>
      </c>
      <c r="AI1041" s="178">
        <f>IF(V1041&gt;0,P1041*INDEX(Scope_Labor_Rates!$I$6:$I$46,V1041-5),0)</f>
        <v>0</v>
      </c>
      <c r="AJ1041" s="181">
        <f>IF(V1041&gt;0,AI1041*INDEX(Scope_Labor_Rates!$H$6:$H$46,V1041-5)*AA1041,0)</f>
        <v>0</v>
      </c>
      <c r="AK1041" s="178">
        <f>IF(V1041&gt;0,P1041*INDEX(Scope_Labor_Rates!$K$6:$K$46,V1041-5),0)</f>
        <v>0</v>
      </c>
      <c r="AL1041" s="181">
        <f>IF(V1041&gt;0,AK1041*INDEX(Scope_Labor_Rates!$J$6:$J$46,V1041-5)*AA1041,0)</f>
        <v>0</v>
      </c>
      <c r="AM1041" s="178">
        <f>IF(V1041&gt;0,P1041*INDEX(Scope_Labor_Rates!$M$6:$M$46,V1041-5),0)</f>
        <v>0</v>
      </c>
      <c r="AN1041" s="178">
        <f>IF(V1041&gt;0,AM1041*INDEX(Scope_Labor_Rates!$L$6:$L$46,V1041-5)*AA1041,0)</f>
        <v>0</v>
      </c>
      <c r="AO1041" s="178">
        <f>IF(V1041&gt;0,P1041*INDEX(Scope_Labor_Rates!$O$6:$O$46,V1041-5)*AA1041,0)</f>
        <v>0</v>
      </c>
      <c r="AP1041" s="181">
        <f>IF(V1041&gt;0,P1041*INDEX(Scope_Labor_Rates!$Q$6:$Q$46,V1041-5)*AA1041,0)</f>
        <v>0</v>
      </c>
      <c r="AQ1041" s="178">
        <f t="shared" si="148"/>
        <v>0</v>
      </c>
      <c r="AR1041" s="178">
        <f t="shared" si="149"/>
        <v>0</v>
      </c>
      <c r="AS1041" s="178">
        <f t="shared" si="150"/>
        <v>0</v>
      </c>
      <c r="AT1041" s="178">
        <f t="shared" si="151"/>
        <v>0</v>
      </c>
      <c r="AU1041">
        <f t="shared" si="152"/>
        <v>0</v>
      </c>
    </row>
    <row r="1042" spans="1:47">
      <c r="A1042" t="str">
        <f>IF(All_Tasks!A1042="","",All_Tasks!A1042)</f>
        <v/>
      </c>
      <c r="B1042" t="str">
        <f>IF(All_Tasks!B1042="","",All_Tasks!B1042)</f>
        <v/>
      </c>
      <c r="C1042" t="str">
        <f>IF(All_Tasks!C1042="","",All_Tasks!C1042)</f>
        <v/>
      </c>
      <c r="D1042" t="str">
        <f>IF(All_Tasks!D1042="","",All_Tasks!D1042)</f>
        <v/>
      </c>
      <c r="E1042" t="str">
        <f>IF(All_Tasks!V1042&lt;&gt;"",All_Tasks!V1042,IF(All_Tasks!E1042&lt;&gt;"",All_Tasks!E1042,""))</f>
        <v/>
      </c>
      <c r="F1042" t="str">
        <f>IF(All_Tasks!F1042="","",All_Tasks!F1042)</f>
        <v/>
      </c>
      <c r="G1042" t="str">
        <f>IF(All_Tasks!G1042="","",All_Tasks!G1042)</f>
        <v/>
      </c>
      <c r="H1042" s="231" t="str">
        <f>IF(All_Tasks!H1042="","",All_Tasks!H1042)</f>
        <v/>
      </c>
      <c r="I1042" t="str">
        <f>IF(All_Tasks!I1042="","",All_Tasks!I1042)</f>
        <v/>
      </c>
      <c r="J1042" t="str">
        <f>IF(All_Tasks!J1042="","",All_Tasks!J1042)</f>
        <v/>
      </c>
      <c r="K1042" t="str">
        <f>IF(All_Tasks!K1042="","",All_Tasks!K1042)</f>
        <v/>
      </c>
      <c r="L1042" s="231" t="str">
        <f>IF(All_Tasks!L1042="","",All_Tasks!L1042)</f>
        <v/>
      </c>
      <c r="M1042" t="str">
        <f>IF(All_Tasks!M1042="","",All_Tasks!M1042)</f>
        <v/>
      </c>
      <c r="N1042" t="str">
        <f>IF(All_Tasks!N1042="","",All_Tasks!N1042)</f>
        <v/>
      </c>
      <c r="O1042" t="str">
        <f>IF(All_Tasks!O1042="","",All_Tasks!O1042)</f>
        <v/>
      </c>
      <c r="P1042" s="181">
        <f>IF(All_Tasks!P1042="",0,All_Tasks!P1042)</f>
        <v>0</v>
      </c>
      <c r="Q1042" s="181">
        <f>IF(All_Tasks!Q1042="",0,All_Tasks!Q1042)</f>
        <v>0</v>
      </c>
      <c r="R1042" s="181">
        <f>IF(All_Tasks!R1042="",0,All_Tasks!R1042)</f>
        <v>0</v>
      </c>
      <c r="S1042" s="181" t="str">
        <f>IF(All_Tasks!S1042="","",All_Tasks!S1042)</f>
        <v/>
      </c>
      <c r="T1042" t="str">
        <f>IF(All_Tasks!T1042="","",All_Tasks!T1042)</f>
        <v/>
      </c>
      <c r="U1042" t="str">
        <f>IF(All_Tasks!U1042="","",All_Tasks!U1042)</f>
        <v/>
      </c>
      <c r="V1042">
        <f>IF(A1042="",0,IFERROR(MATCH(A1042,Scope_Labor_Rates!$A$6:$A$46,0)+5,0))</f>
        <v>0</v>
      </c>
      <c r="W1042" s="178">
        <f>IF(V1042&gt;0,INDEX(Scope_Labor_Rates!$C$6:$C$46,V1042-5),0)</f>
        <v>0</v>
      </c>
      <c r="X1042" s="178">
        <f>IF(V1042&gt;0,INDEX(Scope_Labor_Rates!$C$6:$C$46,V1042-5),0)</f>
        <v>0</v>
      </c>
      <c r="Y1042" s="180">
        <f>IF(V1042&gt;0,INDEX(Scope_Labor_Rates!$S$6:$S$46,V1042-5),0)</f>
        <v>0</v>
      </c>
      <c r="Z1042" s="180">
        <f>IF(V1042&gt;0,INDEX(Scope_Labor_Rates!$R$6:$R$46,V1042-5),1)</f>
        <v>1</v>
      </c>
      <c r="AA1042" s="231">
        <f t="shared" si="144"/>
        <v>0</v>
      </c>
      <c r="AB1042" t="str">
        <f t="shared" si="145"/>
        <v/>
      </c>
      <c r="AC1042" s="178" t="str">
        <f t="shared" si="146"/>
        <v/>
      </c>
      <c r="AD1042" s="181">
        <f t="shared" si="147"/>
        <v>0</v>
      </c>
      <c r="AE1042" s="178">
        <f>IF(V1042&gt;0,P1042*INDEX(Scope_Labor_Rates!$E$6:$E$46,V1042-5),0)</f>
        <v>0</v>
      </c>
      <c r="AF1042" s="181">
        <f>IF(V1042&gt;0,AE1042*INDEX(Scope_Labor_Rates!$D$6:$D$46,V1042-5)*AA1042,0)</f>
        <v>0</v>
      </c>
      <c r="AG1042" s="178">
        <f>IF(V1042&gt;0,P1042*INDEX(Scope_Labor_Rates!$G$6:$G$46,V1042-5),0)</f>
        <v>0</v>
      </c>
      <c r="AH1042" s="181">
        <f>IF(V1042&gt;0,AG1042*INDEX(Scope_Labor_Rates!$F$6:$F$46,V1042-5)*AA1042,0)</f>
        <v>0</v>
      </c>
      <c r="AI1042" s="178">
        <f>IF(V1042&gt;0,P1042*INDEX(Scope_Labor_Rates!$I$6:$I$46,V1042-5),0)</f>
        <v>0</v>
      </c>
      <c r="AJ1042" s="181">
        <f>IF(V1042&gt;0,AI1042*INDEX(Scope_Labor_Rates!$H$6:$H$46,V1042-5)*AA1042,0)</f>
        <v>0</v>
      </c>
      <c r="AK1042" s="178">
        <f>IF(V1042&gt;0,P1042*INDEX(Scope_Labor_Rates!$K$6:$K$46,V1042-5),0)</f>
        <v>0</v>
      </c>
      <c r="AL1042" s="181">
        <f>IF(V1042&gt;0,AK1042*INDEX(Scope_Labor_Rates!$J$6:$J$46,V1042-5)*AA1042,0)</f>
        <v>0</v>
      </c>
      <c r="AM1042" s="178">
        <f>IF(V1042&gt;0,P1042*INDEX(Scope_Labor_Rates!$M$6:$M$46,V1042-5),0)</f>
        <v>0</v>
      </c>
      <c r="AN1042" s="178">
        <f>IF(V1042&gt;0,AM1042*INDEX(Scope_Labor_Rates!$L$6:$L$46,V1042-5)*AA1042,0)</f>
        <v>0</v>
      </c>
      <c r="AO1042" s="178">
        <f>IF(V1042&gt;0,P1042*INDEX(Scope_Labor_Rates!$O$6:$O$46,V1042-5)*AA1042,0)</f>
        <v>0</v>
      </c>
      <c r="AP1042" s="181">
        <f>IF(V1042&gt;0,P1042*INDEX(Scope_Labor_Rates!$Q$6:$Q$46,V1042-5)*AA1042,0)</f>
        <v>0</v>
      </c>
      <c r="AQ1042" s="178">
        <f t="shared" si="148"/>
        <v>0</v>
      </c>
      <c r="AR1042" s="178">
        <f t="shared" si="149"/>
        <v>0</v>
      </c>
      <c r="AS1042" s="178">
        <f t="shared" si="150"/>
        <v>0</v>
      </c>
      <c r="AT1042" s="178">
        <f t="shared" si="151"/>
        <v>0</v>
      </c>
      <c r="AU1042">
        <f t="shared" si="152"/>
        <v>0</v>
      </c>
    </row>
    <row r="1043" spans="1:47">
      <c r="A1043" t="str">
        <f>IF(All_Tasks!A1043="","",All_Tasks!A1043)</f>
        <v/>
      </c>
      <c r="B1043" t="str">
        <f>IF(All_Tasks!B1043="","",All_Tasks!B1043)</f>
        <v/>
      </c>
      <c r="C1043" t="str">
        <f>IF(All_Tasks!C1043="","",All_Tasks!C1043)</f>
        <v/>
      </c>
      <c r="D1043" t="str">
        <f>IF(All_Tasks!D1043="","",All_Tasks!D1043)</f>
        <v/>
      </c>
      <c r="E1043" t="str">
        <f>IF(All_Tasks!V1043&lt;&gt;"",All_Tasks!V1043,IF(All_Tasks!E1043&lt;&gt;"",All_Tasks!E1043,""))</f>
        <v/>
      </c>
      <c r="F1043" t="str">
        <f>IF(All_Tasks!F1043="","",All_Tasks!F1043)</f>
        <v/>
      </c>
      <c r="G1043" t="str">
        <f>IF(All_Tasks!G1043="","",All_Tasks!G1043)</f>
        <v/>
      </c>
      <c r="H1043" s="231" t="str">
        <f>IF(All_Tasks!H1043="","",All_Tasks!H1043)</f>
        <v/>
      </c>
      <c r="I1043" t="str">
        <f>IF(All_Tasks!I1043="","",All_Tasks!I1043)</f>
        <v/>
      </c>
      <c r="J1043" t="str">
        <f>IF(All_Tasks!J1043="","",All_Tasks!J1043)</f>
        <v/>
      </c>
      <c r="K1043" t="str">
        <f>IF(All_Tasks!K1043="","",All_Tasks!K1043)</f>
        <v/>
      </c>
      <c r="L1043" s="231" t="str">
        <f>IF(All_Tasks!L1043="","",All_Tasks!L1043)</f>
        <v/>
      </c>
      <c r="M1043" t="str">
        <f>IF(All_Tasks!M1043="","",All_Tasks!M1043)</f>
        <v/>
      </c>
      <c r="N1043" t="str">
        <f>IF(All_Tasks!N1043="","",All_Tasks!N1043)</f>
        <v/>
      </c>
      <c r="O1043" t="str">
        <f>IF(All_Tasks!O1043="","",All_Tasks!O1043)</f>
        <v/>
      </c>
      <c r="P1043" s="181">
        <f>IF(All_Tasks!P1043="",0,All_Tasks!P1043)</f>
        <v>0</v>
      </c>
      <c r="Q1043" s="181">
        <f>IF(All_Tasks!Q1043="",0,All_Tasks!Q1043)</f>
        <v>0</v>
      </c>
      <c r="R1043" s="181">
        <f>IF(All_Tasks!R1043="",0,All_Tasks!R1043)</f>
        <v>0</v>
      </c>
      <c r="S1043" s="181" t="str">
        <f>IF(All_Tasks!S1043="","",All_Tasks!S1043)</f>
        <v/>
      </c>
      <c r="T1043" t="str">
        <f>IF(All_Tasks!T1043="","",All_Tasks!T1043)</f>
        <v/>
      </c>
      <c r="U1043" t="str">
        <f>IF(All_Tasks!U1043="","",All_Tasks!U1043)</f>
        <v/>
      </c>
      <c r="V1043">
        <f>IF(A1043="",0,IFERROR(MATCH(A1043,Scope_Labor_Rates!$A$6:$A$46,0)+5,0))</f>
        <v>0</v>
      </c>
      <c r="W1043" s="178">
        <f>IF(V1043&gt;0,INDEX(Scope_Labor_Rates!$C$6:$C$46,V1043-5),0)</f>
        <v>0</v>
      </c>
      <c r="X1043" s="178">
        <f>IF(V1043&gt;0,INDEX(Scope_Labor_Rates!$C$6:$C$46,V1043-5),0)</f>
        <v>0</v>
      </c>
      <c r="Y1043" s="180">
        <f>IF(V1043&gt;0,INDEX(Scope_Labor_Rates!$S$6:$S$46,V1043-5),0)</f>
        <v>0</v>
      </c>
      <c r="Z1043" s="180">
        <f>IF(V1043&gt;0,INDEX(Scope_Labor_Rates!$R$6:$R$46,V1043-5),1)</f>
        <v>1</v>
      </c>
      <c r="AA1043" s="231">
        <f t="shared" si="144"/>
        <v>0</v>
      </c>
      <c r="AB1043" t="str">
        <f t="shared" si="145"/>
        <v/>
      </c>
      <c r="AC1043" s="178" t="str">
        <f t="shared" si="146"/>
        <v/>
      </c>
      <c r="AD1043" s="181">
        <f t="shared" si="147"/>
        <v>0</v>
      </c>
      <c r="AE1043" s="178">
        <f>IF(V1043&gt;0,P1043*INDEX(Scope_Labor_Rates!$E$6:$E$46,V1043-5),0)</f>
        <v>0</v>
      </c>
      <c r="AF1043" s="181">
        <f>IF(V1043&gt;0,AE1043*INDEX(Scope_Labor_Rates!$D$6:$D$46,V1043-5)*AA1043,0)</f>
        <v>0</v>
      </c>
      <c r="AG1043" s="178">
        <f>IF(V1043&gt;0,P1043*INDEX(Scope_Labor_Rates!$G$6:$G$46,V1043-5),0)</f>
        <v>0</v>
      </c>
      <c r="AH1043" s="181">
        <f>IF(V1043&gt;0,AG1043*INDEX(Scope_Labor_Rates!$F$6:$F$46,V1043-5)*AA1043,0)</f>
        <v>0</v>
      </c>
      <c r="AI1043" s="178">
        <f>IF(V1043&gt;0,P1043*INDEX(Scope_Labor_Rates!$I$6:$I$46,V1043-5),0)</f>
        <v>0</v>
      </c>
      <c r="AJ1043" s="181">
        <f>IF(V1043&gt;0,AI1043*INDEX(Scope_Labor_Rates!$H$6:$H$46,V1043-5)*AA1043,0)</f>
        <v>0</v>
      </c>
      <c r="AK1043" s="178">
        <f>IF(V1043&gt;0,P1043*INDEX(Scope_Labor_Rates!$K$6:$K$46,V1043-5),0)</f>
        <v>0</v>
      </c>
      <c r="AL1043" s="181">
        <f>IF(V1043&gt;0,AK1043*INDEX(Scope_Labor_Rates!$J$6:$J$46,V1043-5)*AA1043,0)</f>
        <v>0</v>
      </c>
      <c r="AM1043" s="178">
        <f>IF(V1043&gt;0,P1043*INDEX(Scope_Labor_Rates!$M$6:$M$46,V1043-5),0)</f>
        <v>0</v>
      </c>
      <c r="AN1043" s="178">
        <f>IF(V1043&gt;0,AM1043*INDEX(Scope_Labor_Rates!$L$6:$L$46,V1043-5)*AA1043,0)</f>
        <v>0</v>
      </c>
      <c r="AO1043" s="178">
        <f>IF(V1043&gt;0,P1043*INDEX(Scope_Labor_Rates!$O$6:$O$46,V1043-5)*AA1043,0)</f>
        <v>0</v>
      </c>
      <c r="AP1043" s="181">
        <f>IF(V1043&gt;0,P1043*INDEX(Scope_Labor_Rates!$Q$6:$Q$46,V1043-5)*AA1043,0)</f>
        <v>0</v>
      </c>
      <c r="AQ1043" s="178">
        <f t="shared" si="148"/>
        <v>0</v>
      </c>
      <c r="AR1043" s="178">
        <f t="shared" si="149"/>
        <v>0</v>
      </c>
      <c r="AS1043" s="178">
        <f t="shared" si="150"/>
        <v>0</v>
      </c>
      <c r="AT1043" s="178">
        <f t="shared" si="151"/>
        <v>0</v>
      </c>
      <c r="AU1043">
        <f t="shared" si="152"/>
        <v>0</v>
      </c>
    </row>
    <row r="1044" spans="1:47">
      <c r="A1044" t="str">
        <f>IF(All_Tasks!A1044="","",All_Tasks!A1044)</f>
        <v/>
      </c>
      <c r="B1044" t="str">
        <f>IF(All_Tasks!B1044="","",All_Tasks!B1044)</f>
        <v/>
      </c>
      <c r="C1044" t="str">
        <f>IF(All_Tasks!C1044="","",All_Tasks!C1044)</f>
        <v/>
      </c>
      <c r="D1044" t="str">
        <f>IF(All_Tasks!D1044="","",All_Tasks!D1044)</f>
        <v/>
      </c>
      <c r="E1044" t="str">
        <f>IF(All_Tasks!V1044&lt;&gt;"",All_Tasks!V1044,IF(All_Tasks!E1044&lt;&gt;"",All_Tasks!E1044,""))</f>
        <v/>
      </c>
      <c r="F1044" t="str">
        <f>IF(All_Tasks!F1044="","",All_Tasks!F1044)</f>
        <v/>
      </c>
      <c r="G1044" t="str">
        <f>IF(All_Tasks!G1044="","",All_Tasks!G1044)</f>
        <v/>
      </c>
      <c r="H1044" s="231" t="str">
        <f>IF(All_Tasks!H1044="","",All_Tasks!H1044)</f>
        <v/>
      </c>
      <c r="I1044" t="str">
        <f>IF(All_Tasks!I1044="","",All_Tasks!I1044)</f>
        <v/>
      </c>
      <c r="J1044" t="str">
        <f>IF(All_Tasks!J1044="","",All_Tasks!J1044)</f>
        <v/>
      </c>
      <c r="K1044" t="str">
        <f>IF(All_Tasks!K1044="","",All_Tasks!K1044)</f>
        <v/>
      </c>
      <c r="L1044" s="231" t="str">
        <f>IF(All_Tasks!L1044="","",All_Tasks!L1044)</f>
        <v/>
      </c>
      <c r="M1044" t="str">
        <f>IF(All_Tasks!M1044="","",All_Tasks!M1044)</f>
        <v/>
      </c>
      <c r="N1044" t="str">
        <f>IF(All_Tasks!N1044="","",All_Tasks!N1044)</f>
        <v/>
      </c>
      <c r="O1044" t="str">
        <f>IF(All_Tasks!O1044="","",All_Tasks!O1044)</f>
        <v/>
      </c>
      <c r="P1044" s="181">
        <f>IF(All_Tasks!P1044="",0,All_Tasks!P1044)</f>
        <v>0</v>
      </c>
      <c r="Q1044" s="181">
        <f>IF(All_Tasks!Q1044="",0,All_Tasks!Q1044)</f>
        <v>0</v>
      </c>
      <c r="R1044" s="181">
        <f>IF(All_Tasks!R1044="",0,All_Tasks!R1044)</f>
        <v>0</v>
      </c>
      <c r="S1044" s="181" t="str">
        <f>IF(All_Tasks!S1044="","",All_Tasks!S1044)</f>
        <v/>
      </c>
      <c r="T1044" t="str">
        <f>IF(All_Tasks!T1044="","",All_Tasks!T1044)</f>
        <v/>
      </c>
      <c r="U1044" t="str">
        <f>IF(All_Tasks!U1044="","",All_Tasks!U1044)</f>
        <v/>
      </c>
      <c r="V1044">
        <f>IF(A1044="",0,IFERROR(MATCH(A1044,Scope_Labor_Rates!$A$6:$A$46,0)+5,0))</f>
        <v>0</v>
      </c>
      <c r="W1044" s="178">
        <f>IF(V1044&gt;0,INDEX(Scope_Labor_Rates!$C$6:$C$46,V1044-5),0)</f>
        <v>0</v>
      </c>
      <c r="X1044" s="178">
        <f>IF(V1044&gt;0,INDEX(Scope_Labor_Rates!$C$6:$C$46,V1044-5),0)</f>
        <v>0</v>
      </c>
      <c r="Y1044" s="180">
        <f>IF(V1044&gt;0,INDEX(Scope_Labor_Rates!$S$6:$S$46,V1044-5),0)</f>
        <v>0</v>
      </c>
      <c r="Z1044" s="180">
        <f>IF(V1044&gt;0,INDEX(Scope_Labor_Rates!$R$6:$R$46,V1044-5),1)</f>
        <v>1</v>
      </c>
      <c r="AA1044" s="231">
        <f t="shared" si="144"/>
        <v>0</v>
      </c>
      <c r="AB1044" t="str">
        <f t="shared" si="145"/>
        <v/>
      </c>
      <c r="AC1044" s="178" t="str">
        <f t="shared" si="146"/>
        <v/>
      </c>
      <c r="AD1044" s="181">
        <f t="shared" si="147"/>
        <v>0</v>
      </c>
      <c r="AE1044" s="178">
        <f>IF(V1044&gt;0,P1044*INDEX(Scope_Labor_Rates!$E$6:$E$46,V1044-5),0)</f>
        <v>0</v>
      </c>
      <c r="AF1044" s="181">
        <f>IF(V1044&gt;0,AE1044*INDEX(Scope_Labor_Rates!$D$6:$D$46,V1044-5)*AA1044,0)</f>
        <v>0</v>
      </c>
      <c r="AG1044" s="178">
        <f>IF(V1044&gt;0,P1044*INDEX(Scope_Labor_Rates!$G$6:$G$46,V1044-5),0)</f>
        <v>0</v>
      </c>
      <c r="AH1044" s="181">
        <f>IF(V1044&gt;0,AG1044*INDEX(Scope_Labor_Rates!$F$6:$F$46,V1044-5)*AA1044,0)</f>
        <v>0</v>
      </c>
      <c r="AI1044" s="178">
        <f>IF(V1044&gt;0,P1044*INDEX(Scope_Labor_Rates!$I$6:$I$46,V1044-5),0)</f>
        <v>0</v>
      </c>
      <c r="AJ1044" s="181">
        <f>IF(V1044&gt;0,AI1044*INDEX(Scope_Labor_Rates!$H$6:$H$46,V1044-5)*AA1044,0)</f>
        <v>0</v>
      </c>
      <c r="AK1044" s="178">
        <f>IF(V1044&gt;0,P1044*INDEX(Scope_Labor_Rates!$K$6:$K$46,V1044-5),0)</f>
        <v>0</v>
      </c>
      <c r="AL1044" s="181">
        <f>IF(V1044&gt;0,AK1044*INDEX(Scope_Labor_Rates!$J$6:$J$46,V1044-5)*AA1044,0)</f>
        <v>0</v>
      </c>
      <c r="AM1044" s="178">
        <f>IF(V1044&gt;0,P1044*INDEX(Scope_Labor_Rates!$M$6:$M$46,V1044-5),0)</f>
        <v>0</v>
      </c>
      <c r="AN1044" s="178">
        <f>IF(V1044&gt;0,AM1044*INDEX(Scope_Labor_Rates!$L$6:$L$46,V1044-5)*AA1044,0)</f>
        <v>0</v>
      </c>
      <c r="AO1044" s="178">
        <f>IF(V1044&gt;0,P1044*INDEX(Scope_Labor_Rates!$O$6:$O$46,V1044-5)*AA1044,0)</f>
        <v>0</v>
      </c>
      <c r="AP1044" s="181">
        <f>IF(V1044&gt;0,P1044*INDEX(Scope_Labor_Rates!$Q$6:$Q$46,V1044-5)*AA1044,0)</f>
        <v>0</v>
      </c>
      <c r="AQ1044" s="178">
        <f t="shared" si="148"/>
        <v>0</v>
      </c>
      <c r="AR1044" s="178">
        <f t="shared" si="149"/>
        <v>0</v>
      </c>
      <c r="AS1044" s="178">
        <f t="shared" si="150"/>
        <v>0</v>
      </c>
      <c r="AT1044" s="178">
        <f t="shared" si="151"/>
        <v>0</v>
      </c>
      <c r="AU1044">
        <f t="shared" si="152"/>
        <v>0</v>
      </c>
    </row>
    <row r="1045" spans="1:47">
      <c r="A1045" t="str">
        <f>IF(All_Tasks!A1045="","",All_Tasks!A1045)</f>
        <v/>
      </c>
      <c r="B1045" t="str">
        <f>IF(All_Tasks!B1045="","",All_Tasks!B1045)</f>
        <v/>
      </c>
      <c r="C1045" t="str">
        <f>IF(All_Tasks!C1045="","",All_Tasks!C1045)</f>
        <v/>
      </c>
      <c r="D1045" t="str">
        <f>IF(All_Tasks!D1045="","",All_Tasks!D1045)</f>
        <v/>
      </c>
      <c r="E1045" t="str">
        <f>IF(All_Tasks!V1045&lt;&gt;"",All_Tasks!V1045,IF(All_Tasks!E1045&lt;&gt;"",All_Tasks!E1045,""))</f>
        <v/>
      </c>
      <c r="F1045" t="str">
        <f>IF(All_Tasks!F1045="","",All_Tasks!F1045)</f>
        <v/>
      </c>
      <c r="G1045" t="str">
        <f>IF(All_Tasks!G1045="","",All_Tasks!G1045)</f>
        <v/>
      </c>
      <c r="H1045" s="231" t="str">
        <f>IF(All_Tasks!H1045="","",All_Tasks!H1045)</f>
        <v/>
      </c>
      <c r="I1045" t="str">
        <f>IF(All_Tasks!I1045="","",All_Tasks!I1045)</f>
        <v/>
      </c>
      <c r="J1045" t="str">
        <f>IF(All_Tasks!J1045="","",All_Tasks!J1045)</f>
        <v/>
      </c>
      <c r="K1045" t="str">
        <f>IF(All_Tasks!K1045="","",All_Tasks!K1045)</f>
        <v/>
      </c>
      <c r="L1045" s="231" t="str">
        <f>IF(All_Tasks!L1045="","",All_Tasks!L1045)</f>
        <v/>
      </c>
      <c r="M1045" t="str">
        <f>IF(All_Tasks!M1045="","",All_Tasks!M1045)</f>
        <v/>
      </c>
      <c r="N1045" t="str">
        <f>IF(All_Tasks!N1045="","",All_Tasks!N1045)</f>
        <v/>
      </c>
      <c r="O1045" t="str">
        <f>IF(All_Tasks!O1045="","",All_Tasks!O1045)</f>
        <v/>
      </c>
      <c r="P1045" s="181">
        <f>IF(All_Tasks!P1045="",0,All_Tasks!P1045)</f>
        <v>0</v>
      </c>
      <c r="Q1045" s="181">
        <f>IF(All_Tasks!Q1045="",0,All_Tasks!Q1045)</f>
        <v>0</v>
      </c>
      <c r="R1045" s="181">
        <f>IF(All_Tasks!R1045="",0,All_Tasks!R1045)</f>
        <v>0</v>
      </c>
      <c r="S1045" s="181" t="str">
        <f>IF(All_Tasks!S1045="","",All_Tasks!S1045)</f>
        <v/>
      </c>
      <c r="T1045" t="str">
        <f>IF(All_Tasks!T1045="","",All_Tasks!T1045)</f>
        <v/>
      </c>
      <c r="U1045" t="str">
        <f>IF(All_Tasks!U1045="","",All_Tasks!U1045)</f>
        <v/>
      </c>
      <c r="V1045">
        <f>IF(A1045="",0,IFERROR(MATCH(A1045,Scope_Labor_Rates!$A$6:$A$46,0)+5,0))</f>
        <v>0</v>
      </c>
      <c r="W1045" s="178">
        <f>IF(V1045&gt;0,INDEX(Scope_Labor_Rates!$C$6:$C$46,V1045-5),0)</f>
        <v>0</v>
      </c>
      <c r="X1045" s="178">
        <f>IF(V1045&gt;0,INDEX(Scope_Labor_Rates!$C$6:$C$46,V1045-5),0)</f>
        <v>0</v>
      </c>
      <c r="Y1045" s="180">
        <f>IF(V1045&gt;0,INDEX(Scope_Labor_Rates!$S$6:$S$46,V1045-5),0)</f>
        <v>0</v>
      </c>
      <c r="Z1045" s="180">
        <f>IF(V1045&gt;0,INDEX(Scope_Labor_Rates!$R$6:$R$46,V1045-5),1)</f>
        <v>1</v>
      </c>
      <c r="AA1045" s="231">
        <f t="shared" si="144"/>
        <v>0</v>
      </c>
      <c r="AB1045" t="str">
        <f t="shared" si="145"/>
        <v/>
      </c>
      <c r="AC1045" s="178" t="str">
        <f t="shared" si="146"/>
        <v/>
      </c>
      <c r="AD1045" s="181">
        <f t="shared" si="147"/>
        <v>0</v>
      </c>
      <c r="AE1045" s="178">
        <f>IF(V1045&gt;0,P1045*INDEX(Scope_Labor_Rates!$E$6:$E$46,V1045-5),0)</f>
        <v>0</v>
      </c>
      <c r="AF1045" s="181">
        <f>IF(V1045&gt;0,AE1045*INDEX(Scope_Labor_Rates!$D$6:$D$46,V1045-5)*AA1045,0)</f>
        <v>0</v>
      </c>
      <c r="AG1045" s="178">
        <f>IF(V1045&gt;0,P1045*INDEX(Scope_Labor_Rates!$G$6:$G$46,V1045-5),0)</f>
        <v>0</v>
      </c>
      <c r="AH1045" s="181">
        <f>IF(V1045&gt;0,AG1045*INDEX(Scope_Labor_Rates!$F$6:$F$46,V1045-5)*AA1045,0)</f>
        <v>0</v>
      </c>
      <c r="AI1045" s="178">
        <f>IF(V1045&gt;0,P1045*INDEX(Scope_Labor_Rates!$I$6:$I$46,V1045-5),0)</f>
        <v>0</v>
      </c>
      <c r="AJ1045" s="181">
        <f>IF(V1045&gt;0,AI1045*INDEX(Scope_Labor_Rates!$H$6:$H$46,V1045-5)*AA1045,0)</f>
        <v>0</v>
      </c>
      <c r="AK1045" s="178">
        <f>IF(V1045&gt;0,P1045*INDEX(Scope_Labor_Rates!$K$6:$K$46,V1045-5),0)</f>
        <v>0</v>
      </c>
      <c r="AL1045" s="181">
        <f>IF(V1045&gt;0,AK1045*INDEX(Scope_Labor_Rates!$J$6:$J$46,V1045-5)*AA1045,0)</f>
        <v>0</v>
      </c>
      <c r="AM1045" s="178">
        <f>IF(V1045&gt;0,P1045*INDEX(Scope_Labor_Rates!$M$6:$M$46,V1045-5),0)</f>
        <v>0</v>
      </c>
      <c r="AN1045" s="178">
        <f>IF(V1045&gt;0,AM1045*INDEX(Scope_Labor_Rates!$L$6:$L$46,V1045-5)*AA1045,0)</f>
        <v>0</v>
      </c>
      <c r="AO1045" s="178">
        <f>IF(V1045&gt;0,P1045*INDEX(Scope_Labor_Rates!$O$6:$O$46,V1045-5)*AA1045,0)</f>
        <v>0</v>
      </c>
      <c r="AP1045" s="181">
        <f>IF(V1045&gt;0,P1045*INDEX(Scope_Labor_Rates!$Q$6:$Q$46,V1045-5)*AA1045,0)</f>
        <v>0</v>
      </c>
      <c r="AQ1045" s="178">
        <f t="shared" si="148"/>
        <v>0</v>
      </c>
      <c r="AR1045" s="178">
        <f t="shared" si="149"/>
        <v>0</v>
      </c>
      <c r="AS1045" s="178">
        <f t="shared" si="150"/>
        <v>0</v>
      </c>
      <c r="AT1045" s="178">
        <f t="shared" si="151"/>
        <v>0</v>
      </c>
      <c r="AU1045">
        <f t="shared" si="152"/>
        <v>0</v>
      </c>
    </row>
    <row r="1046" spans="1:47">
      <c r="A1046" t="str">
        <f>IF(All_Tasks!A1046="","",All_Tasks!A1046)</f>
        <v/>
      </c>
      <c r="B1046" t="str">
        <f>IF(All_Tasks!B1046="","",All_Tasks!B1046)</f>
        <v/>
      </c>
      <c r="C1046" t="str">
        <f>IF(All_Tasks!C1046="","",All_Tasks!C1046)</f>
        <v/>
      </c>
      <c r="D1046" t="str">
        <f>IF(All_Tasks!D1046="","",All_Tasks!D1046)</f>
        <v/>
      </c>
      <c r="E1046" t="str">
        <f>IF(All_Tasks!V1046&lt;&gt;"",All_Tasks!V1046,IF(All_Tasks!E1046&lt;&gt;"",All_Tasks!E1046,""))</f>
        <v/>
      </c>
      <c r="F1046" t="str">
        <f>IF(All_Tasks!F1046="","",All_Tasks!F1046)</f>
        <v/>
      </c>
      <c r="G1046" t="str">
        <f>IF(All_Tasks!G1046="","",All_Tasks!G1046)</f>
        <v/>
      </c>
      <c r="H1046" s="231" t="str">
        <f>IF(All_Tasks!H1046="","",All_Tasks!H1046)</f>
        <v/>
      </c>
      <c r="I1046" t="str">
        <f>IF(All_Tasks!I1046="","",All_Tasks!I1046)</f>
        <v/>
      </c>
      <c r="J1046" t="str">
        <f>IF(All_Tasks!J1046="","",All_Tasks!J1046)</f>
        <v/>
      </c>
      <c r="K1046" t="str">
        <f>IF(All_Tasks!K1046="","",All_Tasks!K1046)</f>
        <v/>
      </c>
      <c r="L1046" s="231" t="str">
        <f>IF(All_Tasks!L1046="","",All_Tasks!L1046)</f>
        <v/>
      </c>
      <c r="M1046" t="str">
        <f>IF(All_Tasks!M1046="","",All_Tasks!M1046)</f>
        <v/>
      </c>
      <c r="N1046" t="str">
        <f>IF(All_Tasks!N1046="","",All_Tasks!N1046)</f>
        <v/>
      </c>
      <c r="O1046" t="str">
        <f>IF(All_Tasks!O1046="","",All_Tasks!O1046)</f>
        <v/>
      </c>
      <c r="P1046" s="181">
        <f>IF(All_Tasks!P1046="",0,All_Tasks!P1046)</f>
        <v>0</v>
      </c>
      <c r="Q1046" s="181">
        <f>IF(All_Tasks!Q1046="",0,All_Tasks!Q1046)</f>
        <v>0</v>
      </c>
      <c r="R1046" s="181">
        <f>IF(All_Tasks!R1046="",0,All_Tasks!R1046)</f>
        <v>0</v>
      </c>
      <c r="S1046" s="181" t="str">
        <f>IF(All_Tasks!S1046="","",All_Tasks!S1046)</f>
        <v/>
      </c>
      <c r="T1046" t="str">
        <f>IF(All_Tasks!T1046="","",All_Tasks!T1046)</f>
        <v/>
      </c>
      <c r="U1046" t="str">
        <f>IF(All_Tasks!U1046="","",All_Tasks!U1046)</f>
        <v/>
      </c>
      <c r="V1046">
        <f>IF(A1046="",0,IFERROR(MATCH(A1046,Scope_Labor_Rates!$A$6:$A$46,0)+5,0))</f>
        <v>0</v>
      </c>
      <c r="W1046" s="178">
        <f>IF(V1046&gt;0,INDEX(Scope_Labor_Rates!$C$6:$C$46,V1046-5),0)</f>
        <v>0</v>
      </c>
      <c r="X1046" s="178">
        <f>IF(V1046&gt;0,INDEX(Scope_Labor_Rates!$C$6:$C$46,V1046-5),0)</f>
        <v>0</v>
      </c>
      <c r="Y1046" s="180">
        <f>IF(V1046&gt;0,INDEX(Scope_Labor_Rates!$S$6:$S$46,V1046-5),0)</f>
        <v>0</v>
      </c>
      <c r="Z1046" s="180">
        <f>IF(V1046&gt;0,INDEX(Scope_Labor_Rates!$R$6:$R$46,V1046-5),1)</f>
        <v>1</v>
      </c>
      <c r="AA1046" s="231">
        <f t="shared" si="144"/>
        <v>0</v>
      </c>
      <c r="AB1046" t="str">
        <f t="shared" si="145"/>
        <v/>
      </c>
      <c r="AC1046" s="178" t="str">
        <f t="shared" si="146"/>
        <v/>
      </c>
      <c r="AD1046" s="181">
        <f t="shared" si="147"/>
        <v>0</v>
      </c>
      <c r="AE1046" s="178">
        <f>IF(V1046&gt;0,P1046*INDEX(Scope_Labor_Rates!$E$6:$E$46,V1046-5),0)</f>
        <v>0</v>
      </c>
      <c r="AF1046" s="181">
        <f>IF(V1046&gt;0,AE1046*INDEX(Scope_Labor_Rates!$D$6:$D$46,V1046-5)*AA1046,0)</f>
        <v>0</v>
      </c>
      <c r="AG1046" s="178">
        <f>IF(V1046&gt;0,P1046*INDEX(Scope_Labor_Rates!$G$6:$G$46,V1046-5),0)</f>
        <v>0</v>
      </c>
      <c r="AH1046" s="181">
        <f>IF(V1046&gt;0,AG1046*INDEX(Scope_Labor_Rates!$F$6:$F$46,V1046-5)*AA1046,0)</f>
        <v>0</v>
      </c>
      <c r="AI1046" s="178">
        <f>IF(V1046&gt;0,P1046*INDEX(Scope_Labor_Rates!$I$6:$I$46,V1046-5),0)</f>
        <v>0</v>
      </c>
      <c r="AJ1046" s="181">
        <f>IF(V1046&gt;0,AI1046*INDEX(Scope_Labor_Rates!$H$6:$H$46,V1046-5)*AA1046,0)</f>
        <v>0</v>
      </c>
      <c r="AK1046" s="178">
        <f>IF(V1046&gt;0,P1046*INDEX(Scope_Labor_Rates!$K$6:$K$46,V1046-5),0)</f>
        <v>0</v>
      </c>
      <c r="AL1046" s="181">
        <f>IF(V1046&gt;0,AK1046*INDEX(Scope_Labor_Rates!$J$6:$J$46,V1046-5)*AA1046,0)</f>
        <v>0</v>
      </c>
      <c r="AM1046" s="178">
        <f>IF(V1046&gt;0,P1046*INDEX(Scope_Labor_Rates!$M$6:$M$46,V1046-5),0)</f>
        <v>0</v>
      </c>
      <c r="AN1046" s="178">
        <f>IF(V1046&gt;0,AM1046*INDEX(Scope_Labor_Rates!$L$6:$L$46,V1046-5)*AA1046,0)</f>
        <v>0</v>
      </c>
      <c r="AO1046" s="178">
        <f>IF(V1046&gt;0,P1046*INDEX(Scope_Labor_Rates!$O$6:$O$46,V1046-5)*AA1046,0)</f>
        <v>0</v>
      </c>
      <c r="AP1046" s="181">
        <f>IF(V1046&gt;0,P1046*INDEX(Scope_Labor_Rates!$Q$6:$Q$46,V1046-5)*AA1046,0)</f>
        <v>0</v>
      </c>
      <c r="AQ1046" s="178">
        <f t="shared" si="148"/>
        <v>0</v>
      </c>
      <c r="AR1046" s="178">
        <f t="shared" si="149"/>
        <v>0</v>
      </c>
      <c r="AS1046" s="178">
        <f t="shared" si="150"/>
        <v>0</v>
      </c>
      <c r="AT1046" s="178">
        <f t="shared" si="151"/>
        <v>0</v>
      </c>
      <c r="AU1046">
        <f t="shared" si="152"/>
        <v>0</v>
      </c>
    </row>
    <row r="1047" spans="1:47">
      <c r="A1047" t="str">
        <f>IF(All_Tasks!A1047="","",All_Tasks!A1047)</f>
        <v/>
      </c>
      <c r="B1047" t="str">
        <f>IF(All_Tasks!B1047="","",All_Tasks!B1047)</f>
        <v/>
      </c>
      <c r="C1047" t="str">
        <f>IF(All_Tasks!C1047="","",All_Tasks!C1047)</f>
        <v/>
      </c>
      <c r="D1047" t="str">
        <f>IF(All_Tasks!D1047="","",All_Tasks!D1047)</f>
        <v/>
      </c>
      <c r="E1047" t="str">
        <f>IF(All_Tasks!V1047&lt;&gt;"",All_Tasks!V1047,IF(All_Tasks!E1047&lt;&gt;"",All_Tasks!E1047,""))</f>
        <v/>
      </c>
      <c r="F1047" t="str">
        <f>IF(All_Tasks!F1047="","",All_Tasks!F1047)</f>
        <v/>
      </c>
      <c r="G1047" t="str">
        <f>IF(All_Tasks!G1047="","",All_Tasks!G1047)</f>
        <v/>
      </c>
      <c r="H1047" s="231" t="str">
        <f>IF(All_Tasks!H1047="","",All_Tasks!H1047)</f>
        <v/>
      </c>
      <c r="I1047" t="str">
        <f>IF(All_Tasks!I1047="","",All_Tasks!I1047)</f>
        <v/>
      </c>
      <c r="J1047" t="str">
        <f>IF(All_Tasks!J1047="","",All_Tasks!J1047)</f>
        <v/>
      </c>
      <c r="K1047" t="str">
        <f>IF(All_Tasks!K1047="","",All_Tasks!K1047)</f>
        <v/>
      </c>
      <c r="L1047" s="231" t="str">
        <f>IF(All_Tasks!L1047="","",All_Tasks!L1047)</f>
        <v/>
      </c>
      <c r="M1047" t="str">
        <f>IF(All_Tasks!M1047="","",All_Tasks!M1047)</f>
        <v/>
      </c>
      <c r="N1047" t="str">
        <f>IF(All_Tasks!N1047="","",All_Tasks!N1047)</f>
        <v/>
      </c>
      <c r="O1047" t="str">
        <f>IF(All_Tasks!O1047="","",All_Tasks!O1047)</f>
        <v/>
      </c>
      <c r="P1047" s="181">
        <f>IF(All_Tasks!P1047="",0,All_Tasks!P1047)</f>
        <v>0</v>
      </c>
      <c r="Q1047" s="181">
        <f>IF(All_Tasks!Q1047="",0,All_Tasks!Q1047)</f>
        <v>0</v>
      </c>
      <c r="R1047" s="181">
        <f>IF(All_Tasks!R1047="",0,All_Tasks!R1047)</f>
        <v>0</v>
      </c>
      <c r="S1047" s="181" t="str">
        <f>IF(All_Tasks!S1047="","",All_Tasks!S1047)</f>
        <v/>
      </c>
      <c r="T1047" t="str">
        <f>IF(All_Tasks!T1047="","",All_Tasks!T1047)</f>
        <v/>
      </c>
      <c r="U1047" t="str">
        <f>IF(All_Tasks!U1047="","",All_Tasks!U1047)</f>
        <v/>
      </c>
      <c r="V1047">
        <f>IF(A1047="",0,IFERROR(MATCH(A1047,Scope_Labor_Rates!$A$6:$A$46,0)+5,0))</f>
        <v>0</v>
      </c>
      <c r="W1047" s="178">
        <f>IF(V1047&gt;0,INDEX(Scope_Labor_Rates!$C$6:$C$46,V1047-5),0)</f>
        <v>0</v>
      </c>
      <c r="X1047" s="178">
        <f>IF(V1047&gt;0,INDEX(Scope_Labor_Rates!$C$6:$C$46,V1047-5),0)</f>
        <v>0</v>
      </c>
      <c r="Y1047" s="180">
        <f>IF(V1047&gt;0,INDEX(Scope_Labor_Rates!$S$6:$S$46,V1047-5),0)</f>
        <v>0</v>
      </c>
      <c r="Z1047" s="180">
        <f>IF(V1047&gt;0,INDEX(Scope_Labor_Rates!$R$6:$R$46,V1047-5),1)</f>
        <v>1</v>
      </c>
      <c r="AA1047" s="231">
        <f t="shared" si="144"/>
        <v>0</v>
      </c>
      <c r="AB1047" t="str">
        <f t="shared" si="145"/>
        <v/>
      </c>
      <c r="AC1047" s="178" t="str">
        <f t="shared" si="146"/>
        <v/>
      </c>
      <c r="AD1047" s="181">
        <f t="shared" si="147"/>
        <v>0</v>
      </c>
      <c r="AE1047" s="178">
        <f>IF(V1047&gt;0,P1047*INDEX(Scope_Labor_Rates!$E$6:$E$46,V1047-5),0)</f>
        <v>0</v>
      </c>
      <c r="AF1047" s="181">
        <f>IF(V1047&gt;0,AE1047*INDEX(Scope_Labor_Rates!$D$6:$D$46,V1047-5)*AA1047,0)</f>
        <v>0</v>
      </c>
      <c r="AG1047" s="178">
        <f>IF(V1047&gt;0,P1047*INDEX(Scope_Labor_Rates!$G$6:$G$46,V1047-5),0)</f>
        <v>0</v>
      </c>
      <c r="AH1047" s="181">
        <f>IF(V1047&gt;0,AG1047*INDEX(Scope_Labor_Rates!$F$6:$F$46,V1047-5)*AA1047,0)</f>
        <v>0</v>
      </c>
      <c r="AI1047" s="178">
        <f>IF(V1047&gt;0,P1047*INDEX(Scope_Labor_Rates!$I$6:$I$46,V1047-5),0)</f>
        <v>0</v>
      </c>
      <c r="AJ1047" s="181">
        <f>IF(V1047&gt;0,AI1047*INDEX(Scope_Labor_Rates!$H$6:$H$46,V1047-5)*AA1047,0)</f>
        <v>0</v>
      </c>
      <c r="AK1047" s="178">
        <f>IF(V1047&gt;0,P1047*INDEX(Scope_Labor_Rates!$K$6:$K$46,V1047-5),0)</f>
        <v>0</v>
      </c>
      <c r="AL1047" s="181">
        <f>IF(V1047&gt;0,AK1047*INDEX(Scope_Labor_Rates!$J$6:$J$46,V1047-5)*AA1047,0)</f>
        <v>0</v>
      </c>
      <c r="AM1047" s="178">
        <f>IF(V1047&gt;0,P1047*INDEX(Scope_Labor_Rates!$M$6:$M$46,V1047-5),0)</f>
        <v>0</v>
      </c>
      <c r="AN1047" s="178">
        <f>IF(V1047&gt;0,AM1047*INDEX(Scope_Labor_Rates!$L$6:$L$46,V1047-5)*AA1047,0)</f>
        <v>0</v>
      </c>
      <c r="AO1047" s="178">
        <f>IF(V1047&gt;0,P1047*INDEX(Scope_Labor_Rates!$O$6:$O$46,V1047-5)*AA1047,0)</f>
        <v>0</v>
      </c>
      <c r="AP1047" s="181">
        <f>IF(V1047&gt;0,P1047*INDEX(Scope_Labor_Rates!$Q$6:$Q$46,V1047-5)*AA1047,0)</f>
        <v>0</v>
      </c>
      <c r="AQ1047" s="178">
        <f t="shared" si="148"/>
        <v>0</v>
      </c>
      <c r="AR1047" s="178">
        <f t="shared" si="149"/>
        <v>0</v>
      </c>
      <c r="AS1047" s="178">
        <f t="shared" si="150"/>
        <v>0</v>
      </c>
      <c r="AT1047" s="178">
        <f t="shared" si="151"/>
        <v>0</v>
      </c>
      <c r="AU1047">
        <f t="shared" si="152"/>
        <v>0</v>
      </c>
    </row>
    <row r="1048" spans="1:47">
      <c r="A1048" t="str">
        <f>IF(All_Tasks!A1048="","",All_Tasks!A1048)</f>
        <v/>
      </c>
      <c r="B1048" t="str">
        <f>IF(All_Tasks!B1048="","",All_Tasks!B1048)</f>
        <v/>
      </c>
      <c r="C1048" t="str">
        <f>IF(All_Tasks!C1048="","",All_Tasks!C1048)</f>
        <v/>
      </c>
      <c r="D1048" t="str">
        <f>IF(All_Tasks!D1048="","",All_Tasks!D1048)</f>
        <v/>
      </c>
      <c r="E1048" t="str">
        <f>IF(All_Tasks!V1048&lt;&gt;"",All_Tasks!V1048,IF(All_Tasks!E1048&lt;&gt;"",All_Tasks!E1048,""))</f>
        <v/>
      </c>
      <c r="F1048" t="str">
        <f>IF(All_Tasks!F1048="","",All_Tasks!F1048)</f>
        <v/>
      </c>
      <c r="G1048" t="str">
        <f>IF(All_Tasks!G1048="","",All_Tasks!G1048)</f>
        <v/>
      </c>
      <c r="H1048" s="231" t="str">
        <f>IF(All_Tasks!H1048="","",All_Tasks!H1048)</f>
        <v/>
      </c>
      <c r="I1048" t="str">
        <f>IF(All_Tasks!I1048="","",All_Tasks!I1048)</f>
        <v/>
      </c>
      <c r="J1048" t="str">
        <f>IF(All_Tasks!J1048="","",All_Tasks!J1048)</f>
        <v/>
      </c>
      <c r="K1048" t="str">
        <f>IF(All_Tasks!K1048="","",All_Tasks!K1048)</f>
        <v/>
      </c>
      <c r="L1048" s="231" t="str">
        <f>IF(All_Tasks!L1048="","",All_Tasks!L1048)</f>
        <v/>
      </c>
      <c r="M1048" t="str">
        <f>IF(All_Tasks!M1048="","",All_Tasks!M1048)</f>
        <v/>
      </c>
      <c r="N1048" t="str">
        <f>IF(All_Tasks!N1048="","",All_Tasks!N1048)</f>
        <v/>
      </c>
      <c r="O1048" t="str">
        <f>IF(All_Tasks!O1048="","",All_Tasks!O1048)</f>
        <v/>
      </c>
      <c r="P1048" s="181">
        <f>IF(All_Tasks!P1048="",0,All_Tasks!P1048)</f>
        <v>0</v>
      </c>
      <c r="Q1048" s="181">
        <f>IF(All_Tasks!Q1048="",0,All_Tasks!Q1048)</f>
        <v>0</v>
      </c>
      <c r="R1048" s="181">
        <f>IF(All_Tasks!R1048="",0,All_Tasks!R1048)</f>
        <v>0</v>
      </c>
      <c r="S1048" s="181" t="str">
        <f>IF(All_Tasks!S1048="","",All_Tasks!S1048)</f>
        <v/>
      </c>
      <c r="T1048" t="str">
        <f>IF(All_Tasks!T1048="","",All_Tasks!T1048)</f>
        <v/>
      </c>
      <c r="U1048" t="str">
        <f>IF(All_Tasks!U1048="","",All_Tasks!U1048)</f>
        <v/>
      </c>
      <c r="V1048">
        <f>IF(A1048="",0,IFERROR(MATCH(A1048,Scope_Labor_Rates!$A$6:$A$46,0)+5,0))</f>
        <v>0</v>
      </c>
      <c r="W1048" s="178">
        <f>IF(V1048&gt;0,INDEX(Scope_Labor_Rates!$C$6:$C$46,V1048-5),0)</f>
        <v>0</v>
      </c>
      <c r="X1048" s="178">
        <f>IF(V1048&gt;0,INDEX(Scope_Labor_Rates!$C$6:$C$46,V1048-5),0)</f>
        <v>0</v>
      </c>
      <c r="Y1048" s="180">
        <f>IF(V1048&gt;0,INDEX(Scope_Labor_Rates!$S$6:$S$46,V1048-5),0)</f>
        <v>0</v>
      </c>
      <c r="Z1048" s="180">
        <f>IF(V1048&gt;0,INDEX(Scope_Labor_Rates!$R$6:$R$46,V1048-5),1)</f>
        <v>1</v>
      </c>
      <c r="AA1048" s="231">
        <f t="shared" si="144"/>
        <v>0</v>
      </c>
      <c r="AB1048" t="str">
        <f t="shared" si="145"/>
        <v/>
      </c>
      <c r="AC1048" s="178" t="str">
        <f t="shared" si="146"/>
        <v/>
      </c>
      <c r="AD1048" s="181">
        <f t="shared" si="147"/>
        <v>0</v>
      </c>
      <c r="AE1048" s="178">
        <f>IF(V1048&gt;0,P1048*INDEX(Scope_Labor_Rates!$E$6:$E$46,V1048-5),0)</f>
        <v>0</v>
      </c>
      <c r="AF1048" s="181">
        <f>IF(V1048&gt;0,AE1048*INDEX(Scope_Labor_Rates!$D$6:$D$46,V1048-5)*AA1048,0)</f>
        <v>0</v>
      </c>
      <c r="AG1048" s="178">
        <f>IF(V1048&gt;0,P1048*INDEX(Scope_Labor_Rates!$G$6:$G$46,V1048-5),0)</f>
        <v>0</v>
      </c>
      <c r="AH1048" s="181">
        <f>IF(V1048&gt;0,AG1048*INDEX(Scope_Labor_Rates!$F$6:$F$46,V1048-5)*AA1048,0)</f>
        <v>0</v>
      </c>
      <c r="AI1048" s="178">
        <f>IF(V1048&gt;0,P1048*INDEX(Scope_Labor_Rates!$I$6:$I$46,V1048-5),0)</f>
        <v>0</v>
      </c>
      <c r="AJ1048" s="181">
        <f>IF(V1048&gt;0,AI1048*INDEX(Scope_Labor_Rates!$H$6:$H$46,V1048-5)*AA1048,0)</f>
        <v>0</v>
      </c>
      <c r="AK1048" s="178">
        <f>IF(V1048&gt;0,P1048*INDEX(Scope_Labor_Rates!$K$6:$K$46,V1048-5),0)</f>
        <v>0</v>
      </c>
      <c r="AL1048" s="181">
        <f>IF(V1048&gt;0,AK1048*INDEX(Scope_Labor_Rates!$J$6:$J$46,V1048-5)*AA1048,0)</f>
        <v>0</v>
      </c>
      <c r="AM1048" s="178">
        <f>IF(V1048&gt;0,P1048*INDEX(Scope_Labor_Rates!$M$6:$M$46,V1048-5),0)</f>
        <v>0</v>
      </c>
      <c r="AN1048" s="178">
        <f>IF(V1048&gt;0,AM1048*INDEX(Scope_Labor_Rates!$L$6:$L$46,V1048-5)*AA1048,0)</f>
        <v>0</v>
      </c>
      <c r="AO1048" s="178">
        <f>IF(V1048&gt;0,P1048*INDEX(Scope_Labor_Rates!$O$6:$O$46,V1048-5)*AA1048,0)</f>
        <v>0</v>
      </c>
      <c r="AP1048" s="181">
        <f>IF(V1048&gt;0,P1048*INDEX(Scope_Labor_Rates!$Q$6:$Q$46,V1048-5)*AA1048,0)</f>
        <v>0</v>
      </c>
      <c r="AQ1048" s="178">
        <f t="shared" si="148"/>
        <v>0</v>
      </c>
      <c r="AR1048" s="178">
        <f t="shared" si="149"/>
        <v>0</v>
      </c>
      <c r="AS1048" s="178">
        <f t="shared" si="150"/>
        <v>0</v>
      </c>
      <c r="AT1048" s="178">
        <f t="shared" si="151"/>
        <v>0</v>
      </c>
      <c r="AU1048">
        <f t="shared" si="152"/>
        <v>0</v>
      </c>
    </row>
    <row r="1049" spans="1:47">
      <c r="A1049" t="str">
        <f>IF(All_Tasks!A1049="","",All_Tasks!A1049)</f>
        <v/>
      </c>
      <c r="B1049" t="str">
        <f>IF(All_Tasks!B1049="","",All_Tasks!B1049)</f>
        <v/>
      </c>
      <c r="C1049" t="str">
        <f>IF(All_Tasks!C1049="","",All_Tasks!C1049)</f>
        <v/>
      </c>
      <c r="D1049" t="str">
        <f>IF(All_Tasks!D1049="","",All_Tasks!D1049)</f>
        <v/>
      </c>
      <c r="E1049" t="str">
        <f>IF(All_Tasks!V1049&lt;&gt;"",All_Tasks!V1049,IF(All_Tasks!E1049&lt;&gt;"",All_Tasks!E1049,""))</f>
        <v/>
      </c>
      <c r="F1049" t="str">
        <f>IF(All_Tasks!F1049="","",All_Tasks!F1049)</f>
        <v/>
      </c>
      <c r="G1049" t="str">
        <f>IF(All_Tasks!G1049="","",All_Tasks!G1049)</f>
        <v/>
      </c>
      <c r="H1049" s="231" t="str">
        <f>IF(All_Tasks!H1049="","",All_Tasks!H1049)</f>
        <v/>
      </c>
      <c r="I1049" t="str">
        <f>IF(All_Tasks!I1049="","",All_Tasks!I1049)</f>
        <v/>
      </c>
      <c r="J1049" t="str">
        <f>IF(All_Tasks!J1049="","",All_Tasks!J1049)</f>
        <v/>
      </c>
      <c r="K1049" t="str">
        <f>IF(All_Tasks!K1049="","",All_Tasks!K1049)</f>
        <v/>
      </c>
      <c r="L1049" s="231" t="str">
        <f>IF(All_Tasks!L1049="","",All_Tasks!L1049)</f>
        <v/>
      </c>
      <c r="M1049" t="str">
        <f>IF(All_Tasks!M1049="","",All_Tasks!M1049)</f>
        <v/>
      </c>
      <c r="N1049" t="str">
        <f>IF(All_Tasks!N1049="","",All_Tasks!N1049)</f>
        <v/>
      </c>
      <c r="O1049" t="str">
        <f>IF(All_Tasks!O1049="","",All_Tasks!O1049)</f>
        <v/>
      </c>
      <c r="P1049" s="181">
        <f>IF(All_Tasks!P1049="",0,All_Tasks!P1049)</f>
        <v>0</v>
      </c>
      <c r="Q1049" s="181">
        <f>IF(All_Tasks!Q1049="",0,All_Tasks!Q1049)</f>
        <v>0</v>
      </c>
      <c r="R1049" s="181">
        <f>IF(All_Tasks!R1049="",0,All_Tasks!R1049)</f>
        <v>0</v>
      </c>
      <c r="S1049" s="181" t="str">
        <f>IF(All_Tasks!S1049="","",All_Tasks!S1049)</f>
        <v/>
      </c>
      <c r="T1049" t="str">
        <f>IF(All_Tasks!T1049="","",All_Tasks!T1049)</f>
        <v/>
      </c>
      <c r="U1049" t="str">
        <f>IF(All_Tasks!U1049="","",All_Tasks!U1049)</f>
        <v/>
      </c>
      <c r="V1049">
        <f>IF(A1049="",0,IFERROR(MATCH(A1049,Scope_Labor_Rates!$A$6:$A$46,0)+5,0))</f>
        <v>0</v>
      </c>
      <c r="W1049" s="178">
        <f>IF(V1049&gt;0,INDEX(Scope_Labor_Rates!$C$6:$C$46,V1049-5),0)</f>
        <v>0</v>
      </c>
      <c r="X1049" s="178">
        <f>IF(V1049&gt;0,INDEX(Scope_Labor_Rates!$C$6:$C$46,V1049-5),0)</f>
        <v>0</v>
      </c>
      <c r="Y1049" s="180">
        <f>IF(V1049&gt;0,INDEX(Scope_Labor_Rates!$S$6:$S$46,V1049-5),0)</f>
        <v>0</v>
      </c>
      <c r="Z1049" s="180">
        <f>IF(V1049&gt;0,INDEX(Scope_Labor_Rates!$R$6:$R$46,V1049-5),1)</f>
        <v>1</v>
      </c>
      <c r="AA1049" s="231">
        <f t="shared" si="144"/>
        <v>0</v>
      </c>
      <c r="AB1049" t="str">
        <f t="shared" si="145"/>
        <v/>
      </c>
      <c r="AC1049" s="178" t="str">
        <f t="shared" si="146"/>
        <v/>
      </c>
      <c r="AD1049" s="181">
        <f t="shared" si="147"/>
        <v>0</v>
      </c>
      <c r="AE1049" s="178">
        <f>IF(V1049&gt;0,P1049*INDEX(Scope_Labor_Rates!$E$6:$E$46,V1049-5),0)</f>
        <v>0</v>
      </c>
      <c r="AF1049" s="181">
        <f>IF(V1049&gt;0,AE1049*INDEX(Scope_Labor_Rates!$D$6:$D$46,V1049-5)*AA1049,0)</f>
        <v>0</v>
      </c>
      <c r="AG1049" s="178">
        <f>IF(V1049&gt;0,P1049*INDEX(Scope_Labor_Rates!$G$6:$G$46,V1049-5),0)</f>
        <v>0</v>
      </c>
      <c r="AH1049" s="181">
        <f>IF(V1049&gt;0,AG1049*INDEX(Scope_Labor_Rates!$F$6:$F$46,V1049-5)*AA1049,0)</f>
        <v>0</v>
      </c>
      <c r="AI1049" s="178">
        <f>IF(V1049&gt;0,P1049*INDEX(Scope_Labor_Rates!$I$6:$I$46,V1049-5),0)</f>
        <v>0</v>
      </c>
      <c r="AJ1049" s="181">
        <f>IF(V1049&gt;0,AI1049*INDEX(Scope_Labor_Rates!$H$6:$H$46,V1049-5)*AA1049,0)</f>
        <v>0</v>
      </c>
      <c r="AK1049" s="178">
        <f>IF(V1049&gt;0,P1049*INDEX(Scope_Labor_Rates!$K$6:$K$46,V1049-5),0)</f>
        <v>0</v>
      </c>
      <c r="AL1049" s="181">
        <f>IF(V1049&gt;0,AK1049*INDEX(Scope_Labor_Rates!$J$6:$J$46,V1049-5)*AA1049,0)</f>
        <v>0</v>
      </c>
      <c r="AM1049" s="178">
        <f>IF(V1049&gt;0,P1049*INDEX(Scope_Labor_Rates!$M$6:$M$46,V1049-5),0)</f>
        <v>0</v>
      </c>
      <c r="AN1049" s="178">
        <f>IF(V1049&gt;0,AM1049*INDEX(Scope_Labor_Rates!$L$6:$L$46,V1049-5)*AA1049,0)</f>
        <v>0</v>
      </c>
      <c r="AO1049" s="178">
        <f>IF(V1049&gt;0,P1049*INDEX(Scope_Labor_Rates!$O$6:$O$46,V1049-5)*AA1049,0)</f>
        <v>0</v>
      </c>
      <c r="AP1049" s="181">
        <f>IF(V1049&gt;0,P1049*INDEX(Scope_Labor_Rates!$Q$6:$Q$46,V1049-5)*AA1049,0)</f>
        <v>0</v>
      </c>
      <c r="AQ1049" s="178">
        <f t="shared" si="148"/>
        <v>0</v>
      </c>
      <c r="AR1049" s="178">
        <f t="shared" si="149"/>
        <v>0</v>
      </c>
      <c r="AS1049" s="178">
        <f t="shared" si="150"/>
        <v>0</v>
      </c>
      <c r="AT1049" s="178">
        <f t="shared" si="151"/>
        <v>0</v>
      </c>
      <c r="AU1049">
        <f t="shared" si="152"/>
        <v>0</v>
      </c>
    </row>
    <row r="1050" spans="1:47">
      <c r="A1050" t="str">
        <f>IF(All_Tasks!A1050="","",All_Tasks!A1050)</f>
        <v/>
      </c>
      <c r="B1050" t="str">
        <f>IF(All_Tasks!B1050="","",All_Tasks!B1050)</f>
        <v/>
      </c>
      <c r="C1050" t="str">
        <f>IF(All_Tasks!C1050="","",All_Tasks!C1050)</f>
        <v/>
      </c>
      <c r="D1050" t="str">
        <f>IF(All_Tasks!D1050="","",All_Tasks!D1050)</f>
        <v/>
      </c>
      <c r="E1050" t="str">
        <f>IF(All_Tasks!V1050&lt;&gt;"",All_Tasks!V1050,IF(All_Tasks!E1050&lt;&gt;"",All_Tasks!E1050,""))</f>
        <v/>
      </c>
      <c r="F1050" t="str">
        <f>IF(All_Tasks!F1050="","",All_Tasks!F1050)</f>
        <v/>
      </c>
      <c r="G1050" t="str">
        <f>IF(All_Tasks!G1050="","",All_Tasks!G1050)</f>
        <v/>
      </c>
      <c r="H1050" s="231" t="str">
        <f>IF(All_Tasks!H1050="","",All_Tasks!H1050)</f>
        <v/>
      </c>
      <c r="I1050" t="str">
        <f>IF(All_Tasks!I1050="","",All_Tasks!I1050)</f>
        <v/>
      </c>
      <c r="J1050" t="str">
        <f>IF(All_Tasks!J1050="","",All_Tasks!J1050)</f>
        <v/>
      </c>
      <c r="K1050" t="str">
        <f>IF(All_Tasks!K1050="","",All_Tasks!K1050)</f>
        <v/>
      </c>
      <c r="L1050" s="231" t="str">
        <f>IF(All_Tasks!L1050="","",All_Tasks!L1050)</f>
        <v/>
      </c>
      <c r="M1050" t="str">
        <f>IF(All_Tasks!M1050="","",All_Tasks!M1050)</f>
        <v/>
      </c>
      <c r="N1050" t="str">
        <f>IF(All_Tasks!N1050="","",All_Tasks!N1050)</f>
        <v/>
      </c>
      <c r="O1050" t="str">
        <f>IF(All_Tasks!O1050="","",All_Tasks!O1050)</f>
        <v/>
      </c>
      <c r="P1050" s="181">
        <f>IF(All_Tasks!P1050="",0,All_Tasks!P1050)</f>
        <v>0</v>
      </c>
      <c r="Q1050" s="181">
        <f>IF(All_Tasks!Q1050="",0,All_Tasks!Q1050)</f>
        <v>0</v>
      </c>
      <c r="R1050" s="181">
        <f>IF(All_Tasks!R1050="",0,All_Tasks!R1050)</f>
        <v>0</v>
      </c>
      <c r="S1050" s="181" t="str">
        <f>IF(All_Tasks!S1050="","",All_Tasks!S1050)</f>
        <v/>
      </c>
      <c r="T1050" t="str">
        <f>IF(All_Tasks!T1050="","",All_Tasks!T1050)</f>
        <v/>
      </c>
      <c r="U1050" t="str">
        <f>IF(All_Tasks!U1050="","",All_Tasks!U1050)</f>
        <v/>
      </c>
      <c r="V1050">
        <f>IF(A1050="",0,IFERROR(MATCH(A1050,Scope_Labor_Rates!$A$6:$A$46,0)+5,0))</f>
        <v>0</v>
      </c>
      <c r="W1050" s="178">
        <f>IF(V1050&gt;0,INDEX(Scope_Labor_Rates!$C$6:$C$46,V1050-5),0)</f>
        <v>0</v>
      </c>
      <c r="X1050" s="178">
        <f>IF(V1050&gt;0,INDEX(Scope_Labor_Rates!$C$6:$C$46,V1050-5),0)</f>
        <v>0</v>
      </c>
      <c r="Y1050" s="180">
        <f>IF(V1050&gt;0,INDEX(Scope_Labor_Rates!$S$6:$S$46,V1050-5),0)</f>
        <v>0</v>
      </c>
      <c r="Z1050" s="180">
        <f>IF(V1050&gt;0,INDEX(Scope_Labor_Rates!$R$6:$R$46,V1050-5),1)</f>
        <v>1</v>
      </c>
      <c r="AA1050" s="231">
        <f t="shared" si="144"/>
        <v>0</v>
      </c>
      <c r="AB1050" t="str">
        <f t="shared" si="145"/>
        <v/>
      </c>
      <c r="AC1050" s="178" t="str">
        <f t="shared" si="146"/>
        <v/>
      </c>
      <c r="AD1050" s="181">
        <f t="shared" si="147"/>
        <v>0</v>
      </c>
      <c r="AE1050" s="178">
        <f>IF(V1050&gt;0,P1050*INDEX(Scope_Labor_Rates!$E$6:$E$46,V1050-5),0)</f>
        <v>0</v>
      </c>
      <c r="AF1050" s="181">
        <f>IF(V1050&gt;0,AE1050*INDEX(Scope_Labor_Rates!$D$6:$D$46,V1050-5)*AA1050,0)</f>
        <v>0</v>
      </c>
      <c r="AG1050" s="178">
        <f>IF(V1050&gt;0,P1050*INDEX(Scope_Labor_Rates!$G$6:$G$46,V1050-5),0)</f>
        <v>0</v>
      </c>
      <c r="AH1050" s="181">
        <f>IF(V1050&gt;0,AG1050*INDEX(Scope_Labor_Rates!$F$6:$F$46,V1050-5)*AA1050,0)</f>
        <v>0</v>
      </c>
      <c r="AI1050" s="178">
        <f>IF(V1050&gt;0,P1050*INDEX(Scope_Labor_Rates!$I$6:$I$46,V1050-5),0)</f>
        <v>0</v>
      </c>
      <c r="AJ1050" s="181">
        <f>IF(V1050&gt;0,AI1050*INDEX(Scope_Labor_Rates!$H$6:$H$46,V1050-5)*AA1050,0)</f>
        <v>0</v>
      </c>
      <c r="AK1050" s="178">
        <f>IF(V1050&gt;0,P1050*INDEX(Scope_Labor_Rates!$K$6:$K$46,V1050-5),0)</f>
        <v>0</v>
      </c>
      <c r="AL1050" s="181">
        <f>IF(V1050&gt;0,AK1050*INDEX(Scope_Labor_Rates!$J$6:$J$46,V1050-5)*AA1050,0)</f>
        <v>0</v>
      </c>
      <c r="AM1050" s="178">
        <f>IF(V1050&gt;0,P1050*INDEX(Scope_Labor_Rates!$M$6:$M$46,V1050-5),0)</f>
        <v>0</v>
      </c>
      <c r="AN1050" s="178">
        <f>IF(V1050&gt;0,AM1050*INDEX(Scope_Labor_Rates!$L$6:$L$46,V1050-5)*AA1050,0)</f>
        <v>0</v>
      </c>
      <c r="AO1050" s="178">
        <f>IF(V1050&gt;0,P1050*INDEX(Scope_Labor_Rates!$O$6:$O$46,V1050-5)*AA1050,0)</f>
        <v>0</v>
      </c>
      <c r="AP1050" s="181">
        <f>IF(V1050&gt;0,P1050*INDEX(Scope_Labor_Rates!$Q$6:$Q$46,V1050-5)*AA1050,0)</f>
        <v>0</v>
      </c>
      <c r="AQ1050" s="178">
        <f t="shared" si="148"/>
        <v>0</v>
      </c>
      <c r="AR1050" s="178">
        <f t="shared" si="149"/>
        <v>0</v>
      </c>
      <c r="AS1050" s="178">
        <f t="shared" si="150"/>
        <v>0</v>
      </c>
      <c r="AT1050" s="178">
        <f t="shared" si="151"/>
        <v>0</v>
      </c>
      <c r="AU1050">
        <f t="shared" si="152"/>
        <v>0</v>
      </c>
    </row>
    <row r="1051" spans="1:47">
      <c r="A1051" t="str">
        <f>IF(All_Tasks!A1051="","",All_Tasks!A1051)</f>
        <v/>
      </c>
      <c r="B1051" t="str">
        <f>IF(All_Tasks!B1051="","",All_Tasks!B1051)</f>
        <v/>
      </c>
      <c r="C1051" t="str">
        <f>IF(All_Tasks!C1051="","",All_Tasks!C1051)</f>
        <v/>
      </c>
      <c r="D1051" t="str">
        <f>IF(All_Tasks!D1051="","",All_Tasks!D1051)</f>
        <v/>
      </c>
      <c r="E1051" t="str">
        <f>IF(All_Tasks!V1051&lt;&gt;"",All_Tasks!V1051,IF(All_Tasks!E1051&lt;&gt;"",All_Tasks!E1051,""))</f>
        <v/>
      </c>
      <c r="F1051" t="str">
        <f>IF(All_Tasks!F1051="","",All_Tasks!F1051)</f>
        <v/>
      </c>
      <c r="G1051" t="str">
        <f>IF(All_Tasks!G1051="","",All_Tasks!G1051)</f>
        <v/>
      </c>
      <c r="H1051" s="231" t="str">
        <f>IF(All_Tasks!H1051="","",All_Tasks!H1051)</f>
        <v/>
      </c>
      <c r="I1051" t="str">
        <f>IF(All_Tasks!I1051="","",All_Tasks!I1051)</f>
        <v/>
      </c>
      <c r="J1051" t="str">
        <f>IF(All_Tasks!J1051="","",All_Tasks!J1051)</f>
        <v/>
      </c>
      <c r="K1051" t="str">
        <f>IF(All_Tasks!K1051="","",All_Tasks!K1051)</f>
        <v/>
      </c>
      <c r="L1051" s="231" t="str">
        <f>IF(All_Tasks!L1051="","",All_Tasks!L1051)</f>
        <v/>
      </c>
      <c r="M1051" t="str">
        <f>IF(All_Tasks!M1051="","",All_Tasks!M1051)</f>
        <v/>
      </c>
      <c r="N1051" t="str">
        <f>IF(All_Tasks!N1051="","",All_Tasks!N1051)</f>
        <v/>
      </c>
      <c r="O1051" t="str">
        <f>IF(All_Tasks!O1051="","",All_Tasks!O1051)</f>
        <v/>
      </c>
      <c r="P1051" s="181">
        <f>IF(All_Tasks!P1051="",0,All_Tasks!P1051)</f>
        <v>0</v>
      </c>
      <c r="Q1051" s="181">
        <f>IF(All_Tasks!Q1051="",0,All_Tasks!Q1051)</f>
        <v>0</v>
      </c>
      <c r="R1051" s="181">
        <f>IF(All_Tasks!R1051="",0,All_Tasks!R1051)</f>
        <v>0</v>
      </c>
      <c r="S1051" s="181" t="str">
        <f>IF(All_Tasks!S1051="","",All_Tasks!S1051)</f>
        <v/>
      </c>
      <c r="T1051" t="str">
        <f>IF(All_Tasks!T1051="","",All_Tasks!T1051)</f>
        <v/>
      </c>
      <c r="U1051" t="str">
        <f>IF(All_Tasks!U1051="","",All_Tasks!U1051)</f>
        <v/>
      </c>
      <c r="V1051">
        <f>IF(A1051="",0,IFERROR(MATCH(A1051,Scope_Labor_Rates!$A$6:$A$46,0)+5,0))</f>
        <v>0</v>
      </c>
      <c r="W1051" s="178">
        <f>IF(V1051&gt;0,INDEX(Scope_Labor_Rates!$C$6:$C$46,V1051-5),0)</f>
        <v>0</v>
      </c>
      <c r="X1051" s="178">
        <f>IF(V1051&gt;0,INDEX(Scope_Labor_Rates!$C$6:$C$46,V1051-5),0)</f>
        <v>0</v>
      </c>
      <c r="Y1051" s="180">
        <f>IF(V1051&gt;0,INDEX(Scope_Labor_Rates!$S$6:$S$46,V1051-5),0)</f>
        <v>0</v>
      </c>
      <c r="Z1051" s="180">
        <f>IF(V1051&gt;0,INDEX(Scope_Labor_Rates!$R$6:$R$46,V1051-5),1)</f>
        <v>1</v>
      </c>
      <c r="AA1051" s="231">
        <f t="shared" si="144"/>
        <v>0</v>
      </c>
      <c r="AB1051" t="str">
        <f t="shared" si="145"/>
        <v/>
      </c>
      <c r="AC1051" s="178" t="str">
        <f t="shared" si="146"/>
        <v/>
      </c>
      <c r="AD1051" s="181">
        <f t="shared" si="147"/>
        <v>0</v>
      </c>
      <c r="AE1051" s="178">
        <f>IF(V1051&gt;0,P1051*INDEX(Scope_Labor_Rates!$E$6:$E$46,V1051-5),0)</f>
        <v>0</v>
      </c>
      <c r="AF1051" s="181">
        <f>IF(V1051&gt;0,AE1051*INDEX(Scope_Labor_Rates!$D$6:$D$46,V1051-5)*AA1051,0)</f>
        <v>0</v>
      </c>
      <c r="AG1051" s="178">
        <f>IF(V1051&gt;0,P1051*INDEX(Scope_Labor_Rates!$G$6:$G$46,V1051-5),0)</f>
        <v>0</v>
      </c>
      <c r="AH1051" s="181">
        <f>IF(V1051&gt;0,AG1051*INDEX(Scope_Labor_Rates!$F$6:$F$46,V1051-5)*AA1051,0)</f>
        <v>0</v>
      </c>
      <c r="AI1051" s="178">
        <f>IF(V1051&gt;0,P1051*INDEX(Scope_Labor_Rates!$I$6:$I$46,V1051-5),0)</f>
        <v>0</v>
      </c>
      <c r="AJ1051" s="181">
        <f>IF(V1051&gt;0,AI1051*INDEX(Scope_Labor_Rates!$H$6:$H$46,V1051-5)*AA1051,0)</f>
        <v>0</v>
      </c>
      <c r="AK1051" s="178">
        <f>IF(V1051&gt;0,P1051*INDEX(Scope_Labor_Rates!$K$6:$K$46,V1051-5),0)</f>
        <v>0</v>
      </c>
      <c r="AL1051" s="181">
        <f>IF(V1051&gt;0,AK1051*INDEX(Scope_Labor_Rates!$J$6:$J$46,V1051-5)*AA1051,0)</f>
        <v>0</v>
      </c>
      <c r="AM1051" s="178">
        <f>IF(V1051&gt;0,P1051*INDEX(Scope_Labor_Rates!$M$6:$M$46,V1051-5),0)</f>
        <v>0</v>
      </c>
      <c r="AN1051" s="178">
        <f>IF(V1051&gt;0,AM1051*INDEX(Scope_Labor_Rates!$L$6:$L$46,V1051-5)*AA1051,0)</f>
        <v>0</v>
      </c>
      <c r="AO1051" s="178">
        <f>IF(V1051&gt;0,P1051*INDEX(Scope_Labor_Rates!$O$6:$O$46,V1051-5)*AA1051,0)</f>
        <v>0</v>
      </c>
      <c r="AP1051" s="181">
        <f>IF(V1051&gt;0,P1051*INDEX(Scope_Labor_Rates!$Q$6:$Q$46,V1051-5)*AA1051,0)</f>
        <v>0</v>
      </c>
      <c r="AQ1051" s="178">
        <f t="shared" si="148"/>
        <v>0</v>
      </c>
      <c r="AR1051" s="178">
        <f t="shared" si="149"/>
        <v>0</v>
      </c>
      <c r="AS1051" s="178">
        <f t="shared" si="150"/>
        <v>0</v>
      </c>
      <c r="AT1051" s="178">
        <f t="shared" si="151"/>
        <v>0</v>
      </c>
      <c r="AU1051">
        <f t="shared" si="152"/>
        <v>0</v>
      </c>
    </row>
    <row r="1052" spans="1:47">
      <c r="A1052" t="str">
        <f>IF(All_Tasks!A1052="","",All_Tasks!A1052)</f>
        <v/>
      </c>
      <c r="B1052" t="str">
        <f>IF(All_Tasks!B1052="","",All_Tasks!B1052)</f>
        <v/>
      </c>
      <c r="C1052" t="str">
        <f>IF(All_Tasks!C1052="","",All_Tasks!C1052)</f>
        <v/>
      </c>
      <c r="D1052" t="str">
        <f>IF(All_Tasks!D1052="","",All_Tasks!D1052)</f>
        <v/>
      </c>
      <c r="E1052" t="str">
        <f>IF(All_Tasks!V1052&lt;&gt;"",All_Tasks!V1052,IF(All_Tasks!E1052&lt;&gt;"",All_Tasks!E1052,""))</f>
        <v/>
      </c>
      <c r="F1052" t="str">
        <f>IF(All_Tasks!F1052="","",All_Tasks!F1052)</f>
        <v/>
      </c>
      <c r="G1052" t="str">
        <f>IF(All_Tasks!G1052="","",All_Tasks!G1052)</f>
        <v/>
      </c>
      <c r="H1052" s="231" t="str">
        <f>IF(All_Tasks!H1052="","",All_Tasks!H1052)</f>
        <v/>
      </c>
      <c r="I1052" t="str">
        <f>IF(All_Tasks!I1052="","",All_Tasks!I1052)</f>
        <v/>
      </c>
      <c r="J1052" t="str">
        <f>IF(All_Tasks!J1052="","",All_Tasks!J1052)</f>
        <v/>
      </c>
      <c r="K1052" t="str">
        <f>IF(All_Tasks!K1052="","",All_Tasks!K1052)</f>
        <v/>
      </c>
      <c r="L1052" s="231" t="str">
        <f>IF(All_Tasks!L1052="","",All_Tasks!L1052)</f>
        <v/>
      </c>
      <c r="M1052" t="str">
        <f>IF(All_Tasks!M1052="","",All_Tasks!M1052)</f>
        <v/>
      </c>
      <c r="N1052" t="str">
        <f>IF(All_Tasks!N1052="","",All_Tasks!N1052)</f>
        <v/>
      </c>
      <c r="O1052" t="str">
        <f>IF(All_Tasks!O1052="","",All_Tasks!O1052)</f>
        <v/>
      </c>
      <c r="P1052" s="181">
        <f>IF(All_Tasks!P1052="",0,All_Tasks!P1052)</f>
        <v>0</v>
      </c>
      <c r="Q1052" s="181">
        <f>IF(All_Tasks!Q1052="",0,All_Tasks!Q1052)</f>
        <v>0</v>
      </c>
      <c r="R1052" s="181">
        <f>IF(All_Tasks!R1052="",0,All_Tasks!R1052)</f>
        <v>0</v>
      </c>
      <c r="S1052" s="181" t="str">
        <f>IF(All_Tasks!S1052="","",All_Tasks!S1052)</f>
        <v/>
      </c>
      <c r="T1052" t="str">
        <f>IF(All_Tasks!T1052="","",All_Tasks!T1052)</f>
        <v/>
      </c>
      <c r="U1052" t="str">
        <f>IF(All_Tasks!U1052="","",All_Tasks!U1052)</f>
        <v/>
      </c>
      <c r="V1052">
        <f>IF(A1052="",0,IFERROR(MATCH(A1052,Scope_Labor_Rates!$A$6:$A$46,0)+5,0))</f>
        <v>0</v>
      </c>
      <c r="W1052" s="178">
        <f>IF(V1052&gt;0,INDEX(Scope_Labor_Rates!$C$6:$C$46,V1052-5),0)</f>
        <v>0</v>
      </c>
      <c r="X1052" s="178">
        <f>IF(V1052&gt;0,INDEX(Scope_Labor_Rates!$C$6:$C$46,V1052-5),0)</f>
        <v>0</v>
      </c>
      <c r="Y1052" s="180">
        <f>IF(V1052&gt;0,INDEX(Scope_Labor_Rates!$S$6:$S$46,V1052-5),0)</f>
        <v>0</v>
      </c>
      <c r="Z1052" s="180">
        <f>IF(V1052&gt;0,INDEX(Scope_Labor_Rates!$R$6:$R$46,V1052-5),1)</f>
        <v>1</v>
      </c>
      <c r="AA1052" s="231">
        <f t="shared" si="144"/>
        <v>0</v>
      </c>
      <c r="AB1052" t="str">
        <f t="shared" si="145"/>
        <v/>
      </c>
      <c r="AC1052" s="178" t="str">
        <f t="shared" si="146"/>
        <v/>
      </c>
      <c r="AD1052" s="181">
        <f t="shared" si="147"/>
        <v>0</v>
      </c>
      <c r="AE1052" s="178">
        <f>IF(V1052&gt;0,P1052*INDEX(Scope_Labor_Rates!$E$6:$E$46,V1052-5),0)</f>
        <v>0</v>
      </c>
      <c r="AF1052" s="181">
        <f>IF(V1052&gt;0,AE1052*INDEX(Scope_Labor_Rates!$D$6:$D$46,V1052-5)*AA1052,0)</f>
        <v>0</v>
      </c>
      <c r="AG1052" s="178">
        <f>IF(V1052&gt;0,P1052*INDEX(Scope_Labor_Rates!$G$6:$G$46,V1052-5),0)</f>
        <v>0</v>
      </c>
      <c r="AH1052" s="181">
        <f>IF(V1052&gt;0,AG1052*INDEX(Scope_Labor_Rates!$F$6:$F$46,V1052-5)*AA1052,0)</f>
        <v>0</v>
      </c>
      <c r="AI1052" s="178">
        <f>IF(V1052&gt;0,P1052*INDEX(Scope_Labor_Rates!$I$6:$I$46,V1052-5),0)</f>
        <v>0</v>
      </c>
      <c r="AJ1052" s="181">
        <f>IF(V1052&gt;0,AI1052*INDEX(Scope_Labor_Rates!$H$6:$H$46,V1052-5)*AA1052,0)</f>
        <v>0</v>
      </c>
      <c r="AK1052" s="178">
        <f>IF(V1052&gt;0,P1052*INDEX(Scope_Labor_Rates!$K$6:$K$46,V1052-5),0)</f>
        <v>0</v>
      </c>
      <c r="AL1052" s="181">
        <f>IF(V1052&gt;0,AK1052*INDEX(Scope_Labor_Rates!$J$6:$J$46,V1052-5)*AA1052,0)</f>
        <v>0</v>
      </c>
      <c r="AM1052" s="178">
        <f>IF(V1052&gt;0,P1052*INDEX(Scope_Labor_Rates!$M$6:$M$46,V1052-5),0)</f>
        <v>0</v>
      </c>
      <c r="AN1052" s="178">
        <f>IF(V1052&gt;0,AM1052*INDEX(Scope_Labor_Rates!$L$6:$L$46,V1052-5)*AA1052,0)</f>
        <v>0</v>
      </c>
      <c r="AO1052" s="178">
        <f>IF(V1052&gt;0,P1052*INDEX(Scope_Labor_Rates!$O$6:$O$46,V1052-5)*AA1052,0)</f>
        <v>0</v>
      </c>
      <c r="AP1052" s="181">
        <f>IF(V1052&gt;0,P1052*INDEX(Scope_Labor_Rates!$Q$6:$Q$46,V1052-5)*AA1052,0)</f>
        <v>0</v>
      </c>
      <c r="AQ1052" s="178">
        <f t="shared" si="148"/>
        <v>0</v>
      </c>
      <c r="AR1052" s="178">
        <f t="shared" si="149"/>
        <v>0</v>
      </c>
      <c r="AS1052" s="178">
        <f t="shared" si="150"/>
        <v>0</v>
      </c>
      <c r="AT1052" s="178">
        <f t="shared" si="151"/>
        <v>0</v>
      </c>
      <c r="AU1052">
        <f t="shared" si="152"/>
        <v>0</v>
      </c>
    </row>
    <row r="1053" spans="1:47">
      <c r="A1053" t="str">
        <f>IF(All_Tasks!A1053="","",All_Tasks!A1053)</f>
        <v/>
      </c>
      <c r="B1053" t="str">
        <f>IF(All_Tasks!B1053="","",All_Tasks!B1053)</f>
        <v/>
      </c>
      <c r="C1053" t="str">
        <f>IF(All_Tasks!C1053="","",All_Tasks!C1053)</f>
        <v/>
      </c>
      <c r="D1053" t="str">
        <f>IF(All_Tasks!D1053="","",All_Tasks!D1053)</f>
        <v/>
      </c>
      <c r="E1053" t="str">
        <f>IF(All_Tasks!V1053&lt;&gt;"",All_Tasks!V1053,IF(All_Tasks!E1053&lt;&gt;"",All_Tasks!E1053,""))</f>
        <v/>
      </c>
      <c r="F1053" t="str">
        <f>IF(All_Tasks!F1053="","",All_Tasks!F1053)</f>
        <v/>
      </c>
      <c r="G1053" t="str">
        <f>IF(All_Tasks!G1053="","",All_Tasks!G1053)</f>
        <v/>
      </c>
      <c r="H1053" s="231" t="str">
        <f>IF(All_Tasks!H1053="","",All_Tasks!H1053)</f>
        <v/>
      </c>
      <c r="I1053" t="str">
        <f>IF(All_Tasks!I1053="","",All_Tasks!I1053)</f>
        <v/>
      </c>
      <c r="J1053" t="str">
        <f>IF(All_Tasks!J1053="","",All_Tasks!J1053)</f>
        <v/>
      </c>
      <c r="K1053" t="str">
        <f>IF(All_Tasks!K1053="","",All_Tasks!K1053)</f>
        <v/>
      </c>
      <c r="L1053" s="231" t="str">
        <f>IF(All_Tasks!L1053="","",All_Tasks!L1053)</f>
        <v/>
      </c>
      <c r="M1053" t="str">
        <f>IF(All_Tasks!M1053="","",All_Tasks!M1053)</f>
        <v/>
      </c>
      <c r="N1053" t="str">
        <f>IF(All_Tasks!N1053="","",All_Tasks!N1053)</f>
        <v/>
      </c>
      <c r="O1053" t="str">
        <f>IF(All_Tasks!O1053="","",All_Tasks!O1053)</f>
        <v/>
      </c>
      <c r="P1053" s="181">
        <f>IF(All_Tasks!P1053="",0,All_Tasks!P1053)</f>
        <v>0</v>
      </c>
      <c r="Q1053" s="181">
        <f>IF(All_Tasks!Q1053="",0,All_Tasks!Q1053)</f>
        <v>0</v>
      </c>
      <c r="R1053" s="181">
        <f>IF(All_Tasks!R1053="",0,All_Tasks!R1053)</f>
        <v>0</v>
      </c>
      <c r="S1053" s="181" t="str">
        <f>IF(All_Tasks!S1053="","",All_Tasks!S1053)</f>
        <v/>
      </c>
      <c r="T1053" t="str">
        <f>IF(All_Tasks!T1053="","",All_Tasks!T1053)</f>
        <v/>
      </c>
      <c r="U1053" t="str">
        <f>IF(All_Tasks!U1053="","",All_Tasks!U1053)</f>
        <v/>
      </c>
      <c r="V1053">
        <f>IF(A1053="",0,IFERROR(MATCH(A1053,Scope_Labor_Rates!$A$6:$A$46,0)+5,0))</f>
        <v>0</v>
      </c>
      <c r="W1053" s="178">
        <f>IF(V1053&gt;0,INDEX(Scope_Labor_Rates!$C$6:$C$46,V1053-5),0)</f>
        <v>0</v>
      </c>
      <c r="X1053" s="178">
        <f>IF(V1053&gt;0,INDEX(Scope_Labor_Rates!$C$6:$C$46,V1053-5),0)</f>
        <v>0</v>
      </c>
      <c r="Y1053" s="180">
        <f>IF(V1053&gt;0,INDEX(Scope_Labor_Rates!$S$6:$S$46,V1053-5),0)</f>
        <v>0</v>
      </c>
      <c r="Z1053" s="180">
        <f>IF(V1053&gt;0,INDEX(Scope_Labor_Rates!$R$6:$R$46,V1053-5),1)</f>
        <v>1</v>
      </c>
      <c r="AA1053" s="231">
        <f t="shared" si="144"/>
        <v>0</v>
      </c>
      <c r="AB1053" t="str">
        <f t="shared" si="145"/>
        <v/>
      </c>
      <c r="AC1053" s="178" t="str">
        <f t="shared" si="146"/>
        <v/>
      </c>
      <c r="AD1053" s="181">
        <f t="shared" si="147"/>
        <v>0</v>
      </c>
      <c r="AE1053" s="178">
        <f>IF(V1053&gt;0,P1053*INDEX(Scope_Labor_Rates!$E$6:$E$46,V1053-5),0)</f>
        <v>0</v>
      </c>
      <c r="AF1053" s="181">
        <f>IF(V1053&gt;0,AE1053*INDEX(Scope_Labor_Rates!$D$6:$D$46,V1053-5)*AA1053,0)</f>
        <v>0</v>
      </c>
      <c r="AG1053" s="178">
        <f>IF(V1053&gt;0,P1053*INDEX(Scope_Labor_Rates!$G$6:$G$46,V1053-5),0)</f>
        <v>0</v>
      </c>
      <c r="AH1053" s="181">
        <f>IF(V1053&gt;0,AG1053*INDEX(Scope_Labor_Rates!$F$6:$F$46,V1053-5)*AA1053,0)</f>
        <v>0</v>
      </c>
      <c r="AI1053" s="178">
        <f>IF(V1053&gt;0,P1053*INDEX(Scope_Labor_Rates!$I$6:$I$46,V1053-5),0)</f>
        <v>0</v>
      </c>
      <c r="AJ1053" s="181">
        <f>IF(V1053&gt;0,AI1053*INDEX(Scope_Labor_Rates!$H$6:$H$46,V1053-5)*AA1053,0)</f>
        <v>0</v>
      </c>
      <c r="AK1053" s="178">
        <f>IF(V1053&gt;0,P1053*INDEX(Scope_Labor_Rates!$K$6:$K$46,V1053-5),0)</f>
        <v>0</v>
      </c>
      <c r="AL1053" s="181">
        <f>IF(V1053&gt;0,AK1053*INDEX(Scope_Labor_Rates!$J$6:$J$46,V1053-5)*AA1053,0)</f>
        <v>0</v>
      </c>
      <c r="AM1053" s="178">
        <f>IF(V1053&gt;0,P1053*INDEX(Scope_Labor_Rates!$M$6:$M$46,V1053-5),0)</f>
        <v>0</v>
      </c>
      <c r="AN1053" s="178">
        <f>IF(V1053&gt;0,AM1053*INDEX(Scope_Labor_Rates!$L$6:$L$46,V1053-5)*AA1053,0)</f>
        <v>0</v>
      </c>
      <c r="AO1053" s="178">
        <f>IF(V1053&gt;0,P1053*INDEX(Scope_Labor_Rates!$O$6:$O$46,V1053-5)*AA1053,0)</f>
        <v>0</v>
      </c>
      <c r="AP1053" s="181">
        <f>IF(V1053&gt;0,P1053*INDEX(Scope_Labor_Rates!$Q$6:$Q$46,V1053-5)*AA1053,0)</f>
        <v>0</v>
      </c>
      <c r="AQ1053" s="178">
        <f t="shared" si="148"/>
        <v>0</v>
      </c>
      <c r="AR1053" s="178">
        <f t="shared" si="149"/>
        <v>0</v>
      </c>
      <c r="AS1053" s="178">
        <f t="shared" si="150"/>
        <v>0</v>
      </c>
      <c r="AT1053" s="178">
        <f t="shared" si="151"/>
        <v>0</v>
      </c>
      <c r="AU1053">
        <f t="shared" si="152"/>
        <v>0</v>
      </c>
    </row>
    <row r="1054" spans="1:47">
      <c r="A1054" t="str">
        <f>IF(All_Tasks!A1054="","",All_Tasks!A1054)</f>
        <v/>
      </c>
      <c r="B1054" t="str">
        <f>IF(All_Tasks!B1054="","",All_Tasks!B1054)</f>
        <v/>
      </c>
      <c r="C1054" t="str">
        <f>IF(All_Tasks!C1054="","",All_Tasks!C1054)</f>
        <v/>
      </c>
      <c r="D1054" t="str">
        <f>IF(All_Tasks!D1054="","",All_Tasks!D1054)</f>
        <v/>
      </c>
      <c r="E1054" t="str">
        <f>IF(All_Tasks!V1054&lt;&gt;"",All_Tasks!V1054,IF(All_Tasks!E1054&lt;&gt;"",All_Tasks!E1054,""))</f>
        <v/>
      </c>
      <c r="F1054" t="str">
        <f>IF(All_Tasks!F1054="","",All_Tasks!F1054)</f>
        <v/>
      </c>
      <c r="G1054" t="str">
        <f>IF(All_Tasks!G1054="","",All_Tasks!G1054)</f>
        <v/>
      </c>
      <c r="H1054" s="231" t="str">
        <f>IF(All_Tasks!H1054="","",All_Tasks!H1054)</f>
        <v/>
      </c>
      <c r="I1054" t="str">
        <f>IF(All_Tasks!I1054="","",All_Tasks!I1054)</f>
        <v/>
      </c>
      <c r="J1054" t="str">
        <f>IF(All_Tasks!J1054="","",All_Tasks!J1054)</f>
        <v/>
      </c>
      <c r="K1054" t="str">
        <f>IF(All_Tasks!K1054="","",All_Tasks!K1054)</f>
        <v/>
      </c>
      <c r="L1054" s="231" t="str">
        <f>IF(All_Tasks!L1054="","",All_Tasks!L1054)</f>
        <v/>
      </c>
      <c r="M1054" t="str">
        <f>IF(All_Tasks!M1054="","",All_Tasks!M1054)</f>
        <v/>
      </c>
      <c r="N1054" t="str">
        <f>IF(All_Tasks!N1054="","",All_Tasks!N1054)</f>
        <v/>
      </c>
      <c r="O1054" t="str">
        <f>IF(All_Tasks!O1054="","",All_Tasks!O1054)</f>
        <v/>
      </c>
      <c r="P1054" s="181">
        <f>IF(All_Tasks!P1054="",0,All_Tasks!P1054)</f>
        <v>0</v>
      </c>
      <c r="Q1054" s="181">
        <f>IF(All_Tasks!Q1054="",0,All_Tasks!Q1054)</f>
        <v>0</v>
      </c>
      <c r="R1054" s="181">
        <f>IF(All_Tasks!R1054="",0,All_Tasks!R1054)</f>
        <v>0</v>
      </c>
      <c r="S1054" s="181" t="str">
        <f>IF(All_Tasks!S1054="","",All_Tasks!S1054)</f>
        <v/>
      </c>
      <c r="T1054" t="str">
        <f>IF(All_Tasks!T1054="","",All_Tasks!T1054)</f>
        <v/>
      </c>
      <c r="U1054" t="str">
        <f>IF(All_Tasks!U1054="","",All_Tasks!U1054)</f>
        <v/>
      </c>
      <c r="V1054">
        <f>IF(A1054="",0,IFERROR(MATCH(A1054,Scope_Labor_Rates!$A$6:$A$46,0)+5,0))</f>
        <v>0</v>
      </c>
      <c r="W1054" s="178">
        <f>IF(V1054&gt;0,INDEX(Scope_Labor_Rates!$C$6:$C$46,V1054-5),0)</f>
        <v>0</v>
      </c>
      <c r="X1054" s="178">
        <f>IF(V1054&gt;0,INDEX(Scope_Labor_Rates!$C$6:$C$46,V1054-5),0)</f>
        <v>0</v>
      </c>
      <c r="Y1054" s="180">
        <f>IF(V1054&gt;0,INDEX(Scope_Labor_Rates!$S$6:$S$46,V1054-5),0)</f>
        <v>0</v>
      </c>
      <c r="Z1054" s="180">
        <f>IF(V1054&gt;0,INDEX(Scope_Labor_Rates!$R$6:$R$46,V1054-5),1)</f>
        <v>1</v>
      </c>
      <c r="AA1054" s="231">
        <f t="shared" si="144"/>
        <v>0</v>
      </c>
      <c r="AB1054" t="str">
        <f t="shared" si="145"/>
        <v/>
      </c>
      <c r="AC1054" s="178" t="str">
        <f t="shared" si="146"/>
        <v/>
      </c>
      <c r="AD1054" s="181">
        <f t="shared" si="147"/>
        <v>0</v>
      </c>
      <c r="AE1054" s="178">
        <f>IF(V1054&gt;0,P1054*INDEX(Scope_Labor_Rates!$E$6:$E$46,V1054-5),0)</f>
        <v>0</v>
      </c>
      <c r="AF1054" s="181">
        <f>IF(V1054&gt;0,AE1054*INDEX(Scope_Labor_Rates!$D$6:$D$46,V1054-5)*AA1054,0)</f>
        <v>0</v>
      </c>
      <c r="AG1054" s="178">
        <f>IF(V1054&gt;0,P1054*INDEX(Scope_Labor_Rates!$G$6:$G$46,V1054-5),0)</f>
        <v>0</v>
      </c>
      <c r="AH1054" s="181">
        <f>IF(V1054&gt;0,AG1054*INDEX(Scope_Labor_Rates!$F$6:$F$46,V1054-5)*AA1054,0)</f>
        <v>0</v>
      </c>
      <c r="AI1054" s="178">
        <f>IF(V1054&gt;0,P1054*INDEX(Scope_Labor_Rates!$I$6:$I$46,V1054-5),0)</f>
        <v>0</v>
      </c>
      <c r="AJ1054" s="181">
        <f>IF(V1054&gt;0,AI1054*INDEX(Scope_Labor_Rates!$H$6:$H$46,V1054-5)*AA1054,0)</f>
        <v>0</v>
      </c>
      <c r="AK1054" s="178">
        <f>IF(V1054&gt;0,P1054*INDEX(Scope_Labor_Rates!$K$6:$K$46,V1054-5),0)</f>
        <v>0</v>
      </c>
      <c r="AL1054" s="181">
        <f>IF(V1054&gt;0,AK1054*INDEX(Scope_Labor_Rates!$J$6:$J$46,V1054-5)*AA1054,0)</f>
        <v>0</v>
      </c>
      <c r="AM1054" s="178">
        <f>IF(V1054&gt;0,P1054*INDEX(Scope_Labor_Rates!$M$6:$M$46,V1054-5),0)</f>
        <v>0</v>
      </c>
      <c r="AN1054" s="178">
        <f>IF(V1054&gt;0,AM1054*INDEX(Scope_Labor_Rates!$L$6:$L$46,V1054-5)*AA1054,0)</f>
        <v>0</v>
      </c>
      <c r="AO1054" s="178">
        <f>IF(V1054&gt;0,P1054*INDEX(Scope_Labor_Rates!$O$6:$O$46,V1054-5)*AA1054,0)</f>
        <v>0</v>
      </c>
      <c r="AP1054" s="181">
        <f>IF(V1054&gt;0,P1054*INDEX(Scope_Labor_Rates!$Q$6:$Q$46,V1054-5)*AA1054,0)</f>
        <v>0</v>
      </c>
      <c r="AQ1054" s="178">
        <f t="shared" si="148"/>
        <v>0</v>
      </c>
      <c r="AR1054" s="178">
        <f t="shared" si="149"/>
        <v>0</v>
      </c>
      <c r="AS1054" s="178">
        <f t="shared" si="150"/>
        <v>0</v>
      </c>
      <c r="AT1054" s="178">
        <f t="shared" si="151"/>
        <v>0</v>
      </c>
      <c r="AU1054">
        <f t="shared" si="152"/>
        <v>0</v>
      </c>
    </row>
    <row r="1055" spans="1:47">
      <c r="A1055" t="str">
        <f>IF(All_Tasks!A1055="","",All_Tasks!A1055)</f>
        <v/>
      </c>
      <c r="B1055" t="str">
        <f>IF(All_Tasks!B1055="","",All_Tasks!B1055)</f>
        <v/>
      </c>
      <c r="C1055" t="str">
        <f>IF(All_Tasks!C1055="","",All_Tasks!C1055)</f>
        <v/>
      </c>
      <c r="D1055" t="str">
        <f>IF(All_Tasks!D1055="","",All_Tasks!D1055)</f>
        <v/>
      </c>
      <c r="E1055" t="str">
        <f>IF(All_Tasks!V1055&lt;&gt;"",All_Tasks!V1055,IF(All_Tasks!E1055&lt;&gt;"",All_Tasks!E1055,""))</f>
        <v/>
      </c>
      <c r="F1055" t="str">
        <f>IF(All_Tasks!F1055="","",All_Tasks!F1055)</f>
        <v/>
      </c>
      <c r="G1055" t="str">
        <f>IF(All_Tasks!G1055="","",All_Tasks!G1055)</f>
        <v/>
      </c>
      <c r="H1055" s="231" t="str">
        <f>IF(All_Tasks!H1055="","",All_Tasks!H1055)</f>
        <v/>
      </c>
      <c r="I1055" t="str">
        <f>IF(All_Tasks!I1055="","",All_Tasks!I1055)</f>
        <v/>
      </c>
      <c r="J1055" t="str">
        <f>IF(All_Tasks!J1055="","",All_Tasks!J1055)</f>
        <v/>
      </c>
      <c r="K1055" t="str">
        <f>IF(All_Tasks!K1055="","",All_Tasks!K1055)</f>
        <v/>
      </c>
      <c r="L1055" s="231" t="str">
        <f>IF(All_Tasks!L1055="","",All_Tasks!L1055)</f>
        <v/>
      </c>
      <c r="M1055" t="str">
        <f>IF(All_Tasks!M1055="","",All_Tasks!M1055)</f>
        <v/>
      </c>
      <c r="N1055" t="str">
        <f>IF(All_Tasks!N1055="","",All_Tasks!N1055)</f>
        <v/>
      </c>
      <c r="O1055" t="str">
        <f>IF(All_Tasks!O1055="","",All_Tasks!O1055)</f>
        <v/>
      </c>
      <c r="P1055" s="181">
        <f>IF(All_Tasks!P1055="",0,All_Tasks!P1055)</f>
        <v>0</v>
      </c>
      <c r="Q1055" s="181">
        <f>IF(All_Tasks!Q1055="",0,All_Tasks!Q1055)</f>
        <v>0</v>
      </c>
      <c r="R1055" s="181">
        <f>IF(All_Tasks!R1055="",0,All_Tasks!R1055)</f>
        <v>0</v>
      </c>
      <c r="S1055" s="181" t="str">
        <f>IF(All_Tasks!S1055="","",All_Tasks!S1055)</f>
        <v/>
      </c>
      <c r="T1055" t="str">
        <f>IF(All_Tasks!T1055="","",All_Tasks!T1055)</f>
        <v/>
      </c>
      <c r="U1055" t="str">
        <f>IF(All_Tasks!U1055="","",All_Tasks!U1055)</f>
        <v/>
      </c>
      <c r="V1055">
        <f>IF(A1055="",0,IFERROR(MATCH(A1055,Scope_Labor_Rates!$A$6:$A$46,0)+5,0))</f>
        <v>0</v>
      </c>
      <c r="W1055" s="178">
        <f>IF(V1055&gt;0,INDEX(Scope_Labor_Rates!$C$6:$C$46,V1055-5),0)</f>
        <v>0</v>
      </c>
      <c r="X1055" s="178">
        <f>IF(V1055&gt;0,INDEX(Scope_Labor_Rates!$C$6:$C$46,V1055-5),0)</f>
        <v>0</v>
      </c>
      <c r="Y1055" s="180">
        <f>IF(V1055&gt;0,INDEX(Scope_Labor_Rates!$S$6:$S$46,V1055-5),0)</f>
        <v>0</v>
      </c>
      <c r="Z1055" s="180">
        <f>IF(V1055&gt;0,INDEX(Scope_Labor_Rates!$R$6:$R$46,V1055-5),1)</f>
        <v>1</v>
      </c>
      <c r="AA1055" s="231">
        <f t="shared" si="144"/>
        <v>0</v>
      </c>
      <c r="AB1055" t="str">
        <f t="shared" si="145"/>
        <v/>
      </c>
      <c r="AC1055" s="178" t="str">
        <f t="shared" si="146"/>
        <v/>
      </c>
      <c r="AD1055" s="181">
        <f t="shared" si="147"/>
        <v>0</v>
      </c>
      <c r="AE1055" s="178">
        <f>IF(V1055&gt;0,P1055*INDEX(Scope_Labor_Rates!$E$6:$E$46,V1055-5),0)</f>
        <v>0</v>
      </c>
      <c r="AF1055" s="181">
        <f>IF(V1055&gt;0,AE1055*INDEX(Scope_Labor_Rates!$D$6:$D$46,V1055-5)*AA1055,0)</f>
        <v>0</v>
      </c>
      <c r="AG1055" s="178">
        <f>IF(V1055&gt;0,P1055*INDEX(Scope_Labor_Rates!$G$6:$G$46,V1055-5),0)</f>
        <v>0</v>
      </c>
      <c r="AH1055" s="181">
        <f>IF(V1055&gt;0,AG1055*INDEX(Scope_Labor_Rates!$F$6:$F$46,V1055-5)*AA1055,0)</f>
        <v>0</v>
      </c>
      <c r="AI1055" s="178">
        <f>IF(V1055&gt;0,P1055*INDEX(Scope_Labor_Rates!$I$6:$I$46,V1055-5),0)</f>
        <v>0</v>
      </c>
      <c r="AJ1055" s="181">
        <f>IF(V1055&gt;0,AI1055*INDEX(Scope_Labor_Rates!$H$6:$H$46,V1055-5)*AA1055,0)</f>
        <v>0</v>
      </c>
      <c r="AK1055" s="178">
        <f>IF(V1055&gt;0,P1055*INDEX(Scope_Labor_Rates!$K$6:$K$46,V1055-5),0)</f>
        <v>0</v>
      </c>
      <c r="AL1055" s="181">
        <f>IF(V1055&gt;0,AK1055*INDEX(Scope_Labor_Rates!$J$6:$J$46,V1055-5)*AA1055,0)</f>
        <v>0</v>
      </c>
      <c r="AM1055" s="178">
        <f>IF(V1055&gt;0,P1055*INDEX(Scope_Labor_Rates!$M$6:$M$46,V1055-5),0)</f>
        <v>0</v>
      </c>
      <c r="AN1055" s="178">
        <f>IF(V1055&gt;0,AM1055*INDEX(Scope_Labor_Rates!$L$6:$L$46,V1055-5)*AA1055,0)</f>
        <v>0</v>
      </c>
      <c r="AO1055" s="178">
        <f>IF(V1055&gt;0,P1055*INDEX(Scope_Labor_Rates!$O$6:$O$46,V1055-5)*AA1055,0)</f>
        <v>0</v>
      </c>
      <c r="AP1055" s="181">
        <f>IF(V1055&gt;0,P1055*INDEX(Scope_Labor_Rates!$Q$6:$Q$46,V1055-5)*AA1055,0)</f>
        <v>0</v>
      </c>
      <c r="AQ1055" s="178">
        <f t="shared" si="148"/>
        <v>0</v>
      </c>
      <c r="AR1055" s="178">
        <f t="shared" si="149"/>
        <v>0</v>
      </c>
      <c r="AS1055" s="178">
        <f t="shared" si="150"/>
        <v>0</v>
      </c>
      <c r="AT1055" s="178">
        <f t="shared" si="151"/>
        <v>0</v>
      </c>
      <c r="AU1055">
        <f t="shared" si="152"/>
        <v>0</v>
      </c>
    </row>
    <row r="1056" spans="1:47">
      <c r="A1056" t="str">
        <f>IF(All_Tasks!A1056="","",All_Tasks!A1056)</f>
        <v/>
      </c>
      <c r="B1056" t="str">
        <f>IF(All_Tasks!B1056="","",All_Tasks!B1056)</f>
        <v/>
      </c>
      <c r="C1056" t="str">
        <f>IF(All_Tasks!C1056="","",All_Tasks!C1056)</f>
        <v/>
      </c>
      <c r="D1056" t="str">
        <f>IF(All_Tasks!D1056="","",All_Tasks!D1056)</f>
        <v/>
      </c>
      <c r="E1056" t="str">
        <f>IF(All_Tasks!V1056&lt;&gt;"",All_Tasks!V1056,IF(All_Tasks!E1056&lt;&gt;"",All_Tasks!E1056,""))</f>
        <v/>
      </c>
      <c r="F1056" t="str">
        <f>IF(All_Tasks!F1056="","",All_Tasks!F1056)</f>
        <v/>
      </c>
      <c r="G1056" t="str">
        <f>IF(All_Tasks!G1056="","",All_Tasks!G1056)</f>
        <v/>
      </c>
      <c r="H1056" s="231" t="str">
        <f>IF(All_Tasks!H1056="","",All_Tasks!H1056)</f>
        <v/>
      </c>
      <c r="I1056" t="str">
        <f>IF(All_Tasks!I1056="","",All_Tasks!I1056)</f>
        <v/>
      </c>
      <c r="J1056" t="str">
        <f>IF(All_Tasks!J1056="","",All_Tasks!J1056)</f>
        <v/>
      </c>
      <c r="K1056" t="str">
        <f>IF(All_Tasks!K1056="","",All_Tasks!K1056)</f>
        <v/>
      </c>
      <c r="L1056" s="231" t="str">
        <f>IF(All_Tasks!L1056="","",All_Tasks!L1056)</f>
        <v/>
      </c>
      <c r="M1056" t="str">
        <f>IF(All_Tasks!M1056="","",All_Tasks!M1056)</f>
        <v/>
      </c>
      <c r="N1056" t="str">
        <f>IF(All_Tasks!N1056="","",All_Tasks!N1056)</f>
        <v/>
      </c>
      <c r="O1056" t="str">
        <f>IF(All_Tasks!O1056="","",All_Tasks!O1056)</f>
        <v/>
      </c>
      <c r="P1056" s="181">
        <f>IF(All_Tasks!P1056="",0,All_Tasks!P1056)</f>
        <v>0</v>
      </c>
      <c r="Q1056" s="181">
        <f>IF(All_Tasks!Q1056="",0,All_Tasks!Q1056)</f>
        <v>0</v>
      </c>
      <c r="R1056" s="181">
        <f>IF(All_Tasks!R1056="",0,All_Tasks!R1056)</f>
        <v>0</v>
      </c>
      <c r="S1056" s="181" t="str">
        <f>IF(All_Tasks!S1056="","",All_Tasks!S1056)</f>
        <v/>
      </c>
      <c r="T1056" t="str">
        <f>IF(All_Tasks!T1056="","",All_Tasks!T1056)</f>
        <v/>
      </c>
      <c r="U1056" t="str">
        <f>IF(All_Tasks!U1056="","",All_Tasks!U1056)</f>
        <v/>
      </c>
      <c r="V1056">
        <f>IF(A1056="",0,IFERROR(MATCH(A1056,Scope_Labor_Rates!$A$6:$A$46,0)+5,0))</f>
        <v>0</v>
      </c>
      <c r="W1056" s="178">
        <f>IF(V1056&gt;0,INDEX(Scope_Labor_Rates!$C$6:$C$46,V1056-5),0)</f>
        <v>0</v>
      </c>
      <c r="X1056" s="178">
        <f>IF(V1056&gt;0,INDEX(Scope_Labor_Rates!$C$6:$C$46,V1056-5),0)</f>
        <v>0</v>
      </c>
      <c r="Y1056" s="180">
        <f>IF(V1056&gt;0,INDEX(Scope_Labor_Rates!$S$6:$S$46,V1056-5),0)</f>
        <v>0</v>
      </c>
      <c r="Z1056" s="180">
        <f>IF(V1056&gt;0,INDEX(Scope_Labor_Rates!$R$6:$R$46,V1056-5),1)</f>
        <v>1</v>
      </c>
      <c r="AA1056" s="231">
        <f t="shared" si="144"/>
        <v>0</v>
      </c>
      <c r="AB1056" t="str">
        <f t="shared" si="145"/>
        <v/>
      </c>
      <c r="AC1056" s="178" t="str">
        <f t="shared" si="146"/>
        <v/>
      </c>
      <c r="AD1056" s="181">
        <f t="shared" si="147"/>
        <v>0</v>
      </c>
      <c r="AE1056" s="178">
        <f>IF(V1056&gt;0,P1056*INDEX(Scope_Labor_Rates!$E$6:$E$46,V1056-5),0)</f>
        <v>0</v>
      </c>
      <c r="AF1056" s="181">
        <f>IF(V1056&gt;0,AE1056*INDEX(Scope_Labor_Rates!$D$6:$D$46,V1056-5)*AA1056,0)</f>
        <v>0</v>
      </c>
      <c r="AG1056" s="178">
        <f>IF(V1056&gt;0,P1056*INDEX(Scope_Labor_Rates!$G$6:$G$46,V1056-5),0)</f>
        <v>0</v>
      </c>
      <c r="AH1056" s="181">
        <f>IF(V1056&gt;0,AG1056*INDEX(Scope_Labor_Rates!$F$6:$F$46,V1056-5)*AA1056,0)</f>
        <v>0</v>
      </c>
      <c r="AI1056" s="178">
        <f>IF(V1056&gt;0,P1056*INDEX(Scope_Labor_Rates!$I$6:$I$46,V1056-5),0)</f>
        <v>0</v>
      </c>
      <c r="AJ1056" s="181">
        <f>IF(V1056&gt;0,AI1056*INDEX(Scope_Labor_Rates!$H$6:$H$46,V1056-5)*AA1056,0)</f>
        <v>0</v>
      </c>
      <c r="AK1056" s="178">
        <f>IF(V1056&gt;0,P1056*INDEX(Scope_Labor_Rates!$K$6:$K$46,V1056-5),0)</f>
        <v>0</v>
      </c>
      <c r="AL1056" s="181">
        <f>IF(V1056&gt;0,AK1056*INDEX(Scope_Labor_Rates!$J$6:$J$46,V1056-5)*AA1056,0)</f>
        <v>0</v>
      </c>
      <c r="AM1056" s="178">
        <f>IF(V1056&gt;0,P1056*INDEX(Scope_Labor_Rates!$M$6:$M$46,V1056-5),0)</f>
        <v>0</v>
      </c>
      <c r="AN1056" s="178">
        <f>IF(V1056&gt;0,AM1056*INDEX(Scope_Labor_Rates!$L$6:$L$46,V1056-5)*AA1056,0)</f>
        <v>0</v>
      </c>
      <c r="AO1056" s="178">
        <f>IF(V1056&gt;0,P1056*INDEX(Scope_Labor_Rates!$O$6:$O$46,V1056-5)*AA1056,0)</f>
        <v>0</v>
      </c>
      <c r="AP1056" s="181">
        <f>IF(V1056&gt;0,P1056*INDEX(Scope_Labor_Rates!$Q$6:$Q$46,V1056-5)*AA1056,0)</f>
        <v>0</v>
      </c>
      <c r="AQ1056" s="178">
        <f t="shared" si="148"/>
        <v>0</v>
      </c>
      <c r="AR1056" s="178">
        <f t="shared" si="149"/>
        <v>0</v>
      </c>
      <c r="AS1056" s="178">
        <f t="shared" si="150"/>
        <v>0</v>
      </c>
      <c r="AT1056" s="178">
        <f t="shared" si="151"/>
        <v>0</v>
      </c>
      <c r="AU1056">
        <f t="shared" si="152"/>
        <v>0</v>
      </c>
    </row>
    <row r="1057" spans="1:47">
      <c r="A1057" t="str">
        <f>IF(All_Tasks!A1057="","",All_Tasks!A1057)</f>
        <v/>
      </c>
      <c r="B1057" t="str">
        <f>IF(All_Tasks!B1057="","",All_Tasks!B1057)</f>
        <v/>
      </c>
      <c r="C1057" t="str">
        <f>IF(All_Tasks!C1057="","",All_Tasks!C1057)</f>
        <v/>
      </c>
      <c r="D1057" t="str">
        <f>IF(All_Tasks!D1057="","",All_Tasks!D1057)</f>
        <v/>
      </c>
      <c r="E1057" t="str">
        <f>IF(All_Tasks!V1057&lt;&gt;"",All_Tasks!V1057,IF(All_Tasks!E1057&lt;&gt;"",All_Tasks!E1057,""))</f>
        <v/>
      </c>
      <c r="F1057" t="str">
        <f>IF(All_Tasks!F1057="","",All_Tasks!F1057)</f>
        <v/>
      </c>
      <c r="G1057" t="str">
        <f>IF(All_Tasks!G1057="","",All_Tasks!G1057)</f>
        <v/>
      </c>
      <c r="H1057" s="231" t="str">
        <f>IF(All_Tasks!H1057="","",All_Tasks!H1057)</f>
        <v/>
      </c>
      <c r="I1057" t="str">
        <f>IF(All_Tasks!I1057="","",All_Tasks!I1057)</f>
        <v/>
      </c>
      <c r="J1057" t="str">
        <f>IF(All_Tasks!J1057="","",All_Tasks!J1057)</f>
        <v/>
      </c>
      <c r="K1057" t="str">
        <f>IF(All_Tasks!K1057="","",All_Tasks!K1057)</f>
        <v/>
      </c>
      <c r="L1057" s="231" t="str">
        <f>IF(All_Tasks!L1057="","",All_Tasks!L1057)</f>
        <v/>
      </c>
      <c r="M1057" t="str">
        <f>IF(All_Tasks!M1057="","",All_Tasks!M1057)</f>
        <v/>
      </c>
      <c r="N1057" t="str">
        <f>IF(All_Tasks!N1057="","",All_Tasks!N1057)</f>
        <v/>
      </c>
      <c r="O1057" t="str">
        <f>IF(All_Tasks!O1057="","",All_Tasks!O1057)</f>
        <v/>
      </c>
      <c r="P1057" s="181">
        <f>IF(All_Tasks!P1057="",0,All_Tasks!P1057)</f>
        <v>0</v>
      </c>
      <c r="Q1057" s="181">
        <f>IF(All_Tasks!Q1057="",0,All_Tasks!Q1057)</f>
        <v>0</v>
      </c>
      <c r="R1057" s="181">
        <f>IF(All_Tasks!R1057="",0,All_Tasks!R1057)</f>
        <v>0</v>
      </c>
      <c r="S1057" s="181" t="str">
        <f>IF(All_Tasks!S1057="","",All_Tasks!S1057)</f>
        <v/>
      </c>
      <c r="T1057" t="str">
        <f>IF(All_Tasks!T1057="","",All_Tasks!T1057)</f>
        <v/>
      </c>
      <c r="U1057" t="str">
        <f>IF(All_Tasks!U1057="","",All_Tasks!U1057)</f>
        <v/>
      </c>
      <c r="V1057">
        <f>IF(A1057="",0,IFERROR(MATCH(A1057,Scope_Labor_Rates!$A$6:$A$46,0)+5,0))</f>
        <v>0</v>
      </c>
      <c r="W1057" s="178">
        <f>IF(V1057&gt;0,INDEX(Scope_Labor_Rates!$C$6:$C$46,V1057-5),0)</f>
        <v>0</v>
      </c>
      <c r="X1057" s="178">
        <f>IF(V1057&gt;0,INDEX(Scope_Labor_Rates!$C$6:$C$46,V1057-5),0)</f>
        <v>0</v>
      </c>
      <c r="Y1057" s="180">
        <f>IF(V1057&gt;0,INDEX(Scope_Labor_Rates!$S$6:$S$46,V1057-5),0)</f>
        <v>0</v>
      </c>
      <c r="Z1057" s="180">
        <f>IF(V1057&gt;0,INDEX(Scope_Labor_Rates!$R$6:$R$46,V1057-5),1)</f>
        <v>1</v>
      </c>
      <c r="AA1057" s="231">
        <f t="shared" si="144"/>
        <v>0</v>
      </c>
      <c r="AB1057" t="str">
        <f t="shared" si="145"/>
        <v/>
      </c>
      <c r="AC1057" s="178" t="str">
        <f t="shared" si="146"/>
        <v/>
      </c>
      <c r="AD1057" s="181">
        <f t="shared" si="147"/>
        <v>0</v>
      </c>
      <c r="AE1057" s="178">
        <f>IF(V1057&gt;0,P1057*INDEX(Scope_Labor_Rates!$E$6:$E$46,V1057-5),0)</f>
        <v>0</v>
      </c>
      <c r="AF1057" s="181">
        <f>IF(V1057&gt;0,AE1057*INDEX(Scope_Labor_Rates!$D$6:$D$46,V1057-5)*AA1057,0)</f>
        <v>0</v>
      </c>
      <c r="AG1057" s="178">
        <f>IF(V1057&gt;0,P1057*INDEX(Scope_Labor_Rates!$G$6:$G$46,V1057-5),0)</f>
        <v>0</v>
      </c>
      <c r="AH1057" s="181">
        <f>IF(V1057&gt;0,AG1057*INDEX(Scope_Labor_Rates!$F$6:$F$46,V1057-5)*AA1057,0)</f>
        <v>0</v>
      </c>
      <c r="AI1057" s="178">
        <f>IF(V1057&gt;0,P1057*INDEX(Scope_Labor_Rates!$I$6:$I$46,V1057-5),0)</f>
        <v>0</v>
      </c>
      <c r="AJ1057" s="181">
        <f>IF(V1057&gt;0,AI1057*INDEX(Scope_Labor_Rates!$H$6:$H$46,V1057-5)*AA1057,0)</f>
        <v>0</v>
      </c>
      <c r="AK1057" s="178">
        <f>IF(V1057&gt;0,P1057*INDEX(Scope_Labor_Rates!$K$6:$K$46,V1057-5),0)</f>
        <v>0</v>
      </c>
      <c r="AL1057" s="181">
        <f>IF(V1057&gt;0,AK1057*INDEX(Scope_Labor_Rates!$J$6:$J$46,V1057-5)*AA1057,0)</f>
        <v>0</v>
      </c>
      <c r="AM1057" s="178">
        <f>IF(V1057&gt;0,P1057*INDEX(Scope_Labor_Rates!$M$6:$M$46,V1057-5),0)</f>
        <v>0</v>
      </c>
      <c r="AN1057" s="178">
        <f>IF(V1057&gt;0,AM1057*INDEX(Scope_Labor_Rates!$L$6:$L$46,V1057-5)*AA1057,0)</f>
        <v>0</v>
      </c>
      <c r="AO1057" s="178">
        <f>IF(V1057&gt;0,P1057*INDEX(Scope_Labor_Rates!$O$6:$O$46,V1057-5)*AA1057,0)</f>
        <v>0</v>
      </c>
      <c r="AP1057" s="181">
        <f>IF(V1057&gt;0,P1057*INDEX(Scope_Labor_Rates!$Q$6:$Q$46,V1057-5)*AA1057,0)</f>
        <v>0</v>
      </c>
      <c r="AQ1057" s="178">
        <f t="shared" si="148"/>
        <v>0</v>
      </c>
      <c r="AR1057" s="178">
        <f t="shared" si="149"/>
        <v>0</v>
      </c>
      <c r="AS1057" s="178">
        <f t="shared" si="150"/>
        <v>0</v>
      </c>
      <c r="AT1057" s="178">
        <f t="shared" si="151"/>
        <v>0</v>
      </c>
      <c r="AU1057">
        <f t="shared" si="152"/>
        <v>0</v>
      </c>
    </row>
    <row r="1058" spans="1:47">
      <c r="A1058" t="str">
        <f>IF(All_Tasks!A1058="","",All_Tasks!A1058)</f>
        <v/>
      </c>
      <c r="B1058" t="str">
        <f>IF(All_Tasks!B1058="","",All_Tasks!B1058)</f>
        <v/>
      </c>
      <c r="C1058" t="str">
        <f>IF(All_Tasks!C1058="","",All_Tasks!C1058)</f>
        <v/>
      </c>
      <c r="D1058" t="str">
        <f>IF(All_Tasks!D1058="","",All_Tasks!D1058)</f>
        <v/>
      </c>
      <c r="E1058" t="str">
        <f>IF(All_Tasks!V1058&lt;&gt;"",All_Tasks!V1058,IF(All_Tasks!E1058&lt;&gt;"",All_Tasks!E1058,""))</f>
        <v/>
      </c>
      <c r="F1058" t="str">
        <f>IF(All_Tasks!F1058="","",All_Tasks!F1058)</f>
        <v/>
      </c>
      <c r="G1058" t="str">
        <f>IF(All_Tasks!G1058="","",All_Tasks!G1058)</f>
        <v/>
      </c>
      <c r="H1058" s="231" t="str">
        <f>IF(All_Tasks!H1058="","",All_Tasks!H1058)</f>
        <v/>
      </c>
      <c r="I1058" t="str">
        <f>IF(All_Tasks!I1058="","",All_Tasks!I1058)</f>
        <v/>
      </c>
      <c r="J1058" t="str">
        <f>IF(All_Tasks!J1058="","",All_Tasks!J1058)</f>
        <v/>
      </c>
      <c r="K1058" t="str">
        <f>IF(All_Tasks!K1058="","",All_Tasks!K1058)</f>
        <v/>
      </c>
      <c r="L1058" s="231" t="str">
        <f>IF(All_Tasks!L1058="","",All_Tasks!L1058)</f>
        <v/>
      </c>
      <c r="M1058" t="str">
        <f>IF(All_Tasks!M1058="","",All_Tasks!M1058)</f>
        <v/>
      </c>
      <c r="N1058" t="str">
        <f>IF(All_Tasks!N1058="","",All_Tasks!N1058)</f>
        <v/>
      </c>
      <c r="O1058" t="str">
        <f>IF(All_Tasks!O1058="","",All_Tasks!O1058)</f>
        <v/>
      </c>
      <c r="P1058" s="181">
        <f>IF(All_Tasks!P1058="",0,All_Tasks!P1058)</f>
        <v>0</v>
      </c>
      <c r="Q1058" s="181">
        <f>IF(All_Tasks!Q1058="",0,All_Tasks!Q1058)</f>
        <v>0</v>
      </c>
      <c r="R1058" s="181">
        <f>IF(All_Tasks!R1058="",0,All_Tasks!R1058)</f>
        <v>0</v>
      </c>
      <c r="S1058" s="181" t="str">
        <f>IF(All_Tasks!S1058="","",All_Tasks!S1058)</f>
        <v/>
      </c>
      <c r="T1058" t="str">
        <f>IF(All_Tasks!T1058="","",All_Tasks!T1058)</f>
        <v/>
      </c>
      <c r="U1058" t="str">
        <f>IF(All_Tasks!U1058="","",All_Tasks!U1058)</f>
        <v/>
      </c>
      <c r="V1058">
        <f>IF(A1058="",0,IFERROR(MATCH(A1058,Scope_Labor_Rates!$A$6:$A$46,0)+5,0))</f>
        <v>0</v>
      </c>
      <c r="W1058" s="178">
        <f>IF(V1058&gt;0,INDEX(Scope_Labor_Rates!$C$6:$C$46,V1058-5),0)</f>
        <v>0</v>
      </c>
      <c r="X1058" s="178">
        <f>IF(V1058&gt;0,INDEX(Scope_Labor_Rates!$C$6:$C$46,V1058-5),0)</f>
        <v>0</v>
      </c>
      <c r="Y1058" s="180">
        <f>IF(V1058&gt;0,INDEX(Scope_Labor_Rates!$S$6:$S$46,V1058-5),0)</f>
        <v>0</v>
      </c>
      <c r="Z1058" s="180">
        <f>IF(V1058&gt;0,INDEX(Scope_Labor_Rates!$R$6:$R$46,V1058-5),1)</f>
        <v>1</v>
      </c>
      <c r="AA1058" s="231">
        <f t="shared" si="144"/>
        <v>0</v>
      </c>
      <c r="AB1058" t="str">
        <f t="shared" si="145"/>
        <v/>
      </c>
      <c r="AC1058" s="178" t="str">
        <f t="shared" si="146"/>
        <v/>
      </c>
      <c r="AD1058" s="181">
        <f t="shared" si="147"/>
        <v>0</v>
      </c>
      <c r="AE1058" s="178">
        <f>IF(V1058&gt;0,P1058*INDEX(Scope_Labor_Rates!$E$6:$E$46,V1058-5),0)</f>
        <v>0</v>
      </c>
      <c r="AF1058" s="181">
        <f>IF(V1058&gt;0,AE1058*INDEX(Scope_Labor_Rates!$D$6:$D$46,V1058-5)*AA1058,0)</f>
        <v>0</v>
      </c>
      <c r="AG1058" s="178">
        <f>IF(V1058&gt;0,P1058*INDEX(Scope_Labor_Rates!$G$6:$G$46,V1058-5),0)</f>
        <v>0</v>
      </c>
      <c r="AH1058" s="181">
        <f>IF(V1058&gt;0,AG1058*INDEX(Scope_Labor_Rates!$F$6:$F$46,V1058-5)*AA1058,0)</f>
        <v>0</v>
      </c>
      <c r="AI1058" s="178">
        <f>IF(V1058&gt;0,P1058*INDEX(Scope_Labor_Rates!$I$6:$I$46,V1058-5),0)</f>
        <v>0</v>
      </c>
      <c r="AJ1058" s="181">
        <f>IF(V1058&gt;0,AI1058*INDEX(Scope_Labor_Rates!$H$6:$H$46,V1058-5)*AA1058,0)</f>
        <v>0</v>
      </c>
      <c r="AK1058" s="178">
        <f>IF(V1058&gt;0,P1058*INDEX(Scope_Labor_Rates!$K$6:$K$46,V1058-5),0)</f>
        <v>0</v>
      </c>
      <c r="AL1058" s="181">
        <f>IF(V1058&gt;0,AK1058*INDEX(Scope_Labor_Rates!$J$6:$J$46,V1058-5)*AA1058,0)</f>
        <v>0</v>
      </c>
      <c r="AM1058" s="178">
        <f>IF(V1058&gt;0,P1058*INDEX(Scope_Labor_Rates!$M$6:$M$46,V1058-5),0)</f>
        <v>0</v>
      </c>
      <c r="AN1058" s="178">
        <f>IF(V1058&gt;0,AM1058*INDEX(Scope_Labor_Rates!$L$6:$L$46,V1058-5)*AA1058,0)</f>
        <v>0</v>
      </c>
      <c r="AO1058" s="178">
        <f>IF(V1058&gt;0,P1058*INDEX(Scope_Labor_Rates!$O$6:$O$46,V1058-5)*AA1058,0)</f>
        <v>0</v>
      </c>
      <c r="AP1058" s="181">
        <f>IF(V1058&gt;0,P1058*INDEX(Scope_Labor_Rates!$Q$6:$Q$46,V1058-5)*AA1058,0)</f>
        <v>0</v>
      </c>
      <c r="AQ1058" s="178">
        <f t="shared" si="148"/>
        <v>0</v>
      </c>
      <c r="AR1058" s="178">
        <f t="shared" si="149"/>
        <v>0</v>
      </c>
      <c r="AS1058" s="178">
        <f t="shared" si="150"/>
        <v>0</v>
      </c>
      <c r="AT1058" s="178">
        <f t="shared" si="151"/>
        <v>0</v>
      </c>
      <c r="AU1058">
        <f t="shared" si="152"/>
        <v>0</v>
      </c>
    </row>
    <row r="1059" spans="1:47">
      <c r="A1059" t="str">
        <f>IF(All_Tasks!A1059="","",All_Tasks!A1059)</f>
        <v/>
      </c>
      <c r="B1059" t="str">
        <f>IF(All_Tasks!B1059="","",All_Tasks!B1059)</f>
        <v/>
      </c>
      <c r="C1059" t="str">
        <f>IF(All_Tasks!C1059="","",All_Tasks!C1059)</f>
        <v/>
      </c>
      <c r="D1059" t="str">
        <f>IF(All_Tasks!D1059="","",All_Tasks!D1059)</f>
        <v/>
      </c>
      <c r="E1059" t="str">
        <f>IF(All_Tasks!V1059&lt;&gt;"",All_Tasks!V1059,IF(All_Tasks!E1059&lt;&gt;"",All_Tasks!E1059,""))</f>
        <v/>
      </c>
      <c r="F1059" t="str">
        <f>IF(All_Tasks!F1059="","",All_Tasks!F1059)</f>
        <v/>
      </c>
      <c r="G1059" t="str">
        <f>IF(All_Tasks!G1059="","",All_Tasks!G1059)</f>
        <v/>
      </c>
      <c r="H1059" s="231" t="str">
        <f>IF(All_Tasks!H1059="","",All_Tasks!H1059)</f>
        <v/>
      </c>
      <c r="I1059" t="str">
        <f>IF(All_Tasks!I1059="","",All_Tasks!I1059)</f>
        <v/>
      </c>
      <c r="J1059" t="str">
        <f>IF(All_Tasks!J1059="","",All_Tasks!J1059)</f>
        <v/>
      </c>
      <c r="K1059" t="str">
        <f>IF(All_Tasks!K1059="","",All_Tasks!K1059)</f>
        <v/>
      </c>
      <c r="L1059" s="231" t="str">
        <f>IF(All_Tasks!L1059="","",All_Tasks!L1059)</f>
        <v/>
      </c>
      <c r="M1059" t="str">
        <f>IF(All_Tasks!M1059="","",All_Tasks!M1059)</f>
        <v/>
      </c>
      <c r="N1059" t="str">
        <f>IF(All_Tasks!N1059="","",All_Tasks!N1059)</f>
        <v/>
      </c>
      <c r="O1059" t="str">
        <f>IF(All_Tasks!O1059="","",All_Tasks!O1059)</f>
        <v/>
      </c>
      <c r="P1059" s="181">
        <f>IF(All_Tasks!P1059="",0,All_Tasks!P1059)</f>
        <v>0</v>
      </c>
      <c r="Q1059" s="181">
        <f>IF(All_Tasks!Q1059="",0,All_Tasks!Q1059)</f>
        <v>0</v>
      </c>
      <c r="R1059" s="181">
        <f>IF(All_Tasks!R1059="",0,All_Tasks!R1059)</f>
        <v>0</v>
      </c>
      <c r="S1059" s="181" t="str">
        <f>IF(All_Tasks!S1059="","",All_Tasks!S1059)</f>
        <v/>
      </c>
      <c r="T1059" t="str">
        <f>IF(All_Tasks!T1059="","",All_Tasks!T1059)</f>
        <v/>
      </c>
      <c r="U1059" t="str">
        <f>IF(All_Tasks!U1059="","",All_Tasks!U1059)</f>
        <v/>
      </c>
      <c r="V1059">
        <f>IF(A1059="",0,IFERROR(MATCH(A1059,Scope_Labor_Rates!$A$6:$A$46,0)+5,0))</f>
        <v>0</v>
      </c>
      <c r="W1059" s="178">
        <f>IF(V1059&gt;0,INDEX(Scope_Labor_Rates!$C$6:$C$46,V1059-5),0)</f>
        <v>0</v>
      </c>
      <c r="X1059" s="178">
        <f>IF(V1059&gt;0,INDEX(Scope_Labor_Rates!$C$6:$C$46,V1059-5),0)</f>
        <v>0</v>
      </c>
      <c r="Y1059" s="180">
        <f>IF(V1059&gt;0,INDEX(Scope_Labor_Rates!$S$6:$S$46,V1059-5),0)</f>
        <v>0</v>
      </c>
      <c r="Z1059" s="180">
        <f>IF(V1059&gt;0,INDEX(Scope_Labor_Rates!$R$6:$R$46,V1059-5),1)</f>
        <v>1</v>
      </c>
      <c r="AA1059" s="231">
        <f t="shared" si="144"/>
        <v>0</v>
      </c>
      <c r="AB1059" t="str">
        <f t="shared" si="145"/>
        <v/>
      </c>
      <c r="AC1059" s="178" t="str">
        <f t="shared" si="146"/>
        <v/>
      </c>
      <c r="AD1059" s="181">
        <f t="shared" si="147"/>
        <v>0</v>
      </c>
      <c r="AE1059" s="178">
        <f>IF(V1059&gt;0,P1059*INDEX(Scope_Labor_Rates!$E$6:$E$46,V1059-5),0)</f>
        <v>0</v>
      </c>
      <c r="AF1059" s="181">
        <f>IF(V1059&gt;0,AE1059*INDEX(Scope_Labor_Rates!$D$6:$D$46,V1059-5)*AA1059,0)</f>
        <v>0</v>
      </c>
      <c r="AG1059" s="178">
        <f>IF(V1059&gt;0,P1059*INDEX(Scope_Labor_Rates!$G$6:$G$46,V1059-5),0)</f>
        <v>0</v>
      </c>
      <c r="AH1059" s="181">
        <f>IF(V1059&gt;0,AG1059*INDEX(Scope_Labor_Rates!$F$6:$F$46,V1059-5)*AA1059,0)</f>
        <v>0</v>
      </c>
      <c r="AI1059" s="178">
        <f>IF(V1059&gt;0,P1059*INDEX(Scope_Labor_Rates!$I$6:$I$46,V1059-5),0)</f>
        <v>0</v>
      </c>
      <c r="AJ1059" s="181">
        <f>IF(V1059&gt;0,AI1059*INDEX(Scope_Labor_Rates!$H$6:$H$46,V1059-5)*AA1059,0)</f>
        <v>0</v>
      </c>
      <c r="AK1059" s="178">
        <f>IF(V1059&gt;0,P1059*INDEX(Scope_Labor_Rates!$K$6:$K$46,V1059-5),0)</f>
        <v>0</v>
      </c>
      <c r="AL1059" s="181">
        <f>IF(V1059&gt;0,AK1059*INDEX(Scope_Labor_Rates!$J$6:$J$46,V1059-5)*AA1059,0)</f>
        <v>0</v>
      </c>
      <c r="AM1059" s="178">
        <f>IF(V1059&gt;0,P1059*INDEX(Scope_Labor_Rates!$M$6:$M$46,V1059-5),0)</f>
        <v>0</v>
      </c>
      <c r="AN1059" s="178">
        <f>IF(V1059&gt;0,AM1059*INDEX(Scope_Labor_Rates!$L$6:$L$46,V1059-5)*AA1059,0)</f>
        <v>0</v>
      </c>
      <c r="AO1059" s="178">
        <f>IF(V1059&gt;0,P1059*INDEX(Scope_Labor_Rates!$O$6:$O$46,V1059-5)*AA1059,0)</f>
        <v>0</v>
      </c>
      <c r="AP1059" s="181">
        <f>IF(V1059&gt;0,P1059*INDEX(Scope_Labor_Rates!$Q$6:$Q$46,V1059-5)*AA1059,0)</f>
        <v>0</v>
      </c>
      <c r="AQ1059" s="178">
        <f t="shared" si="148"/>
        <v>0</v>
      </c>
      <c r="AR1059" s="178">
        <f t="shared" si="149"/>
        <v>0</v>
      </c>
      <c r="AS1059" s="178">
        <f t="shared" si="150"/>
        <v>0</v>
      </c>
      <c r="AT1059" s="178">
        <f t="shared" si="151"/>
        <v>0</v>
      </c>
      <c r="AU1059">
        <f t="shared" si="152"/>
        <v>0</v>
      </c>
    </row>
    <row r="1060" spans="1:47">
      <c r="A1060" t="str">
        <f>IF(All_Tasks!A1060="","",All_Tasks!A1060)</f>
        <v/>
      </c>
      <c r="B1060" t="str">
        <f>IF(All_Tasks!B1060="","",All_Tasks!B1060)</f>
        <v/>
      </c>
      <c r="C1060" t="str">
        <f>IF(All_Tasks!C1060="","",All_Tasks!C1060)</f>
        <v/>
      </c>
      <c r="D1060" t="str">
        <f>IF(All_Tasks!D1060="","",All_Tasks!D1060)</f>
        <v/>
      </c>
      <c r="E1060" t="str">
        <f>IF(All_Tasks!V1060&lt;&gt;"",All_Tasks!V1060,IF(All_Tasks!E1060&lt;&gt;"",All_Tasks!E1060,""))</f>
        <v/>
      </c>
      <c r="F1060" t="str">
        <f>IF(All_Tasks!F1060="","",All_Tasks!F1060)</f>
        <v/>
      </c>
      <c r="G1060" t="str">
        <f>IF(All_Tasks!G1060="","",All_Tasks!G1060)</f>
        <v/>
      </c>
      <c r="H1060" s="231" t="str">
        <f>IF(All_Tasks!H1060="","",All_Tasks!H1060)</f>
        <v/>
      </c>
      <c r="I1060" t="str">
        <f>IF(All_Tasks!I1060="","",All_Tasks!I1060)</f>
        <v/>
      </c>
      <c r="J1060" t="str">
        <f>IF(All_Tasks!J1060="","",All_Tasks!J1060)</f>
        <v/>
      </c>
      <c r="K1060" t="str">
        <f>IF(All_Tasks!K1060="","",All_Tasks!K1060)</f>
        <v/>
      </c>
      <c r="L1060" s="231" t="str">
        <f>IF(All_Tasks!L1060="","",All_Tasks!L1060)</f>
        <v/>
      </c>
      <c r="M1060" t="str">
        <f>IF(All_Tasks!M1060="","",All_Tasks!M1060)</f>
        <v/>
      </c>
      <c r="N1060" t="str">
        <f>IF(All_Tasks!N1060="","",All_Tasks!N1060)</f>
        <v/>
      </c>
      <c r="O1060" t="str">
        <f>IF(All_Tasks!O1060="","",All_Tasks!O1060)</f>
        <v/>
      </c>
      <c r="P1060" s="181">
        <f>IF(All_Tasks!P1060="",0,All_Tasks!P1060)</f>
        <v>0</v>
      </c>
      <c r="Q1060" s="181">
        <f>IF(All_Tasks!Q1060="",0,All_Tasks!Q1060)</f>
        <v>0</v>
      </c>
      <c r="R1060" s="181">
        <f>IF(All_Tasks!R1060="",0,All_Tasks!R1060)</f>
        <v>0</v>
      </c>
      <c r="S1060" s="181" t="str">
        <f>IF(All_Tasks!S1060="","",All_Tasks!S1060)</f>
        <v/>
      </c>
      <c r="T1060" t="str">
        <f>IF(All_Tasks!T1060="","",All_Tasks!T1060)</f>
        <v/>
      </c>
      <c r="U1060" t="str">
        <f>IF(All_Tasks!U1060="","",All_Tasks!U1060)</f>
        <v/>
      </c>
      <c r="V1060">
        <f>IF(A1060="",0,IFERROR(MATCH(A1060,Scope_Labor_Rates!$A$6:$A$46,0)+5,0))</f>
        <v>0</v>
      </c>
      <c r="W1060" s="178">
        <f>IF(V1060&gt;0,INDEX(Scope_Labor_Rates!$C$6:$C$46,V1060-5),0)</f>
        <v>0</v>
      </c>
      <c r="X1060" s="178">
        <f>IF(V1060&gt;0,INDEX(Scope_Labor_Rates!$C$6:$C$46,V1060-5),0)</f>
        <v>0</v>
      </c>
      <c r="Y1060" s="180">
        <f>IF(V1060&gt;0,INDEX(Scope_Labor_Rates!$S$6:$S$46,V1060-5),0)</f>
        <v>0</v>
      </c>
      <c r="Z1060" s="180">
        <f>IF(V1060&gt;0,INDEX(Scope_Labor_Rates!$R$6:$R$46,V1060-5),1)</f>
        <v>1</v>
      </c>
      <c r="AA1060" s="231">
        <f t="shared" si="144"/>
        <v>0</v>
      </c>
      <c r="AB1060" t="str">
        <f t="shared" si="145"/>
        <v/>
      </c>
      <c r="AC1060" s="178" t="str">
        <f t="shared" si="146"/>
        <v/>
      </c>
      <c r="AD1060" s="181">
        <f t="shared" si="147"/>
        <v>0</v>
      </c>
      <c r="AE1060" s="178">
        <f>IF(V1060&gt;0,P1060*INDEX(Scope_Labor_Rates!$E$6:$E$46,V1060-5),0)</f>
        <v>0</v>
      </c>
      <c r="AF1060" s="181">
        <f>IF(V1060&gt;0,AE1060*INDEX(Scope_Labor_Rates!$D$6:$D$46,V1060-5)*AA1060,0)</f>
        <v>0</v>
      </c>
      <c r="AG1060" s="178">
        <f>IF(V1060&gt;0,P1060*INDEX(Scope_Labor_Rates!$G$6:$G$46,V1060-5),0)</f>
        <v>0</v>
      </c>
      <c r="AH1060" s="181">
        <f>IF(V1060&gt;0,AG1060*INDEX(Scope_Labor_Rates!$F$6:$F$46,V1060-5)*AA1060,0)</f>
        <v>0</v>
      </c>
      <c r="AI1060" s="178">
        <f>IF(V1060&gt;0,P1060*INDEX(Scope_Labor_Rates!$I$6:$I$46,V1060-5),0)</f>
        <v>0</v>
      </c>
      <c r="AJ1060" s="181">
        <f>IF(V1060&gt;0,AI1060*INDEX(Scope_Labor_Rates!$H$6:$H$46,V1060-5)*AA1060,0)</f>
        <v>0</v>
      </c>
      <c r="AK1060" s="178">
        <f>IF(V1060&gt;0,P1060*INDEX(Scope_Labor_Rates!$K$6:$K$46,V1060-5),0)</f>
        <v>0</v>
      </c>
      <c r="AL1060" s="181">
        <f>IF(V1060&gt;0,AK1060*INDEX(Scope_Labor_Rates!$J$6:$J$46,V1060-5)*AA1060,0)</f>
        <v>0</v>
      </c>
      <c r="AM1060" s="178">
        <f>IF(V1060&gt;0,P1060*INDEX(Scope_Labor_Rates!$M$6:$M$46,V1060-5),0)</f>
        <v>0</v>
      </c>
      <c r="AN1060" s="178">
        <f>IF(V1060&gt;0,AM1060*INDEX(Scope_Labor_Rates!$L$6:$L$46,V1060-5)*AA1060,0)</f>
        <v>0</v>
      </c>
      <c r="AO1060" s="178">
        <f>IF(V1060&gt;0,P1060*INDEX(Scope_Labor_Rates!$O$6:$O$46,V1060-5)*AA1060,0)</f>
        <v>0</v>
      </c>
      <c r="AP1060" s="181">
        <f>IF(V1060&gt;0,P1060*INDEX(Scope_Labor_Rates!$Q$6:$Q$46,V1060-5)*AA1060,0)</f>
        <v>0</v>
      </c>
      <c r="AQ1060" s="178">
        <f t="shared" si="148"/>
        <v>0</v>
      </c>
      <c r="AR1060" s="178">
        <f t="shared" si="149"/>
        <v>0</v>
      </c>
      <c r="AS1060" s="178">
        <f t="shared" si="150"/>
        <v>0</v>
      </c>
      <c r="AT1060" s="178">
        <f t="shared" si="151"/>
        <v>0</v>
      </c>
      <c r="AU1060">
        <f t="shared" si="152"/>
        <v>0</v>
      </c>
    </row>
    <row r="1061" spans="1:47">
      <c r="A1061" t="str">
        <f>IF(All_Tasks!A1061="","",All_Tasks!A1061)</f>
        <v/>
      </c>
      <c r="B1061" t="str">
        <f>IF(All_Tasks!B1061="","",All_Tasks!B1061)</f>
        <v/>
      </c>
      <c r="C1061" t="str">
        <f>IF(All_Tasks!C1061="","",All_Tasks!C1061)</f>
        <v/>
      </c>
      <c r="D1061" t="str">
        <f>IF(All_Tasks!D1061="","",All_Tasks!D1061)</f>
        <v/>
      </c>
      <c r="E1061" t="str">
        <f>IF(All_Tasks!V1061&lt;&gt;"",All_Tasks!V1061,IF(All_Tasks!E1061&lt;&gt;"",All_Tasks!E1061,""))</f>
        <v/>
      </c>
      <c r="F1061" t="str">
        <f>IF(All_Tasks!F1061="","",All_Tasks!F1061)</f>
        <v/>
      </c>
      <c r="G1061" t="str">
        <f>IF(All_Tasks!G1061="","",All_Tasks!G1061)</f>
        <v/>
      </c>
      <c r="H1061" s="231" t="str">
        <f>IF(All_Tasks!H1061="","",All_Tasks!H1061)</f>
        <v/>
      </c>
      <c r="I1061" t="str">
        <f>IF(All_Tasks!I1061="","",All_Tasks!I1061)</f>
        <v/>
      </c>
      <c r="J1061" t="str">
        <f>IF(All_Tasks!J1061="","",All_Tasks!J1061)</f>
        <v/>
      </c>
      <c r="K1061" t="str">
        <f>IF(All_Tasks!K1061="","",All_Tasks!K1061)</f>
        <v/>
      </c>
      <c r="L1061" s="231" t="str">
        <f>IF(All_Tasks!L1061="","",All_Tasks!L1061)</f>
        <v/>
      </c>
      <c r="M1061" t="str">
        <f>IF(All_Tasks!M1061="","",All_Tasks!M1061)</f>
        <v/>
      </c>
      <c r="N1061" t="str">
        <f>IF(All_Tasks!N1061="","",All_Tasks!N1061)</f>
        <v/>
      </c>
      <c r="O1061" t="str">
        <f>IF(All_Tasks!O1061="","",All_Tasks!O1061)</f>
        <v/>
      </c>
      <c r="P1061" s="181">
        <f>IF(All_Tasks!P1061="",0,All_Tasks!P1061)</f>
        <v>0</v>
      </c>
      <c r="Q1061" s="181">
        <f>IF(All_Tasks!Q1061="",0,All_Tasks!Q1061)</f>
        <v>0</v>
      </c>
      <c r="R1061" s="181">
        <f>IF(All_Tasks!R1061="",0,All_Tasks!R1061)</f>
        <v>0</v>
      </c>
      <c r="S1061" s="181" t="str">
        <f>IF(All_Tasks!S1061="","",All_Tasks!S1061)</f>
        <v/>
      </c>
      <c r="T1061" t="str">
        <f>IF(All_Tasks!T1061="","",All_Tasks!T1061)</f>
        <v/>
      </c>
      <c r="U1061" t="str">
        <f>IF(All_Tasks!U1061="","",All_Tasks!U1061)</f>
        <v/>
      </c>
      <c r="V1061">
        <f>IF(A1061="",0,IFERROR(MATCH(A1061,Scope_Labor_Rates!$A$6:$A$46,0)+5,0))</f>
        <v>0</v>
      </c>
      <c r="W1061" s="178">
        <f>IF(V1061&gt;0,INDEX(Scope_Labor_Rates!$C$6:$C$46,V1061-5),0)</f>
        <v>0</v>
      </c>
      <c r="X1061" s="178">
        <f>IF(V1061&gt;0,INDEX(Scope_Labor_Rates!$C$6:$C$46,V1061-5),0)</f>
        <v>0</v>
      </c>
      <c r="Y1061" s="180">
        <f>IF(V1061&gt;0,INDEX(Scope_Labor_Rates!$S$6:$S$46,V1061-5),0)</f>
        <v>0</v>
      </c>
      <c r="Z1061" s="180">
        <f>IF(V1061&gt;0,INDEX(Scope_Labor_Rates!$R$6:$R$46,V1061-5),1)</f>
        <v>1</v>
      </c>
      <c r="AA1061" s="231">
        <f t="shared" si="144"/>
        <v>0</v>
      </c>
      <c r="AB1061" t="str">
        <f t="shared" si="145"/>
        <v/>
      </c>
      <c r="AC1061" s="178" t="str">
        <f t="shared" si="146"/>
        <v/>
      </c>
      <c r="AD1061" s="181">
        <f t="shared" si="147"/>
        <v>0</v>
      </c>
      <c r="AE1061" s="178">
        <f>IF(V1061&gt;0,P1061*INDEX(Scope_Labor_Rates!$E$6:$E$46,V1061-5),0)</f>
        <v>0</v>
      </c>
      <c r="AF1061" s="181">
        <f>IF(V1061&gt;0,AE1061*INDEX(Scope_Labor_Rates!$D$6:$D$46,V1061-5)*AA1061,0)</f>
        <v>0</v>
      </c>
      <c r="AG1061" s="178">
        <f>IF(V1061&gt;0,P1061*INDEX(Scope_Labor_Rates!$G$6:$G$46,V1061-5),0)</f>
        <v>0</v>
      </c>
      <c r="AH1061" s="181">
        <f>IF(V1061&gt;0,AG1061*INDEX(Scope_Labor_Rates!$F$6:$F$46,V1061-5)*AA1061,0)</f>
        <v>0</v>
      </c>
      <c r="AI1061" s="178">
        <f>IF(V1061&gt;0,P1061*INDEX(Scope_Labor_Rates!$I$6:$I$46,V1061-5),0)</f>
        <v>0</v>
      </c>
      <c r="AJ1061" s="181">
        <f>IF(V1061&gt;0,AI1061*INDEX(Scope_Labor_Rates!$H$6:$H$46,V1061-5)*AA1061,0)</f>
        <v>0</v>
      </c>
      <c r="AK1061" s="178">
        <f>IF(V1061&gt;0,P1061*INDEX(Scope_Labor_Rates!$K$6:$K$46,V1061-5),0)</f>
        <v>0</v>
      </c>
      <c r="AL1061" s="181">
        <f>IF(V1061&gt;0,AK1061*INDEX(Scope_Labor_Rates!$J$6:$J$46,V1061-5)*AA1061,0)</f>
        <v>0</v>
      </c>
      <c r="AM1061" s="178">
        <f>IF(V1061&gt;0,P1061*INDEX(Scope_Labor_Rates!$M$6:$M$46,V1061-5),0)</f>
        <v>0</v>
      </c>
      <c r="AN1061" s="178">
        <f>IF(V1061&gt;0,AM1061*INDEX(Scope_Labor_Rates!$L$6:$L$46,V1061-5)*AA1061,0)</f>
        <v>0</v>
      </c>
      <c r="AO1061" s="178">
        <f>IF(V1061&gt;0,P1061*INDEX(Scope_Labor_Rates!$O$6:$O$46,V1061-5)*AA1061,0)</f>
        <v>0</v>
      </c>
      <c r="AP1061" s="181">
        <f>IF(V1061&gt;0,P1061*INDEX(Scope_Labor_Rates!$Q$6:$Q$46,V1061-5)*AA1061,0)</f>
        <v>0</v>
      </c>
      <c r="AQ1061" s="178">
        <f t="shared" si="148"/>
        <v>0</v>
      </c>
      <c r="AR1061" s="178">
        <f t="shared" si="149"/>
        <v>0</v>
      </c>
      <c r="AS1061" s="178">
        <f t="shared" si="150"/>
        <v>0</v>
      </c>
      <c r="AT1061" s="178">
        <f t="shared" si="151"/>
        <v>0</v>
      </c>
      <c r="AU1061">
        <f t="shared" si="152"/>
        <v>0</v>
      </c>
    </row>
    <row r="1062" spans="1:47">
      <c r="A1062" t="str">
        <f>IF(All_Tasks!A1062="","",All_Tasks!A1062)</f>
        <v/>
      </c>
      <c r="B1062" t="str">
        <f>IF(All_Tasks!B1062="","",All_Tasks!B1062)</f>
        <v/>
      </c>
      <c r="C1062" t="str">
        <f>IF(All_Tasks!C1062="","",All_Tasks!C1062)</f>
        <v/>
      </c>
      <c r="D1062" t="str">
        <f>IF(All_Tasks!D1062="","",All_Tasks!D1062)</f>
        <v/>
      </c>
      <c r="E1062" t="str">
        <f>IF(All_Tasks!V1062&lt;&gt;"",All_Tasks!V1062,IF(All_Tasks!E1062&lt;&gt;"",All_Tasks!E1062,""))</f>
        <v/>
      </c>
      <c r="F1062" t="str">
        <f>IF(All_Tasks!F1062="","",All_Tasks!F1062)</f>
        <v/>
      </c>
      <c r="G1062" t="str">
        <f>IF(All_Tasks!G1062="","",All_Tasks!G1062)</f>
        <v/>
      </c>
      <c r="H1062" s="231" t="str">
        <f>IF(All_Tasks!H1062="","",All_Tasks!H1062)</f>
        <v/>
      </c>
      <c r="I1062" t="str">
        <f>IF(All_Tasks!I1062="","",All_Tasks!I1062)</f>
        <v/>
      </c>
      <c r="J1062" t="str">
        <f>IF(All_Tasks!J1062="","",All_Tasks!J1062)</f>
        <v/>
      </c>
      <c r="K1062" t="str">
        <f>IF(All_Tasks!K1062="","",All_Tasks!K1062)</f>
        <v/>
      </c>
      <c r="L1062" s="231" t="str">
        <f>IF(All_Tasks!L1062="","",All_Tasks!L1062)</f>
        <v/>
      </c>
      <c r="M1062" t="str">
        <f>IF(All_Tasks!M1062="","",All_Tasks!M1062)</f>
        <v/>
      </c>
      <c r="N1062" t="str">
        <f>IF(All_Tasks!N1062="","",All_Tasks!N1062)</f>
        <v/>
      </c>
      <c r="O1062" t="str">
        <f>IF(All_Tasks!O1062="","",All_Tasks!O1062)</f>
        <v/>
      </c>
      <c r="P1062" s="181">
        <f>IF(All_Tasks!P1062="",0,All_Tasks!P1062)</f>
        <v>0</v>
      </c>
      <c r="Q1062" s="181">
        <f>IF(All_Tasks!Q1062="",0,All_Tasks!Q1062)</f>
        <v>0</v>
      </c>
      <c r="R1062" s="181">
        <f>IF(All_Tasks!R1062="",0,All_Tasks!R1062)</f>
        <v>0</v>
      </c>
      <c r="S1062" s="181" t="str">
        <f>IF(All_Tasks!S1062="","",All_Tasks!S1062)</f>
        <v/>
      </c>
      <c r="T1062" t="str">
        <f>IF(All_Tasks!T1062="","",All_Tasks!T1062)</f>
        <v/>
      </c>
      <c r="U1062" t="str">
        <f>IF(All_Tasks!U1062="","",All_Tasks!U1062)</f>
        <v/>
      </c>
      <c r="V1062">
        <f>IF(A1062="",0,IFERROR(MATCH(A1062,Scope_Labor_Rates!$A$6:$A$46,0)+5,0))</f>
        <v>0</v>
      </c>
      <c r="W1062" s="178">
        <f>IF(V1062&gt;0,INDEX(Scope_Labor_Rates!$C$6:$C$46,V1062-5),0)</f>
        <v>0</v>
      </c>
      <c r="X1062" s="178">
        <f>IF(V1062&gt;0,INDEX(Scope_Labor_Rates!$C$6:$C$46,V1062-5),0)</f>
        <v>0</v>
      </c>
      <c r="Y1062" s="180">
        <f>IF(V1062&gt;0,INDEX(Scope_Labor_Rates!$S$6:$S$46,V1062-5),0)</f>
        <v>0</v>
      </c>
      <c r="Z1062" s="180">
        <f>IF(V1062&gt;0,INDEX(Scope_Labor_Rates!$R$6:$R$46,V1062-5),1)</f>
        <v>1</v>
      </c>
      <c r="AA1062" s="231">
        <f t="shared" si="144"/>
        <v>0</v>
      </c>
      <c r="AB1062" t="str">
        <f t="shared" si="145"/>
        <v/>
      </c>
      <c r="AC1062" s="178" t="str">
        <f t="shared" si="146"/>
        <v/>
      </c>
      <c r="AD1062" s="181">
        <f t="shared" si="147"/>
        <v>0</v>
      </c>
      <c r="AE1062" s="178">
        <f>IF(V1062&gt;0,P1062*INDEX(Scope_Labor_Rates!$E$6:$E$46,V1062-5),0)</f>
        <v>0</v>
      </c>
      <c r="AF1062" s="181">
        <f>IF(V1062&gt;0,AE1062*INDEX(Scope_Labor_Rates!$D$6:$D$46,V1062-5)*AA1062,0)</f>
        <v>0</v>
      </c>
      <c r="AG1062" s="178">
        <f>IF(V1062&gt;0,P1062*INDEX(Scope_Labor_Rates!$G$6:$G$46,V1062-5),0)</f>
        <v>0</v>
      </c>
      <c r="AH1062" s="181">
        <f>IF(V1062&gt;0,AG1062*INDEX(Scope_Labor_Rates!$F$6:$F$46,V1062-5)*AA1062,0)</f>
        <v>0</v>
      </c>
      <c r="AI1062" s="178">
        <f>IF(V1062&gt;0,P1062*INDEX(Scope_Labor_Rates!$I$6:$I$46,V1062-5),0)</f>
        <v>0</v>
      </c>
      <c r="AJ1062" s="181">
        <f>IF(V1062&gt;0,AI1062*INDEX(Scope_Labor_Rates!$H$6:$H$46,V1062-5)*AA1062,0)</f>
        <v>0</v>
      </c>
      <c r="AK1062" s="178">
        <f>IF(V1062&gt;0,P1062*INDEX(Scope_Labor_Rates!$K$6:$K$46,V1062-5),0)</f>
        <v>0</v>
      </c>
      <c r="AL1062" s="181">
        <f>IF(V1062&gt;0,AK1062*INDEX(Scope_Labor_Rates!$J$6:$J$46,V1062-5)*AA1062,0)</f>
        <v>0</v>
      </c>
      <c r="AM1062" s="178">
        <f>IF(V1062&gt;0,P1062*INDEX(Scope_Labor_Rates!$M$6:$M$46,V1062-5),0)</f>
        <v>0</v>
      </c>
      <c r="AN1062" s="178">
        <f>IF(V1062&gt;0,AM1062*INDEX(Scope_Labor_Rates!$L$6:$L$46,V1062-5)*AA1062,0)</f>
        <v>0</v>
      </c>
      <c r="AO1062" s="178">
        <f>IF(V1062&gt;0,P1062*INDEX(Scope_Labor_Rates!$O$6:$O$46,V1062-5)*AA1062,0)</f>
        <v>0</v>
      </c>
      <c r="AP1062" s="181">
        <f>IF(V1062&gt;0,P1062*INDEX(Scope_Labor_Rates!$Q$6:$Q$46,V1062-5)*AA1062,0)</f>
        <v>0</v>
      </c>
      <c r="AQ1062" s="178">
        <f t="shared" si="148"/>
        <v>0</v>
      </c>
      <c r="AR1062" s="178">
        <f t="shared" si="149"/>
        <v>0</v>
      </c>
      <c r="AS1062" s="178">
        <f t="shared" si="150"/>
        <v>0</v>
      </c>
      <c r="AT1062" s="178">
        <f t="shared" si="151"/>
        <v>0</v>
      </c>
      <c r="AU1062">
        <f t="shared" si="152"/>
        <v>0</v>
      </c>
    </row>
    <row r="1063" spans="1:47">
      <c r="A1063" t="str">
        <f>IF(All_Tasks!A1063="","",All_Tasks!A1063)</f>
        <v/>
      </c>
      <c r="B1063" t="str">
        <f>IF(All_Tasks!B1063="","",All_Tasks!B1063)</f>
        <v/>
      </c>
      <c r="C1063" t="str">
        <f>IF(All_Tasks!C1063="","",All_Tasks!C1063)</f>
        <v/>
      </c>
      <c r="D1063" t="str">
        <f>IF(All_Tasks!D1063="","",All_Tasks!D1063)</f>
        <v/>
      </c>
      <c r="E1063" t="str">
        <f>IF(All_Tasks!V1063&lt;&gt;"",All_Tasks!V1063,IF(All_Tasks!E1063&lt;&gt;"",All_Tasks!E1063,""))</f>
        <v/>
      </c>
      <c r="F1063" t="str">
        <f>IF(All_Tasks!F1063="","",All_Tasks!F1063)</f>
        <v/>
      </c>
      <c r="G1063" t="str">
        <f>IF(All_Tasks!G1063="","",All_Tasks!G1063)</f>
        <v/>
      </c>
      <c r="H1063" s="231" t="str">
        <f>IF(All_Tasks!H1063="","",All_Tasks!H1063)</f>
        <v/>
      </c>
      <c r="I1063" t="str">
        <f>IF(All_Tasks!I1063="","",All_Tasks!I1063)</f>
        <v/>
      </c>
      <c r="J1063" t="str">
        <f>IF(All_Tasks!J1063="","",All_Tasks!J1063)</f>
        <v/>
      </c>
      <c r="K1063" t="str">
        <f>IF(All_Tasks!K1063="","",All_Tasks!K1063)</f>
        <v/>
      </c>
      <c r="L1063" s="231" t="str">
        <f>IF(All_Tasks!L1063="","",All_Tasks!L1063)</f>
        <v/>
      </c>
      <c r="M1063" t="str">
        <f>IF(All_Tasks!M1063="","",All_Tasks!M1063)</f>
        <v/>
      </c>
      <c r="N1063" t="str">
        <f>IF(All_Tasks!N1063="","",All_Tasks!N1063)</f>
        <v/>
      </c>
      <c r="O1063" t="str">
        <f>IF(All_Tasks!O1063="","",All_Tasks!O1063)</f>
        <v/>
      </c>
      <c r="P1063" s="181">
        <f>IF(All_Tasks!P1063="",0,All_Tasks!P1063)</f>
        <v>0</v>
      </c>
      <c r="Q1063" s="181">
        <f>IF(All_Tasks!Q1063="",0,All_Tasks!Q1063)</f>
        <v>0</v>
      </c>
      <c r="R1063" s="181">
        <f>IF(All_Tasks!R1063="",0,All_Tasks!R1063)</f>
        <v>0</v>
      </c>
      <c r="S1063" s="181" t="str">
        <f>IF(All_Tasks!S1063="","",All_Tasks!S1063)</f>
        <v/>
      </c>
      <c r="T1063" t="str">
        <f>IF(All_Tasks!T1063="","",All_Tasks!T1063)</f>
        <v/>
      </c>
      <c r="U1063" t="str">
        <f>IF(All_Tasks!U1063="","",All_Tasks!U1063)</f>
        <v/>
      </c>
      <c r="V1063">
        <f>IF(A1063="",0,IFERROR(MATCH(A1063,Scope_Labor_Rates!$A$6:$A$46,0)+5,0))</f>
        <v>0</v>
      </c>
      <c r="W1063" s="178">
        <f>IF(V1063&gt;0,INDEX(Scope_Labor_Rates!$C$6:$C$46,V1063-5),0)</f>
        <v>0</v>
      </c>
      <c r="X1063" s="178">
        <f>IF(V1063&gt;0,INDEX(Scope_Labor_Rates!$C$6:$C$46,V1063-5),0)</f>
        <v>0</v>
      </c>
      <c r="Y1063" s="180">
        <f>IF(V1063&gt;0,INDEX(Scope_Labor_Rates!$S$6:$S$46,V1063-5),0)</f>
        <v>0</v>
      </c>
      <c r="Z1063" s="180">
        <f>IF(V1063&gt;0,INDEX(Scope_Labor_Rates!$R$6:$R$46,V1063-5),1)</f>
        <v>1</v>
      </c>
      <c r="AA1063" s="231">
        <f t="shared" si="144"/>
        <v>0</v>
      </c>
      <c r="AB1063" t="str">
        <f t="shared" si="145"/>
        <v/>
      </c>
      <c r="AC1063" s="178" t="str">
        <f t="shared" si="146"/>
        <v/>
      </c>
      <c r="AD1063" s="181">
        <f t="shared" si="147"/>
        <v>0</v>
      </c>
      <c r="AE1063" s="178">
        <f>IF(V1063&gt;0,P1063*INDEX(Scope_Labor_Rates!$E$6:$E$46,V1063-5),0)</f>
        <v>0</v>
      </c>
      <c r="AF1063" s="181">
        <f>IF(V1063&gt;0,AE1063*INDEX(Scope_Labor_Rates!$D$6:$D$46,V1063-5)*AA1063,0)</f>
        <v>0</v>
      </c>
      <c r="AG1063" s="178">
        <f>IF(V1063&gt;0,P1063*INDEX(Scope_Labor_Rates!$G$6:$G$46,V1063-5),0)</f>
        <v>0</v>
      </c>
      <c r="AH1063" s="181">
        <f>IF(V1063&gt;0,AG1063*INDEX(Scope_Labor_Rates!$F$6:$F$46,V1063-5)*AA1063,0)</f>
        <v>0</v>
      </c>
      <c r="AI1063" s="178">
        <f>IF(V1063&gt;0,P1063*INDEX(Scope_Labor_Rates!$I$6:$I$46,V1063-5),0)</f>
        <v>0</v>
      </c>
      <c r="AJ1063" s="181">
        <f>IF(V1063&gt;0,AI1063*INDEX(Scope_Labor_Rates!$H$6:$H$46,V1063-5)*AA1063,0)</f>
        <v>0</v>
      </c>
      <c r="AK1063" s="178">
        <f>IF(V1063&gt;0,P1063*INDEX(Scope_Labor_Rates!$K$6:$K$46,V1063-5),0)</f>
        <v>0</v>
      </c>
      <c r="AL1063" s="181">
        <f>IF(V1063&gt;0,AK1063*INDEX(Scope_Labor_Rates!$J$6:$J$46,V1063-5)*AA1063,0)</f>
        <v>0</v>
      </c>
      <c r="AM1063" s="178">
        <f>IF(V1063&gt;0,P1063*INDEX(Scope_Labor_Rates!$M$6:$M$46,V1063-5),0)</f>
        <v>0</v>
      </c>
      <c r="AN1063" s="178">
        <f>IF(V1063&gt;0,AM1063*INDEX(Scope_Labor_Rates!$L$6:$L$46,V1063-5)*AA1063,0)</f>
        <v>0</v>
      </c>
      <c r="AO1063" s="178">
        <f>IF(V1063&gt;0,P1063*INDEX(Scope_Labor_Rates!$O$6:$O$46,V1063-5)*AA1063,0)</f>
        <v>0</v>
      </c>
      <c r="AP1063" s="181">
        <f>IF(V1063&gt;0,P1063*INDEX(Scope_Labor_Rates!$Q$6:$Q$46,V1063-5)*AA1063,0)</f>
        <v>0</v>
      </c>
      <c r="AQ1063" s="178">
        <f t="shared" si="148"/>
        <v>0</v>
      </c>
      <c r="AR1063" s="178">
        <f t="shared" si="149"/>
        <v>0</v>
      </c>
      <c r="AS1063" s="178">
        <f t="shared" si="150"/>
        <v>0</v>
      </c>
      <c r="AT1063" s="178">
        <f t="shared" si="151"/>
        <v>0</v>
      </c>
      <c r="AU1063">
        <f t="shared" si="152"/>
        <v>0</v>
      </c>
    </row>
    <row r="1064" spans="1:47">
      <c r="A1064" t="str">
        <f>IF(All_Tasks!A1064="","",All_Tasks!A1064)</f>
        <v/>
      </c>
      <c r="B1064" t="str">
        <f>IF(All_Tasks!B1064="","",All_Tasks!B1064)</f>
        <v/>
      </c>
      <c r="C1064" t="str">
        <f>IF(All_Tasks!C1064="","",All_Tasks!C1064)</f>
        <v/>
      </c>
      <c r="D1064" t="str">
        <f>IF(All_Tasks!D1064="","",All_Tasks!D1064)</f>
        <v/>
      </c>
      <c r="E1064" t="str">
        <f>IF(All_Tasks!V1064&lt;&gt;"",All_Tasks!V1064,IF(All_Tasks!E1064&lt;&gt;"",All_Tasks!E1064,""))</f>
        <v/>
      </c>
      <c r="F1064" t="str">
        <f>IF(All_Tasks!F1064="","",All_Tasks!F1064)</f>
        <v/>
      </c>
      <c r="G1064" t="str">
        <f>IF(All_Tasks!G1064="","",All_Tasks!G1064)</f>
        <v/>
      </c>
      <c r="H1064" s="231" t="str">
        <f>IF(All_Tasks!H1064="","",All_Tasks!H1064)</f>
        <v/>
      </c>
      <c r="I1064" t="str">
        <f>IF(All_Tasks!I1064="","",All_Tasks!I1064)</f>
        <v/>
      </c>
      <c r="J1064" t="str">
        <f>IF(All_Tasks!J1064="","",All_Tasks!J1064)</f>
        <v/>
      </c>
      <c r="K1064" t="str">
        <f>IF(All_Tasks!K1064="","",All_Tasks!K1064)</f>
        <v/>
      </c>
      <c r="L1064" s="231" t="str">
        <f>IF(All_Tasks!L1064="","",All_Tasks!L1064)</f>
        <v/>
      </c>
      <c r="M1064" t="str">
        <f>IF(All_Tasks!M1064="","",All_Tasks!M1064)</f>
        <v/>
      </c>
      <c r="N1064" t="str">
        <f>IF(All_Tasks!N1064="","",All_Tasks!N1064)</f>
        <v/>
      </c>
      <c r="O1064" t="str">
        <f>IF(All_Tasks!O1064="","",All_Tasks!O1064)</f>
        <v/>
      </c>
      <c r="P1064" s="181">
        <f>IF(All_Tasks!P1064="",0,All_Tasks!P1064)</f>
        <v>0</v>
      </c>
      <c r="Q1064" s="181">
        <f>IF(All_Tasks!Q1064="",0,All_Tasks!Q1064)</f>
        <v>0</v>
      </c>
      <c r="R1064" s="181">
        <f>IF(All_Tasks!R1064="",0,All_Tasks!R1064)</f>
        <v>0</v>
      </c>
      <c r="S1064" s="181" t="str">
        <f>IF(All_Tasks!S1064="","",All_Tasks!S1064)</f>
        <v/>
      </c>
      <c r="T1064" t="str">
        <f>IF(All_Tasks!T1064="","",All_Tasks!T1064)</f>
        <v/>
      </c>
      <c r="U1064" t="str">
        <f>IF(All_Tasks!U1064="","",All_Tasks!U1064)</f>
        <v/>
      </c>
      <c r="V1064">
        <f>IF(A1064="",0,IFERROR(MATCH(A1064,Scope_Labor_Rates!$A$6:$A$46,0)+5,0))</f>
        <v>0</v>
      </c>
      <c r="W1064" s="178">
        <f>IF(V1064&gt;0,INDEX(Scope_Labor_Rates!$C$6:$C$46,V1064-5),0)</f>
        <v>0</v>
      </c>
      <c r="X1064" s="178">
        <f>IF(V1064&gt;0,INDEX(Scope_Labor_Rates!$C$6:$C$46,V1064-5),0)</f>
        <v>0</v>
      </c>
      <c r="Y1064" s="180">
        <f>IF(V1064&gt;0,INDEX(Scope_Labor_Rates!$S$6:$S$46,V1064-5),0)</f>
        <v>0</v>
      </c>
      <c r="Z1064" s="180">
        <f>IF(V1064&gt;0,INDEX(Scope_Labor_Rates!$R$6:$R$46,V1064-5),1)</f>
        <v>1</v>
      </c>
      <c r="AA1064" s="231">
        <f t="shared" si="144"/>
        <v>0</v>
      </c>
      <c r="AB1064" t="str">
        <f t="shared" si="145"/>
        <v/>
      </c>
      <c r="AC1064" s="178" t="str">
        <f t="shared" si="146"/>
        <v/>
      </c>
      <c r="AD1064" s="181">
        <f t="shared" si="147"/>
        <v>0</v>
      </c>
      <c r="AE1064" s="178">
        <f>IF(V1064&gt;0,P1064*INDEX(Scope_Labor_Rates!$E$6:$E$46,V1064-5),0)</f>
        <v>0</v>
      </c>
      <c r="AF1064" s="181">
        <f>IF(V1064&gt;0,AE1064*INDEX(Scope_Labor_Rates!$D$6:$D$46,V1064-5)*AA1064,0)</f>
        <v>0</v>
      </c>
      <c r="AG1064" s="178">
        <f>IF(V1064&gt;0,P1064*INDEX(Scope_Labor_Rates!$G$6:$G$46,V1064-5),0)</f>
        <v>0</v>
      </c>
      <c r="AH1064" s="181">
        <f>IF(V1064&gt;0,AG1064*INDEX(Scope_Labor_Rates!$F$6:$F$46,V1064-5)*AA1064,0)</f>
        <v>0</v>
      </c>
      <c r="AI1064" s="178">
        <f>IF(V1064&gt;0,P1064*INDEX(Scope_Labor_Rates!$I$6:$I$46,V1064-5),0)</f>
        <v>0</v>
      </c>
      <c r="AJ1064" s="181">
        <f>IF(V1064&gt;0,AI1064*INDEX(Scope_Labor_Rates!$H$6:$H$46,V1064-5)*AA1064,0)</f>
        <v>0</v>
      </c>
      <c r="AK1064" s="178">
        <f>IF(V1064&gt;0,P1064*INDEX(Scope_Labor_Rates!$K$6:$K$46,V1064-5),0)</f>
        <v>0</v>
      </c>
      <c r="AL1064" s="181">
        <f>IF(V1064&gt;0,AK1064*INDEX(Scope_Labor_Rates!$J$6:$J$46,V1064-5)*AA1064,0)</f>
        <v>0</v>
      </c>
      <c r="AM1064" s="178">
        <f>IF(V1064&gt;0,P1064*INDEX(Scope_Labor_Rates!$M$6:$M$46,V1064-5),0)</f>
        <v>0</v>
      </c>
      <c r="AN1064" s="178">
        <f>IF(V1064&gt;0,AM1064*INDEX(Scope_Labor_Rates!$L$6:$L$46,V1064-5)*AA1064,0)</f>
        <v>0</v>
      </c>
      <c r="AO1064" s="178">
        <f>IF(V1064&gt;0,P1064*INDEX(Scope_Labor_Rates!$O$6:$O$46,V1064-5)*AA1064,0)</f>
        <v>0</v>
      </c>
      <c r="AP1064" s="181">
        <f>IF(V1064&gt;0,P1064*INDEX(Scope_Labor_Rates!$Q$6:$Q$46,V1064-5)*AA1064,0)</f>
        <v>0</v>
      </c>
      <c r="AQ1064" s="178">
        <f t="shared" si="148"/>
        <v>0</v>
      </c>
      <c r="AR1064" s="178">
        <f t="shared" si="149"/>
        <v>0</v>
      </c>
      <c r="AS1064" s="178">
        <f t="shared" si="150"/>
        <v>0</v>
      </c>
      <c r="AT1064" s="178">
        <f t="shared" si="151"/>
        <v>0</v>
      </c>
      <c r="AU1064">
        <f t="shared" si="152"/>
        <v>0</v>
      </c>
    </row>
    <row r="1065" spans="1:47">
      <c r="A1065" t="str">
        <f>IF(All_Tasks!A1065="","",All_Tasks!A1065)</f>
        <v/>
      </c>
      <c r="B1065" t="str">
        <f>IF(All_Tasks!B1065="","",All_Tasks!B1065)</f>
        <v/>
      </c>
      <c r="C1065" t="str">
        <f>IF(All_Tasks!C1065="","",All_Tasks!C1065)</f>
        <v/>
      </c>
      <c r="D1065" t="str">
        <f>IF(All_Tasks!D1065="","",All_Tasks!D1065)</f>
        <v/>
      </c>
      <c r="E1065" t="str">
        <f>IF(All_Tasks!V1065&lt;&gt;"",All_Tasks!V1065,IF(All_Tasks!E1065&lt;&gt;"",All_Tasks!E1065,""))</f>
        <v/>
      </c>
      <c r="F1065" t="str">
        <f>IF(All_Tasks!F1065="","",All_Tasks!F1065)</f>
        <v/>
      </c>
      <c r="G1065" t="str">
        <f>IF(All_Tasks!G1065="","",All_Tasks!G1065)</f>
        <v/>
      </c>
      <c r="H1065" s="231" t="str">
        <f>IF(All_Tasks!H1065="","",All_Tasks!H1065)</f>
        <v/>
      </c>
      <c r="I1065" t="str">
        <f>IF(All_Tasks!I1065="","",All_Tasks!I1065)</f>
        <v/>
      </c>
      <c r="J1065" t="str">
        <f>IF(All_Tasks!J1065="","",All_Tasks!J1065)</f>
        <v/>
      </c>
      <c r="K1065" t="str">
        <f>IF(All_Tasks!K1065="","",All_Tasks!K1065)</f>
        <v/>
      </c>
      <c r="L1065" s="231" t="str">
        <f>IF(All_Tasks!L1065="","",All_Tasks!L1065)</f>
        <v/>
      </c>
      <c r="M1065" t="str">
        <f>IF(All_Tasks!M1065="","",All_Tasks!M1065)</f>
        <v/>
      </c>
      <c r="N1065" t="str">
        <f>IF(All_Tasks!N1065="","",All_Tasks!N1065)</f>
        <v/>
      </c>
      <c r="O1065" t="str">
        <f>IF(All_Tasks!O1065="","",All_Tasks!O1065)</f>
        <v/>
      </c>
      <c r="P1065" s="181">
        <f>IF(All_Tasks!P1065="",0,All_Tasks!P1065)</f>
        <v>0</v>
      </c>
      <c r="Q1065" s="181">
        <f>IF(All_Tasks!Q1065="",0,All_Tasks!Q1065)</f>
        <v>0</v>
      </c>
      <c r="R1065" s="181">
        <f>IF(All_Tasks!R1065="",0,All_Tasks!R1065)</f>
        <v>0</v>
      </c>
      <c r="S1065" s="181" t="str">
        <f>IF(All_Tasks!S1065="","",All_Tasks!S1065)</f>
        <v/>
      </c>
      <c r="T1065" t="str">
        <f>IF(All_Tasks!T1065="","",All_Tasks!T1065)</f>
        <v/>
      </c>
      <c r="U1065" t="str">
        <f>IF(All_Tasks!U1065="","",All_Tasks!U1065)</f>
        <v/>
      </c>
      <c r="V1065">
        <f>IF(A1065="",0,IFERROR(MATCH(A1065,Scope_Labor_Rates!$A$6:$A$46,0)+5,0))</f>
        <v>0</v>
      </c>
      <c r="W1065" s="178">
        <f>IF(V1065&gt;0,INDEX(Scope_Labor_Rates!$C$6:$C$46,V1065-5),0)</f>
        <v>0</v>
      </c>
      <c r="X1065" s="178">
        <f>IF(V1065&gt;0,INDEX(Scope_Labor_Rates!$C$6:$C$46,V1065-5),0)</f>
        <v>0</v>
      </c>
      <c r="Y1065" s="180">
        <f>IF(V1065&gt;0,INDEX(Scope_Labor_Rates!$S$6:$S$46,V1065-5),0)</f>
        <v>0</v>
      </c>
      <c r="Z1065" s="180">
        <f>IF(V1065&gt;0,INDEX(Scope_Labor_Rates!$R$6:$R$46,V1065-5),1)</f>
        <v>1</v>
      </c>
      <c r="AA1065" s="231">
        <f t="shared" si="144"/>
        <v>0</v>
      </c>
      <c r="AB1065" t="str">
        <f t="shared" si="145"/>
        <v/>
      </c>
      <c r="AC1065" s="178" t="str">
        <f t="shared" si="146"/>
        <v/>
      </c>
      <c r="AD1065" s="181">
        <f t="shared" si="147"/>
        <v>0</v>
      </c>
      <c r="AE1065" s="178">
        <f>IF(V1065&gt;0,P1065*INDEX(Scope_Labor_Rates!$E$6:$E$46,V1065-5),0)</f>
        <v>0</v>
      </c>
      <c r="AF1065" s="181">
        <f>IF(V1065&gt;0,AE1065*INDEX(Scope_Labor_Rates!$D$6:$D$46,V1065-5)*AA1065,0)</f>
        <v>0</v>
      </c>
      <c r="AG1065" s="178">
        <f>IF(V1065&gt;0,P1065*INDEX(Scope_Labor_Rates!$G$6:$G$46,V1065-5),0)</f>
        <v>0</v>
      </c>
      <c r="AH1065" s="181">
        <f>IF(V1065&gt;0,AG1065*INDEX(Scope_Labor_Rates!$F$6:$F$46,V1065-5)*AA1065,0)</f>
        <v>0</v>
      </c>
      <c r="AI1065" s="178">
        <f>IF(V1065&gt;0,P1065*INDEX(Scope_Labor_Rates!$I$6:$I$46,V1065-5),0)</f>
        <v>0</v>
      </c>
      <c r="AJ1065" s="181">
        <f>IF(V1065&gt;0,AI1065*INDEX(Scope_Labor_Rates!$H$6:$H$46,V1065-5)*AA1065,0)</f>
        <v>0</v>
      </c>
      <c r="AK1065" s="178">
        <f>IF(V1065&gt;0,P1065*INDEX(Scope_Labor_Rates!$K$6:$K$46,V1065-5),0)</f>
        <v>0</v>
      </c>
      <c r="AL1065" s="181">
        <f>IF(V1065&gt;0,AK1065*INDEX(Scope_Labor_Rates!$J$6:$J$46,V1065-5)*AA1065,0)</f>
        <v>0</v>
      </c>
      <c r="AM1065" s="178">
        <f>IF(V1065&gt;0,P1065*INDEX(Scope_Labor_Rates!$M$6:$M$46,V1065-5),0)</f>
        <v>0</v>
      </c>
      <c r="AN1065" s="178">
        <f>IF(V1065&gt;0,AM1065*INDEX(Scope_Labor_Rates!$L$6:$L$46,V1065-5)*AA1065,0)</f>
        <v>0</v>
      </c>
      <c r="AO1065" s="178">
        <f>IF(V1065&gt;0,P1065*INDEX(Scope_Labor_Rates!$O$6:$O$46,V1065-5)*AA1065,0)</f>
        <v>0</v>
      </c>
      <c r="AP1065" s="181">
        <f>IF(V1065&gt;0,P1065*INDEX(Scope_Labor_Rates!$Q$6:$Q$46,V1065-5)*AA1065,0)</f>
        <v>0</v>
      </c>
      <c r="AQ1065" s="178">
        <f t="shared" si="148"/>
        <v>0</v>
      </c>
      <c r="AR1065" s="178">
        <f t="shared" si="149"/>
        <v>0</v>
      </c>
      <c r="AS1065" s="178">
        <f t="shared" si="150"/>
        <v>0</v>
      </c>
      <c r="AT1065" s="178">
        <f t="shared" si="151"/>
        <v>0</v>
      </c>
      <c r="AU1065">
        <f t="shared" si="152"/>
        <v>0</v>
      </c>
    </row>
    <row r="1066" spans="1:47">
      <c r="A1066" t="str">
        <f>IF(All_Tasks!A1066="","",All_Tasks!A1066)</f>
        <v/>
      </c>
      <c r="B1066" t="str">
        <f>IF(All_Tasks!B1066="","",All_Tasks!B1066)</f>
        <v/>
      </c>
      <c r="C1066" t="str">
        <f>IF(All_Tasks!C1066="","",All_Tasks!C1066)</f>
        <v/>
      </c>
      <c r="D1066" t="str">
        <f>IF(All_Tasks!D1066="","",All_Tasks!D1066)</f>
        <v/>
      </c>
      <c r="E1066" t="str">
        <f>IF(All_Tasks!V1066&lt;&gt;"",All_Tasks!V1066,IF(All_Tasks!E1066&lt;&gt;"",All_Tasks!E1066,""))</f>
        <v/>
      </c>
      <c r="F1066" t="str">
        <f>IF(All_Tasks!F1066="","",All_Tasks!F1066)</f>
        <v/>
      </c>
      <c r="G1066" t="str">
        <f>IF(All_Tasks!G1066="","",All_Tasks!G1066)</f>
        <v/>
      </c>
      <c r="H1066" s="231" t="str">
        <f>IF(All_Tasks!H1066="","",All_Tasks!H1066)</f>
        <v/>
      </c>
      <c r="I1066" t="str">
        <f>IF(All_Tasks!I1066="","",All_Tasks!I1066)</f>
        <v/>
      </c>
      <c r="J1066" t="str">
        <f>IF(All_Tasks!J1066="","",All_Tasks!J1066)</f>
        <v/>
      </c>
      <c r="K1066" t="str">
        <f>IF(All_Tasks!K1066="","",All_Tasks!K1066)</f>
        <v/>
      </c>
      <c r="L1066" s="231" t="str">
        <f>IF(All_Tasks!L1066="","",All_Tasks!L1066)</f>
        <v/>
      </c>
      <c r="M1066" t="str">
        <f>IF(All_Tasks!M1066="","",All_Tasks!M1066)</f>
        <v/>
      </c>
      <c r="N1066" t="str">
        <f>IF(All_Tasks!N1066="","",All_Tasks!N1066)</f>
        <v/>
      </c>
      <c r="O1066" t="str">
        <f>IF(All_Tasks!O1066="","",All_Tasks!O1066)</f>
        <v/>
      </c>
      <c r="P1066" s="181">
        <f>IF(All_Tasks!P1066="",0,All_Tasks!P1066)</f>
        <v>0</v>
      </c>
      <c r="Q1066" s="181">
        <f>IF(All_Tasks!Q1066="",0,All_Tasks!Q1066)</f>
        <v>0</v>
      </c>
      <c r="R1066" s="181">
        <f>IF(All_Tasks!R1066="",0,All_Tasks!R1066)</f>
        <v>0</v>
      </c>
      <c r="S1066" s="181" t="str">
        <f>IF(All_Tasks!S1066="","",All_Tasks!S1066)</f>
        <v/>
      </c>
      <c r="T1066" t="str">
        <f>IF(All_Tasks!T1066="","",All_Tasks!T1066)</f>
        <v/>
      </c>
      <c r="U1066" t="str">
        <f>IF(All_Tasks!U1066="","",All_Tasks!U1066)</f>
        <v/>
      </c>
      <c r="V1066">
        <f>IF(A1066="",0,IFERROR(MATCH(A1066,Scope_Labor_Rates!$A$6:$A$46,0)+5,0))</f>
        <v>0</v>
      </c>
      <c r="W1066" s="178">
        <f>IF(V1066&gt;0,INDEX(Scope_Labor_Rates!$C$6:$C$46,V1066-5),0)</f>
        <v>0</v>
      </c>
      <c r="X1066" s="178">
        <f>IF(V1066&gt;0,INDEX(Scope_Labor_Rates!$C$6:$C$46,V1066-5),0)</f>
        <v>0</v>
      </c>
      <c r="Y1066" s="180">
        <f>IF(V1066&gt;0,INDEX(Scope_Labor_Rates!$S$6:$S$46,V1066-5),0)</f>
        <v>0</v>
      </c>
      <c r="Z1066" s="180">
        <f>IF(V1066&gt;0,INDEX(Scope_Labor_Rates!$R$6:$R$46,V1066-5),1)</f>
        <v>1</v>
      </c>
      <c r="AA1066" s="231">
        <f t="shared" si="144"/>
        <v>0</v>
      </c>
      <c r="AB1066" t="str">
        <f t="shared" si="145"/>
        <v/>
      </c>
      <c r="AC1066" s="178" t="str">
        <f t="shared" si="146"/>
        <v/>
      </c>
      <c r="AD1066" s="181">
        <f t="shared" si="147"/>
        <v>0</v>
      </c>
      <c r="AE1066" s="178">
        <f>IF(V1066&gt;0,P1066*INDEX(Scope_Labor_Rates!$E$6:$E$46,V1066-5),0)</f>
        <v>0</v>
      </c>
      <c r="AF1066" s="181">
        <f>IF(V1066&gt;0,AE1066*INDEX(Scope_Labor_Rates!$D$6:$D$46,V1066-5)*AA1066,0)</f>
        <v>0</v>
      </c>
      <c r="AG1066" s="178">
        <f>IF(V1066&gt;0,P1066*INDEX(Scope_Labor_Rates!$G$6:$G$46,V1066-5),0)</f>
        <v>0</v>
      </c>
      <c r="AH1066" s="181">
        <f>IF(V1066&gt;0,AG1066*INDEX(Scope_Labor_Rates!$F$6:$F$46,V1066-5)*AA1066,0)</f>
        <v>0</v>
      </c>
      <c r="AI1066" s="178">
        <f>IF(V1066&gt;0,P1066*INDEX(Scope_Labor_Rates!$I$6:$I$46,V1066-5),0)</f>
        <v>0</v>
      </c>
      <c r="AJ1066" s="181">
        <f>IF(V1066&gt;0,AI1066*INDEX(Scope_Labor_Rates!$H$6:$H$46,V1066-5)*AA1066,0)</f>
        <v>0</v>
      </c>
      <c r="AK1066" s="178">
        <f>IF(V1066&gt;0,P1066*INDEX(Scope_Labor_Rates!$K$6:$K$46,V1066-5),0)</f>
        <v>0</v>
      </c>
      <c r="AL1066" s="181">
        <f>IF(V1066&gt;0,AK1066*INDEX(Scope_Labor_Rates!$J$6:$J$46,V1066-5)*AA1066,0)</f>
        <v>0</v>
      </c>
      <c r="AM1066" s="178">
        <f>IF(V1066&gt;0,P1066*INDEX(Scope_Labor_Rates!$M$6:$M$46,V1066-5),0)</f>
        <v>0</v>
      </c>
      <c r="AN1066" s="178">
        <f>IF(V1066&gt;0,AM1066*INDEX(Scope_Labor_Rates!$L$6:$L$46,V1066-5)*AA1066,0)</f>
        <v>0</v>
      </c>
      <c r="AO1066" s="178">
        <f>IF(V1066&gt;0,P1066*INDEX(Scope_Labor_Rates!$O$6:$O$46,V1066-5)*AA1066,0)</f>
        <v>0</v>
      </c>
      <c r="AP1066" s="181">
        <f>IF(V1066&gt;0,P1066*INDEX(Scope_Labor_Rates!$Q$6:$Q$46,V1066-5)*AA1066,0)</f>
        <v>0</v>
      </c>
      <c r="AQ1066" s="178">
        <f t="shared" si="148"/>
        <v>0</v>
      </c>
      <c r="AR1066" s="178">
        <f t="shared" si="149"/>
        <v>0</v>
      </c>
      <c r="AS1066" s="178">
        <f t="shared" si="150"/>
        <v>0</v>
      </c>
      <c r="AT1066" s="178">
        <f t="shared" si="151"/>
        <v>0</v>
      </c>
      <c r="AU1066">
        <f t="shared" si="152"/>
        <v>0</v>
      </c>
    </row>
    <row r="1067" spans="1:47">
      <c r="A1067" t="str">
        <f>IF(All_Tasks!A1067="","",All_Tasks!A1067)</f>
        <v/>
      </c>
      <c r="B1067" t="str">
        <f>IF(All_Tasks!B1067="","",All_Tasks!B1067)</f>
        <v/>
      </c>
      <c r="C1067" t="str">
        <f>IF(All_Tasks!C1067="","",All_Tasks!C1067)</f>
        <v/>
      </c>
      <c r="D1067" t="str">
        <f>IF(All_Tasks!D1067="","",All_Tasks!D1067)</f>
        <v/>
      </c>
      <c r="E1067" t="str">
        <f>IF(All_Tasks!V1067&lt;&gt;"",All_Tasks!V1067,IF(All_Tasks!E1067&lt;&gt;"",All_Tasks!E1067,""))</f>
        <v/>
      </c>
      <c r="F1067" t="str">
        <f>IF(All_Tasks!F1067="","",All_Tasks!F1067)</f>
        <v/>
      </c>
      <c r="G1067" t="str">
        <f>IF(All_Tasks!G1067="","",All_Tasks!G1067)</f>
        <v/>
      </c>
      <c r="H1067" s="231" t="str">
        <f>IF(All_Tasks!H1067="","",All_Tasks!H1067)</f>
        <v/>
      </c>
      <c r="I1067" t="str">
        <f>IF(All_Tasks!I1067="","",All_Tasks!I1067)</f>
        <v/>
      </c>
      <c r="J1067" t="str">
        <f>IF(All_Tasks!J1067="","",All_Tasks!J1067)</f>
        <v/>
      </c>
      <c r="K1067" t="str">
        <f>IF(All_Tasks!K1067="","",All_Tasks!K1067)</f>
        <v/>
      </c>
      <c r="L1067" s="231" t="str">
        <f>IF(All_Tasks!L1067="","",All_Tasks!L1067)</f>
        <v/>
      </c>
      <c r="M1067" t="str">
        <f>IF(All_Tasks!M1067="","",All_Tasks!M1067)</f>
        <v/>
      </c>
      <c r="N1067" t="str">
        <f>IF(All_Tasks!N1067="","",All_Tasks!N1067)</f>
        <v/>
      </c>
      <c r="O1067" t="str">
        <f>IF(All_Tasks!O1067="","",All_Tasks!O1067)</f>
        <v/>
      </c>
      <c r="P1067" s="181">
        <f>IF(All_Tasks!P1067="",0,All_Tasks!P1067)</f>
        <v>0</v>
      </c>
      <c r="Q1067" s="181">
        <f>IF(All_Tasks!Q1067="",0,All_Tasks!Q1067)</f>
        <v>0</v>
      </c>
      <c r="R1067" s="181">
        <f>IF(All_Tasks!R1067="",0,All_Tasks!R1067)</f>
        <v>0</v>
      </c>
      <c r="S1067" s="181" t="str">
        <f>IF(All_Tasks!S1067="","",All_Tasks!S1067)</f>
        <v/>
      </c>
      <c r="T1067" t="str">
        <f>IF(All_Tasks!T1067="","",All_Tasks!T1067)</f>
        <v/>
      </c>
      <c r="U1067" t="str">
        <f>IF(All_Tasks!U1067="","",All_Tasks!U1067)</f>
        <v/>
      </c>
      <c r="V1067">
        <f>IF(A1067="",0,IFERROR(MATCH(A1067,Scope_Labor_Rates!$A$6:$A$46,0)+5,0))</f>
        <v>0</v>
      </c>
      <c r="W1067" s="178">
        <f>IF(V1067&gt;0,INDEX(Scope_Labor_Rates!$C$6:$C$46,V1067-5),0)</f>
        <v>0</v>
      </c>
      <c r="X1067" s="178">
        <f>IF(V1067&gt;0,INDEX(Scope_Labor_Rates!$C$6:$C$46,V1067-5),0)</f>
        <v>0</v>
      </c>
      <c r="Y1067" s="180">
        <f>IF(V1067&gt;0,INDEX(Scope_Labor_Rates!$S$6:$S$46,V1067-5),0)</f>
        <v>0</v>
      </c>
      <c r="Z1067" s="180">
        <f>IF(V1067&gt;0,INDEX(Scope_Labor_Rates!$R$6:$R$46,V1067-5),1)</f>
        <v>1</v>
      </c>
      <c r="AA1067" s="231">
        <f t="shared" si="144"/>
        <v>0</v>
      </c>
      <c r="AB1067" t="str">
        <f t="shared" si="145"/>
        <v/>
      </c>
      <c r="AC1067" s="178" t="str">
        <f t="shared" si="146"/>
        <v/>
      </c>
      <c r="AD1067" s="181">
        <f t="shared" si="147"/>
        <v>0</v>
      </c>
      <c r="AE1067" s="178">
        <f>IF(V1067&gt;0,P1067*INDEX(Scope_Labor_Rates!$E$6:$E$46,V1067-5),0)</f>
        <v>0</v>
      </c>
      <c r="AF1067" s="181">
        <f>IF(V1067&gt;0,AE1067*INDEX(Scope_Labor_Rates!$D$6:$D$46,V1067-5)*AA1067,0)</f>
        <v>0</v>
      </c>
      <c r="AG1067" s="178">
        <f>IF(V1067&gt;0,P1067*INDEX(Scope_Labor_Rates!$G$6:$G$46,V1067-5),0)</f>
        <v>0</v>
      </c>
      <c r="AH1067" s="181">
        <f>IF(V1067&gt;0,AG1067*INDEX(Scope_Labor_Rates!$F$6:$F$46,V1067-5)*AA1067,0)</f>
        <v>0</v>
      </c>
      <c r="AI1067" s="178">
        <f>IF(V1067&gt;0,P1067*INDEX(Scope_Labor_Rates!$I$6:$I$46,V1067-5),0)</f>
        <v>0</v>
      </c>
      <c r="AJ1067" s="181">
        <f>IF(V1067&gt;0,AI1067*INDEX(Scope_Labor_Rates!$H$6:$H$46,V1067-5)*AA1067,0)</f>
        <v>0</v>
      </c>
      <c r="AK1067" s="178">
        <f>IF(V1067&gt;0,P1067*INDEX(Scope_Labor_Rates!$K$6:$K$46,V1067-5),0)</f>
        <v>0</v>
      </c>
      <c r="AL1067" s="181">
        <f>IF(V1067&gt;0,AK1067*INDEX(Scope_Labor_Rates!$J$6:$J$46,V1067-5)*AA1067,0)</f>
        <v>0</v>
      </c>
      <c r="AM1067" s="178">
        <f>IF(V1067&gt;0,P1067*INDEX(Scope_Labor_Rates!$M$6:$M$46,V1067-5),0)</f>
        <v>0</v>
      </c>
      <c r="AN1067" s="178">
        <f>IF(V1067&gt;0,AM1067*INDEX(Scope_Labor_Rates!$L$6:$L$46,V1067-5)*AA1067,0)</f>
        <v>0</v>
      </c>
      <c r="AO1067" s="178">
        <f>IF(V1067&gt;0,P1067*INDEX(Scope_Labor_Rates!$O$6:$O$46,V1067-5)*AA1067,0)</f>
        <v>0</v>
      </c>
      <c r="AP1067" s="181">
        <f>IF(V1067&gt;0,P1067*INDEX(Scope_Labor_Rates!$Q$6:$Q$46,V1067-5)*AA1067,0)</f>
        <v>0</v>
      </c>
      <c r="AQ1067" s="178">
        <f t="shared" si="148"/>
        <v>0</v>
      </c>
      <c r="AR1067" s="178">
        <f t="shared" si="149"/>
        <v>0</v>
      </c>
      <c r="AS1067" s="178">
        <f t="shared" si="150"/>
        <v>0</v>
      </c>
      <c r="AT1067" s="178">
        <f t="shared" si="151"/>
        <v>0</v>
      </c>
      <c r="AU1067">
        <f t="shared" si="152"/>
        <v>0</v>
      </c>
    </row>
    <row r="1068" spans="1:47">
      <c r="A1068" t="str">
        <f>IF(All_Tasks!A1068="","",All_Tasks!A1068)</f>
        <v/>
      </c>
      <c r="B1068" t="str">
        <f>IF(All_Tasks!B1068="","",All_Tasks!B1068)</f>
        <v/>
      </c>
      <c r="C1068" t="str">
        <f>IF(All_Tasks!C1068="","",All_Tasks!C1068)</f>
        <v/>
      </c>
      <c r="D1068" t="str">
        <f>IF(All_Tasks!D1068="","",All_Tasks!D1068)</f>
        <v/>
      </c>
      <c r="E1068" t="str">
        <f>IF(All_Tasks!V1068&lt;&gt;"",All_Tasks!V1068,IF(All_Tasks!E1068&lt;&gt;"",All_Tasks!E1068,""))</f>
        <v/>
      </c>
      <c r="F1068" t="str">
        <f>IF(All_Tasks!F1068="","",All_Tasks!F1068)</f>
        <v/>
      </c>
      <c r="G1068" t="str">
        <f>IF(All_Tasks!G1068="","",All_Tasks!G1068)</f>
        <v/>
      </c>
      <c r="H1068" s="231" t="str">
        <f>IF(All_Tasks!H1068="","",All_Tasks!H1068)</f>
        <v/>
      </c>
      <c r="I1068" t="str">
        <f>IF(All_Tasks!I1068="","",All_Tasks!I1068)</f>
        <v/>
      </c>
      <c r="J1068" t="str">
        <f>IF(All_Tasks!J1068="","",All_Tasks!J1068)</f>
        <v/>
      </c>
      <c r="K1068" t="str">
        <f>IF(All_Tasks!K1068="","",All_Tasks!K1068)</f>
        <v/>
      </c>
      <c r="L1068" s="231" t="str">
        <f>IF(All_Tasks!L1068="","",All_Tasks!L1068)</f>
        <v/>
      </c>
      <c r="M1068" t="str">
        <f>IF(All_Tasks!M1068="","",All_Tasks!M1068)</f>
        <v/>
      </c>
      <c r="N1068" t="str">
        <f>IF(All_Tasks!N1068="","",All_Tasks!N1068)</f>
        <v/>
      </c>
      <c r="O1068" t="str">
        <f>IF(All_Tasks!O1068="","",All_Tasks!O1068)</f>
        <v/>
      </c>
      <c r="P1068" s="181">
        <f>IF(All_Tasks!P1068="",0,All_Tasks!P1068)</f>
        <v>0</v>
      </c>
      <c r="Q1068" s="181">
        <f>IF(All_Tasks!Q1068="",0,All_Tasks!Q1068)</f>
        <v>0</v>
      </c>
      <c r="R1068" s="181">
        <f>IF(All_Tasks!R1068="",0,All_Tasks!R1068)</f>
        <v>0</v>
      </c>
      <c r="S1068" s="181" t="str">
        <f>IF(All_Tasks!S1068="","",All_Tasks!S1068)</f>
        <v/>
      </c>
      <c r="T1068" t="str">
        <f>IF(All_Tasks!T1068="","",All_Tasks!T1068)</f>
        <v/>
      </c>
      <c r="U1068" t="str">
        <f>IF(All_Tasks!U1068="","",All_Tasks!U1068)</f>
        <v/>
      </c>
      <c r="V1068">
        <f>IF(A1068="",0,IFERROR(MATCH(A1068,Scope_Labor_Rates!$A$6:$A$46,0)+5,0))</f>
        <v>0</v>
      </c>
      <c r="W1068" s="178">
        <f>IF(V1068&gt;0,INDEX(Scope_Labor_Rates!$C$6:$C$46,V1068-5),0)</f>
        <v>0</v>
      </c>
      <c r="X1068" s="178">
        <f>IF(V1068&gt;0,INDEX(Scope_Labor_Rates!$C$6:$C$46,V1068-5),0)</f>
        <v>0</v>
      </c>
      <c r="Y1068" s="180">
        <f>IF(V1068&gt;0,INDEX(Scope_Labor_Rates!$S$6:$S$46,V1068-5),0)</f>
        <v>0</v>
      </c>
      <c r="Z1068" s="180">
        <f>IF(V1068&gt;0,INDEX(Scope_Labor_Rates!$R$6:$R$46,V1068-5),1)</f>
        <v>1</v>
      </c>
      <c r="AA1068" s="231">
        <f t="shared" si="144"/>
        <v>0</v>
      </c>
      <c r="AB1068" t="str">
        <f t="shared" si="145"/>
        <v/>
      </c>
      <c r="AC1068" s="178" t="str">
        <f t="shared" si="146"/>
        <v/>
      </c>
      <c r="AD1068" s="181">
        <f t="shared" si="147"/>
        <v>0</v>
      </c>
      <c r="AE1068" s="178">
        <f>IF(V1068&gt;0,P1068*INDEX(Scope_Labor_Rates!$E$6:$E$46,V1068-5),0)</f>
        <v>0</v>
      </c>
      <c r="AF1068" s="181">
        <f>IF(V1068&gt;0,AE1068*INDEX(Scope_Labor_Rates!$D$6:$D$46,V1068-5)*AA1068,0)</f>
        <v>0</v>
      </c>
      <c r="AG1068" s="178">
        <f>IF(V1068&gt;0,P1068*INDEX(Scope_Labor_Rates!$G$6:$G$46,V1068-5),0)</f>
        <v>0</v>
      </c>
      <c r="AH1068" s="181">
        <f>IF(V1068&gt;0,AG1068*INDEX(Scope_Labor_Rates!$F$6:$F$46,V1068-5)*AA1068,0)</f>
        <v>0</v>
      </c>
      <c r="AI1068" s="178">
        <f>IF(V1068&gt;0,P1068*INDEX(Scope_Labor_Rates!$I$6:$I$46,V1068-5),0)</f>
        <v>0</v>
      </c>
      <c r="AJ1068" s="181">
        <f>IF(V1068&gt;0,AI1068*INDEX(Scope_Labor_Rates!$H$6:$H$46,V1068-5)*AA1068,0)</f>
        <v>0</v>
      </c>
      <c r="AK1068" s="178">
        <f>IF(V1068&gt;0,P1068*INDEX(Scope_Labor_Rates!$K$6:$K$46,V1068-5),0)</f>
        <v>0</v>
      </c>
      <c r="AL1068" s="181">
        <f>IF(V1068&gt;0,AK1068*INDEX(Scope_Labor_Rates!$J$6:$J$46,V1068-5)*AA1068,0)</f>
        <v>0</v>
      </c>
      <c r="AM1068" s="178">
        <f>IF(V1068&gt;0,P1068*INDEX(Scope_Labor_Rates!$M$6:$M$46,V1068-5),0)</f>
        <v>0</v>
      </c>
      <c r="AN1068" s="178">
        <f>IF(V1068&gt;0,AM1068*INDEX(Scope_Labor_Rates!$L$6:$L$46,V1068-5)*AA1068,0)</f>
        <v>0</v>
      </c>
      <c r="AO1068" s="178">
        <f>IF(V1068&gt;0,P1068*INDEX(Scope_Labor_Rates!$O$6:$O$46,V1068-5)*AA1068,0)</f>
        <v>0</v>
      </c>
      <c r="AP1068" s="181">
        <f>IF(V1068&gt;0,P1068*INDEX(Scope_Labor_Rates!$Q$6:$Q$46,V1068-5)*AA1068,0)</f>
        <v>0</v>
      </c>
      <c r="AQ1068" s="178">
        <f t="shared" si="148"/>
        <v>0</v>
      </c>
      <c r="AR1068" s="178">
        <f t="shared" si="149"/>
        <v>0</v>
      </c>
      <c r="AS1068" s="178">
        <f t="shared" si="150"/>
        <v>0</v>
      </c>
      <c r="AT1068" s="178">
        <f t="shared" si="151"/>
        <v>0</v>
      </c>
      <c r="AU1068">
        <f t="shared" si="152"/>
        <v>0</v>
      </c>
    </row>
    <row r="1069" spans="1:47">
      <c r="A1069" t="str">
        <f>IF(All_Tasks!A1069="","",All_Tasks!A1069)</f>
        <v/>
      </c>
      <c r="B1069" t="str">
        <f>IF(All_Tasks!B1069="","",All_Tasks!B1069)</f>
        <v/>
      </c>
      <c r="C1069" t="str">
        <f>IF(All_Tasks!C1069="","",All_Tasks!C1069)</f>
        <v/>
      </c>
      <c r="D1069" t="str">
        <f>IF(All_Tasks!D1069="","",All_Tasks!D1069)</f>
        <v/>
      </c>
      <c r="E1069" t="str">
        <f>IF(All_Tasks!V1069&lt;&gt;"",All_Tasks!V1069,IF(All_Tasks!E1069&lt;&gt;"",All_Tasks!E1069,""))</f>
        <v/>
      </c>
      <c r="F1069" t="str">
        <f>IF(All_Tasks!F1069="","",All_Tasks!F1069)</f>
        <v/>
      </c>
      <c r="G1069" t="str">
        <f>IF(All_Tasks!G1069="","",All_Tasks!G1069)</f>
        <v/>
      </c>
      <c r="H1069" s="231" t="str">
        <f>IF(All_Tasks!H1069="","",All_Tasks!H1069)</f>
        <v/>
      </c>
      <c r="I1069" t="str">
        <f>IF(All_Tasks!I1069="","",All_Tasks!I1069)</f>
        <v/>
      </c>
      <c r="J1069" t="str">
        <f>IF(All_Tasks!J1069="","",All_Tasks!J1069)</f>
        <v/>
      </c>
      <c r="K1069" t="str">
        <f>IF(All_Tasks!K1069="","",All_Tasks!K1069)</f>
        <v/>
      </c>
      <c r="L1069" s="231" t="str">
        <f>IF(All_Tasks!L1069="","",All_Tasks!L1069)</f>
        <v/>
      </c>
      <c r="M1069" t="str">
        <f>IF(All_Tasks!M1069="","",All_Tasks!M1069)</f>
        <v/>
      </c>
      <c r="N1069" t="str">
        <f>IF(All_Tasks!N1069="","",All_Tasks!N1069)</f>
        <v/>
      </c>
      <c r="O1069" t="str">
        <f>IF(All_Tasks!O1069="","",All_Tasks!O1069)</f>
        <v/>
      </c>
      <c r="P1069" s="181">
        <f>IF(All_Tasks!P1069="",0,All_Tasks!P1069)</f>
        <v>0</v>
      </c>
      <c r="Q1069" s="181">
        <f>IF(All_Tasks!Q1069="",0,All_Tasks!Q1069)</f>
        <v>0</v>
      </c>
      <c r="R1069" s="181">
        <f>IF(All_Tasks!R1069="",0,All_Tasks!R1069)</f>
        <v>0</v>
      </c>
      <c r="S1069" s="181" t="str">
        <f>IF(All_Tasks!S1069="","",All_Tasks!S1069)</f>
        <v/>
      </c>
      <c r="T1069" t="str">
        <f>IF(All_Tasks!T1069="","",All_Tasks!T1069)</f>
        <v/>
      </c>
      <c r="U1069" t="str">
        <f>IF(All_Tasks!U1069="","",All_Tasks!U1069)</f>
        <v/>
      </c>
      <c r="V1069">
        <f>IF(A1069="",0,IFERROR(MATCH(A1069,Scope_Labor_Rates!$A$6:$A$46,0)+5,0))</f>
        <v>0</v>
      </c>
      <c r="W1069" s="178">
        <f>IF(V1069&gt;0,INDEX(Scope_Labor_Rates!$C$6:$C$46,V1069-5),0)</f>
        <v>0</v>
      </c>
      <c r="X1069" s="178">
        <f>IF(V1069&gt;0,INDEX(Scope_Labor_Rates!$C$6:$C$46,V1069-5),0)</f>
        <v>0</v>
      </c>
      <c r="Y1069" s="180">
        <f>IF(V1069&gt;0,INDEX(Scope_Labor_Rates!$S$6:$S$46,V1069-5),0)</f>
        <v>0</v>
      </c>
      <c r="Z1069" s="180">
        <f>IF(V1069&gt;0,INDEX(Scope_Labor_Rates!$R$6:$R$46,V1069-5),1)</f>
        <v>1</v>
      </c>
      <c r="AA1069" s="231">
        <f t="shared" si="144"/>
        <v>0</v>
      </c>
      <c r="AB1069" t="str">
        <f t="shared" si="145"/>
        <v/>
      </c>
      <c r="AC1069" s="178" t="str">
        <f t="shared" si="146"/>
        <v/>
      </c>
      <c r="AD1069" s="181">
        <f t="shared" si="147"/>
        <v>0</v>
      </c>
      <c r="AE1069" s="178">
        <f>IF(V1069&gt;0,P1069*INDEX(Scope_Labor_Rates!$E$6:$E$46,V1069-5),0)</f>
        <v>0</v>
      </c>
      <c r="AF1069" s="181">
        <f>IF(V1069&gt;0,AE1069*INDEX(Scope_Labor_Rates!$D$6:$D$46,V1069-5)*AA1069,0)</f>
        <v>0</v>
      </c>
      <c r="AG1069" s="178">
        <f>IF(V1069&gt;0,P1069*INDEX(Scope_Labor_Rates!$G$6:$G$46,V1069-5),0)</f>
        <v>0</v>
      </c>
      <c r="AH1069" s="181">
        <f>IF(V1069&gt;0,AG1069*INDEX(Scope_Labor_Rates!$F$6:$F$46,V1069-5)*AA1069,0)</f>
        <v>0</v>
      </c>
      <c r="AI1069" s="178">
        <f>IF(V1069&gt;0,P1069*INDEX(Scope_Labor_Rates!$I$6:$I$46,V1069-5),0)</f>
        <v>0</v>
      </c>
      <c r="AJ1069" s="181">
        <f>IF(V1069&gt;0,AI1069*INDEX(Scope_Labor_Rates!$H$6:$H$46,V1069-5)*AA1069,0)</f>
        <v>0</v>
      </c>
      <c r="AK1069" s="178">
        <f>IF(V1069&gt;0,P1069*INDEX(Scope_Labor_Rates!$K$6:$K$46,V1069-5),0)</f>
        <v>0</v>
      </c>
      <c r="AL1069" s="181">
        <f>IF(V1069&gt;0,AK1069*INDEX(Scope_Labor_Rates!$J$6:$J$46,V1069-5)*AA1069,0)</f>
        <v>0</v>
      </c>
      <c r="AM1069" s="178">
        <f>IF(V1069&gt;0,P1069*INDEX(Scope_Labor_Rates!$M$6:$M$46,V1069-5),0)</f>
        <v>0</v>
      </c>
      <c r="AN1069" s="178">
        <f>IF(V1069&gt;0,AM1069*INDEX(Scope_Labor_Rates!$L$6:$L$46,V1069-5)*AA1069,0)</f>
        <v>0</v>
      </c>
      <c r="AO1069" s="178">
        <f>IF(V1069&gt;0,P1069*INDEX(Scope_Labor_Rates!$O$6:$O$46,V1069-5)*AA1069,0)</f>
        <v>0</v>
      </c>
      <c r="AP1069" s="181">
        <f>IF(V1069&gt;0,P1069*INDEX(Scope_Labor_Rates!$Q$6:$Q$46,V1069-5)*AA1069,0)</f>
        <v>0</v>
      </c>
      <c r="AQ1069" s="178">
        <f t="shared" si="148"/>
        <v>0</v>
      </c>
      <c r="AR1069" s="178">
        <f t="shared" si="149"/>
        <v>0</v>
      </c>
      <c r="AS1069" s="178">
        <f t="shared" si="150"/>
        <v>0</v>
      </c>
      <c r="AT1069" s="178">
        <f t="shared" si="151"/>
        <v>0</v>
      </c>
      <c r="AU1069">
        <f t="shared" si="152"/>
        <v>0</v>
      </c>
    </row>
    <row r="1070" spans="1:47">
      <c r="A1070" t="str">
        <f>IF(All_Tasks!A1070="","",All_Tasks!A1070)</f>
        <v/>
      </c>
      <c r="B1070" t="str">
        <f>IF(All_Tasks!B1070="","",All_Tasks!B1070)</f>
        <v/>
      </c>
      <c r="C1070" t="str">
        <f>IF(All_Tasks!C1070="","",All_Tasks!C1070)</f>
        <v/>
      </c>
      <c r="D1070" t="str">
        <f>IF(All_Tasks!D1070="","",All_Tasks!D1070)</f>
        <v/>
      </c>
      <c r="E1070" t="str">
        <f>IF(All_Tasks!V1070&lt;&gt;"",All_Tasks!V1070,IF(All_Tasks!E1070&lt;&gt;"",All_Tasks!E1070,""))</f>
        <v/>
      </c>
      <c r="F1070" t="str">
        <f>IF(All_Tasks!F1070="","",All_Tasks!F1070)</f>
        <v/>
      </c>
      <c r="G1070" t="str">
        <f>IF(All_Tasks!G1070="","",All_Tasks!G1070)</f>
        <v/>
      </c>
      <c r="H1070" s="231" t="str">
        <f>IF(All_Tasks!H1070="","",All_Tasks!H1070)</f>
        <v/>
      </c>
      <c r="I1070" t="str">
        <f>IF(All_Tasks!I1070="","",All_Tasks!I1070)</f>
        <v/>
      </c>
      <c r="J1070" t="str">
        <f>IF(All_Tasks!J1070="","",All_Tasks!J1070)</f>
        <v/>
      </c>
      <c r="K1070" t="str">
        <f>IF(All_Tasks!K1070="","",All_Tasks!K1070)</f>
        <v/>
      </c>
      <c r="L1070" s="231" t="str">
        <f>IF(All_Tasks!L1070="","",All_Tasks!L1070)</f>
        <v/>
      </c>
      <c r="M1070" t="str">
        <f>IF(All_Tasks!M1070="","",All_Tasks!M1070)</f>
        <v/>
      </c>
      <c r="N1070" t="str">
        <f>IF(All_Tasks!N1070="","",All_Tasks!N1070)</f>
        <v/>
      </c>
      <c r="O1070" t="str">
        <f>IF(All_Tasks!O1070="","",All_Tasks!O1070)</f>
        <v/>
      </c>
      <c r="P1070" s="181">
        <f>IF(All_Tasks!P1070="",0,All_Tasks!P1070)</f>
        <v>0</v>
      </c>
      <c r="Q1070" s="181">
        <f>IF(All_Tasks!Q1070="",0,All_Tasks!Q1070)</f>
        <v>0</v>
      </c>
      <c r="R1070" s="181">
        <f>IF(All_Tasks!R1070="",0,All_Tasks!R1070)</f>
        <v>0</v>
      </c>
      <c r="S1070" s="181" t="str">
        <f>IF(All_Tasks!S1070="","",All_Tasks!S1070)</f>
        <v/>
      </c>
      <c r="T1070" t="str">
        <f>IF(All_Tasks!T1070="","",All_Tasks!T1070)</f>
        <v/>
      </c>
      <c r="U1070" t="str">
        <f>IF(All_Tasks!U1070="","",All_Tasks!U1070)</f>
        <v/>
      </c>
      <c r="V1070">
        <f>IF(A1070="",0,IFERROR(MATCH(A1070,Scope_Labor_Rates!$A$6:$A$46,0)+5,0))</f>
        <v>0</v>
      </c>
      <c r="W1070" s="178">
        <f>IF(V1070&gt;0,INDEX(Scope_Labor_Rates!$C$6:$C$46,V1070-5),0)</f>
        <v>0</v>
      </c>
      <c r="X1070" s="178">
        <f>IF(V1070&gt;0,INDEX(Scope_Labor_Rates!$C$6:$C$46,V1070-5),0)</f>
        <v>0</v>
      </c>
      <c r="Y1070" s="180">
        <f>IF(V1070&gt;0,INDEX(Scope_Labor_Rates!$S$6:$S$46,V1070-5),0)</f>
        <v>0</v>
      </c>
      <c r="Z1070" s="180">
        <f>IF(V1070&gt;0,INDEX(Scope_Labor_Rates!$R$6:$R$46,V1070-5),1)</f>
        <v>1</v>
      </c>
      <c r="AA1070" s="231">
        <f t="shared" si="144"/>
        <v>0</v>
      </c>
      <c r="AB1070" t="str">
        <f t="shared" si="145"/>
        <v/>
      </c>
      <c r="AC1070" s="178" t="str">
        <f t="shared" si="146"/>
        <v/>
      </c>
      <c r="AD1070" s="181">
        <f t="shared" si="147"/>
        <v>0</v>
      </c>
      <c r="AE1070" s="178">
        <f>IF(V1070&gt;0,P1070*INDEX(Scope_Labor_Rates!$E$6:$E$46,V1070-5),0)</f>
        <v>0</v>
      </c>
      <c r="AF1070" s="181">
        <f>IF(V1070&gt;0,AE1070*INDEX(Scope_Labor_Rates!$D$6:$D$46,V1070-5)*AA1070,0)</f>
        <v>0</v>
      </c>
      <c r="AG1070" s="178">
        <f>IF(V1070&gt;0,P1070*INDEX(Scope_Labor_Rates!$G$6:$G$46,V1070-5),0)</f>
        <v>0</v>
      </c>
      <c r="AH1070" s="181">
        <f>IF(V1070&gt;0,AG1070*INDEX(Scope_Labor_Rates!$F$6:$F$46,V1070-5)*AA1070,0)</f>
        <v>0</v>
      </c>
      <c r="AI1070" s="178">
        <f>IF(V1070&gt;0,P1070*INDEX(Scope_Labor_Rates!$I$6:$I$46,V1070-5),0)</f>
        <v>0</v>
      </c>
      <c r="AJ1070" s="181">
        <f>IF(V1070&gt;0,AI1070*INDEX(Scope_Labor_Rates!$H$6:$H$46,V1070-5)*AA1070,0)</f>
        <v>0</v>
      </c>
      <c r="AK1070" s="178">
        <f>IF(V1070&gt;0,P1070*INDEX(Scope_Labor_Rates!$K$6:$K$46,V1070-5),0)</f>
        <v>0</v>
      </c>
      <c r="AL1070" s="181">
        <f>IF(V1070&gt;0,AK1070*INDEX(Scope_Labor_Rates!$J$6:$J$46,V1070-5)*AA1070,0)</f>
        <v>0</v>
      </c>
      <c r="AM1070" s="178">
        <f>IF(V1070&gt;0,P1070*INDEX(Scope_Labor_Rates!$M$6:$M$46,V1070-5),0)</f>
        <v>0</v>
      </c>
      <c r="AN1070" s="178">
        <f>IF(V1070&gt;0,AM1070*INDEX(Scope_Labor_Rates!$L$6:$L$46,V1070-5)*AA1070,0)</f>
        <v>0</v>
      </c>
      <c r="AO1070" s="178">
        <f>IF(V1070&gt;0,P1070*INDEX(Scope_Labor_Rates!$O$6:$O$46,V1070-5)*AA1070,0)</f>
        <v>0</v>
      </c>
      <c r="AP1070" s="181">
        <f>IF(V1070&gt;0,P1070*INDEX(Scope_Labor_Rates!$Q$6:$Q$46,V1070-5)*AA1070,0)</f>
        <v>0</v>
      </c>
      <c r="AQ1070" s="178">
        <f t="shared" si="148"/>
        <v>0</v>
      </c>
      <c r="AR1070" s="178">
        <f t="shared" si="149"/>
        <v>0</v>
      </c>
      <c r="AS1070" s="178">
        <f t="shared" si="150"/>
        <v>0</v>
      </c>
      <c r="AT1070" s="178">
        <f t="shared" si="151"/>
        <v>0</v>
      </c>
      <c r="AU1070">
        <f t="shared" si="152"/>
        <v>0</v>
      </c>
    </row>
    <row r="1071" spans="1:47">
      <c r="A1071" t="str">
        <f>IF(All_Tasks!A1071="","",All_Tasks!A1071)</f>
        <v/>
      </c>
      <c r="B1071" t="str">
        <f>IF(All_Tasks!B1071="","",All_Tasks!B1071)</f>
        <v/>
      </c>
      <c r="C1071" t="str">
        <f>IF(All_Tasks!C1071="","",All_Tasks!C1071)</f>
        <v/>
      </c>
      <c r="D1071" t="str">
        <f>IF(All_Tasks!D1071="","",All_Tasks!D1071)</f>
        <v/>
      </c>
      <c r="E1071" t="str">
        <f>IF(All_Tasks!V1071&lt;&gt;"",All_Tasks!V1071,IF(All_Tasks!E1071&lt;&gt;"",All_Tasks!E1071,""))</f>
        <v/>
      </c>
      <c r="F1071" t="str">
        <f>IF(All_Tasks!F1071="","",All_Tasks!F1071)</f>
        <v/>
      </c>
      <c r="G1071" t="str">
        <f>IF(All_Tasks!G1071="","",All_Tasks!G1071)</f>
        <v/>
      </c>
      <c r="H1071" s="231" t="str">
        <f>IF(All_Tasks!H1071="","",All_Tasks!H1071)</f>
        <v/>
      </c>
      <c r="I1071" t="str">
        <f>IF(All_Tasks!I1071="","",All_Tasks!I1071)</f>
        <v/>
      </c>
      <c r="J1071" t="str">
        <f>IF(All_Tasks!J1071="","",All_Tasks!J1071)</f>
        <v/>
      </c>
      <c r="K1071" t="str">
        <f>IF(All_Tasks!K1071="","",All_Tasks!K1071)</f>
        <v/>
      </c>
      <c r="L1071" s="231" t="str">
        <f>IF(All_Tasks!L1071="","",All_Tasks!L1071)</f>
        <v/>
      </c>
      <c r="M1071" t="str">
        <f>IF(All_Tasks!M1071="","",All_Tasks!M1071)</f>
        <v/>
      </c>
      <c r="N1071" t="str">
        <f>IF(All_Tasks!N1071="","",All_Tasks!N1071)</f>
        <v/>
      </c>
      <c r="O1071" t="str">
        <f>IF(All_Tasks!O1071="","",All_Tasks!O1071)</f>
        <v/>
      </c>
      <c r="P1071" s="181">
        <f>IF(All_Tasks!P1071="",0,All_Tasks!P1071)</f>
        <v>0</v>
      </c>
      <c r="Q1071" s="181">
        <f>IF(All_Tasks!Q1071="",0,All_Tasks!Q1071)</f>
        <v>0</v>
      </c>
      <c r="R1071" s="181">
        <f>IF(All_Tasks!R1071="",0,All_Tasks!R1071)</f>
        <v>0</v>
      </c>
      <c r="S1071" s="181" t="str">
        <f>IF(All_Tasks!S1071="","",All_Tasks!S1071)</f>
        <v/>
      </c>
      <c r="T1071" t="str">
        <f>IF(All_Tasks!T1071="","",All_Tasks!T1071)</f>
        <v/>
      </c>
      <c r="U1071" t="str">
        <f>IF(All_Tasks!U1071="","",All_Tasks!U1071)</f>
        <v/>
      </c>
      <c r="V1071">
        <f>IF(A1071="",0,IFERROR(MATCH(A1071,Scope_Labor_Rates!$A$6:$A$46,0)+5,0))</f>
        <v>0</v>
      </c>
      <c r="W1071" s="178">
        <f>IF(V1071&gt;0,INDEX(Scope_Labor_Rates!$C$6:$C$46,V1071-5),0)</f>
        <v>0</v>
      </c>
      <c r="X1071" s="178">
        <f>IF(V1071&gt;0,INDEX(Scope_Labor_Rates!$C$6:$C$46,V1071-5),0)</f>
        <v>0</v>
      </c>
      <c r="Y1071" s="180">
        <f>IF(V1071&gt;0,INDEX(Scope_Labor_Rates!$S$6:$S$46,V1071-5),0)</f>
        <v>0</v>
      </c>
      <c r="Z1071" s="180">
        <f>IF(V1071&gt;0,INDEX(Scope_Labor_Rates!$R$6:$R$46,V1071-5),1)</f>
        <v>1</v>
      </c>
      <c r="AA1071" s="231">
        <f t="shared" si="144"/>
        <v>0</v>
      </c>
      <c r="AB1071" t="str">
        <f t="shared" si="145"/>
        <v/>
      </c>
      <c r="AC1071" s="178" t="str">
        <f t="shared" si="146"/>
        <v/>
      </c>
      <c r="AD1071" s="181">
        <f t="shared" si="147"/>
        <v>0</v>
      </c>
      <c r="AE1071" s="178">
        <f>IF(V1071&gt;0,P1071*INDEX(Scope_Labor_Rates!$E$6:$E$46,V1071-5),0)</f>
        <v>0</v>
      </c>
      <c r="AF1071" s="181">
        <f>IF(V1071&gt;0,AE1071*INDEX(Scope_Labor_Rates!$D$6:$D$46,V1071-5)*AA1071,0)</f>
        <v>0</v>
      </c>
      <c r="AG1071" s="178">
        <f>IF(V1071&gt;0,P1071*INDEX(Scope_Labor_Rates!$G$6:$G$46,V1071-5),0)</f>
        <v>0</v>
      </c>
      <c r="AH1071" s="181">
        <f>IF(V1071&gt;0,AG1071*INDEX(Scope_Labor_Rates!$F$6:$F$46,V1071-5)*AA1071,0)</f>
        <v>0</v>
      </c>
      <c r="AI1071" s="178">
        <f>IF(V1071&gt;0,P1071*INDEX(Scope_Labor_Rates!$I$6:$I$46,V1071-5),0)</f>
        <v>0</v>
      </c>
      <c r="AJ1071" s="181">
        <f>IF(V1071&gt;0,AI1071*INDEX(Scope_Labor_Rates!$H$6:$H$46,V1071-5)*AA1071,0)</f>
        <v>0</v>
      </c>
      <c r="AK1071" s="178">
        <f>IF(V1071&gt;0,P1071*INDEX(Scope_Labor_Rates!$K$6:$K$46,V1071-5),0)</f>
        <v>0</v>
      </c>
      <c r="AL1071" s="181">
        <f>IF(V1071&gt;0,AK1071*INDEX(Scope_Labor_Rates!$J$6:$J$46,V1071-5)*AA1071,0)</f>
        <v>0</v>
      </c>
      <c r="AM1071" s="178">
        <f>IF(V1071&gt;0,P1071*INDEX(Scope_Labor_Rates!$M$6:$M$46,V1071-5),0)</f>
        <v>0</v>
      </c>
      <c r="AN1071" s="178">
        <f>IF(V1071&gt;0,AM1071*INDEX(Scope_Labor_Rates!$L$6:$L$46,V1071-5)*AA1071,0)</f>
        <v>0</v>
      </c>
      <c r="AO1071" s="178">
        <f>IF(V1071&gt;0,P1071*INDEX(Scope_Labor_Rates!$O$6:$O$46,V1071-5)*AA1071,0)</f>
        <v>0</v>
      </c>
      <c r="AP1071" s="181">
        <f>IF(V1071&gt;0,P1071*INDEX(Scope_Labor_Rates!$Q$6:$Q$46,V1071-5)*AA1071,0)</f>
        <v>0</v>
      </c>
      <c r="AQ1071" s="178">
        <f t="shared" si="148"/>
        <v>0</v>
      </c>
      <c r="AR1071" s="178">
        <f t="shared" si="149"/>
        <v>0</v>
      </c>
      <c r="AS1071" s="178">
        <f t="shared" si="150"/>
        <v>0</v>
      </c>
      <c r="AT1071" s="178">
        <f t="shared" si="151"/>
        <v>0</v>
      </c>
      <c r="AU1071">
        <f t="shared" si="152"/>
        <v>0</v>
      </c>
    </row>
    <row r="1072" spans="1:47">
      <c r="A1072" t="str">
        <f>IF(All_Tasks!A1072="","",All_Tasks!A1072)</f>
        <v/>
      </c>
      <c r="B1072" t="str">
        <f>IF(All_Tasks!B1072="","",All_Tasks!B1072)</f>
        <v/>
      </c>
      <c r="C1072" t="str">
        <f>IF(All_Tasks!C1072="","",All_Tasks!C1072)</f>
        <v/>
      </c>
      <c r="D1072" t="str">
        <f>IF(All_Tasks!D1072="","",All_Tasks!D1072)</f>
        <v/>
      </c>
      <c r="E1072" t="str">
        <f>IF(All_Tasks!V1072&lt;&gt;"",All_Tasks!V1072,IF(All_Tasks!E1072&lt;&gt;"",All_Tasks!E1072,""))</f>
        <v/>
      </c>
      <c r="F1072" t="str">
        <f>IF(All_Tasks!F1072="","",All_Tasks!F1072)</f>
        <v/>
      </c>
      <c r="G1072" t="str">
        <f>IF(All_Tasks!G1072="","",All_Tasks!G1072)</f>
        <v/>
      </c>
      <c r="H1072" s="231" t="str">
        <f>IF(All_Tasks!H1072="","",All_Tasks!H1072)</f>
        <v/>
      </c>
      <c r="I1072" t="str">
        <f>IF(All_Tasks!I1072="","",All_Tasks!I1072)</f>
        <v/>
      </c>
      <c r="J1072" t="str">
        <f>IF(All_Tasks!J1072="","",All_Tasks!J1072)</f>
        <v/>
      </c>
      <c r="K1072" t="str">
        <f>IF(All_Tasks!K1072="","",All_Tasks!K1072)</f>
        <v/>
      </c>
      <c r="L1072" s="231" t="str">
        <f>IF(All_Tasks!L1072="","",All_Tasks!L1072)</f>
        <v/>
      </c>
      <c r="M1072" t="str">
        <f>IF(All_Tasks!M1072="","",All_Tasks!M1072)</f>
        <v/>
      </c>
      <c r="N1072" t="str">
        <f>IF(All_Tasks!N1072="","",All_Tasks!N1072)</f>
        <v/>
      </c>
      <c r="O1072" t="str">
        <f>IF(All_Tasks!O1072="","",All_Tasks!O1072)</f>
        <v/>
      </c>
      <c r="P1072" s="181">
        <f>IF(All_Tasks!P1072="",0,All_Tasks!P1072)</f>
        <v>0</v>
      </c>
      <c r="Q1072" s="181">
        <f>IF(All_Tasks!Q1072="",0,All_Tasks!Q1072)</f>
        <v>0</v>
      </c>
      <c r="R1072" s="181">
        <f>IF(All_Tasks!R1072="",0,All_Tasks!R1072)</f>
        <v>0</v>
      </c>
      <c r="S1072" s="181" t="str">
        <f>IF(All_Tasks!S1072="","",All_Tasks!S1072)</f>
        <v/>
      </c>
      <c r="T1072" t="str">
        <f>IF(All_Tasks!T1072="","",All_Tasks!T1072)</f>
        <v/>
      </c>
      <c r="U1072" t="str">
        <f>IF(All_Tasks!U1072="","",All_Tasks!U1072)</f>
        <v/>
      </c>
      <c r="V1072">
        <f>IF(A1072="",0,IFERROR(MATCH(A1072,Scope_Labor_Rates!$A$6:$A$46,0)+5,0))</f>
        <v>0</v>
      </c>
      <c r="W1072" s="178">
        <f>IF(V1072&gt;0,INDEX(Scope_Labor_Rates!$C$6:$C$46,V1072-5),0)</f>
        <v>0</v>
      </c>
      <c r="X1072" s="178">
        <f>IF(V1072&gt;0,INDEX(Scope_Labor_Rates!$C$6:$C$46,V1072-5),0)</f>
        <v>0</v>
      </c>
      <c r="Y1072" s="180">
        <f>IF(V1072&gt;0,INDEX(Scope_Labor_Rates!$S$6:$S$46,V1072-5),0)</f>
        <v>0</v>
      </c>
      <c r="Z1072" s="180">
        <f>IF(V1072&gt;0,INDEX(Scope_Labor_Rates!$R$6:$R$46,V1072-5),1)</f>
        <v>1</v>
      </c>
      <c r="AA1072" s="231">
        <f t="shared" si="144"/>
        <v>0</v>
      </c>
      <c r="AB1072" t="str">
        <f t="shared" si="145"/>
        <v/>
      </c>
      <c r="AC1072" s="178" t="str">
        <f t="shared" si="146"/>
        <v/>
      </c>
      <c r="AD1072" s="181">
        <f t="shared" si="147"/>
        <v>0</v>
      </c>
      <c r="AE1072" s="178">
        <f>IF(V1072&gt;0,P1072*INDEX(Scope_Labor_Rates!$E$6:$E$46,V1072-5),0)</f>
        <v>0</v>
      </c>
      <c r="AF1072" s="181">
        <f>IF(V1072&gt;0,AE1072*INDEX(Scope_Labor_Rates!$D$6:$D$46,V1072-5)*AA1072,0)</f>
        <v>0</v>
      </c>
      <c r="AG1072" s="178">
        <f>IF(V1072&gt;0,P1072*INDEX(Scope_Labor_Rates!$G$6:$G$46,V1072-5),0)</f>
        <v>0</v>
      </c>
      <c r="AH1072" s="181">
        <f>IF(V1072&gt;0,AG1072*INDEX(Scope_Labor_Rates!$F$6:$F$46,V1072-5)*AA1072,0)</f>
        <v>0</v>
      </c>
      <c r="AI1072" s="178">
        <f>IF(V1072&gt;0,P1072*INDEX(Scope_Labor_Rates!$I$6:$I$46,V1072-5),0)</f>
        <v>0</v>
      </c>
      <c r="AJ1072" s="181">
        <f>IF(V1072&gt;0,AI1072*INDEX(Scope_Labor_Rates!$H$6:$H$46,V1072-5)*AA1072,0)</f>
        <v>0</v>
      </c>
      <c r="AK1072" s="178">
        <f>IF(V1072&gt;0,P1072*INDEX(Scope_Labor_Rates!$K$6:$K$46,V1072-5),0)</f>
        <v>0</v>
      </c>
      <c r="AL1072" s="181">
        <f>IF(V1072&gt;0,AK1072*INDEX(Scope_Labor_Rates!$J$6:$J$46,V1072-5)*AA1072,0)</f>
        <v>0</v>
      </c>
      <c r="AM1072" s="178">
        <f>IF(V1072&gt;0,P1072*INDEX(Scope_Labor_Rates!$M$6:$M$46,V1072-5),0)</f>
        <v>0</v>
      </c>
      <c r="AN1072" s="178">
        <f>IF(V1072&gt;0,AM1072*INDEX(Scope_Labor_Rates!$L$6:$L$46,V1072-5)*AA1072,0)</f>
        <v>0</v>
      </c>
      <c r="AO1072" s="178">
        <f>IF(V1072&gt;0,P1072*INDEX(Scope_Labor_Rates!$O$6:$O$46,V1072-5)*AA1072,0)</f>
        <v>0</v>
      </c>
      <c r="AP1072" s="181">
        <f>IF(V1072&gt;0,P1072*INDEX(Scope_Labor_Rates!$Q$6:$Q$46,V1072-5)*AA1072,0)</f>
        <v>0</v>
      </c>
      <c r="AQ1072" s="178">
        <f t="shared" si="148"/>
        <v>0</v>
      </c>
      <c r="AR1072" s="178">
        <f t="shared" si="149"/>
        <v>0</v>
      </c>
      <c r="AS1072" s="178">
        <f t="shared" si="150"/>
        <v>0</v>
      </c>
      <c r="AT1072" s="178">
        <f t="shared" si="151"/>
        <v>0</v>
      </c>
      <c r="AU1072">
        <f t="shared" si="152"/>
        <v>0</v>
      </c>
    </row>
    <row r="1073" spans="1:47">
      <c r="A1073" t="str">
        <f>IF(All_Tasks!A1073="","",All_Tasks!A1073)</f>
        <v/>
      </c>
      <c r="B1073" t="str">
        <f>IF(All_Tasks!B1073="","",All_Tasks!B1073)</f>
        <v/>
      </c>
      <c r="C1073" t="str">
        <f>IF(All_Tasks!C1073="","",All_Tasks!C1073)</f>
        <v/>
      </c>
      <c r="D1073" t="str">
        <f>IF(All_Tasks!D1073="","",All_Tasks!D1073)</f>
        <v/>
      </c>
      <c r="E1073" t="str">
        <f>IF(All_Tasks!V1073&lt;&gt;"",All_Tasks!V1073,IF(All_Tasks!E1073&lt;&gt;"",All_Tasks!E1073,""))</f>
        <v/>
      </c>
      <c r="F1073" t="str">
        <f>IF(All_Tasks!F1073="","",All_Tasks!F1073)</f>
        <v/>
      </c>
      <c r="G1073" t="str">
        <f>IF(All_Tasks!G1073="","",All_Tasks!G1073)</f>
        <v/>
      </c>
      <c r="H1073" s="231" t="str">
        <f>IF(All_Tasks!H1073="","",All_Tasks!H1073)</f>
        <v/>
      </c>
      <c r="I1073" t="str">
        <f>IF(All_Tasks!I1073="","",All_Tasks!I1073)</f>
        <v/>
      </c>
      <c r="J1073" t="str">
        <f>IF(All_Tasks!J1073="","",All_Tasks!J1073)</f>
        <v/>
      </c>
      <c r="K1073" t="str">
        <f>IF(All_Tasks!K1073="","",All_Tasks!K1073)</f>
        <v/>
      </c>
      <c r="L1073" s="231" t="str">
        <f>IF(All_Tasks!L1073="","",All_Tasks!L1073)</f>
        <v/>
      </c>
      <c r="M1073" t="str">
        <f>IF(All_Tasks!M1073="","",All_Tasks!M1073)</f>
        <v/>
      </c>
      <c r="N1073" t="str">
        <f>IF(All_Tasks!N1073="","",All_Tasks!N1073)</f>
        <v/>
      </c>
      <c r="O1073" t="str">
        <f>IF(All_Tasks!O1073="","",All_Tasks!O1073)</f>
        <v/>
      </c>
      <c r="P1073" s="181">
        <f>IF(All_Tasks!P1073="",0,All_Tasks!P1073)</f>
        <v>0</v>
      </c>
      <c r="Q1073" s="181">
        <f>IF(All_Tasks!Q1073="",0,All_Tasks!Q1073)</f>
        <v>0</v>
      </c>
      <c r="R1073" s="181">
        <f>IF(All_Tasks!R1073="",0,All_Tasks!R1073)</f>
        <v>0</v>
      </c>
      <c r="S1073" s="181" t="str">
        <f>IF(All_Tasks!S1073="","",All_Tasks!S1073)</f>
        <v/>
      </c>
      <c r="T1073" t="str">
        <f>IF(All_Tasks!T1073="","",All_Tasks!T1073)</f>
        <v/>
      </c>
      <c r="U1073" t="str">
        <f>IF(All_Tasks!U1073="","",All_Tasks!U1073)</f>
        <v/>
      </c>
      <c r="V1073">
        <f>IF(A1073="",0,IFERROR(MATCH(A1073,Scope_Labor_Rates!$A$6:$A$46,0)+5,0))</f>
        <v>0</v>
      </c>
      <c r="W1073" s="178">
        <f>IF(V1073&gt;0,INDEX(Scope_Labor_Rates!$C$6:$C$46,V1073-5),0)</f>
        <v>0</v>
      </c>
      <c r="X1073" s="178">
        <f>IF(V1073&gt;0,INDEX(Scope_Labor_Rates!$C$6:$C$46,V1073-5),0)</f>
        <v>0</v>
      </c>
      <c r="Y1073" s="180">
        <f>IF(V1073&gt;0,INDEX(Scope_Labor_Rates!$S$6:$S$46,V1073-5),0)</f>
        <v>0</v>
      </c>
      <c r="Z1073" s="180">
        <f>IF(V1073&gt;0,INDEX(Scope_Labor_Rates!$R$6:$R$46,V1073-5),1)</f>
        <v>1</v>
      </c>
      <c r="AA1073" s="231">
        <f t="shared" si="144"/>
        <v>0</v>
      </c>
      <c r="AB1073" t="str">
        <f t="shared" si="145"/>
        <v/>
      </c>
      <c r="AC1073" s="178" t="str">
        <f t="shared" si="146"/>
        <v/>
      </c>
      <c r="AD1073" s="181">
        <f t="shared" si="147"/>
        <v>0</v>
      </c>
      <c r="AE1073" s="178">
        <f>IF(V1073&gt;0,P1073*INDEX(Scope_Labor_Rates!$E$6:$E$46,V1073-5),0)</f>
        <v>0</v>
      </c>
      <c r="AF1073" s="181">
        <f>IF(V1073&gt;0,AE1073*INDEX(Scope_Labor_Rates!$D$6:$D$46,V1073-5)*AA1073,0)</f>
        <v>0</v>
      </c>
      <c r="AG1073" s="178">
        <f>IF(V1073&gt;0,P1073*INDEX(Scope_Labor_Rates!$G$6:$G$46,V1073-5),0)</f>
        <v>0</v>
      </c>
      <c r="AH1073" s="181">
        <f>IF(V1073&gt;0,AG1073*INDEX(Scope_Labor_Rates!$F$6:$F$46,V1073-5)*AA1073,0)</f>
        <v>0</v>
      </c>
      <c r="AI1073" s="178">
        <f>IF(V1073&gt;0,P1073*INDEX(Scope_Labor_Rates!$I$6:$I$46,V1073-5),0)</f>
        <v>0</v>
      </c>
      <c r="AJ1073" s="181">
        <f>IF(V1073&gt;0,AI1073*INDEX(Scope_Labor_Rates!$H$6:$H$46,V1073-5)*AA1073,0)</f>
        <v>0</v>
      </c>
      <c r="AK1073" s="178">
        <f>IF(V1073&gt;0,P1073*INDEX(Scope_Labor_Rates!$K$6:$K$46,V1073-5),0)</f>
        <v>0</v>
      </c>
      <c r="AL1073" s="181">
        <f>IF(V1073&gt;0,AK1073*INDEX(Scope_Labor_Rates!$J$6:$J$46,V1073-5)*AA1073,0)</f>
        <v>0</v>
      </c>
      <c r="AM1073" s="178">
        <f>IF(V1073&gt;0,P1073*INDEX(Scope_Labor_Rates!$M$6:$M$46,V1073-5),0)</f>
        <v>0</v>
      </c>
      <c r="AN1073" s="178">
        <f>IF(V1073&gt;0,AM1073*INDEX(Scope_Labor_Rates!$L$6:$L$46,V1073-5)*AA1073,0)</f>
        <v>0</v>
      </c>
      <c r="AO1073" s="178">
        <f>IF(V1073&gt;0,P1073*INDEX(Scope_Labor_Rates!$O$6:$O$46,V1073-5)*AA1073,0)</f>
        <v>0</v>
      </c>
      <c r="AP1073" s="181">
        <f>IF(V1073&gt;0,P1073*INDEX(Scope_Labor_Rates!$Q$6:$Q$46,V1073-5)*AA1073,0)</f>
        <v>0</v>
      </c>
      <c r="AQ1073" s="178">
        <f t="shared" si="148"/>
        <v>0</v>
      </c>
      <c r="AR1073" s="178">
        <f t="shared" si="149"/>
        <v>0</v>
      </c>
      <c r="AS1073" s="178">
        <f t="shared" si="150"/>
        <v>0</v>
      </c>
      <c r="AT1073" s="178">
        <f t="shared" si="151"/>
        <v>0</v>
      </c>
      <c r="AU1073">
        <f t="shared" si="152"/>
        <v>0</v>
      </c>
    </row>
    <row r="1074" spans="1:47">
      <c r="A1074" t="str">
        <f>IF(All_Tasks!A1074="","",All_Tasks!A1074)</f>
        <v/>
      </c>
      <c r="B1074" t="str">
        <f>IF(All_Tasks!B1074="","",All_Tasks!B1074)</f>
        <v/>
      </c>
      <c r="C1074" t="str">
        <f>IF(All_Tasks!C1074="","",All_Tasks!C1074)</f>
        <v/>
      </c>
      <c r="D1074" t="str">
        <f>IF(All_Tasks!D1074="","",All_Tasks!D1074)</f>
        <v/>
      </c>
      <c r="E1074" t="str">
        <f>IF(All_Tasks!V1074&lt;&gt;"",All_Tasks!V1074,IF(All_Tasks!E1074&lt;&gt;"",All_Tasks!E1074,""))</f>
        <v/>
      </c>
      <c r="F1074" t="str">
        <f>IF(All_Tasks!F1074="","",All_Tasks!F1074)</f>
        <v/>
      </c>
      <c r="G1074" t="str">
        <f>IF(All_Tasks!G1074="","",All_Tasks!G1074)</f>
        <v/>
      </c>
      <c r="H1074" s="231" t="str">
        <f>IF(All_Tasks!H1074="","",All_Tasks!H1074)</f>
        <v/>
      </c>
      <c r="I1074" t="str">
        <f>IF(All_Tasks!I1074="","",All_Tasks!I1074)</f>
        <v/>
      </c>
      <c r="J1074" t="str">
        <f>IF(All_Tasks!J1074="","",All_Tasks!J1074)</f>
        <v/>
      </c>
      <c r="K1074" t="str">
        <f>IF(All_Tasks!K1074="","",All_Tasks!K1074)</f>
        <v/>
      </c>
      <c r="L1074" s="231" t="str">
        <f>IF(All_Tasks!L1074="","",All_Tasks!L1074)</f>
        <v/>
      </c>
      <c r="M1074" t="str">
        <f>IF(All_Tasks!M1074="","",All_Tasks!M1074)</f>
        <v/>
      </c>
      <c r="N1074" t="str">
        <f>IF(All_Tasks!N1074="","",All_Tasks!N1074)</f>
        <v/>
      </c>
      <c r="O1074" t="str">
        <f>IF(All_Tasks!O1074="","",All_Tasks!O1074)</f>
        <v/>
      </c>
      <c r="P1074" s="181">
        <f>IF(All_Tasks!P1074="",0,All_Tasks!P1074)</f>
        <v>0</v>
      </c>
      <c r="Q1074" s="181">
        <f>IF(All_Tasks!Q1074="",0,All_Tasks!Q1074)</f>
        <v>0</v>
      </c>
      <c r="R1074" s="181">
        <f>IF(All_Tasks!R1074="",0,All_Tasks!R1074)</f>
        <v>0</v>
      </c>
      <c r="S1074" s="181" t="str">
        <f>IF(All_Tasks!S1074="","",All_Tasks!S1074)</f>
        <v/>
      </c>
      <c r="T1074" t="str">
        <f>IF(All_Tasks!T1074="","",All_Tasks!T1074)</f>
        <v/>
      </c>
      <c r="U1074" t="str">
        <f>IF(All_Tasks!U1074="","",All_Tasks!U1074)</f>
        <v/>
      </c>
      <c r="V1074">
        <f>IF(A1074="",0,IFERROR(MATCH(A1074,Scope_Labor_Rates!$A$6:$A$46,0)+5,0))</f>
        <v>0</v>
      </c>
      <c r="W1074" s="178">
        <f>IF(V1074&gt;0,INDEX(Scope_Labor_Rates!$C$6:$C$46,V1074-5),0)</f>
        <v>0</v>
      </c>
      <c r="X1074" s="178">
        <f>IF(V1074&gt;0,INDEX(Scope_Labor_Rates!$C$6:$C$46,V1074-5),0)</f>
        <v>0</v>
      </c>
      <c r="Y1074" s="180">
        <f>IF(V1074&gt;0,INDEX(Scope_Labor_Rates!$S$6:$S$46,V1074-5),0)</f>
        <v>0</v>
      </c>
      <c r="Z1074" s="180">
        <f>IF(V1074&gt;0,INDEX(Scope_Labor_Rates!$R$6:$R$46,V1074-5),1)</f>
        <v>1</v>
      </c>
      <c r="AA1074" s="231">
        <f t="shared" si="144"/>
        <v>0</v>
      </c>
      <c r="AB1074" t="str">
        <f t="shared" si="145"/>
        <v/>
      </c>
      <c r="AC1074" s="178" t="str">
        <f t="shared" si="146"/>
        <v/>
      </c>
      <c r="AD1074" s="181">
        <f t="shared" si="147"/>
        <v>0</v>
      </c>
      <c r="AE1074" s="178">
        <f>IF(V1074&gt;0,P1074*INDEX(Scope_Labor_Rates!$E$6:$E$46,V1074-5),0)</f>
        <v>0</v>
      </c>
      <c r="AF1074" s="181">
        <f>IF(V1074&gt;0,AE1074*INDEX(Scope_Labor_Rates!$D$6:$D$46,V1074-5)*AA1074,0)</f>
        <v>0</v>
      </c>
      <c r="AG1074" s="178">
        <f>IF(V1074&gt;0,P1074*INDEX(Scope_Labor_Rates!$G$6:$G$46,V1074-5),0)</f>
        <v>0</v>
      </c>
      <c r="AH1074" s="181">
        <f>IF(V1074&gt;0,AG1074*INDEX(Scope_Labor_Rates!$F$6:$F$46,V1074-5)*AA1074,0)</f>
        <v>0</v>
      </c>
      <c r="AI1074" s="178">
        <f>IF(V1074&gt;0,P1074*INDEX(Scope_Labor_Rates!$I$6:$I$46,V1074-5),0)</f>
        <v>0</v>
      </c>
      <c r="AJ1074" s="181">
        <f>IF(V1074&gt;0,AI1074*INDEX(Scope_Labor_Rates!$H$6:$H$46,V1074-5)*AA1074,0)</f>
        <v>0</v>
      </c>
      <c r="AK1074" s="178">
        <f>IF(V1074&gt;0,P1074*INDEX(Scope_Labor_Rates!$K$6:$K$46,V1074-5),0)</f>
        <v>0</v>
      </c>
      <c r="AL1074" s="181">
        <f>IF(V1074&gt;0,AK1074*INDEX(Scope_Labor_Rates!$J$6:$J$46,V1074-5)*AA1074,0)</f>
        <v>0</v>
      </c>
      <c r="AM1074" s="178">
        <f>IF(V1074&gt;0,P1074*INDEX(Scope_Labor_Rates!$M$6:$M$46,V1074-5),0)</f>
        <v>0</v>
      </c>
      <c r="AN1074" s="178">
        <f>IF(V1074&gt;0,AM1074*INDEX(Scope_Labor_Rates!$L$6:$L$46,V1074-5)*AA1074,0)</f>
        <v>0</v>
      </c>
      <c r="AO1074" s="178">
        <f>IF(V1074&gt;0,P1074*INDEX(Scope_Labor_Rates!$O$6:$O$46,V1074-5)*AA1074,0)</f>
        <v>0</v>
      </c>
      <c r="AP1074" s="181">
        <f>IF(V1074&gt;0,P1074*INDEX(Scope_Labor_Rates!$Q$6:$Q$46,V1074-5)*AA1074,0)</f>
        <v>0</v>
      </c>
      <c r="AQ1074" s="178">
        <f t="shared" si="148"/>
        <v>0</v>
      </c>
      <c r="AR1074" s="178">
        <f t="shared" si="149"/>
        <v>0</v>
      </c>
      <c r="AS1074" s="178">
        <f t="shared" si="150"/>
        <v>0</v>
      </c>
      <c r="AT1074" s="178">
        <f t="shared" si="151"/>
        <v>0</v>
      </c>
      <c r="AU1074">
        <f t="shared" si="152"/>
        <v>0</v>
      </c>
    </row>
    <row r="1075" spans="1:47">
      <c r="A1075" t="str">
        <f>IF(All_Tasks!A1075="","",All_Tasks!A1075)</f>
        <v/>
      </c>
      <c r="B1075" t="str">
        <f>IF(All_Tasks!B1075="","",All_Tasks!B1075)</f>
        <v/>
      </c>
      <c r="C1075" t="str">
        <f>IF(All_Tasks!C1075="","",All_Tasks!C1075)</f>
        <v/>
      </c>
      <c r="D1075" t="str">
        <f>IF(All_Tasks!D1075="","",All_Tasks!D1075)</f>
        <v/>
      </c>
      <c r="E1075" t="str">
        <f>IF(All_Tasks!V1075&lt;&gt;"",All_Tasks!V1075,IF(All_Tasks!E1075&lt;&gt;"",All_Tasks!E1075,""))</f>
        <v/>
      </c>
      <c r="F1075" t="str">
        <f>IF(All_Tasks!F1075="","",All_Tasks!F1075)</f>
        <v/>
      </c>
      <c r="G1075" t="str">
        <f>IF(All_Tasks!G1075="","",All_Tasks!G1075)</f>
        <v/>
      </c>
      <c r="H1075" s="231" t="str">
        <f>IF(All_Tasks!H1075="","",All_Tasks!H1075)</f>
        <v/>
      </c>
      <c r="I1075" t="str">
        <f>IF(All_Tasks!I1075="","",All_Tasks!I1075)</f>
        <v/>
      </c>
      <c r="J1075" t="str">
        <f>IF(All_Tasks!J1075="","",All_Tasks!J1075)</f>
        <v/>
      </c>
      <c r="K1075" t="str">
        <f>IF(All_Tasks!K1075="","",All_Tasks!K1075)</f>
        <v/>
      </c>
      <c r="L1075" s="231" t="str">
        <f>IF(All_Tasks!L1075="","",All_Tasks!L1075)</f>
        <v/>
      </c>
      <c r="M1075" t="str">
        <f>IF(All_Tasks!M1075="","",All_Tasks!M1075)</f>
        <v/>
      </c>
      <c r="N1075" t="str">
        <f>IF(All_Tasks!N1075="","",All_Tasks!N1075)</f>
        <v/>
      </c>
      <c r="O1075" t="str">
        <f>IF(All_Tasks!O1075="","",All_Tasks!O1075)</f>
        <v/>
      </c>
      <c r="P1075" s="181">
        <f>IF(All_Tasks!P1075="",0,All_Tasks!P1075)</f>
        <v>0</v>
      </c>
      <c r="Q1075" s="181">
        <f>IF(All_Tasks!Q1075="",0,All_Tasks!Q1075)</f>
        <v>0</v>
      </c>
      <c r="R1075" s="181">
        <f>IF(All_Tasks!R1075="",0,All_Tasks!R1075)</f>
        <v>0</v>
      </c>
      <c r="S1075" s="181" t="str">
        <f>IF(All_Tasks!S1075="","",All_Tasks!S1075)</f>
        <v/>
      </c>
      <c r="T1075" t="str">
        <f>IF(All_Tasks!T1075="","",All_Tasks!T1075)</f>
        <v/>
      </c>
      <c r="U1075" t="str">
        <f>IF(All_Tasks!U1075="","",All_Tasks!U1075)</f>
        <v/>
      </c>
      <c r="V1075">
        <f>IF(A1075="",0,IFERROR(MATCH(A1075,Scope_Labor_Rates!$A$6:$A$46,0)+5,0))</f>
        <v>0</v>
      </c>
      <c r="W1075" s="178">
        <f>IF(V1075&gt;0,INDEX(Scope_Labor_Rates!$C$6:$C$46,V1075-5),0)</f>
        <v>0</v>
      </c>
      <c r="X1075" s="178">
        <f>IF(V1075&gt;0,INDEX(Scope_Labor_Rates!$C$6:$C$46,V1075-5),0)</f>
        <v>0</v>
      </c>
      <c r="Y1075" s="180">
        <f>IF(V1075&gt;0,INDEX(Scope_Labor_Rates!$S$6:$S$46,V1075-5),0)</f>
        <v>0</v>
      </c>
      <c r="Z1075" s="180">
        <f>IF(V1075&gt;0,INDEX(Scope_Labor_Rates!$R$6:$R$46,V1075-5),1)</f>
        <v>1</v>
      </c>
      <c r="AA1075" s="231">
        <f t="shared" si="144"/>
        <v>0</v>
      </c>
      <c r="AB1075" t="str">
        <f t="shared" si="145"/>
        <v/>
      </c>
      <c r="AC1075" s="178" t="str">
        <f t="shared" si="146"/>
        <v/>
      </c>
      <c r="AD1075" s="181">
        <f t="shared" si="147"/>
        <v>0</v>
      </c>
      <c r="AE1075" s="178">
        <f>IF(V1075&gt;0,P1075*INDEX(Scope_Labor_Rates!$E$6:$E$46,V1075-5),0)</f>
        <v>0</v>
      </c>
      <c r="AF1075" s="181">
        <f>IF(V1075&gt;0,AE1075*INDEX(Scope_Labor_Rates!$D$6:$D$46,V1075-5)*AA1075,0)</f>
        <v>0</v>
      </c>
      <c r="AG1075" s="178">
        <f>IF(V1075&gt;0,P1075*INDEX(Scope_Labor_Rates!$G$6:$G$46,V1075-5),0)</f>
        <v>0</v>
      </c>
      <c r="AH1075" s="181">
        <f>IF(V1075&gt;0,AG1075*INDEX(Scope_Labor_Rates!$F$6:$F$46,V1075-5)*AA1075,0)</f>
        <v>0</v>
      </c>
      <c r="AI1075" s="178">
        <f>IF(V1075&gt;0,P1075*INDEX(Scope_Labor_Rates!$I$6:$I$46,V1075-5),0)</f>
        <v>0</v>
      </c>
      <c r="AJ1075" s="181">
        <f>IF(V1075&gt;0,AI1075*INDEX(Scope_Labor_Rates!$H$6:$H$46,V1075-5)*AA1075,0)</f>
        <v>0</v>
      </c>
      <c r="AK1075" s="178">
        <f>IF(V1075&gt;0,P1075*INDEX(Scope_Labor_Rates!$K$6:$K$46,V1075-5),0)</f>
        <v>0</v>
      </c>
      <c r="AL1075" s="181">
        <f>IF(V1075&gt;0,AK1075*INDEX(Scope_Labor_Rates!$J$6:$J$46,V1075-5)*AA1075,0)</f>
        <v>0</v>
      </c>
      <c r="AM1075" s="178">
        <f>IF(V1075&gt;0,P1075*INDEX(Scope_Labor_Rates!$M$6:$M$46,V1075-5),0)</f>
        <v>0</v>
      </c>
      <c r="AN1075" s="178">
        <f>IF(V1075&gt;0,AM1075*INDEX(Scope_Labor_Rates!$L$6:$L$46,V1075-5)*AA1075,0)</f>
        <v>0</v>
      </c>
      <c r="AO1075" s="178">
        <f>IF(V1075&gt;0,P1075*INDEX(Scope_Labor_Rates!$O$6:$O$46,V1075-5)*AA1075,0)</f>
        <v>0</v>
      </c>
      <c r="AP1075" s="181">
        <f>IF(V1075&gt;0,P1075*INDEX(Scope_Labor_Rates!$Q$6:$Q$46,V1075-5)*AA1075,0)</f>
        <v>0</v>
      </c>
      <c r="AQ1075" s="178">
        <f t="shared" si="148"/>
        <v>0</v>
      </c>
      <c r="AR1075" s="178">
        <f t="shared" si="149"/>
        <v>0</v>
      </c>
      <c r="AS1075" s="178">
        <f t="shared" si="150"/>
        <v>0</v>
      </c>
      <c r="AT1075" s="178">
        <f t="shared" si="151"/>
        <v>0</v>
      </c>
      <c r="AU1075">
        <f t="shared" si="152"/>
        <v>0</v>
      </c>
    </row>
    <row r="1076" spans="1:47">
      <c r="A1076" t="str">
        <f>IF(All_Tasks!A1076="","",All_Tasks!A1076)</f>
        <v/>
      </c>
      <c r="B1076" t="str">
        <f>IF(All_Tasks!B1076="","",All_Tasks!B1076)</f>
        <v/>
      </c>
      <c r="C1076" t="str">
        <f>IF(All_Tasks!C1076="","",All_Tasks!C1076)</f>
        <v/>
      </c>
      <c r="D1076" t="str">
        <f>IF(All_Tasks!D1076="","",All_Tasks!D1076)</f>
        <v/>
      </c>
      <c r="E1076" t="str">
        <f>IF(All_Tasks!V1076&lt;&gt;"",All_Tasks!V1076,IF(All_Tasks!E1076&lt;&gt;"",All_Tasks!E1076,""))</f>
        <v/>
      </c>
      <c r="F1076" t="str">
        <f>IF(All_Tasks!F1076="","",All_Tasks!F1076)</f>
        <v/>
      </c>
      <c r="G1076" t="str">
        <f>IF(All_Tasks!G1076="","",All_Tasks!G1076)</f>
        <v/>
      </c>
      <c r="H1076" s="231" t="str">
        <f>IF(All_Tasks!H1076="","",All_Tasks!H1076)</f>
        <v/>
      </c>
      <c r="I1076" t="str">
        <f>IF(All_Tasks!I1076="","",All_Tasks!I1076)</f>
        <v/>
      </c>
      <c r="J1076" t="str">
        <f>IF(All_Tasks!J1076="","",All_Tasks!J1076)</f>
        <v/>
      </c>
      <c r="K1076" t="str">
        <f>IF(All_Tasks!K1076="","",All_Tasks!K1076)</f>
        <v/>
      </c>
      <c r="L1076" s="231" t="str">
        <f>IF(All_Tasks!L1076="","",All_Tasks!L1076)</f>
        <v/>
      </c>
      <c r="M1076" t="str">
        <f>IF(All_Tasks!M1076="","",All_Tasks!M1076)</f>
        <v/>
      </c>
      <c r="N1076" t="str">
        <f>IF(All_Tasks!N1076="","",All_Tasks!N1076)</f>
        <v/>
      </c>
      <c r="O1076" t="str">
        <f>IF(All_Tasks!O1076="","",All_Tasks!O1076)</f>
        <v/>
      </c>
      <c r="P1076" s="181">
        <f>IF(All_Tasks!P1076="",0,All_Tasks!P1076)</f>
        <v>0</v>
      </c>
      <c r="Q1076" s="181">
        <f>IF(All_Tasks!Q1076="",0,All_Tasks!Q1076)</f>
        <v>0</v>
      </c>
      <c r="R1076" s="181">
        <f>IF(All_Tasks!R1076="",0,All_Tasks!R1076)</f>
        <v>0</v>
      </c>
      <c r="S1076" s="181" t="str">
        <f>IF(All_Tasks!S1076="","",All_Tasks!S1076)</f>
        <v/>
      </c>
      <c r="T1076" t="str">
        <f>IF(All_Tasks!T1076="","",All_Tasks!T1076)</f>
        <v/>
      </c>
      <c r="U1076" t="str">
        <f>IF(All_Tasks!U1076="","",All_Tasks!U1076)</f>
        <v/>
      </c>
      <c r="V1076">
        <f>IF(A1076="",0,IFERROR(MATCH(A1076,Scope_Labor_Rates!$A$6:$A$46,0)+5,0))</f>
        <v>0</v>
      </c>
      <c r="W1076" s="178">
        <f>IF(V1076&gt;0,INDEX(Scope_Labor_Rates!$C$6:$C$46,V1076-5),0)</f>
        <v>0</v>
      </c>
      <c r="X1076" s="178">
        <f>IF(V1076&gt;0,INDEX(Scope_Labor_Rates!$C$6:$C$46,V1076-5),0)</f>
        <v>0</v>
      </c>
      <c r="Y1076" s="180">
        <f>IF(V1076&gt;0,INDEX(Scope_Labor_Rates!$S$6:$S$46,V1076-5),0)</f>
        <v>0</v>
      </c>
      <c r="Z1076" s="180">
        <f>IF(V1076&gt;0,INDEX(Scope_Labor_Rates!$R$6:$R$46,V1076-5),1)</f>
        <v>1</v>
      </c>
      <c r="AA1076" s="231">
        <f t="shared" si="144"/>
        <v>0</v>
      </c>
      <c r="AB1076" t="str">
        <f t="shared" si="145"/>
        <v/>
      </c>
      <c r="AC1076" s="178" t="str">
        <f t="shared" si="146"/>
        <v/>
      </c>
      <c r="AD1076" s="181">
        <f t="shared" si="147"/>
        <v>0</v>
      </c>
      <c r="AE1076" s="178">
        <f>IF(V1076&gt;0,P1076*INDEX(Scope_Labor_Rates!$E$6:$E$46,V1076-5),0)</f>
        <v>0</v>
      </c>
      <c r="AF1076" s="181">
        <f>IF(V1076&gt;0,AE1076*INDEX(Scope_Labor_Rates!$D$6:$D$46,V1076-5)*AA1076,0)</f>
        <v>0</v>
      </c>
      <c r="AG1076" s="178">
        <f>IF(V1076&gt;0,P1076*INDEX(Scope_Labor_Rates!$G$6:$G$46,V1076-5),0)</f>
        <v>0</v>
      </c>
      <c r="AH1076" s="181">
        <f>IF(V1076&gt;0,AG1076*INDEX(Scope_Labor_Rates!$F$6:$F$46,V1076-5)*AA1076,0)</f>
        <v>0</v>
      </c>
      <c r="AI1076" s="178">
        <f>IF(V1076&gt;0,P1076*INDEX(Scope_Labor_Rates!$I$6:$I$46,V1076-5),0)</f>
        <v>0</v>
      </c>
      <c r="AJ1076" s="181">
        <f>IF(V1076&gt;0,AI1076*INDEX(Scope_Labor_Rates!$H$6:$H$46,V1076-5)*AA1076,0)</f>
        <v>0</v>
      </c>
      <c r="AK1076" s="178">
        <f>IF(V1076&gt;0,P1076*INDEX(Scope_Labor_Rates!$K$6:$K$46,V1076-5),0)</f>
        <v>0</v>
      </c>
      <c r="AL1076" s="181">
        <f>IF(V1076&gt;0,AK1076*INDEX(Scope_Labor_Rates!$J$6:$J$46,V1076-5)*AA1076,0)</f>
        <v>0</v>
      </c>
      <c r="AM1076" s="178">
        <f>IF(V1076&gt;0,P1076*INDEX(Scope_Labor_Rates!$M$6:$M$46,V1076-5),0)</f>
        <v>0</v>
      </c>
      <c r="AN1076" s="178">
        <f>IF(V1076&gt;0,AM1076*INDEX(Scope_Labor_Rates!$L$6:$L$46,V1076-5)*AA1076,0)</f>
        <v>0</v>
      </c>
      <c r="AO1076" s="178">
        <f>IF(V1076&gt;0,P1076*INDEX(Scope_Labor_Rates!$O$6:$O$46,V1076-5)*AA1076,0)</f>
        <v>0</v>
      </c>
      <c r="AP1076" s="181">
        <f>IF(V1076&gt;0,P1076*INDEX(Scope_Labor_Rates!$Q$6:$Q$46,V1076-5)*AA1076,0)</f>
        <v>0</v>
      </c>
      <c r="AQ1076" s="178">
        <f t="shared" si="148"/>
        <v>0</v>
      </c>
      <c r="AR1076" s="178">
        <f t="shared" si="149"/>
        <v>0</v>
      </c>
      <c r="AS1076" s="178">
        <f t="shared" si="150"/>
        <v>0</v>
      </c>
      <c r="AT1076" s="178">
        <f t="shared" si="151"/>
        <v>0</v>
      </c>
      <c r="AU1076">
        <f t="shared" si="152"/>
        <v>0</v>
      </c>
    </row>
    <row r="1077" spans="1:47">
      <c r="A1077" t="str">
        <f>IF(All_Tasks!A1077="","",All_Tasks!A1077)</f>
        <v/>
      </c>
      <c r="B1077" t="str">
        <f>IF(All_Tasks!B1077="","",All_Tasks!B1077)</f>
        <v/>
      </c>
      <c r="C1077" t="str">
        <f>IF(All_Tasks!C1077="","",All_Tasks!C1077)</f>
        <v/>
      </c>
      <c r="D1077" t="str">
        <f>IF(All_Tasks!D1077="","",All_Tasks!D1077)</f>
        <v/>
      </c>
      <c r="E1077" t="str">
        <f>IF(All_Tasks!V1077&lt;&gt;"",All_Tasks!V1077,IF(All_Tasks!E1077&lt;&gt;"",All_Tasks!E1077,""))</f>
        <v/>
      </c>
      <c r="F1077" t="str">
        <f>IF(All_Tasks!F1077="","",All_Tasks!F1077)</f>
        <v/>
      </c>
      <c r="G1077" t="str">
        <f>IF(All_Tasks!G1077="","",All_Tasks!G1077)</f>
        <v/>
      </c>
      <c r="H1077" s="231" t="str">
        <f>IF(All_Tasks!H1077="","",All_Tasks!H1077)</f>
        <v/>
      </c>
      <c r="I1077" t="str">
        <f>IF(All_Tasks!I1077="","",All_Tasks!I1077)</f>
        <v/>
      </c>
      <c r="J1077" t="str">
        <f>IF(All_Tasks!J1077="","",All_Tasks!J1077)</f>
        <v/>
      </c>
      <c r="K1077" t="str">
        <f>IF(All_Tasks!K1077="","",All_Tasks!K1077)</f>
        <v/>
      </c>
      <c r="L1077" s="231" t="str">
        <f>IF(All_Tasks!L1077="","",All_Tasks!L1077)</f>
        <v/>
      </c>
      <c r="M1077" t="str">
        <f>IF(All_Tasks!M1077="","",All_Tasks!M1077)</f>
        <v/>
      </c>
      <c r="N1077" t="str">
        <f>IF(All_Tasks!N1077="","",All_Tasks!N1077)</f>
        <v/>
      </c>
      <c r="O1077" t="str">
        <f>IF(All_Tasks!O1077="","",All_Tasks!O1077)</f>
        <v/>
      </c>
      <c r="P1077" s="181">
        <f>IF(All_Tasks!P1077="",0,All_Tasks!P1077)</f>
        <v>0</v>
      </c>
      <c r="Q1077" s="181">
        <f>IF(All_Tasks!Q1077="",0,All_Tasks!Q1077)</f>
        <v>0</v>
      </c>
      <c r="R1077" s="181">
        <f>IF(All_Tasks!R1077="",0,All_Tasks!R1077)</f>
        <v>0</v>
      </c>
      <c r="S1077" s="181" t="str">
        <f>IF(All_Tasks!S1077="","",All_Tasks!S1077)</f>
        <v/>
      </c>
      <c r="T1077" t="str">
        <f>IF(All_Tasks!T1077="","",All_Tasks!T1077)</f>
        <v/>
      </c>
      <c r="U1077" t="str">
        <f>IF(All_Tasks!U1077="","",All_Tasks!U1077)</f>
        <v/>
      </c>
      <c r="V1077">
        <f>IF(A1077="",0,IFERROR(MATCH(A1077,Scope_Labor_Rates!$A$6:$A$46,0)+5,0))</f>
        <v>0</v>
      </c>
      <c r="W1077" s="178">
        <f>IF(V1077&gt;0,INDEX(Scope_Labor_Rates!$C$6:$C$46,V1077-5),0)</f>
        <v>0</v>
      </c>
      <c r="X1077" s="178">
        <f>IF(V1077&gt;0,INDEX(Scope_Labor_Rates!$C$6:$C$46,V1077-5),0)</f>
        <v>0</v>
      </c>
      <c r="Y1077" s="180">
        <f>IF(V1077&gt;0,INDEX(Scope_Labor_Rates!$S$6:$S$46,V1077-5),0)</f>
        <v>0</v>
      </c>
      <c r="Z1077" s="180">
        <f>IF(V1077&gt;0,INDEX(Scope_Labor_Rates!$R$6:$R$46,V1077-5),1)</f>
        <v>1</v>
      </c>
      <c r="AA1077" s="231">
        <f t="shared" si="144"/>
        <v>0</v>
      </c>
      <c r="AB1077" t="str">
        <f t="shared" si="145"/>
        <v/>
      </c>
      <c r="AC1077" s="178" t="str">
        <f t="shared" si="146"/>
        <v/>
      </c>
      <c r="AD1077" s="181">
        <f t="shared" si="147"/>
        <v>0</v>
      </c>
      <c r="AE1077" s="178">
        <f>IF(V1077&gt;0,P1077*INDEX(Scope_Labor_Rates!$E$6:$E$46,V1077-5),0)</f>
        <v>0</v>
      </c>
      <c r="AF1077" s="181">
        <f>IF(V1077&gt;0,AE1077*INDEX(Scope_Labor_Rates!$D$6:$D$46,V1077-5)*AA1077,0)</f>
        <v>0</v>
      </c>
      <c r="AG1077" s="178">
        <f>IF(V1077&gt;0,P1077*INDEX(Scope_Labor_Rates!$G$6:$G$46,V1077-5),0)</f>
        <v>0</v>
      </c>
      <c r="AH1077" s="181">
        <f>IF(V1077&gt;0,AG1077*INDEX(Scope_Labor_Rates!$F$6:$F$46,V1077-5)*AA1077,0)</f>
        <v>0</v>
      </c>
      <c r="AI1077" s="178">
        <f>IF(V1077&gt;0,P1077*INDEX(Scope_Labor_Rates!$I$6:$I$46,V1077-5),0)</f>
        <v>0</v>
      </c>
      <c r="AJ1077" s="181">
        <f>IF(V1077&gt;0,AI1077*INDEX(Scope_Labor_Rates!$H$6:$H$46,V1077-5)*AA1077,0)</f>
        <v>0</v>
      </c>
      <c r="AK1077" s="178">
        <f>IF(V1077&gt;0,P1077*INDEX(Scope_Labor_Rates!$K$6:$K$46,V1077-5),0)</f>
        <v>0</v>
      </c>
      <c r="AL1077" s="181">
        <f>IF(V1077&gt;0,AK1077*INDEX(Scope_Labor_Rates!$J$6:$J$46,V1077-5)*AA1077,0)</f>
        <v>0</v>
      </c>
      <c r="AM1077" s="178">
        <f>IF(V1077&gt;0,P1077*INDEX(Scope_Labor_Rates!$M$6:$M$46,V1077-5),0)</f>
        <v>0</v>
      </c>
      <c r="AN1077" s="178">
        <f>IF(V1077&gt;0,AM1077*INDEX(Scope_Labor_Rates!$L$6:$L$46,V1077-5)*AA1077,0)</f>
        <v>0</v>
      </c>
      <c r="AO1077" s="178">
        <f>IF(V1077&gt;0,P1077*INDEX(Scope_Labor_Rates!$O$6:$O$46,V1077-5)*AA1077,0)</f>
        <v>0</v>
      </c>
      <c r="AP1077" s="181">
        <f>IF(V1077&gt;0,P1077*INDEX(Scope_Labor_Rates!$Q$6:$Q$46,V1077-5)*AA1077,0)</f>
        <v>0</v>
      </c>
      <c r="AQ1077" s="178">
        <f t="shared" si="148"/>
        <v>0</v>
      </c>
      <c r="AR1077" s="178">
        <f t="shared" si="149"/>
        <v>0</v>
      </c>
      <c r="AS1077" s="178">
        <f t="shared" si="150"/>
        <v>0</v>
      </c>
      <c r="AT1077" s="178">
        <f t="shared" si="151"/>
        <v>0</v>
      </c>
      <c r="AU1077">
        <f t="shared" si="152"/>
        <v>0</v>
      </c>
    </row>
    <row r="1078" spans="1:47">
      <c r="A1078" t="str">
        <f>IF(All_Tasks!A1078="","",All_Tasks!A1078)</f>
        <v/>
      </c>
      <c r="B1078" t="str">
        <f>IF(All_Tasks!B1078="","",All_Tasks!B1078)</f>
        <v/>
      </c>
      <c r="C1078" t="str">
        <f>IF(All_Tasks!C1078="","",All_Tasks!C1078)</f>
        <v/>
      </c>
      <c r="D1078" t="str">
        <f>IF(All_Tasks!D1078="","",All_Tasks!D1078)</f>
        <v/>
      </c>
      <c r="E1078" t="str">
        <f>IF(All_Tasks!V1078&lt;&gt;"",All_Tasks!V1078,IF(All_Tasks!E1078&lt;&gt;"",All_Tasks!E1078,""))</f>
        <v/>
      </c>
      <c r="F1078" t="str">
        <f>IF(All_Tasks!F1078="","",All_Tasks!F1078)</f>
        <v/>
      </c>
      <c r="G1078" t="str">
        <f>IF(All_Tasks!G1078="","",All_Tasks!G1078)</f>
        <v/>
      </c>
      <c r="H1078" s="231" t="str">
        <f>IF(All_Tasks!H1078="","",All_Tasks!H1078)</f>
        <v/>
      </c>
      <c r="I1078" t="str">
        <f>IF(All_Tasks!I1078="","",All_Tasks!I1078)</f>
        <v/>
      </c>
      <c r="J1078" t="str">
        <f>IF(All_Tasks!J1078="","",All_Tasks!J1078)</f>
        <v/>
      </c>
      <c r="K1078" t="str">
        <f>IF(All_Tasks!K1078="","",All_Tasks!K1078)</f>
        <v/>
      </c>
      <c r="L1078" s="231" t="str">
        <f>IF(All_Tasks!L1078="","",All_Tasks!L1078)</f>
        <v/>
      </c>
      <c r="M1078" t="str">
        <f>IF(All_Tasks!M1078="","",All_Tasks!M1078)</f>
        <v/>
      </c>
      <c r="N1078" t="str">
        <f>IF(All_Tasks!N1078="","",All_Tasks!N1078)</f>
        <v/>
      </c>
      <c r="O1078" t="str">
        <f>IF(All_Tasks!O1078="","",All_Tasks!O1078)</f>
        <v/>
      </c>
      <c r="P1078" s="181">
        <f>IF(All_Tasks!P1078="",0,All_Tasks!P1078)</f>
        <v>0</v>
      </c>
      <c r="Q1078" s="181">
        <f>IF(All_Tasks!Q1078="",0,All_Tasks!Q1078)</f>
        <v>0</v>
      </c>
      <c r="R1078" s="181">
        <f>IF(All_Tasks!R1078="",0,All_Tasks!R1078)</f>
        <v>0</v>
      </c>
      <c r="S1078" s="181" t="str">
        <f>IF(All_Tasks!S1078="","",All_Tasks!S1078)</f>
        <v/>
      </c>
      <c r="T1078" t="str">
        <f>IF(All_Tasks!T1078="","",All_Tasks!T1078)</f>
        <v/>
      </c>
      <c r="U1078" t="str">
        <f>IF(All_Tasks!U1078="","",All_Tasks!U1078)</f>
        <v/>
      </c>
      <c r="V1078">
        <f>IF(A1078="",0,IFERROR(MATCH(A1078,Scope_Labor_Rates!$A$6:$A$46,0)+5,0))</f>
        <v>0</v>
      </c>
      <c r="W1078" s="178">
        <f>IF(V1078&gt;0,INDEX(Scope_Labor_Rates!$C$6:$C$46,V1078-5),0)</f>
        <v>0</v>
      </c>
      <c r="X1078" s="178">
        <f>IF(V1078&gt;0,INDEX(Scope_Labor_Rates!$C$6:$C$46,V1078-5),0)</f>
        <v>0</v>
      </c>
      <c r="Y1078" s="180">
        <f>IF(V1078&gt;0,INDEX(Scope_Labor_Rates!$S$6:$S$46,V1078-5),0)</f>
        <v>0</v>
      </c>
      <c r="Z1078" s="180">
        <f>IF(V1078&gt;0,INDEX(Scope_Labor_Rates!$R$6:$R$46,V1078-5),1)</f>
        <v>1</v>
      </c>
      <c r="AA1078" s="231">
        <f t="shared" si="144"/>
        <v>0</v>
      </c>
      <c r="AB1078" t="str">
        <f t="shared" si="145"/>
        <v/>
      </c>
      <c r="AC1078" s="178" t="str">
        <f t="shared" si="146"/>
        <v/>
      </c>
      <c r="AD1078" s="181">
        <f t="shared" si="147"/>
        <v>0</v>
      </c>
      <c r="AE1078" s="178">
        <f>IF(V1078&gt;0,P1078*INDEX(Scope_Labor_Rates!$E$6:$E$46,V1078-5),0)</f>
        <v>0</v>
      </c>
      <c r="AF1078" s="181">
        <f>IF(V1078&gt;0,AE1078*INDEX(Scope_Labor_Rates!$D$6:$D$46,V1078-5)*AA1078,0)</f>
        <v>0</v>
      </c>
      <c r="AG1078" s="178">
        <f>IF(V1078&gt;0,P1078*INDEX(Scope_Labor_Rates!$G$6:$G$46,V1078-5),0)</f>
        <v>0</v>
      </c>
      <c r="AH1078" s="181">
        <f>IF(V1078&gt;0,AG1078*INDEX(Scope_Labor_Rates!$F$6:$F$46,V1078-5)*AA1078,0)</f>
        <v>0</v>
      </c>
      <c r="AI1078" s="178">
        <f>IF(V1078&gt;0,P1078*INDEX(Scope_Labor_Rates!$I$6:$I$46,V1078-5),0)</f>
        <v>0</v>
      </c>
      <c r="AJ1078" s="181">
        <f>IF(V1078&gt;0,AI1078*INDEX(Scope_Labor_Rates!$H$6:$H$46,V1078-5)*AA1078,0)</f>
        <v>0</v>
      </c>
      <c r="AK1078" s="178">
        <f>IF(V1078&gt;0,P1078*INDEX(Scope_Labor_Rates!$K$6:$K$46,V1078-5),0)</f>
        <v>0</v>
      </c>
      <c r="AL1078" s="181">
        <f>IF(V1078&gt;0,AK1078*INDEX(Scope_Labor_Rates!$J$6:$J$46,V1078-5)*AA1078,0)</f>
        <v>0</v>
      </c>
      <c r="AM1078" s="178">
        <f>IF(V1078&gt;0,P1078*INDEX(Scope_Labor_Rates!$M$6:$M$46,V1078-5),0)</f>
        <v>0</v>
      </c>
      <c r="AN1078" s="178">
        <f>IF(V1078&gt;0,AM1078*INDEX(Scope_Labor_Rates!$L$6:$L$46,V1078-5)*AA1078,0)</f>
        <v>0</v>
      </c>
      <c r="AO1078" s="178">
        <f>IF(V1078&gt;0,P1078*INDEX(Scope_Labor_Rates!$O$6:$O$46,V1078-5)*AA1078,0)</f>
        <v>0</v>
      </c>
      <c r="AP1078" s="181">
        <f>IF(V1078&gt;0,P1078*INDEX(Scope_Labor_Rates!$Q$6:$Q$46,V1078-5)*AA1078,0)</f>
        <v>0</v>
      </c>
      <c r="AQ1078" s="178">
        <f t="shared" si="148"/>
        <v>0</v>
      </c>
      <c r="AR1078" s="178">
        <f t="shared" si="149"/>
        <v>0</v>
      </c>
      <c r="AS1078" s="178">
        <f t="shared" si="150"/>
        <v>0</v>
      </c>
      <c r="AT1078" s="178">
        <f t="shared" si="151"/>
        <v>0</v>
      </c>
      <c r="AU1078">
        <f t="shared" si="152"/>
        <v>0</v>
      </c>
    </row>
    <row r="1079" spans="1:47">
      <c r="A1079" t="str">
        <f>IF(All_Tasks!A1079="","",All_Tasks!A1079)</f>
        <v/>
      </c>
      <c r="B1079" t="str">
        <f>IF(All_Tasks!B1079="","",All_Tasks!B1079)</f>
        <v/>
      </c>
      <c r="C1079" t="str">
        <f>IF(All_Tasks!C1079="","",All_Tasks!C1079)</f>
        <v/>
      </c>
      <c r="D1079" t="str">
        <f>IF(All_Tasks!D1079="","",All_Tasks!D1079)</f>
        <v/>
      </c>
      <c r="E1079" t="str">
        <f>IF(All_Tasks!V1079&lt;&gt;"",All_Tasks!V1079,IF(All_Tasks!E1079&lt;&gt;"",All_Tasks!E1079,""))</f>
        <v/>
      </c>
      <c r="F1079" t="str">
        <f>IF(All_Tasks!F1079="","",All_Tasks!F1079)</f>
        <v/>
      </c>
      <c r="G1079" t="str">
        <f>IF(All_Tasks!G1079="","",All_Tasks!G1079)</f>
        <v/>
      </c>
      <c r="H1079" s="231" t="str">
        <f>IF(All_Tasks!H1079="","",All_Tasks!H1079)</f>
        <v/>
      </c>
      <c r="I1079" t="str">
        <f>IF(All_Tasks!I1079="","",All_Tasks!I1079)</f>
        <v/>
      </c>
      <c r="J1079" t="str">
        <f>IF(All_Tasks!J1079="","",All_Tasks!J1079)</f>
        <v/>
      </c>
      <c r="K1079" t="str">
        <f>IF(All_Tasks!K1079="","",All_Tasks!K1079)</f>
        <v/>
      </c>
      <c r="L1079" s="231" t="str">
        <f>IF(All_Tasks!L1079="","",All_Tasks!L1079)</f>
        <v/>
      </c>
      <c r="M1079" t="str">
        <f>IF(All_Tasks!M1079="","",All_Tasks!M1079)</f>
        <v/>
      </c>
      <c r="N1079" t="str">
        <f>IF(All_Tasks!N1079="","",All_Tasks!N1079)</f>
        <v/>
      </c>
      <c r="O1079" t="str">
        <f>IF(All_Tasks!O1079="","",All_Tasks!O1079)</f>
        <v/>
      </c>
      <c r="P1079" s="181">
        <f>IF(All_Tasks!P1079="",0,All_Tasks!P1079)</f>
        <v>0</v>
      </c>
      <c r="Q1079" s="181">
        <f>IF(All_Tasks!Q1079="",0,All_Tasks!Q1079)</f>
        <v>0</v>
      </c>
      <c r="R1079" s="181">
        <f>IF(All_Tasks!R1079="",0,All_Tasks!R1079)</f>
        <v>0</v>
      </c>
      <c r="S1079" s="181" t="str">
        <f>IF(All_Tasks!S1079="","",All_Tasks!S1079)</f>
        <v/>
      </c>
      <c r="T1079" t="str">
        <f>IF(All_Tasks!T1079="","",All_Tasks!T1079)</f>
        <v/>
      </c>
      <c r="U1079" t="str">
        <f>IF(All_Tasks!U1079="","",All_Tasks!U1079)</f>
        <v/>
      </c>
      <c r="V1079">
        <f>IF(A1079="",0,IFERROR(MATCH(A1079,Scope_Labor_Rates!$A$6:$A$46,0)+5,0))</f>
        <v>0</v>
      </c>
      <c r="W1079" s="178">
        <f>IF(V1079&gt;0,INDEX(Scope_Labor_Rates!$C$6:$C$46,V1079-5),0)</f>
        <v>0</v>
      </c>
      <c r="X1079" s="178">
        <f>IF(V1079&gt;0,INDEX(Scope_Labor_Rates!$C$6:$C$46,V1079-5),0)</f>
        <v>0</v>
      </c>
      <c r="Y1079" s="180">
        <f>IF(V1079&gt;0,INDEX(Scope_Labor_Rates!$S$6:$S$46,V1079-5),0)</f>
        <v>0</v>
      </c>
      <c r="Z1079" s="180">
        <f>IF(V1079&gt;0,INDEX(Scope_Labor_Rates!$R$6:$R$46,V1079-5),1)</f>
        <v>1</v>
      </c>
      <c r="AA1079" s="231">
        <f t="shared" si="144"/>
        <v>0</v>
      </c>
      <c r="AB1079" t="str">
        <f t="shared" si="145"/>
        <v/>
      </c>
      <c r="AC1079" s="178" t="str">
        <f t="shared" si="146"/>
        <v/>
      </c>
      <c r="AD1079" s="181">
        <f t="shared" si="147"/>
        <v>0</v>
      </c>
      <c r="AE1079" s="178">
        <f>IF(V1079&gt;0,P1079*INDEX(Scope_Labor_Rates!$E$6:$E$46,V1079-5),0)</f>
        <v>0</v>
      </c>
      <c r="AF1079" s="181">
        <f>IF(V1079&gt;0,AE1079*INDEX(Scope_Labor_Rates!$D$6:$D$46,V1079-5)*AA1079,0)</f>
        <v>0</v>
      </c>
      <c r="AG1079" s="178">
        <f>IF(V1079&gt;0,P1079*INDEX(Scope_Labor_Rates!$G$6:$G$46,V1079-5),0)</f>
        <v>0</v>
      </c>
      <c r="AH1079" s="181">
        <f>IF(V1079&gt;0,AG1079*INDEX(Scope_Labor_Rates!$F$6:$F$46,V1079-5)*AA1079,0)</f>
        <v>0</v>
      </c>
      <c r="AI1079" s="178">
        <f>IF(V1079&gt;0,P1079*INDEX(Scope_Labor_Rates!$I$6:$I$46,V1079-5),0)</f>
        <v>0</v>
      </c>
      <c r="AJ1079" s="181">
        <f>IF(V1079&gt;0,AI1079*INDEX(Scope_Labor_Rates!$H$6:$H$46,V1079-5)*AA1079,0)</f>
        <v>0</v>
      </c>
      <c r="AK1079" s="178">
        <f>IF(V1079&gt;0,P1079*INDEX(Scope_Labor_Rates!$K$6:$K$46,V1079-5),0)</f>
        <v>0</v>
      </c>
      <c r="AL1079" s="181">
        <f>IF(V1079&gt;0,AK1079*INDEX(Scope_Labor_Rates!$J$6:$J$46,V1079-5)*AA1079,0)</f>
        <v>0</v>
      </c>
      <c r="AM1079" s="178">
        <f>IF(V1079&gt;0,P1079*INDEX(Scope_Labor_Rates!$M$6:$M$46,V1079-5),0)</f>
        <v>0</v>
      </c>
      <c r="AN1079" s="178">
        <f>IF(V1079&gt;0,AM1079*INDEX(Scope_Labor_Rates!$L$6:$L$46,V1079-5)*AA1079,0)</f>
        <v>0</v>
      </c>
      <c r="AO1079" s="178">
        <f>IF(V1079&gt;0,P1079*INDEX(Scope_Labor_Rates!$O$6:$O$46,V1079-5)*AA1079,0)</f>
        <v>0</v>
      </c>
      <c r="AP1079" s="181">
        <f>IF(V1079&gt;0,P1079*INDEX(Scope_Labor_Rates!$Q$6:$Q$46,V1079-5)*AA1079,0)</f>
        <v>0</v>
      </c>
      <c r="AQ1079" s="178">
        <f t="shared" si="148"/>
        <v>0</v>
      </c>
      <c r="AR1079" s="178">
        <f t="shared" si="149"/>
        <v>0</v>
      </c>
      <c r="AS1079" s="178">
        <f t="shared" si="150"/>
        <v>0</v>
      </c>
      <c r="AT1079" s="178">
        <f t="shared" si="151"/>
        <v>0</v>
      </c>
      <c r="AU1079">
        <f t="shared" si="152"/>
        <v>0</v>
      </c>
    </row>
    <row r="1080" spans="1:47">
      <c r="A1080" t="str">
        <f>IF(All_Tasks!A1080="","",All_Tasks!A1080)</f>
        <v/>
      </c>
      <c r="B1080" t="str">
        <f>IF(All_Tasks!B1080="","",All_Tasks!B1080)</f>
        <v/>
      </c>
      <c r="C1080" t="str">
        <f>IF(All_Tasks!C1080="","",All_Tasks!C1080)</f>
        <v/>
      </c>
      <c r="D1080" t="str">
        <f>IF(All_Tasks!D1080="","",All_Tasks!D1080)</f>
        <v/>
      </c>
      <c r="E1080" t="str">
        <f>IF(All_Tasks!V1080&lt;&gt;"",All_Tasks!V1080,IF(All_Tasks!E1080&lt;&gt;"",All_Tasks!E1080,""))</f>
        <v/>
      </c>
      <c r="F1080" t="str">
        <f>IF(All_Tasks!F1080="","",All_Tasks!F1080)</f>
        <v/>
      </c>
      <c r="G1080" t="str">
        <f>IF(All_Tasks!G1080="","",All_Tasks!G1080)</f>
        <v/>
      </c>
      <c r="H1080" s="231" t="str">
        <f>IF(All_Tasks!H1080="","",All_Tasks!H1080)</f>
        <v/>
      </c>
      <c r="I1080" t="str">
        <f>IF(All_Tasks!I1080="","",All_Tasks!I1080)</f>
        <v/>
      </c>
      <c r="J1080" t="str">
        <f>IF(All_Tasks!J1080="","",All_Tasks!J1080)</f>
        <v/>
      </c>
      <c r="K1080" t="str">
        <f>IF(All_Tasks!K1080="","",All_Tasks!K1080)</f>
        <v/>
      </c>
      <c r="L1080" s="231" t="str">
        <f>IF(All_Tasks!L1080="","",All_Tasks!L1080)</f>
        <v/>
      </c>
      <c r="M1080" t="str">
        <f>IF(All_Tasks!M1080="","",All_Tasks!M1080)</f>
        <v/>
      </c>
      <c r="N1080" t="str">
        <f>IF(All_Tasks!N1080="","",All_Tasks!N1080)</f>
        <v/>
      </c>
      <c r="O1080" t="str">
        <f>IF(All_Tasks!O1080="","",All_Tasks!O1080)</f>
        <v/>
      </c>
      <c r="P1080" s="181">
        <f>IF(All_Tasks!P1080="",0,All_Tasks!P1080)</f>
        <v>0</v>
      </c>
      <c r="Q1080" s="181">
        <f>IF(All_Tasks!Q1080="",0,All_Tasks!Q1080)</f>
        <v>0</v>
      </c>
      <c r="R1080" s="181">
        <f>IF(All_Tasks!R1080="",0,All_Tasks!R1080)</f>
        <v>0</v>
      </c>
      <c r="S1080" s="181" t="str">
        <f>IF(All_Tasks!S1080="","",All_Tasks!S1080)</f>
        <v/>
      </c>
      <c r="T1080" t="str">
        <f>IF(All_Tasks!T1080="","",All_Tasks!T1080)</f>
        <v/>
      </c>
      <c r="U1080" t="str">
        <f>IF(All_Tasks!U1080="","",All_Tasks!U1080)</f>
        <v/>
      </c>
      <c r="V1080">
        <f>IF(A1080="",0,IFERROR(MATCH(A1080,Scope_Labor_Rates!$A$6:$A$46,0)+5,0))</f>
        <v>0</v>
      </c>
      <c r="W1080" s="178">
        <f>IF(V1080&gt;0,INDEX(Scope_Labor_Rates!$C$6:$C$46,V1080-5),0)</f>
        <v>0</v>
      </c>
      <c r="X1080" s="178">
        <f>IF(V1080&gt;0,INDEX(Scope_Labor_Rates!$C$6:$C$46,V1080-5),0)</f>
        <v>0</v>
      </c>
      <c r="Y1080" s="180">
        <f>IF(V1080&gt;0,INDEX(Scope_Labor_Rates!$S$6:$S$46,V1080-5),0)</f>
        <v>0</v>
      </c>
      <c r="Z1080" s="180">
        <f>IF(V1080&gt;0,INDEX(Scope_Labor_Rates!$R$6:$R$46,V1080-5),1)</f>
        <v>1</v>
      </c>
      <c r="AA1080" s="231">
        <f t="shared" si="144"/>
        <v>0</v>
      </c>
      <c r="AB1080" t="str">
        <f t="shared" si="145"/>
        <v/>
      </c>
      <c r="AC1080" s="178" t="str">
        <f t="shared" si="146"/>
        <v/>
      </c>
      <c r="AD1080" s="181">
        <f t="shared" si="147"/>
        <v>0</v>
      </c>
      <c r="AE1080" s="178">
        <f>IF(V1080&gt;0,P1080*INDEX(Scope_Labor_Rates!$E$6:$E$46,V1080-5),0)</f>
        <v>0</v>
      </c>
      <c r="AF1080" s="181">
        <f>IF(V1080&gt;0,AE1080*INDEX(Scope_Labor_Rates!$D$6:$D$46,V1080-5)*AA1080,0)</f>
        <v>0</v>
      </c>
      <c r="AG1080" s="178">
        <f>IF(V1080&gt;0,P1080*INDEX(Scope_Labor_Rates!$G$6:$G$46,V1080-5),0)</f>
        <v>0</v>
      </c>
      <c r="AH1080" s="181">
        <f>IF(V1080&gt;0,AG1080*INDEX(Scope_Labor_Rates!$F$6:$F$46,V1080-5)*AA1080,0)</f>
        <v>0</v>
      </c>
      <c r="AI1080" s="178">
        <f>IF(V1080&gt;0,P1080*INDEX(Scope_Labor_Rates!$I$6:$I$46,V1080-5),0)</f>
        <v>0</v>
      </c>
      <c r="AJ1080" s="181">
        <f>IF(V1080&gt;0,AI1080*INDEX(Scope_Labor_Rates!$H$6:$H$46,V1080-5)*AA1080,0)</f>
        <v>0</v>
      </c>
      <c r="AK1080" s="178">
        <f>IF(V1080&gt;0,P1080*INDEX(Scope_Labor_Rates!$K$6:$K$46,V1080-5),0)</f>
        <v>0</v>
      </c>
      <c r="AL1080" s="181">
        <f>IF(V1080&gt;0,AK1080*INDEX(Scope_Labor_Rates!$J$6:$J$46,V1080-5)*AA1080,0)</f>
        <v>0</v>
      </c>
      <c r="AM1080" s="178">
        <f>IF(V1080&gt;0,P1080*INDEX(Scope_Labor_Rates!$M$6:$M$46,V1080-5),0)</f>
        <v>0</v>
      </c>
      <c r="AN1080" s="178">
        <f>IF(V1080&gt;0,AM1080*INDEX(Scope_Labor_Rates!$L$6:$L$46,V1080-5)*AA1080,0)</f>
        <v>0</v>
      </c>
      <c r="AO1080" s="178">
        <f>IF(V1080&gt;0,P1080*INDEX(Scope_Labor_Rates!$O$6:$O$46,V1080-5)*AA1080,0)</f>
        <v>0</v>
      </c>
      <c r="AP1080" s="181">
        <f>IF(V1080&gt;0,P1080*INDEX(Scope_Labor_Rates!$Q$6:$Q$46,V1080-5)*AA1080,0)</f>
        <v>0</v>
      </c>
      <c r="AQ1080" s="178">
        <f t="shared" si="148"/>
        <v>0</v>
      </c>
      <c r="AR1080" s="178">
        <f t="shared" si="149"/>
        <v>0</v>
      </c>
      <c r="AS1080" s="178">
        <f t="shared" si="150"/>
        <v>0</v>
      </c>
      <c r="AT1080" s="178">
        <f t="shared" si="151"/>
        <v>0</v>
      </c>
      <c r="AU1080">
        <f t="shared" si="152"/>
        <v>0</v>
      </c>
    </row>
    <row r="1081" spans="1:47">
      <c r="A1081" t="str">
        <f>IF(All_Tasks!A1081="","",All_Tasks!A1081)</f>
        <v/>
      </c>
      <c r="B1081" t="str">
        <f>IF(All_Tasks!B1081="","",All_Tasks!B1081)</f>
        <v/>
      </c>
      <c r="C1081" t="str">
        <f>IF(All_Tasks!C1081="","",All_Tasks!C1081)</f>
        <v/>
      </c>
      <c r="D1081" t="str">
        <f>IF(All_Tasks!D1081="","",All_Tasks!D1081)</f>
        <v/>
      </c>
      <c r="E1081" t="str">
        <f>IF(All_Tasks!V1081&lt;&gt;"",All_Tasks!V1081,IF(All_Tasks!E1081&lt;&gt;"",All_Tasks!E1081,""))</f>
        <v/>
      </c>
      <c r="F1081" t="str">
        <f>IF(All_Tasks!F1081="","",All_Tasks!F1081)</f>
        <v/>
      </c>
      <c r="G1081" t="str">
        <f>IF(All_Tasks!G1081="","",All_Tasks!G1081)</f>
        <v/>
      </c>
      <c r="H1081" s="231" t="str">
        <f>IF(All_Tasks!H1081="","",All_Tasks!H1081)</f>
        <v/>
      </c>
      <c r="I1081" t="str">
        <f>IF(All_Tasks!I1081="","",All_Tasks!I1081)</f>
        <v/>
      </c>
      <c r="J1081" t="str">
        <f>IF(All_Tasks!J1081="","",All_Tasks!J1081)</f>
        <v/>
      </c>
      <c r="K1081" t="str">
        <f>IF(All_Tasks!K1081="","",All_Tasks!K1081)</f>
        <v/>
      </c>
      <c r="L1081" s="231" t="str">
        <f>IF(All_Tasks!L1081="","",All_Tasks!L1081)</f>
        <v/>
      </c>
      <c r="M1081" t="str">
        <f>IF(All_Tasks!M1081="","",All_Tasks!M1081)</f>
        <v/>
      </c>
      <c r="N1081" t="str">
        <f>IF(All_Tasks!N1081="","",All_Tasks!N1081)</f>
        <v/>
      </c>
      <c r="O1081" t="str">
        <f>IF(All_Tasks!O1081="","",All_Tasks!O1081)</f>
        <v/>
      </c>
      <c r="P1081" s="181">
        <f>IF(All_Tasks!P1081="",0,All_Tasks!P1081)</f>
        <v>0</v>
      </c>
      <c r="Q1081" s="181">
        <f>IF(All_Tasks!Q1081="",0,All_Tasks!Q1081)</f>
        <v>0</v>
      </c>
      <c r="R1081" s="181">
        <f>IF(All_Tasks!R1081="",0,All_Tasks!R1081)</f>
        <v>0</v>
      </c>
      <c r="S1081" s="181" t="str">
        <f>IF(All_Tasks!S1081="","",All_Tasks!S1081)</f>
        <v/>
      </c>
      <c r="T1081" t="str">
        <f>IF(All_Tasks!T1081="","",All_Tasks!T1081)</f>
        <v/>
      </c>
      <c r="U1081" t="str">
        <f>IF(All_Tasks!U1081="","",All_Tasks!U1081)</f>
        <v/>
      </c>
      <c r="V1081">
        <f>IF(A1081="",0,IFERROR(MATCH(A1081,Scope_Labor_Rates!$A$6:$A$46,0)+5,0))</f>
        <v>0</v>
      </c>
      <c r="W1081" s="178">
        <f>IF(V1081&gt;0,INDEX(Scope_Labor_Rates!$C$6:$C$46,V1081-5),0)</f>
        <v>0</v>
      </c>
      <c r="X1081" s="178">
        <f>IF(V1081&gt;0,INDEX(Scope_Labor_Rates!$C$6:$C$46,V1081-5),0)</f>
        <v>0</v>
      </c>
      <c r="Y1081" s="180">
        <f>IF(V1081&gt;0,INDEX(Scope_Labor_Rates!$S$6:$S$46,V1081-5),0)</f>
        <v>0</v>
      </c>
      <c r="Z1081" s="180">
        <f>IF(V1081&gt;0,INDEX(Scope_Labor_Rates!$R$6:$R$46,V1081-5),1)</f>
        <v>1</v>
      </c>
      <c r="AA1081" s="231">
        <f t="shared" si="144"/>
        <v>0</v>
      </c>
      <c r="AB1081" t="str">
        <f t="shared" si="145"/>
        <v/>
      </c>
      <c r="AC1081" s="178" t="str">
        <f t="shared" si="146"/>
        <v/>
      </c>
      <c r="AD1081" s="181">
        <f t="shared" si="147"/>
        <v>0</v>
      </c>
      <c r="AE1081" s="178">
        <f>IF(V1081&gt;0,P1081*INDEX(Scope_Labor_Rates!$E$6:$E$46,V1081-5),0)</f>
        <v>0</v>
      </c>
      <c r="AF1081" s="181">
        <f>IF(V1081&gt;0,AE1081*INDEX(Scope_Labor_Rates!$D$6:$D$46,V1081-5)*AA1081,0)</f>
        <v>0</v>
      </c>
      <c r="AG1081" s="178">
        <f>IF(V1081&gt;0,P1081*INDEX(Scope_Labor_Rates!$G$6:$G$46,V1081-5),0)</f>
        <v>0</v>
      </c>
      <c r="AH1081" s="181">
        <f>IF(V1081&gt;0,AG1081*INDEX(Scope_Labor_Rates!$F$6:$F$46,V1081-5)*AA1081,0)</f>
        <v>0</v>
      </c>
      <c r="AI1081" s="178">
        <f>IF(V1081&gt;0,P1081*INDEX(Scope_Labor_Rates!$I$6:$I$46,V1081-5),0)</f>
        <v>0</v>
      </c>
      <c r="AJ1081" s="181">
        <f>IF(V1081&gt;0,AI1081*INDEX(Scope_Labor_Rates!$H$6:$H$46,V1081-5)*AA1081,0)</f>
        <v>0</v>
      </c>
      <c r="AK1081" s="178">
        <f>IF(V1081&gt;0,P1081*INDEX(Scope_Labor_Rates!$K$6:$K$46,V1081-5),0)</f>
        <v>0</v>
      </c>
      <c r="AL1081" s="181">
        <f>IF(V1081&gt;0,AK1081*INDEX(Scope_Labor_Rates!$J$6:$J$46,V1081-5)*AA1081,0)</f>
        <v>0</v>
      </c>
      <c r="AM1081" s="178">
        <f>IF(V1081&gt;0,P1081*INDEX(Scope_Labor_Rates!$M$6:$M$46,V1081-5),0)</f>
        <v>0</v>
      </c>
      <c r="AN1081" s="178">
        <f>IF(V1081&gt;0,AM1081*INDEX(Scope_Labor_Rates!$L$6:$L$46,V1081-5)*AA1081,0)</f>
        <v>0</v>
      </c>
      <c r="AO1081" s="178">
        <f>IF(V1081&gt;0,P1081*INDEX(Scope_Labor_Rates!$O$6:$O$46,V1081-5)*AA1081,0)</f>
        <v>0</v>
      </c>
      <c r="AP1081" s="181">
        <f>IF(V1081&gt;0,P1081*INDEX(Scope_Labor_Rates!$Q$6:$Q$46,V1081-5)*AA1081,0)</f>
        <v>0</v>
      </c>
      <c r="AQ1081" s="178">
        <f t="shared" si="148"/>
        <v>0</v>
      </c>
      <c r="AR1081" s="178">
        <f t="shared" si="149"/>
        <v>0</v>
      </c>
      <c r="AS1081" s="178">
        <f t="shared" si="150"/>
        <v>0</v>
      </c>
      <c r="AT1081" s="178">
        <f t="shared" si="151"/>
        <v>0</v>
      </c>
      <c r="AU1081">
        <f t="shared" si="152"/>
        <v>0</v>
      </c>
    </row>
    <row r="1082" spans="1:47">
      <c r="A1082" t="str">
        <f>IF(All_Tasks!A1082="","",All_Tasks!A1082)</f>
        <v/>
      </c>
      <c r="B1082" t="str">
        <f>IF(All_Tasks!B1082="","",All_Tasks!B1082)</f>
        <v/>
      </c>
      <c r="C1082" t="str">
        <f>IF(All_Tasks!C1082="","",All_Tasks!C1082)</f>
        <v/>
      </c>
      <c r="D1082" t="str">
        <f>IF(All_Tasks!D1082="","",All_Tasks!D1082)</f>
        <v/>
      </c>
      <c r="E1082" t="str">
        <f>IF(All_Tasks!V1082&lt;&gt;"",All_Tasks!V1082,IF(All_Tasks!E1082&lt;&gt;"",All_Tasks!E1082,""))</f>
        <v/>
      </c>
      <c r="F1082" t="str">
        <f>IF(All_Tasks!F1082="","",All_Tasks!F1082)</f>
        <v/>
      </c>
      <c r="G1082" t="str">
        <f>IF(All_Tasks!G1082="","",All_Tasks!G1082)</f>
        <v/>
      </c>
      <c r="H1082" s="231" t="str">
        <f>IF(All_Tasks!H1082="","",All_Tasks!H1082)</f>
        <v/>
      </c>
      <c r="I1082" t="str">
        <f>IF(All_Tasks!I1082="","",All_Tasks!I1082)</f>
        <v/>
      </c>
      <c r="J1082" t="str">
        <f>IF(All_Tasks!J1082="","",All_Tasks!J1082)</f>
        <v/>
      </c>
      <c r="K1082" t="str">
        <f>IF(All_Tasks!K1082="","",All_Tasks!K1082)</f>
        <v/>
      </c>
      <c r="L1082" s="231" t="str">
        <f>IF(All_Tasks!L1082="","",All_Tasks!L1082)</f>
        <v/>
      </c>
      <c r="M1082" t="str">
        <f>IF(All_Tasks!M1082="","",All_Tasks!M1082)</f>
        <v/>
      </c>
      <c r="N1082" t="str">
        <f>IF(All_Tasks!N1082="","",All_Tasks!N1082)</f>
        <v/>
      </c>
      <c r="O1082" t="str">
        <f>IF(All_Tasks!O1082="","",All_Tasks!O1082)</f>
        <v/>
      </c>
      <c r="P1082" s="181">
        <f>IF(All_Tasks!P1082="",0,All_Tasks!P1082)</f>
        <v>0</v>
      </c>
      <c r="Q1082" s="181">
        <f>IF(All_Tasks!Q1082="",0,All_Tasks!Q1082)</f>
        <v>0</v>
      </c>
      <c r="R1082" s="181">
        <f>IF(All_Tasks!R1082="",0,All_Tasks!R1082)</f>
        <v>0</v>
      </c>
      <c r="S1082" s="181" t="str">
        <f>IF(All_Tasks!S1082="","",All_Tasks!S1082)</f>
        <v/>
      </c>
      <c r="T1082" t="str">
        <f>IF(All_Tasks!T1082="","",All_Tasks!T1082)</f>
        <v/>
      </c>
      <c r="U1082" t="str">
        <f>IF(All_Tasks!U1082="","",All_Tasks!U1082)</f>
        <v/>
      </c>
      <c r="V1082">
        <f>IF(A1082="",0,IFERROR(MATCH(A1082,Scope_Labor_Rates!$A$6:$A$46,0)+5,0))</f>
        <v>0</v>
      </c>
      <c r="W1082" s="178">
        <f>IF(V1082&gt;0,INDEX(Scope_Labor_Rates!$C$6:$C$46,V1082-5),0)</f>
        <v>0</v>
      </c>
      <c r="X1082" s="178">
        <f>IF(V1082&gt;0,INDEX(Scope_Labor_Rates!$C$6:$C$46,V1082-5),0)</f>
        <v>0</v>
      </c>
      <c r="Y1082" s="180">
        <f>IF(V1082&gt;0,INDEX(Scope_Labor_Rates!$S$6:$S$46,V1082-5),0)</f>
        <v>0</v>
      </c>
      <c r="Z1082" s="180">
        <f>IF(V1082&gt;0,INDEX(Scope_Labor_Rates!$R$6:$R$46,V1082-5),1)</f>
        <v>1</v>
      </c>
      <c r="AA1082" s="231">
        <f t="shared" si="144"/>
        <v>0</v>
      </c>
      <c r="AB1082" t="str">
        <f t="shared" si="145"/>
        <v/>
      </c>
      <c r="AC1082" s="178" t="str">
        <f t="shared" si="146"/>
        <v/>
      </c>
      <c r="AD1082" s="181">
        <f t="shared" si="147"/>
        <v>0</v>
      </c>
      <c r="AE1082" s="178">
        <f>IF(V1082&gt;0,P1082*INDEX(Scope_Labor_Rates!$E$6:$E$46,V1082-5),0)</f>
        <v>0</v>
      </c>
      <c r="AF1082" s="181">
        <f>IF(V1082&gt;0,AE1082*INDEX(Scope_Labor_Rates!$D$6:$D$46,V1082-5)*AA1082,0)</f>
        <v>0</v>
      </c>
      <c r="AG1082" s="178">
        <f>IF(V1082&gt;0,P1082*INDEX(Scope_Labor_Rates!$G$6:$G$46,V1082-5),0)</f>
        <v>0</v>
      </c>
      <c r="AH1082" s="181">
        <f>IF(V1082&gt;0,AG1082*INDEX(Scope_Labor_Rates!$F$6:$F$46,V1082-5)*AA1082,0)</f>
        <v>0</v>
      </c>
      <c r="AI1082" s="178">
        <f>IF(V1082&gt;0,P1082*INDEX(Scope_Labor_Rates!$I$6:$I$46,V1082-5),0)</f>
        <v>0</v>
      </c>
      <c r="AJ1082" s="181">
        <f>IF(V1082&gt;0,AI1082*INDEX(Scope_Labor_Rates!$H$6:$H$46,V1082-5)*AA1082,0)</f>
        <v>0</v>
      </c>
      <c r="AK1082" s="178">
        <f>IF(V1082&gt;0,P1082*INDEX(Scope_Labor_Rates!$K$6:$K$46,V1082-5),0)</f>
        <v>0</v>
      </c>
      <c r="AL1082" s="181">
        <f>IF(V1082&gt;0,AK1082*INDEX(Scope_Labor_Rates!$J$6:$J$46,V1082-5)*AA1082,0)</f>
        <v>0</v>
      </c>
      <c r="AM1082" s="178">
        <f>IF(V1082&gt;0,P1082*INDEX(Scope_Labor_Rates!$M$6:$M$46,V1082-5),0)</f>
        <v>0</v>
      </c>
      <c r="AN1082" s="178">
        <f>IF(V1082&gt;0,AM1082*INDEX(Scope_Labor_Rates!$L$6:$L$46,V1082-5)*AA1082,0)</f>
        <v>0</v>
      </c>
      <c r="AO1082" s="178">
        <f>IF(V1082&gt;0,P1082*INDEX(Scope_Labor_Rates!$O$6:$O$46,V1082-5)*AA1082,0)</f>
        <v>0</v>
      </c>
      <c r="AP1082" s="181">
        <f>IF(V1082&gt;0,P1082*INDEX(Scope_Labor_Rates!$Q$6:$Q$46,V1082-5)*AA1082,0)</f>
        <v>0</v>
      </c>
      <c r="AQ1082" s="178">
        <f t="shared" si="148"/>
        <v>0</v>
      </c>
      <c r="AR1082" s="178">
        <f t="shared" si="149"/>
        <v>0</v>
      </c>
      <c r="AS1082" s="178">
        <f t="shared" si="150"/>
        <v>0</v>
      </c>
      <c r="AT1082" s="178">
        <f t="shared" si="151"/>
        <v>0</v>
      </c>
      <c r="AU1082">
        <f t="shared" si="152"/>
        <v>0</v>
      </c>
    </row>
    <row r="1083" spans="1:47">
      <c r="A1083" t="str">
        <f>IF(All_Tasks!A1083="","",All_Tasks!A1083)</f>
        <v/>
      </c>
      <c r="B1083" t="str">
        <f>IF(All_Tasks!B1083="","",All_Tasks!B1083)</f>
        <v/>
      </c>
      <c r="C1083" t="str">
        <f>IF(All_Tasks!C1083="","",All_Tasks!C1083)</f>
        <v/>
      </c>
      <c r="D1083" t="str">
        <f>IF(All_Tasks!D1083="","",All_Tasks!D1083)</f>
        <v/>
      </c>
      <c r="E1083" t="str">
        <f>IF(All_Tasks!V1083&lt;&gt;"",All_Tasks!V1083,IF(All_Tasks!E1083&lt;&gt;"",All_Tasks!E1083,""))</f>
        <v/>
      </c>
      <c r="F1083" t="str">
        <f>IF(All_Tasks!F1083="","",All_Tasks!F1083)</f>
        <v/>
      </c>
      <c r="G1083" t="str">
        <f>IF(All_Tasks!G1083="","",All_Tasks!G1083)</f>
        <v/>
      </c>
      <c r="H1083" s="231" t="str">
        <f>IF(All_Tasks!H1083="","",All_Tasks!H1083)</f>
        <v/>
      </c>
      <c r="I1083" t="str">
        <f>IF(All_Tasks!I1083="","",All_Tasks!I1083)</f>
        <v/>
      </c>
      <c r="J1083" t="str">
        <f>IF(All_Tasks!J1083="","",All_Tasks!J1083)</f>
        <v/>
      </c>
      <c r="K1083" t="str">
        <f>IF(All_Tasks!K1083="","",All_Tasks!K1083)</f>
        <v/>
      </c>
      <c r="L1083" s="231" t="str">
        <f>IF(All_Tasks!L1083="","",All_Tasks!L1083)</f>
        <v/>
      </c>
      <c r="M1083" t="str">
        <f>IF(All_Tasks!M1083="","",All_Tasks!M1083)</f>
        <v/>
      </c>
      <c r="N1083" t="str">
        <f>IF(All_Tasks!N1083="","",All_Tasks!N1083)</f>
        <v/>
      </c>
      <c r="O1083" t="str">
        <f>IF(All_Tasks!O1083="","",All_Tasks!O1083)</f>
        <v/>
      </c>
      <c r="P1083" s="181">
        <f>IF(All_Tasks!P1083="",0,All_Tasks!P1083)</f>
        <v>0</v>
      </c>
      <c r="Q1083" s="181">
        <f>IF(All_Tasks!Q1083="",0,All_Tasks!Q1083)</f>
        <v>0</v>
      </c>
      <c r="R1083" s="181">
        <f>IF(All_Tasks!R1083="",0,All_Tasks!R1083)</f>
        <v>0</v>
      </c>
      <c r="S1083" s="181" t="str">
        <f>IF(All_Tasks!S1083="","",All_Tasks!S1083)</f>
        <v/>
      </c>
      <c r="T1083" t="str">
        <f>IF(All_Tasks!T1083="","",All_Tasks!T1083)</f>
        <v/>
      </c>
      <c r="U1083" t="str">
        <f>IF(All_Tasks!U1083="","",All_Tasks!U1083)</f>
        <v/>
      </c>
      <c r="V1083">
        <f>IF(A1083="",0,IFERROR(MATCH(A1083,Scope_Labor_Rates!$A$6:$A$46,0)+5,0))</f>
        <v>0</v>
      </c>
      <c r="W1083" s="178">
        <f>IF(V1083&gt;0,INDEX(Scope_Labor_Rates!$C$6:$C$46,V1083-5),0)</f>
        <v>0</v>
      </c>
      <c r="X1083" s="178">
        <f>IF(V1083&gt;0,INDEX(Scope_Labor_Rates!$C$6:$C$46,V1083-5),0)</f>
        <v>0</v>
      </c>
      <c r="Y1083" s="180">
        <f>IF(V1083&gt;0,INDEX(Scope_Labor_Rates!$S$6:$S$46,V1083-5),0)</f>
        <v>0</v>
      </c>
      <c r="Z1083" s="180">
        <f>IF(V1083&gt;0,INDEX(Scope_Labor_Rates!$R$6:$R$46,V1083-5),1)</f>
        <v>1</v>
      </c>
      <c r="AA1083" s="231">
        <f t="shared" si="144"/>
        <v>0</v>
      </c>
      <c r="AB1083" t="str">
        <f t="shared" si="145"/>
        <v/>
      </c>
      <c r="AC1083" s="178" t="str">
        <f t="shared" si="146"/>
        <v/>
      </c>
      <c r="AD1083" s="181">
        <f t="shared" si="147"/>
        <v>0</v>
      </c>
      <c r="AE1083" s="178">
        <f>IF(V1083&gt;0,P1083*INDEX(Scope_Labor_Rates!$E$6:$E$46,V1083-5),0)</f>
        <v>0</v>
      </c>
      <c r="AF1083" s="181">
        <f>IF(V1083&gt;0,AE1083*INDEX(Scope_Labor_Rates!$D$6:$D$46,V1083-5)*AA1083,0)</f>
        <v>0</v>
      </c>
      <c r="AG1083" s="178">
        <f>IF(V1083&gt;0,P1083*INDEX(Scope_Labor_Rates!$G$6:$G$46,V1083-5),0)</f>
        <v>0</v>
      </c>
      <c r="AH1083" s="181">
        <f>IF(V1083&gt;0,AG1083*INDEX(Scope_Labor_Rates!$F$6:$F$46,V1083-5)*AA1083,0)</f>
        <v>0</v>
      </c>
      <c r="AI1083" s="178">
        <f>IF(V1083&gt;0,P1083*INDEX(Scope_Labor_Rates!$I$6:$I$46,V1083-5),0)</f>
        <v>0</v>
      </c>
      <c r="AJ1083" s="181">
        <f>IF(V1083&gt;0,AI1083*INDEX(Scope_Labor_Rates!$H$6:$H$46,V1083-5)*AA1083,0)</f>
        <v>0</v>
      </c>
      <c r="AK1083" s="178">
        <f>IF(V1083&gt;0,P1083*INDEX(Scope_Labor_Rates!$K$6:$K$46,V1083-5),0)</f>
        <v>0</v>
      </c>
      <c r="AL1083" s="181">
        <f>IF(V1083&gt;0,AK1083*INDEX(Scope_Labor_Rates!$J$6:$J$46,V1083-5)*AA1083,0)</f>
        <v>0</v>
      </c>
      <c r="AM1083" s="178">
        <f>IF(V1083&gt;0,P1083*INDEX(Scope_Labor_Rates!$M$6:$M$46,V1083-5),0)</f>
        <v>0</v>
      </c>
      <c r="AN1083" s="178">
        <f>IF(V1083&gt;0,AM1083*INDEX(Scope_Labor_Rates!$L$6:$L$46,V1083-5)*AA1083,0)</f>
        <v>0</v>
      </c>
      <c r="AO1083" s="178">
        <f>IF(V1083&gt;0,P1083*INDEX(Scope_Labor_Rates!$O$6:$O$46,V1083-5)*AA1083,0)</f>
        <v>0</v>
      </c>
      <c r="AP1083" s="181">
        <f>IF(V1083&gt;0,P1083*INDEX(Scope_Labor_Rates!$Q$6:$Q$46,V1083-5)*AA1083,0)</f>
        <v>0</v>
      </c>
      <c r="AQ1083" s="178">
        <f t="shared" si="148"/>
        <v>0</v>
      </c>
      <c r="AR1083" s="178">
        <f t="shared" si="149"/>
        <v>0</v>
      </c>
      <c r="AS1083" s="178">
        <f t="shared" si="150"/>
        <v>0</v>
      </c>
      <c r="AT1083" s="178">
        <f t="shared" si="151"/>
        <v>0</v>
      </c>
      <c r="AU1083">
        <f t="shared" si="152"/>
        <v>0</v>
      </c>
    </row>
    <row r="1084" spans="1:47">
      <c r="A1084" t="str">
        <f>IF(All_Tasks!A1084="","",All_Tasks!A1084)</f>
        <v/>
      </c>
      <c r="B1084" t="str">
        <f>IF(All_Tasks!B1084="","",All_Tasks!B1084)</f>
        <v/>
      </c>
      <c r="C1084" t="str">
        <f>IF(All_Tasks!C1084="","",All_Tasks!C1084)</f>
        <v/>
      </c>
      <c r="D1084" t="str">
        <f>IF(All_Tasks!D1084="","",All_Tasks!D1084)</f>
        <v/>
      </c>
      <c r="E1084" t="str">
        <f>IF(All_Tasks!V1084&lt;&gt;"",All_Tasks!V1084,IF(All_Tasks!E1084&lt;&gt;"",All_Tasks!E1084,""))</f>
        <v/>
      </c>
      <c r="F1084" t="str">
        <f>IF(All_Tasks!F1084="","",All_Tasks!F1084)</f>
        <v/>
      </c>
      <c r="G1084" t="str">
        <f>IF(All_Tasks!G1084="","",All_Tasks!G1084)</f>
        <v/>
      </c>
      <c r="H1084" s="231" t="str">
        <f>IF(All_Tasks!H1084="","",All_Tasks!H1084)</f>
        <v/>
      </c>
      <c r="I1084" t="str">
        <f>IF(All_Tasks!I1084="","",All_Tasks!I1084)</f>
        <v/>
      </c>
      <c r="J1084" t="str">
        <f>IF(All_Tasks!J1084="","",All_Tasks!J1084)</f>
        <v/>
      </c>
      <c r="K1084" t="str">
        <f>IF(All_Tasks!K1084="","",All_Tasks!K1084)</f>
        <v/>
      </c>
      <c r="L1084" s="231" t="str">
        <f>IF(All_Tasks!L1084="","",All_Tasks!L1084)</f>
        <v/>
      </c>
      <c r="M1084" t="str">
        <f>IF(All_Tasks!M1084="","",All_Tasks!M1084)</f>
        <v/>
      </c>
      <c r="N1084" t="str">
        <f>IF(All_Tasks!N1084="","",All_Tasks!N1084)</f>
        <v/>
      </c>
      <c r="O1084" t="str">
        <f>IF(All_Tasks!O1084="","",All_Tasks!O1084)</f>
        <v/>
      </c>
      <c r="P1084" s="181">
        <f>IF(All_Tasks!P1084="",0,All_Tasks!P1084)</f>
        <v>0</v>
      </c>
      <c r="Q1084" s="181">
        <f>IF(All_Tasks!Q1084="",0,All_Tasks!Q1084)</f>
        <v>0</v>
      </c>
      <c r="R1084" s="181">
        <f>IF(All_Tasks!R1084="",0,All_Tasks!R1084)</f>
        <v>0</v>
      </c>
      <c r="S1084" s="181" t="str">
        <f>IF(All_Tasks!S1084="","",All_Tasks!S1084)</f>
        <v/>
      </c>
      <c r="T1084" t="str">
        <f>IF(All_Tasks!T1084="","",All_Tasks!T1084)</f>
        <v/>
      </c>
      <c r="U1084" t="str">
        <f>IF(All_Tasks!U1084="","",All_Tasks!U1084)</f>
        <v/>
      </c>
      <c r="V1084">
        <f>IF(A1084="",0,IFERROR(MATCH(A1084,Scope_Labor_Rates!$A$6:$A$46,0)+5,0))</f>
        <v>0</v>
      </c>
      <c r="W1084" s="178">
        <f>IF(V1084&gt;0,INDEX(Scope_Labor_Rates!$C$6:$C$46,V1084-5),0)</f>
        <v>0</v>
      </c>
      <c r="X1084" s="178">
        <f>IF(V1084&gt;0,INDEX(Scope_Labor_Rates!$C$6:$C$46,V1084-5),0)</f>
        <v>0</v>
      </c>
      <c r="Y1084" s="180">
        <f>IF(V1084&gt;0,INDEX(Scope_Labor_Rates!$S$6:$S$46,V1084-5),0)</f>
        <v>0</v>
      </c>
      <c r="Z1084" s="180">
        <f>IF(V1084&gt;0,INDEX(Scope_Labor_Rates!$R$6:$R$46,V1084-5),1)</f>
        <v>1</v>
      </c>
      <c r="AA1084" s="231">
        <f t="shared" si="144"/>
        <v>0</v>
      </c>
      <c r="AB1084" t="str">
        <f t="shared" si="145"/>
        <v/>
      </c>
      <c r="AC1084" s="178" t="str">
        <f t="shared" si="146"/>
        <v/>
      </c>
      <c r="AD1084" s="181">
        <f t="shared" si="147"/>
        <v>0</v>
      </c>
      <c r="AE1084" s="178">
        <f>IF(V1084&gt;0,P1084*INDEX(Scope_Labor_Rates!$E$6:$E$46,V1084-5),0)</f>
        <v>0</v>
      </c>
      <c r="AF1084" s="181">
        <f>IF(V1084&gt;0,AE1084*INDEX(Scope_Labor_Rates!$D$6:$D$46,V1084-5)*AA1084,0)</f>
        <v>0</v>
      </c>
      <c r="AG1084" s="178">
        <f>IF(V1084&gt;0,P1084*INDEX(Scope_Labor_Rates!$G$6:$G$46,V1084-5),0)</f>
        <v>0</v>
      </c>
      <c r="AH1084" s="181">
        <f>IF(V1084&gt;0,AG1084*INDEX(Scope_Labor_Rates!$F$6:$F$46,V1084-5)*AA1084,0)</f>
        <v>0</v>
      </c>
      <c r="AI1084" s="178">
        <f>IF(V1084&gt;0,P1084*INDEX(Scope_Labor_Rates!$I$6:$I$46,V1084-5),0)</f>
        <v>0</v>
      </c>
      <c r="AJ1084" s="181">
        <f>IF(V1084&gt;0,AI1084*INDEX(Scope_Labor_Rates!$H$6:$H$46,V1084-5)*AA1084,0)</f>
        <v>0</v>
      </c>
      <c r="AK1084" s="178">
        <f>IF(V1084&gt;0,P1084*INDEX(Scope_Labor_Rates!$K$6:$K$46,V1084-5),0)</f>
        <v>0</v>
      </c>
      <c r="AL1084" s="181">
        <f>IF(V1084&gt;0,AK1084*INDEX(Scope_Labor_Rates!$J$6:$J$46,V1084-5)*AA1084,0)</f>
        <v>0</v>
      </c>
      <c r="AM1084" s="178">
        <f>IF(V1084&gt;0,P1084*INDEX(Scope_Labor_Rates!$M$6:$M$46,V1084-5),0)</f>
        <v>0</v>
      </c>
      <c r="AN1084" s="178">
        <f>IF(V1084&gt;0,AM1084*INDEX(Scope_Labor_Rates!$L$6:$L$46,V1084-5)*AA1084,0)</f>
        <v>0</v>
      </c>
      <c r="AO1084" s="178">
        <f>IF(V1084&gt;0,P1084*INDEX(Scope_Labor_Rates!$O$6:$O$46,V1084-5)*AA1084,0)</f>
        <v>0</v>
      </c>
      <c r="AP1084" s="181">
        <f>IF(V1084&gt;0,P1084*INDEX(Scope_Labor_Rates!$Q$6:$Q$46,V1084-5)*AA1084,0)</f>
        <v>0</v>
      </c>
      <c r="AQ1084" s="178">
        <f t="shared" si="148"/>
        <v>0</v>
      </c>
      <c r="AR1084" s="178">
        <f t="shared" si="149"/>
        <v>0</v>
      </c>
      <c r="AS1084" s="178">
        <f t="shared" si="150"/>
        <v>0</v>
      </c>
      <c r="AT1084" s="178">
        <f t="shared" si="151"/>
        <v>0</v>
      </c>
      <c r="AU1084">
        <f t="shared" si="152"/>
        <v>0</v>
      </c>
    </row>
    <row r="1085" spans="1:47">
      <c r="A1085" t="str">
        <f>IF(All_Tasks!A1085="","",All_Tasks!A1085)</f>
        <v/>
      </c>
      <c r="B1085" t="str">
        <f>IF(All_Tasks!B1085="","",All_Tasks!B1085)</f>
        <v/>
      </c>
      <c r="C1085" t="str">
        <f>IF(All_Tasks!C1085="","",All_Tasks!C1085)</f>
        <v/>
      </c>
      <c r="D1085" t="str">
        <f>IF(All_Tasks!D1085="","",All_Tasks!D1085)</f>
        <v/>
      </c>
      <c r="E1085" t="str">
        <f>IF(All_Tasks!V1085&lt;&gt;"",All_Tasks!V1085,IF(All_Tasks!E1085&lt;&gt;"",All_Tasks!E1085,""))</f>
        <v/>
      </c>
      <c r="F1085" t="str">
        <f>IF(All_Tasks!F1085="","",All_Tasks!F1085)</f>
        <v/>
      </c>
      <c r="G1085" t="str">
        <f>IF(All_Tasks!G1085="","",All_Tasks!G1085)</f>
        <v/>
      </c>
      <c r="H1085" s="231" t="str">
        <f>IF(All_Tasks!H1085="","",All_Tasks!H1085)</f>
        <v/>
      </c>
      <c r="I1085" t="str">
        <f>IF(All_Tasks!I1085="","",All_Tasks!I1085)</f>
        <v/>
      </c>
      <c r="J1085" t="str">
        <f>IF(All_Tasks!J1085="","",All_Tasks!J1085)</f>
        <v/>
      </c>
      <c r="K1085" t="str">
        <f>IF(All_Tasks!K1085="","",All_Tasks!K1085)</f>
        <v/>
      </c>
      <c r="L1085" s="231" t="str">
        <f>IF(All_Tasks!L1085="","",All_Tasks!L1085)</f>
        <v/>
      </c>
      <c r="M1085" t="str">
        <f>IF(All_Tasks!M1085="","",All_Tasks!M1085)</f>
        <v/>
      </c>
      <c r="N1085" t="str">
        <f>IF(All_Tasks!N1085="","",All_Tasks!N1085)</f>
        <v/>
      </c>
      <c r="O1085" t="str">
        <f>IF(All_Tasks!O1085="","",All_Tasks!O1085)</f>
        <v/>
      </c>
      <c r="P1085" s="181">
        <f>IF(All_Tasks!P1085="",0,All_Tasks!P1085)</f>
        <v>0</v>
      </c>
      <c r="Q1085" s="181">
        <f>IF(All_Tasks!Q1085="",0,All_Tasks!Q1085)</f>
        <v>0</v>
      </c>
      <c r="R1085" s="181">
        <f>IF(All_Tasks!R1085="",0,All_Tasks!R1085)</f>
        <v>0</v>
      </c>
      <c r="S1085" s="181" t="str">
        <f>IF(All_Tasks!S1085="","",All_Tasks!S1085)</f>
        <v/>
      </c>
      <c r="T1085" t="str">
        <f>IF(All_Tasks!T1085="","",All_Tasks!T1085)</f>
        <v/>
      </c>
      <c r="U1085" t="str">
        <f>IF(All_Tasks!U1085="","",All_Tasks!U1085)</f>
        <v/>
      </c>
      <c r="V1085">
        <f>IF(A1085="",0,IFERROR(MATCH(A1085,Scope_Labor_Rates!$A$6:$A$46,0)+5,0))</f>
        <v>0</v>
      </c>
      <c r="W1085" s="178">
        <f>IF(V1085&gt;0,INDEX(Scope_Labor_Rates!$C$6:$C$46,V1085-5),0)</f>
        <v>0</v>
      </c>
      <c r="X1085" s="178">
        <f>IF(V1085&gt;0,INDEX(Scope_Labor_Rates!$C$6:$C$46,V1085-5),0)</f>
        <v>0</v>
      </c>
      <c r="Y1085" s="180">
        <f>IF(V1085&gt;0,INDEX(Scope_Labor_Rates!$S$6:$S$46,V1085-5),0)</f>
        <v>0</v>
      </c>
      <c r="Z1085" s="180">
        <f>IF(V1085&gt;0,INDEX(Scope_Labor_Rates!$R$6:$R$46,V1085-5),1)</f>
        <v>1</v>
      </c>
      <c r="AA1085" s="231">
        <f t="shared" si="144"/>
        <v>0</v>
      </c>
      <c r="AB1085" t="str">
        <f t="shared" si="145"/>
        <v/>
      </c>
      <c r="AC1085" s="178" t="str">
        <f t="shared" si="146"/>
        <v/>
      </c>
      <c r="AD1085" s="181">
        <f t="shared" si="147"/>
        <v>0</v>
      </c>
      <c r="AE1085" s="178">
        <f>IF(V1085&gt;0,P1085*INDEX(Scope_Labor_Rates!$E$6:$E$46,V1085-5),0)</f>
        <v>0</v>
      </c>
      <c r="AF1085" s="181">
        <f>IF(V1085&gt;0,AE1085*INDEX(Scope_Labor_Rates!$D$6:$D$46,V1085-5)*AA1085,0)</f>
        <v>0</v>
      </c>
      <c r="AG1085" s="178">
        <f>IF(V1085&gt;0,P1085*INDEX(Scope_Labor_Rates!$G$6:$G$46,V1085-5),0)</f>
        <v>0</v>
      </c>
      <c r="AH1085" s="181">
        <f>IF(V1085&gt;0,AG1085*INDEX(Scope_Labor_Rates!$F$6:$F$46,V1085-5)*AA1085,0)</f>
        <v>0</v>
      </c>
      <c r="AI1085" s="178">
        <f>IF(V1085&gt;0,P1085*INDEX(Scope_Labor_Rates!$I$6:$I$46,V1085-5),0)</f>
        <v>0</v>
      </c>
      <c r="AJ1085" s="181">
        <f>IF(V1085&gt;0,AI1085*INDEX(Scope_Labor_Rates!$H$6:$H$46,V1085-5)*AA1085,0)</f>
        <v>0</v>
      </c>
      <c r="AK1085" s="178">
        <f>IF(V1085&gt;0,P1085*INDEX(Scope_Labor_Rates!$K$6:$K$46,V1085-5),0)</f>
        <v>0</v>
      </c>
      <c r="AL1085" s="181">
        <f>IF(V1085&gt;0,AK1085*INDEX(Scope_Labor_Rates!$J$6:$J$46,V1085-5)*AA1085,0)</f>
        <v>0</v>
      </c>
      <c r="AM1085" s="178">
        <f>IF(V1085&gt;0,P1085*INDEX(Scope_Labor_Rates!$M$6:$M$46,V1085-5),0)</f>
        <v>0</v>
      </c>
      <c r="AN1085" s="178">
        <f>IF(V1085&gt;0,AM1085*INDEX(Scope_Labor_Rates!$L$6:$L$46,V1085-5)*AA1085,0)</f>
        <v>0</v>
      </c>
      <c r="AO1085" s="178">
        <f>IF(V1085&gt;0,P1085*INDEX(Scope_Labor_Rates!$O$6:$O$46,V1085-5)*AA1085,0)</f>
        <v>0</v>
      </c>
      <c r="AP1085" s="181">
        <f>IF(V1085&gt;0,P1085*INDEX(Scope_Labor_Rates!$Q$6:$Q$46,V1085-5)*AA1085,0)</f>
        <v>0</v>
      </c>
      <c r="AQ1085" s="178">
        <f t="shared" si="148"/>
        <v>0</v>
      </c>
      <c r="AR1085" s="178">
        <f t="shared" si="149"/>
        <v>0</v>
      </c>
      <c r="AS1085" s="178">
        <f t="shared" si="150"/>
        <v>0</v>
      </c>
      <c r="AT1085" s="178">
        <f t="shared" si="151"/>
        <v>0</v>
      </c>
      <c r="AU1085">
        <f t="shared" si="152"/>
        <v>0</v>
      </c>
    </row>
    <row r="1086" spans="1:47">
      <c r="A1086" t="str">
        <f>IF(All_Tasks!A1086="","",All_Tasks!A1086)</f>
        <v/>
      </c>
      <c r="B1086" t="str">
        <f>IF(All_Tasks!B1086="","",All_Tasks!B1086)</f>
        <v/>
      </c>
      <c r="C1086" t="str">
        <f>IF(All_Tasks!C1086="","",All_Tasks!C1086)</f>
        <v/>
      </c>
      <c r="D1086" t="str">
        <f>IF(All_Tasks!D1086="","",All_Tasks!D1086)</f>
        <v/>
      </c>
      <c r="E1086" t="str">
        <f>IF(All_Tasks!V1086&lt;&gt;"",All_Tasks!V1086,IF(All_Tasks!E1086&lt;&gt;"",All_Tasks!E1086,""))</f>
        <v/>
      </c>
      <c r="F1086" t="str">
        <f>IF(All_Tasks!F1086="","",All_Tasks!F1086)</f>
        <v/>
      </c>
      <c r="G1086" t="str">
        <f>IF(All_Tasks!G1086="","",All_Tasks!G1086)</f>
        <v/>
      </c>
      <c r="H1086" s="231" t="str">
        <f>IF(All_Tasks!H1086="","",All_Tasks!H1086)</f>
        <v/>
      </c>
      <c r="I1086" t="str">
        <f>IF(All_Tasks!I1086="","",All_Tasks!I1086)</f>
        <v/>
      </c>
      <c r="J1086" t="str">
        <f>IF(All_Tasks!J1086="","",All_Tasks!J1086)</f>
        <v/>
      </c>
      <c r="K1086" t="str">
        <f>IF(All_Tasks!K1086="","",All_Tasks!K1086)</f>
        <v/>
      </c>
      <c r="L1086" s="231" t="str">
        <f>IF(All_Tasks!L1086="","",All_Tasks!L1086)</f>
        <v/>
      </c>
      <c r="M1086" t="str">
        <f>IF(All_Tasks!M1086="","",All_Tasks!M1086)</f>
        <v/>
      </c>
      <c r="N1086" t="str">
        <f>IF(All_Tasks!N1086="","",All_Tasks!N1086)</f>
        <v/>
      </c>
      <c r="O1086" t="str">
        <f>IF(All_Tasks!O1086="","",All_Tasks!O1086)</f>
        <v/>
      </c>
      <c r="P1086" s="181">
        <f>IF(All_Tasks!P1086="",0,All_Tasks!P1086)</f>
        <v>0</v>
      </c>
      <c r="Q1086" s="181">
        <f>IF(All_Tasks!Q1086="",0,All_Tasks!Q1086)</f>
        <v>0</v>
      </c>
      <c r="R1086" s="181">
        <f>IF(All_Tasks!R1086="",0,All_Tasks!R1086)</f>
        <v>0</v>
      </c>
      <c r="S1086" s="181" t="str">
        <f>IF(All_Tasks!S1086="","",All_Tasks!S1086)</f>
        <v/>
      </c>
      <c r="T1086" t="str">
        <f>IF(All_Tasks!T1086="","",All_Tasks!T1086)</f>
        <v/>
      </c>
      <c r="U1086" t="str">
        <f>IF(All_Tasks!U1086="","",All_Tasks!U1086)</f>
        <v/>
      </c>
      <c r="V1086">
        <f>IF(A1086="",0,IFERROR(MATCH(A1086,Scope_Labor_Rates!$A$6:$A$46,0)+5,0))</f>
        <v>0</v>
      </c>
      <c r="W1086" s="178">
        <f>IF(V1086&gt;0,INDEX(Scope_Labor_Rates!$C$6:$C$46,V1086-5),0)</f>
        <v>0</v>
      </c>
      <c r="X1086" s="178">
        <f>IF(V1086&gt;0,INDEX(Scope_Labor_Rates!$C$6:$C$46,V1086-5),0)</f>
        <v>0</v>
      </c>
      <c r="Y1086" s="180">
        <f>IF(V1086&gt;0,INDEX(Scope_Labor_Rates!$S$6:$S$46,V1086-5),0)</f>
        <v>0</v>
      </c>
      <c r="Z1086" s="180">
        <f>IF(V1086&gt;0,INDEX(Scope_Labor_Rates!$R$6:$R$46,V1086-5),1)</f>
        <v>1</v>
      </c>
      <c r="AA1086" s="231">
        <f t="shared" si="144"/>
        <v>0</v>
      </c>
      <c r="AB1086" t="str">
        <f t="shared" si="145"/>
        <v/>
      </c>
      <c r="AC1086" s="178" t="str">
        <f t="shared" si="146"/>
        <v/>
      </c>
      <c r="AD1086" s="181">
        <f t="shared" si="147"/>
        <v>0</v>
      </c>
      <c r="AE1086" s="178">
        <f>IF(V1086&gt;0,P1086*INDEX(Scope_Labor_Rates!$E$6:$E$46,V1086-5),0)</f>
        <v>0</v>
      </c>
      <c r="AF1086" s="181">
        <f>IF(V1086&gt;0,AE1086*INDEX(Scope_Labor_Rates!$D$6:$D$46,V1086-5)*AA1086,0)</f>
        <v>0</v>
      </c>
      <c r="AG1086" s="178">
        <f>IF(V1086&gt;0,P1086*INDEX(Scope_Labor_Rates!$G$6:$G$46,V1086-5),0)</f>
        <v>0</v>
      </c>
      <c r="AH1086" s="181">
        <f>IF(V1086&gt;0,AG1086*INDEX(Scope_Labor_Rates!$F$6:$F$46,V1086-5)*AA1086,0)</f>
        <v>0</v>
      </c>
      <c r="AI1086" s="178">
        <f>IF(V1086&gt;0,P1086*INDEX(Scope_Labor_Rates!$I$6:$I$46,V1086-5),0)</f>
        <v>0</v>
      </c>
      <c r="AJ1086" s="181">
        <f>IF(V1086&gt;0,AI1086*INDEX(Scope_Labor_Rates!$H$6:$H$46,V1086-5)*AA1086,0)</f>
        <v>0</v>
      </c>
      <c r="AK1086" s="178">
        <f>IF(V1086&gt;0,P1086*INDEX(Scope_Labor_Rates!$K$6:$K$46,V1086-5),0)</f>
        <v>0</v>
      </c>
      <c r="AL1086" s="181">
        <f>IF(V1086&gt;0,AK1086*INDEX(Scope_Labor_Rates!$J$6:$J$46,V1086-5)*AA1086,0)</f>
        <v>0</v>
      </c>
      <c r="AM1086" s="178">
        <f>IF(V1086&gt;0,P1086*INDEX(Scope_Labor_Rates!$M$6:$M$46,V1086-5),0)</f>
        <v>0</v>
      </c>
      <c r="AN1086" s="178">
        <f>IF(V1086&gt;0,AM1086*INDEX(Scope_Labor_Rates!$L$6:$L$46,V1086-5)*AA1086,0)</f>
        <v>0</v>
      </c>
      <c r="AO1086" s="178">
        <f>IF(V1086&gt;0,P1086*INDEX(Scope_Labor_Rates!$O$6:$O$46,V1086-5)*AA1086,0)</f>
        <v>0</v>
      </c>
      <c r="AP1086" s="181">
        <f>IF(V1086&gt;0,P1086*INDEX(Scope_Labor_Rates!$Q$6:$Q$46,V1086-5)*AA1086,0)</f>
        <v>0</v>
      </c>
      <c r="AQ1086" s="178">
        <f t="shared" si="148"/>
        <v>0</v>
      </c>
      <c r="AR1086" s="178">
        <f t="shared" si="149"/>
        <v>0</v>
      </c>
      <c r="AS1086" s="178">
        <f t="shared" si="150"/>
        <v>0</v>
      </c>
      <c r="AT1086" s="178">
        <f t="shared" si="151"/>
        <v>0</v>
      </c>
      <c r="AU1086">
        <f t="shared" si="152"/>
        <v>0</v>
      </c>
    </row>
    <row r="1087" spans="1:47">
      <c r="A1087" t="str">
        <f>IF(All_Tasks!A1087="","",All_Tasks!A1087)</f>
        <v/>
      </c>
      <c r="B1087" t="str">
        <f>IF(All_Tasks!B1087="","",All_Tasks!B1087)</f>
        <v/>
      </c>
      <c r="C1087" t="str">
        <f>IF(All_Tasks!C1087="","",All_Tasks!C1087)</f>
        <v/>
      </c>
      <c r="D1087" t="str">
        <f>IF(All_Tasks!D1087="","",All_Tasks!D1087)</f>
        <v/>
      </c>
      <c r="E1087" t="str">
        <f>IF(All_Tasks!V1087&lt;&gt;"",All_Tasks!V1087,IF(All_Tasks!E1087&lt;&gt;"",All_Tasks!E1087,""))</f>
        <v/>
      </c>
      <c r="F1087" t="str">
        <f>IF(All_Tasks!F1087="","",All_Tasks!F1087)</f>
        <v/>
      </c>
      <c r="G1087" t="str">
        <f>IF(All_Tasks!G1087="","",All_Tasks!G1087)</f>
        <v/>
      </c>
      <c r="H1087" s="231" t="str">
        <f>IF(All_Tasks!H1087="","",All_Tasks!H1087)</f>
        <v/>
      </c>
      <c r="I1087" t="str">
        <f>IF(All_Tasks!I1087="","",All_Tasks!I1087)</f>
        <v/>
      </c>
      <c r="J1087" t="str">
        <f>IF(All_Tasks!J1087="","",All_Tasks!J1087)</f>
        <v/>
      </c>
      <c r="K1087" t="str">
        <f>IF(All_Tasks!K1087="","",All_Tasks!K1087)</f>
        <v/>
      </c>
      <c r="L1087" s="231" t="str">
        <f>IF(All_Tasks!L1087="","",All_Tasks!L1087)</f>
        <v/>
      </c>
      <c r="M1087" t="str">
        <f>IF(All_Tasks!M1087="","",All_Tasks!M1087)</f>
        <v/>
      </c>
      <c r="N1087" t="str">
        <f>IF(All_Tasks!N1087="","",All_Tasks!N1087)</f>
        <v/>
      </c>
      <c r="O1087" t="str">
        <f>IF(All_Tasks!O1087="","",All_Tasks!O1087)</f>
        <v/>
      </c>
      <c r="P1087" s="181">
        <f>IF(All_Tasks!P1087="",0,All_Tasks!P1087)</f>
        <v>0</v>
      </c>
      <c r="Q1087" s="181">
        <f>IF(All_Tasks!Q1087="",0,All_Tasks!Q1087)</f>
        <v>0</v>
      </c>
      <c r="R1087" s="181">
        <f>IF(All_Tasks!R1087="",0,All_Tasks!R1087)</f>
        <v>0</v>
      </c>
      <c r="S1087" s="181" t="str">
        <f>IF(All_Tasks!S1087="","",All_Tasks!S1087)</f>
        <v/>
      </c>
      <c r="T1087" t="str">
        <f>IF(All_Tasks!T1087="","",All_Tasks!T1087)</f>
        <v/>
      </c>
      <c r="U1087" t="str">
        <f>IF(All_Tasks!U1087="","",All_Tasks!U1087)</f>
        <v/>
      </c>
      <c r="V1087">
        <f>IF(A1087="",0,IFERROR(MATCH(A1087,Scope_Labor_Rates!$A$6:$A$46,0)+5,0))</f>
        <v>0</v>
      </c>
      <c r="W1087" s="178">
        <f>IF(V1087&gt;0,INDEX(Scope_Labor_Rates!$C$6:$C$46,V1087-5),0)</f>
        <v>0</v>
      </c>
      <c r="X1087" s="178">
        <f>IF(V1087&gt;0,INDEX(Scope_Labor_Rates!$C$6:$C$46,V1087-5),0)</f>
        <v>0</v>
      </c>
      <c r="Y1087" s="180">
        <f>IF(V1087&gt;0,INDEX(Scope_Labor_Rates!$S$6:$S$46,V1087-5),0)</f>
        <v>0</v>
      </c>
      <c r="Z1087" s="180">
        <f>IF(V1087&gt;0,INDEX(Scope_Labor_Rates!$R$6:$R$46,V1087-5),1)</f>
        <v>1</v>
      </c>
      <c r="AA1087" s="231">
        <f t="shared" si="144"/>
        <v>0</v>
      </c>
      <c r="AB1087" t="str">
        <f t="shared" si="145"/>
        <v/>
      </c>
      <c r="AC1087" s="178" t="str">
        <f t="shared" si="146"/>
        <v/>
      </c>
      <c r="AD1087" s="181">
        <f t="shared" si="147"/>
        <v>0</v>
      </c>
      <c r="AE1087" s="178">
        <f>IF(V1087&gt;0,P1087*INDEX(Scope_Labor_Rates!$E$6:$E$46,V1087-5),0)</f>
        <v>0</v>
      </c>
      <c r="AF1087" s="181">
        <f>IF(V1087&gt;0,AE1087*INDEX(Scope_Labor_Rates!$D$6:$D$46,V1087-5)*AA1087,0)</f>
        <v>0</v>
      </c>
      <c r="AG1087" s="178">
        <f>IF(V1087&gt;0,P1087*INDEX(Scope_Labor_Rates!$G$6:$G$46,V1087-5),0)</f>
        <v>0</v>
      </c>
      <c r="AH1087" s="181">
        <f>IF(V1087&gt;0,AG1087*INDEX(Scope_Labor_Rates!$F$6:$F$46,V1087-5)*AA1087,0)</f>
        <v>0</v>
      </c>
      <c r="AI1087" s="178">
        <f>IF(V1087&gt;0,P1087*INDEX(Scope_Labor_Rates!$I$6:$I$46,V1087-5),0)</f>
        <v>0</v>
      </c>
      <c r="AJ1087" s="181">
        <f>IF(V1087&gt;0,AI1087*INDEX(Scope_Labor_Rates!$H$6:$H$46,V1087-5)*AA1087,0)</f>
        <v>0</v>
      </c>
      <c r="AK1087" s="178">
        <f>IF(V1087&gt;0,P1087*INDEX(Scope_Labor_Rates!$K$6:$K$46,V1087-5),0)</f>
        <v>0</v>
      </c>
      <c r="AL1087" s="181">
        <f>IF(V1087&gt;0,AK1087*INDEX(Scope_Labor_Rates!$J$6:$J$46,V1087-5)*AA1087,0)</f>
        <v>0</v>
      </c>
      <c r="AM1087" s="178">
        <f>IF(V1087&gt;0,P1087*INDEX(Scope_Labor_Rates!$M$6:$M$46,V1087-5),0)</f>
        <v>0</v>
      </c>
      <c r="AN1087" s="178">
        <f>IF(V1087&gt;0,AM1087*INDEX(Scope_Labor_Rates!$L$6:$L$46,V1087-5)*AA1087,0)</f>
        <v>0</v>
      </c>
      <c r="AO1087" s="178">
        <f>IF(V1087&gt;0,P1087*INDEX(Scope_Labor_Rates!$O$6:$O$46,V1087-5)*AA1087,0)</f>
        <v>0</v>
      </c>
      <c r="AP1087" s="181">
        <f>IF(V1087&gt;0,P1087*INDEX(Scope_Labor_Rates!$Q$6:$Q$46,V1087-5)*AA1087,0)</f>
        <v>0</v>
      </c>
      <c r="AQ1087" s="178">
        <f t="shared" si="148"/>
        <v>0</v>
      </c>
      <c r="AR1087" s="178">
        <f t="shared" si="149"/>
        <v>0</v>
      </c>
      <c r="AS1087" s="178">
        <f t="shared" si="150"/>
        <v>0</v>
      </c>
      <c r="AT1087" s="178">
        <f t="shared" si="151"/>
        <v>0</v>
      </c>
      <c r="AU1087">
        <f t="shared" si="152"/>
        <v>0</v>
      </c>
    </row>
    <row r="1088" spans="1:47">
      <c r="A1088" t="str">
        <f>IF(All_Tasks!A1088="","",All_Tasks!A1088)</f>
        <v/>
      </c>
      <c r="B1088" t="str">
        <f>IF(All_Tasks!B1088="","",All_Tasks!B1088)</f>
        <v/>
      </c>
      <c r="C1088" t="str">
        <f>IF(All_Tasks!C1088="","",All_Tasks!C1088)</f>
        <v/>
      </c>
      <c r="D1088" t="str">
        <f>IF(All_Tasks!D1088="","",All_Tasks!D1088)</f>
        <v/>
      </c>
      <c r="E1088" t="str">
        <f>IF(All_Tasks!V1088&lt;&gt;"",All_Tasks!V1088,IF(All_Tasks!E1088&lt;&gt;"",All_Tasks!E1088,""))</f>
        <v/>
      </c>
      <c r="F1088" t="str">
        <f>IF(All_Tasks!F1088="","",All_Tasks!F1088)</f>
        <v/>
      </c>
      <c r="G1088" t="str">
        <f>IF(All_Tasks!G1088="","",All_Tasks!G1088)</f>
        <v/>
      </c>
      <c r="H1088" s="231" t="str">
        <f>IF(All_Tasks!H1088="","",All_Tasks!H1088)</f>
        <v/>
      </c>
      <c r="I1088" t="str">
        <f>IF(All_Tasks!I1088="","",All_Tasks!I1088)</f>
        <v/>
      </c>
      <c r="J1088" t="str">
        <f>IF(All_Tasks!J1088="","",All_Tasks!J1088)</f>
        <v/>
      </c>
      <c r="K1088" t="str">
        <f>IF(All_Tasks!K1088="","",All_Tasks!K1088)</f>
        <v/>
      </c>
      <c r="L1088" s="231" t="str">
        <f>IF(All_Tasks!L1088="","",All_Tasks!L1088)</f>
        <v/>
      </c>
      <c r="M1088" t="str">
        <f>IF(All_Tasks!M1088="","",All_Tasks!M1088)</f>
        <v/>
      </c>
      <c r="N1088" t="str">
        <f>IF(All_Tasks!N1088="","",All_Tasks!N1088)</f>
        <v/>
      </c>
      <c r="O1088" t="str">
        <f>IF(All_Tasks!O1088="","",All_Tasks!O1088)</f>
        <v/>
      </c>
      <c r="P1088" s="181">
        <f>IF(All_Tasks!P1088="",0,All_Tasks!P1088)</f>
        <v>0</v>
      </c>
      <c r="Q1088" s="181">
        <f>IF(All_Tasks!Q1088="",0,All_Tasks!Q1088)</f>
        <v>0</v>
      </c>
      <c r="R1088" s="181">
        <f>IF(All_Tasks!R1088="",0,All_Tasks!R1088)</f>
        <v>0</v>
      </c>
      <c r="S1088" s="181" t="str">
        <f>IF(All_Tasks!S1088="","",All_Tasks!S1088)</f>
        <v/>
      </c>
      <c r="T1088" t="str">
        <f>IF(All_Tasks!T1088="","",All_Tasks!T1088)</f>
        <v/>
      </c>
      <c r="U1088" t="str">
        <f>IF(All_Tasks!U1088="","",All_Tasks!U1088)</f>
        <v/>
      </c>
      <c r="V1088">
        <f>IF(A1088="",0,IFERROR(MATCH(A1088,Scope_Labor_Rates!$A$6:$A$46,0)+5,0))</f>
        <v>0</v>
      </c>
      <c r="W1088" s="178">
        <f>IF(V1088&gt;0,INDEX(Scope_Labor_Rates!$C$6:$C$46,V1088-5),0)</f>
        <v>0</v>
      </c>
      <c r="X1088" s="178">
        <f>IF(V1088&gt;0,INDEX(Scope_Labor_Rates!$C$6:$C$46,V1088-5),0)</f>
        <v>0</v>
      </c>
      <c r="Y1088" s="180">
        <f>IF(V1088&gt;0,INDEX(Scope_Labor_Rates!$S$6:$S$46,V1088-5),0)</f>
        <v>0</v>
      </c>
      <c r="Z1088" s="180">
        <f>IF(V1088&gt;0,INDEX(Scope_Labor_Rates!$R$6:$R$46,V1088-5),1)</f>
        <v>1</v>
      </c>
      <c r="AA1088" s="231">
        <f t="shared" si="144"/>
        <v>0</v>
      </c>
      <c r="AB1088" t="str">
        <f t="shared" si="145"/>
        <v/>
      </c>
      <c r="AC1088" s="178" t="str">
        <f t="shared" si="146"/>
        <v/>
      </c>
      <c r="AD1088" s="181">
        <f t="shared" si="147"/>
        <v>0</v>
      </c>
      <c r="AE1088" s="178">
        <f>IF(V1088&gt;0,P1088*INDEX(Scope_Labor_Rates!$E$6:$E$46,V1088-5),0)</f>
        <v>0</v>
      </c>
      <c r="AF1088" s="181">
        <f>IF(V1088&gt;0,AE1088*INDEX(Scope_Labor_Rates!$D$6:$D$46,V1088-5)*AA1088,0)</f>
        <v>0</v>
      </c>
      <c r="AG1088" s="178">
        <f>IF(V1088&gt;0,P1088*INDEX(Scope_Labor_Rates!$G$6:$G$46,V1088-5),0)</f>
        <v>0</v>
      </c>
      <c r="AH1088" s="181">
        <f>IF(V1088&gt;0,AG1088*INDEX(Scope_Labor_Rates!$F$6:$F$46,V1088-5)*AA1088,0)</f>
        <v>0</v>
      </c>
      <c r="AI1088" s="178">
        <f>IF(V1088&gt;0,P1088*INDEX(Scope_Labor_Rates!$I$6:$I$46,V1088-5),0)</f>
        <v>0</v>
      </c>
      <c r="AJ1088" s="181">
        <f>IF(V1088&gt;0,AI1088*INDEX(Scope_Labor_Rates!$H$6:$H$46,V1088-5)*AA1088,0)</f>
        <v>0</v>
      </c>
      <c r="AK1088" s="178">
        <f>IF(V1088&gt;0,P1088*INDEX(Scope_Labor_Rates!$K$6:$K$46,V1088-5),0)</f>
        <v>0</v>
      </c>
      <c r="AL1088" s="181">
        <f>IF(V1088&gt;0,AK1088*INDEX(Scope_Labor_Rates!$J$6:$J$46,V1088-5)*AA1088,0)</f>
        <v>0</v>
      </c>
      <c r="AM1088" s="178">
        <f>IF(V1088&gt;0,P1088*INDEX(Scope_Labor_Rates!$M$6:$M$46,V1088-5),0)</f>
        <v>0</v>
      </c>
      <c r="AN1088" s="178">
        <f>IF(V1088&gt;0,AM1088*INDEX(Scope_Labor_Rates!$L$6:$L$46,V1088-5)*AA1088,0)</f>
        <v>0</v>
      </c>
      <c r="AO1088" s="178">
        <f>IF(V1088&gt;0,P1088*INDEX(Scope_Labor_Rates!$O$6:$O$46,V1088-5)*AA1088,0)</f>
        <v>0</v>
      </c>
      <c r="AP1088" s="181">
        <f>IF(V1088&gt;0,P1088*INDEX(Scope_Labor_Rates!$Q$6:$Q$46,V1088-5)*AA1088,0)</f>
        <v>0</v>
      </c>
      <c r="AQ1088" s="178">
        <f t="shared" si="148"/>
        <v>0</v>
      </c>
      <c r="AR1088" s="178">
        <f t="shared" si="149"/>
        <v>0</v>
      </c>
      <c r="AS1088" s="178">
        <f t="shared" si="150"/>
        <v>0</v>
      </c>
      <c r="AT1088" s="178">
        <f t="shared" si="151"/>
        <v>0</v>
      </c>
      <c r="AU1088">
        <f t="shared" si="152"/>
        <v>0</v>
      </c>
    </row>
    <row r="1089" spans="1:47">
      <c r="A1089" t="str">
        <f>IF(All_Tasks!A1089="","",All_Tasks!A1089)</f>
        <v/>
      </c>
      <c r="B1089" t="str">
        <f>IF(All_Tasks!B1089="","",All_Tasks!B1089)</f>
        <v/>
      </c>
      <c r="C1089" t="str">
        <f>IF(All_Tasks!C1089="","",All_Tasks!C1089)</f>
        <v/>
      </c>
      <c r="D1089" t="str">
        <f>IF(All_Tasks!D1089="","",All_Tasks!D1089)</f>
        <v/>
      </c>
      <c r="E1089" t="str">
        <f>IF(All_Tasks!V1089&lt;&gt;"",All_Tasks!V1089,IF(All_Tasks!E1089&lt;&gt;"",All_Tasks!E1089,""))</f>
        <v/>
      </c>
      <c r="F1089" t="str">
        <f>IF(All_Tasks!F1089="","",All_Tasks!F1089)</f>
        <v/>
      </c>
      <c r="G1089" t="str">
        <f>IF(All_Tasks!G1089="","",All_Tasks!G1089)</f>
        <v/>
      </c>
      <c r="H1089" s="231" t="str">
        <f>IF(All_Tasks!H1089="","",All_Tasks!H1089)</f>
        <v/>
      </c>
      <c r="I1089" t="str">
        <f>IF(All_Tasks!I1089="","",All_Tasks!I1089)</f>
        <v/>
      </c>
      <c r="J1089" t="str">
        <f>IF(All_Tasks!J1089="","",All_Tasks!J1089)</f>
        <v/>
      </c>
      <c r="K1089" t="str">
        <f>IF(All_Tasks!K1089="","",All_Tasks!K1089)</f>
        <v/>
      </c>
      <c r="L1089" s="231" t="str">
        <f>IF(All_Tasks!L1089="","",All_Tasks!L1089)</f>
        <v/>
      </c>
      <c r="M1089" t="str">
        <f>IF(All_Tasks!M1089="","",All_Tasks!M1089)</f>
        <v/>
      </c>
      <c r="N1089" t="str">
        <f>IF(All_Tasks!N1089="","",All_Tasks!N1089)</f>
        <v/>
      </c>
      <c r="O1089" t="str">
        <f>IF(All_Tasks!O1089="","",All_Tasks!O1089)</f>
        <v/>
      </c>
      <c r="P1089" s="181">
        <f>IF(All_Tasks!P1089="",0,All_Tasks!P1089)</f>
        <v>0</v>
      </c>
      <c r="Q1089" s="181">
        <f>IF(All_Tasks!Q1089="",0,All_Tasks!Q1089)</f>
        <v>0</v>
      </c>
      <c r="R1089" s="181">
        <f>IF(All_Tasks!R1089="",0,All_Tasks!R1089)</f>
        <v>0</v>
      </c>
      <c r="S1089" s="181" t="str">
        <f>IF(All_Tasks!S1089="","",All_Tasks!S1089)</f>
        <v/>
      </c>
      <c r="T1089" t="str">
        <f>IF(All_Tasks!T1089="","",All_Tasks!T1089)</f>
        <v/>
      </c>
      <c r="U1089" t="str">
        <f>IF(All_Tasks!U1089="","",All_Tasks!U1089)</f>
        <v/>
      </c>
      <c r="V1089">
        <f>IF(A1089="",0,IFERROR(MATCH(A1089,Scope_Labor_Rates!$A$6:$A$46,0)+5,0))</f>
        <v>0</v>
      </c>
      <c r="W1089" s="178">
        <f>IF(V1089&gt;0,INDEX(Scope_Labor_Rates!$C$6:$C$46,V1089-5),0)</f>
        <v>0</v>
      </c>
      <c r="X1089" s="178">
        <f>IF(V1089&gt;0,INDEX(Scope_Labor_Rates!$C$6:$C$46,V1089-5),0)</f>
        <v>0</v>
      </c>
      <c r="Y1089" s="180">
        <f>IF(V1089&gt;0,INDEX(Scope_Labor_Rates!$S$6:$S$46,V1089-5),0)</f>
        <v>0</v>
      </c>
      <c r="Z1089" s="180">
        <f>IF(V1089&gt;0,INDEX(Scope_Labor_Rates!$R$6:$R$46,V1089-5),1)</f>
        <v>1</v>
      </c>
      <c r="AA1089" s="231">
        <f t="shared" si="144"/>
        <v>0</v>
      </c>
      <c r="AB1089" t="str">
        <f t="shared" si="145"/>
        <v/>
      </c>
      <c r="AC1089" s="178" t="str">
        <f t="shared" si="146"/>
        <v/>
      </c>
      <c r="AD1089" s="181">
        <f t="shared" si="147"/>
        <v>0</v>
      </c>
      <c r="AE1089" s="178">
        <f>IF(V1089&gt;0,P1089*INDEX(Scope_Labor_Rates!$E$6:$E$46,V1089-5),0)</f>
        <v>0</v>
      </c>
      <c r="AF1089" s="181">
        <f>IF(V1089&gt;0,AE1089*INDEX(Scope_Labor_Rates!$D$6:$D$46,V1089-5)*AA1089,0)</f>
        <v>0</v>
      </c>
      <c r="AG1089" s="178">
        <f>IF(V1089&gt;0,P1089*INDEX(Scope_Labor_Rates!$G$6:$G$46,V1089-5),0)</f>
        <v>0</v>
      </c>
      <c r="AH1089" s="181">
        <f>IF(V1089&gt;0,AG1089*INDEX(Scope_Labor_Rates!$F$6:$F$46,V1089-5)*AA1089,0)</f>
        <v>0</v>
      </c>
      <c r="AI1089" s="178">
        <f>IF(V1089&gt;0,P1089*INDEX(Scope_Labor_Rates!$I$6:$I$46,V1089-5),0)</f>
        <v>0</v>
      </c>
      <c r="AJ1089" s="181">
        <f>IF(V1089&gt;0,AI1089*INDEX(Scope_Labor_Rates!$H$6:$H$46,V1089-5)*AA1089,0)</f>
        <v>0</v>
      </c>
      <c r="AK1089" s="178">
        <f>IF(V1089&gt;0,P1089*INDEX(Scope_Labor_Rates!$K$6:$K$46,V1089-5),0)</f>
        <v>0</v>
      </c>
      <c r="AL1089" s="181">
        <f>IF(V1089&gt;0,AK1089*INDEX(Scope_Labor_Rates!$J$6:$J$46,V1089-5)*AA1089,0)</f>
        <v>0</v>
      </c>
      <c r="AM1089" s="178">
        <f>IF(V1089&gt;0,P1089*INDEX(Scope_Labor_Rates!$M$6:$M$46,V1089-5),0)</f>
        <v>0</v>
      </c>
      <c r="AN1089" s="178">
        <f>IF(V1089&gt;0,AM1089*INDEX(Scope_Labor_Rates!$L$6:$L$46,V1089-5)*AA1089,0)</f>
        <v>0</v>
      </c>
      <c r="AO1089" s="178">
        <f>IF(V1089&gt;0,P1089*INDEX(Scope_Labor_Rates!$O$6:$O$46,V1089-5)*AA1089,0)</f>
        <v>0</v>
      </c>
      <c r="AP1089" s="181">
        <f>IF(V1089&gt;0,P1089*INDEX(Scope_Labor_Rates!$Q$6:$Q$46,V1089-5)*AA1089,0)</f>
        <v>0</v>
      </c>
      <c r="AQ1089" s="178">
        <f t="shared" si="148"/>
        <v>0</v>
      </c>
      <c r="AR1089" s="178">
        <f t="shared" si="149"/>
        <v>0</v>
      </c>
      <c r="AS1089" s="178">
        <f t="shared" si="150"/>
        <v>0</v>
      </c>
      <c r="AT1089" s="178">
        <f t="shared" si="151"/>
        <v>0</v>
      </c>
      <c r="AU1089">
        <f t="shared" si="152"/>
        <v>0</v>
      </c>
    </row>
    <row r="1090" spans="1:47">
      <c r="A1090" t="str">
        <f>IF(All_Tasks!A1090="","",All_Tasks!A1090)</f>
        <v/>
      </c>
      <c r="B1090" t="str">
        <f>IF(All_Tasks!B1090="","",All_Tasks!B1090)</f>
        <v/>
      </c>
      <c r="C1090" t="str">
        <f>IF(All_Tasks!C1090="","",All_Tasks!C1090)</f>
        <v/>
      </c>
      <c r="D1090" t="str">
        <f>IF(All_Tasks!D1090="","",All_Tasks!D1090)</f>
        <v/>
      </c>
      <c r="E1090" t="str">
        <f>IF(All_Tasks!V1090&lt;&gt;"",All_Tasks!V1090,IF(All_Tasks!E1090&lt;&gt;"",All_Tasks!E1090,""))</f>
        <v/>
      </c>
      <c r="F1090" t="str">
        <f>IF(All_Tasks!F1090="","",All_Tasks!F1090)</f>
        <v/>
      </c>
      <c r="G1090" t="str">
        <f>IF(All_Tasks!G1090="","",All_Tasks!G1090)</f>
        <v/>
      </c>
      <c r="H1090" s="231" t="str">
        <f>IF(All_Tasks!H1090="","",All_Tasks!H1090)</f>
        <v/>
      </c>
      <c r="I1090" t="str">
        <f>IF(All_Tasks!I1090="","",All_Tasks!I1090)</f>
        <v/>
      </c>
      <c r="J1090" t="str">
        <f>IF(All_Tasks!J1090="","",All_Tasks!J1090)</f>
        <v/>
      </c>
      <c r="K1090" t="str">
        <f>IF(All_Tasks!K1090="","",All_Tasks!K1090)</f>
        <v/>
      </c>
      <c r="L1090" s="231" t="str">
        <f>IF(All_Tasks!L1090="","",All_Tasks!L1090)</f>
        <v/>
      </c>
      <c r="M1090" t="str">
        <f>IF(All_Tasks!M1090="","",All_Tasks!M1090)</f>
        <v/>
      </c>
      <c r="N1090" t="str">
        <f>IF(All_Tasks!N1090="","",All_Tasks!N1090)</f>
        <v/>
      </c>
      <c r="O1090" t="str">
        <f>IF(All_Tasks!O1090="","",All_Tasks!O1090)</f>
        <v/>
      </c>
      <c r="P1090" s="181">
        <f>IF(All_Tasks!P1090="",0,All_Tasks!P1090)</f>
        <v>0</v>
      </c>
      <c r="Q1090" s="181">
        <f>IF(All_Tasks!Q1090="",0,All_Tasks!Q1090)</f>
        <v>0</v>
      </c>
      <c r="R1090" s="181">
        <f>IF(All_Tasks!R1090="",0,All_Tasks!R1090)</f>
        <v>0</v>
      </c>
      <c r="S1090" s="181" t="str">
        <f>IF(All_Tasks!S1090="","",All_Tasks!S1090)</f>
        <v/>
      </c>
      <c r="T1090" t="str">
        <f>IF(All_Tasks!T1090="","",All_Tasks!T1090)</f>
        <v/>
      </c>
      <c r="U1090" t="str">
        <f>IF(All_Tasks!U1090="","",All_Tasks!U1090)</f>
        <v/>
      </c>
      <c r="V1090">
        <f>IF(A1090="",0,IFERROR(MATCH(A1090,Scope_Labor_Rates!$A$6:$A$46,0)+5,0))</f>
        <v>0</v>
      </c>
      <c r="W1090" s="178">
        <f>IF(V1090&gt;0,INDEX(Scope_Labor_Rates!$C$6:$C$46,V1090-5),0)</f>
        <v>0</v>
      </c>
      <c r="X1090" s="178">
        <f>IF(V1090&gt;0,INDEX(Scope_Labor_Rates!$C$6:$C$46,V1090-5),0)</f>
        <v>0</v>
      </c>
      <c r="Y1090" s="180">
        <f>IF(V1090&gt;0,INDEX(Scope_Labor_Rates!$S$6:$S$46,V1090-5),0)</f>
        <v>0</v>
      </c>
      <c r="Z1090" s="180">
        <f>IF(V1090&gt;0,INDEX(Scope_Labor_Rates!$R$6:$R$46,V1090-5),1)</f>
        <v>1</v>
      </c>
      <c r="AA1090" s="231">
        <f t="shared" ref="AA1090:AA1153" si="153">IF(OR(L1090&lt;&gt;"",UPPER(S1090)="COMPLETED"),1,0)</f>
        <v>0</v>
      </c>
      <c r="AB1090" t="str">
        <f t="shared" ref="AB1090:AB1153" si="154">IF(L1090="","",L1090-WEEKDAY(L1090,3)+6)</f>
        <v/>
      </c>
      <c r="AC1090" s="178" t="str">
        <f t="shared" ref="AC1090:AC1153" si="155">IF(AB1090="","",IF(DAY(AB1090)&lt;=23,TEXT(AB1090,"MMM-yyyy"),TEXT(EOMONTH(AB1090,0)+1,"MMM-yyyy")))</f>
        <v/>
      </c>
      <c r="AD1090" s="181">
        <f t="shared" ref="AD1090:AD1153" si="156">P1090*X1090*AA1090</f>
        <v>0</v>
      </c>
      <c r="AE1090" s="178">
        <f>IF(V1090&gt;0,P1090*INDEX(Scope_Labor_Rates!$E$6:$E$46,V1090-5),0)</f>
        <v>0</v>
      </c>
      <c r="AF1090" s="181">
        <f>IF(V1090&gt;0,AE1090*INDEX(Scope_Labor_Rates!$D$6:$D$46,V1090-5)*AA1090,0)</f>
        <v>0</v>
      </c>
      <c r="AG1090" s="178">
        <f>IF(V1090&gt;0,P1090*INDEX(Scope_Labor_Rates!$G$6:$G$46,V1090-5),0)</f>
        <v>0</v>
      </c>
      <c r="AH1090" s="181">
        <f>IF(V1090&gt;0,AG1090*INDEX(Scope_Labor_Rates!$F$6:$F$46,V1090-5)*AA1090,0)</f>
        <v>0</v>
      </c>
      <c r="AI1090" s="178">
        <f>IF(V1090&gt;0,P1090*INDEX(Scope_Labor_Rates!$I$6:$I$46,V1090-5),0)</f>
        <v>0</v>
      </c>
      <c r="AJ1090" s="181">
        <f>IF(V1090&gt;0,AI1090*INDEX(Scope_Labor_Rates!$H$6:$H$46,V1090-5)*AA1090,0)</f>
        <v>0</v>
      </c>
      <c r="AK1090" s="178">
        <f>IF(V1090&gt;0,P1090*INDEX(Scope_Labor_Rates!$K$6:$K$46,V1090-5),0)</f>
        <v>0</v>
      </c>
      <c r="AL1090" s="181">
        <f>IF(V1090&gt;0,AK1090*INDEX(Scope_Labor_Rates!$J$6:$J$46,V1090-5)*AA1090,0)</f>
        <v>0</v>
      </c>
      <c r="AM1090" s="178">
        <f>IF(V1090&gt;0,P1090*INDEX(Scope_Labor_Rates!$M$6:$M$46,V1090-5),0)</f>
        <v>0</v>
      </c>
      <c r="AN1090" s="178">
        <f>IF(V1090&gt;0,AM1090*INDEX(Scope_Labor_Rates!$L$6:$L$46,V1090-5)*AA1090,0)</f>
        <v>0</v>
      </c>
      <c r="AO1090" s="178">
        <f>IF(V1090&gt;0,P1090*INDEX(Scope_Labor_Rates!$O$6:$O$46,V1090-5)*AA1090,0)</f>
        <v>0</v>
      </c>
      <c r="AP1090" s="181">
        <f>IF(V1090&gt;0,P1090*INDEX(Scope_Labor_Rates!$Q$6:$Q$46,V1090-5)*AA1090,0)</f>
        <v>0</v>
      </c>
      <c r="AQ1090" s="178">
        <f t="shared" ref="AQ1090:AQ1153" si="157">AE1090+AG1090+AI1090+AK1090+AM1090</f>
        <v>0</v>
      </c>
      <c r="AR1090" s="178">
        <f t="shared" ref="AR1090:AR1153" si="158">AF1090+AH1090+AJ1090+AL1090+AN1090</f>
        <v>0</v>
      </c>
      <c r="AS1090" s="178">
        <f t="shared" ref="AS1090:AS1153" si="159">AO1090+AP1090</f>
        <v>0</v>
      </c>
      <c r="AT1090" s="178">
        <f t="shared" ref="AT1090:AT1153" si="160">AD1090+AR1090+AS1090</f>
        <v>0</v>
      </c>
      <c r="AU1090">
        <f t="shared" ref="AU1090:AU1153" si="161">AT1090*Z1090</f>
        <v>0</v>
      </c>
    </row>
    <row r="1091" spans="1:47">
      <c r="A1091" t="str">
        <f>IF(All_Tasks!A1091="","",All_Tasks!A1091)</f>
        <v/>
      </c>
      <c r="B1091" t="str">
        <f>IF(All_Tasks!B1091="","",All_Tasks!B1091)</f>
        <v/>
      </c>
      <c r="C1091" t="str">
        <f>IF(All_Tasks!C1091="","",All_Tasks!C1091)</f>
        <v/>
      </c>
      <c r="D1091" t="str">
        <f>IF(All_Tasks!D1091="","",All_Tasks!D1091)</f>
        <v/>
      </c>
      <c r="E1091" t="str">
        <f>IF(All_Tasks!V1091&lt;&gt;"",All_Tasks!V1091,IF(All_Tasks!E1091&lt;&gt;"",All_Tasks!E1091,""))</f>
        <v/>
      </c>
      <c r="F1091" t="str">
        <f>IF(All_Tasks!F1091="","",All_Tasks!F1091)</f>
        <v/>
      </c>
      <c r="G1091" t="str">
        <f>IF(All_Tasks!G1091="","",All_Tasks!G1091)</f>
        <v/>
      </c>
      <c r="H1091" s="231" t="str">
        <f>IF(All_Tasks!H1091="","",All_Tasks!H1091)</f>
        <v/>
      </c>
      <c r="I1091" t="str">
        <f>IF(All_Tasks!I1091="","",All_Tasks!I1091)</f>
        <v/>
      </c>
      <c r="J1091" t="str">
        <f>IF(All_Tasks!J1091="","",All_Tasks!J1091)</f>
        <v/>
      </c>
      <c r="K1091" t="str">
        <f>IF(All_Tasks!K1091="","",All_Tasks!K1091)</f>
        <v/>
      </c>
      <c r="L1091" s="231" t="str">
        <f>IF(All_Tasks!L1091="","",All_Tasks!L1091)</f>
        <v/>
      </c>
      <c r="M1091" t="str">
        <f>IF(All_Tasks!M1091="","",All_Tasks!M1091)</f>
        <v/>
      </c>
      <c r="N1091" t="str">
        <f>IF(All_Tasks!N1091="","",All_Tasks!N1091)</f>
        <v/>
      </c>
      <c r="O1091" t="str">
        <f>IF(All_Tasks!O1091="","",All_Tasks!O1091)</f>
        <v/>
      </c>
      <c r="P1091" s="181">
        <f>IF(All_Tasks!P1091="",0,All_Tasks!P1091)</f>
        <v>0</v>
      </c>
      <c r="Q1091" s="181">
        <f>IF(All_Tasks!Q1091="",0,All_Tasks!Q1091)</f>
        <v>0</v>
      </c>
      <c r="R1091" s="181">
        <f>IF(All_Tasks!R1091="",0,All_Tasks!R1091)</f>
        <v>0</v>
      </c>
      <c r="S1091" s="181" t="str">
        <f>IF(All_Tasks!S1091="","",All_Tasks!S1091)</f>
        <v/>
      </c>
      <c r="T1091" t="str">
        <f>IF(All_Tasks!T1091="","",All_Tasks!T1091)</f>
        <v/>
      </c>
      <c r="U1091" t="str">
        <f>IF(All_Tasks!U1091="","",All_Tasks!U1091)</f>
        <v/>
      </c>
      <c r="V1091">
        <f>IF(A1091="",0,IFERROR(MATCH(A1091,Scope_Labor_Rates!$A$6:$A$46,0)+5,0))</f>
        <v>0</v>
      </c>
      <c r="W1091" s="178">
        <f>IF(V1091&gt;0,INDEX(Scope_Labor_Rates!$C$6:$C$46,V1091-5),0)</f>
        <v>0</v>
      </c>
      <c r="X1091" s="178">
        <f>IF(V1091&gt;0,INDEX(Scope_Labor_Rates!$C$6:$C$46,V1091-5),0)</f>
        <v>0</v>
      </c>
      <c r="Y1091" s="180">
        <f>IF(V1091&gt;0,INDEX(Scope_Labor_Rates!$S$6:$S$46,V1091-5),0)</f>
        <v>0</v>
      </c>
      <c r="Z1091" s="180">
        <f>IF(V1091&gt;0,INDEX(Scope_Labor_Rates!$R$6:$R$46,V1091-5),1)</f>
        <v>1</v>
      </c>
      <c r="AA1091" s="231">
        <f t="shared" si="153"/>
        <v>0</v>
      </c>
      <c r="AB1091" t="str">
        <f t="shared" si="154"/>
        <v/>
      </c>
      <c r="AC1091" s="178" t="str">
        <f t="shared" si="155"/>
        <v/>
      </c>
      <c r="AD1091" s="181">
        <f t="shared" si="156"/>
        <v>0</v>
      </c>
      <c r="AE1091" s="178">
        <f>IF(V1091&gt;0,P1091*INDEX(Scope_Labor_Rates!$E$6:$E$46,V1091-5),0)</f>
        <v>0</v>
      </c>
      <c r="AF1091" s="181">
        <f>IF(V1091&gt;0,AE1091*INDEX(Scope_Labor_Rates!$D$6:$D$46,V1091-5)*AA1091,0)</f>
        <v>0</v>
      </c>
      <c r="AG1091" s="178">
        <f>IF(V1091&gt;0,P1091*INDEX(Scope_Labor_Rates!$G$6:$G$46,V1091-5),0)</f>
        <v>0</v>
      </c>
      <c r="AH1091" s="181">
        <f>IF(V1091&gt;0,AG1091*INDEX(Scope_Labor_Rates!$F$6:$F$46,V1091-5)*AA1091,0)</f>
        <v>0</v>
      </c>
      <c r="AI1091" s="178">
        <f>IF(V1091&gt;0,P1091*INDEX(Scope_Labor_Rates!$I$6:$I$46,V1091-5),0)</f>
        <v>0</v>
      </c>
      <c r="AJ1091" s="181">
        <f>IF(V1091&gt;0,AI1091*INDEX(Scope_Labor_Rates!$H$6:$H$46,V1091-5)*AA1091,0)</f>
        <v>0</v>
      </c>
      <c r="AK1091" s="178">
        <f>IF(V1091&gt;0,P1091*INDEX(Scope_Labor_Rates!$K$6:$K$46,V1091-5),0)</f>
        <v>0</v>
      </c>
      <c r="AL1091" s="181">
        <f>IF(V1091&gt;0,AK1091*INDEX(Scope_Labor_Rates!$J$6:$J$46,V1091-5)*AA1091,0)</f>
        <v>0</v>
      </c>
      <c r="AM1091" s="178">
        <f>IF(V1091&gt;0,P1091*INDEX(Scope_Labor_Rates!$M$6:$M$46,V1091-5),0)</f>
        <v>0</v>
      </c>
      <c r="AN1091" s="178">
        <f>IF(V1091&gt;0,AM1091*INDEX(Scope_Labor_Rates!$L$6:$L$46,V1091-5)*AA1091,0)</f>
        <v>0</v>
      </c>
      <c r="AO1091" s="178">
        <f>IF(V1091&gt;0,P1091*INDEX(Scope_Labor_Rates!$O$6:$O$46,V1091-5)*AA1091,0)</f>
        <v>0</v>
      </c>
      <c r="AP1091" s="181">
        <f>IF(V1091&gt;0,P1091*INDEX(Scope_Labor_Rates!$Q$6:$Q$46,V1091-5)*AA1091,0)</f>
        <v>0</v>
      </c>
      <c r="AQ1091" s="178">
        <f t="shared" si="157"/>
        <v>0</v>
      </c>
      <c r="AR1091" s="178">
        <f t="shared" si="158"/>
        <v>0</v>
      </c>
      <c r="AS1091" s="178">
        <f t="shared" si="159"/>
        <v>0</v>
      </c>
      <c r="AT1091" s="178">
        <f t="shared" si="160"/>
        <v>0</v>
      </c>
      <c r="AU1091">
        <f t="shared" si="161"/>
        <v>0</v>
      </c>
    </row>
    <row r="1092" spans="1:47">
      <c r="A1092" t="str">
        <f>IF(All_Tasks!A1092="","",All_Tasks!A1092)</f>
        <v/>
      </c>
      <c r="B1092" t="str">
        <f>IF(All_Tasks!B1092="","",All_Tasks!B1092)</f>
        <v/>
      </c>
      <c r="C1092" t="str">
        <f>IF(All_Tasks!C1092="","",All_Tasks!C1092)</f>
        <v/>
      </c>
      <c r="D1092" t="str">
        <f>IF(All_Tasks!D1092="","",All_Tasks!D1092)</f>
        <v/>
      </c>
      <c r="E1092" t="str">
        <f>IF(All_Tasks!V1092&lt;&gt;"",All_Tasks!V1092,IF(All_Tasks!E1092&lt;&gt;"",All_Tasks!E1092,""))</f>
        <v/>
      </c>
      <c r="F1092" t="str">
        <f>IF(All_Tasks!F1092="","",All_Tasks!F1092)</f>
        <v/>
      </c>
      <c r="G1092" t="str">
        <f>IF(All_Tasks!G1092="","",All_Tasks!G1092)</f>
        <v/>
      </c>
      <c r="H1092" s="231" t="str">
        <f>IF(All_Tasks!H1092="","",All_Tasks!H1092)</f>
        <v/>
      </c>
      <c r="I1092" t="str">
        <f>IF(All_Tasks!I1092="","",All_Tasks!I1092)</f>
        <v/>
      </c>
      <c r="J1092" t="str">
        <f>IF(All_Tasks!J1092="","",All_Tasks!J1092)</f>
        <v/>
      </c>
      <c r="K1092" t="str">
        <f>IF(All_Tasks!K1092="","",All_Tasks!K1092)</f>
        <v/>
      </c>
      <c r="L1092" s="231" t="str">
        <f>IF(All_Tasks!L1092="","",All_Tasks!L1092)</f>
        <v/>
      </c>
      <c r="M1092" t="str">
        <f>IF(All_Tasks!M1092="","",All_Tasks!M1092)</f>
        <v/>
      </c>
      <c r="N1092" t="str">
        <f>IF(All_Tasks!N1092="","",All_Tasks!N1092)</f>
        <v/>
      </c>
      <c r="O1092" t="str">
        <f>IF(All_Tasks!O1092="","",All_Tasks!O1092)</f>
        <v/>
      </c>
      <c r="P1092" s="181">
        <f>IF(All_Tasks!P1092="",0,All_Tasks!P1092)</f>
        <v>0</v>
      </c>
      <c r="Q1092" s="181">
        <f>IF(All_Tasks!Q1092="",0,All_Tasks!Q1092)</f>
        <v>0</v>
      </c>
      <c r="R1092" s="181">
        <f>IF(All_Tasks!R1092="",0,All_Tasks!R1092)</f>
        <v>0</v>
      </c>
      <c r="S1092" s="181" t="str">
        <f>IF(All_Tasks!S1092="","",All_Tasks!S1092)</f>
        <v/>
      </c>
      <c r="T1092" t="str">
        <f>IF(All_Tasks!T1092="","",All_Tasks!T1092)</f>
        <v/>
      </c>
      <c r="U1092" t="str">
        <f>IF(All_Tasks!U1092="","",All_Tasks!U1092)</f>
        <v/>
      </c>
      <c r="V1092">
        <f>IF(A1092="",0,IFERROR(MATCH(A1092,Scope_Labor_Rates!$A$6:$A$46,0)+5,0))</f>
        <v>0</v>
      </c>
      <c r="W1092" s="178">
        <f>IF(V1092&gt;0,INDEX(Scope_Labor_Rates!$C$6:$C$46,V1092-5),0)</f>
        <v>0</v>
      </c>
      <c r="X1092" s="178">
        <f>IF(V1092&gt;0,INDEX(Scope_Labor_Rates!$C$6:$C$46,V1092-5),0)</f>
        <v>0</v>
      </c>
      <c r="Y1092" s="180">
        <f>IF(V1092&gt;0,INDEX(Scope_Labor_Rates!$S$6:$S$46,V1092-5),0)</f>
        <v>0</v>
      </c>
      <c r="Z1092" s="180">
        <f>IF(V1092&gt;0,INDEX(Scope_Labor_Rates!$R$6:$R$46,V1092-5),1)</f>
        <v>1</v>
      </c>
      <c r="AA1092" s="231">
        <f t="shared" si="153"/>
        <v>0</v>
      </c>
      <c r="AB1092" t="str">
        <f t="shared" si="154"/>
        <v/>
      </c>
      <c r="AC1092" s="178" t="str">
        <f t="shared" si="155"/>
        <v/>
      </c>
      <c r="AD1092" s="181">
        <f t="shared" si="156"/>
        <v>0</v>
      </c>
      <c r="AE1092" s="178">
        <f>IF(V1092&gt;0,P1092*INDEX(Scope_Labor_Rates!$E$6:$E$46,V1092-5),0)</f>
        <v>0</v>
      </c>
      <c r="AF1092" s="181">
        <f>IF(V1092&gt;0,AE1092*INDEX(Scope_Labor_Rates!$D$6:$D$46,V1092-5)*AA1092,0)</f>
        <v>0</v>
      </c>
      <c r="AG1092" s="178">
        <f>IF(V1092&gt;0,P1092*INDEX(Scope_Labor_Rates!$G$6:$G$46,V1092-5),0)</f>
        <v>0</v>
      </c>
      <c r="AH1092" s="181">
        <f>IF(V1092&gt;0,AG1092*INDEX(Scope_Labor_Rates!$F$6:$F$46,V1092-5)*AA1092,0)</f>
        <v>0</v>
      </c>
      <c r="AI1092" s="178">
        <f>IF(V1092&gt;0,P1092*INDEX(Scope_Labor_Rates!$I$6:$I$46,V1092-5),0)</f>
        <v>0</v>
      </c>
      <c r="AJ1092" s="181">
        <f>IF(V1092&gt;0,AI1092*INDEX(Scope_Labor_Rates!$H$6:$H$46,V1092-5)*AA1092,0)</f>
        <v>0</v>
      </c>
      <c r="AK1092" s="178">
        <f>IF(V1092&gt;0,P1092*INDEX(Scope_Labor_Rates!$K$6:$K$46,V1092-5),0)</f>
        <v>0</v>
      </c>
      <c r="AL1092" s="181">
        <f>IF(V1092&gt;0,AK1092*INDEX(Scope_Labor_Rates!$J$6:$J$46,V1092-5)*AA1092,0)</f>
        <v>0</v>
      </c>
      <c r="AM1092" s="178">
        <f>IF(V1092&gt;0,P1092*INDEX(Scope_Labor_Rates!$M$6:$M$46,V1092-5),0)</f>
        <v>0</v>
      </c>
      <c r="AN1092" s="178">
        <f>IF(V1092&gt;0,AM1092*INDEX(Scope_Labor_Rates!$L$6:$L$46,V1092-5)*AA1092,0)</f>
        <v>0</v>
      </c>
      <c r="AO1092" s="178">
        <f>IF(V1092&gt;0,P1092*INDEX(Scope_Labor_Rates!$O$6:$O$46,V1092-5)*AA1092,0)</f>
        <v>0</v>
      </c>
      <c r="AP1092" s="181">
        <f>IF(V1092&gt;0,P1092*INDEX(Scope_Labor_Rates!$Q$6:$Q$46,V1092-5)*AA1092,0)</f>
        <v>0</v>
      </c>
      <c r="AQ1092" s="178">
        <f t="shared" si="157"/>
        <v>0</v>
      </c>
      <c r="AR1092" s="178">
        <f t="shared" si="158"/>
        <v>0</v>
      </c>
      <c r="AS1092" s="178">
        <f t="shared" si="159"/>
        <v>0</v>
      </c>
      <c r="AT1092" s="178">
        <f t="shared" si="160"/>
        <v>0</v>
      </c>
      <c r="AU1092">
        <f t="shared" si="161"/>
        <v>0</v>
      </c>
    </row>
    <row r="1093" spans="1:47">
      <c r="A1093" t="str">
        <f>IF(All_Tasks!A1093="","",All_Tasks!A1093)</f>
        <v/>
      </c>
      <c r="B1093" t="str">
        <f>IF(All_Tasks!B1093="","",All_Tasks!B1093)</f>
        <v/>
      </c>
      <c r="C1093" t="str">
        <f>IF(All_Tasks!C1093="","",All_Tasks!C1093)</f>
        <v/>
      </c>
      <c r="D1093" t="str">
        <f>IF(All_Tasks!D1093="","",All_Tasks!D1093)</f>
        <v/>
      </c>
      <c r="E1093" t="str">
        <f>IF(All_Tasks!V1093&lt;&gt;"",All_Tasks!V1093,IF(All_Tasks!E1093&lt;&gt;"",All_Tasks!E1093,""))</f>
        <v/>
      </c>
      <c r="F1093" t="str">
        <f>IF(All_Tasks!F1093="","",All_Tasks!F1093)</f>
        <v/>
      </c>
      <c r="G1093" t="str">
        <f>IF(All_Tasks!G1093="","",All_Tasks!G1093)</f>
        <v/>
      </c>
      <c r="H1093" s="231" t="str">
        <f>IF(All_Tasks!H1093="","",All_Tasks!H1093)</f>
        <v/>
      </c>
      <c r="I1093" t="str">
        <f>IF(All_Tasks!I1093="","",All_Tasks!I1093)</f>
        <v/>
      </c>
      <c r="J1093" t="str">
        <f>IF(All_Tasks!J1093="","",All_Tasks!J1093)</f>
        <v/>
      </c>
      <c r="K1093" t="str">
        <f>IF(All_Tasks!K1093="","",All_Tasks!K1093)</f>
        <v/>
      </c>
      <c r="L1093" s="231" t="str">
        <f>IF(All_Tasks!L1093="","",All_Tasks!L1093)</f>
        <v/>
      </c>
      <c r="M1093" t="str">
        <f>IF(All_Tasks!M1093="","",All_Tasks!M1093)</f>
        <v/>
      </c>
      <c r="N1093" t="str">
        <f>IF(All_Tasks!N1093="","",All_Tasks!N1093)</f>
        <v/>
      </c>
      <c r="O1093" t="str">
        <f>IF(All_Tasks!O1093="","",All_Tasks!O1093)</f>
        <v/>
      </c>
      <c r="P1093" s="181">
        <f>IF(All_Tasks!P1093="",0,All_Tasks!P1093)</f>
        <v>0</v>
      </c>
      <c r="Q1093" s="181">
        <f>IF(All_Tasks!Q1093="",0,All_Tasks!Q1093)</f>
        <v>0</v>
      </c>
      <c r="R1093" s="181">
        <f>IF(All_Tasks!R1093="",0,All_Tasks!R1093)</f>
        <v>0</v>
      </c>
      <c r="S1093" s="181" t="str">
        <f>IF(All_Tasks!S1093="","",All_Tasks!S1093)</f>
        <v/>
      </c>
      <c r="T1093" t="str">
        <f>IF(All_Tasks!T1093="","",All_Tasks!T1093)</f>
        <v/>
      </c>
      <c r="U1093" t="str">
        <f>IF(All_Tasks!U1093="","",All_Tasks!U1093)</f>
        <v/>
      </c>
      <c r="V1093">
        <f>IF(A1093="",0,IFERROR(MATCH(A1093,Scope_Labor_Rates!$A$6:$A$46,0)+5,0))</f>
        <v>0</v>
      </c>
      <c r="W1093" s="178">
        <f>IF(V1093&gt;0,INDEX(Scope_Labor_Rates!$C$6:$C$46,V1093-5),0)</f>
        <v>0</v>
      </c>
      <c r="X1093" s="178">
        <f>IF(V1093&gt;0,INDEX(Scope_Labor_Rates!$C$6:$C$46,V1093-5),0)</f>
        <v>0</v>
      </c>
      <c r="Y1093" s="180">
        <f>IF(V1093&gt;0,INDEX(Scope_Labor_Rates!$S$6:$S$46,V1093-5),0)</f>
        <v>0</v>
      </c>
      <c r="Z1093" s="180">
        <f>IF(V1093&gt;0,INDEX(Scope_Labor_Rates!$R$6:$R$46,V1093-5),1)</f>
        <v>1</v>
      </c>
      <c r="AA1093" s="231">
        <f t="shared" si="153"/>
        <v>0</v>
      </c>
      <c r="AB1093" t="str">
        <f t="shared" si="154"/>
        <v/>
      </c>
      <c r="AC1093" s="178" t="str">
        <f t="shared" si="155"/>
        <v/>
      </c>
      <c r="AD1093" s="181">
        <f t="shared" si="156"/>
        <v>0</v>
      </c>
      <c r="AE1093" s="178">
        <f>IF(V1093&gt;0,P1093*INDEX(Scope_Labor_Rates!$E$6:$E$46,V1093-5),0)</f>
        <v>0</v>
      </c>
      <c r="AF1093" s="181">
        <f>IF(V1093&gt;0,AE1093*INDEX(Scope_Labor_Rates!$D$6:$D$46,V1093-5)*AA1093,0)</f>
        <v>0</v>
      </c>
      <c r="AG1093" s="178">
        <f>IF(V1093&gt;0,P1093*INDEX(Scope_Labor_Rates!$G$6:$G$46,V1093-5),0)</f>
        <v>0</v>
      </c>
      <c r="AH1093" s="181">
        <f>IF(V1093&gt;0,AG1093*INDEX(Scope_Labor_Rates!$F$6:$F$46,V1093-5)*AA1093,0)</f>
        <v>0</v>
      </c>
      <c r="AI1093" s="178">
        <f>IF(V1093&gt;0,P1093*INDEX(Scope_Labor_Rates!$I$6:$I$46,V1093-5),0)</f>
        <v>0</v>
      </c>
      <c r="AJ1093" s="181">
        <f>IF(V1093&gt;0,AI1093*INDEX(Scope_Labor_Rates!$H$6:$H$46,V1093-5)*AA1093,0)</f>
        <v>0</v>
      </c>
      <c r="AK1093" s="178">
        <f>IF(V1093&gt;0,P1093*INDEX(Scope_Labor_Rates!$K$6:$K$46,V1093-5),0)</f>
        <v>0</v>
      </c>
      <c r="AL1093" s="181">
        <f>IF(V1093&gt;0,AK1093*INDEX(Scope_Labor_Rates!$J$6:$J$46,V1093-5)*AA1093,0)</f>
        <v>0</v>
      </c>
      <c r="AM1093" s="178">
        <f>IF(V1093&gt;0,P1093*INDEX(Scope_Labor_Rates!$M$6:$M$46,V1093-5),0)</f>
        <v>0</v>
      </c>
      <c r="AN1093" s="178">
        <f>IF(V1093&gt;0,AM1093*INDEX(Scope_Labor_Rates!$L$6:$L$46,V1093-5)*AA1093,0)</f>
        <v>0</v>
      </c>
      <c r="AO1093" s="178">
        <f>IF(V1093&gt;0,P1093*INDEX(Scope_Labor_Rates!$O$6:$O$46,V1093-5)*AA1093,0)</f>
        <v>0</v>
      </c>
      <c r="AP1093" s="181">
        <f>IF(V1093&gt;0,P1093*INDEX(Scope_Labor_Rates!$Q$6:$Q$46,V1093-5)*AA1093,0)</f>
        <v>0</v>
      </c>
      <c r="AQ1093" s="178">
        <f t="shared" si="157"/>
        <v>0</v>
      </c>
      <c r="AR1093" s="178">
        <f t="shared" si="158"/>
        <v>0</v>
      </c>
      <c r="AS1093" s="178">
        <f t="shared" si="159"/>
        <v>0</v>
      </c>
      <c r="AT1093" s="178">
        <f t="shared" si="160"/>
        <v>0</v>
      </c>
      <c r="AU1093">
        <f t="shared" si="161"/>
        <v>0</v>
      </c>
    </row>
    <row r="1094" spans="1:47">
      <c r="A1094" t="str">
        <f>IF(All_Tasks!A1094="","",All_Tasks!A1094)</f>
        <v/>
      </c>
      <c r="B1094" t="str">
        <f>IF(All_Tasks!B1094="","",All_Tasks!B1094)</f>
        <v/>
      </c>
      <c r="C1094" t="str">
        <f>IF(All_Tasks!C1094="","",All_Tasks!C1094)</f>
        <v/>
      </c>
      <c r="D1094" t="str">
        <f>IF(All_Tasks!D1094="","",All_Tasks!D1094)</f>
        <v/>
      </c>
      <c r="E1094" t="str">
        <f>IF(All_Tasks!V1094&lt;&gt;"",All_Tasks!V1094,IF(All_Tasks!E1094&lt;&gt;"",All_Tasks!E1094,""))</f>
        <v/>
      </c>
      <c r="F1094" t="str">
        <f>IF(All_Tasks!F1094="","",All_Tasks!F1094)</f>
        <v/>
      </c>
      <c r="G1094" t="str">
        <f>IF(All_Tasks!G1094="","",All_Tasks!G1094)</f>
        <v/>
      </c>
      <c r="H1094" s="231" t="str">
        <f>IF(All_Tasks!H1094="","",All_Tasks!H1094)</f>
        <v/>
      </c>
      <c r="I1094" t="str">
        <f>IF(All_Tasks!I1094="","",All_Tasks!I1094)</f>
        <v/>
      </c>
      <c r="J1094" t="str">
        <f>IF(All_Tasks!J1094="","",All_Tasks!J1094)</f>
        <v/>
      </c>
      <c r="K1094" t="str">
        <f>IF(All_Tasks!K1094="","",All_Tasks!K1094)</f>
        <v/>
      </c>
      <c r="L1094" s="231" t="str">
        <f>IF(All_Tasks!L1094="","",All_Tasks!L1094)</f>
        <v/>
      </c>
      <c r="M1094" t="str">
        <f>IF(All_Tasks!M1094="","",All_Tasks!M1094)</f>
        <v/>
      </c>
      <c r="N1094" t="str">
        <f>IF(All_Tasks!N1094="","",All_Tasks!N1094)</f>
        <v/>
      </c>
      <c r="O1094" t="str">
        <f>IF(All_Tasks!O1094="","",All_Tasks!O1094)</f>
        <v/>
      </c>
      <c r="P1094" s="181">
        <f>IF(All_Tasks!P1094="",0,All_Tasks!P1094)</f>
        <v>0</v>
      </c>
      <c r="Q1094" s="181">
        <f>IF(All_Tasks!Q1094="",0,All_Tasks!Q1094)</f>
        <v>0</v>
      </c>
      <c r="R1094" s="181">
        <f>IF(All_Tasks!R1094="",0,All_Tasks!R1094)</f>
        <v>0</v>
      </c>
      <c r="S1094" s="181" t="str">
        <f>IF(All_Tasks!S1094="","",All_Tasks!S1094)</f>
        <v/>
      </c>
      <c r="T1094" t="str">
        <f>IF(All_Tasks!T1094="","",All_Tasks!T1094)</f>
        <v/>
      </c>
      <c r="U1094" t="str">
        <f>IF(All_Tasks!U1094="","",All_Tasks!U1094)</f>
        <v/>
      </c>
      <c r="V1094">
        <f>IF(A1094="",0,IFERROR(MATCH(A1094,Scope_Labor_Rates!$A$6:$A$46,0)+5,0))</f>
        <v>0</v>
      </c>
      <c r="W1094" s="178">
        <f>IF(V1094&gt;0,INDEX(Scope_Labor_Rates!$C$6:$C$46,V1094-5),0)</f>
        <v>0</v>
      </c>
      <c r="X1094" s="178">
        <f>IF(V1094&gt;0,INDEX(Scope_Labor_Rates!$C$6:$C$46,V1094-5),0)</f>
        <v>0</v>
      </c>
      <c r="Y1094" s="180">
        <f>IF(V1094&gt;0,INDEX(Scope_Labor_Rates!$S$6:$S$46,V1094-5),0)</f>
        <v>0</v>
      </c>
      <c r="Z1094" s="180">
        <f>IF(V1094&gt;0,INDEX(Scope_Labor_Rates!$R$6:$R$46,V1094-5),1)</f>
        <v>1</v>
      </c>
      <c r="AA1094" s="231">
        <f t="shared" si="153"/>
        <v>0</v>
      </c>
      <c r="AB1094" t="str">
        <f t="shared" si="154"/>
        <v/>
      </c>
      <c r="AC1094" s="178" t="str">
        <f t="shared" si="155"/>
        <v/>
      </c>
      <c r="AD1094" s="181">
        <f t="shared" si="156"/>
        <v>0</v>
      </c>
      <c r="AE1094" s="178">
        <f>IF(V1094&gt;0,P1094*INDEX(Scope_Labor_Rates!$E$6:$E$46,V1094-5),0)</f>
        <v>0</v>
      </c>
      <c r="AF1094" s="181">
        <f>IF(V1094&gt;0,AE1094*INDEX(Scope_Labor_Rates!$D$6:$D$46,V1094-5)*AA1094,0)</f>
        <v>0</v>
      </c>
      <c r="AG1094" s="178">
        <f>IF(V1094&gt;0,P1094*INDEX(Scope_Labor_Rates!$G$6:$G$46,V1094-5),0)</f>
        <v>0</v>
      </c>
      <c r="AH1094" s="181">
        <f>IF(V1094&gt;0,AG1094*INDEX(Scope_Labor_Rates!$F$6:$F$46,V1094-5)*AA1094,0)</f>
        <v>0</v>
      </c>
      <c r="AI1094" s="178">
        <f>IF(V1094&gt;0,P1094*INDEX(Scope_Labor_Rates!$I$6:$I$46,V1094-5),0)</f>
        <v>0</v>
      </c>
      <c r="AJ1094" s="181">
        <f>IF(V1094&gt;0,AI1094*INDEX(Scope_Labor_Rates!$H$6:$H$46,V1094-5)*AA1094,0)</f>
        <v>0</v>
      </c>
      <c r="AK1094" s="178">
        <f>IF(V1094&gt;0,P1094*INDEX(Scope_Labor_Rates!$K$6:$K$46,V1094-5),0)</f>
        <v>0</v>
      </c>
      <c r="AL1094" s="181">
        <f>IF(V1094&gt;0,AK1094*INDEX(Scope_Labor_Rates!$J$6:$J$46,V1094-5)*AA1094,0)</f>
        <v>0</v>
      </c>
      <c r="AM1094" s="178">
        <f>IF(V1094&gt;0,P1094*INDEX(Scope_Labor_Rates!$M$6:$M$46,V1094-5),0)</f>
        <v>0</v>
      </c>
      <c r="AN1094" s="178">
        <f>IF(V1094&gt;0,AM1094*INDEX(Scope_Labor_Rates!$L$6:$L$46,V1094-5)*AA1094,0)</f>
        <v>0</v>
      </c>
      <c r="AO1094" s="178">
        <f>IF(V1094&gt;0,P1094*INDEX(Scope_Labor_Rates!$O$6:$O$46,V1094-5)*AA1094,0)</f>
        <v>0</v>
      </c>
      <c r="AP1094" s="181">
        <f>IF(V1094&gt;0,P1094*INDEX(Scope_Labor_Rates!$Q$6:$Q$46,V1094-5)*AA1094,0)</f>
        <v>0</v>
      </c>
      <c r="AQ1094" s="178">
        <f t="shared" si="157"/>
        <v>0</v>
      </c>
      <c r="AR1094" s="178">
        <f t="shared" si="158"/>
        <v>0</v>
      </c>
      <c r="AS1094" s="178">
        <f t="shared" si="159"/>
        <v>0</v>
      </c>
      <c r="AT1094" s="178">
        <f t="shared" si="160"/>
        <v>0</v>
      </c>
      <c r="AU1094">
        <f t="shared" si="161"/>
        <v>0</v>
      </c>
    </row>
    <row r="1095" spans="1:47">
      <c r="A1095" t="str">
        <f>IF(All_Tasks!A1095="","",All_Tasks!A1095)</f>
        <v/>
      </c>
      <c r="B1095" t="str">
        <f>IF(All_Tasks!B1095="","",All_Tasks!B1095)</f>
        <v/>
      </c>
      <c r="C1095" t="str">
        <f>IF(All_Tasks!C1095="","",All_Tasks!C1095)</f>
        <v/>
      </c>
      <c r="D1095" t="str">
        <f>IF(All_Tasks!D1095="","",All_Tasks!D1095)</f>
        <v/>
      </c>
      <c r="E1095" t="str">
        <f>IF(All_Tasks!V1095&lt;&gt;"",All_Tasks!V1095,IF(All_Tasks!E1095&lt;&gt;"",All_Tasks!E1095,""))</f>
        <v/>
      </c>
      <c r="F1095" t="str">
        <f>IF(All_Tasks!F1095="","",All_Tasks!F1095)</f>
        <v/>
      </c>
      <c r="G1095" t="str">
        <f>IF(All_Tasks!G1095="","",All_Tasks!G1095)</f>
        <v/>
      </c>
      <c r="H1095" s="231" t="str">
        <f>IF(All_Tasks!H1095="","",All_Tasks!H1095)</f>
        <v/>
      </c>
      <c r="I1095" t="str">
        <f>IF(All_Tasks!I1095="","",All_Tasks!I1095)</f>
        <v/>
      </c>
      <c r="J1095" t="str">
        <f>IF(All_Tasks!J1095="","",All_Tasks!J1095)</f>
        <v/>
      </c>
      <c r="K1095" t="str">
        <f>IF(All_Tasks!K1095="","",All_Tasks!K1095)</f>
        <v/>
      </c>
      <c r="L1095" s="231" t="str">
        <f>IF(All_Tasks!L1095="","",All_Tasks!L1095)</f>
        <v/>
      </c>
      <c r="M1095" t="str">
        <f>IF(All_Tasks!M1095="","",All_Tasks!M1095)</f>
        <v/>
      </c>
      <c r="N1095" t="str">
        <f>IF(All_Tasks!N1095="","",All_Tasks!N1095)</f>
        <v/>
      </c>
      <c r="O1095" t="str">
        <f>IF(All_Tasks!O1095="","",All_Tasks!O1095)</f>
        <v/>
      </c>
      <c r="P1095" s="181">
        <f>IF(All_Tasks!P1095="",0,All_Tasks!P1095)</f>
        <v>0</v>
      </c>
      <c r="Q1095" s="181">
        <f>IF(All_Tasks!Q1095="",0,All_Tasks!Q1095)</f>
        <v>0</v>
      </c>
      <c r="R1095" s="181">
        <f>IF(All_Tasks!R1095="",0,All_Tasks!R1095)</f>
        <v>0</v>
      </c>
      <c r="S1095" s="181" t="str">
        <f>IF(All_Tasks!S1095="","",All_Tasks!S1095)</f>
        <v/>
      </c>
      <c r="T1095" t="str">
        <f>IF(All_Tasks!T1095="","",All_Tasks!T1095)</f>
        <v/>
      </c>
      <c r="U1095" t="str">
        <f>IF(All_Tasks!U1095="","",All_Tasks!U1095)</f>
        <v/>
      </c>
      <c r="V1095">
        <f>IF(A1095="",0,IFERROR(MATCH(A1095,Scope_Labor_Rates!$A$6:$A$46,0)+5,0))</f>
        <v>0</v>
      </c>
      <c r="W1095" s="178">
        <f>IF(V1095&gt;0,INDEX(Scope_Labor_Rates!$C$6:$C$46,V1095-5),0)</f>
        <v>0</v>
      </c>
      <c r="X1095" s="178">
        <f>IF(V1095&gt;0,INDEX(Scope_Labor_Rates!$C$6:$C$46,V1095-5),0)</f>
        <v>0</v>
      </c>
      <c r="Y1095" s="180">
        <f>IF(V1095&gt;0,INDEX(Scope_Labor_Rates!$S$6:$S$46,V1095-5),0)</f>
        <v>0</v>
      </c>
      <c r="Z1095" s="180">
        <f>IF(V1095&gt;0,INDEX(Scope_Labor_Rates!$R$6:$R$46,V1095-5),1)</f>
        <v>1</v>
      </c>
      <c r="AA1095" s="231">
        <f t="shared" si="153"/>
        <v>0</v>
      </c>
      <c r="AB1095" t="str">
        <f t="shared" si="154"/>
        <v/>
      </c>
      <c r="AC1095" s="178" t="str">
        <f t="shared" si="155"/>
        <v/>
      </c>
      <c r="AD1095" s="181">
        <f t="shared" si="156"/>
        <v>0</v>
      </c>
      <c r="AE1095" s="178">
        <f>IF(V1095&gt;0,P1095*INDEX(Scope_Labor_Rates!$E$6:$E$46,V1095-5),0)</f>
        <v>0</v>
      </c>
      <c r="AF1095" s="181">
        <f>IF(V1095&gt;0,AE1095*INDEX(Scope_Labor_Rates!$D$6:$D$46,V1095-5)*AA1095,0)</f>
        <v>0</v>
      </c>
      <c r="AG1095" s="178">
        <f>IF(V1095&gt;0,P1095*INDEX(Scope_Labor_Rates!$G$6:$G$46,V1095-5),0)</f>
        <v>0</v>
      </c>
      <c r="AH1095" s="181">
        <f>IF(V1095&gt;0,AG1095*INDEX(Scope_Labor_Rates!$F$6:$F$46,V1095-5)*AA1095,0)</f>
        <v>0</v>
      </c>
      <c r="AI1095" s="178">
        <f>IF(V1095&gt;0,P1095*INDEX(Scope_Labor_Rates!$I$6:$I$46,V1095-5),0)</f>
        <v>0</v>
      </c>
      <c r="AJ1095" s="181">
        <f>IF(V1095&gt;0,AI1095*INDEX(Scope_Labor_Rates!$H$6:$H$46,V1095-5)*AA1095,0)</f>
        <v>0</v>
      </c>
      <c r="AK1095" s="178">
        <f>IF(V1095&gt;0,P1095*INDEX(Scope_Labor_Rates!$K$6:$K$46,V1095-5),0)</f>
        <v>0</v>
      </c>
      <c r="AL1095" s="181">
        <f>IF(V1095&gt;0,AK1095*INDEX(Scope_Labor_Rates!$J$6:$J$46,V1095-5)*AA1095,0)</f>
        <v>0</v>
      </c>
      <c r="AM1095" s="178">
        <f>IF(V1095&gt;0,P1095*INDEX(Scope_Labor_Rates!$M$6:$M$46,V1095-5),0)</f>
        <v>0</v>
      </c>
      <c r="AN1095" s="178">
        <f>IF(V1095&gt;0,AM1095*INDEX(Scope_Labor_Rates!$L$6:$L$46,V1095-5)*AA1095,0)</f>
        <v>0</v>
      </c>
      <c r="AO1095" s="178">
        <f>IF(V1095&gt;0,P1095*INDEX(Scope_Labor_Rates!$O$6:$O$46,V1095-5)*AA1095,0)</f>
        <v>0</v>
      </c>
      <c r="AP1095" s="181">
        <f>IF(V1095&gt;0,P1095*INDEX(Scope_Labor_Rates!$Q$6:$Q$46,V1095-5)*AA1095,0)</f>
        <v>0</v>
      </c>
      <c r="AQ1095" s="178">
        <f t="shared" si="157"/>
        <v>0</v>
      </c>
      <c r="AR1095" s="178">
        <f t="shared" si="158"/>
        <v>0</v>
      </c>
      <c r="AS1095" s="178">
        <f t="shared" si="159"/>
        <v>0</v>
      </c>
      <c r="AT1095" s="178">
        <f t="shared" si="160"/>
        <v>0</v>
      </c>
      <c r="AU1095">
        <f t="shared" si="161"/>
        <v>0</v>
      </c>
    </row>
    <row r="1096" spans="1:47">
      <c r="A1096" t="str">
        <f>IF(All_Tasks!A1096="","",All_Tasks!A1096)</f>
        <v/>
      </c>
      <c r="B1096" t="str">
        <f>IF(All_Tasks!B1096="","",All_Tasks!B1096)</f>
        <v/>
      </c>
      <c r="C1096" t="str">
        <f>IF(All_Tasks!C1096="","",All_Tasks!C1096)</f>
        <v/>
      </c>
      <c r="D1096" t="str">
        <f>IF(All_Tasks!D1096="","",All_Tasks!D1096)</f>
        <v/>
      </c>
      <c r="E1096" t="str">
        <f>IF(All_Tasks!V1096&lt;&gt;"",All_Tasks!V1096,IF(All_Tasks!E1096&lt;&gt;"",All_Tasks!E1096,""))</f>
        <v/>
      </c>
      <c r="F1096" t="str">
        <f>IF(All_Tasks!F1096="","",All_Tasks!F1096)</f>
        <v/>
      </c>
      <c r="G1096" t="str">
        <f>IF(All_Tasks!G1096="","",All_Tasks!G1096)</f>
        <v/>
      </c>
      <c r="H1096" s="231" t="str">
        <f>IF(All_Tasks!H1096="","",All_Tasks!H1096)</f>
        <v/>
      </c>
      <c r="I1096" t="str">
        <f>IF(All_Tasks!I1096="","",All_Tasks!I1096)</f>
        <v/>
      </c>
      <c r="J1096" t="str">
        <f>IF(All_Tasks!J1096="","",All_Tasks!J1096)</f>
        <v/>
      </c>
      <c r="K1096" t="str">
        <f>IF(All_Tasks!K1096="","",All_Tasks!K1096)</f>
        <v/>
      </c>
      <c r="L1096" s="231" t="str">
        <f>IF(All_Tasks!L1096="","",All_Tasks!L1096)</f>
        <v/>
      </c>
      <c r="M1096" t="str">
        <f>IF(All_Tasks!M1096="","",All_Tasks!M1096)</f>
        <v/>
      </c>
      <c r="N1096" t="str">
        <f>IF(All_Tasks!N1096="","",All_Tasks!N1096)</f>
        <v/>
      </c>
      <c r="O1096" t="str">
        <f>IF(All_Tasks!O1096="","",All_Tasks!O1096)</f>
        <v/>
      </c>
      <c r="P1096" s="181">
        <f>IF(All_Tasks!P1096="",0,All_Tasks!P1096)</f>
        <v>0</v>
      </c>
      <c r="Q1096" s="181">
        <f>IF(All_Tasks!Q1096="",0,All_Tasks!Q1096)</f>
        <v>0</v>
      </c>
      <c r="R1096" s="181">
        <f>IF(All_Tasks!R1096="",0,All_Tasks!R1096)</f>
        <v>0</v>
      </c>
      <c r="S1096" s="181" t="str">
        <f>IF(All_Tasks!S1096="","",All_Tasks!S1096)</f>
        <v/>
      </c>
      <c r="T1096" t="str">
        <f>IF(All_Tasks!T1096="","",All_Tasks!T1096)</f>
        <v/>
      </c>
      <c r="U1096" t="str">
        <f>IF(All_Tasks!U1096="","",All_Tasks!U1096)</f>
        <v/>
      </c>
      <c r="V1096">
        <f>IF(A1096="",0,IFERROR(MATCH(A1096,Scope_Labor_Rates!$A$6:$A$46,0)+5,0))</f>
        <v>0</v>
      </c>
      <c r="W1096" s="178">
        <f>IF(V1096&gt;0,INDEX(Scope_Labor_Rates!$C$6:$C$46,V1096-5),0)</f>
        <v>0</v>
      </c>
      <c r="X1096" s="178">
        <f>IF(V1096&gt;0,INDEX(Scope_Labor_Rates!$C$6:$C$46,V1096-5),0)</f>
        <v>0</v>
      </c>
      <c r="Y1096" s="180">
        <f>IF(V1096&gt;0,INDEX(Scope_Labor_Rates!$S$6:$S$46,V1096-5),0)</f>
        <v>0</v>
      </c>
      <c r="Z1096" s="180">
        <f>IF(V1096&gt;0,INDEX(Scope_Labor_Rates!$R$6:$R$46,V1096-5),1)</f>
        <v>1</v>
      </c>
      <c r="AA1096" s="231">
        <f t="shared" si="153"/>
        <v>0</v>
      </c>
      <c r="AB1096" t="str">
        <f t="shared" si="154"/>
        <v/>
      </c>
      <c r="AC1096" s="178" t="str">
        <f t="shared" si="155"/>
        <v/>
      </c>
      <c r="AD1096" s="181">
        <f t="shared" si="156"/>
        <v>0</v>
      </c>
      <c r="AE1096" s="178">
        <f>IF(V1096&gt;0,P1096*INDEX(Scope_Labor_Rates!$E$6:$E$46,V1096-5),0)</f>
        <v>0</v>
      </c>
      <c r="AF1096" s="181">
        <f>IF(V1096&gt;0,AE1096*INDEX(Scope_Labor_Rates!$D$6:$D$46,V1096-5)*AA1096,0)</f>
        <v>0</v>
      </c>
      <c r="AG1096" s="178">
        <f>IF(V1096&gt;0,P1096*INDEX(Scope_Labor_Rates!$G$6:$G$46,V1096-5),0)</f>
        <v>0</v>
      </c>
      <c r="AH1096" s="181">
        <f>IF(V1096&gt;0,AG1096*INDEX(Scope_Labor_Rates!$F$6:$F$46,V1096-5)*AA1096,0)</f>
        <v>0</v>
      </c>
      <c r="AI1096" s="178">
        <f>IF(V1096&gt;0,P1096*INDEX(Scope_Labor_Rates!$I$6:$I$46,V1096-5),0)</f>
        <v>0</v>
      </c>
      <c r="AJ1096" s="181">
        <f>IF(V1096&gt;0,AI1096*INDEX(Scope_Labor_Rates!$H$6:$H$46,V1096-5)*AA1096,0)</f>
        <v>0</v>
      </c>
      <c r="AK1096" s="178">
        <f>IF(V1096&gt;0,P1096*INDEX(Scope_Labor_Rates!$K$6:$K$46,V1096-5),0)</f>
        <v>0</v>
      </c>
      <c r="AL1096" s="181">
        <f>IF(V1096&gt;0,AK1096*INDEX(Scope_Labor_Rates!$J$6:$J$46,V1096-5)*AA1096,0)</f>
        <v>0</v>
      </c>
      <c r="AM1096" s="178">
        <f>IF(V1096&gt;0,P1096*INDEX(Scope_Labor_Rates!$M$6:$M$46,V1096-5),0)</f>
        <v>0</v>
      </c>
      <c r="AN1096" s="178">
        <f>IF(V1096&gt;0,AM1096*INDEX(Scope_Labor_Rates!$L$6:$L$46,V1096-5)*AA1096,0)</f>
        <v>0</v>
      </c>
      <c r="AO1096" s="178">
        <f>IF(V1096&gt;0,P1096*INDEX(Scope_Labor_Rates!$O$6:$O$46,V1096-5)*AA1096,0)</f>
        <v>0</v>
      </c>
      <c r="AP1096" s="181">
        <f>IF(V1096&gt;0,P1096*INDEX(Scope_Labor_Rates!$Q$6:$Q$46,V1096-5)*AA1096,0)</f>
        <v>0</v>
      </c>
      <c r="AQ1096" s="178">
        <f t="shared" si="157"/>
        <v>0</v>
      </c>
      <c r="AR1096" s="178">
        <f t="shared" si="158"/>
        <v>0</v>
      </c>
      <c r="AS1096" s="178">
        <f t="shared" si="159"/>
        <v>0</v>
      </c>
      <c r="AT1096" s="178">
        <f t="shared" si="160"/>
        <v>0</v>
      </c>
      <c r="AU1096">
        <f t="shared" si="161"/>
        <v>0</v>
      </c>
    </row>
    <row r="1097" spans="1:47">
      <c r="A1097" t="str">
        <f>IF(All_Tasks!A1097="","",All_Tasks!A1097)</f>
        <v/>
      </c>
      <c r="B1097" t="str">
        <f>IF(All_Tasks!B1097="","",All_Tasks!B1097)</f>
        <v/>
      </c>
      <c r="C1097" t="str">
        <f>IF(All_Tasks!C1097="","",All_Tasks!C1097)</f>
        <v/>
      </c>
      <c r="D1097" t="str">
        <f>IF(All_Tasks!D1097="","",All_Tasks!D1097)</f>
        <v/>
      </c>
      <c r="E1097" t="str">
        <f>IF(All_Tasks!V1097&lt;&gt;"",All_Tasks!V1097,IF(All_Tasks!E1097&lt;&gt;"",All_Tasks!E1097,""))</f>
        <v/>
      </c>
      <c r="F1097" t="str">
        <f>IF(All_Tasks!F1097="","",All_Tasks!F1097)</f>
        <v/>
      </c>
      <c r="G1097" t="str">
        <f>IF(All_Tasks!G1097="","",All_Tasks!G1097)</f>
        <v/>
      </c>
      <c r="H1097" s="231" t="str">
        <f>IF(All_Tasks!H1097="","",All_Tasks!H1097)</f>
        <v/>
      </c>
      <c r="I1097" t="str">
        <f>IF(All_Tasks!I1097="","",All_Tasks!I1097)</f>
        <v/>
      </c>
      <c r="J1097" t="str">
        <f>IF(All_Tasks!J1097="","",All_Tasks!J1097)</f>
        <v/>
      </c>
      <c r="K1097" t="str">
        <f>IF(All_Tasks!K1097="","",All_Tasks!K1097)</f>
        <v/>
      </c>
      <c r="L1097" s="231" t="str">
        <f>IF(All_Tasks!L1097="","",All_Tasks!L1097)</f>
        <v/>
      </c>
      <c r="M1097" t="str">
        <f>IF(All_Tasks!M1097="","",All_Tasks!M1097)</f>
        <v/>
      </c>
      <c r="N1097" t="str">
        <f>IF(All_Tasks!N1097="","",All_Tasks!N1097)</f>
        <v/>
      </c>
      <c r="O1097" t="str">
        <f>IF(All_Tasks!O1097="","",All_Tasks!O1097)</f>
        <v/>
      </c>
      <c r="P1097" s="181">
        <f>IF(All_Tasks!P1097="",0,All_Tasks!P1097)</f>
        <v>0</v>
      </c>
      <c r="Q1097" s="181">
        <f>IF(All_Tasks!Q1097="",0,All_Tasks!Q1097)</f>
        <v>0</v>
      </c>
      <c r="R1097" s="181">
        <f>IF(All_Tasks!R1097="",0,All_Tasks!R1097)</f>
        <v>0</v>
      </c>
      <c r="S1097" s="181" t="str">
        <f>IF(All_Tasks!S1097="","",All_Tasks!S1097)</f>
        <v/>
      </c>
      <c r="T1097" t="str">
        <f>IF(All_Tasks!T1097="","",All_Tasks!T1097)</f>
        <v/>
      </c>
      <c r="U1097" t="str">
        <f>IF(All_Tasks!U1097="","",All_Tasks!U1097)</f>
        <v/>
      </c>
      <c r="V1097">
        <f>IF(A1097="",0,IFERROR(MATCH(A1097,Scope_Labor_Rates!$A$6:$A$46,0)+5,0))</f>
        <v>0</v>
      </c>
      <c r="W1097" s="178">
        <f>IF(V1097&gt;0,INDEX(Scope_Labor_Rates!$C$6:$C$46,V1097-5),0)</f>
        <v>0</v>
      </c>
      <c r="X1097" s="178">
        <f>IF(V1097&gt;0,INDEX(Scope_Labor_Rates!$C$6:$C$46,V1097-5),0)</f>
        <v>0</v>
      </c>
      <c r="Y1097" s="180">
        <f>IF(V1097&gt;0,INDEX(Scope_Labor_Rates!$S$6:$S$46,V1097-5),0)</f>
        <v>0</v>
      </c>
      <c r="Z1097" s="180">
        <f>IF(V1097&gt;0,INDEX(Scope_Labor_Rates!$R$6:$R$46,V1097-5),1)</f>
        <v>1</v>
      </c>
      <c r="AA1097" s="231">
        <f t="shared" si="153"/>
        <v>0</v>
      </c>
      <c r="AB1097" t="str">
        <f t="shared" si="154"/>
        <v/>
      </c>
      <c r="AC1097" s="178" t="str">
        <f t="shared" si="155"/>
        <v/>
      </c>
      <c r="AD1097" s="181">
        <f t="shared" si="156"/>
        <v>0</v>
      </c>
      <c r="AE1097" s="178">
        <f>IF(V1097&gt;0,P1097*INDEX(Scope_Labor_Rates!$E$6:$E$46,V1097-5),0)</f>
        <v>0</v>
      </c>
      <c r="AF1097" s="181">
        <f>IF(V1097&gt;0,AE1097*INDEX(Scope_Labor_Rates!$D$6:$D$46,V1097-5)*AA1097,0)</f>
        <v>0</v>
      </c>
      <c r="AG1097" s="178">
        <f>IF(V1097&gt;0,P1097*INDEX(Scope_Labor_Rates!$G$6:$G$46,V1097-5),0)</f>
        <v>0</v>
      </c>
      <c r="AH1097" s="181">
        <f>IF(V1097&gt;0,AG1097*INDEX(Scope_Labor_Rates!$F$6:$F$46,V1097-5)*AA1097,0)</f>
        <v>0</v>
      </c>
      <c r="AI1097" s="178">
        <f>IF(V1097&gt;0,P1097*INDEX(Scope_Labor_Rates!$I$6:$I$46,V1097-5),0)</f>
        <v>0</v>
      </c>
      <c r="AJ1097" s="181">
        <f>IF(V1097&gt;0,AI1097*INDEX(Scope_Labor_Rates!$H$6:$H$46,V1097-5)*AA1097,0)</f>
        <v>0</v>
      </c>
      <c r="AK1097" s="178">
        <f>IF(V1097&gt;0,P1097*INDEX(Scope_Labor_Rates!$K$6:$K$46,V1097-5),0)</f>
        <v>0</v>
      </c>
      <c r="AL1097" s="181">
        <f>IF(V1097&gt;0,AK1097*INDEX(Scope_Labor_Rates!$J$6:$J$46,V1097-5)*AA1097,0)</f>
        <v>0</v>
      </c>
      <c r="AM1097" s="178">
        <f>IF(V1097&gt;0,P1097*INDEX(Scope_Labor_Rates!$M$6:$M$46,V1097-5),0)</f>
        <v>0</v>
      </c>
      <c r="AN1097" s="178">
        <f>IF(V1097&gt;0,AM1097*INDEX(Scope_Labor_Rates!$L$6:$L$46,V1097-5)*AA1097,0)</f>
        <v>0</v>
      </c>
      <c r="AO1097" s="178">
        <f>IF(V1097&gt;0,P1097*INDEX(Scope_Labor_Rates!$O$6:$O$46,V1097-5)*AA1097,0)</f>
        <v>0</v>
      </c>
      <c r="AP1097" s="181">
        <f>IF(V1097&gt;0,P1097*INDEX(Scope_Labor_Rates!$Q$6:$Q$46,V1097-5)*AA1097,0)</f>
        <v>0</v>
      </c>
      <c r="AQ1097" s="178">
        <f t="shared" si="157"/>
        <v>0</v>
      </c>
      <c r="AR1097" s="178">
        <f t="shared" si="158"/>
        <v>0</v>
      </c>
      <c r="AS1097" s="178">
        <f t="shared" si="159"/>
        <v>0</v>
      </c>
      <c r="AT1097" s="178">
        <f t="shared" si="160"/>
        <v>0</v>
      </c>
      <c r="AU1097">
        <f t="shared" si="161"/>
        <v>0</v>
      </c>
    </row>
    <row r="1098" spans="1:47">
      <c r="A1098" t="str">
        <f>IF(All_Tasks!A1098="","",All_Tasks!A1098)</f>
        <v/>
      </c>
      <c r="B1098" t="str">
        <f>IF(All_Tasks!B1098="","",All_Tasks!B1098)</f>
        <v/>
      </c>
      <c r="C1098" t="str">
        <f>IF(All_Tasks!C1098="","",All_Tasks!C1098)</f>
        <v/>
      </c>
      <c r="D1098" t="str">
        <f>IF(All_Tasks!D1098="","",All_Tasks!D1098)</f>
        <v/>
      </c>
      <c r="E1098" t="str">
        <f>IF(All_Tasks!V1098&lt;&gt;"",All_Tasks!V1098,IF(All_Tasks!E1098&lt;&gt;"",All_Tasks!E1098,""))</f>
        <v/>
      </c>
      <c r="F1098" t="str">
        <f>IF(All_Tasks!F1098="","",All_Tasks!F1098)</f>
        <v/>
      </c>
      <c r="G1098" t="str">
        <f>IF(All_Tasks!G1098="","",All_Tasks!G1098)</f>
        <v/>
      </c>
      <c r="H1098" s="231" t="str">
        <f>IF(All_Tasks!H1098="","",All_Tasks!H1098)</f>
        <v/>
      </c>
      <c r="I1098" t="str">
        <f>IF(All_Tasks!I1098="","",All_Tasks!I1098)</f>
        <v/>
      </c>
      <c r="J1098" t="str">
        <f>IF(All_Tasks!J1098="","",All_Tasks!J1098)</f>
        <v/>
      </c>
      <c r="K1098" t="str">
        <f>IF(All_Tasks!K1098="","",All_Tasks!K1098)</f>
        <v/>
      </c>
      <c r="L1098" s="231" t="str">
        <f>IF(All_Tasks!L1098="","",All_Tasks!L1098)</f>
        <v/>
      </c>
      <c r="M1098" t="str">
        <f>IF(All_Tasks!M1098="","",All_Tasks!M1098)</f>
        <v/>
      </c>
      <c r="N1098" t="str">
        <f>IF(All_Tasks!N1098="","",All_Tasks!N1098)</f>
        <v/>
      </c>
      <c r="O1098" t="str">
        <f>IF(All_Tasks!O1098="","",All_Tasks!O1098)</f>
        <v/>
      </c>
      <c r="P1098" s="181">
        <f>IF(All_Tasks!P1098="",0,All_Tasks!P1098)</f>
        <v>0</v>
      </c>
      <c r="Q1098" s="181">
        <f>IF(All_Tasks!Q1098="",0,All_Tasks!Q1098)</f>
        <v>0</v>
      </c>
      <c r="R1098" s="181">
        <f>IF(All_Tasks!R1098="",0,All_Tasks!R1098)</f>
        <v>0</v>
      </c>
      <c r="S1098" s="181" t="str">
        <f>IF(All_Tasks!S1098="","",All_Tasks!S1098)</f>
        <v/>
      </c>
      <c r="T1098" t="str">
        <f>IF(All_Tasks!T1098="","",All_Tasks!T1098)</f>
        <v/>
      </c>
      <c r="U1098" t="str">
        <f>IF(All_Tasks!U1098="","",All_Tasks!U1098)</f>
        <v/>
      </c>
      <c r="V1098">
        <f>IF(A1098="",0,IFERROR(MATCH(A1098,Scope_Labor_Rates!$A$6:$A$46,0)+5,0))</f>
        <v>0</v>
      </c>
      <c r="W1098" s="178">
        <f>IF(V1098&gt;0,INDEX(Scope_Labor_Rates!$C$6:$C$46,V1098-5),0)</f>
        <v>0</v>
      </c>
      <c r="X1098" s="178">
        <f>IF(V1098&gt;0,INDEX(Scope_Labor_Rates!$C$6:$C$46,V1098-5),0)</f>
        <v>0</v>
      </c>
      <c r="Y1098" s="180">
        <f>IF(V1098&gt;0,INDEX(Scope_Labor_Rates!$S$6:$S$46,V1098-5),0)</f>
        <v>0</v>
      </c>
      <c r="Z1098" s="180">
        <f>IF(V1098&gt;0,INDEX(Scope_Labor_Rates!$R$6:$R$46,V1098-5),1)</f>
        <v>1</v>
      </c>
      <c r="AA1098" s="231">
        <f t="shared" si="153"/>
        <v>0</v>
      </c>
      <c r="AB1098" t="str">
        <f t="shared" si="154"/>
        <v/>
      </c>
      <c r="AC1098" s="178" t="str">
        <f t="shared" si="155"/>
        <v/>
      </c>
      <c r="AD1098" s="181">
        <f t="shared" si="156"/>
        <v>0</v>
      </c>
      <c r="AE1098" s="178">
        <f>IF(V1098&gt;0,P1098*INDEX(Scope_Labor_Rates!$E$6:$E$46,V1098-5),0)</f>
        <v>0</v>
      </c>
      <c r="AF1098" s="181">
        <f>IF(V1098&gt;0,AE1098*INDEX(Scope_Labor_Rates!$D$6:$D$46,V1098-5)*AA1098,0)</f>
        <v>0</v>
      </c>
      <c r="AG1098" s="178">
        <f>IF(V1098&gt;0,P1098*INDEX(Scope_Labor_Rates!$G$6:$G$46,V1098-5),0)</f>
        <v>0</v>
      </c>
      <c r="AH1098" s="181">
        <f>IF(V1098&gt;0,AG1098*INDEX(Scope_Labor_Rates!$F$6:$F$46,V1098-5)*AA1098,0)</f>
        <v>0</v>
      </c>
      <c r="AI1098" s="178">
        <f>IF(V1098&gt;0,P1098*INDEX(Scope_Labor_Rates!$I$6:$I$46,V1098-5),0)</f>
        <v>0</v>
      </c>
      <c r="AJ1098" s="181">
        <f>IF(V1098&gt;0,AI1098*INDEX(Scope_Labor_Rates!$H$6:$H$46,V1098-5)*AA1098,0)</f>
        <v>0</v>
      </c>
      <c r="AK1098" s="178">
        <f>IF(V1098&gt;0,P1098*INDEX(Scope_Labor_Rates!$K$6:$K$46,V1098-5),0)</f>
        <v>0</v>
      </c>
      <c r="AL1098" s="181">
        <f>IF(V1098&gt;0,AK1098*INDEX(Scope_Labor_Rates!$J$6:$J$46,V1098-5)*AA1098,0)</f>
        <v>0</v>
      </c>
      <c r="AM1098" s="178">
        <f>IF(V1098&gt;0,P1098*INDEX(Scope_Labor_Rates!$M$6:$M$46,V1098-5),0)</f>
        <v>0</v>
      </c>
      <c r="AN1098" s="178">
        <f>IF(V1098&gt;0,AM1098*INDEX(Scope_Labor_Rates!$L$6:$L$46,V1098-5)*AA1098,0)</f>
        <v>0</v>
      </c>
      <c r="AO1098" s="178">
        <f>IF(V1098&gt;0,P1098*INDEX(Scope_Labor_Rates!$O$6:$O$46,V1098-5)*AA1098,0)</f>
        <v>0</v>
      </c>
      <c r="AP1098" s="181">
        <f>IF(V1098&gt;0,P1098*INDEX(Scope_Labor_Rates!$Q$6:$Q$46,V1098-5)*AA1098,0)</f>
        <v>0</v>
      </c>
      <c r="AQ1098" s="178">
        <f t="shared" si="157"/>
        <v>0</v>
      </c>
      <c r="AR1098" s="178">
        <f t="shared" si="158"/>
        <v>0</v>
      </c>
      <c r="AS1098" s="178">
        <f t="shared" si="159"/>
        <v>0</v>
      </c>
      <c r="AT1098" s="178">
        <f t="shared" si="160"/>
        <v>0</v>
      </c>
      <c r="AU1098">
        <f t="shared" si="161"/>
        <v>0</v>
      </c>
    </row>
    <row r="1099" spans="1:47">
      <c r="A1099" t="str">
        <f>IF(All_Tasks!A1099="","",All_Tasks!A1099)</f>
        <v/>
      </c>
      <c r="B1099" t="str">
        <f>IF(All_Tasks!B1099="","",All_Tasks!B1099)</f>
        <v/>
      </c>
      <c r="C1099" t="str">
        <f>IF(All_Tasks!C1099="","",All_Tasks!C1099)</f>
        <v/>
      </c>
      <c r="D1099" t="str">
        <f>IF(All_Tasks!D1099="","",All_Tasks!D1099)</f>
        <v/>
      </c>
      <c r="E1099" t="str">
        <f>IF(All_Tasks!V1099&lt;&gt;"",All_Tasks!V1099,IF(All_Tasks!E1099&lt;&gt;"",All_Tasks!E1099,""))</f>
        <v/>
      </c>
      <c r="F1099" t="str">
        <f>IF(All_Tasks!F1099="","",All_Tasks!F1099)</f>
        <v/>
      </c>
      <c r="G1099" t="str">
        <f>IF(All_Tasks!G1099="","",All_Tasks!G1099)</f>
        <v/>
      </c>
      <c r="H1099" s="231" t="str">
        <f>IF(All_Tasks!H1099="","",All_Tasks!H1099)</f>
        <v/>
      </c>
      <c r="I1099" t="str">
        <f>IF(All_Tasks!I1099="","",All_Tasks!I1099)</f>
        <v/>
      </c>
      <c r="J1099" t="str">
        <f>IF(All_Tasks!J1099="","",All_Tasks!J1099)</f>
        <v/>
      </c>
      <c r="K1099" t="str">
        <f>IF(All_Tasks!K1099="","",All_Tasks!K1099)</f>
        <v/>
      </c>
      <c r="L1099" s="231" t="str">
        <f>IF(All_Tasks!L1099="","",All_Tasks!L1099)</f>
        <v/>
      </c>
      <c r="M1099" t="str">
        <f>IF(All_Tasks!M1099="","",All_Tasks!M1099)</f>
        <v/>
      </c>
      <c r="N1099" t="str">
        <f>IF(All_Tasks!N1099="","",All_Tasks!N1099)</f>
        <v/>
      </c>
      <c r="O1099" t="str">
        <f>IF(All_Tasks!O1099="","",All_Tasks!O1099)</f>
        <v/>
      </c>
      <c r="P1099" s="181">
        <f>IF(All_Tasks!P1099="",0,All_Tasks!P1099)</f>
        <v>0</v>
      </c>
      <c r="Q1099" s="181">
        <f>IF(All_Tasks!Q1099="",0,All_Tasks!Q1099)</f>
        <v>0</v>
      </c>
      <c r="R1099" s="181">
        <f>IF(All_Tasks!R1099="",0,All_Tasks!R1099)</f>
        <v>0</v>
      </c>
      <c r="S1099" s="181" t="str">
        <f>IF(All_Tasks!S1099="","",All_Tasks!S1099)</f>
        <v/>
      </c>
      <c r="T1099" t="str">
        <f>IF(All_Tasks!T1099="","",All_Tasks!T1099)</f>
        <v/>
      </c>
      <c r="U1099" t="str">
        <f>IF(All_Tasks!U1099="","",All_Tasks!U1099)</f>
        <v/>
      </c>
      <c r="V1099">
        <f>IF(A1099="",0,IFERROR(MATCH(A1099,Scope_Labor_Rates!$A$6:$A$46,0)+5,0))</f>
        <v>0</v>
      </c>
      <c r="W1099" s="178">
        <f>IF(V1099&gt;0,INDEX(Scope_Labor_Rates!$C$6:$C$46,V1099-5),0)</f>
        <v>0</v>
      </c>
      <c r="X1099" s="178">
        <f>IF(V1099&gt;0,INDEX(Scope_Labor_Rates!$C$6:$C$46,V1099-5),0)</f>
        <v>0</v>
      </c>
      <c r="Y1099" s="180">
        <f>IF(V1099&gt;0,INDEX(Scope_Labor_Rates!$S$6:$S$46,V1099-5),0)</f>
        <v>0</v>
      </c>
      <c r="Z1099" s="180">
        <f>IF(V1099&gt;0,INDEX(Scope_Labor_Rates!$R$6:$R$46,V1099-5),1)</f>
        <v>1</v>
      </c>
      <c r="AA1099" s="231">
        <f t="shared" si="153"/>
        <v>0</v>
      </c>
      <c r="AB1099" t="str">
        <f t="shared" si="154"/>
        <v/>
      </c>
      <c r="AC1099" s="178" t="str">
        <f t="shared" si="155"/>
        <v/>
      </c>
      <c r="AD1099" s="181">
        <f t="shared" si="156"/>
        <v>0</v>
      </c>
      <c r="AE1099" s="178">
        <f>IF(V1099&gt;0,P1099*INDEX(Scope_Labor_Rates!$E$6:$E$46,V1099-5),0)</f>
        <v>0</v>
      </c>
      <c r="AF1099" s="181">
        <f>IF(V1099&gt;0,AE1099*INDEX(Scope_Labor_Rates!$D$6:$D$46,V1099-5)*AA1099,0)</f>
        <v>0</v>
      </c>
      <c r="AG1099" s="178">
        <f>IF(V1099&gt;0,P1099*INDEX(Scope_Labor_Rates!$G$6:$G$46,V1099-5),0)</f>
        <v>0</v>
      </c>
      <c r="AH1099" s="181">
        <f>IF(V1099&gt;0,AG1099*INDEX(Scope_Labor_Rates!$F$6:$F$46,V1099-5)*AA1099,0)</f>
        <v>0</v>
      </c>
      <c r="AI1099" s="178">
        <f>IF(V1099&gt;0,P1099*INDEX(Scope_Labor_Rates!$I$6:$I$46,V1099-5),0)</f>
        <v>0</v>
      </c>
      <c r="AJ1099" s="181">
        <f>IF(V1099&gt;0,AI1099*INDEX(Scope_Labor_Rates!$H$6:$H$46,V1099-5)*AA1099,0)</f>
        <v>0</v>
      </c>
      <c r="AK1099" s="178">
        <f>IF(V1099&gt;0,P1099*INDEX(Scope_Labor_Rates!$K$6:$K$46,V1099-5),0)</f>
        <v>0</v>
      </c>
      <c r="AL1099" s="181">
        <f>IF(V1099&gt;0,AK1099*INDEX(Scope_Labor_Rates!$J$6:$J$46,V1099-5)*AA1099,0)</f>
        <v>0</v>
      </c>
      <c r="AM1099" s="178">
        <f>IF(V1099&gt;0,P1099*INDEX(Scope_Labor_Rates!$M$6:$M$46,V1099-5),0)</f>
        <v>0</v>
      </c>
      <c r="AN1099" s="178">
        <f>IF(V1099&gt;0,AM1099*INDEX(Scope_Labor_Rates!$L$6:$L$46,V1099-5)*AA1099,0)</f>
        <v>0</v>
      </c>
      <c r="AO1099" s="178">
        <f>IF(V1099&gt;0,P1099*INDEX(Scope_Labor_Rates!$O$6:$O$46,V1099-5)*AA1099,0)</f>
        <v>0</v>
      </c>
      <c r="AP1099" s="181">
        <f>IF(V1099&gt;0,P1099*INDEX(Scope_Labor_Rates!$Q$6:$Q$46,V1099-5)*AA1099,0)</f>
        <v>0</v>
      </c>
      <c r="AQ1099" s="178">
        <f t="shared" si="157"/>
        <v>0</v>
      </c>
      <c r="AR1099" s="178">
        <f t="shared" si="158"/>
        <v>0</v>
      </c>
      <c r="AS1099" s="178">
        <f t="shared" si="159"/>
        <v>0</v>
      </c>
      <c r="AT1099" s="178">
        <f t="shared" si="160"/>
        <v>0</v>
      </c>
      <c r="AU1099">
        <f t="shared" si="161"/>
        <v>0</v>
      </c>
    </row>
    <row r="1100" spans="1:47">
      <c r="A1100" t="str">
        <f>IF(All_Tasks!A1100="","",All_Tasks!A1100)</f>
        <v/>
      </c>
      <c r="B1100" t="str">
        <f>IF(All_Tasks!B1100="","",All_Tasks!B1100)</f>
        <v/>
      </c>
      <c r="C1100" t="str">
        <f>IF(All_Tasks!C1100="","",All_Tasks!C1100)</f>
        <v/>
      </c>
      <c r="D1100" t="str">
        <f>IF(All_Tasks!D1100="","",All_Tasks!D1100)</f>
        <v/>
      </c>
      <c r="E1100" t="str">
        <f>IF(All_Tasks!V1100&lt;&gt;"",All_Tasks!V1100,IF(All_Tasks!E1100&lt;&gt;"",All_Tasks!E1100,""))</f>
        <v/>
      </c>
      <c r="F1100" t="str">
        <f>IF(All_Tasks!F1100="","",All_Tasks!F1100)</f>
        <v/>
      </c>
      <c r="G1100" t="str">
        <f>IF(All_Tasks!G1100="","",All_Tasks!G1100)</f>
        <v/>
      </c>
      <c r="H1100" s="231" t="str">
        <f>IF(All_Tasks!H1100="","",All_Tasks!H1100)</f>
        <v/>
      </c>
      <c r="I1100" t="str">
        <f>IF(All_Tasks!I1100="","",All_Tasks!I1100)</f>
        <v/>
      </c>
      <c r="J1100" t="str">
        <f>IF(All_Tasks!J1100="","",All_Tasks!J1100)</f>
        <v/>
      </c>
      <c r="K1100" t="str">
        <f>IF(All_Tasks!K1100="","",All_Tasks!K1100)</f>
        <v/>
      </c>
      <c r="L1100" s="231" t="str">
        <f>IF(All_Tasks!L1100="","",All_Tasks!L1100)</f>
        <v/>
      </c>
      <c r="M1100" t="str">
        <f>IF(All_Tasks!M1100="","",All_Tasks!M1100)</f>
        <v/>
      </c>
      <c r="N1100" t="str">
        <f>IF(All_Tasks!N1100="","",All_Tasks!N1100)</f>
        <v/>
      </c>
      <c r="O1100" t="str">
        <f>IF(All_Tasks!O1100="","",All_Tasks!O1100)</f>
        <v/>
      </c>
      <c r="P1100" s="181">
        <f>IF(All_Tasks!P1100="",0,All_Tasks!P1100)</f>
        <v>0</v>
      </c>
      <c r="Q1100" s="181">
        <f>IF(All_Tasks!Q1100="",0,All_Tasks!Q1100)</f>
        <v>0</v>
      </c>
      <c r="R1100" s="181">
        <f>IF(All_Tasks!R1100="",0,All_Tasks!R1100)</f>
        <v>0</v>
      </c>
      <c r="S1100" s="181" t="str">
        <f>IF(All_Tasks!S1100="","",All_Tasks!S1100)</f>
        <v/>
      </c>
      <c r="T1100" t="str">
        <f>IF(All_Tasks!T1100="","",All_Tasks!T1100)</f>
        <v/>
      </c>
      <c r="U1100" t="str">
        <f>IF(All_Tasks!U1100="","",All_Tasks!U1100)</f>
        <v/>
      </c>
      <c r="V1100">
        <f>IF(A1100="",0,IFERROR(MATCH(A1100,Scope_Labor_Rates!$A$6:$A$46,0)+5,0))</f>
        <v>0</v>
      </c>
      <c r="W1100" s="178">
        <f>IF(V1100&gt;0,INDEX(Scope_Labor_Rates!$C$6:$C$46,V1100-5),0)</f>
        <v>0</v>
      </c>
      <c r="X1100" s="178">
        <f>IF(V1100&gt;0,INDEX(Scope_Labor_Rates!$C$6:$C$46,V1100-5),0)</f>
        <v>0</v>
      </c>
      <c r="Y1100" s="180">
        <f>IF(V1100&gt;0,INDEX(Scope_Labor_Rates!$S$6:$S$46,V1100-5),0)</f>
        <v>0</v>
      </c>
      <c r="Z1100" s="180">
        <f>IF(V1100&gt;0,INDEX(Scope_Labor_Rates!$R$6:$R$46,V1100-5),1)</f>
        <v>1</v>
      </c>
      <c r="AA1100" s="231">
        <f t="shared" si="153"/>
        <v>0</v>
      </c>
      <c r="AB1100" t="str">
        <f t="shared" si="154"/>
        <v/>
      </c>
      <c r="AC1100" s="178" t="str">
        <f t="shared" si="155"/>
        <v/>
      </c>
      <c r="AD1100" s="181">
        <f t="shared" si="156"/>
        <v>0</v>
      </c>
      <c r="AE1100" s="178">
        <f>IF(V1100&gt;0,P1100*INDEX(Scope_Labor_Rates!$E$6:$E$46,V1100-5),0)</f>
        <v>0</v>
      </c>
      <c r="AF1100" s="181">
        <f>IF(V1100&gt;0,AE1100*INDEX(Scope_Labor_Rates!$D$6:$D$46,V1100-5)*AA1100,0)</f>
        <v>0</v>
      </c>
      <c r="AG1100" s="178">
        <f>IF(V1100&gt;0,P1100*INDEX(Scope_Labor_Rates!$G$6:$G$46,V1100-5),0)</f>
        <v>0</v>
      </c>
      <c r="AH1100" s="181">
        <f>IF(V1100&gt;0,AG1100*INDEX(Scope_Labor_Rates!$F$6:$F$46,V1100-5)*AA1100,0)</f>
        <v>0</v>
      </c>
      <c r="AI1100" s="178">
        <f>IF(V1100&gt;0,P1100*INDEX(Scope_Labor_Rates!$I$6:$I$46,V1100-5),0)</f>
        <v>0</v>
      </c>
      <c r="AJ1100" s="181">
        <f>IF(V1100&gt;0,AI1100*INDEX(Scope_Labor_Rates!$H$6:$H$46,V1100-5)*AA1100,0)</f>
        <v>0</v>
      </c>
      <c r="AK1100" s="178">
        <f>IF(V1100&gt;0,P1100*INDEX(Scope_Labor_Rates!$K$6:$K$46,V1100-5),0)</f>
        <v>0</v>
      </c>
      <c r="AL1100" s="181">
        <f>IF(V1100&gt;0,AK1100*INDEX(Scope_Labor_Rates!$J$6:$J$46,V1100-5)*AA1100,0)</f>
        <v>0</v>
      </c>
      <c r="AM1100" s="178">
        <f>IF(V1100&gt;0,P1100*INDEX(Scope_Labor_Rates!$M$6:$M$46,V1100-5),0)</f>
        <v>0</v>
      </c>
      <c r="AN1100" s="178">
        <f>IF(V1100&gt;0,AM1100*INDEX(Scope_Labor_Rates!$L$6:$L$46,V1100-5)*AA1100,0)</f>
        <v>0</v>
      </c>
      <c r="AO1100" s="178">
        <f>IF(V1100&gt;0,P1100*INDEX(Scope_Labor_Rates!$O$6:$O$46,V1100-5)*AA1100,0)</f>
        <v>0</v>
      </c>
      <c r="AP1100" s="181">
        <f>IF(V1100&gt;0,P1100*INDEX(Scope_Labor_Rates!$Q$6:$Q$46,V1100-5)*AA1100,0)</f>
        <v>0</v>
      </c>
      <c r="AQ1100" s="178">
        <f t="shared" si="157"/>
        <v>0</v>
      </c>
      <c r="AR1100" s="178">
        <f t="shared" si="158"/>
        <v>0</v>
      </c>
      <c r="AS1100" s="178">
        <f t="shared" si="159"/>
        <v>0</v>
      </c>
      <c r="AT1100" s="178">
        <f t="shared" si="160"/>
        <v>0</v>
      </c>
      <c r="AU1100">
        <f t="shared" si="161"/>
        <v>0</v>
      </c>
    </row>
    <row r="1101" spans="1:47">
      <c r="A1101" t="str">
        <f>IF(All_Tasks!A1101="","",All_Tasks!A1101)</f>
        <v/>
      </c>
      <c r="B1101" t="str">
        <f>IF(All_Tasks!B1101="","",All_Tasks!B1101)</f>
        <v/>
      </c>
      <c r="C1101" t="str">
        <f>IF(All_Tasks!C1101="","",All_Tasks!C1101)</f>
        <v/>
      </c>
      <c r="D1101" t="str">
        <f>IF(All_Tasks!D1101="","",All_Tasks!D1101)</f>
        <v/>
      </c>
      <c r="E1101" t="str">
        <f>IF(All_Tasks!V1101&lt;&gt;"",All_Tasks!V1101,IF(All_Tasks!E1101&lt;&gt;"",All_Tasks!E1101,""))</f>
        <v/>
      </c>
      <c r="F1101" t="str">
        <f>IF(All_Tasks!F1101="","",All_Tasks!F1101)</f>
        <v/>
      </c>
      <c r="G1101" t="str">
        <f>IF(All_Tasks!G1101="","",All_Tasks!G1101)</f>
        <v/>
      </c>
      <c r="H1101" s="231" t="str">
        <f>IF(All_Tasks!H1101="","",All_Tasks!H1101)</f>
        <v/>
      </c>
      <c r="I1101" t="str">
        <f>IF(All_Tasks!I1101="","",All_Tasks!I1101)</f>
        <v/>
      </c>
      <c r="J1101" t="str">
        <f>IF(All_Tasks!J1101="","",All_Tasks!J1101)</f>
        <v/>
      </c>
      <c r="K1101" t="str">
        <f>IF(All_Tasks!K1101="","",All_Tasks!K1101)</f>
        <v/>
      </c>
      <c r="L1101" s="231" t="str">
        <f>IF(All_Tasks!L1101="","",All_Tasks!L1101)</f>
        <v/>
      </c>
      <c r="M1101" t="str">
        <f>IF(All_Tasks!M1101="","",All_Tasks!M1101)</f>
        <v/>
      </c>
      <c r="N1101" t="str">
        <f>IF(All_Tasks!N1101="","",All_Tasks!N1101)</f>
        <v/>
      </c>
      <c r="O1101" t="str">
        <f>IF(All_Tasks!O1101="","",All_Tasks!O1101)</f>
        <v/>
      </c>
      <c r="P1101" s="181">
        <f>IF(All_Tasks!P1101="",0,All_Tasks!P1101)</f>
        <v>0</v>
      </c>
      <c r="Q1101" s="181">
        <f>IF(All_Tasks!Q1101="",0,All_Tasks!Q1101)</f>
        <v>0</v>
      </c>
      <c r="R1101" s="181">
        <f>IF(All_Tasks!R1101="",0,All_Tasks!R1101)</f>
        <v>0</v>
      </c>
      <c r="S1101" s="181" t="str">
        <f>IF(All_Tasks!S1101="","",All_Tasks!S1101)</f>
        <v/>
      </c>
      <c r="T1101" t="str">
        <f>IF(All_Tasks!T1101="","",All_Tasks!T1101)</f>
        <v/>
      </c>
      <c r="U1101" t="str">
        <f>IF(All_Tasks!U1101="","",All_Tasks!U1101)</f>
        <v/>
      </c>
      <c r="V1101">
        <f>IF(A1101="",0,IFERROR(MATCH(A1101,Scope_Labor_Rates!$A$6:$A$46,0)+5,0))</f>
        <v>0</v>
      </c>
      <c r="W1101" s="178">
        <f>IF(V1101&gt;0,INDEX(Scope_Labor_Rates!$C$6:$C$46,V1101-5),0)</f>
        <v>0</v>
      </c>
      <c r="X1101" s="178">
        <f>IF(V1101&gt;0,INDEX(Scope_Labor_Rates!$C$6:$C$46,V1101-5),0)</f>
        <v>0</v>
      </c>
      <c r="Y1101" s="180">
        <f>IF(V1101&gt;0,INDEX(Scope_Labor_Rates!$S$6:$S$46,V1101-5),0)</f>
        <v>0</v>
      </c>
      <c r="Z1101" s="180">
        <f>IF(V1101&gt;0,INDEX(Scope_Labor_Rates!$R$6:$R$46,V1101-5),1)</f>
        <v>1</v>
      </c>
      <c r="AA1101" s="231">
        <f t="shared" si="153"/>
        <v>0</v>
      </c>
      <c r="AB1101" t="str">
        <f t="shared" si="154"/>
        <v/>
      </c>
      <c r="AC1101" s="178" t="str">
        <f t="shared" si="155"/>
        <v/>
      </c>
      <c r="AD1101" s="181">
        <f t="shared" si="156"/>
        <v>0</v>
      </c>
      <c r="AE1101" s="178">
        <f>IF(V1101&gt;0,P1101*INDEX(Scope_Labor_Rates!$E$6:$E$46,V1101-5),0)</f>
        <v>0</v>
      </c>
      <c r="AF1101" s="181">
        <f>IF(V1101&gt;0,AE1101*INDEX(Scope_Labor_Rates!$D$6:$D$46,V1101-5)*AA1101,0)</f>
        <v>0</v>
      </c>
      <c r="AG1101" s="178">
        <f>IF(V1101&gt;0,P1101*INDEX(Scope_Labor_Rates!$G$6:$G$46,V1101-5),0)</f>
        <v>0</v>
      </c>
      <c r="AH1101" s="181">
        <f>IF(V1101&gt;0,AG1101*INDEX(Scope_Labor_Rates!$F$6:$F$46,V1101-5)*AA1101,0)</f>
        <v>0</v>
      </c>
      <c r="AI1101" s="178">
        <f>IF(V1101&gt;0,P1101*INDEX(Scope_Labor_Rates!$I$6:$I$46,V1101-5),0)</f>
        <v>0</v>
      </c>
      <c r="AJ1101" s="181">
        <f>IF(V1101&gt;0,AI1101*INDEX(Scope_Labor_Rates!$H$6:$H$46,V1101-5)*AA1101,0)</f>
        <v>0</v>
      </c>
      <c r="AK1101" s="178">
        <f>IF(V1101&gt;0,P1101*INDEX(Scope_Labor_Rates!$K$6:$K$46,V1101-5),0)</f>
        <v>0</v>
      </c>
      <c r="AL1101" s="181">
        <f>IF(V1101&gt;0,AK1101*INDEX(Scope_Labor_Rates!$J$6:$J$46,V1101-5)*AA1101,0)</f>
        <v>0</v>
      </c>
      <c r="AM1101" s="178">
        <f>IF(V1101&gt;0,P1101*INDEX(Scope_Labor_Rates!$M$6:$M$46,V1101-5),0)</f>
        <v>0</v>
      </c>
      <c r="AN1101" s="178">
        <f>IF(V1101&gt;0,AM1101*INDEX(Scope_Labor_Rates!$L$6:$L$46,V1101-5)*AA1101,0)</f>
        <v>0</v>
      </c>
      <c r="AO1101" s="178">
        <f>IF(V1101&gt;0,P1101*INDEX(Scope_Labor_Rates!$O$6:$O$46,V1101-5)*AA1101,0)</f>
        <v>0</v>
      </c>
      <c r="AP1101" s="181">
        <f>IF(V1101&gt;0,P1101*INDEX(Scope_Labor_Rates!$Q$6:$Q$46,V1101-5)*AA1101,0)</f>
        <v>0</v>
      </c>
      <c r="AQ1101" s="178">
        <f t="shared" si="157"/>
        <v>0</v>
      </c>
      <c r="AR1101" s="178">
        <f t="shared" si="158"/>
        <v>0</v>
      </c>
      <c r="AS1101" s="178">
        <f t="shared" si="159"/>
        <v>0</v>
      </c>
      <c r="AT1101" s="178">
        <f t="shared" si="160"/>
        <v>0</v>
      </c>
      <c r="AU1101">
        <f t="shared" si="161"/>
        <v>0</v>
      </c>
    </row>
    <row r="1102" spans="1:47">
      <c r="A1102" t="str">
        <f>IF(All_Tasks!A1102="","",All_Tasks!A1102)</f>
        <v/>
      </c>
      <c r="B1102" t="str">
        <f>IF(All_Tasks!B1102="","",All_Tasks!B1102)</f>
        <v/>
      </c>
      <c r="C1102" t="str">
        <f>IF(All_Tasks!C1102="","",All_Tasks!C1102)</f>
        <v/>
      </c>
      <c r="D1102" t="str">
        <f>IF(All_Tasks!D1102="","",All_Tasks!D1102)</f>
        <v/>
      </c>
      <c r="E1102" t="str">
        <f>IF(All_Tasks!V1102&lt;&gt;"",All_Tasks!V1102,IF(All_Tasks!E1102&lt;&gt;"",All_Tasks!E1102,""))</f>
        <v/>
      </c>
      <c r="F1102" t="str">
        <f>IF(All_Tasks!F1102="","",All_Tasks!F1102)</f>
        <v/>
      </c>
      <c r="G1102" t="str">
        <f>IF(All_Tasks!G1102="","",All_Tasks!G1102)</f>
        <v/>
      </c>
      <c r="H1102" s="231" t="str">
        <f>IF(All_Tasks!H1102="","",All_Tasks!H1102)</f>
        <v/>
      </c>
      <c r="I1102" t="str">
        <f>IF(All_Tasks!I1102="","",All_Tasks!I1102)</f>
        <v/>
      </c>
      <c r="J1102" t="str">
        <f>IF(All_Tasks!J1102="","",All_Tasks!J1102)</f>
        <v/>
      </c>
      <c r="K1102" t="str">
        <f>IF(All_Tasks!K1102="","",All_Tasks!K1102)</f>
        <v/>
      </c>
      <c r="L1102" s="231" t="str">
        <f>IF(All_Tasks!L1102="","",All_Tasks!L1102)</f>
        <v/>
      </c>
      <c r="M1102" t="str">
        <f>IF(All_Tasks!M1102="","",All_Tasks!M1102)</f>
        <v/>
      </c>
      <c r="N1102" t="str">
        <f>IF(All_Tasks!N1102="","",All_Tasks!N1102)</f>
        <v/>
      </c>
      <c r="O1102" t="str">
        <f>IF(All_Tasks!O1102="","",All_Tasks!O1102)</f>
        <v/>
      </c>
      <c r="P1102" s="181">
        <f>IF(All_Tasks!P1102="",0,All_Tasks!P1102)</f>
        <v>0</v>
      </c>
      <c r="Q1102" s="181">
        <f>IF(All_Tasks!Q1102="",0,All_Tasks!Q1102)</f>
        <v>0</v>
      </c>
      <c r="R1102" s="181">
        <f>IF(All_Tasks!R1102="",0,All_Tasks!R1102)</f>
        <v>0</v>
      </c>
      <c r="S1102" s="181" t="str">
        <f>IF(All_Tasks!S1102="","",All_Tasks!S1102)</f>
        <v/>
      </c>
      <c r="T1102" t="str">
        <f>IF(All_Tasks!T1102="","",All_Tasks!T1102)</f>
        <v/>
      </c>
      <c r="U1102" t="str">
        <f>IF(All_Tasks!U1102="","",All_Tasks!U1102)</f>
        <v/>
      </c>
      <c r="V1102">
        <f>IF(A1102="",0,IFERROR(MATCH(A1102,Scope_Labor_Rates!$A$6:$A$46,0)+5,0))</f>
        <v>0</v>
      </c>
      <c r="W1102" s="178">
        <f>IF(V1102&gt;0,INDEX(Scope_Labor_Rates!$C$6:$C$46,V1102-5),0)</f>
        <v>0</v>
      </c>
      <c r="X1102" s="178">
        <f>IF(V1102&gt;0,INDEX(Scope_Labor_Rates!$C$6:$C$46,V1102-5),0)</f>
        <v>0</v>
      </c>
      <c r="Y1102" s="180">
        <f>IF(V1102&gt;0,INDEX(Scope_Labor_Rates!$S$6:$S$46,V1102-5),0)</f>
        <v>0</v>
      </c>
      <c r="Z1102" s="180">
        <f>IF(V1102&gt;0,INDEX(Scope_Labor_Rates!$R$6:$R$46,V1102-5),1)</f>
        <v>1</v>
      </c>
      <c r="AA1102" s="231">
        <f t="shared" si="153"/>
        <v>0</v>
      </c>
      <c r="AB1102" t="str">
        <f t="shared" si="154"/>
        <v/>
      </c>
      <c r="AC1102" s="178" t="str">
        <f t="shared" si="155"/>
        <v/>
      </c>
      <c r="AD1102" s="181">
        <f t="shared" si="156"/>
        <v>0</v>
      </c>
      <c r="AE1102" s="178">
        <f>IF(V1102&gt;0,P1102*INDEX(Scope_Labor_Rates!$E$6:$E$46,V1102-5),0)</f>
        <v>0</v>
      </c>
      <c r="AF1102" s="181">
        <f>IF(V1102&gt;0,AE1102*INDEX(Scope_Labor_Rates!$D$6:$D$46,V1102-5)*AA1102,0)</f>
        <v>0</v>
      </c>
      <c r="AG1102" s="178">
        <f>IF(V1102&gt;0,P1102*INDEX(Scope_Labor_Rates!$G$6:$G$46,V1102-5),0)</f>
        <v>0</v>
      </c>
      <c r="AH1102" s="181">
        <f>IF(V1102&gt;0,AG1102*INDEX(Scope_Labor_Rates!$F$6:$F$46,V1102-5)*AA1102,0)</f>
        <v>0</v>
      </c>
      <c r="AI1102" s="178">
        <f>IF(V1102&gt;0,P1102*INDEX(Scope_Labor_Rates!$I$6:$I$46,V1102-5),0)</f>
        <v>0</v>
      </c>
      <c r="AJ1102" s="181">
        <f>IF(V1102&gt;0,AI1102*INDEX(Scope_Labor_Rates!$H$6:$H$46,V1102-5)*AA1102,0)</f>
        <v>0</v>
      </c>
      <c r="AK1102" s="178">
        <f>IF(V1102&gt;0,P1102*INDEX(Scope_Labor_Rates!$K$6:$K$46,V1102-5),0)</f>
        <v>0</v>
      </c>
      <c r="AL1102" s="181">
        <f>IF(V1102&gt;0,AK1102*INDEX(Scope_Labor_Rates!$J$6:$J$46,V1102-5)*AA1102,0)</f>
        <v>0</v>
      </c>
      <c r="AM1102" s="178">
        <f>IF(V1102&gt;0,P1102*INDEX(Scope_Labor_Rates!$M$6:$M$46,V1102-5),0)</f>
        <v>0</v>
      </c>
      <c r="AN1102" s="178">
        <f>IF(V1102&gt;0,AM1102*INDEX(Scope_Labor_Rates!$L$6:$L$46,V1102-5)*AA1102,0)</f>
        <v>0</v>
      </c>
      <c r="AO1102" s="178">
        <f>IF(V1102&gt;0,P1102*INDEX(Scope_Labor_Rates!$O$6:$O$46,V1102-5)*AA1102,0)</f>
        <v>0</v>
      </c>
      <c r="AP1102" s="181">
        <f>IF(V1102&gt;0,P1102*INDEX(Scope_Labor_Rates!$Q$6:$Q$46,V1102-5)*AA1102,0)</f>
        <v>0</v>
      </c>
      <c r="AQ1102" s="178">
        <f t="shared" si="157"/>
        <v>0</v>
      </c>
      <c r="AR1102" s="178">
        <f t="shared" si="158"/>
        <v>0</v>
      </c>
      <c r="AS1102" s="178">
        <f t="shared" si="159"/>
        <v>0</v>
      </c>
      <c r="AT1102" s="178">
        <f t="shared" si="160"/>
        <v>0</v>
      </c>
      <c r="AU1102">
        <f t="shared" si="161"/>
        <v>0</v>
      </c>
    </row>
    <row r="1103" spans="1:47">
      <c r="A1103" t="str">
        <f>IF(All_Tasks!A1103="","",All_Tasks!A1103)</f>
        <v/>
      </c>
      <c r="B1103" t="str">
        <f>IF(All_Tasks!B1103="","",All_Tasks!B1103)</f>
        <v/>
      </c>
      <c r="C1103" t="str">
        <f>IF(All_Tasks!C1103="","",All_Tasks!C1103)</f>
        <v/>
      </c>
      <c r="D1103" t="str">
        <f>IF(All_Tasks!D1103="","",All_Tasks!D1103)</f>
        <v/>
      </c>
      <c r="E1103" t="str">
        <f>IF(All_Tasks!V1103&lt;&gt;"",All_Tasks!V1103,IF(All_Tasks!E1103&lt;&gt;"",All_Tasks!E1103,""))</f>
        <v/>
      </c>
      <c r="F1103" t="str">
        <f>IF(All_Tasks!F1103="","",All_Tasks!F1103)</f>
        <v/>
      </c>
      <c r="G1103" t="str">
        <f>IF(All_Tasks!G1103="","",All_Tasks!G1103)</f>
        <v/>
      </c>
      <c r="H1103" s="231" t="str">
        <f>IF(All_Tasks!H1103="","",All_Tasks!H1103)</f>
        <v/>
      </c>
      <c r="I1103" t="str">
        <f>IF(All_Tasks!I1103="","",All_Tasks!I1103)</f>
        <v/>
      </c>
      <c r="J1103" t="str">
        <f>IF(All_Tasks!J1103="","",All_Tasks!J1103)</f>
        <v/>
      </c>
      <c r="K1103" t="str">
        <f>IF(All_Tasks!K1103="","",All_Tasks!K1103)</f>
        <v/>
      </c>
      <c r="L1103" s="231" t="str">
        <f>IF(All_Tasks!L1103="","",All_Tasks!L1103)</f>
        <v/>
      </c>
      <c r="M1103" t="str">
        <f>IF(All_Tasks!M1103="","",All_Tasks!M1103)</f>
        <v/>
      </c>
      <c r="N1103" t="str">
        <f>IF(All_Tasks!N1103="","",All_Tasks!N1103)</f>
        <v/>
      </c>
      <c r="O1103" t="str">
        <f>IF(All_Tasks!O1103="","",All_Tasks!O1103)</f>
        <v/>
      </c>
      <c r="P1103" s="181">
        <f>IF(All_Tasks!P1103="",0,All_Tasks!P1103)</f>
        <v>0</v>
      </c>
      <c r="Q1103" s="181">
        <f>IF(All_Tasks!Q1103="",0,All_Tasks!Q1103)</f>
        <v>0</v>
      </c>
      <c r="R1103" s="181">
        <f>IF(All_Tasks!R1103="",0,All_Tasks!R1103)</f>
        <v>0</v>
      </c>
      <c r="S1103" s="181" t="str">
        <f>IF(All_Tasks!S1103="","",All_Tasks!S1103)</f>
        <v/>
      </c>
      <c r="T1103" t="str">
        <f>IF(All_Tasks!T1103="","",All_Tasks!T1103)</f>
        <v/>
      </c>
      <c r="U1103" t="str">
        <f>IF(All_Tasks!U1103="","",All_Tasks!U1103)</f>
        <v/>
      </c>
      <c r="V1103">
        <f>IF(A1103="",0,IFERROR(MATCH(A1103,Scope_Labor_Rates!$A$6:$A$46,0)+5,0))</f>
        <v>0</v>
      </c>
      <c r="W1103" s="178">
        <f>IF(V1103&gt;0,INDEX(Scope_Labor_Rates!$C$6:$C$46,V1103-5),0)</f>
        <v>0</v>
      </c>
      <c r="X1103" s="178">
        <f>IF(V1103&gt;0,INDEX(Scope_Labor_Rates!$C$6:$C$46,V1103-5),0)</f>
        <v>0</v>
      </c>
      <c r="Y1103" s="180">
        <f>IF(V1103&gt;0,INDEX(Scope_Labor_Rates!$S$6:$S$46,V1103-5),0)</f>
        <v>0</v>
      </c>
      <c r="Z1103" s="180">
        <f>IF(V1103&gt;0,INDEX(Scope_Labor_Rates!$R$6:$R$46,V1103-5),1)</f>
        <v>1</v>
      </c>
      <c r="AA1103" s="231">
        <f t="shared" si="153"/>
        <v>0</v>
      </c>
      <c r="AB1103" t="str">
        <f t="shared" si="154"/>
        <v/>
      </c>
      <c r="AC1103" s="178" t="str">
        <f t="shared" si="155"/>
        <v/>
      </c>
      <c r="AD1103" s="181">
        <f t="shared" si="156"/>
        <v>0</v>
      </c>
      <c r="AE1103" s="178">
        <f>IF(V1103&gt;0,P1103*INDEX(Scope_Labor_Rates!$E$6:$E$46,V1103-5),0)</f>
        <v>0</v>
      </c>
      <c r="AF1103" s="181">
        <f>IF(V1103&gt;0,AE1103*INDEX(Scope_Labor_Rates!$D$6:$D$46,V1103-5)*AA1103,0)</f>
        <v>0</v>
      </c>
      <c r="AG1103" s="178">
        <f>IF(V1103&gt;0,P1103*INDEX(Scope_Labor_Rates!$G$6:$G$46,V1103-5),0)</f>
        <v>0</v>
      </c>
      <c r="AH1103" s="181">
        <f>IF(V1103&gt;0,AG1103*INDEX(Scope_Labor_Rates!$F$6:$F$46,V1103-5)*AA1103,0)</f>
        <v>0</v>
      </c>
      <c r="AI1103" s="178">
        <f>IF(V1103&gt;0,P1103*INDEX(Scope_Labor_Rates!$I$6:$I$46,V1103-5),0)</f>
        <v>0</v>
      </c>
      <c r="AJ1103" s="181">
        <f>IF(V1103&gt;0,AI1103*INDEX(Scope_Labor_Rates!$H$6:$H$46,V1103-5)*AA1103,0)</f>
        <v>0</v>
      </c>
      <c r="AK1103" s="178">
        <f>IF(V1103&gt;0,P1103*INDEX(Scope_Labor_Rates!$K$6:$K$46,V1103-5),0)</f>
        <v>0</v>
      </c>
      <c r="AL1103" s="181">
        <f>IF(V1103&gt;0,AK1103*INDEX(Scope_Labor_Rates!$J$6:$J$46,V1103-5)*AA1103,0)</f>
        <v>0</v>
      </c>
      <c r="AM1103" s="178">
        <f>IF(V1103&gt;0,P1103*INDEX(Scope_Labor_Rates!$M$6:$M$46,V1103-5),0)</f>
        <v>0</v>
      </c>
      <c r="AN1103" s="178">
        <f>IF(V1103&gt;0,AM1103*INDEX(Scope_Labor_Rates!$L$6:$L$46,V1103-5)*AA1103,0)</f>
        <v>0</v>
      </c>
      <c r="AO1103" s="178">
        <f>IF(V1103&gt;0,P1103*INDEX(Scope_Labor_Rates!$O$6:$O$46,V1103-5)*AA1103,0)</f>
        <v>0</v>
      </c>
      <c r="AP1103" s="181">
        <f>IF(V1103&gt;0,P1103*INDEX(Scope_Labor_Rates!$Q$6:$Q$46,V1103-5)*AA1103,0)</f>
        <v>0</v>
      </c>
      <c r="AQ1103" s="178">
        <f t="shared" si="157"/>
        <v>0</v>
      </c>
      <c r="AR1103" s="178">
        <f t="shared" si="158"/>
        <v>0</v>
      </c>
      <c r="AS1103" s="178">
        <f t="shared" si="159"/>
        <v>0</v>
      </c>
      <c r="AT1103" s="178">
        <f t="shared" si="160"/>
        <v>0</v>
      </c>
      <c r="AU1103">
        <f t="shared" si="161"/>
        <v>0</v>
      </c>
    </row>
    <row r="1104" spans="1:47">
      <c r="A1104" t="str">
        <f>IF(All_Tasks!A1104="","",All_Tasks!A1104)</f>
        <v/>
      </c>
      <c r="B1104" t="str">
        <f>IF(All_Tasks!B1104="","",All_Tasks!B1104)</f>
        <v/>
      </c>
      <c r="C1104" t="str">
        <f>IF(All_Tasks!C1104="","",All_Tasks!C1104)</f>
        <v/>
      </c>
      <c r="D1104" t="str">
        <f>IF(All_Tasks!D1104="","",All_Tasks!D1104)</f>
        <v/>
      </c>
      <c r="E1104" t="str">
        <f>IF(All_Tasks!V1104&lt;&gt;"",All_Tasks!V1104,IF(All_Tasks!E1104&lt;&gt;"",All_Tasks!E1104,""))</f>
        <v/>
      </c>
      <c r="F1104" t="str">
        <f>IF(All_Tasks!F1104="","",All_Tasks!F1104)</f>
        <v/>
      </c>
      <c r="G1104" t="str">
        <f>IF(All_Tasks!G1104="","",All_Tasks!G1104)</f>
        <v/>
      </c>
      <c r="H1104" s="231" t="str">
        <f>IF(All_Tasks!H1104="","",All_Tasks!H1104)</f>
        <v/>
      </c>
      <c r="I1104" t="str">
        <f>IF(All_Tasks!I1104="","",All_Tasks!I1104)</f>
        <v/>
      </c>
      <c r="J1104" t="str">
        <f>IF(All_Tasks!J1104="","",All_Tasks!J1104)</f>
        <v/>
      </c>
      <c r="K1104" t="str">
        <f>IF(All_Tasks!K1104="","",All_Tasks!K1104)</f>
        <v/>
      </c>
      <c r="L1104" s="231" t="str">
        <f>IF(All_Tasks!L1104="","",All_Tasks!L1104)</f>
        <v/>
      </c>
      <c r="M1104" t="str">
        <f>IF(All_Tasks!M1104="","",All_Tasks!M1104)</f>
        <v/>
      </c>
      <c r="N1104" t="str">
        <f>IF(All_Tasks!N1104="","",All_Tasks!N1104)</f>
        <v/>
      </c>
      <c r="O1104" t="str">
        <f>IF(All_Tasks!O1104="","",All_Tasks!O1104)</f>
        <v/>
      </c>
      <c r="P1104" s="181">
        <f>IF(All_Tasks!P1104="",0,All_Tasks!P1104)</f>
        <v>0</v>
      </c>
      <c r="Q1104" s="181">
        <f>IF(All_Tasks!Q1104="",0,All_Tasks!Q1104)</f>
        <v>0</v>
      </c>
      <c r="R1104" s="181">
        <f>IF(All_Tasks!R1104="",0,All_Tasks!R1104)</f>
        <v>0</v>
      </c>
      <c r="S1104" s="181" t="str">
        <f>IF(All_Tasks!S1104="","",All_Tasks!S1104)</f>
        <v/>
      </c>
      <c r="T1104" t="str">
        <f>IF(All_Tasks!T1104="","",All_Tasks!T1104)</f>
        <v/>
      </c>
      <c r="U1104" t="str">
        <f>IF(All_Tasks!U1104="","",All_Tasks!U1104)</f>
        <v/>
      </c>
      <c r="V1104">
        <f>IF(A1104="",0,IFERROR(MATCH(A1104,Scope_Labor_Rates!$A$6:$A$46,0)+5,0))</f>
        <v>0</v>
      </c>
      <c r="W1104" s="178">
        <f>IF(V1104&gt;0,INDEX(Scope_Labor_Rates!$C$6:$C$46,V1104-5),0)</f>
        <v>0</v>
      </c>
      <c r="X1104" s="178">
        <f>IF(V1104&gt;0,INDEX(Scope_Labor_Rates!$C$6:$C$46,V1104-5),0)</f>
        <v>0</v>
      </c>
      <c r="Y1104" s="180">
        <f>IF(V1104&gt;0,INDEX(Scope_Labor_Rates!$S$6:$S$46,V1104-5),0)</f>
        <v>0</v>
      </c>
      <c r="Z1104" s="180">
        <f>IF(V1104&gt;0,INDEX(Scope_Labor_Rates!$R$6:$R$46,V1104-5),1)</f>
        <v>1</v>
      </c>
      <c r="AA1104" s="231">
        <f t="shared" si="153"/>
        <v>0</v>
      </c>
      <c r="AB1104" t="str">
        <f t="shared" si="154"/>
        <v/>
      </c>
      <c r="AC1104" s="178" t="str">
        <f t="shared" si="155"/>
        <v/>
      </c>
      <c r="AD1104" s="181">
        <f t="shared" si="156"/>
        <v>0</v>
      </c>
      <c r="AE1104" s="178">
        <f>IF(V1104&gt;0,P1104*INDEX(Scope_Labor_Rates!$E$6:$E$46,V1104-5),0)</f>
        <v>0</v>
      </c>
      <c r="AF1104" s="181">
        <f>IF(V1104&gt;0,AE1104*INDEX(Scope_Labor_Rates!$D$6:$D$46,V1104-5)*AA1104,0)</f>
        <v>0</v>
      </c>
      <c r="AG1104" s="178">
        <f>IF(V1104&gt;0,P1104*INDEX(Scope_Labor_Rates!$G$6:$G$46,V1104-5),0)</f>
        <v>0</v>
      </c>
      <c r="AH1104" s="181">
        <f>IF(V1104&gt;0,AG1104*INDEX(Scope_Labor_Rates!$F$6:$F$46,V1104-5)*AA1104,0)</f>
        <v>0</v>
      </c>
      <c r="AI1104" s="178">
        <f>IF(V1104&gt;0,P1104*INDEX(Scope_Labor_Rates!$I$6:$I$46,V1104-5),0)</f>
        <v>0</v>
      </c>
      <c r="AJ1104" s="181">
        <f>IF(V1104&gt;0,AI1104*INDEX(Scope_Labor_Rates!$H$6:$H$46,V1104-5)*AA1104,0)</f>
        <v>0</v>
      </c>
      <c r="AK1104" s="178">
        <f>IF(V1104&gt;0,P1104*INDEX(Scope_Labor_Rates!$K$6:$K$46,V1104-5),0)</f>
        <v>0</v>
      </c>
      <c r="AL1104" s="181">
        <f>IF(V1104&gt;0,AK1104*INDEX(Scope_Labor_Rates!$J$6:$J$46,V1104-5)*AA1104,0)</f>
        <v>0</v>
      </c>
      <c r="AM1104" s="178">
        <f>IF(V1104&gt;0,P1104*INDEX(Scope_Labor_Rates!$M$6:$M$46,V1104-5),0)</f>
        <v>0</v>
      </c>
      <c r="AN1104" s="178">
        <f>IF(V1104&gt;0,AM1104*INDEX(Scope_Labor_Rates!$L$6:$L$46,V1104-5)*AA1104,0)</f>
        <v>0</v>
      </c>
      <c r="AO1104" s="178">
        <f>IF(V1104&gt;0,P1104*INDEX(Scope_Labor_Rates!$O$6:$O$46,V1104-5)*AA1104,0)</f>
        <v>0</v>
      </c>
      <c r="AP1104" s="181">
        <f>IF(V1104&gt;0,P1104*INDEX(Scope_Labor_Rates!$Q$6:$Q$46,V1104-5)*AA1104,0)</f>
        <v>0</v>
      </c>
      <c r="AQ1104" s="178">
        <f t="shared" si="157"/>
        <v>0</v>
      </c>
      <c r="AR1104" s="178">
        <f t="shared" si="158"/>
        <v>0</v>
      </c>
      <c r="AS1104" s="178">
        <f t="shared" si="159"/>
        <v>0</v>
      </c>
      <c r="AT1104" s="178">
        <f t="shared" si="160"/>
        <v>0</v>
      </c>
      <c r="AU1104">
        <f t="shared" si="161"/>
        <v>0</v>
      </c>
    </row>
    <row r="1105" spans="1:47">
      <c r="A1105" t="str">
        <f>IF(All_Tasks!A1105="","",All_Tasks!A1105)</f>
        <v/>
      </c>
      <c r="B1105" t="str">
        <f>IF(All_Tasks!B1105="","",All_Tasks!B1105)</f>
        <v/>
      </c>
      <c r="C1105" t="str">
        <f>IF(All_Tasks!C1105="","",All_Tasks!C1105)</f>
        <v/>
      </c>
      <c r="D1105" t="str">
        <f>IF(All_Tasks!D1105="","",All_Tasks!D1105)</f>
        <v/>
      </c>
      <c r="E1105" t="str">
        <f>IF(All_Tasks!V1105&lt;&gt;"",All_Tasks!V1105,IF(All_Tasks!E1105&lt;&gt;"",All_Tasks!E1105,""))</f>
        <v/>
      </c>
      <c r="F1105" t="str">
        <f>IF(All_Tasks!F1105="","",All_Tasks!F1105)</f>
        <v/>
      </c>
      <c r="G1105" t="str">
        <f>IF(All_Tasks!G1105="","",All_Tasks!G1105)</f>
        <v/>
      </c>
      <c r="H1105" s="231" t="str">
        <f>IF(All_Tasks!H1105="","",All_Tasks!H1105)</f>
        <v/>
      </c>
      <c r="I1105" t="str">
        <f>IF(All_Tasks!I1105="","",All_Tasks!I1105)</f>
        <v/>
      </c>
      <c r="J1105" t="str">
        <f>IF(All_Tasks!J1105="","",All_Tasks!J1105)</f>
        <v/>
      </c>
      <c r="K1105" t="str">
        <f>IF(All_Tasks!K1105="","",All_Tasks!K1105)</f>
        <v/>
      </c>
      <c r="L1105" s="231" t="str">
        <f>IF(All_Tasks!L1105="","",All_Tasks!L1105)</f>
        <v/>
      </c>
      <c r="M1105" t="str">
        <f>IF(All_Tasks!M1105="","",All_Tasks!M1105)</f>
        <v/>
      </c>
      <c r="N1105" t="str">
        <f>IF(All_Tasks!N1105="","",All_Tasks!N1105)</f>
        <v/>
      </c>
      <c r="O1105" t="str">
        <f>IF(All_Tasks!O1105="","",All_Tasks!O1105)</f>
        <v/>
      </c>
      <c r="P1105" s="181">
        <f>IF(All_Tasks!P1105="",0,All_Tasks!P1105)</f>
        <v>0</v>
      </c>
      <c r="Q1105" s="181">
        <f>IF(All_Tasks!Q1105="",0,All_Tasks!Q1105)</f>
        <v>0</v>
      </c>
      <c r="R1105" s="181">
        <f>IF(All_Tasks!R1105="",0,All_Tasks!R1105)</f>
        <v>0</v>
      </c>
      <c r="S1105" s="181" t="str">
        <f>IF(All_Tasks!S1105="","",All_Tasks!S1105)</f>
        <v/>
      </c>
      <c r="T1105" t="str">
        <f>IF(All_Tasks!T1105="","",All_Tasks!T1105)</f>
        <v/>
      </c>
      <c r="U1105" t="str">
        <f>IF(All_Tasks!U1105="","",All_Tasks!U1105)</f>
        <v/>
      </c>
      <c r="V1105">
        <f>IF(A1105="",0,IFERROR(MATCH(A1105,Scope_Labor_Rates!$A$6:$A$46,0)+5,0))</f>
        <v>0</v>
      </c>
      <c r="W1105" s="178">
        <f>IF(V1105&gt;0,INDEX(Scope_Labor_Rates!$C$6:$C$46,V1105-5),0)</f>
        <v>0</v>
      </c>
      <c r="X1105" s="178">
        <f>IF(V1105&gt;0,INDEX(Scope_Labor_Rates!$C$6:$C$46,V1105-5),0)</f>
        <v>0</v>
      </c>
      <c r="Y1105" s="180">
        <f>IF(V1105&gt;0,INDEX(Scope_Labor_Rates!$S$6:$S$46,V1105-5),0)</f>
        <v>0</v>
      </c>
      <c r="Z1105" s="180">
        <f>IF(V1105&gt;0,INDEX(Scope_Labor_Rates!$R$6:$R$46,V1105-5),1)</f>
        <v>1</v>
      </c>
      <c r="AA1105" s="231">
        <f t="shared" si="153"/>
        <v>0</v>
      </c>
      <c r="AB1105" t="str">
        <f t="shared" si="154"/>
        <v/>
      </c>
      <c r="AC1105" s="178" t="str">
        <f t="shared" si="155"/>
        <v/>
      </c>
      <c r="AD1105" s="181">
        <f t="shared" si="156"/>
        <v>0</v>
      </c>
      <c r="AE1105" s="178">
        <f>IF(V1105&gt;0,P1105*INDEX(Scope_Labor_Rates!$E$6:$E$46,V1105-5),0)</f>
        <v>0</v>
      </c>
      <c r="AF1105" s="181">
        <f>IF(V1105&gt;0,AE1105*INDEX(Scope_Labor_Rates!$D$6:$D$46,V1105-5)*AA1105,0)</f>
        <v>0</v>
      </c>
      <c r="AG1105" s="178">
        <f>IF(V1105&gt;0,P1105*INDEX(Scope_Labor_Rates!$G$6:$G$46,V1105-5),0)</f>
        <v>0</v>
      </c>
      <c r="AH1105" s="181">
        <f>IF(V1105&gt;0,AG1105*INDEX(Scope_Labor_Rates!$F$6:$F$46,V1105-5)*AA1105,0)</f>
        <v>0</v>
      </c>
      <c r="AI1105" s="178">
        <f>IF(V1105&gt;0,P1105*INDEX(Scope_Labor_Rates!$I$6:$I$46,V1105-5),0)</f>
        <v>0</v>
      </c>
      <c r="AJ1105" s="181">
        <f>IF(V1105&gt;0,AI1105*INDEX(Scope_Labor_Rates!$H$6:$H$46,V1105-5)*AA1105,0)</f>
        <v>0</v>
      </c>
      <c r="AK1105" s="178">
        <f>IF(V1105&gt;0,P1105*INDEX(Scope_Labor_Rates!$K$6:$K$46,V1105-5),0)</f>
        <v>0</v>
      </c>
      <c r="AL1105" s="181">
        <f>IF(V1105&gt;0,AK1105*INDEX(Scope_Labor_Rates!$J$6:$J$46,V1105-5)*AA1105,0)</f>
        <v>0</v>
      </c>
      <c r="AM1105" s="178">
        <f>IF(V1105&gt;0,P1105*INDEX(Scope_Labor_Rates!$M$6:$M$46,V1105-5),0)</f>
        <v>0</v>
      </c>
      <c r="AN1105" s="178">
        <f>IF(V1105&gt;0,AM1105*INDEX(Scope_Labor_Rates!$L$6:$L$46,V1105-5)*AA1105,0)</f>
        <v>0</v>
      </c>
      <c r="AO1105" s="178">
        <f>IF(V1105&gt;0,P1105*INDEX(Scope_Labor_Rates!$O$6:$O$46,V1105-5)*AA1105,0)</f>
        <v>0</v>
      </c>
      <c r="AP1105" s="181">
        <f>IF(V1105&gt;0,P1105*INDEX(Scope_Labor_Rates!$Q$6:$Q$46,V1105-5)*AA1105,0)</f>
        <v>0</v>
      </c>
      <c r="AQ1105" s="178">
        <f t="shared" si="157"/>
        <v>0</v>
      </c>
      <c r="AR1105" s="178">
        <f t="shared" si="158"/>
        <v>0</v>
      </c>
      <c r="AS1105" s="178">
        <f t="shared" si="159"/>
        <v>0</v>
      </c>
      <c r="AT1105" s="178">
        <f t="shared" si="160"/>
        <v>0</v>
      </c>
      <c r="AU1105">
        <f t="shared" si="161"/>
        <v>0</v>
      </c>
    </row>
    <row r="1106" spans="1:47">
      <c r="A1106" t="str">
        <f>IF(All_Tasks!A1106="","",All_Tasks!A1106)</f>
        <v/>
      </c>
      <c r="B1106" t="str">
        <f>IF(All_Tasks!B1106="","",All_Tasks!B1106)</f>
        <v/>
      </c>
      <c r="C1106" t="str">
        <f>IF(All_Tasks!C1106="","",All_Tasks!C1106)</f>
        <v/>
      </c>
      <c r="D1106" t="str">
        <f>IF(All_Tasks!D1106="","",All_Tasks!D1106)</f>
        <v/>
      </c>
      <c r="E1106" t="str">
        <f>IF(All_Tasks!V1106&lt;&gt;"",All_Tasks!V1106,IF(All_Tasks!E1106&lt;&gt;"",All_Tasks!E1106,""))</f>
        <v/>
      </c>
      <c r="F1106" t="str">
        <f>IF(All_Tasks!F1106="","",All_Tasks!F1106)</f>
        <v/>
      </c>
      <c r="G1106" t="str">
        <f>IF(All_Tasks!G1106="","",All_Tasks!G1106)</f>
        <v/>
      </c>
      <c r="H1106" s="231" t="str">
        <f>IF(All_Tasks!H1106="","",All_Tasks!H1106)</f>
        <v/>
      </c>
      <c r="I1106" t="str">
        <f>IF(All_Tasks!I1106="","",All_Tasks!I1106)</f>
        <v/>
      </c>
      <c r="J1106" t="str">
        <f>IF(All_Tasks!J1106="","",All_Tasks!J1106)</f>
        <v/>
      </c>
      <c r="K1106" t="str">
        <f>IF(All_Tasks!K1106="","",All_Tasks!K1106)</f>
        <v/>
      </c>
      <c r="L1106" s="231" t="str">
        <f>IF(All_Tasks!L1106="","",All_Tasks!L1106)</f>
        <v/>
      </c>
      <c r="M1106" t="str">
        <f>IF(All_Tasks!M1106="","",All_Tasks!M1106)</f>
        <v/>
      </c>
      <c r="N1106" t="str">
        <f>IF(All_Tasks!N1106="","",All_Tasks!N1106)</f>
        <v/>
      </c>
      <c r="O1106" t="str">
        <f>IF(All_Tasks!O1106="","",All_Tasks!O1106)</f>
        <v/>
      </c>
      <c r="P1106" s="181">
        <f>IF(All_Tasks!P1106="",0,All_Tasks!P1106)</f>
        <v>0</v>
      </c>
      <c r="Q1106" s="181">
        <f>IF(All_Tasks!Q1106="",0,All_Tasks!Q1106)</f>
        <v>0</v>
      </c>
      <c r="R1106" s="181">
        <f>IF(All_Tasks!R1106="",0,All_Tasks!R1106)</f>
        <v>0</v>
      </c>
      <c r="S1106" s="181" t="str">
        <f>IF(All_Tasks!S1106="","",All_Tasks!S1106)</f>
        <v/>
      </c>
      <c r="T1106" t="str">
        <f>IF(All_Tasks!T1106="","",All_Tasks!T1106)</f>
        <v/>
      </c>
      <c r="U1106" t="str">
        <f>IF(All_Tasks!U1106="","",All_Tasks!U1106)</f>
        <v/>
      </c>
      <c r="V1106">
        <f>IF(A1106="",0,IFERROR(MATCH(A1106,Scope_Labor_Rates!$A$6:$A$46,0)+5,0))</f>
        <v>0</v>
      </c>
      <c r="W1106" s="178">
        <f>IF(V1106&gt;0,INDEX(Scope_Labor_Rates!$C$6:$C$46,V1106-5),0)</f>
        <v>0</v>
      </c>
      <c r="X1106" s="178">
        <f>IF(V1106&gt;0,INDEX(Scope_Labor_Rates!$C$6:$C$46,V1106-5),0)</f>
        <v>0</v>
      </c>
      <c r="Y1106" s="180">
        <f>IF(V1106&gt;0,INDEX(Scope_Labor_Rates!$S$6:$S$46,V1106-5),0)</f>
        <v>0</v>
      </c>
      <c r="Z1106" s="180">
        <f>IF(V1106&gt;0,INDEX(Scope_Labor_Rates!$R$6:$R$46,V1106-5),1)</f>
        <v>1</v>
      </c>
      <c r="AA1106" s="231">
        <f t="shared" si="153"/>
        <v>0</v>
      </c>
      <c r="AB1106" t="str">
        <f t="shared" si="154"/>
        <v/>
      </c>
      <c r="AC1106" s="178" t="str">
        <f t="shared" si="155"/>
        <v/>
      </c>
      <c r="AD1106" s="181">
        <f t="shared" si="156"/>
        <v>0</v>
      </c>
      <c r="AE1106" s="178">
        <f>IF(V1106&gt;0,P1106*INDEX(Scope_Labor_Rates!$E$6:$E$46,V1106-5),0)</f>
        <v>0</v>
      </c>
      <c r="AF1106" s="181">
        <f>IF(V1106&gt;0,AE1106*INDEX(Scope_Labor_Rates!$D$6:$D$46,V1106-5)*AA1106,0)</f>
        <v>0</v>
      </c>
      <c r="AG1106" s="178">
        <f>IF(V1106&gt;0,P1106*INDEX(Scope_Labor_Rates!$G$6:$G$46,V1106-5),0)</f>
        <v>0</v>
      </c>
      <c r="AH1106" s="181">
        <f>IF(V1106&gt;0,AG1106*INDEX(Scope_Labor_Rates!$F$6:$F$46,V1106-5)*AA1106,0)</f>
        <v>0</v>
      </c>
      <c r="AI1106" s="178">
        <f>IF(V1106&gt;0,P1106*INDEX(Scope_Labor_Rates!$I$6:$I$46,V1106-5),0)</f>
        <v>0</v>
      </c>
      <c r="AJ1106" s="181">
        <f>IF(V1106&gt;0,AI1106*INDEX(Scope_Labor_Rates!$H$6:$H$46,V1106-5)*AA1106,0)</f>
        <v>0</v>
      </c>
      <c r="AK1106" s="178">
        <f>IF(V1106&gt;0,P1106*INDEX(Scope_Labor_Rates!$K$6:$K$46,V1106-5),0)</f>
        <v>0</v>
      </c>
      <c r="AL1106" s="181">
        <f>IF(V1106&gt;0,AK1106*INDEX(Scope_Labor_Rates!$J$6:$J$46,V1106-5)*AA1106,0)</f>
        <v>0</v>
      </c>
      <c r="AM1106" s="178">
        <f>IF(V1106&gt;0,P1106*INDEX(Scope_Labor_Rates!$M$6:$M$46,V1106-5),0)</f>
        <v>0</v>
      </c>
      <c r="AN1106" s="178">
        <f>IF(V1106&gt;0,AM1106*INDEX(Scope_Labor_Rates!$L$6:$L$46,V1106-5)*AA1106,0)</f>
        <v>0</v>
      </c>
      <c r="AO1106" s="178">
        <f>IF(V1106&gt;0,P1106*INDEX(Scope_Labor_Rates!$O$6:$O$46,V1106-5)*AA1106,0)</f>
        <v>0</v>
      </c>
      <c r="AP1106" s="181">
        <f>IF(V1106&gt;0,P1106*INDEX(Scope_Labor_Rates!$Q$6:$Q$46,V1106-5)*AA1106,0)</f>
        <v>0</v>
      </c>
      <c r="AQ1106" s="178">
        <f t="shared" si="157"/>
        <v>0</v>
      </c>
      <c r="AR1106" s="178">
        <f t="shared" si="158"/>
        <v>0</v>
      </c>
      <c r="AS1106" s="178">
        <f t="shared" si="159"/>
        <v>0</v>
      </c>
      <c r="AT1106" s="178">
        <f t="shared" si="160"/>
        <v>0</v>
      </c>
      <c r="AU1106">
        <f t="shared" si="161"/>
        <v>0</v>
      </c>
    </row>
    <row r="1107" spans="1:47">
      <c r="A1107" t="str">
        <f>IF(All_Tasks!A1107="","",All_Tasks!A1107)</f>
        <v/>
      </c>
      <c r="B1107" t="str">
        <f>IF(All_Tasks!B1107="","",All_Tasks!B1107)</f>
        <v/>
      </c>
      <c r="C1107" t="str">
        <f>IF(All_Tasks!C1107="","",All_Tasks!C1107)</f>
        <v/>
      </c>
      <c r="D1107" t="str">
        <f>IF(All_Tasks!D1107="","",All_Tasks!D1107)</f>
        <v/>
      </c>
      <c r="E1107" t="str">
        <f>IF(All_Tasks!V1107&lt;&gt;"",All_Tasks!V1107,IF(All_Tasks!E1107&lt;&gt;"",All_Tasks!E1107,""))</f>
        <v/>
      </c>
      <c r="F1107" t="str">
        <f>IF(All_Tasks!F1107="","",All_Tasks!F1107)</f>
        <v/>
      </c>
      <c r="G1107" t="str">
        <f>IF(All_Tasks!G1107="","",All_Tasks!G1107)</f>
        <v/>
      </c>
      <c r="H1107" s="231" t="str">
        <f>IF(All_Tasks!H1107="","",All_Tasks!H1107)</f>
        <v/>
      </c>
      <c r="I1107" t="str">
        <f>IF(All_Tasks!I1107="","",All_Tasks!I1107)</f>
        <v/>
      </c>
      <c r="J1107" t="str">
        <f>IF(All_Tasks!J1107="","",All_Tasks!J1107)</f>
        <v/>
      </c>
      <c r="K1107" t="str">
        <f>IF(All_Tasks!K1107="","",All_Tasks!K1107)</f>
        <v/>
      </c>
      <c r="L1107" s="231" t="str">
        <f>IF(All_Tasks!L1107="","",All_Tasks!L1107)</f>
        <v/>
      </c>
      <c r="M1107" t="str">
        <f>IF(All_Tasks!M1107="","",All_Tasks!M1107)</f>
        <v/>
      </c>
      <c r="N1107" t="str">
        <f>IF(All_Tasks!N1107="","",All_Tasks!N1107)</f>
        <v/>
      </c>
      <c r="O1107" t="str">
        <f>IF(All_Tasks!O1107="","",All_Tasks!O1107)</f>
        <v/>
      </c>
      <c r="P1107" s="181">
        <f>IF(All_Tasks!P1107="",0,All_Tasks!P1107)</f>
        <v>0</v>
      </c>
      <c r="Q1107" s="181">
        <f>IF(All_Tasks!Q1107="",0,All_Tasks!Q1107)</f>
        <v>0</v>
      </c>
      <c r="R1107" s="181">
        <f>IF(All_Tasks!R1107="",0,All_Tasks!R1107)</f>
        <v>0</v>
      </c>
      <c r="S1107" s="181" t="str">
        <f>IF(All_Tasks!S1107="","",All_Tasks!S1107)</f>
        <v/>
      </c>
      <c r="T1107" t="str">
        <f>IF(All_Tasks!T1107="","",All_Tasks!T1107)</f>
        <v/>
      </c>
      <c r="U1107" t="str">
        <f>IF(All_Tasks!U1107="","",All_Tasks!U1107)</f>
        <v/>
      </c>
      <c r="V1107">
        <f>IF(A1107="",0,IFERROR(MATCH(A1107,Scope_Labor_Rates!$A$6:$A$46,0)+5,0))</f>
        <v>0</v>
      </c>
      <c r="W1107" s="178">
        <f>IF(V1107&gt;0,INDEX(Scope_Labor_Rates!$C$6:$C$46,V1107-5),0)</f>
        <v>0</v>
      </c>
      <c r="X1107" s="178">
        <f>IF(V1107&gt;0,INDEX(Scope_Labor_Rates!$C$6:$C$46,V1107-5),0)</f>
        <v>0</v>
      </c>
      <c r="Y1107" s="180">
        <f>IF(V1107&gt;0,INDEX(Scope_Labor_Rates!$S$6:$S$46,V1107-5),0)</f>
        <v>0</v>
      </c>
      <c r="Z1107" s="180">
        <f>IF(V1107&gt;0,INDEX(Scope_Labor_Rates!$R$6:$R$46,V1107-5),1)</f>
        <v>1</v>
      </c>
      <c r="AA1107" s="231">
        <f t="shared" si="153"/>
        <v>0</v>
      </c>
      <c r="AB1107" t="str">
        <f t="shared" si="154"/>
        <v/>
      </c>
      <c r="AC1107" s="178" t="str">
        <f t="shared" si="155"/>
        <v/>
      </c>
      <c r="AD1107" s="181">
        <f t="shared" si="156"/>
        <v>0</v>
      </c>
      <c r="AE1107" s="178">
        <f>IF(V1107&gt;0,P1107*INDEX(Scope_Labor_Rates!$E$6:$E$46,V1107-5),0)</f>
        <v>0</v>
      </c>
      <c r="AF1107" s="181">
        <f>IF(V1107&gt;0,AE1107*INDEX(Scope_Labor_Rates!$D$6:$D$46,V1107-5)*AA1107,0)</f>
        <v>0</v>
      </c>
      <c r="AG1107" s="178">
        <f>IF(V1107&gt;0,P1107*INDEX(Scope_Labor_Rates!$G$6:$G$46,V1107-5),0)</f>
        <v>0</v>
      </c>
      <c r="AH1107" s="181">
        <f>IF(V1107&gt;0,AG1107*INDEX(Scope_Labor_Rates!$F$6:$F$46,V1107-5)*AA1107,0)</f>
        <v>0</v>
      </c>
      <c r="AI1107" s="178">
        <f>IF(V1107&gt;0,P1107*INDEX(Scope_Labor_Rates!$I$6:$I$46,V1107-5),0)</f>
        <v>0</v>
      </c>
      <c r="AJ1107" s="181">
        <f>IF(V1107&gt;0,AI1107*INDEX(Scope_Labor_Rates!$H$6:$H$46,V1107-5)*AA1107,0)</f>
        <v>0</v>
      </c>
      <c r="AK1107" s="178">
        <f>IF(V1107&gt;0,P1107*INDEX(Scope_Labor_Rates!$K$6:$K$46,V1107-5),0)</f>
        <v>0</v>
      </c>
      <c r="AL1107" s="181">
        <f>IF(V1107&gt;0,AK1107*INDEX(Scope_Labor_Rates!$J$6:$J$46,V1107-5)*AA1107,0)</f>
        <v>0</v>
      </c>
      <c r="AM1107" s="178">
        <f>IF(V1107&gt;0,P1107*INDEX(Scope_Labor_Rates!$M$6:$M$46,V1107-5),0)</f>
        <v>0</v>
      </c>
      <c r="AN1107" s="178">
        <f>IF(V1107&gt;0,AM1107*INDEX(Scope_Labor_Rates!$L$6:$L$46,V1107-5)*AA1107,0)</f>
        <v>0</v>
      </c>
      <c r="AO1107" s="178">
        <f>IF(V1107&gt;0,P1107*INDEX(Scope_Labor_Rates!$O$6:$O$46,V1107-5)*AA1107,0)</f>
        <v>0</v>
      </c>
      <c r="AP1107" s="181">
        <f>IF(V1107&gt;0,P1107*INDEX(Scope_Labor_Rates!$Q$6:$Q$46,V1107-5)*AA1107,0)</f>
        <v>0</v>
      </c>
      <c r="AQ1107" s="178">
        <f t="shared" si="157"/>
        <v>0</v>
      </c>
      <c r="AR1107" s="178">
        <f t="shared" si="158"/>
        <v>0</v>
      </c>
      <c r="AS1107" s="178">
        <f t="shared" si="159"/>
        <v>0</v>
      </c>
      <c r="AT1107" s="178">
        <f t="shared" si="160"/>
        <v>0</v>
      </c>
      <c r="AU1107">
        <f t="shared" si="161"/>
        <v>0</v>
      </c>
    </row>
    <row r="1108" spans="1:47">
      <c r="A1108" t="str">
        <f>IF(All_Tasks!A1108="","",All_Tasks!A1108)</f>
        <v/>
      </c>
      <c r="B1108" t="str">
        <f>IF(All_Tasks!B1108="","",All_Tasks!B1108)</f>
        <v/>
      </c>
      <c r="C1108" t="str">
        <f>IF(All_Tasks!C1108="","",All_Tasks!C1108)</f>
        <v/>
      </c>
      <c r="D1108" t="str">
        <f>IF(All_Tasks!D1108="","",All_Tasks!D1108)</f>
        <v/>
      </c>
      <c r="E1108" t="str">
        <f>IF(All_Tasks!V1108&lt;&gt;"",All_Tasks!V1108,IF(All_Tasks!E1108&lt;&gt;"",All_Tasks!E1108,""))</f>
        <v/>
      </c>
      <c r="F1108" t="str">
        <f>IF(All_Tasks!F1108="","",All_Tasks!F1108)</f>
        <v/>
      </c>
      <c r="G1108" t="str">
        <f>IF(All_Tasks!G1108="","",All_Tasks!G1108)</f>
        <v/>
      </c>
      <c r="H1108" s="231" t="str">
        <f>IF(All_Tasks!H1108="","",All_Tasks!H1108)</f>
        <v/>
      </c>
      <c r="I1108" t="str">
        <f>IF(All_Tasks!I1108="","",All_Tasks!I1108)</f>
        <v/>
      </c>
      <c r="J1108" t="str">
        <f>IF(All_Tasks!J1108="","",All_Tasks!J1108)</f>
        <v/>
      </c>
      <c r="K1108" t="str">
        <f>IF(All_Tasks!K1108="","",All_Tasks!K1108)</f>
        <v/>
      </c>
      <c r="L1108" s="231" t="str">
        <f>IF(All_Tasks!L1108="","",All_Tasks!L1108)</f>
        <v/>
      </c>
      <c r="M1108" t="str">
        <f>IF(All_Tasks!M1108="","",All_Tasks!M1108)</f>
        <v/>
      </c>
      <c r="N1108" t="str">
        <f>IF(All_Tasks!N1108="","",All_Tasks!N1108)</f>
        <v/>
      </c>
      <c r="O1108" t="str">
        <f>IF(All_Tasks!O1108="","",All_Tasks!O1108)</f>
        <v/>
      </c>
      <c r="P1108" s="181">
        <f>IF(All_Tasks!P1108="",0,All_Tasks!P1108)</f>
        <v>0</v>
      </c>
      <c r="Q1108" s="181">
        <f>IF(All_Tasks!Q1108="",0,All_Tasks!Q1108)</f>
        <v>0</v>
      </c>
      <c r="R1108" s="181">
        <f>IF(All_Tasks!R1108="",0,All_Tasks!R1108)</f>
        <v>0</v>
      </c>
      <c r="S1108" s="181" t="str">
        <f>IF(All_Tasks!S1108="","",All_Tasks!S1108)</f>
        <v/>
      </c>
      <c r="T1108" t="str">
        <f>IF(All_Tasks!T1108="","",All_Tasks!T1108)</f>
        <v/>
      </c>
      <c r="U1108" t="str">
        <f>IF(All_Tasks!U1108="","",All_Tasks!U1108)</f>
        <v/>
      </c>
      <c r="V1108">
        <f>IF(A1108="",0,IFERROR(MATCH(A1108,Scope_Labor_Rates!$A$6:$A$46,0)+5,0))</f>
        <v>0</v>
      </c>
      <c r="W1108" s="178">
        <f>IF(V1108&gt;0,INDEX(Scope_Labor_Rates!$C$6:$C$46,V1108-5),0)</f>
        <v>0</v>
      </c>
      <c r="X1108" s="178">
        <f>IF(V1108&gt;0,INDEX(Scope_Labor_Rates!$C$6:$C$46,V1108-5),0)</f>
        <v>0</v>
      </c>
      <c r="Y1108" s="180">
        <f>IF(V1108&gt;0,INDEX(Scope_Labor_Rates!$S$6:$S$46,V1108-5),0)</f>
        <v>0</v>
      </c>
      <c r="Z1108" s="180">
        <f>IF(V1108&gt;0,INDEX(Scope_Labor_Rates!$R$6:$R$46,V1108-5),1)</f>
        <v>1</v>
      </c>
      <c r="AA1108" s="231">
        <f t="shared" si="153"/>
        <v>0</v>
      </c>
      <c r="AB1108" t="str">
        <f t="shared" si="154"/>
        <v/>
      </c>
      <c r="AC1108" s="178" t="str">
        <f t="shared" si="155"/>
        <v/>
      </c>
      <c r="AD1108" s="181">
        <f t="shared" si="156"/>
        <v>0</v>
      </c>
      <c r="AE1108" s="178">
        <f>IF(V1108&gt;0,P1108*INDEX(Scope_Labor_Rates!$E$6:$E$46,V1108-5),0)</f>
        <v>0</v>
      </c>
      <c r="AF1108" s="181">
        <f>IF(V1108&gt;0,AE1108*INDEX(Scope_Labor_Rates!$D$6:$D$46,V1108-5)*AA1108,0)</f>
        <v>0</v>
      </c>
      <c r="AG1108" s="178">
        <f>IF(V1108&gt;0,P1108*INDEX(Scope_Labor_Rates!$G$6:$G$46,V1108-5),0)</f>
        <v>0</v>
      </c>
      <c r="AH1108" s="181">
        <f>IF(V1108&gt;0,AG1108*INDEX(Scope_Labor_Rates!$F$6:$F$46,V1108-5)*AA1108,0)</f>
        <v>0</v>
      </c>
      <c r="AI1108" s="178">
        <f>IF(V1108&gt;0,P1108*INDEX(Scope_Labor_Rates!$I$6:$I$46,V1108-5),0)</f>
        <v>0</v>
      </c>
      <c r="AJ1108" s="181">
        <f>IF(V1108&gt;0,AI1108*INDEX(Scope_Labor_Rates!$H$6:$H$46,V1108-5)*AA1108,0)</f>
        <v>0</v>
      </c>
      <c r="AK1108" s="178">
        <f>IF(V1108&gt;0,P1108*INDEX(Scope_Labor_Rates!$K$6:$K$46,V1108-5),0)</f>
        <v>0</v>
      </c>
      <c r="AL1108" s="181">
        <f>IF(V1108&gt;0,AK1108*INDEX(Scope_Labor_Rates!$J$6:$J$46,V1108-5)*AA1108,0)</f>
        <v>0</v>
      </c>
      <c r="AM1108" s="178">
        <f>IF(V1108&gt;0,P1108*INDEX(Scope_Labor_Rates!$M$6:$M$46,V1108-5),0)</f>
        <v>0</v>
      </c>
      <c r="AN1108" s="178">
        <f>IF(V1108&gt;0,AM1108*INDEX(Scope_Labor_Rates!$L$6:$L$46,V1108-5)*AA1108,0)</f>
        <v>0</v>
      </c>
      <c r="AO1108" s="178">
        <f>IF(V1108&gt;0,P1108*INDEX(Scope_Labor_Rates!$O$6:$O$46,V1108-5)*AA1108,0)</f>
        <v>0</v>
      </c>
      <c r="AP1108" s="181">
        <f>IF(V1108&gt;0,P1108*INDEX(Scope_Labor_Rates!$Q$6:$Q$46,V1108-5)*AA1108,0)</f>
        <v>0</v>
      </c>
      <c r="AQ1108" s="178">
        <f t="shared" si="157"/>
        <v>0</v>
      </c>
      <c r="AR1108" s="178">
        <f t="shared" si="158"/>
        <v>0</v>
      </c>
      <c r="AS1108" s="178">
        <f t="shared" si="159"/>
        <v>0</v>
      </c>
      <c r="AT1108" s="178">
        <f t="shared" si="160"/>
        <v>0</v>
      </c>
      <c r="AU1108">
        <f t="shared" si="161"/>
        <v>0</v>
      </c>
    </row>
    <row r="1109" spans="1:47">
      <c r="A1109" t="str">
        <f>IF(All_Tasks!A1109="","",All_Tasks!A1109)</f>
        <v/>
      </c>
      <c r="B1109" t="str">
        <f>IF(All_Tasks!B1109="","",All_Tasks!B1109)</f>
        <v/>
      </c>
      <c r="C1109" t="str">
        <f>IF(All_Tasks!C1109="","",All_Tasks!C1109)</f>
        <v/>
      </c>
      <c r="D1109" t="str">
        <f>IF(All_Tasks!D1109="","",All_Tasks!D1109)</f>
        <v/>
      </c>
      <c r="E1109" t="str">
        <f>IF(All_Tasks!V1109&lt;&gt;"",All_Tasks!V1109,IF(All_Tasks!E1109&lt;&gt;"",All_Tasks!E1109,""))</f>
        <v/>
      </c>
      <c r="F1109" t="str">
        <f>IF(All_Tasks!F1109="","",All_Tasks!F1109)</f>
        <v/>
      </c>
      <c r="G1109" t="str">
        <f>IF(All_Tasks!G1109="","",All_Tasks!G1109)</f>
        <v/>
      </c>
      <c r="H1109" s="231" t="str">
        <f>IF(All_Tasks!H1109="","",All_Tasks!H1109)</f>
        <v/>
      </c>
      <c r="I1109" t="str">
        <f>IF(All_Tasks!I1109="","",All_Tasks!I1109)</f>
        <v/>
      </c>
      <c r="J1109" t="str">
        <f>IF(All_Tasks!J1109="","",All_Tasks!J1109)</f>
        <v/>
      </c>
      <c r="K1109" t="str">
        <f>IF(All_Tasks!K1109="","",All_Tasks!K1109)</f>
        <v/>
      </c>
      <c r="L1109" s="231" t="str">
        <f>IF(All_Tasks!L1109="","",All_Tasks!L1109)</f>
        <v/>
      </c>
      <c r="M1109" t="str">
        <f>IF(All_Tasks!M1109="","",All_Tasks!M1109)</f>
        <v/>
      </c>
      <c r="N1109" t="str">
        <f>IF(All_Tasks!N1109="","",All_Tasks!N1109)</f>
        <v/>
      </c>
      <c r="O1109" t="str">
        <f>IF(All_Tasks!O1109="","",All_Tasks!O1109)</f>
        <v/>
      </c>
      <c r="P1109" s="181">
        <f>IF(All_Tasks!P1109="",0,All_Tasks!P1109)</f>
        <v>0</v>
      </c>
      <c r="Q1109" s="181">
        <f>IF(All_Tasks!Q1109="",0,All_Tasks!Q1109)</f>
        <v>0</v>
      </c>
      <c r="R1109" s="181">
        <f>IF(All_Tasks!R1109="",0,All_Tasks!R1109)</f>
        <v>0</v>
      </c>
      <c r="S1109" s="181" t="str">
        <f>IF(All_Tasks!S1109="","",All_Tasks!S1109)</f>
        <v/>
      </c>
      <c r="T1109" t="str">
        <f>IF(All_Tasks!T1109="","",All_Tasks!T1109)</f>
        <v/>
      </c>
      <c r="U1109" t="str">
        <f>IF(All_Tasks!U1109="","",All_Tasks!U1109)</f>
        <v/>
      </c>
      <c r="V1109">
        <f>IF(A1109="",0,IFERROR(MATCH(A1109,Scope_Labor_Rates!$A$6:$A$46,0)+5,0))</f>
        <v>0</v>
      </c>
      <c r="W1109" s="178">
        <f>IF(V1109&gt;0,INDEX(Scope_Labor_Rates!$C$6:$C$46,V1109-5),0)</f>
        <v>0</v>
      </c>
      <c r="X1109" s="178">
        <f>IF(V1109&gt;0,INDEX(Scope_Labor_Rates!$C$6:$C$46,V1109-5),0)</f>
        <v>0</v>
      </c>
      <c r="Y1109" s="180">
        <f>IF(V1109&gt;0,INDEX(Scope_Labor_Rates!$S$6:$S$46,V1109-5),0)</f>
        <v>0</v>
      </c>
      <c r="Z1109" s="180">
        <f>IF(V1109&gt;0,INDEX(Scope_Labor_Rates!$R$6:$R$46,V1109-5),1)</f>
        <v>1</v>
      </c>
      <c r="AA1109" s="231">
        <f t="shared" si="153"/>
        <v>0</v>
      </c>
      <c r="AB1109" t="str">
        <f t="shared" si="154"/>
        <v/>
      </c>
      <c r="AC1109" s="178" t="str">
        <f t="shared" si="155"/>
        <v/>
      </c>
      <c r="AD1109" s="181">
        <f t="shared" si="156"/>
        <v>0</v>
      </c>
      <c r="AE1109" s="178">
        <f>IF(V1109&gt;0,P1109*INDEX(Scope_Labor_Rates!$E$6:$E$46,V1109-5),0)</f>
        <v>0</v>
      </c>
      <c r="AF1109" s="181">
        <f>IF(V1109&gt;0,AE1109*INDEX(Scope_Labor_Rates!$D$6:$D$46,V1109-5)*AA1109,0)</f>
        <v>0</v>
      </c>
      <c r="AG1109" s="178">
        <f>IF(V1109&gt;0,P1109*INDEX(Scope_Labor_Rates!$G$6:$G$46,V1109-5),0)</f>
        <v>0</v>
      </c>
      <c r="AH1109" s="181">
        <f>IF(V1109&gt;0,AG1109*INDEX(Scope_Labor_Rates!$F$6:$F$46,V1109-5)*AA1109,0)</f>
        <v>0</v>
      </c>
      <c r="AI1109" s="178">
        <f>IF(V1109&gt;0,P1109*INDEX(Scope_Labor_Rates!$I$6:$I$46,V1109-5),0)</f>
        <v>0</v>
      </c>
      <c r="AJ1109" s="181">
        <f>IF(V1109&gt;0,AI1109*INDEX(Scope_Labor_Rates!$H$6:$H$46,V1109-5)*AA1109,0)</f>
        <v>0</v>
      </c>
      <c r="AK1109" s="178">
        <f>IF(V1109&gt;0,P1109*INDEX(Scope_Labor_Rates!$K$6:$K$46,V1109-5),0)</f>
        <v>0</v>
      </c>
      <c r="AL1109" s="181">
        <f>IF(V1109&gt;0,AK1109*INDEX(Scope_Labor_Rates!$J$6:$J$46,V1109-5)*AA1109,0)</f>
        <v>0</v>
      </c>
      <c r="AM1109" s="178">
        <f>IF(V1109&gt;0,P1109*INDEX(Scope_Labor_Rates!$M$6:$M$46,V1109-5),0)</f>
        <v>0</v>
      </c>
      <c r="AN1109" s="178">
        <f>IF(V1109&gt;0,AM1109*INDEX(Scope_Labor_Rates!$L$6:$L$46,V1109-5)*AA1109,0)</f>
        <v>0</v>
      </c>
      <c r="AO1109" s="178">
        <f>IF(V1109&gt;0,P1109*INDEX(Scope_Labor_Rates!$O$6:$O$46,V1109-5)*AA1109,0)</f>
        <v>0</v>
      </c>
      <c r="AP1109" s="181">
        <f>IF(V1109&gt;0,P1109*INDEX(Scope_Labor_Rates!$Q$6:$Q$46,V1109-5)*AA1109,0)</f>
        <v>0</v>
      </c>
      <c r="AQ1109" s="178">
        <f t="shared" si="157"/>
        <v>0</v>
      </c>
      <c r="AR1109" s="178">
        <f t="shared" si="158"/>
        <v>0</v>
      </c>
      <c r="AS1109" s="178">
        <f t="shared" si="159"/>
        <v>0</v>
      </c>
      <c r="AT1109" s="178">
        <f t="shared" si="160"/>
        <v>0</v>
      </c>
      <c r="AU1109">
        <f t="shared" si="161"/>
        <v>0</v>
      </c>
    </row>
    <row r="1110" spans="1:47">
      <c r="A1110" t="str">
        <f>IF(All_Tasks!A1110="","",All_Tasks!A1110)</f>
        <v/>
      </c>
      <c r="B1110" t="str">
        <f>IF(All_Tasks!B1110="","",All_Tasks!B1110)</f>
        <v/>
      </c>
      <c r="C1110" t="str">
        <f>IF(All_Tasks!C1110="","",All_Tasks!C1110)</f>
        <v/>
      </c>
      <c r="D1110" t="str">
        <f>IF(All_Tasks!D1110="","",All_Tasks!D1110)</f>
        <v/>
      </c>
      <c r="E1110" t="str">
        <f>IF(All_Tasks!V1110&lt;&gt;"",All_Tasks!V1110,IF(All_Tasks!E1110&lt;&gt;"",All_Tasks!E1110,""))</f>
        <v/>
      </c>
      <c r="F1110" t="str">
        <f>IF(All_Tasks!F1110="","",All_Tasks!F1110)</f>
        <v/>
      </c>
      <c r="G1110" t="str">
        <f>IF(All_Tasks!G1110="","",All_Tasks!G1110)</f>
        <v/>
      </c>
      <c r="H1110" s="231" t="str">
        <f>IF(All_Tasks!H1110="","",All_Tasks!H1110)</f>
        <v/>
      </c>
      <c r="I1110" t="str">
        <f>IF(All_Tasks!I1110="","",All_Tasks!I1110)</f>
        <v/>
      </c>
      <c r="J1110" t="str">
        <f>IF(All_Tasks!J1110="","",All_Tasks!J1110)</f>
        <v/>
      </c>
      <c r="K1110" t="str">
        <f>IF(All_Tasks!K1110="","",All_Tasks!K1110)</f>
        <v/>
      </c>
      <c r="L1110" s="231" t="str">
        <f>IF(All_Tasks!L1110="","",All_Tasks!L1110)</f>
        <v/>
      </c>
      <c r="M1110" t="str">
        <f>IF(All_Tasks!M1110="","",All_Tasks!M1110)</f>
        <v/>
      </c>
      <c r="N1110" t="str">
        <f>IF(All_Tasks!N1110="","",All_Tasks!N1110)</f>
        <v/>
      </c>
      <c r="O1110" t="str">
        <f>IF(All_Tasks!O1110="","",All_Tasks!O1110)</f>
        <v/>
      </c>
      <c r="P1110" s="181">
        <f>IF(All_Tasks!P1110="",0,All_Tasks!P1110)</f>
        <v>0</v>
      </c>
      <c r="Q1110" s="181">
        <f>IF(All_Tasks!Q1110="",0,All_Tasks!Q1110)</f>
        <v>0</v>
      </c>
      <c r="R1110" s="181">
        <f>IF(All_Tasks!R1110="",0,All_Tasks!R1110)</f>
        <v>0</v>
      </c>
      <c r="S1110" s="181" t="str">
        <f>IF(All_Tasks!S1110="","",All_Tasks!S1110)</f>
        <v/>
      </c>
      <c r="T1110" t="str">
        <f>IF(All_Tasks!T1110="","",All_Tasks!T1110)</f>
        <v/>
      </c>
      <c r="U1110" t="str">
        <f>IF(All_Tasks!U1110="","",All_Tasks!U1110)</f>
        <v/>
      </c>
      <c r="V1110">
        <f>IF(A1110="",0,IFERROR(MATCH(A1110,Scope_Labor_Rates!$A$6:$A$46,0)+5,0))</f>
        <v>0</v>
      </c>
      <c r="W1110" s="178">
        <f>IF(V1110&gt;0,INDEX(Scope_Labor_Rates!$C$6:$C$46,V1110-5),0)</f>
        <v>0</v>
      </c>
      <c r="X1110" s="178">
        <f>IF(V1110&gt;0,INDEX(Scope_Labor_Rates!$C$6:$C$46,V1110-5),0)</f>
        <v>0</v>
      </c>
      <c r="Y1110" s="180">
        <f>IF(V1110&gt;0,INDEX(Scope_Labor_Rates!$S$6:$S$46,V1110-5),0)</f>
        <v>0</v>
      </c>
      <c r="Z1110" s="180">
        <f>IF(V1110&gt;0,INDEX(Scope_Labor_Rates!$R$6:$R$46,V1110-5),1)</f>
        <v>1</v>
      </c>
      <c r="AA1110" s="231">
        <f t="shared" si="153"/>
        <v>0</v>
      </c>
      <c r="AB1110" t="str">
        <f t="shared" si="154"/>
        <v/>
      </c>
      <c r="AC1110" s="178" t="str">
        <f t="shared" si="155"/>
        <v/>
      </c>
      <c r="AD1110" s="181">
        <f t="shared" si="156"/>
        <v>0</v>
      </c>
      <c r="AE1110" s="178">
        <f>IF(V1110&gt;0,P1110*INDEX(Scope_Labor_Rates!$E$6:$E$46,V1110-5),0)</f>
        <v>0</v>
      </c>
      <c r="AF1110" s="181">
        <f>IF(V1110&gt;0,AE1110*INDEX(Scope_Labor_Rates!$D$6:$D$46,V1110-5)*AA1110,0)</f>
        <v>0</v>
      </c>
      <c r="AG1110" s="178">
        <f>IF(V1110&gt;0,P1110*INDEX(Scope_Labor_Rates!$G$6:$G$46,V1110-5),0)</f>
        <v>0</v>
      </c>
      <c r="AH1110" s="181">
        <f>IF(V1110&gt;0,AG1110*INDEX(Scope_Labor_Rates!$F$6:$F$46,V1110-5)*AA1110,0)</f>
        <v>0</v>
      </c>
      <c r="AI1110" s="178">
        <f>IF(V1110&gt;0,P1110*INDEX(Scope_Labor_Rates!$I$6:$I$46,V1110-5),0)</f>
        <v>0</v>
      </c>
      <c r="AJ1110" s="181">
        <f>IF(V1110&gt;0,AI1110*INDEX(Scope_Labor_Rates!$H$6:$H$46,V1110-5)*AA1110,0)</f>
        <v>0</v>
      </c>
      <c r="AK1110" s="178">
        <f>IF(V1110&gt;0,P1110*INDEX(Scope_Labor_Rates!$K$6:$K$46,V1110-5),0)</f>
        <v>0</v>
      </c>
      <c r="AL1110" s="181">
        <f>IF(V1110&gt;0,AK1110*INDEX(Scope_Labor_Rates!$J$6:$J$46,V1110-5)*AA1110,0)</f>
        <v>0</v>
      </c>
      <c r="AM1110" s="178">
        <f>IF(V1110&gt;0,P1110*INDEX(Scope_Labor_Rates!$M$6:$M$46,V1110-5),0)</f>
        <v>0</v>
      </c>
      <c r="AN1110" s="178">
        <f>IF(V1110&gt;0,AM1110*INDEX(Scope_Labor_Rates!$L$6:$L$46,V1110-5)*AA1110,0)</f>
        <v>0</v>
      </c>
      <c r="AO1110" s="178">
        <f>IF(V1110&gt;0,P1110*INDEX(Scope_Labor_Rates!$O$6:$O$46,V1110-5)*AA1110,0)</f>
        <v>0</v>
      </c>
      <c r="AP1110" s="181">
        <f>IF(V1110&gt;0,P1110*INDEX(Scope_Labor_Rates!$Q$6:$Q$46,V1110-5)*AA1110,0)</f>
        <v>0</v>
      </c>
      <c r="AQ1110" s="178">
        <f t="shared" si="157"/>
        <v>0</v>
      </c>
      <c r="AR1110" s="178">
        <f t="shared" si="158"/>
        <v>0</v>
      </c>
      <c r="AS1110" s="178">
        <f t="shared" si="159"/>
        <v>0</v>
      </c>
      <c r="AT1110" s="178">
        <f t="shared" si="160"/>
        <v>0</v>
      </c>
      <c r="AU1110">
        <f t="shared" si="161"/>
        <v>0</v>
      </c>
    </row>
    <row r="1111" spans="1:47">
      <c r="A1111" t="str">
        <f>IF(All_Tasks!A1111="","",All_Tasks!A1111)</f>
        <v/>
      </c>
      <c r="B1111" t="str">
        <f>IF(All_Tasks!B1111="","",All_Tasks!B1111)</f>
        <v/>
      </c>
      <c r="C1111" t="str">
        <f>IF(All_Tasks!C1111="","",All_Tasks!C1111)</f>
        <v/>
      </c>
      <c r="D1111" t="str">
        <f>IF(All_Tasks!D1111="","",All_Tasks!D1111)</f>
        <v/>
      </c>
      <c r="E1111" t="str">
        <f>IF(All_Tasks!V1111&lt;&gt;"",All_Tasks!V1111,IF(All_Tasks!E1111&lt;&gt;"",All_Tasks!E1111,""))</f>
        <v/>
      </c>
      <c r="F1111" t="str">
        <f>IF(All_Tasks!F1111="","",All_Tasks!F1111)</f>
        <v/>
      </c>
      <c r="G1111" t="str">
        <f>IF(All_Tasks!G1111="","",All_Tasks!G1111)</f>
        <v/>
      </c>
      <c r="H1111" s="231" t="str">
        <f>IF(All_Tasks!H1111="","",All_Tasks!H1111)</f>
        <v/>
      </c>
      <c r="I1111" t="str">
        <f>IF(All_Tasks!I1111="","",All_Tasks!I1111)</f>
        <v/>
      </c>
      <c r="J1111" t="str">
        <f>IF(All_Tasks!J1111="","",All_Tasks!J1111)</f>
        <v/>
      </c>
      <c r="K1111" t="str">
        <f>IF(All_Tasks!K1111="","",All_Tasks!K1111)</f>
        <v/>
      </c>
      <c r="L1111" s="231" t="str">
        <f>IF(All_Tasks!L1111="","",All_Tasks!L1111)</f>
        <v/>
      </c>
      <c r="M1111" t="str">
        <f>IF(All_Tasks!M1111="","",All_Tasks!M1111)</f>
        <v/>
      </c>
      <c r="N1111" t="str">
        <f>IF(All_Tasks!N1111="","",All_Tasks!N1111)</f>
        <v/>
      </c>
      <c r="O1111" t="str">
        <f>IF(All_Tasks!O1111="","",All_Tasks!O1111)</f>
        <v/>
      </c>
      <c r="P1111" s="181">
        <f>IF(All_Tasks!P1111="",0,All_Tasks!P1111)</f>
        <v>0</v>
      </c>
      <c r="Q1111" s="181">
        <f>IF(All_Tasks!Q1111="",0,All_Tasks!Q1111)</f>
        <v>0</v>
      </c>
      <c r="R1111" s="181">
        <f>IF(All_Tasks!R1111="",0,All_Tasks!R1111)</f>
        <v>0</v>
      </c>
      <c r="S1111" s="181" t="str">
        <f>IF(All_Tasks!S1111="","",All_Tasks!S1111)</f>
        <v/>
      </c>
      <c r="T1111" t="str">
        <f>IF(All_Tasks!T1111="","",All_Tasks!T1111)</f>
        <v/>
      </c>
      <c r="U1111" t="str">
        <f>IF(All_Tasks!U1111="","",All_Tasks!U1111)</f>
        <v/>
      </c>
      <c r="V1111">
        <f>IF(A1111="",0,IFERROR(MATCH(A1111,Scope_Labor_Rates!$A$6:$A$46,0)+5,0))</f>
        <v>0</v>
      </c>
      <c r="W1111" s="178">
        <f>IF(V1111&gt;0,INDEX(Scope_Labor_Rates!$C$6:$C$46,V1111-5),0)</f>
        <v>0</v>
      </c>
      <c r="X1111" s="178">
        <f>IF(V1111&gt;0,INDEX(Scope_Labor_Rates!$C$6:$C$46,V1111-5),0)</f>
        <v>0</v>
      </c>
      <c r="Y1111" s="180">
        <f>IF(V1111&gt;0,INDEX(Scope_Labor_Rates!$S$6:$S$46,V1111-5),0)</f>
        <v>0</v>
      </c>
      <c r="Z1111" s="180">
        <f>IF(V1111&gt;0,INDEX(Scope_Labor_Rates!$R$6:$R$46,V1111-5),1)</f>
        <v>1</v>
      </c>
      <c r="AA1111" s="231">
        <f t="shared" si="153"/>
        <v>0</v>
      </c>
      <c r="AB1111" t="str">
        <f t="shared" si="154"/>
        <v/>
      </c>
      <c r="AC1111" s="178" t="str">
        <f t="shared" si="155"/>
        <v/>
      </c>
      <c r="AD1111" s="181">
        <f t="shared" si="156"/>
        <v>0</v>
      </c>
      <c r="AE1111" s="178">
        <f>IF(V1111&gt;0,P1111*INDEX(Scope_Labor_Rates!$E$6:$E$46,V1111-5),0)</f>
        <v>0</v>
      </c>
      <c r="AF1111" s="181">
        <f>IF(V1111&gt;0,AE1111*INDEX(Scope_Labor_Rates!$D$6:$D$46,V1111-5)*AA1111,0)</f>
        <v>0</v>
      </c>
      <c r="AG1111" s="178">
        <f>IF(V1111&gt;0,P1111*INDEX(Scope_Labor_Rates!$G$6:$G$46,V1111-5),0)</f>
        <v>0</v>
      </c>
      <c r="AH1111" s="181">
        <f>IF(V1111&gt;0,AG1111*INDEX(Scope_Labor_Rates!$F$6:$F$46,V1111-5)*AA1111,0)</f>
        <v>0</v>
      </c>
      <c r="AI1111" s="178">
        <f>IF(V1111&gt;0,P1111*INDEX(Scope_Labor_Rates!$I$6:$I$46,V1111-5),0)</f>
        <v>0</v>
      </c>
      <c r="AJ1111" s="181">
        <f>IF(V1111&gt;0,AI1111*INDEX(Scope_Labor_Rates!$H$6:$H$46,V1111-5)*AA1111,0)</f>
        <v>0</v>
      </c>
      <c r="AK1111" s="178">
        <f>IF(V1111&gt;0,P1111*INDEX(Scope_Labor_Rates!$K$6:$K$46,V1111-5),0)</f>
        <v>0</v>
      </c>
      <c r="AL1111" s="181">
        <f>IF(V1111&gt;0,AK1111*INDEX(Scope_Labor_Rates!$J$6:$J$46,V1111-5)*AA1111,0)</f>
        <v>0</v>
      </c>
      <c r="AM1111" s="178">
        <f>IF(V1111&gt;0,P1111*INDEX(Scope_Labor_Rates!$M$6:$M$46,V1111-5),0)</f>
        <v>0</v>
      </c>
      <c r="AN1111" s="178">
        <f>IF(V1111&gt;0,AM1111*INDEX(Scope_Labor_Rates!$L$6:$L$46,V1111-5)*AA1111,0)</f>
        <v>0</v>
      </c>
      <c r="AO1111" s="178">
        <f>IF(V1111&gt;0,P1111*INDEX(Scope_Labor_Rates!$O$6:$O$46,V1111-5)*AA1111,0)</f>
        <v>0</v>
      </c>
      <c r="AP1111" s="181">
        <f>IF(V1111&gt;0,P1111*INDEX(Scope_Labor_Rates!$Q$6:$Q$46,V1111-5)*AA1111,0)</f>
        <v>0</v>
      </c>
      <c r="AQ1111" s="178">
        <f t="shared" si="157"/>
        <v>0</v>
      </c>
      <c r="AR1111" s="178">
        <f t="shared" si="158"/>
        <v>0</v>
      </c>
      <c r="AS1111" s="178">
        <f t="shared" si="159"/>
        <v>0</v>
      </c>
      <c r="AT1111" s="178">
        <f t="shared" si="160"/>
        <v>0</v>
      </c>
      <c r="AU1111">
        <f t="shared" si="161"/>
        <v>0</v>
      </c>
    </row>
    <row r="1112" spans="1:47">
      <c r="A1112" t="str">
        <f>IF(All_Tasks!A1112="","",All_Tasks!A1112)</f>
        <v/>
      </c>
      <c r="B1112" t="str">
        <f>IF(All_Tasks!B1112="","",All_Tasks!B1112)</f>
        <v/>
      </c>
      <c r="C1112" t="str">
        <f>IF(All_Tasks!C1112="","",All_Tasks!C1112)</f>
        <v/>
      </c>
      <c r="D1112" t="str">
        <f>IF(All_Tasks!D1112="","",All_Tasks!D1112)</f>
        <v/>
      </c>
      <c r="E1112" t="str">
        <f>IF(All_Tasks!V1112&lt;&gt;"",All_Tasks!V1112,IF(All_Tasks!E1112&lt;&gt;"",All_Tasks!E1112,""))</f>
        <v/>
      </c>
      <c r="F1112" t="str">
        <f>IF(All_Tasks!F1112="","",All_Tasks!F1112)</f>
        <v/>
      </c>
      <c r="G1112" t="str">
        <f>IF(All_Tasks!G1112="","",All_Tasks!G1112)</f>
        <v/>
      </c>
      <c r="H1112" s="231" t="str">
        <f>IF(All_Tasks!H1112="","",All_Tasks!H1112)</f>
        <v/>
      </c>
      <c r="I1112" t="str">
        <f>IF(All_Tasks!I1112="","",All_Tasks!I1112)</f>
        <v/>
      </c>
      <c r="J1112" t="str">
        <f>IF(All_Tasks!J1112="","",All_Tasks!J1112)</f>
        <v/>
      </c>
      <c r="K1112" t="str">
        <f>IF(All_Tasks!K1112="","",All_Tasks!K1112)</f>
        <v/>
      </c>
      <c r="L1112" s="231" t="str">
        <f>IF(All_Tasks!L1112="","",All_Tasks!L1112)</f>
        <v/>
      </c>
      <c r="M1112" t="str">
        <f>IF(All_Tasks!M1112="","",All_Tasks!M1112)</f>
        <v/>
      </c>
      <c r="N1112" t="str">
        <f>IF(All_Tasks!N1112="","",All_Tasks!N1112)</f>
        <v/>
      </c>
      <c r="O1112" t="str">
        <f>IF(All_Tasks!O1112="","",All_Tasks!O1112)</f>
        <v/>
      </c>
      <c r="P1112" s="181">
        <f>IF(All_Tasks!P1112="",0,All_Tasks!P1112)</f>
        <v>0</v>
      </c>
      <c r="Q1112" s="181">
        <f>IF(All_Tasks!Q1112="",0,All_Tasks!Q1112)</f>
        <v>0</v>
      </c>
      <c r="R1112" s="181">
        <f>IF(All_Tasks!R1112="",0,All_Tasks!R1112)</f>
        <v>0</v>
      </c>
      <c r="S1112" s="181" t="str">
        <f>IF(All_Tasks!S1112="","",All_Tasks!S1112)</f>
        <v/>
      </c>
      <c r="T1112" t="str">
        <f>IF(All_Tasks!T1112="","",All_Tasks!T1112)</f>
        <v/>
      </c>
      <c r="U1112" t="str">
        <f>IF(All_Tasks!U1112="","",All_Tasks!U1112)</f>
        <v/>
      </c>
      <c r="V1112">
        <f>IF(A1112="",0,IFERROR(MATCH(A1112,Scope_Labor_Rates!$A$6:$A$46,0)+5,0))</f>
        <v>0</v>
      </c>
      <c r="W1112" s="178">
        <f>IF(V1112&gt;0,INDEX(Scope_Labor_Rates!$C$6:$C$46,V1112-5),0)</f>
        <v>0</v>
      </c>
      <c r="X1112" s="178">
        <f>IF(V1112&gt;0,INDEX(Scope_Labor_Rates!$C$6:$C$46,V1112-5),0)</f>
        <v>0</v>
      </c>
      <c r="Y1112" s="180">
        <f>IF(V1112&gt;0,INDEX(Scope_Labor_Rates!$S$6:$S$46,V1112-5),0)</f>
        <v>0</v>
      </c>
      <c r="Z1112" s="180">
        <f>IF(V1112&gt;0,INDEX(Scope_Labor_Rates!$R$6:$R$46,V1112-5),1)</f>
        <v>1</v>
      </c>
      <c r="AA1112" s="231">
        <f t="shared" si="153"/>
        <v>0</v>
      </c>
      <c r="AB1112" t="str">
        <f t="shared" si="154"/>
        <v/>
      </c>
      <c r="AC1112" s="178" t="str">
        <f t="shared" si="155"/>
        <v/>
      </c>
      <c r="AD1112" s="181">
        <f t="shared" si="156"/>
        <v>0</v>
      </c>
      <c r="AE1112" s="178">
        <f>IF(V1112&gt;0,P1112*INDEX(Scope_Labor_Rates!$E$6:$E$46,V1112-5),0)</f>
        <v>0</v>
      </c>
      <c r="AF1112" s="181">
        <f>IF(V1112&gt;0,AE1112*INDEX(Scope_Labor_Rates!$D$6:$D$46,V1112-5)*AA1112,0)</f>
        <v>0</v>
      </c>
      <c r="AG1112" s="178">
        <f>IF(V1112&gt;0,P1112*INDEX(Scope_Labor_Rates!$G$6:$G$46,V1112-5),0)</f>
        <v>0</v>
      </c>
      <c r="AH1112" s="181">
        <f>IF(V1112&gt;0,AG1112*INDEX(Scope_Labor_Rates!$F$6:$F$46,V1112-5)*AA1112,0)</f>
        <v>0</v>
      </c>
      <c r="AI1112" s="178">
        <f>IF(V1112&gt;0,P1112*INDEX(Scope_Labor_Rates!$I$6:$I$46,V1112-5),0)</f>
        <v>0</v>
      </c>
      <c r="AJ1112" s="181">
        <f>IF(V1112&gt;0,AI1112*INDEX(Scope_Labor_Rates!$H$6:$H$46,V1112-5)*AA1112,0)</f>
        <v>0</v>
      </c>
      <c r="AK1112" s="178">
        <f>IF(V1112&gt;0,P1112*INDEX(Scope_Labor_Rates!$K$6:$K$46,V1112-5),0)</f>
        <v>0</v>
      </c>
      <c r="AL1112" s="181">
        <f>IF(V1112&gt;0,AK1112*INDEX(Scope_Labor_Rates!$J$6:$J$46,V1112-5)*AA1112,0)</f>
        <v>0</v>
      </c>
      <c r="AM1112" s="178">
        <f>IF(V1112&gt;0,P1112*INDEX(Scope_Labor_Rates!$M$6:$M$46,V1112-5),0)</f>
        <v>0</v>
      </c>
      <c r="AN1112" s="178">
        <f>IF(V1112&gt;0,AM1112*INDEX(Scope_Labor_Rates!$L$6:$L$46,V1112-5)*AA1112,0)</f>
        <v>0</v>
      </c>
      <c r="AO1112" s="178">
        <f>IF(V1112&gt;0,P1112*INDEX(Scope_Labor_Rates!$O$6:$O$46,V1112-5)*AA1112,0)</f>
        <v>0</v>
      </c>
      <c r="AP1112" s="181">
        <f>IF(V1112&gt;0,P1112*INDEX(Scope_Labor_Rates!$Q$6:$Q$46,V1112-5)*AA1112,0)</f>
        <v>0</v>
      </c>
      <c r="AQ1112" s="178">
        <f t="shared" si="157"/>
        <v>0</v>
      </c>
      <c r="AR1112" s="178">
        <f t="shared" si="158"/>
        <v>0</v>
      </c>
      <c r="AS1112" s="178">
        <f t="shared" si="159"/>
        <v>0</v>
      </c>
      <c r="AT1112" s="178">
        <f t="shared" si="160"/>
        <v>0</v>
      </c>
      <c r="AU1112">
        <f t="shared" si="161"/>
        <v>0</v>
      </c>
    </row>
    <row r="1113" spans="1:47">
      <c r="A1113" t="str">
        <f>IF(All_Tasks!A1113="","",All_Tasks!A1113)</f>
        <v/>
      </c>
      <c r="B1113" t="str">
        <f>IF(All_Tasks!B1113="","",All_Tasks!B1113)</f>
        <v/>
      </c>
      <c r="C1113" t="str">
        <f>IF(All_Tasks!C1113="","",All_Tasks!C1113)</f>
        <v/>
      </c>
      <c r="D1113" t="str">
        <f>IF(All_Tasks!D1113="","",All_Tasks!D1113)</f>
        <v/>
      </c>
      <c r="E1113" t="str">
        <f>IF(All_Tasks!V1113&lt;&gt;"",All_Tasks!V1113,IF(All_Tasks!E1113&lt;&gt;"",All_Tasks!E1113,""))</f>
        <v/>
      </c>
      <c r="F1113" t="str">
        <f>IF(All_Tasks!F1113="","",All_Tasks!F1113)</f>
        <v/>
      </c>
      <c r="G1113" t="str">
        <f>IF(All_Tasks!G1113="","",All_Tasks!G1113)</f>
        <v/>
      </c>
      <c r="H1113" s="231" t="str">
        <f>IF(All_Tasks!H1113="","",All_Tasks!H1113)</f>
        <v/>
      </c>
      <c r="I1113" t="str">
        <f>IF(All_Tasks!I1113="","",All_Tasks!I1113)</f>
        <v/>
      </c>
      <c r="J1113" t="str">
        <f>IF(All_Tasks!J1113="","",All_Tasks!J1113)</f>
        <v/>
      </c>
      <c r="K1113" t="str">
        <f>IF(All_Tasks!K1113="","",All_Tasks!K1113)</f>
        <v/>
      </c>
      <c r="L1113" s="231" t="str">
        <f>IF(All_Tasks!L1113="","",All_Tasks!L1113)</f>
        <v/>
      </c>
      <c r="M1113" t="str">
        <f>IF(All_Tasks!M1113="","",All_Tasks!M1113)</f>
        <v/>
      </c>
      <c r="N1113" t="str">
        <f>IF(All_Tasks!N1113="","",All_Tasks!N1113)</f>
        <v/>
      </c>
      <c r="O1113" t="str">
        <f>IF(All_Tasks!O1113="","",All_Tasks!O1113)</f>
        <v/>
      </c>
      <c r="P1113" s="181">
        <f>IF(All_Tasks!P1113="",0,All_Tasks!P1113)</f>
        <v>0</v>
      </c>
      <c r="Q1113" s="181">
        <f>IF(All_Tasks!Q1113="",0,All_Tasks!Q1113)</f>
        <v>0</v>
      </c>
      <c r="R1113" s="181">
        <f>IF(All_Tasks!R1113="",0,All_Tasks!R1113)</f>
        <v>0</v>
      </c>
      <c r="S1113" s="181" t="str">
        <f>IF(All_Tasks!S1113="","",All_Tasks!S1113)</f>
        <v/>
      </c>
      <c r="T1113" t="str">
        <f>IF(All_Tasks!T1113="","",All_Tasks!T1113)</f>
        <v/>
      </c>
      <c r="U1113" t="str">
        <f>IF(All_Tasks!U1113="","",All_Tasks!U1113)</f>
        <v/>
      </c>
      <c r="V1113">
        <f>IF(A1113="",0,IFERROR(MATCH(A1113,Scope_Labor_Rates!$A$6:$A$46,0)+5,0))</f>
        <v>0</v>
      </c>
      <c r="W1113" s="178">
        <f>IF(V1113&gt;0,INDEX(Scope_Labor_Rates!$C$6:$C$46,V1113-5),0)</f>
        <v>0</v>
      </c>
      <c r="X1113" s="178">
        <f>IF(V1113&gt;0,INDEX(Scope_Labor_Rates!$C$6:$C$46,V1113-5),0)</f>
        <v>0</v>
      </c>
      <c r="Y1113" s="180">
        <f>IF(V1113&gt;0,INDEX(Scope_Labor_Rates!$S$6:$S$46,V1113-5),0)</f>
        <v>0</v>
      </c>
      <c r="Z1113" s="180">
        <f>IF(V1113&gt;0,INDEX(Scope_Labor_Rates!$R$6:$R$46,V1113-5),1)</f>
        <v>1</v>
      </c>
      <c r="AA1113" s="231">
        <f t="shared" si="153"/>
        <v>0</v>
      </c>
      <c r="AB1113" t="str">
        <f t="shared" si="154"/>
        <v/>
      </c>
      <c r="AC1113" s="178" t="str">
        <f t="shared" si="155"/>
        <v/>
      </c>
      <c r="AD1113" s="181">
        <f t="shared" si="156"/>
        <v>0</v>
      </c>
      <c r="AE1113" s="178">
        <f>IF(V1113&gt;0,P1113*INDEX(Scope_Labor_Rates!$E$6:$E$46,V1113-5),0)</f>
        <v>0</v>
      </c>
      <c r="AF1113" s="181">
        <f>IF(V1113&gt;0,AE1113*INDEX(Scope_Labor_Rates!$D$6:$D$46,V1113-5)*AA1113,0)</f>
        <v>0</v>
      </c>
      <c r="AG1113" s="178">
        <f>IF(V1113&gt;0,P1113*INDEX(Scope_Labor_Rates!$G$6:$G$46,V1113-5),0)</f>
        <v>0</v>
      </c>
      <c r="AH1113" s="181">
        <f>IF(V1113&gt;0,AG1113*INDEX(Scope_Labor_Rates!$F$6:$F$46,V1113-5)*AA1113,0)</f>
        <v>0</v>
      </c>
      <c r="AI1113" s="178">
        <f>IF(V1113&gt;0,P1113*INDEX(Scope_Labor_Rates!$I$6:$I$46,V1113-5),0)</f>
        <v>0</v>
      </c>
      <c r="AJ1113" s="181">
        <f>IF(V1113&gt;0,AI1113*INDEX(Scope_Labor_Rates!$H$6:$H$46,V1113-5)*AA1113,0)</f>
        <v>0</v>
      </c>
      <c r="AK1113" s="178">
        <f>IF(V1113&gt;0,P1113*INDEX(Scope_Labor_Rates!$K$6:$K$46,V1113-5),0)</f>
        <v>0</v>
      </c>
      <c r="AL1113" s="181">
        <f>IF(V1113&gt;0,AK1113*INDEX(Scope_Labor_Rates!$J$6:$J$46,V1113-5)*AA1113,0)</f>
        <v>0</v>
      </c>
      <c r="AM1113" s="178">
        <f>IF(V1113&gt;0,P1113*INDEX(Scope_Labor_Rates!$M$6:$M$46,V1113-5),0)</f>
        <v>0</v>
      </c>
      <c r="AN1113" s="178">
        <f>IF(V1113&gt;0,AM1113*INDEX(Scope_Labor_Rates!$L$6:$L$46,V1113-5)*AA1113,0)</f>
        <v>0</v>
      </c>
      <c r="AO1113" s="178">
        <f>IF(V1113&gt;0,P1113*INDEX(Scope_Labor_Rates!$O$6:$O$46,V1113-5)*AA1113,0)</f>
        <v>0</v>
      </c>
      <c r="AP1113" s="181">
        <f>IF(V1113&gt;0,P1113*INDEX(Scope_Labor_Rates!$Q$6:$Q$46,V1113-5)*AA1113,0)</f>
        <v>0</v>
      </c>
      <c r="AQ1113" s="178">
        <f t="shared" si="157"/>
        <v>0</v>
      </c>
      <c r="AR1113" s="178">
        <f t="shared" si="158"/>
        <v>0</v>
      </c>
      <c r="AS1113" s="178">
        <f t="shared" si="159"/>
        <v>0</v>
      </c>
      <c r="AT1113" s="178">
        <f t="shared" si="160"/>
        <v>0</v>
      </c>
      <c r="AU1113">
        <f t="shared" si="161"/>
        <v>0</v>
      </c>
    </row>
    <row r="1114" spans="1:47">
      <c r="A1114" t="str">
        <f>IF(All_Tasks!A1114="","",All_Tasks!A1114)</f>
        <v/>
      </c>
      <c r="B1114" t="str">
        <f>IF(All_Tasks!B1114="","",All_Tasks!B1114)</f>
        <v/>
      </c>
      <c r="C1114" t="str">
        <f>IF(All_Tasks!C1114="","",All_Tasks!C1114)</f>
        <v/>
      </c>
      <c r="D1114" t="str">
        <f>IF(All_Tasks!D1114="","",All_Tasks!D1114)</f>
        <v/>
      </c>
      <c r="E1114" t="str">
        <f>IF(All_Tasks!V1114&lt;&gt;"",All_Tasks!V1114,IF(All_Tasks!E1114&lt;&gt;"",All_Tasks!E1114,""))</f>
        <v/>
      </c>
      <c r="F1114" t="str">
        <f>IF(All_Tasks!F1114="","",All_Tasks!F1114)</f>
        <v/>
      </c>
      <c r="G1114" t="str">
        <f>IF(All_Tasks!G1114="","",All_Tasks!G1114)</f>
        <v/>
      </c>
      <c r="H1114" s="231" t="str">
        <f>IF(All_Tasks!H1114="","",All_Tasks!H1114)</f>
        <v/>
      </c>
      <c r="I1114" t="str">
        <f>IF(All_Tasks!I1114="","",All_Tasks!I1114)</f>
        <v/>
      </c>
      <c r="J1114" t="str">
        <f>IF(All_Tasks!J1114="","",All_Tasks!J1114)</f>
        <v/>
      </c>
      <c r="K1114" t="str">
        <f>IF(All_Tasks!K1114="","",All_Tasks!K1114)</f>
        <v/>
      </c>
      <c r="L1114" s="231" t="str">
        <f>IF(All_Tasks!L1114="","",All_Tasks!L1114)</f>
        <v/>
      </c>
      <c r="M1114" t="str">
        <f>IF(All_Tasks!M1114="","",All_Tasks!M1114)</f>
        <v/>
      </c>
      <c r="N1114" t="str">
        <f>IF(All_Tasks!N1114="","",All_Tasks!N1114)</f>
        <v/>
      </c>
      <c r="O1114" t="str">
        <f>IF(All_Tasks!O1114="","",All_Tasks!O1114)</f>
        <v/>
      </c>
      <c r="P1114" s="181">
        <f>IF(All_Tasks!P1114="",0,All_Tasks!P1114)</f>
        <v>0</v>
      </c>
      <c r="Q1114" s="181">
        <f>IF(All_Tasks!Q1114="",0,All_Tasks!Q1114)</f>
        <v>0</v>
      </c>
      <c r="R1114" s="181">
        <f>IF(All_Tasks!R1114="",0,All_Tasks!R1114)</f>
        <v>0</v>
      </c>
      <c r="S1114" s="181" t="str">
        <f>IF(All_Tasks!S1114="","",All_Tasks!S1114)</f>
        <v/>
      </c>
      <c r="T1114" t="str">
        <f>IF(All_Tasks!T1114="","",All_Tasks!T1114)</f>
        <v/>
      </c>
      <c r="U1114" t="str">
        <f>IF(All_Tasks!U1114="","",All_Tasks!U1114)</f>
        <v/>
      </c>
      <c r="V1114">
        <f>IF(A1114="",0,IFERROR(MATCH(A1114,Scope_Labor_Rates!$A$6:$A$46,0)+5,0))</f>
        <v>0</v>
      </c>
      <c r="W1114" s="178">
        <f>IF(V1114&gt;0,INDEX(Scope_Labor_Rates!$C$6:$C$46,V1114-5),0)</f>
        <v>0</v>
      </c>
      <c r="X1114" s="178">
        <f>IF(V1114&gt;0,INDEX(Scope_Labor_Rates!$C$6:$C$46,V1114-5),0)</f>
        <v>0</v>
      </c>
      <c r="Y1114" s="180">
        <f>IF(V1114&gt;0,INDEX(Scope_Labor_Rates!$S$6:$S$46,V1114-5),0)</f>
        <v>0</v>
      </c>
      <c r="Z1114" s="180">
        <f>IF(V1114&gt;0,INDEX(Scope_Labor_Rates!$R$6:$R$46,V1114-5),1)</f>
        <v>1</v>
      </c>
      <c r="AA1114" s="231">
        <f t="shared" si="153"/>
        <v>0</v>
      </c>
      <c r="AB1114" t="str">
        <f t="shared" si="154"/>
        <v/>
      </c>
      <c r="AC1114" s="178" t="str">
        <f t="shared" si="155"/>
        <v/>
      </c>
      <c r="AD1114" s="181">
        <f t="shared" si="156"/>
        <v>0</v>
      </c>
      <c r="AE1114" s="178">
        <f>IF(V1114&gt;0,P1114*INDEX(Scope_Labor_Rates!$E$6:$E$46,V1114-5),0)</f>
        <v>0</v>
      </c>
      <c r="AF1114" s="181">
        <f>IF(V1114&gt;0,AE1114*INDEX(Scope_Labor_Rates!$D$6:$D$46,V1114-5)*AA1114,0)</f>
        <v>0</v>
      </c>
      <c r="AG1114" s="178">
        <f>IF(V1114&gt;0,P1114*INDEX(Scope_Labor_Rates!$G$6:$G$46,V1114-5),0)</f>
        <v>0</v>
      </c>
      <c r="AH1114" s="181">
        <f>IF(V1114&gt;0,AG1114*INDEX(Scope_Labor_Rates!$F$6:$F$46,V1114-5)*AA1114,0)</f>
        <v>0</v>
      </c>
      <c r="AI1114" s="178">
        <f>IF(V1114&gt;0,P1114*INDEX(Scope_Labor_Rates!$I$6:$I$46,V1114-5),0)</f>
        <v>0</v>
      </c>
      <c r="AJ1114" s="181">
        <f>IF(V1114&gt;0,AI1114*INDEX(Scope_Labor_Rates!$H$6:$H$46,V1114-5)*AA1114,0)</f>
        <v>0</v>
      </c>
      <c r="AK1114" s="178">
        <f>IF(V1114&gt;0,P1114*INDEX(Scope_Labor_Rates!$K$6:$K$46,V1114-5),0)</f>
        <v>0</v>
      </c>
      <c r="AL1114" s="181">
        <f>IF(V1114&gt;0,AK1114*INDEX(Scope_Labor_Rates!$J$6:$J$46,V1114-5)*AA1114,0)</f>
        <v>0</v>
      </c>
      <c r="AM1114" s="178">
        <f>IF(V1114&gt;0,P1114*INDEX(Scope_Labor_Rates!$M$6:$M$46,V1114-5),0)</f>
        <v>0</v>
      </c>
      <c r="AN1114" s="178">
        <f>IF(V1114&gt;0,AM1114*INDEX(Scope_Labor_Rates!$L$6:$L$46,V1114-5)*AA1114,0)</f>
        <v>0</v>
      </c>
      <c r="AO1114" s="178">
        <f>IF(V1114&gt;0,P1114*INDEX(Scope_Labor_Rates!$O$6:$O$46,V1114-5)*AA1114,0)</f>
        <v>0</v>
      </c>
      <c r="AP1114" s="181">
        <f>IF(V1114&gt;0,P1114*INDEX(Scope_Labor_Rates!$Q$6:$Q$46,V1114-5)*AA1114,0)</f>
        <v>0</v>
      </c>
      <c r="AQ1114" s="178">
        <f t="shared" si="157"/>
        <v>0</v>
      </c>
      <c r="AR1114" s="178">
        <f t="shared" si="158"/>
        <v>0</v>
      </c>
      <c r="AS1114" s="178">
        <f t="shared" si="159"/>
        <v>0</v>
      </c>
      <c r="AT1114" s="178">
        <f t="shared" si="160"/>
        <v>0</v>
      </c>
      <c r="AU1114">
        <f t="shared" si="161"/>
        <v>0</v>
      </c>
    </row>
    <row r="1115" spans="1:47">
      <c r="A1115" t="str">
        <f>IF(All_Tasks!A1115="","",All_Tasks!A1115)</f>
        <v/>
      </c>
      <c r="B1115" t="str">
        <f>IF(All_Tasks!B1115="","",All_Tasks!B1115)</f>
        <v/>
      </c>
      <c r="C1115" t="str">
        <f>IF(All_Tasks!C1115="","",All_Tasks!C1115)</f>
        <v/>
      </c>
      <c r="D1115" t="str">
        <f>IF(All_Tasks!D1115="","",All_Tasks!D1115)</f>
        <v/>
      </c>
      <c r="E1115" t="str">
        <f>IF(All_Tasks!V1115&lt;&gt;"",All_Tasks!V1115,IF(All_Tasks!E1115&lt;&gt;"",All_Tasks!E1115,""))</f>
        <v/>
      </c>
      <c r="F1115" t="str">
        <f>IF(All_Tasks!F1115="","",All_Tasks!F1115)</f>
        <v/>
      </c>
      <c r="G1115" t="str">
        <f>IF(All_Tasks!G1115="","",All_Tasks!G1115)</f>
        <v/>
      </c>
      <c r="H1115" s="231" t="str">
        <f>IF(All_Tasks!H1115="","",All_Tasks!H1115)</f>
        <v/>
      </c>
      <c r="I1115" t="str">
        <f>IF(All_Tasks!I1115="","",All_Tasks!I1115)</f>
        <v/>
      </c>
      <c r="J1115" t="str">
        <f>IF(All_Tasks!J1115="","",All_Tasks!J1115)</f>
        <v/>
      </c>
      <c r="K1115" t="str">
        <f>IF(All_Tasks!K1115="","",All_Tasks!K1115)</f>
        <v/>
      </c>
      <c r="L1115" s="231" t="str">
        <f>IF(All_Tasks!L1115="","",All_Tasks!L1115)</f>
        <v/>
      </c>
      <c r="M1115" t="str">
        <f>IF(All_Tasks!M1115="","",All_Tasks!M1115)</f>
        <v/>
      </c>
      <c r="N1115" t="str">
        <f>IF(All_Tasks!N1115="","",All_Tasks!N1115)</f>
        <v/>
      </c>
      <c r="O1115" t="str">
        <f>IF(All_Tasks!O1115="","",All_Tasks!O1115)</f>
        <v/>
      </c>
      <c r="P1115" s="181">
        <f>IF(All_Tasks!P1115="",0,All_Tasks!P1115)</f>
        <v>0</v>
      </c>
      <c r="Q1115" s="181">
        <f>IF(All_Tasks!Q1115="",0,All_Tasks!Q1115)</f>
        <v>0</v>
      </c>
      <c r="R1115" s="181">
        <f>IF(All_Tasks!R1115="",0,All_Tasks!R1115)</f>
        <v>0</v>
      </c>
      <c r="S1115" s="181" t="str">
        <f>IF(All_Tasks!S1115="","",All_Tasks!S1115)</f>
        <v/>
      </c>
      <c r="T1115" t="str">
        <f>IF(All_Tasks!T1115="","",All_Tasks!T1115)</f>
        <v/>
      </c>
      <c r="U1115" t="str">
        <f>IF(All_Tasks!U1115="","",All_Tasks!U1115)</f>
        <v/>
      </c>
      <c r="V1115">
        <f>IF(A1115="",0,IFERROR(MATCH(A1115,Scope_Labor_Rates!$A$6:$A$46,0)+5,0))</f>
        <v>0</v>
      </c>
      <c r="W1115" s="178">
        <f>IF(V1115&gt;0,INDEX(Scope_Labor_Rates!$C$6:$C$46,V1115-5),0)</f>
        <v>0</v>
      </c>
      <c r="X1115" s="178">
        <f>IF(V1115&gt;0,INDEX(Scope_Labor_Rates!$C$6:$C$46,V1115-5),0)</f>
        <v>0</v>
      </c>
      <c r="Y1115" s="180">
        <f>IF(V1115&gt;0,INDEX(Scope_Labor_Rates!$S$6:$S$46,V1115-5),0)</f>
        <v>0</v>
      </c>
      <c r="Z1115" s="180">
        <f>IF(V1115&gt;0,INDEX(Scope_Labor_Rates!$R$6:$R$46,V1115-5),1)</f>
        <v>1</v>
      </c>
      <c r="AA1115" s="231">
        <f t="shared" si="153"/>
        <v>0</v>
      </c>
      <c r="AB1115" t="str">
        <f t="shared" si="154"/>
        <v/>
      </c>
      <c r="AC1115" s="178" t="str">
        <f t="shared" si="155"/>
        <v/>
      </c>
      <c r="AD1115" s="181">
        <f t="shared" si="156"/>
        <v>0</v>
      </c>
      <c r="AE1115" s="178">
        <f>IF(V1115&gt;0,P1115*INDEX(Scope_Labor_Rates!$E$6:$E$46,V1115-5),0)</f>
        <v>0</v>
      </c>
      <c r="AF1115" s="181">
        <f>IF(V1115&gt;0,AE1115*INDEX(Scope_Labor_Rates!$D$6:$D$46,V1115-5)*AA1115,0)</f>
        <v>0</v>
      </c>
      <c r="AG1115" s="178">
        <f>IF(V1115&gt;0,P1115*INDEX(Scope_Labor_Rates!$G$6:$G$46,V1115-5),0)</f>
        <v>0</v>
      </c>
      <c r="AH1115" s="181">
        <f>IF(V1115&gt;0,AG1115*INDEX(Scope_Labor_Rates!$F$6:$F$46,V1115-5)*AA1115,0)</f>
        <v>0</v>
      </c>
      <c r="AI1115" s="178">
        <f>IF(V1115&gt;0,P1115*INDEX(Scope_Labor_Rates!$I$6:$I$46,V1115-5),0)</f>
        <v>0</v>
      </c>
      <c r="AJ1115" s="181">
        <f>IF(V1115&gt;0,AI1115*INDEX(Scope_Labor_Rates!$H$6:$H$46,V1115-5)*AA1115,0)</f>
        <v>0</v>
      </c>
      <c r="AK1115" s="178">
        <f>IF(V1115&gt;0,P1115*INDEX(Scope_Labor_Rates!$K$6:$K$46,V1115-5),0)</f>
        <v>0</v>
      </c>
      <c r="AL1115" s="181">
        <f>IF(V1115&gt;0,AK1115*INDEX(Scope_Labor_Rates!$J$6:$J$46,V1115-5)*AA1115,0)</f>
        <v>0</v>
      </c>
      <c r="AM1115" s="178">
        <f>IF(V1115&gt;0,P1115*INDEX(Scope_Labor_Rates!$M$6:$M$46,V1115-5),0)</f>
        <v>0</v>
      </c>
      <c r="AN1115" s="178">
        <f>IF(V1115&gt;0,AM1115*INDEX(Scope_Labor_Rates!$L$6:$L$46,V1115-5)*AA1115,0)</f>
        <v>0</v>
      </c>
      <c r="AO1115" s="178">
        <f>IF(V1115&gt;0,P1115*INDEX(Scope_Labor_Rates!$O$6:$O$46,V1115-5)*AA1115,0)</f>
        <v>0</v>
      </c>
      <c r="AP1115" s="181">
        <f>IF(V1115&gt;0,P1115*INDEX(Scope_Labor_Rates!$Q$6:$Q$46,V1115-5)*AA1115,0)</f>
        <v>0</v>
      </c>
      <c r="AQ1115" s="178">
        <f t="shared" si="157"/>
        <v>0</v>
      </c>
      <c r="AR1115" s="178">
        <f t="shared" si="158"/>
        <v>0</v>
      </c>
      <c r="AS1115" s="178">
        <f t="shared" si="159"/>
        <v>0</v>
      </c>
      <c r="AT1115" s="178">
        <f t="shared" si="160"/>
        <v>0</v>
      </c>
      <c r="AU1115">
        <f t="shared" si="161"/>
        <v>0</v>
      </c>
    </row>
    <row r="1116" spans="1:47">
      <c r="A1116" t="str">
        <f>IF(All_Tasks!A1116="","",All_Tasks!A1116)</f>
        <v/>
      </c>
      <c r="B1116" t="str">
        <f>IF(All_Tasks!B1116="","",All_Tasks!B1116)</f>
        <v/>
      </c>
      <c r="C1116" t="str">
        <f>IF(All_Tasks!C1116="","",All_Tasks!C1116)</f>
        <v/>
      </c>
      <c r="D1116" t="str">
        <f>IF(All_Tasks!D1116="","",All_Tasks!D1116)</f>
        <v/>
      </c>
      <c r="E1116" t="str">
        <f>IF(All_Tasks!V1116&lt;&gt;"",All_Tasks!V1116,IF(All_Tasks!E1116&lt;&gt;"",All_Tasks!E1116,""))</f>
        <v/>
      </c>
      <c r="F1116" t="str">
        <f>IF(All_Tasks!F1116="","",All_Tasks!F1116)</f>
        <v/>
      </c>
      <c r="G1116" t="str">
        <f>IF(All_Tasks!G1116="","",All_Tasks!G1116)</f>
        <v/>
      </c>
      <c r="H1116" s="231" t="str">
        <f>IF(All_Tasks!H1116="","",All_Tasks!H1116)</f>
        <v/>
      </c>
      <c r="I1116" t="str">
        <f>IF(All_Tasks!I1116="","",All_Tasks!I1116)</f>
        <v/>
      </c>
      <c r="J1116" t="str">
        <f>IF(All_Tasks!J1116="","",All_Tasks!J1116)</f>
        <v/>
      </c>
      <c r="K1116" t="str">
        <f>IF(All_Tasks!K1116="","",All_Tasks!K1116)</f>
        <v/>
      </c>
      <c r="L1116" s="231" t="str">
        <f>IF(All_Tasks!L1116="","",All_Tasks!L1116)</f>
        <v/>
      </c>
      <c r="M1116" t="str">
        <f>IF(All_Tasks!M1116="","",All_Tasks!M1116)</f>
        <v/>
      </c>
      <c r="N1116" t="str">
        <f>IF(All_Tasks!N1116="","",All_Tasks!N1116)</f>
        <v/>
      </c>
      <c r="O1116" t="str">
        <f>IF(All_Tasks!O1116="","",All_Tasks!O1116)</f>
        <v/>
      </c>
      <c r="P1116" s="181">
        <f>IF(All_Tasks!P1116="",0,All_Tasks!P1116)</f>
        <v>0</v>
      </c>
      <c r="Q1116" s="181">
        <f>IF(All_Tasks!Q1116="",0,All_Tasks!Q1116)</f>
        <v>0</v>
      </c>
      <c r="R1116" s="181">
        <f>IF(All_Tasks!R1116="",0,All_Tasks!R1116)</f>
        <v>0</v>
      </c>
      <c r="S1116" s="181" t="str">
        <f>IF(All_Tasks!S1116="","",All_Tasks!S1116)</f>
        <v/>
      </c>
      <c r="T1116" t="str">
        <f>IF(All_Tasks!T1116="","",All_Tasks!T1116)</f>
        <v/>
      </c>
      <c r="U1116" t="str">
        <f>IF(All_Tasks!U1116="","",All_Tasks!U1116)</f>
        <v/>
      </c>
      <c r="V1116">
        <f>IF(A1116="",0,IFERROR(MATCH(A1116,Scope_Labor_Rates!$A$6:$A$46,0)+5,0))</f>
        <v>0</v>
      </c>
      <c r="W1116" s="178">
        <f>IF(V1116&gt;0,INDEX(Scope_Labor_Rates!$C$6:$C$46,V1116-5),0)</f>
        <v>0</v>
      </c>
      <c r="X1116" s="178">
        <f>IF(V1116&gt;0,INDEX(Scope_Labor_Rates!$C$6:$C$46,V1116-5),0)</f>
        <v>0</v>
      </c>
      <c r="Y1116" s="180">
        <f>IF(V1116&gt;0,INDEX(Scope_Labor_Rates!$S$6:$S$46,V1116-5),0)</f>
        <v>0</v>
      </c>
      <c r="Z1116" s="180">
        <f>IF(V1116&gt;0,INDEX(Scope_Labor_Rates!$R$6:$R$46,V1116-5),1)</f>
        <v>1</v>
      </c>
      <c r="AA1116" s="231">
        <f t="shared" si="153"/>
        <v>0</v>
      </c>
      <c r="AB1116" t="str">
        <f t="shared" si="154"/>
        <v/>
      </c>
      <c r="AC1116" s="178" t="str">
        <f t="shared" si="155"/>
        <v/>
      </c>
      <c r="AD1116" s="181">
        <f t="shared" si="156"/>
        <v>0</v>
      </c>
      <c r="AE1116" s="178">
        <f>IF(V1116&gt;0,P1116*INDEX(Scope_Labor_Rates!$E$6:$E$46,V1116-5),0)</f>
        <v>0</v>
      </c>
      <c r="AF1116" s="181">
        <f>IF(V1116&gt;0,AE1116*INDEX(Scope_Labor_Rates!$D$6:$D$46,V1116-5)*AA1116,0)</f>
        <v>0</v>
      </c>
      <c r="AG1116" s="178">
        <f>IF(V1116&gt;0,P1116*INDEX(Scope_Labor_Rates!$G$6:$G$46,V1116-5),0)</f>
        <v>0</v>
      </c>
      <c r="AH1116" s="181">
        <f>IF(V1116&gt;0,AG1116*INDEX(Scope_Labor_Rates!$F$6:$F$46,V1116-5)*AA1116,0)</f>
        <v>0</v>
      </c>
      <c r="AI1116" s="178">
        <f>IF(V1116&gt;0,P1116*INDEX(Scope_Labor_Rates!$I$6:$I$46,V1116-5),0)</f>
        <v>0</v>
      </c>
      <c r="AJ1116" s="181">
        <f>IF(V1116&gt;0,AI1116*INDEX(Scope_Labor_Rates!$H$6:$H$46,V1116-5)*AA1116,0)</f>
        <v>0</v>
      </c>
      <c r="AK1116" s="178">
        <f>IF(V1116&gt;0,P1116*INDEX(Scope_Labor_Rates!$K$6:$K$46,V1116-5),0)</f>
        <v>0</v>
      </c>
      <c r="AL1116" s="181">
        <f>IF(V1116&gt;0,AK1116*INDEX(Scope_Labor_Rates!$J$6:$J$46,V1116-5)*AA1116,0)</f>
        <v>0</v>
      </c>
      <c r="AM1116" s="178">
        <f>IF(V1116&gt;0,P1116*INDEX(Scope_Labor_Rates!$M$6:$M$46,V1116-5),0)</f>
        <v>0</v>
      </c>
      <c r="AN1116" s="178">
        <f>IF(V1116&gt;0,AM1116*INDEX(Scope_Labor_Rates!$L$6:$L$46,V1116-5)*AA1116,0)</f>
        <v>0</v>
      </c>
      <c r="AO1116" s="178">
        <f>IF(V1116&gt;0,P1116*INDEX(Scope_Labor_Rates!$O$6:$O$46,V1116-5)*AA1116,0)</f>
        <v>0</v>
      </c>
      <c r="AP1116" s="181">
        <f>IF(V1116&gt;0,P1116*INDEX(Scope_Labor_Rates!$Q$6:$Q$46,V1116-5)*AA1116,0)</f>
        <v>0</v>
      </c>
      <c r="AQ1116" s="178">
        <f t="shared" si="157"/>
        <v>0</v>
      </c>
      <c r="AR1116" s="178">
        <f t="shared" si="158"/>
        <v>0</v>
      </c>
      <c r="AS1116" s="178">
        <f t="shared" si="159"/>
        <v>0</v>
      </c>
      <c r="AT1116" s="178">
        <f t="shared" si="160"/>
        <v>0</v>
      </c>
      <c r="AU1116">
        <f t="shared" si="161"/>
        <v>0</v>
      </c>
    </row>
    <row r="1117" spans="1:47">
      <c r="A1117" t="str">
        <f>IF(All_Tasks!A1117="","",All_Tasks!A1117)</f>
        <v/>
      </c>
      <c r="B1117" t="str">
        <f>IF(All_Tasks!B1117="","",All_Tasks!B1117)</f>
        <v/>
      </c>
      <c r="C1117" t="str">
        <f>IF(All_Tasks!C1117="","",All_Tasks!C1117)</f>
        <v/>
      </c>
      <c r="D1117" t="str">
        <f>IF(All_Tasks!D1117="","",All_Tasks!D1117)</f>
        <v/>
      </c>
      <c r="E1117" t="str">
        <f>IF(All_Tasks!V1117&lt;&gt;"",All_Tasks!V1117,IF(All_Tasks!E1117&lt;&gt;"",All_Tasks!E1117,""))</f>
        <v/>
      </c>
      <c r="F1117" t="str">
        <f>IF(All_Tasks!F1117="","",All_Tasks!F1117)</f>
        <v/>
      </c>
      <c r="G1117" t="str">
        <f>IF(All_Tasks!G1117="","",All_Tasks!G1117)</f>
        <v/>
      </c>
      <c r="H1117" s="231" t="str">
        <f>IF(All_Tasks!H1117="","",All_Tasks!H1117)</f>
        <v/>
      </c>
      <c r="I1117" t="str">
        <f>IF(All_Tasks!I1117="","",All_Tasks!I1117)</f>
        <v/>
      </c>
      <c r="J1117" t="str">
        <f>IF(All_Tasks!J1117="","",All_Tasks!J1117)</f>
        <v/>
      </c>
      <c r="K1117" t="str">
        <f>IF(All_Tasks!K1117="","",All_Tasks!K1117)</f>
        <v/>
      </c>
      <c r="L1117" s="231" t="str">
        <f>IF(All_Tasks!L1117="","",All_Tasks!L1117)</f>
        <v/>
      </c>
      <c r="M1117" t="str">
        <f>IF(All_Tasks!M1117="","",All_Tasks!M1117)</f>
        <v/>
      </c>
      <c r="N1117" t="str">
        <f>IF(All_Tasks!N1117="","",All_Tasks!N1117)</f>
        <v/>
      </c>
      <c r="O1117" t="str">
        <f>IF(All_Tasks!O1117="","",All_Tasks!O1117)</f>
        <v/>
      </c>
      <c r="P1117" s="181">
        <f>IF(All_Tasks!P1117="",0,All_Tasks!P1117)</f>
        <v>0</v>
      </c>
      <c r="Q1117" s="181">
        <f>IF(All_Tasks!Q1117="",0,All_Tasks!Q1117)</f>
        <v>0</v>
      </c>
      <c r="R1117" s="181">
        <f>IF(All_Tasks!R1117="",0,All_Tasks!R1117)</f>
        <v>0</v>
      </c>
      <c r="S1117" s="181" t="str">
        <f>IF(All_Tasks!S1117="","",All_Tasks!S1117)</f>
        <v/>
      </c>
      <c r="T1117" t="str">
        <f>IF(All_Tasks!T1117="","",All_Tasks!T1117)</f>
        <v/>
      </c>
      <c r="U1117" t="str">
        <f>IF(All_Tasks!U1117="","",All_Tasks!U1117)</f>
        <v/>
      </c>
      <c r="V1117">
        <f>IF(A1117="",0,IFERROR(MATCH(A1117,Scope_Labor_Rates!$A$6:$A$46,0)+5,0))</f>
        <v>0</v>
      </c>
      <c r="W1117" s="178">
        <f>IF(V1117&gt;0,INDEX(Scope_Labor_Rates!$C$6:$C$46,V1117-5),0)</f>
        <v>0</v>
      </c>
      <c r="X1117" s="178">
        <f>IF(V1117&gt;0,INDEX(Scope_Labor_Rates!$C$6:$C$46,V1117-5),0)</f>
        <v>0</v>
      </c>
      <c r="Y1117" s="180">
        <f>IF(V1117&gt;0,INDEX(Scope_Labor_Rates!$S$6:$S$46,V1117-5),0)</f>
        <v>0</v>
      </c>
      <c r="Z1117" s="180">
        <f>IF(V1117&gt;0,INDEX(Scope_Labor_Rates!$R$6:$R$46,V1117-5),1)</f>
        <v>1</v>
      </c>
      <c r="AA1117" s="231">
        <f t="shared" si="153"/>
        <v>0</v>
      </c>
      <c r="AB1117" t="str">
        <f t="shared" si="154"/>
        <v/>
      </c>
      <c r="AC1117" s="178" t="str">
        <f t="shared" si="155"/>
        <v/>
      </c>
      <c r="AD1117" s="181">
        <f t="shared" si="156"/>
        <v>0</v>
      </c>
      <c r="AE1117" s="178">
        <f>IF(V1117&gt;0,P1117*INDEX(Scope_Labor_Rates!$E$6:$E$46,V1117-5),0)</f>
        <v>0</v>
      </c>
      <c r="AF1117" s="181">
        <f>IF(V1117&gt;0,AE1117*INDEX(Scope_Labor_Rates!$D$6:$D$46,V1117-5)*AA1117,0)</f>
        <v>0</v>
      </c>
      <c r="AG1117" s="178">
        <f>IF(V1117&gt;0,P1117*INDEX(Scope_Labor_Rates!$G$6:$G$46,V1117-5),0)</f>
        <v>0</v>
      </c>
      <c r="AH1117" s="181">
        <f>IF(V1117&gt;0,AG1117*INDEX(Scope_Labor_Rates!$F$6:$F$46,V1117-5)*AA1117,0)</f>
        <v>0</v>
      </c>
      <c r="AI1117" s="178">
        <f>IF(V1117&gt;0,P1117*INDEX(Scope_Labor_Rates!$I$6:$I$46,V1117-5),0)</f>
        <v>0</v>
      </c>
      <c r="AJ1117" s="181">
        <f>IF(V1117&gt;0,AI1117*INDEX(Scope_Labor_Rates!$H$6:$H$46,V1117-5)*AA1117,0)</f>
        <v>0</v>
      </c>
      <c r="AK1117" s="178">
        <f>IF(V1117&gt;0,P1117*INDEX(Scope_Labor_Rates!$K$6:$K$46,V1117-5),0)</f>
        <v>0</v>
      </c>
      <c r="AL1117" s="181">
        <f>IF(V1117&gt;0,AK1117*INDEX(Scope_Labor_Rates!$J$6:$J$46,V1117-5)*AA1117,0)</f>
        <v>0</v>
      </c>
      <c r="AM1117" s="178">
        <f>IF(V1117&gt;0,P1117*INDEX(Scope_Labor_Rates!$M$6:$M$46,V1117-5),0)</f>
        <v>0</v>
      </c>
      <c r="AN1117" s="178">
        <f>IF(V1117&gt;0,AM1117*INDEX(Scope_Labor_Rates!$L$6:$L$46,V1117-5)*AA1117,0)</f>
        <v>0</v>
      </c>
      <c r="AO1117" s="178">
        <f>IF(V1117&gt;0,P1117*INDEX(Scope_Labor_Rates!$O$6:$O$46,V1117-5)*AA1117,0)</f>
        <v>0</v>
      </c>
      <c r="AP1117" s="181">
        <f>IF(V1117&gt;0,P1117*INDEX(Scope_Labor_Rates!$Q$6:$Q$46,V1117-5)*AA1117,0)</f>
        <v>0</v>
      </c>
      <c r="AQ1117" s="178">
        <f t="shared" si="157"/>
        <v>0</v>
      </c>
      <c r="AR1117" s="178">
        <f t="shared" si="158"/>
        <v>0</v>
      </c>
      <c r="AS1117" s="178">
        <f t="shared" si="159"/>
        <v>0</v>
      </c>
      <c r="AT1117" s="178">
        <f t="shared" si="160"/>
        <v>0</v>
      </c>
      <c r="AU1117">
        <f t="shared" si="161"/>
        <v>0</v>
      </c>
    </row>
    <row r="1118" spans="1:47">
      <c r="A1118" t="str">
        <f>IF(All_Tasks!A1118="","",All_Tasks!A1118)</f>
        <v/>
      </c>
      <c r="B1118" t="str">
        <f>IF(All_Tasks!B1118="","",All_Tasks!B1118)</f>
        <v/>
      </c>
      <c r="C1118" t="str">
        <f>IF(All_Tasks!C1118="","",All_Tasks!C1118)</f>
        <v/>
      </c>
      <c r="D1118" t="str">
        <f>IF(All_Tasks!D1118="","",All_Tasks!D1118)</f>
        <v/>
      </c>
      <c r="E1118" t="str">
        <f>IF(All_Tasks!V1118&lt;&gt;"",All_Tasks!V1118,IF(All_Tasks!E1118&lt;&gt;"",All_Tasks!E1118,""))</f>
        <v/>
      </c>
      <c r="F1118" t="str">
        <f>IF(All_Tasks!F1118="","",All_Tasks!F1118)</f>
        <v/>
      </c>
      <c r="G1118" t="str">
        <f>IF(All_Tasks!G1118="","",All_Tasks!G1118)</f>
        <v/>
      </c>
      <c r="H1118" s="231" t="str">
        <f>IF(All_Tasks!H1118="","",All_Tasks!H1118)</f>
        <v/>
      </c>
      <c r="I1118" t="str">
        <f>IF(All_Tasks!I1118="","",All_Tasks!I1118)</f>
        <v/>
      </c>
      <c r="J1118" t="str">
        <f>IF(All_Tasks!J1118="","",All_Tasks!J1118)</f>
        <v/>
      </c>
      <c r="K1118" t="str">
        <f>IF(All_Tasks!K1118="","",All_Tasks!K1118)</f>
        <v/>
      </c>
      <c r="L1118" s="231" t="str">
        <f>IF(All_Tasks!L1118="","",All_Tasks!L1118)</f>
        <v/>
      </c>
      <c r="M1118" t="str">
        <f>IF(All_Tasks!M1118="","",All_Tasks!M1118)</f>
        <v/>
      </c>
      <c r="N1118" t="str">
        <f>IF(All_Tasks!N1118="","",All_Tasks!N1118)</f>
        <v/>
      </c>
      <c r="O1118" t="str">
        <f>IF(All_Tasks!O1118="","",All_Tasks!O1118)</f>
        <v/>
      </c>
      <c r="P1118" s="181">
        <f>IF(All_Tasks!P1118="",0,All_Tasks!P1118)</f>
        <v>0</v>
      </c>
      <c r="Q1118" s="181">
        <f>IF(All_Tasks!Q1118="",0,All_Tasks!Q1118)</f>
        <v>0</v>
      </c>
      <c r="R1118" s="181">
        <f>IF(All_Tasks!R1118="",0,All_Tasks!R1118)</f>
        <v>0</v>
      </c>
      <c r="S1118" s="181" t="str">
        <f>IF(All_Tasks!S1118="","",All_Tasks!S1118)</f>
        <v/>
      </c>
      <c r="T1118" t="str">
        <f>IF(All_Tasks!T1118="","",All_Tasks!T1118)</f>
        <v/>
      </c>
      <c r="U1118" t="str">
        <f>IF(All_Tasks!U1118="","",All_Tasks!U1118)</f>
        <v/>
      </c>
      <c r="V1118">
        <f>IF(A1118="",0,IFERROR(MATCH(A1118,Scope_Labor_Rates!$A$6:$A$46,0)+5,0))</f>
        <v>0</v>
      </c>
      <c r="W1118" s="178">
        <f>IF(V1118&gt;0,INDEX(Scope_Labor_Rates!$C$6:$C$46,V1118-5),0)</f>
        <v>0</v>
      </c>
      <c r="X1118" s="178">
        <f>IF(V1118&gt;0,INDEX(Scope_Labor_Rates!$C$6:$C$46,V1118-5),0)</f>
        <v>0</v>
      </c>
      <c r="Y1118" s="180">
        <f>IF(V1118&gt;0,INDEX(Scope_Labor_Rates!$S$6:$S$46,V1118-5),0)</f>
        <v>0</v>
      </c>
      <c r="Z1118" s="180">
        <f>IF(V1118&gt;0,INDEX(Scope_Labor_Rates!$R$6:$R$46,V1118-5),1)</f>
        <v>1</v>
      </c>
      <c r="AA1118" s="231">
        <f t="shared" si="153"/>
        <v>0</v>
      </c>
      <c r="AB1118" t="str">
        <f t="shared" si="154"/>
        <v/>
      </c>
      <c r="AC1118" s="178" t="str">
        <f t="shared" si="155"/>
        <v/>
      </c>
      <c r="AD1118" s="181">
        <f t="shared" si="156"/>
        <v>0</v>
      </c>
      <c r="AE1118" s="178">
        <f>IF(V1118&gt;0,P1118*INDEX(Scope_Labor_Rates!$E$6:$E$46,V1118-5),0)</f>
        <v>0</v>
      </c>
      <c r="AF1118" s="181">
        <f>IF(V1118&gt;0,AE1118*INDEX(Scope_Labor_Rates!$D$6:$D$46,V1118-5)*AA1118,0)</f>
        <v>0</v>
      </c>
      <c r="AG1118" s="178">
        <f>IF(V1118&gt;0,P1118*INDEX(Scope_Labor_Rates!$G$6:$G$46,V1118-5),0)</f>
        <v>0</v>
      </c>
      <c r="AH1118" s="181">
        <f>IF(V1118&gt;0,AG1118*INDEX(Scope_Labor_Rates!$F$6:$F$46,V1118-5)*AA1118,0)</f>
        <v>0</v>
      </c>
      <c r="AI1118" s="178">
        <f>IF(V1118&gt;0,P1118*INDEX(Scope_Labor_Rates!$I$6:$I$46,V1118-5),0)</f>
        <v>0</v>
      </c>
      <c r="AJ1118" s="181">
        <f>IF(V1118&gt;0,AI1118*INDEX(Scope_Labor_Rates!$H$6:$H$46,V1118-5)*AA1118,0)</f>
        <v>0</v>
      </c>
      <c r="AK1118" s="178">
        <f>IF(V1118&gt;0,P1118*INDEX(Scope_Labor_Rates!$K$6:$K$46,V1118-5),0)</f>
        <v>0</v>
      </c>
      <c r="AL1118" s="181">
        <f>IF(V1118&gt;0,AK1118*INDEX(Scope_Labor_Rates!$J$6:$J$46,V1118-5)*AA1118,0)</f>
        <v>0</v>
      </c>
      <c r="AM1118" s="178">
        <f>IF(V1118&gt;0,P1118*INDEX(Scope_Labor_Rates!$M$6:$M$46,V1118-5),0)</f>
        <v>0</v>
      </c>
      <c r="AN1118" s="178">
        <f>IF(V1118&gt;0,AM1118*INDEX(Scope_Labor_Rates!$L$6:$L$46,V1118-5)*AA1118,0)</f>
        <v>0</v>
      </c>
      <c r="AO1118" s="178">
        <f>IF(V1118&gt;0,P1118*INDEX(Scope_Labor_Rates!$O$6:$O$46,V1118-5)*AA1118,0)</f>
        <v>0</v>
      </c>
      <c r="AP1118" s="181">
        <f>IF(V1118&gt;0,P1118*INDEX(Scope_Labor_Rates!$Q$6:$Q$46,V1118-5)*AA1118,0)</f>
        <v>0</v>
      </c>
      <c r="AQ1118" s="178">
        <f t="shared" si="157"/>
        <v>0</v>
      </c>
      <c r="AR1118" s="178">
        <f t="shared" si="158"/>
        <v>0</v>
      </c>
      <c r="AS1118" s="178">
        <f t="shared" si="159"/>
        <v>0</v>
      </c>
      <c r="AT1118" s="178">
        <f t="shared" si="160"/>
        <v>0</v>
      </c>
      <c r="AU1118">
        <f t="shared" si="161"/>
        <v>0</v>
      </c>
    </row>
    <row r="1119" spans="1:47">
      <c r="A1119" t="str">
        <f>IF(All_Tasks!A1119="","",All_Tasks!A1119)</f>
        <v/>
      </c>
      <c r="B1119" t="str">
        <f>IF(All_Tasks!B1119="","",All_Tasks!B1119)</f>
        <v/>
      </c>
      <c r="C1119" t="str">
        <f>IF(All_Tasks!C1119="","",All_Tasks!C1119)</f>
        <v/>
      </c>
      <c r="D1119" t="str">
        <f>IF(All_Tasks!D1119="","",All_Tasks!D1119)</f>
        <v/>
      </c>
      <c r="E1119" t="str">
        <f>IF(All_Tasks!V1119&lt;&gt;"",All_Tasks!V1119,IF(All_Tasks!E1119&lt;&gt;"",All_Tasks!E1119,""))</f>
        <v/>
      </c>
      <c r="F1119" t="str">
        <f>IF(All_Tasks!F1119="","",All_Tasks!F1119)</f>
        <v/>
      </c>
      <c r="G1119" t="str">
        <f>IF(All_Tasks!G1119="","",All_Tasks!G1119)</f>
        <v/>
      </c>
      <c r="H1119" s="231" t="str">
        <f>IF(All_Tasks!H1119="","",All_Tasks!H1119)</f>
        <v/>
      </c>
      <c r="I1119" t="str">
        <f>IF(All_Tasks!I1119="","",All_Tasks!I1119)</f>
        <v/>
      </c>
      <c r="J1119" t="str">
        <f>IF(All_Tasks!J1119="","",All_Tasks!J1119)</f>
        <v/>
      </c>
      <c r="K1119" t="str">
        <f>IF(All_Tasks!K1119="","",All_Tasks!K1119)</f>
        <v/>
      </c>
      <c r="L1119" s="231" t="str">
        <f>IF(All_Tasks!L1119="","",All_Tasks!L1119)</f>
        <v/>
      </c>
      <c r="M1119" t="str">
        <f>IF(All_Tasks!M1119="","",All_Tasks!M1119)</f>
        <v/>
      </c>
      <c r="N1119" t="str">
        <f>IF(All_Tasks!N1119="","",All_Tasks!N1119)</f>
        <v/>
      </c>
      <c r="O1119" t="str">
        <f>IF(All_Tasks!O1119="","",All_Tasks!O1119)</f>
        <v/>
      </c>
      <c r="P1119" s="181">
        <f>IF(All_Tasks!P1119="",0,All_Tasks!P1119)</f>
        <v>0</v>
      </c>
      <c r="Q1119" s="181">
        <f>IF(All_Tasks!Q1119="",0,All_Tasks!Q1119)</f>
        <v>0</v>
      </c>
      <c r="R1119" s="181">
        <f>IF(All_Tasks!R1119="",0,All_Tasks!R1119)</f>
        <v>0</v>
      </c>
      <c r="S1119" s="181" t="str">
        <f>IF(All_Tasks!S1119="","",All_Tasks!S1119)</f>
        <v/>
      </c>
      <c r="T1119" t="str">
        <f>IF(All_Tasks!T1119="","",All_Tasks!T1119)</f>
        <v/>
      </c>
      <c r="U1119" t="str">
        <f>IF(All_Tasks!U1119="","",All_Tasks!U1119)</f>
        <v/>
      </c>
      <c r="V1119">
        <f>IF(A1119="",0,IFERROR(MATCH(A1119,Scope_Labor_Rates!$A$6:$A$46,0)+5,0))</f>
        <v>0</v>
      </c>
      <c r="W1119" s="178">
        <f>IF(V1119&gt;0,INDEX(Scope_Labor_Rates!$C$6:$C$46,V1119-5),0)</f>
        <v>0</v>
      </c>
      <c r="X1119" s="178">
        <f>IF(V1119&gt;0,INDEX(Scope_Labor_Rates!$C$6:$C$46,V1119-5),0)</f>
        <v>0</v>
      </c>
      <c r="Y1119" s="180">
        <f>IF(V1119&gt;0,INDEX(Scope_Labor_Rates!$S$6:$S$46,V1119-5),0)</f>
        <v>0</v>
      </c>
      <c r="Z1119" s="180">
        <f>IF(V1119&gt;0,INDEX(Scope_Labor_Rates!$R$6:$R$46,V1119-5),1)</f>
        <v>1</v>
      </c>
      <c r="AA1119" s="231">
        <f t="shared" si="153"/>
        <v>0</v>
      </c>
      <c r="AB1119" t="str">
        <f t="shared" si="154"/>
        <v/>
      </c>
      <c r="AC1119" s="178" t="str">
        <f t="shared" si="155"/>
        <v/>
      </c>
      <c r="AD1119" s="181">
        <f t="shared" si="156"/>
        <v>0</v>
      </c>
      <c r="AE1119" s="178">
        <f>IF(V1119&gt;0,P1119*INDEX(Scope_Labor_Rates!$E$6:$E$46,V1119-5),0)</f>
        <v>0</v>
      </c>
      <c r="AF1119" s="181">
        <f>IF(V1119&gt;0,AE1119*INDEX(Scope_Labor_Rates!$D$6:$D$46,V1119-5)*AA1119,0)</f>
        <v>0</v>
      </c>
      <c r="AG1119" s="178">
        <f>IF(V1119&gt;0,P1119*INDEX(Scope_Labor_Rates!$G$6:$G$46,V1119-5),0)</f>
        <v>0</v>
      </c>
      <c r="AH1119" s="181">
        <f>IF(V1119&gt;0,AG1119*INDEX(Scope_Labor_Rates!$F$6:$F$46,V1119-5)*AA1119,0)</f>
        <v>0</v>
      </c>
      <c r="AI1119" s="178">
        <f>IF(V1119&gt;0,P1119*INDEX(Scope_Labor_Rates!$I$6:$I$46,V1119-5),0)</f>
        <v>0</v>
      </c>
      <c r="AJ1119" s="181">
        <f>IF(V1119&gt;0,AI1119*INDEX(Scope_Labor_Rates!$H$6:$H$46,V1119-5)*AA1119,0)</f>
        <v>0</v>
      </c>
      <c r="AK1119" s="178">
        <f>IF(V1119&gt;0,P1119*INDEX(Scope_Labor_Rates!$K$6:$K$46,V1119-5),0)</f>
        <v>0</v>
      </c>
      <c r="AL1119" s="181">
        <f>IF(V1119&gt;0,AK1119*INDEX(Scope_Labor_Rates!$J$6:$J$46,V1119-5)*AA1119,0)</f>
        <v>0</v>
      </c>
      <c r="AM1119" s="178">
        <f>IF(V1119&gt;0,P1119*INDEX(Scope_Labor_Rates!$M$6:$M$46,V1119-5),0)</f>
        <v>0</v>
      </c>
      <c r="AN1119" s="178">
        <f>IF(V1119&gt;0,AM1119*INDEX(Scope_Labor_Rates!$L$6:$L$46,V1119-5)*AA1119,0)</f>
        <v>0</v>
      </c>
      <c r="AO1119" s="178">
        <f>IF(V1119&gt;0,P1119*INDEX(Scope_Labor_Rates!$O$6:$O$46,V1119-5)*AA1119,0)</f>
        <v>0</v>
      </c>
      <c r="AP1119" s="181">
        <f>IF(V1119&gt;0,P1119*INDEX(Scope_Labor_Rates!$Q$6:$Q$46,V1119-5)*AA1119,0)</f>
        <v>0</v>
      </c>
      <c r="AQ1119" s="178">
        <f t="shared" si="157"/>
        <v>0</v>
      </c>
      <c r="AR1119" s="178">
        <f t="shared" si="158"/>
        <v>0</v>
      </c>
      <c r="AS1119" s="178">
        <f t="shared" si="159"/>
        <v>0</v>
      </c>
      <c r="AT1119" s="178">
        <f t="shared" si="160"/>
        <v>0</v>
      </c>
      <c r="AU1119">
        <f t="shared" si="161"/>
        <v>0</v>
      </c>
    </row>
    <row r="1120" spans="1:47">
      <c r="A1120" t="str">
        <f>IF(All_Tasks!A1120="","",All_Tasks!A1120)</f>
        <v/>
      </c>
      <c r="B1120" t="str">
        <f>IF(All_Tasks!B1120="","",All_Tasks!B1120)</f>
        <v/>
      </c>
      <c r="C1120" t="str">
        <f>IF(All_Tasks!C1120="","",All_Tasks!C1120)</f>
        <v/>
      </c>
      <c r="D1120" t="str">
        <f>IF(All_Tasks!D1120="","",All_Tasks!D1120)</f>
        <v/>
      </c>
      <c r="E1120" t="str">
        <f>IF(All_Tasks!V1120&lt;&gt;"",All_Tasks!V1120,IF(All_Tasks!E1120&lt;&gt;"",All_Tasks!E1120,""))</f>
        <v/>
      </c>
      <c r="F1120" t="str">
        <f>IF(All_Tasks!F1120="","",All_Tasks!F1120)</f>
        <v/>
      </c>
      <c r="G1120" t="str">
        <f>IF(All_Tasks!G1120="","",All_Tasks!G1120)</f>
        <v/>
      </c>
      <c r="H1120" s="231" t="str">
        <f>IF(All_Tasks!H1120="","",All_Tasks!H1120)</f>
        <v/>
      </c>
      <c r="I1120" t="str">
        <f>IF(All_Tasks!I1120="","",All_Tasks!I1120)</f>
        <v/>
      </c>
      <c r="J1120" t="str">
        <f>IF(All_Tasks!J1120="","",All_Tasks!J1120)</f>
        <v/>
      </c>
      <c r="K1120" t="str">
        <f>IF(All_Tasks!K1120="","",All_Tasks!K1120)</f>
        <v/>
      </c>
      <c r="L1120" s="231" t="str">
        <f>IF(All_Tasks!L1120="","",All_Tasks!L1120)</f>
        <v/>
      </c>
      <c r="M1120" t="str">
        <f>IF(All_Tasks!M1120="","",All_Tasks!M1120)</f>
        <v/>
      </c>
      <c r="N1120" t="str">
        <f>IF(All_Tasks!N1120="","",All_Tasks!N1120)</f>
        <v/>
      </c>
      <c r="O1120" t="str">
        <f>IF(All_Tasks!O1120="","",All_Tasks!O1120)</f>
        <v/>
      </c>
      <c r="P1120" s="181">
        <f>IF(All_Tasks!P1120="",0,All_Tasks!P1120)</f>
        <v>0</v>
      </c>
      <c r="Q1120" s="181">
        <f>IF(All_Tasks!Q1120="",0,All_Tasks!Q1120)</f>
        <v>0</v>
      </c>
      <c r="R1120" s="181">
        <f>IF(All_Tasks!R1120="",0,All_Tasks!R1120)</f>
        <v>0</v>
      </c>
      <c r="S1120" s="181" t="str">
        <f>IF(All_Tasks!S1120="","",All_Tasks!S1120)</f>
        <v/>
      </c>
      <c r="T1120" t="str">
        <f>IF(All_Tasks!T1120="","",All_Tasks!T1120)</f>
        <v/>
      </c>
      <c r="U1120" t="str">
        <f>IF(All_Tasks!U1120="","",All_Tasks!U1120)</f>
        <v/>
      </c>
      <c r="V1120">
        <f>IF(A1120="",0,IFERROR(MATCH(A1120,Scope_Labor_Rates!$A$6:$A$46,0)+5,0))</f>
        <v>0</v>
      </c>
      <c r="W1120" s="178">
        <f>IF(V1120&gt;0,INDEX(Scope_Labor_Rates!$C$6:$C$46,V1120-5),0)</f>
        <v>0</v>
      </c>
      <c r="X1120" s="178">
        <f>IF(V1120&gt;0,INDEX(Scope_Labor_Rates!$C$6:$C$46,V1120-5),0)</f>
        <v>0</v>
      </c>
      <c r="Y1120" s="180">
        <f>IF(V1120&gt;0,INDEX(Scope_Labor_Rates!$S$6:$S$46,V1120-5),0)</f>
        <v>0</v>
      </c>
      <c r="Z1120" s="180">
        <f>IF(V1120&gt;0,INDEX(Scope_Labor_Rates!$R$6:$R$46,V1120-5),1)</f>
        <v>1</v>
      </c>
      <c r="AA1120" s="231">
        <f t="shared" si="153"/>
        <v>0</v>
      </c>
      <c r="AB1120" t="str">
        <f t="shared" si="154"/>
        <v/>
      </c>
      <c r="AC1120" s="178" t="str">
        <f t="shared" si="155"/>
        <v/>
      </c>
      <c r="AD1120" s="181">
        <f t="shared" si="156"/>
        <v>0</v>
      </c>
      <c r="AE1120" s="178">
        <f>IF(V1120&gt;0,P1120*INDEX(Scope_Labor_Rates!$E$6:$E$46,V1120-5),0)</f>
        <v>0</v>
      </c>
      <c r="AF1120" s="181">
        <f>IF(V1120&gt;0,AE1120*INDEX(Scope_Labor_Rates!$D$6:$D$46,V1120-5)*AA1120,0)</f>
        <v>0</v>
      </c>
      <c r="AG1120" s="178">
        <f>IF(V1120&gt;0,P1120*INDEX(Scope_Labor_Rates!$G$6:$G$46,V1120-5),0)</f>
        <v>0</v>
      </c>
      <c r="AH1120" s="181">
        <f>IF(V1120&gt;0,AG1120*INDEX(Scope_Labor_Rates!$F$6:$F$46,V1120-5)*AA1120,0)</f>
        <v>0</v>
      </c>
      <c r="AI1120" s="178">
        <f>IF(V1120&gt;0,P1120*INDEX(Scope_Labor_Rates!$I$6:$I$46,V1120-5),0)</f>
        <v>0</v>
      </c>
      <c r="AJ1120" s="181">
        <f>IF(V1120&gt;0,AI1120*INDEX(Scope_Labor_Rates!$H$6:$H$46,V1120-5)*AA1120,0)</f>
        <v>0</v>
      </c>
      <c r="AK1120" s="178">
        <f>IF(V1120&gt;0,P1120*INDEX(Scope_Labor_Rates!$K$6:$K$46,V1120-5),0)</f>
        <v>0</v>
      </c>
      <c r="AL1120" s="181">
        <f>IF(V1120&gt;0,AK1120*INDEX(Scope_Labor_Rates!$J$6:$J$46,V1120-5)*AA1120,0)</f>
        <v>0</v>
      </c>
      <c r="AM1120" s="178">
        <f>IF(V1120&gt;0,P1120*INDEX(Scope_Labor_Rates!$M$6:$M$46,V1120-5),0)</f>
        <v>0</v>
      </c>
      <c r="AN1120" s="178">
        <f>IF(V1120&gt;0,AM1120*INDEX(Scope_Labor_Rates!$L$6:$L$46,V1120-5)*AA1120,0)</f>
        <v>0</v>
      </c>
      <c r="AO1120" s="178">
        <f>IF(V1120&gt;0,P1120*INDEX(Scope_Labor_Rates!$O$6:$O$46,V1120-5)*AA1120,0)</f>
        <v>0</v>
      </c>
      <c r="AP1120" s="181">
        <f>IF(V1120&gt;0,P1120*INDEX(Scope_Labor_Rates!$Q$6:$Q$46,V1120-5)*AA1120,0)</f>
        <v>0</v>
      </c>
      <c r="AQ1120" s="178">
        <f t="shared" si="157"/>
        <v>0</v>
      </c>
      <c r="AR1120" s="178">
        <f t="shared" si="158"/>
        <v>0</v>
      </c>
      <c r="AS1120" s="178">
        <f t="shared" si="159"/>
        <v>0</v>
      </c>
      <c r="AT1120" s="178">
        <f t="shared" si="160"/>
        <v>0</v>
      </c>
      <c r="AU1120">
        <f t="shared" si="161"/>
        <v>0</v>
      </c>
    </row>
    <row r="1121" spans="1:47">
      <c r="A1121" t="str">
        <f>IF(All_Tasks!A1121="","",All_Tasks!A1121)</f>
        <v/>
      </c>
      <c r="B1121" t="str">
        <f>IF(All_Tasks!B1121="","",All_Tasks!B1121)</f>
        <v/>
      </c>
      <c r="C1121" t="str">
        <f>IF(All_Tasks!C1121="","",All_Tasks!C1121)</f>
        <v/>
      </c>
      <c r="D1121" t="str">
        <f>IF(All_Tasks!D1121="","",All_Tasks!D1121)</f>
        <v/>
      </c>
      <c r="E1121" t="str">
        <f>IF(All_Tasks!V1121&lt;&gt;"",All_Tasks!V1121,IF(All_Tasks!E1121&lt;&gt;"",All_Tasks!E1121,""))</f>
        <v/>
      </c>
      <c r="F1121" t="str">
        <f>IF(All_Tasks!F1121="","",All_Tasks!F1121)</f>
        <v/>
      </c>
      <c r="G1121" t="str">
        <f>IF(All_Tasks!G1121="","",All_Tasks!G1121)</f>
        <v/>
      </c>
      <c r="H1121" s="231" t="str">
        <f>IF(All_Tasks!H1121="","",All_Tasks!H1121)</f>
        <v/>
      </c>
      <c r="I1121" t="str">
        <f>IF(All_Tasks!I1121="","",All_Tasks!I1121)</f>
        <v/>
      </c>
      <c r="J1121" t="str">
        <f>IF(All_Tasks!J1121="","",All_Tasks!J1121)</f>
        <v/>
      </c>
      <c r="K1121" t="str">
        <f>IF(All_Tasks!K1121="","",All_Tasks!K1121)</f>
        <v/>
      </c>
      <c r="L1121" s="231" t="str">
        <f>IF(All_Tasks!L1121="","",All_Tasks!L1121)</f>
        <v/>
      </c>
      <c r="M1121" t="str">
        <f>IF(All_Tasks!M1121="","",All_Tasks!M1121)</f>
        <v/>
      </c>
      <c r="N1121" t="str">
        <f>IF(All_Tasks!N1121="","",All_Tasks!N1121)</f>
        <v/>
      </c>
      <c r="O1121" t="str">
        <f>IF(All_Tasks!O1121="","",All_Tasks!O1121)</f>
        <v/>
      </c>
      <c r="P1121" s="181">
        <f>IF(All_Tasks!P1121="",0,All_Tasks!P1121)</f>
        <v>0</v>
      </c>
      <c r="Q1121" s="181">
        <f>IF(All_Tasks!Q1121="",0,All_Tasks!Q1121)</f>
        <v>0</v>
      </c>
      <c r="R1121" s="181">
        <f>IF(All_Tasks!R1121="",0,All_Tasks!R1121)</f>
        <v>0</v>
      </c>
      <c r="S1121" s="181" t="str">
        <f>IF(All_Tasks!S1121="","",All_Tasks!S1121)</f>
        <v/>
      </c>
      <c r="T1121" t="str">
        <f>IF(All_Tasks!T1121="","",All_Tasks!T1121)</f>
        <v/>
      </c>
      <c r="U1121" t="str">
        <f>IF(All_Tasks!U1121="","",All_Tasks!U1121)</f>
        <v/>
      </c>
      <c r="V1121">
        <f>IF(A1121="",0,IFERROR(MATCH(A1121,Scope_Labor_Rates!$A$6:$A$46,0)+5,0))</f>
        <v>0</v>
      </c>
      <c r="W1121" s="178">
        <f>IF(V1121&gt;0,INDEX(Scope_Labor_Rates!$C$6:$C$46,V1121-5),0)</f>
        <v>0</v>
      </c>
      <c r="X1121" s="178">
        <f>IF(V1121&gt;0,INDEX(Scope_Labor_Rates!$C$6:$C$46,V1121-5),0)</f>
        <v>0</v>
      </c>
      <c r="Y1121" s="180">
        <f>IF(V1121&gt;0,INDEX(Scope_Labor_Rates!$S$6:$S$46,V1121-5),0)</f>
        <v>0</v>
      </c>
      <c r="Z1121" s="180">
        <f>IF(V1121&gt;0,INDEX(Scope_Labor_Rates!$R$6:$R$46,V1121-5),1)</f>
        <v>1</v>
      </c>
      <c r="AA1121" s="231">
        <f t="shared" si="153"/>
        <v>0</v>
      </c>
      <c r="AB1121" t="str">
        <f t="shared" si="154"/>
        <v/>
      </c>
      <c r="AC1121" s="178" t="str">
        <f t="shared" si="155"/>
        <v/>
      </c>
      <c r="AD1121" s="181">
        <f t="shared" si="156"/>
        <v>0</v>
      </c>
      <c r="AE1121" s="178">
        <f>IF(V1121&gt;0,P1121*INDEX(Scope_Labor_Rates!$E$6:$E$46,V1121-5),0)</f>
        <v>0</v>
      </c>
      <c r="AF1121" s="181">
        <f>IF(V1121&gt;0,AE1121*INDEX(Scope_Labor_Rates!$D$6:$D$46,V1121-5)*AA1121,0)</f>
        <v>0</v>
      </c>
      <c r="AG1121" s="178">
        <f>IF(V1121&gt;0,P1121*INDEX(Scope_Labor_Rates!$G$6:$G$46,V1121-5),0)</f>
        <v>0</v>
      </c>
      <c r="AH1121" s="181">
        <f>IF(V1121&gt;0,AG1121*INDEX(Scope_Labor_Rates!$F$6:$F$46,V1121-5)*AA1121,0)</f>
        <v>0</v>
      </c>
      <c r="AI1121" s="178">
        <f>IF(V1121&gt;0,P1121*INDEX(Scope_Labor_Rates!$I$6:$I$46,V1121-5),0)</f>
        <v>0</v>
      </c>
      <c r="AJ1121" s="181">
        <f>IF(V1121&gt;0,AI1121*INDEX(Scope_Labor_Rates!$H$6:$H$46,V1121-5)*AA1121,0)</f>
        <v>0</v>
      </c>
      <c r="AK1121" s="178">
        <f>IF(V1121&gt;0,P1121*INDEX(Scope_Labor_Rates!$K$6:$K$46,V1121-5),0)</f>
        <v>0</v>
      </c>
      <c r="AL1121" s="181">
        <f>IF(V1121&gt;0,AK1121*INDEX(Scope_Labor_Rates!$J$6:$J$46,V1121-5)*AA1121,0)</f>
        <v>0</v>
      </c>
      <c r="AM1121" s="178">
        <f>IF(V1121&gt;0,P1121*INDEX(Scope_Labor_Rates!$M$6:$M$46,V1121-5),0)</f>
        <v>0</v>
      </c>
      <c r="AN1121" s="178">
        <f>IF(V1121&gt;0,AM1121*INDEX(Scope_Labor_Rates!$L$6:$L$46,V1121-5)*AA1121,0)</f>
        <v>0</v>
      </c>
      <c r="AO1121" s="178">
        <f>IF(V1121&gt;0,P1121*INDEX(Scope_Labor_Rates!$O$6:$O$46,V1121-5)*AA1121,0)</f>
        <v>0</v>
      </c>
      <c r="AP1121" s="181">
        <f>IF(V1121&gt;0,P1121*INDEX(Scope_Labor_Rates!$Q$6:$Q$46,V1121-5)*AA1121,0)</f>
        <v>0</v>
      </c>
      <c r="AQ1121" s="178">
        <f t="shared" si="157"/>
        <v>0</v>
      </c>
      <c r="AR1121" s="178">
        <f t="shared" si="158"/>
        <v>0</v>
      </c>
      <c r="AS1121" s="178">
        <f t="shared" si="159"/>
        <v>0</v>
      </c>
      <c r="AT1121" s="178">
        <f t="shared" si="160"/>
        <v>0</v>
      </c>
      <c r="AU1121">
        <f t="shared" si="161"/>
        <v>0</v>
      </c>
    </row>
    <row r="1122" spans="1:47">
      <c r="A1122" t="str">
        <f>IF(All_Tasks!A1122="","",All_Tasks!A1122)</f>
        <v/>
      </c>
      <c r="B1122" t="str">
        <f>IF(All_Tasks!B1122="","",All_Tasks!B1122)</f>
        <v/>
      </c>
      <c r="C1122" t="str">
        <f>IF(All_Tasks!C1122="","",All_Tasks!C1122)</f>
        <v/>
      </c>
      <c r="D1122" t="str">
        <f>IF(All_Tasks!D1122="","",All_Tasks!D1122)</f>
        <v/>
      </c>
      <c r="E1122" t="str">
        <f>IF(All_Tasks!V1122&lt;&gt;"",All_Tasks!V1122,IF(All_Tasks!E1122&lt;&gt;"",All_Tasks!E1122,""))</f>
        <v/>
      </c>
      <c r="F1122" t="str">
        <f>IF(All_Tasks!F1122="","",All_Tasks!F1122)</f>
        <v/>
      </c>
      <c r="G1122" t="str">
        <f>IF(All_Tasks!G1122="","",All_Tasks!G1122)</f>
        <v/>
      </c>
      <c r="H1122" s="231" t="str">
        <f>IF(All_Tasks!H1122="","",All_Tasks!H1122)</f>
        <v/>
      </c>
      <c r="I1122" t="str">
        <f>IF(All_Tasks!I1122="","",All_Tasks!I1122)</f>
        <v/>
      </c>
      <c r="J1122" t="str">
        <f>IF(All_Tasks!J1122="","",All_Tasks!J1122)</f>
        <v/>
      </c>
      <c r="K1122" t="str">
        <f>IF(All_Tasks!K1122="","",All_Tasks!K1122)</f>
        <v/>
      </c>
      <c r="L1122" s="231" t="str">
        <f>IF(All_Tasks!L1122="","",All_Tasks!L1122)</f>
        <v/>
      </c>
      <c r="M1122" t="str">
        <f>IF(All_Tasks!M1122="","",All_Tasks!M1122)</f>
        <v/>
      </c>
      <c r="N1122" t="str">
        <f>IF(All_Tasks!N1122="","",All_Tasks!N1122)</f>
        <v/>
      </c>
      <c r="O1122" t="str">
        <f>IF(All_Tasks!O1122="","",All_Tasks!O1122)</f>
        <v/>
      </c>
      <c r="P1122" s="181">
        <f>IF(All_Tasks!P1122="",0,All_Tasks!P1122)</f>
        <v>0</v>
      </c>
      <c r="Q1122" s="181">
        <f>IF(All_Tasks!Q1122="",0,All_Tasks!Q1122)</f>
        <v>0</v>
      </c>
      <c r="R1122" s="181">
        <f>IF(All_Tasks!R1122="",0,All_Tasks!R1122)</f>
        <v>0</v>
      </c>
      <c r="S1122" s="181" t="str">
        <f>IF(All_Tasks!S1122="","",All_Tasks!S1122)</f>
        <v/>
      </c>
      <c r="T1122" t="str">
        <f>IF(All_Tasks!T1122="","",All_Tasks!T1122)</f>
        <v/>
      </c>
      <c r="U1122" t="str">
        <f>IF(All_Tasks!U1122="","",All_Tasks!U1122)</f>
        <v/>
      </c>
      <c r="V1122">
        <f>IF(A1122="",0,IFERROR(MATCH(A1122,Scope_Labor_Rates!$A$6:$A$46,0)+5,0))</f>
        <v>0</v>
      </c>
      <c r="W1122" s="178">
        <f>IF(V1122&gt;0,INDEX(Scope_Labor_Rates!$C$6:$C$46,V1122-5),0)</f>
        <v>0</v>
      </c>
      <c r="X1122" s="178">
        <f>IF(V1122&gt;0,INDEX(Scope_Labor_Rates!$C$6:$C$46,V1122-5),0)</f>
        <v>0</v>
      </c>
      <c r="Y1122" s="180">
        <f>IF(V1122&gt;0,INDEX(Scope_Labor_Rates!$S$6:$S$46,V1122-5),0)</f>
        <v>0</v>
      </c>
      <c r="Z1122" s="180">
        <f>IF(V1122&gt;0,INDEX(Scope_Labor_Rates!$R$6:$R$46,V1122-5),1)</f>
        <v>1</v>
      </c>
      <c r="AA1122" s="231">
        <f t="shared" si="153"/>
        <v>0</v>
      </c>
      <c r="AB1122" t="str">
        <f t="shared" si="154"/>
        <v/>
      </c>
      <c r="AC1122" s="178" t="str">
        <f t="shared" si="155"/>
        <v/>
      </c>
      <c r="AD1122" s="181">
        <f t="shared" si="156"/>
        <v>0</v>
      </c>
      <c r="AE1122" s="178">
        <f>IF(V1122&gt;0,P1122*INDEX(Scope_Labor_Rates!$E$6:$E$46,V1122-5),0)</f>
        <v>0</v>
      </c>
      <c r="AF1122" s="181">
        <f>IF(V1122&gt;0,AE1122*INDEX(Scope_Labor_Rates!$D$6:$D$46,V1122-5)*AA1122,0)</f>
        <v>0</v>
      </c>
      <c r="AG1122" s="178">
        <f>IF(V1122&gt;0,P1122*INDEX(Scope_Labor_Rates!$G$6:$G$46,V1122-5),0)</f>
        <v>0</v>
      </c>
      <c r="AH1122" s="181">
        <f>IF(V1122&gt;0,AG1122*INDEX(Scope_Labor_Rates!$F$6:$F$46,V1122-5)*AA1122,0)</f>
        <v>0</v>
      </c>
      <c r="AI1122" s="178">
        <f>IF(V1122&gt;0,P1122*INDEX(Scope_Labor_Rates!$I$6:$I$46,V1122-5),0)</f>
        <v>0</v>
      </c>
      <c r="AJ1122" s="181">
        <f>IF(V1122&gt;0,AI1122*INDEX(Scope_Labor_Rates!$H$6:$H$46,V1122-5)*AA1122,0)</f>
        <v>0</v>
      </c>
      <c r="AK1122" s="178">
        <f>IF(V1122&gt;0,P1122*INDEX(Scope_Labor_Rates!$K$6:$K$46,V1122-5),0)</f>
        <v>0</v>
      </c>
      <c r="AL1122" s="181">
        <f>IF(V1122&gt;0,AK1122*INDEX(Scope_Labor_Rates!$J$6:$J$46,V1122-5)*AA1122,0)</f>
        <v>0</v>
      </c>
      <c r="AM1122" s="178">
        <f>IF(V1122&gt;0,P1122*INDEX(Scope_Labor_Rates!$M$6:$M$46,V1122-5),0)</f>
        <v>0</v>
      </c>
      <c r="AN1122" s="178">
        <f>IF(V1122&gt;0,AM1122*INDEX(Scope_Labor_Rates!$L$6:$L$46,V1122-5)*AA1122,0)</f>
        <v>0</v>
      </c>
      <c r="AO1122" s="178">
        <f>IF(V1122&gt;0,P1122*INDEX(Scope_Labor_Rates!$O$6:$O$46,V1122-5)*AA1122,0)</f>
        <v>0</v>
      </c>
      <c r="AP1122" s="181">
        <f>IF(V1122&gt;0,P1122*INDEX(Scope_Labor_Rates!$Q$6:$Q$46,V1122-5)*AA1122,0)</f>
        <v>0</v>
      </c>
      <c r="AQ1122" s="178">
        <f t="shared" si="157"/>
        <v>0</v>
      </c>
      <c r="AR1122" s="178">
        <f t="shared" si="158"/>
        <v>0</v>
      </c>
      <c r="AS1122" s="178">
        <f t="shared" si="159"/>
        <v>0</v>
      </c>
      <c r="AT1122" s="178">
        <f t="shared" si="160"/>
        <v>0</v>
      </c>
      <c r="AU1122">
        <f t="shared" si="161"/>
        <v>0</v>
      </c>
    </row>
    <row r="1123" spans="1:47">
      <c r="A1123" t="str">
        <f>IF(All_Tasks!A1123="","",All_Tasks!A1123)</f>
        <v/>
      </c>
      <c r="B1123" t="str">
        <f>IF(All_Tasks!B1123="","",All_Tasks!B1123)</f>
        <v/>
      </c>
      <c r="C1123" t="str">
        <f>IF(All_Tasks!C1123="","",All_Tasks!C1123)</f>
        <v/>
      </c>
      <c r="D1123" t="str">
        <f>IF(All_Tasks!D1123="","",All_Tasks!D1123)</f>
        <v/>
      </c>
      <c r="E1123" t="str">
        <f>IF(All_Tasks!V1123&lt;&gt;"",All_Tasks!V1123,IF(All_Tasks!E1123&lt;&gt;"",All_Tasks!E1123,""))</f>
        <v/>
      </c>
      <c r="F1123" t="str">
        <f>IF(All_Tasks!F1123="","",All_Tasks!F1123)</f>
        <v/>
      </c>
      <c r="G1123" t="str">
        <f>IF(All_Tasks!G1123="","",All_Tasks!G1123)</f>
        <v/>
      </c>
      <c r="H1123" s="231" t="str">
        <f>IF(All_Tasks!H1123="","",All_Tasks!H1123)</f>
        <v/>
      </c>
      <c r="I1123" t="str">
        <f>IF(All_Tasks!I1123="","",All_Tasks!I1123)</f>
        <v/>
      </c>
      <c r="J1123" t="str">
        <f>IF(All_Tasks!J1123="","",All_Tasks!J1123)</f>
        <v/>
      </c>
      <c r="K1123" t="str">
        <f>IF(All_Tasks!K1123="","",All_Tasks!K1123)</f>
        <v/>
      </c>
      <c r="L1123" s="231" t="str">
        <f>IF(All_Tasks!L1123="","",All_Tasks!L1123)</f>
        <v/>
      </c>
      <c r="M1123" t="str">
        <f>IF(All_Tasks!M1123="","",All_Tasks!M1123)</f>
        <v/>
      </c>
      <c r="N1123" t="str">
        <f>IF(All_Tasks!N1123="","",All_Tasks!N1123)</f>
        <v/>
      </c>
      <c r="O1123" t="str">
        <f>IF(All_Tasks!O1123="","",All_Tasks!O1123)</f>
        <v/>
      </c>
      <c r="P1123" s="181">
        <f>IF(All_Tasks!P1123="",0,All_Tasks!P1123)</f>
        <v>0</v>
      </c>
      <c r="Q1123" s="181">
        <f>IF(All_Tasks!Q1123="",0,All_Tasks!Q1123)</f>
        <v>0</v>
      </c>
      <c r="R1123" s="181">
        <f>IF(All_Tasks!R1123="",0,All_Tasks!R1123)</f>
        <v>0</v>
      </c>
      <c r="S1123" s="181" t="str">
        <f>IF(All_Tasks!S1123="","",All_Tasks!S1123)</f>
        <v/>
      </c>
      <c r="T1123" t="str">
        <f>IF(All_Tasks!T1123="","",All_Tasks!T1123)</f>
        <v/>
      </c>
      <c r="U1123" t="str">
        <f>IF(All_Tasks!U1123="","",All_Tasks!U1123)</f>
        <v/>
      </c>
      <c r="V1123">
        <f>IF(A1123="",0,IFERROR(MATCH(A1123,Scope_Labor_Rates!$A$6:$A$46,0)+5,0))</f>
        <v>0</v>
      </c>
      <c r="W1123" s="178">
        <f>IF(V1123&gt;0,INDEX(Scope_Labor_Rates!$C$6:$C$46,V1123-5),0)</f>
        <v>0</v>
      </c>
      <c r="X1123" s="178">
        <f>IF(V1123&gt;0,INDEX(Scope_Labor_Rates!$C$6:$C$46,V1123-5),0)</f>
        <v>0</v>
      </c>
      <c r="Y1123" s="180">
        <f>IF(V1123&gt;0,INDEX(Scope_Labor_Rates!$S$6:$S$46,V1123-5),0)</f>
        <v>0</v>
      </c>
      <c r="Z1123" s="180">
        <f>IF(V1123&gt;0,INDEX(Scope_Labor_Rates!$R$6:$R$46,V1123-5),1)</f>
        <v>1</v>
      </c>
      <c r="AA1123" s="231">
        <f t="shared" si="153"/>
        <v>0</v>
      </c>
      <c r="AB1123" t="str">
        <f t="shared" si="154"/>
        <v/>
      </c>
      <c r="AC1123" s="178" t="str">
        <f t="shared" si="155"/>
        <v/>
      </c>
      <c r="AD1123" s="181">
        <f t="shared" si="156"/>
        <v>0</v>
      </c>
      <c r="AE1123" s="178">
        <f>IF(V1123&gt;0,P1123*INDEX(Scope_Labor_Rates!$E$6:$E$46,V1123-5),0)</f>
        <v>0</v>
      </c>
      <c r="AF1123" s="181">
        <f>IF(V1123&gt;0,AE1123*INDEX(Scope_Labor_Rates!$D$6:$D$46,V1123-5)*AA1123,0)</f>
        <v>0</v>
      </c>
      <c r="AG1123" s="178">
        <f>IF(V1123&gt;0,P1123*INDEX(Scope_Labor_Rates!$G$6:$G$46,V1123-5),0)</f>
        <v>0</v>
      </c>
      <c r="AH1123" s="181">
        <f>IF(V1123&gt;0,AG1123*INDEX(Scope_Labor_Rates!$F$6:$F$46,V1123-5)*AA1123,0)</f>
        <v>0</v>
      </c>
      <c r="AI1123" s="178">
        <f>IF(V1123&gt;0,P1123*INDEX(Scope_Labor_Rates!$I$6:$I$46,V1123-5),0)</f>
        <v>0</v>
      </c>
      <c r="AJ1123" s="181">
        <f>IF(V1123&gt;0,AI1123*INDEX(Scope_Labor_Rates!$H$6:$H$46,V1123-5)*AA1123,0)</f>
        <v>0</v>
      </c>
      <c r="AK1123" s="178">
        <f>IF(V1123&gt;0,P1123*INDEX(Scope_Labor_Rates!$K$6:$K$46,V1123-5),0)</f>
        <v>0</v>
      </c>
      <c r="AL1123" s="181">
        <f>IF(V1123&gt;0,AK1123*INDEX(Scope_Labor_Rates!$J$6:$J$46,V1123-5)*AA1123,0)</f>
        <v>0</v>
      </c>
      <c r="AM1123" s="178">
        <f>IF(V1123&gt;0,P1123*INDEX(Scope_Labor_Rates!$M$6:$M$46,V1123-5),0)</f>
        <v>0</v>
      </c>
      <c r="AN1123" s="178">
        <f>IF(V1123&gt;0,AM1123*INDEX(Scope_Labor_Rates!$L$6:$L$46,V1123-5)*AA1123,0)</f>
        <v>0</v>
      </c>
      <c r="AO1123" s="178">
        <f>IF(V1123&gt;0,P1123*INDEX(Scope_Labor_Rates!$O$6:$O$46,V1123-5)*AA1123,0)</f>
        <v>0</v>
      </c>
      <c r="AP1123" s="181">
        <f>IF(V1123&gt;0,P1123*INDEX(Scope_Labor_Rates!$Q$6:$Q$46,V1123-5)*AA1123,0)</f>
        <v>0</v>
      </c>
      <c r="AQ1123" s="178">
        <f t="shared" si="157"/>
        <v>0</v>
      </c>
      <c r="AR1123" s="178">
        <f t="shared" si="158"/>
        <v>0</v>
      </c>
      <c r="AS1123" s="178">
        <f t="shared" si="159"/>
        <v>0</v>
      </c>
      <c r="AT1123" s="178">
        <f t="shared" si="160"/>
        <v>0</v>
      </c>
      <c r="AU1123">
        <f t="shared" si="161"/>
        <v>0</v>
      </c>
    </row>
    <row r="1124" spans="1:47">
      <c r="A1124" t="str">
        <f>IF(All_Tasks!A1124="","",All_Tasks!A1124)</f>
        <v/>
      </c>
      <c r="B1124" t="str">
        <f>IF(All_Tasks!B1124="","",All_Tasks!B1124)</f>
        <v/>
      </c>
      <c r="C1124" t="str">
        <f>IF(All_Tasks!C1124="","",All_Tasks!C1124)</f>
        <v/>
      </c>
      <c r="D1124" t="str">
        <f>IF(All_Tasks!D1124="","",All_Tasks!D1124)</f>
        <v/>
      </c>
      <c r="E1124" t="str">
        <f>IF(All_Tasks!V1124&lt;&gt;"",All_Tasks!V1124,IF(All_Tasks!E1124&lt;&gt;"",All_Tasks!E1124,""))</f>
        <v/>
      </c>
      <c r="F1124" t="str">
        <f>IF(All_Tasks!F1124="","",All_Tasks!F1124)</f>
        <v/>
      </c>
      <c r="G1124" t="str">
        <f>IF(All_Tasks!G1124="","",All_Tasks!G1124)</f>
        <v/>
      </c>
      <c r="H1124" s="231" t="str">
        <f>IF(All_Tasks!H1124="","",All_Tasks!H1124)</f>
        <v/>
      </c>
      <c r="I1124" t="str">
        <f>IF(All_Tasks!I1124="","",All_Tasks!I1124)</f>
        <v/>
      </c>
      <c r="J1124" t="str">
        <f>IF(All_Tasks!J1124="","",All_Tasks!J1124)</f>
        <v/>
      </c>
      <c r="K1124" t="str">
        <f>IF(All_Tasks!K1124="","",All_Tasks!K1124)</f>
        <v/>
      </c>
      <c r="L1124" s="231" t="str">
        <f>IF(All_Tasks!L1124="","",All_Tasks!L1124)</f>
        <v/>
      </c>
      <c r="M1124" t="str">
        <f>IF(All_Tasks!M1124="","",All_Tasks!M1124)</f>
        <v/>
      </c>
      <c r="N1124" t="str">
        <f>IF(All_Tasks!N1124="","",All_Tasks!N1124)</f>
        <v/>
      </c>
      <c r="O1124" t="str">
        <f>IF(All_Tasks!O1124="","",All_Tasks!O1124)</f>
        <v/>
      </c>
      <c r="P1124" s="181">
        <f>IF(All_Tasks!P1124="",0,All_Tasks!P1124)</f>
        <v>0</v>
      </c>
      <c r="Q1124" s="181">
        <f>IF(All_Tasks!Q1124="",0,All_Tasks!Q1124)</f>
        <v>0</v>
      </c>
      <c r="R1124" s="181">
        <f>IF(All_Tasks!R1124="",0,All_Tasks!R1124)</f>
        <v>0</v>
      </c>
      <c r="S1124" s="181" t="str">
        <f>IF(All_Tasks!S1124="","",All_Tasks!S1124)</f>
        <v/>
      </c>
      <c r="T1124" t="str">
        <f>IF(All_Tasks!T1124="","",All_Tasks!T1124)</f>
        <v/>
      </c>
      <c r="U1124" t="str">
        <f>IF(All_Tasks!U1124="","",All_Tasks!U1124)</f>
        <v/>
      </c>
      <c r="V1124">
        <f>IF(A1124="",0,IFERROR(MATCH(A1124,Scope_Labor_Rates!$A$6:$A$46,0)+5,0))</f>
        <v>0</v>
      </c>
      <c r="W1124" s="178">
        <f>IF(V1124&gt;0,INDEX(Scope_Labor_Rates!$C$6:$C$46,V1124-5),0)</f>
        <v>0</v>
      </c>
      <c r="X1124" s="178">
        <f>IF(V1124&gt;0,INDEX(Scope_Labor_Rates!$C$6:$C$46,V1124-5),0)</f>
        <v>0</v>
      </c>
      <c r="Y1124" s="180">
        <f>IF(V1124&gt;0,INDEX(Scope_Labor_Rates!$S$6:$S$46,V1124-5),0)</f>
        <v>0</v>
      </c>
      <c r="Z1124" s="180">
        <f>IF(V1124&gt;0,INDEX(Scope_Labor_Rates!$R$6:$R$46,V1124-5),1)</f>
        <v>1</v>
      </c>
      <c r="AA1124" s="231">
        <f t="shared" si="153"/>
        <v>0</v>
      </c>
      <c r="AB1124" t="str">
        <f t="shared" si="154"/>
        <v/>
      </c>
      <c r="AC1124" s="178" t="str">
        <f t="shared" si="155"/>
        <v/>
      </c>
      <c r="AD1124" s="181">
        <f t="shared" si="156"/>
        <v>0</v>
      </c>
      <c r="AE1124" s="178">
        <f>IF(V1124&gt;0,P1124*INDEX(Scope_Labor_Rates!$E$6:$E$46,V1124-5),0)</f>
        <v>0</v>
      </c>
      <c r="AF1124" s="181">
        <f>IF(V1124&gt;0,AE1124*INDEX(Scope_Labor_Rates!$D$6:$D$46,V1124-5)*AA1124,0)</f>
        <v>0</v>
      </c>
      <c r="AG1124" s="178">
        <f>IF(V1124&gt;0,P1124*INDEX(Scope_Labor_Rates!$G$6:$G$46,V1124-5),0)</f>
        <v>0</v>
      </c>
      <c r="AH1124" s="181">
        <f>IF(V1124&gt;0,AG1124*INDEX(Scope_Labor_Rates!$F$6:$F$46,V1124-5)*AA1124,0)</f>
        <v>0</v>
      </c>
      <c r="AI1124" s="178">
        <f>IF(V1124&gt;0,P1124*INDEX(Scope_Labor_Rates!$I$6:$I$46,V1124-5),0)</f>
        <v>0</v>
      </c>
      <c r="AJ1124" s="181">
        <f>IF(V1124&gt;0,AI1124*INDEX(Scope_Labor_Rates!$H$6:$H$46,V1124-5)*AA1124,0)</f>
        <v>0</v>
      </c>
      <c r="AK1124" s="178">
        <f>IF(V1124&gt;0,P1124*INDEX(Scope_Labor_Rates!$K$6:$K$46,V1124-5),0)</f>
        <v>0</v>
      </c>
      <c r="AL1124" s="181">
        <f>IF(V1124&gt;0,AK1124*INDEX(Scope_Labor_Rates!$J$6:$J$46,V1124-5)*AA1124,0)</f>
        <v>0</v>
      </c>
      <c r="AM1124" s="178">
        <f>IF(V1124&gt;0,P1124*INDEX(Scope_Labor_Rates!$M$6:$M$46,V1124-5),0)</f>
        <v>0</v>
      </c>
      <c r="AN1124" s="178">
        <f>IF(V1124&gt;0,AM1124*INDEX(Scope_Labor_Rates!$L$6:$L$46,V1124-5)*AA1124,0)</f>
        <v>0</v>
      </c>
      <c r="AO1124" s="178">
        <f>IF(V1124&gt;0,P1124*INDEX(Scope_Labor_Rates!$O$6:$O$46,V1124-5)*AA1124,0)</f>
        <v>0</v>
      </c>
      <c r="AP1124" s="181">
        <f>IF(V1124&gt;0,P1124*INDEX(Scope_Labor_Rates!$Q$6:$Q$46,V1124-5)*AA1124,0)</f>
        <v>0</v>
      </c>
      <c r="AQ1124" s="178">
        <f t="shared" si="157"/>
        <v>0</v>
      </c>
      <c r="AR1124" s="178">
        <f t="shared" si="158"/>
        <v>0</v>
      </c>
      <c r="AS1124" s="178">
        <f t="shared" si="159"/>
        <v>0</v>
      </c>
      <c r="AT1124" s="178">
        <f t="shared" si="160"/>
        <v>0</v>
      </c>
      <c r="AU1124">
        <f t="shared" si="161"/>
        <v>0</v>
      </c>
    </row>
    <row r="1125" spans="1:47">
      <c r="A1125" t="str">
        <f>IF(All_Tasks!A1125="","",All_Tasks!A1125)</f>
        <v/>
      </c>
      <c r="B1125" t="str">
        <f>IF(All_Tasks!B1125="","",All_Tasks!B1125)</f>
        <v/>
      </c>
      <c r="C1125" t="str">
        <f>IF(All_Tasks!C1125="","",All_Tasks!C1125)</f>
        <v/>
      </c>
      <c r="D1125" t="str">
        <f>IF(All_Tasks!D1125="","",All_Tasks!D1125)</f>
        <v/>
      </c>
      <c r="E1125" t="str">
        <f>IF(All_Tasks!V1125&lt;&gt;"",All_Tasks!V1125,IF(All_Tasks!E1125&lt;&gt;"",All_Tasks!E1125,""))</f>
        <v/>
      </c>
      <c r="F1125" t="str">
        <f>IF(All_Tasks!F1125="","",All_Tasks!F1125)</f>
        <v/>
      </c>
      <c r="G1125" t="str">
        <f>IF(All_Tasks!G1125="","",All_Tasks!G1125)</f>
        <v/>
      </c>
      <c r="H1125" s="231" t="str">
        <f>IF(All_Tasks!H1125="","",All_Tasks!H1125)</f>
        <v/>
      </c>
      <c r="I1125" t="str">
        <f>IF(All_Tasks!I1125="","",All_Tasks!I1125)</f>
        <v/>
      </c>
      <c r="J1125" t="str">
        <f>IF(All_Tasks!J1125="","",All_Tasks!J1125)</f>
        <v/>
      </c>
      <c r="K1125" t="str">
        <f>IF(All_Tasks!K1125="","",All_Tasks!K1125)</f>
        <v/>
      </c>
      <c r="L1125" s="231" t="str">
        <f>IF(All_Tasks!L1125="","",All_Tasks!L1125)</f>
        <v/>
      </c>
      <c r="M1125" t="str">
        <f>IF(All_Tasks!M1125="","",All_Tasks!M1125)</f>
        <v/>
      </c>
      <c r="N1125" t="str">
        <f>IF(All_Tasks!N1125="","",All_Tasks!N1125)</f>
        <v/>
      </c>
      <c r="O1125" t="str">
        <f>IF(All_Tasks!O1125="","",All_Tasks!O1125)</f>
        <v/>
      </c>
      <c r="P1125" s="181">
        <f>IF(All_Tasks!P1125="",0,All_Tasks!P1125)</f>
        <v>0</v>
      </c>
      <c r="Q1125" s="181">
        <f>IF(All_Tasks!Q1125="",0,All_Tasks!Q1125)</f>
        <v>0</v>
      </c>
      <c r="R1125" s="181">
        <f>IF(All_Tasks!R1125="",0,All_Tasks!R1125)</f>
        <v>0</v>
      </c>
      <c r="S1125" s="181" t="str">
        <f>IF(All_Tasks!S1125="","",All_Tasks!S1125)</f>
        <v/>
      </c>
      <c r="T1125" t="str">
        <f>IF(All_Tasks!T1125="","",All_Tasks!T1125)</f>
        <v/>
      </c>
      <c r="U1125" t="str">
        <f>IF(All_Tasks!U1125="","",All_Tasks!U1125)</f>
        <v/>
      </c>
      <c r="V1125">
        <f>IF(A1125="",0,IFERROR(MATCH(A1125,Scope_Labor_Rates!$A$6:$A$46,0)+5,0))</f>
        <v>0</v>
      </c>
      <c r="W1125" s="178">
        <f>IF(V1125&gt;0,INDEX(Scope_Labor_Rates!$C$6:$C$46,V1125-5),0)</f>
        <v>0</v>
      </c>
      <c r="X1125" s="178">
        <f>IF(V1125&gt;0,INDEX(Scope_Labor_Rates!$C$6:$C$46,V1125-5),0)</f>
        <v>0</v>
      </c>
      <c r="Y1125" s="180">
        <f>IF(V1125&gt;0,INDEX(Scope_Labor_Rates!$S$6:$S$46,V1125-5),0)</f>
        <v>0</v>
      </c>
      <c r="Z1125" s="180">
        <f>IF(V1125&gt;0,INDEX(Scope_Labor_Rates!$R$6:$R$46,V1125-5),1)</f>
        <v>1</v>
      </c>
      <c r="AA1125" s="231">
        <f t="shared" si="153"/>
        <v>0</v>
      </c>
      <c r="AB1125" t="str">
        <f t="shared" si="154"/>
        <v/>
      </c>
      <c r="AC1125" s="178" t="str">
        <f t="shared" si="155"/>
        <v/>
      </c>
      <c r="AD1125" s="181">
        <f t="shared" si="156"/>
        <v>0</v>
      </c>
      <c r="AE1125" s="178">
        <f>IF(V1125&gt;0,P1125*INDEX(Scope_Labor_Rates!$E$6:$E$46,V1125-5),0)</f>
        <v>0</v>
      </c>
      <c r="AF1125" s="181">
        <f>IF(V1125&gt;0,AE1125*INDEX(Scope_Labor_Rates!$D$6:$D$46,V1125-5)*AA1125,0)</f>
        <v>0</v>
      </c>
      <c r="AG1125" s="178">
        <f>IF(V1125&gt;0,P1125*INDEX(Scope_Labor_Rates!$G$6:$G$46,V1125-5),0)</f>
        <v>0</v>
      </c>
      <c r="AH1125" s="181">
        <f>IF(V1125&gt;0,AG1125*INDEX(Scope_Labor_Rates!$F$6:$F$46,V1125-5)*AA1125,0)</f>
        <v>0</v>
      </c>
      <c r="AI1125" s="178">
        <f>IF(V1125&gt;0,P1125*INDEX(Scope_Labor_Rates!$I$6:$I$46,V1125-5),0)</f>
        <v>0</v>
      </c>
      <c r="AJ1125" s="181">
        <f>IF(V1125&gt;0,AI1125*INDEX(Scope_Labor_Rates!$H$6:$H$46,V1125-5)*AA1125,0)</f>
        <v>0</v>
      </c>
      <c r="AK1125" s="178">
        <f>IF(V1125&gt;0,P1125*INDEX(Scope_Labor_Rates!$K$6:$K$46,V1125-5),0)</f>
        <v>0</v>
      </c>
      <c r="AL1125" s="181">
        <f>IF(V1125&gt;0,AK1125*INDEX(Scope_Labor_Rates!$J$6:$J$46,V1125-5)*AA1125,0)</f>
        <v>0</v>
      </c>
      <c r="AM1125" s="178">
        <f>IF(V1125&gt;0,P1125*INDEX(Scope_Labor_Rates!$M$6:$M$46,V1125-5),0)</f>
        <v>0</v>
      </c>
      <c r="AN1125" s="178">
        <f>IF(V1125&gt;0,AM1125*INDEX(Scope_Labor_Rates!$L$6:$L$46,V1125-5)*AA1125,0)</f>
        <v>0</v>
      </c>
      <c r="AO1125" s="178">
        <f>IF(V1125&gt;0,P1125*INDEX(Scope_Labor_Rates!$O$6:$O$46,V1125-5)*AA1125,0)</f>
        <v>0</v>
      </c>
      <c r="AP1125" s="181">
        <f>IF(V1125&gt;0,P1125*INDEX(Scope_Labor_Rates!$Q$6:$Q$46,V1125-5)*AA1125,0)</f>
        <v>0</v>
      </c>
      <c r="AQ1125" s="178">
        <f t="shared" si="157"/>
        <v>0</v>
      </c>
      <c r="AR1125" s="178">
        <f t="shared" si="158"/>
        <v>0</v>
      </c>
      <c r="AS1125" s="178">
        <f t="shared" si="159"/>
        <v>0</v>
      </c>
      <c r="AT1125" s="178">
        <f t="shared" si="160"/>
        <v>0</v>
      </c>
      <c r="AU1125">
        <f t="shared" si="161"/>
        <v>0</v>
      </c>
    </row>
    <row r="1126" spans="1:47">
      <c r="A1126" t="str">
        <f>IF(All_Tasks!A1126="","",All_Tasks!A1126)</f>
        <v/>
      </c>
      <c r="B1126" t="str">
        <f>IF(All_Tasks!B1126="","",All_Tasks!B1126)</f>
        <v/>
      </c>
      <c r="C1126" t="str">
        <f>IF(All_Tasks!C1126="","",All_Tasks!C1126)</f>
        <v/>
      </c>
      <c r="D1126" t="str">
        <f>IF(All_Tasks!D1126="","",All_Tasks!D1126)</f>
        <v/>
      </c>
      <c r="E1126" t="str">
        <f>IF(All_Tasks!V1126&lt;&gt;"",All_Tasks!V1126,IF(All_Tasks!E1126&lt;&gt;"",All_Tasks!E1126,""))</f>
        <v/>
      </c>
      <c r="F1126" t="str">
        <f>IF(All_Tasks!F1126="","",All_Tasks!F1126)</f>
        <v/>
      </c>
      <c r="G1126" t="str">
        <f>IF(All_Tasks!G1126="","",All_Tasks!G1126)</f>
        <v/>
      </c>
      <c r="H1126" s="231" t="str">
        <f>IF(All_Tasks!H1126="","",All_Tasks!H1126)</f>
        <v/>
      </c>
      <c r="I1126" t="str">
        <f>IF(All_Tasks!I1126="","",All_Tasks!I1126)</f>
        <v/>
      </c>
      <c r="J1126" t="str">
        <f>IF(All_Tasks!J1126="","",All_Tasks!J1126)</f>
        <v/>
      </c>
      <c r="K1126" t="str">
        <f>IF(All_Tasks!K1126="","",All_Tasks!K1126)</f>
        <v/>
      </c>
      <c r="L1126" s="231" t="str">
        <f>IF(All_Tasks!L1126="","",All_Tasks!L1126)</f>
        <v/>
      </c>
      <c r="M1126" t="str">
        <f>IF(All_Tasks!M1126="","",All_Tasks!M1126)</f>
        <v/>
      </c>
      <c r="N1126" t="str">
        <f>IF(All_Tasks!N1126="","",All_Tasks!N1126)</f>
        <v/>
      </c>
      <c r="O1126" t="str">
        <f>IF(All_Tasks!O1126="","",All_Tasks!O1126)</f>
        <v/>
      </c>
      <c r="P1126" s="181">
        <f>IF(All_Tasks!P1126="",0,All_Tasks!P1126)</f>
        <v>0</v>
      </c>
      <c r="Q1126" s="181">
        <f>IF(All_Tasks!Q1126="",0,All_Tasks!Q1126)</f>
        <v>0</v>
      </c>
      <c r="R1126" s="181">
        <f>IF(All_Tasks!R1126="",0,All_Tasks!R1126)</f>
        <v>0</v>
      </c>
      <c r="S1126" s="181" t="str">
        <f>IF(All_Tasks!S1126="","",All_Tasks!S1126)</f>
        <v/>
      </c>
      <c r="T1126" t="str">
        <f>IF(All_Tasks!T1126="","",All_Tasks!T1126)</f>
        <v/>
      </c>
      <c r="U1126" t="str">
        <f>IF(All_Tasks!U1126="","",All_Tasks!U1126)</f>
        <v/>
      </c>
      <c r="V1126">
        <f>IF(A1126="",0,IFERROR(MATCH(A1126,Scope_Labor_Rates!$A$6:$A$46,0)+5,0))</f>
        <v>0</v>
      </c>
      <c r="W1126" s="178">
        <f>IF(V1126&gt;0,INDEX(Scope_Labor_Rates!$C$6:$C$46,V1126-5),0)</f>
        <v>0</v>
      </c>
      <c r="X1126" s="178">
        <f>IF(V1126&gt;0,INDEX(Scope_Labor_Rates!$C$6:$C$46,V1126-5),0)</f>
        <v>0</v>
      </c>
      <c r="Y1126" s="180">
        <f>IF(V1126&gt;0,INDEX(Scope_Labor_Rates!$S$6:$S$46,V1126-5),0)</f>
        <v>0</v>
      </c>
      <c r="Z1126" s="180">
        <f>IF(V1126&gt;0,INDEX(Scope_Labor_Rates!$R$6:$R$46,V1126-5),1)</f>
        <v>1</v>
      </c>
      <c r="AA1126" s="231">
        <f t="shared" si="153"/>
        <v>0</v>
      </c>
      <c r="AB1126" t="str">
        <f t="shared" si="154"/>
        <v/>
      </c>
      <c r="AC1126" s="178" t="str">
        <f t="shared" si="155"/>
        <v/>
      </c>
      <c r="AD1126" s="181">
        <f t="shared" si="156"/>
        <v>0</v>
      </c>
      <c r="AE1126" s="178">
        <f>IF(V1126&gt;0,P1126*INDEX(Scope_Labor_Rates!$E$6:$E$46,V1126-5),0)</f>
        <v>0</v>
      </c>
      <c r="AF1126" s="181">
        <f>IF(V1126&gt;0,AE1126*INDEX(Scope_Labor_Rates!$D$6:$D$46,V1126-5)*AA1126,0)</f>
        <v>0</v>
      </c>
      <c r="AG1126" s="178">
        <f>IF(V1126&gt;0,P1126*INDEX(Scope_Labor_Rates!$G$6:$G$46,V1126-5),0)</f>
        <v>0</v>
      </c>
      <c r="AH1126" s="181">
        <f>IF(V1126&gt;0,AG1126*INDEX(Scope_Labor_Rates!$F$6:$F$46,V1126-5)*AA1126,0)</f>
        <v>0</v>
      </c>
      <c r="AI1126" s="178">
        <f>IF(V1126&gt;0,P1126*INDEX(Scope_Labor_Rates!$I$6:$I$46,V1126-5),0)</f>
        <v>0</v>
      </c>
      <c r="AJ1126" s="181">
        <f>IF(V1126&gt;0,AI1126*INDEX(Scope_Labor_Rates!$H$6:$H$46,V1126-5)*AA1126,0)</f>
        <v>0</v>
      </c>
      <c r="AK1126" s="178">
        <f>IF(V1126&gt;0,P1126*INDEX(Scope_Labor_Rates!$K$6:$K$46,V1126-5),0)</f>
        <v>0</v>
      </c>
      <c r="AL1126" s="181">
        <f>IF(V1126&gt;0,AK1126*INDEX(Scope_Labor_Rates!$J$6:$J$46,V1126-5)*AA1126,0)</f>
        <v>0</v>
      </c>
      <c r="AM1126" s="178">
        <f>IF(V1126&gt;0,P1126*INDEX(Scope_Labor_Rates!$M$6:$M$46,V1126-5),0)</f>
        <v>0</v>
      </c>
      <c r="AN1126" s="178">
        <f>IF(V1126&gt;0,AM1126*INDEX(Scope_Labor_Rates!$L$6:$L$46,V1126-5)*AA1126,0)</f>
        <v>0</v>
      </c>
      <c r="AO1126" s="178">
        <f>IF(V1126&gt;0,P1126*INDEX(Scope_Labor_Rates!$O$6:$O$46,V1126-5)*AA1126,0)</f>
        <v>0</v>
      </c>
      <c r="AP1126" s="181">
        <f>IF(V1126&gt;0,P1126*INDEX(Scope_Labor_Rates!$Q$6:$Q$46,V1126-5)*AA1126,0)</f>
        <v>0</v>
      </c>
      <c r="AQ1126" s="178">
        <f t="shared" si="157"/>
        <v>0</v>
      </c>
      <c r="AR1126" s="178">
        <f t="shared" si="158"/>
        <v>0</v>
      </c>
      <c r="AS1126" s="178">
        <f t="shared" si="159"/>
        <v>0</v>
      </c>
      <c r="AT1126" s="178">
        <f t="shared" si="160"/>
        <v>0</v>
      </c>
      <c r="AU1126">
        <f t="shared" si="161"/>
        <v>0</v>
      </c>
    </row>
    <row r="1127" spans="1:47">
      <c r="A1127" t="str">
        <f>IF(All_Tasks!A1127="","",All_Tasks!A1127)</f>
        <v/>
      </c>
      <c r="B1127" t="str">
        <f>IF(All_Tasks!B1127="","",All_Tasks!B1127)</f>
        <v/>
      </c>
      <c r="C1127" t="str">
        <f>IF(All_Tasks!C1127="","",All_Tasks!C1127)</f>
        <v/>
      </c>
      <c r="D1127" t="str">
        <f>IF(All_Tasks!D1127="","",All_Tasks!D1127)</f>
        <v/>
      </c>
      <c r="E1127" t="str">
        <f>IF(All_Tasks!V1127&lt;&gt;"",All_Tasks!V1127,IF(All_Tasks!E1127&lt;&gt;"",All_Tasks!E1127,""))</f>
        <v/>
      </c>
      <c r="F1127" t="str">
        <f>IF(All_Tasks!F1127="","",All_Tasks!F1127)</f>
        <v/>
      </c>
      <c r="G1127" t="str">
        <f>IF(All_Tasks!G1127="","",All_Tasks!G1127)</f>
        <v/>
      </c>
      <c r="H1127" s="231" t="str">
        <f>IF(All_Tasks!H1127="","",All_Tasks!H1127)</f>
        <v/>
      </c>
      <c r="I1127" t="str">
        <f>IF(All_Tasks!I1127="","",All_Tasks!I1127)</f>
        <v/>
      </c>
      <c r="J1127" t="str">
        <f>IF(All_Tasks!J1127="","",All_Tasks!J1127)</f>
        <v/>
      </c>
      <c r="K1127" t="str">
        <f>IF(All_Tasks!K1127="","",All_Tasks!K1127)</f>
        <v/>
      </c>
      <c r="L1127" s="231" t="str">
        <f>IF(All_Tasks!L1127="","",All_Tasks!L1127)</f>
        <v/>
      </c>
      <c r="M1127" t="str">
        <f>IF(All_Tasks!M1127="","",All_Tasks!M1127)</f>
        <v/>
      </c>
      <c r="N1127" t="str">
        <f>IF(All_Tasks!N1127="","",All_Tasks!N1127)</f>
        <v/>
      </c>
      <c r="O1127" t="str">
        <f>IF(All_Tasks!O1127="","",All_Tasks!O1127)</f>
        <v/>
      </c>
      <c r="P1127" s="181">
        <f>IF(All_Tasks!P1127="",0,All_Tasks!P1127)</f>
        <v>0</v>
      </c>
      <c r="Q1127" s="181">
        <f>IF(All_Tasks!Q1127="",0,All_Tasks!Q1127)</f>
        <v>0</v>
      </c>
      <c r="R1127" s="181">
        <f>IF(All_Tasks!R1127="",0,All_Tasks!R1127)</f>
        <v>0</v>
      </c>
      <c r="S1127" s="181" t="str">
        <f>IF(All_Tasks!S1127="","",All_Tasks!S1127)</f>
        <v/>
      </c>
      <c r="T1127" t="str">
        <f>IF(All_Tasks!T1127="","",All_Tasks!T1127)</f>
        <v/>
      </c>
      <c r="U1127" t="str">
        <f>IF(All_Tasks!U1127="","",All_Tasks!U1127)</f>
        <v/>
      </c>
      <c r="V1127">
        <f>IF(A1127="",0,IFERROR(MATCH(A1127,Scope_Labor_Rates!$A$6:$A$46,0)+5,0))</f>
        <v>0</v>
      </c>
      <c r="W1127" s="178">
        <f>IF(V1127&gt;0,INDEX(Scope_Labor_Rates!$C$6:$C$46,V1127-5),0)</f>
        <v>0</v>
      </c>
      <c r="X1127" s="178">
        <f>IF(V1127&gt;0,INDEX(Scope_Labor_Rates!$C$6:$C$46,V1127-5),0)</f>
        <v>0</v>
      </c>
      <c r="Y1127" s="180">
        <f>IF(V1127&gt;0,INDEX(Scope_Labor_Rates!$S$6:$S$46,V1127-5),0)</f>
        <v>0</v>
      </c>
      <c r="Z1127" s="180">
        <f>IF(V1127&gt;0,INDEX(Scope_Labor_Rates!$R$6:$R$46,V1127-5),1)</f>
        <v>1</v>
      </c>
      <c r="AA1127" s="231">
        <f t="shared" si="153"/>
        <v>0</v>
      </c>
      <c r="AB1127" t="str">
        <f t="shared" si="154"/>
        <v/>
      </c>
      <c r="AC1127" s="178" t="str">
        <f t="shared" si="155"/>
        <v/>
      </c>
      <c r="AD1127" s="181">
        <f t="shared" si="156"/>
        <v>0</v>
      </c>
      <c r="AE1127" s="178">
        <f>IF(V1127&gt;0,P1127*INDEX(Scope_Labor_Rates!$E$6:$E$46,V1127-5),0)</f>
        <v>0</v>
      </c>
      <c r="AF1127" s="181">
        <f>IF(V1127&gt;0,AE1127*INDEX(Scope_Labor_Rates!$D$6:$D$46,V1127-5)*AA1127,0)</f>
        <v>0</v>
      </c>
      <c r="AG1127" s="178">
        <f>IF(V1127&gt;0,P1127*INDEX(Scope_Labor_Rates!$G$6:$G$46,V1127-5),0)</f>
        <v>0</v>
      </c>
      <c r="AH1127" s="181">
        <f>IF(V1127&gt;0,AG1127*INDEX(Scope_Labor_Rates!$F$6:$F$46,V1127-5)*AA1127,0)</f>
        <v>0</v>
      </c>
      <c r="AI1127" s="178">
        <f>IF(V1127&gt;0,P1127*INDEX(Scope_Labor_Rates!$I$6:$I$46,V1127-5),0)</f>
        <v>0</v>
      </c>
      <c r="AJ1127" s="181">
        <f>IF(V1127&gt;0,AI1127*INDEX(Scope_Labor_Rates!$H$6:$H$46,V1127-5)*AA1127,0)</f>
        <v>0</v>
      </c>
      <c r="AK1127" s="178">
        <f>IF(V1127&gt;0,P1127*INDEX(Scope_Labor_Rates!$K$6:$K$46,V1127-5),0)</f>
        <v>0</v>
      </c>
      <c r="AL1127" s="181">
        <f>IF(V1127&gt;0,AK1127*INDEX(Scope_Labor_Rates!$J$6:$J$46,V1127-5)*AA1127,0)</f>
        <v>0</v>
      </c>
      <c r="AM1127" s="178">
        <f>IF(V1127&gt;0,P1127*INDEX(Scope_Labor_Rates!$M$6:$M$46,V1127-5),0)</f>
        <v>0</v>
      </c>
      <c r="AN1127" s="178">
        <f>IF(V1127&gt;0,AM1127*INDEX(Scope_Labor_Rates!$L$6:$L$46,V1127-5)*AA1127,0)</f>
        <v>0</v>
      </c>
      <c r="AO1127" s="178">
        <f>IF(V1127&gt;0,P1127*INDEX(Scope_Labor_Rates!$O$6:$O$46,V1127-5)*AA1127,0)</f>
        <v>0</v>
      </c>
      <c r="AP1127" s="181">
        <f>IF(V1127&gt;0,P1127*INDEX(Scope_Labor_Rates!$Q$6:$Q$46,V1127-5)*AA1127,0)</f>
        <v>0</v>
      </c>
      <c r="AQ1127" s="178">
        <f t="shared" si="157"/>
        <v>0</v>
      </c>
      <c r="AR1127" s="178">
        <f t="shared" si="158"/>
        <v>0</v>
      </c>
      <c r="AS1127" s="178">
        <f t="shared" si="159"/>
        <v>0</v>
      </c>
      <c r="AT1127" s="178">
        <f t="shared" si="160"/>
        <v>0</v>
      </c>
      <c r="AU1127">
        <f t="shared" si="161"/>
        <v>0</v>
      </c>
    </row>
    <row r="1128" spans="1:47">
      <c r="A1128" t="str">
        <f>IF(All_Tasks!A1128="","",All_Tasks!A1128)</f>
        <v/>
      </c>
      <c r="B1128" t="str">
        <f>IF(All_Tasks!B1128="","",All_Tasks!B1128)</f>
        <v/>
      </c>
      <c r="C1128" t="str">
        <f>IF(All_Tasks!C1128="","",All_Tasks!C1128)</f>
        <v/>
      </c>
      <c r="D1128" t="str">
        <f>IF(All_Tasks!D1128="","",All_Tasks!D1128)</f>
        <v/>
      </c>
      <c r="E1128" t="str">
        <f>IF(All_Tasks!V1128&lt;&gt;"",All_Tasks!V1128,IF(All_Tasks!E1128&lt;&gt;"",All_Tasks!E1128,""))</f>
        <v/>
      </c>
      <c r="F1128" t="str">
        <f>IF(All_Tasks!F1128="","",All_Tasks!F1128)</f>
        <v/>
      </c>
      <c r="G1128" t="str">
        <f>IF(All_Tasks!G1128="","",All_Tasks!G1128)</f>
        <v/>
      </c>
      <c r="H1128" s="231" t="str">
        <f>IF(All_Tasks!H1128="","",All_Tasks!H1128)</f>
        <v/>
      </c>
      <c r="I1128" t="str">
        <f>IF(All_Tasks!I1128="","",All_Tasks!I1128)</f>
        <v/>
      </c>
      <c r="J1128" t="str">
        <f>IF(All_Tasks!J1128="","",All_Tasks!J1128)</f>
        <v/>
      </c>
      <c r="K1128" t="str">
        <f>IF(All_Tasks!K1128="","",All_Tasks!K1128)</f>
        <v/>
      </c>
      <c r="L1128" s="231" t="str">
        <f>IF(All_Tasks!L1128="","",All_Tasks!L1128)</f>
        <v/>
      </c>
      <c r="M1128" t="str">
        <f>IF(All_Tasks!M1128="","",All_Tasks!M1128)</f>
        <v/>
      </c>
      <c r="N1128" t="str">
        <f>IF(All_Tasks!N1128="","",All_Tasks!N1128)</f>
        <v/>
      </c>
      <c r="O1128" t="str">
        <f>IF(All_Tasks!O1128="","",All_Tasks!O1128)</f>
        <v/>
      </c>
      <c r="P1128" s="181">
        <f>IF(All_Tasks!P1128="",0,All_Tasks!P1128)</f>
        <v>0</v>
      </c>
      <c r="Q1128" s="181">
        <f>IF(All_Tasks!Q1128="",0,All_Tasks!Q1128)</f>
        <v>0</v>
      </c>
      <c r="R1128" s="181">
        <f>IF(All_Tasks!R1128="",0,All_Tasks!R1128)</f>
        <v>0</v>
      </c>
      <c r="S1128" s="181" t="str">
        <f>IF(All_Tasks!S1128="","",All_Tasks!S1128)</f>
        <v/>
      </c>
      <c r="T1128" t="str">
        <f>IF(All_Tasks!T1128="","",All_Tasks!T1128)</f>
        <v/>
      </c>
      <c r="U1128" t="str">
        <f>IF(All_Tasks!U1128="","",All_Tasks!U1128)</f>
        <v/>
      </c>
      <c r="V1128">
        <f>IF(A1128="",0,IFERROR(MATCH(A1128,Scope_Labor_Rates!$A$6:$A$46,0)+5,0))</f>
        <v>0</v>
      </c>
      <c r="W1128" s="178">
        <f>IF(V1128&gt;0,INDEX(Scope_Labor_Rates!$C$6:$C$46,V1128-5),0)</f>
        <v>0</v>
      </c>
      <c r="X1128" s="178">
        <f>IF(V1128&gt;0,INDEX(Scope_Labor_Rates!$C$6:$C$46,V1128-5),0)</f>
        <v>0</v>
      </c>
      <c r="Y1128" s="180">
        <f>IF(V1128&gt;0,INDEX(Scope_Labor_Rates!$S$6:$S$46,V1128-5),0)</f>
        <v>0</v>
      </c>
      <c r="Z1128" s="180">
        <f>IF(V1128&gt;0,INDEX(Scope_Labor_Rates!$R$6:$R$46,V1128-5),1)</f>
        <v>1</v>
      </c>
      <c r="AA1128" s="231">
        <f t="shared" si="153"/>
        <v>0</v>
      </c>
      <c r="AB1128" t="str">
        <f t="shared" si="154"/>
        <v/>
      </c>
      <c r="AC1128" s="178" t="str">
        <f t="shared" si="155"/>
        <v/>
      </c>
      <c r="AD1128" s="181">
        <f t="shared" si="156"/>
        <v>0</v>
      </c>
      <c r="AE1128" s="178">
        <f>IF(V1128&gt;0,P1128*INDEX(Scope_Labor_Rates!$E$6:$E$46,V1128-5),0)</f>
        <v>0</v>
      </c>
      <c r="AF1128" s="181">
        <f>IF(V1128&gt;0,AE1128*INDEX(Scope_Labor_Rates!$D$6:$D$46,V1128-5)*AA1128,0)</f>
        <v>0</v>
      </c>
      <c r="AG1128" s="178">
        <f>IF(V1128&gt;0,P1128*INDEX(Scope_Labor_Rates!$G$6:$G$46,V1128-5),0)</f>
        <v>0</v>
      </c>
      <c r="AH1128" s="181">
        <f>IF(V1128&gt;0,AG1128*INDEX(Scope_Labor_Rates!$F$6:$F$46,V1128-5)*AA1128,0)</f>
        <v>0</v>
      </c>
      <c r="AI1128" s="178">
        <f>IF(V1128&gt;0,P1128*INDEX(Scope_Labor_Rates!$I$6:$I$46,V1128-5),0)</f>
        <v>0</v>
      </c>
      <c r="AJ1128" s="181">
        <f>IF(V1128&gt;0,AI1128*INDEX(Scope_Labor_Rates!$H$6:$H$46,V1128-5)*AA1128,0)</f>
        <v>0</v>
      </c>
      <c r="AK1128" s="178">
        <f>IF(V1128&gt;0,P1128*INDEX(Scope_Labor_Rates!$K$6:$K$46,V1128-5),0)</f>
        <v>0</v>
      </c>
      <c r="AL1128" s="181">
        <f>IF(V1128&gt;0,AK1128*INDEX(Scope_Labor_Rates!$J$6:$J$46,V1128-5)*AA1128,0)</f>
        <v>0</v>
      </c>
      <c r="AM1128" s="178">
        <f>IF(V1128&gt;0,P1128*INDEX(Scope_Labor_Rates!$M$6:$M$46,V1128-5),0)</f>
        <v>0</v>
      </c>
      <c r="AN1128" s="178">
        <f>IF(V1128&gt;0,AM1128*INDEX(Scope_Labor_Rates!$L$6:$L$46,V1128-5)*AA1128,0)</f>
        <v>0</v>
      </c>
      <c r="AO1128" s="178">
        <f>IF(V1128&gt;0,P1128*INDEX(Scope_Labor_Rates!$O$6:$O$46,V1128-5)*AA1128,0)</f>
        <v>0</v>
      </c>
      <c r="AP1128" s="181">
        <f>IF(V1128&gt;0,P1128*INDEX(Scope_Labor_Rates!$Q$6:$Q$46,V1128-5)*AA1128,0)</f>
        <v>0</v>
      </c>
      <c r="AQ1128" s="178">
        <f t="shared" si="157"/>
        <v>0</v>
      </c>
      <c r="AR1128" s="178">
        <f t="shared" si="158"/>
        <v>0</v>
      </c>
      <c r="AS1128" s="178">
        <f t="shared" si="159"/>
        <v>0</v>
      </c>
      <c r="AT1128" s="178">
        <f t="shared" si="160"/>
        <v>0</v>
      </c>
      <c r="AU1128">
        <f t="shared" si="161"/>
        <v>0</v>
      </c>
    </row>
    <row r="1129" spans="1:47">
      <c r="A1129" t="str">
        <f>IF(All_Tasks!A1129="","",All_Tasks!A1129)</f>
        <v/>
      </c>
      <c r="B1129" t="str">
        <f>IF(All_Tasks!B1129="","",All_Tasks!B1129)</f>
        <v/>
      </c>
      <c r="C1129" t="str">
        <f>IF(All_Tasks!C1129="","",All_Tasks!C1129)</f>
        <v/>
      </c>
      <c r="D1129" t="str">
        <f>IF(All_Tasks!D1129="","",All_Tasks!D1129)</f>
        <v/>
      </c>
      <c r="E1129" t="str">
        <f>IF(All_Tasks!V1129&lt;&gt;"",All_Tasks!V1129,IF(All_Tasks!E1129&lt;&gt;"",All_Tasks!E1129,""))</f>
        <v/>
      </c>
      <c r="F1129" t="str">
        <f>IF(All_Tasks!F1129="","",All_Tasks!F1129)</f>
        <v/>
      </c>
      <c r="G1129" t="str">
        <f>IF(All_Tasks!G1129="","",All_Tasks!G1129)</f>
        <v/>
      </c>
      <c r="H1129" s="231" t="str">
        <f>IF(All_Tasks!H1129="","",All_Tasks!H1129)</f>
        <v/>
      </c>
      <c r="I1129" t="str">
        <f>IF(All_Tasks!I1129="","",All_Tasks!I1129)</f>
        <v/>
      </c>
      <c r="J1129" t="str">
        <f>IF(All_Tasks!J1129="","",All_Tasks!J1129)</f>
        <v/>
      </c>
      <c r="K1129" t="str">
        <f>IF(All_Tasks!K1129="","",All_Tasks!K1129)</f>
        <v/>
      </c>
      <c r="L1129" s="231" t="str">
        <f>IF(All_Tasks!L1129="","",All_Tasks!L1129)</f>
        <v/>
      </c>
      <c r="M1129" t="str">
        <f>IF(All_Tasks!M1129="","",All_Tasks!M1129)</f>
        <v/>
      </c>
      <c r="N1129" t="str">
        <f>IF(All_Tasks!N1129="","",All_Tasks!N1129)</f>
        <v/>
      </c>
      <c r="O1129" t="str">
        <f>IF(All_Tasks!O1129="","",All_Tasks!O1129)</f>
        <v/>
      </c>
      <c r="P1129" s="181">
        <f>IF(All_Tasks!P1129="",0,All_Tasks!P1129)</f>
        <v>0</v>
      </c>
      <c r="Q1129" s="181">
        <f>IF(All_Tasks!Q1129="",0,All_Tasks!Q1129)</f>
        <v>0</v>
      </c>
      <c r="R1129" s="181">
        <f>IF(All_Tasks!R1129="",0,All_Tasks!R1129)</f>
        <v>0</v>
      </c>
      <c r="S1129" s="181" t="str">
        <f>IF(All_Tasks!S1129="","",All_Tasks!S1129)</f>
        <v/>
      </c>
      <c r="T1129" t="str">
        <f>IF(All_Tasks!T1129="","",All_Tasks!T1129)</f>
        <v/>
      </c>
      <c r="U1129" t="str">
        <f>IF(All_Tasks!U1129="","",All_Tasks!U1129)</f>
        <v/>
      </c>
      <c r="V1129">
        <f>IF(A1129="",0,IFERROR(MATCH(A1129,Scope_Labor_Rates!$A$6:$A$46,0)+5,0))</f>
        <v>0</v>
      </c>
      <c r="W1129" s="178">
        <f>IF(V1129&gt;0,INDEX(Scope_Labor_Rates!$C$6:$C$46,V1129-5),0)</f>
        <v>0</v>
      </c>
      <c r="X1129" s="178">
        <f>IF(V1129&gt;0,INDEX(Scope_Labor_Rates!$C$6:$C$46,V1129-5),0)</f>
        <v>0</v>
      </c>
      <c r="Y1129" s="180">
        <f>IF(V1129&gt;0,INDEX(Scope_Labor_Rates!$S$6:$S$46,V1129-5),0)</f>
        <v>0</v>
      </c>
      <c r="Z1129" s="180">
        <f>IF(V1129&gt;0,INDEX(Scope_Labor_Rates!$R$6:$R$46,V1129-5),1)</f>
        <v>1</v>
      </c>
      <c r="AA1129" s="231">
        <f t="shared" si="153"/>
        <v>0</v>
      </c>
      <c r="AB1129" t="str">
        <f t="shared" si="154"/>
        <v/>
      </c>
      <c r="AC1129" s="178" t="str">
        <f t="shared" si="155"/>
        <v/>
      </c>
      <c r="AD1129" s="181">
        <f t="shared" si="156"/>
        <v>0</v>
      </c>
      <c r="AE1129" s="178">
        <f>IF(V1129&gt;0,P1129*INDEX(Scope_Labor_Rates!$E$6:$E$46,V1129-5),0)</f>
        <v>0</v>
      </c>
      <c r="AF1129" s="181">
        <f>IF(V1129&gt;0,AE1129*INDEX(Scope_Labor_Rates!$D$6:$D$46,V1129-5)*AA1129,0)</f>
        <v>0</v>
      </c>
      <c r="AG1129" s="178">
        <f>IF(V1129&gt;0,P1129*INDEX(Scope_Labor_Rates!$G$6:$G$46,V1129-5),0)</f>
        <v>0</v>
      </c>
      <c r="AH1129" s="181">
        <f>IF(V1129&gt;0,AG1129*INDEX(Scope_Labor_Rates!$F$6:$F$46,V1129-5)*AA1129,0)</f>
        <v>0</v>
      </c>
      <c r="AI1129" s="178">
        <f>IF(V1129&gt;0,P1129*INDEX(Scope_Labor_Rates!$I$6:$I$46,V1129-5),0)</f>
        <v>0</v>
      </c>
      <c r="AJ1129" s="181">
        <f>IF(V1129&gt;0,AI1129*INDEX(Scope_Labor_Rates!$H$6:$H$46,V1129-5)*AA1129,0)</f>
        <v>0</v>
      </c>
      <c r="AK1129" s="178">
        <f>IF(V1129&gt;0,P1129*INDEX(Scope_Labor_Rates!$K$6:$K$46,V1129-5),0)</f>
        <v>0</v>
      </c>
      <c r="AL1129" s="181">
        <f>IF(V1129&gt;0,AK1129*INDEX(Scope_Labor_Rates!$J$6:$J$46,V1129-5)*AA1129,0)</f>
        <v>0</v>
      </c>
      <c r="AM1129" s="178">
        <f>IF(V1129&gt;0,P1129*INDEX(Scope_Labor_Rates!$M$6:$M$46,V1129-5),0)</f>
        <v>0</v>
      </c>
      <c r="AN1129" s="178">
        <f>IF(V1129&gt;0,AM1129*INDEX(Scope_Labor_Rates!$L$6:$L$46,V1129-5)*AA1129,0)</f>
        <v>0</v>
      </c>
      <c r="AO1129" s="178">
        <f>IF(V1129&gt;0,P1129*INDEX(Scope_Labor_Rates!$O$6:$O$46,V1129-5)*AA1129,0)</f>
        <v>0</v>
      </c>
      <c r="AP1129" s="181">
        <f>IF(V1129&gt;0,P1129*INDEX(Scope_Labor_Rates!$Q$6:$Q$46,V1129-5)*AA1129,0)</f>
        <v>0</v>
      </c>
      <c r="AQ1129" s="178">
        <f t="shared" si="157"/>
        <v>0</v>
      </c>
      <c r="AR1129" s="178">
        <f t="shared" si="158"/>
        <v>0</v>
      </c>
      <c r="AS1129" s="178">
        <f t="shared" si="159"/>
        <v>0</v>
      </c>
      <c r="AT1129" s="178">
        <f t="shared" si="160"/>
        <v>0</v>
      </c>
      <c r="AU1129">
        <f t="shared" si="161"/>
        <v>0</v>
      </c>
    </row>
    <row r="1130" spans="1:47">
      <c r="A1130" t="str">
        <f>IF(All_Tasks!A1130="","",All_Tasks!A1130)</f>
        <v/>
      </c>
      <c r="B1130" t="str">
        <f>IF(All_Tasks!B1130="","",All_Tasks!B1130)</f>
        <v/>
      </c>
      <c r="C1130" t="str">
        <f>IF(All_Tasks!C1130="","",All_Tasks!C1130)</f>
        <v/>
      </c>
      <c r="D1130" t="str">
        <f>IF(All_Tasks!D1130="","",All_Tasks!D1130)</f>
        <v/>
      </c>
      <c r="E1130" t="str">
        <f>IF(All_Tasks!V1130&lt;&gt;"",All_Tasks!V1130,IF(All_Tasks!E1130&lt;&gt;"",All_Tasks!E1130,""))</f>
        <v/>
      </c>
      <c r="F1130" t="str">
        <f>IF(All_Tasks!F1130="","",All_Tasks!F1130)</f>
        <v/>
      </c>
      <c r="G1130" t="str">
        <f>IF(All_Tasks!G1130="","",All_Tasks!G1130)</f>
        <v/>
      </c>
      <c r="H1130" s="231" t="str">
        <f>IF(All_Tasks!H1130="","",All_Tasks!H1130)</f>
        <v/>
      </c>
      <c r="I1130" t="str">
        <f>IF(All_Tasks!I1130="","",All_Tasks!I1130)</f>
        <v/>
      </c>
      <c r="J1130" t="str">
        <f>IF(All_Tasks!J1130="","",All_Tasks!J1130)</f>
        <v/>
      </c>
      <c r="K1130" t="str">
        <f>IF(All_Tasks!K1130="","",All_Tasks!K1130)</f>
        <v/>
      </c>
      <c r="L1130" s="231" t="str">
        <f>IF(All_Tasks!L1130="","",All_Tasks!L1130)</f>
        <v/>
      </c>
      <c r="M1130" t="str">
        <f>IF(All_Tasks!M1130="","",All_Tasks!M1130)</f>
        <v/>
      </c>
      <c r="N1130" t="str">
        <f>IF(All_Tasks!N1130="","",All_Tasks!N1130)</f>
        <v/>
      </c>
      <c r="O1130" t="str">
        <f>IF(All_Tasks!O1130="","",All_Tasks!O1130)</f>
        <v/>
      </c>
      <c r="P1130" s="181">
        <f>IF(All_Tasks!P1130="",0,All_Tasks!P1130)</f>
        <v>0</v>
      </c>
      <c r="Q1130" s="181">
        <f>IF(All_Tasks!Q1130="",0,All_Tasks!Q1130)</f>
        <v>0</v>
      </c>
      <c r="R1130" s="181">
        <f>IF(All_Tasks!R1130="",0,All_Tasks!R1130)</f>
        <v>0</v>
      </c>
      <c r="S1130" s="181" t="str">
        <f>IF(All_Tasks!S1130="","",All_Tasks!S1130)</f>
        <v/>
      </c>
      <c r="T1130" t="str">
        <f>IF(All_Tasks!T1130="","",All_Tasks!T1130)</f>
        <v/>
      </c>
      <c r="U1130" t="str">
        <f>IF(All_Tasks!U1130="","",All_Tasks!U1130)</f>
        <v/>
      </c>
      <c r="V1130">
        <f>IF(A1130="",0,IFERROR(MATCH(A1130,Scope_Labor_Rates!$A$6:$A$46,0)+5,0))</f>
        <v>0</v>
      </c>
      <c r="W1130" s="178">
        <f>IF(V1130&gt;0,INDEX(Scope_Labor_Rates!$C$6:$C$46,V1130-5),0)</f>
        <v>0</v>
      </c>
      <c r="X1130" s="178">
        <f>IF(V1130&gt;0,INDEX(Scope_Labor_Rates!$C$6:$C$46,V1130-5),0)</f>
        <v>0</v>
      </c>
      <c r="Y1130" s="180">
        <f>IF(V1130&gt;0,INDEX(Scope_Labor_Rates!$S$6:$S$46,V1130-5),0)</f>
        <v>0</v>
      </c>
      <c r="Z1130" s="180">
        <f>IF(V1130&gt;0,INDEX(Scope_Labor_Rates!$R$6:$R$46,V1130-5),1)</f>
        <v>1</v>
      </c>
      <c r="AA1130" s="231">
        <f t="shared" si="153"/>
        <v>0</v>
      </c>
      <c r="AB1130" t="str">
        <f t="shared" si="154"/>
        <v/>
      </c>
      <c r="AC1130" s="178" t="str">
        <f t="shared" si="155"/>
        <v/>
      </c>
      <c r="AD1130" s="181">
        <f t="shared" si="156"/>
        <v>0</v>
      </c>
      <c r="AE1130" s="178">
        <f>IF(V1130&gt;0,P1130*INDEX(Scope_Labor_Rates!$E$6:$E$46,V1130-5),0)</f>
        <v>0</v>
      </c>
      <c r="AF1130" s="181">
        <f>IF(V1130&gt;0,AE1130*INDEX(Scope_Labor_Rates!$D$6:$D$46,V1130-5)*AA1130,0)</f>
        <v>0</v>
      </c>
      <c r="AG1130" s="178">
        <f>IF(V1130&gt;0,P1130*INDEX(Scope_Labor_Rates!$G$6:$G$46,V1130-5),0)</f>
        <v>0</v>
      </c>
      <c r="AH1130" s="181">
        <f>IF(V1130&gt;0,AG1130*INDEX(Scope_Labor_Rates!$F$6:$F$46,V1130-5)*AA1130,0)</f>
        <v>0</v>
      </c>
      <c r="AI1130" s="178">
        <f>IF(V1130&gt;0,P1130*INDEX(Scope_Labor_Rates!$I$6:$I$46,V1130-5),0)</f>
        <v>0</v>
      </c>
      <c r="AJ1130" s="181">
        <f>IF(V1130&gt;0,AI1130*INDEX(Scope_Labor_Rates!$H$6:$H$46,V1130-5)*AA1130,0)</f>
        <v>0</v>
      </c>
      <c r="AK1130" s="178">
        <f>IF(V1130&gt;0,P1130*INDEX(Scope_Labor_Rates!$K$6:$K$46,V1130-5),0)</f>
        <v>0</v>
      </c>
      <c r="AL1130" s="181">
        <f>IF(V1130&gt;0,AK1130*INDEX(Scope_Labor_Rates!$J$6:$J$46,V1130-5)*AA1130,0)</f>
        <v>0</v>
      </c>
      <c r="AM1130" s="178">
        <f>IF(V1130&gt;0,P1130*INDEX(Scope_Labor_Rates!$M$6:$M$46,V1130-5),0)</f>
        <v>0</v>
      </c>
      <c r="AN1130" s="178">
        <f>IF(V1130&gt;0,AM1130*INDEX(Scope_Labor_Rates!$L$6:$L$46,V1130-5)*AA1130,0)</f>
        <v>0</v>
      </c>
      <c r="AO1130" s="178">
        <f>IF(V1130&gt;0,P1130*INDEX(Scope_Labor_Rates!$O$6:$O$46,V1130-5)*AA1130,0)</f>
        <v>0</v>
      </c>
      <c r="AP1130" s="181">
        <f>IF(V1130&gt;0,P1130*INDEX(Scope_Labor_Rates!$Q$6:$Q$46,V1130-5)*AA1130,0)</f>
        <v>0</v>
      </c>
      <c r="AQ1130" s="178">
        <f t="shared" si="157"/>
        <v>0</v>
      </c>
      <c r="AR1130" s="178">
        <f t="shared" si="158"/>
        <v>0</v>
      </c>
      <c r="AS1130" s="178">
        <f t="shared" si="159"/>
        <v>0</v>
      </c>
      <c r="AT1130" s="178">
        <f t="shared" si="160"/>
        <v>0</v>
      </c>
      <c r="AU1130">
        <f t="shared" si="161"/>
        <v>0</v>
      </c>
    </row>
    <row r="1131" spans="1:47">
      <c r="A1131" t="str">
        <f>IF(All_Tasks!A1131="","",All_Tasks!A1131)</f>
        <v/>
      </c>
      <c r="B1131" t="str">
        <f>IF(All_Tasks!B1131="","",All_Tasks!B1131)</f>
        <v/>
      </c>
      <c r="C1131" t="str">
        <f>IF(All_Tasks!C1131="","",All_Tasks!C1131)</f>
        <v/>
      </c>
      <c r="D1131" t="str">
        <f>IF(All_Tasks!D1131="","",All_Tasks!D1131)</f>
        <v/>
      </c>
      <c r="E1131" t="str">
        <f>IF(All_Tasks!V1131&lt;&gt;"",All_Tasks!V1131,IF(All_Tasks!E1131&lt;&gt;"",All_Tasks!E1131,""))</f>
        <v/>
      </c>
      <c r="F1131" t="str">
        <f>IF(All_Tasks!F1131="","",All_Tasks!F1131)</f>
        <v/>
      </c>
      <c r="G1131" t="str">
        <f>IF(All_Tasks!G1131="","",All_Tasks!G1131)</f>
        <v/>
      </c>
      <c r="H1131" s="231" t="str">
        <f>IF(All_Tasks!H1131="","",All_Tasks!H1131)</f>
        <v/>
      </c>
      <c r="I1131" t="str">
        <f>IF(All_Tasks!I1131="","",All_Tasks!I1131)</f>
        <v/>
      </c>
      <c r="J1131" t="str">
        <f>IF(All_Tasks!J1131="","",All_Tasks!J1131)</f>
        <v/>
      </c>
      <c r="K1131" t="str">
        <f>IF(All_Tasks!K1131="","",All_Tasks!K1131)</f>
        <v/>
      </c>
      <c r="L1131" s="231" t="str">
        <f>IF(All_Tasks!L1131="","",All_Tasks!L1131)</f>
        <v/>
      </c>
      <c r="M1131" t="str">
        <f>IF(All_Tasks!M1131="","",All_Tasks!M1131)</f>
        <v/>
      </c>
      <c r="N1131" t="str">
        <f>IF(All_Tasks!N1131="","",All_Tasks!N1131)</f>
        <v/>
      </c>
      <c r="O1131" t="str">
        <f>IF(All_Tasks!O1131="","",All_Tasks!O1131)</f>
        <v/>
      </c>
      <c r="P1131" s="181">
        <f>IF(All_Tasks!P1131="",0,All_Tasks!P1131)</f>
        <v>0</v>
      </c>
      <c r="Q1131" s="181">
        <f>IF(All_Tasks!Q1131="",0,All_Tasks!Q1131)</f>
        <v>0</v>
      </c>
      <c r="R1131" s="181">
        <f>IF(All_Tasks!R1131="",0,All_Tasks!R1131)</f>
        <v>0</v>
      </c>
      <c r="S1131" s="181" t="str">
        <f>IF(All_Tasks!S1131="","",All_Tasks!S1131)</f>
        <v/>
      </c>
      <c r="T1131" t="str">
        <f>IF(All_Tasks!T1131="","",All_Tasks!T1131)</f>
        <v/>
      </c>
      <c r="U1131" t="str">
        <f>IF(All_Tasks!U1131="","",All_Tasks!U1131)</f>
        <v/>
      </c>
      <c r="V1131">
        <f>IF(A1131="",0,IFERROR(MATCH(A1131,Scope_Labor_Rates!$A$6:$A$46,0)+5,0))</f>
        <v>0</v>
      </c>
      <c r="W1131" s="178">
        <f>IF(V1131&gt;0,INDEX(Scope_Labor_Rates!$C$6:$C$46,V1131-5),0)</f>
        <v>0</v>
      </c>
      <c r="X1131" s="178">
        <f>IF(V1131&gt;0,INDEX(Scope_Labor_Rates!$C$6:$C$46,V1131-5),0)</f>
        <v>0</v>
      </c>
      <c r="Y1131" s="180">
        <f>IF(V1131&gt;0,INDEX(Scope_Labor_Rates!$S$6:$S$46,V1131-5),0)</f>
        <v>0</v>
      </c>
      <c r="Z1131" s="180">
        <f>IF(V1131&gt;0,INDEX(Scope_Labor_Rates!$R$6:$R$46,V1131-5),1)</f>
        <v>1</v>
      </c>
      <c r="AA1131" s="231">
        <f t="shared" si="153"/>
        <v>0</v>
      </c>
      <c r="AB1131" t="str">
        <f t="shared" si="154"/>
        <v/>
      </c>
      <c r="AC1131" s="178" t="str">
        <f t="shared" si="155"/>
        <v/>
      </c>
      <c r="AD1131" s="181">
        <f t="shared" si="156"/>
        <v>0</v>
      </c>
      <c r="AE1131" s="178">
        <f>IF(V1131&gt;0,P1131*INDEX(Scope_Labor_Rates!$E$6:$E$46,V1131-5),0)</f>
        <v>0</v>
      </c>
      <c r="AF1131" s="181">
        <f>IF(V1131&gt;0,AE1131*INDEX(Scope_Labor_Rates!$D$6:$D$46,V1131-5)*AA1131,0)</f>
        <v>0</v>
      </c>
      <c r="AG1131" s="178">
        <f>IF(V1131&gt;0,P1131*INDEX(Scope_Labor_Rates!$G$6:$G$46,V1131-5),0)</f>
        <v>0</v>
      </c>
      <c r="AH1131" s="181">
        <f>IF(V1131&gt;0,AG1131*INDEX(Scope_Labor_Rates!$F$6:$F$46,V1131-5)*AA1131,0)</f>
        <v>0</v>
      </c>
      <c r="AI1131" s="178">
        <f>IF(V1131&gt;0,P1131*INDEX(Scope_Labor_Rates!$I$6:$I$46,V1131-5),0)</f>
        <v>0</v>
      </c>
      <c r="AJ1131" s="181">
        <f>IF(V1131&gt;0,AI1131*INDEX(Scope_Labor_Rates!$H$6:$H$46,V1131-5)*AA1131,0)</f>
        <v>0</v>
      </c>
      <c r="AK1131" s="178">
        <f>IF(V1131&gt;0,P1131*INDEX(Scope_Labor_Rates!$K$6:$K$46,V1131-5),0)</f>
        <v>0</v>
      </c>
      <c r="AL1131" s="181">
        <f>IF(V1131&gt;0,AK1131*INDEX(Scope_Labor_Rates!$J$6:$J$46,V1131-5)*AA1131,0)</f>
        <v>0</v>
      </c>
      <c r="AM1131" s="178">
        <f>IF(V1131&gt;0,P1131*INDEX(Scope_Labor_Rates!$M$6:$M$46,V1131-5),0)</f>
        <v>0</v>
      </c>
      <c r="AN1131" s="178">
        <f>IF(V1131&gt;0,AM1131*INDEX(Scope_Labor_Rates!$L$6:$L$46,V1131-5)*AA1131,0)</f>
        <v>0</v>
      </c>
      <c r="AO1131" s="178">
        <f>IF(V1131&gt;0,P1131*INDEX(Scope_Labor_Rates!$O$6:$O$46,V1131-5)*AA1131,0)</f>
        <v>0</v>
      </c>
      <c r="AP1131" s="181">
        <f>IF(V1131&gt;0,P1131*INDEX(Scope_Labor_Rates!$Q$6:$Q$46,V1131-5)*AA1131,0)</f>
        <v>0</v>
      </c>
      <c r="AQ1131" s="178">
        <f t="shared" si="157"/>
        <v>0</v>
      </c>
      <c r="AR1131" s="178">
        <f t="shared" si="158"/>
        <v>0</v>
      </c>
      <c r="AS1131" s="178">
        <f t="shared" si="159"/>
        <v>0</v>
      </c>
      <c r="AT1131" s="178">
        <f t="shared" si="160"/>
        <v>0</v>
      </c>
      <c r="AU1131">
        <f t="shared" si="161"/>
        <v>0</v>
      </c>
    </row>
    <row r="1132" spans="1:47">
      <c r="A1132" t="str">
        <f>IF(All_Tasks!A1132="","",All_Tasks!A1132)</f>
        <v/>
      </c>
      <c r="B1132" t="str">
        <f>IF(All_Tasks!B1132="","",All_Tasks!B1132)</f>
        <v/>
      </c>
      <c r="C1132" t="str">
        <f>IF(All_Tasks!C1132="","",All_Tasks!C1132)</f>
        <v/>
      </c>
      <c r="D1132" t="str">
        <f>IF(All_Tasks!D1132="","",All_Tasks!D1132)</f>
        <v/>
      </c>
      <c r="E1132" t="str">
        <f>IF(All_Tasks!V1132&lt;&gt;"",All_Tasks!V1132,IF(All_Tasks!E1132&lt;&gt;"",All_Tasks!E1132,""))</f>
        <v/>
      </c>
      <c r="F1132" t="str">
        <f>IF(All_Tasks!F1132="","",All_Tasks!F1132)</f>
        <v/>
      </c>
      <c r="G1132" t="str">
        <f>IF(All_Tasks!G1132="","",All_Tasks!G1132)</f>
        <v/>
      </c>
      <c r="H1132" s="231" t="str">
        <f>IF(All_Tasks!H1132="","",All_Tasks!H1132)</f>
        <v/>
      </c>
      <c r="I1132" t="str">
        <f>IF(All_Tasks!I1132="","",All_Tasks!I1132)</f>
        <v/>
      </c>
      <c r="J1132" t="str">
        <f>IF(All_Tasks!J1132="","",All_Tasks!J1132)</f>
        <v/>
      </c>
      <c r="K1132" t="str">
        <f>IF(All_Tasks!K1132="","",All_Tasks!K1132)</f>
        <v/>
      </c>
      <c r="L1132" s="231" t="str">
        <f>IF(All_Tasks!L1132="","",All_Tasks!L1132)</f>
        <v/>
      </c>
      <c r="M1132" t="str">
        <f>IF(All_Tasks!M1132="","",All_Tasks!M1132)</f>
        <v/>
      </c>
      <c r="N1132" t="str">
        <f>IF(All_Tasks!N1132="","",All_Tasks!N1132)</f>
        <v/>
      </c>
      <c r="O1132" t="str">
        <f>IF(All_Tasks!O1132="","",All_Tasks!O1132)</f>
        <v/>
      </c>
      <c r="P1132" s="181">
        <f>IF(All_Tasks!P1132="",0,All_Tasks!P1132)</f>
        <v>0</v>
      </c>
      <c r="Q1132" s="181">
        <f>IF(All_Tasks!Q1132="",0,All_Tasks!Q1132)</f>
        <v>0</v>
      </c>
      <c r="R1132" s="181">
        <f>IF(All_Tasks!R1132="",0,All_Tasks!R1132)</f>
        <v>0</v>
      </c>
      <c r="S1132" s="181" t="str">
        <f>IF(All_Tasks!S1132="","",All_Tasks!S1132)</f>
        <v/>
      </c>
      <c r="T1132" t="str">
        <f>IF(All_Tasks!T1132="","",All_Tasks!T1132)</f>
        <v/>
      </c>
      <c r="U1132" t="str">
        <f>IF(All_Tasks!U1132="","",All_Tasks!U1132)</f>
        <v/>
      </c>
      <c r="V1132">
        <f>IF(A1132="",0,IFERROR(MATCH(A1132,Scope_Labor_Rates!$A$6:$A$46,0)+5,0))</f>
        <v>0</v>
      </c>
      <c r="W1132" s="178">
        <f>IF(V1132&gt;0,INDEX(Scope_Labor_Rates!$C$6:$C$46,V1132-5),0)</f>
        <v>0</v>
      </c>
      <c r="X1132" s="178">
        <f>IF(V1132&gt;0,INDEX(Scope_Labor_Rates!$C$6:$C$46,V1132-5),0)</f>
        <v>0</v>
      </c>
      <c r="Y1132" s="180">
        <f>IF(V1132&gt;0,INDEX(Scope_Labor_Rates!$S$6:$S$46,V1132-5),0)</f>
        <v>0</v>
      </c>
      <c r="Z1132" s="180">
        <f>IF(V1132&gt;0,INDEX(Scope_Labor_Rates!$R$6:$R$46,V1132-5),1)</f>
        <v>1</v>
      </c>
      <c r="AA1132" s="231">
        <f t="shared" si="153"/>
        <v>0</v>
      </c>
      <c r="AB1132" t="str">
        <f t="shared" si="154"/>
        <v/>
      </c>
      <c r="AC1132" s="178" t="str">
        <f t="shared" si="155"/>
        <v/>
      </c>
      <c r="AD1132" s="181">
        <f t="shared" si="156"/>
        <v>0</v>
      </c>
      <c r="AE1132" s="178">
        <f>IF(V1132&gt;0,P1132*INDEX(Scope_Labor_Rates!$E$6:$E$46,V1132-5),0)</f>
        <v>0</v>
      </c>
      <c r="AF1132" s="181">
        <f>IF(V1132&gt;0,AE1132*INDEX(Scope_Labor_Rates!$D$6:$D$46,V1132-5)*AA1132,0)</f>
        <v>0</v>
      </c>
      <c r="AG1132" s="178">
        <f>IF(V1132&gt;0,P1132*INDEX(Scope_Labor_Rates!$G$6:$G$46,V1132-5),0)</f>
        <v>0</v>
      </c>
      <c r="AH1132" s="181">
        <f>IF(V1132&gt;0,AG1132*INDEX(Scope_Labor_Rates!$F$6:$F$46,V1132-5)*AA1132,0)</f>
        <v>0</v>
      </c>
      <c r="AI1132" s="178">
        <f>IF(V1132&gt;0,P1132*INDEX(Scope_Labor_Rates!$I$6:$I$46,V1132-5),0)</f>
        <v>0</v>
      </c>
      <c r="AJ1132" s="181">
        <f>IF(V1132&gt;0,AI1132*INDEX(Scope_Labor_Rates!$H$6:$H$46,V1132-5)*AA1132,0)</f>
        <v>0</v>
      </c>
      <c r="AK1132" s="178">
        <f>IF(V1132&gt;0,P1132*INDEX(Scope_Labor_Rates!$K$6:$K$46,V1132-5),0)</f>
        <v>0</v>
      </c>
      <c r="AL1132" s="181">
        <f>IF(V1132&gt;0,AK1132*INDEX(Scope_Labor_Rates!$J$6:$J$46,V1132-5)*AA1132,0)</f>
        <v>0</v>
      </c>
      <c r="AM1132" s="178">
        <f>IF(V1132&gt;0,P1132*INDEX(Scope_Labor_Rates!$M$6:$M$46,V1132-5),0)</f>
        <v>0</v>
      </c>
      <c r="AN1132" s="178">
        <f>IF(V1132&gt;0,AM1132*INDEX(Scope_Labor_Rates!$L$6:$L$46,V1132-5)*AA1132,0)</f>
        <v>0</v>
      </c>
      <c r="AO1132" s="178">
        <f>IF(V1132&gt;0,P1132*INDEX(Scope_Labor_Rates!$O$6:$O$46,V1132-5)*AA1132,0)</f>
        <v>0</v>
      </c>
      <c r="AP1132" s="181">
        <f>IF(V1132&gt;0,P1132*INDEX(Scope_Labor_Rates!$Q$6:$Q$46,V1132-5)*AA1132,0)</f>
        <v>0</v>
      </c>
      <c r="AQ1132" s="178">
        <f t="shared" si="157"/>
        <v>0</v>
      </c>
      <c r="AR1132" s="178">
        <f t="shared" si="158"/>
        <v>0</v>
      </c>
      <c r="AS1132" s="178">
        <f t="shared" si="159"/>
        <v>0</v>
      </c>
      <c r="AT1132" s="178">
        <f t="shared" si="160"/>
        <v>0</v>
      </c>
      <c r="AU1132">
        <f t="shared" si="161"/>
        <v>0</v>
      </c>
    </row>
    <row r="1133" spans="1:47">
      <c r="A1133" t="str">
        <f>IF(All_Tasks!A1133="","",All_Tasks!A1133)</f>
        <v/>
      </c>
      <c r="B1133" t="str">
        <f>IF(All_Tasks!B1133="","",All_Tasks!B1133)</f>
        <v/>
      </c>
      <c r="C1133" t="str">
        <f>IF(All_Tasks!C1133="","",All_Tasks!C1133)</f>
        <v/>
      </c>
      <c r="D1133" t="str">
        <f>IF(All_Tasks!D1133="","",All_Tasks!D1133)</f>
        <v/>
      </c>
      <c r="E1133" t="str">
        <f>IF(All_Tasks!V1133&lt;&gt;"",All_Tasks!V1133,IF(All_Tasks!E1133&lt;&gt;"",All_Tasks!E1133,""))</f>
        <v/>
      </c>
      <c r="F1133" t="str">
        <f>IF(All_Tasks!F1133="","",All_Tasks!F1133)</f>
        <v/>
      </c>
      <c r="G1133" t="str">
        <f>IF(All_Tasks!G1133="","",All_Tasks!G1133)</f>
        <v/>
      </c>
      <c r="H1133" s="231" t="str">
        <f>IF(All_Tasks!H1133="","",All_Tasks!H1133)</f>
        <v/>
      </c>
      <c r="I1133" t="str">
        <f>IF(All_Tasks!I1133="","",All_Tasks!I1133)</f>
        <v/>
      </c>
      <c r="J1133" t="str">
        <f>IF(All_Tasks!J1133="","",All_Tasks!J1133)</f>
        <v/>
      </c>
      <c r="K1133" t="str">
        <f>IF(All_Tasks!K1133="","",All_Tasks!K1133)</f>
        <v/>
      </c>
      <c r="L1133" s="231" t="str">
        <f>IF(All_Tasks!L1133="","",All_Tasks!L1133)</f>
        <v/>
      </c>
      <c r="M1133" t="str">
        <f>IF(All_Tasks!M1133="","",All_Tasks!M1133)</f>
        <v/>
      </c>
      <c r="N1133" t="str">
        <f>IF(All_Tasks!N1133="","",All_Tasks!N1133)</f>
        <v/>
      </c>
      <c r="O1133" t="str">
        <f>IF(All_Tasks!O1133="","",All_Tasks!O1133)</f>
        <v/>
      </c>
      <c r="P1133" s="181">
        <f>IF(All_Tasks!P1133="",0,All_Tasks!P1133)</f>
        <v>0</v>
      </c>
      <c r="Q1133" s="181">
        <f>IF(All_Tasks!Q1133="",0,All_Tasks!Q1133)</f>
        <v>0</v>
      </c>
      <c r="R1133" s="181">
        <f>IF(All_Tasks!R1133="",0,All_Tasks!R1133)</f>
        <v>0</v>
      </c>
      <c r="S1133" s="181" t="str">
        <f>IF(All_Tasks!S1133="","",All_Tasks!S1133)</f>
        <v/>
      </c>
      <c r="T1133" t="str">
        <f>IF(All_Tasks!T1133="","",All_Tasks!T1133)</f>
        <v/>
      </c>
      <c r="U1133" t="str">
        <f>IF(All_Tasks!U1133="","",All_Tasks!U1133)</f>
        <v/>
      </c>
      <c r="V1133">
        <f>IF(A1133="",0,IFERROR(MATCH(A1133,Scope_Labor_Rates!$A$6:$A$46,0)+5,0))</f>
        <v>0</v>
      </c>
      <c r="W1133" s="178">
        <f>IF(V1133&gt;0,INDEX(Scope_Labor_Rates!$C$6:$C$46,V1133-5),0)</f>
        <v>0</v>
      </c>
      <c r="X1133" s="178">
        <f>IF(V1133&gt;0,INDEX(Scope_Labor_Rates!$C$6:$C$46,V1133-5),0)</f>
        <v>0</v>
      </c>
      <c r="Y1133" s="180">
        <f>IF(V1133&gt;0,INDEX(Scope_Labor_Rates!$S$6:$S$46,V1133-5),0)</f>
        <v>0</v>
      </c>
      <c r="Z1133" s="180">
        <f>IF(V1133&gt;0,INDEX(Scope_Labor_Rates!$R$6:$R$46,V1133-5),1)</f>
        <v>1</v>
      </c>
      <c r="AA1133" s="231">
        <f t="shared" si="153"/>
        <v>0</v>
      </c>
      <c r="AB1133" t="str">
        <f t="shared" si="154"/>
        <v/>
      </c>
      <c r="AC1133" s="178" t="str">
        <f t="shared" si="155"/>
        <v/>
      </c>
      <c r="AD1133" s="181">
        <f t="shared" si="156"/>
        <v>0</v>
      </c>
      <c r="AE1133" s="178">
        <f>IF(V1133&gt;0,P1133*INDEX(Scope_Labor_Rates!$E$6:$E$46,V1133-5),0)</f>
        <v>0</v>
      </c>
      <c r="AF1133" s="181">
        <f>IF(V1133&gt;0,AE1133*INDEX(Scope_Labor_Rates!$D$6:$D$46,V1133-5)*AA1133,0)</f>
        <v>0</v>
      </c>
      <c r="AG1133" s="178">
        <f>IF(V1133&gt;0,P1133*INDEX(Scope_Labor_Rates!$G$6:$G$46,V1133-5),0)</f>
        <v>0</v>
      </c>
      <c r="AH1133" s="181">
        <f>IF(V1133&gt;0,AG1133*INDEX(Scope_Labor_Rates!$F$6:$F$46,V1133-5)*AA1133,0)</f>
        <v>0</v>
      </c>
      <c r="AI1133" s="178">
        <f>IF(V1133&gt;0,P1133*INDEX(Scope_Labor_Rates!$I$6:$I$46,V1133-5),0)</f>
        <v>0</v>
      </c>
      <c r="AJ1133" s="181">
        <f>IF(V1133&gt;0,AI1133*INDEX(Scope_Labor_Rates!$H$6:$H$46,V1133-5)*AA1133,0)</f>
        <v>0</v>
      </c>
      <c r="AK1133" s="178">
        <f>IF(V1133&gt;0,P1133*INDEX(Scope_Labor_Rates!$K$6:$K$46,V1133-5),0)</f>
        <v>0</v>
      </c>
      <c r="AL1133" s="181">
        <f>IF(V1133&gt;0,AK1133*INDEX(Scope_Labor_Rates!$J$6:$J$46,V1133-5)*AA1133,0)</f>
        <v>0</v>
      </c>
      <c r="AM1133" s="178">
        <f>IF(V1133&gt;0,P1133*INDEX(Scope_Labor_Rates!$M$6:$M$46,V1133-5),0)</f>
        <v>0</v>
      </c>
      <c r="AN1133" s="178">
        <f>IF(V1133&gt;0,AM1133*INDEX(Scope_Labor_Rates!$L$6:$L$46,V1133-5)*AA1133,0)</f>
        <v>0</v>
      </c>
      <c r="AO1133" s="178">
        <f>IF(V1133&gt;0,P1133*INDEX(Scope_Labor_Rates!$O$6:$O$46,V1133-5)*AA1133,0)</f>
        <v>0</v>
      </c>
      <c r="AP1133" s="181">
        <f>IF(V1133&gt;0,P1133*INDEX(Scope_Labor_Rates!$Q$6:$Q$46,V1133-5)*AA1133,0)</f>
        <v>0</v>
      </c>
      <c r="AQ1133" s="178">
        <f t="shared" si="157"/>
        <v>0</v>
      </c>
      <c r="AR1133" s="178">
        <f t="shared" si="158"/>
        <v>0</v>
      </c>
      <c r="AS1133" s="178">
        <f t="shared" si="159"/>
        <v>0</v>
      </c>
      <c r="AT1133" s="178">
        <f t="shared" si="160"/>
        <v>0</v>
      </c>
      <c r="AU1133">
        <f t="shared" si="161"/>
        <v>0</v>
      </c>
    </row>
    <row r="1134" spans="1:47">
      <c r="A1134" t="str">
        <f>IF(All_Tasks!A1134="","",All_Tasks!A1134)</f>
        <v/>
      </c>
      <c r="B1134" t="str">
        <f>IF(All_Tasks!B1134="","",All_Tasks!B1134)</f>
        <v/>
      </c>
      <c r="C1134" t="str">
        <f>IF(All_Tasks!C1134="","",All_Tasks!C1134)</f>
        <v/>
      </c>
      <c r="D1134" t="str">
        <f>IF(All_Tasks!D1134="","",All_Tasks!D1134)</f>
        <v/>
      </c>
      <c r="E1134" t="str">
        <f>IF(All_Tasks!V1134&lt;&gt;"",All_Tasks!V1134,IF(All_Tasks!E1134&lt;&gt;"",All_Tasks!E1134,""))</f>
        <v/>
      </c>
      <c r="F1134" t="str">
        <f>IF(All_Tasks!F1134="","",All_Tasks!F1134)</f>
        <v/>
      </c>
      <c r="G1134" t="str">
        <f>IF(All_Tasks!G1134="","",All_Tasks!G1134)</f>
        <v/>
      </c>
      <c r="H1134" s="231" t="str">
        <f>IF(All_Tasks!H1134="","",All_Tasks!H1134)</f>
        <v/>
      </c>
      <c r="I1134" t="str">
        <f>IF(All_Tasks!I1134="","",All_Tasks!I1134)</f>
        <v/>
      </c>
      <c r="J1134" t="str">
        <f>IF(All_Tasks!J1134="","",All_Tasks!J1134)</f>
        <v/>
      </c>
      <c r="K1134" t="str">
        <f>IF(All_Tasks!K1134="","",All_Tasks!K1134)</f>
        <v/>
      </c>
      <c r="L1134" s="231" t="str">
        <f>IF(All_Tasks!L1134="","",All_Tasks!L1134)</f>
        <v/>
      </c>
      <c r="M1134" t="str">
        <f>IF(All_Tasks!M1134="","",All_Tasks!M1134)</f>
        <v/>
      </c>
      <c r="N1134" t="str">
        <f>IF(All_Tasks!N1134="","",All_Tasks!N1134)</f>
        <v/>
      </c>
      <c r="O1134" t="str">
        <f>IF(All_Tasks!O1134="","",All_Tasks!O1134)</f>
        <v/>
      </c>
      <c r="P1134" s="181">
        <f>IF(All_Tasks!P1134="",0,All_Tasks!P1134)</f>
        <v>0</v>
      </c>
      <c r="Q1134" s="181">
        <f>IF(All_Tasks!Q1134="",0,All_Tasks!Q1134)</f>
        <v>0</v>
      </c>
      <c r="R1134" s="181">
        <f>IF(All_Tasks!R1134="",0,All_Tasks!R1134)</f>
        <v>0</v>
      </c>
      <c r="S1134" s="181" t="str">
        <f>IF(All_Tasks!S1134="","",All_Tasks!S1134)</f>
        <v/>
      </c>
      <c r="T1134" t="str">
        <f>IF(All_Tasks!T1134="","",All_Tasks!T1134)</f>
        <v/>
      </c>
      <c r="U1134" t="str">
        <f>IF(All_Tasks!U1134="","",All_Tasks!U1134)</f>
        <v/>
      </c>
      <c r="V1134">
        <f>IF(A1134="",0,IFERROR(MATCH(A1134,Scope_Labor_Rates!$A$6:$A$46,0)+5,0))</f>
        <v>0</v>
      </c>
      <c r="W1134" s="178">
        <f>IF(V1134&gt;0,INDEX(Scope_Labor_Rates!$C$6:$C$46,V1134-5),0)</f>
        <v>0</v>
      </c>
      <c r="X1134" s="178">
        <f>IF(V1134&gt;0,INDEX(Scope_Labor_Rates!$C$6:$C$46,V1134-5),0)</f>
        <v>0</v>
      </c>
      <c r="Y1134" s="180">
        <f>IF(V1134&gt;0,INDEX(Scope_Labor_Rates!$S$6:$S$46,V1134-5),0)</f>
        <v>0</v>
      </c>
      <c r="Z1134" s="180">
        <f>IF(V1134&gt;0,INDEX(Scope_Labor_Rates!$R$6:$R$46,V1134-5),1)</f>
        <v>1</v>
      </c>
      <c r="AA1134" s="231">
        <f t="shared" si="153"/>
        <v>0</v>
      </c>
      <c r="AB1134" t="str">
        <f t="shared" si="154"/>
        <v/>
      </c>
      <c r="AC1134" s="178" t="str">
        <f t="shared" si="155"/>
        <v/>
      </c>
      <c r="AD1134" s="181">
        <f t="shared" si="156"/>
        <v>0</v>
      </c>
      <c r="AE1134" s="178">
        <f>IF(V1134&gt;0,P1134*INDEX(Scope_Labor_Rates!$E$6:$E$46,V1134-5),0)</f>
        <v>0</v>
      </c>
      <c r="AF1134" s="181">
        <f>IF(V1134&gt;0,AE1134*INDEX(Scope_Labor_Rates!$D$6:$D$46,V1134-5)*AA1134,0)</f>
        <v>0</v>
      </c>
      <c r="AG1134" s="178">
        <f>IF(V1134&gt;0,P1134*INDEX(Scope_Labor_Rates!$G$6:$G$46,V1134-5),0)</f>
        <v>0</v>
      </c>
      <c r="AH1134" s="181">
        <f>IF(V1134&gt;0,AG1134*INDEX(Scope_Labor_Rates!$F$6:$F$46,V1134-5)*AA1134,0)</f>
        <v>0</v>
      </c>
      <c r="AI1134" s="178">
        <f>IF(V1134&gt;0,P1134*INDEX(Scope_Labor_Rates!$I$6:$I$46,V1134-5),0)</f>
        <v>0</v>
      </c>
      <c r="AJ1134" s="181">
        <f>IF(V1134&gt;0,AI1134*INDEX(Scope_Labor_Rates!$H$6:$H$46,V1134-5)*AA1134,0)</f>
        <v>0</v>
      </c>
      <c r="AK1134" s="178">
        <f>IF(V1134&gt;0,P1134*INDEX(Scope_Labor_Rates!$K$6:$K$46,V1134-5),0)</f>
        <v>0</v>
      </c>
      <c r="AL1134" s="181">
        <f>IF(V1134&gt;0,AK1134*INDEX(Scope_Labor_Rates!$J$6:$J$46,V1134-5)*AA1134,0)</f>
        <v>0</v>
      </c>
      <c r="AM1134" s="178">
        <f>IF(V1134&gt;0,P1134*INDEX(Scope_Labor_Rates!$M$6:$M$46,V1134-5),0)</f>
        <v>0</v>
      </c>
      <c r="AN1134" s="178">
        <f>IF(V1134&gt;0,AM1134*INDEX(Scope_Labor_Rates!$L$6:$L$46,V1134-5)*AA1134,0)</f>
        <v>0</v>
      </c>
      <c r="AO1134" s="178">
        <f>IF(V1134&gt;0,P1134*INDEX(Scope_Labor_Rates!$O$6:$O$46,V1134-5)*AA1134,0)</f>
        <v>0</v>
      </c>
      <c r="AP1134" s="181">
        <f>IF(V1134&gt;0,P1134*INDEX(Scope_Labor_Rates!$Q$6:$Q$46,V1134-5)*AA1134,0)</f>
        <v>0</v>
      </c>
      <c r="AQ1134" s="178">
        <f t="shared" si="157"/>
        <v>0</v>
      </c>
      <c r="AR1134" s="178">
        <f t="shared" si="158"/>
        <v>0</v>
      </c>
      <c r="AS1134" s="178">
        <f t="shared" si="159"/>
        <v>0</v>
      </c>
      <c r="AT1134" s="178">
        <f t="shared" si="160"/>
        <v>0</v>
      </c>
      <c r="AU1134">
        <f t="shared" si="161"/>
        <v>0</v>
      </c>
    </row>
    <row r="1135" spans="1:47">
      <c r="A1135" t="str">
        <f>IF(All_Tasks!A1135="","",All_Tasks!A1135)</f>
        <v/>
      </c>
      <c r="B1135" t="str">
        <f>IF(All_Tasks!B1135="","",All_Tasks!B1135)</f>
        <v/>
      </c>
      <c r="C1135" t="str">
        <f>IF(All_Tasks!C1135="","",All_Tasks!C1135)</f>
        <v/>
      </c>
      <c r="D1135" t="str">
        <f>IF(All_Tasks!D1135="","",All_Tasks!D1135)</f>
        <v/>
      </c>
      <c r="E1135" t="str">
        <f>IF(All_Tasks!V1135&lt;&gt;"",All_Tasks!V1135,IF(All_Tasks!E1135&lt;&gt;"",All_Tasks!E1135,""))</f>
        <v/>
      </c>
      <c r="F1135" t="str">
        <f>IF(All_Tasks!F1135="","",All_Tasks!F1135)</f>
        <v/>
      </c>
      <c r="G1135" t="str">
        <f>IF(All_Tasks!G1135="","",All_Tasks!G1135)</f>
        <v/>
      </c>
      <c r="H1135" s="231" t="str">
        <f>IF(All_Tasks!H1135="","",All_Tasks!H1135)</f>
        <v/>
      </c>
      <c r="I1135" t="str">
        <f>IF(All_Tasks!I1135="","",All_Tasks!I1135)</f>
        <v/>
      </c>
      <c r="J1135" t="str">
        <f>IF(All_Tasks!J1135="","",All_Tasks!J1135)</f>
        <v/>
      </c>
      <c r="K1135" t="str">
        <f>IF(All_Tasks!K1135="","",All_Tasks!K1135)</f>
        <v/>
      </c>
      <c r="L1135" s="231" t="str">
        <f>IF(All_Tasks!L1135="","",All_Tasks!L1135)</f>
        <v/>
      </c>
      <c r="M1135" t="str">
        <f>IF(All_Tasks!M1135="","",All_Tasks!M1135)</f>
        <v/>
      </c>
      <c r="N1135" t="str">
        <f>IF(All_Tasks!N1135="","",All_Tasks!N1135)</f>
        <v/>
      </c>
      <c r="O1135" t="str">
        <f>IF(All_Tasks!O1135="","",All_Tasks!O1135)</f>
        <v/>
      </c>
      <c r="P1135" s="181">
        <f>IF(All_Tasks!P1135="",0,All_Tasks!P1135)</f>
        <v>0</v>
      </c>
      <c r="Q1135" s="181">
        <f>IF(All_Tasks!Q1135="",0,All_Tasks!Q1135)</f>
        <v>0</v>
      </c>
      <c r="R1135" s="181">
        <f>IF(All_Tasks!R1135="",0,All_Tasks!R1135)</f>
        <v>0</v>
      </c>
      <c r="S1135" s="181" t="str">
        <f>IF(All_Tasks!S1135="","",All_Tasks!S1135)</f>
        <v/>
      </c>
      <c r="T1135" t="str">
        <f>IF(All_Tasks!T1135="","",All_Tasks!T1135)</f>
        <v/>
      </c>
      <c r="U1135" t="str">
        <f>IF(All_Tasks!U1135="","",All_Tasks!U1135)</f>
        <v/>
      </c>
      <c r="V1135">
        <f>IF(A1135="",0,IFERROR(MATCH(A1135,Scope_Labor_Rates!$A$6:$A$46,0)+5,0))</f>
        <v>0</v>
      </c>
      <c r="W1135" s="178">
        <f>IF(V1135&gt;0,INDEX(Scope_Labor_Rates!$C$6:$C$46,V1135-5),0)</f>
        <v>0</v>
      </c>
      <c r="X1135" s="178">
        <f>IF(V1135&gt;0,INDEX(Scope_Labor_Rates!$C$6:$C$46,V1135-5),0)</f>
        <v>0</v>
      </c>
      <c r="Y1135" s="180">
        <f>IF(V1135&gt;0,INDEX(Scope_Labor_Rates!$S$6:$S$46,V1135-5),0)</f>
        <v>0</v>
      </c>
      <c r="Z1135" s="180">
        <f>IF(V1135&gt;0,INDEX(Scope_Labor_Rates!$R$6:$R$46,V1135-5),1)</f>
        <v>1</v>
      </c>
      <c r="AA1135" s="231">
        <f t="shared" si="153"/>
        <v>0</v>
      </c>
      <c r="AB1135" t="str">
        <f t="shared" si="154"/>
        <v/>
      </c>
      <c r="AC1135" s="178" t="str">
        <f t="shared" si="155"/>
        <v/>
      </c>
      <c r="AD1135" s="181">
        <f t="shared" si="156"/>
        <v>0</v>
      </c>
      <c r="AE1135" s="178">
        <f>IF(V1135&gt;0,P1135*INDEX(Scope_Labor_Rates!$E$6:$E$46,V1135-5),0)</f>
        <v>0</v>
      </c>
      <c r="AF1135" s="181">
        <f>IF(V1135&gt;0,AE1135*INDEX(Scope_Labor_Rates!$D$6:$D$46,V1135-5)*AA1135,0)</f>
        <v>0</v>
      </c>
      <c r="AG1135" s="178">
        <f>IF(V1135&gt;0,P1135*INDEX(Scope_Labor_Rates!$G$6:$G$46,V1135-5),0)</f>
        <v>0</v>
      </c>
      <c r="AH1135" s="181">
        <f>IF(V1135&gt;0,AG1135*INDEX(Scope_Labor_Rates!$F$6:$F$46,V1135-5)*AA1135,0)</f>
        <v>0</v>
      </c>
      <c r="AI1135" s="178">
        <f>IF(V1135&gt;0,P1135*INDEX(Scope_Labor_Rates!$I$6:$I$46,V1135-5),0)</f>
        <v>0</v>
      </c>
      <c r="AJ1135" s="181">
        <f>IF(V1135&gt;0,AI1135*INDEX(Scope_Labor_Rates!$H$6:$H$46,V1135-5)*AA1135,0)</f>
        <v>0</v>
      </c>
      <c r="AK1135" s="178">
        <f>IF(V1135&gt;0,P1135*INDEX(Scope_Labor_Rates!$K$6:$K$46,V1135-5),0)</f>
        <v>0</v>
      </c>
      <c r="AL1135" s="181">
        <f>IF(V1135&gt;0,AK1135*INDEX(Scope_Labor_Rates!$J$6:$J$46,V1135-5)*AA1135,0)</f>
        <v>0</v>
      </c>
      <c r="AM1135" s="178">
        <f>IF(V1135&gt;0,P1135*INDEX(Scope_Labor_Rates!$M$6:$M$46,V1135-5),0)</f>
        <v>0</v>
      </c>
      <c r="AN1135" s="178">
        <f>IF(V1135&gt;0,AM1135*INDEX(Scope_Labor_Rates!$L$6:$L$46,V1135-5)*AA1135,0)</f>
        <v>0</v>
      </c>
      <c r="AO1135" s="178">
        <f>IF(V1135&gt;0,P1135*INDEX(Scope_Labor_Rates!$O$6:$O$46,V1135-5)*AA1135,0)</f>
        <v>0</v>
      </c>
      <c r="AP1135" s="181">
        <f>IF(V1135&gt;0,P1135*INDEX(Scope_Labor_Rates!$Q$6:$Q$46,V1135-5)*AA1135,0)</f>
        <v>0</v>
      </c>
      <c r="AQ1135" s="178">
        <f t="shared" si="157"/>
        <v>0</v>
      </c>
      <c r="AR1135" s="178">
        <f t="shared" si="158"/>
        <v>0</v>
      </c>
      <c r="AS1135" s="178">
        <f t="shared" si="159"/>
        <v>0</v>
      </c>
      <c r="AT1135" s="178">
        <f t="shared" si="160"/>
        <v>0</v>
      </c>
      <c r="AU1135">
        <f t="shared" si="161"/>
        <v>0</v>
      </c>
    </row>
    <row r="1136" spans="1:47">
      <c r="A1136" t="str">
        <f>IF(All_Tasks!A1136="","",All_Tasks!A1136)</f>
        <v/>
      </c>
      <c r="B1136" t="str">
        <f>IF(All_Tasks!B1136="","",All_Tasks!B1136)</f>
        <v/>
      </c>
      <c r="C1136" t="str">
        <f>IF(All_Tasks!C1136="","",All_Tasks!C1136)</f>
        <v/>
      </c>
      <c r="D1136" t="str">
        <f>IF(All_Tasks!D1136="","",All_Tasks!D1136)</f>
        <v/>
      </c>
      <c r="E1136" t="str">
        <f>IF(All_Tasks!V1136&lt;&gt;"",All_Tasks!V1136,IF(All_Tasks!E1136&lt;&gt;"",All_Tasks!E1136,""))</f>
        <v/>
      </c>
      <c r="F1136" t="str">
        <f>IF(All_Tasks!F1136="","",All_Tasks!F1136)</f>
        <v/>
      </c>
      <c r="G1136" t="str">
        <f>IF(All_Tasks!G1136="","",All_Tasks!G1136)</f>
        <v/>
      </c>
      <c r="H1136" s="231" t="str">
        <f>IF(All_Tasks!H1136="","",All_Tasks!H1136)</f>
        <v/>
      </c>
      <c r="I1136" t="str">
        <f>IF(All_Tasks!I1136="","",All_Tasks!I1136)</f>
        <v/>
      </c>
      <c r="J1136" t="str">
        <f>IF(All_Tasks!J1136="","",All_Tasks!J1136)</f>
        <v/>
      </c>
      <c r="K1136" t="str">
        <f>IF(All_Tasks!K1136="","",All_Tasks!K1136)</f>
        <v/>
      </c>
      <c r="L1136" s="231" t="str">
        <f>IF(All_Tasks!L1136="","",All_Tasks!L1136)</f>
        <v/>
      </c>
      <c r="M1136" t="str">
        <f>IF(All_Tasks!M1136="","",All_Tasks!M1136)</f>
        <v/>
      </c>
      <c r="N1136" t="str">
        <f>IF(All_Tasks!N1136="","",All_Tasks!N1136)</f>
        <v/>
      </c>
      <c r="O1136" t="str">
        <f>IF(All_Tasks!O1136="","",All_Tasks!O1136)</f>
        <v/>
      </c>
      <c r="P1136" s="181">
        <f>IF(All_Tasks!P1136="",0,All_Tasks!P1136)</f>
        <v>0</v>
      </c>
      <c r="Q1136" s="181">
        <f>IF(All_Tasks!Q1136="",0,All_Tasks!Q1136)</f>
        <v>0</v>
      </c>
      <c r="R1136" s="181">
        <f>IF(All_Tasks!R1136="",0,All_Tasks!R1136)</f>
        <v>0</v>
      </c>
      <c r="S1136" s="181" t="str">
        <f>IF(All_Tasks!S1136="","",All_Tasks!S1136)</f>
        <v/>
      </c>
      <c r="T1136" t="str">
        <f>IF(All_Tasks!T1136="","",All_Tasks!T1136)</f>
        <v/>
      </c>
      <c r="U1136" t="str">
        <f>IF(All_Tasks!U1136="","",All_Tasks!U1136)</f>
        <v/>
      </c>
      <c r="V1136">
        <f>IF(A1136="",0,IFERROR(MATCH(A1136,Scope_Labor_Rates!$A$6:$A$46,0)+5,0))</f>
        <v>0</v>
      </c>
      <c r="W1136" s="178">
        <f>IF(V1136&gt;0,INDEX(Scope_Labor_Rates!$C$6:$C$46,V1136-5),0)</f>
        <v>0</v>
      </c>
      <c r="X1136" s="178">
        <f>IF(V1136&gt;0,INDEX(Scope_Labor_Rates!$C$6:$C$46,V1136-5),0)</f>
        <v>0</v>
      </c>
      <c r="Y1136" s="180">
        <f>IF(V1136&gt;0,INDEX(Scope_Labor_Rates!$S$6:$S$46,V1136-5),0)</f>
        <v>0</v>
      </c>
      <c r="Z1136" s="180">
        <f>IF(V1136&gt;0,INDEX(Scope_Labor_Rates!$R$6:$R$46,V1136-5),1)</f>
        <v>1</v>
      </c>
      <c r="AA1136" s="231">
        <f t="shared" si="153"/>
        <v>0</v>
      </c>
      <c r="AB1136" t="str">
        <f t="shared" si="154"/>
        <v/>
      </c>
      <c r="AC1136" s="178" t="str">
        <f t="shared" si="155"/>
        <v/>
      </c>
      <c r="AD1136" s="181">
        <f t="shared" si="156"/>
        <v>0</v>
      </c>
      <c r="AE1136" s="178">
        <f>IF(V1136&gt;0,P1136*INDEX(Scope_Labor_Rates!$E$6:$E$46,V1136-5),0)</f>
        <v>0</v>
      </c>
      <c r="AF1136" s="181">
        <f>IF(V1136&gt;0,AE1136*INDEX(Scope_Labor_Rates!$D$6:$D$46,V1136-5)*AA1136,0)</f>
        <v>0</v>
      </c>
      <c r="AG1136" s="178">
        <f>IF(V1136&gt;0,P1136*INDEX(Scope_Labor_Rates!$G$6:$G$46,V1136-5),0)</f>
        <v>0</v>
      </c>
      <c r="AH1136" s="181">
        <f>IF(V1136&gt;0,AG1136*INDEX(Scope_Labor_Rates!$F$6:$F$46,V1136-5)*AA1136,0)</f>
        <v>0</v>
      </c>
      <c r="AI1136" s="178">
        <f>IF(V1136&gt;0,P1136*INDEX(Scope_Labor_Rates!$I$6:$I$46,V1136-5),0)</f>
        <v>0</v>
      </c>
      <c r="AJ1136" s="181">
        <f>IF(V1136&gt;0,AI1136*INDEX(Scope_Labor_Rates!$H$6:$H$46,V1136-5)*AA1136,0)</f>
        <v>0</v>
      </c>
      <c r="AK1136" s="178">
        <f>IF(V1136&gt;0,P1136*INDEX(Scope_Labor_Rates!$K$6:$K$46,V1136-5),0)</f>
        <v>0</v>
      </c>
      <c r="AL1136" s="181">
        <f>IF(V1136&gt;0,AK1136*INDEX(Scope_Labor_Rates!$J$6:$J$46,V1136-5)*AA1136,0)</f>
        <v>0</v>
      </c>
      <c r="AM1136" s="178">
        <f>IF(V1136&gt;0,P1136*INDEX(Scope_Labor_Rates!$M$6:$M$46,V1136-5),0)</f>
        <v>0</v>
      </c>
      <c r="AN1136" s="178">
        <f>IF(V1136&gt;0,AM1136*INDEX(Scope_Labor_Rates!$L$6:$L$46,V1136-5)*AA1136,0)</f>
        <v>0</v>
      </c>
      <c r="AO1136" s="178">
        <f>IF(V1136&gt;0,P1136*INDEX(Scope_Labor_Rates!$O$6:$O$46,V1136-5)*AA1136,0)</f>
        <v>0</v>
      </c>
      <c r="AP1136" s="181">
        <f>IF(V1136&gt;0,P1136*INDEX(Scope_Labor_Rates!$Q$6:$Q$46,V1136-5)*AA1136,0)</f>
        <v>0</v>
      </c>
      <c r="AQ1136" s="178">
        <f t="shared" si="157"/>
        <v>0</v>
      </c>
      <c r="AR1136" s="178">
        <f t="shared" si="158"/>
        <v>0</v>
      </c>
      <c r="AS1136" s="178">
        <f t="shared" si="159"/>
        <v>0</v>
      </c>
      <c r="AT1136" s="178">
        <f t="shared" si="160"/>
        <v>0</v>
      </c>
      <c r="AU1136">
        <f t="shared" si="161"/>
        <v>0</v>
      </c>
    </row>
    <row r="1137" spans="1:47">
      <c r="A1137" t="str">
        <f>IF(All_Tasks!A1137="","",All_Tasks!A1137)</f>
        <v/>
      </c>
      <c r="B1137" t="str">
        <f>IF(All_Tasks!B1137="","",All_Tasks!B1137)</f>
        <v/>
      </c>
      <c r="C1137" t="str">
        <f>IF(All_Tasks!C1137="","",All_Tasks!C1137)</f>
        <v/>
      </c>
      <c r="D1137" t="str">
        <f>IF(All_Tasks!D1137="","",All_Tasks!D1137)</f>
        <v/>
      </c>
      <c r="E1137" t="str">
        <f>IF(All_Tasks!V1137&lt;&gt;"",All_Tasks!V1137,IF(All_Tasks!E1137&lt;&gt;"",All_Tasks!E1137,""))</f>
        <v/>
      </c>
      <c r="F1137" t="str">
        <f>IF(All_Tasks!F1137="","",All_Tasks!F1137)</f>
        <v/>
      </c>
      <c r="G1137" t="str">
        <f>IF(All_Tasks!G1137="","",All_Tasks!G1137)</f>
        <v/>
      </c>
      <c r="H1137" s="231" t="str">
        <f>IF(All_Tasks!H1137="","",All_Tasks!H1137)</f>
        <v/>
      </c>
      <c r="I1137" t="str">
        <f>IF(All_Tasks!I1137="","",All_Tasks!I1137)</f>
        <v/>
      </c>
      <c r="J1137" t="str">
        <f>IF(All_Tasks!J1137="","",All_Tasks!J1137)</f>
        <v/>
      </c>
      <c r="K1137" t="str">
        <f>IF(All_Tasks!K1137="","",All_Tasks!K1137)</f>
        <v/>
      </c>
      <c r="L1137" s="231" t="str">
        <f>IF(All_Tasks!L1137="","",All_Tasks!L1137)</f>
        <v/>
      </c>
      <c r="M1137" t="str">
        <f>IF(All_Tasks!M1137="","",All_Tasks!M1137)</f>
        <v/>
      </c>
      <c r="N1137" t="str">
        <f>IF(All_Tasks!N1137="","",All_Tasks!N1137)</f>
        <v/>
      </c>
      <c r="O1137" t="str">
        <f>IF(All_Tasks!O1137="","",All_Tasks!O1137)</f>
        <v/>
      </c>
      <c r="P1137" s="181">
        <f>IF(All_Tasks!P1137="",0,All_Tasks!P1137)</f>
        <v>0</v>
      </c>
      <c r="Q1137" s="181">
        <f>IF(All_Tasks!Q1137="",0,All_Tasks!Q1137)</f>
        <v>0</v>
      </c>
      <c r="R1137" s="181">
        <f>IF(All_Tasks!R1137="",0,All_Tasks!R1137)</f>
        <v>0</v>
      </c>
      <c r="S1137" s="181" t="str">
        <f>IF(All_Tasks!S1137="","",All_Tasks!S1137)</f>
        <v/>
      </c>
      <c r="T1137" t="str">
        <f>IF(All_Tasks!T1137="","",All_Tasks!T1137)</f>
        <v/>
      </c>
      <c r="U1137" t="str">
        <f>IF(All_Tasks!U1137="","",All_Tasks!U1137)</f>
        <v/>
      </c>
      <c r="V1137">
        <f>IF(A1137="",0,IFERROR(MATCH(A1137,Scope_Labor_Rates!$A$6:$A$46,0)+5,0))</f>
        <v>0</v>
      </c>
      <c r="W1137" s="178">
        <f>IF(V1137&gt;0,INDEX(Scope_Labor_Rates!$C$6:$C$46,V1137-5),0)</f>
        <v>0</v>
      </c>
      <c r="X1137" s="178">
        <f>IF(V1137&gt;0,INDEX(Scope_Labor_Rates!$C$6:$C$46,V1137-5),0)</f>
        <v>0</v>
      </c>
      <c r="Y1137" s="180">
        <f>IF(V1137&gt;0,INDEX(Scope_Labor_Rates!$S$6:$S$46,V1137-5),0)</f>
        <v>0</v>
      </c>
      <c r="Z1137" s="180">
        <f>IF(V1137&gt;0,INDEX(Scope_Labor_Rates!$R$6:$R$46,V1137-5),1)</f>
        <v>1</v>
      </c>
      <c r="AA1137" s="231">
        <f t="shared" si="153"/>
        <v>0</v>
      </c>
      <c r="AB1137" t="str">
        <f t="shared" si="154"/>
        <v/>
      </c>
      <c r="AC1137" s="178" t="str">
        <f t="shared" si="155"/>
        <v/>
      </c>
      <c r="AD1137" s="181">
        <f t="shared" si="156"/>
        <v>0</v>
      </c>
      <c r="AE1137" s="178">
        <f>IF(V1137&gt;0,P1137*INDEX(Scope_Labor_Rates!$E$6:$E$46,V1137-5),0)</f>
        <v>0</v>
      </c>
      <c r="AF1137" s="181">
        <f>IF(V1137&gt;0,AE1137*INDEX(Scope_Labor_Rates!$D$6:$D$46,V1137-5)*AA1137,0)</f>
        <v>0</v>
      </c>
      <c r="AG1137" s="178">
        <f>IF(V1137&gt;0,P1137*INDEX(Scope_Labor_Rates!$G$6:$G$46,V1137-5),0)</f>
        <v>0</v>
      </c>
      <c r="AH1137" s="181">
        <f>IF(V1137&gt;0,AG1137*INDEX(Scope_Labor_Rates!$F$6:$F$46,V1137-5)*AA1137,0)</f>
        <v>0</v>
      </c>
      <c r="AI1137" s="178">
        <f>IF(V1137&gt;0,P1137*INDEX(Scope_Labor_Rates!$I$6:$I$46,V1137-5),0)</f>
        <v>0</v>
      </c>
      <c r="AJ1137" s="181">
        <f>IF(V1137&gt;0,AI1137*INDEX(Scope_Labor_Rates!$H$6:$H$46,V1137-5)*AA1137,0)</f>
        <v>0</v>
      </c>
      <c r="AK1137" s="178">
        <f>IF(V1137&gt;0,P1137*INDEX(Scope_Labor_Rates!$K$6:$K$46,V1137-5),0)</f>
        <v>0</v>
      </c>
      <c r="AL1137" s="181">
        <f>IF(V1137&gt;0,AK1137*INDEX(Scope_Labor_Rates!$J$6:$J$46,V1137-5)*AA1137,0)</f>
        <v>0</v>
      </c>
      <c r="AM1137" s="178">
        <f>IF(V1137&gt;0,P1137*INDEX(Scope_Labor_Rates!$M$6:$M$46,V1137-5),0)</f>
        <v>0</v>
      </c>
      <c r="AN1137" s="178">
        <f>IF(V1137&gt;0,AM1137*INDEX(Scope_Labor_Rates!$L$6:$L$46,V1137-5)*AA1137,0)</f>
        <v>0</v>
      </c>
      <c r="AO1137" s="178">
        <f>IF(V1137&gt;0,P1137*INDEX(Scope_Labor_Rates!$O$6:$O$46,V1137-5)*AA1137,0)</f>
        <v>0</v>
      </c>
      <c r="AP1137" s="181">
        <f>IF(V1137&gt;0,P1137*INDEX(Scope_Labor_Rates!$Q$6:$Q$46,V1137-5)*AA1137,0)</f>
        <v>0</v>
      </c>
      <c r="AQ1137" s="178">
        <f t="shared" si="157"/>
        <v>0</v>
      </c>
      <c r="AR1137" s="178">
        <f t="shared" si="158"/>
        <v>0</v>
      </c>
      <c r="AS1137" s="178">
        <f t="shared" si="159"/>
        <v>0</v>
      </c>
      <c r="AT1137" s="178">
        <f t="shared" si="160"/>
        <v>0</v>
      </c>
      <c r="AU1137">
        <f t="shared" si="161"/>
        <v>0</v>
      </c>
    </row>
    <row r="1138" spans="1:47">
      <c r="A1138" t="str">
        <f>IF(All_Tasks!A1138="","",All_Tasks!A1138)</f>
        <v/>
      </c>
      <c r="B1138" t="str">
        <f>IF(All_Tasks!B1138="","",All_Tasks!B1138)</f>
        <v/>
      </c>
      <c r="C1138" t="str">
        <f>IF(All_Tasks!C1138="","",All_Tasks!C1138)</f>
        <v/>
      </c>
      <c r="D1138" t="str">
        <f>IF(All_Tasks!D1138="","",All_Tasks!D1138)</f>
        <v/>
      </c>
      <c r="E1138" t="str">
        <f>IF(All_Tasks!V1138&lt;&gt;"",All_Tasks!V1138,IF(All_Tasks!E1138&lt;&gt;"",All_Tasks!E1138,""))</f>
        <v/>
      </c>
      <c r="F1138" t="str">
        <f>IF(All_Tasks!F1138="","",All_Tasks!F1138)</f>
        <v/>
      </c>
      <c r="G1138" t="str">
        <f>IF(All_Tasks!G1138="","",All_Tasks!G1138)</f>
        <v/>
      </c>
      <c r="H1138" s="231" t="str">
        <f>IF(All_Tasks!H1138="","",All_Tasks!H1138)</f>
        <v/>
      </c>
      <c r="I1138" t="str">
        <f>IF(All_Tasks!I1138="","",All_Tasks!I1138)</f>
        <v/>
      </c>
      <c r="J1138" t="str">
        <f>IF(All_Tasks!J1138="","",All_Tasks!J1138)</f>
        <v/>
      </c>
      <c r="K1138" t="str">
        <f>IF(All_Tasks!K1138="","",All_Tasks!K1138)</f>
        <v/>
      </c>
      <c r="L1138" s="231" t="str">
        <f>IF(All_Tasks!L1138="","",All_Tasks!L1138)</f>
        <v/>
      </c>
      <c r="M1138" t="str">
        <f>IF(All_Tasks!M1138="","",All_Tasks!M1138)</f>
        <v/>
      </c>
      <c r="N1138" t="str">
        <f>IF(All_Tasks!N1138="","",All_Tasks!N1138)</f>
        <v/>
      </c>
      <c r="O1138" t="str">
        <f>IF(All_Tasks!O1138="","",All_Tasks!O1138)</f>
        <v/>
      </c>
      <c r="P1138" s="181">
        <f>IF(All_Tasks!P1138="",0,All_Tasks!P1138)</f>
        <v>0</v>
      </c>
      <c r="Q1138" s="181">
        <f>IF(All_Tasks!Q1138="",0,All_Tasks!Q1138)</f>
        <v>0</v>
      </c>
      <c r="R1138" s="181">
        <f>IF(All_Tasks!R1138="",0,All_Tasks!R1138)</f>
        <v>0</v>
      </c>
      <c r="S1138" s="181" t="str">
        <f>IF(All_Tasks!S1138="","",All_Tasks!S1138)</f>
        <v/>
      </c>
      <c r="T1138" t="str">
        <f>IF(All_Tasks!T1138="","",All_Tasks!T1138)</f>
        <v/>
      </c>
      <c r="U1138" t="str">
        <f>IF(All_Tasks!U1138="","",All_Tasks!U1138)</f>
        <v/>
      </c>
      <c r="V1138">
        <f>IF(A1138="",0,IFERROR(MATCH(A1138,Scope_Labor_Rates!$A$6:$A$46,0)+5,0))</f>
        <v>0</v>
      </c>
      <c r="W1138" s="178">
        <f>IF(V1138&gt;0,INDEX(Scope_Labor_Rates!$C$6:$C$46,V1138-5),0)</f>
        <v>0</v>
      </c>
      <c r="X1138" s="178">
        <f>IF(V1138&gt;0,INDEX(Scope_Labor_Rates!$C$6:$C$46,V1138-5),0)</f>
        <v>0</v>
      </c>
      <c r="Y1138" s="180">
        <f>IF(V1138&gt;0,INDEX(Scope_Labor_Rates!$S$6:$S$46,V1138-5),0)</f>
        <v>0</v>
      </c>
      <c r="Z1138" s="180">
        <f>IF(V1138&gt;0,INDEX(Scope_Labor_Rates!$R$6:$R$46,V1138-5),1)</f>
        <v>1</v>
      </c>
      <c r="AA1138" s="231">
        <f t="shared" si="153"/>
        <v>0</v>
      </c>
      <c r="AB1138" t="str">
        <f t="shared" si="154"/>
        <v/>
      </c>
      <c r="AC1138" s="178" t="str">
        <f t="shared" si="155"/>
        <v/>
      </c>
      <c r="AD1138" s="181">
        <f t="shared" si="156"/>
        <v>0</v>
      </c>
      <c r="AE1138" s="178">
        <f>IF(V1138&gt;0,P1138*INDEX(Scope_Labor_Rates!$E$6:$E$46,V1138-5),0)</f>
        <v>0</v>
      </c>
      <c r="AF1138" s="181">
        <f>IF(V1138&gt;0,AE1138*INDEX(Scope_Labor_Rates!$D$6:$D$46,V1138-5)*AA1138,0)</f>
        <v>0</v>
      </c>
      <c r="AG1138" s="178">
        <f>IF(V1138&gt;0,P1138*INDEX(Scope_Labor_Rates!$G$6:$G$46,V1138-5),0)</f>
        <v>0</v>
      </c>
      <c r="AH1138" s="181">
        <f>IF(V1138&gt;0,AG1138*INDEX(Scope_Labor_Rates!$F$6:$F$46,V1138-5)*AA1138,0)</f>
        <v>0</v>
      </c>
      <c r="AI1138" s="178">
        <f>IF(V1138&gt;0,P1138*INDEX(Scope_Labor_Rates!$I$6:$I$46,V1138-5),0)</f>
        <v>0</v>
      </c>
      <c r="AJ1138" s="181">
        <f>IF(V1138&gt;0,AI1138*INDEX(Scope_Labor_Rates!$H$6:$H$46,V1138-5)*AA1138,0)</f>
        <v>0</v>
      </c>
      <c r="AK1138" s="178">
        <f>IF(V1138&gt;0,P1138*INDEX(Scope_Labor_Rates!$K$6:$K$46,V1138-5),0)</f>
        <v>0</v>
      </c>
      <c r="AL1138" s="181">
        <f>IF(V1138&gt;0,AK1138*INDEX(Scope_Labor_Rates!$J$6:$J$46,V1138-5)*AA1138,0)</f>
        <v>0</v>
      </c>
      <c r="AM1138" s="178">
        <f>IF(V1138&gt;0,P1138*INDEX(Scope_Labor_Rates!$M$6:$M$46,V1138-5),0)</f>
        <v>0</v>
      </c>
      <c r="AN1138" s="178">
        <f>IF(V1138&gt;0,AM1138*INDEX(Scope_Labor_Rates!$L$6:$L$46,V1138-5)*AA1138,0)</f>
        <v>0</v>
      </c>
      <c r="AO1138" s="178">
        <f>IF(V1138&gt;0,P1138*INDEX(Scope_Labor_Rates!$O$6:$O$46,V1138-5)*AA1138,0)</f>
        <v>0</v>
      </c>
      <c r="AP1138" s="181">
        <f>IF(V1138&gt;0,P1138*INDEX(Scope_Labor_Rates!$Q$6:$Q$46,V1138-5)*AA1138,0)</f>
        <v>0</v>
      </c>
      <c r="AQ1138" s="178">
        <f t="shared" si="157"/>
        <v>0</v>
      </c>
      <c r="AR1138" s="178">
        <f t="shared" si="158"/>
        <v>0</v>
      </c>
      <c r="AS1138" s="178">
        <f t="shared" si="159"/>
        <v>0</v>
      </c>
      <c r="AT1138" s="178">
        <f t="shared" si="160"/>
        <v>0</v>
      </c>
      <c r="AU1138">
        <f t="shared" si="161"/>
        <v>0</v>
      </c>
    </row>
    <row r="1139" spans="1:47">
      <c r="A1139" t="str">
        <f>IF(All_Tasks!A1139="","",All_Tasks!A1139)</f>
        <v/>
      </c>
      <c r="B1139" t="str">
        <f>IF(All_Tasks!B1139="","",All_Tasks!B1139)</f>
        <v/>
      </c>
      <c r="C1139" t="str">
        <f>IF(All_Tasks!C1139="","",All_Tasks!C1139)</f>
        <v/>
      </c>
      <c r="D1139" t="str">
        <f>IF(All_Tasks!D1139="","",All_Tasks!D1139)</f>
        <v/>
      </c>
      <c r="E1139" t="str">
        <f>IF(All_Tasks!V1139&lt;&gt;"",All_Tasks!V1139,IF(All_Tasks!E1139&lt;&gt;"",All_Tasks!E1139,""))</f>
        <v/>
      </c>
      <c r="F1139" t="str">
        <f>IF(All_Tasks!F1139="","",All_Tasks!F1139)</f>
        <v/>
      </c>
      <c r="G1139" t="str">
        <f>IF(All_Tasks!G1139="","",All_Tasks!G1139)</f>
        <v/>
      </c>
      <c r="H1139" s="231" t="str">
        <f>IF(All_Tasks!H1139="","",All_Tasks!H1139)</f>
        <v/>
      </c>
      <c r="I1139" t="str">
        <f>IF(All_Tasks!I1139="","",All_Tasks!I1139)</f>
        <v/>
      </c>
      <c r="J1139" t="str">
        <f>IF(All_Tasks!J1139="","",All_Tasks!J1139)</f>
        <v/>
      </c>
      <c r="K1139" t="str">
        <f>IF(All_Tasks!K1139="","",All_Tasks!K1139)</f>
        <v/>
      </c>
      <c r="L1139" s="231" t="str">
        <f>IF(All_Tasks!L1139="","",All_Tasks!L1139)</f>
        <v/>
      </c>
      <c r="M1139" t="str">
        <f>IF(All_Tasks!M1139="","",All_Tasks!M1139)</f>
        <v/>
      </c>
      <c r="N1139" t="str">
        <f>IF(All_Tasks!N1139="","",All_Tasks!N1139)</f>
        <v/>
      </c>
      <c r="O1139" t="str">
        <f>IF(All_Tasks!O1139="","",All_Tasks!O1139)</f>
        <v/>
      </c>
      <c r="P1139" s="181">
        <f>IF(All_Tasks!P1139="",0,All_Tasks!P1139)</f>
        <v>0</v>
      </c>
      <c r="Q1139" s="181">
        <f>IF(All_Tasks!Q1139="",0,All_Tasks!Q1139)</f>
        <v>0</v>
      </c>
      <c r="R1139" s="181">
        <f>IF(All_Tasks!R1139="",0,All_Tasks!R1139)</f>
        <v>0</v>
      </c>
      <c r="S1139" s="181" t="str">
        <f>IF(All_Tasks!S1139="","",All_Tasks!S1139)</f>
        <v/>
      </c>
      <c r="T1139" t="str">
        <f>IF(All_Tasks!T1139="","",All_Tasks!T1139)</f>
        <v/>
      </c>
      <c r="U1139" t="str">
        <f>IF(All_Tasks!U1139="","",All_Tasks!U1139)</f>
        <v/>
      </c>
      <c r="V1139">
        <f>IF(A1139="",0,IFERROR(MATCH(A1139,Scope_Labor_Rates!$A$6:$A$46,0)+5,0))</f>
        <v>0</v>
      </c>
      <c r="W1139" s="178">
        <f>IF(V1139&gt;0,INDEX(Scope_Labor_Rates!$C$6:$C$46,V1139-5),0)</f>
        <v>0</v>
      </c>
      <c r="X1139" s="178">
        <f>IF(V1139&gt;0,INDEX(Scope_Labor_Rates!$C$6:$C$46,V1139-5),0)</f>
        <v>0</v>
      </c>
      <c r="Y1139" s="180">
        <f>IF(V1139&gt;0,INDEX(Scope_Labor_Rates!$S$6:$S$46,V1139-5),0)</f>
        <v>0</v>
      </c>
      <c r="Z1139" s="180">
        <f>IF(V1139&gt;0,INDEX(Scope_Labor_Rates!$R$6:$R$46,V1139-5),1)</f>
        <v>1</v>
      </c>
      <c r="AA1139" s="231">
        <f t="shared" si="153"/>
        <v>0</v>
      </c>
      <c r="AB1139" t="str">
        <f t="shared" si="154"/>
        <v/>
      </c>
      <c r="AC1139" s="178" t="str">
        <f t="shared" si="155"/>
        <v/>
      </c>
      <c r="AD1139" s="181">
        <f t="shared" si="156"/>
        <v>0</v>
      </c>
      <c r="AE1139" s="178">
        <f>IF(V1139&gt;0,P1139*INDEX(Scope_Labor_Rates!$E$6:$E$46,V1139-5),0)</f>
        <v>0</v>
      </c>
      <c r="AF1139" s="181">
        <f>IF(V1139&gt;0,AE1139*INDEX(Scope_Labor_Rates!$D$6:$D$46,V1139-5)*AA1139,0)</f>
        <v>0</v>
      </c>
      <c r="AG1139" s="178">
        <f>IF(V1139&gt;0,P1139*INDEX(Scope_Labor_Rates!$G$6:$G$46,V1139-5),0)</f>
        <v>0</v>
      </c>
      <c r="AH1139" s="181">
        <f>IF(V1139&gt;0,AG1139*INDEX(Scope_Labor_Rates!$F$6:$F$46,V1139-5)*AA1139,0)</f>
        <v>0</v>
      </c>
      <c r="AI1139" s="178">
        <f>IF(V1139&gt;0,P1139*INDEX(Scope_Labor_Rates!$I$6:$I$46,V1139-5),0)</f>
        <v>0</v>
      </c>
      <c r="AJ1139" s="181">
        <f>IF(V1139&gt;0,AI1139*INDEX(Scope_Labor_Rates!$H$6:$H$46,V1139-5)*AA1139,0)</f>
        <v>0</v>
      </c>
      <c r="AK1139" s="178">
        <f>IF(V1139&gt;0,P1139*INDEX(Scope_Labor_Rates!$K$6:$K$46,V1139-5),0)</f>
        <v>0</v>
      </c>
      <c r="AL1139" s="181">
        <f>IF(V1139&gt;0,AK1139*INDEX(Scope_Labor_Rates!$J$6:$J$46,V1139-5)*AA1139,0)</f>
        <v>0</v>
      </c>
      <c r="AM1139" s="178">
        <f>IF(V1139&gt;0,P1139*INDEX(Scope_Labor_Rates!$M$6:$M$46,V1139-5),0)</f>
        <v>0</v>
      </c>
      <c r="AN1139" s="178">
        <f>IF(V1139&gt;0,AM1139*INDEX(Scope_Labor_Rates!$L$6:$L$46,V1139-5)*AA1139,0)</f>
        <v>0</v>
      </c>
      <c r="AO1139" s="178">
        <f>IF(V1139&gt;0,P1139*INDEX(Scope_Labor_Rates!$O$6:$O$46,V1139-5)*AA1139,0)</f>
        <v>0</v>
      </c>
      <c r="AP1139" s="181">
        <f>IF(V1139&gt;0,P1139*INDEX(Scope_Labor_Rates!$Q$6:$Q$46,V1139-5)*AA1139,0)</f>
        <v>0</v>
      </c>
      <c r="AQ1139" s="178">
        <f t="shared" si="157"/>
        <v>0</v>
      </c>
      <c r="AR1139" s="178">
        <f t="shared" si="158"/>
        <v>0</v>
      </c>
      <c r="AS1139" s="178">
        <f t="shared" si="159"/>
        <v>0</v>
      </c>
      <c r="AT1139" s="178">
        <f t="shared" si="160"/>
        <v>0</v>
      </c>
      <c r="AU1139">
        <f t="shared" si="161"/>
        <v>0</v>
      </c>
    </row>
    <row r="1140" spans="1:47">
      <c r="A1140" t="str">
        <f>IF(All_Tasks!A1140="","",All_Tasks!A1140)</f>
        <v/>
      </c>
      <c r="B1140" t="str">
        <f>IF(All_Tasks!B1140="","",All_Tasks!B1140)</f>
        <v/>
      </c>
      <c r="C1140" t="str">
        <f>IF(All_Tasks!C1140="","",All_Tasks!C1140)</f>
        <v/>
      </c>
      <c r="D1140" t="str">
        <f>IF(All_Tasks!D1140="","",All_Tasks!D1140)</f>
        <v/>
      </c>
      <c r="E1140" t="str">
        <f>IF(All_Tasks!V1140&lt;&gt;"",All_Tasks!V1140,IF(All_Tasks!E1140&lt;&gt;"",All_Tasks!E1140,""))</f>
        <v/>
      </c>
      <c r="F1140" t="str">
        <f>IF(All_Tasks!F1140="","",All_Tasks!F1140)</f>
        <v/>
      </c>
      <c r="G1140" t="str">
        <f>IF(All_Tasks!G1140="","",All_Tasks!G1140)</f>
        <v/>
      </c>
      <c r="H1140" s="231" t="str">
        <f>IF(All_Tasks!H1140="","",All_Tasks!H1140)</f>
        <v/>
      </c>
      <c r="I1140" t="str">
        <f>IF(All_Tasks!I1140="","",All_Tasks!I1140)</f>
        <v/>
      </c>
      <c r="J1140" t="str">
        <f>IF(All_Tasks!J1140="","",All_Tasks!J1140)</f>
        <v/>
      </c>
      <c r="K1140" t="str">
        <f>IF(All_Tasks!K1140="","",All_Tasks!K1140)</f>
        <v/>
      </c>
      <c r="L1140" s="231" t="str">
        <f>IF(All_Tasks!L1140="","",All_Tasks!L1140)</f>
        <v/>
      </c>
      <c r="M1140" t="str">
        <f>IF(All_Tasks!M1140="","",All_Tasks!M1140)</f>
        <v/>
      </c>
      <c r="N1140" t="str">
        <f>IF(All_Tasks!N1140="","",All_Tasks!N1140)</f>
        <v/>
      </c>
      <c r="O1140" t="str">
        <f>IF(All_Tasks!O1140="","",All_Tasks!O1140)</f>
        <v/>
      </c>
      <c r="P1140" s="181">
        <f>IF(All_Tasks!P1140="",0,All_Tasks!P1140)</f>
        <v>0</v>
      </c>
      <c r="Q1140" s="181">
        <f>IF(All_Tasks!Q1140="",0,All_Tasks!Q1140)</f>
        <v>0</v>
      </c>
      <c r="R1140" s="181">
        <f>IF(All_Tasks!R1140="",0,All_Tasks!R1140)</f>
        <v>0</v>
      </c>
      <c r="S1140" s="181" t="str">
        <f>IF(All_Tasks!S1140="","",All_Tasks!S1140)</f>
        <v/>
      </c>
      <c r="T1140" t="str">
        <f>IF(All_Tasks!T1140="","",All_Tasks!T1140)</f>
        <v/>
      </c>
      <c r="U1140" t="str">
        <f>IF(All_Tasks!U1140="","",All_Tasks!U1140)</f>
        <v/>
      </c>
      <c r="V1140">
        <f>IF(A1140="",0,IFERROR(MATCH(A1140,Scope_Labor_Rates!$A$6:$A$46,0)+5,0))</f>
        <v>0</v>
      </c>
      <c r="W1140" s="178">
        <f>IF(V1140&gt;0,INDEX(Scope_Labor_Rates!$C$6:$C$46,V1140-5),0)</f>
        <v>0</v>
      </c>
      <c r="X1140" s="178">
        <f>IF(V1140&gt;0,INDEX(Scope_Labor_Rates!$C$6:$C$46,V1140-5),0)</f>
        <v>0</v>
      </c>
      <c r="Y1140" s="180">
        <f>IF(V1140&gt;0,INDEX(Scope_Labor_Rates!$S$6:$S$46,V1140-5),0)</f>
        <v>0</v>
      </c>
      <c r="Z1140" s="180">
        <f>IF(V1140&gt;0,INDEX(Scope_Labor_Rates!$R$6:$R$46,V1140-5),1)</f>
        <v>1</v>
      </c>
      <c r="AA1140" s="231">
        <f t="shared" si="153"/>
        <v>0</v>
      </c>
      <c r="AB1140" t="str">
        <f t="shared" si="154"/>
        <v/>
      </c>
      <c r="AC1140" s="178" t="str">
        <f t="shared" si="155"/>
        <v/>
      </c>
      <c r="AD1140" s="181">
        <f t="shared" si="156"/>
        <v>0</v>
      </c>
      <c r="AE1140" s="178">
        <f>IF(V1140&gt;0,P1140*INDEX(Scope_Labor_Rates!$E$6:$E$46,V1140-5),0)</f>
        <v>0</v>
      </c>
      <c r="AF1140" s="181">
        <f>IF(V1140&gt;0,AE1140*INDEX(Scope_Labor_Rates!$D$6:$D$46,V1140-5)*AA1140,0)</f>
        <v>0</v>
      </c>
      <c r="AG1140" s="178">
        <f>IF(V1140&gt;0,P1140*INDEX(Scope_Labor_Rates!$G$6:$G$46,V1140-5),0)</f>
        <v>0</v>
      </c>
      <c r="AH1140" s="181">
        <f>IF(V1140&gt;0,AG1140*INDEX(Scope_Labor_Rates!$F$6:$F$46,V1140-5)*AA1140,0)</f>
        <v>0</v>
      </c>
      <c r="AI1140" s="178">
        <f>IF(V1140&gt;0,P1140*INDEX(Scope_Labor_Rates!$I$6:$I$46,V1140-5),0)</f>
        <v>0</v>
      </c>
      <c r="AJ1140" s="181">
        <f>IF(V1140&gt;0,AI1140*INDEX(Scope_Labor_Rates!$H$6:$H$46,V1140-5)*AA1140,0)</f>
        <v>0</v>
      </c>
      <c r="AK1140" s="178">
        <f>IF(V1140&gt;0,P1140*INDEX(Scope_Labor_Rates!$K$6:$K$46,V1140-5),0)</f>
        <v>0</v>
      </c>
      <c r="AL1140" s="181">
        <f>IF(V1140&gt;0,AK1140*INDEX(Scope_Labor_Rates!$J$6:$J$46,V1140-5)*AA1140,0)</f>
        <v>0</v>
      </c>
      <c r="AM1140" s="178">
        <f>IF(V1140&gt;0,P1140*INDEX(Scope_Labor_Rates!$M$6:$M$46,V1140-5),0)</f>
        <v>0</v>
      </c>
      <c r="AN1140" s="178">
        <f>IF(V1140&gt;0,AM1140*INDEX(Scope_Labor_Rates!$L$6:$L$46,V1140-5)*AA1140,0)</f>
        <v>0</v>
      </c>
      <c r="AO1140" s="178">
        <f>IF(V1140&gt;0,P1140*INDEX(Scope_Labor_Rates!$O$6:$O$46,V1140-5)*AA1140,0)</f>
        <v>0</v>
      </c>
      <c r="AP1140" s="181">
        <f>IF(V1140&gt;0,P1140*INDEX(Scope_Labor_Rates!$Q$6:$Q$46,V1140-5)*AA1140,0)</f>
        <v>0</v>
      </c>
      <c r="AQ1140" s="178">
        <f t="shared" si="157"/>
        <v>0</v>
      </c>
      <c r="AR1140" s="178">
        <f t="shared" si="158"/>
        <v>0</v>
      </c>
      <c r="AS1140" s="178">
        <f t="shared" si="159"/>
        <v>0</v>
      </c>
      <c r="AT1140" s="178">
        <f t="shared" si="160"/>
        <v>0</v>
      </c>
      <c r="AU1140">
        <f t="shared" si="161"/>
        <v>0</v>
      </c>
    </row>
    <row r="1141" spans="1:47">
      <c r="A1141" t="str">
        <f>IF(All_Tasks!A1141="","",All_Tasks!A1141)</f>
        <v/>
      </c>
      <c r="B1141" t="str">
        <f>IF(All_Tasks!B1141="","",All_Tasks!B1141)</f>
        <v/>
      </c>
      <c r="C1141" t="str">
        <f>IF(All_Tasks!C1141="","",All_Tasks!C1141)</f>
        <v/>
      </c>
      <c r="D1141" t="str">
        <f>IF(All_Tasks!D1141="","",All_Tasks!D1141)</f>
        <v/>
      </c>
      <c r="E1141" t="str">
        <f>IF(All_Tasks!V1141&lt;&gt;"",All_Tasks!V1141,IF(All_Tasks!E1141&lt;&gt;"",All_Tasks!E1141,""))</f>
        <v/>
      </c>
      <c r="F1141" t="str">
        <f>IF(All_Tasks!F1141="","",All_Tasks!F1141)</f>
        <v/>
      </c>
      <c r="G1141" t="str">
        <f>IF(All_Tasks!G1141="","",All_Tasks!G1141)</f>
        <v/>
      </c>
      <c r="H1141" s="231" t="str">
        <f>IF(All_Tasks!H1141="","",All_Tasks!H1141)</f>
        <v/>
      </c>
      <c r="I1141" t="str">
        <f>IF(All_Tasks!I1141="","",All_Tasks!I1141)</f>
        <v/>
      </c>
      <c r="J1141" t="str">
        <f>IF(All_Tasks!J1141="","",All_Tasks!J1141)</f>
        <v/>
      </c>
      <c r="K1141" t="str">
        <f>IF(All_Tasks!K1141="","",All_Tasks!K1141)</f>
        <v/>
      </c>
      <c r="L1141" s="231" t="str">
        <f>IF(All_Tasks!L1141="","",All_Tasks!L1141)</f>
        <v/>
      </c>
      <c r="M1141" t="str">
        <f>IF(All_Tasks!M1141="","",All_Tasks!M1141)</f>
        <v/>
      </c>
      <c r="N1141" t="str">
        <f>IF(All_Tasks!N1141="","",All_Tasks!N1141)</f>
        <v/>
      </c>
      <c r="O1141" t="str">
        <f>IF(All_Tasks!O1141="","",All_Tasks!O1141)</f>
        <v/>
      </c>
      <c r="P1141" s="181">
        <f>IF(All_Tasks!P1141="",0,All_Tasks!P1141)</f>
        <v>0</v>
      </c>
      <c r="Q1141" s="181">
        <f>IF(All_Tasks!Q1141="",0,All_Tasks!Q1141)</f>
        <v>0</v>
      </c>
      <c r="R1141" s="181">
        <f>IF(All_Tasks!R1141="",0,All_Tasks!R1141)</f>
        <v>0</v>
      </c>
      <c r="S1141" s="181" t="str">
        <f>IF(All_Tasks!S1141="","",All_Tasks!S1141)</f>
        <v/>
      </c>
      <c r="T1141" t="str">
        <f>IF(All_Tasks!T1141="","",All_Tasks!T1141)</f>
        <v/>
      </c>
      <c r="U1141" t="str">
        <f>IF(All_Tasks!U1141="","",All_Tasks!U1141)</f>
        <v/>
      </c>
      <c r="V1141">
        <f>IF(A1141="",0,IFERROR(MATCH(A1141,Scope_Labor_Rates!$A$6:$A$46,0)+5,0))</f>
        <v>0</v>
      </c>
      <c r="W1141" s="178">
        <f>IF(V1141&gt;0,INDEX(Scope_Labor_Rates!$C$6:$C$46,V1141-5),0)</f>
        <v>0</v>
      </c>
      <c r="X1141" s="178">
        <f>IF(V1141&gt;0,INDEX(Scope_Labor_Rates!$C$6:$C$46,V1141-5),0)</f>
        <v>0</v>
      </c>
      <c r="Y1141" s="180">
        <f>IF(V1141&gt;0,INDEX(Scope_Labor_Rates!$S$6:$S$46,V1141-5),0)</f>
        <v>0</v>
      </c>
      <c r="Z1141" s="180">
        <f>IF(V1141&gt;0,INDEX(Scope_Labor_Rates!$R$6:$R$46,V1141-5),1)</f>
        <v>1</v>
      </c>
      <c r="AA1141" s="231">
        <f t="shared" si="153"/>
        <v>0</v>
      </c>
      <c r="AB1141" t="str">
        <f t="shared" si="154"/>
        <v/>
      </c>
      <c r="AC1141" s="178" t="str">
        <f t="shared" si="155"/>
        <v/>
      </c>
      <c r="AD1141" s="181">
        <f t="shared" si="156"/>
        <v>0</v>
      </c>
      <c r="AE1141" s="178">
        <f>IF(V1141&gt;0,P1141*INDEX(Scope_Labor_Rates!$E$6:$E$46,V1141-5),0)</f>
        <v>0</v>
      </c>
      <c r="AF1141" s="181">
        <f>IF(V1141&gt;0,AE1141*INDEX(Scope_Labor_Rates!$D$6:$D$46,V1141-5)*AA1141,0)</f>
        <v>0</v>
      </c>
      <c r="AG1141" s="178">
        <f>IF(V1141&gt;0,P1141*INDEX(Scope_Labor_Rates!$G$6:$G$46,V1141-5),0)</f>
        <v>0</v>
      </c>
      <c r="AH1141" s="181">
        <f>IF(V1141&gt;0,AG1141*INDEX(Scope_Labor_Rates!$F$6:$F$46,V1141-5)*AA1141,0)</f>
        <v>0</v>
      </c>
      <c r="AI1141" s="178">
        <f>IF(V1141&gt;0,P1141*INDEX(Scope_Labor_Rates!$I$6:$I$46,V1141-5),0)</f>
        <v>0</v>
      </c>
      <c r="AJ1141" s="181">
        <f>IF(V1141&gt;0,AI1141*INDEX(Scope_Labor_Rates!$H$6:$H$46,V1141-5)*AA1141,0)</f>
        <v>0</v>
      </c>
      <c r="AK1141" s="178">
        <f>IF(V1141&gt;0,P1141*INDEX(Scope_Labor_Rates!$K$6:$K$46,V1141-5),0)</f>
        <v>0</v>
      </c>
      <c r="AL1141" s="181">
        <f>IF(V1141&gt;0,AK1141*INDEX(Scope_Labor_Rates!$J$6:$J$46,V1141-5)*AA1141,0)</f>
        <v>0</v>
      </c>
      <c r="AM1141" s="178">
        <f>IF(V1141&gt;0,P1141*INDEX(Scope_Labor_Rates!$M$6:$M$46,V1141-5),0)</f>
        <v>0</v>
      </c>
      <c r="AN1141" s="178">
        <f>IF(V1141&gt;0,AM1141*INDEX(Scope_Labor_Rates!$L$6:$L$46,V1141-5)*AA1141,0)</f>
        <v>0</v>
      </c>
      <c r="AO1141" s="178">
        <f>IF(V1141&gt;0,P1141*INDEX(Scope_Labor_Rates!$O$6:$O$46,V1141-5)*AA1141,0)</f>
        <v>0</v>
      </c>
      <c r="AP1141" s="181">
        <f>IF(V1141&gt;0,P1141*INDEX(Scope_Labor_Rates!$Q$6:$Q$46,V1141-5)*AA1141,0)</f>
        <v>0</v>
      </c>
      <c r="AQ1141" s="178">
        <f t="shared" si="157"/>
        <v>0</v>
      </c>
      <c r="AR1141" s="178">
        <f t="shared" si="158"/>
        <v>0</v>
      </c>
      <c r="AS1141" s="178">
        <f t="shared" si="159"/>
        <v>0</v>
      </c>
      <c r="AT1141" s="178">
        <f t="shared" si="160"/>
        <v>0</v>
      </c>
      <c r="AU1141">
        <f t="shared" si="161"/>
        <v>0</v>
      </c>
    </row>
    <row r="1142" spans="1:47">
      <c r="A1142" t="str">
        <f>IF(All_Tasks!A1142="","",All_Tasks!A1142)</f>
        <v/>
      </c>
      <c r="B1142" t="str">
        <f>IF(All_Tasks!B1142="","",All_Tasks!B1142)</f>
        <v/>
      </c>
      <c r="C1142" t="str">
        <f>IF(All_Tasks!C1142="","",All_Tasks!C1142)</f>
        <v/>
      </c>
      <c r="D1142" t="str">
        <f>IF(All_Tasks!D1142="","",All_Tasks!D1142)</f>
        <v/>
      </c>
      <c r="E1142" t="str">
        <f>IF(All_Tasks!V1142&lt;&gt;"",All_Tasks!V1142,IF(All_Tasks!E1142&lt;&gt;"",All_Tasks!E1142,""))</f>
        <v/>
      </c>
      <c r="F1142" t="str">
        <f>IF(All_Tasks!F1142="","",All_Tasks!F1142)</f>
        <v/>
      </c>
      <c r="G1142" t="str">
        <f>IF(All_Tasks!G1142="","",All_Tasks!G1142)</f>
        <v/>
      </c>
      <c r="H1142" s="231" t="str">
        <f>IF(All_Tasks!H1142="","",All_Tasks!H1142)</f>
        <v/>
      </c>
      <c r="I1142" t="str">
        <f>IF(All_Tasks!I1142="","",All_Tasks!I1142)</f>
        <v/>
      </c>
      <c r="J1142" t="str">
        <f>IF(All_Tasks!J1142="","",All_Tasks!J1142)</f>
        <v/>
      </c>
      <c r="K1142" t="str">
        <f>IF(All_Tasks!K1142="","",All_Tasks!K1142)</f>
        <v/>
      </c>
      <c r="L1142" s="231" t="str">
        <f>IF(All_Tasks!L1142="","",All_Tasks!L1142)</f>
        <v/>
      </c>
      <c r="M1142" t="str">
        <f>IF(All_Tasks!M1142="","",All_Tasks!M1142)</f>
        <v/>
      </c>
      <c r="N1142" t="str">
        <f>IF(All_Tasks!N1142="","",All_Tasks!N1142)</f>
        <v/>
      </c>
      <c r="O1142" t="str">
        <f>IF(All_Tasks!O1142="","",All_Tasks!O1142)</f>
        <v/>
      </c>
      <c r="P1142" s="181">
        <f>IF(All_Tasks!P1142="",0,All_Tasks!P1142)</f>
        <v>0</v>
      </c>
      <c r="Q1142" s="181">
        <f>IF(All_Tasks!Q1142="",0,All_Tasks!Q1142)</f>
        <v>0</v>
      </c>
      <c r="R1142" s="181">
        <f>IF(All_Tasks!R1142="",0,All_Tasks!R1142)</f>
        <v>0</v>
      </c>
      <c r="S1142" s="181" t="str">
        <f>IF(All_Tasks!S1142="","",All_Tasks!S1142)</f>
        <v/>
      </c>
      <c r="T1142" t="str">
        <f>IF(All_Tasks!T1142="","",All_Tasks!T1142)</f>
        <v/>
      </c>
      <c r="U1142" t="str">
        <f>IF(All_Tasks!U1142="","",All_Tasks!U1142)</f>
        <v/>
      </c>
      <c r="V1142">
        <f>IF(A1142="",0,IFERROR(MATCH(A1142,Scope_Labor_Rates!$A$6:$A$46,0)+5,0))</f>
        <v>0</v>
      </c>
      <c r="W1142" s="178">
        <f>IF(V1142&gt;0,INDEX(Scope_Labor_Rates!$C$6:$C$46,V1142-5),0)</f>
        <v>0</v>
      </c>
      <c r="X1142" s="178">
        <f>IF(V1142&gt;0,INDEX(Scope_Labor_Rates!$C$6:$C$46,V1142-5),0)</f>
        <v>0</v>
      </c>
      <c r="Y1142" s="180">
        <f>IF(V1142&gt;0,INDEX(Scope_Labor_Rates!$S$6:$S$46,V1142-5),0)</f>
        <v>0</v>
      </c>
      <c r="Z1142" s="180">
        <f>IF(V1142&gt;0,INDEX(Scope_Labor_Rates!$R$6:$R$46,V1142-5),1)</f>
        <v>1</v>
      </c>
      <c r="AA1142" s="231">
        <f t="shared" si="153"/>
        <v>0</v>
      </c>
      <c r="AB1142" t="str">
        <f t="shared" si="154"/>
        <v/>
      </c>
      <c r="AC1142" s="178" t="str">
        <f t="shared" si="155"/>
        <v/>
      </c>
      <c r="AD1142" s="181">
        <f t="shared" si="156"/>
        <v>0</v>
      </c>
      <c r="AE1142" s="178">
        <f>IF(V1142&gt;0,P1142*INDEX(Scope_Labor_Rates!$E$6:$E$46,V1142-5),0)</f>
        <v>0</v>
      </c>
      <c r="AF1142" s="181">
        <f>IF(V1142&gt;0,AE1142*INDEX(Scope_Labor_Rates!$D$6:$D$46,V1142-5)*AA1142,0)</f>
        <v>0</v>
      </c>
      <c r="AG1142" s="178">
        <f>IF(V1142&gt;0,P1142*INDEX(Scope_Labor_Rates!$G$6:$G$46,V1142-5),0)</f>
        <v>0</v>
      </c>
      <c r="AH1142" s="181">
        <f>IF(V1142&gt;0,AG1142*INDEX(Scope_Labor_Rates!$F$6:$F$46,V1142-5)*AA1142,0)</f>
        <v>0</v>
      </c>
      <c r="AI1142" s="178">
        <f>IF(V1142&gt;0,P1142*INDEX(Scope_Labor_Rates!$I$6:$I$46,V1142-5),0)</f>
        <v>0</v>
      </c>
      <c r="AJ1142" s="181">
        <f>IF(V1142&gt;0,AI1142*INDEX(Scope_Labor_Rates!$H$6:$H$46,V1142-5)*AA1142,0)</f>
        <v>0</v>
      </c>
      <c r="AK1142" s="178">
        <f>IF(V1142&gt;0,P1142*INDEX(Scope_Labor_Rates!$K$6:$K$46,V1142-5),0)</f>
        <v>0</v>
      </c>
      <c r="AL1142" s="181">
        <f>IF(V1142&gt;0,AK1142*INDEX(Scope_Labor_Rates!$J$6:$J$46,V1142-5)*AA1142,0)</f>
        <v>0</v>
      </c>
      <c r="AM1142" s="178">
        <f>IF(V1142&gt;0,P1142*INDEX(Scope_Labor_Rates!$M$6:$M$46,V1142-5),0)</f>
        <v>0</v>
      </c>
      <c r="AN1142" s="178">
        <f>IF(V1142&gt;0,AM1142*INDEX(Scope_Labor_Rates!$L$6:$L$46,V1142-5)*AA1142,0)</f>
        <v>0</v>
      </c>
      <c r="AO1142" s="178">
        <f>IF(V1142&gt;0,P1142*INDEX(Scope_Labor_Rates!$O$6:$O$46,V1142-5)*AA1142,0)</f>
        <v>0</v>
      </c>
      <c r="AP1142" s="181">
        <f>IF(V1142&gt;0,P1142*INDEX(Scope_Labor_Rates!$Q$6:$Q$46,V1142-5)*AA1142,0)</f>
        <v>0</v>
      </c>
      <c r="AQ1142" s="178">
        <f t="shared" si="157"/>
        <v>0</v>
      </c>
      <c r="AR1142" s="178">
        <f t="shared" si="158"/>
        <v>0</v>
      </c>
      <c r="AS1142" s="178">
        <f t="shared" si="159"/>
        <v>0</v>
      </c>
      <c r="AT1142" s="178">
        <f t="shared" si="160"/>
        <v>0</v>
      </c>
      <c r="AU1142">
        <f t="shared" si="161"/>
        <v>0</v>
      </c>
    </row>
    <row r="1143" spans="1:47">
      <c r="A1143" t="str">
        <f>IF(All_Tasks!A1143="","",All_Tasks!A1143)</f>
        <v/>
      </c>
      <c r="B1143" t="str">
        <f>IF(All_Tasks!B1143="","",All_Tasks!B1143)</f>
        <v/>
      </c>
      <c r="C1143" t="str">
        <f>IF(All_Tasks!C1143="","",All_Tasks!C1143)</f>
        <v/>
      </c>
      <c r="D1143" t="str">
        <f>IF(All_Tasks!D1143="","",All_Tasks!D1143)</f>
        <v/>
      </c>
      <c r="E1143" t="str">
        <f>IF(All_Tasks!V1143&lt;&gt;"",All_Tasks!V1143,IF(All_Tasks!E1143&lt;&gt;"",All_Tasks!E1143,""))</f>
        <v/>
      </c>
      <c r="F1143" t="str">
        <f>IF(All_Tasks!F1143="","",All_Tasks!F1143)</f>
        <v/>
      </c>
      <c r="G1143" t="str">
        <f>IF(All_Tasks!G1143="","",All_Tasks!G1143)</f>
        <v/>
      </c>
      <c r="H1143" s="231" t="str">
        <f>IF(All_Tasks!H1143="","",All_Tasks!H1143)</f>
        <v/>
      </c>
      <c r="I1143" t="str">
        <f>IF(All_Tasks!I1143="","",All_Tasks!I1143)</f>
        <v/>
      </c>
      <c r="J1143" t="str">
        <f>IF(All_Tasks!J1143="","",All_Tasks!J1143)</f>
        <v/>
      </c>
      <c r="K1143" t="str">
        <f>IF(All_Tasks!K1143="","",All_Tasks!K1143)</f>
        <v/>
      </c>
      <c r="L1143" s="231" t="str">
        <f>IF(All_Tasks!L1143="","",All_Tasks!L1143)</f>
        <v/>
      </c>
      <c r="M1143" t="str">
        <f>IF(All_Tasks!M1143="","",All_Tasks!M1143)</f>
        <v/>
      </c>
      <c r="N1143" t="str">
        <f>IF(All_Tasks!N1143="","",All_Tasks!N1143)</f>
        <v/>
      </c>
      <c r="O1143" t="str">
        <f>IF(All_Tasks!O1143="","",All_Tasks!O1143)</f>
        <v/>
      </c>
      <c r="P1143" s="181">
        <f>IF(All_Tasks!P1143="",0,All_Tasks!P1143)</f>
        <v>0</v>
      </c>
      <c r="Q1143" s="181">
        <f>IF(All_Tasks!Q1143="",0,All_Tasks!Q1143)</f>
        <v>0</v>
      </c>
      <c r="R1143" s="181">
        <f>IF(All_Tasks!R1143="",0,All_Tasks!R1143)</f>
        <v>0</v>
      </c>
      <c r="S1143" s="181" t="str">
        <f>IF(All_Tasks!S1143="","",All_Tasks!S1143)</f>
        <v/>
      </c>
      <c r="T1143" t="str">
        <f>IF(All_Tasks!T1143="","",All_Tasks!T1143)</f>
        <v/>
      </c>
      <c r="U1143" t="str">
        <f>IF(All_Tasks!U1143="","",All_Tasks!U1143)</f>
        <v/>
      </c>
      <c r="V1143">
        <f>IF(A1143="",0,IFERROR(MATCH(A1143,Scope_Labor_Rates!$A$6:$A$46,0)+5,0))</f>
        <v>0</v>
      </c>
      <c r="W1143" s="178">
        <f>IF(V1143&gt;0,INDEX(Scope_Labor_Rates!$C$6:$C$46,V1143-5),0)</f>
        <v>0</v>
      </c>
      <c r="X1143" s="178">
        <f>IF(V1143&gt;0,INDEX(Scope_Labor_Rates!$C$6:$C$46,V1143-5),0)</f>
        <v>0</v>
      </c>
      <c r="Y1143" s="180">
        <f>IF(V1143&gt;0,INDEX(Scope_Labor_Rates!$S$6:$S$46,V1143-5),0)</f>
        <v>0</v>
      </c>
      <c r="Z1143" s="180">
        <f>IF(V1143&gt;0,INDEX(Scope_Labor_Rates!$R$6:$R$46,V1143-5),1)</f>
        <v>1</v>
      </c>
      <c r="AA1143" s="231">
        <f t="shared" si="153"/>
        <v>0</v>
      </c>
      <c r="AB1143" t="str">
        <f t="shared" si="154"/>
        <v/>
      </c>
      <c r="AC1143" s="178" t="str">
        <f t="shared" si="155"/>
        <v/>
      </c>
      <c r="AD1143" s="181">
        <f t="shared" si="156"/>
        <v>0</v>
      </c>
      <c r="AE1143" s="178">
        <f>IF(V1143&gt;0,P1143*INDEX(Scope_Labor_Rates!$E$6:$E$46,V1143-5),0)</f>
        <v>0</v>
      </c>
      <c r="AF1143" s="181">
        <f>IF(V1143&gt;0,AE1143*INDEX(Scope_Labor_Rates!$D$6:$D$46,V1143-5)*AA1143,0)</f>
        <v>0</v>
      </c>
      <c r="AG1143" s="178">
        <f>IF(V1143&gt;0,P1143*INDEX(Scope_Labor_Rates!$G$6:$G$46,V1143-5),0)</f>
        <v>0</v>
      </c>
      <c r="AH1143" s="181">
        <f>IF(V1143&gt;0,AG1143*INDEX(Scope_Labor_Rates!$F$6:$F$46,V1143-5)*AA1143,0)</f>
        <v>0</v>
      </c>
      <c r="AI1143" s="178">
        <f>IF(V1143&gt;0,P1143*INDEX(Scope_Labor_Rates!$I$6:$I$46,V1143-5),0)</f>
        <v>0</v>
      </c>
      <c r="AJ1143" s="181">
        <f>IF(V1143&gt;0,AI1143*INDEX(Scope_Labor_Rates!$H$6:$H$46,V1143-5)*AA1143,0)</f>
        <v>0</v>
      </c>
      <c r="AK1143" s="178">
        <f>IF(V1143&gt;0,P1143*INDEX(Scope_Labor_Rates!$K$6:$K$46,V1143-5),0)</f>
        <v>0</v>
      </c>
      <c r="AL1143" s="181">
        <f>IF(V1143&gt;0,AK1143*INDEX(Scope_Labor_Rates!$J$6:$J$46,V1143-5)*AA1143,0)</f>
        <v>0</v>
      </c>
      <c r="AM1143" s="178">
        <f>IF(V1143&gt;0,P1143*INDEX(Scope_Labor_Rates!$M$6:$M$46,V1143-5),0)</f>
        <v>0</v>
      </c>
      <c r="AN1143" s="178">
        <f>IF(V1143&gt;0,AM1143*INDEX(Scope_Labor_Rates!$L$6:$L$46,V1143-5)*AA1143,0)</f>
        <v>0</v>
      </c>
      <c r="AO1143" s="178">
        <f>IF(V1143&gt;0,P1143*INDEX(Scope_Labor_Rates!$O$6:$O$46,V1143-5)*AA1143,0)</f>
        <v>0</v>
      </c>
      <c r="AP1143" s="181">
        <f>IF(V1143&gt;0,P1143*INDEX(Scope_Labor_Rates!$Q$6:$Q$46,V1143-5)*AA1143,0)</f>
        <v>0</v>
      </c>
      <c r="AQ1143" s="178">
        <f t="shared" si="157"/>
        <v>0</v>
      </c>
      <c r="AR1143" s="178">
        <f t="shared" si="158"/>
        <v>0</v>
      </c>
      <c r="AS1143" s="178">
        <f t="shared" si="159"/>
        <v>0</v>
      </c>
      <c r="AT1143" s="178">
        <f t="shared" si="160"/>
        <v>0</v>
      </c>
      <c r="AU1143">
        <f t="shared" si="161"/>
        <v>0</v>
      </c>
    </row>
    <row r="1144" spans="1:47">
      <c r="A1144" t="str">
        <f>IF(All_Tasks!A1144="","",All_Tasks!A1144)</f>
        <v/>
      </c>
      <c r="B1144" t="str">
        <f>IF(All_Tasks!B1144="","",All_Tasks!B1144)</f>
        <v/>
      </c>
      <c r="C1144" t="str">
        <f>IF(All_Tasks!C1144="","",All_Tasks!C1144)</f>
        <v/>
      </c>
      <c r="D1144" t="str">
        <f>IF(All_Tasks!D1144="","",All_Tasks!D1144)</f>
        <v/>
      </c>
      <c r="E1144" t="str">
        <f>IF(All_Tasks!V1144&lt;&gt;"",All_Tasks!V1144,IF(All_Tasks!E1144&lt;&gt;"",All_Tasks!E1144,""))</f>
        <v/>
      </c>
      <c r="F1144" t="str">
        <f>IF(All_Tasks!F1144="","",All_Tasks!F1144)</f>
        <v/>
      </c>
      <c r="G1144" t="str">
        <f>IF(All_Tasks!G1144="","",All_Tasks!G1144)</f>
        <v/>
      </c>
      <c r="H1144" s="231" t="str">
        <f>IF(All_Tasks!H1144="","",All_Tasks!H1144)</f>
        <v/>
      </c>
      <c r="I1144" t="str">
        <f>IF(All_Tasks!I1144="","",All_Tasks!I1144)</f>
        <v/>
      </c>
      <c r="J1144" t="str">
        <f>IF(All_Tasks!J1144="","",All_Tasks!J1144)</f>
        <v/>
      </c>
      <c r="K1144" t="str">
        <f>IF(All_Tasks!K1144="","",All_Tasks!K1144)</f>
        <v/>
      </c>
      <c r="L1144" s="231" t="str">
        <f>IF(All_Tasks!L1144="","",All_Tasks!L1144)</f>
        <v/>
      </c>
      <c r="M1144" t="str">
        <f>IF(All_Tasks!M1144="","",All_Tasks!M1144)</f>
        <v/>
      </c>
      <c r="N1144" t="str">
        <f>IF(All_Tasks!N1144="","",All_Tasks!N1144)</f>
        <v/>
      </c>
      <c r="O1144" t="str">
        <f>IF(All_Tasks!O1144="","",All_Tasks!O1144)</f>
        <v/>
      </c>
      <c r="P1144" s="181">
        <f>IF(All_Tasks!P1144="",0,All_Tasks!P1144)</f>
        <v>0</v>
      </c>
      <c r="Q1144" s="181">
        <f>IF(All_Tasks!Q1144="",0,All_Tasks!Q1144)</f>
        <v>0</v>
      </c>
      <c r="R1144" s="181">
        <f>IF(All_Tasks!R1144="",0,All_Tasks!R1144)</f>
        <v>0</v>
      </c>
      <c r="S1144" s="181" t="str">
        <f>IF(All_Tasks!S1144="","",All_Tasks!S1144)</f>
        <v/>
      </c>
      <c r="T1144" t="str">
        <f>IF(All_Tasks!T1144="","",All_Tasks!T1144)</f>
        <v/>
      </c>
      <c r="U1144" t="str">
        <f>IF(All_Tasks!U1144="","",All_Tasks!U1144)</f>
        <v/>
      </c>
      <c r="V1144">
        <f>IF(A1144="",0,IFERROR(MATCH(A1144,Scope_Labor_Rates!$A$6:$A$46,0)+5,0))</f>
        <v>0</v>
      </c>
      <c r="W1144" s="178">
        <f>IF(V1144&gt;0,INDEX(Scope_Labor_Rates!$C$6:$C$46,V1144-5),0)</f>
        <v>0</v>
      </c>
      <c r="X1144" s="178">
        <f>IF(V1144&gt;0,INDEX(Scope_Labor_Rates!$C$6:$C$46,V1144-5),0)</f>
        <v>0</v>
      </c>
      <c r="Y1144" s="180">
        <f>IF(V1144&gt;0,INDEX(Scope_Labor_Rates!$S$6:$S$46,V1144-5),0)</f>
        <v>0</v>
      </c>
      <c r="Z1144" s="180">
        <f>IF(V1144&gt;0,INDEX(Scope_Labor_Rates!$R$6:$R$46,V1144-5),1)</f>
        <v>1</v>
      </c>
      <c r="AA1144" s="231">
        <f t="shared" si="153"/>
        <v>0</v>
      </c>
      <c r="AB1144" t="str">
        <f t="shared" si="154"/>
        <v/>
      </c>
      <c r="AC1144" s="178" t="str">
        <f t="shared" si="155"/>
        <v/>
      </c>
      <c r="AD1144" s="181">
        <f t="shared" si="156"/>
        <v>0</v>
      </c>
      <c r="AE1144" s="178">
        <f>IF(V1144&gt;0,P1144*INDEX(Scope_Labor_Rates!$E$6:$E$46,V1144-5),0)</f>
        <v>0</v>
      </c>
      <c r="AF1144" s="181">
        <f>IF(V1144&gt;0,AE1144*INDEX(Scope_Labor_Rates!$D$6:$D$46,V1144-5)*AA1144,0)</f>
        <v>0</v>
      </c>
      <c r="AG1144" s="178">
        <f>IF(V1144&gt;0,P1144*INDEX(Scope_Labor_Rates!$G$6:$G$46,V1144-5),0)</f>
        <v>0</v>
      </c>
      <c r="AH1144" s="181">
        <f>IF(V1144&gt;0,AG1144*INDEX(Scope_Labor_Rates!$F$6:$F$46,V1144-5)*AA1144,0)</f>
        <v>0</v>
      </c>
      <c r="AI1144" s="178">
        <f>IF(V1144&gt;0,P1144*INDEX(Scope_Labor_Rates!$I$6:$I$46,V1144-5),0)</f>
        <v>0</v>
      </c>
      <c r="AJ1144" s="181">
        <f>IF(V1144&gt;0,AI1144*INDEX(Scope_Labor_Rates!$H$6:$H$46,V1144-5)*AA1144,0)</f>
        <v>0</v>
      </c>
      <c r="AK1144" s="178">
        <f>IF(V1144&gt;0,P1144*INDEX(Scope_Labor_Rates!$K$6:$K$46,V1144-5),0)</f>
        <v>0</v>
      </c>
      <c r="AL1144" s="181">
        <f>IF(V1144&gt;0,AK1144*INDEX(Scope_Labor_Rates!$J$6:$J$46,V1144-5)*AA1144,0)</f>
        <v>0</v>
      </c>
      <c r="AM1144" s="178">
        <f>IF(V1144&gt;0,P1144*INDEX(Scope_Labor_Rates!$M$6:$M$46,V1144-5),0)</f>
        <v>0</v>
      </c>
      <c r="AN1144" s="178">
        <f>IF(V1144&gt;0,AM1144*INDEX(Scope_Labor_Rates!$L$6:$L$46,V1144-5)*AA1144,0)</f>
        <v>0</v>
      </c>
      <c r="AO1144" s="178">
        <f>IF(V1144&gt;0,P1144*INDEX(Scope_Labor_Rates!$O$6:$O$46,V1144-5)*AA1144,0)</f>
        <v>0</v>
      </c>
      <c r="AP1144" s="181">
        <f>IF(V1144&gt;0,P1144*INDEX(Scope_Labor_Rates!$Q$6:$Q$46,V1144-5)*AA1144,0)</f>
        <v>0</v>
      </c>
      <c r="AQ1144" s="178">
        <f t="shared" si="157"/>
        <v>0</v>
      </c>
      <c r="AR1144" s="178">
        <f t="shared" si="158"/>
        <v>0</v>
      </c>
      <c r="AS1144" s="178">
        <f t="shared" si="159"/>
        <v>0</v>
      </c>
      <c r="AT1144" s="178">
        <f t="shared" si="160"/>
        <v>0</v>
      </c>
      <c r="AU1144">
        <f t="shared" si="161"/>
        <v>0</v>
      </c>
    </row>
    <row r="1145" spans="1:47">
      <c r="A1145" t="str">
        <f>IF(All_Tasks!A1145="","",All_Tasks!A1145)</f>
        <v/>
      </c>
      <c r="B1145" t="str">
        <f>IF(All_Tasks!B1145="","",All_Tasks!B1145)</f>
        <v/>
      </c>
      <c r="C1145" t="str">
        <f>IF(All_Tasks!C1145="","",All_Tasks!C1145)</f>
        <v/>
      </c>
      <c r="D1145" t="str">
        <f>IF(All_Tasks!D1145="","",All_Tasks!D1145)</f>
        <v/>
      </c>
      <c r="E1145" t="str">
        <f>IF(All_Tasks!V1145&lt;&gt;"",All_Tasks!V1145,IF(All_Tasks!E1145&lt;&gt;"",All_Tasks!E1145,""))</f>
        <v/>
      </c>
      <c r="F1145" t="str">
        <f>IF(All_Tasks!F1145="","",All_Tasks!F1145)</f>
        <v/>
      </c>
      <c r="G1145" t="str">
        <f>IF(All_Tasks!G1145="","",All_Tasks!G1145)</f>
        <v/>
      </c>
      <c r="H1145" s="231" t="str">
        <f>IF(All_Tasks!H1145="","",All_Tasks!H1145)</f>
        <v/>
      </c>
      <c r="I1145" t="str">
        <f>IF(All_Tasks!I1145="","",All_Tasks!I1145)</f>
        <v/>
      </c>
      <c r="J1145" t="str">
        <f>IF(All_Tasks!J1145="","",All_Tasks!J1145)</f>
        <v/>
      </c>
      <c r="K1145" t="str">
        <f>IF(All_Tasks!K1145="","",All_Tasks!K1145)</f>
        <v/>
      </c>
      <c r="L1145" s="231" t="str">
        <f>IF(All_Tasks!L1145="","",All_Tasks!L1145)</f>
        <v/>
      </c>
      <c r="M1145" t="str">
        <f>IF(All_Tasks!M1145="","",All_Tasks!M1145)</f>
        <v/>
      </c>
      <c r="N1145" t="str">
        <f>IF(All_Tasks!N1145="","",All_Tasks!N1145)</f>
        <v/>
      </c>
      <c r="O1145" t="str">
        <f>IF(All_Tasks!O1145="","",All_Tasks!O1145)</f>
        <v/>
      </c>
      <c r="P1145" s="181">
        <f>IF(All_Tasks!P1145="",0,All_Tasks!P1145)</f>
        <v>0</v>
      </c>
      <c r="Q1145" s="181">
        <f>IF(All_Tasks!Q1145="",0,All_Tasks!Q1145)</f>
        <v>0</v>
      </c>
      <c r="R1145" s="181">
        <f>IF(All_Tasks!R1145="",0,All_Tasks!R1145)</f>
        <v>0</v>
      </c>
      <c r="S1145" s="181" t="str">
        <f>IF(All_Tasks!S1145="","",All_Tasks!S1145)</f>
        <v/>
      </c>
      <c r="T1145" t="str">
        <f>IF(All_Tasks!T1145="","",All_Tasks!T1145)</f>
        <v/>
      </c>
      <c r="U1145" t="str">
        <f>IF(All_Tasks!U1145="","",All_Tasks!U1145)</f>
        <v/>
      </c>
      <c r="V1145">
        <f>IF(A1145="",0,IFERROR(MATCH(A1145,Scope_Labor_Rates!$A$6:$A$46,0)+5,0))</f>
        <v>0</v>
      </c>
      <c r="W1145" s="178">
        <f>IF(V1145&gt;0,INDEX(Scope_Labor_Rates!$C$6:$C$46,V1145-5),0)</f>
        <v>0</v>
      </c>
      <c r="X1145" s="178">
        <f>IF(V1145&gt;0,INDEX(Scope_Labor_Rates!$C$6:$C$46,V1145-5),0)</f>
        <v>0</v>
      </c>
      <c r="Y1145" s="180">
        <f>IF(V1145&gt;0,INDEX(Scope_Labor_Rates!$S$6:$S$46,V1145-5),0)</f>
        <v>0</v>
      </c>
      <c r="Z1145" s="180">
        <f>IF(V1145&gt;0,INDEX(Scope_Labor_Rates!$R$6:$R$46,V1145-5),1)</f>
        <v>1</v>
      </c>
      <c r="AA1145" s="231">
        <f t="shared" si="153"/>
        <v>0</v>
      </c>
      <c r="AB1145" t="str">
        <f t="shared" si="154"/>
        <v/>
      </c>
      <c r="AC1145" s="178" t="str">
        <f t="shared" si="155"/>
        <v/>
      </c>
      <c r="AD1145" s="181">
        <f t="shared" si="156"/>
        <v>0</v>
      </c>
      <c r="AE1145" s="178">
        <f>IF(V1145&gt;0,P1145*INDEX(Scope_Labor_Rates!$E$6:$E$46,V1145-5),0)</f>
        <v>0</v>
      </c>
      <c r="AF1145" s="181">
        <f>IF(V1145&gt;0,AE1145*INDEX(Scope_Labor_Rates!$D$6:$D$46,V1145-5)*AA1145,0)</f>
        <v>0</v>
      </c>
      <c r="AG1145" s="178">
        <f>IF(V1145&gt;0,P1145*INDEX(Scope_Labor_Rates!$G$6:$G$46,V1145-5),0)</f>
        <v>0</v>
      </c>
      <c r="AH1145" s="181">
        <f>IF(V1145&gt;0,AG1145*INDEX(Scope_Labor_Rates!$F$6:$F$46,V1145-5)*AA1145,0)</f>
        <v>0</v>
      </c>
      <c r="AI1145" s="178">
        <f>IF(V1145&gt;0,P1145*INDEX(Scope_Labor_Rates!$I$6:$I$46,V1145-5),0)</f>
        <v>0</v>
      </c>
      <c r="AJ1145" s="181">
        <f>IF(V1145&gt;0,AI1145*INDEX(Scope_Labor_Rates!$H$6:$H$46,V1145-5)*AA1145,0)</f>
        <v>0</v>
      </c>
      <c r="AK1145" s="178">
        <f>IF(V1145&gt;0,P1145*INDEX(Scope_Labor_Rates!$K$6:$K$46,V1145-5),0)</f>
        <v>0</v>
      </c>
      <c r="AL1145" s="181">
        <f>IF(V1145&gt;0,AK1145*INDEX(Scope_Labor_Rates!$J$6:$J$46,V1145-5)*AA1145,0)</f>
        <v>0</v>
      </c>
      <c r="AM1145" s="178">
        <f>IF(V1145&gt;0,P1145*INDEX(Scope_Labor_Rates!$M$6:$M$46,V1145-5),0)</f>
        <v>0</v>
      </c>
      <c r="AN1145" s="178">
        <f>IF(V1145&gt;0,AM1145*INDEX(Scope_Labor_Rates!$L$6:$L$46,V1145-5)*AA1145,0)</f>
        <v>0</v>
      </c>
      <c r="AO1145" s="178">
        <f>IF(V1145&gt;0,P1145*INDEX(Scope_Labor_Rates!$O$6:$O$46,V1145-5)*AA1145,0)</f>
        <v>0</v>
      </c>
      <c r="AP1145" s="181">
        <f>IF(V1145&gt;0,P1145*INDEX(Scope_Labor_Rates!$Q$6:$Q$46,V1145-5)*AA1145,0)</f>
        <v>0</v>
      </c>
      <c r="AQ1145" s="178">
        <f t="shared" si="157"/>
        <v>0</v>
      </c>
      <c r="AR1145" s="178">
        <f t="shared" si="158"/>
        <v>0</v>
      </c>
      <c r="AS1145" s="178">
        <f t="shared" si="159"/>
        <v>0</v>
      </c>
      <c r="AT1145" s="178">
        <f t="shared" si="160"/>
        <v>0</v>
      </c>
      <c r="AU1145">
        <f t="shared" si="161"/>
        <v>0</v>
      </c>
    </row>
    <row r="1146" spans="1:47">
      <c r="A1146" t="str">
        <f>IF(All_Tasks!A1146="","",All_Tasks!A1146)</f>
        <v/>
      </c>
      <c r="B1146" t="str">
        <f>IF(All_Tasks!B1146="","",All_Tasks!B1146)</f>
        <v/>
      </c>
      <c r="C1146" t="str">
        <f>IF(All_Tasks!C1146="","",All_Tasks!C1146)</f>
        <v/>
      </c>
      <c r="D1146" t="str">
        <f>IF(All_Tasks!D1146="","",All_Tasks!D1146)</f>
        <v/>
      </c>
      <c r="E1146" t="str">
        <f>IF(All_Tasks!V1146&lt;&gt;"",All_Tasks!V1146,IF(All_Tasks!E1146&lt;&gt;"",All_Tasks!E1146,""))</f>
        <v/>
      </c>
      <c r="F1146" t="str">
        <f>IF(All_Tasks!F1146="","",All_Tasks!F1146)</f>
        <v/>
      </c>
      <c r="G1146" t="str">
        <f>IF(All_Tasks!G1146="","",All_Tasks!G1146)</f>
        <v/>
      </c>
      <c r="H1146" s="231" t="str">
        <f>IF(All_Tasks!H1146="","",All_Tasks!H1146)</f>
        <v/>
      </c>
      <c r="I1146" t="str">
        <f>IF(All_Tasks!I1146="","",All_Tasks!I1146)</f>
        <v/>
      </c>
      <c r="J1146" t="str">
        <f>IF(All_Tasks!J1146="","",All_Tasks!J1146)</f>
        <v/>
      </c>
      <c r="K1146" t="str">
        <f>IF(All_Tasks!K1146="","",All_Tasks!K1146)</f>
        <v/>
      </c>
      <c r="L1146" s="231" t="str">
        <f>IF(All_Tasks!L1146="","",All_Tasks!L1146)</f>
        <v/>
      </c>
      <c r="M1146" t="str">
        <f>IF(All_Tasks!M1146="","",All_Tasks!M1146)</f>
        <v/>
      </c>
      <c r="N1146" t="str">
        <f>IF(All_Tasks!N1146="","",All_Tasks!N1146)</f>
        <v/>
      </c>
      <c r="O1146" t="str">
        <f>IF(All_Tasks!O1146="","",All_Tasks!O1146)</f>
        <v/>
      </c>
      <c r="P1146" s="181">
        <f>IF(All_Tasks!P1146="",0,All_Tasks!P1146)</f>
        <v>0</v>
      </c>
      <c r="Q1146" s="181">
        <f>IF(All_Tasks!Q1146="",0,All_Tasks!Q1146)</f>
        <v>0</v>
      </c>
      <c r="R1146" s="181">
        <f>IF(All_Tasks!R1146="",0,All_Tasks!R1146)</f>
        <v>0</v>
      </c>
      <c r="S1146" s="181" t="str">
        <f>IF(All_Tasks!S1146="","",All_Tasks!S1146)</f>
        <v/>
      </c>
      <c r="T1146" t="str">
        <f>IF(All_Tasks!T1146="","",All_Tasks!T1146)</f>
        <v/>
      </c>
      <c r="U1146" t="str">
        <f>IF(All_Tasks!U1146="","",All_Tasks!U1146)</f>
        <v/>
      </c>
      <c r="V1146">
        <f>IF(A1146="",0,IFERROR(MATCH(A1146,Scope_Labor_Rates!$A$6:$A$46,0)+5,0))</f>
        <v>0</v>
      </c>
      <c r="W1146" s="178">
        <f>IF(V1146&gt;0,INDEX(Scope_Labor_Rates!$C$6:$C$46,V1146-5),0)</f>
        <v>0</v>
      </c>
      <c r="X1146" s="178">
        <f>IF(V1146&gt;0,INDEX(Scope_Labor_Rates!$C$6:$C$46,V1146-5),0)</f>
        <v>0</v>
      </c>
      <c r="Y1146" s="180">
        <f>IF(V1146&gt;0,INDEX(Scope_Labor_Rates!$S$6:$S$46,V1146-5),0)</f>
        <v>0</v>
      </c>
      <c r="Z1146" s="180">
        <f>IF(V1146&gt;0,INDEX(Scope_Labor_Rates!$R$6:$R$46,V1146-5),1)</f>
        <v>1</v>
      </c>
      <c r="AA1146" s="231">
        <f t="shared" si="153"/>
        <v>0</v>
      </c>
      <c r="AB1146" t="str">
        <f t="shared" si="154"/>
        <v/>
      </c>
      <c r="AC1146" s="178" t="str">
        <f t="shared" si="155"/>
        <v/>
      </c>
      <c r="AD1146" s="181">
        <f t="shared" si="156"/>
        <v>0</v>
      </c>
      <c r="AE1146" s="178">
        <f>IF(V1146&gt;0,P1146*INDEX(Scope_Labor_Rates!$E$6:$E$46,V1146-5),0)</f>
        <v>0</v>
      </c>
      <c r="AF1146" s="181">
        <f>IF(V1146&gt;0,AE1146*INDEX(Scope_Labor_Rates!$D$6:$D$46,V1146-5)*AA1146,0)</f>
        <v>0</v>
      </c>
      <c r="AG1146" s="178">
        <f>IF(V1146&gt;0,P1146*INDEX(Scope_Labor_Rates!$G$6:$G$46,V1146-5),0)</f>
        <v>0</v>
      </c>
      <c r="AH1146" s="181">
        <f>IF(V1146&gt;0,AG1146*INDEX(Scope_Labor_Rates!$F$6:$F$46,V1146-5)*AA1146,0)</f>
        <v>0</v>
      </c>
      <c r="AI1146" s="178">
        <f>IF(V1146&gt;0,P1146*INDEX(Scope_Labor_Rates!$I$6:$I$46,V1146-5),0)</f>
        <v>0</v>
      </c>
      <c r="AJ1146" s="181">
        <f>IF(V1146&gt;0,AI1146*INDEX(Scope_Labor_Rates!$H$6:$H$46,V1146-5)*AA1146,0)</f>
        <v>0</v>
      </c>
      <c r="AK1146" s="178">
        <f>IF(V1146&gt;0,P1146*INDEX(Scope_Labor_Rates!$K$6:$K$46,V1146-5),0)</f>
        <v>0</v>
      </c>
      <c r="AL1146" s="181">
        <f>IF(V1146&gt;0,AK1146*INDEX(Scope_Labor_Rates!$J$6:$J$46,V1146-5)*AA1146,0)</f>
        <v>0</v>
      </c>
      <c r="AM1146" s="178">
        <f>IF(V1146&gt;0,P1146*INDEX(Scope_Labor_Rates!$M$6:$M$46,V1146-5),0)</f>
        <v>0</v>
      </c>
      <c r="AN1146" s="178">
        <f>IF(V1146&gt;0,AM1146*INDEX(Scope_Labor_Rates!$L$6:$L$46,V1146-5)*AA1146,0)</f>
        <v>0</v>
      </c>
      <c r="AO1146" s="178">
        <f>IF(V1146&gt;0,P1146*INDEX(Scope_Labor_Rates!$O$6:$O$46,V1146-5)*AA1146,0)</f>
        <v>0</v>
      </c>
      <c r="AP1146" s="181">
        <f>IF(V1146&gt;0,P1146*INDEX(Scope_Labor_Rates!$Q$6:$Q$46,V1146-5)*AA1146,0)</f>
        <v>0</v>
      </c>
      <c r="AQ1146" s="178">
        <f t="shared" si="157"/>
        <v>0</v>
      </c>
      <c r="AR1146" s="178">
        <f t="shared" si="158"/>
        <v>0</v>
      </c>
      <c r="AS1146" s="178">
        <f t="shared" si="159"/>
        <v>0</v>
      </c>
      <c r="AT1146" s="178">
        <f t="shared" si="160"/>
        <v>0</v>
      </c>
      <c r="AU1146">
        <f t="shared" si="161"/>
        <v>0</v>
      </c>
    </row>
    <row r="1147" spans="1:47">
      <c r="A1147" t="str">
        <f>IF(All_Tasks!A1147="","",All_Tasks!A1147)</f>
        <v/>
      </c>
      <c r="B1147" t="str">
        <f>IF(All_Tasks!B1147="","",All_Tasks!B1147)</f>
        <v/>
      </c>
      <c r="C1147" t="str">
        <f>IF(All_Tasks!C1147="","",All_Tasks!C1147)</f>
        <v/>
      </c>
      <c r="D1147" t="str">
        <f>IF(All_Tasks!D1147="","",All_Tasks!D1147)</f>
        <v/>
      </c>
      <c r="E1147" t="str">
        <f>IF(All_Tasks!V1147&lt;&gt;"",All_Tasks!V1147,IF(All_Tasks!E1147&lt;&gt;"",All_Tasks!E1147,""))</f>
        <v/>
      </c>
      <c r="F1147" t="str">
        <f>IF(All_Tasks!F1147="","",All_Tasks!F1147)</f>
        <v/>
      </c>
      <c r="G1147" t="str">
        <f>IF(All_Tasks!G1147="","",All_Tasks!G1147)</f>
        <v/>
      </c>
      <c r="H1147" s="231" t="str">
        <f>IF(All_Tasks!H1147="","",All_Tasks!H1147)</f>
        <v/>
      </c>
      <c r="I1147" t="str">
        <f>IF(All_Tasks!I1147="","",All_Tasks!I1147)</f>
        <v/>
      </c>
      <c r="J1147" t="str">
        <f>IF(All_Tasks!J1147="","",All_Tasks!J1147)</f>
        <v/>
      </c>
      <c r="K1147" t="str">
        <f>IF(All_Tasks!K1147="","",All_Tasks!K1147)</f>
        <v/>
      </c>
      <c r="L1147" s="231" t="str">
        <f>IF(All_Tasks!L1147="","",All_Tasks!L1147)</f>
        <v/>
      </c>
      <c r="M1147" t="str">
        <f>IF(All_Tasks!M1147="","",All_Tasks!M1147)</f>
        <v/>
      </c>
      <c r="N1147" t="str">
        <f>IF(All_Tasks!N1147="","",All_Tasks!N1147)</f>
        <v/>
      </c>
      <c r="O1147" t="str">
        <f>IF(All_Tasks!O1147="","",All_Tasks!O1147)</f>
        <v/>
      </c>
      <c r="P1147" s="181">
        <f>IF(All_Tasks!P1147="",0,All_Tasks!P1147)</f>
        <v>0</v>
      </c>
      <c r="Q1147" s="181">
        <f>IF(All_Tasks!Q1147="",0,All_Tasks!Q1147)</f>
        <v>0</v>
      </c>
      <c r="R1147" s="181">
        <f>IF(All_Tasks!R1147="",0,All_Tasks!R1147)</f>
        <v>0</v>
      </c>
      <c r="S1147" s="181" t="str">
        <f>IF(All_Tasks!S1147="","",All_Tasks!S1147)</f>
        <v/>
      </c>
      <c r="T1147" t="str">
        <f>IF(All_Tasks!T1147="","",All_Tasks!T1147)</f>
        <v/>
      </c>
      <c r="U1147" t="str">
        <f>IF(All_Tasks!U1147="","",All_Tasks!U1147)</f>
        <v/>
      </c>
      <c r="V1147">
        <f>IF(A1147="",0,IFERROR(MATCH(A1147,Scope_Labor_Rates!$A$6:$A$46,0)+5,0))</f>
        <v>0</v>
      </c>
      <c r="W1147" s="178">
        <f>IF(V1147&gt;0,INDEX(Scope_Labor_Rates!$C$6:$C$46,V1147-5),0)</f>
        <v>0</v>
      </c>
      <c r="X1147" s="178">
        <f>IF(V1147&gt;0,INDEX(Scope_Labor_Rates!$C$6:$C$46,V1147-5),0)</f>
        <v>0</v>
      </c>
      <c r="Y1147" s="180">
        <f>IF(V1147&gt;0,INDEX(Scope_Labor_Rates!$S$6:$S$46,V1147-5),0)</f>
        <v>0</v>
      </c>
      <c r="Z1147" s="180">
        <f>IF(V1147&gt;0,INDEX(Scope_Labor_Rates!$R$6:$R$46,V1147-5),1)</f>
        <v>1</v>
      </c>
      <c r="AA1147" s="231">
        <f t="shared" si="153"/>
        <v>0</v>
      </c>
      <c r="AB1147" t="str">
        <f t="shared" si="154"/>
        <v/>
      </c>
      <c r="AC1147" s="178" t="str">
        <f t="shared" si="155"/>
        <v/>
      </c>
      <c r="AD1147" s="181">
        <f t="shared" si="156"/>
        <v>0</v>
      </c>
      <c r="AE1147" s="178">
        <f>IF(V1147&gt;0,P1147*INDEX(Scope_Labor_Rates!$E$6:$E$46,V1147-5),0)</f>
        <v>0</v>
      </c>
      <c r="AF1147" s="181">
        <f>IF(V1147&gt;0,AE1147*INDEX(Scope_Labor_Rates!$D$6:$D$46,V1147-5)*AA1147,0)</f>
        <v>0</v>
      </c>
      <c r="AG1147" s="178">
        <f>IF(V1147&gt;0,P1147*INDEX(Scope_Labor_Rates!$G$6:$G$46,V1147-5),0)</f>
        <v>0</v>
      </c>
      <c r="AH1147" s="181">
        <f>IF(V1147&gt;0,AG1147*INDEX(Scope_Labor_Rates!$F$6:$F$46,V1147-5)*AA1147,0)</f>
        <v>0</v>
      </c>
      <c r="AI1147" s="178">
        <f>IF(V1147&gt;0,P1147*INDEX(Scope_Labor_Rates!$I$6:$I$46,V1147-5),0)</f>
        <v>0</v>
      </c>
      <c r="AJ1147" s="181">
        <f>IF(V1147&gt;0,AI1147*INDEX(Scope_Labor_Rates!$H$6:$H$46,V1147-5)*AA1147,0)</f>
        <v>0</v>
      </c>
      <c r="AK1147" s="178">
        <f>IF(V1147&gt;0,P1147*INDEX(Scope_Labor_Rates!$K$6:$K$46,V1147-5),0)</f>
        <v>0</v>
      </c>
      <c r="AL1147" s="181">
        <f>IF(V1147&gt;0,AK1147*INDEX(Scope_Labor_Rates!$J$6:$J$46,V1147-5)*AA1147,0)</f>
        <v>0</v>
      </c>
      <c r="AM1147" s="178">
        <f>IF(V1147&gt;0,P1147*INDEX(Scope_Labor_Rates!$M$6:$M$46,V1147-5),0)</f>
        <v>0</v>
      </c>
      <c r="AN1147" s="178">
        <f>IF(V1147&gt;0,AM1147*INDEX(Scope_Labor_Rates!$L$6:$L$46,V1147-5)*AA1147,0)</f>
        <v>0</v>
      </c>
      <c r="AO1147" s="178">
        <f>IF(V1147&gt;0,P1147*INDEX(Scope_Labor_Rates!$O$6:$O$46,V1147-5)*AA1147,0)</f>
        <v>0</v>
      </c>
      <c r="AP1147" s="181">
        <f>IF(V1147&gt;0,P1147*INDEX(Scope_Labor_Rates!$Q$6:$Q$46,V1147-5)*AA1147,0)</f>
        <v>0</v>
      </c>
      <c r="AQ1147" s="178">
        <f t="shared" si="157"/>
        <v>0</v>
      </c>
      <c r="AR1147" s="178">
        <f t="shared" si="158"/>
        <v>0</v>
      </c>
      <c r="AS1147" s="178">
        <f t="shared" si="159"/>
        <v>0</v>
      </c>
      <c r="AT1147" s="178">
        <f t="shared" si="160"/>
        <v>0</v>
      </c>
      <c r="AU1147">
        <f t="shared" si="161"/>
        <v>0</v>
      </c>
    </row>
    <row r="1148" spans="1:47">
      <c r="A1148" t="str">
        <f>IF(All_Tasks!A1148="","",All_Tasks!A1148)</f>
        <v/>
      </c>
      <c r="B1148" t="str">
        <f>IF(All_Tasks!B1148="","",All_Tasks!B1148)</f>
        <v/>
      </c>
      <c r="C1148" t="str">
        <f>IF(All_Tasks!C1148="","",All_Tasks!C1148)</f>
        <v/>
      </c>
      <c r="D1148" t="str">
        <f>IF(All_Tasks!D1148="","",All_Tasks!D1148)</f>
        <v/>
      </c>
      <c r="E1148" t="str">
        <f>IF(All_Tasks!V1148&lt;&gt;"",All_Tasks!V1148,IF(All_Tasks!E1148&lt;&gt;"",All_Tasks!E1148,""))</f>
        <v/>
      </c>
      <c r="F1148" t="str">
        <f>IF(All_Tasks!F1148="","",All_Tasks!F1148)</f>
        <v/>
      </c>
      <c r="G1148" t="str">
        <f>IF(All_Tasks!G1148="","",All_Tasks!G1148)</f>
        <v/>
      </c>
      <c r="H1148" s="231" t="str">
        <f>IF(All_Tasks!H1148="","",All_Tasks!H1148)</f>
        <v/>
      </c>
      <c r="I1148" t="str">
        <f>IF(All_Tasks!I1148="","",All_Tasks!I1148)</f>
        <v/>
      </c>
      <c r="J1148" t="str">
        <f>IF(All_Tasks!J1148="","",All_Tasks!J1148)</f>
        <v/>
      </c>
      <c r="K1148" t="str">
        <f>IF(All_Tasks!K1148="","",All_Tasks!K1148)</f>
        <v/>
      </c>
      <c r="L1148" s="231" t="str">
        <f>IF(All_Tasks!L1148="","",All_Tasks!L1148)</f>
        <v/>
      </c>
      <c r="M1148" t="str">
        <f>IF(All_Tasks!M1148="","",All_Tasks!M1148)</f>
        <v/>
      </c>
      <c r="N1148" t="str">
        <f>IF(All_Tasks!N1148="","",All_Tasks!N1148)</f>
        <v/>
      </c>
      <c r="O1148" t="str">
        <f>IF(All_Tasks!O1148="","",All_Tasks!O1148)</f>
        <v/>
      </c>
      <c r="P1148" s="181">
        <f>IF(All_Tasks!P1148="",0,All_Tasks!P1148)</f>
        <v>0</v>
      </c>
      <c r="Q1148" s="181">
        <f>IF(All_Tasks!Q1148="",0,All_Tasks!Q1148)</f>
        <v>0</v>
      </c>
      <c r="R1148" s="181">
        <f>IF(All_Tasks!R1148="",0,All_Tasks!R1148)</f>
        <v>0</v>
      </c>
      <c r="S1148" s="181" t="str">
        <f>IF(All_Tasks!S1148="","",All_Tasks!S1148)</f>
        <v/>
      </c>
      <c r="T1148" t="str">
        <f>IF(All_Tasks!T1148="","",All_Tasks!T1148)</f>
        <v/>
      </c>
      <c r="U1148" t="str">
        <f>IF(All_Tasks!U1148="","",All_Tasks!U1148)</f>
        <v/>
      </c>
      <c r="V1148">
        <f>IF(A1148="",0,IFERROR(MATCH(A1148,Scope_Labor_Rates!$A$6:$A$46,0)+5,0))</f>
        <v>0</v>
      </c>
      <c r="W1148" s="178">
        <f>IF(V1148&gt;0,INDEX(Scope_Labor_Rates!$C$6:$C$46,V1148-5),0)</f>
        <v>0</v>
      </c>
      <c r="X1148" s="178">
        <f>IF(V1148&gt;0,INDEX(Scope_Labor_Rates!$C$6:$C$46,V1148-5),0)</f>
        <v>0</v>
      </c>
      <c r="Y1148" s="180">
        <f>IF(V1148&gt;0,INDEX(Scope_Labor_Rates!$S$6:$S$46,V1148-5),0)</f>
        <v>0</v>
      </c>
      <c r="Z1148" s="180">
        <f>IF(V1148&gt;0,INDEX(Scope_Labor_Rates!$R$6:$R$46,V1148-5),1)</f>
        <v>1</v>
      </c>
      <c r="AA1148" s="231">
        <f t="shared" si="153"/>
        <v>0</v>
      </c>
      <c r="AB1148" t="str">
        <f t="shared" si="154"/>
        <v/>
      </c>
      <c r="AC1148" s="178" t="str">
        <f t="shared" si="155"/>
        <v/>
      </c>
      <c r="AD1148" s="181">
        <f t="shared" si="156"/>
        <v>0</v>
      </c>
      <c r="AE1148" s="178">
        <f>IF(V1148&gt;0,P1148*INDEX(Scope_Labor_Rates!$E$6:$E$46,V1148-5),0)</f>
        <v>0</v>
      </c>
      <c r="AF1148" s="181">
        <f>IF(V1148&gt;0,AE1148*INDEX(Scope_Labor_Rates!$D$6:$D$46,V1148-5)*AA1148,0)</f>
        <v>0</v>
      </c>
      <c r="AG1148" s="178">
        <f>IF(V1148&gt;0,P1148*INDEX(Scope_Labor_Rates!$G$6:$G$46,V1148-5),0)</f>
        <v>0</v>
      </c>
      <c r="AH1148" s="181">
        <f>IF(V1148&gt;0,AG1148*INDEX(Scope_Labor_Rates!$F$6:$F$46,V1148-5)*AA1148,0)</f>
        <v>0</v>
      </c>
      <c r="AI1148" s="178">
        <f>IF(V1148&gt;0,P1148*INDEX(Scope_Labor_Rates!$I$6:$I$46,V1148-5),0)</f>
        <v>0</v>
      </c>
      <c r="AJ1148" s="181">
        <f>IF(V1148&gt;0,AI1148*INDEX(Scope_Labor_Rates!$H$6:$H$46,V1148-5)*AA1148,0)</f>
        <v>0</v>
      </c>
      <c r="AK1148" s="178">
        <f>IF(V1148&gt;0,P1148*INDEX(Scope_Labor_Rates!$K$6:$K$46,V1148-5),0)</f>
        <v>0</v>
      </c>
      <c r="AL1148" s="181">
        <f>IF(V1148&gt;0,AK1148*INDEX(Scope_Labor_Rates!$J$6:$J$46,V1148-5)*AA1148,0)</f>
        <v>0</v>
      </c>
      <c r="AM1148" s="178">
        <f>IF(V1148&gt;0,P1148*INDEX(Scope_Labor_Rates!$M$6:$M$46,V1148-5),0)</f>
        <v>0</v>
      </c>
      <c r="AN1148" s="178">
        <f>IF(V1148&gt;0,AM1148*INDEX(Scope_Labor_Rates!$L$6:$L$46,V1148-5)*AA1148,0)</f>
        <v>0</v>
      </c>
      <c r="AO1148" s="178">
        <f>IF(V1148&gt;0,P1148*INDEX(Scope_Labor_Rates!$O$6:$O$46,V1148-5)*AA1148,0)</f>
        <v>0</v>
      </c>
      <c r="AP1148" s="181">
        <f>IF(V1148&gt;0,P1148*INDEX(Scope_Labor_Rates!$Q$6:$Q$46,V1148-5)*AA1148,0)</f>
        <v>0</v>
      </c>
      <c r="AQ1148" s="178">
        <f t="shared" si="157"/>
        <v>0</v>
      </c>
      <c r="AR1148" s="178">
        <f t="shared" si="158"/>
        <v>0</v>
      </c>
      <c r="AS1148" s="178">
        <f t="shared" si="159"/>
        <v>0</v>
      </c>
      <c r="AT1148" s="178">
        <f t="shared" si="160"/>
        <v>0</v>
      </c>
      <c r="AU1148">
        <f t="shared" si="161"/>
        <v>0</v>
      </c>
    </row>
    <row r="1149" spans="1:47">
      <c r="A1149" t="str">
        <f>IF(All_Tasks!A1149="","",All_Tasks!A1149)</f>
        <v/>
      </c>
      <c r="B1149" t="str">
        <f>IF(All_Tasks!B1149="","",All_Tasks!B1149)</f>
        <v/>
      </c>
      <c r="C1149" t="str">
        <f>IF(All_Tasks!C1149="","",All_Tasks!C1149)</f>
        <v/>
      </c>
      <c r="D1149" t="str">
        <f>IF(All_Tasks!D1149="","",All_Tasks!D1149)</f>
        <v/>
      </c>
      <c r="E1149" t="str">
        <f>IF(All_Tasks!V1149&lt;&gt;"",All_Tasks!V1149,IF(All_Tasks!E1149&lt;&gt;"",All_Tasks!E1149,""))</f>
        <v/>
      </c>
      <c r="F1149" t="str">
        <f>IF(All_Tasks!F1149="","",All_Tasks!F1149)</f>
        <v/>
      </c>
      <c r="G1149" t="str">
        <f>IF(All_Tasks!G1149="","",All_Tasks!G1149)</f>
        <v/>
      </c>
      <c r="H1149" s="231" t="str">
        <f>IF(All_Tasks!H1149="","",All_Tasks!H1149)</f>
        <v/>
      </c>
      <c r="I1149" t="str">
        <f>IF(All_Tasks!I1149="","",All_Tasks!I1149)</f>
        <v/>
      </c>
      <c r="J1149" t="str">
        <f>IF(All_Tasks!J1149="","",All_Tasks!J1149)</f>
        <v/>
      </c>
      <c r="K1149" t="str">
        <f>IF(All_Tasks!K1149="","",All_Tasks!K1149)</f>
        <v/>
      </c>
      <c r="L1149" s="231" t="str">
        <f>IF(All_Tasks!L1149="","",All_Tasks!L1149)</f>
        <v/>
      </c>
      <c r="M1149" t="str">
        <f>IF(All_Tasks!M1149="","",All_Tasks!M1149)</f>
        <v/>
      </c>
      <c r="N1149" t="str">
        <f>IF(All_Tasks!N1149="","",All_Tasks!N1149)</f>
        <v/>
      </c>
      <c r="O1149" t="str">
        <f>IF(All_Tasks!O1149="","",All_Tasks!O1149)</f>
        <v/>
      </c>
      <c r="P1149" s="181">
        <f>IF(All_Tasks!P1149="",0,All_Tasks!P1149)</f>
        <v>0</v>
      </c>
      <c r="Q1149" s="181">
        <f>IF(All_Tasks!Q1149="",0,All_Tasks!Q1149)</f>
        <v>0</v>
      </c>
      <c r="R1149" s="181">
        <f>IF(All_Tasks!R1149="",0,All_Tasks!R1149)</f>
        <v>0</v>
      </c>
      <c r="S1149" s="181" t="str">
        <f>IF(All_Tasks!S1149="","",All_Tasks!S1149)</f>
        <v/>
      </c>
      <c r="T1149" t="str">
        <f>IF(All_Tasks!T1149="","",All_Tasks!T1149)</f>
        <v/>
      </c>
      <c r="U1149" t="str">
        <f>IF(All_Tasks!U1149="","",All_Tasks!U1149)</f>
        <v/>
      </c>
      <c r="V1149">
        <f>IF(A1149="",0,IFERROR(MATCH(A1149,Scope_Labor_Rates!$A$6:$A$46,0)+5,0))</f>
        <v>0</v>
      </c>
      <c r="W1149" s="178">
        <f>IF(V1149&gt;0,INDEX(Scope_Labor_Rates!$C$6:$C$46,V1149-5),0)</f>
        <v>0</v>
      </c>
      <c r="X1149" s="178">
        <f>IF(V1149&gt;0,INDEX(Scope_Labor_Rates!$C$6:$C$46,V1149-5),0)</f>
        <v>0</v>
      </c>
      <c r="Y1149" s="180">
        <f>IF(V1149&gt;0,INDEX(Scope_Labor_Rates!$S$6:$S$46,V1149-5),0)</f>
        <v>0</v>
      </c>
      <c r="Z1149" s="180">
        <f>IF(V1149&gt;0,INDEX(Scope_Labor_Rates!$R$6:$R$46,V1149-5),1)</f>
        <v>1</v>
      </c>
      <c r="AA1149" s="231">
        <f t="shared" si="153"/>
        <v>0</v>
      </c>
      <c r="AB1149" t="str">
        <f t="shared" si="154"/>
        <v/>
      </c>
      <c r="AC1149" s="178" t="str">
        <f t="shared" si="155"/>
        <v/>
      </c>
      <c r="AD1149" s="181">
        <f t="shared" si="156"/>
        <v>0</v>
      </c>
      <c r="AE1149" s="178">
        <f>IF(V1149&gt;0,P1149*INDEX(Scope_Labor_Rates!$E$6:$E$46,V1149-5),0)</f>
        <v>0</v>
      </c>
      <c r="AF1149" s="181">
        <f>IF(V1149&gt;0,AE1149*INDEX(Scope_Labor_Rates!$D$6:$D$46,V1149-5)*AA1149,0)</f>
        <v>0</v>
      </c>
      <c r="AG1149" s="178">
        <f>IF(V1149&gt;0,P1149*INDEX(Scope_Labor_Rates!$G$6:$G$46,V1149-5),0)</f>
        <v>0</v>
      </c>
      <c r="AH1149" s="181">
        <f>IF(V1149&gt;0,AG1149*INDEX(Scope_Labor_Rates!$F$6:$F$46,V1149-5)*AA1149,0)</f>
        <v>0</v>
      </c>
      <c r="AI1149" s="178">
        <f>IF(V1149&gt;0,P1149*INDEX(Scope_Labor_Rates!$I$6:$I$46,V1149-5),0)</f>
        <v>0</v>
      </c>
      <c r="AJ1149" s="181">
        <f>IF(V1149&gt;0,AI1149*INDEX(Scope_Labor_Rates!$H$6:$H$46,V1149-5)*AA1149,0)</f>
        <v>0</v>
      </c>
      <c r="AK1149" s="178">
        <f>IF(V1149&gt;0,P1149*INDEX(Scope_Labor_Rates!$K$6:$K$46,V1149-5),0)</f>
        <v>0</v>
      </c>
      <c r="AL1149" s="181">
        <f>IF(V1149&gt;0,AK1149*INDEX(Scope_Labor_Rates!$J$6:$J$46,V1149-5)*AA1149,0)</f>
        <v>0</v>
      </c>
      <c r="AM1149" s="178">
        <f>IF(V1149&gt;0,P1149*INDEX(Scope_Labor_Rates!$M$6:$M$46,V1149-5),0)</f>
        <v>0</v>
      </c>
      <c r="AN1149" s="178">
        <f>IF(V1149&gt;0,AM1149*INDEX(Scope_Labor_Rates!$L$6:$L$46,V1149-5)*AA1149,0)</f>
        <v>0</v>
      </c>
      <c r="AO1149" s="178">
        <f>IF(V1149&gt;0,P1149*INDEX(Scope_Labor_Rates!$O$6:$O$46,V1149-5)*AA1149,0)</f>
        <v>0</v>
      </c>
      <c r="AP1149" s="181">
        <f>IF(V1149&gt;0,P1149*INDEX(Scope_Labor_Rates!$Q$6:$Q$46,V1149-5)*AA1149,0)</f>
        <v>0</v>
      </c>
      <c r="AQ1149" s="178">
        <f t="shared" si="157"/>
        <v>0</v>
      </c>
      <c r="AR1149" s="178">
        <f t="shared" si="158"/>
        <v>0</v>
      </c>
      <c r="AS1149" s="178">
        <f t="shared" si="159"/>
        <v>0</v>
      </c>
      <c r="AT1149" s="178">
        <f t="shared" si="160"/>
        <v>0</v>
      </c>
      <c r="AU1149">
        <f t="shared" si="161"/>
        <v>0</v>
      </c>
    </row>
    <row r="1150" spans="1:47">
      <c r="A1150" t="str">
        <f>IF(All_Tasks!A1150="","",All_Tasks!A1150)</f>
        <v/>
      </c>
      <c r="B1150" t="str">
        <f>IF(All_Tasks!B1150="","",All_Tasks!B1150)</f>
        <v/>
      </c>
      <c r="C1150" t="str">
        <f>IF(All_Tasks!C1150="","",All_Tasks!C1150)</f>
        <v/>
      </c>
      <c r="D1150" t="str">
        <f>IF(All_Tasks!D1150="","",All_Tasks!D1150)</f>
        <v/>
      </c>
      <c r="E1150" t="str">
        <f>IF(All_Tasks!V1150&lt;&gt;"",All_Tasks!V1150,IF(All_Tasks!E1150&lt;&gt;"",All_Tasks!E1150,""))</f>
        <v/>
      </c>
      <c r="F1150" t="str">
        <f>IF(All_Tasks!F1150="","",All_Tasks!F1150)</f>
        <v/>
      </c>
      <c r="G1150" t="str">
        <f>IF(All_Tasks!G1150="","",All_Tasks!G1150)</f>
        <v/>
      </c>
      <c r="H1150" s="231" t="str">
        <f>IF(All_Tasks!H1150="","",All_Tasks!H1150)</f>
        <v/>
      </c>
      <c r="I1150" t="str">
        <f>IF(All_Tasks!I1150="","",All_Tasks!I1150)</f>
        <v/>
      </c>
      <c r="J1150" t="str">
        <f>IF(All_Tasks!J1150="","",All_Tasks!J1150)</f>
        <v/>
      </c>
      <c r="K1150" t="str">
        <f>IF(All_Tasks!K1150="","",All_Tasks!K1150)</f>
        <v/>
      </c>
      <c r="L1150" s="231" t="str">
        <f>IF(All_Tasks!L1150="","",All_Tasks!L1150)</f>
        <v/>
      </c>
      <c r="M1150" t="str">
        <f>IF(All_Tasks!M1150="","",All_Tasks!M1150)</f>
        <v/>
      </c>
      <c r="N1150" t="str">
        <f>IF(All_Tasks!N1150="","",All_Tasks!N1150)</f>
        <v/>
      </c>
      <c r="O1150" t="str">
        <f>IF(All_Tasks!O1150="","",All_Tasks!O1150)</f>
        <v/>
      </c>
      <c r="P1150" s="181">
        <f>IF(All_Tasks!P1150="",0,All_Tasks!P1150)</f>
        <v>0</v>
      </c>
      <c r="Q1150" s="181">
        <f>IF(All_Tasks!Q1150="",0,All_Tasks!Q1150)</f>
        <v>0</v>
      </c>
      <c r="R1150" s="181">
        <f>IF(All_Tasks!R1150="",0,All_Tasks!R1150)</f>
        <v>0</v>
      </c>
      <c r="S1150" s="181" t="str">
        <f>IF(All_Tasks!S1150="","",All_Tasks!S1150)</f>
        <v/>
      </c>
      <c r="T1150" t="str">
        <f>IF(All_Tasks!T1150="","",All_Tasks!T1150)</f>
        <v/>
      </c>
      <c r="U1150" t="str">
        <f>IF(All_Tasks!U1150="","",All_Tasks!U1150)</f>
        <v/>
      </c>
      <c r="V1150">
        <f>IF(A1150="",0,IFERROR(MATCH(A1150,Scope_Labor_Rates!$A$6:$A$46,0)+5,0))</f>
        <v>0</v>
      </c>
      <c r="W1150" s="178">
        <f>IF(V1150&gt;0,INDEX(Scope_Labor_Rates!$C$6:$C$46,V1150-5),0)</f>
        <v>0</v>
      </c>
      <c r="X1150" s="178">
        <f>IF(V1150&gt;0,INDEX(Scope_Labor_Rates!$C$6:$C$46,V1150-5),0)</f>
        <v>0</v>
      </c>
      <c r="Y1150" s="180">
        <f>IF(V1150&gt;0,INDEX(Scope_Labor_Rates!$S$6:$S$46,V1150-5),0)</f>
        <v>0</v>
      </c>
      <c r="Z1150" s="180">
        <f>IF(V1150&gt;0,INDEX(Scope_Labor_Rates!$R$6:$R$46,V1150-5),1)</f>
        <v>1</v>
      </c>
      <c r="AA1150" s="231">
        <f t="shared" si="153"/>
        <v>0</v>
      </c>
      <c r="AB1150" t="str">
        <f t="shared" si="154"/>
        <v/>
      </c>
      <c r="AC1150" s="178" t="str">
        <f t="shared" si="155"/>
        <v/>
      </c>
      <c r="AD1150" s="181">
        <f t="shared" si="156"/>
        <v>0</v>
      </c>
      <c r="AE1150" s="178">
        <f>IF(V1150&gt;0,P1150*INDEX(Scope_Labor_Rates!$E$6:$E$46,V1150-5),0)</f>
        <v>0</v>
      </c>
      <c r="AF1150" s="181">
        <f>IF(V1150&gt;0,AE1150*INDEX(Scope_Labor_Rates!$D$6:$D$46,V1150-5)*AA1150,0)</f>
        <v>0</v>
      </c>
      <c r="AG1150" s="178">
        <f>IF(V1150&gt;0,P1150*INDEX(Scope_Labor_Rates!$G$6:$G$46,V1150-5),0)</f>
        <v>0</v>
      </c>
      <c r="AH1150" s="181">
        <f>IF(V1150&gt;0,AG1150*INDEX(Scope_Labor_Rates!$F$6:$F$46,V1150-5)*AA1150,0)</f>
        <v>0</v>
      </c>
      <c r="AI1150" s="178">
        <f>IF(V1150&gt;0,P1150*INDEX(Scope_Labor_Rates!$I$6:$I$46,V1150-5),0)</f>
        <v>0</v>
      </c>
      <c r="AJ1150" s="181">
        <f>IF(V1150&gt;0,AI1150*INDEX(Scope_Labor_Rates!$H$6:$H$46,V1150-5)*AA1150,0)</f>
        <v>0</v>
      </c>
      <c r="AK1150" s="178">
        <f>IF(V1150&gt;0,P1150*INDEX(Scope_Labor_Rates!$K$6:$K$46,V1150-5),0)</f>
        <v>0</v>
      </c>
      <c r="AL1150" s="181">
        <f>IF(V1150&gt;0,AK1150*INDEX(Scope_Labor_Rates!$J$6:$J$46,V1150-5)*AA1150,0)</f>
        <v>0</v>
      </c>
      <c r="AM1150" s="178">
        <f>IF(V1150&gt;0,P1150*INDEX(Scope_Labor_Rates!$M$6:$M$46,V1150-5),0)</f>
        <v>0</v>
      </c>
      <c r="AN1150" s="178">
        <f>IF(V1150&gt;0,AM1150*INDEX(Scope_Labor_Rates!$L$6:$L$46,V1150-5)*AA1150,0)</f>
        <v>0</v>
      </c>
      <c r="AO1150" s="178">
        <f>IF(V1150&gt;0,P1150*INDEX(Scope_Labor_Rates!$O$6:$O$46,V1150-5)*AA1150,0)</f>
        <v>0</v>
      </c>
      <c r="AP1150" s="181">
        <f>IF(V1150&gt;0,P1150*INDEX(Scope_Labor_Rates!$Q$6:$Q$46,V1150-5)*AA1150,0)</f>
        <v>0</v>
      </c>
      <c r="AQ1150" s="178">
        <f t="shared" si="157"/>
        <v>0</v>
      </c>
      <c r="AR1150" s="178">
        <f t="shared" si="158"/>
        <v>0</v>
      </c>
      <c r="AS1150" s="178">
        <f t="shared" si="159"/>
        <v>0</v>
      </c>
      <c r="AT1150" s="178">
        <f t="shared" si="160"/>
        <v>0</v>
      </c>
      <c r="AU1150">
        <f t="shared" si="161"/>
        <v>0</v>
      </c>
    </row>
    <row r="1151" spans="1:47">
      <c r="A1151" t="str">
        <f>IF(All_Tasks!A1151="","",All_Tasks!A1151)</f>
        <v/>
      </c>
      <c r="B1151" t="str">
        <f>IF(All_Tasks!B1151="","",All_Tasks!B1151)</f>
        <v/>
      </c>
      <c r="C1151" t="str">
        <f>IF(All_Tasks!C1151="","",All_Tasks!C1151)</f>
        <v/>
      </c>
      <c r="D1151" t="str">
        <f>IF(All_Tasks!D1151="","",All_Tasks!D1151)</f>
        <v/>
      </c>
      <c r="E1151" t="str">
        <f>IF(All_Tasks!V1151&lt;&gt;"",All_Tasks!V1151,IF(All_Tasks!E1151&lt;&gt;"",All_Tasks!E1151,""))</f>
        <v/>
      </c>
      <c r="F1151" t="str">
        <f>IF(All_Tasks!F1151="","",All_Tasks!F1151)</f>
        <v/>
      </c>
      <c r="G1151" t="str">
        <f>IF(All_Tasks!G1151="","",All_Tasks!G1151)</f>
        <v/>
      </c>
      <c r="H1151" s="231" t="str">
        <f>IF(All_Tasks!H1151="","",All_Tasks!H1151)</f>
        <v/>
      </c>
      <c r="I1151" t="str">
        <f>IF(All_Tasks!I1151="","",All_Tasks!I1151)</f>
        <v/>
      </c>
      <c r="J1151" t="str">
        <f>IF(All_Tasks!J1151="","",All_Tasks!J1151)</f>
        <v/>
      </c>
      <c r="K1151" t="str">
        <f>IF(All_Tasks!K1151="","",All_Tasks!K1151)</f>
        <v/>
      </c>
      <c r="L1151" s="231" t="str">
        <f>IF(All_Tasks!L1151="","",All_Tasks!L1151)</f>
        <v/>
      </c>
      <c r="M1151" t="str">
        <f>IF(All_Tasks!M1151="","",All_Tasks!M1151)</f>
        <v/>
      </c>
      <c r="N1151" t="str">
        <f>IF(All_Tasks!N1151="","",All_Tasks!N1151)</f>
        <v/>
      </c>
      <c r="O1151" t="str">
        <f>IF(All_Tasks!O1151="","",All_Tasks!O1151)</f>
        <v/>
      </c>
      <c r="P1151" s="181">
        <f>IF(All_Tasks!P1151="",0,All_Tasks!P1151)</f>
        <v>0</v>
      </c>
      <c r="Q1151" s="181">
        <f>IF(All_Tasks!Q1151="",0,All_Tasks!Q1151)</f>
        <v>0</v>
      </c>
      <c r="R1151" s="181">
        <f>IF(All_Tasks!R1151="",0,All_Tasks!R1151)</f>
        <v>0</v>
      </c>
      <c r="S1151" s="181" t="str">
        <f>IF(All_Tasks!S1151="","",All_Tasks!S1151)</f>
        <v/>
      </c>
      <c r="T1151" t="str">
        <f>IF(All_Tasks!T1151="","",All_Tasks!T1151)</f>
        <v/>
      </c>
      <c r="U1151" t="str">
        <f>IF(All_Tasks!U1151="","",All_Tasks!U1151)</f>
        <v/>
      </c>
      <c r="V1151">
        <f>IF(A1151="",0,IFERROR(MATCH(A1151,Scope_Labor_Rates!$A$6:$A$46,0)+5,0))</f>
        <v>0</v>
      </c>
      <c r="W1151" s="178">
        <f>IF(V1151&gt;0,INDEX(Scope_Labor_Rates!$C$6:$C$46,V1151-5),0)</f>
        <v>0</v>
      </c>
      <c r="X1151" s="178">
        <f>IF(V1151&gt;0,INDEX(Scope_Labor_Rates!$C$6:$C$46,V1151-5),0)</f>
        <v>0</v>
      </c>
      <c r="Y1151" s="180">
        <f>IF(V1151&gt;0,INDEX(Scope_Labor_Rates!$S$6:$S$46,V1151-5),0)</f>
        <v>0</v>
      </c>
      <c r="Z1151" s="180">
        <f>IF(V1151&gt;0,INDEX(Scope_Labor_Rates!$R$6:$R$46,V1151-5),1)</f>
        <v>1</v>
      </c>
      <c r="AA1151" s="231">
        <f t="shared" si="153"/>
        <v>0</v>
      </c>
      <c r="AB1151" t="str">
        <f t="shared" si="154"/>
        <v/>
      </c>
      <c r="AC1151" s="178" t="str">
        <f t="shared" si="155"/>
        <v/>
      </c>
      <c r="AD1151" s="181">
        <f t="shared" si="156"/>
        <v>0</v>
      </c>
      <c r="AE1151" s="178">
        <f>IF(V1151&gt;0,P1151*INDEX(Scope_Labor_Rates!$E$6:$E$46,V1151-5),0)</f>
        <v>0</v>
      </c>
      <c r="AF1151" s="181">
        <f>IF(V1151&gt;0,AE1151*INDEX(Scope_Labor_Rates!$D$6:$D$46,V1151-5)*AA1151,0)</f>
        <v>0</v>
      </c>
      <c r="AG1151" s="178">
        <f>IF(V1151&gt;0,P1151*INDEX(Scope_Labor_Rates!$G$6:$G$46,V1151-5),0)</f>
        <v>0</v>
      </c>
      <c r="AH1151" s="181">
        <f>IF(V1151&gt;0,AG1151*INDEX(Scope_Labor_Rates!$F$6:$F$46,V1151-5)*AA1151,0)</f>
        <v>0</v>
      </c>
      <c r="AI1151" s="178">
        <f>IF(V1151&gt;0,P1151*INDEX(Scope_Labor_Rates!$I$6:$I$46,V1151-5),0)</f>
        <v>0</v>
      </c>
      <c r="AJ1151" s="181">
        <f>IF(V1151&gt;0,AI1151*INDEX(Scope_Labor_Rates!$H$6:$H$46,V1151-5)*AA1151,0)</f>
        <v>0</v>
      </c>
      <c r="AK1151" s="178">
        <f>IF(V1151&gt;0,P1151*INDEX(Scope_Labor_Rates!$K$6:$K$46,V1151-5),0)</f>
        <v>0</v>
      </c>
      <c r="AL1151" s="181">
        <f>IF(V1151&gt;0,AK1151*INDEX(Scope_Labor_Rates!$J$6:$J$46,V1151-5)*AA1151,0)</f>
        <v>0</v>
      </c>
      <c r="AM1151" s="178">
        <f>IF(V1151&gt;0,P1151*INDEX(Scope_Labor_Rates!$M$6:$M$46,V1151-5),0)</f>
        <v>0</v>
      </c>
      <c r="AN1151" s="178">
        <f>IF(V1151&gt;0,AM1151*INDEX(Scope_Labor_Rates!$L$6:$L$46,V1151-5)*AA1151,0)</f>
        <v>0</v>
      </c>
      <c r="AO1151" s="178">
        <f>IF(V1151&gt;0,P1151*INDEX(Scope_Labor_Rates!$O$6:$O$46,V1151-5)*AA1151,0)</f>
        <v>0</v>
      </c>
      <c r="AP1151" s="181">
        <f>IF(V1151&gt;0,P1151*INDEX(Scope_Labor_Rates!$Q$6:$Q$46,V1151-5)*AA1151,0)</f>
        <v>0</v>
      </c>
      <c r="AQ1151" s="178">
        <f t="shared" si="157"/>
        <v>0</v>
      </c>
      <c r="AR1151" s="178">
        <f t="shared" si="158"/>
        <v>0</v>
      </c>
      <c r="AS1151" s="178">
        <f t="shared" si="159"/>
        <v>0</v>
      </c>
      <c r="AT1151" s="178">
        <f t="shared" si="160"/>
        <v>0</v>
      </c>
      <c r="AU1151">
        <f t="shared" si="161"/>
        <v>0</v>
      </c>
    </row>
    <row r="1152" spans="1:47">
      <c r="A1152" t="str">
        <f>IF(All_Tasks!A1152="","",All_Tasks!A1152)</f>
        <v/>
      </c>
      <c r="B1152" t="str">
        <f>IF(All_Tasks!B1152="","",All_Tasks!B1152)</f>
        <v/>
      </c>
      <c r="C1152" t="str">
        <f>IF(All_Tasks!C1152="","",All_Tasks!C1152)</f>
        <v/>
      </c>
      <c r="D1152" t="str">
        <f>IF(All_Tasks!D1152="","",All_Tasks!D1152)</f>
        <v/>
      </c>
      <c r="E1152" t="str">
        <f>IF(All_Tasks!V1152&lt;&gt;"",All_Tasks!V1152,IF(All_Tasks!E1152&lt;&gt;"",All_Tasks!E1152,""))</f>
        <v/>
      </c>
      <c r="F1152" t="str">
        <f>IF(All_Tasks!F1152="","",All_Tasks!F1152)</f>
        <v/>
      </c>
      <c r="G1152" t="str">
        <f>IF(All_Tasks!G1152="","",All_Tasks!G1152)</f>
        <v/>
      </c>
      <c r="H1152" s="231" t="str">
        <f>IF(All_Tasks!H1152="","",All_Tasks!H1152)</f>
        <v/>
      </c>
      <c r="I1152" t="str">
        <f>IF(All_Tasks!I1152="","",All_Tasks!I1152)</f>
        <v/>
      </c>
      <c r="J1152" t="str">
        <f>IF(All_Tasks!J1152="","",All_Tasks!J1152)</f>
        <v/>
      </c>
      <c r="K1152" t="str">
        <f>IF(All_Tasks!K1152="","",All_Tasks!K1152)</f>
        <v/>
      </c>
      <c r="L1152" s="231" t="str">
        <f>IF(All_Tasks!L1152="","",All_Tasks!L1152)</f>
        <v/>
      </c>
      <c r="M1152" t="str">
        <f>IF(All_Tasks!M1152="","",All_Tasks!M1152)</f>
        <v/>
      </c>
      <c r="N1152" t="str">
        <f>IF(All_Tasks!N1152="","",All_Tasks!N1152)</f>
        <v/>
      </c>
      <c r="O1152" t="str">
        <f>IF(All_Tasks!O1152="","",All_Tasks!O1152)</f>
        <v/>
      </c>
      <c r="P1152" s="181">
        <f>IF(All_Tasks!P1152="",0,All_Tasks!P1152)</f>
        <v>0</v>
      </c>
      <c r="Q1152" s="181">
        <f>IF(All_Tasks!Q1152="",0,All_Tasks!Q1152)</f>
        <v>0</v>
      </c>
      <c r="R1152" s="181">
        <f>IF(All_Tasks!R1152="",0,All_Tasks!R1152)</f>
        <v>0</v>
      </c>
      <c r="S1152" s="181" t="str">
        <f>IF(All_Tasks!S1152="","",All_Tasks!S1152)</f>
        <v/>
      </c>
      <c r="T1152" t="str">
        <f>IF(All_Tasks!T1152="","",All_Tasks!T1152)</f>
        <v/>
      </c>
      <c r="U1152" t="str">
        <f>IF(All_Tasks!U1152="","",All_Tasks!U1152)</f>
        <v/>
      </c>
      <c r="V1152">
        <f>IF(A1152="",0,IFERROR(MATCH(A1152,Scope_Labor_Rates!$A$6:$A$46,0)+5,0))</f>
        <v>0</v>
      </c>
      <c r="W1152" s="178">
        <f>IF(V1152&gt;0,INDEX(Scope_Labor_Rates!$C$6:$C$46,V1152-5),0)</f>
        <v>0</v>
      </c>
      <c r="X1152" s="178">
        <f>IF(V1152&gt;0,INDEX(Scope_Labor_Rates!$C$6:$C$46,V1152-5),0)</f>
        <v>0</v>
      </c>
      <c r="Y1152" s="180">
        <f>IF(V1152&gt;0,INDEX(Scope_Labor_Rates!$S$6:$S$46,V1152-5),0)</f>
        <v>0</v>
      </c>
      <c r="Z1152" s="180">
        <f>IF(V1152&gt;0,INDEX(Scope_Labor_Rates!$R$6:$R$46,V1152-5),1)</f>
        <v>1</v>
      </c>
      <c r="AA1152" s="231">
        <f t="shared" si="153"/>
        <v>0</v>
      </c>
      <c r="AB1152" t="str">
        <f t="shared" si="154"/>
        <v/>
      </c>
      <c r="AC1152" s="178" t="str">
        <f t="shared" si="155"/>
        <v/>
      </c>
      <c r="AD1152" s="181">
        <f t="shared" si="156"/>
        <v>0</v>
      </c>
      <c r="AE1152" s="178">
        <f>IF(V1152&gt;0,P1152*INDEX(Scope_Labor_Rates!$E$6:$E$46,V1152-5),0)</f>
        <v>0</v>
      </c>
      <c r="AF1152" s="181">
        <f>IF(V1152&gt;0,AE1152*INDEX(Scope_Labor_Rates!$D$6:$D$46,V1152-5)*AA1152,0)</f>
        <v>0</v>
      </c>
      <c r="AG1152" s="178">
        <f>IF(V1152&gt;0,P1152*INDEX(Scope_Labor_Rates!$G$6:$G$46,V1152-5),0)</f>
        <v>0</v>
      </c>
      <c r="AH1152" s="181">
        <f>IF(V1152&gt;0,AG1152*INDEX(Scope_Labor_Rates!$F$6:$F$46,V1152-5)*AA1152,0)</f>
        <v>0</v>
      </c>
      <c r="AI1152" s="178">
        <f>IF(V1152&gt;0,P1152*INDEX(Scope_Labor_Rates!$I$6:$I$46,V1152-5),0)</f>
        <v>0</v>
      </c>
      <c r="AJ1152" s="181">
        <f>IF(V1152&gt;0,AI1152*INDEX(Scope_Labor_Rates!$H$6:$H$46,V1152-5)*AA1152,0)</f>
        <v>0</v>
      </c>
      <c r="AK1152" s="178">
        <f>IF(V1152&gt;0,P1152*INDEX(Scope_Labor_Rates!$K$6:$K$46,V1152-5),0)</f>
        <v>0</v>
      </c>
      <c r="AL1152" s="181">
        <f>IF(V1152&gt;0,AK1152*INDEX(Scope_Labor_Rates!$J$6:$J$46,V1152-5)*AA1152,0)</f>
        <v>0</v>
      </c>
      <c r="AM1152" s="178">
        <f>IF(V1152&gt;0,P1152*INDEX(Scope_Labor_Rates!$M$6:$M$46,V1152-5),0)</f>
        <v>0</v>
      </c>
      <c r="AN1152" s="178">
        <f>IF(V1152&gt;0,AM1152*INDEX(Scope_Labor_Rates!$L$6:$L$46,V1152-5)*AA1152,0)</f>
        <v>0</v>
      </c>
      <c r="AO1152" s="178">
        <f>IF(V1152&gt;0,P1152*INDEX(Scope_Labor_Rates!$O$6:$O$46,V1152-5)*AA1152,0)</f>
        <v>0</v>
      </c>
      <c r="AP1152" s="181">
        <f>IF(V1152&gt;0,P1152*INDEX(Scope_Labor_Rates!$Q$6:$Q$46,V1152-5)*AA1152,0)</f>
        <v>0</v>
      </c>
      <c r="AQ1152" s="178">
        <f t="shared" si="157"/>
        <v>0</v>
      </c>
      <c r="AR1152" s="178">
        <f t="shared" si="158"/>
        <v>0</v>
      </c>
      <c r="AS1152" s="178">
        <f t="shared" si="159"/>
        <v>0</v>
      </c>
      <c r="AT1152" s="178">
        <f t="shared" si="160"/>
        <v>0</v>
      </c>
      <c r="AU1152">
        <f t="shared" si="161"/>
        <v>0</v>
      </c>
    </row>
    <row r="1153" spans="1:47">
      <c r="A1153" t="str">
        <f>IF(All_Tasks!A1153="","",All_Tasks!A1153)</f>
        <v/>
      </c>
      <c r="B1153" t="str">
        <f>IF(All_Tasks!B1153="","",All_Tasks!B1153)</f>
        <v/>
      </c>
      <c r="C1153" t="str">
        <f>IF(All_Tasks!C1153="","",All_Tasks!C1153)</f>
        <v/>
      </c>
      <c r="D1153" t="str">
        <f>IF(All_Tasks!D1153="","",All_Tasks!D1153)</f>
        <v/>
      </c>
      <c r="E1153" t="str">
        <f>IF(All_Tasks!V1153&lt;&gt;"",All_Tasks!V1153,IF(All_Tasks!E1153&lt;&gt;"",All_Tasks!E1153,""))</f>
        <v/>
      </c>
      <c r="F1153" t="str">
        <f>IF(All_Tasks!F1153="","",All_Tasks!F1153)</f>
        <v/>
      </c>
      <c r="G1153" t="str">
        <f>IF(All_Tasks!G1153="","",All_Tasks!G1153)</f>
        <v/>
      </c>
      <c r="H1153" s="231" t="str">
        <f>IF(All_Tasks!H1153="","",All_Tasks!H1153)</f>
        <v/>
      </c>
      <c r="I1153" t="str">
        <f>IF(All_Tasks!I1153="","",All_Tasks!I1153)</f>
        <v/>
      </c>
      <c r="J1153" t="str">
        <f>IF(All_Tasks!J1153="","",All_Tasks!J1153)</f>
        <v/>
      </c>
      <c r="K1153" t="str">
        <f>IF(All_Tasks!K1153="","",All_Tasks!K1153)</f>
        <v/>
      </c>
      <c r="L1153" s="231" t="str">
        <f>IF(All_Tasks!L1153="","",All_Tasks!L1153)</f>
        <v/>
      </c>
      <c r="M1153" t="str">
        <f>IF(All_Tasks!M1153="","",All_Tasks!M1153)</f>
        <v/>
      </c>
      <c r="N1153" t="str">
        <f>IF(All_Tasks!N1153="","",All_Tasks!N1153)</f>
        <v/>
      </c>
      <c r="O1153" t="str">
        <f>IF(All_Tasks!O1153="","",All_Tasks!O1153)</f>
        <v/>
      </c>
      <c r="P1153" s="181">
        <f>IF(All_Tasks!P1153="",0,All_Tasks!P1153)</f>
        <v>0</v>
      </c>
      <c r="Q1153" s="181">
        <f>IF(All_Tasks!Q1153="",0,All_Tasks!Q1153)</f>
        <v>0</v>
      </c>
      <c r="R1153" s="181">
        <f>IF(All_Tasks!R1153="",0,All_Tasks!R1153)</f>
        <v>0</v>
      </c>
      <c r="S1153" s="181" t="str">
        <f>IF(All_Tasks!S1153="","",All_Tasks!S1153)</f>
        <v/>
      </c>
      <c r="T1153" t="str">
        <f>IF(All_Tasks!T1153="","",All_Tasks!T1153)</f>
        <v/>
      </c>
      <c r="U1153" t="str">
        <f>IF(All_Tasks!U1153="","",All_Tasks!U1153)</f>
        <v/>
      </c>
      <c r="V1153">
        <f>IF(A1153="",0,IFERROR(MATCH(A1153,Scope_Labor_Rates!$A$6:$A$46,0)+5,0))</f>
        <v>0</v>
      </c>
      <c r="W1153" s="178">
        <f>IF(V1153&gt;0,INDEX(Scope_Labor_Rates!$C$6:$C$46,V1153-5),0)</f>
        <v>0</v>
      </c>
      <c r="X1153" s="178">
        <f>IF(V1153&gt;0,INDEX(Scope_Labor_Rates!$C$6:$C$46,V1153-5),0)</f>
        <v>0</v>
      </c>
      <c r="Y1153" s="180">
        <f>IF(V1153&gt;0,INDEX(Scope_Labor_Rates!$S$6:$S$46,V1153-5),0)</f>
        <v>0</v>
      </c>
      <c r="Z1153" s="180">
        <f>IF(V1153&gt;0,INDEX(Scope_Labor_Rates!$R$6:$R$46,V1153-5),1)</f>
        <v>1</v>
      </c>
      <c r="AA1153" s="231">
        <f t="shared" si="153"/>
        <v>0</v>
      </c>
      <c r="AB1153" t="str">
        <f t="shared" si="154"/>
        <v/>
      </c>
      <c r="AC1153" s="178" t="str">
        <f t="shared" si="155"/>
        <v/>
      </c>
      <c r="AD1153" s="181">
        <f t="shared" si="156"/>
        <v>0</v>
      </c>
      <c r="AE1153" s="178">
        <f>IF(V1153&gt;0,P1153*INDEX(Scope_Labor_Rates!$E$6:$E$46,V1153-5),0)</f>
        <v>0</v>
      </c>
      <c r="AF1153" s="181">
        <f>IF(V1153&gt;0,AE1153*INDEX(Scope_Labor_Rates!$D$6:$D$46,V1153-5)*AA1153,0)</f>
        <v>0</v>
      </c>
      <c r="AG1153" s="178">
        <f>IF(V1153&gt;0,P1153*INDEX(Scope_Labor_Rates!$G$6:$G$46,V1153-5),0)</f>
        <v>0</v>
      </c>
      <c r="AH1153" s="181">
        <f>IF(V1153&gt;0,AG1153*INDEX(Scope_Labor_Rates!$F$6:$F$46,V1153-5)*AA1153,0)</f>
        <v>0</v>
      </c>
      <c r="AI1153" s="178">
        <f>IF(V1153&gt;0,P1153*INDEX(Scope_Labor_Rates!$I$6:$I$46,V1153-5),0)</f>
        <v>0</v>
      </c>
      <c r="AJ1153" s="181">
        <f>IF(V1153&gt;0,AI1153*INDEX(Scope_Labor_Rates!$H$6:$H$46,V1153-5)*AA1153,0)</f>
        <v>0</v>
      </c>
      <c r="AK1153" s="178">
        <f>IF(V1153&gt;0,P1153*INDEX(Scope_Labor_Rates!$K$6:$K$46,V1153-5),0)</f>
        <v>0</v>
      </c>
      <c r="AL1153" s="181">
        <f>IF(V1153&gt;0,AK1153*INDEX(Scope_Labor_Rates!$J$6:$J$46,V1153-5)*AA1153,0)</f>
        <v>0</v>
      </c>
      <c r="AM1153" s="178">
        <f>IF(V1153&gt;0,P1153*INDEX(Scope_Labor_Rates!$M$6:$M$46,V1153-5),0)</f>
        <v>0</v>
      </c>
      <c r="AN1153" s="178">
        <f>IF(V1153&gt;0,AM1153*INDEX(Scope_Labor_Rates!$L$6:$L$46,V1153-5)*AA1153,0)</f>
        <v>0</v>
      </c>
      <c r="AO1153" s="178">
        <f>IF(V1153&gt;0,P1153*INDEX(Scope_Labor_Rates!$O$6:$O$46,V1153-5)*AA1153,0)</f>
        <v>0</v>
      </c>
      <c r="AP1153" s="181">
        <f>IF(V1153&gt;0,P1153*INDEX(Scope_Labor_Rates!$Q$6:$Q$46,V1153-5)*AA1153,0)</f>
        <v>0</v>
      </c>
      <c r="AQ1153" s="178">
        <f t="shared" si="157"/>
        <v>0</v>
      </c>
      <c r="AR1153" s="178">
        <f t="shared" si="158"/>
        <v>0</v>
      </c>
      <c r="AS1153" s="178">
        <f t="shared" si="159"/>
        <v>0</v>
      </c>
      <c r="AT1153" s="178">
        <f t="shared" si="160"/>
        <v>0</v>
      </c>
      <c r="AU1153">
        <f t="shared" si="161"/>
        <v>0</v>
      </c>
    </row>
    <row r="1154" spans="1:47">
      <c r="A1154" t="str">
        <f>IF(All_Tasks!A1154="","",All_Tasks!A1154)</f>
        <v/>
      </c>
      <c r="B1154" t="str">
        <f>IF(All_Tasks!B1154="","",All_Tasks!B1154)</f>
        <v/>
      </c>
      <c r="C1154" t="str">
        <f>IF(All_Tasks!C1154="","",All_Tasks!C1154)</f>
        <v/>
      </c>
      <c r="D1154" t="str">
        <f>IF(All_Tasks!D1154="","",All_Tasks!D1154)</f>
        <v/>
      </c>
      <c r="E1154" t="str">
        <f>IF(All_Tasks!V1154&lt;&gt;"",All_Tasks!V1154,IF(All_Tasks!E1154&lt;&gt;"",All_Tasks!E1154,""))</f>
        <v/>
      </c>
      <c r="F1154" t="str">
        <f>IF(All_Tasks!F1154="","",All_Tasks!F1154)</f>
        <v/>
      </c>
      <c r="G1154" t="str">
        <f>IF(All_Tasks!G1154="","",All_Tasks!G1154)</f>
        <v/>
      </c>
      <c r="H1154" s="231" t="str">
        <f>IF(All_Tasks!H1154="","",All_Tasks!H1154)</f>
        <v/>
      </c>
      <c r="I1154" t="str">
        <f>IF(All_Tasks!I1154="","",All_Tasks!I1154)</f>
        <v/>
      </c>
      <c r="J1154" t="str">
        <f>IF(All_Tasks!J1154="","",All_Tasks!J1154)</f>
        <v/>
      </c>
      <c r="K1154" t="str">
        <f>IF(All_Tasks!K1154="","",All_Tasks!K1154)</f>
        <v/>
      </c>
      <c r="L1154" s="231" t="str">
        <f>IF(All_Tasks!L1154="","",All_Tasks!L1154)</f>
        <v/>
      </c>
      <c r="M1154" t="str">
        <f>IF(All_Tasks!M1154="","",All_Tasks!M1154)</f>
        <v/>
      </c>
      <c r="N1154" t="str">
        <f>IF(All_Tasks!N1154="","",All_Tasks!N1154)</f>
        <v/>
      </c>
      <c r="O1154" t="str">
        <f>IF(All_Tasks!O1154="","",All_Tasks!O1154)</f>
        <v/>
      </c>
      <c r="P1154" s="181">
        <f>IF(All_Tasks!P1154="",0,All_Tasks!P1154)</f>
        <v>0</v>
      </c>
      <c r="Q1154" s="181">
        <f>IF(All_Tasks!Q1154="",0,All_Tasks!Q1154)</f>
        <v>0</v>
      </c>
      <c r="R1154" s="181">
        <f>IF(All_Tasks!R1154="",0,All_Tasks!R1154)</f>
        <v>0</v>
      </c>
      <c r="S1154" s="181" t="str">
        <f>IF(All_Tasks!S1154="","",All_Tasks!S1154)</f>
        <v/>
      </c>
      <c r="T1154" t="str">
        <f>IF(All_Tasks!T1154="","",All_Tasks!T1154)</f>
        <v/>
      </c>
      <c r="U1154" t="str">
        <f>IF(All_Tasks!U1154="","",All_Tasks!U1154)</f>
        <v/>
      </c>
      <c r="V1154">
        <f>IF(A1154="",0,IFERROR(MATCH(A1154,Scope_Labor_Rates!$A$6:$A$46,0)+5,0))</f>
        <v>0</v>
      </c>
      <c r="W1154" s="178">
        <f>IF(V1154&gt;0,INDEX(Scope_Labor_Rates!$C$6:$C$46,V1154-5),0)</f>
        <v>0</v>
      </c>
      <c r="X1154" s="178">
        <f>IF(V1154&gt;0,INDEX(Scope_Labor_Rates!$C$6:$C$46,V1154-5),0)</f>
        <v>0</v>
      </c>
      <c r="Y1154" s="180">
        <f>IF(V1154&gt;0,INDEX(Scope_Labor_Rates!$S$6:$S$46,V1154-5),0)</f>
        <v>0</v>
      </c>
      <c r="Z1154" s="180">
        <f>IF(V1154&gt;0,INDEX(Scope_Labor_Rates!$R$6:$R$46,V1154-5),1)</f>
        <v>1</v>
      </c>
      <c r="AA1154" s="231">
        <f t="shared" ref="AA1154:AA1217" si="162">IF(OR(L1154&lt;&gt;"",UPPER(S1154)="COMPLETED"),1,0)</f>
        <v>0</v>
      </c>
      <c r="AB1154" t="str">
        <f t="shared" ref="AB1154:AB1217" si="163">IF(L1154="","",L1154-WEEKDAY(L1154,3)+6)</f>
        <v/>
      </c>
      <c r="AC1154" s="178" t="str">
        <f t="shared" ref="AC1154:AC1217" si="164">IF(AB1154="","",IF(DAY(AB1154)&lt;=23,TEXT(AB1154,"MMM-yyyy"),TEXT(EOMONTH(AB1154,0)+1,"MMM-yyyy")))</f>
        <v/>
      </c>
      <c r="AD1154" s="181">
        <f t="shared" ref="AD1154:AD1217" si="165">P1154*X1154*AA1154</f>
        <v>0</v>
      </c>
      <c r="AE1154" s="178">
        <f>IF(V1154&gt;0,P1154*INDEX(Scope_Labor_Rates!$E$6:$E$46,V1154-5),0)</f>
        <v>0</v>
      </c>
      <c r="AF1154" s="181">
        <f>IF(V1154&gt;0,AE1154*INDEX(Scope_Labor_Rates!$D$6:$D$46,V1154-5)*AA1154,0)</f>
        <v>0</v>
      </c>
      <c r="AG1154" s="178">
        <f>IF(V1154&gt;0,P1154*INDEX(Scope_Labor_Rates!$G$6:$G$46,V1154-5),0)</f>
        <v>0</v>
      </c>
      <c r="AH1154" s="181">
        <f>IF(V1154&gt;0,AG1154*INDEX(Scope_Labor_Rates!$F$6:$F$46,V1154-5)*AA1154,0)</f>
        <v>0</v>
      </c>
      <c r="AI1154" s="178">
        <f>IF(V1154&gt;0,P1154*INDEX(Scope_Labor_Rates!$I$6:$I$46,V1154-5),0)</f>
        <v>0</v>
      </c>
      <c r="AJ1154" s="181">
        <f>IF(V1154&gt;0,AI1154*INDEX(Scope_Labor_Rates!$H$6:$H$46,V1154-5)*AA1154,0)</f>
        <v>0</v>
      </c>
      <c r="AK1154" s="178">
        <f>IF(V1154&gt;0,P1154*INDEX(Scope_Labor_Rates!$K$6:$K$46,V1154-5),0)</f>
        <v>0</v>
      </c>
      <c r="AL1154" s="181">
        <f>IF(V1154&gt;0,AK1154*INDEX(Scope_Labor_Rates!$J$6:$J$46,V1154-5)*AA1154,0)</f>
        <v>0</v>
      </c>
      <c r="AM1154" s="178">
        <f>IF(V1154&gt;0,P1154*INDEX(Scope_Labor_Rates!$M$6:$M$46,V1154-5),0)</f>
        <v>0</v>
      </c>
      <c r="AN1154" s="178">
        <f>IF(V1154&gt;0,AM1154*INDEX(Scope_Labor_Rates!$L$6:$L$46,V1154-5)*AA1154,0)</f>
        <v>0</v>
      </c>
      <c r="AO1154" s="178">
        <f>IF(V1154&gt;0,P1154*INDEX(Scope_Labor_Rates!$O$6:$O$46,V1154-5)*AA1154,0)</f>
        <v>0</v>
      </c>
      <c r="AP1154" s="181">
        <f>IF(V1154&gt;0,P1154*INDEX(Scope_Labor_Rates!$Q$6:$Q$46,V1154-5)*AA1154,0)</f>
        <v>0</v>
      </c>
      <c r="AQ1154" s="178">
        <f t="shared" ref="AQ1154:AQ1217" si="166">AE1154+AG1154+AI1154+AK1154+AM1154</f>
        <v>0</v>
      </c>
      <c r="AR1154" s="178">
        <f t="shared" ref="AR1154:AR1217" si="167">AF1154+AH1154+AJ1154+AL1154+AN1154</f>
        <v>0</v>
      </c>
      <c r="AS1154" s="178">
        <f t="shared" ref="AS1154:AS1217" si="168">AO1154+AP1154</f>
        <v>0</v>
      </c>
      <c r="AT1154" s="178">
        <f t="shared" ref="AT1154:AT1217" si="169">AD1154+AR1154+AS1154</f>
        <v>0</v>
      </c>
      <c r="AU1154">
        <f t="shared" ref="AU1154:AU1217" si="170">AT1154*Z1154</f>
        <v>0</v>
      </c>
    </row>
    <row r="1155" spans="1:47">
      <c r="A1155" t="str">
        <f>IF(All_Tasks!A1155="","",All_Tasks!A1155)</f>
        <v/>
      </c>
      <c r="B1155" t="str">
        <f>IF(All_Tasks!B1155="","",All_Tasks!B1155)</f>
        <v/>
      </c>
      <c r="C1155" t="str">
        <f>IF(All_Tasks!C1155="","",All_Tasks!C1155)</f>
        <v/>
      </c>
      <c r="D1155" t="str">
        <f>IF(All_Tasks!D1155="","",All_Tasks!D1155)</f>
        <v/>
      </c>
      <c r="E1155" t="str">
        <f>IF(All_Tasks!V1155&lt;&gt;"",All_Tasks!V1155,IF(All_Tasks!E1155&lt;&gt;"",All_Tasks!E1155,""))</f>
        <v/>
      </c>
      <c r="F1155" t="str">
        <f>IF(All_Tasks!F1155="","",All_Tasks!F1155)</f>
        <v/>
      </c>
      <c r="G1155" t="str">
        <f>IF(All_Tasks!G1155="","",All_Tasks!G1155)</f>
        <v/>
      </c>
      <c r="H1155" s="231" t="str">
        <f>IF(All_Tasks!H1155="","",All_Tasks!H1155)</f>
        <v/>
      </c>
      <c r="I1155" t="str">
        <f>IF(All_Tasks!I1155="","",All_Tasks!I1155)</f>
        <v/>
      </c>
      <c r="J1155" t="str">
        <f>IF(All_Tasks!J1155="","",All_Tasks!J1155)</f>
        <v/>
      </c>
      <c r="K1155" t="str">
        <f>IF(All_Tasks!K1155="","",All_Tasks!K1155)</f>
        <v/>
      </c>
      <c r="L1155" s="231" t="str">
        <f>IF(All_Tasks!L1155="","",All_Tasks!L1155)</f>
        <v/>
      </c>
      <c r="M1155" t="str">
        <f>IF(All_Tasks!M1155="","",All_Tasks!M1155)</f>
        <v/>
      </c>
      <c r="N1155" t="str">
        <f>IF(All_Tasks!N1155="","",All_Tasks!N1155)</f>
        <v/>
      </c>
      <c r="O1155" t="str">
        <f>IF(All_Tasks!O1155="","",All_Tasks!O1155)</f>
        <v/>
      </c>
      <c r="P1155" s="181">
        <f>IF(All_Tasks!P1155="",0,All_Tasks!P1155)</f>
        <v>0</v>
      </c>
      <c r="Q1155" s="181">
        <f>IF(All_Tasks!Q1155="",0,All_Tasks!Q1155)</f>
        <v>0</v>
      </c>
      <c r="R1155" s="181">
        <f>IF(All_Tasks!R1155="",0,All_Tasks!R1155)</f>
        <v>0</v>
      </c>
      <c r="S1155" s="181" t="str">
        <f>IF(All_Tasks!S1155="","",All_Tasks!S1155)</f>
        <v/>
      </c>
      <c r="T1155" t="str">
        <f>IF(All_Tasks!T1155="","",All_Tasks!T1155)</f>
        <v/>
      </c>
      <c r="U1155" t="str">
        <f>IF(All_Tasks!U1155="","",All_Tasks!U1155)</f>
        <v/>
      </c>
      <c r="V1155">
        <f>IF(A1155="",0,IFERROR(MATCH(A1155,Scope_Labor_Rates!$A$6:$A$46,0)+5,0))</f>
        <v>0</v>
      </c>
      <c r="W1155" s="178">
        <f>IF(V1155&gt;0,INDEX(Scope_Labor_Rates!$C$6:$C$46,V1155-5),0)</f>
        <v>0</v>
      </c>
      <c r="X1155" s="178">
        <f>IF(V1155&gt;0,INDEX(Scope_Labor_Rates!$C$6:$C$46,V1155-5),0)</f>
        <v>0</v>
      </c>
      <c r="Y1155" s="180">
        <f>IF(V1155&gt;0,INDEX(Scope_Labor_Rates!$S$6:$S$46,V1155-5),0)</f>
        <v>0</v>
      </c>
      <c r="Z1155" s="180">
        <f>IF(V1155&gt;0,INDEX(Scope_Labor_Rates!$R$6:$R$46,V1155-5),1)</f>
        <v>1</v>
      </c>
      <c r="AA1155" s="231">
        <f t="shared" si="162"/>
        <v>0</v>
      </c>
      <c r="AB1155" t="str">
        <f t="shared" si="163"/>
        <v/>
      </c>
      <c r="AC1155" s="178" t="str">
        <f t="shared" si="164"/>
        <v/>
      </c>
      <c r="AD1155" s="181">
        <f t="shared" si="165"/>
        <v>0</v>
      </c>
      <c r="AE1155" s="178">
        <f>IF(V1155&gt;0,P1155*INDEX(Scope_Labor_Rates!$E$6:$E$46,V1155-5),0)</f>
        <v>0</v>
      </c>
      <c r="AF1155" s="181">
        <f>IF(V1155&gt;0,AE1155*INDEX(Scope_Labor_Rates!$D$6:$D$46,V1155-5)*AA1155,0)</f>
        <v>0</v>
      </c>
      <c r="AG1155" s="178">
        <f>IF(V1155&gt;0,P1155*INDEX(Scope_Labor_Rates!$G$6:$G$46,V1155-5),0)</f>
        <v>0</v>
      </c>
      <c r="AH1155" s="181">
        <f>IF(V1155&gt;0,AG1155*INDEX(Scope_Labor_Rates!$F$6:$F$46,V1155-5)*AA1155,0)</f>
        <v>0</v>
      </c>
      <c r="AI1155" s="178">
        <f>IF(V1155&gt;0,P1155*INDEX(Scope_Labor_Rates!$I$6:$I$46,V1155-5),0)</f>
        <v>0</v>
      </c>
      <c r="AJ1155" s="181">
        <f>IF(V1155&gt;0,AI1155*INDEX(Scope_Labor_Rates!$H$6:$H$46,V1155-5)*AA1155,0)</f>
        <v>0</v>
      </c>
      <c r="AK1155" s="178">
        <f>IF(V1155&gt;0,P1155*INDEX(Scope_Labor_Rates!$K$6:$K$46,V1155-5),0)</f>
        <v>0</v>
      </c>
      <c r="AL1155" s="181">
        <f>IF(V1155&gt;0,AK1155*INDEX(Scope_Labor_Rates!$J$6:$J$46,V1155-5)*AA1155,0)</f>
        <v>0</v>
      </c>
      <c r="AM1155" s="178">
        <f>IF(V1155&gt;0,P1155*INDEX(Scope_Labor_Rates!$M$6:$M$46,V1155-5),0)</f>
        <v>0</v>
      </c>
      <c r="AN1155" s="178">
        <f>IF(V1155&gt;0,AM1155*INDEX(Scope_Labor_Rates!$L$6:$L$46,V1155-5)*AA1155,0)</f>
        <v>0</v>
      </c>
      <c r="AO1155" s="178">
        <f>IF(V1155&gt;0,P1155*INDEX(Scope_Labor_Rates!$O$6:$O$46,V1155-5)*AA1155,0)</f>
        <v>0</v>
      </c>
      <c r="AP1155" s="181">
        <f>IF(V1155&gt;0,P1155*INDEX(Scope_Labor_Rates!$Q$6:$Q$46,V1155-5)*AA1155,0)</f>
        <v>0</v>
      </c>
      <c r="AQ1155" s="178">
        <f t="shared" si="166"/>
        <v>0</v>
      </c>
      <c r="AR1155" s="178">
        <f t="shared" si="167"/>
        <v>0</v>
      </c>
      <c r="AS1155" s="178">
        <f t="shared" si="168"/>
        <v>0</v>
      </c>
      <c r="AT1155" s="178">
        <f t="shared" si="169"/>
        <v>0</v>
      </c>
      <c r="AU1155">
        <f t="shared" si="170"/>
        <v>0</v>
      </c>
    </row>
    <row r="1156" spans="1:47">
      <c r="A1156" t="str">
        <f>IF(All_Tasks!A1156="","",All_Tasks!A1156)</f>
        <v/>
      </c>
      <c r="B1156" t="str">
        <f>IF(All_Tasks!B1156="","",All_Tasks!B1156)</f>
        <v/>
      </c>
      <c r="C1156" t="str">
        <f>IF(All_Tasks!C1156="","",All_Tasks!C1156)</f>
        <v/>
      </c>
      <c r="D1156" t="str">
        <f>IF(All_Tasks!D1156="","",All_Tasks!D1156)</f>
        <v/>
      </c>
      <c r="E1156" t="str">
        <f>IF(All_Tasks!V1156&lt;&gt;"",All_Tasks!V1156,IF(All_Tasks!E1156&lt;&gt;"",All_Tasks!E1156,""))</f>
        <v/>
      </c>
      <c r="F1156" t="str">
        <f>IF(All_Tasks!F1156="","",All_Tasks!F1156)</f>
        <v/>
      </c>
      <c r="G1156" t="str">
        <f>IF(All_Tasks!G1156="","",All_Tasks!G1156)</f>
        <v/>
      </c>
      <c r="H1156" s="231" t="str">
        <f>IF(All_Tasks!H1156="","",All_Tasks!H1156)</f>
        <v/>
      </c>
      <c r="I1156" t="str">
        <f>IF(All_Tasks!I1156="","",All_Tasks!I1156)</f>
        <v/>
      </c>
      <c r="J1156" t="str">
        <f>IF(All_Tasks!J1156="","",All_Tasks!J1156)</f>
        <v/>
      </c>
      <c r="K1156" t="str">
        <f>IF(All_Tasks!K1156="","",All_Tasks!K1156)</f>
        <v/>
      </c>
      <c r="L1156" s="231" t="str">
        <f>IF(All_Tasks!L1156="","",All_Tasks!L1156)</f>
        <v/>
      </c>
      <c r="M1156" t="str">
        <f>IF(All_Tasks!M1156="","",All_Tasks!M1156)</f>
        <v/>
      </c>
      <c r="N1156" t="str">
        <f>IF(All_Tasks!N1156="","",All_Tasks!N1156)</f>
        <v/>
      </c>
      <c r="O1156" t="str">
        <f>IF(All_Tasks!O1156="","",All_Tasks!O1156)</f>
        <v/>
      </c>
      <c r="P1156" s="181">
        <f>IF(All_Tasks!P1156="",0,All_Tasks!P1156)</f>
        <v>0</v>
      </c>
      <c r="Q1156" s="181">
        <f>IF(All_Tasks!Q1156="",0,All_Tasks!Q1156)</f>
        <v>0</v>
      </c>
      <c r="R1156" s="181">
        <f>IF(All_Tasks!R1156="",0,All_Tasks!R1156)</f>
        <v>0</v>
      </c>
      <c r="S1156" s="181" t="str">
        <f>IF(All_Tasks!S1156="","",All_Tasks!S1156)</f>
        <v/>
      </c>
      <c r="T1156" t="str">
        <f>IF(All_Tasks!T1156="","",All_Tasks!T1156)</f>
        <v/>
      </c>
      <c r="U1156" t="str">
        <f>IF(All_Tasks!U1156="","",All_Tasks!U1156)</f>
        <v/>
      </c>
      <c r="V1156">
        <f>IF(A1156="",0,IFERROR(MATCH(A1156,Scope_Labor_Rates!$A$6:$A$46,0)+5,0))</f>
        <v>0</v>
      </c>
      <c r="W1156" s="178">
        <f>IF(V1156&gt;0,INDEX(Scope_Labor_Rates!$C$6:$C$46,V1156-5),0)</f>
        <v>0</v>
      </c>
      <c r="X1156" s="178">
        <f>IF(V1156&gt;0,INDEX(Scope_Labor_Rates!$C$6:$C$46,V1156-5),0)</f>
        <v>0</v>
      </c>
      <c r="Y1156" s="180">
        <f>IF(V1156&gt;0,INDEX(Scope_Labor_Rates!$S$6:$S$46,V1156-5),0)</f>
        <v>0</v>
      </c>
      <c r="Z1156" s="180">
        <f>IF(V1156&gt;0,INDEX(Scope_Labor_Rates!$R$6:$R$46,V1156-5),1)</f>
        <v>1</v>
      </c>
      <c r="AA1156" s="231">
        <f t="shared" si="162"/>
        <v>0</v>
      </c>
      <c r="AB1156" t="str">
        <f t="shared" si="163"/>
        <v/>
      </c>
      <c r="AC1156" s="178" t="str">
        <f t="shared" si="164"/>
        <v/>
      </c>
      <c r="AD1156" s="181">
        <f t="shared" si="165"/>
        <v>0</v>
      </c>
      <c r="AE1156" s="178">
        <f>IF(V1156&gt;0,P1156*INDEX(Scope_Labor_Rates!$E$6:$E$46,V1156-5),0)</f>
        <v>0</v>
      </c>
      <c r="AF1156" s="181">
        <f>IF(V1156&gt;0,AE1156*INDEX(Scope_Labor_Rates!$D$6:$D$46,V1156-5)*AA1156,0)</f>
        <v>0</v>
      </c>
      <c r="AG1156" s="178">
        <f>IF(V1156&gt;0,P1156*INDEX(Scope_Labor_Rates!$G$6:$G$46,V1156-5),0)</f>
        <v>0</v>
      </c>
      <c r="AH1156" s="181">
        <f>IF(V1156&gt;0,AG1156*INDEX(Scope_Labor_Rates!$F$6:$F$46,V1156-5)*AA1156,0)</f>
        <v>0</v>
      </c>
      <c r="AI1156" s="178">
        <f>IF(V1156&gt;0,P1156*INDEX(Scope_Labor_Rates!$I$6:$I$46,V1156-5),0)</f>
        <v>0</v>
      </c>
      <c r="AJ1156" s="181">
        <f>IF(V1156&gt;0,AI1156*INDEX(Scope_Labor_Rates!$H$6:$H$46,V1156-5)*AA1156,0)</f>
        <v>0</v>
      </c>
      <c r="AK1156" s="178">
        <f>IF(V1156&gt;0,P1156*INDEX(Scope_Labor_Rates!$K$6:$K$46,V1156-5),0)</f>
        <v>0</v>
      </c>
      <c r="AL1156" s="181">
        <f>IF(V1156&gt;0,AK1156*INDEX(Scope_Labor_Rates!$J$6:$J$46,V1156-5)*AA1156,0)</f>
        <v>0</v>
      </c>
      <c r="AM1156" s="178">
        <f>IF(V1156&gt;0,P1156*INDEX(Scope_Labor_Rates!$M$6:$M$46,V1156-5),0)</f>
        <v>0</v>
      </c>
      <c r="AN1156" s="178">
        <f>IF(V1156&gt;0,AM1156*INDEX(Scope_Labor_Rates!$L$6:$L$46,V1156-5)*AA1156,0)</f>
        <v>0</v>
      </c>
      <c r="AO1156" s="178">
        <f>IF(V1156&gt;0,P1156*INDEX(Scope_Labor_Rates!$O$6:$O$46,V1156-5)*AA1156,0)</f>
        <v>0</v>
      </c>
      <c r="AP1156" s="181">
        <f>IF(V1156&gt;0,P1156*INDEX(Scope_Labor_Rates!$Q$6:$Q$46,V1156-5)*AA1156,0)</f>
        <v>0</v>
      </c>
      <c r="AQ1156" s="178">
        <f t="shared" si="166"/>
        <v>0</v>
      </c>
      <c r="AR1156" s="178">
        <f t="shared" si="167"/>
        <v>0</v>
      </c>
      <c r="AS1156" s="178">
        <f t="shared" si="168"/>
        <v>0</v>
      </c>
      <c r="AT1156" s="178">
        <f t="shared" si="169"/>
        <v>0</v>
      </c>
      <c r="AU1156">
        <f t="shared" si="170"/>
        <v>0</v>
      </c>
    </row>
    <row r="1157" spans="1:47">
      <c r="A1157" t="str">
        <f>IF(All_Tasks!A1157="","",All_Tasks!A1157)</f>
        <v/>
      </c>
      <c r="B1157" t="str">
        <f>IF(All_Tasks!B1157="","",All_Tasks!B1157)</f>
        <v/>
      </c>
      <c r="C1157" t="str">
        <f>IF(All_Tasks!C1157="","",All_Tasks!C1157)</f>
        <v/>
      </c>
      <c r="D1157" t="str">
        <f>IF(All_Tasks!D1157="","",All_Tasks!D1157)</f>
        <v/>
      </c>
      <c r="E1157" t="str">
        <f>IF(All_Tasks!V1157&lt;&gt;"",All_Tasks!V1157,IF(All_Tasks!E1157&lt;&gt;"",All_Tasks!E1157,""))</f>
        <v/>
      </c>
      <c r="F1157" t="str">
        <f>IF(All_Tasks!F1157="","",All_Tasks!F1157)</f>
        <v/>
      </c>
      <c r="G1157" t="str">
        <f>IF(All_Tasks!G1157="","",All_Tasks!G1157)</f>
        <v/>
      </c>
      <c r="H1157" s="231" t="str">
        <f>IF(All_Tasks!H1157="","",All_Tasks!H1157)</f>
        <v/>
      </c>
      <c r="I1157" t="str">
        <f>IF(All_Tasks!I1157="","",All_Tasks!I1157)</f>
        <v/>
      </c>
      <c r="J1157" t="str">
        <f>IF(All_Tasks!J1157="","",All_Tasks!J1157)</f>
        <v/>
      </c>
      <c r="K1157" t="str">
        <f>IF(All_Tasks!K1157="","",All_Tasks!K1157)</f>
        <v/>
      </c>
      <c r="L1157" s="231" t="str">
        <f>IF(All_Tasks!L1157="","",All_Tasks!L1157)</f>
        <v/>
      </c>
      <c r="M1157" t="str">
        <f>IF(All_Tasks!M1157="","",All_Tasks!M1157)</f>
        <v/>
      </c>
      <c r="N1157" t="str">
        <f>IF(All_Tasks!N1157="","",All_Tasks!N1157)</f>
        <v/>
      </c>
      <c r="O1157" t="str">
        <f>IF(All_Tasks!O1157="","",All_Tasks!O1157)</f>
        <v/>
      </c>
      <c r="P1157" s="181">
        <f>IF(All_Tasks!P1157="",0,All_Tasks!P1157)</f>
        <v>0</v>
      </c>
      <c r="Q1157" s="181">
        <f>IF(All_Tasks!Q1157="",0,All_Tasks!Q1157)</f>
        <v>0</v>
      </c>
      <c r="R1157" s="181">
        <f>IF(All_Tasks!R1157="",0,All_Tasks!R1157)</f>
        <v>0</v>
      </c>
      <c r="S1157" s="181" t="str">
        <f>IF(All_Tasks!S1157="","",All_Tasks!S1157)</f>
        <v/>
      </c>
      <c r="T1157" t="str">
        <f>IF(All_Tasks!T1157="","",All_Tasks!T1157)</f>
        <v/>
      </c>
      <c r="U1157" t="str">
        <f>IF(All_Tasks!U1157="","",All_Tasks!U1157)</f>
        <v/>
      </c>
      <c r="V1157">
        <f>IF(A1157="",0,IFERROR(MATCH(A1157,Scope_Labor_Rates!$A$6:$A$46,0)+5,0))</f>
        <v>0</v>
      </c>
      <c r="W1157" s="178">
        <f>IF(V1157&gt;0,INDEX(Scope_Labor_Rates!$C$6:$C$46,V1157-5),0)</f>
        <v>0</v>
      </c>
      <c r="X1157" s="178">
        <f>IF(V1157&gt;0,INDEX(Scope_Labor_Rates!$C$6:$C$46,V1157-5),0)</f>
        <v>0</v>
      </c>
      <c r="Y1157" s="180">
        <f>IF(V1157&gt;0,INDEX(Scope_Labor_Rates!$S$6:$S$46,V1157-5),0)</f>
        <v>0</v>
      </c>
      <c r="Z1157" s="180">
        <f>IF(V1157&gt;0,INDEX(Scope_Labor_Rates!$R$6:$R$46,V1157-5),1)</f>
        <v>1</v>
      </c>
      <c r="AA1157" s="231">
        <f t="shared" si="162"/>
        <v>0</v>
      </c>
      <c r="AB1157" t="str">
        <f t="shared" si="163"/>
        <v/>
      </c>
      <c r="AC1157" s="178" t="str">
        <f t="shared" si="164"/>
        <v/>
      </c>
      <c r="AD1157" s="181">
        <f t="shared" si="165"/>
        <v>0</v>
      </c>
      <c r="AE1157" s="178">
        <f>IF(V1157&gt;0,P1157*INDEX(Scope_Labor_Rates!$E$6:$E$46,V1157-5),0)</f>
        <v>0</v>
      </c>
      <c r="AF1157" s="181">
        <f>IF(V1157&gt;0,AE1157*INDEX(Scope_Labor_Rates!$D$6:$D$46,V1157-5)*AA1157,0)</f>
        <v>0</v>
      </c>
      <c r="AG1157" s="178">
        <f>IF(V1157&gt;0,P1157*INDEX(Scope_Labor_Rates!$G$6:$G$46,V1157-5),0)</f>
        <v>0</v>
      </c>
      <c r="AH1157" s="181">
        <f>IF(V1157&gt;0,AG1157*INDEX(Scope_Labor_Rates!$F$6:$F$46,V1157-5)*AA1157,0)</f>
        <v>0</v>
      </c>
      <c r="AI1157" s="178">
        <f>IF(V1157&gt;0,P1157*INDEX(Scope_Labor_Rates!$I$6:$I$46,V1157-5),0)</f>
        <v>0</v>
      </c>
      <c r="AJ1157" s="181">
        <f>IF(V1157&gt;0,AI1157*INDEX(Scope_Labor_Rates!$H$6:$H$46,V1157-5)*AA1157,0)</f>
        <v>0</v>
      </c>
      <c r="AK1157" s="178">
        <f>IF(V1157&gt;0,P1157*INDEX(Scope_Labor_Rates!$K$6:$K$46,V1157-5),0)</f>
        <v>0</v>
      </c>
      <c r="AL1157" s="181">
        <f>IF(V1157&gt;0,AK1157*INDEX(Scope_Labor_Rates!$J$6:$J$46,V1157-5)*AA1157,0)</f>
        <v>0</v>
      </c>
      <c r="AM1157" s="178">
        <f>IF(V1157&gt;0,P1157*INDEX(Scope_Labor_Rates!$M$6:$M$46,V1157-5),0)</f>
        <v>0</v>
      </c>
      <c r="AN1157" s="178">
        <f>IF(V1157&gt;0,AM1157*INDEX(Scope_Labor_Rates!$L$6:$L$46,V1157-5)*AA1157,0)</f>
        <v>0</v>
      </c>
      <c r="AO1157" s="178">
        <f>IF(V1157&gt;0,P1157*INDEX(Scope_Labor_Rates!$O$6:$O$46,V1157-5)*AA1157,0)</f>
        <v>0</v>
      </c>
      <c r="AP1157" s="181">
        <f>IF(V1157&gt;0,P1157*INDEX(Scope_Labor_Rates!$Q$6:$Q$46,V1157-5)*AA1157,0)</f>
        <v>0</v>
      </c>
      <c r="AQ1157" s="178">
        <f t="shared" si="166"/>
        <v>0</v>
      </c>
      <c r="AR1157" s="178">
        <f t="shared" si="167"/>
        <v>0</v>
      </c>
      <c r="AS1157" s="178">
        <f t="shared" si="168"/>
        <v>0</v>
      </c>
      <c r="AT1157" s="178">
        <f t="shared" si="169"/>
        <v>0</v>
      </c>
      <c r="AU1157">
        <f t="shared" si="170"/>
        <v>0</v>
      </c>
    </row>
    <row r="1158" spans="1:47">
      <c r="A1158" t="str">
        <f>IF(All_Tasks!A1158="","",All_Tasks!A1158)</f>
        <v/>
      </c>
      <c r="B1158" t="str">
        <f>IF(All_Tasks!B1158="","",All_Tasks!B1158)</f>
        <v/>
      </c>
      <c r="C1158" t="str">
        <f>IF(All_Tasks!C1158="","",All_Tasks!C1158)</f>
        <v/>
      </c>
      <c r="D1158" t="str">
        <f>IF(All_Tasks!D1158="","",All_Tasks!D1158)</f>
        <v/>
      </c>
      <c r="E1158" t="str">
        <f>IF(All_Tasks!V1158&lt;&gt;"",All_Tasks!V1158,IF(All_Tasks!E1158&lt;&gt;"",All_Tasks!E1158,""))</f>
        <v/>
      </c>
      <c r="F1158" t="str">
        <f>IF(All_Tasks!F1158="","",All_Tasks!F1158)</f>
        <v/>
      </c>
      <c r="G1158" t="str">
        <f>IF(All_Tasks!G1158="","",All_Tasks!G1158)</f>
        <v/>
      </c>
      <c r="H1158" s="231" t="str">
        <f>IF(All_Tasks!H1158="","",All_Tasks!H1158)</f>
        <v/>
      </c>
      <c r="I1158" t="str">
        <f>IF(All_Tasks!I1158="","",All_Tasks!I1158)</f>
        <v/>
      </c>
      <c r="J1158" t="str">
        <f>IF(All_Tasks!J1158="","",All_Tasks!J1158)</f>
        <v/>
      </c>
      <c r="K1158" t="str">
        <f>IF(All_Tasks!K1158="","",All_Tasks!K1158)</f>
        <v/>
      </c>
      <c r="L1158" s="231" t="str">
        <f>IF(All_Tasks!L1158="","",All_Tasks!L1158)</f>
        <v/>
      </c>
      <c r="M1158" t="str">
        <f>IF(All_Tasks!M1158="","",All_Tasks!M1158)</f>
        <v/>
      </c>
      <c r="N1158" t="str">
        <f>IF(All_Tasks!N1158="","",All_Tasks!N1158)</f>
        <v/>
      </c>
      <c r="O1158" t="str">
        <f>IF(All_Tasks!O1158="","",All_Tasks!O1158)</f>
        <v/>
      </c>
      <c r="P1158" s="181">
        <f>IF(All_Tasks!P1158="",0,All_Tasks!P1158)</f>
        <v>0</v>
      </c>
      <c r="Q1158" s="181">
        <f>IF(All_Tasks!Q1158="",0,All_Tasks!Q1158)</f>
        <v>0</v>
      </c>
      <c r="R1158" s="181">
        <f>IF(All_Tasks!R1158="",0,All_Tasks!R1158)</f>
        <v>0</v>
      </c>
      <c r="S1158" s="181" t="str">
        <f>IF(All_Tasks!S1158="","",All_Tasks!S1158)</f>
        <v/>
      </c>
      <c r="T1158" t="str">
        <f>IF(All_Tasks!T1158="","",All_Tasks!T1158)</f>
        <v/>
      </c>
      <c r="U1158" t="str">
        <f>IF(All_Tasks!U1158="","",All_Tasks!U1158)</f>
        <v/>
      </c>
      <c r="V1158">
        <f>IF(A1158="",0,IFERROR(MATCH(A1158,Scope_Labor_Rates!$A$6:$A$46,0)+5,0))</f>
        <v>0</v>
      </c>
      <c r="W1158" s="178">
        <f>IF(V1158&gt;0,INDEX(Scope_Labor_Rates!$C$6:$C$46,V1158-5),0)</f>
        <v>0</v>
      </c>
      <c r="X1158" s="178">
        <f>IF(V1158&gt;0,INDEX(Scope_Labor_Rates!$C$6:$C$46,V1158-5),0)</f>
        <v>0</v>
      </c>
      <c r="Y1158" s="180">
        <f>IF(V1158&gt;0,INDEX(Scope_Labor_Rates!$S$6:$S$46,V1158-5),0)</f>
        <v>0</v>
      </c>
      <c r="Z1158" s="180">
        <f>IF(V1158&gt;0,INDEX(Scope_Labor_Rates!$R$6:$R$46,V1158-5),1)</f>
        <v>1</v>
      </c>
      <c r="AA1158" s="231">
        <f t="shared" si="162"/>
        <v>0</v>
      </c>
      <c r="AB1158" t="str">
        <f t="shared" si="163"/>
        <v/>
      </c>
      <c r="AC1158" s="178" t="str">
        <f t="shared" si="164"/>
        <v/>
      </c>
      <c r="AD1158" s="181">
        <f t="shared" si="165"/>
        <v>0</v>
      </c>
      <c r="AE1158" s="178">
        <f>IF(V1158&gt;0,P1158*INDEX(Scope_Labor_Rates!$E$6:$E$46,V1158-5),0)</f>
        <v>0</v>
      </c>
      <c r="AF1158" s="181">
        <f>IF(V1158&gt;0,AE1158*INDEX(Scope_Labor_Rates!$D$6:$D$46,V1158-5)*AA1158,0)</f>
        <v>0</v>
      </c>
      <c r="AG1158" s="178">
        <f>IF(V1158&gt;0,P1158*INDEX(Scope_Labor_Rates!$G$6:$G$46,V1158-5),0)</f>
        <v>0</v>
      </c>
      <c r="AH1158" s="181">
        <f>IF(V1158&gt;0,AG1158*INDEX(Scope_Labor_Rates!$F$6:$F$46,V1158-5)*AA1158,0)</f>
        <v>0</v>
      </c>
      <c r="AI1158" s="178">
        <f>IF(V1158&gt;0,P1158*INDEX(Scope_Labor_Rates!$I$6:$I$46,V1158-5),0)</f>
        <v>0</v>
      </c>
      <c r="AJ1158" s="181">
        <f>IF(V1158&gt;0,AI1158*INDEX(Scope_Labor_Rates!$H$6:$H$46,V1158-5)*AA1158,0)</f>
        <v>0</v>
      </c>
      <c r="AK1158" s="178">
        <f>IF(V1158&gt;0,P1158*INDEX(Scope_Labor_Rates!$K$6:$K$46,V1158-5),0)</f>
        <v>0</v>
      </c>
      <c r="AL1158" s="181">
        <f>IF(V1158&gt;0,AK1158*INDEX(Scope_Labor_Rates!$J$6:$J$46,V1158-5)*AA1158,0)</f>
        <v>0</v>
      </c>
      <c r="AM1158" s="178">
        <f>IF(V1158&gt;0,P1158*INDEX(Scope_Labor_Rates!$M$6:$M$46,V1158-5),0)</f>
        <v>0</v>
      </c>
      <c r="AN1158" s="178">
        <f>IF(V1158&gt;0,AM1158*INDEX(Scope_Labor_Rates!$L$6:$L$46,V1158-5)*AA1158,0)</f>
        <v>0</v>
      </c>
      <c r="AO1158" s="178">
        <f>IF(V1158&gt;0,P1158*INDEX(Scope_Labor_Rates!$O$6:$O$46,V1158-5)*AA1158,0)</f>
        <v>0</v>
      </c>
      <c r="AP1158" s="181">
        <f>IF(V1158&gt;0,P1158*INDEX(Scope_Labor_Rates!$Q$6:$Q$46,V1158-5)*AA1158,0)</f>
        <v>0</v>
      </c>
      <c r="AQ1158" s="178">
        <f t="shared" si="166"/>
        <v>0</v>
      </c>
      <c r="AR1158" s="178">
        <f t="shared" si="167"/>
        <v>0</v>
      </c>
      <c r="AS1158" s="178">
        <f t="shared" si="168"/>
        <v>0</v>
      </c>
      <c r="AT1158" s="178">
        <f t="shared" si="169"/>
        <v>0</v>
      </c>
      <c r="AU1158">
        <f t="shared" si="170"/>
        <v>0</v>
      </c>
    </row>
    <row r="1159" spans="1:47">
      <c r="A1159" t="str">
        <f>IF(All_Tasks!A1159="","",All_Tasks!A1159)</f>
        <v/>
      </c>
      <c r="B1159" t="str">
        <f>IF(All_Tasks!B1159="","",All_Tasks!B1159)</f>
        <v/>
      </c>
      <c r="C1159" t="str">
        <f>IF(All_Tasks!C1159="","",All_Tasks!C1159)</f>
        <v/>
      </c>
      <c r="D1159" t="str">
        <f>IF(All_Tasks!D1159="","",All_Tasks!D1159)</f>
        <v/>
      </c>
      <c r="E1159" t="str">
        <f>IF(All_Tasks!V1159&lt;&gt;"",All_Tasks!V1159,IF(All_Tasks!E1159&lt;&gt;"",All_Tasks!E1159,""))</f>
        <v/>
      </c>
      <c r="F1159" t="str">
        <f>IF(All_Tasks!F1159="","",All_Tasks!F1159)</f>
        <v/>
      </c>
      <c r="G1159" t="str">
        <f>IF(All_Tasks!G1159="","",All_Tasks!G1159)</f>
        <v/>
      </c>
      <c r="H1159" s="231" t="str">
        <f>IF(All_Tasks!H1159="","",All_Tasks!H1159)</f>
        <v/>
      </c>
      <c r="I1159" t="str">
        <f>IF(All_Tasks!I1159="","",All_Tasks!I1159)</f>
        <v/>
      </c>
      <c r="J1159" t="str">
        <f>IF(All_Tasks!J1159="","",All_Tasks!J1159)</f>
        <v/>
      </c>
      <c r="K1159" t="str">
        <f>IF(All_Tasks!K1159="","",All_Tasks!K1159)</f>
        <v/>
      </c>
      <c r="L1159" s="231" t="str">
        <f>IF(All_Tasks!L1159="","",All_Tasks!L1159)</f>
        <v/>
      </c>
      <c r="M1159" t="str">
        <f>IF(All_Tasks!M1159="","",All_Tasks!M1159)</f>
        <v/>
      </c>
      <c r="N1159" t="str">
        <f>IF(All_Tasks!N1159="","",All_Tasks!N1159)</f>
        <v/>
      </c>
      <c r="O1159" t="str">
        <f>IF(All_Tasks!O1159="","",All_Tasks!O1159)</f>
        <v/>
      </c>
      <c r="P1159" s="181">
        <f>IF(All_Tasks!P1159="",0,All_Tasks!P1159)</f>
        <v>0</v>
      </c>
      <c r="Q1159" s="181">
        <f>IF(All_Tasks!Q1159="",0,All_Tasks!Q1159)</f>
        <v>0</v>
      </c>
      <c r="R1159" s="181">
        <f>IF(All_Tasks!R1159="",0,All_Tasks!R1159)</f>
        <v>0</v>
      </c>
      <c r="S1159" s="181" t="str">
        <f>IF(All_Tasks!S1159="","",All_Tasks!S1159)</f>
        <v/>
      </c>
      <c r="T1159" t="str">
        <f>IF(All_Tasks!T1159="","",All_Tasks!T1159)</f>
        <v/>
      </c>
      <c r="U1159" t="str">
        <f>IF(All_Tasks!U1159="","",All_Tasks!U1159)</f>
        <v/>
      </c>
      <c r="V1159">
        <f>IF(A1159="",0,IFERROR(MATCH(A1159,Scope_Labor_Rates!$A$6:$A$46,0)+5,0))</f>
        <v>0</v>
      </c>
      <c r="W1159" s="178">
        <f>IF(V1159&gt;0,INDEX(Scope_Labor_Rates!$C$6:$C$46,V1159-5),0)</f>
        <v>0</v>
      </c>
      <c r="X1159" s="178">
        <f>IF(V1159&gt;0,INDEX(Scope_Labor_Rates!$C$6:$C$46,V1159-5),0)</f>
        <v>0</v>
      </c>
      <c r="Y1159" s="180">
        <f>IF(V1159&gt;0,INDEX(Scope_Labor_Rates!$S$6:$S$46,V1159-5),0)</f>
        <v>0</v>
      </c>
      <c r="Z1159" s="180">
        <f>IF(V1159&gt;0,INDEX(Scope_Labor_Rates!$R$6:$R$46,V1159-5),1)</f>
        <v>1</v>
      </c>
      <c r="AA1159" s="231">
        <f t="shared" si="162"/>
        <v>0</v>
      </c>
      <c r="AB1159" t="str">
        <f t="shared" si="163"/>
        <v/>
      </c>
      <c r="AC1159" s="178" t="str">
        <f t="shared" si="164"/>
        <v/>
      </c>
      <c r="AD1159" s="181">
        <f t="shared" si="165"/>
        <v>0</v>
      </c>
      <c r="AE1159" s="178">
        <f>IF(V1159&gt;0,P1159*INDEX(Scope_Labor_Rates!$E$6:$E$46,V1159-5),0)</f>
        <v>0</v>
      </c>
      <c r="AF1159" s="181">
        <f>IF(V1159&gt;0,AE1159*INDEX(Scope_Labor_Rates!$D$6:$D$46,V1159-5)*AA1159,0)</f>
        <v>0</v>
      </c>
      <c r="AG1159" s="178">
        <f>IF(V1159&gt;0,P1159*INDEX(Scope_Labor_Rates!$G$6:$G$46,V1159-5),0)</f>
        <v>0</v>
      </c>
      <c r="AH1159" s="181">
        <f>IF(V1159&gt;0,AG1159*INDEX(Scope_Labor_Rates!$F$6:$F$46,V1159-5)*AA1159,0)</f>
        <v>0</v>
      </c>
      <c r="AI1159" s="178">
        <f>IF(V1159&gt;0,P1159*INDEX(Scope_Labor_Rates!$I$6:$I$46,V1159-5),0)</f>
        <v>0</v>
      </c>
      <c r="AJ1159" s="181">
        <f>IF(V1159&gt;0,AI1159*INDEX(Scope_Labor_Rates!$H$6:$H$46,V1159-5)*AA1159,0)</f>
        <v>0</v>
      </c>
      <c r="AK1159" s="178">
        <f>IF(V1159&gt;0,P1159*INDEX(Scope_Labor_Rates!$K$6:$K$46,V1159-5),0)</f>
        <v>0</v>
      </c>
      <c r="AL1159" s="181">
        <f>IF(V1159&gt;0,AK1159*INDEX(Scope_Labor_Rates!$J$6:$J$46,V1159-5)*AA1159,0)</f>
        <v>0</v>
      </c>
      <c r="AM1159" s="178">
        <f>IF(V1159&gt;0,P1159*INDEX(Scope_Labor_Rates!$M$6:$M$46,V1159-5),0)</f>
        <v>0</v>
      </c>
      <c r="AN1159" s="178">
        <f>IF(V1159&gt;0,AM1159*INDEX(Scope_Labor_Rates!$L$6:$L$46,V1159-5)*AA1159,0)</f>
        <v>0</v>
      </c>
      <c r="AO1159" s="178">
        <f>IF(V1159&gt;0,P1159*INDEX(Scope_Labor_Rates!$O$6:$O$46,V1159-5)*AA1159,0)</f>
        <v>0</v>
      </c>
      <c r="AP1159" s="181">
        <f>IF(V1159&gt;0,P1159*INDEX(Scope_Labor_Rates!$Q$6:$Q$46,V1159-5)*AA1159,0)</f>
        <v>0</v>
      </c>
      <c r="AQ1159" s="178">
        <f t="shared" si="166"/>
        <v>0</v>
      </c>
      <c r="AR1159" s="178">
        <f t="shared" si="167"/>
        <v>0</v>
      </c>
      <c r="AS1159" s="178">
        <f t="shared" si="168"/>
        <v>0</v>
      </c>
      <c r="AT1159" s="178">
        <f t="shared" si="169"/>
        <v>0</v>
      </c>
      <c r="AU1159">
        <f t="shared" si="170"/>
        <v>0</v>
      </c>
    </row>
    <row r="1160" spans="1:47">
      <c r="A1160" t="str">
        <f>IF(All_Tasks!A1160="","",All_Tasks!A1160)</f>
        <v/>
      </c>
      <c r="B1160" t="str">
        <f>IF(All_Tasks!B1160="","",All_Tasks!B1160)</f>
        <v/>
      </c>
      <c r="C1160" t="str">
        <f>IF(All_Tasks!C1160="","",All_Tasks!C1160)</f>
        <v/>
      </c>
      <c r="D1160" t="str">
        <f>IF(All_Tasks!D1160="","",All_Tasks!D1160)</f>
        <v/>
      </c>
      <c r="E1160" t="str">
        <f>IF(All_Tasks!V1160&lt;&gt;"",All_Tasks!V1160,IF(All_Tasks!E1160&lt;&gt;"",All_Tasks!E1160,""))</f>
        <v/>
      </c>
      <c r="F1160" t="str">
        <f>IF(All_Tasks!F1160="","",All_Tasks!F1160)</f>
        <v/>
      </c>
      <c r="G1160" t="str">
        <f>IF(All_Tasks!G1160="","",All_Tasks!G1160)</f>
        <v/>
      </c>
      <c r="H1160" s="231" t="str">
        <f>IF(All_Tasks!H1160="","",All_Tasks!H1160)</f>
        <v/>
      </c>
      <c r="I1160" t="str">
        <f>IF(All_Tasks!I1160="","",All_Tasks!I1160)</f>
        <v/>
      </c>
      <c r="J1160" t="str">
        <f>IF(All_Tasks!J1160="","",All_Tasks!J1160)</f>
        <v/>
      </c>
      <c r="K1160" t="str">
        <f>IF(All_Tasks!K1160="","",All_Tasks!K1160)</f>
        <v/>
      </c>
      <c r="L1160" s="231" t="str">
        <f>IF(All_Tasks!L1160="","",All_Tasks!L1160)</f>
        <v/>
      </c>
      <c r="M1160" t="str">
        <f>IF(All_Tasks!M1160="","",All_Tasks!M1160)</f>
        <v/>
      </c>
      <c r="N1160" t="str">
        <f>IF(All_Tasks!N1160="","",All_Tasks!N1160)</f>
        <v/>
      </c>
      <c r="O1160" t="str">
        <f>IF(All_Tasks!O1160="","",All_Tasks!O1160)</f>
        <v/>
      </c>
      <c r="P1160" s="181">
        <f>IF(All_Tasks!P1160="",0,All_Tasks!P1160)</f>
        <v>0</v>
      </c>
      <c r="Q1160" s="181">
        <f>IF(All_Tasks!Q1160="",0,All_Tasks!Q1160)</f>
        <v>0</v>
      </c>
      <c r="R1160" s="181">
        <f>IF(All_Tasks!R1160="",0,All_Tasks!R1160)</f>
        <v>0</v>
      </c>
      <c r="S1160" s="181" t="str">
        <f>IF(All_Tasks!S1160="","",All_Tasks!S1160)</f>
        <v/>
      </c>
      <c r="T1160" t="str">
        <f>IF(All_Tasks!T1160="","",All_Tasks!T1160)</f>
        <v/>
      </c>
      <c r="U1160" t="str">
        <f>IF(All_Tasks!U1160="","",All_Tasks!U1160)</f>
        <v/>
      </c>
      <c r="V1160">
        <f>IF(A1160="",0,IFERROR(MATCH(A1160,Scope_Labor_Rates!$A$6:$A$46,0)+5,0))</f>
        <v>0</v>
      </c>
      <c r="W1160" s="178">
        <f>IF(V1160&gt;0,INDEX(Scope_Labor_Rates!$C$6:$C$46,V1160-5),0)</f>
        <v>0</v>
      </c>
      <c r="X1160" s="178">
        <f>IF(V1160&gt;0,INDEX(Scope_Labor_Rates!$C$6:$C$46,V1160-5),0)</f>
        <v>0</v>
      </c>
      <c r="Y1160" s="180">
        <f>IF(V1160&gt;0,INDEX(Scope_Labor_Rates!$S$6:$S$46,V1160-5),0)</f>
        <v>0</v>
      </c>
      <c r="Z1160" s="180">
        <f>IF(V1160&gt;0,INDEX(Scope_Labor_Rates!$R$6:$R$46,V1160-5),1)</f>
        <v>1</v>
      </c>
      <c r="AA1160" s="231">
        <f t="shared" si="162"/>
        <v>0</v>
      </c>
      <c r="AB1160" t="str">
        <f t="shared" si="163"/>
        <v/>
      </c>
      <c r="AC1160" s="178" t="str">
        <f t="shared" si="164"/>
        <v/>
      </c>
      <c r="AD1160" s="181">
        <f t="shared" si="165"/>
        <v>0</v>
      </c>
      <c r="AE1160" s="178">
        <f>IF(V1160&gt;0,P1160*INDEX(Scope_Labor_Rates!$E$6:$E$46,V1160-5),0)</f>
        <v>0</v>
      </c>
      <c r="AF1160" s="181">
        <f>IF(V1160&gt;0,AE1160*INDEX(Scope_Labor_Rates!$D$6:$D$46,V1160-5)*AA1160,0)</f>
        <v>0</v>
      </c>
      <c r="AG1160" s="178">
        <f>IF(V1160&gt;0,P1160*INDEX(Scope_Labor_Rates!$G$6:$G$46,V1160-5),0)</f>
        <v>0</v>
      </c>
      <c r="AH1160" s="181">
        <f>IF(V1160&gt;0,AG1160*INDEX(Scope_Labor_Rates!$F$6:$F$46,V1160-5)*AA1160,0)</f>
        <v>0</v>
      </c>
      <c r="AI1160" s="178">
        <f>IF(V1160&gt;0,P1160*INDEX(Scope_Labor_Rates!$I$6:$I$46,V1160-5),0)</f>
        <v>0</v>
      </c>
      <c r="AJ1160" s="181">
        <f>IF(V1160&gt;0,AI1160*INDEX(Scope_Labor_Rates!$H$6:$H$46,V1160-5)*AA1160,0)</f>
        <v>0</v>
      </c>
      <c r="AK1160" s="178">
        <f>IF(V1160&gt;0,P1160*INDEX(Scope_Labor_Rates!$K$6:$K$46,V1160-5),0)</f>
        <v>0</v>
      </c>
      <c r="AL1160" s="181">
        <f>IF(V1160&gt;0,AK1160*INDEX(Scope_Labor_Rates!$J$6:$J$46,V1160-5)*AA1160,0)</f>
        <v>0</v>
      </c>
      <c r="AM1160" s="178">
        <f>IF(V1160&gt;0,P1160*INDEX(Scope_Labor_Rates!$M$6:$M$46,V1160-5),0)</f>
        <v>0</v>
      </c>
      <c r="AN1160" s="178">
        <f>IF(V1160&gt;0,AM1160*INDEX(Scope_Labor_Rates!$L$6:$L$46,V1160-5)*AA1160,0)</f>
        <v>0</v>
      </c>
      <c r="AO1160" s="178">
        <f>IF(V1160&gt;0,P1160*INDEX(Scope_Labor_Rates!$O$6:$O$46,V1160-5)*AA1160,0)</f>
        <v>0</v>
      </c>
      <c r="AP1160" s="181">
        <f>IF(V1160&gt;0,P1160*INDEX(Scope_Labor_Rates!$Q$6:$Q$46,V1160-5)*AA1160,0)</f>
        <v>0</v>
      </c>
      <c r="AQ1160" s="178">
        <f t="shared" si="166"/>
        <v>0</v>
      </c>
      <c r="AR1160" s="178">
        <f t="shared" si="167"/>
        <v>0</v>
      </c>
      <c r="AS1160" s="178">
        <f t="shared" si="168"/>
        <v>0</v>
      </c>
      <c r="AT1160" s="178">
        <f t="shared" si="169"/>
        <v>0</v>
      </c>
      <c r="AU1160">
        <f t="shared" si="170"/>
        <v>0</v>
      </c>
    </row>
    <row r="1161" spans="1:47">
      <c r="A1161" t="str">
        <f>IF(All_Tasks!A1161="","",All_Tasks!A1161)</f>
        <v/>
      </c>
      <c r="B1161" t="str">
        <f>IF(All_Tasks!B1161="","",All_Tasks!B1161)</f>
        <v/>
      </c>
      <c r="C1161" t="str">
        <f>IF(All_Tasks!C1161="","",All_Tasks!C1161)</f>
        <v/>
      </c>
      <c r="D1161" t="str">
        <f>IF(All_Tasks!D1161="","",All_Tasks!D1161)</f>
        <v/>
      </c>
      <c r="E1161" t="str">
        <f>IF(All_Tasks!V1161&lt;&gt;"",All_Tasks!V1161,IF(All_Tasks!E1161&lt;&gt;"",All_Tasks!E1161,""))</f>
        <v/>
      </c>
      <c r="F1161" t="str">
        <f>IF(All_Tasks!F1161="","",All_Tasks!F1161)</f>
        <v/>
      </c>
      <c r="G1161" t="str">
        <f>IF(All_Tasks!G1161="","",All_Tasks!G1161)</f>
        <v/>
      </c>
      <c r="H1161" s="231" t="str">
        <f>IF(All_Tasks!H1161="","",All_Tasks!H1161)</f>
        <v/>
      </c>
      <c r="I1161" t="str">
        <f>IF(All_Tasks!I1161="","",All_Tasks!I1161)</f>
        <v/>
      </c>
      <c r="J1161" t="str">
        <f>IF(All_Tasks!J1161="","",All_Tasks!J1161)</f>
        <v/>
      </c>
      <c r="K1161" t="str">
        <f>IF(All_Tasks!K1161="","",All_Tasks!K1161)</f>
        <v/>
      </c>
      <c r="L1161" s="231" t="str">
        <f>IF(All_Tasks!L1161="","",All_Tasks!L1161)</f>
        <v/>
      </c>
      <c r="M1161" t="str">
        <f>IF(All_Tasks!M1161="","",All_Tasks!M1161)</f>
        <v/>
      </c>
      <c r="N1161" t="str">
        <f>IF(All_Tasks!N1161="","",All_Tasks!N1161)</f>
        <v/>
      </c>
      <c r="O1161" t="str">
        <f>IF(All_Tasks!O1161="","",All_Tasks!O1161)</f>
        <v/>
      </c>
      <c r="P1161" s="181">
        <f>IF(All_Tasks!P1161="",0,All_Tasks!P1161)</f>
        <v>0</v>
      </c>
      <c r="Q1161" s="181">
        <f>IF(All_Tasks!Q1161="",0,All_Tasks!Q1161)</f>
        <v>0</v>
      </c>
      <c r="R1161" s="181">
        <f>IF(All_Tasks!R1161="",0,All_Tasks!R1161)</f>
        <v>0</v>
      </c>
      <c r="S1161" s="181" t="str">
        <f>IF(All_Tasks!S1161="","",All_Tasks!S1161)</f>
        <v/>
      </c>
      <c r="T1161" t="str">
        <f>IF(All_Tasks!T1161="","",All_Tasks!T1161)</f>
        <v/>
      </c>
      <c r="U1161" t="str">
        <f>IF(All_Tasks!U1161="","",All_Tasks!U1161)</f>
        <v/>
      </c>
      <c r="V1161">
        <f>IF(A1161="",0,IFERROR(MATCH(A1161,Scope_Labor_Rates!$A$6:$A$46,0)+5,0))</f>
        <v>0</v>
      </c>
      <c r="W1161" s="178">
        <f>IF(V1161&gt;0,INDEX(Scope_Labor_Rates!$C$6:$C$46,V1161-5),0)</f>
        <v>0</v>
      </c>
      <c r="X1161" s="178">
        <f>IF(V1161&gt;0,INDEX(Scope_Labor_Rates!$C$6:$C$46,V1161-5),0)</f>
        <v>0</v>
      </c>
      <c r="Y1161" s="180">
        <f>IF(V1161&gt;0,INDEX(Scope_Labor_Rates!$S$6:$S$46,V1161-5),0)</f>
        <v>0</v>
      </c>
      <c r="Z1161" s="180">
        <f>IF(V1161&gt;0,INDEX(Scope_Labor_Rates!$R$6:$R$46,V1161-5),1)</f>
        <v>1</v>
      </c>
      <c r="AA1161" s="231">
        <f t="shared" si="162"/>
        <v>0</v>
      </c>
      <c r="AB1161" t="str">
        <f t="shared" si="163"/>
        <v/>
      </c>
      <c r="AC1161" s="178" t="str">
        <f t="shared" si="164"/>
        <v/>
      </c>
      <c r="AD1161" s="181">
        <f t="shared" si="165"/>
        <v>0</v>
      </c>
      <c r="AE1161" s="178">
        <f>IF(V1161&gt;0,P1161*INDEX(Scope_Labor_Rates!$E$6:$E$46,V1161-5),0)</f>
        <v>0</v>
      </c>
      <c r="AF1161" s="181">
        <f>IF(V1161&gt;0,AE1161*INDEX(Scope_Labor_Rates!$D$6:$D$46,V1161-5)*AA1161,0)</f>
        <v>0</v>
      </c>
      <c r="AG1161" s="178">
        <f>IF(V1161&gt;0,P1161*INDEX(Scope_Labor_Rates!$G$6:$G$46,V1161-5),0)</f>
        <v>0</v>
      </c>
      <c r="AH1161" s="181">
        <f>IF(V1161&gt;0,AG1161*INDEX(Scope_Labor_Rates!$F$6:$F$46,V1161-5)*AA1161,0)</f>
        <v>0</v>
      </c>
      <c r="AI1161" s="178">
        <f>IF(V1161&gt;0,P1161*INDEX(Scope_Labor_Rates!$I$6:$I$46,V1161-5),0)</f>
        <v>0</v>
      </c>
      <c r="AJ1161" s="181">
        <f>IF(V1161&gt;0,AI1161*INDEX(Scope_Labor_Rates!$H$6:$H$46,V1161-5)*AA1161,0)</f>
        <v>0</v>
      </c>
      <c r="AK1161" s="178">
        <f>IF(V1161&gt;0,P1161*INDEX(Scope_Labor_Rates!$K$6:$K$46,V1161-5),0)</f>
        <v>0</v>
      </c>
      <c r="AL1161" s="181">
        <f>IF(V1161&gt;0,AK1161*INDEX(Scope_Labor_Rates!$J$6:$J$46,V1161-5)*AA1161,0)</f>
        <v>0</v>
      </c>
      <c r="AM1161" s="178">
        <f>IF(V1161&gt;0,P1161*INDEX(Scope_Labor_Rates!$M$6:$M$46,V1161-5),0)</f>
        <v>0</v>
      </c>
      <c r="AN1161" s="178">
        <f>IF(V1161&gt;0,AM1161*INDEX(Scope_Labor_Rates!$L$6:$L$46,V1161-5)*AA1161,0)</f>
        <v>0</v>
      </c>
      <c r="AO1161" s="178">
        <f>IF(V1161&gt;0,P1161*INDEX(Scope_Labor_Rates!$O$6:$O$46,V1161-5)*AA1161,0)</f>
        <v>0</v>
      </c>
      <c r="AP1161" s="181">
        <f>IF(V1161&gt;0,P1161*INDEX(Scope_Labor_Rates!$Q$6:$Q$46,V1161-5)*AA1161,0)</f>
        <v>0</v>
      </c>
      <c r="AQ1161" s="178">
        <f t="shared" si="166"/>
        <v>0</v>
      </c>
      <c r="AR1161" s="178">
        <f t="shared" si="167"/>
        <v>0</v>
      </c>
      <c r="AS1161" s="178">
        <f t="shared" si="168"/>
        <v>0</v>
      </c>
      <c r="AT1161" s="178">
        <f t="shared" si="169"/>
        <v>0</v>
      </c>
      <c r="AU1161">
        <f t="shared" si="170"/>
        <v>0</v>
      </c>
    </row>
    <row r="1162" spans="1:47">
      <c r="A1162" t="str">
        <f>IF(All_Tasks!A1162="","",All_Tasks!A1162)</f>
        <v/>
      </c>
      <c r="B1162" t="str">
        <f>IF(All_Tasks!B1162="","",All_Tasks!B1162)</f>
        <v/>
      </c>
      <c r="C1162" t="str">
        <f>IF(All_Tasks!C1162="","",All_Tasks!C1162)</f>
        <v/>
      </c>
      <c r="D1162" t="str">
        <f>IF(All_Tasks!D1162="","",All_Tasks!D1162)</f>
        <v/>
      </c>
      <c r="E1162" t="str">
        <f>IF(All_Tasks!V1162&lt;&gt;"",All_Tasks!V1162,IF(All_Tasks!E1162&lt;&gt;"",All_Tasks!E1162,""))</f>
        <v/>
      </c>
      <c r="F1162" t="str">
        <f>IF(All_Tasks!F1162="","",All_Tasks!F1162)</f>
        <v/>
      </c>
      <c r="G1162" t="str">
        <f>IF(All_Tasks!G1162="","",All_Tasks!G1162)</f>
        <v/>
      </c>
      <c r="H1162" s="231" t="str">
        <f>IF(All_Tasks!H1162="","",All_Tasks!H1162)</f>
        <v/>
      </c>
      <c r="I1162" t="str">
        <f>IF(All_Tasks!I1162="","",All_Tasks!I1162)</f>
        <v/>
      </c>
      <c r="J1162" t="str">
        <f>IF(All_Tasks!J1162="","",All_Tasks!J1162)</f>
        <v/>
      </c>
      <c r="K1162" t="str">
        <f>IF(All_Tasks!K1162="","",All_Tasks!K1162)</f>
        <v/>
      </c>
      <c r="L1162" s="231" t="str">
        <f>IF(All_Tasks!L1162="","",All_Tasks!L1162)</f>
        <v/>
      </c>
      <c r="M1162" t="str">
        <f>IF(All_Tasks!M1162="","",All_Tasks!M1162)</f>
        <v/>
      </c>
      <c r="N1162" t="str">
        <f>IF(All_Tasks!N1162="","",All_Tasks!N1162)</f>
        <v/>
      </c>
      <c r="O1162" t="str">
        <f>IF(All_Tasks!O1162="","",All_Tasks!O1162)</f>
        <v/>
      </c>
      <c r="P1162" s="181">
        <f>IF(All_Tasks!P1162="",0,All_Tasks!P1162)</f>
        <v>0</v>
      </c>
      <c r="Q1162" s="181">
        <f>IF(All_Tasks!Q1162="",0,All_Tasks!Q1162)</f>
        <v>0</v>
      </c>
      <c r="R1162" s="181">
        <f>IF(All_Tasks!R1162="",0,All_Tasks!R1162)</f>
        <v>0</v>
      </c>
      <c r="S1162" s="181" t="str">
        <f>IF(All_Tasks!S1162="","",All_Tasks!S1162)</f>
        <v/>
      </c>
      <c r="T1162" t="str">
        <f>IF(All_Tasks!T1162="","",All_Tasks!T1162)</f>
        <v/>
      </c>
      <c r="U1162" t="str">
        <f>IF(All_Tasks!U1162="","",All_Tasks!U1162)</f>
        <v/>
      </c>
      <c r="V1162">
        <f>IF(A1162="",0,IFERROR(MATCH(A1162,Scope_Labor_Rates!$A$6:$A$46,0)+5,0))</f>
        <v>0</v>
      </c>
      <c r="W1162" s="178">
        <f>IF(V1162&gt;0,INDEX(Scope_Labor_Rates!$C$6:$C$46,V1162-5),0)</f>
        <v>0</v>
      </c>
      <c r="X1162" s="178">
        <f>IF(V1162&gt;0,INDEX(Scope_Labor_Rates!$C$6:$C$46,V1162-5),0)</f>
        <v>0</v>
      </c>
      <c r="Y1162" s="180">
        <f>IF(V1162&gt;0,INDEX(Scope_Labor_Rates!$S$6:$S$46,V1162-5),0)</f>
        <v>0</v>
      </c>
      <c r="Z1162" s="180">
        <f>IF(V1162&gt;0,INDEX(Scope_Labor_Rates!$R$6:$R$46,V1162-5),1)</f>
        <v>1</v>
      </c>
      <c r="AA1162" s="231">
        <f t="shared" si="162"/>
        <v>0</v>
      </c>
      <c r="AB1162" t="str">
        <f t="shared" si="163"/>
        <v/>
      </c>
      <c r="AC1162" s="178" t="str">
        <f t="shared" si="164"/>
        <v/>
      </c>
      <c r="AD1162" s="181">
        <f t="shared" si="165"/>
        <v>0</v>
      </c>
      <c r="AE1162" s="178">
        <f>IF(V1162&gt;0,P1162*INDEX(Scope_Labor_Rates!$E$6:$E$46,V1162-5),0)</f>
        <v>0</v>
      </c>
      <c r="AF1162" s="181">
        <f>IF(V1162&gt;0,AE1162*INDEX(Scope_Labor_Rates!$D$6:$D$46,V1162-5)*AA1162,0)</f>
        <v>0</v>
      </c>
      <c r="AG1162" s="178">
        <f>IF(V1162&gt;0,P1162*INDEX(Scope_Labor_Rates!$G$6:$G$46,V1162-5),0)</f>
        <v>0</v>
      </c>
      <c r="AH1162" s="181">
        <f>IF(V1162&gt;0,AG1162*INDEX(Scope_Labor_Rates!$F$6:$F$46,V1162-5)*AA1162,0)</f>
        <v>0</v>
      </c>
      <c r="AI1162" s="178">
        <f>IF(V1162&gt;0,P1162*INDEX(Scope_Labor_Rates!$I$6:$I$46,V1162-5),0)</f>
        <v>0</v>
      </c>
      <c r="AJ1162" s="181">
        <f>IF(V1162&gt;0,AI1162*INDEX(Scope_Labor_Rates!$H$6:$H$46,V1162-5)*AA1162,0)</f>
        <v>0</v>
      </c>
      <c r="AK1162" s="178">
        <f>IF(V1162&gt;0,P1162*INDEX(Scope_Labor_Rates!$K$6:$K$46,V1162-5),0)</f>
        <v>0</v>
      </c>
      <c r="AL1162" s="181">
        <f>IF(V1162&gt;0,AK1162*INDEX(Scope_Labor_Rates!$J$6:$J$46,V1162-5)*AA1162,0)</f>
        <v>0</v>
      </c>
      <c r="AM1162" s="178">
        <f>IF(V1162&gt;0,P1162*INDEX(Scope_Labor_Rates!$M$6:$M$46,V1162-5),0)</f>
        <v>0</v>
      </c>
      <c r="AN1162" s="178">
        <f>IF(V1162&gt;0,AM1162*INDEX(Scope_Labor_Rates!$L$6:$L$46,V1162-5)*AA1162,0)</f>
        <v>0</v>
      </c>
      <c r="AO1162" s="178">
        <f>IF(V1162&gt;0,P1162*INDEX(Scope_Labor_Rates!$O$6:$O$46,V1162-5)*AA1162,0)</f>
        <v>0</v>
      </c>
      <c r="AP1162" s="181">
        <f>IF(V1162&gt;0,P1162*INDEX(Scope_Labor_Rates!$Q$6:$Q$46,V1162-5)*AA1162,0)</f>
        <v>0</v>
      </c>
      <c r="AQ1162" s="178">
        <f t="shared" si="166"/>
        <v>0</v>
      </c>
      <c r="AR1162" s="178">
        <f t="shared" si="167"/>
        <v>0</v>
      </c>
      <c r="AS1162" s="178">
        <f t="shared" si="168"/>
        <v>0</v>
      </c>
      <c r="AT1162" s="178">
        <f t="shared" si="169"/>
        <v>0</v>
      </c>
      <c r="AU1162">
        <f t="shared" si="170"/>
        <v>0</v>
      </c>
    </row>
    <row r="1163" spans="1:47">
      <c r="A1163" t="str">
        <f>IF(All_Tasks!A1163="","",All_Tasks!A1163)</f>
        <v/>
      </c>
      <c r="B1163" t="str">
        <f>IF(All_Tasks!B1163="","",All_Tasks!B1163)</f>
        <v/>
      </c>
      <c r="C1163" t="str">
        <f>IF(All_Tasks!C1163="","",All_Tasks!C1163)</f>
        <v/>
      </c>
      <c r="D1163" t="str">
        <f>IF(All_Tasks!D1163="","",All_Tasks!D1163)</f>
        <v/>
      </c>
      <c r="E1163" t="str">
        <f>IF(All_Tasks!V1163&lt;&gt;"",All_Tasks!V1163,IF(All_Tasks!E1163&lt;&gt;"",All_Tasks!E1163,""))</f>
        <v/>
      </c>
      <c r="F1163" t="str">
        <f>IF(All_Tasks!F1163="","",All_Tasks!F1163)</f>
        <v/>
      </c>
      <c r="G1163" t="str">
        <f>IF(All_Tasks!G1163="","",All_Tasks!G1163)</f>
        <v/>
      </c>
      <c r="H1163" s="231" t="str">
        <f>IF(All_Tasks!H1163="","",All_Tasks!H1163)</f>
        <v/>
      </c>
      <c r="I1163" t="str">
        <f>IF(All_Tasks!I1163="","",All_Tasks!I1163)</f>
        <v/>
      </c>
      <c r="J1163" t="str">
        <f>IF(All_Tasks!J1163="","",All_Tasks!J1163)</f>
        <v/>
      </c>
      <c r="K1163" t="str">
        <f>IF(All_Tasks!K1163="","",All_Tasks!K1163)</f>
        <v/>
      </c>
      <c r="L1163" s="231" t="str">
        <f>IF(All_Tasks!L1163="","",All_Tasks!L1163)</f>
        <v/>
      </c>
      <c r="M1163" t="str">
        <f>IF(All_Tasks!M1163="","",All_Tasks!M1163)</f>
        <v/>
      </c>
      <c r="N1163" t="str">
        <f>IF(All_Tasks!N1163="","",All_Tasks!N1163)</f>
        <v/>
      </c>
      <c r="O1163" t="str">
        <f>IF(All_Tasks!O1163="","",All_Tasks!O1163)</f>
        <v/>
      </c>
      <c r="P1163" s="181">
        <f>IF(All_Tasks!P1163="",0,All_Tasks!P1163)</f>
        <v>0</v>
      </c>
      <c r="Q1163" s="181">
        <f>IF(All_Tasks!Q1163="",0,All_Tasks!Q1163)</f>
        <v>0</v>
      </c>
      <c r="R1163" s="181">
        <f>IF(All_Tasks!R1163="",0,All_Tasks!R1163)</f>
        <v>0</v>
      </c>
      <c r="S1163" s="181" t="str">
        <f>IF(All_Tasks!S1163="","",All_Tasks!S1163)</f>
        <v/>
      </c>
      <c r="T1163" t="str">
        <f>IF(All_Tasks!T1163="","",All_Tasks!T1163)</f>
        <v/>
      </c>
      <c r="U1163" t="str">
        <f>IF(All_Tasks!U1163="","",All_Tasks!U1163)</f>
        <v/>
      </c>
      <c r="V1163">
        <f>IF(A1163="",0,IFERROR(MATCH(A1163,Scope_Labor_Rates!$A$6:$A$46,0)+5,0))</f>
        <v>0</v>
      </c>
      <c r="W1163" s="178">
        <f>IF(V1163&gt;0,INDEX(Scope_Labor_Rates!$C$6:$C$46,V1163-5),0)</f>
        <v>0</v>
      </c>
      <c r="X1163" s="178">
        <f>IF(V1163&gt;0,INDEX(Scope_Labor_Rates!$C$6:$C$46,V1163-5),0)</f>
        <v>0</v>
      </c>
      <c r="Y1163" s="180">
        <f>IF(V1163&gt;0,INDEX(Scope_Labor_Rates!$S$6:$S$46,V1163-5),0)</f>
        <v>0</v>
      </c>
      <c r="Z1163" s="180">
        <f>IF(V1163&gt;0,INDEX(Scope_Labor_Rates!$R$6:$R$46,V1163-5),1)</f>
        <v>1</v>
      </c>
      <c r="AA1163" s="231">
        <f t="shared" si="162"/>
        <v>0</v>
      </c>
      <c r="AB1163" t="str">
        <f t="shared" si="163"/>
        <v/>
      </c>
      <c r="AC1163" s="178" t="str">
        <f t="shared" si="164"/>
        <v/>
      </c>
      <c r="AD1163" s="181">
        <f t="shared" si="165"/>
        <v>0</v>
      </c>
      <c r="AE1163" s="178">
        <f>IF(V1163&gt;0,P1163*INDEX(Scope_Labor_Rates!$E$6:$E$46,V1163-5),0)</f>
        <v>0</v>
      </c>
      <c r="AF1163" s="181">
        <f>IF(V1163&gt;0,AE1163*INDEX(Scope_Labor_Rates!$D$6:$D$46,V1163-5)*AA1163,0)</f>
        <v>0</v>
      </c>
      <c r="AG1163" s="178">
        <f>IF(V1163&gt;0,P1163*INDEX(Scope_Labor_Rates!$G$6:$G$46,V1163-5),0)</f>
        <v>0</v>
      </c>
      <c r="AH1163" s="181">
        <f>IF(V1163&gt;0,AG1163*INDEX(Scope_Labor_Rates!$F$6:$F$46,V1163-5)*AA1163,0)</f>
        <v>0</v>
      </c>
      <c r="AI1163" s="178">
        <f>IF(V1163&gt;0,P1163*INDEX(Scope_Labor_Rates!$I$6:$I$46,V1163-5),0)</f>
        <v>0</v>
      </c>
      <c r="AJ1163" s="181">
        <f>IF(V1163&gt;0,AI1163*INDEX(Scope_Labor_Rates!$H$6:$H$46,V1163-5)*AA1163,0)</f>
        <v>0</v>
      </c>
      <c r="AK1163" s="178">
        <f>IF(V1163&gt;0,P1163*INDEX(Scope_Labor_Rates!$K$6:$K$46,V1163-5),0)</f>
        <v>0</v>
      </c>
      <c r="AL1163" s="181">
        <f>IF(V1163&gt;0,AK1163*INDEX(Scope_Labor_Rates!$J$6:$J$46,V1163-5)*AA1163,0)</f>
        <v>0</v>
      </c>
      <c r="AM1163" s="178">
        <f>IF(V1163&gt;0,P1163*INDEX(Scope_Labor_Rates!$M$6:$M$46,V1163-5),0)</f>
        <v>0</v>
      </c>
      <c r="AN1163" s="178">
        <f>IF(V1163&gt;0,AM1163*INDEX(Scope_Labor_Rates!$L$6:$L$46,V1163-5)*AA1163,0)</f>
        <v>0</v>
      </c>
      <c r="AO1163" s="178">
        <f>IF(V1163&gt;0,P1163*INDEX(Scope_Labor_Rates!$O$6:$O$46,V1163-5)*AA1163,0)</f>
        <v>0</v>
      </c>
      <c r="AP1163" s="181">
        <f>IF(V1163&gt;0,P1163*INDEX(Scope_Labor_Rates!$Q$6:$Q$46,V1163-5)*AA1163,0)</f>
        <v>0</v>
      </c>
      <c r="AQ1163" s="178">
        <f t="shared" si="166"/>
        <v>0</v>
      </c>
      <c r="AR1163" s="178">
        <f t="shared" si="167"/>
        <v>0</v>
      </c>
      <c r="AS1163" s="178">
        <f t="shared" si="168"/>
        <v>0</v>
      </c>
      <c r="AT1163" s="178">
        <f t="shared" si="169"/>
        <v>0</v>
      </c>
      <c r="AU1163">
        <f t="shared" si="170"/>
        <v>0</v>
      </c>
    </row>
    <row r="1164" spans="1:47">
      <c r="A1164" t="str">
        <f>IF(All_Tasks!A1164="","",All_Tasks!A1164)</f>
        <v/>
      </c>
      <c r="B1164" t="str">
        <f>IF(All_Tasks!B1164="","",All_Tasks!B1164)</f>
        <v/>
      </c>
      <c r="C1164" t="str">
        <f>IF(All_Tasks!C1164="","",All_Tasks!C1164)</f>
        <v/>
      </c>
      <c r="D1164" t="str">
        <f>IF(All_Tasks!D1164="","",All_Tasks!D1164)</f>
        <v/>
      </c>
      <c r="E1164" t="str">
        <f>IF(All_Tasks!V1164&lt;&gt;"",All_Tasks!V1164,IF(All_Tasks!E1164&lt;&gt;"",All_Tasks!E1164,""))</f>
        <v/>
      </c>
      <c r="F1164" t="str">
        <f>IF(All_Tasks!F1164="","",All_Tasks!F1164)</f>
        <v/>
      </c>
      <c r="G1164" t="str">
        <f>IF(All_Tasks!G1164="","",All_Tasks!G1164)</f>
        <v/>
      </c>
      <c r="H1164" s="231" t="str">
        <f>IF(All_Tasks!H1164="","",All_Tasks!H1164)</f>
        <v/>
      </c>
      <c r="I1164" t="str">
        <f>IF(All_Tasks!I1164="","",All_Tasks!I1164)</f>
        <v/>
      </c>
      <c r="J1164" t="str">
        <f>IF(All_Tasks!J1164="","",All_Tasks!J1164)</f>
        <v/>
      </c>
      <c r="K1164" t="str">
        <f>IF(All_Tasks!K1164="","",All_Tasks!K1164)</f>
        <v/>
      </c>
      <c r="L1164" s="231" t="str">
        <f>IF(All_Tasks!L1164="","",All_Tasks!L1164)</f>
        <v/>
      </c>
      <c r="M1164" t="str">
        <f>IF(All_Tasks!M1164="","",All_Tasks!M1164)</f>
        <v/>
      </c>
      <c r="N1164" t="str">
        <f>IF(All_Tasks!N1164="","",All_Tasks!N1164)</f>
        <v/>
      </c>
      <c r="O1164" t="str">
        <f>IF(All_Tasks!O1164="","",All_Tasks!O1164)</f>
        <v/>
      </c>
      <c r="P1164" s="181">
        <f>IF(All_Tasks!P1164="",0,All_Tasks!P1164)</f>
        <v>0</v>
      </c>
      <c r="Q1164" s="181">
        <f>IF(All_Tasks!Q1164="",0,All_Tasks!Q1164)</f>
        <v>0</v>
      </c>
      <c r="R1164" s="181">
        <f>IF(All_Tasks!R1164="",0,All_Tasks!R1164)</f>
        <v>0</v>
      </c>
      <c r="S1164" s="181" t="str">
        <f>IF(All_Tasks!S1164="","",All_Tasks!S1164)</f>
        <v/>
      </c>
      <c r="T1164" t="str">
        <f>IF(All_Tasks!T1164="","",All_Tasks!T1164)</f>
        <v/>
      </c>
      <c r="U1164" t="str">
        <f>IF(All_Tasks!U1164="","",All_Tasks!U1164)</f>
        <v/>
      </c>
      <c r="V1164">
        <f>IF(A1164="",0,IFERROR(MATCH(A1164,Scope_Labor_Rates!$A$6:$A$46,0)+5,0))</f>
        <v>0</v>
      </c>
      <c r="W1164" s="178">
        <f>IF(V1164&gt;0,INDEX(Scope_Labor_Rates!$C$6:$C$46,V1164-5),0)</f>
        <v>0</v>
      </c>
      <c r="X1164" s="178">
        <f>IF(V1164&gt;0,INDEX(Scope_Labor_Rates!$C$6:$C$46,V1164-5),0)</f>
        <v>0</v>
      </c>
      <c r="Y1164" s="180">
        <f>IF(V1164&gt;0,INDEX(Scope_Labor_Rates!$S$6:$S$46,V1164-5),0)</f>
        <v>0</v>
      </c>
      <c r="Z1164" s="180">
        <f>IF(V1164&gt;0,INDEX(Scope_Labor_Rates!$R$6:$R$46,V1164-5),1)</f>
        <v>1</v>
      </c>
      <c r="AA1164" s="231">
        <f t="shared" si="162"/>
        <v>0</v>
      </c>
      <c r="AB1164" t="str">
        <f t="shared" si="163"/>
        <v/>
      </c>
      <c r="AC1164" s="178" t="str">
        <f t="shared" si="164"/>
        <v/>
      </c>
      <c r="AD1164" s="181">
        <f t="shared" si="165"/>
        <v>0</v>
      </c>
      <c r="AE1164" s="178">
        <f>IF(V1164&gt;0,P1164*INDEX(Scope_Labor_Rates!$E$6:$E$46,V1164-5),0)</f>
        <v>0</v>
      </c>
      <c r="AF1164" s="181">
        <f>IF(V1164&gt;0,AE1164*INDEX(Scope_Labor_Rates!$D$6:$D$46,V1164-5)*AA1164,0)</f>
        <v>0</v>
      </c>
      <c r="AG1164" s="178">
        <f>IF(V1164&gt;0,P1164*INDEX(Scope_Labor_Rates!$G$6:$G$46,V1164-5),0)</f>
        <v>0</v>
      </c>
      <c r="AH1164" s="181">
        <f>IF(V1164&gt;0,AG1164*INDEX(Scope_Labor_Rates!$F$6:$F$46,V1164-5)*AA1164,0)</f>
        <v>0</v>
      </c>
      <c r="AI1164" s="178">
        <f>IF(V1164&gt;0,P1164*INDEX(Scope_Labor_Rates!$I$6:$I$46,V1164-5),0)</f>
        <v>0</v>
      </c>
      <c r="AJ1164" s="181">
        <f>IF(V1164&gt;0,AI1164*INDEX(Scope_Labor_Rates!$H$6:$H$46,V1164-5)*AA1164,0)</f>
        <v>0</v>
      </c>
      <c r="AK1164" s="178">
        <f>IF(V1164&gt;0,P1164*INDEX(Scope_Labor_Rates!$K$6:$K$46,V1164-5),0)</f>
        <v>0</v>
      </c>
      <c r="AL1164" s="181">
        <f>IF(V1164&gt;0,AK1164*INDEX(Scope_Labor_Rates!$J$6:$J$46,V1164-5)*AA1164,0)</f>
        <v>0</v>
      </c>
      <c r="AM1164" s="178">
        <f>IF(V1164&gt;0,P1164*INDEX(Scope_Labor_Rates!$M$6:$M$46,V1164-5),0)</f>
        <v>0</v>
      </c>
      <c r="AN1164" s="178">
        <f>IF(V1164&gt;0,AM1164*INDEX(Scope_Labor_Rates!$L$6:$L$46,V1164-5)*AA1164,0)</f>
        <v>0</v>
      </c>
      <c r="AO1164" s="178">
        <f>IF(V1164&gt;0,P1164*INDEX(Scope_Labor_Rates!$O$6:$O$46,V1164-5)*AA1164,0)</f>
        <v>0</v>
      </c>
      <c r="AP1164" s="181">
        <f>IF(V1164&gt;0,P1164*INDEX(Scope_Labor_Rates!$Q$6:$Q$46,V1164-5)*AA1164,0)</f>
        <v>0</v>
      </c>
      <c r="AQ1164" s="178">
        <f t="shared" si="166"/>
        <v>0</v>
      </c>
      <c r="AR1164" s="178">
        <f t="shared" si="167"/>
        <v>0</v>
      </c>
      <c r="AS1164" s="178">
        <f t="shared" si="168"/>
        <v>0</v>
      </c>
      <c r="AT1164" s="178">
        <f t="shared" si="169"/>
        <v>0</v>
      </c>
      <c r="AU1164">
        <f t="shared" si="170"/>
        <v>0</v>
      </c>
    </row>
    <row r="1165" spans="1:47">
      <c r="A1165" t="str">
        <f>IF(All_Tasks!A1165="","",All_Tasks!A1165)</f>
        <v/>
      </c>
      <c r="B1165" t="str">
        <f>IF(All_Tasks!B1165="","",All_Tasks!B1165)</f>
        <v/>
      </c>
      <c r="C1165" t="str">
        <f>IF(All_Tasks!C1165="","",All_Tasks!C1165)</f>
        <v/>
      </c>
      <c r="D1165" t="str">
        <f>IF(All_Tasks!D1165="","",All_Tasks!D1165)</f>
        <v/>
      </c>
      <c r="E1165" t="str">
        <f>IF(All_Tasks!V1165&lt;&gt;"",All_Tasks!V1165,IF(All_Tasks!E1165&lt;&gt;"",All_Tasks!E1165,""))</f>
        <v/>
      </c>
      <c r="F1165" t="str">
        <f>IF(All_Tasks!F1165="","",All_Tasks!F1165)</f>
        <v/>
      </c>
      <c r="G1165" t="str">
        <f>IF(All_Tasks!G1165="","",All_Tasks!G1165)</f>
        <v/>
      </c>
      <c r="H1165" s="231" t="str">
        <f>IF(All_Tasks!H1165="","",All_Tasks!H1165)</f>
        <v/>
      </c>
      <c r="I1165" t="str">
        <f>IF(All_Tasks!I1165="","",All_Tasks!I1165)</f>
        <v/>
      </c>
      <c r="J1165" t="str">
        <f>IF(All_Tasks!J1165="","",All_Tasks!J1165)</f>
        <v/>
      </c>
      <c r="K1165" t="str">
        <f>IF(All_Tasks!K1165="","",All_Tasks!K1165)</f>
        <v/>
      </c>
      <c r="L1165" s="231" t="str">
        <f>IF(All_Tasks!L1165="","",All_Tasks!L1165)</f>
        <v/>
      </c>
      <c r="M1165" t="str">
        <f>IF(All_Tasks!M1165="","",All_Tasks!M1165)</f>
        <v/>
      </c>
      <c r="N1165" t="str">
        <f>IF(All_Tasks!N1165="","",All_Tasks!N1165)</f>
        <v/>
      </c>
      <c r="O1165" t="str">
        <f>IF(All_Tasks!O1165="","",All_Tasks!O1165)</f>
        <v/>
      </c>
      <c r="P1165" s="181">
        <f>IF(All_Tasks!P1165="",0,All_Tasks!P1165)</f>
        <v>0</v>
      </c>
      <c r="Q1165" s="181">
        <f>IF(All_Tasks!Q1165="",0,All_Tasks!Q1165)</f>
        <v>0</v>
      </c>
      <c r="R1165" s="181">
        <f>IF(All_Tasks!R1165="",0,All_Tasks!R1165)</f>
        <v>0</v>
      </c>
      <c r="S1165" s="181" t="str">
        <f>IF(All_Tasks!S1165="","",All_Tasks!S1165)</f>
        <v/>
      </c>
      <c r="T1165" t="str">
        <f>IF(All_Tasks!T1165="","",All_Tasks!T1165)</f>
        <v/>
      </c>
      <c r="U1165" t="str">
        <f>IF(All_Tasks!U1165="","",All_Tasks!U1165)</f>
        <v/>
      </c>
      <c r="V1165">
        <f>IF(A1165="",0,IFERROR(MATCH(A1165,Scope_Labor_Rates!$A$6:$A$46,0)+5,0))</f>
        <v>0</v>
      </c>
      <c r="W1165" s="178">
        <f>IF(V1165&gt;0,INDEX(Scope_Labor_Rates!$C$6:$C$46,V1165-5),0)</f>
        <v>0</v>
      </c>
      <c r="X1165" s="178">
        <f>IF(V1165&gt;0,INDEX(Scope_Labor_Rates!$C$6:$C$46,V1165-5),0)</f>
        <v>0</v>
      </c>
      <c r="Y1165" s="180">
        <f>IF(V1165&gt;0,INDEX(Scope_Labor_Rates!$S$6:$S$46,V1165-5),0)</f>
        <v>0</v>
      </c>
      <c r="Z1165" s="180">
        <f>IF(V1165&gt;0,INDEX(Scope_Labor_Rates!$R$6:$R$46,V1165-5),1)</f>
        <v>1</v>
      </c>
      <c r="AA1165" s="231">
        <f t="shared" si="162"/>
        <v>0</v>
      </c>
      <c r="AB1165" t="str">
        <f t="shared" si="163"/>
        <v/>
      </c>
      <c r="AC1165" s="178" t="str">
        <f t="shared" si="164"/>
        <v/>
      </c>
      <c r="AD1165" s="181">
        <f t="shared" si="165"/>
        <v>0</v>
      </c>
      <c r="AE1165" s="178">
        <f>IF(V1165&gt;0,P1165*INDEX(Scope_Labor_Rates!$E$6:$E$46,V1165-5),0)</f>
        <v>0</v>
      </c>
      <c r="AF1165" s="181">
        <f>IF(V1165&gt;0,AE1165*INDEX(Scope_Labor_Rates!$D$6:$D$46,V1165-5)*AA1165,0)</f>
        <v>0</v>
      </c>
      <c r="AG1165" s="178">
        <f>IF(V1165&gt;0,P1165*INDEX(Scope_Labor_Rates!$G$6:$G$46,V1165-5),0)</f>
        <v>0</v>
      </c>
      <c r="AH1165" s="181">
        <f>IF(V1165&gt;0,AG1165*INDEX(Scope_Labor_Rates!$F$6:$F$46,V1165-5)*AA1165,0)</f>
        <v>0</v>
      </c>
      <c r="AI1165" s="178">
        <f>IF(V1165&gt;0,P1165*INDEX(Scope_Labor_Rates!$I$6:$I$46,V1165-5),0)</f>
        <v>0</v>
      </c>
      <c r="AJ1165" s="181">
        <f>IF(V1165&gt;0,AI1165*INDEX(Scope_Labor_Rates!$H$6:$H$46,V1165-5)*AA1165,0)</f>
        <v>0</v>
      </c>
      <c r="AK1165" s="178">
        <f>IF(V1165&gt;0,P1165*INDEX(Scope_Labor_Rates!$K$6:$K$46,V1165-5),0)</f>
        <v>0</v>
      </c>
      <c r="AL1165" s="181">
        <f>IF(V1165&gt;0,AK1165*INDEX(Scope_Labor_Rates!$J$6:$J$46,V1165-5)*AA1165,0)</f>
        <v>0</v>
      </c>
      <c r="AM1165" s="178">
        <f>IF(V1165&gt;0,P1165*INDEX(Scope_Labor_Rates!$M$6:$M$46,V1165-5),0)</f>
        <v>0</v>
      </c>
      <c r="AN1165" s="178">
        <f>IF(V1165&gt;0,AM1165*INDEX(Scope_Labor_Rates!$L$6:$L$46,V1165-5)*AA1165,0)</f>
        <v>0</v>
      </c>
      <c r="AO1165" s="178">
        <f>IF(V1165&gt;0,P1165*INDEX(Scope_Labor_Rates!$O$6:$O$46,V1165-5)*AA1165,0)</f>
        <v>0</v>
      </c>
      <c r="AP1165" s="181">
        <f>IF(V1165&gt;0,P1165*INDEX(Scope_Labor_Rates!$Q$6:$Q$46,V1165-5)*AA1165,0)</f>
        <v>0</v>
      </c>
      <c r="AQ1165" s="178">
        <f t="shared" si="166"/>
        <v>0</v>
      </c>
      <c r="AR1165" s="178">
        <f t="shared" si="167"/>
        <v>0</v>
      </c>
      <c r="AS1165" s="178">
        <f t="shared" si="168"/>
        <v>0</v>
      </c>
      <c r="AT1165" s="178">
        <f t="shared" si="169"/>
        <v>0</v>
      </c>
      <c r="AU1165">
        <f t="shared" si="170"/>
        <v>0</v>
      </c>
    </row>
    <row r="1166" spans="1:47">
      <c r="A1166" t="str">
        <f>IF(All_Tasks!A1166="","",All_Tasks!A1166)</f>
        <v/>
      </c>
      <c r="B1166" t="str">
        <f>IF(All_Tasks!B1166="","",All_Tasks!B1166)</f>
        <v/>
      </c>
      <c r="C1166" t="str">
        <f>IF(All_Tasks!C1166="","",All_Tasks!C1166)</f>
        <v/>
      </c>
      <c r="D1166" t="str">
        <f>IF(All_Tasks!D1166="","",All_Tasks!D1166)</f>
        <v/>
      </c>
      <c r="E1166" t="str">
        <f>IF(All_Tasks!V1166&lt;&gt;"",All_Tasks!V1166,IF(All_Tasks!E1166&lt;&gt;"",All_Tasks!E1166,""))</f>
        <v/>
      </c>
      <c r="F1166" t="str">
        <f>IF(All_Tasks!F1166="","",All_Tasks!F1166)</f>
        <v/>
      </c>
      <c r="G1166" t="str">
        <f>IF(All_Tasks!G1166="","",All_Tasks!G1166)</f>
        <v/>
      </c>
      <c r="H1166" s="231" t="str">
        <f>IF(All_Tasks!H1166="","",All_Tasks!H1166)</f>
        <v/>
      </c>
      <c r="I1166" t="str">
        <f>IF(All_Tasks!I1166="","",All_Tasks!I1166)</f>
        <v/>
      </c>
      <c r="J1166" t="str">
        <f>IF(All_Tasks!J1166="","",All_Tasks!J1166)</f>
        <v/>
      </c>
      <c r="K1166" t="str">
        <f>IF(All_Tasks!K1166="","",All_Tasks!K1166)</f>
        <v/>
      </c>
      <c r="L1166" s="231" t="str">
        <f>IF(All_Tasks!L1166="","",All_Tasks!L1166)</f>
        <v/>
      </c>
      <c r="M1166" t="str">
        <f>IF(All_Tasks!M1166="","",All_Tasks!M1166)</f>
        <v/>
      </c>
      <c r="N1166" t="str">
        <f>IF(All_Tasks!N1166="","",All_Tasks!N1166)</f>
        <v/>
      </c>
      <c r="O1166" t="str">
        <f>IF(All_Tasks!O1166="","",All_Tasks!O1166)</f>
        <v/>
      </c>
      <c r="P1166" s="181">
        <f>IF(All_Tasks!P1166="",0,All_Tasks!P1166)</f>
        <v>0</v>
      </c>
      <c r="Q1166" s="181">
        <f>IF(All_Tasks!Q1166="",0,All_Tasks!Q1166)</f>
        <v>0</v>
      </c>
      <c r="R1166" s="181">
        <f>IF(All_Tasks!R1166="",0,All_Tasks!R1166)</f>
        <v>0</v>
      </c>
      <c r="S1166" s="181" t="str">
        <f>IF(All_Tasks!S1166="","",All_Tasks!S1166)</f>
        <v/>
      </c>
      <c r="T1166" t="str">
        <f>IF(All_Tasks!T1166="","",All_Tasks!T1166)</f>
        <v/>
      </c>
      <c r="U1166" t="str">
        <f>IF(All_Tasks!U1166="","",All_Tasks!U1166)</f>
        <v/>
      </c>
      <c r="V1166">
        <f>IF(A1166="",0,IFERROR(MATCH(A1166,Scope_Labor_Rates!$A$6:$A$46,0)+5,0))</f>
        <v>0</v>
      </c>
      <c r="W1166" s="178">
        <f>IF(V1166&gt;0,INDEX(Scope_Labor_Rates!$C$6:$C$46,V1166-5),0)</f>
        <v>0</v>
      </c>
      <c r="X1166" s="178">
        <f>IF(V1166&gt;0,INDEX(Scope_Labor_Rates!$C$6:$C$46,V1166-5),0)</f>
        <v>0</v>
      </c>
      <c r="Y1166" s="180">
        <f>IF(V1166&gt;0,INDEX(Scope_Labor_Rates!$S$6:$S$46,V1166-5),0)</f>
        <v>0</v>
      </c>
      <c r="Z1166" s="180">
        <f>IF(V1166&gt;0,INDEX(Scope_Labor_Rates!$R$6:$R$46,V1166-5),1)</f>
        <v>1</v>
      </c>
      <c r="AA1166" s="231">
        <f t="shared" si="162"/>
        <v>0</v>
      </c>
      <c r="AB1166" t="str">
        <f t="shared" si="163"/>
        <v/>
      </c>
      <c r="AC1166" s="178" t="str">
        <f t="shared" si="164"/>
        <v/>
      </c>
      <c r="AD1166" s="181">
        <f t="shared" si="165"/>
        <v>0</v>
      </c>
      <c r="AE1166" s="178">
        <f>IF(V1166&gt;0,P1166*INDEX(Scope_Labor_Rates!$E$6:$E$46,V1166-5),0)</f>
        <v>0</v>
      </c>
      <c r="AF1166" s="181">
        <f>IF(V1166&gt;0,AE1166*INDEX(Scope_Labor_Rates!$D$6:$D$46,V1166-5)*AA1166,0)</f>
        <v>0</v>
      </c>
      <c r="AG1166" s="178">
        <f>IF(V1166&gt;0,P1166*INDEX(Scope_Labor_Rates!$G$6:$G$46,V1166-5),0)</f>
        <v>0</v>
      </c>
      <c r="AH1166" s="181">
        <f>IF(V1166&gt;0,AG1166*INDEX(Scope_Labor_Rates!$F$6:$F$46,V1166-5)*AA1166,0)</f>
        <v>0</v>
      </c>
      <c r="AI1166" s="178">
        <f>IF(V1166&gt;0,P1166*INDEX(Scope_Labor_Rates!$I$6:$I$46,V1166-5),0)</f>
        <v>0</v>
      </c>
      <c r="AJ1166" s="181">
        <f>IF(V1166&gt;0,AI1166*INDEX(Scope_Labor_Rates!$H$6:$H$46,V1166-5)*AA1166,0)</f>
        <v>0</v>
      </c>
      <c r="AK1166" s="178">
        <f>IF(V1166&gt;0,P1166*INDEX(Scope_Labor_Rates!$K$6:$K$46,V1166-5),0)</f>
        <v>0</v>
      </c>
      <c r="AL1166" s="181">
        <f>IF(V1166&gt;0,AK1166*INDEX(Scope_Labor_Rates!$J$6:$J$46,V1166-5)*AA1166,0)</f>
        <v>0</v>
      </c>
      <c r="AM1166" s="178">
        <f>IF(V1166&gt;0,P1166*INDEX(Scope_Labor_Rates!$M$6:$M$46,V1166-5),0)</f>
        <v>0</v>
      </c>
      <c r="AN1166" s="178">
        <f>IF(V1166&gt;0,AM1166*INDEX(Scope_Labor_Rates!$L$6:$L$46,V1166-5)*AA1166,0)</f>
        <v>0</v>
      </c>
      <c r="AO1166" s="178">
        <f>IF(V1166&gt;0,P1166*INDEX(Scope_Labor_Rates!$O$6:$O$46,V1166-5)*AA1166,0)</f>
        <v>0</v>
      </c>
      <c r="AP1166" s="181">
        <f>IF(V1166&gt;0,P1166*INDEX(Scope_Labor_Rates!$Q$6:$Q$46,V1166-5)*AA1166,0)</f>
        <v>0</v>
      </c>
      <c r="AQ1166" s="178">
        <f t="shared" si="166"/>
        <v>0</v>
      </c>
      <c r="AR1166" s="178">
        <f t="shared" si="167"/>
        <v>0</v>
      </c>
      <c r="AS1166" s="178">
        <f t="shared" si="168"/>
        <v>0</v>
      </c>
      <c r="AT1166" s="178">
        <f t="shared" si="169"/>
        <v>0</v>
      </c>
      <c r="AU1166">
        <f t="shared" si="170"/>
        <v>0</v>
      </c>
    </row>
    <row r="1167" spans="1:47">
      <c r="A1167" t="str">
        <f>IF(All_Tasks!A1167="","",All_Tasks!A1167)</f>
        <v/>
      </c>
      <c r="B1167" t="str">
        <f>IF(All_Tasks!B1167="","",All_Tasks!B1167)</f>
        <v/>
      </c>
      <c r="C1167" t="str">
        <f>IF(All_Tasks!C1167="","",All_Tasks!C1167)</f>
        <v/>
      </c>
      <c r="D1167" t="str">
        <f>IF(All_Tasks!D1167="","",All_Tasks!D1167)</f>
        <v/>
      </c>
      <c r="E1167" t="str">
        <f>IF(All_Tasks!V1167&lt;&gt;"",All_Tasks!V1167,IF(All_Tasks!E1167&lt;&gt;"",All_Tasks!E1167,""))</f>
        <v/>
      </c>
      <c r="F1167" t="str">
        <f>IF(All_Tasks!F1167="","",All_Tasks!F1167)</f>
        <v/>
      </c>
      <c r="G1167" t="str">
        <f>IF(All_Tasks!G1167="","",All_Tasks!G1167)</f>
        <v/>
      </c>
      <c r="H1167" s="231" t="str">
        <f>IF(All_Tasks!H1167="","",All_Tasks!H1167)</f>
        <v/>
      </c>
      <c r="I1167" t="str">
        <f>IF(All_Tasks!I1167="","",All_Tasks!I1167)</f>
        <v/>
      </c>
      <c r="J1167" t="str">
        <f>IF(All_Tasks!J1167="","",All_Tasks!J1167)</f>
        <v/>
      </c>
      <c r="K1167" t="str">
        <f>IF(All_Tasks!K1167="","",All_Tasks!K1167)</f>
        <v/>
      </c>
      <c r="L1167" s="231" t="str">
        <f>IF(All_Tasks!L1167="","",All_Tasks!L1167)</f>
        <v/>
      </c>
      <c r="M1167" t="str">
        <f>IF(All_Tasks!M1167="","",All_Tasks!M1167)</f>
        <v/>
      </c>
      <c r="N1167" t="str">
        <f>IF(All_Tasks!N1167="","",All_Tasks!N1167)</f>
        <v/>
      </c>
      <c r="O1167" t="str">
        <f>IF(All_Tasks!O1167="","",All_Tasks!O1167)</f>
        <v/>
      </c>
      <c r="P1167" s="181">
        <f>IF(All_Tasks!P1167="",0,All_Tasks!P1167)</f>
        <v>0</v>
      </c>
      <c r="Q1167" s="181">
        <f>IF(All_Tasks!Q1167="",0,All_Tasks!Q1167)</f>
        <v>0</v>
      </c>
      <c r="R1167" s="181">
        <f>IF(All_Tasks!R1167="",0,All_Tasks!R1167)</f>
        <v>0</v>
      </c>
      <c r="S1167" s="181" t="str">
        <f>IF(All_Tasks!S1167="","",All_Tasks!S1167)</f>
        <v/>
      </c>
      <c r="T1167" t="str">
        <f>IF(All_Tasks!T1167="","",All_Tasks!T1167)</f>
        <v/>
      </c>
      <c r="U1167" t="str">
        <f>IF(All_Tasks!U1167="","",All_Tasks!U1167)</f>
        <v/>
      </c>
      <c r="V1167">
        <f>IF(A1167="",0,IFERROR(MATCH(A1167,Scope_Labor_Rates!$A$6:$A$46,0)+5,0))</f>
        <v>0</v>
      </c>
      <c r="W1167" s="178">
        <f>IF(V1167&gt;0,INDEX(Scope_Labor_Rates!$C$6:$C$46,V1167-5),0)</f>
        <v>0</v>
      </c>
      <c r="X1167" s="178">
        <f>IF(V1167&gt;0,INDEX(Scope_Labor_Rates!$C$6:$C$46,V1167-5),0)</f>
        <v>0</v>
      </c>
      <c r="Y1167" s="180">
        <f>IF(V1167&gt;0,INDEX(Scope_Labor_Rates!$S$6:$S$46,V1167-5),0)</f>
        <v>0</v>
      </c>
      <c r="Z1167" s="180">
        <f>IF(V1167&gt;0,INDEX(Scope_Labor_Rates!$R$6:$R$46,V1167-5),1)</f>
        <v>1</v>
      </c>
      <c r="AA1167" s="231">
        <f t="shared" si="162"/>
        <v>0</v>
      </c>
      <c r="AB1167" t="str">
        <f t="shared" si="163"/>
        <v/>
      </c>
      <c r="AC1167" s="178" t="str">
        <f t="shared" si="164"/>
        <v/>
      </c>
      <c r="AD1167" s="181">
        <f t="shared" si="165"/>
        <v>0</v>
      </c>
      <c r="AE1167" s="178">
        <f>IF(V1167&gt;0,P1167*INDEX(Scope_Labor_Rates!$E$6:$E$46,V1167-5),0)</f>
        <v>0</v>
      </c>
      <c r="AF1167" s="181">
        <f>IF(V1167&gt;0,AE1167*INDEX(Scope_Labor_Rates!$D$6:$D$46,V1167-5)*AA1167,0)</f>
        <v>0</v>
      </c>
      <c r="AG1167" s="178">
        <f>IF(V1167&gt;0,P1167*INDEX(Scope_Labor_Rates!$G$6:$G$46,V1167-5),0)</f>
        <v>0</v>
      </c>
      <c r="AH1167" s="181">
        <f>IF(V1167&gt;0,AG1167*INDEX(Scope_Labor_Rates!$F$6:$F$46,V1167-5)*AA1167,0)</f>
        <v>0</v>
      </c>
      <c r="AI1167" s="178">
        <f>IF(V1167&gt;0,P1167*INDEX(Scope_Labor_Rates!$I$6:$I$46,V1167-5),0)</f>
        <v>0</v>
      </c>
      <c r="AJ1167" s="181">
        <f>IF(V1167&gt;0,AI1167*INDEX(Scope_Labor_Rates!$H$6:$H$46,V1167-5)*AA1167,0)</f>
        <v>0</v>
      </c>
      <c r="AK1167" s="178">
        <f>IF(V1167&gt;0,P1167*INDEX(Scope_Labor_Rates!$K$6:$K$46,V1167-5),0)</f>
        <v>0</v>
      </c>
      <c r="AL1167" s="181">
        <f>IF(V1167&gt;0,AK1167*INDEX(Scope_Labor_Rates!$J$6:$J$46,V1167-5)*AA1167,0)</f>
        <v>0</v>
      </c>
      <c r="AM1167" s="178">
        <f>IF(V1167&gt;0,P1167*INDEX(Scope_Labor_Rates!$M$6:$M$46,V1167-5),0)</f>
        <v>0</v>
      </c>
      <c r="AN1167" s="178">
        <f>IF(V1167&gt;0,AM1167*INDEX(Scope_Labor_Rates!$L$6:$L$46,V1167-5)*AA1167,0)</f>
        <v>0</v>
      </c>
      <c r="AO1167" s="178">
        <f>IF(V1167&gt;0,P1167*INDEX(Scope_Labor_Rates!$O$6:$O$46,V1167-5)*AA1167,0)</f>
        <v>0</v>
      </c>
      <c r="AP1167" s="181">
        <f>IF(V1167&gt;0,P1167*INDEX(Scope_Labor_Rates!$Q$6:$Q$46,V1167-5)*AA1167,0)</f>
        <v>0</v>
      </c>
      <c r="AQ1167" s="178">
        <f t="shared" si="166"/>
        <v>0</v>
      </c>
      <c r="AR1167" s="178">
        <f t="shared" si="167"/>
        <v>0</v>
      </c>
      <c r="AS1167" s="178">
        <f t="shared" si="168"/>
        <v>0</v>
      </c>
      <c r="AT1167" s="178">
        <f t="shared" si="169"/>
        <v>0</v>
      </c>
      <c r="AU1167">
        <f t="shared" si="170"/>
        <v>0</v>
      </c>
    </row>
    <row r="1168" spans="1:47">
      <c r="A1168" t="str">
        <f>IF(All_Tasks!A1168="","",All_Tasks!A1168)</f>
        <v/>
      </c>
      <c r="B1168" t="str">
        <f>IF(All_Tasks!B1168="","",All_Tasks!B1168)</f>
        <v/>
      </c>
      <c r="C1168" t="str">
        <f>IF(All_Tasks!C1168="","",All_Tasks!C1168)</f>
        <v/>
      </c>
      <c r="D1168" t="str">
        <f>IF(All_Tasks!D1168="","",All_Tasks!D1168)</f>
        <v/>
      </c>
      <c r="E1168" t="str">
        <f>IF(All_Tasks!V1168&lt;&gt;"",All_Tasks!V1168,IF(All_Tasks!E1168&lt;&gt;"",All_Tasks!E1168,""))</f>
        <v/>
      </c>
      <c r="F1168" t="str">
        <f>IF(All_Tasks!F1168="","",All_Tasks!F1168)</f>
        <v/>
      </c>
      <c r="G1168" t="str">
        <f>IF(All_Tasks!G1168="","",All_Tasks!G1168)</f>
        <v/>
      </c>
      <c r="H1168" s="231" t="str">
        <f>IF(All_Tasks!H1168="","",All_Tasks!H1168)</f>
        <v/>
      </c>
      <c r="I1168" t="str">
        <f>IF(All_Tasks!I1168="","",All_Tasks!I1168)</f>
        <v/>
      </c>
      <c r="J1168" t="str">
        <f>IF(All_Tasks!J1168="","",All_Tasks!J1168)</f>
        <v/>
      </c>
      <c r="K1168" t="str">
        <f>IF(All_Tasks!K1168="","",All_Tasks!K1168)</f>
        <v/>
      </c>
      <c r="L1168" s="231" t="str">
        <f>IF(All_Tasks!L1168="","",All_Tasks!L1168)</f>
        <v/>
      </c>
      <c r="M1168" t="str">
        <f>IF(All_Tasks!M1168="","",All_Tasks!M1168)</f>
        <v/>
      </c>
      <c r="N1168" t="str">
        <f>IF(All_Tasks!N1168="","",All_Tasks!N1168)</f>
        <v/>
      </c>
      <c r="O1168" t="str">
        <f>IF(All_Tasks!O1168="","",All_Tasks!O1168)</f>
        <v/>
      </c>
      <c r="P1168" s="181">
        <f>IF(All_Tasks!P1168="",0,All_Tasks!P1168)</f>
        <v>0</v>
      </c>
      <c r="Q1168" s="181">
        <f>IF(All_Tasks!Q1168="",0,All_Tasks!Q1168)</f>
        <v>0</v>
      </c>
      <c r="R1168" s="181">
        <f>IF(All_Tasks!R1168="",0,All_Tasks!R1168)</f>
        <v>0</v>
      </c>
      <c r="S1168" s="181" t="str">
        <f>IF(All_Tasks!S1168="","",All_Tasks!S1168)</f>
        <v/>
      </c>
      <c r="T1168" t="str">
        <f>IF(All_Tasks!T1168="","",All_Tasks!T1168)</f>
        <v/>
      </c>
      <c r="U1168" t="str">
        <f>IF(All_Tasks!U1168="","",All_Tasks!U1168)</f>
        <v/>
      </c>
      <c r="V1168">
        <f>IF(A1168="",0,IFERROR(MATCH(A1168,Scope_Labor_Rates!$A$6:$A$46,0)+5,0))</f>
        <v>0</v>
      </c>
      <c r="W1168" s="178">
        <f>IF(V1168&gt;0,INDEX(Scope_Labor_Rates!$C$6:$C$46,V1168-5),0)</f>
        <v>0</v>
      </c>
      <c r="X1168" s="178">
        <f>IF(V1168&gt;0,INDEX(Scope_Labor_Rates!$C$6:$C$46,V1168-5),0)</f>
        <v>0</v>
      </c>
      <c r="Y1168" s="180">
        <f>IF(V1168&gt;0,INDEX(Scope_Labor_Rates!$S$6:$S$46,V1168-5),0)</f>
        <v>0</v>
      </c>
      <c r="Z1168" s="180">
        <f>IF(V1168&gt;0,INDEX(Scope_Labor_Rates!$R$6:$R$46,V1168-5),1)</f>
        <v>1</v>
      </c>
      <c r="AA1168" s="231">
        <f t="shared" si="162"/>
        <v>0</v>
      </c>
      <c r="AB1168" t="str">
        <f t="shared" si="163"/>
        <v/>
      </c>
      <c r="AC1168" s="178" t="str">
        <f t="shared" si="164"/>
        <v/>
      </c>
      <c r="AD1168" s="181">
        <f t="shared" si="165"/>
        <v>0</v>
      </c>
      <c r="AE1168" s="178">
        <f>IF(V1168&gt;0,P1168*INDEX(Scope_Labor_Rates!$E$6:$E$46,V1168-5),0)</f>
        <v>0</v>
      </c>
      <c r="AF1168" s="181">
        <f>IF(V1168&gt;0,AE1168*INDEX(Scope_Labor_Rates!$D$6:$D$46,V1168-5)*AA1168,0)</f>
        <v>0</v>
      </c>
      <c r="AG1168" s="178">
        <f>IF(V1168&gt;0,P1168*INDEX(Scope_Labor_Rates!$G$6:$G$46,V1168-5),0)</f>
        <v>0</v>
      </c>
      <c r="AH1168" s="181">
        <f>IF(V1168&gt;0,AG1168*INDEX(Scope_Labor_Rates!$F$6:$F$46,V1168-5)*AA1168,0)</f>
        <v>0</v>
      </c>
      <c r="AI1168" s="178">
        <f>IF(V1168&gt;0,P1168*INDEX(Scope_Labor_Rates!$I$6:$I$46,V1168-5),0)</f>
        <v>0</v>
      </c>
      <c r="AJ1168" s="181">
        <f>IF(V1168&gt;0,AI1168*INDEX(Scope_Labor_Rates!$H$6:$H$46,V1168-5)*AA1168,0)</f>
        <v>0</v>
      </c>
      <c r="AK1168" s="178">
        <f>IF(V1168&gt;0,P1168*INDEX(Scope_Labor_Rates!$K$6:$K$46,V1168-5),0)</f>
        <v>0</v>
      </c>
      <c r="AL1168" s="181">
        <f>IF(V1168&gt;0,AK1168*INDEX(Scope_Labor_Rates!$J$6:$J$46,V1168-5)*AA1168,0)</f>
        <v>0</v>
      </c>
      <c r="AM1168" s="178">
        <f>IF(V1168&gt;0,P1168*INDEX(Scope_Labor_Rates!$M$6:$M$46,V1168-5),0)</f>
        <v>0</v>
      </c>
      <c r="AN1168" s="178">
        <f>IF(V1168&gt;0,AM1168*INDEX(Scope_Labor_Rates!$L$6:$L$46,V1168-5)*AA1168,0)</f>
        <v>0</v>
      </c>
      <c r="AO1168" s="178">
        <f>IF(V1168&gt;0,P1168*INDEX(Scope_Labor_Rates!$O$6:$O$46,V1168-5)*AA1168,0)</f>
        <v>0</v>
      </c>
      <c r="AP1168" s="181">
        <f>IF(V1168&gt;0,P1168*INDEX(Scope_Labor_Rates!$Q$6:$Q$46,V1168-5)*AA1168,0)</f>
        <v>0</v>
      </c>
      <c r="AQ1168" s="178">
        <f t="shared" si="166"/>
        <v>0</v>
      </c>
      <c r="AR1168" s="178">
        <f t="shared" si="167"/>
        <v>0</v>
      </c>
      <c r="AS1168" s="178">
        <f t="shared" si="168"/>
        <v>0</v>
      </c>
      <c r="AT1168" s="178">
        <f t="shared" si="169"/>
        <v>0</v>
      </c>
      <c r="AU1168">
        <f t="shared" si="170"/>
        <v>0</v>
      </c>
    </row>
    <row r="1169" spans="1:47">
      <c r="A1169" t="str">
        <f>IF(All_Tasks!A1169="","",All_Tasks!A1169)</f>
        <v/>
      </c>
      <c r="B1169" t="str">
        <f>IF(All_Tasks!B1169="","",All_Tasks!B1169)</f>
        <v/>
      </c>
      <c r="C1169" t="str">
        <f>IF(All_Tasks!C1169="","",All_Tasks!C1169)</f>
        <v/>
      </c>
      <c r="D1169" t="str">
        <f>IF(All_Tasks!D1169="","",All_Tasks!D1169)</f>
        <v/>
      </c>
      <c r="E1169" t="str">
        <f>IF(All_Tasks!V1169&lt;&gt;"",All_Tasks!V1169,IF(All_Tasks!E1169&lt;&gt;"",All_Tasks!E1169,""))</f>
        <v/>
      </c>
      <c r="F1169" t="str">
        <f>IF(All_Tasks!F1169="","",All_Tasks!F1169)</f>
        <v/>
      </c>
      <c r="G1169" t="str">
        <f>IF(All_Tasks!G1169="","",All_Tasks!G1169)</f>
        <v/>
      </c>
      <c r="H1169" s="231" t="str">
        <f>IF(All_Tasks!H1169="","",All_Tasks!H1169)</f>
        <v/>
      </c>
      <c r="I1169" t="str">
        <f>IF(All_Tasks!I1169="","",All_Tasks!I1169)</f>
        <v/>
      </c>
      <c r="J1169" t="str">
        <f>IF(All_Tasks!J1169="","",All_Tasks!J1169)</f>
        <v/>
      </c>
      <c r="K1169" t="str">
        <f>IF(All_Tasks!K1169="","",All_Tasks!K1169)</f>
        <v/>
      </c>
      <c r="L1169" s="231" t="str">
        <f>IF(All_Tasks!L1169="","",All_Tasks!L1169)</f>
        <v/>
      </c>
      <c r="M1169" t="str">
        <f>IF(All_Tasks!M1169="","",All_Tasks!M1169)</f>
        <v/>
      </c>
      <c r="N1169" t="str">
        <f>IF(All_Tasks!N1169="","",All_Tasks!N1169)</f>
        <v/>
      </c>
      <c r="O1169" t="str">
        <f>IF(All_Tasks!O1169="","",All_Tasks!O1169)</f>
        <v/>
      </c>
      <c r="P1169" s="181">
        <f>IF(All_Tasks!P1169="",0,All_Tasks!P1169)</f>
        <v>0</v>
      </c>
      <c r="Q1169" s="181">
        <f>IF(All_Tasks!Q1169="",0,All_Tasks!Q1169)</f>
        <v>0</v>
      </c>
      <c r="R1169" s="181">
        <f>IF(All_Tasks!R1169="",0,All_Tasks!R1169)</f>
        <v>0</v>
      </c>
      <c r="S1169" s="181" t="str">
        <f>IF(All_Tasks!S1169="","",All_Tasks!S1169)</f>
        <v/>
      </c>
      <c r="T1169" t="str">
        <f>IF(All_Tasks!T1169="","",All_Tasks!T1169)</f>
        <v/>
      </c>
      <c r="U1169" t="str">
        <f>IF(All_Tasks!U1169="","",All_Tasks!U1169)</f>
        <v/>
      </c>
      <c r="V1169">
        <f>IF(A1169="",0,IFERROR(MATCH(A1169,Scope_Labor_Rates!$A$6:$A$46,0)+5,0))</f>
        <v>0</v>
      </c>
      <c r="W1169" s="178">
        <f>IF(V1169&gt;0,INDEX(Scope_Labor_Rates!$C$6:$C$46,V1169-5),0)</f>
        <v>0</v>
      </c>
      <c r="X1169" s="178">
        <f>IF(V1169&gt;0,INDEX(Scope_Labor_Rates!$C$6:$C$46,V1169-5),0)</f>
        <v>0</v>
      </c>
      <c r="Y1169" s="180">
        <f>IF(V1169&gt;0,INDEX(Scope_Labor_Rates!$S$6:$S$46,V1169-5),0)</f>
        <v>0</v>
      </c>
      <c r="Z1169" s="180">
        <f>IF(V1169&gt;0,INDEX(Scope_Labor_Rates!$R$6:$R$46,V1169-5),1)</f>
        <v>1</v>
      </c>
      <c r="AA1169" s="231">
        <f t="shared" si="162"/>
        <v>0</v>
      </c>
      <c r="AB1169" t="str">
        <f t="shared" si="163"/>
        <v/>
      </c>
      <c r="AC1169" s="178" t="str">
        <f t="shared" si="164"/>
        <v/>
      </c>
      <c r="AD1169" s="181">
        <f t="shared" si="165"/>
        <v>0</v>
      </c>
      <c r="AE1169" s="178">
        <f>IF(V1169&gt;0,P1169*INDEX(Scope_Labor_Rates!$E$6:$E$46,V1169-5),0)</f>
        <v>0</v>
      </c>
      <c r="AF1169" s="181">
        <f>IF(V1169&gt;0,AE1169*INDEX(Scope_Labor_Rates!$D$6:$D$46,V1169-5)*AA1169,0)</f>
        <v>0</v>
      </c>
      <c r="AG1169" s="178">
        <f>IF(V1169&gt;0,P1169*INDEX(Scope_Labor_Rates!$G$6:$G$46,V1169-5),0)</f>
        <v>0</v>
      </c>
      <c r="AH1169" s="181">
        <f>IF(V1169&gt;0,AG1169*INDEX(Scope_Labor_Rates!$F$6:$F$46,V1169-5)*AA1169,0)</f>
        <v>0</v>
      </c>
      <c r="AI1169" s="178">
        <f>IF(V1169&gt;0,P1169*INDEX(Scope_Labor_Rates!$I$6:$I$46,V1169-5),0)</f>
        <v>0</v>
      </c>
      <c r="AJ1169" s="181">
        <f>IF(V1169&gt;0,AI1169*INDEX(Scope_Labor_Rates!$H$6:$H$46,V1169-5)*AA1169,0)</f>
        <v>0</v>
      </c>
      <c r="AK1169" s="178">
        <f>IF(V1169&gt;0,P1169*INDEX(Scope_Labor_Rates!$K$6:$K$46,V1169-5),0)</f>
        <v>0</v>
      </c>
      <c r="AL1169" s="181">
        <f>IF(V1169&gt;0,AK1169*INDEX(Scope_Labor_Rates!$J$6:$J$46,V1169-5)*AA1169,0)</f>
        <v>0</v>
      </c>
      <c r="AM1169" s="178">
        <f>IF(V1169&gt;0,P1169*INDEX(Scope_Labor_Rates!$M$6:$M$46,V1169-5),0)</f>
        <v>0</v>
      </c>
      <c r="AN1169" s="178">
        <f>IF(V1169&gt;0,AM1169*INDEX(Scope_Labor_Rates!$L$6:$L$46,V1169-5)*AA1169,0)</f>
        <v>0</v>
      </c>
      <c r="AO1169" s="178">
        <f>IF(V1169&gt;0,P1169*INDEX(Scope_Labor_Rates!$O$6:$O$46,V1169-5)*AA1169,0)</f>
        <v>0</v>
      </c>
      <c r="AP1169" s="181">
        <f>IF(V1169&gt;0,P1169*INDEX(Scope_Labor_Rates!$Q$6:$Q$46,V1169-5)*AA1169,0)</f>
        <v>0</v>
      </c>
      <c r="AQ1169" s="178">
        <f t="shared" si="166"/>
        <v>0</v>
      </c>
      <c r="AR1169" s="178">
        <f t="shared" si="167"/>
        <v>0</v>
      </c>
      <c r="AS1169" s="178">
        <f t="shared" si="168"/>
        <v>0</v>
      </c>
      <c r="AT1169" s="178">
        <f t="shared" si="169"/>
        <v>0</v>
      </c>
      <c r="AU1169">
        <f t="shared" si="170"/>
        <v>0</v>
      </c>
    </row>
    <row r="1170" spans="1:47">
      <c r="A1170" t="str">
        <f>IF(All_Tasks!A1170="","",All_Tasks!A1170)</f>
        <v/>
      </c>
      <c r="B1170" t="str">
        <f>IF(All_Tasks!B1170="","",All_Tasks!B1170)</f>
        <v/>
      </c>
      <c r="C1170" t="str">
        <f>IF(All_Tasks!C1170="","",All_Tasks!C1170)</f>
        <v/>
      </c>
      <c r="D1170" t="str">
        <f>IF(All_Tasks!D1170="","",All_Tasks!D1170)</f>
        <v/>
      </c>
      <c r="E1170" t="str">
        <f>IF(All_Tasks!V1170&lt;&gt;"",All_Tasks!V1170,IF(All_Tasks!E1170&lt;&gt;"",All_Tasks!E1170,""))</f>
        <v/>
      </c>
      <c r="F1170" t="str">
        <f>IF(All_Tasks!F1170="","",All_Tasks!F1170)</f>
        <v/>
      </c>
      <c r="G1170" t="str">
        <f>IF(All_Tasks!G1170="","",All_Tasks!G1170)</f>
        <v/>
      </c>
      <c r="H1170" s="231" t="str">
        <f>IF(All_Tasks!H1170="","",All_Tasks!H1170)</f>
        <v/>
      </c>
      <c r="I1170" t="str">
        <f>IF(All_Tasks!I1170="","",All_Tasks!I1170)</f>
        <v/>
      </c>
      <c r="J1170" t="str">
        <f>IF(All_Tasks!J1170="","",All_Tasks!J1170)</f>
        <v/>
      </c>
      <c r="K1170" t="str">
        <f>IF(All_Tasks!K1170="","",All_Tasks!K1170)</f>
        <v/>
      </c>
      <c r="L1170" s="231" t="str">
        <f>IF(All_Tasks!L1170="","",All_Tasks!L1170)</f>
        <v/>
      </c>
      <c r="M1170" t="str">
        <f>IF(All_Tasks!M1170="","",All_Tasks!M1170)</f>
        <v/>
      </c>
      <c r="N1170" t="str">
        <f>IF(All_Tasks!N1170="","",All_Tasks!N1170)</f>
        <v/>
      </c>
      <c r="O1170" t="str">
        <f>IF(All_Tasks!O1170="","",All_Tasks!O1170)</f>
        <v/>
      </c>
      <c r="P1170" s="181">
        <f>IF(All_Tasks!P1170="",0,All_Tasks!P1170)</f>
        <v>0</v>
      </c>
      <c r="Q1170" s="181">
        <f>IF(All_Tasks!Q1170="",0,All_Tasks!Q1170)</f>
        <v>0</v>
      </c>
      <c r="R1170" s="181">
        <f>IF(All_Tasks!R1170="",0,All_Tasks!R1170)</f>
        <v>0</v>
      </c>
      <c r="S1170" s="181" t="str">
        <f>IF(All_Tasks!S1170="","",All_Tasks!S1170)</f>
        <v/>
      </c>
      <c r="T1170" t="str">
        <f>IF(All_Tasks!T1170="","",All_Tasks!T1170)</f>
        <v/>
      </c>
      <c r="U1170" t="str">
        <f>IF(All_Tasks!U1170="","",All_Tasks!U1170)</f>
        <v/>
      </c>
      <c r="V1170">
        <f>IF(A1170="",0,IFERROR(MATCH(A1170,Scope_Labor_Rates!$A$6:$A$46,0)+5,0))</f>
        <v>0</v>
      </c>
      <c r="W1170" s="178">
        <f>IF(V1170&gt;0,INDEX(Scope_Labor_Rates!$C$6:$C$46,V1170-5),0)</f>
        <v>0</v>
      </c>
      <c r="X1170" s="178">
        <f>IF(V1170&gt;0,INDEX(Scope_Labor_Rates!$C$6:$C$46,V1170-5),0)</f>
        <v>0</v>
      </c>
      <c r="Y1170" s="180">
        <f>IF(V1170&gt;0,INDEX(Scope_Labor_Rates!$S$6:$S$46,V1170-5),0)</f>
        <v>0</v>
      </c>
      <c r="Z1170" s="180">
        <f>IF(V1170&gt;0,INDEX(Scope_Labor_Rates!$R$6:$R$46,V1170-5),1)</f>
        <v>1</v>
      </c>
      <c r="AA1170" s="231">
        <f t="shared" si="162"/>
        <v>0</v>
      </c>
      <c r="AB1170" t="str">
        <f t="shared" si="163"/>
        <v/>
      </c>
      <c r="AC1170" s="178" t="str">
        <f t="shared" si="164"/>
        <v/>
      </c>
      <c r="AD1170" s="181">
        <f t="shared" si="165"/>
        <v>0</v>
      </c>
      <c r="AE1170" s="178">
        <f>IF(V1170&gt;0,P1170*INDEX(Scope_Labor_Rates!$E$6:$E$46,V1170-5),0)</f>
        <v>0</v>
      </c>
      <c r="AF1170" s="181">
        <f>IF(V1170&gt;0,AE1170*INDEX(Scope_Labor_Rates!$D$6:$D$46,V1170-5)*AA1170,0)</f>
        <v>0</v>
      </c>
      <c r="AG1170" s="178">
        <f>IF(V1170&gt;0,P1170*INDEX(Scope_Labor_Rates!$G$6:$G$46,V1170-5),0)</f>
        <v>0</v>
      </c>
      <c r="AH1170" s="181">
        <f>IF(V1170&gt;0,AG1170*INDEX(Scope_Labor_Rates!$F$6:$F$46,V1170-5)*AA1170,0)</f>
        <v>0</v>
      </c>
      <c r="AI1170" s="178">
        <f>IF(V1170&gt;0,P1170*INDEX(Scope_Labor_Rates!$I$6:$I$46,V1170-5),0)</f>
        <v>0</v>
      </c>
      <c r="AJ1170" s="181">
        <f>IF(V1170&gt;0,AI1170*INDEX(Scope_Labor_Rates!$H$6:$H$46,V1170-5)*AA1170,0)</f>
        <v>0</v>
      </c>
      <c r="AK1170" s="178">
        <f>IF(V1170&gt;0,P1170*INDEX(Scope_Labor_Rates!$K$6:$K$46,V1170-5),0)</f>
        <v>0</v>
      </c>
      <c r="AL1170" s="181">
        <f>IF(V1170&gt;0,AK1170*INDEX(Scope_Labor_Rates!$J$6:$J$46,V1170-5)*AA1170,0)</f>
        <v>0</v>
      </c>
      <c r="AM1170" s="178">
        <f>IF(V1170&gt;0,P1170*INDEX(Scope_Labor_Rates!$M$6:$M$46,V1170-5),0)</f>
        <v>0</v>
      </c>
      <c r="AN1170" s="178">
        <f>IF(V1170&gt;0,AM1170*INDEX(Scope_Labor_Rates!$L$6:$L$46,V1170-5)*AA1170,0)</f>
        <v>0</v>
      </c>
      <c r="AO1170" s="178">
        <f>IF(V1170&gt;0,P1170*INDEX(Scope_Labor_Rates!$O$6:$O$46,V1170-5)*AA1170,0)</f>
        <v>0</v>
      </c>
      <c r="AP1170" s="181">
        <f>IF(V1170&gt;0,P1170*INDEX(Scope_Labor_Rates!$Q$6:$Q$46,V1170-5)*AA1170,0)</f>
        <v>0</v>
      </c>
      <c r="AQ1170" s="178">
        <f t="shared" si="166"/>
        <v>0</v>
      </c>
      <c r="AR1170" s="178">
        <f t="shared" si="167"/>
        <v>0</v>
      </c>
      <c r="AS1170" s="178">
        <f t="shared" si="168"/>
        <v>0</v>
      </c>
      <c r="AT1170" s="178">
        <f t="shared" si="169"/>
        <v>0</v>
      </c>
      <c r="AU1170">
        <f t="shared" si="170"/>
        <v>0</v>
      </c>
    </row>
    <row r="1171" spans="1:47">
      <c r="A1171" t="str">
        <f>IF(All_Tasks!A1171="","",All_Tasks!A1171)</f>
        <v/>
      </c>
      <c r="B1171" t="str">
        <f>IF(All_Tasks!B1171="","",All_Tasks!B1171)</f>
        <v/>
      </c>
      <c r="C1171" t="str">
        <f>IF(All_Tasks!C1171="","",All_Tasks!C1171)</f>
        <v/>
      </c>
      <c r="D1171" t="str">
        <f>IF(All_Tasks!D1171="","",All_Tasks!D1171)</f>
        <v/>
      </c>
      <c r="E1171" t="str">
        <f>IF(All_Tasks!V1171&lt;&gt;"",All_Tasks!V1171,IF(All_Tasks!E1171&lt;&gt;"",All_Tasks!E1171,""))</f>
        <v/>
      </c>
      <c r="F1171" t="str">
        <f>IF(All_Tasks!F1171="","",All_Tasks!F1171)</f>
        <v/>
      </c>
      <c r="G1171" t="str">
        <f>IF(All_Tasks!G1171="","",All_Tasks!G1171)</f>
        <v/>
      </c>
      <c r="H1171" s="231" t="str">
        <f>IF(All_Tasks!H1171="","",All_Tasks!H1171)</f>
        <v/>
      </c>
      <c r="I1171" t="str">
        <f>IF(All_Tasks!I1171="","",All_Tasks!I1171)</f>
        <v/>
      </c>
      <c r="J1171" t="str">
        <f>IF(All_Tasks!J1171="","",All_Tasks!J1171)</f>
        <v/>
      </c>
      <c r="K1171" t="str">
        <f>IF(All_Tasks!K1171="","",All_Tasks!K1171)</f>
        <v/>
      </c>
      <c r="L1171" s="231" t="str">
        <f>IF(All_Tasks!L1171="","",All_Tasks!L1171)</f>
        <v/>
      </c>
      <c r="M1171" t="str">
        <f>IF(All_Tasks!M1171="","",All_Tasks!M1171)</f>
        <v/>
      </c>
      <c r="N1171" t="str">
        <f>IF(All_Tasks!N1171="","",All_Tasks!N1171)</f>
        <v/>
      </c>
      <c r="O1171" t="str">
        <f>IF(All_Tasks!O1171="","",All_Tasks!O1171)</f>
        <v/>
      </c>
      <c r="P1171" s="181">
        <f>IF(All_Tasks!P1171="",0,All_Tasks!P1171)</f>
        <v>0</v>
      </c>
      <c r="Q1171" s="181">
        <f>IF(All_Tasks!Q1171="",0,All_Tasks!Q1171)</f>
        <v>0</v>
      </c>
      <c r="R1171" s="181">
        <f>IF(All_Tasks!R1171="",0,All_Tasks!R1171)</f>
        <v>0</v>
      </c>
      <c r="S1171" s="181" t="str">
        <f>IF(All_Tasks!S1171="","",All_Tasks!S1171)</f>
        <v/>
      </c>
      <c r="T1171" t="str">
        <f>IF(All_Tasks!T1171="","",All_Tasks!T1171)</f>
        <v/>
      </c>
      <c r="U1171" t="str">
        <f>IF(All_Tasks!U1171="","",All_Tasks!U1171)</f>
        <v/>
      </c>
      <c r="V1171">
        <f>IF(A1171="",0,IFERROR(MATCH(A1171,Scope_Labor_Rates!$A$6:$A$46,0)+5,0))</f>
        <v>0</v>
      </c>
      <c r="W1171" s="178">
        <f>IF(V1171&gt;0,INDEX(Scope_Labor_Rates!$C$6:$C$46,V1171-5),0)</f>
        <v>0</v>
      </c>
      <c r="X1171" s="178">
        <f>IF(V1171&gt;0,INDEX(Scope_Labor_Rates!$C$6:$C$46,V1171-5),0)</f>
        <v>0</v>
      </c>
      <c r="Y1171" s="180">
        <f>IF(V1171&gt;0,INDEX(Scope_Labor_Rates!$S$6:$S$46,V1171-5),0)</f>
        <v>0</v>
      </c>
      <c r="Z1171" s="180">
        <f>IF(V1171&gt;0,INDEX(Scope_Labor_Rates!$R$6:$R$46,V1171-5),1)</f>
        <v>1</v>
      </c>
      <c r="AA1171" s="231">
        <f t="shared" si="162"/>
        <v>0</v>
      </c>
      <c r="AB1171" t="str">
        <f t="shared" si="163"/>
        <v/>
      </c>
      <c r="AC1171" s="178" t="str">
        <f t="shared" si="164"/>
        <v/>
      </c>
      <c r="AD1171" s="181">
        <f t="shared" si="165"/>
        <v>0</v>
      </c>
      <c r="AE1171" s="178">
        <f>IF(V1171&gt;0,P1171*INDEX(Scope_Labor_Rates!$E$6:$E$46,V1171-5),0)</f>
        <v>0</v>
      </c>
      <c r="AF1171" s="181">
        <f>IF(V1171&gt;0,AE1171*INDEX(Scope_Labor_Rates!$D$6:$D$46,V1171-5)*AA1171,0)</f>
        <v>0</v>
      </c>
      <c r="AG1171" s="178">
        <f>IF(V1171&gt;0,P1171*INDEX(Scope_Labor_Rates!$G$6:$G$46,V1171-5),0)</f>
        <v>0</v>
      </c>
      <c r="AH1171" s="181">
        <f>IF(V1171&gt;0,AG1171*INDEX(Scope_Labor_Rates!$F$6:$F$46,V1171-5)*AA1171,0)</f>
        <v>0</v>
      </c>
      <c r="AI1171" s="178">
        <f>IF(V1171&gt;0,P1171*INDEX(Scope_Labor_Rates!$I$6:$I$46,V1171-5),0)</f>
        <v>0</v>
      </c>
      <c r="AJ1171" s="181">
        <f>IF(V1171&gt;0,AI1171*INDEX(Scope_Labor_Rates!$H$6:$H$46,V1171-5)*AA1171,0)</f>
        <v>0</v>
      </c>
      <c r="AK1171" s="178">
        <f>IF(V1171&gt;0,P1171*INDEX(Scope_Labor_Rates!$K$6:$K$46,V1171-5),0)</f>
        <v>0</v>
      </c>
      <c r="AL1171" s="181">
        <f>IF(V1171&gt;0,AK1171*INDEX(Scope_Labor_Rates!$J$6:$J$46,V1171-5)*AA1171,0)</f>
        <v>0</v>
      </c>
      <c r="AM1171" s="178">
        <f>IF(V1171&gt;0,P1171*INDEX(Scope_Labor_Rates!$M$6:$M$46,V1171-5),0)</f>
        <v>0</v>
      </c>
      <c r="AN1171" s="178">
        <f>IF(V1171&gt;0,AM1171*INDEX(Scope_Labor_Rates!$L$6:$L$46,V1171-5)*AA1171,0)</f>
        <v>0</v>
      </c>
      <c r="AO1171" s="178">
        <f>IF(V1171&gt;0,P1171*INDEX(Scope_Labor_Rates!$O$6:$O$46,V1171-5)*AA1171,0)</f>
        <v>0</v>
      </c>
      <c r="AP1171" s="181">
        <f>IF(V1171&gt;0,P1171*INDEX(Scope_Labor_Rates!$Q$6:$Q$46,V1171-5)*AA1171,0)</f>
        <v>0</v>
      </c>
      <c r="AQ1171" s="178">
        <f t="shared" si="166"/>
        <v>0</v>
      </c>
      <c r="AR1171" s="178">
        <f t="shared" si="167"/>
        <v>0</v>
      </c>
      <c r="AS1171" s="178">
        <f t="shared" si="168"/>
        <v>0</v>
      </c>
      <c r="AT1171" s="178">
        <f t="shared" si="169"/>
        <v>0</v>
      </c>
      <c r="AU1171">
        <f t="shared" si="170"/>
        <v>0</v>
      </c>
    </row>
    <row r="1172" spans="1:47">
      <c r="A1172" t="str">
        <f>IF(All_Tasks!A1172="","",All_Tasks!A1172)</f>
        <v/>
      </c>
      <c r="B1172" t="str">
        <f>IF(All_Tasks!B1172="","",All_Tasks!B1172)</f>
        <v/>
      </c>
      <c r="C1172" t="str">
        <f>IF(All_Tasks!C1172="","",All_Tasks!C1172)</f>
        <v/>
      </c>
      <c r="D1172" t="str">
        <f>IF(All_Tasks!D1172="","",All_Tasks!D1172)</f>
        <v/>
      </c>
      <c r="E1172" t="str">
        <f>IF(All_Tasks!V1172&lt;&gt;"",All_Tasks!V1172,IF(All_Tasks!E1172&lt;&gt;"",All_Tasks!E1172,""))</f>
        <v/>
      </c>
      <c r="F1172" t="str">
        <f>IF(All_Tasks!F1172="","",All_Tasks!F1172)</f>
        <v/>
      </c>
      <c r="G1172" t="str">
        <f>IF(All_Tasks!G1172="","",All_Tasks!G1172)</f>
        <v/>
      </c>
      <c r="H1172" s="231" t="str">
        <f>IF(All_Tasks!H1172="","",All_Tasks!H1172)</f>
        <v/>
      </c>
      <c r="I1172" t="str">
        <f>IF(All_Tasks!I1172="","",All_Tasks!I1172)</f>
        <v/>
      </c>
      <c r="J1172" t="str">
        <f>IF(All_Tasks!J1172="","",All_Tasks!J1172)</f>
        <v/>
      </c>
      <c r="K1172" t="str">
        <f>IF(All_Tasks!K1172="","",All_Tasks!K1172)</f>
        <v/>
      </c>
      <c r="L1172" s="231" t="str">
        <f>IF(All_Tasks!L1172="","",All_Tasks!L1172)</f>
        <v/>
      </c>
      <c r="M1172" t="str">
        <f>IF(All_Tasks!M1172="","",All_Tasks!M1172)</f>
        <v/>
      </c>
      <c r="N1172" t="str">
        <f>IF(All_Tasks!N1172="","",All_Tasks!N1172)</f>
        <v/>
      </c>
      <c r="O1172" t="str">
        <f>IF(All_Tasks!O1172="","",All_Tasks!O1172)</f>
        <v/>
      </c>
      <c r="P1172" s="181">
        <f>IF(All_Tasks!P1172="",0,All_Tasks!P1172)</f>
        <v>0</v>
      </c>
      <c r="Q1172" s="181">
        <f>IF(All_Tasks!Q1172="",0,All_Tasks!Q1172)</f>
        <v>0</v>
      </c>
      <c r="R1172" s="181">
        <f>IF(All_Tasks!R1172="",0,All_Tasks!R1172)</f>
        <v>0</v>
      </c>
      <c r="S1172" s="181" t="str">
        <f>IF(All_Tasks!S1172="","",All_Tasks!S1172)</f>
        <v/>
      </c>
      <c r="T1172" t="str">
        <f>IF(All_Tasks!T1172="","",All_Tasks!T1172)</f>
        <v/>
      </c>
      <c r="U1172" t="str">
        <f>IF(All_Tasks!U1172="","",All_Tasks!U1172)</f>
        <v/>
      </c>
      <c r="V1172">
        <f>IF(A1172="",0,IFERROR(MATCH(A1172,Scope_Labor_Rates!$A$6:$A$46,0)+5,0))</f>
        <v>0</v>
      </c>
      <c r="W1172" s="178">
        <f>IF(V1172&gt;0,INDEX(Scope_Labor_Rates!$C$6:$C$46,V1172-5),0)</f>
        <v>0</v>
      </c>
      <c r="X1172" s="178">
        <f>IF(V1172&gt;0,INDEX(Scope_Labor_Rates!$C$6:$C$46,V1172-5),0)</f>
        <v>0</v>
      </c>
      <c r="Y1172" s="180">
        <f>IF(V1172&gt;0,INDEX(Scope_Labor_Rates!$S$6:$S$46,V1172-5),0)</f>
        <v>0</v>
      </c>
      <c r="Z1172" s="180">
        <f>IF(V1172&gt;0,INDEX(Scope_Labor_Rates!$R$6:$R$46,V1172-5),1)</f>
        <v>1</v>
      </c>
      <c r="AA1172" s="231">
        <f t="shared" si="162"/>
        <v>0</v>
      </c>
      <c r="AB1172" t="str">
        <f t="shared" si="163"/>
        <v/>
      </c>
      <c r="AC1172" s="178" t="str">
        <f t="shared" si="164"/>
        <v/>
      </c>
      <c r="AD1172" s="181">
        <f t="shared" si="165"/>
        <v>0</v>
      </c>
      <c r="AE1172" s="178">
        <f>IF(V1172&gt;0,P1172*INDEX(Scope_Labor_Rates!$E$6:$E$46,V1172-5),0)</f>
        <v>0</v>
      </c>
      <c r="AF1172" s="181">
        <f>IF(V1172&gt;0,AE1172*INDEX(Scope_Labor_Rates!$D$6:$D$46,V1172-5)*AA1172,0)</f>
        <v>0</v>
      </c>
      <c r="AG1172" s="178">
        <f>IF(V1172&gt;0,P1172*INDEX(Scope_Labor_Rates!$G$6:$G$46,V1172-5),0)</f>
        <v>0</v>
      </c>
      <c r="AH1172" s="181">
        <f>IF(V1172&gt;0,AG1172*INDEX(Scope_Labor_Rates!$F$6:$F$46,V1172-5)*AA1172,0)</f>
        <v>0</v>
      </c>
      <c r="AI1172" s="178">
        <f>IF(V1172&gt;0,P1172*INDEX(Scope_Labor_Rates!$I$6:$I$46,V1172-5),0)</f>
        <v>0</v>
      </c>
      <c r="AJ1172" s="181">
        <f>IF(V1172&gt;0,AI1172*INDEX(Scope_Labor_Rates!$H$6:$H$46,V1172-5)*AA1172,0)</f>
        <v>0</v>
      </c>
      <c r="AK1172" s="178">
        <f>IF(V1172&gt;0,P1172*INDEX(Scope_Labor_Rates!$K$6:$K$46,V1172-5),0)</f>
        <v>0</v>
      </c>
      <c r="AL1172" s="181">
        <f>IF(V1172&gt;0,AK1172*INDEX(Scope_Labor_Rates!$J$6:$J$46,V1172-5)*AA1172,0)</f>
        <v>0</v>
      </c>
      <c r="AM1172" s="178">
        <f>IF(V1172&gt;0,P1172*INDEX(Scope_Labor_Rates!$M$6:$M$46,V1172-5),0)</f>
        <v>0</v>
      </c>
      <c r="AN1172" s="178">
        <f>IF(V1172&gt;0,AM1172*INDEX(Scope_Labor_Rates!$L$6:$L$46,V1172-5)*AA1172,0)</f>
        <v>0</v>
      </c>
      <c r="AO1172" s="178">
        <f>IF(V1172&gt;0,P1172*INDEX(Scope_Labor_Rates!$O$6:$O$46,V1172-5)*AA1172,0)</f>
        <v>0</v>
      </c>
      <c r="AP1172" s="181">
        <f>IF(V1172&gt;0,P1172*INDEX(Scope_Labor_Rates!$Q$6:$Q$46,V1172-5)*AA1172,0)</f>
        <v>0</v>
      </c>
      <c r="AQ1172" s="178">
        <f t="shared" si="166"/>
        <v>0</v>
      </c>
      <c r="AR1172" s="178">
        <f t="shared" si="167"/>
        <v>0</v>
      </c>
      <c r="AS1172" s="178">
        <f t="shared" si="168"/>
        <v>0</v>
      </c>
      <c r="AT1172" s="178">
        <f t="shared" si="169"/>
        <v>0</v>
      </c>
      <c r="AU1172">
        <f t="shared" si="170"/>
        <v>0</v>
      </c>
    </row>
    <row r="1173" spans="1:47">
      <c r="A1173" t="str">
        <f>IF(All_Tasks!A1173="","",All_Tasks!A1173)</f>
        <v/>
      </c>
      <c r="B1173" t="str">
        <f>IF(All_Tasks!B1173="","",All_Tasks!B1173)</f>
        <v/>
      </c>
      <c r="C1173" t="str">
        <f>IF(All_Tasks!C1173="","",All_Tasks!C1173)</f>
        <v/>
      </c>
      <c r="D1173" t="str">
        <f>IF(All_Tasks!D1173="","",All_Tasks!D1173)</f>
        <v/>
      </c>
      <c r="E1173" t="str">
        <f>IF(All_Tasks!V1173&lt;&gt;"",All_Tasks!V1173,IF(All_Tasks!E1173&lt;&gt;"",All_Tasks!E1173,""))</f>
        <v/>
      </c>
      <c r="F1173" t="str">
        <f>IF(All_Tasks!F1173="","",All_Tasks!F1173)</f>
        <v/>
      </c>
      <c r="G1173" t="str">
        <f>IF(All_Tasks!G1173="","",All_Tasks!G1173)</f>
        <v/>
      </c>
      <c r="H1173" s="231" t="str">
        <f>IF(All_Tasks!H1173="","",All_Tasks!H1173)</f>
        <v/>
      </c>
      <c r="I1173" t="str">
        <f>IF(All_Tasks!I1173="","",All_Tasks!I1173)</f>
        <v/>
      </c>
      <c r="J1173" t="str">
        <f>IF(All_Tasks!J1173="","",All_Tasks!J1173)</f>
        <v/>
      </c>
      <c r="K1173" t="str">
        <f>IF(All_Tasks!K1173="","",All_Tasks!K1173)</f>
        <v/>
      </c>
      <c r="L1173" s="231" t="str">
        <f>IF(All_Tasks!L1173="","",All_Tasks!L1173)</f>
        <v/>
      </c>
      <c r="M1173" t="str">
        <f>IF(All_Tasks!M1173="","",All_Tasks!M1173)</f>
        <v/>
      </c>
      <c r="N1173" t="str">
        <f>IF(All_Tasks!N1173="","",All_Tasks!N1173)</f>
        <v/>
      </c>
      <c r="O1173" t="str">
        <f>IF(All_Tasks!O1173="","",All_Tasks!O1173)</f>
        <v/>
      </c>
      <c r="P1173" s="181">
        <f>IF(All_Tasks!P1173="",0,All_Tasks!P1173)</f>
        <v>0</v>
      </c>
      <c r="Q1173" s="181">
        <f>IF(All_Tasks!Q1173="",0,All_Tasks!Q1173)</f>
        <v>0</v>
      </c>
      <c r="R1173" s="181">
        <f>IF(All_Tasks!R1173="",0,All_Tasks!R1173)</f>
        <v>0</v>
      </c>
      <c r="S1173" s="181" t="str">
        <f>IF(All_Tasks!S1173="","",All_Tasks!S1173)</f>
        <v/>
      </c>
      <c r="T1173" t="str">
        <f>IF(All_Tasks!T1173="","",All_Tasks!T1173)</f>
        <v/>
      </c>
      <c r="U1173" t="str">
        <f>IF(All_Tasks!U1173="","",All_Tasks!U1173)</f>
        <v/>
      </c>
      <c r="V1173">
        <f>IF(A1173="",0,IFERROR(MATCH(A1173,Scope_Labor_Rates!$A$6:$A$46,0)+5,0))</f>
        <v>0</v>
      </c>
      <c r="W1173" s="178">
        <f>IF(V1173&gt;0,INDEX(Scope_Labor_Rates!$C$6:$C$46,V1173-5),0)</f>
        <v>0</v>
      </c>
      <c r="X1173" s="178">
        <f>IF(V1173&gt;0,INDEX(Scope_Labor_Rates!$C$6:$C$46,V1173-5),0)</f>
        <v>0</v>
      </c>
      <c r="Y1173" s="180">
        <f>IF(V1173&gt;0,INDEX(Scope_Labor_Rates!$S$6:$S$46,V1173-5),0)</f>
        <v>0</v>
      </c>
      <c r="Z1173" s="180">
        <f>IF(V1173&gt;0,INDEX(Scope_Labor_Rates!$R$6:$R$46,V1173-5),1)</f>
        <v>1</v>
      </c>
      <c r="AA1173" s="231">
        <f t="shared" si="162"/>
        <v>0</v>
      </c>
      <c r="AB1173" t="str">
        <f t="shared" si="163"/>
        <v/>
      </c>
      <c r="AC1173" s="178" t="str">
        <f t="shared" si="164"/>
        <v/>
      </c>
      <c r="AD1173" s="181">
        <f t="shared" si="165"/>
        <v>0</v>
      </c>
      <c r="AE1173" s="178">
        <f>IF(V1173&gt;0,P1173*INDEX(Scope_Labor_Rates!$E$6:$E$46,V1173-5),0)</f>
        <v>0</v>
      </c>
      <c r="AF1173" s="181">
        <f>IF(V1173&gt;0,AE1173*INDEX(Scope_Labor_Rates!$D$6:$D$46,V1173-5)*AA1173,0)</f>
        <v>0</v>
      </c>
      <c r="AG1173" s="178">
        <f>IF(V1173&gt;0,P1173*INDEX(Scope_Labor_Rates!$G$6:$G$46,V1173-5),0)</f>
        <v>0</v>
      </c>
      <c r="AH1173" s="181">
        <f>IF(V1173&gt;0,AG1173*INDEX(Scope_Labor_Rates!$F$6:$F$46,V1173-5)*AA1173,0)</f>
        <v>0</v>
      </c>
      <c r="AI1173" s="178">
        <f>IF(V1173&gt;0,P1173*INDEX(Scope_Labor_Rates!$I$6:$I$46,V1173-5),0)</f>
        <v>0</v>
      </c>
      <c r="AJ1173" s="181">
        <f>IF(V1173&gt;0,AI1173*INDEX(Scope_Labor_Rates!$H$6:$H$46,V1173-5)*AA1173,0)</f>
        <v>0</v>
      </c>
      <c r="AK1173" s="178">
        <f>IF(V1173&gt;0,P1173*INDEX(Scope_Labor_Rates!$K$6:$K$46,V1173-5),0)</f>
        <v>0</v>
      </c>
      <c r="AL1173" s="181">
        <f>IF(V1173&gt;0,AK1173*INDEX(Scope_Labor_Rates!$J$6:$J$46,V1173-5)*AA1173,0)</f>
        <v>0</v>
      </c>
      <c r="AM1173" s="178">
        <f>IF(V1173&gt;0,P1173*INDEX(Scope_Labor_Rates!$M$6:$M$46,V1173-5),0)</f>
        <v>0</v>
      </c>
      <c r="AN1173" s="178">
        <f>IF(V1173&gt;0,AM1173*INDEX(Scope_Labor_Rates!$L$6:$L$46,V1173-5)*AA1173,0)</f>
        <v>0</v>
      </c>
      <c r="AO1173" s="178">
        <f>IF(V1173&gt;0,P1173*INDEX(Scope_Labor_Rates!$O$6:$O$46,V1173-5)*AA1173,0)</f>
        <v>0</v>
      </c>
      <c r="AP1173" s="181">
        <f>IF(V1173&gt;0,P1173*INDEX(Scope_Labor_Rates!$Q$6:$Q$46,V1173-5)*AA1173,0)</f>
        <v>0</v>
      </c>
      <c r="AQ1173" s="178">
        <f t="shared" si="166"/>
        <v>0</v>
      </c>
      <c r="AR1173" s="178">
        <f t="shared" si="167"/>
        <v>0</v>
      </c>
      <c r="AS1173" s="178">
        <f t="shared" si="168"/>
        <v>0</v>
      </c>
      <c r="AT1173" s="178">
        <f t="shared" si="169"/>
        <v>0</v>
      </c>
      <c r="AU1173">
        <f t="shared" si="170"/>
        <v>0</v>
      </c>
    </row>
    <row r="1174" spans="1:47">
      <c r="A1174" t="str">
        <f>IF(All_Tasks!A1174="","",All_Tasks!A1174)</f>
        <v/>
      </c>
      <c r="B1174" t="str">
        <f>IF(All_Tasks!B1174="","",All_Tasks!B1174)</f>
        <v/>
      </c>
      <c r="C1174" t="str">
        <f>IF(All_Tasks!C1174="","",All_Tasks!C1174)</f>
        <v/>
      </c>
      <c r="D1174" t="str">
        <f>IF(All_Tasks!D1174="","",All_Tasks!D1174)</f>
        <v/>
      </c>
      <c r="E1174" t="str">
        <f>IF(All_Tasks!V1174&lt;&gt;"",All_Tasks!V1174,IF(All_Tasks!E1174&lt;&gt;"",All_Tasks!E1174,""))</f>
        <v/>
      </c>
      <c r="F1174" t="str">
        <f>IF(All_Tasks!F1174="","",All_Tasks!F1174)</f>
        <v/>
      </c>
      <c r="G1174" t="str">
        <f>IF(All_Tasks!G1174="","",All_Tasks!G1174)</f>
        <v/>
      </c>
      <c r="H1174" s="231" t="str">
        <f>IF(All_Tasks!H1174="","",All_Tasks!H1174)</f>
        <v/>
      </c>
      <c r="I1174" t="str">
        <f>IF(All_Tasks!I1174="","",All_Tasks!I1174)</f>
        <v/>
      </c>
      <c r="J1174" t="str">
        <f>IF(All_Tasks!J1174="","",All_Tasks!J1174)</f>
        <v/>
      </c>
      <c r="K1174" t="str">
        <f>IF(All_Tasks!K1174="","",All_Tasks!K1174)</f>
        <v/>
      </c>
      <c r="L1174" s="231" t="str">
        <f>IF(All_Tasks!L1174="","",All_Tasks!L1174)</f>
        <v/>
      </c>
      <c r="M1174" t="str">
        <f>IF(All_Tasks!M1174="","",All_Tasks!M1174)</f>
        <v/>
      </c>
      <c r="N1174" t="str">
        <f>IF(All_Tasks!N1174="","",All_Tasks!N1174)</f>
        <v/>
      </c>
      <c r="O1174" t="str">
        <f>IF(All_Tasks!O1174="","",All_Tasks!O1174)</f>
        <v/>
      </c>
      <c r="P1174" s="181">
        <f>IF(All_Tasks!P1174="",0,All_Tasks!P1174)</f>
        <v>0</v>
      </c>
      <c r="Q1174" s="181">
        <f>IF(All_Tasks!Q1174="",0,All_Tasks!Q1174)</f>
        <v>0</v>
      </c>
      <c r="R1174" s="181">
        <f>IF(All_Tasks!R1174="",0,All_Tasks!R1174)</f>
        <v>0</v>
      </c>
      <c r="S1174" s="181" t="str">
        <f>IF(All_Tasks!S1174="","",All_Tasks!S1174)</f>
        <v/>
      </c>
      <c r="T1174" t="str">
        <f>IF(All_Tasks!T1174="","",All_Tasks!T1174)</f>
        <v/>
      </c>
      <c r="U1174" t="str">
        <f>IF(All_Tasks!U1174="","",All_Tasks!U1174)</f>
        <v/>
      </c>
      <c r="V1174">
        <f>IF(A1174="",0,IFERROR(MATCH(A1174,Scope_Labor_Rates!$A$6:$A$46,0)+5,0))</f>
        <v>0</v>
      </c>
      <c r="W1174" s="178">
        <f>IF(V1174&gt;0,INDEX(Scope_Labor_Rates!$C$6:$C$46,V1174-5),0)</f>
        <v>0</v>
      </c>
      <c r="X1174" s="178">
        <f>IF(V1174&gt;0,INDEX(Scope_Labor_Rates!$C$6:$C$46,V1174-5),0)</f>
        <v>0</v>
      </c>
      <c r="Y1174" s="180">
        <f>IF(V1174&gt;0,INDEX(Scope_Labor_Rates!$S$6:$S$46,V1174-5),0)</f>
        <v>0</v>
      </c>
      <c r="Z1174" s="180">
        <f>IF(V1174&gt;0,INDEX(Scope_Labor_Rates!$R$6:$R$46,V1174-5),1)</f>
        <v>1</v>
      </c>
      <c r="AA1174" s="231">
        <f t="shared" si="162"/>
        <v>0</v>
      </c>
      <c r="AB1174" t="str">
        <f t="shared" si="163"/>
        <v/>
      </c>
      <c r="AC1174" s="178" t="str">
        <f t="shared" si="164"/>
        <v/>
      </c>
      <c r="AD1174" s="181">
        <f t="shared" si="165"/>
        <v>0</v>
      </c>
      <c r="AE1174" s="178">
        <f>IF(V1174&gt;0,P1174*INDEX(Scope_Labor_Rates!$E$6:$E$46,V1174-5),0)</f>
        <v>0</v>
      </c>
      <c r="AF1174" s="181">
        <f>IF(V1174&gt;0,AE1174*INDEX(Scope_Labor_Rates!$D$6:$D$46,V1174-5)*AA1174,0)</f>
        <v>0</v>
      </c>
      <c r="AG1174" s="178">
        <f>IF(V1174&gt;0,P1174*INDEX(Scope_Labor_Rates!$G$6:$G$46,V1174-5),0)</f>
        <v>0</v>
      </c>
      <c r="AH1174" s="181">
        <f>IF(V1174&gt;0,AG1174*INDEX(Scope_Labor_Rates!$F$6:$F$46,V1174-5)*AA1174,0)</f>
        <v>0</v>
      </c>
      <c r="AI1174" s="178">
        <f>IF(V1174&gt;0,P1174*INDEX(Scope_Labor_Rates!$I$6:$I$46,V1174-5),0)</f>
        <v>0</v>
      </c>
      <c r="AJ1174" s="181">
        <f>IF(V1174&gt;0,AI1174*INDEX(Scope_Labor_Rates!$H$6:$H$46,V1174-5)*AA1174,0)</f>
        <v>0</v>
      </c>
      <c r="AK1174" s="178">
        <f>IF(V1174&gt;0,P1174*INDEX(Scope_Labor_Rates!$K$6:$K$46,V1174-5),0)</f>
        <v>0</v>
      </c>
      <c r="AL1174" s="181">
        <f>IF(V1174&gt;0,AK1174*INDEX(Scope_Labor_Rates!$J$6:$J$46,V1174-5)*AA1174,0)</f>
        <v>0</v>
      </c>
      <c r="AM1174" s="178">
        <f>IF(V1174&gt;0,P1174*INDEX(Scope_Labor_Rates!$M$6:$M$46,V1174-5),0)</f>
        <v>0</v>
      </c>
      <c r="AN1174" s="178">
        <f>IF(V1174&gt;0,AM1174*INDEX(Scope_Labor_Rates!$L$6:$L$46,V1174-5)*AA1174,0)</f>
        <v>0</v>
      </c>
      <c r="AO1174" s="178">
        <f>IF(V1174&gt;0,P1174*INDEX(Scope_Labor_Rates!$O$6:$O$46,V1174-5)*AA1174,0)</f>
        <v>0</v>
      </c>
      <c r="AP1174" s="181">
        <f>IF(V1174&gt;0,P1174*INDEX(Scope_Labor_Rates!$Q$6:$Q$46,V1174-5)*AA1174,0)</f>
        <v>0</v>
      </c>
      <c r="AQ1174" s="178">
        <f t="shared" si="166"/>
        <v>0</v>
      </c>
      <c r="AR1174" s="178">
        <f t="shared" si="167"/>
        <v>0</v>
      </c>
      <c r="AS1174" s="178">
        <f t="shared" si="168"/>
        <v>0</v>
      </c>
      <c r="AT1174" s="178">
        <f t="shared" si="169"/>
        <v>0</v>
      </c>
      <c r="AU1174">
        <f t="shared" si="170"/>
        <v>0</v>
      </c>
    </row>
    <row r="1175" spans="1:47">
      <c r="A1175" t="str">
        <f>IF(All_Tasks!A1175="","",All_Tasks!A1175)</f>
        <v/>
      </c>
      <c r="B1175" t="str">
        <f>IF(All_Tasks!B1175="","",All_Tasks!B1175)</f>
        <v/>
      </c>
      <c r="C1175" t="str">
        <f>IF(All_Tasks!C1175="","",All_Tasks!C1175)</f>
        <v/>
      </c>
      <c r="D1175" t="str">
        <f>IF(All_Tasks!D1175="","",All_Tasks!D1175)</f>
        <v/>
      </c>
      <c r="E1175" t="str">
        <f>IF(All_Tasks!V1175&lt;&gt;"",All_Tasks!V1175,IF(All_Tasks!E1175&lt;&gt;"",All_Tasks!E1175,""))</f>
        <v/>
      </c>
      <c r="F1175" t="str">
        <f>IF(All_Tasks!F1175="","",All_Tasks!F1175)</f>
        <v/>
      </c>
      <c r="G1175" t="str">
        <f>IF(All_Tasks!G1175="","",All_Tasks!G1175)</f>
        <v/>
      </c>
      <c r="H1175" s="231" t="str">
        <f>IF(All_Tasks!H1175="","",All_Tasks!H1175)</f>
        <v/>
      </c>
      <c r="I1175" t="str">
        <f>IF(All_Tasks!I1175="","",All_Tasks!I1175)</f>
        <v/>
      </c>
      <c r="J1175" t="str">
        <f>IF(All_Tasks!J1175="","",All_Tasks!J1175)</f>
        <v/>
      </c>
      <c r="K1175" t="str">
        <f>IF(All_Tasks!K1175="","",All_Tasks!K1175)</f>
        <v/>
      </c>
      <c r="L1175" s="231" t="str">
        <f>IF(All_Tasks!L1175="","",All_Tasks!L1175)</f>
        <v/>
      </c>
      <c r="M1175" t="str">
        <f>IF(All_Tasks!M1175="","",All_Tasks!M1175)</f>
        <v/>
      </c>
      <c r="N1175" t="str">
        <f>IF(All_Tasks!N1175="","",All_Tasks!N1175)</f>
        <v/>
      </c>
      <c r="O1175" t="str">
        <f>IF(All_Tasks!O1175="","",All_Tasks!O1175)</f>
        <v/>
      </c>
      <c r="P1175" s="181">
        <f>IF(All_Tasks!P1175="",0,All_Tasks!P1175)</f>
        <v>0</v>
      </c>
      <c r="Q1175" s="181">
        <f>IF(All_Tasks!Q1175="",0,All_Tasks!Q1175)</f>
        <v>0</v>
      </c>
      <c r="R1175" s="181">
        <f>IF(All_Tasks!R1175="",0,All_Tasks!R1175)</f>
        <v>0</v>
      </c>
      <c r="S1175" s="181" t="str">
        <f>IF(All_Tasks!S1175="","",All_Tasks!S1175)</f>
        <v/>
      </c>
      <c r="T1175" t="str">
        <f>IF(All_Tasks!T1175="","",All_Tasks!T1175)</f>
        <v/>
      </c>
      <c r="U1175" t="str">
        <f>IF(All_Tasks!U1175="","",All_Tasks!U1175)</f>
        <v/>
      </c>
      <c r="V1175">
        <f>IF(A1175="",0,IFERROR(MATCH(A1175,Scope_Labor_Rates!$A$6:$A$46,0)+5,0))</f>
        <v>0</v>
      </c>
      <c r="W1175" s="178">
        <f>IF(V1175&gt;0,INDEX(Scope_Labor_Rates!$C$6:$C$46,V1175-5),0)</f>
        <v>0</v>
      </c>
      <c r="X1175" s="178">
        <f>IF(V1175&gt;0,INDEX(Scope_Labor_Rates!$C$6:$C$46,V1175-5),0)</f>
        <v>0</v>
      </c>
      <c r="Y1175" s="180">
        <f>IF(V1175&gt;0,INDEX(Scope_Labor_Rates!$S$6:$S$46,V1175-5),0)</f>
        <v>0</v>
      </c>
      <c r="Z1175" s="180">
        <f>IF(V1175&gt;0,INDEX(Scope_Labor_Rates!$R$6:$R$46,V1175-5),1)</f>
        <v>1</v>
      </c>
      <c r="AA1175" s="231">
        <f t="shared" si="162"/>
        <v>0</v>
      </c>
      <c r="AB1175" t="str">
        <f t="shared" si="163"/>
        <v/>
      </c>
      <c r="AC1175" s="178" t="str">
        <f t="shared" si="164"/>
        <v/>
      </c>
      <c r="AD1175" s="181">
        <f t="shared" si="165"/>
        <v>0</v>
      </c>
      <c r="AE1175" s="178">
        <f>IF(V1175&gt;0,P1175*INDEX(Scope_Labor_Rates!$E$6:$E$46,V1175-5),0)</f>
        <v>0</v>
      </c>
      <c r="AF1175" s="181">
        <f>IF(V1175&gt;0,AE1175*INDEX(Scope_Labor_Rates!$D$6:$D$46,V1175-5)*AA1175,0)</f>
        <v>0</v>
      </c>
      <c r="AG1175" s="178">
        <f>IF(V1175&gt;0,P1175*INDEX(Scope_Labor_Rates!$G$6:$G$46,V1175-5),0)</f>
        <v>0</v>
      </c>
      <c r="AH1175" s="181">
        <f>IF(V1175&gt;0,AG1175*INDEX(Scope_Labor_Rates!$F$6:$F$46,V1175-5)*AA1175,0)</f>
        <v>0</v>
      </c>
      <c r="AI1175" s="178">
        <f>IF(V1175&gt;0,P1175*INDEX(Scope_Labor_Rates!$I$6:$I$46,V1175-5),0)</f>
        <v>0</v>
      </c>
      <c r="AJ1175" s="181">
        <f>IF(V1175&gt;0,AI1175*INDEX(Scope_Labor_Rates!$H$6:$H$46,V1175-5)*AA1175,0)</f>
        <v>0</v>
      </c>
      <c r="AK1175" s="178">
        <f>IF(V1175&gt;0,P1175*INDEX(Scope_Labor_Rates!$K$6:$K$46,V1175-5),0)</f>
        <v>0</v>
      </c>
      <c r="AL1175" s="181">
        <f>IF(V1175&gt;0,AK1175*INDEX(Scope_Labor_Rates!$J$6:$J$46,V1175-5)*AA1175,0)</f>
        <v>0</v>
      </c>
      <c r="AM1175" s="178">
        <f>IF(V1175&gt;0,P1175*INDEX(Scope_Labor_Rates!$M$6:$M$46,V1175-5),0)</f>
        <v>0</v>
      </c>
      <c r="AN1175" s="178">
        <f>IF(V1175&gt;0,AM1175*INDEX(Scope_Labor_Rates!$L$6:$L$46,V1175-5)*AA1175,0)</f>
        <v>0</v>
      </c>
      <c r="AO1175" s="178">
        <f>IF(V1175&gt;0,P1175*INDEX(Scope_Labor_Rates!$O$6:$O$46,V1175-5)*AA1175,0)</f>
        <v>0</v>
      </c>
      <c r="AP1175" s="181">
        <f>IF(V1175&gt;0,P1175*INDEX(Scope_Labor_Rates!$Q$6:$Q$46,V1175-5)*AA1175,0)</f>
        <v>0</v>
      </c>
      <c r="AQ1175" s="178">
        <f t="shared" si="166"/>
        <v>0</v>
      </c>
      <c r="AR1175" s="178">
        <f t="shared" si="167"/>
        <v>0</v>
      </c>
      <c r="AS1175" s="178">
        <f t="shared" si="168"/>
        <v>0</v>
      </c>
      <c r="AT1175" s="178">
        <f t="shared" si="169"/>
        <v>0</v>
      </c>
      <c r="AU1175">
        <f t="shared" si="170"/>
        <v>0</v>
      </c>
    </row>
    <row r="1176" spans="1:47">
      <c r="A1176" t="str">
        <f>IF(All_Tasks!A1176="","",All_Tasks!A1176)</f>
        <v/>
      </c>
      <c r="B1176" t="str">
        <f>IF(All_Tasks!B1176="","",All_Tasks!B1176)</f>
        <v/>
      </c>
      <c r="C1176" t="str">
        <f>IF(All_Tasks!C1176="","",All_Tasks!C1176)</f>
        <v/>
      </c>
      <c r="D1176" t="str">
        <f>IF(All_Tasks!D1176="","",All_Tasks!D1176)</f>
        <v/>
      </c>
      <c r="E1176" t="str">
        <f>IF(All_Tasks!V1176&lt;&gt;"",All_Tasks!V1176,IF(All_Tasks!E1176&lt;&gt;"",All_Tasks!E1176,""))</f>
        <v/>
      </c>
      <c r="F1176" t="str">
        <f>IF(All_Tasks!F1176="","",All_Tasks!F1176)</f>
        <v/>
      </c>
      <c r="G1176" t="str">
        <f>IF(All_Tasks!G1176="","",All_Tasks!G1176)</f>
        <v/>
      </c>
      <c r="H1176" s="231" t="str">
        <f>IF(All_Tasks!H1176="","",All_Tasks!H1176)</f>
        <v/>
      </c>
      <c r="I1176" t="str">
        <f>IF(All_Tasks!I1176="","",All_Tasks!I1176)</f>
        <v/>
      </c>
      <c r="J1176" t="str">
        <f>IF(All_Tasks!J1176="","",All_Tasks!J1176)</f>
        <v/>
      </c>
      <c r="K1176" t="str">
        <f>IF(All_Tasks!K1176="","",All_Tasks!K1176)</f>
        <v/>
      </c>
      <c r="L1176" s="231" t="str">
        <f>IF(All_Tasks!L1176="","",All_Tasks!L1176)</f>
        <v/>
      </c>
      <c r="M1176" t="str">
        <f>IF(All_Tasks!M1176="","",All_Tasks!M1176)</f>
        <v/>
      </c>
      <c r="N1176" t="str">
        <f>IF(All_Tasks!N1176="","",All_Tasks!N1176)</f>
        <v/>
      </c>
      <c r="O1176" t="str">
        <f>IF(All_Tasks!O1176="","",All_Tasks!O1176)</f>
        <v/>
      </c>
      <c r="P1176" s="181">
        <f>IF(All_Tasks!P1176="",0,All_Tasks!P1176)</f>
        <v>0</v>
      </c>
      <c r="Q1176" s="181">
        <f>IF(All_Tasks!Q1176="",0,All_Tasks!Q1176)</f>
        <v>0</v>
      </c>
      <c r="R1176" s="181">
        <f>IF(All_Tasks!R1176="",0,All_Tasks!R1176)</f>
        <v>0</v>
      </c>
      <c r="S1176" s="181" t="str">
        <f>IF(All_Tasks!S1176="","",All_Tasks!S1176)</f>
        <v/>
      </c>
      <c r="T1176" t="str">
        <f>IF(All_Tasks!T1176="","",All_Tasks!T1176)</f>
        <v/>
      </c>
      <c r="U1176" t="str">
        <f>IF(All_Tasks!U1176="","",All_Tasks!U1176)</f>
        <v/>
      </c>
      <c r="V1176">
        <f>IF(A1176="",0,IFERROR(MATCH(A1176,Scope_Labor_Rates!$A$6:$A$46,0)+5,0))</f>
        <v>0</v>
      </c>
      <c r="W1176" s="178">
        <f>IF(V1176&gt;0,INDEX(Scope_Labor_Rates!$C$6:$C$46,V1176-5),0)</f>
        <v>0</v>
      </c>
      <c r="X1176" s="178">
        <f>IF(V1176&gt;0,INDEX(Scope_Labor_Rates!$C$6:$C$46,V1176-5),0)</f>
        <v>0</v>
      </c>
      <c r="Y1176" s="180">
        <f>IF(V1176&gt;0,INDEX(Scope_Labor_Rates!$S$6:$S$46,V1176-5),0)</f>
        <v>0</v>
      </c>
      <c r="Z1176" s="180">
        <f>IF(V1176&gt;0,INDEX(Scope_Labor_Rates!$R$6:$R$46,V1176-5),1)</f>
        <v>1</v>
      </c>
      <c r="AA1176" s="231">
        <f t="shared" si="162"/>
        <v>0</v>
      </c>
      <c r="AB1176" t="str">
        <f t="shared" si="163"/>
        <v/>
      </c>
      <c r="AC1176" s="178" t="str">
        <f t="shared" si="164"/>
        <v/>
      </c>
      <c r="AD1176" s="181">
        <f t="shared" si="165"/>
        <v>0</v>
      </c>
      <c r="AE1176" s="178">
        <f>IF(V1176&gt;0,P1176*INDEX(Scope_Labor_Rates!$E$6:$E$46,V1176-5),0)</f>
        <v>0</v>
      </c>
      <c r="AF1176" s="181">
        <f>IF(V1176&gt;0,AE1176*INDEX(Scope_Labor_Rates!$D$6:$D$46,V1176-5)*AA1176,0)</f>
        <v>0</v>
      </c>
      <c r="AG1176" s="178">
        <f>IF(V1176&gt;0,P1176*INDEX(Scope_Labor_Rates!$G$6:$G$46,V1176-5),0)</f>
        <v>0</v>
      </c>
      <c r="AH1176" s="181">
        <f>IF(V1176&gt;0,AG1176*INDEX(Scope_Labor_Rates!$F$6:$F$46,V1176-5)*AA1176,0)</f>
        <v>0</v>
      </c>
      <c r="AI1176" s="178">
        <f>IF(V1176&gt;0,P1176*INDEX(Scope_Labor_Rates!$I$6:$I$46,V1176-5),0)</f>
        <v>0</v>
      </c>
      <c r="AJ1176" s="181">
        <f>IF(V1176&gt;0,AI1176*INDEX(Scope_Labor_Rates!$H$6:$H$46,V1176-5)*AA1176,0)</f>
        <v>0</v>
      </c>
      <c r="AK1176" s="178">
        <f>IF(V1176&gt;0,P1176*INDEX(Scope_Labor_Rates!$K$6:$K$46,V1176-5),0)</f>
        <v>0</v>
      </c>
      <c r="AL1176" s="181">
        <f>IF(V1176&gt;0,AK1176*INDEX(Scope_Labor_Rates!$J$6:$J$46,V1176-5)*AA1176,0)</f>
        <v>0</v>
      </c>
      <c r="AM1176" s="178">
        <f>IF(V1176&gt;0,P1176*INDEX(Scope_Labor_Rates!$M$6:$M$46,V1176-5),0)</f>
        <v>0</v>
      </c>
      <c r="AN1176" s="178">
        <f>IF(V1176&gt;0,AM1176*INDEX(Scope_Labor_Rates!$L$6:$L$46,V1176-5)*AA1176,0)</f>
        <v>0</v>
      </c>
      <c r="AO1176" s="178">
        <f>IF(V1176&gt;0,P1176*INDEX(Scope_Labor_Rates!$O$6:$O$46,V1176-5)*AA1176,0)</f>
        <v>0</v>
      </c>
      <c r="AP1176" s="181">
        <f>IF(V1176&gt;0,P1176*INDEX(Scope_Labor_Rates!$Q$6:$Q$46,V1176-5)*AA1176,0)</f>
        <v>0</v>
      </c>
      <c r="AQ1176" s="178">
        <f t="shared" si="166"/>
        <v>0</v>
      </c>
      <c r="AR1176" s="178">
        <f t="shared" si="167"/>
        <v>0</v>
      </c>
      <c r="AS1176" s="178">
        <f t="shared" si="168"/>
        <v>0</v>
      </c>
      <c r="AT1176" s="178">
        <f t="shared" si="169"/>
        <v>0</v>
      </c>
      <c r="AU1176">
        <f t="shared" si="170"/>
        <v>0</v>
      </c>
    </row>
    <row r="1177" spans="1:47">
      <c r="A1177" t="str">
        <f>IF(All_Tasks!A1177="","",All_Tasks!A1177)</f>
        <v/>
      </c>
      <c r="B1177" t="str">
        <f>IF(All_Tasks!B1177="","",All_Tasks!B1177)</f>
        <v/>
      </c>
      <c r="C1177" t="str">
        <f>IF(All_Tasks!C1177="","",All_Tasks!C1177)</f>
        <v/>
      </c>
      <c r="D1177" t="str">
        <f>IF(All_Tasks!D1177="","",All_Tasks!D1177)</f>
        <v/>
      </c>
      <c r="E1177" t="str">
        <f>IF(All_Tasks!V1177&lt;&gt;"",All_Tasks!V1177,IF(All_Tasks!E1177&lt;&gt;"",All_Tasks!E1177,""))</f>
        <v/>
      </c>
      <c r="F1177" t="str">
        <f>IF(All_Tasks!F1177="","",All_Tasks!F1177)</f>
        <v/>
      </c>
      <c r="G1177" t="str">
        <f>IF(All_Tasks!G1177="","",All_Tasks!G1177)</f>
        <v/>
      </c>
      <c r="H1177" s="231" t="str">
        <f>IF(All_Tasks!H1177="","",All_Tasks!H1177)</f>
        <v/>
      </c>
      <c r="I1177" t="str">
        <f>IF(All_Tasks!I1177="","",All_Tasks!I1177)</f>
        <v/>
      </c>
      <c r="J1177" t="str">
        <f>IF(All_Tasks!J1177="","",All_Tasks!J1177)</f>
        <v/>
      </c>
      <c r="K1177" t="str">
        <f>IF(All_Tasks!K1177="","",All_Tasks!K1177)</f>
        <v/>
      </c>
      <c r="L1177" s="231" t="str">
        <f>IF(All_Tasks!L1177="","",All_Tasks!L1177)</f>
        <v/>
      </c>
      <c r="M1177" t="str">
        <f>IF(All_Tasks!M1177="","",All_Tasks!M1177)</f>
        <v/>
      </c>
      <c r="N1177" t="str">
        <f>IF(All_Tasks!N1177="","",All_Tasks!N1177)</f>
        <v/>
      </c>
      <c r="O1177" t="str">
        <f>IF(All_Tasks!O1177="","",All_Tasks!O1177)</f>
        <v/>
      </c>
      <c r="P1177" s="181">
        <f>IF(All_Tasks!P1177="",0,All_Tasks!P1177)</f>
        <v>0</v>
      </c>
      <c r="Q1177" s="181">
        <f>IF(All_Tasks!Q1177="",0,All_Tasks!Q1177)</f>
        <v>0</v>
      </c>
      <c r="R1177" s="181">
        <f>IF(All_Tasks!R1177="",0,All_Tasks!R1177)</f>
        <v>0</v>
      </c>
      <c r="S1177" s="181" t="str">
        <f>IF(All_Tasks!S1177="","",All_Tasks!S1177)</f>
        <v/>
      </c>
      <c r="T1177" t="str">
        <f>IF(All_Tasks!T1177="","",All_Tasks!T1177)</f>
        <v/>
      </c>
      <c r="U1177" t="str">
        <f>IF(All_Tasks!U1177="","",All_Tasks!U1177)</f>
        <v/>
      </c>
      <c r="V1177">
        <f>IF(A1177="",0,IFERROR(MATCH(A1177,Scope_Labor_Rates!$A$6:$A$46,0)+5,0))</f>
        <v>0</v>
      </c>
      <c r="W1177" s="178">
        <f>IF(V1177&gt;0,INDEX(Scope_Labor_Rates!$C$6:$C$46,V1177-5),0)</f>
        <v>0</v>
      </c>
      <c r="X1177" s="178">
        <f>IF(V1177&gt;0,INDEX(Scope_Labor_Rates!$C$6:$C$46,V1177-5),0)</f>
        <v>0</v>
      </c>
      <c r="Y1177" s="180">
        <f>IF(V1177&gt;0,INDEX(Scope_Labor_Rates!$S$6:$S$46,V1177-5),0)</f>
        <v>0</v>
      </c>
      <c r="Z1177" s="180">
        <f>IF(V1177&gt;0,INDEX(Scope_Labor_Rates!$R$6:$R$46,V1177-5),1)</f>
        <v>1</v>
      </c>
      <c r="AA1177" s="231">
        <f t="shared" si="162"/>
        <v>0</v>
      </c>
      <c r="AB1177" t="str">
        <f t="shared" si="163"/>
        <v/>
      </c>
      <c r="AC1177" s="178" t="str">
        <f t="shared" si="164"/>
        <v/>
      </c>
      <c r="AD1177" s="181">
        <f t="shared" si="165"/>
        <v>0</v>
      </c>
      <c r="AE1177" s="178">
        <f>IF(V1177&gt;0,P1177*INDEX(Scope_Labor_Rates!$E$6:$E$46,V1177-5),0)</f>
        <v>0</v>
      </c>
      <c r="AF1177" s="181">
        <f>IF(V1177&gt;0,AE1177*INDEX(Scope_Labor_Rates!$D$6:$D$46,V1177-5)*AA1177,0)</f>
        <v>0</v>
      </c>
      <c r="AG1177" s="178">
        <f>IF(V1177&gt;0,P1177*INDEX(Scope_Labor_Rates!$G$6:$G$46,V1177-5),0)</f>
        <v>0</v>
      </c>
      <c r="AH1177" s="181">
        <f>IF(V1177&gt;0,AG1177*INDEX(Scope_Labor_Rates!$F$6:$F$46,V1177-5)*AA1177,0)</f>
        <v>0</v>
      </c>
      <c r="AI1177" s="178">
        <f>IF(V1177&gt;0,P1177*INDEX(Scope_Labor_Rates!$I$6:$I$46,V1177-5),0)</f>
        <v>0</v>
      </c>
      <c r="AJ1177" s="181">
        <f>IF(V1177&gt;0,AI1177*INDEX(Scope_Labor_Rates!$H$6:$H$46,V1177-5)*AA1177,0)</f>
        <v>0</v>
      </c>
      <c r="AK1177" s="178">
        <f>IF(V1177&gt;0,P1177*INDEX(Scope_Labor_Rates!$K$6:$K$46,V1177-5),0)</f>
        <v>0</v>
      </c>
      <c r="AL1177" s="181">
        <f>IF(V1177&gt;0,AK1177*INDEX(Scope_Labor_Rates!$J$6:$J$46,V1177-5)*AA1177,0)</f>
        <v>0</v>
      </c>
      <c r="AM1177" s="178">
        <f>IF(V1177&gt;0,P1177*INDEX(Scope_Labor_Rates!$M$6:$M$46,V1177-5),0)</f>
        <v>0</v>
      </c>
      <c r="AN1177" s="178">
        <f>IF(V1177&gt;0,AM1177*INDEX(Scope_Labor_Rates!$L$6:$L$46,V1177-5)*AA1177,0)</f>
        <v>0</v>
      </c>
      <c r="AO1177" s="178">
        <f>IF(V1177&gt;0,P1177*INDEX(Scope_Labor_Rates!$O$6:$O$46,V1177-5)*AA1177,0)</f>
        <v>0</v>
      </c>
      <c r="AP1177" s="181">
        <f>IF(V1177&gt;0,P1177*INDEX(Scope_Labor_Rates!$Q$6:$Q$46,V1177-5)*AA1177,0)</f>
        <v>0</v>
      </c>
      <c r="AQ1177" s="178">
        <f t="shared" si="166"/>
        <v>0</v>
      </c>
      <c r="AR1177" s="178">
        <f t="shared" si="167"/>
        <v>0</v>
      </c>
      <c r="AS1177" s="178">
        <f t="shared" si="168"/>
        <v>0</v>
      </c>
      <c r="AT1177" s="178">
        <f t="shared" si="169"/>
        <v>0</v>
      </c>
      <c r="AU1177">
        <f t="shared" si="170"/>
        <v>0</v>
      </c>
    </row>
    <row r="1178" spans="1:47">
      <c r="A1178" t="str">
        <f>IF(All_Tasks!A1178="","",All_Tasks!A1178)</f>
        <v/>
      </c>
      <c r="B1178" t="str">
        <f>IF(All_Tasks!B1178="","",All_Tasks!B1178)</f>
        <v/>
      </c>
      <c r="C1178" t="str">
        <f>IF(All_Tasks!C1178="","",All_Tasks!C1178)</f>
        <v/>
      </c>
      <c r="D1178" t="str">
        <f>IF(All_Tasks!D1178="","",All_Tasks!D1178)</f>
        <v/>
      </c>
      <c r="E1178" t="str">
        <f>IF(All_Tasks!V1178&lt;&gt;"",All_Tasks!V1178,IF(All_Tasks!E1178&lt;&gt;"",All_Tasks!E1178,""))</f>
        <v/>
      </c>
      <c r="F1178" t="str">
        <f>IF(All_Tasks!F1178="","",All_Tasks!F1178)</f>
        <v/>
      </c>
      <c r="G1178" t="str">
        <f>IF(All_Tasks!G1178="","",All_Tasks!G1178)</f>
        <v/>
      </c>
      <c r="H1178" s="231" t="str">
        <f>IF(All_Tasks!H1178="","",All_Tasks!H1178)</f>
        <v/>
      </c>
      <c r="I1178" t="str">
        <f>IF(All_Tasks!I1178="","",All_Tasks!I1178)</f>
        <v/>
      </c>
      <c r="J1178" t="str">
        <f>IF(All_Tasks!J1178="","",All_Tasks!J1178)</f>
        <v/>
      </c>
      <c r="K1178" t="str">
        <f>IF(All_Tasks!K1178="","",All_Tasks!K1178)</f>
        <v/>
      </c>
      <c r="L1178" s="231" t="str">
        <f>IF(All_Tasks!L1178="","",All_Tasks!L1178)</f>
        <v/>
      </c>
      <c r="M1178" t="str">
        <f>IF(All_Tasks!M1178="","",All_Tasks!M1178)</f>
        <v/>
      </c>
      <c r="N1178" t="str">
        <f>IF(All_Tasks!N1178="","",All_Tasks!N1178)</f>
        <v/>
      </c>
      <c r="O1178" t="str">
        <f>IF(All_Tasks!O1178="","",All_Tasks!O1178)</f>
        <v/>
      </c>
      <c r="P1178" s="181">
        <f>IF(All_Tasks!P1178="",0,All_Tasks!P1178)</f>
        <v>0</v>
      </c>
      <c r="Q1178" s="181">
        <f>IF(All_Tasks!Q1178="",0,All_Tasks!Q1178)</f>
        <v>0</v>
      </c>
      <c r="R1178" s="181">
        <f>IF(All_Tasks!R1178="",0,All_Tasks!R1178)</f>
        <v>0</v>
      </c>
      <c r="S1178" s="181" t="str">
        <f>IF(All_Tasks!S1178="","",All_Tasks!S1178)</f>
        <v/>
      </c>
      <c r="T1178" t="str">
        <f>IF(All_Tasks!T1178="","",All_Tasks!T1178)</f>
        <v/>
      </c>
      <c r="U1178" t="str">
        <f>IF(All_Tasks!U1178="","",All_Tasks!U1178)</f>
        <v/>
      </c>
      <c r="V1178">
        <f>IF(A1178="",0,IFERROR(MATCH(A1178,Scope_Labor_Rates!$A$6:$A$46,0)+5,0))</f>
        <v>0</v>
      </c>
      <c r="W1178" s="178">
        <f>IF(V1178&gt;0,INDEX(Scope_Labor_Rates!$C$6:$C$46,V1178-5),0)</f>
        <v>0</v>
      </c>
      <c r="X1178" s="178">
        <f>IF(V1178&gt;0,INDEX(Scope_Labor_Rates!$C$6:$C$46,V1178-5),0)</f>
        <v>0</v>
      </c>
      <c r="Y1178" s="180">
        <f>IF(V1178&gt;0,INDEX(Scope_Labor_Rates!$S$6:$S$46,V1178-5),0)</f>
        <v>0</v>
      </c>
      <c r="Z1178" s="180">
        <f>IF(V1178&gt;0,INDEX(Scope_Labor_Rates!$R$6:$R$46,V1178-5),1)</f>
        <v>1</v>
      </c>
      <c r="AA1178" s="231">
        <f t="shared" si="162"/>
        <v>0</v>
      </c>
      <c r="AB1178" t="str">
        <f t="shared" si="163"/>
        <v/>
      </c>
      <c r="AC1178" s="178" t="str">
        <f t="shared" si="164"/>
        <v/>
      </c>
      <c r="AD1178" s="181">
        <f t="shared" si="165"/>
        <v>0</v>
      </c>
      <c r="AE1178" s="178">
        <f>IF(V1178&gt;0,P1178*INDEX(Scope_Labor_Rates!$E$6:$E$46,V1178-5),0)</f>
        <v>0</v>
      </c>
      <c r="AF1178" s="181">
        <f>IF(V1178&gt;0,AE1178*INDEX(Scope_Labor_Rates!$D$6:$D$46,V1178-5)*AA1178,0)</f>
        <v>0</v>
      </c>
      <c r="AG1178" s="178">
        <f>IF(V1178&gt;0,P1178*INDEX(Scope_Labor_Rates!$G$6:$G$46,V1178-5),0)</f>
        <v>0</v>
      </c>
      <c r="AH1178" s="181">
        <f>IF(V1178&gt;0,AG1178*INDEX(Scope_Labor_Rates!$F$6:$F$46,V1178-5)*AA1178,0)</f>
        <v>0</v>
      </c>
      <c r="AI1178" s="178">
        <f>IF(V1178&gt;0,P1178*INDEX(Scope_Labor_Rates!$I$6:$I$46,V1178-5),0)</f>
        <v>0</v>
      </c>
      <c r="AJ1178" s="181">
        <f>IF(V1178&gt;0,AI1178*INDEX(Scope_Labor_Rates!$H$6:$H$46,V1178-5)*AA1178,0)</f>
        <v>0</v>
      </c>
      <c r="AK1178" s="178">
        <f>IF(V1178&gt;0,P1178*INDEX(Scope_Labor_Rates!$K$6:$K$46,V1178-5),0)</f>
        <v>0</v>
      </c>
      <c r="AL1178" s="181">
        <f>IF(V1178&gt;0,AK1178*INDEX(Scope_Labor_Rates!$J$6:$J$46,V1178-5)*AA1178,0)</f>
        <v>0</v>
      </c>
      <c r="AM1178" s="178">
        <f>IF(V1178&gt;0,P1178*INDEX(Scope_Labor_Rates!$M$6:$M$46,V1178-5),0)</f>
        <v>0</v>
      </c>
      <c r="AN1178" s="178">
        <f>IF(V1178&gt;0,AM1178*INDEX(Scope_Labor_Rates!$L$6:$L$46,V1178-5)*AA1178,0)</f>
        <v>0</v>
      </c>
      <c r="AO1178" s="178">
        <f>IF(V1178&gt;0,P1178*INDEX(Scope_Labor_Rates!$O$6:$O$46,V1178-5)*AA1178,0)</f>
        <v>0</v>
      </c>
      <c r="AP1178" s="181">
        <f>IF(V1178&gt;0,P1178*INDEX(Scope_Labor_Rates!$Q$6:$Q$46,V1178-5)*AA1178,0)</f>
        <v>0</v>
      </c>
      <c r="AQ1178" s="178">
        <f t="shared" si="166"/>
        <v>0</v>
      </c>
      <c r="AR1178" s="178">
        <f t="shared" si="167"/>
        <v>0</v>
      </c>
      <c r="AS1178" s="178">
        <f t="shared" si="168"/>
        <v>0</v>
      </c>
      <c r="AT1178" s="178">
        <f t="shared" si="169"/>
        <v>0</v>
      </c>
      <c r="AU1178">
        <f t="shared" si="170"/>
        <v>0</v>
      </c>
    </row>
    <row r="1179" spans="1:47">
      <c r="A1179" t="str">
        <f>IF(All_Tasks!A1179="","",All_Tasks!A1179)</f>
        <v/>
      </c>
      <c r="B1179" t="str">
        <f>IF(All_Tasks!B1179="","",All_Tasks!B1179)</f>
        <v/>
      </c>
      <c r="C1179" t="str">
        <f>IF(All_Tasks!C1179="","",All_Tasks!C1179)</f>
        <v/>
      </c>
      <c r="D1179" t="str">
        <f>IF(All_Tasks!D1179="","",All_Tasks!D1179)</f>
        <v/>
      </c>
      <c r="E1179" t="str">
        <f>IF(All_Tasks!V1179&lt;&gt;"",All_Tasks!V1179,IF(All_Tasks!E1179&lt;&gt;"",All_Tasks!E1179,""))</f>
        <v/>
      </c>
      <c r="F1179" t="str">
        <f>IF(All_Tasks!F1179="","",All_Tasks!F1179)</f>
        <v/>
      </c>
      <c r="G1179" t="str">
        <f>IF(All_Tasks!G1179="","",All_Tasks!G1179)</f>
        <v/>
      </c>
      <c r="H1179" s="231" t="str">
        <f>IF(All_Tasks!H1179="","",All_Tasks!H1179)</f>
        <v/>
      </c>
      <c r="I1179" t="str">
        <f>IF(All_Tasks!I1179="","",All_Tasks!I1179)</f>
        <v/>
      </c>
      <c r="J1179" t="str">
        <f>IF(All_Tasks!J1179="","",All_Tasks!J1179)</f>
        <v/>
      </c>
      <c r="K1179" t="str">
        <f>IF(All_Tasks!K1179="","",All_Tasks!K1179)</f>
        <v/>
      </c>
      <c r="L1179" s="231" t="str">
        <f>IF(All_Tasks!L1179="","",All_Tasks!L1179)</f>
        <v/>
      </c>
      <c r="M1179" t="str">
        <f>IF(All_Tasks!M1179="","",All_Tasks!M1179)</f>
        <v/>
      </c>
      <c r="N1179" t="str">
        <f>IF(All_Tasks!N1179="","",All_Tasks!N1179)</f>
        <v/>
      </c>
      <c r="O1179" t="str">
        <f>IF(All_Tasks!O1179="","",All_Tasks!O1179)</f>
        <v/>
      </c>
      <c r="P1179" s="181">
        <f>IF(All_Tasks!P1179="",0,All_Tasks!P1179)</f>
        <v>0</v>
      </c>
      <c r="Q1179" s="181">
        <f>IF(All_Tasks!Q1179="",0,All_Tasks!Q1179)</f>
        <v>0</v>
      </c>
      <c r="R1179" s="181">
        <f>IF(All_Tasks!R1179="",0,All_Tasks!R1179)</f>
        <v>0</v>
      </c>
      <c r="S1179" s="181" t="str">
        <f>IF(All_Tasks!S1179="","",All_Tasks!S1179)</f>
        <v/>
      </c>
      <c r="T1179" t="str">
        <f>IF(All_Tasks!T1179="","",All_Tasks!T1179)</f>
        <v/>
      </c>
      <c r="U1179" t="str">
        <f>IF(All_Tasks!U1179="","",All_Tasks!U1179)</f>
        <v/>
      </c>
      <c r="V1179">
        <f>IF(A1179="",0,IFERROR(MATCH(A1179,Scope_Labor_Rates!$A$6:$A$46,0)+5,0))</f>
        <v>0</v>
      </c>
      <c r="W1179" s="178">
        <f>IF(V1179&gt;0,INDEX(Scope_Labor_Rates!$C$6:$C$46,V1179-5),0)</f>
        <v>0</v>
      </c>
      <c r="X1179" s="178">
        <f>IF(V1179&gt;0,INDEX(Scope_Labor_Rates!$C$6:$C$46,V1179-5),0)</f>
        <v>0</v>
      </c>
      <c r="Y1179" s="180">
        <f>IF(V1179&gt;0,INDEX(Scope_Labor_Rates!$S$6:$S$46,V1179-5),0)</f>
        <v>0</v>
      </c>
      <c r="Z1179" s="180">
        <f>IF(V1179&gt;0,INDEX(Scope_Labor_Rates!$R$6:$R$46,V1179-5),1)</f>
        <v>1</v>
      </c>
      <c r="AA1179" s="231">
        <f t="shared" si="162"/>
        <v>0</v>
      </c>
      <c r="AB1179" t="str">
        <f t="shared" si="163"/>
        <v/>
      </c>
      <c r="AC1179" s="178" t="str">
        <f t="shared" si="164"/>
        <v/>
      </c>
      <c r="AD1179" s="181">
        <f t="shared" si="165"/>
        <v>0</v>
      </c>
      <c r="AE1179" s="178">
        <f>IF(V1179&gt;0,P1179*INDEX(Scope_Labor_Rates!$E$6:$E$46,V1179-5),0)</f>
        <v>0</v>
      </c>
      <c r="AF1179" s="181">
        <f>IF(V1179&gt;0,AE1179*INDEX(Scope_Labor_Rates!$D$6:$D$46,V1179-5)*AA1179,0)</f>
        <v>0</v>
      </c>
      <c r="AG1179" s="178">
        <f>IF(V1179&gt;0,P1179*INDEX(Scope_Labor_Rates!$G$6:$G$46,V1179-5),0)</f>
        <v>0</v>
      </c>
      <c r="AH1179" s="181">
        <f>IF(V1179&gt;0,AG1179*INDEX(Scope_Labor_Rates!$F$6:$F$46,V1179-5)*AA1179,0)</f>
        <v>0</v>
      </c>
      <c r="AI1179" s="178">
        <f>IF(V1179&gt;0,P1179*INDEX(Scope_Labor_Rates!$I$6:$I$46,V1179-5),0)</f>
        <v>0</v>
      </c>
      <c r="AJ1179" s="181">
        <f>IF(V1179&gt;0,AI1179*INDEX(Scope_Labor_Rates!$H$6:$H$46,V1179-5)*AA1179,0)</f>
        <v>0</v>
      </c>
      <c r="AK1179" s="178">
        <f>IF(V1179&gt;0,P1179*INDEX(Scope_Labor_Rates!$K$6:$K$46,V1179-5),0)</f>
        <v>0</v>
      </c>
      <c r="AL1179" s="181">
        <f>IF(V1179&gt;0,AK1179*INDEX(Scope_Labor_Rates!$J$6:$J$46,V1179-5)*AA1179,0)</f>
        <v>0</v>
      </c>
      <c r="AM1179" s="178">
        <f>IF(V1179&gt;0,P1179*INDEX(Scope_Labor_Rates!$M$6:$M$46,V1179-5),0)</f>
        <v>0</v>
      </c>
      <c r="AN1179" s="178">
        <f>IF(V1179&gt;0,AM1179*INDEX(Scope_Labor_Rates!$L$6:$L$46,V1179-5)*AA1179,0)</f>
        <v>0</v>
      </c>
      <c r="AO1179" s="178">
        <f>IF(V1179&gt;0,P1179*INDEX(Scope_Labor_Rates!$O$6:$O$46,V1179-5)*AA1179,0)</f>
        <v>0</v>
      </c>
      <c r="AP1179" s="181">
        <f>IF(V1179&gt;0,P1179*INDEX(Scope_Labor_Rates!$Q$6:$Q$46,V1179-5)*AA1179,0)</f>
        <v>0</v>
      </c>
      <c r="AQ1179" s="178">
        <f t="shared" si="166"/>
        <v>0</v>
      </c>
      <c r="AR1179" s="178">
        <f t="shared" si="167"/>
        <v>0</v>
      </c>
      <c r="AS1179" s="178">
        <f t="shared" si="168"/>
        <v>0</v>
      </c>
      <c r="AT1179" s="178">
        <f t="shared" si="169"/>
        <v>0</v>
      </c>
      <c r="AU1179">
        <f t="shared" si="170"/>
        <v>0</v>
      </c>
    </row>
    <row r="1180" spans="1:47">
      <c r="A1180" t="str">
        <f>IF(All_Tasks!A1180="","",All_Tasks!A1180)</f>
        <v/>
      </c>
      <c r="B1180" t="str">
        <f>IF(All_Tasks!B1180="","",All_Tasks!B1180)</f>
        <v/>
      </c>
      <c r="C1180" t="str">
        <f>IF(All_Tasks!C1180="","",All_Tasks!C1180)</f>
        <v/>
      </c>
      <c r="D1180" t="str">
        <f>IF(All_Tasks!D1180="","",All_Tasks!D1180)</f>
        <v/>
      </c>
      <c r="E1180" t="str">
        <f>IF(All_Tasks!V1180&lt;&gt;"",All_Tasks!V1180,IF(All_Tasks!E1180&lt;&gt;"",All_Tasks!E1180,""))</f>
        <v/>
      </c>
      <c r="F1180" t="str">
        <f>IF(All_Tasks!F1180="","",All_Tasks!F1180)</f>
        <v/>
      </c>
      <c r="G1180" t="str">
        <f>IF(All_Tasks!G1180="","",All_Tasks!G1180)</f>
        <v/>
      </c>
      <c r="H1180" s="231" t="str">
        <f>IF(All_Tasks!H1180="","",All_Tasks!H1180)</f>
        <v/>
      </c>
      <c r="I1180" t="str">
        <f>IF(All_Tasks!I1180="","",All_Tasks!I1180)</f>
        <v/>
      </c>
      <c r="J1180" t="str">
        <f>IF(All_Tasks!J1180="","",All_Tasks!J1180)</f>
        <v/>
      </c>
      <c r="K1180" t="str">
        <f>IF(All_Tasks!K1180="","",All_Tasks!K1180)</f>
        <v/>
      </c>
      <c r="L1180" s="231" t="str">
        <f>IF(All_Tasks!L1180="","",All_Tasks!L1180)</f>
        <v/>
      </c>
      <c r="M1180" t="str">
        <f>IF(All_Tasks!M1180="","",All_Tasks!M1180)</f>
        <v/>
      </c>
      <c r="N1180" t="str">
        <f>IF(All_Tasks!N1180="","",All_Tasks!N1180)</f>
        <v/>
      </c>
      <c r="O1180" t="str">
        <f>IF(All_Tasks!O1180="","",All_Tasks!O1180)</f>
        <v/>
      </c>
      <c r="P1180" s="181">
        <f>IF(All_Tasks!P1180="",0,All_Tasks!P1180)</f>
        <v>0</v>
      </c>
      <c r="Q1180" s="181">
        <f>IF(All_Tasks!Q1180="",0,All_Tasks!Q1180)</f>
        <v>0</v>
      </c>
      <c r="R1180" s="181">
        <f>IF(All_Tasks!R1180="",0,All_Tasks!R1180)</f>
        <v>0</v>
      </c>
      <c r="S1180" s="181" t="str">
        <f>IF(All_Tasks!S1180="","",All_Tasks!S1180)</f>
        <v/>
      </c>
      <c r="T1180" t="str">
        <f>IF(All_Tasks!T1180="","",All_Tasks!T1180)</f>
        <v/>
      </c>
      <c r="U1180" t="str">
        <f>IF(All_Tasks!U1180="","",All_Tasks!U1180)</f>
        <v/>
      </c>
      <c r="V1180">
        <f>IF(A1180="",0,IFERROR(MATCH(A1180,Scope_Labor_Rates!$A$6:$A$46,0)+5,0))</f>
        <v>0</v>
      </c>
      <c r="W1180" s="178">
        <f>IF(V1180&gt;0,INDEX(Scope_Labor_Rates!$C$6:$C$46,V1180-5),0)</f>
        <v>0</v>
      </c>
      <c r="X1180" s="178">
        <f>IF(V1180&gt;0,INDEX(Scope_Labor_Rates!$C$6:$C$46,V1180-5),0)</f>
        <v>0</v>
      </c>
      <c r="Y1180" s="180">
        <f>IF(V1180&gt;0,INDEX(Scope_Labor_Rates!$S$6:$S$46,V1180-5),0)</f>
        <v>0</v>
      </c>
      <c r="Z1180" s="180">
        <f>IF(V1180&gt;0,INDEX(Scope_Labor_Rates!$R$6:$R$46,V1180-5),1)</f>
        <v>1</v>
      </c>
      <c r="AA1180" s="231">
        <f t="shared" si="162"/>
        <v>0</v>
      </c>
      <c r="AB1180" t="str">
        <f t="shared" si="163"/>
        <v/>
      </c>
      <c r="AC1180" s="178" t="str">
        <f t="shared" si="164"/>
        <v/>
      </c>
      <c r="AD1180" s="181">
        <f t="shared" si="165"/>
        <v>0</v>
      </c>
      <c r="AE1180" s="178">
        <f>IF(V1180&gt;0,P1180*INDEX(Scope_Labor_Rates!$E$6:$E$46,V1180-5),0)</f>
        <v>0</v>
      </c>
      <c r="AF1180" s="181">
        <f>IF(V1180&gt;0,AE1180*INDEX(Scope_Labor_Rates!$D$6:$D$46,V1180-5)*AA1180,0)</f>
        <v>0</v>
      </c>
      <c r="AG1180" s="178">
        <f>IF(V1180&gt;0,P1180*INDEX(Scope_Labor_Rates!$G$6:$G$46,V1180-5),0)</f>
        <v>0</v>
      </c>
      <c r="AH1180" s="181">
        <f>IF(V1180&gt;0,AG1180*INDEX(Scope_Labor_Rates!$F$6:$F$46,V1180-5)*AA1180,0)</f>
        <v>0</v>
      </c>
      <c r="AI1180" s="178">
        <f>IF(V1180&gt;0,P1180*INDEX(Scope_Labor_Rates!$I$6:$I$46,V1180-5),0)</f>
        <v>0</v>
      </c>
      <c r="AJ1180" s="181">
        <f>IF(V1180&gt;0,AI1180*INDEX(Scope_Labor_Rates!$H$6:$H$46,V1180-5)*AA1180,0)</f>
        <v>0</v>
      </c>
      <c r="AK1180" s="178">
        <f>IF(V1180&gt;0,P1180*INDEX(Scope_Labor_Rates!$K$6:$K$46,V1180-5),0)</f>
        <v>0</v>
      </c>
      <c r="AL1180" s="181">
        <f>IF(V1180&gt;0,AK1180*INDEX(Scope_Labor_Rates!$J$6:$J$46,V1180-5)*AA1180,0)</f>
        <v>0</v>
      </c>
      <c r="AM1180" s="178">
        <f>IF(V1180&gt;0,P1180*INDEX(Scope_Labor_Rates!$M$6:$M$46,V1180-5),0)</f>
        <v>0</v>
      </c>
      <c r="AN1180" s="178">
        <f>IF(V1180&gt;0,AM1180*INDEX(Scope_Labor_Rates!$L$6:$L$46,V1180-5)*AA1180,0)</f>
        <v>0</v>
      </c>
      <c r="AO1180" s="178">
        <f>IF(V1180&gt;0,P1180*INDEX(Scope_Labor_Rates!$O$6:$O$46,V1180-5)*AA1180,0)</f>
        <v>0</v>
      </c>
      <c r="AP1180" s="181">
        <f>IF(V1180&gt;0,P1180*INDEX(Scope_Labor_Rates!$Q$6:$Q$46,V1180-5)*AA1180,0)</f>
        <v>0</v>
      </c>
      <c r="AQ1180" s="178">
        <f t="shared" si="166"/>
        <v>0</v>
      </c>
      <c r="AR1180" s="178">
        <f t="shared" si="167"/>
        <v>0</v>
      </c>
      <c r="AS1180" s="178">
        <f t="shared" si="168"/>
        <v>0</v>
      </c>
      <c r="AT1180" s="178">
        <f t="shared" si="169"/>
        <v>0</v>
      </c>
      <c r="AU1180">
        <f t="shared" si="170"/>
        <v>0</v>
      </c>
    </row>
    <row r="1181" spans="1:47">
      <c r="A1181" t="str">
        <f>IF(All_Tasks!A1181="","",All_Tasks!A1181)</f>
        <v/>
      </c>
      <c r="B1181" t="str">
        <f>IF(All_Tasks!B1181="","",All_Tasks!B1181)</f>
        <v/>
      </c>
      <c r="C1181" t="str">
        <f>IF(All_Tasks!C1181="","",All_Tasks!C1181)</f>
        <v/>
      </c>
      <c r="D1181" t="str">
        <f>IF(All_Tasks!D1181="","",All_Tasks!D1181)</f>
        <v/>
      </c>
      <c r="E1181" t="str">
        <f>IF(All_Tasks!V1181&lt;&gt;"",All_Tasks!V1181,IF(All_Tasks!E1181&lt;&gt;"",All_Tasks!E1181,""))</f>
        <v/>
      </c>
      <c r="F1181" t="str">
        <f>IF(All_Tasks!F1181="","",All_Tasks!F1181)</f>
        <v/>
      </c>
      <c r="G1181" t="str">
        <f>IF(All_Tasks!G1181="","",All_Tasks!G1181)</f>
        <v/>
      </c>
      <c r="H1181" s="231" t="str">
        <f>IF(All_Tasks!H1181="","",All_Tasks!H1181)</f>
        <v/>
      </c>
      <c r="I1181" t="str">
        <f>IF(All_Tasks!I1181="","",All_Tasks!I1181)</f>
        <v/>
      </c>
      <c r="J1181" t="str">
        <f>IF(All_Tasks!J1181="","",All_Tasks!J1181)</f>
        <v/>
      </c>
      <c r="K1181" t="str">
        <f>IF(All_Tasks!K1181="","",All_Tasks!K1181)</f>
        <v/>
      </c>
      <c r="L1181" s="231" t="str">
        <f>IF(All_Tasks!L1181="","",All_Tasks!L1181)</f>
        <v/>
      </c>
      <c r="M1181" t="str">
        <f>IF(All_Tasks!M1181="","",All_Tasks!M1181)</f>
        <v/>
      </c>
      <c r="N1181" t="str">
        <f>IF(All_Tasks!N1181="","",All_Tasks!N1181)</f>
        <v/>
      </c>
      <c r="O1181" t="str">
        <f>IF(All_Tasks!O1181="","",All_Tasks!O1181)</f>
        <v/>
      </c>
      <c r="P1181" s="181">
        <f>IF(All_Tasks!P1181="",0,All_Tasks!P1181)</f>
        <v>0</v>
      </c>
      <c r="Q1181" s="181">
        <f>IF(All_Tasks!Q1181="",0,All_Tasks!Q1181)</f>
        <v>0</v>
      </c>
      <c r="R1181" s="181">
        <f>IF(All_Tasks!R1181="",0,All_Tasks!R1181)</f>
        <v>0</v>
      </c>
      <c r="S1181" s="181" t="str">
        <f>IF(All_Tasks!S1181="","",All_Tasks!S1181)</f>
        <v/>
      </c>
      <c r="T1181" t="str">
        <f>IF(All_Tasks!T1181="","",All_Tasks!T1181)</f>
        <v/>
      </c>
      <c r="U1181" t="str">
        <f>IF(All_Tasks!U1181="","",All_Tasks!U1181)</f>
        <v/>
      </c>
      <c r="V1181">
        <f>IF(A1181="",0,IFERROR(MATCH(A1181,Scope_Labor_Rates!$A$6:$A$46,0)+5,0))</f>
        <v>0</v>
      </c>
      <c r="W1181" s="178">
        <f>IF(V1181&gt;0,INDEX(Scope_Labor_Rates!$C$6:$C$46,V1181-5),0)</f>
        <v>0</v>
      </c>
      <c r="X1181" s="178">
        <f>IF(V1181&gt;0,INDEX(Scope_Labor_Rates!$C$6:$C$46,V1181-5),0)</f>
        <v>0</v>
      </c>
      <c r="Y1181" s="180">
        <f>IF(V1181&gt;0,INDEX(Scope_Labor_Rates!$S$6:$S$46,V1181-5),0)</f>
        <v>0</v>
      </c>
      <c r="Z1181" s="180">
        <f>IF(V1181&gt;0,INDEX(Scope_Labor_Rates!$R$6:$R$46,V1181-5),1)</f>
        <v>1</v>
      </c>
      <c r="AA1181" s="231">
        <f t="shared" si="162"/>
        <v>0</v>
      </c>
      <c r="AB1181" t="str">
        <f t="shared" si="163"/>
        <v/>
      </c>
      <c r="AC1181" s="178" t="str">
        <f t="shared" si="164"/>
        <v/>
      </c>
      <c r="AD1181" s="181">
        <f t="shared" si="165"/>
        <v>0</v>
      </c>
      <c r="AE1181" s="178">
        <f>IF(V1181&gt;0,P1181*INDEX(Scope_Labor_Rates!$E$6:$E$46,V1181-5),0)</f>
        <v>0</v>
      </c>
      <c r="AF1181" s="181">
        <f>IF(V1181&gt;0,AE1181*INDEX(Scope_Labor_Rates!$D$6:$D$46,V1181-5)*AA1181,0)</f>
        <v>0</v>
      </c>
      <c r="AG1181" s="178">
        <f>IF(V1181&gt;0,P1181*INDEX(Scope_Labor_Rates!$G$6:$G$46,V1181-5),0)</f>
        <v>0</v>
      </c>
      <c r="AH1181" s="181">
        <f>IF(V1181&gt;0,AG1181*INDEX(Scope_Labor_Rates!$F$6:$F$46,V1181-5)*AA1181,0)</f>
        <v>0</v>
      </c>
      <c r="AI1181" s="178">
        <f>IF(V1181&gt;0,P1181*INDEX(Scope_Labor_Rates!$I$6:$I$46,V1181-5),0)</f>
        <v>0</v>
      </c>
      <c r="AJ1181" s="181">
        <f>IF(V1181&gt;0,AI1181*INDEX(Scope_Labor_Rates!$H$6:$H$46,V1181-5)*AA1181,0)</f>
        <v>0</v>
      </c>
      <c r="AK1181" s="178">
        <f>IF(V1181&gt;0,P1181*INDEX(Scope_Labor_Rates!$K$6:$K$46,V1181-5),0)</f>
        <v>0</v>
      </c>
      <c r="AL1181" s="181">
        <f>IF(V1181&gt;0,AK1181*INDEX(Scope_Labor_Rates!$J$6:$J$46,V1181-5)*AA1181,0)</f>
        <v>0</v>
      </c>
      <c r="AM1181" s="178">
        <f>IF(V1181&gt;0,P1181*INDEX(Scope_Labor_Rates!$M$6:$M$46,V1181-5),0)</f>
        <v>0</v>
      </c>
      <c r="AN1181" s="178">
        <f>IF(V1181&gt;0,AM1181*INDEX(Scope_Labor_Rates!$L$6:$L$46,V1181-5)*AA1181,0)</f>
        <v>0</v>
      </c>
      <c r="AO1181" s="178">
        <f>IF(V1181&gt;0,P1181*INDEX(Scope_Labor_Rates!$O$6:$O$46,V1181-5)*AA1181,0)</f>
        <v>0</v>
      </c>
      <c r="AP1181" s="181">
        <f>IF(V1181&gt;0,P1181*INDEX(Scope_Labor_Rates!$Q$6:$Q$46,V1181-5)*AA1181,0)</f>
        <v>0</v>
      </c>
      <c r="AQ1181" s="178">
        <f t="shared" si="166"/>
        <v>0</v>
      </c>
      <c r="AR1181" s="178">
        <f t="shared" si="167"/>
        <v>0</v>
      </c>
      <c r="AS1181" s="178">
        <f t="shared" si="168"/>
        <v>0</v>
      </c>
      <c r="AT1181" s="178">
        <f t="shared" si="169"/>
        <v>0</v>
      </c>
      <c r="AU1181">
        <f t="shared" si="170"/>
        <v>0</v>
      </c>
    </row>
    <row r="1182" spans="1:47">
      <c r="A1182" t="str">
        <f>IF(All_Tasks!A1182="","",All_Tasks!A1182)</f>
        <v/>
      </c>
      <c r="B1182" t="str">
        <f>IF(All_Tasks!B1182="","",All_Tasks!B1182)</f>
        <v/>
      </c>
      <c r="C1182" t="str">
        <f>IF(All_Tasks!C1182="","",All_Tasks!C1182)</f>
        <v/>
      </c>
      <c r="D1182" t="str">
        <f>IF(All_Tasks!D1182="","",All_Tasks!D1182)</f>
        <v/>
      </c>
      <c r="E1182" t="str">
        <f>IF(All_Tasks!V1182&lt;&gt;"",All_Tasks!V1182,IF(All_Tasks!E1182&lt;&gt;"",All_Tasks!E1182,""))</f>
        <v/>
      </c>
      <c r="F1182" t="str">
        <f>IF(All_Tasks!F1182="","",All_Tasks!F1182)</f>
        <v/>
      </c>
      <c r="G1182" t="str">
        <f>IF(All_Tasks!G1182="","",All_Tasks!G1182)</f>
        <v/>
      </c>
      <c r="H1182" s="231" t="str">
        <f>IF(All_Tasks!H1182="","",All_Tasks!H1182)</f>
        <v/>
      </c>
      <c r="I1182" t="str">
        <f>IF(All_Tasks!I1182="","",All_Tasks!I1182)</f>
        <v/>
      </c>
      <c r="J1182" t="str">
        <f>IF(All_Tasks!J1182="","",All_Tasks!J1182)</f>
        <v/>
      </c>
      <c r="K1182" t="str">
        <f>IF(All_Tasks!K1182="","",All_Tasks!K1182)</f>
        <v/>
      </c>
      <c r="L1182" s="231" t="str">
        <f>IF(All_Tasks!L1182="","",All_Tasks!L1182)</f>
        <v/>
      </c>
      <c r="M1182" t="str">
        <f>IF(All_Tasks!M1182="","",All_Tasks!M1182)</f>
        <v/>
      </c>
      <c r="N1182" t="str">
        <f>IF(All_Tasks!N1182="","",All_Tasks!N1182)</f>
        <v/>
      </c>
      <c r="O1182" t="str">
        <f>IF(All_Tasks!O1182="","",All_Tasks!O1182)</f>
        <v/>
      </c>
      <c r="P1182" s="181">
        <f>IF(All_Tasks!P1182="",0,All_Tasks!P1182)</f>
        <v>0</v>
      </c>
      <c r="Q1182" s="181">
        <f>IF(All_Tasks!Q1182="",0,All_Tasks!Q1182)</f>
        <v>0</v>
      </c>
      <c r="R1182" s="181">
        <f>IF(All_Tasks!R1182="",0,All_Tasks!R1182)</f>
        <v>0</v>
      </c>
      <c r="S1182" s="181" t="str">
        <f>IF(All_Tasks!S1182="","",All_Tasks!S1182)</f>
        <v/>
      </c>
      <c r="T1182" t="str">
        <f>IF(All_Tasks!T1182="","",All_Tasks!T1182)</f>
        <v/>
      </c>
      <c r="U1182" t="str">
        <f>IF(All_Tasks!U1182="","",All_Tasks!U1182)</f>
        <v/>
      </c>
      <c r="V1182">
        <f>IF(A1182="",0,IFERROR(MATCH(A1182,Scope_Labor_Rates!$A$6:$A$46,0)+5,0))</f>
        <v>0</v>
      </c>
      <c r="W1182" s="178">
        <f>IF(V1182&gt;0,INDEX(Scope_Labor_Rates!$C$6:$C$46,V1182-5),0)</f>
        <v>0</v>
      </c>
      <c r="X1182" s="178">
        <f>IF(V1182&gt;0,INDEX(Scope_Labor_Rates!$C$6:$C$46,V1182-5),0)</f>
        <v>0</v>
      </c>
      <c r="Y1182" s="180">
        <f>IF(V1182&gt;0,INDEX(Scope_Labor_Rates!$S$6:$S$46,V1182-5),0)</f>
        <v>0</v>
      </c>
      <c r="Z1182" s="180">
        <f>IF(V1182&gt;0,INDEX(Scope_Labor_Rates!$R$6:$R$46,V1182-5),1)</f>
        <v>1</v>
      </c>
      <c r="AA1182" s="231">
        <f t="shared" si="162"/>
        <v>0</v>
      </c>
      <c r="AB1182" t="str">
        <f t="shared" si="163"/>
        <v/>
      </c>
      <c r="AC1182" s="178" t="str">
        <f t="shared" si="164"/>
        <v/>
      </c>
      <c r="AD1182" s="181">
        <f t="shared" si="165"/>
        <v>0</v>
      </c>
      <c r="AE1182" s="178">
        <f>IF(V1182&gt;0,P1182*INDEX(Scope_Labor_Rates!$E$6:$E$46,V1182-5),0)</f>
        <v>0</v>
      </c>
      <c r="AF1182" s="181">
        <f>IF(V1182&gt;0,AE1182*INDEX(Scope_Labor_Rates!$D$6:$D$46,V1182-5)*AA1182,0)</f>
        <v>0</v>
      </c>
      <c r="AG1182" s="178">
        <f>IF(V1182&gt;0,P1182*INDEX(Scope_Labor_Rates!$G$6:$G$46,V1182-5),0)</f>
        <v>0</v>
      </c>
      <c r="AH1182" s="181">
        <f>IF(V1182&gt;0,AG1182*INDEX(Scope_Labor_Rates!$F$6:$F$46,V1182-5)*AA1182,0)</f>
        <v>0</v>
      </c>
      <c r="AI1182" s="178">
        <f>IF(V1182&gt;0,P1182*INDEX(Scope_Labor_Rates!$I$6:$I$46,V1182-5),0)</f>
        <v>0</v>
      </c>
      <c r="AJ1182" s="181">
        <f>IF(V1182&gt;0,AI1182*INDEX(Scope_Labor_Rates!$H$6:$H$46,V1182-5)*AA1182,0)</f>
        <v>0</v>
      </c>
      <c r="AK1182" s="178">
        <f>IF(V1182&gt;0,P1182*INDEX(Scope_Labor_Rates!$K$6:$K$46,V1182-5),0)</f>
        <v>0</v>
      </c>
      <c r="AL1182" s="181">
        <f>IF(V1182&gt;0,AK1182*INDEX(Scope_Labor_Rates!$J$6:$J$46,V1182-5)*AA1182,0)</f>
        <v>0</v>
      </c>
      <c r="AM1182" s="178">
        <f>IF(V1182&gt;0,P1182*INDEX(Scope_Labor_Rates!$M$6:$M$46,V1182-5),0)</f>
        <v>0</v>
      </c>
      <c r="AN1182" s="178">
        <f>IF(V1182&gt;0,AM1182*INDEX(Scope_Labor_Rates!$L$6:$L$46,V1182-5)*AA1182,0)</f>
        <v>0</v>
      </c>
      <c r="AO1182" s="178">
        <f>IF(V1182&gt;0,P1182*INDEX(Scope_Labor_Rates!$O$6:$O$46,V1182-5)*AA1182,0)</f>
        <v>0</v>
      </c>
      <c r="AP1182" s="181">
        <f>IF(V1182&gt;0,P1182*INDEX(Scope_Labor_Rates!$Q$6:$Q$46,V1182-5)*AA1182,0)</f>
        <v>0</v>
      </c>
      <c r="AQ1182" s="178">
        <f t="shared" si="166"/>
        <v>0</v>
      </c>
      <c r="AR1182" s="178">
        <f t="shared" si="167"/>
        <v>0</v>
      </c>
      <c r="AS1182" s="178">
        <f t="shared" si="168"/>
        <v>0</v>
      </c>
      <c r="AT1182" s="178">
        <f t="shared" si="169"/>
        <v>0</v>
      </c>
      <c r="AU1182">
        <f t="shared" si="170"/>
        <v>0</v>
      </c>
    </row>
    <row r="1183" spans="1:47">
      <c r="A1183" t="str">
        <f>IF(All_Tasks!A1183="","",All_Tasks!A1183)</f>
        <v/>
      </c>
      <c r="B1183" t="str">
        <f>IF(All_Tasks!B1183="","",All_Tasks!B1183)</f>
        <v/>
      </c>
      <c r="C1183" t="str">
        <f>IF(All_Tasks!C1183="","",All_Tasks!C1183)</f>
        <v/>
      </c>
      <c r="D1183" t="str">
        <f>IF(All_Tasks!D1183="","",All_Tasks!D1183)</f>
        <v/>
      </c>
      <c r="E1183" t="str">
        <f>IF(All_Tasks!V1183&lt;&gt;"",All_Tasks!V1183,IF(All_Tasks!E1183&lt;&gt;"",All_Tasks!E1183,""))</f>
        <v/>
      </c>
      <c r="F1183" t="str">
        <f>IF(All_Tasks!F1183="","",All_Tasks!F1183)</f>
        <v/>
      </c>
      <c r="G1183" t="str">
        <f>IF(All_Tasks!G1183="","",All_Tasks!G1183)</f>
        <v/>
      </c>
      <c r="H1183" s="231" t="str">
        <f>IF(All_Tasks!H1183="","",All_Tasks!H1183)</f>
        <v/>
      </c>
      <c r="I1183" t="str">
        <f>IF(All_Tasks!I1183="","",All_Tasks!I1183)</f>
        <v/>
      </c>
      <c r="J1183" t="str">
        <f>IF(All_Tasks!J1183="","",All_Tasks!J1183)</f>
        <v/>
      </c>
      <c r="K1183" t="str">
        <f>IF(All_Tasks!K1183="","",All_Tasks!K1183)</f>
        <v/>
      </c>
      <c r="L1183" s="231" t="str">
        <f>IF(All_Tasks!L1183="","",All_Tasks!L1183)</f>
        <v/>
      </c>
      <c r="M1183" t="str">
        <f>IF(All_Tasks!M1183="","",All_Tasks!M1183)</f>
        <v/>
      </c>
      <c r="N1183" t="str">
        <f>IF(All_Tasks!N1183="","",All_Tasks!N1183)</f>
        <v/>
      </c>
      <c r="O1183" t="str">
        <f>IF(All_Tasks!O1183="","",All_Tasks!O1183)</f>
        <v/>
      </c>
      <c r="P1183" s="181">
        <f>IF(All_Tasks!P1183="",0,All_Tasks!P1183)</f>
        <v>0</v>
      </c>
      <c r="Q1183" s="181">
        <f>IF(All_Tasks!Q1183="",0,All_Tasks!Q1183)</f>
        <v>0</v>
      </c>
      <c r="R1183" s="181">
        <f>IF(All_Tasks!R1183="",0,All_Tasks!R1183)</f>
        <v>0</v>
      </c>
      <c r="S1183" s="181" t="str">
        <f>IF(All_Tasks!S1183="","",All_Tasks!S1183)</f>
        <v/>
      </c>
      <c r="T1183" t="str">
        <f>IF(All_Tasks!T1183="","",All_Tasks!T1183)</f>
        <v/>
      </c>
      <c r="U1183" t="str">
        <f>IF(All_Tasks!U1183="","",All_Tasks!U1183)</f>
        <v/>
      </c>
      <c r="V1183">
        <f>IF(A1183="",0,IFERROR(MATCH(A1183,Scope_Labor_Rates!$A$6:$A$46,0)+5,0))</f>
        <v>0</v>
      </c>
      <c r="W1183" s="178">
        <f>IF(V1183&gt;0,INDEX(Scope_Labor_Rates!$C$6:$C$46,V1183-5),0)</f>
        <v>0</v>
      </c>
      <c r="X1183" s="178">
        <f>IF(V1183&gt;0,INDEX(Scope_Labor_Rates!$C$6:$C$46,V1183-5),0)</f>
        <v>0</v>
      </c>
      <c r="Y1183" s="180">
        <f>IF(V1183&gt;0,INDEX(Scope_Labor_Rates!$S$6:$S$46,V1183-5),0)</f>
        <v>0</v>
      </c>
      <c r="Z1183" s="180">
        <f>IF(V1183&gt;0,INDEX(Scope_Labor_Rates!$R$6:$R$46,V1183-5),1)</f>
        <v>1</v>
      </c>
      <c r="AA1183" s="231">
        <f t="shared" si="162"/>
        <v>0</v>
      </c>
      <c r="AB1183" t="str">
        <f t="shared" si="163"/>
        <v/>
      </c>
      <c r="AC1183" s="178" t="str">
        <f t="shared" si="164"/>
        <v/>
      </c>
      <c r="AD1183" s="181">
        <f t="shared" si="165"/>
        <v>0</v>
      </c>
      <c r="AE1183" s="178">
        <f>IF(V1183&gt;0,P1183*INDEX(Scope_Labor_Rates!$E$6:$E$46,V1183-5),0)</f>
        <v>0</v>
      </c>
      <c r="AF1183" s="181">
        <f>IF(V1183&gt;0,AE1183*INDEX(Scope_Labor_Rates!$D$6:$D$46,V1183-5)*AA1183,0)</f>
        <v>0</v>
      </c>
      <c r="AG1183" s="178">
        <f>IF(V1183&gt;0,P1183*INDEX(Scope_Labor_Rates!$G$6:$G$46,V1183-5),0)</f>
        <v>0</v>
      </c>
      <c r="AH1183" s="181">
        <f>IF(V1183&gt;0,AG1183*INDEX(Scope_Labor_Rates!$F$6:$F$46,V1183-5)*AA1183,0)</f>
        <v>0</v>
      </c>
      <c r="AI1183" s="178">
        <f>IF(V1183&gt;0,P1183*INDEX(Scope_Labor_Rates!$I$6:$I$46,V1183-5),0)</f>
        <v>0</v>
      </c>
      <c r="AJ1183" s="181">
        <f>IF(V1183&gt;0,AI1183*INDEX(Scope_Labor_Rates!$H$6:$H$46,V1183-5)*AA1183,0)</f>
        <v>0</v>
      </c>
      <c r="AK1183" s="178">
        <f>IF(V1183&gt;0,P1183*INDEX(Scope_Labor_Rates!$K$6:$K$46,V1183-5),0)</f>
        <v>0</v>
      </c>
      <c r="AL1183" s="181">
        <f>IF(V1183&gt;0,AK1183*INDEX(Scope_Labor_Rates!$J$6:$J$46,V1183-5)*AA1183,0)</f>
        <v>0</v>
      </c>
      <c r="AM1183" s="178">
        <f>IF(V1183&gt;0,P1183*INDEX(Scope_Labor_Rates!$M$6:$M$46,V1183-5),0)</f>
        <v>0</v>
      </c>
      <c r="AN1183" s="178">
        <f>IF(V1183&gt;0,AM1183*INDEX(Scope_Labor_Rates!$L$6:$L$46,V1183-5)*AA1183,0)</f>
        <v>0</v>
      </c>
      <c r="AO1183" s="178">
        <f>IF(V1183&gt;0,P1183*INDEX(Scope_Labor_Rates!$O$6:$O$46,V1183-5)*AA1183,0)</f>
        <v>0</v>
      </c>
      <c r="AP1183" s="181">
        <f>IF(V1183&gt;0,P1183*INDEX(Scope_Labor_Rates!$Q$6:$Q$46,V1183-5)*AA1183,0)</f>
        <v>0</v>
      </c>
      <c r="AQ1183" s="178">
        <f t="shared" si="166"/>
        <v>0</v>
      </c>
      <c r="AR1183" s="178">
        <f t="shared" si="167"/>
        <v>0</v>
      </c>
      <c r="AS1183" s="178">
        <f t="shared" si="168"/>
        <v>0</v>
      </c>
      <c r="AT1183" s="178">
        <f t="shared" si="169"/>
        <v>0</v>
      </c>
      <c r="AU1183">
        <f t="shared" si="170"/>
        <v>0</v>
      </c>
    </row>
    <row r="1184" spans="1:47">
      <c r="A1184" t="str">
        <f>IF(All_Tasks!A1184="","",All_Tasks!A1184)</f>
        <v/>
      </c>
      <c r="B1184" t="str">
        <f>IF(All_Tasks!B1184="","",All_Tasks!B1184)</f>
        <v/>
      </c>
      <c r="C1184" t="str">
        <f>IF(All_Tasks!C1184="","",All_Tasks!C1184)</f>
        <v/>
      </c>
      <c r="D1184" t="str">
        <f>IF(All_Tasks!D1184="","",All_Tasks!D1184)</f>
        <v/>
      </c>
      <c r="E1184" t="str">
        <f>IF(All_Tasks!V1184&lt;&gt;"",All_Tasks!V1184,IF(All_Tasks!E1184&lt;&gt;"",All_Tasks!E1184,""))</f>
        <v/>
      </c>
      <c r="F1184" t="str">
        <f>IF(All_Tasks!F1184="","",All_Tasks!F1184)</f>
        <v/>
      </c>
      <c r="G1184" t="str">
        <f>IF(All_Tasks!G1184="","",All_Tasks!G1184)</f>
        <v/>
      </c>
      <c r="H1184" s="231" t="str">
        <f>IF(All_Tasks!H1184="","",All_Tasks!H1184)</f>
        <v/>
      </c>
      <c r="I1184" t="str">
        <f>IF(All_Tasks!I1184="","",All_Tasks!I1184)</f>
        <v/>
      </c>
      <c r="J1184" t="str">
        <f>IF(All_Tasks!J1184="","",All_Tasks!J1184)</f>
        <v/>
      </c>
      <c r="K1184" t="str">
        <f>IF(All_Tasks!K1184="","",All_Tasks!K1184)</f>
        <v/>
      </c>
      <c r="L1184" s="231" t="str">
        <f>IF(All_Tasks!L1184="","",All_Tasks!L1184)</f>
        <v/>
      </c>
      <c r="M1184" t="str">
        <f>IF(All_Tasks!M1184="","",All_Tasks!M1184)</f>
        <v/>
      </c>
      <c r="N1184" t="str">
        <f>IF(All_Tasks!N1184="","",All_Tasks!N1184)</f>
        <v/>
      </c>
      <c r="O1184" t="str">
        <f>IF(All_Tasks!O1184="","",All_Tasks!O1184)</f>
        <v/>
      </c>
      <c r="P1184" s="181">
        <f>IF(All_Tasks!P1184="",0,All_Tasks!P1184)</f>
        <v>0</v>
      </c>
      <c r="Q1184" s="181">
        <f>IF(All_Tasks!Q1184="",0,All_Tasks!Q1184)</f>
        <v>0</v>
      </c>
      <c r="R1184" s="181">
        <f>IF(All_Tasks!R1184="",0,All_Tasks!R1184)</f>
        <v>0</v>
      </c>
      <c r="S1184" s="181" t="str">
        <f>IF(All_Tasks!S1184="","",All_Tasks!S1184)</f>
        <v/>
      </c>
      <c r="T1184" t="str">
        <f>IF(All_Tasks!T1184="","",All_Tasks!T1184)</f>
        <v/>
      </c>
      <c r="U1184" t="str">
        <f>IF(All_Tasks!U1184="","",All_Tasks!U1184)</f>
        <v/>
      </c>
      <c r="V1184">
        <f>IF(A1184="",0,IFERROR(MATCH(A1184,Scope_Labor_Rates!$A$6:$A$46,0)+5,0))</f>
        <v>0</v>
      </c>
      <c r="W1184" s="178">
        <f>IF(V1184&gt;0,INDEX(Scope_Labor_Rates!$C$6:$C$46,V1184-5),0)</f>
        <v>0</v>
      </c>
      <c r="X1184" s="178">
        <f>IF(V1184&gt;0,INDEX(Scope_Labor_Rates!$C$6:$C$46,V1184-5),0)</f>
        <v>0</v>
      </c>
      <c r="Y1184" s="180">
        <f>IF(V1184&gt;0,INDEX(Scope_Labor_Rates!$S$6:$S$46,V1184-5),0)</f>
        <v>0</v>
      </c>
      <c r="Z1184" s="180">
        <f>IF(V1184&gt;0,INDEX(Scope_Labor_Rates!$R$6:$R$46,V1184-5),1)</f>
        <v>1</v>
      </c>
      <c r="AA1184" s="231">
        <f t="shared" si="162"/>
        <v>0</v>
      </c>
      <c r="AB1184" t="str">
        <f t="shared" si="163"/>
        <v/>
      </c>
      <c r="AC1184" s="178" t="str">
        <f t="shared" si="164"/>
        <v/>
      </c>
      <c r="AD1184" s="181">
        <f t="shared" si="165"/>
        <v>0</v>
      </c>
      <c r="AE1184" s="178">
        <f>IF(V1184&gt;0,P1184*INDEX(Scope_Labor_Rates!$E$6:$E$46,V1184-5),0)</f>
        <v>0</v>
      </c>
      <c r="AF1184" s="181">
        <f>IF(V1184&gt;0,AE1184*INDEX(Scope_Labor_Rates!$D$6:$D$46,V1184-5)*AA1184,0)</f>
        <v>0</v>
      </c>
      <c r="AG1184" s="178">
        <f>IF(V1184&gt;0,P1184*INDEX(Scope_Labor_Rates!$G$6:$G$46,V1184-5),0)</f>
        <v>0</v>
      </c>
      <c r="AH1184" s="181">
        <f>IF(V1184&gt;0,AG1184*INDEX(Scope_Labor_Rates!$F$6:$F$46,V1184-5)*AA1184,0)</f>
        <v>0</v>
      </c>
      <c r="AI1184" s="178">
        <f>IF(V1184&gt;0,P1184*INDEX(Scope_Labor_Rates!$I$6:$I$46,V1184-5),0)</f>
        <v>0</v>
      </c>
      <c r="AJ1184" s="181">
        <f>IF(V1184&gt;0,AI1184*INDEX(Scope_Labor_Rates!$H$6:$H$46,V1184-5)*AA1184,0)</f>
        <v>0</v>
      </c>
      <c r="AK1184" s="178">
        <f>IF(V1184&gt;0,P1184*INDEX(Scope_Labor_Rates!$K$6:$K$46,V1184-5),0)</f>
        <v>0</v>
      </c>
      <c r="AL1184" s="181">
        <f>IF(V1184&gt;0,AK1184*INDEX(Scope_Labor_Rates!$J$6:$J$46,V1184-5)*AA1184,0)</f>
        <v>0</v>
      </c>
      <c r="AM1184" s="178">
        <f>IF(V1184&gt;0,P1184*INDEX(Scope_Labor_Rates!$M$6:$M$46,V1184-5),0)</f>
        <v>0</v>
      </c>
      <c r="AN1184" s="178">
        <f>IF(V1184&gt;0,AM1184*INDEX(Scope_Labor_Rates!$L$6:$L$46,V1184-5)*AA1184,0)</f>
        <v>0</v>
      </c>
      <c r="AO1184" s="178">
        <f>IF(V1184&gt;0,P1184*INDEX(Scope_Labor_Rates!$O$6:$O$46,V1184-5)*AA1184,0)</f>
        <v>0</v>
      </c>
      <c r="AP1184" s="181">
        <f>IF(V1184&gt;0,P1184*INDEX(Scope_Labor_Rates!$Q$6:$Q$46,V1184-5)*AA1184,0)</f>
        <v>0</v>
      </c>
      <c r="AQ1184" s="178">
        <f t="shared" si="166"/>
        <v>0</v>
      </c>
      <c r="AR1184" s="178">
        <f t="shared" si="167"/>
        <v>0</v>
      </c>
      <c r="AS1184" s="178">
        <f t="shared" si="168"/>
        <v>0</v>
      </c>
      <c r="AT1184" s="178">
        <f t="shared" si="169"/>
        <v>0</v>
      </c>
      <c r="AU1184">
        <f t="shared" si="170"/>
        <v>0</v>
      </c>
    </row>
    <row r="1185" spans="1:47">
      <c r="A1185" t="str">
        <f>IF(All_Tasks!A1185="","",All_Tasks!A1185)</f>
        <v/>
      </c>
      <c r="B1185" t="str">
        <f>IF(All_Tasks!B1185="","",All_Tasks!B1185)</f>
        <v/>
      </c>
      <c r="C1185" t="str">
        <f>IF(All_Tasks!C1185="","",All_Tasks!C1185)</f>
        <v/>
      </c>
      <c r="D1185" t="str">
        <f>IF(All_Tasks!D1185="","",All_Tasks!D1185)</f>
        <v/>
      </c>
      <c r="E1185" t="str">
        <f>IF(All_Tasks!V1185&lt;&gt;"",All_Tasks!V1185,IF(All_Tasks!E1185&lt;&gt;"",All_Tasks!E1185,""))</f>
        <v/>
      </c>
      <c r="F1185" t="str">
        <f>IF(All_Tasks!F1185="","",All_Tasks!F1185)</f>
        <v/>
      </c>
      <c r="G1185" t="str">
        <f>IF(All_Tasks!G1185="","",All_Tasks!G1185)</f>
        <v/>
      </c>
      <c r="H1185" s="231" t="str">
        <f>IF(All_Tasks!H1185="","",All_Tasks!H1185)</f>
        <v/>
      </c>
      <c r="I1185" t="str">
        <f>IF(All_Tasks!I1185="","",All_Tasks!I1185)</f>
        <v/>
      </c>
      <c r="J1185" t="str">
        <f>IF(All_Tasks!J1185="","",All_Tasks!J1185)</f>
        <v/>
      </c>
      <c r="K1185" t="str">
        <f>IF(All_Tasks!K1185="","",All_Tasks!K1185)</f>
        <v/>
      </c>
      <c r="L1185" s="231" t="str">
        <f>IF(All_Tasks!L1185="","",All_Tasks!L1185)</f>
        <v/>
      </c>
      <c r="M1185" t="str">
        <f>IF(All_Tasks!M1185="","",All_Tasks!M1185)</f>
        <v/>
      </c>
      <c r="N1185" t="str">
        <f>IF(All_Tasks!N1185="","",All_Tasks!N1185)</f>
        <v/>
      </c>
      <c r="O1185" t="str">
        <f>IF(All_Tasks!O1185="","",All_Tasks!O1185)</f>
        <v/>
      </c>
      <c r="P1185" s="181">
        <f>IF(All_Tasks!P1185="",0,All_Tasks!P1185)</f>
        <v>0</v>
      </c>
      <c r="Q1185" s="181">
        <f>IF(All_Tasks!Q1185="",0,All_Tasks!Q1185)</f>
        <v>0</v>
      </c>
      <c r="R1185" s="181">
        <f>IF(All_Tasks!R1185="",0,All_Tasks!R1185)</f>
        <v>0</v>
      </c>
      <c r="S1185" s="181" t="str">
        <f>IF(All_Tasks!S1185="","",All_Tasks!S1185)</f>
        <v/>
      </c>
      <c r="T1185" t="str">
        <f>IF(All_Tasks!T1185="","",All_Tasks!T1185)</f>
        <v/>
      </c>
      <c r="U1185" t="str">
        <f>IF(All_Tasks!U1185="","",All_Tasks!U1185)</f>
        <v/>
      </c>
      <c r="V1185">
        <f>IF(A1185="",0,IFERROR(MATCH(A1185,Scope_Labor_Rates!$A$6:$A$46,0)+5,0))</f>
        <v>0</v>
      </c>
      <c r="W1185" s="178">
        <f>IF(V1185&gt;0,INDEX(Scope_Labor_Rates!$C$6:$C$46,V1185-5),0)</f>
        <v>0</v>
      </c>
      <c r="X1185" s="178">
        <f>IF(V1185&gt;0,INDEX(Scope_Labor_Rates!$C$6:$C$46,V1185-5),0)</f>
        <v>0</v>
      </c>
      <c r="Y1185" s="180">
        <f>IF(V1185&gt;0,INDEX(Scope_Labor_Rates!$S$6:$S$46,V1185-5),0)</f>
        <v>0</v>
      </c>
      <c r="Z1185" s="180">
        <f>IF(V1185&gt;0,INDEX(Scope_Labor_Rates!$R$6:$R$46,V1185-5),1)</f>
        <v>1</v>
      </c>
      <c r="AA1185" s="231">
        <f t="shared" si="162"/>
        <v>0</v>
      </c>
      <c r="AB1185" t="str">
        <f t="shared" si="163"/>
        <v/>
      </c>
      <c r="AC1185" s="178" t="str">
        <f t="shared" si="164"/>
        <v/>
      </c>
      <c r="AD1185" s="181">
        <f t="shared" si="165"/>
        <v>0</v>
      </c>
      <c r="AE1185" s="178">
        <f>IF(V1185&gt;0,P1185*INDEX(Scope_Labor_Rates!$E$6:$E$46,V1185-5),0)</f>
        <v>0</v>
      </c>
      <c r="AF1185" s="181">
        <f>IF(V1185&gt;0,AE1185*INDEX(Scope_Labor_Rates!$D$6:$D$46,V1185-5)*AA1185,0)</f>
        <v>0</v>
      </c>
      <c r="AG1185" s="178">
        <f>IF(V1185&gt;0,P1185*INDEX(Scope_Labor_Rates!$G$6:$G$46,V1185-5),0)</f>
        <v>0</v>
      </c>
      <c r="AH1185" s="181">
        <f>IF(V1185&gt;0,AG1185*INDEX(Scope_Labor_Rates!$F$6:$F$46,V1185-5)*AA1185,0)</f>
        <v>0</v>
      </c>
      <c r="AI1185" s="178">
        <f>IF(V1185&gt;0,P1185*INDEX(Scope_Labor_Rates!$I$6:$I$46,V1185-5),0)</f>
        <v>0</v>
      </c>
      <c r="AJ1185" s="181">
        <f>IF(V1185&gt;0,AI1185*INDEX(Scope_Labor_Rates!$H$6:$H$46,V1185-5)*AA1185,0)</f>
        <v>0</v>
      </c>
      <c r="AK1185" s="178">
        <f>IF(V1185&gt;0,P1185*INDEX(Scope_Labor_Rates!$K$6:$K$46,V1185-5),0)</f>
        <v>0</v>
      </c>
      <c r="AL1185" s="181">
        <f>IF(V1185&gt;0,AK1185*INDEX(Scope_Labor_Rates!$J$6:$J$46,V1185-5)*AA1185,0)</f>
        <v>0</v>
      </c>
      <c r="AM1185" s="178">
        <f>IF(V1185&gt;0,P1185*INDEX(Scope_Labor_Rates!$M$6:$M$46,V1185-5),0)</f>
        <v>0</v>
      </c>
      <c r="AN1185" s="178">
        <f>IF(V1185&gt;0,AM1185*INDEX(Scope_Labor_Rates!$L$6:$L$46,V1185-5)*AA1185,0)</f>
        <v>0</v>
      </c>
      <c r="AO1185" s="178">
        <f>IF(V1185&gt;0,P1185*INDEX(Scope_Labor_Rates!$O$6:$O$46,V1185-5)*AA1185,0)</f>
        <v>0</v>
      </c>
      <c r="AP1185" s="181">
        <f>IF(V1185&gt;0,P1185*INDEX(Scope_Labor_Rates!$Q$6:$Q$46,V1185-5)*AA1185,0)</f>
        <v>0</v>
      </c>
      <c r="AQ1185" s="178">
        <f t="shared" si="166"/>
        <v>0</v>
      </c>
      <c r="AR1185" s="178">
        <f t="shared" si="167"/>
        <v>0</v>
      </c>
      <c r="AS1185" s="178">
        <f t="shared" si="168"/>
        <v>0</v>
      </c>
      <c r="AT1185" s="178">
        <f t="shared" si="169"/>
        <v>0</v>
      </c>
      <c r="AU1185">
        <f t="shared" si="170"/>
        <v>0</v>
      </c>
    </row>
    <row r="1186" spans="1:47">
      <c r="A1186" t="str">
        <f>IF(All_Tasks!A1186="","",All_Tasks!A1186)</f>
        <v/>
      </c>
      <c r="B1186" t="str">
        <f>IF(All_Tasks!B1186="","",All_Tasks!B1186)</f>
        <v/>
      </c>
      <c r="C1186" t="str">
        <f>IF(All_Tasks!C1186="","",All_Tasks!C1186)</f>
        <v/>
      </c>
      <c r="D1186" t="str">
        <f>IF(All_Tasks!D1186="","",All_Tasks!D1186)</f>
        <v/>
      </c>
      <c r="E1186" t="str">
        <f>IF(All_Tasks!V1186&lt;&gt;"",All_Tasks!V1186,IF(All_Tasks!E1186&lt;&gt;"",All_Tasks!E1186,""))</f>
        <v/>
      </c>
      <c r="F1186" t="str">
        <f>IF(All_Tasks!F1186="","",All_Tasks!F1186)</f>
        <v/>
      </c>
      <c r="G1186" t="str">
        <f>IF(All_Tasks!G1186="","",All_Tasks!G1186)</f>
        <v/>
      </c>
      <c r="H1186" s="231" t="str">
        <f>IF(All_Tasks!H1186="","",All_Tasks!H1186)</f>
        <v/>
      </c>
      <c r="I1186" t="str">
        <f>IF(All_Tasks!I1186="","",All_Tasks!I1186)</f>
        <v/>
      </c>
      <c r="J1186" t="str">
        <f>IF(All_Tasks!J1186="","",All_Tasks!J1186)</f>
        <v/>
      </c>
      <c r="K1186" t="str">
        <f>IF(All_Tasks!K1186="","",All_Tasks!K1186)</f>
        <v/>
      </c>
      <c r="L1186" s="231" t="str">
        <f>IF(All_Tasks!L1186="","",All_Tasks!L1186)</f>
        <v/>
      </c>
      <c r="M1186" t="str">
        <f>IF(All_Tasks!M1186="","",All_Tasks!M1186)</f>
        <v/>
      </c>
      <c r="N1186" t="str">
        <f>IF(All_Tasks!N1186="","",All_Tasks!N1186)</f>
        <v/>
      </c>
      <c r="O1186" t="str">
        <f>IF(All_Tasks!O1186="","",All_Tasks!O1186)</f>
        <v/>
      </c>
      <c r="P1186" s="181">
        <f>IF(All_Tasks!P1186="",0,All_Tasks!P1186)</f>
        <v>0</v>
      </c>
      <c r="Q1186" s="181">
        <f>IF(All_Tasks!Q1186="",0,All_Tasks!Q1186)</f>
        <v>0</v>
      </c>
      <c r="R1186" s="181">
        <f>IF(All_Tasks!R1186="",0,All_Tasks!R1186)</f>
        <v>0</v>
      </c>
      <c r="S1186" s="181" t="str">
        <f>IF(All_Tasks!S1186="","",All_Tasks!S1186)</f>
        <v/>
      </c>
      <c r="T1186" t="str">
        <f>IF(All_Tasks!T1186="","",All_Tasks!T1186)</f>
        <v/>
      </c>
      <c r="U1186" t="str">
        <f>IF(All_Tasks!U1186="","",All_Tasks!U1186)</f>
        <v/>
      </c>
      <c r="V1186">
        <f>IF(A1186="",0,IFERROR(MATCH(A1186,Scope_Labor_Rates!$A$6:$A$46,0)+5,0))</f>
        <v>0</v>
      </c>
      <c r="W1186" s="178">
        <f>IF(V1186&gt;0,INDEX(Scope_Labor_Rates!$C$6:$C$46,V1186-5),0)</f>
        <v>0</v>
      </c>
      <c r="X1186" s="178">
        <f>IF(V1186&gt;0,INDEX(Scope_Labor_Rates!$C$6:$C$46,V1186-5),0)</f>
        <v>0</v>
      </c>
      <c r="Y1186" s="180">
        <f>IF(V1186&gt;0,INDEX(Scope_Labor_Rates!$S$6:$S$46,V1186-5),0)</f>
        <v>0</v>
      </c>
      <c r="Z1186" s="180">
        <f>IF(V1186&gt;0,INDEX(Scope_Labor_Rates!$R$6:$R$46,V1186-5),1)</f>
        <v>1</v>
      </c>
      <c r="AA1186" s="231">
        <f t="shared" si="162"/>
        <v>0</v>
      </c>
      <c r="AB1186" t="str">
        <f t="shared" si="163"/>
        <v/>
      </c>
      <c r="AC1186" s="178" t="str">
        <f t="shared" si="164"/>
        <v/>
      </c>
      <c r="AD1186" s="181">
        <f t="shared" si="165"/>
        <v>0</v>
      </c>
      <c r="AE1186" s="178">
        <f>IF(V1186&gt;0,P1186*INDEX(Scope_Labor_Rates!$E$6:$E$46,V1186-5),0)</f>
        <v>0</v>
      </c>
      <c r="AF1186" s="181">
        <f>IF(V1186&gt;0,AE1186*INDEX(Scope_Labor_Rates!$D$6:$D$46,V1186-5)*AA1186,0)</f>
        <v>0</v>
      </c>
      <c r="AG1186" s="178">
        <f>IF(V1186&gt;0,P1186*INDEX(Scope_Labor_Rates!$G$6:$G$46,V1186-5),0)</f>
        <v>0</v>
      </c>
      <c r="AH1186" s="181">
        <f>IF(V1186&gt;0,AG1186*INDEX(Scope_Labor_Rates!$F$6:$F$46,V1186-5)*AA1186,0)</f>
        <v>0</v>
      </c>
      <c r="AI1186" s="178">
        <f>IF(V1186&gt;0,P1186*INDEX(Scope_Labor_Rates!$I$6:$I$46,V1186-5),0)</f>
        <v>0</v>
      </c>
      <c r="AJ1186" s="181">
        <f>IF(V1186&gt;0,AI1186*INDEX(Scope_Labor_Rates!$H$6:$H$46,V1186-5)*AA1186,0)</f>
        <v>0</v>
      </c>
      <c r="AK1186" s="178">
        <f>IF(V1186&gt;0,P1186*INDEX(Scope_Labor_Rates!$K$6:$K$46,V1186-5),0)</f>
        <v>0</v>
      </c>
      <c r="AL1186" s="181">
        <f>IF(V1186&gt;0,AK1186*INDEX(Scope_Labor_Rates!$J$6:$J$46,V1186-5)*AA1186,0)</f>
        <v>0</v>
      </c>
      <c r="AM1186" s="178">
        <f>IF(V1186&gt;0,P1186*INDEX(Scope_Labor_Rates!$M$6:$M$46,V1186-5),0)</f>
        <v>0</v>
      </c>
      <c r="AN1186" s="178">
        <f>IF(V1186&gt;0,AM1186*INDEX(Scope_Labor_Rates!$L$6:$L$46,V1186-5)*AA1186,0)</f>
        <v>0</v>
      </c>
      <c r="AO1186" s="178">
        <f>IF(V1186&gt;0,P1186*INDEX(Scope_Labor_Rates!$O$6:$O$46,V1186-5)*AA1186,0)</f>
        <v>0</v>
      </c>
      <c r="AP1186" s="181">
        <f>IF(V1186&gt;0,P1186*INDEX(Scope_Labor_Rates!$Q$6:$Q$46,V1186-5)*AA1186,0)</f>
        <v>0</v>
      </c>
      <c r="AQ1186" s="178">
        <f t="shared" si="166"/>
        <v>0</v>
      </c>
      <c r="AR1186" s="178">
        <f t="shared" si="167"/>
        <v>0</v>
      </c>
      <c r="AS1186" s="178">
        <f t="shared" si="168"/>
        <v>0</v>
      </c>
      <c r="AT1186" s="178">
        <f t="shared" si="169"/>
        <v>0</v>
      </c>
      <c r="AU1186">
        <f t="shared" si="170"/>
        <v>0</v>
      </c>
    </row>
    <row r="1187" spans="1:47">
      <c r="A1187" t="str">
        <f>IF(All_Tasks!A1187="","",All_Tasks!A1187)</f>
        <v/>
      </c>
      <c r="B1187" t="str">
        <f>IF(All_Tasks!B1187="","",All_Tasks!B1187)</f>
        <v/>
      </c>
      <c r="C1187" t="str">
        <f>IF(All_Tasks!C1187="","",All_Tasks!C1187)</f>
        <v/>
      </c>
      <c r="D1187" t="str">
        <f>IF(All_Tasks!D1187="","",All_Tasks!D1187)</f>
        <v/>
      </c>
      <c r="E1187" t="str">
        <f>IF(All_Tasks!V1187&lt;&gt;"",All_Tasks!V1187,IF(All_Tasks!E1187&lt;&gt;"",All_Tasks!E1187,""))</f>
        <v/>
      </c>
      <c r="F1187" t="str">
        <f>IF(All_Tasks!F1187="","",All_Tasks!F1187)</f>
        <v/>
      </c>
      <c r="G1187" t="str">
        <f>IF(All_Tasks!G1187="","",All_Tasks!G1187)</f>
        <v/>
      </c>
      <c r="H1187" s="231" t="str">
        <f>IF(All_Tasks!H1187="","",All_Tasks!H1187)</f>
        <v/>
      </c>
      <c r="I1187" t="str">
        <f>IF(All_Tasks!I1187="","",All_Tasks!I1187)</f>
        <v/>
      </c>
      <c r="J1187" t="str">
        <f>IF(All_Tasks!J1187="","",All_Tasks!J1187)</f>
        <v/>
      </c>
      <c r="K1187" t="str">
        <f>IF(All_Tasks!K1187="","",All_Tasks!K1187)</f>
        <v/>
      </c>
      <c r="L1187" s="231" t="str">
        <f>IF(All_Tasks!L1187="","",All_Tasks!L1187)</f>
        <v/>
      </c>
      <c r="M1187" t="str">
        <f>IF(All_Tasks!M1187="","",All_Tasks!M1187)</f>
        <v/>
      </c>
      <c r="N1187" t="str">
        <f>IF(All_Tasks!N1187="","",All_Tasks!N1187)</f>
        <v/>
      </c>
      <c r="O1187" t="str">
        <f>IF(All_Tasks!O1187="","",All_Tasks!O1187)</f>
        <v/>
      </c>
      <c r="P1187" s="181">
        <f>IF(All_Tasks!P1187="",0,All_Tasks!P1187)</f>
        <v>0</v>
      </c>
      <c r="Q1187" s="181">
        <f>IF(All_Tasks!Q1187="",0,All_Tasks!Q1187)</f>
        <v>0</v>
      </c>
      <c r="R1187" s="181">
        <f>IF(All_Tasks!R1187="",0,All_Tasks!R1187)</f>
        <v>0</v>
      </c>
      <c r="S1187" s="181" t="str">
        <f>IF(All_Tasks!S1187="","",All_Tasks!S1187)</f>
        <v/>
      </c>
      <c r="T1187" t="str">
        <f>IF(All_Tasks!T1187="","",All_Tasks!T1187)</f>
        <v/>
      </c>
      <c r="U1187" t="str">
        <f>IF(All_Tasks!U1187="","",All_Tasks!U1187)</f>
        <v/>
      </c>
      <c r="V1187">
        <f>IF(A1187="",0,IFERROR(MATCH(A1187,Scope_Labor_Rates!$A$6:$A$46,0)+5,0))</f>
        <v>0</v>
      </c>
      <c r="W1187" s="178">
        <f>IF(V1187&gt;0,INDEX(Scope_Labor_Rates!$C$6:$C$46,V1187-5),0)</f>
        <v>0</v>
      </c>
      <c r="X1187" s="178">
        <f>IF(V1187&gt;0,INDEX(Scope_Labor_Rates!$C$6:$C$46,V1187-5),0)</f>
        <v>0</v>
      </c>
      <c r="Y1187" s="180">
        <f>IF(V1187&gt;0,INDEX(Scope_Labor_Rates!$S$6:$S$46,V1187-5),0)</f>
        <v>0</v>
      </c>
      <c r="Z1187" s="180">
        <f>IF(V1187&gt;0,INDEX(Scope_Labor_Rates!$R$6:$R$46,V1187-5),1)</f>
        <v>1</v>
      </c>
      <c r="AA1187" s="231">
        <f t="shared" si="162"/>
        <v>0</v>
      </c>
      <c r="AB1187" t="str">
        <f t="shared" si="163"/>
        <v/>
      </c>
      <c r="AC1187" s="178" t="str">
        <f t="shared" si="164"/>
        <v/>
      </c>
      <c r="AD1187" s="181">
        <f t="shared" si="165"/>
        <v>0</v>
      </c>
      <c r="AE1187" s="178">
        <f>IF(V1187&gt;0,P1187*INDEX(Scope_Labor_Rates!$E$6:$E$46,V1187-5),0)</f>
        <v>0</v>
      </c>
      <c r="AF1187" s="181">
        <f>IF(V1187&gt;0,AE1187*INDEX(Scope_Labor_Rates!$D$6:$D$46,V1187-5)*AA1187,0)</f>
        <v>0</v>
      </c>
      <c r="AG1187" s="178">
        <f>IF(V1187&gt;0,P1187*INDEX(Scope_Labor_Rates!$G$6:$G$46,V1187-5),0)</f>
        <v>0</v>
      </c>
      <c r="AH1187" s="181">
        <f>IF(V1187&gt;0,AG1187*INDEX(Scope_Labor_Rates!$F$6:$F$46,V1187-5)*AA1187,0)</f>
        <v>0</v>
      </c>
      <c r="AI1187" s="178">
        <f>IF(V1187&gt;0,P1187*INDEX(Scope_Labor_Rates!$I$6:$I$46,V1187-5),0)</f>
        <v>0</v>
      </c>
      <c r="AJ1187" s="181">
        <f>IF(V1187&gt;0,AI1187*INDEX(Scope_Labor_Rates!$H$6:$H$46,V1187-5)*AA1187,0)</f>
        <v>0</v>
      </c>
      <c r="AK1187" s="178">
        <f>IF(V1187&gt;0,P1187*INDEX(Scope_Labor_Rates!$K$6:$K$46,V1187-5),0)</f>
        <v>0</v>
      </c>
      <c r="AL1187" s="181">
        <f>IF(V1187&gt;0,AK1187*INDEX(Scope_Labor_Rates!$J$6:$J$46,V1187-5)*AA1187,0)</f>
        <v>0</v>
      </c>
      <c r="AM1187" s="178">
        <f>IF(V1187&gt;0,P1187*INDEX(Scope_Labor_Rates!$M$6:$M$46,V1187-5),0)</f>
        <v>0</v>
      </c>
      <c r="AN1187" s="178">
        <f>IF(V1187&gt;0,AM1187*INDEX(Scope_Labor_Rates!$L$6:$L$46,V1187-5)*AA1187,0)</f>
        <v>0</v>
      </c>
      <c r="AO1187" s="178">
        <f>IF(V1187&gt;0,P1187*INDEX(Scope_Labor_Rates!$O$6:$O$46,V1187-5)*AA1187,0)</f>
        <v>0</v>
      </c>
      <c r="AP1187" s="181">
        <f>IF(V1187&gt;0,P1187*INDEX(Scope_Labor_Rates!$Q$6:$Q$46,V1187-5)*AA1187,0)</f>
        <v>0</v>
      </c>
      <c r="AQ1187" s="178">
        <f t="shared" si="166"/>
        <v>0</v>
      </c>
      <c r="AR1187" s="178">
        <f t="shared" si="167"/>
        <v>0</v>
      </c>
      <c r="AS1187" s="178">
        <f t="shared" si="168"/>
        <v>0</v>
      </c>
      <c r="AT1187" s="178">
        <f t="shared" si="169"/>
        <v>0</v>
      </c>
      <c r="AU1187">
        <f t="shared" si="170"/>
        <v>0</v>
      </c>
    </row>
    <row r="1188" spans="1:47">
      <c r="A1188" t="str">
        <f>IF(All_Tasks!A1188="","",All_Tasks!A1188)</f>
        <v/>
      </c>
      <c r="B1188" t="str">
        <f>IF(All_Tasks!B1188="","",All_Tasks!B1188)</f>
        <v/>
      </c>
      <c r="C1188" t="str">
        <f>IF(All_Tasks!C1188="","",All_Tasks!C1188)</f>
        <v/>
      </c>
      <c r="D1188" t="str">
        <f>IF(All_Tasks!D1188="","",All_Tasks!D1188)</f>
        <v/>
      </c>
      <c r="E1188" t="str">
        <f>IF(All_Tasks!V1188&lt;&gt;"",All_Tasks!V1188,IF(All_Tasks!E1188&lt;&gt;"",All_Tasks!E1188,""))</f>
        <v/>
      </c>
      <c r="F1188" t="str">
        <f>IF(All_Tasks!F1188="","",All_Tasks!F1188)</f>
        <v/>
      </c>
      <c r="G1188" t="str">
        <f>IF(All_Tasks!G1188="","",All_Tasks!G1188)</f>
        <v/>
      </c>
      <c r="H1188" s="231" t="str">
        <f>IF(All_Tasks!H1188="","",All_Tasks!H1188)</f>
        <v/>
      </c>
      <c r="I1188" t="str">
        <f>IF(All_Tasks!I1188="","",All_Tasks!I1188)</f>
        <v/>
      </c>
      <c r="J1188" t="str">
        <f>IF(All_Tasks!J1188="","",All_Tasks!J1188)</f>
        <v/>
      </c>
      <c r="K1188" t="str">
        <f>IF(All_Tasks!K1188="","",All_Tasks!K1188)</f>
        <v/>
      </c>
      <c r="L1188" s="231" t="str">
        <f>IF(All_Tasks!L1188="","",All_Tasks!L1188)</f>
        <v/>
      </c>
      <c r="M1188" t="str">
        <f>IF(All_Tasks!M1188="","",All_Tasks!M1188)</f>
        <v/>
      </c>
      <c r="N1188" t="str">
        <f>IF(All_Tasks!N1188="","",All_Tasks!N1188)</f>
        <v/>
      </c>
      <c r="O1188" t="str">
        <f>IF(All_Tasks!O1188="","",All_Tasks!O1188)</f>
        <v/>
      </c>
      <c r="P1188" s="181">
        <f>IF(All_Tasks!P1188="",0,All_Tasks!P1188)</f>
        <v>0</v>
      </c>
      <c r="Q1188" s="181">
        <f>IF(All_Tasks!Q1188="",0,All_Tasks!Q1188)</f>
        <v>0</v>
      </c>
      <c r="R1188" s="181">
        <f>IF(All_Tasks!R1188="",0,All_Tasks!R1188)</f>
        <v>0</v>
      </c>
      <c r="S1188" s="181" t="str">
        <f>IF(All_Tasks!S1188="","",All_Tasks!S1188)</f>
        <v/>
      </c>
      <c r="T1188" t="str">
        <f>IF(All_Tasks!T1188="","",All_Tasks!T1188)</f>
        <v/>
      </c>
      <c r="U1188" t="str">
        <f>IF(All_Tasks!U1188="","",All_Tasks!U1188)</f>
        <v/>
      </c>
      <c r="V1188">
        <f>IF(A1188="",0,IFERROR(MATCH(A1188,Scope_Labor_Rates!$A$6:$A$46,0)+5,0))</f>
        <v>0</v>
      </c>
      <c r="W1188" s="178">
        <f>IF(V1188&gt;0,INDEX(Scope_Labor_Rates!$C$6:$C$46,V1188-5),0)</f>
        <v>0</v>
      </c>
      <c r="X1188" s="178">
        <f>IF(V1188&gt;0,INDEX(Scope_Labor_Rates!$C$6:$C$46,V1188-5),0)</f>
        <v>0</v>
      </c>
      <c r="Y1188" s="180">
        <f>IF(V1188&gt;0,INDEX(Scope_Labor_Rates!$S$6:$S$46,V1188-5),0)</f>
        <v>0</v>
      </c>
      <c r="Z1188" s="180">
        <f>IF(V1188&gt;0,INDEX(Scope_Labor_Rates!$R$6:$R$46,V1188-5),1)</f>
        <v>1</v>
      </c>
      <c r="AA1188" s="231">
        <f t="shared" si="162"/>
        <v>0</v>
      </c>
      <c r="AB1188" t="str">
        <f t="shared" si="163"/>
        <v/>
      </c>
      <c r="AC1188" s="178" t="str">
        <f t="shared" si="164"/>
        <v/>
      </c>
      <c r="AD1188" s="181">
        <f t="shared" si="165"/>
        <v>0</v>
      </c>
      <c r="AE1188" s="178">
        <f>IF(V1188&gt;0,P1188*INDEX(Scope_Labor_Rates!$E$6:$E$46,V1188-5),0)</f>
        <v>0</v>
      </c>
      <c r="AF1188" s="181">
        <f>IF(V1188&gt;0,AE1188*INDEX(Scope_Labor_Rates!$D$6:$D$46,V1188-5)*AA1188,0)</f>
        <v>0</v>
      </c>
      <c r="AG1188" s="178">
        <f>IF(V1188&gt;0,P1188*INDEX(Scope_Labor_Rates!$G$6:$G$46,V1188-5),0)</f>
        <v>0</v>
      </c>
      <c r="AH1188" s="181">
        <f>IF(V1188&gt;0,AG1188*INDEX(Scope_Labor_Rates!$F$6:$F$46,V1188-5)*AA1188,0)</f>
        <v>0</v>
      </c>
      <c r="AI1188" s="178">
        <f>IF(V1188&gt;0,P1188*INDEX(Scope_Labor_Rates!$I$6:$I$46,V1188-5),0)</f>
        <v>0</v>
      </c>
      <c r="AJ1188" s="181">
        <f>IF(V1188&gt;0,AI1188*INDEX(Scope_Labor_Rates!$H$6:$H$46,V1188-5)*AA1188,0)</f>
        <v>0</v>
      </c>
      <c r="AK1188" s="178">
        <f>IF(V1188&gt;0,P1188*INDEX(Scope_Labor_Rates!$K$6:$K$46,V1188-5),0)</f>
        <v>0</v>
      </c>
      <c r="AL1188" s="181">
        <f>IF(V1188&gt;0,AK1188*INDEX(Scope_Labor_Rates!$J$6:$J$46,V1188-5)*AA1188,0)</f>
        <v>0</v>
      </c>
      <c r="AM1188" s="178">
        <f>IF(V1188&gt;0,P1188*INDEX(Scope_Labor_Rates!$M$6:$M$46,V1188-5),0)</f>
        <v>0</v>
      </c>
      <c r="AN1188" s="178">
        <f>IF(V1188&gt;0,AM1188*INDEX(Scope_Labor_Rates!$L$6:$L$46,V1188-5)*AA1188,0)</f>
        <v>0</v>
      </c>
      <c r="AO1188" s="178">
        <f>IF(V1188&gt;0,P1188*INDEX(Scope_Labor_Rates!$O$6:$O$46,V1188-5)*AA1188,0)</f>
        <v>0</v>
      </c>
      <c r="AP1188" s="181">
        <f>IF(V1188&gt;0,P1188*INDEX(Scope_Labor_Rates!$Q$6:$Q$46,V1188-5)*AA1188,0)</f>
        <v>0</v>
      </c>
      <c r="AQ1188" s="178">
        <f t="shared" si="166"/>
        <v>0</v>
      </c>
      <c r="AR1188" s="178">
        <f t="shared" si="167"/>
        <v>0</v>
      </c>
      <c r="AS1188" s="178">
        <f t="shared" si="168"/>
        <v>0</v>
      </c>
      <c r="AT1188" s="178">
        <f t="shared" si="169"/>
        <v>0</v>
      </c>
      <c r="AU1188">
        <f t="shared" si="170"/>
        <v>0</v>
      </c>
    </row>
    <row r="1189" spans="1:47">
      <c r="A1189" t="str">
        <f>IF(All_Tasks!A1189="","",All_Tasks!A1189)</f>
        <v/>
      </c>
      <c r="B1189" t="str">
        <f>IF(All_Tasks!B1189="","",All_Tasks!B1189)</f>
        <v/>
      </c>
      <c r="C1189" t="str">
        <f>IF(All_Tasks!C1189="","",All_Tasks!C1189)</f>
        <v/>
      </c>
      <c r="D1189" t="str">
        <f>IF(All_Tasks!D1189="","",All_Tasks!D1189)</f>
        <v/>
      </c>
      <c r="E1189" t="str">
        <f>IF(All_Tasks!V1189&lt;&gt;"",All_Tasks!V1189,IF(All_Tasks!E1189&lt;&gt;"",All_Tasks!E1189,""))</f>
        <v/>
      </c>
      <c r="F1189" t="str">
        <f>IF(All_Tasks!F1189="","",All_Tasks!F1189)</f>
        <v/>
      </c>
      <c r="G1189" t="str">
        <f>IF(All_Tasks!G1189="","",All_Tasks!G1189)</f>
        <v/>
      </c>
      <c r="H1189" s="231" t="str">
        <f>IF(All_Tasks!H1189="","",All_Tasks!H1189)</f>
        <v/>
      </c>
      <c r="I1189" t="str">
        <f>IF(All_Tasks!I1189="","",All_Tasks!I1189)</f>
        <v/>
      </c>
      <c r="J1189" t="str">
        <f>IF(All_Tasks!J1189="","",All_Tasks!J1189)</f>
        <v/>
      </c>
      <c r="K1189" t="str">
        <f>IF(All_Tasks!K1189="","",All_Tasks!K1189)</f>
        <v/>
      </c>
      <c r="L1189" s="231" t="str">
        <f>IF(All_Tasks!L1189="","",All_Tasks!L1189)</f>
        <v/>
      </c>
      <c r="M1189" t="str">
        <f>IF(All_Tasks!M1189="","",All_Tasks!M1189)</f>
        <v/>
      </c>
      <c r="N1189" t="str">
        <f>IF(All_Tasks!N1189="","",All_Tasks!N1189)</f>
        <v/>
      </c>
      <c r="O1189" t="str">
        <f>IF(All_Tasks!O1189="","",All_Tasks!O1189)</f>
        <v/>
      </c>
      <c r="P1189" s="181">
        <f>IF(All_Tasks!P1189="",0,All_Tasks!P1189)</f>
        <v>0</v>
      </c>
      <c r="Q1189" s="181">
        <f>IF(All_Tasks!Q1189="",0,All_Tasks!Q1189)</f>
        <v>0</v>
      </c>
      <c r="R1189" s="181">
        <f>IF(All_Tasks!R1189="",0,All_Tasks!R1189)</f>
        <v>0</v>
      </c>
      <c r="S1189" s="181" t="str">
        <f>IF(All_Tasks!S1189="","",All_Tasks!S1189)</f>
        <v/>
      </c>
      <c r="T1189" t="str">
        <f>IF(All_Tasks!T1189="","",All_Tasks!T1189)</f>
        <v/>
      </c>
      <c r="U1189" t="str">
        <f>IF(All_Tasks!U1189="","",All_Tasks!U1189)</f>
        <v/>
      </c>
      <c r="V1189">
        <f>IF(A1189="",0,IFERROR(MATCH(A1189,Scope_Labor_Rates!$A$6:$A$46,0)+5,0))</f>
        <v>0</v>
      </c>
      <c r="W1189" s="178">
        <f>IF(V1189&gt;0,INDEX(Scope_Labor_Rates!$C$6:$C$46,V1189-5),0)</f>
        <v>0</v>
      </c>
      <c r="X1189" s="178">
        <f>IF(V1189&gt;0,INDEX(Scope_Labor_Rates!$C$6:$C$46,V1189-5),0)</f>
        <v>0</v>
      </c>
      <c r="Y1189" s="180">
        <f>IF(V1189&gt;0,INDEX(Scope_Labor_Rates!$S$6:$S$46,V1189-5),0)</f>
        <v>0</v>
      </c>
      <c r="Z1189" s="180">
        <f>IF(V1189&gt;0,INDEX(Scope_Labor_Rates!$R$6:$R$46,V1189-5),1)</f>
        <v>1</v>
      </c>
      <c r="AA1189" s="231">
        <f t="shared" si="162"/>
        <v>0</v>
      </c>
      <c r="AB1189" t="str">
        <f t="shared" si="163"/>
        <v/>
      </c>
      <c r="AC1189" s="178" t="str">
        <f t="shared" si="164"/>
        <v/>
      </c>
      <c r="AD1189" s="181">
        <f t="shared" si="165"/>
        <v>0</v>
      </c>
      <c r="AE1189" s="178">
        <f>IF(V1189&gt;0,P1189*INDEX(Scope_Labor_Rates!$E$6:$E$46,V1189-5),0)</f>
        <v>0</v>
      </c>
      <c r="AF1189" s="181">
        <f>IF(V1189&gt;0,AE1189*INDEX(Scope_Labor_Rates!$D$6:$D$46,V1189-5)*AA1189,0)</f>
        <v>0</v>
      </c>
      <c r="AG1189" s="178">
        <f>IF(V1189&gt;0,P1189*INDEX(Scope_Labor_Rates!$G$6:$G$46,V1189-5),0)</f>
        <v>0</v>
      </c>
      <c r="AH1189" s="181">
        <f>IF(V1189&gt;0,AG1189*INDEX(Scope_Labor_Rates!$F$6:$F$46,V1189-5)*AA1189,0)</f>
        <v>0</v>
      </c>
      <c r="AI1189" s="178">
        <f>IF(V1189&gt;0,P1189*INDEX(Scope_Labor_Rates!$I$6:$I$46,V1189-5),0)</f>
        <v>0</v>
      </c>
      <c r="AJ1189" s="181">
        <f>IF(V1189&gt;0,AI1189*INDEX(Scope_Labor_Rates!$H$6:$H$46,V1189-5)*AA1189,0)</f>
        <v>0</v>
      </c>
      <c r="AK1189" s="178">
        <f>IF(V1189&gt;0,P1189*INDEX(Scope_Labor_Rates!$K$6:$K$46,V1189-5),0)</f>
        <v>0</v>
      </c>
      <c r="AL1189" s="181">
        <f>IF(V1189&gt;0,AK1189*INDEX(Scope_Labor_Rates!$J$6:$J$46,V1189-5)*AA1189,0)</f>
        <v>0</v>
      </c>
      <c r="AM1189" s="178">
        <f>IF(V1189&gt;0,P1189*INDEX(Scope_Labor_Rates!$M$6:$M$46,V1189-5),0)</f>
        <v>0</v>
      </c>
      <c r="AN1189" s="178">
        <f>IF(V1189&gt;0,AM1189*INDEX(Scope_Labor_Rates!$L$6:$L$46,V1189-5)*AA1189,0)</f>
        <v>0</v>
      </c>
      <c r="AO1189" s="178">
        <f>IF(V1189&gt;0,P1189*INDEX(Scope_Labor_Rates!$O$6:$O$46,V1189-5)*AA1189,0)</f>
        <v>0</v>
      </c>
      <c r="AP1189" s="181">
        <f>IF(V1189&gt;0,P1189*INDEX(Scope_Labor_Rates!$Q$6:$Q$46,V1189-5)*AA1189,0)</f>
        <v>0</v>
      </c>
      <c r="AQ1189" s="178">
        <f t="shared" si="166"/>
        <v>0</v>
      </c>
      <c r="AR1189" s="178">
        <f t="shared" si="167"/>
        <v>0</v>
      </c>
      <c r="AS1189" s="178">
        <f t="shared" si="168"/>
        <v>0</v>
      </c>
      <c r="AT1189" s="178">
        <f t="shared" si="169"/>
        <v>0</v>
      </c>
      <c r="AU1189">
        <f t="shared" si="170"/>
        <v>0</v>
      </c>
    </row>
    <row r="1190" spans="1:47">
      <c r="A1190" t="str">
        <f>IF(All_Tasks!A1190="","",All_Tasks!A1190)</f>
        <v/>
      </c>
      <c r="B1190" t="str">
        <f>IF(All_Tasks!B1190="","",All_Tasks!B1190)</f>
        <v/>
      </c>
      <c r="C1190" t="str">
        <f>IF(All_Tasks!C1190="","",All_Tasks!C1190)</f>
        <v/>
      </c>
      <c r="D1190" t="str">
        <f>IF(All_Tasks!D1190="","",All_Tasks!D1190)</f>
        <v/>
      </c>
      <c r="E1190" t="str">
        <f>IF(All_Tasks!V1190&lt;&gt;"",All_Tasks!V1190,IF(All_Tasks!E1190&lt;&gt;"",All_Tasks!E1190,""))</f>
        <v/>
      </c>
      <c r="F1190" t="str">
        <f>IF(All_Tasks!F1190="","",All_Tasks!F1190)</f>
        <v/>
      </c>
      <c r="G1190" t="str">
        <f>IF(All_Tasks!G1190="","",All_Tasks!G1190)</f>
        <v/>
      </c>
      <c r="H1190" s="231" t="str">
        <f>IF(All_Tasks!H1190="","",All_Tasks!H1190)</f>
        <v/>
      </c>
      <c r="I1190" t="str">
        <f>IF(All_Tasks!I1190="","",All_Tasks!I1190)</f>
        <v/>
      </c>
      <c r="J1190" t="str">
        <f>IF(All_Tasks!J1190="","",All_Tasks!J1190)</f>
        <v/>
      </c>
      <c r="K1190" t="str">
        <f>IF(All_Tasks!K1190="","",All_Tasks!K1190)</f>
        <v/>
      </c>
      <c r="L1190" s="231" t="str">
        <f>IF(All_Tasks!L1190="","",All_Tasks!L1190)</f>
        <v/>
      </c>
      <c r="M1190" t="str">
        <f>IF(All_Tasks!M1190="","",All_Tasks!M1190)</f>
        <v/>
      </c>
      <c r="N1190" t="str">
        <f>IF(All_Tasks!N1190="","",All_Tasks!N1190)</f>
        <v/>
      </c>
      <c r="O1190" t="str">
        <f>IF(All_Tasks!O1190="","",All_Tasks!O1190)</f>
        <v/>
      </c>
      <c r="P1190" s="181">
        <f>IF(All_Tasks!P1190="",0,All_Tasks!P1190)</f>
        <v>0</v>
      </c>
      <c r="Q1190" s="181">
        <f>IF(All_Tasks!Q1190="",0,All_Tasks!Q1190)</f>
        <v>0</v>
      </c>
      <c r="R1190" s="181">
        <f>IF(All_Tasks!R1190="",0,All_Tasks!R1190)</f>
        <v>0</v>
      </c>
      <c r="S1190" s="181" t="str">
        <f>IF(All_Tasks!S1190="","",All_Tasks!S1190)</f>
        <v/>
      </c>
      <c r="T1190" t="str">
        <f>IF(All_Tasks!T1190="","",All_Tasks!T1190)</f>
        <v/>
      </c>
      <c r="U1190" t="str">
        <f>IF(All_Tasks!U1190="","",All_Tasks!U1190)</f>
        <v/>
      </c>
      <c r="V1190">
        <f>IF(A1190="",0,IFERROR(MATCH(A1190,Scope_Labor_Rates!$A$6:$A$46,0)+5,0))</f>
        <v>0</v>
      </c>
      <c r="W1190" s="178">
        <f>IF(V1190&gt;0,INDEX(Scope_Labor_Rates!$C$6:$C$46,V1190-5),0)</f>
        <v>0</v>
      </c>
      <c r="X1190" s="178">
        <f>IF(V1190&gt;0,INDEX(Scope_Labor_Rates!$C$6:$C$46,V1190-5),0)</f>
        <v>0</v>
      </c>
      <c r="Y1190" s="180">
        <f>IF(V1190&gt;0,INDEX(Scope_Labor_Rates!$S$6:$S$46,V1190-5),0)</f>
        <v>0</v>
      </c>
      <c r="Z1190" s="180">
        <f>IF(V1190&gt;0,INDEX(Scope_Labor_Rates!$R$6:$R$46,V1190-5),1)</f>
        <v>1</v>
      </c>
      <c r="AA1190" s="231">
        <f t="shared" si="162"/>
        <v>0</v>
      </c>
      <c r="AB1190" t="str">
        <f t="shared" si="163"/>
        <v/>
      </c>
      <c r="AC1190" s="178" t="str">
        <f t="shared" si="164"/>
        <v/>
      </c>
      <c r="AD1190" s="181">
        <f t="shared" si="165"/>
        <v>0</v>
      </c>
      <c r="AE1190" s="178">
        <f>IF(V1190&gt;0,P1190*INDEX(Scope_Labor_Rates!$E$6:$E$46,V1190-5),0)</f>
        <v>0</v>
      </c>
      <c r="AF1190" s="181">
        <f>IF(V1190&gt;0,AE1190*INDEX(Scope_Labor_Rates!$D$6:$D$46,V1190-5)*AA1190,0)</f>
        <v>0</v>
      </c>
      <c r="AG1190" s="178">
        <f>IF(V1190&gt;0,P1190*INDEX(Scope_Labor_Rates!$G$6:$G$46,V1190-5),0)</f>
        <v>0</v>
      </c>
      <c r="AH1190" s="181">
        <f>IF(V1190&gt;0,AG1190*INDEX(Scope_Labor_Rates!$F$6:$F$46,V1190-5)*AA1190,0)</f>
        <v>0</v>
      </c>
      <c r="AI1190" s="178">
        <f>IF(V1190&gt;0,P1190*INDEX(Scope_Labor_Rates!$I$6:$I$46,V1190-5),0)</f>
        <v>0</v>
      </c>
      <c r="AJ1190" s="181">
        <f>IF(V1190&gt;0,AI1190*INDEX(Scope_Labor_Rates!$H$6:$H$46,V1190-5)*AA1190,0)</f>
        <v>0</v>
      </c>
      <c r="AK1190" s="178">
        <f>IF(V1190&gt;0,P1190*INDEX(Scope_Labor_Rates!$K$6:$K$46,V1190-5),0)</f>
        <v>0</v>
      </c>
      <c r="AL1190" s="181">
        <f>IF(V1190&gt;0,AK1190*INDEX(Scope_Labor_Rates!$J$6:$J$46,V1190-5)*AA1190,0)</f>
        <v>0</v>
      </c>
      <c r="AM1190" s="178">
        <f>IF(V1190&gt;0,P1190*INDEX(Scope_Labor_Rates!$M$6:$M$46,V1190-5),0)</f>
        <v>0</v>
      </c>
      <c r="AN1190" s="178">
        <f>IF(V1190&gt;0,AM1190*INDEX(Scope_Labor_Rates!$L$6:$L$46,V1190-5)*AA1190,0)</f>
        <v>0</v>
      </c>
      <c r="AO1190" s="178">
        <f>IF(V1190&gt;0,P1190*INDEX(Scope_Labor_Rates!$O$6:$O$46,V1190-5)*AA1190,0)</f>
        <v>0</v>
      </c>
      <c r="AP1190" s="181">
        <f>IF(V1190&gt;0,P1190*INDEX(Scope_Labor_Rates!$Q$6:$Q$46,V1190-5)*AA1190,0)</f>
        <v>0</v>
      </c>
      <c r="AQ1190" s="178">
        <f t="shared" si="166"/>
        <v>0</v>
      </c>
      <c r="AR1190" s="178">
        <f t="shared" si="167"/>
        <v>0</v>
      </c>
      <c r="AS1190" s="178">
        <f t="shared" si="168"/>
        <v>0</v>
      </c>
      <c r="AT1190" s="178">
        <f t="shared" si="169"/>
        <v>0</v>
      </c>
      <c r="AU1190">
        <f t="shared" si="170"/>
        <v>0</v>
      </c>
    </row>
    <row r="1191" spans="1:47">
      <c r="A1191" t="str">
        <f>IF(All_Tasks!A1191="","",All_Tasks!A1191)</f>
        <v/>
      </c>
      <c r="B1191" t="str">
        <f>IF(All_Tasks!B1191="","",All_Tasks!B1191)</f>
        <v/>
      </c>
      <c r="C1191" t="str">
        <f>IF(All_Tasks!C1191="","",All_Tasks!C1191)</f>
        <v/>
      </c>
      <c r="D1191" t="str">
        <f>IF(All_Tasks!D1191="","",All_Tasks!D1191)</f>
        <v/>
      </c>
      <c r="E1191" t="str">
        <f>IF(All_Tasks!V1191&lt;&gt;"",All_Tasks!V1191,IF(All_Tasks!E1191&lt;&gt;"",All_Tasks!E1191,""))</f>
        <v/>
      </c>
      <c r="F1191" t="str">
        <f>IF(All_Tasks!F1191="","",All_Tasks!F1191)</f>
        <v/>
      </c>
      <c r="G1191" t="str">
        <f>IF(All_Tasks!G1191="","",All_Tasks!G1191)</f>
        <v/>
      </c>
      <c r="H1191" s="231" t="str">
        <f>IF(All_Tasks!H1191="","",All_Tasks!H1191)</f>
        <v/>
      </c>
      <c r="I1191" t="str">
        <f>IF(All_Tasks!I1191="","",All_Tasks!I1191)</f>
        <v/>
      </c>
      <c r="J1191" t="str">
        <f>IF(All_Tasks!J1191="","",All_Tasks!J1191)</f>
        <v/>
      </c>
      <c r="K1191" t="str">
        <f>IF(All_Tasks!K1191="","",All_Tasks!K1191)</f>
        <v/>
      </c>
      <c r="L1191" s="231" t="str">
        <f>IF(All_Tasks!L1191="","",All_Tasks!L1191)</f>
        <v/>
      </c>
      <c r="M1191" t="str">
        <f>IF(All_Tasks!M1191="","",All_Tasks!M1191)</f>
        <v/>
      </c>
      <c r="N1191" t="str">
        <f>IF(All_Tasks!N1191="","",All_Tasks!N1191)</f>
        <v/>
      </c>
      <c r="O1191" t="str">
        <f>IF(All_Tasks!O1191="","",All_Tasks!O1191)</f>
        <v/>
      </c>
      <c r="P1191" s="181">
        <f>IF(All_Tasks!P1191="",0,All_Tasks!P1191)</f>
        <v>0</v>
      </c>
      <c r="Q1191" s="181">
        <f>IF(All_Tasks!Q1191="",0,All_Tasks!Q1191)</f>
        <v>0</v>
      </c>
      <c r="R1191" s="181">
        <f>IF(All_Tasks!R1191="",0,All_Tasks!R1191)</f>
        <v>0</v>
      </c>
      <c r="S1191" s="181" t="str">
        <f>IF(All_Tasks!S1191="","",All_Tasks!S1191)</f>
        <v/>
      </c>
      <c r="T1191" t="str">
        <f>IF(All_Tasks!T1191="","",All_Tasks!T1191)</f>
        <v/>
      </c>
      <c r="U1191" t="str">
        <f>IF(All_Tasks!U1191="","",All_Tasks!U1191)</f>
        <v/>
      </c>
      <c r="V1191">
        <f>IF(A1191="",0,IFERROR(MATCH(A1191,Scope_Labor_Rates!$A$6:$A$46,0)+5,0))</f>
        <v>0</v>
      </c>
      <c r="W1191" s="178">
        <f>IF(V1191&gt;0,INDEX(Scope_Labor_Rates!$C$6:$C$46,V1191-5),0)</f>
        <v>0</v>
      </c>
      <c r="X1191" s="178">
        <f>IF(V1191&gt;0,INDEX(Scope_Labor_Rates!$C$6:$C$46,V1191-5),0)</f>
        <v>0</v>
      </c>
      <c r="Y1191" s="180">
        <f>IF(V1191&gt;0,INDEX(Scope_Labor_Rates!$S$6:$S$46,V1191-5),0)</f>
        <v>0</v>
      </c>
      <c r="Z1191" s="180">
        <f>IF(V1191&gt;0,INDEX(Scope_Labor_Rates!$R$6:$R$46,V1191-5),1)</f>
        <v>1</v>
      </c>
      <c r="AA1191" s="231">
        <f t="shared" si="162"/>
        <v>0</v>
      </c>
      <c r="AB1191" t="str">
        <f t="shared" si="163"/>
        <v/>
      </c>
      <c r="AC1191" s="178" t="str">
        <f t="shared" si="164"/>
        <v/>
      </c>
      <c r="AD1191" s="181">
        <f t="shared" si="165"/>
        <v>0</v>
      </c>
      <c r="AE1191" s="178">
        <f>IF(V1191&gt;0,P1191*INDEX(Scope_Labor_Rates!$E$6:$E$46,V1191-5),0)</f>
        <v>0</v>
      </c>
      <c r="AF1191" s="181">
        <f>IF(V1191&gt;0,AE1191*INDEX(Scope_Labor_Rates!$D$6:$D$46,V1191-5)*AA1191,0)</f>
        <v>0</v>
      </c>
      <c r="AG1191" s="178">
        <f>IF(V1191&gt;0,P1191*INDEX(Scope_Labor_Rates!$G$6:$G$46,V1191-5),0)</f>
        <v>0</v>
      </c>
      <c r="AH1191" s="181">
        <f>IF(V1191&gt;0,AG1191*INDEX(Scope_Labor_Rates!$F$6:$F$46,V1191-5)*AA1191,0)</f>
        <v>0</v>
      </c>
      <c r="AI1191" s="178">
        <f>IF(V1191&gt;0,P1191*INDEX(Scope_Labor_Rates!$I$6:$I$46,V1191-5),0)</f>
        <v>0</v>
      </c>
      <c r="AJ1191" s="181">
        <f>IF(V1191&gt;0,AI1191*INDEX(Scope_Labor_Rates!$H$6:$H$46,V1191-5)*AA1191,0)</f>
        <v>0</v>
      </c>
      <c r="AK1191" s="178">
        <f>IF(V1191&gt;0,P1191*INDEX(Scope_Labor_Rates!$K$6:$K$46,V1191-5),0)</f>
        <v>0</v>
      </c>
      <c r="AL1191" s="181">
        <f>IF(V1191&gt;0,AK1191*INDEX(Scope_Labor_Rates!$J$6:$J$46,V1191-5)*AA1191,0)</f>
        <v>0</v>
      </c>
      <c r="AM1191" s="178">
        <f>IF(V1191&gt;0,P1191*INDEX(Scope_Labor_Rates!$M$6:$M$46,V1191-5),0)</f>
        <v>0</v>
      </c>
      <c r="AN1191" s="178">
        <f>IF(V1191&gt;0,AM1191*INDEX(Scope_Labor_Rates!$L$6:$L$46,V1191-5)*AA1191,0)</f>
        <v>0</v>
      </c>
      <c r="AO1191" s="178">
        <f>IF(V1191&gt;0,P1191*INDEX(Scope_Labor_Rates!$O$6:$O$46,V1191-5)*AA1191,0)</f>
        <v>0</v>
      </c>
      <c r="AP1191" s="181">
        <f>IF(V1191&gt;0,P1191*INDEX(Scope_Labor_Rates!$Q$6:$Q$46,V1191-5)*AA1191,0)</f>
        <v>0</v>
      </c>
      <c r="AQ1191" s="178">
        <f t="shared" si="166"/>
        <v>0</v>
      </c>
      <c r="AR1191" s="178">
        <f t="shared" si="167"/>
        <v>0</v>
      </c>
      <c r="AS1191" s="178">
        <f t="shared" si="168"/>
        <v>0</v>
      </c>
      <c r="AT1191" s="178">
        <f t="shared" si="169"/>
        <v>0</v>
      </c>
      <c r="AU1191">
        <f t="shared" si="170"/>
        <v>0</v>
      </c>
    </row>
    <row r="1192" spans="1:47">
      <c r="A1192" t="str">
        <f>IF(All_Tasks!A1192="","",All_Tasks!A1192)</f>
        <v/>
      </c>
      <c r="B1192" t="str">
        <f>IF(All_Tasks!B1192="","",All_Tasks!B1192)</f>
        <v/>
      </c>
      <c r="C1192" t="str">
        <f>IF(All_Tasks!C1192="","",All_Tasks!C1192)</f>
        <v/>
      </c>
      <c r="D1192" t="str">
        <f>IF(All_Tasks!D1192="","",All_Tasks!D1192)</f>
        <v/>
      </c>
      <c r="E1192" t="str">
        <f>IF(All_Tasks!V1192&lt;&gt;"",All_Tasks!V1192,IF(All_Tasks!E1192&lt;&gt;"",All_Tasks!E1192,""))</f>
        <v/>
      </c>
      <c r="F1192" t="str">
        <f>IF(All_Tasks!F1192="","",All_Tasks!F1192)</f>
        <v/>
      </c>
      <c r="G1192" t="str">
        <f>IF(All_Tasks!G1192="","",All_Tasks!G1192)</f>
        <v/>
      </c>
      <c r="H1192" s="231" t="str">
        <f>IF(All_Tasks!H1192="","",All_Tasks!H1192)</f>
        <v/>
      </c>
      <c r="I1192" t="str">
        <f>IF(All_Tasks!I1192="","",All_Tasks!I1192)</f>
        <v/>
      </c>
      <c r="J1192" t="str">
        <f>IF(All_Tasks!J1192="","",All_Tasks!J1192)</f>
        <v/>
      </c>
      <c r="K1192" t="str">
        <f>IF(All_Tasks!K1192="","",All_Tasks!K1192)</f>
        <v/>
      </c>
      <c r="L1192" s="231" t="str">
        <f>IF(All_Tasks!L1192="","",All_Tasks!L1192)</f>
        <v/>
      </c>
      <c r="M1192" t="str">
        <f>IF(All_Tasks!M1192="","",All_Tasks!M1192)</f>
        <v/>
      </c>
      <c r="N1192" t="str">
        <f>IF(All_Tasks!N1192="","",All_Tasks!N1192)</f>
        <v/>
      </c>
      <c r="O1192" t="str">
        <f>IF(All_Tasks!O1192="","",All_Tasks!O1192)</f>
        <v/>
      </c>
      <c r="P1192" s="181">
        <f>IF(All_Tasks!P1192="",0,All_Tasks!P1192)</f>
        <v>0</v>
      </c>
      <c r="Q1192" s="181">
        <f>IF(All_Tasks!Q1192="",0,All_Tasks!Q1192)</f>
        <v>0</v>
      </c>
      <c r="R1192" s="181">
        <f>IF(All_Tasks!R1192="",0,All_Tasks!R1192)</f>
        <v>0</v>
      </c>
      <c r="S1192" s="181" t="str">
        <f>IF(All_Tasks!S1192="","",All_Tasks!S1192)</f>
        <v/>
      </c>
      <c r="T1192" t="str">
        <f>IF(All_Tasks!T1192="","",All_Tasks!T1192)</f>
        <v/>
      </c>
      <c r="U1192" t="str">
        <f>IF(All_Tasks!U1192="","",All_Tasks!U1192)</f>
        <v/>
      </c>
      <c r="V1192">
        <f>IF(A1192="",0,IFERROR(MATCH(A1192,Scope_Labor_Rates!$A$6:$A$46,0)+5,0))</f>
        <v>0</v>
      </c>
      <c r="W1192" s="178">
        <f>IF(V1192&gt;0,INDEX(Scope_Labor_Rates!$C$6:$C$46,V1192-5),0)</f>
        <v>0</v>
      </c>
      <c r="X1192" s="178">
        <f>IF(V1192&gt;0,INDEX(Scope_Labor_Rates!$C$6:$C$46,V1192-5),0)</f>
        <v>0</v>
      </c>
      <c r="Y1192" s="180">
        <f>IF(V1192&gt;0,INDEX(Scope_Labor_Rates!$S$6:$S$46,V1192-5),0)</f>
        <v>0</v>
      </c>
      <c r="Z1192" s="180">
        <f>IF(V1192&gt;0,INDEX(Scope_Labor_Rates!$R$6:$R$46,V1192-5),1)</f>
        <v>1</v>
      </c>
      <c r="AA1192" s="231">
        <f t="shared" si="162"/>
        <v>0</v>
      </c>
      <c r="AB1192" t="str">
        <f t="shared" si="163"/>
        <v/>
      </c>
      <c r="AC1192" s="178" t="str">
        <f t="shared" si="164"/>
        <v/>
      </c>
      <c r="AD1192" s="181">
        <f t="shared" si="165"/>
        <v>0</v>
      </c>
      <c r="AE1192" s="178">
        <f>IF(V1192&gt;0,P1192*INDEX(Scope_Labor_Rates!$E$6:$E$46,V1192-5),0)</f>
        <v>0</v>
      </c>
      <c r="AF1192" s="181">
        <f>IF(V1192&gt;0,AE1192*INDEX(Scope_Labor_Rates!$D$6:$D$46,V1192-5)*AA1192,0)</f>
        <v>0</v>
      </c>
      <c r="AG1192" s="178">
        <f>IF(V1192&gt;0,P1192*INDEX(Scope_Labor_Rates!$G$6:$G$46,V1192-5),0)</f>
        <v>0</v>
      </c>
      <c r="AH1192" s="181">
        <f>IF(V1192&gt;0,AG1192*INDEX(Scope_Labor_Rates!$F$6:$F$46,V1192-5)*AA1192,0)</f>
        <v>0</v>
      </c>
      <c r="AI1192" s="178">
        <f>IF(V1192&gt;0,P1192*INDEX(Scope_Labor_Rates!$I$6:$I$46,V1192-5),0)</f>
        <v>0</v>
      </c>
      <c r="AJ1192" s="181">
        <f>IF(V1192&gt;0,AI1192*INDEX(Scope_Labor_Rates!$H$6:$H$46,V1192-5)*AA1192,0)</f>
        <v>0</v>
      </c>
      <c r="AK1192" s="178">
        <f>IF(V1192&gt;0,P1192*INDEX(Scope_Labor_Rates!$K$6:$K$46,V1192-5),0)</f>
        <v>0</v>
      </c>
      <c r="AL1192" s="181">
        <f>IF(V1192&gt;0,AK1192*INDEX(Scope_Labor_Rates!$J$6:$J$46,V1192-5)*AA1192,0)</f>
        <v>0</v>
      </c>
      <c r="AM1192" s="178">
        <f>IF(V1192&gt;0,P1192*INDEX(Scope_Labor_Rates!$M$6:$M$46,V1192-5),0)</f>
        <v>0</v>
      </c>
      <c r="AN1192" s="178">
        <f>IF(V1192&gt;0,AM1192*INDEX(Scope_Labor_Rates!$L$6:$L$46,V1192-5)*AA1192,0)</f>
        <v>0</v>
      </c>
      <c r="AO1192" s="178">
        <f>IF(V1192&gt;0,P1192*INDEX(Scope_Labor_Rates!$O$6:$O$46,V1192-5)*AA1192,0)</f>
        <v>0</v>
      </c>
      <c r="AP1192" s="181">
        <f>IF(V1192&gt;0,P1192*INDEX(Scope_Labor_Rates!$Q$6:$Q$46,V1192-5)*AA1192,0)</f>
        <v>0</v>
      </c>
      <c r="AQ1192" s="178">
        <f t="shared" si="166"/>
        <v>0</v>
      </c>
      <c r="AR1192" s="178">
        <f t="shared" si="167"/>
        <v>0</v>
      </c>
      <c r="AS1192" s="178">
        <f t="shared" si="168"/>
        <v>0</v>
      </c>
      <c r="AT1192" s="178">
        <f t="shared" si="169"/>
        <v>0</v>
      </c>
      <c r="AU1192">
        <f t="shared" si="170"/>
        <v>0</v>
      </c>
    </row>
    <row r="1193" spans="1:47">
      <c r="A1193" t="str">
        <f>IF(All_Tasks!A1193="","",All_Tasks!A1193)</f>
        <v/>
      </c>
      <c r="B1193" t="str">
        <f>IF(All_Tasks!B1193="","",All_Tasks!B1193)</f>
        <v/>
      </c>
      <c r="C1193" t="str">
        <f>IF(All_Tasks!C1193="","",All_Tasks!C1193)</f>
        <v/>
      </c>
      <c r="D1193" t="str">
        <f>IF(All_Tasks!D1193="","",All_Tasks!D1193)</f>
        <v/>
      </c>
      <c r="E1193" t="str">
        <f>IF(All_Tasks!V1193&lt;&gt;"",All_Tasks!V1193,IF(All_Tasks!E1193&lt;&gt;"",All_Tasks!E1193,""))</f>
        <v/>
      </c>
      <c r="F1193" t="str">
        <f>IF(All_Tasks!F1193="","",All_Tasks!F1193)</f>
        <v/>
      </c>
      <c r="G1193" t="str">
        <f>IF(All_Tasks!G1193="","",All_Tasks!G1193)</f>
        <v/>
      </c>
      <c r="H1193" s="231" t="str">
        <f>IF(All_Tasks!H1193="","",All_Tasks!H1193)</f>
        <v/>
      </c>
      <c r="I1193" t="str">
        <f>IF(All_Tasks!I1193="","",All_Tasks!I1193)</f>
        <v/>
      </c>
      <c r="J1193" t="str">
        <f>IF(All_Tasks!J1193="","",All_Tasks!J1193)</f>
        <v/>
      </c>
      <c r="K1193" t="str">
        <f>IF(All_Tasks!K1193="","",All_Tasks!K1193)</f>
        <v/>
      </c>
      <c r="L1193" s="231" t="str">
        <f>IF(All_Tasks!L1193="","",All_Tasks!L1193)</f>
        <v/>
      </c>
      <c r="M1193" t="str">
        <f>IF(All_Tasks!M1193="","",All_Tasks!M1193)</f>
        <v/>
      </c>
      <c r="N1193" t="str">
        <f>IF(All_Tasks!N1193="","",All_Tasks!N1193)</f>
        <v/>
      </c>
      <c r="O1193" t="str">
        <f>IF(All_Tasks!O1193="","",All_Tasks!O1193)</f>
        <v/>
      </c>
      <c r="P1193" s="181">
        <f>IF(All_Tasks!P1193="",0,All_Tasks!P1193)</f>
        <v>0</v>
      </c>
      <c r="Q1193" s="181">
        <f>IF(All_Tasks!Q1193="",0,All_Tasks!Q1193)</f>
        <v>0</v>
      </c>
      <c r="R1193" s="181">
        <f>IF(All_Tasks!R1193="",0,All_Tasks!R1193)</f>
        <v>0</v>
      </c>
      <c r="S1193" s="181" t="str">
        <f>IF(All_Tasks!S1193="","",All_Tasks!S1193)</f>
        <v/>
      </c>
      <c r="T1193" t="str">
        <f>IF(All_Tasks!T1193="","",All_Tasks!T1193)</f>
        <v/>
      </c>
      <c r="U1193" t="str">
        <f>IF(All_Tasks!U1193="","",All_Tasks!U1193)</f>
        <v/>
      </c>
      <c r="V1193">
        <f>IF(A1193="",0,IFERROR(MATCH(A1193,Scope_Labor_Rates!$A$6:$A$46,0)+5,0))</f>
        <v>0</v>
      </c>
      <c r="W1193" s="178">
        <f>IF(V1193&gt;0,INDEX(Scope_Labor_Rates!$C$6:$C$46,V1193-5),0)</f>
        <v>0</v>
      </c>
      <c r="X1193" s="178">
        <f>IF(V1193&gt;0,INDEX(Scope_Labor_Rates!$C$6:$C$46,V1193-5),0)</f>
        <v>0</v>
      </c>
      <c r="Y1193" s="180">
        <f>IF(V1193&gt;0,INDEX(Scope_Labor_Rates!$S$6:$S$46,V1193-5),0)</f>
        <v>0</v>
      </c>
      <c r="Z1193" s="180">
        <f>IF(V1193&gt;0,INDEX(Scope_Labor_Rates!$R$6:$R$46,V1193-5),1)</f>
        <v>1</v>
      </c>
      <c r="AA1193" s="231">
        <f t="shared" si="162"/>
        <v>0</v>
      </c>
      <c r="AB1193" t="str">
        <f t="shared" si="163"/>
        <v/>
      </c>
      <c r="AC1193" s="178" t="str">
        <f t="shared" si="164"/>
        <v/>
      </c>
      <c r="AD1193" s="181">
        <f t="shared" si="165"/>
        <v>0</v>
      </c>
      <c r="AE1193" s="178">
        <f>IF(V1193&gt;0,P1193*INDEX(Scope_Labor_Rates!$E$6:$E$46,V1193-5),0)</f>
        <v>0</v>
      </c>
      <c r="AF1193" s="181">
        <f>IF(V1193&gt;0,AE1193*INDEX(Scope_Labor_Rates!$D$6:$D$46,V1193-5)*AA1193,0)</f>
        <v>0</v>
      </c>
      <c r="AG1193" s="178">
        <f>IF(V1193&gt;0,P1193*INDEX(Scope_Labor_Rates!$G$6:$G$46,V1193-5),0)</f>
        <v>0</v>
      </c>
      <c r="AH1193" s="181">
        <f>IF(V1193&gt;0,AG1193*INDEX(Scope_Labor_Rates!$F$6:$F$46,V1193-5)*AA1193,0)</f>
        <v>0</v>
      </c>
      <c r="AI1193" s="178">
        <f>IF(V1193&gt;0,P1193*INDEX(Scope_Labor_Rates!$I$6:$I$46,V1193-5),0)</f>
        <v>0</v>
      </c>
      <c r="AJ1193" s="181">
        <f>IF(V1193&gt;0,AI1193*INDEX(Scope_Labor_Rates!$H$6:$H$46,V1193-5)*AA1193,0)</f>
        <v>0</v>
      </c>
      <c r="AK1193" s="178">
        <f>IF(V1193&gt;0,P1193*INDEX(Scope_Labor_Rates!$K$6:$K$46,V1193-5),0)</f>
        <v>0</v>
      </c>
      <c r="AL1193" s="181">
        <f>IF(V1193&gt;0,AK1193*INDEX(Scope_Labor_Rates!$J$6:$J$46,V1193-5)*AA1193,0)</f>
        <v>0</v>
      </c>
      <c r="AM1193" s="178">
        <f>IF(V1193&gt;0,P1193*INDEX(Scope_Labor_Rates!$M$6:$M$46,V1193-5),0)</f>
        <v>0</v>
      </c>
      <c r="AN1193" s="178">
        <f>IF(V1193&gt;0,AM1193*INDEX(Scope_Labor_Rates!$L$6:$L$46,V1193-5)*AA1193,0)</f>
        <v>0</v>
      </c>
      <c r="AO1193" s="178">
        <f>IF(V1193&gt;0,P1193*INDEX(Scope_Labor_Rates!$O$6:$O$46,V1193-5)*AA1193,0)</f>
        <v>0</v>
      </c>
      <c r="AP1193" s="181">
        <f>IF(V1193&gt;0,P1193*INDEX(Scope_Labor_Rates!$Q$6:$Q$46,V1193-5)*AA1193,0)</f>
        <v>0</v>
      </c>
      <c r="AQ1193" s="178">
        <f t="shared" si="166"/>
        <v>0</v>
      </c>
      <c r="AR1193" s="178">
        <f t="shared" si="167"/>
        <v>0</v>
      </c>
      <c r="AS1193" s="178">
        <f t="shared" si="168"/>
        <v>0</v>
      </c>
      <c r="AT1193" s="178">
        <f t="shared" si="169"/>
        <v>0</v>
      </c>
      <c r="AU1193">
        <f t="shared" si="170"/>
        <v>0</v>
      </c>
    </row>
    <row r="1194" spans="1:47">
      <c r="A1194" t="str">
        <f>IF(All_Tasks!A1194="","",All_Tasks!A1194)</f>
        <v/>
      </c>
      <c r="B1194" t="str">
        <f>IF(All_Tasks!B1194="","",All_Tasks!B1194)</f>
        <v/>
      </c>
      <c r="C1194" t="str">
        <f>IF(All_Tasks!C1194="","",All_Tasks!C1194)</f>
        <v/>
      </c>
      <c r="D1194" t="str">
        <f>IF(All_Tasks!D1194="","",All_Tasks!D1194)</f>
        <v/>
      </c>
      <c r="E1194" t="str">
        <f>IF(All_Tasks!V1194&lt;&gt;"",All_Tasks!V1194,IF(All_Tasks!E1194&lt;&gt;"",All_Tasks!E1194,""))</f>
        <v/>
      </c>
      <c r="F1194" t="str">
        <f>IF(All_Tasks!F1194="","",All_Tasks!F1194)</f>
        <v/>
      </c>
      <c r="G1194" t="str">
        <f>IF(All_Tasks!G1194="","",All_Tasks!G1194)</f>
        <v/>
      </c>
      <c r="H1194" s="231" t="str">
        <f>IF(All_Tasks!H1194="","",All_Tasks!H1194)</f>
        <v/>
      </c>
      <c r="I1194" t="str">
        <f>IF(All_Tasks!I1194="","",All_Tasks!I1194)</f>
        <v/>
      </c>
      <c r="J1194" t="str">
        <f>IF(All_Tasks!J1194="","",All_Tasks!J1194)</f>
        <v/>
      </c>
      <c r="K1194" t="str">
        <f>IF(All_Tasks!K1194="","",All_Tasks!K1194)</f>
        <v/>
      </c>
      <c r="L1194" s="231" t="str">
        <f>IF(All_Tasks!L1194="","",All_Tasks!L1194)</f>
        <v/>
      </c>
      <c r="M1194" t="str">
        <f>IF(All_Tasks!M1194="","",All_Tasks!M1194)</f>
        <v/>
      </c>
      <c r="N1194" t="str">
        <f>IF(All_Tasks!N1194="","",All_Tasks!N1194)</f>
        <v/>
      </c>
      <c r="O1194" t="str">
        <f>IF(All_Tasks!O1194="","",All_Tasks!O1194)</f>
        <v/>
      </c>
      <c r="P1194" s="181">
        <f>IF(All_Tasks!P1194="",0,All_Tasks!P1194)</f>
        <v>0</v>
      </c>
      <c r="Q1194" s="181">
        <f>IF(All_Tasks!Q1194="",0,All_Tasks!Q1194)</f>
        <v>0</v>
      </c>
      <c r="R1194" s="181">
        <f>IF(All_Tasks!R1194="",0,All_Tasks!R1194)</f>
        <v>0</v>
      </c>
      <c r="S1194" s="181" t="str">
        <f>IF(All_Tasks!S1194="","",All_Tasks!S1194)</f>
        <v/>
      </c>
      <c r="T1194" t="str">
        <f>IF(All_Tasks!T1194="","",All_Tasks!T1194)</f>
        <v/>
      </c>
      <c r="U1194" t="str">
        <f>IF(All_Tasks!U1194="","",All_Tasks!U1194)</f>
        <v/>
      </c>
      <c r="V1194">
        <f>IF(A1194="",0,IFERROR(MATCH(A1194,Scope_Labor_Rates!$A$6:$A$46,0)+5,0))</f>
        <v>0</v>
      </c>
      <c r="W1194" s="178">
        <f>IF(V1194&gt;0,INDEX(Scope_Labor_Rates!$C$6:$C$46,V1194-5),0)</f>
        <v>0</v>
      </c>
      <c r="X1194" s="178">
        <f>IF(V1194&gt;0,INDEX(Scope_Labor_Rates!$C$6:$C$46,V1194-5),0)</f>
        <v>0</v>
      </c>
      <c r="Y1194" s="180">
        <f>IF(V1194&gt;0,INDEX(Scope_Labor_Rates!$S$6:$S$46,V1194-5),0)</f>
        <v>0</v>
      </c>
      <c r="Z1194" s="180">
        <f>IF(V1194&gt;0,INDEX(Scope_Labor_Rates!$R$6:$R$46,V1194-5),1)</f>
        <v>1</v>
      </c>
      <c r="AA1194" s="231">
        <f t="shared" si="162"/>
        <v>0</v>
      </c>
      <c r="AB1194" t="str">
        <f t="shared" si="163"/>
        <v/>
      </c>
      <c r="AC1194" s="178" t="str">
        <f t="shared" si="164"/>
        <v/>
      </c>
      <c r="AD1194" s="181">
        <f t="shared" si="165"/>
        <v>0</v>
      </c>
      <c r="AE1194" s="178">
        <f>IF(V1194&gt;0,P1194*INDEX(Scope_Labor_Rates!$E$6:$E$46,V1194-5),0)</f>
        <v>0</v>
      </c>
      <c r="AF1194" s="181">
        <f>IF(V1194&gt;0,AE1194*INDEX(Scope_Labor_Rates!$D$6:$D$46,V1194-5)*AA1194,0)</f>
        <v>0</v>
      </c>
      <c r="AG1194" s="178">
        <f>IF(V1194&gt;0,P1194*INDEX(Scope_Labor_Rates!$G$6:$G$46,V1194-5),0)</f>
        <v>0</v>
      </c>
      <c r="AH1194" s="181">
        <f>IF(V1194&gt;0,AG1194*INDEX(Scope_Labor_Rates!$F$6:$F$46,V1194-5)*AA1194,0)</f>
        <v>0</v>
      </c>
      <c r="AI1194" s="178">
        <f>IF(V1194&gt;0,P1194*INDEX(Scope_Labor_Rates!$I$6:$I$46,V1194-5),0)</f>
        <v>0</v>
      </c>
      <c r="AJ1194" s="181">
        <f>IF(V1194&gt;0,AI1194*INDEX(Scope_Labor_Rates!$H$6:$H$46,V1194-5)*AA1194,0)</f>
        <v>0</v>
      </c>
      <c r="AK1194" s="178">
        <f>IF(V1194&gt;0,P1194*INDEX(Scope_Labor_Rates!$K$6:$K$46,V1194-5),0)</f>
        <v>0</v>
      </c>
      <c r="AL1194" s="181">
        <f>IF(V1194&gt;0,AK1194*INDEX(Scope_Labor_Rates!$J$6:$J$46,V1194-5)*AA1194,0)</f>
        <v>0</v>
      </c>
      <c r="AM1194" s="178">
        <f>IF(V1194&gt;0,P1194*INDEX(Scope_Labor_Rates!$M$6:$M$46,V1194-5),0)</f>
        <v>0</v>
      </c>
      <c r="AN1194" s="178">
        <f>IF(V1194&gt;0,AM1194*INDEX(Scope_Labor_Rates!$L$6:$L$46,V1194-5)*AA1194,0)</f>
        <v>0</v>
      </c>
      <c r="AO1194" s="178">
        <f>IF(V1194&gt;0,P1194*INDEX(Scope_Labor_Rates!$O$6:$O$46,V1194-5)*AA1194,0)</f>
        <v>0</v>
      </c>
      <c r="AP1194" s="181">
        <f>IF(V1194&gt;0,P1194*INDEX(Scope_Labor_Rates!$Q$6:$Q$46,V1194-5)*AA1194,0)</f>
        <v>0</v>
      </c>
      <c r="AQ1194" s="178">
        <f t="shared" si="166"/>
        <v>0</v>
      </c>
      <c r="AR1194" s="178">
        <f t="shared" si="167"/>
        <v>0</v>
      </c>
      <c r="AS1194" s="178">
        <f t="shared" si="168"/>
        <v>0</v>
      </c>
      <c r="AT1194" s="178">
        <f t="shared" si="169"/>
        <v>0</v>
      </c>
      <c r="AU1194">
        <f t="shared" si="170"/>
        <v>0</v>
      </c>
    </row>
    <row r="1195" spans="1:47">
      <c r="A1195" t="str">
        <f>IF(All_Tasks!A1195="","",All_Tasks!A1195)</f>
        <v/>
      </c>
      <c r="B1195" t="str">
        <f>IF(All_Tasks!B1195="","",All_Tasks!B1195)</f>
        <v/>
      </c>
      <c r="C1195" t="str">
        <f>IF(All_Tasks!C1195="","",All_Tasks!C1195)</f>
        <v/>
      </c>
      <c r="D1195" t="str">
        <f>IF(All_Tasks!D1195="","",All_Tasks!D1195)</f>
        <v/>
      </c>
      <c r="E1195" t="str">
        <f>IF(All_Tasks!V1195&lt;&gt;"",All_Tasks!V1195,IF(All_Tasks!E1195&lt;&gt;"",All_Tasks!E1195,""))</f>
        <v/>
      </c>
      <c r="F1195" t="str">
        <f>IF(All_Tasks!F1195="","",All_Tasks!F1195)</f>
        <v/>
      </c>
      <c r="G1195" t="str">
        <f>IF(All_Tasks!G1195="","",All_Tasks!G1195)</f>
        <v/>
      </c>
      <c r="H1195" s="231" t="str">
        <f>IF(All_Tasks!H1195="","",All_Tasks!H1195)</f>
        <v/>
      </c>
      <c r="I1195" t="str">
        <f>IF(All_Tasks!I1195="","",All_Tasks!I1195)</f>
        <v/>
      </c>
      <c r="J1195" t="str">
        <f>IF(All_Tasks!J1195="","",All_Tasks!J1195)</f>
        <v/>
      </c>
      <c r="K1195" t="str">
        <f>IF(All_Tasks!K1195="","",All_Tasks!K1195)</f>
        <v/>
      </c>
      <c r="L1195" s="231" t="str">
        <f>IF(All_Tasks!L1195="","",All_Tasks!L1195)</f>
        <v/>
      </c>
      <c r="M1195" t="str">
        <f>IF(All_Tasks!M1195="","",All_Tasks!M1195)</f>
        <v/>
      </c>
      <c r="N1195" t="str">
        <f>IF(All_Tasks!N1195="","",All_Tasks!N1195)</f>
        <v/>
      </c>
      <c r="O1195" t="str">
        <f>IF(All_Tasks!O1195="","",All_Tasks!O1195)</f>
        <v/>
      </c>
      <c r="P1195" s="181">
        <f>IF(All_Tasks!P1195="",0,All_Tasks!P1195)</f>
        <v>0</v>
      </c>
      <c r="Q1195" s="181">
        <f>IF(All_Tasks!Q1195="",0,All_Tasks!Q1195)</f>
        <v>0</v>
      </c>
      <c r="R1195" s="181">
        <f>IF(All_Tasks!R1195="",0,All_Tasks!R1195)</f>
        <v>0</v>
      </c>
      <c r="S1195" s="181" t="str">
        <f>IF(All_Tasks!S1195="","",All_Tasks!S1195)</f>
        <v/>
      </c>
      <c r="T1195" t="str">
        <f>IF(All_Tasks!T1195="","",All_Tasks!T1195)</f>
        <v/>
      </c>
      <c r="U1195" t="str">
        <f>IF(All_Tasks!U1195="","",All_Tasks!U1195)</f>
        <v/>
      </c>
      <c r="V1195">
        <f>IF(A1195="",0,IFERROR(MATCH(A1195,Scope_Labor_Rates!$A$6:$A$46,0)+5,0))</f>
        <v>0</v>
      </c>
      <c r="W1195" s="178">
        <f>IF(V1195&gt;0,INDEX(Scope_Labor_Rates!$C$6:$C$46,V1195-5),0)</f>
        <v>0</v>
      </c>
      <c r="X1195" s="178">
        <f>IF(V1195&gt;0,INDEX(Scope_Labor_Rates!$C$6:$C$46,V1195-5),0)</f>
        <v>0</v>
      </c>
      <c r="Y1195" s="180">
        <f>IF(V1195&gt;0,INDEX(Scope_Labor_Rates!$S$6:$S$46,V1195-5),0)</f>
        <v>0</v>
      </c>
      <c r="Z1195" s="180">
        <f>IF(V1195&gt;0,INDEX(Scope_Labor_Rates!$R$6:$R$46,V1195-5),1)</f>
        <v>1</v>
      </c>
      <c r="AA1195" s="231">
        <f t="shared" si="162"/>
        <v>0</v>
      </c>
      <c r="AB1195" t="str">
        <f t="shared" si="163"/>
        <v/>
      </c>
      <c r="AC1195" s="178" t="str">
        <f t="shared" si="164"/>
        <v/>
      </c>
      <c r="AD1195" s="181">
        <f t="shared" si="165"/>
        <v>0</v>
      </c>
      <c r="AE1195" s="178">
        <f>IF(V1195&gt;0,P1195*INDEX(Scope_Labor_Rates!$E$6:$E$46,V1195-5),0)</f>
        <v>0</v>
      </c>
      <c r="AF1195" s="181">
        <f>IF(V1195&gt;0,AE1195*INDEX(Scope_Labor_Rates!$D$6:$D$46,V1195-5)*AA1195,0)</f>
        <v>0</v>
      </c>
      <c r="AG1195" s="178">
        <f>IF(V1195&gt;0,P1195*INDEX(Scope_Labor_Rates!$G$6:$G$46,V1195-5),0)</f>
        <v>0</v>
      </c>
      <c r="AH1195" s="181">
        <f>IF(V1195&gt;0,AG1195*INDEX(Scope_Labor_Rates!$F$6:$F$46,V1195-5)*AA1195,0)</f>
        <v>0</v>
      </c>
      <c r="AI1195" s="178">
        <f>IF(V1195&gt;0,P1195*INDEX(Scope_Labor_Rates!$I$6:$I$46,V1195-5),0)</f>
        <v>0</v>
      </c>
      <c r="AJ1195" s="181">
        <f>IF(V1195&gt;0,AI1195*INDEX(Scope_Labor_Rates!$H$6:$H$46,V1195-5)*AA1195,0)</f>
        <v>0</v>
      </c>
      <c r="AK1195" s="178">
        <f>IF(V1195&gt;0,P1195*INDEX(Scope_Labor_Rates!$K$6:$K$46,V1195-5),0)</f>
        <v>0</v>
      </c>
      <c r="AL1195" s="181">
        <f>IF(V1195&gt;0,AK1195*INDEX(Scope_Labor_Rates!$J$6:$J$46,V1195-5)*AA1195,0)</f>
        <v>0</v>
      </c>
      <c r="AM1195" s="178">
        <f>IF(V1195&gt;0,P1195*INDEX(Scope_Labor_Rates!$M$6:$M$46,V1195-5),0)</f>
        <v>0</v>
      </c>
      <c r="AN1195" s="178">
        <f>IF(V1195&gt;0,AM1195*INDEX(Scope_Labor_Rates!$L$6:$L$46,V1195-5)*AA1195,0)</f>
        <v>0</v>
      </c>
      <c r="AO1195" s="178">
        <f>IF(V1195&gt;0,P1195*INDEX(Scope_Labor_Rates!$O$6:$O$46,V1195-5)*AA1195,0)</f>
        <v>0</v>
      </c>
      <c r="AP1195" s="181">
        <f>IF(V1195&gt;0,P1195*INDEX(Scope_Labor_Rates!$Q$6:$Q$46,V1195-5)*AA1195,0)</f>
        <v>0</v>
      </c>
      <c r="AQ1195" s="178">
        <f t="shared" si="166"/>
        <v>0</v>
      </c>
      <c r="AR1195" s="178">
        <f t="shared" si="167"/>
        <v>0</v>
      </c>
      <c r="AS1195" s="178">
        <f t="shared" si="168"/>
        <v>0</v>
      </c>
      <c r="AT1195" s="178">
        <f t="shared" si="169"/>
        <v>0</v>
      </c>
      <c r="AU1195">
        <f t="shared" si="170"/>
        <v>0</v>
      </c>
    </row>
    <row r="1196" spans="1:47">
      <c r="A1196" t="str">
        <f>IF(All_Tasks!A1196="","",All_Tasks!A1196)</f>
        <v/>
      </c>
      <c r="B1196" t="str">
        <f>IF(All_Tasks!B1196="","",All_Tasks!B1196)</f>
        <v/>
      </c>
      <c r="C1196" t="str">
        <f>IF(All_Tasks!C1196="","",All_Tasks!C1196)</f>
        <v/>
      </c>
      <c r="D1196" t="str">
        <f>IF(All_Tasks!D1196="","",All_Tasks!D1196)</f>
        <v/>
      </c>
      <c r="E1196" t="str">
        <f>IF(All_Tasks!V1196&lt;&gt;"",All_Tasks!V1196,IF(All_Tasks!E1196&lt;&gt;"",All_Tasks!E1196,""))</f>
        <v/>
      </c>
      <c r="F1196" t="str">
        <f>IF(All_Tasks!F1196="","",All_Tasks!F1196)</f>
        <v/>
      </c>
      <c r="G1196" t="str">
        <f>IF(All_Tasks!G1196="","",All_Tasks!G1196)</f>
        <v/>
      </c>
      <c r="H1196" s="231" t="str">
        <f>IF(All_Tasks!H1196="","",All_Tasks!H1196)</f>
        <v/>
      </c>
      <c r="I1196" t="str">
        <f>IF(All_Tasks!I1196="","",All_Tasks!I1196)</f>
        <v/>
      </c>
      <c r="J1196" t="str">
        <f>IF(All_Tasks!J1196="","",All_Tasks!J1196)</f>
        <v/>
      </c>
      <c r="K1196" t="str">
        <f>IF(All_Tasks!K1196="","",All_Tasks!K1196)</f>
        <v/>
      </c>
      <c r="L1196" s="231" t="str">
        <f>IF(All_Tasks!L1196="","",All_Tasks!L1196)</f>
        <v/>
      </c>
      <c r="M1196" t="str">
        <f>IF(All_Tasks!M1196="","",All_Tasks!M1196)</f>
        <v/>
      </c>
      <c r="N1196" t="str">
        <f>IF(All_Tasks!N1196="","",All_Tasks!N1196)</f>
        <v/>
      </c>
      <c r="O1196" t="str">
        <f>IF(All_Tasks!O1196="","",All_Tasks!O1196)</f>
        <v/>
      </c>
      <c r="P1196" s="181">
        <f>IF(All_Tasks!P1196="",0,All_Tasks!P1196)</f>
        <v>0</v>
      </c>
      <c r="Q1196" s="181">
        <f>IF(All_Tasks!Q1196="",0,All_Tasks!Q1196)</f>
        <v>0</v>
      </c>
      <c r="R1196" s="181">
        <f>IF(All_Tasks!R1196="",0,All_Tasks!R1196)</f>
        <v>0</v>
      </c>
      <c r="S1196" s="181" t="str">
        <f>IF(All_Tasks!S1196="","",All_Tasks!S1196)</f>
        <v/>
      </c>
      <c r="T1196" t="str">
        <f>IF(All_Tasks!T1196="","",All_Tasks!T1196)</f>
        <v/>
      </c>
      <c r="U1196" t="str">
        <f>IF(All_Tasks!U1196="","",All_Tasks!U1196)</f>
        <v/>
      </c>
      <c r="V1196">
        <f>IF(A1196="",0,IFERROR(MATCH(A1196,Scope_Labor_Rates!$A$6:$A$46,0)+5,0))</f>
        <v>0</v>
      </c>
      <c r="W1196" s="178">
        <f>IF(V1196&gt;0,INDEX(Scope_Labor_Rates!$C$6:$C$46,V1196-5),0)</f>
        <v>0</v>
      </c>
      <c r="X1196" s="178">
        <f>IF(V1196&gt;0,INDEX(Scope_Labor_Rates!$C$6:$C$46,V1196-5),0)</f>
        <v>0</v>
      </c>
      <c r="Y1196" s="180">
        <f>IF(V1196&gt;0,INDEX(Scope_Labor_Rates!$S$6:$S$46,V1196-5),0)</f>
        <v>0</v>
      </c>
      <c r="Z1196" s="180">
        <f>IF(V1196&gt;0,INDEX(Scope_Labor_Rates!$R$6:$R$46,V1196-5),1)</f>
        <v>1</v>
      </c>
      <c r="AA1196" s="231">
        <f t="shared" si="162"/>
        <v>0</v>
      </c>
      <c r="AB1196" t="str">
        <f t="shared" si="163"/>
        <v/>
      </c>
      <c r="AC1196" s="178" t="str">
        <f t="shared" si="164"/>
        <v/>
      </c>
      <c r="AD1196" s="181">
        <f t="shared" si="165"/>
        <v>0</v>
      </c>
      <c r="AE1196" s="178">
        <f>IF(V1196&gt;0,P1196*INDEX(Scope_Labor_Rates!$E$6:$E$46,V1196-5),0)</f>
        <v>0</v>
      </c>
      <c r="AF1196" s="181">
        <f>IF(V1196&gt;0,AE1196*INDEX(Scope_Labor_Rates!$D$6:$D$46,V1196-5)*AA1196,0)</f>
        <v>0</v>
      </c>
      <c r="AG1196" s="178">
        <f>IF(V1196&gt;0,P1196*INDEX(Scope_Labor_Rates!$G$6:$G$46,V1196-5),0)</f>
        <v>0</v>
      </c>
      <c r="AH1196" s="181">
        <f>IF(V1196&gt;0,AG1196*INDEX(Scope_Labor_Rates!$F$6:$F$46,V1196-5)*AA1196,0)</f>
        <v>0</v>
      </c>
      <c r="AI1196" s="178">
        <f>IF(V1196&gt;0,P1196*INDEX(Scope_Labor_Rates!$I$6:$I$46,V1196-5),0)</f>
        <v>0</v>
      </c>
      <c r="AJ1196" s="181">
        <f>IF(V1196&gt;0,AI1196*INDEX(Scope_Labor_Rates!$H$6:$H$46,V1196-5)*AA1196,0)</f>
        <v>0</v>
      </c>
      <c r="AK1196" s="178">
        <f>IF(V1196&gt;0,P1196*INDEX(Scope_Labor_Rates!$K$6:$K$46,V1196-5),0)</f>
        <v>0</v>
      </c>
      <c r="AL1196" s="181">
        <f>IF(V1196&gt;0,AK1196*INDEX(Scope_Labor_Rates!$J$6:$J$46,V1196-5)*AA1196,0)</f>
        <v>0</v>
      </c>
      <c r="AM1196" s="178">
        <f>IF(V1196&gt;0,P1196*INDEX(Scope_Labor_Rates!$M$6:$M$46,V1196-5),0)</f>
        <v>0</v>
      </c>
      <c r="AN1196" s="178">
        <f>IF(V1196&gt;0,AM1196*INDEX(Scope_Labor_Rates!$L$6:$L$46,V1196-5)*AA1196,0)</f>
        <v>0</v>
      </c>
      <c r="AO1196" s="178">
        <f>IF(V1196&gt;0,P1196*INDEX(Scope_Labor_Rates!$O$6:$O$46,V1196-5)*AA1196,0)</f>
        <v>0</v>
      </c>
      <c r="AP1196" s="181">
        <f>IF(V1196&gt;0,P1196*INDEX(Scope_Labor_Rates!$Q$6:$Q$46,V1196-5)*AA1196,0)</f>
        <v>0</v>
      </c>
      <c r="AQ1196" s="178">
        <f t="shared" si="166"/>
        <v>0</v>
      </c>
      <c r="AR1196" s="178">
        <f t="shared" si="167"/>
        <v>0</v>
      </c>
      <c r="AS1196" s="178">
        <f t="shared" si="168"/>
        <v>0</v>
      </c>
      <c r="AT1196" s="178">
        <f t="shared" si="169"/>
        <v>0</v>
      </c>
      <c r="AU1196">
        <f t="shared" si="170"/>
        <v>0</v>
      </c>
    </row>
    <row r="1197" spans="1:47">
      <c r="A1197" t="str">
        <f>IF(All_Tasks!A1197="","",All_Tasks!A1197)</f>
        <v/>
      </c>
      <c r="B1197" t="str">
        <f>IF(All_Tasks!B1197="","",All_Tasks!B1197)</f>
        <v/>
      </c>
      <c r="C1197" t="str">
        <f>IF(All_Tasks!C1197="","",All_Tasks!C1197)</f>
        <v/>
      </c>
      <c r="D1197" t="str">
        <f>IF(All_Tasks!D1197="","",All_Tasks!D1197)</f>
        <v/>
      </c>
      <c r="E1197" t="str">
        <f>IF(All_Tasks!V1197&lt;&gt;"",All_Tasks!V1197,IF(All_Tasks!E1197&lt;&gt;"",All_Tasks!E1197,""))</f>
        <v/>
      </c>
      <c r="F1197" t="str">
        <f>IF(All_Tasks!F1197="","",All_Tasks!F1197)</f>
        <v/>
      </c>
      <c r="G1197" t="str">
        <f>IF(All_Tasks!G1197="","",All_Tasks!G1197)</f>
        <v/>
      </c>
      <c r="H1197" s="231" t="str">
        <f>IF(All_Tasks!H1197="","",All_Tasks!H1197)</f>
        <v/>
      </c>
      <c r="I1197" t="str">
        <f>IF(All_Tasks!I1197="","",All_Tasks!I1197)</f>
        <v/>
      </c>
      <c r="J1197" t="str">
        <f>IF(All_Tasks!J1197="","",All_Tasks!J1197)</f>
        <v/>
      </c>
      <c r="K1197" t="str">
        <f>IF(All_Tasks!K1197="","",All_Tasks!K1197)</f>
        <v/>
      </c>
      <c r="L1197" s="231" t="str">
        <f>IF(All_Tasks!L1197="","",All_Tasks!L1197)</f>
        <v/>
      </c>
      <c r="M1197" t="str">
        <f>IF(All_Tasks!M1197="","",All_Tasks!M1197)</f>
        <v/>
      </c>
      <c r="N1197" t="str">
        <f>IF(All_Tasks!N1197="","",All_Tasks!N1197)</f>
        <v/>
      </c>
      <c r="O1197" t="str">
        <f>IF(All_Tasks!O1197="","",All_Tasks!O1197)</f>
        <v/>
      </c>
      <c r="P1197" s="181">
        <f>IF(All_Tasks!P1197="",0,All_Tasks!P1197)</f>
        <v>0</v>
      </c>
      <c r="Q1197" s="181">
        <f>IF(All_Tasks!Q1197="",0,All_Tasks!Q1197)</f>
        <v>0</v>
      </c>
      <c r="R1197" s="181">
        <f>IF(All_Tasks!R1197="",0,All_Tasks!R1197)</f>
        <v>0</v>
      </c>
      <c r="S1197" s="181" t="str">
        <f>IF(All_Tasks!S1197="","",All_Tasks!S1197)</f>
        <v/>
      </c>
      <c r="T1197" t="str">
        <f>IF(All_Tasks!T1197="","",All_Tasks!T1197)</f>
        <v/>
      </c>
      <c r="U1197" t="str">
        <f>IF(All_Tasks!U1197="","",All_Tasks!U1197)</f>
        <v/>
      </c>
      <c r="V1197">
        <f>IF(A1197="",0,IFERROR(MATCH(A1197,Scope_Labor_Rates!$A$6:$A$46,0)+5,0))</f>
        <v>0</v>
      </c>
      <c r="W1197" s="178">
        <f>IF(V1197&gt;0,INDEX(Scope_Labor_Rates!$C$6:$C$46,V1197-5),0)</f>
        <v>0</v>
      </c>
      <c r="X1197" s="178">
        <f>IF(V1197&gt;0,INDEX(Scope_Labor_Rates!$C$6:$C$46,V1197-5),0)</f>
        <v>0</v>
      </c>
      <c r="Y1197" s="180">
        <f>IF(V1197&gt;0,INDEX(Scope_Labor_Rates!$S$6:$S$46,V1197-5),0)</f>
        <v>0</v>
      </c>
      <c r="Z1197" s="180">
        <f>IF(V1197&gt;0,INDEX(Scope_Labor_Rates!$R$6:$R$46,V1197-5),1)</f>
        <v>1</v>
      </c>
      <c r="AA1197" s="231">
        <f t="shared" si="162"/>
        <v>0</v>
      </c>
      <c r="AB1197" t="str">
        <f t="shared" si="163"/>
        <v/>
      </c>
      <c r="AC1197" s="178" t="str">
        <f t="shared" si="164"/>
        <v/>
      </c>
      <c r="AD1197" s="181">
        <f t="shared" si="165"/>
        <v>0</v>
      </c>
      <c r="AE1197" s="178">
        <f>IF(V1197&gt;0,P1197*INDEX(Scope_Labor_Rates!$E$6:$E$46,V1197-5),0)</f>
        <v>0</v>
      </c>
      <c r="AF1197" s="181">
        <f>IF(V1197&gt;0,AE1197*INDEX(Scope_Labor_Rates!$D$6:$D$46,V1197-5)*AA1197,0)</f>
        <v>0</v>
      </c>
      <c r="AG1197" s="178">
        <f>IF(V1197&gt;0,P1197*INDEX(Scope_Labor_Rates!$G$6:$G$46,V1197-5),0)</f>
        <v>0</v>
      </c>
      <c r="AH1197" s="181">
        <f>IF(V1197&gt;0,AG1197*INDEX(Scope_Labor_Rates!$F$6:$F$46,V1197-5)*AA1197,0)</f>
        <v>0</v>
      </c>
      <c r="AI1197" s="178">
        <f>IF(V1197&gt;0,P1197*INDEX(Scope_Labor_Rates!$I$6:$I$46,V1197-5),0)</f>
        <v>0</v>
      </c>
      <c r="AJ1197" s="181">
        <f>IF(V1197&gt;0,AI1197*INDEX(Scope_Labor_Rates!$H$6:$H$46,V1197-5)*AA1197,0)</f>
        <v>0</v>
      </c>
      <c r="AK1197" s="178">
        <f>IF(V1197&gt;0,P1197*INDEX(Scope_Labor_Rates!$K$6:$K$46,V1197-5),0)</f>
        <v>0</v>
      </c>
      <c r="AL1197" s="181">
        <f>IF(V1197&gt;0,AK1197*INDEX(Scope_Labor_Rates!$J$6:$J$46,V1197-5)*AA1197,0)</f>
        <v>0</v>
      </c>
      <c r="AM1197" s="178">
        <f>IF(V1197&gt;0,P1197*INDEX(Scope_Labor_Rates!$M$6:$M$46,V1197-5),0)</f>
        <v>0</v>
      </c>
      <c r="AN1197" s="178">
        <f>IF(V1197&gt;0,AM1197*INDEX(Scope_Labor_Rates!$L$6:$L$46,V1197-5)*AA1197,0)</f>
        <v>0</v>
      </c>
      <c r="AO1197" s="178">
        <f>IF(V1197&gt;0,P1197*INDEX(Scope_Labor_Rates!$O$6:$O$46,V1197-5)*AA1197,0)</f>
        <v>0</v>
      </c>
      <c r="AP1197" s="181">
        <f>IF(V1197&gt;0,P1197*INDEX(Scope_Labor_Rates!$Q$6:$Q$46,V1197-5)*AA1197,0)</f>
        <v>0</v>
      </c>
      <c r="AQ1197" s="178">
        <f t="shared" si="166"/>
        <v>0</v>
      </c>
      <c r="AR1197" s="178">
        <f t="shared" si="167"/>
        <v>0</v>
      </c>
      <c r="AS1197" s="178">
        <f t="shared" si="168"/>
        <v>0</v>
      </c>
      <c r="AT1197" s="178">
        <f t="shared" si="169"/>
        <v>0</v>
      </c>
      <c r="AU1197">
        <f t="shared" si="170"/>
        <v>0</v>
      </c>
    </row>
    <row r="1198" spans="1:47">
      <c r="A1198" t="str">
        <f>IF(All_Tasks!A1198="","",All_Tasks!A1198)</f>
        <v/>
      </c>
      <c r="B1198" t="str">
        <f>IF(All_Tasks!B1198="","",All_Tasks!B1198)</f>
        <v/>
      </c>
      <c r="C1198" t="str">
        <f>IF(All_Tasks!C1198="","",All_Tasks!C1198)</f>
        <v/>
      </c>
      <c r="D1198" t="str">
        <f>IF(All_Tasks!D1198="","",All_Tasks!D1198)</f>
        <v/>
      </c>
      <c r="E1198" t="str">
        <f>IF(All_Tasks!V1198&lt;&gt;"",All_Tasks!V1198,IF(All_Tasks!E1198&lt;&gt;"",All_Tasks!E1198,""))</f>
        <v/>
      </c>
      <c r="F1198" t="str">
        <f>IF(All_Tasks!F1198="","",All_Tasks!F1198)</f>
        <v/>
      </c>
      <c r="G1198" t="str">
        <f>IF(All_Tasks!G1198="","",All_Tasks!G1198)</f>
        <v/>
      </c>
      <c r="H1198" s="231" t="str">
        <f>IF(All_Tasks!H1198="","",All_Tasks!H1198)</f>
        <v/>
      </c>
      <c r="I1198" t="str">
        <f>IF(All_Tasks!I1198="","",All_Tasks!I1198)</f>
        <v/>
      </c>
      <c r="J1198" t="str">
        <f>IF(All_Tasks!J1198="","",All_Tasks!J1198)</f>
        <v/>
      </c>
      <c r="K1198" t="str">
        <f>IF(All_Tasks!K1198="","",All_Tasks!K1198)</f>
        <v/>
      </c>
      <c r="L1198" s="231" t="str">
        <f>IF(All_Tasks!L1198="","",All_Tasks!L1198)</f>
        <v/>
      </c>
      <c r="M1198" t="str">
        <f>IF(All_Tasks!M1198="","",All_Tasks!M1198)</f>
        <v/>
      </c>
      <c r="N1198" t="str">
        <f>IF(All_Tasks!N1198="","",All_Tasks!N1198)</f>
        <v/>
      </c>
      <c r="O1198" t="str">
        <f>IF(All_Tasks!O1198="","",All_Tasks!O1198)</f>
        <v/>
      </c>
      <c r="P1198" s="181">
        <f>IF(All_Tasks!P1198="",0,All_Tasks!P1198)</f>
        <v>0</v>
      </c>
      <c r="Q1198" s="181">
        <f>IF(All_Tasks!Q1198="",0,All_Tasks!Q1198)</f>
        <v>0</v>
      </c>
      <c r="R1198" s="181">
        <f>IF(All_Tasks!R1198="",0,All_Tasks!R1198)</f>
        <v>0</v>
      </c>
      <c r="S1198" s="181" t="str">
        <f>IF(All_Tasks!S1198="","",All_Tasks!S1198)</f>
        <v/>
      </c>
      <c r="T1198" t="str">
        <f>IF(All_Tasks!T1198="","",All_Tasks!T1198)</f>
        <v/>
      </c>
      <c r="U1198" t="str">
        <f>IF(All_Tasks!U1198="","",All_Tasks!U1198)</f>
        <v/>
      </c>
      <c r="V1198">
        <f>IF(A1198="",0,IFERROR(MATCH(A1198,Scope_Labor_Rates!$A$6:$A$46,0)+5,0))</f>
        <v>0</v>
      </c>
      <c r="W1198" s="178">
        <f>IF(V1198&gt;0,INDEX(Scope_Labor_Rates!$C$6:$C$46,V1198-5),0)</f>
        <v>0</v>
      </c>
      <c r="X1198" s="178">
        <f>IF(V1198&gt;0,INDEX(Scope_Labor_Rates!$C$6:$C$46,V1198-5),0)</f>
        <v>0</v>
      </c>
      <c r="Y1198" s="180">
        <f>IF(V1198&gt;0,INDEX(Scope_Labor_Rates!$S$6:$S$46,V1198-5),0)</f>
        <v>0</v>
      </c>
      <c r="Z1198" s="180">
        <f>IF(V1198&gt;0,INDEX(Scope_Labor_Rates!$R$6:$R$46,V1198-5),1)</f>
        <v>1</v>
      </c>
      <c r="AA1198" s="231">
        <f t="shared" si="162"/>
        <v>0</v>
      </c>
      <c r="AB1198" t="str">
        <f t="shared" si="163"/>
        <v/>
      </c>
      <c r="AC1198" s="178" t="str">
        <f t="shared" si="164"/>
        <v/>
      </c>
      <c r="AD1198" s="181">
        <f t="shared" si="165"/>
        <v>0</v>
      </c>
      <c r="AE1198" s="178">
        <f>IF(V1198&gt;0,P1198*INDEX(Scope_Labor_Rates!$E$6:$E$46,V1198-5),0)</f>
        <v>0</v>
      </c>
      <c r="AF1198" s="181">
        <f>IF(V1198&gt;0,AE1198*INDEX(Scope_Labor_Rates!$D$6:$D$46,V1198-5)*AA1198,0)</f>
        <v>0</v>
      </c>
      <c r="AG1198" s="178">
        <f>IF(V1198&gt;0,P1198*INDEX(Scope_Labor_Rates!$G$6:$G$46,V1198-5),0)</f>
        <v>0</v>
      </c>
      <c r="AH1198" s="181">
        <f>IF(V1198&gt;0,AG1198*INDEX(Scope_Labor_Rates!$F$6:$F$46,V1198-5)*AA1198,0)</f>
        <v>0</v>
      </c>
      <c r="AI1198" s="178">
        <f>IF(V1198&gt;0,P1198*INDEX(Scope_Labor_Rates!$I$6:$I$46,V1198-5),0)</f>
        <v>0</v>
      </c>
      <c r="AJ1198" s="181">
        <f>IF(V1198&gt;0,AI1198*INDEX(Scope_Labor_Rates!$H$6:$H$46,V1198-5)*AA1198,0)</f>
        <v>0</v>
      </c>
      <c r="AK1198" s="178">
        <f>IF(V1198&gt;0,P1198*INDEX(Scope_Labor_Rates!$K$6:$K$46,V1198-5),0)</f>
        <v>0</v>
      </c>
      <c r="AL1198" s="181">
        <f>IF(V1198&gt;0,AK1198*INDEX(Scope_Labor_Rates!$J$6:$J$46,V1198-5)*AA1198,0)</f>
        <v>0</v>
      </c>
      <c r="AM1198" s="178">
        <f>IF(V1198&gt;0,P1198*INDEX(Scope_Labor_Rates!$M$6:$M$46,V1198-5),0)</f>
        <v>0</v>
      </c>
      <c r="AN1198" s="178">
        <f>IF(V1198&gt;0,AM1198*INDEX(Scope_Labor_Rates!$L$6:$L$46,V1198-5)*AA1198,0)</f>
        <v>0</v>
      </c>
      <c r="AO1198" s="178">
        <f>IF(V1198&gt;0,P1198*INDEX(Scope_Labor_Rates!$O$6:$O$46,V1198-5)*AA1198,0)</f>
        <v>0</v>
      </c>
      <c r="AP1198" s="181">
        <f>IF(V1198&gt;0,P1198*INDEX(Scope_Labor_Rates!$Q$6:$Q$46,V1198-5)*AA1198,0)</f>
        <v>0</v>
      </c>
      <c r="AQ1198" s="178">
        <f t="shared" si="166"/>
        <v>0</v>
      </c>
      <c r="AR1198" s="178">
        <f t="shared" si="167"/>
        <v>0</v>
      </c>
      <c r="AS1198" s="178">
        <f t="shared" si="168"/>
        <v>0</v>
      </c>
      <c r="AT1198" s="178">
        <f t="shared" si="169"/>
        <v>0</v>
      </c>
      <c r="AU1198">
        <f t="shared" si="170"/>
        <v>0</v>
      </c>
    </row>
    <row r="1199" spans="1:47">
      <c r="A1199" t="str">
        <f>IF(All_Tasks!A1199="","",All_Tasks!A1199)</f>
        <v/>
      </c>
      <c r="B1199" t="str">
        <f>IF(All_Tasks!B1199="","",All_Tasks!B1199)</f>
        <v/>
      </c>
      <c r="C1199" t="str">
        <f>IF(All_Tasks!C1199="","",All_Tasks!C1199)</f>
        <v/>
      </c>
      <c r="D1199" t="str">
        <f>IF(All_Tasks!D1199="","",All_Tasks!D1199)</f>
        <v/>
      </c>
      <c r="E1199" t="str">
        <f>IF(All_Tasks!V1199&lt;&gt;"",All_Tasks!V1199,IF(All_Tasks!E1199&lt;&gt;"",All_Tasks!E1199,""))</f>
        <v/>
      </c>
      <c r="F1199" t="str">
        <f>IF(All_Tasks!F1199="","",All_Tasks!F1199)</f>
        <v/>
      </c>
      <c r="G1199" t="str">
        <f>IF(All_Tasks!G1199="","",All_Tasks!G1199)</f>
        <v/>
      </c>
      <c r="H1199" s="231" t="str">
        <f>IF(All_Tasks!H1199="","",All_Tasks!H1199)</f>
        <v/>
      </c>
      <c r="I1199" t="str">
        <f>IF(All_Tasks!I1199="","",All_Tasks!I1199)</f>
        <v/>
      </c>
      <c r="J1199" t="str">
        <f>IF(All_Tasks!J1199="","",All_Tasks!J1199)</f>
        <v/>
      </c>
      <c r="K1199" t="str">
        <f>IF(All_Tasks!K1199="","",All_Tasks!K1199)</f>
        <v/>
      </c>
      <c r="L1199" s="231" t="str">
        <f>IF(All_Tasks!L1199="","",All_Tasks!L1199)</f>
        <v/>
      </c>
      <c r="M1199" t="str">
        <f>IF(All_Tasks!M1199="","",All_Tasks!M1199)</f>
        <v/>
      </c>
      <c r="N1199" t="str">
        <f>IF(All_Tasks!N1199="","",All_Tasks!N1199)</f>
        <v/>
      </c>
      <c r="O1199" t="str">
        <f>IF(All_Tasks!O1199="","",All_Tasks!O1199)</f>
        <v/>
      </c>
      <c r="P1199" s="181">
        <f>IF(All_Tasks!P1199="",0,All_Tasks!P1199)</f>
        <v>0</v>
      </c>
      <c r="Q1199" s="181">
        <f>IF(All_Tasks!Q1199="",0,All_Tasks!Q1199)</f>
        <v>0</v>
      </c>
      <c r="R1199" s="181">
        <f>IF(All_Tasks!R1199="",0,All_Tasks!R1199)</f>
        <v>0</v>
      </c>
      <c r="S1199" s="181" t="str">
        <f>IF(All_Tasks!S1199="","",All_Tasks!S1199)</f>
        <v/>
      </c>
      <c r="T1199" t="str">
        <f>IF(All_Tasks!T1199="","",All_Tasks!T1199)</f>
        <v/>
      </c>
      <c r="U1199" t="str">
        <f>IF(All_Tasks!U1199="","",All_Tasks!U1199)</f>
        <v/>
      </c>
      <c r="V1199">
        <f>IF(A1199="",0,IFERROR(MATCH(A1199,Scope_Labor_Rates!$A$6:$A$46,0)+5,0))</f>
        <v>0</v>
      </c>
      <c r="W1199" s="178">
        <f>IF(V1199&gt;0,INDEX(Scope_Labor_Rates!$C$6:$C$46,V1199-5),0)</f>
        <v>0</v>
      </c>
      <c r="X1199" s="178">
        <f>IF(V1199&gt;0,INDEX(Scope_Labor_Rates!$C$6:$C$46,V1199-5),0)</f>
        <v>0</v>
      </c>
      <c r="Y1199" s="180">
        <f>IF(V1199&gt;0,INDEX(Scope_Labor_Rates!$S$6:$S$46,V1199-5),0)</f>
        <v>0</v>
      </c>
      <c r="Z1199" s="180">
        <f>IF(V1199&gt;0,INDEX(Scope_Labor_Rates!$R$6:$R$46,V1199-5),1)</f>
        <v>1</v>
      </c>
      <c r="AA1199" s="231">
        <f t="shared" si="162"/>
        <v>0</v>
      </c>
      <c r="AB1199" t="str">
        <f t="shared" si="163"/>
        <v/>
      </c>
      <c r="AC1199" s="178" t="str">
        <f t="shared" si="164"/>
        <v/>
      </c>
      <c r="AD1199" s="181">
        <f t="shared" si="165"/>
        <v>0</v>
      </c>
      <c r="AE1199" s="178">
        <f>IF(V1199&gt;0,P1199*INDEX(Scope_Labor_Rates!$E$6:$E$46,V1199-5),0)</f>
        <v>0</v>
      </c>
      <c r="AF1199" s="181">
        <f>IF(V1199&gt;0,AE1199*INDEX(Scope_Labor_Rates!$D$6:$D$46,V1199-5)*AA1199,0)</f>
        <v>0</v>
      </c>
      <c r="AG1199" s="178">
        <f>IF(V1199&gt;0,P1199*INDEX(Scope_Labor_Rates!$G$6:$G$46,V1199-5),0)</f>
        <v>0</v>
      </c>
      <c r="AH1199" s="181">
        <f>IF(V1199&gt;0,AG1199*INDEX(Scope_Labor_Rates!$F$6:$F$46,V1199-5)*AA1199,0)</f>
        <v>0</v>
      </c>
      <c r="AI1199" s="178">
        <f>IF(V1199&gt;0,P1199*INDEX(Scope_Labor_Rates!$I$6:$I$46,V1199-5),0)</f>
        <v>0</v>
      </c>
      <c r="AJ1199" s="181">
        <f>IF(V1199&gt;0,AI1199*INDEX(Scope_Labor_Rates!$H$6:$H$46,V1199-5)*AA1199,0)</f>
        <v>0</v>
      </c>
      <c r="AK1199" s="178">
        <f>IF(V1199&gt;0,P1199*INDEX(Scope_Labor_Rates!$K$6:$K$46,V1199-5),0)</f>
        <v>0</v>
      </c>
      <c r="AL1199" s="181">
        <f>IF(V1199&gt;0,AK1199*INDEX(Scope_Labor_Rates!$J$6:$J$46,V1199-5)*AA1199,0)</f>
        <v>0</v>
      </c>
      <c r="AM1199" s="178">
        <f>IF(V1199&gt;0,P1199*INDEX(Scope_Labor_Rates!$M$6:$M$46,V1199-5),0)</f>
        <v>0</v>
      </c>
      <c r="AN1199" s="178">
        <f>IF(V1199&gt;0,AM1199*INDEX(Scope_Labor_Rates!$L$6:$L$46,V1199-5)*AA1199,0)</f>
        <v>0</v>
      </c>
      <c r="AO1199" s="178">
        <f>IF(V1199&gt;0,P1199*INDEX(Scope_Labor_Rates!$O$6:$O$46,V1199-5)*AA1199,0)</f>
        <v>0</v>
      </c>
      <c r="AP1199" s="181">
        <f>IF(V1199&gt;0,P1199*INDEX(Scope_Labor_Rates!$Q$6:$Q$46,V1199-5)*AA1199,0)</f>
        <v>0</v>
      </c>
      <c r="AQ1199" s="178">
        <f t="shared" si="166"/>
        <v>0</v>
      </c>
      <c r="AR1199" s="178">
        <f t="shared" si="167"/>
        <v>0</v>
      </c>
      <c r="AS1199" s="178">
        <f t="shared" si="168"/>
        <v>0</v>
      </c>
      <c r="AT1199" s="178">
        <f t="shared" si="169"/>
        <v>0</v>
      </c>
      <c r="AU1199">
        <f t="shared" si="170"/>
        <v>0</v>
      </c>
    </row>
    <row r="1200" spans="1:47">
      <c r="A1200" t="str">
        <f>IF(All_Tasks!A1200="","",All_Tasks!A1200)</f>
        <v/>
      </c>
      <c r="B1200" t="str">
        <f>IF(All_Tasks!B1200="","",All_Tasks!B1200)</f>
        <v/>
      </c>
      <c r="C1200" t="str">
        <f>IF(All_Tasks!C1200="","",All_Tasks!C1200)</f>
        <v/>
      </c>
      <c r="D1200" t="str">
        <f>IF(All_Tasks!D1200="","",All_Tasks!D1200)</f>
        <v/>
      </c>
      <c r="E1200" t="str">
        <f>IF(All_Tasks!V1200&lt;&gt;"",All_Tasks!V1200,IF(All_Tasks!E1200&lt;&gt;"",All_Tasks!E1200,""))</f>
        <v/>
      </c>
      <c r="F1200" t="str">
        <f>IF(All_Tasks!F1200="","",All_Tasks!F1200)</f>
        <v/>
      </c>
      <c r="G1200" t="str">
        <f>IF(All_Tasks!G1200="","",All_Tasks!G1200)</f>
        <v/>
      </c>
      <c r="H1200" s="231" t="str">
        <f>IF(All_Tasks!H1200="","",All_Tasks!H1200)</f>
        <v/>
      </c>
      <c r="I1200" t="str">
        <f>IF(All_Tasks!I1200="","",All_Tasks!I1200)</f>
        <v/>
      </c>
      <c r="J1200" t="str">
        <f>IF(All_Tasks!J1200="","",All_Tasks!J1200)</f>
        <v/>
      </c>
      <c r="K1200" t="str">
        <f>IF(All_Tasks!K1200="","",All_Tasks!K1200)</f>
        <v/>
      </c>
      <c r="L1200" s="231" t="str">
        <f>IF(All_Tasks!L1200="","",All_Tasks!L1200)</f>
        <v/>
      </c>
      <c r="M1200" t="str">
        <f>IF(All_Tasks!M1200="","",All_Tasks!M1200)</f>
        <v/>
      </c>
      <c r="N1200" t="str">
        <f>IF(All_Tasks!N1200="","",All_Tasks!N1200)</f>
        <v/>
      </c>
      <c r="O1200" t="str">
        <f>IF(All_Tasks!O1200="","",All_Tasks!O1200)</f>
        <v/>
      </c>
      <c r="P1200" s="181">
        <f>IF(All_Tasks!P1200="",0,All_Tasks!P1200)</f>
        <v>0</v>
      </c>
      <c r="Q1200" s="181">
        <f>IF(All_Tasks!Q1200="",0,All_Tasks!Q1200)</f>
        <v>0</v>
      </c>
      <c r="R1200" s="181">
        <f>IF(All_Tasks!R1200="",0,All_Tasks!R1200)</f>
        <v>0</v>
      </c>
      <c r="S1200" s="181" t="str">
        <f>IF(All_Tasks!S1200="","",All_Tasks!S1200)</f>
        <v/>
      </c>
      <c r="T1200" t="str">
        <f>IF(All_Tasks!T1200="","",All_Tasks!T1200)</f>
        <v/>
      </c>
      <c r="U1200" t="str">
        <f>IF(All_Tasks!U1200="","",All_Tasks!U1200)</f>
        <v/>
      </c>
      <c r="V1200">
        <f>IF(A1200="",0,IFERROR(MATCH(A1200,Scope_Labor_Rates!$A$6:$A$46,0)+5,0))</f>
        <v>0</v>
      </c>
      <c r="W1200" s="178">
        <f>IF(V1200&gt;0,INDEX(Scope_Labor_Rates!$C$6:$C$46,V1200-5),0)</f>
        <v>0</v>
      </c>
      <c r="X1200" s="178">
        <f>IF(V1200&gt;0,INDEX(Scope_Labor_Rates!$C$6:$C$46,V1200-5),0)</f>
        <v>0</v>
      </c>
      <c r="Y1200" s="180">
        <f>IF(V1200&gt;0,INDEX(Scope_Labor_Rates!$S$6:$S$46,V1200-5),0)</f>
        <v>0</v>
      </c>
      <c r="Z1200" s="180">
        <f>IF(V1200&gt;0,INDEX(Scope_Labor_Rates!$R$6:$R$46,V1200-5),1)</f>
        <v>1</v>
      </c>
      <c r="AA1200" s="231">
        <f t="shared" si="162"/>
        <v>0</v>
      </c>
      <c r="AB1200" t="str">
        <f t="shared" si="163"/>
        <v/>
      </c>
      <c r="AC1200" s="178" t="str">
        <f t="shared" si="164"/>
        <v/>
      </c>
      <c r="AD1200" s="181">
        <f t="shared" si="165"/>
        <v>0</v>
      </c>
      <c r="AE1200" s="178">
        <f>IF(V1200&gt;0,P1200*INDEX(Scope_Labor_Rates!$E$6:$E$46,V1200-5),0)</f>
        <v>0</v>
      </c>
      <c r="AF1200" s="181">
        <f>IF(V1200&gt;0,AE1200*INDEX(Scope_Labor_Rates!$D$6:$D$46,V1200-5)*AA1200,0)</f>
        <v>0</v>
      </c>
      <c r="AG1200" s="178">
        <f>IF(V1200&gt;0,P1200*INDEX(Scope_Labor_Rates!$G$6:$G$46,V1200-5),0)</f>
        <v>0</v>
      </c>
      <c r="AH1200" s="181">
        <f>IF(V1200&gt;0,AG1200*INDEX(Scope_Labor_Rates!$F$6:$F$46,V1200-5)*AA1200,0)</f>
        <v>0</v>
      </c>
      <c r="AI1200" s="178">
        <f>IF(V1200&gt;0,P1200*INDEX(Scope_Labor_Rates!$I$6:$I$46,V1200-5),0)</f>
        <v>0</v>
      </c>
      <c r="AJ1200" s="181">
        <f>IF(V1200&gt;0,AI1200*INDEX(Scope_Labor_Rates!$H$6:$H$46,V1200-5)*AA1200,0)</f>
        <v>0</v>
      </c>
      <c r="AK1200" s="178">
        <f>IF(V1200&gt;0,P1200*INDEX(Scope_Labor_Rates!$K$6:$K$46,V1200-5),0)</f>
        <v>0</v>
      </c>
      <c r="AL1200" s="181">
        <f>IF(V1200&gt;0,AK1200*INDEX(Scope_Labor_Rates!$J$6:$J$46,V1200-5)*AA1200,0)</f>
        <v>0</v>
      </c>
      <c r="AM1200" s="178">
        <f>IF(V1200&gt;0,P1200*INDEX(Scope_Labor_Rates!$M$6:$M$46,V1200-5),0)</f>
        <v>0</v>
      </c>
      <c r="AN1200" s="178">
        <f>IF(V1200&gt;0,AM1200*INDEX(Scope_Labor_Rates!$L$6:$L$46,V1200-5)*AA1200,0)</f>
        <v>0</v>
      </c>
      <c r="AO1200" s="178">
        <f>IF(V1200&gt;0,P1200*INDEX(Scope_Labor_Rates!$O$6:$O$46,V1200-5)*AA1200,0)</f>
        <v>0</v>
      </c>
      <c r="AP1200" s="181">
        <f>IF(V1200&gt;0,P1200*INDEX(Scope_Labor_Rates!$Q$6:$Q$46,V1200-5)*AA1200,0)</f>
        <v>0</v>
      </c>
      <c r="AQ1200" s="178">
        <f t="shared" si="166"/>
        <v>0</v>
      </c>
      <c r="AR1200" s="178">
        <f t="shared" si="167"/>
        <v>0</v>
      </c>
      <c r="AS1200" s="178">
        <f t="shared" si="168"/>
        <v>0</v>
      </c>
      <c r="AT1200" s="178">
        <f t="shared" si="169"/>
        <v>0</v>
      </c>
      <c r="AU1200">
        <f t="shared" si="170"/>
        <v>0</v>
      </c>
    </row>
    <row r="1201" spans="1:47">
      <c r="A1201" t="str">
        <f>IF(All_Tasks!A1201="","",All_Tasks!A1201)</f>
        <v/>
      </c>
      <c r="B1201" t="str">
        <f>IF(All_Tasks!B1201="","",All_Tasks!B1201)</f>
        <v/>
      </c>
      <c r="C1201" t="str">
        <f>IF(All_Tasks!C1201="","",All_Tasks!C1201)</f>
        <v/>
      </c>
      <c r="D1201" t="str">
        <f>IF(All_Tasks!D1201="","",All_Tasks!D1201)</f>
        <v/>
      </c>
      <c r="E1201" t="str">
        <f>IF(All_Tasks!V1201&lt;&gt;"",All_Tasks!V1201,IF(All_Tasks!E1201&lt;&gt;"",All_Tasks!E1201,""))</f>
        <v/>
      </c>
      <c r="F1201" t="str">
        <f>IF(All_Tasks!F1201="","",All_Tasks!F1201)</f>
        <v/>
      </c>
      <c r="G1201" t="str">
        <f>IF(All_Tasks!G1201="","",All_Tasks!G1201)</f>
        <v/>
      </c>
      <c r="H1201" s="231" t="str">
        <f>IF(All_Tasks!H1201="","",All_Tasks!H1201)</f>
        <v/>
      </c>
      <c r="I1201" t="str">
        <f>IF(All_Tasks!I1201="","",All_Tasks!I1201)</f>
        <v/>
      </c>
      <c r="J1201" t="str">
        <f>IF(All_Tasks!J1201="","",All_Tasks!J1201)</f>
        <v/>
      </c>
      <c r="K1201" t="str">
        <f>IF(All_Tasks!K1201="","",All_Tasks!K1201)</f>
        <v/>
      </c>
      <c r="L1201" s="231" t="str">
        <f>IF(All_Tasks!L1201="","",All_Tasks!L1201)</f>
        <v/>
      </c>
      <c r="M1201" t="str">
        <f>IF(All_Tasks!M1201="","",All_Tasks!M1201)</f>
        <v/>
      </c>
      <c r="N1201" t="str">
        <f>IF(All_Tasks!N1201="","",All_Tasks!N1201)</f>
        <v/>
      </c>
      <c r="O1201" t="str">
        <f>IF(All_Tasks!O1201="","",All_Tasks!O1201)</f>
        <v/>
      </c>
      <c r="P1201" s="181">
        <f>IF(All_Tasks!P1201="",0,All_Tasks!P1201)</f>
        <v>0</v>
      </c>
      <c r="Q1201" s="181">
        <f>IF(All_Tasks!Q1201="",0,All_Tasks!Q1201)</f>
        <v>0</v>
      </c>
      <c r="R1201" s="181">
        <f>IF(All_Tasks!R1201="",0,All_Tasks!R1201)</f>
        <v>0</v>
      </c>
      <c r="S1201" s="181" t="str">
        <f>IF(All_Tasks!S1201="","",All_Tasks!S1201)</f>
        <v/>
      </c>
      <c r="T1201" t="str">
        <f>IF(All_Tasks!T1201="","",All_Tasks!T1201)</f>
        <v/>
      </c>
      <c r="U1201" t="str">
        <f>IF(All_Tasks!U1201="","",All_Tasks!U1201)</f>
        <v/>
      </c>
      <c r="V1201">
        <f>IF(A1201="",0,IFERROR(MATCH(A1201,Scope_Labor_Rates!$A$6:$A$46,0)+5,0))</f>
        <v>0</v>
      </c>
      <c r="W1201" s="178">
        <f>IF(V1201&gt;0,INDEX(Scope_Labor_Rates!$C$6:$C$46,V1201-5),0)</f>
        <v>0</v>
      </c>
      <c r="X1201" s="178">
        <f>IF(V1201&gt;0,INDEX(Scope_Labor_Rates!$C$6:$C$46,V1201-5),0)</f>
        <v>0</v>
      </c>
      <c r="Y1201" s="180">
        <f>IF(V1201&gt;0,INDEX(Scope_Labor_Rates!$S$6:$S$46,V1201-5),0)</f>
        <v>0</v>
      </c>
      <c r="Z1201" s="180">
        <f>IF(V1201&gt;0,INDEX(Scope_Labor_Rates!$R$6:$R$46,V1201-5),1)</f>
        <v>1</v>
      </c>
      <c r="AA1201" s="231">
        <f t="shared" si="162"/>
        <v>0</v>
      </c>
      <c r="AB1201" t="str">
        <f t="shared" si="163"/>
        <v/>
      </c>
      <c r="AC1201" s="178" t="str">
        <f t="shared" si="164"/>
        <v/>
      </c>
      <c r="AD1201" s="181">
        <f t="shared" si="165"/>
        <v>0</v>
      </c>
      <c r="AE1201" s="178">
        <f>IF(V1201&gt;0,P1201*INDEX(Scope_Labor_Rates!$E$6:$E$46,V1201-5),0)</f>
        <v>0</v>
      </c>
      <c r="AF1201" s="181">
        <f>IF(V1201&gt;0,AE1201*INDEX(Scope_Labor_Rates!$D$6:$D$46,V1201-5)*AA1201,0)</f>
        <v>0</v>
      </c>
      <c r="AG1201" s="178">
        <f>IF(V1201&gt;0,P1201*INDEX(Scope_Labor_Rates!$G$6:$G$46,V1201-5),0)</f>
        <v>0</v>
      </c>
      <c r="AH1201" s="181">
        <f>IF(V1201&gt;0,AG1201*INDEX(Scope_Labor_Rates!$F$6:$F$46,V1201-5)*AA1201,0)</f>
        <v>0</v>
      </c>
      <c r="AI1201" s="178">
        <f>IF(V1201&gt;0,P1201*INDEX(Scope_Labor_Rates!$I$6:$I$46,V1201-5),0)</f>
        <v>0</v>
      </c>
      <c r="AJ1201" s="181">
        <f>IF(V1201&gt;0,AI1201*INDEX(Scope_Labor_Rates!$H$6:$H$46,V1201-5)*AA1201,0)</f>
        <v>0</v>
      </c>
      <c r="AK1201" s="178">
        <f>IF(V1201&gt;0,P1201*INDEX(Scope_Labor_Rates!$K$6:$K$46,V1201-5),0)</f>
        <v>0</v>
      </c>
      <c r="AL1201" s="181">
        <f>IF(V1201&gt;0,AK1201*INDEX(Scope_Labor_Rates!$J$6:$J$46,V1201-5)*AA1201,0)</f>
        <v>0</v>
      </c>
      <c r="AM1201" s="178">
        <f>IF(V1201&gt;0,P1201*INDEX(Scope_Labor_Rates!$M$6:$M$46,V1201-5),0)</f>
        <v>0</v>
      </c>
      <c r="AN1201" s="178">
        <f>IF(V1201&gt;0,AM1201*INDEX(Scope_Labor_Rates!$L$6:$L$46,V1201-5)*AA1201,0)</f>
        <v>0</v>
      </c>
      <c r="AO1201" s="178">
        <f>IF(V1201&gt;0,P1201*INDEX(Scope_Labor_Rates!$O$6:$O$46,V1201-5)*AA1201,0)</f>
        <v>0</v>
      </c>
      <c r="AP1201" s="181">
        <f>IF(V1201&gt;0,P1201*INDEX(Scope_Labor_Rates!$Q$6:$Q$46,V1201-5)*AA1201,0)</f>
        <v>0</v>
      </c>
      <c r="AQ1201" s="178">
        <f t="shared" si="166"/>
        <v>0</v>
      </c>
      <c r="AR1201" s="178">
        <f t="shared" si="167"/>
        <v>0</v>
      </c>
      <c r="AS1201" s="178">
        <f t="shared" si="168"/>
        <v>0</v>
      </c>
      <c r="AT1201" s="178">
        <f t="shared" si="169"/>
        <v>0</v>
      </c>
      <c r="AU1201">
        <f t="shared" si="170"/>
        <v>0</v>
      </c>
    </row>
    <row r="1202" spans="1:47">
      <c r="A1202" t="str">
        <f>IF(All_Tasks!A1202="","",All_Tasks!A1202)</f>
        <v/>
      </c>
      <c r="B1202" t="str">
        <f>IF(All_Tasks!B1202="","",All_Tasks!B1202)</f>
        <v/>
      </c>
      <c r="C1202" t="str">
        <f>IF(All_Tasks!C1202="","",All_Tasks!C1202)</f>
        <v/>
      </c>
      <c r="D1202" t="str">
        <f>IF(All_Tasks!D1202="","",All_Tasks!D1202)</f>
        <v/>
      </c>
      <c r="E1202" t="str">
        <f>IF(All_Tasks!V1202&lt;&gt;"",All_Tasks!V1202,IF(All_Tasks!E1202&lt;&gt;"",All_Tasks!E1202,""))</f>
        <v/>
      </c>
      <c r="F1202" t="str">
        <f>IF(All_Tasks!F1202="","",All_Tasks!F1202)</f>
        <v/>
      </c>
      <c r="G1202" t="str">
        <f>IF(All_Tasks!G1202="","",All_Tasks!G1202)</f>
        <v/>
      </c>
      <c r="H1202" s="231" t="str">
        <f>IF(All_Tasks!H1202="","",All_Tasks!H1202)</f>
        <v/>
      </c>
      <c r="I1202" t="str">
        <f>IF(All_Tasks!I1202="","",All_Tasks!I1202)</f>
        <v/>
      </c>
      <c r="J1202" t="str">
        <f>IF(All_Tasks!J1202="","",All_Tasks!J1202)</f>
        <v/>
      </c>
      <c r="K1202" t="str">
        <f>IF(All_Tasks!K1202="","",All_Tasks!K1202)</f>
        <v/>
      </c>
      <c r="L1202" s="231" t="str">
        <f>IF(All_Tasks!L1202="","",All_Tasks!L1202)</f>
        <v/>
      </c>
      <c r="M1202" t="str">
        <f>IF(All_Tasks!M1202="","",All_Tasks!M1202)</f>
        <v/>
      </c>
      <c r="N1202" t="str">
        <f>IF(All_Tasks!N1202="","",All_Tasks!N1202)</f>
        <v/>
      </c>
      <c r="O1202" t="str">
        <f>IF(All_Tasks!O1202="","",All_Tasks!O1202)</f>
        <v/>
      </c>
      <c r="P1202" s="181">
        <f>IF(All_Tasks!P1202="",0,All_Tasks!P1202)</f>
        <v>0</v>
      </c>
      <c r="Q1202" s="181">
        <f>IF(All_Tasks!Q1202="",0,All_Tasks!Q1202)</f>
        <v>0</v>
      </c>
      <c r="R1202" s="181">
        <f>IF(All_Tasks!R1202="",0,All_Tasks!R1202)</f>
        <v>0</v>
      </c>
      <c r="S1202" s="181" t="str">
        <f>IF(All_Tasks!S1202="","",All_Tasks!S1202)</f>
        <v/>
      </c>
      <c r="T1202" t="str">
        <f>IF(All_Tasks!T1202="","",All_Tasks!T1202)</f>
        <v/>
      </c>
      <c r="U1202" t="str">
        <f>IF(All_Tasks!U1202="","",All_Tasks!U1202)</f>
        <v/>
      </c>
      <c r="V1202">
        <f>IF(A1202="",0,IFERROR(MATCH(A1202,Scope_Labor_Rates!$A$6:$A$46,0)+5,0))</f>
        <v>0</v>
      </c>
      <c r="W1202" s="178">
        <f>IF(V1202&gt;0,INDEX(Scope_Labor_Rates!$C$6:$C$46,V1202-5),0)</f>
        <v>0</v>
      </c>
      <c r="X1202" s="178">
        <f>IF(V1202&gt;0,INDEX(Scope_Labor_Rates!$C$6:$C$46,V1202-5),0)</f>
        <v>0</v>
      </c>
      <c r="Y1202" s="180">
        <f>IF(V1202&gt;0,INDEX(Scope_Labor_Rates!$S$6:$S$46,V1202-5),0)</f>
        <v>0</v>
      </c>
      <c r="Z1202" s="180">
        <f>IF(V1202&gt;0,INDEX(Scope_Labor_Rates!$R$6:$R$46,V1202-5),1)</f>
        <v>1</v>
      </c>
      <c r="AA1202" s="231">
        <f t="shared" si="162"/>
        <v>0</v>
      </c>
      <c r="AB1202" t="str">
        <f t="shared" si="163"/>
        <v/>
      </c>
      <c r="AC1202" s="178" t="str">
        <f t="shared" si="164"/>
        <v/>
      </c>
      <c r="AD1202" s="181">
        <f t="shared" si="165"/>
        <v>0</v>
      </c>
      <c r="AE1202" s="178">
        <f>IF(V1202&gt;0,P1202*INDEX(Scope_Labor_Rates!$E$6:$E$46,V1202-5),0)</f>
        <v>0</v>
      </c>
      <c r="AF1202" s="181">
        <f>IF(V1202&gt;0,AE1202*INDEX(Scope_Labor_Rates!$D$6:$D$46,V1202-5)*AA1202,0)</f>
        <v>0</v>
      </c>
      <c r="AG1202" s="178">
        <f>IF(V1202&gt;0,P1202*INDEX(Scope_Labor_Rates!$G$6:$G$46,V1202-5),0)</f>
        <v>0</v>
      </c>
      <c r="AH1202" s="181">
        <f>IF(V1202&gt;0,AG1202*INDEX(Scope_Labor_Rates!$F$6:$F$46,V1202-5)*AA1202,0)</f>
        <v>0</v>
      </c>
      <c r="AI1202" s="178">
        <f>IF(V1202&gt;0,P1202*INDEX(Scope_Labor_Rates!$I$6:$I$46,V1202-5),0)</f>
        <v>0</v>
      </c>
      <c r="AJ1202" s="181">
        <f>IF(V1202&gt;0,AI1202*INDEX(Scope_Labor_Rates!$H$6:$H$46,V1202-5)*AA1202,0)</f>
        <v>0</v>
      </c>
      <c r="AK1202" s="178">
        <f>IF(V1202&gt;0,P1202*INDEX(Scope_Labor_Rates!$K$6:$K$46,V1202-5),0)</f>
        <v>0</v>
      </c>
      <c r="AL1202" s="181">
        <f>IF(V1202&gt;0,AK1202*INDEX(Scope_Labor_Rates!$J$6:$J$46,V1202-5)*AA1202,0)</f>
        <v>0</v>
      </c>
      <c r="AM1202" s="178">
        <f>IF(V1202&gt;0,P1202*INDEX(Scope_Labor_Rates!$M$6:$M$46,V1202-5),0)</f>
        <v>0</v>
      </c>
      <c r="AN1202" s="178">
        <f>IF(V1202&gt;0,AM1202*INDEX(Scope_Labor_Rates!$L$6:$L$46,V1202-5)*AA1202,0)</f>
        <v>0</v>
      </c>
      <c r="AO1202" s="178">
        <f>IF(V1202&gt;0,P1202*INDEX(Scope_Labor_Rates!$O$6:$O$46,V1202-5)*AA1202,0)</f>
        <v>0</v>
      </c>
      <c r="AP1202" s="181">
        <f>IF(V1202&gt;0,P1202*INDEX(Scope_Labor_Rates!$Q$6:$Q$46,V1202-5)*AA1202,0)</f>
        <v>0</v>
      </c>
      <c r="AQ1202" s="178">
        <f t="shared" si="166"/>
        <v>0</v>
      </c>
      <c r="AR1202" s="178">
        <f t="shared" si="167"/>
        <v>0</v>
      </c>
      <c r="AS1202" s="178">
        <f t="shared" si="168"/>
        <v>0</v>
      </c>
      <c r="AT1202" s="178">
        <f t="shared" si="169"/>
        <v>0</v>
      </c>
      <c r="AU1202">
        <f t="shared" si="170"/>
        <v>0</v>
      </c>
    </row>
    <row r="1203" spans="1:47">
      <c r="A1203" t="str">
        <f>IF(All_Tasks!A1203="","",All_Tasks!A1203)</f>
        <v/>
      </c>
      <c r="B1203" t="str">
        <f>IF(All_Tasks!B1203="","",All_Tasks!B1203)</f>
        <v/>
      </c>
      <c r="C1203" t="str">
        <f>IF(All_Tasks!C1203="","",All_Tasks!C1203)</f>
        <v/>
      </c>
      <c r="D1203" t="str">
        <f>IF(All_Tasks!D1203="","",All_Tasks!D1203)</f>
        <v/>
      </c>
      <c r="E1203" t="str">
        <f>IF(All_Tasks!V1203&lt;&gt;"",All_Tasks!V1203,IF(All_Tasks!E1203&lt;&gt;"",All_Tasks!E1203,""))</f>
        <v/>
      </c>
      <c r="F1203" t="str">
        <f>IF(All_Tasks!F1203="","",All_Tasks!F1203)</f>
        <v/>
      </c>
      <c r="G1203" t="str">
        <f>IF(All_Tasks!G1203="","",All_Tasks!G1203)</f>
        <v/>
      </c>
      <c r="H1203" s="231" t="str">
        <f>IF(All_Tasks!H1203="","",All_Tasks!H1203)</f>
        <v/>
      </c>
      <c r="I1203" t="str">
        <f>IF(All_Tasks!I1203="","",All_Tasks!I1203)</f>
        <v/>
      </c>
      <c r="J1203" t="str">
        <f>IF(All_Tasks!J1203="","",All_Tasks!J1203)</f>
        <v/>
      </c>
      <c r="K1203" t="str">
        <f>IF(All_Tasks!K1203="","",All_Tasks!K1203)</f>
        <v/>
      </c>
      <c r="L1203" s="231" t="str">
        <f>IF(All_Tasks!L1203="","",All_Tasks!L1203)</f>
        <v/>
      </c>
      <c r="M1203" t="str">
        <f>IF(All_Tasks!M1203="","",All_Tasks!M1203)</f>
        <v/>
      </c>
      <c r="N1203" t="str">
        <f>IF(All_Tasks!N1203="","",All_Tasks!N1203)</f>
        <v/>
      </c>
      <c r="O1203" t="str">
        <f>IF(All_Tasks!O1203="","",All_Tasks!O1203)</f>
        <v/>
      </c>
      <c r="P1203" s="181">
        <f>IF(All_Tasks!P1203="",0,All_Tasks!P1203)</f>
        <v>0</v>
      </c>
      <c r="Q1203" s="181">
        <f>IF(All_Tasks!Q1203="",0,All_Tasks!Q1203)</f>
        <v>0</v>
      </c>
      <c r="R1203" s="181">
        <f>IF(All_Tasks!R1203="",0,All_Tasks!R1203)</f>
        <v>0</v>
      </c>
      <c r="S1203" s="181" t="str">
        <f>IF(All_Tasks!S1203="","",All_Tasks!S1203)</f>
        <v/>
      </c>
      <c r="T1203" t="str">
        <f>IF(All_Tasks!T1203="","",All_Tasks!T1203)</f>
        <v/>
      </c>
      <c r="U1203" t="str">
        <f>IF(All_Tasks!U1203="","",All_Tasks!U1203)</f>
        <v/>
      </c>
      <c r="V1203">
        <f>IF(A1203="",0,IFERROR(MATCH(A1203,Scope_Labor_Rates!$A$6:$A$46,0)+5,0))</f>
        <v>0</v>
      </c>
      <c r="W1203" s="178">
        <f>IF(V1203&gt;0,INDEX(Scope_Labor_Rates!$C$6:$C$46,V1203-5),0)</f>
        <v>0</v>
      </c>
      <c r="X1203" s="178">
        <f>IF(V1203&gt;0,INDEX(Scope_Labor_Rates!$C$6:$C$46,V1203-5),0)</f>
        <v>0</v>
      </c>
      <c r="Y1203" s="180">
        <f>IF(V1203&gt;0,INDEX(Scope_Labor_Rates!$S$6:$S$46,V1203-5),0)</f>
        <v>0</v>
      </c>
      <c r="Z1203" s="180">
        <f>IF(V1203&gt;0,INDEX(Scope_Labor_Rates!$R$6:$R$46,V1203-5),1)</f>
        <v>1</v>
      </c>
      <c r="AA1203" s="231">
        <f t="shared" si="162"/>
        <v>0</v>
      </c>
      <c r="AB1203" t="str">
        <f t="shared" si="163"/>
        <v/>
      </c>
      <c r="AC1203" s="178" t="str">
        <f t="shared" si="164"/>
        <v/>
      </c>
      <c r="AD1203" s="181">
        <f t="shared" si="165"/>
        <v>0</v>
      </c>
      <c r="AE1203" s="178">
        <f>IF(V1203&gt;0,P1203*INDEX(Scope_Labor_Rates!$E$6:$E$46,V1203-5),0)</f>
        <v>0</v>
      </c>
      <c r="AF1203" s="181">
        <f>IF(V1203&gt;0,AE1203*INDEX(Scope_Labor_Rates!$D$6:$D$46,V1203-5)*AA1203,0)</f>
        <v>0</v>
      </c>
      <c r="AG1203" s="178">
        <f>IF(V1203&gt;0,P1203*INDEX(Scope_Labor_Rates!$G$6:$G$46,V1203-5),0)</f>
        <v>0</v>
      </c>
      <c r="AH1203" s="181">
        <f>IF(V1203&gt;0,AG1203*INDEX(Scope_Labor_Rates!$F$6:$F$46,V1203-5)*AA1203,0)</f>
        <v>0</v>
      </c>
      <c r="AI1203" s="178">
        <f>IF(V1203&gt;0,P1203*INDEX(Scope_Labor_Rates!$I$6:$I$46,V1203-5),0)</f>
        <v>0</v>
      </c>
      <c r="AJ1203" s="181">
        <f>IF(V1203&gt;0,AI1203*INDEX(Scope_Labor_Rates!$H$6:$H$46,V1203-5)*AA1203,0)</f>
        <v>0</v>
      </c>
      <c r="AK1203" s="178">
        <f>IF(V1203&gt;0,P1203*INDEX(Scope_Labor_Rates!$K$6:$K$46,V1203-5),0)</f>
        <v>0</v>
      </c>
      <c r="AL1203" s="181">
        <f>IF(V1203&gt;0,AK1203*INDEX(Scope_Labor_Rates!$J$6:$J$46,V1203-5)*AA1203,0)</f>
        <v>0</v>
      </c>
      <c r="AM1203" s="178">
        <f>IF(V1203&gt;0,P1203*INDEX(Scope_Labor_Rates!$M$6:$M$46,V1203-5),0)</f>
        <v>0</v>
      </c>
      <c r="AN1203" s="178">
        <f>IF(V1203&gt;0,AM1203*INDEX(Scope_Labor_Rates!$L$6:$L$46,V1203-5)*AA1203,0)</f>
        <v>0</v>
      </c>
      <c r="AO1203" s="178">
        <f>IF(V1203&gt;0,P1203*INDEX(Scope_Labor_Rates!$O$6:$O$46,V1203-5)*AA1203,0)</f>
        <v>0</v>
      </c>
      <c r="AP1203" s="181">
        <f>IF(V1203&gt;0,P1203*INDEX(Scope_Labor_Rates!$Q$6:$Q$46,V1203-5)*AA1203,0)</f>
        <v>0</v>
      </c>
      <c r="AQ1203" s="178">
        <f t="shared" si="166"/>
        <v>0</v>
      </c>
      <c r="AR1203" s="178">
        <f t="shared" si="167"/>
        <v>0</v>
      </c>
      <c r="AS1203" s="178">
        <f t="shared" si="168"/>
        <v>0</v>
      </c>
      <c r="AT1203" s="178">
        <f t="shared" si="169"/>
        <v>0</v>
      </c>
      <c r="AU1203">
        <f t="shared" si="170"/>
        <v>0</v>
      </c>
    </row>
    <row r="1204" spans="1:47">
      <c r="A1204" t="str">
        <f>IF(All_Tasks!A1204="","",All_Tasks!A1204)</f>
        <v/>
      </c>
      <c r="B1204" t="str">
        <f>IF(All_Tasks!B1204="","",All_Tasks!B1204)</f>
        <v/>
      </c>
      <c r="C1204" t="str">
        <f>IF(All_Tasks!C1204="","",All_Tasks!C1204)</f>
        <v/>
      </c>
      <c r="D1204" t="str">
        <f>IF(All_Tasks!D1204="","",All_Tasks!D1204)</f>
        <v/>
      </c>
      <c r="E1204" t="str">
        <f>IF(All_Tasks!V1204&lt;&gt;"",All_Tasks!V1204,IF(All_Tasks!E1204&lt;&gt;"",All_Tasks!E1204,""))</f>
        <v/>
      </c>
      <c r="F1204" t="str">
        <f>IF(All_Tasks!F1204="","",All_Tasks!F1204)</f>
        <v/>
      </c>
      <c r="G1204" t="str">
        <f>IF(All_Tasks!G1204="","",All_Tasks!G1204)</f>
        <v/>
      </c>
      <c r="H1204" s="231" t="str">
        <f>IF(All_Tasks!H1204="","",All_Tasks!H1204)</f>
        <v/>
      </c>
      <c r="I1204" t="str">
        <f>IF(All_Tasks!I1204="","",All_Tasks!I1204)</f>
        <v/>
      </c>
      <c r="J1204" t="str">
        <f>IF(All_Tasks!J1204="","",All_Tasks!J1204)</f>
        <v/>
      </c>
      <c r="K1204" t="str">
        <f>IF(All_Tasks!K1204="","",All_Tasks!K1204)</f>
        <v/>
      </c>
      <c r="L1204" s="231" t="str">
        <f>IF(All_Tasks!L1204="","",All_Tasks!L1204)</f>
        <v/>
      </c>
      <c r="M1204" t="str">
        <f>IF(All_Tasks!M1204="","",All_Tasks!M1204)</f>
        <v/>
      </c>
      <c r="N1204" t="str">
        <f>IF(All_Tasks!N1204="","",All_Tasks!N1204)</f>
        <v/>
      </c>
      <c r="O1204" t="str">
        <f>IF(All_Tasks!O1204="","",All_Tasks!O1204)</f>
        <v/>
      </c>
      <c r="P1204" s="181">
        <f>IF(All_Tasks!P1204="",0,All_Tasks!P1204)</f>
        <v>0</v>
      </c>
      <c r="Q1204" s="181">
        <f>IF(All_Tasks!Q1204="",0,All_Tasks!Q1204)</f>
        <v>0</v>
      </c>
      <c r="R1204" s="181">
        <f>IF(All_Tasks!R1204="",0,All_Tasks!R1204)</f>
        <v>0</v>
      </c>
      <c r="S1204" s="181" t="str">
        <f>IF(All_Tasks!S1204="","",All_Tasks!S1204)</f>
        <v/>
      </c>
      <c r="T1204" t="str">
        <f>IF(All_Tasks!T1204="","",All_Tasks!T1204)</f>
        <v/>
      </c>
      <c r="U1204" t="str">
        <f>IF(All_Tasks!U1204="","",All_Tasks!U1204)</f>
        <v/>
      </c>
      <c r="V1204">
        <f>IF(A1204="",0,IFERROR(MATCH(A1204,Scope_Labor_Rates!$A$6:$A$46,0)+5,0))</f>
        <v>0</v>
      </c>
      <c r="W1204" s="178">
        <f>IF(V1204&gt;0,INDEX(Scope_Labor_Rates!$C$6:$C$46,V1204-5),0)</f>
        <v>0</v>
      </c>
      <c r="X1204" s="178">
        <f>IF(V1204&gt;0,INDEX(Scope_Labor_Rates!$C$6:$C$46,V1204-5),0)</f>
        <v>0</v>
      </c>
      <c r="Y1204" s="180">
        <f>IF(V1204&gt;0,INDEX(Scope_Labor_Rates!$S$6:$S$46,V1204-5),0)</f>
        <v>0</v>
      </c>
      <c r="Z1204" s="180">
        <f>IF(V1204&gt;0,INDEX(Scope_Labor_Rates!$R$6:$R$46,V1204-5),1)</f>
        <v>1</v>
      </c>
      <c r="AA1204" s="231">
        <f t="shared" si="162"/>
        <v>0</v>
      </c>
      <c r="AB1204" t="str">
        <f t="shared" si="163"/>
        <v/>
      </c>
      <c r="AC1204" s="178" t="str">
        <f t="shared" si="164"/>
        <v/>
      </c>
      <c r="AD1204" s="181">
        <f t="shared" si="165"/>
        <v>0</v>
      </c>
      <c r="AE1204" s="178">
        <f>IF(V1204&gt;0,P1204*INDEX(Scope_Labor_Rates!$E$6:$E$46,V1204-5),0)</f>
        <v>0</v>
      </c>
      <c r="AF1204" s="181">
        <f>IF(V1204&gt;0,AE1204*INDEX(Scope_Labor_Rates!$D$6:$D$46,V1204-5)*AA1204,0)</f>
        <v>0</v>
      </c>
      <c r="AG1204" s="178">
        <f>IF(V1204&gt;0,P1204*INDEX(Scope_Labor_Rates!$G$6:$G$46,V1204-5),0)</f>
        <v>0</v>
      </c>
      <c r="AH1204" s="181">
        <f>IF(V1204&gt;0,AG1204*INDEX(Scope_Labor_Rates!$F$6:$F$46,V1204-5)*AA1204,0)</f>
        <v>0</v>
      </c>
      <c r="AI1204" s="178">
        <f>IF(V1204&gt;0,P1204*INDEX(Scope_Labor_Rates!$I$6:$I$46,V1204-5),0)</f>
        <v>0</v>
      </c>
      <c r="AJ1204" s="181">
        <f>IF(V1204&gt;0,AI1204*INDEX(Scope_Labor_Rates!$H$6:$H$46,V1204-5)*AA1204,0)</f>
        <v>0</v>
      </c>
      <c r="AK1204" s="178">
        <f>IF(V1204&gt;0,P1204*INDEX(Scope_Labor_Rates!$K$6:$K$46,V1204-5),0)</f>
        <v>0</v>
      </c>
      <c r="AL1204" s="181">
        <f>IF(V1204&gt;0,AK1204*INDEX(Scope_Labor_Rates!$J$6:$J$46,V1204-5)*AA1204,0)</f>
        <v>0</v>
      </c>
      <c r="AM1204" s="178">
        <f>IF(V1204&gt;0,P1204*INDEX(Scope_Labor_Rates!$M$6:$M$46,V1204-5),0)</f>
        <v>0</v>
      </c>
      <c r="AN1204" s="178">
        <f>IF(V1204&gt;0,AM1204*INDEX(Scope_Labor_Rates!$L$6:$L$46,V1204-5)*AA1204,0)</f>
        <v>0</v>
      </c>
      <c r="AO1204" s="178">
        <f>IF(V1204&gt;0,P1204*INDEX(Scope_Labor_Rates!$O$6:$O$46,V1204-5)*AA1204,0)</f>
        <v>0</v>
      </c>
      <c r="AP1204" s="181">
        <f>IF(V1204&gt;0,P1204*INDEX(Scope_Labor_Rates!$Q$6:$Q$46,V1204-5)*AA1204,0)</f>
        <v>0</v>
      </c>
      <c r="AQ1204" s="178">
        <f t="shared" si="166"/>
        <v>0</v>
      </c>
      <c r="AR1204" s="178">
        <f t="shared" si="167"/>
        <v>0</v>
      </c>
      <c r="AS1204" s="178">
        <f t="shared" si="168"/>
        <v>0</v>
      </c>
      <c r="AT1204" s="178">
        <f t="shared" si="169"/>
        <v>0</v>
      </c>
      <c r="AU1204">
        <f t="shared" si="170"/>
        <v>0</v>
      </c>
    </row>
    <row r="1205" spans="1:47">
      <c r="A1205" t="str">
        <f>IF(All_Tasks!A1205="","",All_Tasks!A1205)</f>
        <v/>
      </c>
      <c r="B1205" t="str">
        <f>IF(All_Tasks!B1205="","",All_Tasks!B1205)</f>
        <v/>
      </c>
      <c r="C1205" t="str">
        <f>IF(All_Tasks!C1205="","",All_Tasks!C1205)</f>
        <v/>
      </c>
      <c r="D1205" t="str">
        <f>IF(All_Tasks!D1205="","",All_Tasks!D1205)</f>
        <v/>
      </c>
      <c r="E1205" t="str">
        <f>IF(All_Tasks!V1205&lt;&gt;"",All_Tasks!V1205,IF(All_Tasks!E1205&lt;&gt;"",All_Tasks!E1205,""))</f>
        <v/>
      </c>
      <c r="F1205" t="str">
        <f>IF(All_Tasks!F1205="","",All_Tasks!F1205)</f>
        <v/>
      </c>
      <c r="G1205" t="str">
        <f>IF(All_Tasks!G1205="","",All_Tasks!G1205)</f>
        <v/>
      </c>
      <c r="H1205" s="231" t="str">
        <f>IF(All_Tasks!H1205="","",All_Tasks!H1205)</f>
        <v/>
      </c>
      <c r="I1205" t="str">
        <f>IF(All_Tasks!I1205="","",All_Tasks!I1205)</f>
        <v/>
      </c>
      <c r="J1205" t="str">
        <f>IF(All_Tasks!J1205="","",All_Tasks!J1205)</f>
        <v/>
      </c>
      <c r="K1205" t="str">
        <f>IF(All_Tasks!K1205="","",All_Tasks!K1205)</f>
        <v/>
      </c>
      <c r="L1205" s="231" t="str">
        <f>IF(All_Tasks!L1205="","",All_Tasks!L1205)</f>
        <v/>
      </c>
      <c r="M1205" t="str">
        <f>IF(All_Tasks!M1205="","",All_Tasks!M1205)</f>
        <v/>
      </c>
      <c r="N1205" t="str">
        <f>IF(All_Tasks!N1205="","",All_Tasks!N1205)</f>
        <v/>
      </c>
      <c r="O1205" t="str">
        <f>IF(All_Tasks!O1205="","",All_Tasks!O1205)</f>
        <v/>
      </c>
      <c r="P1205" s="181">
        <f>IF(All_Tasks!P1205="",0,All_Tasks!P1205)</f>
        <v>0</v>
      </c>
      <c r="Q1205" s="181">
        <f>IF(All_Tasks!Q1205="",0,All_Tasks!Q1205)</f>
        <v>0</v>
      </c>
      <c r="R1205" s="181">
        <f>IF(All_Tasks!R1205="",0,All_Tasks!R1205)</f>
        <v>0</v>
      </c>
      <c r="S1205" s="181" t="str">
        <f>IF(All_Tasks!S1205="","",All_Tasks!S1205)</f>
        <v/>
      </c>
      <c r="T1205" t="str">
        <f>IF(All_Tasks!T1205="","",All_Tasks!T1205)</f>
        <v/>
      </c>
      <c r="U1205" t="str">
        <f>IF(All_Tasks!U1205="","",All_Tasks!U1205)</f>
        <v/>
      </c>
      <c r="V1205">
        <f>IF(A1205="",0,IFERROR(MATCH(A1205,Scope_Labor_Rates!$A$6:$A$46,0)+5,0))</f>
        <v>0</v>
      </c>
      <c r="W1205" s="178">
        <f>IF(V1205&gt;0,INDEX(Scope_Labor_Rates!$C$6:$C$46,V1205-5),0)</f>
        <v>0</v>
      </c>
      <c r="X1205" s="178">
        <f>IF(V1205&gt;0,INDEX(Scope_Labor_Rates!$C$6:$C$46,V1205-5),0)</f>
        <v>0</v>
      </c>
      <c r="Y1205" s="180">
        <f>IF(V1205&gt;0,INDEX(Scope_Labor_Rates!$S$6:$S$46,V1205-5),0)</f>
        <v>0</v>
      </c>
      <c r="Z1205" s="180">
        <f>IF(V1205&gt;0,INDEX(Scope_Labor_Rates!$R$6:$R$46,V1205-5),1)</f>
        <v>1</v>
      </c>
      <c r="AA1205" s="231">
        <f t="shared" si="162"/>
        <v>0</v>
      </c>
      <c r="AB1205" t="str">
        <f t="shared" si="163"/>
        <v/>
      </c>
      <c r="AC1205" s="178" t="str">
        <f t="shared" si="164"/>
        <v/>
      </c>
      <c r="AD1205" s="181">
        <f t="shared" si="165"/>
        <v>0</v>
      </c>
      <c r="AE1205" s="178">
        <f>IF(V1205&gt;0,P1205*INDEX(Scope_Labor_Rates!$E$6:$E$46,V1205-5),0)</f>
        <v>0</v>
      </c>
      <c r="AF1205" s="181">
        <f>IF(V1205&gt;0,AE1205*INDEX(Scope_Labor_Rates!$D$6:$D$46,V1205-5)*AA1205,0)</f>
        <v>0</v>
      </c>
      <c r="AG1205" s="178">
        <f>IF(V1205&gt;0,P1205*INDEX(Scope_Labor_Rates!$G$6:$G$46,V1205-5),0)</f>
        <v>0</v>
      </c>
      <c r="AH1205" s="181">
        <f>IF(V1205&gt;0,AG1205*INDEX(Scope_Labor_Rates!$F$6:$F$46,V1205-5)*AA1205,0)</f>
        <v>0</v>
      </c>
      <c r="AI1205" s="178">
        <f>IF(V1205&gt;0,P1205*INDEX(Scope_Labor_Rates!$I$6:$I$46,V1205-5),0)</f>
        <v>0</v>
      </c>
      <c r="AJ1205" s="181">
        <f>IF(V1205&gt;0,AI1205*INDEX(Scope_Labor_Rates!$H$6:$H$46,V1205-5)*AA1205,0)</f>
        <v>0</v>
      </c>
      <c r="AK1205" s="178">
        <f>IF(V1205&gt;0,P1205*INDEX(Scope_Labor_Rates!$K$6:$K$46,V1205-5),0)</f>
        <v>0</v>
      </c>
      <c r="AL1205" s="181">
        <f>IF(V1205&gt;0,AK1205*INDEX(Scope_Labor_Rates!$J$6:$J$46,V1205-5)*AA1205,0)</f>
        <v>0</v>
      </c>
      <c r="AM1205" s="178">
        <f>IF(V1205&gt;0,P1205*INDEX(Scope_Labor_Rates!$M$6:$M$46,V1205-5),0)</f>
        <v>0</v>
      </c>
      <c r="AN1205" s="178">
        <f>IF(V1205&gt;0,AM1205*INDEX(Scope_Labor_Rates!$L$6:$L$46,V1205-5)*AA1205,0)</f>
        <v>0</v>
      </c>
      <c r="AO1205" s="178">
        <f>IF(V1205&gt;0,P1205*INDEX(Scope_Labor_Rates!$O$6:$O$46,V1205-5)*AA1205,0)</f>
        <v>0</v>
      </c>
      <c r="AP1205" s="181">
        <f>IF(V1205&gt;0,P1205*INDEX(Scope_Labor_Rates!$Q$6:$Q$46,V1205-5)*AA1205,0)</f>
        <v>0</v>
      </c>
      <c r="AQ1205" s="178">
        <f t="shared" si="166"/>
        <v>0</v>
      </c>
      <c r="AR1205" s="178">
        <f t="shared" si="167"/>
        <v>0</v>
      </c>
      <c r="AS1205" s="178">
        <f t="shared" si="168"/>
        <v>0</v>
      </c>
      <c r="AT1205" s="178">
        <f t="shared" si="169"/>
        <v>0</v>
      </c>
      <c r="AU1205">
        <f t="shared" si="170"/>
        <v>0</v>
      </c>
    </row>
    <row r="1206" spans="1:47">
      <c r="A1206" t="str">
        <f>IF(All_Tasks!A1206="","",All_Tasks!A1206)</f>
        <v/>
      </c>
      <c r="B1206" t="str">
        <f>IF(All_Tasks!B1206="","",All_Tasks!B1206)</f>
        <v/>
      </c>
      <c r="C1206" t="str">
        <f>IF(All_Tasks!C1206="","",All_Tasks!C1206)</f>
        <v/>
      </c>
      <c r="D1206" t="str">
        <f>IF(All_Tasks!D1206="","",All_Tasks!D1206)</f>
        <v/>
      </c>
      <c r="E1206" t="str">
        <f>IF(All_Tasks!V1206&lt;&gt;"",All_Tasks!V1206,IF(All_Tasks!E1206&lt;&gt;"",All_Tasks!E1206,""))</f>
        <v/>
      </c>
      <c r="F1206" t="str">
        <f>IF(All_Tasks!F1206="","",All_Tasks!F1206)</f>
        <v/>
      </c>
      <c r="G1206" t="str">
        <f>IF(All_Tasks!G1206="","",All_Tasks!G1206)</f>
        <v/>
      </c>
      <c r="H1206" s="231" t="str">
        <f>IF(All_Tasks!H1206="","",All_Tasks!H1206)</f>
        <v/>
      </c>
      <c r="I1206" t="str">
        <f>IF(All_Tasks!I1206="","",All_Tasks!I1206)</f>
        <v/>
      </c>
      <c r="J1206" t="str">
        <f>IF(All_Tasks!J1206="","",All_Tasks!J1206)</f>
        <v/>
      </c>
      <c r="K1206" t="str">
        <f>IF(All_Tasks!K1206="","",All_Tasks!K1206)</f>
        <v/>
      </c>
      <c r="L1206" s="231" t="str">
        <f>IF(All_Tasks!L1206="","",All_Tasks!L1206)</f>
        <v/>
      </c>
      <c r="M1206" t="str">
        <f>IF(All_Tasks!M1206="","",All_Tasks!M1206)</f>
        <v/>
      </c>
      <c r="N1206" t="str">
        <f>IF(All_Tasks!N1206="","",All_Tasks!N1206)</f>
        <v/>
      </c>
      <c r="O1206" t="str">
        <f>IF(All_Tasks!O1206="","",All_Tasks!O1206)</f>
        <v/>
      </c>
      <c r="P1206" s="181">
        <f>IF(All_Tasks!P1206="",0,All_Tasks!P1206)</f>
        <v>0</v>
      </c>
      <c r="Q1206" s="181">
        <f>IF(All_Tasks!Q1206="",0,All_Tasks!Q1206)</f>
        <v>0</v>
      </c>
      <c r="R1206" s="181">
        <f>IF(All_Tasks!R1206="",0,All_Tasks!R1206)</f>
        <v>0</v>
      </c>
      <c r="S1206" s="181" t="str">
        <f>IF(All_Tasks!S1206="","",All_Tasks!S1206)</f>
        <v/>
      </c>
      <c r="T1206" t="str">
        <f>IF(All_Tasks!T1206="","",All_Tasks!T1206)</f>
        <v/>
      </c>
      <c r="U1206" t="str">
        <f>IF(All_Tasks!U1206="","",All_Tasks!U1206)</f>
        <v/>
      </c>
      <c r="V1206">
        <f>IF(A1206="",0,IFERROR(MATCH(A1206,Scope_Labor_Rates!$A$6:$A$46,0)+5,0))</f>
        <v>0</v>
      </c>
      <c r="W1206" s="178">
        <f>IF(V1206&gt;0,INDEX(Scope_Labor_Rates!$C$6:$C$46,V1206-5),0)</f>
        <v>0</v>
      </c>
      <c r="X1206" s="178">
        <f>IF(V1206&gt;0,INDEX(Scope_Labor_Rates!$C$6:$C$46,V1206-5),0)</f>
        <v>0</v>
      </c>
      <c r="Y1206" s="180">
        <f>IF(V1206&gt;0,INDEX(Scope_Labor_Rates!$S$6:$S$46,V1206-5),0)</f>
        <v>0</v>
      </c>
      <c r="Z1206" s="180">
        <f>IF(V1206&gt;0,INDEX(Scope_Labor_Rates!$R$6:$R$46,V1206-5),1)</f>
        <v>1</v>
      </c>
      <c r="AA1206" s="231">
        <f t="shared" si="162"/>
        <v>0</v>
      </c>
      <c r="AB1206" t="str">
        <f t="shared" si="163"/>
        <v/>
      </c>
      <c r="AC1206" s="178" t="str">
        <f t="shared" si="164"/>
        <v/>
      </c>
      <c r="AD1206" s="181">
        <f t="shared" si="165"/>
        <v>0</v>
      </c>
      <c r="AE1206" s="178">
        <f>IF(V1206&gt;0,P1206*INDEX(Scope_Labor_Rates!$E$6:$E$46,V1206-5),0)</f>
        <v>0</v>
      </c>
      <c r="AF1206" s="181">
        <f>IF(V1206&gt;0,AE1206*INDEX(Scope_Labor_Rates!$D$6:$D$46,V1206-5)*AA1206,0)</f>
        <v>0</v>
      </c>
      <c r="AG1206" s="178">
        <f>IF(V1206&gt;0,P1206*INDEX(Scope_Labor_Rates!$G$6:$G$46,V1206-5),0)</f>
        <v>0</v>
      </c>
      <c r="AH1206" s="181">
        <f>IF(V1206&gt;0,AG1206*INDEX(Scope_Labor_Rates!$F$6:$F$46,V1206-5)*AA1206,0)</f>
        <v>0</v>
      </c>
      <c r="AI1206" s="178">
        <f>IF(V1206&gt;0,P1206*INDEX(Scope_Labor_Rates!$I$6:$I$46,V1206-5),0)</f>
        <v>0</v>
      </c>
      <c r="AJ1206" s="181">
        <f>IF(V1206&gt;0,AI1206*INDEX(Scope_Labor_Rates!$H$6:$H$46,V1206-5)*AA1206,0)</f>
        <v>0</v>
      </c>
      <c r="AK1206" s="178">
        <f>IF(V1206&gt;0,P1206*INDEX(Scope_Labor_Rates!$K$6:$K$46,V1206-5),0)</f>
        <v>0</v>
      </c>
      <c r="AL1206" s="181">
        <f>IF(V1206&gt;0,AK1206*INDEX(Scope_Labor_Rates!$J$6:$J$46,V1206-5)*AA1206,0)</f>
        <v>0</v>
      </c>
      <c r="AM1206" s="178">
        <f>IF(V1206&gt;0,P1206*INDEX(Scope_Labor_Rates!$M$6:$M$46,V1206-5),0)</f>
        <v>0</v>
      </c>
      <c r="AN1206" s="178">
        <f>IF(V1206&gt;0,AM1206*INDEX(Scope_Labor_Rates!$L$6:$L$46,V1206-5)*AA1206,0)</f>
        <v>0</v>
      </c>
      <c r="AO1206" s="178">
        <f>IF(V1206&gt;0,P1206*INDEX(Scope_Labor_Rates!$O$6:$O$46,V1206-5)*AA1206,0)</f>
        <v>0</v>
      </c>
      <c r="AP1206" s="181">
        <f>IF(V1206&gt;0,P1206*INDEX(Scope_Labor_Rates!$Q$6:$Q$46,V1206-5)*AA1206,0)</f>
        <v>0</v>
      </c>
      <c r="AQ1206" s="178">
        <f t="shared" si="166"/>
        <v>0</v>
      </c>
      <c r="AR1206" s="178">
        <f t="shared" si="167"/>
        <v>0</v>
      </c>
      <c r="AS1206" s="178">
        <f t="shared" si="168"/>
        <v>0</v>
      </c>
      <c r="AT1206" s="178">
        <f t="shared" si="169"/>
        <v>0</v>
      </c>
      <c r="AU1206">
        <f t="shared" si="170"/>
        <v>0</v>
      </c>
    </row>
    <row r="1207" spans="1:47">
      <c r="A1207" t="str">
        <f>IF(All_Tasks!A1207="","",All_Tasks!A1207)</f>
        <v/>
      </c>
      <c r="B1207" t="str">
        <f>IF(All_Tasks!B1207="","",All_Tasks!B1207)</f>
        <v/>
      </c>
      <c r="C1207" t="str">
        <f>IF(All_Tasks!C1207="","",All_Tasks!C1207)</f>
        <v/>
      </c>
      <c r="D1207" t="str">
        <f>IF(All_Tasks!D1207="","",All_Tasks!D1207)</f>
        <v/>
      </c>
      <c r="E1207" t="str">
        <f>IF(All_Tasks!V1207&lt;&gt;"",All_Tasks!V1207,IF(All_Tasks!E1207&lt;&gt;"",All_Tasks!E1207,""))</f>
        <v/>
      </c>
      <c r="F1207" t="str">
        <f>IF(All_Tasks!F1207="","",All_Tasks!F1207)</f>
        <v/>
      </c>
      <c r="G1207" t="str">
        <f>IF(All_Tasks!G1207="","",All_Tasks!G1207)</f>
        <v/>
      </c>
      <c r="H1207" s="231" t="str">
        <f>IF(All_Tasks!H1207="","",All_Tasks!H1207)</f>
        <v/>
      </c>
      <c r="I1207" t="str">
        <f>IF(All_Tasks!I1207="","",All_Tasks!I1207)</f>
        <v/>
      </c>
      <c r="J1207" t="str">
        <f>IF(All_Tasks!J1207="","",All_Tasks!J1207)</f>
        <v/>
      </c>
      <c r="K1207" t="str">
        <f>IF(All_Tasks!K1207="","",All_Tasks!K1207)</f>
        <v/>
      </c>
      <c r="L1207" s="231" t="str">
        <f>IF(All_Tasks!L1207="","",All_Tasks!L1207)</f>
        <v/>
      </c>
      <c r="M1207" t="str">
        <f>IF(All_Tasks!M1207="","",All_Tasks!M1207)</f>
        <v/>
      </c>
      <c r="N1207" t="str">
        <f>IF(All_Tasks!N1207="","",All_Tasks!N1207)</f>
        <v/>
      </c>
      <c r="O1207" t="str">
        <f>IF(All_Tasks!O1207="","",All_Tasks!O1207)</f>
        <v/>
      </c>
      <c r="P1207" s="181">
        <f>IF(All_Tasks!P1207="",0,All_Tasks!P1207)</f>
        <v>0</v>
      </c>
      <c r="Q1207" s="181">
        <f>IF(All_Tasks!Q1207="",0,All_Tasks!Q1207)</f>
        <v>0</v>
      </c>
      <c r="R1207" s="181">
        <f>IF(All_Tasks!R1207="",0,All_Tasks!R1207)</f>
        <v>0</v>
      </c>
      <c r="S1207" s="181" t="str">
        <f>IF(All_Tasks!S1207="","",All_Tasks!S1207)</f>
        <v/>
      </c>
      <c r="T1207" t="str">
        <f>IF(All_Tasks!T1207="","",All_Tasks!T1207)</f>
        <v/>
      </c>
      <c r="U1207" t="str">
        <f>IF(All_Tasks!U1207="","",All_Tasks!U1207)</f>
        <v/>
      </c>
      <c r="V1207">
        <f>IF(A1207="",0,IFERROR(MATCH(A1207,Scope_Labor_Rates!$A$6:$A$46,0)+5,0))</f>
        <v>0</v>
      </c>
      <c r="W1207" s="178">
        <f>IF(V1207&gt;0,INDEX(Scope_Labor_Rates!$C$6:$C$46,V1207-5),0)</f>
        <v>0</v>
      </c>
      <c r="X1207" s="178">
        <f>IF(V1207&gt;0,INDEX(Scope_Labor_Rates!$C$6:$C$46,V1207-5),0)</f>
        <v>0</v>
      </c>
      <c r="Y1207" s="180">
        <f>IF(V1207&gt;0,INDEX(Scope_Labor_Rates!$S$6:$S$46,V1207-5),0)</f>
        <v>0</v>
      </c>
      <c r="Z1207" s="180">
        <f>IF(V1207&gt;0,INDEX(Scope_Labor_Rates!$R$6:$R$46,V1207-5),1)</f>
        <v>1</v>
      </c>
      <c r="AA1207" s="231">
        <f t="shared" si="162"/>
        <v>0</v>
      </c>
      <c r="AB1207" t="str">
        <f t="shared" si="163"/>
        <v/>
      </c>
      <c r="AC1207" s="178" t="str">
        <f t="shared" si="164"/>
        <v/>
      </c>
      <c r="AD1207" s="181">
        <f t="shared" si="165"/>
        <v>0</v>
      </c>
      <c r="AE1207" s="178">
        <f>IF(V1207&gt;0,P1207*INDEX(Scope_Labor_Rates!$E$6:$E$46,V1207-5),0)</f>
        <v>0</v>
      </c>
      <c r="AF1207" s="181">
        <f>IF(V1207&gt;0,AE1207*INDEX(Scope_Labor_Rates!$D$6:$D$46,V1207-5)*AA1207,0)</f>
        <v>0</v>
      </c>
      <c r="AG1207" s="178">
        <f>IF(V1207&gt;0,P1207*INDEX(Scope_Labor_Rates!$G$6:$G$46,V1207-5),0)</f>
        <v>0</v>
      </c>
      <c r="AH1207" s="181">
        <f>IF(V1207&gt;0,AG1207*INDEX(Scope_Labor_Rates!$F$6:$F$46,V1207-5)*AA1207,0)</f>
        <v>0</v>
      </c>
      <c r="AI1207" s="178">
        <f>IF(V1207&gt;0,P1207*INDEX(Scope_Labor_Rates!$I$6:$I$46,V1207-5),0)</f>
        <v>0</v>
      </c>
      <c r="AJ1207" s="181">
        <f>IF(V1207&gt;0,AI1207*INDEX(Scope_Labor_Rates!$H$6:$H$46,V1207-5)*AA1207,0)</f>
        <v>0</v>
      </c>
      <c r="AK1207" s="178">
        <f>IF(V1207&gt;0,P1207*INDEX(Scope_Labor_Rates!$K$6:$K$46,V1207-5),0)</f>
        <v>0</v>
      </c>
      <c r="AL1207" s="181">
        <f>IF(V1207&gt;0,AK1207*INDEX(Scope_Labor_Rates!$J$6:$J$46,V1207-5)*AA1207,0)</f>
        <v>0</v>
      </c>
      <c r="AM1207" s="178">
        <f>IF(V1207&gt;0,P1207*INDEX(Scope_Labor_Rates!$M$6:$M$46,V1207-5),0)</f>
        <v>0</v>
      </c>
      <c r="AN1207" s="178">
        <f>IF(V1207&gt;0,AM1207*INDEX(Scope_Labor_Rates!$L$6:$L$46,V1207-5)*AA1207,0)</f>
        <v>0</v>
      </c>
      <c r="AO1207" s="178">
        <f>IF(V1207&gt;0,P1207*INDEX(Scope_Labor_Rates!$O$6:$O$46,V1207-5)*AA1207,0)</f>
        <v>0</v>
      </c>
      <c r="AP1207" s="181">
        <f>IF(V1207&gt;0,P1207*INDEX(Scope_Labor_Rates!$Q$6:$Q$46,V1207-5)*AA1207,0)</f>
        <v>0</v>
      </c>
      <c r="AQ1207" s="178">
        <f t="shared" si="166"/>
        <v>0</v>
      </c>
      <c r="AR1207" s="178">
        <f t="shared" si="167"/>
        <v>0</v>
      </c>
      <c r="AS1207" s="178">
        <f t="shared" si="168"/>
        <v>0</v>
      </c>
      <c r="AT1207" s="178">
        <f t="shared" si="169"/>
        <v>0</v>
      </c>
      <c r="AU1207">
        <f t="shared" si="170"/>
        <v>0</v>
      </c>
    </row>
    <row r="1208" spans="1:47">
      <c r="A1208" t="str">
        <f>IF(All_Tasks!A1208="","",All_Tasks!A1208)</f>
        <v/>
      </c>
      <c r="B1208" t="str">
        <f>IF(All_Tasks!B1208="","",All_Tasks!B1208)</f>
        <v/>
      </c>
      <c r="C1208" t="str">
        <f>IF(All_Tasks!C1208="","",All_Tasks!C1208)</f>
        <v/>
      </c>
      <c r="D1208" t="str">
        <f>IF(All_Tasks!D1208="","",All_Tasks!D1208)</f>
        <v/>
      </c>
      <c r="E1208" t="str">
        <f>IF(All_Tasks!V1208&lt;&gt;"",All_Tasks!V1208,IF(All_Tasks!E1208&lt;&gt;"",All_Tasks!E1208,""))</f>
        <v/>
      </c>
      <c r="F1208" t="str">
        <f>IF(All_Tasks!F1208="","",All_Tasks!F1208)</f>
        <v/>
      </c>
      <c r="G1208" t="str">
        <f>IF(All_Tasks!G1208="","",All_Tasks!G1208)</f>
        <v/>
      </c>
      <c r="H1208" s="231" t="str">
        <f>IF(All_Tasks!H1208="","",All_Tasks!H1208)</f>
        <v/>
      </c>
      <c r="I1208" t="str">
        <f>IF(All_Tasks!I1208="","",All_Tasks!I1208)</f>
        <v/>
      </c>
      <c r="J1208" t="str">
        <f>IF(All_Tasks!J1208="","",All_Tasks!J1208)</f>
        <v/>
      </c>
      <c r="K1208" t="str">
        <f>IF(All_Tasks!K1208="","",All_Tasks!K1208)</f>
        <v/>
      </c>
      <c r="L1208" s="231" t="str">
        <f>IF(All_Tasks!L1208="","",All_Tasks!L1208)</f>
        <v/>
      </c>
      <c r="M1208" t="str">
        <f>IF(All_Tasks!M1208="","",All_Tasks!M1208)</f>
        <v/>
      </c>
      <c r="N1208" t="str">
        <f>IF(All_Tasks!N1208="","",All_Tasks!N1208)</f>
        <v/>
      </c>
      <c r="O1208" t="str">
        <f>IF(All_Tasks!O1208="","",All_Tasks!O1208)</f>
        <v/>
      </c>
      <c r="P1208" s="181">
        <f>IF(All_Tasks!P1208="",0,All_Tasks!P1208)</f>
        <v>0</v>
      </c>
      <c r="Q1208" s="181">
        <f>IF(All_Tasks!Q1208="",0,All_Tasks!Q1208)</f>
        <v>0</v>
      </c>
      <c r="R1208" s="181">
        <f>IF(All_Tasks!R1208="",0,All_Tasks!R1208)</f>
        <v>0</v>
      </c>
      <c r="S1208" s="181" t="str">
        <f>IF(All_Tasks!S1208="","",All_Tasks!S1208)</f>
        <v/>
      </c>
      <c r="T1208" t="str">
        <f>IF(All_Tasks!T1208="","",All_Tasks!T1208)</f>
        <v/>
      </c>
      <c r="U1208" t="str">
        <f>IF(All_Tasks!U1208="","",All_Tasks!U1208)</f>
        <v/>
      </c>
      <c r="V1208">
        <f>IF(A1208="",0,IFERROR(MATCH(A1208,Scope_Labor_Rates!$A$6:$A$46,0)+5,0))</f>
        <v>0</v>
      </c>
      <c r="W1208" s="178">
        <f>IF(V1208&gt;0,INDEX(Scope_Labor_Rates!$C$6:$C$46,V1208-5),0)</f>
        <v>0</v>
      </c>
      <c r="X1208" s="178">
        <f>IF(V1208&gt;0,INDEX(Scope_Labor_Rates!$C$6:$C$46,V1208-5),0)</f>
        <v>0</v>
      </c>
      <c r="Y1208" s="180">
        <f>IF(V1208&gt;0,INDEX(Scope_Labor_Rates!$S$6:$S$46,V1208-5),0)</f>
        <v>0</v>
      </c>
      <c r="Z1208" s="180">
        <f>IF(V1208&gt;0,INDEX(Scope_Labor_Rates!$R$6:$R$46,V1208-5),1)</f>
        <v>1</v>
      </c>
      <c r="AA1208" s="231">
        <f t="shared" si="162"/>
        <v>0</v>
      </c>
      <c r="AB1208" t="str">
        <f t="shared" si="163"/>
        <v/>
      </c>
      <c r="AC1208" s="178" t="str">
        <f t="shared" si="164"/>
        <v/>
      </c>
      <c r="AD1208" s="181">
        <f t="shared" si="165"/>
        <v>0</v>
      </c>
      <c r="AE1208" s="178">
        <f>IF(V1208&gt;0,P1208*INDEX(Scope_Labor_Rates!$E$6:$E$46,V1208-5),0)</f>
        <v>0</v>
      </c>
      <c r="AF1208" s="181">
        <f>IF(V1208&gt;0,AE1208*INDEX(Scope_Labor_Rates!$D$6:$D$46,V1208-5)*AA1208,0)</f>
        <v>0</v>
      </c>
      <c r="AG1208" s="178">
        <f>IF(V1208&gt;0,P1208*INDEX(Scope_Labor_Rates!$G$6:$G$46,V1208-5),0)</f>
        <v>0</v>
      </c>
      <c r="AH1208" s="181">
        <f>IF(V1208&gt;0,AG1208*INDEX(Scope_Labor_Rates!$F$6:$F$46,V1208-5)*AA1208,0)</f>
        <v>0</v>
      </c>
      <c r="AI1208" s="178">
        <f>IF(V1208&gt;0,P1208*INDEX(Scope_Labor_Rates!$I$6:$I$46,V1208-5),0)</f>
        <v>0</v>
      </c>
      <c r="AJ1208" s="181">
        <f>IF(V1208&gt;0,AI1208*INDEX(Scope_Labor_Rates!$H$6:$H$46,V1208-5)*AA1208,0)</f>
        <v>0</v>
      </c>
      <c r="AK1208" s="178">
        <f>IF(V1208&gt;0,P1208*INDEX(Scope_Labor_Rates!$K$6:$K$46,V1208-5),0)</f>
        <v>0</v>
      </c>
      <c r="AL1208" s="181">
        <f>IF(V1208&gt;0,AK1208*INDEX(Scope_Labor_Rates!$J$6:$J$46,V1208-5)*AA1208,0)</f>
        <v>0</v>
      </c>
      <c r="AM1208" s="178">
        <f>IF(V1208&gt;0,P1208*INDEX(Scope_Labor_Rates!$M$6:$M$46,V1208-5),0)</f>
        <v>0</v>
      </c>
      <c r="AN1208" s="178">
        <f>IF(V1208&gt;0,AM1208*INDEX(Scope_Labor_Rates!$L$6:$L$46,V1208-5)*AA1208,0)</f>
        <v>0</v>
      </c>
      <c r="AO1208" s="178">
        <f>IF(V1208&gt;0,P1208*INDEX(Scope_Labor_Rates!$O$6:$O$46,V1208-5)*AA1208,0)</f>
        <v>0</v>
      </c>
      <c r="AP1208" s="181">
        <f>IF(V1208&gt;0,P1208*INDEX(Scope_Labor_Rates!$Q$6:$Q$46,V1208-5)*AA1208,0)</f>
        <v>0</v>
      </c>
      <c r="AQ1208" s="178">
        <f t="shared" si="166"/>
        <v>0</v>
      </c>
      <c r="AR1208" s="178">
        <f t="shared" si="167"/>
        <v>0</v>
      </c>
      <c r="AS1208" s="178">
        <f t="shared" si="168"/>
        <v>0</v>
      </c>
      <c r="AT1208" s="178">
        <f t="shared" si="169"/>
        <v>0</v>
      </c>
      <c r="AU1208">
        <f t="shared" si="170"/>
        <v>0</v>
      </c>
    </row>
    <row r="1209" spans="1:47">
      <c r="A1209" t="str">
        <f>IF(All_Tasks!A1209="","",All_Tasks!A1209)</f>
        <v/>
      </c>
      <c r="B1209" t="str">
        <f>IF(All_Tasks!B1209="","",All_Tasks!B1209)</f>
        <v/>
      </c>
      <c r="C1209" t="str">
        <f>IF(All_Tasks!C1209="","",All_Tasks!C1209)</f>
        <v/>
      </c>
      <c r="D1209" t="str">
        <f>IF(All_Tasks!D1209="","",All_Tasks!D1209)</f>
        <v/>
      </c>
      <c r="E1209" t="str">
        <f>IF(All_Tasks!V1209&lt;&gt;"",All_Tasks!V1209,IF(All_Tasks!E1209&lt;&gt;"",All_Tasks!E1209,""))</f>
        <v/>
      </c>
      <c r="F1209" t="str">
        <f>IF(All_Tasks!F1209="","",All_Tasks!F1209)</f>
        <v/>
      </c>
      <c r="G1209" t="str">
        <f>IF(All_Tasks!G1209="","",All_Tasks!G1209)</f>
        <v/>
      </c>
      <c r="H1209" s="231" t="str">
        <f>IF(All_Tasks!H1209="","",All_Tasks!H1209)</f>
        <v/>
      </c>
      <c r="I1209" t="str">
        <f>IF(All_Tasks!I1209="","",All_Tasks!I1209)</f>
        <v/>
      </c>
      <c r="J1209" t="str">
        <f>IF(All_Tasks!J1209="","",All_Tasks!J1209)</f>
        <v/>
      </c>
      <c r="K1209" t="str">
        <f>IF(All_Tasks!K1209="","",All_Tasks!K1209)</f>
        <v/>
      </c>
      <c r="L1209" s="231" t="str">
        <f>IF(All_Tasks!L1209="","",All_Tasks!L1209)</f>
        <v/>
      </c>
      <c r="M1209" t="str">
        <f>IF(All_Tasks!M1209="","",All_Tasks!M1209)</f>
        <v/>
      </c>
      <c r="N1209" t="str">
        <f>IF(All_Tasks!N1209="","",All_Tasks!N1209)</f>
        <v/>
      </c>
      <c r="O1209" t="str">
        <f>IF(All_Tasks!O1209="","",All_Tasks!O1209)</f>
        <v/>
      </c>
      <c r="P1209" s="181">
        <f>IF(All_Tasks!P1209="",0,All_Tasks!P1209)</f>
        <v>0</v>
      </c>
      <c r="Q1209" s="181">
        <f>IF(All_Tasks!Q1209="",0,All_Tasks!Q1209)</f>
        <v>0</v>
      </c>
      <c r="R1209" s="181">
        <f>IF(All_Tasks!R1209="",0,All_Tasks!R1209)</f>
        <v>0</v>
      </c>
      <c r="S1209" s="181" t="str">
        <f>IF(All_Tasks!S1209="","",All_Tasks!S1209)</f>
        <v/>
      </c>
      <c r="T1209" t="str">
        <f>IF(All_Tasks!T1209="","",All_Tasks!T1209)</f>
        <v/>
      </c>
      <c r="U1209" t="str">
        <f>IF(All_Tasks!U1209="","",All_Tasks!U1209)</f>
        <v/>
      </c>
      <c r="V1209">
        <f>IF(A1209="",0,IFERROR(MATCH(A1209,Scope_Labor_Rates!$A$6:$A$46,0)+5,0))</f>
        <v>0</v>
      </c>
      <c r="W1209" s="178">
        <f>IF(V1209&gt;0,INDEX(Scope_Labor_Rates!$C$6:$C$46,V1209-5),0)</f>
        <v>0</v>
      </c>
      <c r="X1209" s="178">
        <f>IF(V1209&gt;0,INDEX(Scope_Labor_Rates!$C$6:$C$46,V1209-5),0)</f>
        <v>0</v>
      </c>
      <c r="Y1209" s="180">
        <f>IF(V1209&gt;0,INDEX(Scope_Labor_Rates!$S$6:$S$46,V1209-5),0)</f>
        <v>0</v>
      </c>
      <c r="Z1209" s="180">
        <f>IF(V1209&gt;0,INDEX(Scope_Labor_Rates!$R$6:$R$46,V1209-5),1)</f>
        <v>1</v>
      </c>
      <c r="AA1209" s="231">
        <f t="shared" si="162"/>
        <v>0</v>
      </c>
      <c r="AB1209" t="str">
        <f t="shared" si="163"/>
        <v/>
      </c>
      <c r="AC1209" s="178" t="str">
        <f t="shared" si="164"/>
        <v/>
      </c>
      <c r="AD1209" s="181">
        <f t="shared" si="165"/>
        <v>0</v>
      </c>
      <c r="AE1209" s="178">
        <f>IF(V1209&gt;0,P1209*INDEX(Scope_Labor_Rates!$E$6:$E$46,V1209-5),0)</f>
        <v>0</v>
      </c>
      <c r="AF1209" s="181">
        <f>IF(V1209&gt;0,AE1209*INDEX(Scope_Labor_Rates!$D$6:$D$46,V1209-5)*AA1209,0)</f>
        <v>0</v>
      </c>
      <c r="AG1209" s="178">
        <f>IF(V1209&gt;0,P1209*INDEX(Scope_Labor_Rates!$G$6:$G$46,V1209-5),0)</f>
        <v>0</v>
      </c>
      <c r="AH1209" s="181">
        <f>IF(V1209&gt;0,AG1209*INDEX(Scope_Labor_Rates!$F$6:$F$46,V1209-5)*AA1209,0)</f>
        <v>0</v>
      </c>
      <c r="AI1209" s="178">
        <f>IF(V1209&gt;0,P1209*INDEX(Scope_Labor_Rates!$I$6:$I$46,V1209-5),0)</f>
        <v>0</v>
      </c>
      <c r="AJ1209" s="181">
        <f>IF(V1209&gt;0,AI1209*INDEX(Scope_Labor_Rates!$H$6:$H$46,V1209-5)*AA1209,0)</f>
        <v>0</v>
      </c>
      <c r="AK1209" s="178">
        <f>IF(V1209&gt;0,P1209*INDEX(Scope_Labor_Rates!$K$6:$K$46,V1209-5),0)</f>
        <v>0</v>
      </c>
      <c r="AL1209" s="181">
        <f>IF(V1209&gt;0,AK1209*INDEX(Scope_Labor_Rates!$J$6:$J$46,V1209-5)*AA1209,0)</f>
        <v>0</v>
      </c>
      <c r="AM1209" s="178">
        <f>IF(V1209&gt;0,P1209*INDEX(Scope_Labor_Rates!$M$6:$M$46,V1209-5),0)</f>
        <v>0</v>
      </c>
      <c r="AN1209" s="178">
        <f>IF(V1209&gt;0,AM1209*INDEX(Scope_Labor_Rates!$L$6:$L$46,V1209-5)*AA1209,0)</f>
        <v>0</v>
      </c>
      <c r="AO1209" s="178">
        <f>IF(V1209&gt;0,P1209*INDEX(Scope_Labor_Rates!$O$6:$O$46,V1209-5)*AA1209,0)</f>
        <v>0</v>
      </c>
      <c r="AP1209" s="181">
        <f>IF(V1209&gt;0,P1209*INDEX(Scope_Labor_Rates!$Q$6:$Q$46,V1209-5)*AA1209,0)</f>
        <v>0</v>
      </c>
      <c r="AQ1209" s="178">
        <f t="shared" si="166"/>
        <v>0</v>
      </c>
      <c r="AR1209" s="178">
        <f t="shared" si="167"/>
        <v>0</v>
      </c>
      <c r="AS1209" s="178">
        <f t="shared" si="168"/>
        <v>0</v>
      </c>
      <c r="AT1209" s="178">
        <f t="shared" si="169"/>
        <v>0</v>
      </c>
      <c r="AU1209">
        <f t="shared" si="170"/>
        <v>0</v>
      </c>
    </row>
    <row r="1210" spans="1:47">
      <c r="A1210" t="str">
        <f>IF(All_Tasks!A1210="","",All_Tasks!A1210)</f>
        <v/>
      </c>
      <c r="B1210" t="str">
        <f>IF(All_Tasks!B1210="","",All_Tasks!B1210)</f>
        <v/>
      </c>
      <c r="C1210" t="str">
        <f>IF(All_Tasks!C1210="","",All_Tasks!C1210)</f>
        <v/>
      </c>
      <c r="D1210" t="str">
        <f>IF(All_Tasks!D1210="","",All_Tasks!D1210)</f>
        <v/>
      </c>
      <c r="E1210" t="str">
        <f>IF(All_Tasks!V1210&lt;&gt;"",All_Tasks!V1210,IF(All_Tasks!E1210&lt;&gt;"",All_Tasks!E1210,""))</f>
        <v/>
      </c>
      <c r="F1210" t="str">
        <f>IF(All_Tasks!F1210="","",All_Tasks!F1210)</f>
        <v/>
      </c>
      <c r="G1210" t="str">
        <f>IF(All_Tasks!G1210="","",All_Tasks!G1210)</f>
        <v/>
      </c>
      <c r="H1210" s="231" t="str">
        <f>IF(All_Tasks!H1210="","",All_Tasks!H1210)</f>
        <v/>
      </c>
      <c r="I1210" t="str">
        <f>IF(All_Tasks!I1210="","",All_Tasks!I1210)</f>
        <v/>
      </c>
      <c r="J1210" t="str">
        <f>IF(All_Tasks!J1210="","",All_Tasks!J1210)</f>
        <v/>
      </c>
      <c r="K1210" t="str">
        <f>IF(All_Tasks!K1210="","",All_Tasks!K1210)</f>
        <v/>
      </c>
      <c r="L1210" s="231" t="str">
        <f>IF(All_Tasks!L1210="","",All_Tasks!L1210)</f>
        <v/>
      </c>
      <c r="M1210" t="str">
        <f>IF(All_Tasks!M1210="","",All_Tasks!M1210)</f>
        <v/>
      </c>
      <c r="N1210" t="str">
        <f>IF(All_Tasks!N1210="","",All_Tasks!N1210)</f>
        <v/>
      </c>
      <c r="O1210" t="str">
        <f>IF(All_Tasks!O1210="","",All_Tasks!O1210)</f>
        <v/>
      </c>
      <c r="P1210" s="181">
        <f>IF(All_Tasks!P1210="",0,All_Tasks!P1210)</f>
        <v>0</v>
      </c>
      <c r="Q1210" s="181">
        <f>IF(All_Tasks!Q1210="",0,All_Tasks!Q1210)</f>
        <v>0</v>
      </c>
      <c r="R1210" s="181">
        <f>IF(All_Tasks!R1210="",0,All_Tasks!R1210)</f>
        <v>0</v>
      </c>
      <c r="S1210" s="181" t="str">
        <f>IF(All_Tasks!S1210="","",All_Tasks!S1210)</f>
        <v/>
      </c>
      <c r="T1210" t="str">
        <f>IF(All_Tasks!T1210="","",All_Tasks!T1210)</f>
        <v/>
      </c>
      <c r="U1210" t="str">
        <f>IF(All_Tasks!U1210="","",All_Tasks!U1210)</f>
        <v/>
      </c>
      <c r="V1210">
        <f>IF(A1210="",0,IFERROR(MATCH(A1210,Scope_Labor_Rates!$A$6:$A$46,0)+5,0))</f>
        <v>0</v>
      </c>
      <c r="W1210" s="178">
        <f>IF(V1210&gt;0,INDEX(Scope_Labor_Rates!$C$6:$C$46,V1210-5),0)</f>
        <v>0</v>
      </c>
      <c r="X1210" s="178">
        <f>IF(V1210&gt;0,INDEX(Scope_Labor_Rates!$C$6:$C$46,V1210-5),0)</f>
        <v>0</v>
      </c>
      <c r="Y1210" s="180">
        <f>IF(V1210&gt;0,INDEX(Scope_Labor_Rates!$S$6:$S$46,V1210-5),0)</f>
        <v>0</v>
      </c>
      <c r="Z1210" s="180">
        <f>IF(V1210&gt;0,INDEX(Scope_Labor_Rates!$R$6:$R$46,V1210-5),1)</f>
        <v>1</v>
      </c>
      <c r="AA1210" s="231">
        <f t="shared" si="162"/>
        <v>0</v>
      </c>
      <c r="AB1210" t="str">
        <f t="shared" si="163"/>
        <v/>
      </c>
      <c r="AC1210" s="178" t="str">
        <f t="shared" si="164"/>
        <v/>
      </c>
      <c r="AD1210" s="181">
        <f t="shared" si="165"/>
        <v>0</v>
      </c>
      <c r="AE1210" s="178">
        <f>IF(V1210&gt;0,P1210*INDEX(Scope_Labor_Rates!$E$6:$E$46,V1210-5),0)</f>
        <v>0</v>
      </c>
      <c r="AF1210" s="181">
        <f>IF(V1210&gt;0,AE1210*INDEX(Scope_Labor_Rates!$D$6:$D$46,V1210-5)*AA1210,0)</f>
        <v>0</v>
      </c>
      <c r="AG1210" s="178">
        <f>IF(V1210&gt;0,P1210*INDEX(Scope_Labor_Rates!$G$6:$G$46,V1210-5),0)</f>
        <v>0</v>
      </c>
      <c r="AH1210" s="181">
        <f>IF(V1210&gt;0,AG1210*INDEX(Scope_Labor_Rates!$F$6:$F$46,V1210-5)*AA1210,0)</f>
        <v>0</v>
      </c>
      <c r="AI1210" s="178">
        <f>IF(V1210&gt;0,P1210*INDEX(Scope_Labor_Rates!$I$6:$I$46,V1210-5),0)</f>
        <v>0</v>
      </c>
      <c r="AJ1210" s="181">
        <f>IF(V1210&gt;0,AI1210*INDEX(Scope_Labor_Rates!$H$6:$H$46,V1210-5)*AA1210,0)</f>
        <v>0</v>
      </c>
      <c r="AK1210" s="178">
        <f>IF(V1210&gt;0,P1210*INDEX(Scope_Labor_Rates!$K$6:$K$46,V1210-5),0)</f>
        <v>0</v>
      </c>
      <c r="AL1210" s="181">
        <f>IF(V1210&gt;0,AK1210*INDEX(Scope_Labor_Rates!$J$6:$J$46,V1210-5)*AA1210,0)</f>
        <v>0</v>
      </c>
      <c r="AM1210" s="178">
        <f>IF(V1210&gt;0,P1210*INDEX(Scope_Labor_Rates!$M$6:$M$46,V1210-5),0)</f>
        <v>0</v>
      </c>
      <c r="AN1210" s="178">
        <f>IF(V1210&gt;0,AM1210*INDEX(Scope_Labor_Rates!$L$6:$L$46,V1210-5)*AA1210,0)</f>
        <v>0</v>
      </c>
      <c r="AO1210" s="178">
        <f>IF(V1210&gt;0,P1210*INDEX(Scope_Labor_Rates!$O$6:$O$46,V1210-5)*AA1210,0)</f>
        <v>0</v>
      </c>
      <c r="AP1210" s="181">
        <f>IF(V1210&gt;0,P1210*INDEX(Scope_Labor_Rates!$Q$6:$Q$46,V1210-5)*AA1210,0)</f>
        <v>0</v>
      </c>
      <c r="AQ1210" s="178">
        <f t="shared" si="166"/>
        <v>0</v>
      </c>
      <c r="AR1210" s="178">
        <f t="shared" si="167"/>
        <v>0</v>
      </c>
      <c r="AS1210" s="178">
        <f t="shared" si="168"/>
        <v>0</v>
      </c>
      <c r="AT1210" s="178">
        <f t="shared" si="169"/>
        <v>0</v>
      </c>
      <c r="AU1210">
        <f t="shared" si="170"/>
        <v>0</v>
      </c>
    </row>
    <row r="1211" spans="1:47">
      <c r="A1211" t="str">
        <f>IF(All_Tasks!A1211="","",All_Tasks!A1211)</f>
        <v/>
      </c>
      <c r="B1211" t="str">
        <f>IF(All_Tasks!B1211="","",All_Tasks!B1211)</f>
        <v/>
      </c>
      <c r="C1211" t="str">
        <f>IF(All_Tasks!C1211="","",All_Tasks!C1211)</f>
        <v/>
      </c>
      <c r="D1211" t="str">
        <f>IF(All_Tasks!D1211="","",All_Tasks!D1211)</f>
        <v/>
      </c>
      <c r="E1211" t="str">
        <f>IF(All_Tasks!V1211&lt;&gt;"",All_Tasks!V1211,IF(All_Tasks!E1211&lt;&gt;"",All_Tasks!E1211,""))</f>
        <v/>
      </c>
      <c r="F1211" t="str">
        <f>IF(All_Tasks!F1211="","",All_Tasks!F1211)</f>
        <v/>
      </c>
      <c r="G1211" t="str">
        <f>IF(All_Tasks!G1211="","",All_Tasks!G1211)</f>
        <v/>
      </c>
      <c r="H1211" s="231" t="str">
        <f>IF(All_Tasks!H1211="","",All_Tasks!H1211)</f>
        <v/>
      </c>
      <c r="I1211" t="str">
        <f>IF(All_Tasks!I1211="","",All_Tasks!I1211)</f>
        <v/>
      </c>
      <c r="J1211" t="str">
        <f>IF(All_Tasks!J1211="","",All_Tasks!J1211)</f>
        <v/>
      </c>
      <c r="K1211" t="str">
        <f>IF(All_Tasks!K1211="","",All_Tasks!K1211)</f>
        <v/>
      </c>
      <c r="L1211" s="231" t="str">
        <f>IF(All_Tasks!L1211="","",All_Tasks!L1211)</f>
        <v/>
      </c>
      <c r="M1211" t="str">
        <f>IF(All_Tasks!M1211="","",All_Tasks!M1211)</f>
        <v/>
      </c>
      <c r="N1211" t="str">
        <f>IF(All_Tasks!N1211="","",All_Tasks!N1211)</f>
        <v/>
      </c>
      <c r="O1211" t="str">
        <f>IF(All_Tasks!O1211="","",All_Tasks!O1211)</f>
        <v/>
      </c>
      <c r="P1211" s="181">
        <f>IF(All_Tasks!P1211="",0,All_Tasks!P1211)</f>
        <v>0</v>
      </c>
      <c r="Q1211" s="181">
        <f>IF(All_Tasks!Q1211="",0,All_Tasks!Q1211)</f>
        <v>0</v>
      </c>
      <c r="R1211" s="181">
        <f>IF(All_Tasks!R1211="",0,All_Tasks!R1211)</f>
        <v>0</v>
      </c>
      <c r="S1211" s="181" t="str">
        <f>IF(All_Tasks!S1211="","",All_Tasks!S1211)</f>
        <v/>
      </c>
      <c r="T1211" t="str">
        <f>IF(All_Tasks!T1211="","",All_Tasks!T1211)</f>
        <v/>
      </c>
      <c r="U1211" t="str">
        <f>IF(All_Tasks!U1211="","",All_Tasks!U1211)</f>
        <v/>
      </c>
      <c r="V1211">
        <f>IF(A1211="",0,IFERROR(MATCH(A1211,Scope_Labor_Rates!$A$6:$A$46,0)+5,0))</f>
        <v>0</v>
      </c>
      <c r="W1211" s="178">
        <f>IF(V1211&gt;0,INDEX(Scope_Labor_Rates!$C$6:$C$46,V1211-5),0)</f>
        <v>0</v>
      </c>
      <c r="X1211" s="178">
        <f>IF(V1211&gt;0,INDEX(Scope_Labor_Rates!$C$6:$C$46,V1211-5),0)</f>
        <v>0</v>
      </c>
      <c r="Y1211" s="180">
        <f>IF(V1211&gt;0,INDEX(Scope_Labor_Rates!$S$6:$S$46,V1211-5),0)</f>
        <v>0</v>
      </c>
      <c r="Z1211" s="180">
        <f>IF(V1211&gt;0,INDEX(Scope_Labor_Rates!$R$6:$R$46,V1211-5),1)</f>
        <v>1</v>
      </c>
      <c r="AA1211" s="231">
        <f t="shared" si="162"/>
        <v>0</v>
      </c>
      <c r="AB1211" t="str">
        <f t="shared" si="163"/>
        <v/>
      </c>
      <c r="AC1211" s="178" t="str">
        <f t="shared" si="164"/>
        <v/>
      </c>
      <c r="AD1211" s="181">
        <f t="shared" si="165"/>
        <v>0</v>
      </c>
      <c r="AE1211" s="178">
        <f>IF(V1211&gt;0,P1211*INDEX(Scope_Labor_Rates!$E$6:$E$46,V1211-5),0)</f>
        <v>0</v>
      </c>
      <c r="AF1211" s="181">
        <f>IF(V1211&gt;0,AE1211*INDEX(Scope_Labor_Rates!$D$6:$D$46,V1211-5)*AA1211,0)</f>
        <v>0</v>
      </c>
      <c r="AG1211" s="178">
        <f>IF(V1211&gt;0,P1211*INDEX(Scope_Labor_Rates!$G$6:$G$46,V1211-5),0)</f>
        <v>0</v>
      </c>
      <c r="AH1211" s="181">
        <f>IF(V1211&gt;0,AG1211*INDEX(Scope_Labor_Rates!$F$6:$F$46,V1211-5)*AA1211,0)</f>
        <v>0</v>
      </c>
      <c r="AI1211" s="178">
        <f>IF(V1211&gt;0,P1211*INDEX(Scope_Labor_Rates!$I$6:$I$46,V1211-5),0)</f>
        <v>0</v>
      </c>
      <c r="AJ1211" s="181">
        <f>IF(V1211&gt;0,AI1211*INDEX(Scope_Labor_Rates!$H$6:$H$46,V1211-5)*AA1211,0)</f>
        <v>0</v>
      </c>
      <c r="AK1211" s="178">
        <f>IF(V1211&gt;0,P1211*INDEX(Scope_Labor_Rates!$K$6:$K$46,V1211-5),0)</f>
        <v>0</v>
      </c>
      <c r="AL1211" s="181">
        <f>IF(V1211&gt;0,AK1211*INDEX(Scope_Labor_Rates!$J$6:$J$46,V1211-5)*AA1211,0)</f>
        <v>0</v>
      </c>
      <c r="AM1211" s="178">
        <f>IF(V1211&gt;0,P1211*INDEX(Scope_Labor_Rates!$M$6:$M$46,V1211-5),0)</f>
        <v>0</v>
      </c>
      <c r="AN1211" s="178">
        <f>IF(V1211&gt;0,AM1211*INDEX(Scope_Labor_Rates!$L$6:$L$46,V1211-5)*AA1211,0)</f>
        <v>0</v>
      </c>
      <c r="AO1211" s="178">
        <f>IF(V1211&gt;0,P1211*INDEX(Scope_Labor_Rates!$O$6:$O$46,V1211-5)*AA1211,0)</f>
        <v>0</v>
      </c>
      <c r="AP1211" s="181">
        <f>IF(V1211&gt;0,P1211*INDEX(Scope_Labor_Rates!$Q$6:$Q$46,V1211-5)*AA1211,0)</f>
        <v>0</v>
      </c>
      <c r="AQ1211" s="178">
        <f t="shared" si="166"/>
        <v>0</v>
      </c>
      <c r="AR1211" s="178">
        <f t="shared" si="167"/>
        <v>0</v>
      </c>
      <c r="AS1211" s="178">
        <f t="shared" si="168"/>
        <v>0</v>
      </c>
      <c r="AT1211" s="178">
        <f t="shared" si="169"/>
        <v>0</v>
      </c>
      <c r="AU1211">
        <f t="shared" si="170"/>
        <v>0</v>
      </c>
    </row>
    <row r="1212" spans="1:47">
      <c r="A1212" t="str">
        <f>IF(All_Tasks!A1212="","",All_Tasks!A1212)</f>
        <v/>
      </c>
      <c r="B1212" t="str">
        <f>IF(All_Tasks!B1212="","",All_Tasks!B1212)</f>
        <v/>
      </c>
      <c r="C1212" t="str">
        <f>IF(All_Tasks!C1212="","",All_Tasks!C1212)</f>
        <v/>
      </c>
      <c r="D1212" t="str">
        <f>IF(All_Tasks!D1212="","",All_Tasks!D1212)</f>
        <v/>
      </c>
      <c r="E1212" t="str">
        <f>IF(All_Tasks!V1212&lt;&gt;"",All_Tasks!V1212,IF(All_Tasks!E1212&lt;&gt;"",All_Tasks!E1212,""))</f>
        <v/>
      </c>
      <c r="F1212" t="str">
        <f>IF(All_Tasks!F1212="","",All_Tasks!F1212)</f>
        <v/>
      </c>
      <c r="G1212" t="str">
        <f>IF(All_Tasks!G1212="","",All_Tasks!G1212)</f>
        <v/>
      </c>
      <c r="H1212" s="231" t="str">
        <f>IF(All_Tasks!H1212="","",All_Tasks!H1212)</f>
        <v/>
      </c>
      <c r="I1212" t="str">
        <f>IF(All_Tasks!I1212="","",All_Tasks!I1212)</f>
        <v/>
      </c>
      <c r="J1212" t="str">
        <f>IF(All_Tasks!J1212="","",All_Tasks!J1212)</f>
        <v/>
      </c>
      <c r="K1212" t="str">
        <f>IF(All_Tasks!K1212="","",All_Tasks!K1212)</f>
        <v/>
      </c>
      <c r="L1212" s="231" t="str">
        <f>IF(All_Tasks!L1212="","",All_Tasks!L1212)</f>
        <v/>
      </c>
      <c r="M1212" t="str">
        <f>IF(All_Tasks!M1212="","",All_Tasks!M1212)</f>
        <v/>
      </c>
      <c r="N1212" t="str">
        <f>IF(All_Tasks!N1212="","",All_Tasks!N1212)</f>
        <v/>
      </c>
      <c r="O1212" t="str">
        <f>IF(All_Tasks!O1212="","",All_Tasks!O1212)</f>
        <v/>
      </c>
      <c r="P1212" s="181">
        <f>IF(All_Tasks!P1212="",0,All_Tasks!P1212)</f>
        <v>0</v>
      </c>
      <c r="Q1212" s="181">
        <f>IF(All_Tasks!Q1212="",0,All_Tasks!Q1212)</f>
        <v>0</v>
      </c>
      <c r="R1212" s="181">
        <f>IF(All_Tasks!R1212="",0,All_Tasks!R1212)</f>
        <v>0</v>
      </c>
      <c r="S1212" s="181" t="str">
        <f>IF(All_Tasks!S1212="","",All_Tasks!S1212)</f>
        <v/>
      </c>
      <c r="T1212" t="str">
        <f>IF(All_Tasks!T1212="","",All_Tasks!T1212)</f>
        <v/>
      </c>
      <c r="U1212" t="str">
        <f>IF(All_Tasks!U1212="","",All_Tasks!U1212)</f>
        <v/>
      </c>
      <c r="V1212">
        <f>IF(A1212="",0,IFERROR(MATCH(A1212,Scope_Labor_Rates!$A$6:$A$46,0)+5,0))</f>
        <v>0</v>
      </c>
      <c r="W1212" s="178">
        <f>IF(V1212&gt;0,INDEX(Scope_Labor_Rates!$C$6:$C$46,V1212-5),0)</f>
        <v>0</v>
      </c>
      <c r="X1212" s="178">
        <f>IF(V1212&gt;0,INDEX(Scope_Labor_Rates!$C$6:$C$46,V1212-5),0)</f>
        <v>0</v>
      </c>
      <c r="Y1212" s="180">
        <f>IF(V1212&gt;0,INDEX(Scope_Labor_Rates!$S$6:$S$46,V1212-5),0)</f>
        <v>0</v>
      </c>
      <c r="Z1212" s="180">
        <f>IF(V1212&gt;0,INDEX(Scope_Labor_Rates!$R$6:$R$46,V1212-5),1)</f>
        <v>1</v>
      </c>
      <c r="AA1212" s="231">
        <f t="shared" si="162"/>
        <v>0</v>
      </c>
      <c r="AB1212" t="str">
        <f t="shared" si="163"/>
        <v/>
      </c>
      <c r="AC1212" s="178" t="str">
        <f t="shared" si="164"/>
        <v/>
      </c>
      <c r="AD1212" s="181">
        <f t="shared" si="165"/>
        <v>0</v>
      </c>
      <c r="AE1212" s="178">
        <f>IF(V1212&gt;0,P1212*INDEX(Scope_Labor_Rates!$E$6:$E$46,V1212-5),0)</f>
        <v>0</v>
      </c>
      <c r="AF1212" s="181">
        <f>IF(V1212&gt;0,AE1212*INDEX(Scope_Labor_Rates!$D$6:$D$46,V1212-5)*AA1212,0)</f>
        <v>0</v>
      </c>
      <c r="AG1212" s="178">
        <f>IF(V1212&gt;0,P1212*INDEX(Scope_Labor_Rates!$G$6:$G$46,V1212-5),0)</f>
        <v>0</v>
      </c>
      <c r="AH1212" s="181">
        <f>IF(V1212&gt;0,AG1212*INDEX(Scope_Labor_Rates!$F$6:$F$46,V1212-5)*AA1212,0)</f>
        <v>0</v>
      </c>
      <c r="AI1212" s="178">
        <f>IF(V1212&gt;0,P1212*INDEX(Scope_Labor_Rates!$I$6:$I$46,V1212-5),0)</f>
        <v>0</v>
      </c>
      <c r="AJ1212" s="181">
        <f>IF(V1212&gt;0,AI1212*INDEX(Scope_Labor_Rates!$H$6:$H$46,V1212-5)*AA1212,0)</f>
        <v>0</v>
      </c>
      <c r="AK1212" s="178">
        <f>IF(V1212&gt;0,P1212*INDEX(Scope_Labor_Rates!$K$6:$K$46,V1212-5),0)</f>
        <v>0</v>
      </c>
      <c r="AL1212" s="181">
        <f>IF(V1212&gt;0,AK1212*INDEX(Scope_Labor_Rates!$J$6:$J$46,V1212-5)*AA1212,0)</f>
        <v>0</v>
      </c>
      <c r="AM1212" s="178">
        <f>IF(V1212&gt;0,P1212*INDEX(Scope_Labor_Rates!$M$6:$M$46,V1212-5),0)</f>
        <v>0</v>
      </c>
      <c r="AN1212" s="178">
        <f>IF(V1212&gt;0,AM1212*INDEX(Scope_Labor_Rates!$L$6:$L$46,V1212-5)*AA1212,0)</f>
        <v>0</v>
      </c>
      <c r="AO1212" s="178">
        <f>IF(V1212&gt;0,P1212*INDEX(Scope_Labor_Rates!$O$6:$O$46,V1212-5)*AA1212,0)</f>
        <v>0</v>
      </c>
      <c r="AP1212" s="181">
        <f>IF(V1212&gt;0,P1212*INDEX(Scope_Labor_Rates!$Q$6:$Q$46,V1212-5)*AA1212,0)</f>
        <v>0</v>
      </c>
      <c r="AQ1212" s="178">
        <f t="shared" si="166"/>
        <v>0</v>
      </c>
      <c r="AR1212" s="178">
        <f t="shared" si="167"/>
        <v>0</v>
      </c>
      <c r="AS1212" s="178">
        <f t="shared" si="168"/>
        <v>0</v>
      </c>
      <c r="AT1212" s="178">
        <f t="shared" si="169"/>
        <v>0</v>
      </c>
      <c r="AU1212">
        <f t="shared" si="170"/>
        <v>0</v>
      </c>
    </row>
    <row r="1213" spans="1:47">
      <c r="A1213" t="str">
        <f>IF(All_Tasks!A1213="","",All_Tasks!A1213)</f>
        <v/>
      </c>
      <c r="B1213" t="str">
        <f>IF(All_Tasks!B1213="","",All_Tasks!B1213)</f>
        <v/>
      </c>
      <c r="C1213" t="str">
        <f>IF(All_Tasks!C1213="","",All_Tasks!C1213)</f>
        <v/>
      </c>
      <c r="D1213" t="str">
        <f>IF(All_Tasks!D1213="","",All_Tasks!D1213)</f>
        <v/>
      </c>
      <c r="E1213" t="str">
        <f>IF(All_Tasks!V1213&lt;&gt;"",All_Tasks!V1213,IF(All_Tasks!E1213&lt;&gt;"",All_Tasks!E1213,""))</f>
        <v/>
      </c>
      <c r="F1213" t="str">
        <f>IF(All_Tasks!F1213="","",All_Tasks!F1213)</f>
        <v/>
      </c>
      <c r="G1213" t="str">
        <f>IF(All_Tasks!G1213="","",All_Tasks!G1213)</f>
        <v/>
      </c>
      <c r="H1213" s="231" t="str">
        <f>IF(All_Tasks!H1213="","",All_Tasks!H1213)</f>
        <v/>
      </c>
      <c r="I1213" t="str">
        <f>IF(All_Tasks!I1213="","",All_Tasks!I1213)</f>
        <v/>
      </c>
      <c r="J1213" t="str">
        <f>IF(All_Tasks!J1213="","",All_Tasks!J1213)</f>
        <v/>
      </c>
      <c r="K1213" t="str">
        <f>IF(All_Tasks!K1213="","",All_Tasks!K1213)</f>
        <v/>
      </c>
      <c r="L1213" s="231" t="str">
        <f>IF(All_Tasks!L1213="","",All_Tasks!L1213)</f>
        <v/>
      </c>
      <c r="M1213" t="str">
        <f>IF(All_Tasks!M1213="","",All_Tasks!M1213)</f>
        <v/>
      </c>
      <c r="N1213" t="str">
        <f>IF(All_Tasks!N1213="","",All_Tasks!N1213)</f>
        <v/>
      </c>
      <c r="O1213" t="str">
        <f>IF(All_Tasks!O1213="","",All_Tasks!O1213)</f>
        <v/>
      </c>
      <c r="P1213" s="181">
        <f>IF(All_Tasks!P1213="",0,All_Tasks!P1213)</f>
        <v>0</v>
      </c>
      <c r="Q1213" s="181">
        <f>IF(All_Tasks!Q1213="",0,All_Tasks!Q1213)</f>
        <v>0</v>
      </c>
      <c r="R1213" s="181">
        <f>IF(All_Tasks!R1213="",0,All_Tasks!R1213)</f>
        <v>0</v>
      </c>
      <c r="S1213" s="181" t="str">
        <f>IF(All_Tasks!S1213="","",All_Tasks!S1213)</f>
        <v/>
      </c>
      <c r="T1213" t="str">
        <f>IF(All_Tasks!T1213="","",All_Tasks!T1213)</f>
        <v/>
      </c>
      <c r="U1213" t="str">
        <f>IF(All_Tasks!U1213="","",All_Tasks!U1213)</f>
        <v/>
      </c>
      <c r="V1213">
        <f>IF(A1213="",0,IFERROR(MATCH(A1213,Scope_Labor_Rates!$A$6:$A$46,0)+5,0))</f>
        <v>0</v>
      </c>
      <c r="W1213" s="178">
        <f>IF(V1213&gt;0,INDEX(Scope_Labor_Rates!$C$6:$C$46,V1213-5),0)</f>
        <v>0</v>
      </c>
      <c r="X1213" s="178">
        <f>IF(V1213&gt;0,INDEX(Scope_Labor_Rates!$C$6:$C$46,V1213-5),0)</f>
        <v>0</v>
      </c>
      <c r="Y1213" s="180">
        <f>IF(V1213&gt;0,INDEX(Scope_Labor_Rates!$S$6:$S$46,V1213-5),0)</f>
        <v>0</v>
      </c>
      <c r="Z1213" s="180">
        <f>IF(V1213&gt;0,INDEX(Scope_Labor_Rates!$R$6:$R$46,V1213-5),1)</f>
        <v>1</v>
      </c>
      <c r="AA1213" s="231">
        <f t="shared" si="162"/>
        <v>0</v>
      </c>
      <c r="AB1213" t="str">
        <f t="shared" si="163"/>
        <v/>
      </c>
      <c r="AC1213" s="178" t="str">
        <f t="shared" si="164"/>
        <v/>
      </c>
      <c r="AD1213" s="181">
        <f t="shared" si="165"/>
        <v>0</v>
      </c>
      <c r="AE1213" s="178">
        <f>IF(V1213&gt;0,P1213*INDEX(Scope_Labor_Rates!$E$6:$E$46,V1213-5),0)</f>
        <v>0</v>
      </c>
      <c r="AF1213" s="181">
        <f>IF(V1213&gt;0,AE1213*INDEX(Scope_Labor_Rates!$D$6:$D$46,V1213-5)*AA1213,0)</f>
        <v>0</v>
      </c>
      <c r="AG1213" s="178">
        <f>IF(V1213&gt;0,P1213*INDEX(Scope_Labor_Rates!$G$6:$G$46,V1213-5),0)</f>
        <v>0</v>
      </c>
      <c r="AH1213" s="181">
        <f>IF(V1213&gt;0,AG1213*INDEX(Scope_Labor_Rates!$F$6:$F$46,V1213-5)*AA1213,0)</f>
        <v>0</v>
      </c>
      <c r="AI1213" s="178">
        <f>IF(V1213&gt;0,P1213*INDEX(Scope_Labor_Rates!$I$6:$I$46,V1213-5),0)</f>
        <v>0</v>
      </c>
      <c r="AJ1213" s="181">
        <f>IF(V1213&gt;0,AI1213*INDEX(Scope_Labor_Rates!$H$6:$H$46,V1213-5)*AA1213,0)</f>
        <v>0</v>
      </c>
      <c r="AK1213" s="178">
        <f>IF(V1213&gt;0,P1213*INDEX(Scope_Labor_Rates!$K$6:$K$46,V1213-5),0)</f>
        <v>0</v>
      </c>
      <c r="AL1213" s="181">
        <f>IF(V1213&gt;0,AK1213*INDEX(Scope_Labor_Rates!$J$6:$J$46,V1213-5)*AA1213,0)</f>
        <v>0</v>
      </c>
      <c r="AM1213" s="178">
        <f>IF(V1213&gt;0,P1213*INDEX(Scope_Labor_Rates!$M$6:$M$46,V1213-5),0)</f>
        <v>0</v>
      </c>
      <c r="AN1213" s="178">
        <f>IF(V1213&gt;0,AM1213*INDEX(Scope_Labor_Rates!$L$6:$L$46,V1213-5)*AA1213,0)</f>
        <v>0</v>
      </c>
      <c r="AO1213" s="178">
        <f>IF(V1213&gt;0,P1213*INDEX(Scope_Labor_Rates!$O$6:$O$46,V1213-5)*AA1213,0)</f>
        <v>0</v>
      </c>
      <c r="AP1213" s="181">
        <f>IF(V1213&gt;0,P1213*INDEX(Scope_Labor_Rates!$Q$6:$Q$46,V1213-5)*AA1213,0)</f>
        <v>0</v>
      </c>
      <c r="AQ1213" s="178">
        <f t="shared" si="166"/>
        <v>0</v>
      </c>
      <c r="AR1213" s="178">
        <f t="shared" si="167"/>
        <v>0</v>
      </c>
      <c r="AS1213" s="178">
        <f t="shared" si="168"/>
        <v>0</v>
      </c>
      <c r="AT1213" s="178">
        <f t="shared" si="169"/>
        <v>0</v>
      </c>
      <c r="AU1213">
        <f t="shared" si="170"/>
        <v>0</v>
      </c>
    </row>
    <row r="1214" spans="1:47">
      <c r="A1214" t="str">
        <f>IF(All_Tasks!A1214="","",All_Tasks!A1214)</f>
        <v/>
      </c>
      <c r="B1214" t="str">
        <f>IF(All_Tasks!B1214="","",All_Tasks!B1214)</f>
        <v/>
      </c>
      <c r="C1214" t="str">
        <f>IF(All_Tasks!C1214="","",All_Tasks!C1214)</f>
        <v/>
      </c>
      <c r="D1214" t="str">
        <f>IF(All_Tasks!D1214="","",All_Tasks!D1214)</f>
        <v/>
      </c>
      <c r="E1214" t="str">
        <f>IF(All_Tasks!V1214&lt;&gt;"",All_Tasks!V1214,IF(All_Tasks!E1214&lt;&gt;"",All_Tasks!E1214,""))</f>
        <v/>
      </c>
      <c r="F1214" t="str">
        <f>IF(All_Tasks!F1214="","",All_Tasks!F1214)</f>
        <v/>
      </c>
      <c r="G1214" t="str">
        <f>IF(All_Tasks!G1214="","",All_Tasks!G1214)</f>
        <v/>
      </c>
      <c r="H1214" s="231" t="str">
        <f>IF(All_Tasks!H1214="","",All_Tasks!H1214)</f>
        <v/>
      </c>
      <c r="I1214" t="str">
        <f>IF(All_Tasks!I1214="","",All_Tasks!I1214)</f>
        <v/>
      </c>
      <c r="J1214" t="str">
        <f>IF(All_Tasks!J1214="","",All_Tasks!J1214)</f>
        <v/>
      </c>
      <c r="K1214" t="str">
        <f>IF(All_Tasks!K1214="","",All_Tasks!K1214)</f>
        <v/>
      </c>
      <c r="L1214" s="231" t="str">
        <f>IF(All_Tasks!L1214="","",All_Tasks!L1214)</f>
        <v/>
      </c>
      <c r="M1214" t="str">
        <f>IF(All_Tasks!M1214="","",All_Tasks!M1214)</f>
        <v/>
      </c>
      <c r="N1214" t="str">
        <f>IF(All_Tasks!N1214="","",All_Tasks!N1214)</f>
        <v/>
      </c>
      <c r="O1214" t="str">
        <f>IF(All_Tasks!O1214="","",All_Tasks!O1214)</f>
        <v/>
      </c>
      <c r="P1214" s="181">
        <f>IF(All_Tasks!P1214="",0,All_Tasks!P1214)</f>
        <v>0</v>
      </c>
      <c r="Q1214" s="181">
        <f>IF(All_Tasks!Q1214="",0,All_Tasks!Q1214)</f>
        <v>0</v>
      </c>
      <c r="R1214" s="181">
        <f>IF(All_Tasks!R1214="",0,All_Tasks!R1214)</f>
        <v>0</v>
      </c>
      <c r="S1214" s="181" t="str">
        <f>IF(All_Tasks!S1214="","",All_Tasks!S1214)</f>
        <v/>
      </c>
      <c r="T1214" t="str">
        <f>IF(All_Tasks!T1214="","",All_Tasks!T1214)</f>
        <v/>
      </c>
      <c r="U1214" t="str">
        <f>IF(All_Tasks!U1214="","",All_Tasks!U1214)</f>
        <v/>
      </c>
      <c r="V1214">
        <f>IF(A1214="",0,IFERROR(MATCH(A1214,Scope_Labor_Rates!$A$6:$A$46,0)+5,0))</f>
        <v>0</v>
      </c>
      <c r="W1214" s="178">
        <f>IF(V1214&gt;0,INDEX(Scope_Labor_Rates!$C$6:$C$46,V1214-5),0)</f>
        <v>0</v>
      </c>
      <c r="X1214" s="178">
        <f>IF(V1214&gt;0,INDEX(Scope_Labor_Rates!$C$6:$C$46,V1214-5),0)</f>
        <v>0</v>
      </c>
      <c r="Y1214" s="180">
        <f>IF(V1214&gt;0,INDEX(Scope_Labor_Rates!$S$6:$S$46,V1214-5),0)</f>
        <v>0</v>
      </c>
      <c r="Z1214" s="180">
        <f>IF(V1214&gt;0,INDEX(Scope_Labor_Rates!$R$6:$R$46,V1214-5),1)</f>
        <v>1</v>
      </c>
      <c r="AA1214" s="231">
        <f t="shared" si="162"/>
        <v>0</v>
      </c>
      <c r="AB1214" t="str">
        <f t="shared" si="163"/>
        <v/>
      </c>
      <c r="AC1214" s="178" t="str">
        <f t="shared" si="164"/>
        <v/>
      </c>
      <c r="AD1214" s="181">
        <f t="shared" si="165"/>
        <v>0</v>
      </c>
      <c r="AE1214" s="178">
        <f>IF(V1214&gt;0,P1214*INDEX(Scope_Labor_Rates!$E$6:$E$46,V1214-5),0)</f>
        <v>0</v>
      </c>
      <c r="AF1214" s="181">
        <f>IF(V1214&gt;0,AE1214*INDEX(Scope_Labor_Rates!$D$6:$D$46,V1214-5)*AA1214,0)</f>
        <v>0</v>
      </c>
      <c r="AG1214" s="178">
        <f>IF(V1214&gt;0,P1214*INDEX(Scope_Labor_Rates!$G$6:$G$46,V1214-5),0)</f>
        <v>0</v>
      </c>
      <c r="AH1214" s="181">
        <f>IF(V1214&gt;0,AG1214*INDEX(Scope_Labor_Rates!$F$6:$F$46,V1214-5)*AA1214,0)</f>
        <v>0</v>
      </c>
      <c r="AI1214" s="178">
        <f>IF(V1214&gt;0,P1214*INDEX(Scope_Labor_Rates!$I$6:$I$46,V1214-5),0)</f>
        <v>0</v>
      </c>
      <c r="AJ1214" s="181">
        <f>IF(V1214&gt;0,AI1214*INDEX(Scope_Labor_Rates!$H$6:$H$46,V1214-5)*AA1214,0)</f>
        <v>0</v>
      </c>
      <c r="AK1214" s="178">
        <f>IF(V1214&gt;0,P1214*INDEX(Scope_Labor_Rates!$K$6:$K$46,V1214-5),0)</f>
        <v>0</v>
      </c>
      <c r="AL1214" s="181">
        <f>IF(V1214&gt;0,AK1214*INDEX(Scope_Labor_Rates!$J$6:$J$46,V1214-5)*AA1214,0)</f>
        <v>0</v>
      </c>
      <c r="AM1214" s="178">
        <f>IF(V1214&gt;0,P1214*INDEX(Scope_Labor_Rates!$M$6:$M$46,V1214-5),0)</f>
        <v>0</v>
      </c>
      <c r="AN1214" s="178">
        <f>IF(V1214&gt;0,AM1214*INDEX(Scope_Labor_Rates!$L$6:$L$46,V1214-5)*AA1214,0)</f>
        <v>0</v>
      </c>
      <c r="AO1214" s="178">
        <f>IF(V1214&gt;0,P1214*INDEX(Scope_Labor_Rates!$O$6:$O$46,V1214-5)*AA1214,0)</f>
        <v>0</v>
      </c>
      <c r="AP1214" s="181">
        <f>IF(V1214&gt;0,P1214*INDEX(Scope_Labor_Rates!$Q$6:$Q$46,V1214-5)*AA1214,0)</f>
        <v>0</v>
      </c>
      <c r="AQ1214" s="178">
        <f t="shared" si="166"/>
        <v>0</v>
      </c>
      <c r="AR1214" s="178">
        <f t="shared" si="167"/>
        <v>0</v>
      </c>
      <c r="AS1214" s="178">
        <f t="shared" si="168"/>
        <v>0</v>
      </c>
      <c r="AT1214" s="178">
        <f t="shared" si="169"/>
        <v>0</v>
      </c>
      <c r="AU1214">
        <f t="shared" si="170"/>
        <v>0</v>
      </c>
    </row>
    <row r="1215" spans="1:47">
      <c r="A1215" t="str">
        <f>IF(All_Tasks!A1215="","",All_Tasks!A1215)</f>
        <v/>
      </c>
      <c r="B1215" t="str">
        <f>IF(All_Tasks!B1215="","",All_Tasks!B1215)</f>
        <v/>
      </c>
      <c r="C1215" t="str">
        <f>IF(All_Tasks!C1215="","",All_Tasks!C1215)</f>
        <v/>
      </c>
      <c r="D1215" t="str">
        <f>IF(All_Tasks!D1215="","",All_Tasks!D1215)</f>
        <v/>
      </c>
      <c r="E1215" t="str">
        <f>IF(All_Tasks!V1215&lt;&gt;"",All_Tasks!V1215,IF(All_Tasks!E1215&lt;&gt;"",All_Tasks!E1215,""))</f>
        <v/>
      </c>
      <c r="F1215" t="str">
        <f>IF(All_Tasks!F1215="","",All_Tasks!F1215)</f>
        <v/>
      </c>
      <c r="G1215" t="str">
        <f>IF(All_Tasks!G1215="","",All_Tasks!G1215)</f>
        <v/>
      </c>
      <c r="H1215" s="231" t="str">
        <f>IF(All_Tasks!H1215="","",All_Tasks!H1215)</f>
        <v/>
      </c>
      <c r="I1215" t="str">
        <f>IF(All_Tasks!I1215="","",All_Tasks!I1215)</f>
        <v/>
      </c>
      <c r="J1215" t="str">
        <f>IF(All_Tasks!J1215="","",All_Tasks!J1215)</f>
        <v/>
      </c>
      <c r="K1215" t="str">
        <f>IF(All_Tasks!K1215="","",All_Tasks!K1215)</f>
        <v/>
      </c>
      <c r="L1215" s="231" t="str">
        <f>IF(All_Tasks!L1215="","",All_Tasks!L1215)</f>
        <v/>
      </c>
      <c r="M1215" t="str">
        <f>IF(All_Tasks!M1215="","",All_Tasks!M1215)</f>
        <v/>
      </c>
      <c r="N1215" t="str">
        <f>IF(All_Tasks!N1215="","",All_Tasks!N1215)</f>
        <v/>
      </c>
      <c r="O1215" t="str">
        <f>IF(All_Tasks!O1215="","",All_Tasks!O1215)</f>
        <v/>
      </c>
      <c r="P1215" s="181">
        <f>IF(All_Tasks!P1215="",0,All_Tasks!P1215)</f>
        <v>0</v>
      </c>
      <c r="Q1215" s="181">
        <f>IF(All_Tasks!Q1215="",0,All_Tasks!Q1215)</f>
        <v>0</v>
      </c>
      <c r="R1215" s="181">
        <f>IF(All_Tasks!R1215="",0,All_Tasks!R1215)</f>
        <v>0</v>
      </c>
      <c r="S1215" s="181" t="str">
        <f>IF(All_Tasks!S1215="","",All_Tasks!S1215)</f>
        <v/>
      </c>
      <c r="T1215" t="str">
        <f>IF(All_Tasks!T1215="","",All_Tasks!T1215)</f>
        <v/>
      </c>
      <c r="U1215" t="str">
        <f>IF(All_Tasks!U1215="","",All_Tasks!U1215)</f>
        <v/>
      </c>
      <c r="V1215">
        <f>IF(A1215="",0,IFERROR(MATCH(A1215,Scope_Labor_Rates!$A$6:$A$46,0)+5,0))</f>
        <v>0</v>
      </c>
      <c r="W1215" s="178">
        <f>IF(V1215&gt;0,INDEX(Scope_Labor_Rates!$C$6:$C$46,V1215-5),0)</f>
        <v>0</v>
      </c>
      <c r="X1215" s="178">
        <f>IF(V1215&gt;0,INDEX(Scope_Labor_Rates!$C$6:$C$46,V1215-5),0)</f>
        <v>0</v>
      </c>
      <c r="Y1215" s="180">
        <f>IF(V1215&gt;0,INDEX(Scope_Labor_Rates!$S$6:$S$46,V1215-5),0)</f>
        <v>0</v>
      </c>
      <c r="Z1215" s="180">
        <f>IF(V1215&gt;0,INDEX(Scope_Labor_Rates!$R$6:$R$46,V1215-5),1)</f>
        <v>1</v>
      </c>
      <c r="AA1215" s="231">
        <f t="shared" si="162"/>
        <v>0</v>
      </c>
      <c r="AB1215" t="str">
        <f t="shared" si="163"/>
        <v/>
      </c>
      <c r="AC1215" s="178" t="str">
        <f t="shared" si="164"/>
        <v/>
      </c>
      <c r="AD1215" s="181">
        <f t="shared" si="165"/>
        <v>0</v>
      </c>
      <c r="AE1215" s="178">
        <f>IF(V1215&gt;0,P1215*INDEX(Scope_Labor_Rates!$E$6:$E$46,V1215-5),0)</f>
        <v>0</v>
      </c>
      <c r="AF1215" s="181">
        <f>IF(V1215&gt;0,AE1215*INDEX(Scope_Labor_Rates!$D$6:$D$46,V1215-5)*AA1215,0)</f>
        <v>0</v>
      </c>
      <c r="AG1215" s="178">
        <f>IF(V1215&gt;0,P1215*INDEX(Scope_Labor_Rates!$G$6:$G$46,V1215-5),0)</f>
        <v>0</v>
      </c>
      <c r="AH1215" s="181">
        <f>IF(V1215&gt;0,AG1215*INDEX(Scope_Labor_Rates!$F$6:$F$46,V1215-5)*AA1215,0)</f>
        <v>0</v>
      </c>
      <c r="AI1215" s="178">
        <f>IF(V1215&gt;0,P1215*INDEX(Scope_Labor_Rates!$I$6:$I$46,V1215-5),0)</f>
        <v>0</v>
      </c>
      <c r="AJ1215" s="181">
        <f>IF(V1215&gt;0,AI1215*INDEX(Scope_Labor_Rates!$H$6:$H$46,V1215-5)*AA1215,0)</f>
        <v>0</v>
      </c>
      <c r="AK1215" s="178">
        <f>IF(V1215&gt;0,P1215*INDEX(Scope_Labor_Rates!$K$6:$K$46,V1215-5),0)</f>
        <v>0</v>
      </c>
      <c r="AL1215" s="181">
        <f>IF(V1215&gt;0,AK1215*INDEX(Scope_Labor_Rates!$J$6:$J$46,V1215-5)*AA1215,0)</f>
        <v>0</v>
      </c>
      <c r="AM1215" s="178">
        <f>IF(V1215&gt;0,P1215*INDEX(Scope_Labor_Rates!$M$6:$M$46,V1215-5),0)</f>
        <v>0</v>
      </c>
      <c r="AN1215" s="178">
        <f>IF(V1215&gt;0,AM1215*INDEX(Scope_Labor_Rates!$L$6:$L$46,V1215-5)*AA1215,0)</f>
        <v>0</v>
      </c>
      <c r="AO1215" s="178">
        <f>IF(V1215&gt;0,P1215*INDEX(Scope_Labor_Rates!$O$6:$O$46,V1215-5)*AA1215,0)</f>
        <v>0</v>
      </c>
      <c r="AP1215" s="181">
        <f>IF(V1215&gt;0,P1215*INDEX(Scope_Labor_Rates!$Q$6:$Q$46,V1215-5)*AA1215,0)</f>
        <v>0</v>
      </c>
      <c r="AQ1215" s="178">
        <f t="shared" si="166"/>
        <v>0</v>
      </c>
      <c r="AR1215" s="178">
        <f t="shared" si="167"/>
        <v>0</v>
      </c>
      <c r="AS1215" s="178">
        <f t="shared" si="168"/>
        <v>0</v>
      </c>
      <c r="AT1215" s="178">
        <f t="shared" si="169"/>
        <v>0</v>
      </c>
      <c r="AU1215">
        <f t="shared" si="170"/>
        <v>0</v>
      </c>
    </row>
    <row r="1216" spans="1:47">
      <c r="A1216" t="str">
        <f>IF(All_Tasks!A1216="","",All_Tasks!A1216)</f>
        <v/>
      </c>
      <c r="B1216" t="str">
        <f>IF(All_Tasks!B1216="","",All_Tasks!B1216)</f>
        <v/>
      </c>
      <c r="C1216" t="str">
        <f>IF(All_Tasks!C1216="","",All_Tasks!C1216)</f>
        <v/>
      </c>
      <c r="D1216" t="str">
        <f>IF(All_Tasks!D1216="","",All_Tasks!D1216)</f>
        <v/>
      </c>
      <c r="E1216" t="str">
        <f>IF(All_Tasks!V1216&lt;&gt;"",All_Tasks!V1216,IF(All_Tasks!E1216&lt;&gt;"",All_Tasks!E1216,""))</f>
        <v/>
      </c>
      <c r="F1216" t="str">
        <f>IF(All_Tasks!F1216="","",All_Tasks!F1216)</f>
        <v/>
      </c>
      <c r="G1216" t="str">
        <f>IF(All_Tasks!G1216="","",All_Tasks!G1216)</f>
        <v/>
      </c>
      <c r="H1216" s="231" t="str">
        <f>IF(All_Tasks!H1216="","",All_Tasks!H1216)</f>
        <v/>
      </c>
      <c r="I1216" t="str">
        <f>IF(All_Tasks!I1216="","",All_Tasks!I1216)</f>
        <v/>
      </c>
      <c r="J1216" t="str">
        <f>IF(All_Tasks!J1216="","",All_Tasks!J1216)</f>
        <v/>
      </c>
      <c r="K1216" t="str">
        <f>IF(All_Tasks!K1216="","",All_Tasks!K1216)</f>
        <v/>
      </c>
      <c r="L1216" s="231" t="str">
        <f>IF(All_Tasks!L1216="","",All_Tasks!L1216)</f>
        <v/>
      </c>
      <c r="M1216" t="str">
        <f>IF(All_Tasks!M1216="","",All_Tasks!M1216)</f>
        <v/>
      </c>
      <c r="N1216" t="str">
        <f>IF(All_Tasks!N1216="","",All_Tasks!N1216)</f>
        <v/>
      </c>
      <c r="O1216" t="str">
        <f>IF(All_Tasks!O1216="","",All_Tasks!O1216)</f>
        <v/>
      </c>
      <c r="P1216" s="181">
        <f>IF(All_Tasks!P1216="",0,All_Tasks!P1216)</f>
        <v>0</v>
      </c>
      <c r="Q1216" s="181">
        <f>IF(All_Tasks!Q1216="",0,All_Tasks!Q1216)</f>
        <v>0</v>
      </c>
      <c r="R1216" s="181">
        <f>IF(All_Tasks!R1216="",0,All_Tasks!R1216)</f>
        <v>0</v>
      </c>
      <c r="S1216" s="181" t="str">
        <f>IF(All_Tasks!S1216="","",All_Tasks!S1216)</f>
        <v/>
      </c>
      <c r="T1216" t="str">
        <f>IF(All_Tasks!T1216="","",All_Tasks!T1216)</f>
        <v/>
      </c>
      <c r="U1216" t="str">
        <f>IF(All_Tasks!U1216="","",All_Tasks!U1216)</f>
        <v/>
      </c>
      <c r="V1216">
        <f>IF(A1216="",0,IFERROR(MATCH(A1216,Scope_Labor_Rates!$A$6:$A$46,0)+5,0))</f>
        <v>0</v>
      </c>
      <c r="W1216" s="178">
        <f>IF(V1216&gt;0,INDEX(Scope_Labor_Rates!$C$6:$C$46,V1216-5),0)</f>
        <v>0</v>
      </c>
      <c r="X1216" s="178">
        <f>IF(V1216&gt;0,INDEX(Scope_Labor_Rates!$C$6:$C$46,V1216-5),0)</f>
        <v>0</v>
      </c>
      <c r="Y1216" s="180">
        <f>IF(V1216&gt;0,INDEX(Scope_Labor_Rates!$S$6:$S$46,V1216-5),0)</f>
        <v>0</v>
      </c>
      <c r="Z1216" s="180">
        <f>IF(V1216&gt;0,INDEX(Scope_Labor_Rates!$R$6:$R$46,V1216-5),1)</f>
        <v>1</v>
      </c>
      <c r="AA1216" s="231">
        <f t="shared" si="162"/>
        <v>0</v>
      </c>
      <c r="AB1216" t="str">
        <f t="shared" si="163"/>
        <v/>
      </c>
      <c r="AC1216" s="178" t="str">
        <f t="shared" si="164"/>
        <v/>
      </c>
      <c r="AD1216" s="181">
        <f t="shared" si="165"/>
        <v>0</v>
      </c>
      <c r="AE1216" s="178">
        <f>IF(V1216&gt;0,P1216*INDEX(Scope_Labor_Rates!$E$6:$E$46,V1216-5),0)</f>
        <v>0</v>
      </c>
      <c r="AF1216" s="181">
        <f>IF(V1216&gt;0,AE1216*INDEX(Scope_Labor_Rates!$D$6:$D$46,V1216-5)*AA1216,0)</f>
        <v>0</v>
      </c>
      <c r="AG1216" s="178">
        <f>IF(V1216&gt;0,P1216*INDEX(Scope_Labor_Rates!$G$6:$G$46,V1216-5),0)</f>
        <v>0</v>
      </c>
      <c r="AH1216" s="181">
        <f>IF(V1216&gt;0,AG1216*INDEX(Scope_Labor_Rates!$F$6:$F$46,V1216-5)*AA1216,0)</f>
        <v>0</v>
      </c>
      <c r="AI1216" s="178">
        <f>IF(V1216&gt;0,P1216*INDEX(Scope_Labor_Rates!$I$6:$I$46,V1216-5),0)</f>
        <v>0</v>
      </c>
      <c r="AJ1216" s="181">
        <f>IF(V1216&gt;0,AI1216*INDEX(Scope_Labor_Rates!$H$6:$H$46,V1216-5)*AA1216,0)</f>
        <v>0</v>
      </c>
      <c r="AK1216" s="178">
        <f>IF(V1216&gt;0,P1216*INDEX(Scope_Labor_Rates!$K$6:$K$46,V1216-5),0)</f>
        <v>0</v>
      </c>
      <c r="AL1216" s="181">
        <f>IF(V1216&gt;0,AK1216*INDEX(Scope_Labor_Rates!$J$6:$J$46,V1216-5)*AA1216,0)</f>
        <v>0</v>
      </c>
      <c r="AM1216" s="178">
        <f>IF(V1216&gt;0,P1216*INDEX(Scope_Labor_Rates!$M$6:$M$46,V1216-5),0)</f>
        <v>0</v>
      </c>
      <c r="AN1216" s="178">
        <f>IF(V1216&gt;0,AM1216*INDEX(Scope_Labor_Rates!$L$6:$L$46,V1216-5)*AA1216,0)</f>
        <v>0</v>
      </c>
      <c r="AO1216" s="178">
        <f>IF(V1216&gt;0,P1216*INDEX(Scope_Labor_Rates!$O$6:$O$46,V1216-5)*AA1216,0)</f>
        <v>0</v>
      </c>
      <c r="AP1216" s="181">
        <f>IF(V1216&gt;0,P1216*INDEX(Scope_Labor_Rates!$Q$6:$Q$46,V1216-5)*AA1216,0)</f>
        <v>0</v>
      </c>
      <c r="AQ1216" s="178">
        <f t="shared" si="166"/>
        <v>0</v>
      </c>
      <c r="AR1216" s="178">
        <f t="shared" si="167"/>
        <v>0</v>
      </c>
      <c r="AS1216" s="178">
        <f t="shared" si="168"/>
        <v>0</v>
      </c>
      <c r="AT1216" s="178">
        <f t="shared" si="169"/>
        <v>0</v>
      </c>
      <c r="AU1216">
        <f t="shared" si="170"/>
        <v>0</v>
      </c>
    </row>
    <row r="1217" spans="1:47">
      <c r="A1217" t="str">
        <f>IF(All_Tasks!A1217="","",All_Tasks!A1217)</f>
        <v/>
      </c>
      <c r="B1217" t="str">
        <f>IF(All_Tasks!B1217="","",All_Tasks!B1217)</f>
        <v/>
      </c>
      <c r="C1217" t="str">
        <f>IF(All_Tasks!C1217="","",All_Tasks!C1217)</f>
        <v/>
      </c>
      <c r="D1217" t="str">
        <f>IF(All_Tasks!D1217="","",All_Tasks!D1217)</f>
        <v/>
      </c>
      <c r="E1217" t="str">
        <f>IF(All_Tasks!V1217&lt;&gt;"",All_Tasks!V1217,IF(All_Tasks!E1217&lt;&gt;"",All_Tasks!E1217,""))</f>
        <v/>
      </c>
      <c r="F1217" t="str">
        <f>IF(All_Tasks!F1217="","",All_Tasks!F1217)</f>
        <v/>
      </c>
      <c r="G1217" t="str">
        <f>IF(All_Tasks!G1217="","",All_Tasks!G1217)</f>
        <v/>
      </c>
      <c r="H1217" s="231" t="str">
        <f>IF(All_Tasks!H1217="","",All_Tasks!H1217)</f>
        <v/>
      </c>
      <c r="I1217" t="str">
        <f>IF(All_Tasks!I1217="","",All_Tasks!I1217)</f>
        <v/>
      </c>
      <c r="J1217" t="str">
        <f>IF(All_Tasks!J1217="","",All_Tasks!J1217)</f>
        <v/>
      </c>
      <c r="K1217" t="str">
        <f>IF(All_Tasks!K1217="","",All_Tasks!K1217)</f>
        <v/>
      </c>
      <c r="L1217" s="231" t="str">
        <f>IF(All_Tasks!L1217="","",All_Tasks!L1217)</f>
        <v/>
      </c>
      <c r="M1217" t="str">
        <f>IF(All_Tasks!M1217="","",All_Tasks!M1217)</f>
        <v/>
      </c>
      <c r="N1217" t="str">
        <f>IF(All_Tasks!N1217="","",All_Tasks!N1217)</f>
        <v/>
      </c>
      <c r="O1217" t="str">
        <f>IF(All_Tasks!O1217="","",All_Tasks!O1217)</f>
        <v/>
      </c>
      <c r="P1217" s="181">
        <f>IF(All_Tasks!P1217="",0,All_Tasks!P1217)</f>
        <v>0</v>
      </c>
      <c r="Q1217" s="181">
        <f>IF(All_Tasks!Q1217="",0,All_Tasks!Q1217)</f>
        <v>0</v>
      </c>
      <c r="R1217" s="181">
        <f>IF(All_Tasks!R1217="",0,All_Tasks!R1217)</f>
        <v>0</v>
      </c>
      <c r="S1217" s="181" t="str">
        <f>IF(All_Tasks!S1217="","",All_Tasks!S1217)</f>
        <v/>
      </c>
      <c r="T1217" t="str">
        <f>IF(All_Tasks!T1217="","",All_Tasks!T1217)</f>
        <v/>
      </c>
      <c r="U1217" t="str">
        <f>IF(All_Tasks!U1217="","",All_Tasks!U1217)</f>
        <v/>
      </c>
      <c r="V1217">
        <f>IF(A1217="",0,IFERROR(MATCH(A1217,Scope_Labor_Rates!$A$6:$A$46,0)+5,0))</f>
        <v>0</v>
      </c>
      <c r="W1217" s="178">
        <f>IF(V1217&gt;0,INDEX(Scope_Labor_Rates!$C$6:$C$46,V1217-5),0)</f>
        <v>0</v>
      </c>
      <c r="X1217" s="178">
        <f>IF(V1217&gt;0,INDEX(Scope_Labor_Rates!$C$6:$C$46,V1217-5),0)</f>
        <v>0</v>
      </c>
      <c r="Y1217" s="180">
        <f>IF(V1217&gt;0,INDEX(Scope_Labor_Rates!$S$6:$S$46,V1217-5),0)</f>
        <v>0</v>
      </c>
      <c r="Z1217" s="180">
        <f>IF(V1217&gt;0,INDEX(Scope_Labor_Rates!$R$6:$R$46,V1217-5),1)</f>
        <v>1</v>
      </c>
      <c r="AA1217" s="231">
        <f t="shared" si="162"/>
        <v>0</v>
      </c>
      <c r="AB1217" t="str">
        <f t="shared" si="163"/>
        <v/>
      </c>
      <c r="AC1217" s="178" t="str">
        <f t="shared" si="164"/>
        <v/>
      </c>
      <c r="AD1217" s="181">
        <f t="shared" si="165"/>
        <v>0</v>
      </c>
      <c r="AE1217" s="178">
        <f>IF(V1217&gt;0,P1217*INDEX(Scope_Labor_Rates!$E$6:$E$46,V1217-5),0)</f>
        <v>0</v>
      </c>
      <c r="AF1217" s="181">
        <f>IF(V1217&gt;0,AE1217*INDEX(Scope_Labor_Rates!$D$6:$D$46,V1217-5)*AA1217,0)</f>
        <v>0</v>
      </c>
      <c r="AG1217" s="178">
        <f>IF(V1217&gt;0,P1217*INDEX(Scope_Labor_Rates!$G$6:$G$46,V1217-5),0)</f>
        <v>0</v>
      </c>
      <c r="AH1217" s="181">
        <f>IF(V1217&gt;0,AG1217*INDEX(Scope_Labor_Rates!$F$6:$F$46,V1217-5)*AA1217,0)</f>
        <v>0</v>
      </c>
      <c r="AI1217" s="178">
        <f>IF(V1217&gt;0,P1217*INDEX(Scope_Labor_Rates!$I$6:$I$46,V1217-5),0)</f>
        <v>0</v>
      </c>
      <c r="AJ1217" s="181">
        <f>IF(V1217&gt;0,AI1217*INDEX(Scope_Labor_Rates!$H$6:$H$46,V1217-5)*AA1217,0)</f>
        <v>0</v>
      </c>
      <c r="AK1217" s="178">
        <f>IF(V1217&gt;0,P1217*INDEX(Scope_Labor_Rates!$K$6:$K$46,V1217-5),0)</f>
        <v>0</v>
      </c>
      <c r="AL1217" s="181">
        <f>IF(V1217&gt;0,AK1217*INDEX(Scope_Labor_Rates!$J$6:$J$46,V1217-5)*AA1217,0)</f>
        <v>0</v>
      </c>
      <c r="AM1217" s="178">
        <f>IF(V1217&gt;0,P1217*INDEX(Scope_Labor_Rates!$M$6:$M$46,V1217-5),0)</f>
        <v>0</v>
      </c>
      <c r="AN1217" s="178">
        <f>IF(V1217&gt;0,AM1217*INDEX(Scope_Labor_Rates!$L$6:$L$46,V1217-5)*AA1217,0)</f>
        <v>0</v>
      </c>
      <c r="AO1217" s="178">
        <f>IF(V1217&gt;0,P1217*INDEX(Scope_Labor_Rates!$O$6:$O$46,V1217-5)*AA1217,0)</f>
        <v>0</v>
      </c>
      <c r="AP1217" s="181">
        <f>IF(V1217&gt;0,P1217*INDEX(Scope_Labor_Rates!$Q$6:$Q$46,V1217-5)*AA1217,0)</f>
        <v>0</v>
      </c>
      <c r="AQ1217" s="178">
        <f t="shared" si="166"/>
        <v>0</v>
      </c>
      <c r="AR1217" s="178">
        <f t="shared" si="167"/>
        <v>0</v>
      </c>
      <c r="AS1217" s="178">
        <f t="shared" si="168"/>
        <v>0</v>
      </c>
      <c r="AT1217" s="178">
        <f t="shared" si="169"/>
        <v>0</v>
      </c>
      <c r="AU1217">
        <f t="shared" si="170"/>
        <v>0</v>
      </c>
    </row>
    <row r="1218" spans="1:47">
      <c r="A1218" t="str">
        <f>IF(All_Tasks!A1218="","",All_Tasks!A1218)</f>
        <v/>
      </c>
      <c r="B1218" t="str">
        <f>IF(All_Tasks!B1218="","",All_Tasks!B1218)</f>
        <v/>
      </c>
      <c r="C1218" t="str">
        <f>IF(All_Tasks!C1218="","",All_Tasks!C1218)</f>
        <v/>
      </c>
      <c r="D1218" t="str">
        <f>IF(All_Tasks!D1218="","",All_Tasks!D1218)</f>
        <v/>
      </c>
      <c r="E1218" t="str">
        <f>IF(All_Tasks!V1218&lt;&gt;"",All_Tasks!V1218,IF(All_Tasks!E1218&lt;&gt;"",All_Tasks!E1218,""))</f>
        <v/>
      </c>
      <c r="F1218" t="str">
        <f>IF(All_Tasks!F1218="","",All_Tasks!F1218)</f>
        <v/>
      </c>
      <c r="G1218" t="str">
        <f>IF(All_Tasks!G1218="","",All_Tasks!G1218)</f>
        <v/>
      </c>
      <c r="H1218" s="231" t="str">
        <f>IF(All_Tasks!H1218="","",All_Tasks!H1218)</f>
        <v/>
      </c>
      <c r="I1218" t="str">
        <f>IF(All_Tasks!I1218="","",All_Tasks!I1218)</f>
        <v/>
      </c>
      <c r="J1218" t="str">
        <f>IF(All_Tasks!J1218="","",All_Tasks!J1218)</f>
        <v/>
      </c>
      <c r="K1218" t="str">
        <f>IF(All_Tasks!K1218="","",All_Tasks!K1218)</f>
        <v/>
      </c>
      <c r="L1218" s="231" t="str">
        <f>IF(All_Tasks!L1218="","",All_Tasks!L1218)</f>
        <v/>
      </c>
      <c r="M1218" t="str">
        <f>IF(All_Tasks!M1218="","",All_Tasks!M1218)</f>
        <v/>
      </c>
      <c r="N1218" t="str">
        <f>IF(All_Tasks!N1218="","",All_Tasks!N1218)</f>
        <v/>
      </c>
      <c r="O1218" t="str">
        <f>IF(All_Tasks!O1218="","",All_Tasks!O1218)</f>
        <v/>
      </c>
      <c r="P1218" s="181">
        <f>IF(All_Tasks!P1218="",0,All_Tasks!P1218)</f>
        <v>0</v>
      </c>
      <c r="Q1218" s="181">
        <f>IF(All_Tasks!Q1218="",0,All_Tasks!Q1218)</f>
        <v>0</v>
      </c>
      <c r="R1218" s="181">
        <f>IF(All_Tasks!R1218="",0,All_Tasks!R1218)</f>
        <v>0</v>
      </c>
      <c r="S1218" s="181" t="str">
        <f>IF(All_Tasks!S1218="","",All_Tasks!S1218)</f>
        <v/>
      </c>
      <c r="T1218" t="str">
        <f>IF(All_Tasks!T1218="","",All_Tasks!T1218)</f>
        <v/>
      </c>
      <c r="U1218" t="str">
        <f>IF(All_Tasks!U1218="","",All_Tasks!U1218)</f>
        <v/>
      </c>
      <c r="V1218">
        <f>IF(A1218="",0,IFERROR(MATCH(A1218,Scope_Labor_Rates!$A$6:$A$46,0)+5,0))</f>
        <v>0</v>
      </c>
      <c r="W1218" s="178">
        <f>IF(V1218&gt;0,INDEX(Scope_Labor_Rates!$C$6:$C$46,V1218-5),0)</f>
        <v>0</v>
      </c>
      <c r="X1218" s="178">
        <f>IF(V1218&gt;0,INDEX(Scope_Labor_Rates!$C$6:$C$46,V1218-5),0)</f>
        <v>0</v>
      </c>
      <c r="Y1218" s="180">
        <f>IF(V1218&gt;0,INDEX(Scope_Labor_Rates!$S$6:$S$46,V1218-5),0)</f>
        <v>0</v>
      </c>
      <c r="Z1218" s="180">
        <f>IF(V1218&gt;0,INDEX(Scope_Labor_Rates!$R$6:$R$46,V1218-5),1)</f>
        <v>1</v>
      </c>
      <c r="AA1218" s="231">
        <f t="shared" ref="AA1218:AA1281" si="171">IF(OR(L1218&lt;&gt;"",UPPER(S1218)="COMPLETED"),1,0)</f>
        <v>0</v>
      </c>
      <c r="AB1218" t="str">
        <f t="shared" ref="AB1218:AB1281" si="172">IF(L1218="","",L1218-WEEKDAY(L1218,3)+6)</f>
        <v/>
      </c>
      <c r="AC1218" s="178" t="str">
        <f t="shared" ref="AC1218:AC1281" si="173">IF(AB1218="","",IF(DAY(AB1218)&lt;=23,TEXT(AB1218,"MMM-yyyy"),TEXT(EOMONTH(AB1218,0)+1,"MMM-yyyy")))</f>
        <v/>
      </c>
      <c r="AD1218" s="181">
        <f t="shared" ref="AD1218:AD1281" si="174">P1218*X1218*AA1218</f>
        <v>0</v>
      </c>
      <c r="AE1218" s="178">
        <f>IF(V1218&gt;0,P1218*INDEX(Scope_Labor_Rates!$E$6:$E$46,V1218-5),0)</f>
        <v>0</v>
      </c>
      <c r="AF1218" s="181">
        <f>IF(V1218&gt;0,AE1218*INDEX(Scope_Labor_Rates!$D$6:$D$46,V1218-5)*AA1218,0)</f>
        <v>0</v>
      </c>
      <c r="AG1218" s="178">
        <f>IF(V1218&gt;0,P1218*INDEX(Scope_Labor_Rates!$G$6:$G$46,V1218-5),0)</f>
        <v>0</v>
      </c>
      <c r="AH1218" s="181">
        <f>IF(V1218&gt;0,AG1218*INDEX(Scope_Labor_Rates!$F$6:$F$46,V1218-5)*AA1218,0)</f>
        <v>0</v>
      </c>
      <c r="AI1218" s="178">
        <f>IF(V1218&gt;0,P1218*INDEX(Scope_Labor_Rates!$I$6:$I$46,V1218-5),0)</f>
        <v>0</v>
      </c>
      <c r="AJ1218" s="181">
        <f>IF(V1218&gt;0,AI1218*INDEX(Scope_Labor_Rates!$H$6:$H$46,V1218-5)*AA1218,0)</f>
        <v>0</v>
      </c>
      <c r="AK1218" s="178">
        <f>IF(V1218&gt;0,P1218*INDEX(Scope_Labor_Rates!$K$6:$K$46,V1218-5),0)</f>
        <v>0</v>
      </c>
      <c r="AL1218" s="181">
        <f>IF(V1218&gt;0,AK1218*INDEX(Scope_Labor_Rates!$J$6:$J$46,V1218-5)*AA1218,0)</f>
        <v>0</v>
      </c>
      <c r="AM1218" s="178">
        <f>IF(V1218&gt;0,P1218*INDEX(Scope_Labor_Rates!$M$6:$M$46,V1218-5),0)</f>
        <v>0</v>
      </c>
      <c r="AN1218" s="178">
        <f>IF(V1218&gt;0,AM1218*INDEX(Scope_Labor_Rates!$L$6:$L$46,V1218-5)*AA1218,0)</f>
        <v>0</v>
      </c>
      <c r="AO1218" s="178">
        <f>IF(V1218&gt;0,P1218*INDEX(Scope_Labor_Rates!$O$6:$O$46,V1218-5)*AA1218,0)</f>
        <v>0</v>
      </c>
      <c r="AP1218" s="181">
        <f>IF(V1218&gt;0,P1218*INDEX(Scope_Labor_Rates!$Q$6:$Q$46,V1218-5)*AA1218,0)</f>
        <v>0</v>
      </c>
      <c r="AQ1218" s="178">
        <f t="shared" ref="AQ1218:AQ1281" si="175">AE1218+AG1218+AI1218+AK1218+AM1218</f>
        <v>0</v>
      </c>
      <c r="AR1218" s="178">
        <f t="shared" ref="AR1218:AR1281" si="176">AF1218+AH1218+AJ1218+AL1218+AN1218</f>
        <v>0</v>
      </c>
      <c r="AS1218" s="178">
        <f t="shared" ref="AS1218:AS1281" si="177">AO1218+AP1218</f>
        <v>0</v>
      </c>
      <c r="AT1218" s="178">
        <f t="shared" ref="AT1218:AT1281" si="178">AD1218+AR1218+AS1218</f>
        <v>0</v>
      </c>
      <c r="AU1218">
        <f t="shared" ref="AU1218:AU1281" si="179">AT1218*Z1218</f>
        <v>0</v>
      </c>
    </row>
    <row r="1219" spans="1:47">
      <c r="A1219" t="str">
        <f>IF(All_Tasks!A1219="","",All_Tasks!A1219)</f>
        <v/>
      </c>
      <c r="B1219" t="str">
        <f>IF(All_Tasks!B1219="","",All_Tasks!B1219)</f>
        <v/>
      </c>
      <c r="C1219" t="str">
        <f>IF(All_Tasks!C1219="","",All_Tasks!C1219)</f>
        <v/>
      </c>
      <c r="D1219" t="str">
        <f>IF(All_Tasks!D1219="","",All_Tasks!D1219)</f>
        <v/>
      </c>
      <c r="E1219" t="str">
        <f>IF(All_Tasks!V1219&lt;&gt;"",All_Tasks!V1219,IF(All_Tasks!E1219&lt;&gt;"",All_Tasks!E1219,""))</f>
        <v/>
      </c>
      <c r="F1219" t="str">
        <f>IF(All_Tasks!F1219="","",All_Tasks!F1219)</f>
        <v/>
      </c>
      <c r="G1219" t="str">
        <f>IF(All_Tasks!G1219="","",All_Tasks!G1219)</f>
        <v/>
      </c>
      <c r="H1219" s="231" t="str">
        <f>IF(All_Tasks!H1219="","",All_Tasks!H1219)</f>
        <v/>
      </c>
      <c r="I1219" t="str">
        <f>IF(All_Tasks!I1219="","",All_Tasks!I1219)</f>
        <v/>
      </c>
      <c r="J1219" t="str">
        <f>IF(All_Tasks!J1219="","",All_Tasks!J1219)</f>
        <v/>
      </c>
      <c r="K1219" t="str">
        <f>IF(All_Tasks!K1219="","",All_Tasks!K1219)</f>
        <v/>
      </c>
      <c r="L1219" s="231" t="str">
        <f>IF(All_Tasks!L1219="","",All_Tasks!L1219)</f>
        <v/>
      </c>
      <c r="M1219" t="str">
        <f>IF(All_Tasks!M1219="","",All_Tasks!M1219)</f>
        <v/>
      </c>
      <c r="N1219" t="str">
        <f>IF(All_Tasks!N1219="","",All_Tasks!N1219)</f>
        <v/>
      </c>
      <c r="O1219" t="str">
        <f>IF(All_Tasks!O1219="","",All_Tasks!O1219)</f>
        <v/>
      </c>
      <c r="P1219" s="181">
        <f>IF(All_Tasks!P1219="",0,All_Tasks!P1219)</f>
        <v>0</v>
      </c>
      <c r="Q1219" s="181">
        <f>IF(All_Tasks!Q1219="",0,All_Tasks!Q1219)</f>
        <v>0</v>
      </c>
      <c r="R1219" s="181">
        <f>IF(All_Tasks!R1219="",0,All_Tasks!R1219)</f>
        <v>0</v>
      </c>
      <c r="S1219" s="181" t="str">
        <f>IF(All_Tasks!S1219="","",All_Tasks!S1219)</f>
        <v/>
      </c>
      <c r="T1219" t="str">
        <f>IF(All_Tasks!T1219="","",All_Tasks!T1219)</f>
        <v/>
      </c>
      <c r="U1219" t="str">
        <f>IF(All_Tasks!U1219="","",All_Tasks!U1219)</f>
        <v/>
      </c>
      <c r="V1219">
        <f>IF(A1219="",0,IFERROR(MATCH(A1219,Scope_Labor_Rates!$A$6:$A$46,0)+5,0))</f>
        <v>0</v>
      </c>
      <c r="W1219" s="178">
        <f>IF(V1219&gt;0,INDEX(Scope_Labor_Rates!$C$6:$C$46,V1219-5),0)</f>
        <v>0</v>
      </c>
      <c r="X1219" s="178">
        <f>IF(V1219&gt;0,INDEX(Scope_Labor_Rates!$C$6:$C$46,V1219-5),0)</f>
        <v>0</v>
      </c>
      <c r="Y1219" s="180">
        <f>IF(V1219&gt;0,INDEX(Scope_Labor_Rates!$S$6:$S$46,V1219-5),0)</f>
        <v>0</v>
      </c>
      <c r="Z1219" s="180">
        <f>IF(V1219&gt;0,INDEX(Scope_Labor_Rates!$R$6:$R$46,V1219-5),1)</f>
        <v>1</v>
      </c>
      <c r="AA1219" s="231">
        <f t="shared" si="171"/>
        <v>0</v>
      </c>
      <c r="AB1219" t="str">
        <f t="shared" si="172"/>
        <v/>
      </c>
      <c r="AC1219" s="178" t="str">
        <f t="shared" si="173"/>
        <v/>
      </c>
      <c r="AD1219" s="181">
        <f t="shared" si="174"/>
        <v>0</v>
      </c>
      <c r="AE1219" s="178">
        <f>IF(V1219&gt;0,P1219*INDEX(Scope_Labor_Rates!$E$6:$E$46,V1219-5),0)</f>
        <v>0</v>
      </c>
      <c r="AF1219" s="181">
        <f>IF(V1219&gt;0,AE1219*INDEX(Scope_Labor_Rates!$D$6:$D$46,V1219-5)*AA1219,0)</f>
        <v>0</v>
      </c>
      <c r="AG1219" s="178">
        <f>IF(V1219&gt;0,P1219*INDEX(Scope_Labor_Rates!$G$6:$G$46,V1219-5),0)</f>
        <v>0</v>
      </c>
      <c r="AH1219" s="181">
        <f>IF(V1219&gt;0,AG1219*INDEX(Scope_Labor_Rates!$F$6:$F$46,V1219-5)*AA1219,0)</f>
        <v>0</v>
      </c>
      <c r="AI1219" s="178">
        <f>IF(V1219&gt;0,P1219*INDEX(Scope_Labor_Rates!$I$6:$I$46,V1219-5),0)</f>
        <v>0</v>
      </c>
      <c r="AJ1219" s="181">
        <f>IF(V1219&gt;0,AI1219*INDEX(Scope_Labor_Rates!$H$6:$H$46,V1219-5)*AA1219,0)</f>
        <v>0</v>
      </c>
      <c r="AK1219" s="178">
        <f>IF(V1219&gt;0,P1219*INDEX(Scope_Labor_Rates!$K$6:$K$46,V1219-5),0)</f>
        <v>0</v>
      </c>
      <c r="AL1219" s="181">
        <f>IF(V1219&gt;0,AK1219*INDEX(Scope_Labor_Rates!$J$6:$J$46,V1219-5)*AA1219,0)</f>
        <v>0</v>
      </c>
      <c r="AM1219" s="178">
        <f>IF(V1219&gt;0,P1219*INDEX(Scope_Labor_Rates!$M$6:$M$46,V1219-5),0)</f>
        <v>0</v>
      </c>
      <c r="AN1219" s="178">
        <f>IF(V1219&gt;0,AM1219*INDEX(Scope_Labor_Rates!$L$6:$L$46,V1219-5)*AA1219,0)</f>
        <v>0</v>
      </c>
      <c r="AO1219" s="178">
        <f>IF(V1219&gt;0,P1219*INDEX(Scope_Labor_Rates!$O$6:$O$46,V1219-5)*AA1219,0)</f>
        <v>0</v>
      </c>
      <c r="AP1219" s="181">
        <f>IF(V1219&gt;0,P1219*INDEX(Scope_Labor_Rates!$Q$6:$Q$46,V1219-5)*AA1219,0)</f>
        <v>0</v>
      </c>
      <c r="AQ1219" s="178">
        <f t="shared" si="175"/>
        <v>0</v>
      </c>
      <c r="AR1219" s="178">
        <f t="shared" si="176"/>
        <v>0</v>
      </c>
      <c r="AS1219" s="178">
        <f t="shared" si="177"/>
        <v>0</v>
      </c>
      <c r="AT1219" s="178">
        <f t="shared" si="178"/>
        <v>0</v>
      </c>
      <c r="AU1219">
        <f t="shared" si="179"/>
        <v>0</v>
      </c>
    </row>
    <row r="1220" spans="1:47">
      <c r="A1220" t="str">
        <f>IF(All_Tasks!A1220="","",All_Tasks!A1220)</f>
        <v/>
      </c>
      <c r="B1220" t="str">
        <f>IF(All_Tasks!B1220="","",All_Tasks!B1220)</f>
        <v/>
      </c>
      <c r="C1220" t="str">
        <f>IF(All_Tasks!C1220="","",All_Tasks!C1220)</f>
        <v/>
      </c>
      <c r="D1220" t="str">
        <f>IF(All_Tasks!D1220="","",All_Tasks!D1220)</f>
        <v/>
      </c>
      <c r="E1220" t="str">
        <f>IF(All_Tasks!V1220&lt;&gt;"",All_Tasks!V1220,IF(All_Tasks!E1220&lt;&gt;"",All_Tasks!E1220,""))</f>
        <v/>
      </c>
      <c r="F1220" t="str">
        <f>IF(All_Tasks!F1220="","",All_Tasks!F1220)</f>
        <v/>
      </c>
      <c r="G1220" t="str">
        <f>IF(All_Tasks!G1220="","",All_Tasks!G1220)</f>
        <v/>
      </c>
      <c r="H1220" s="231" t="str">
        <f>IF(All_Tasks!H1220="","",All_Tasks!H1220)</f>
        <v/>
      </c>
      <c r="I1220" t="str">
        <f>IF(All_Tasks!I1220="","",All_Tasks!I1220)</f>
        <v/>
      </c>
      <c r="J1220" t="str">
        <f>IF(All_Tasks!J1220="","",All_Tasks!J1220)</f>
        <v/>
      </c>
      <c r="K1220" t="str">
        <f>IF(All_Tasks!K1220="","",All_Tasks!K1220)</f>
        <v/>
      </c>
      <c r="L1220" s="231" t="str">
        <f>IF(All_Tasks!L1220="","",All_Tasks!L1220)</f>
        <v/>
      </c>
      <c r="M1220" t="str">
        <f>IF(All_Tasks!M1220="","",All_Tasks!M1220)</f>
        <v/>
      </c>
      <c r="N1220" t="str">
        <f>IF(All_Tasks!N1220="","",All_Tasks!N1220)</f>
        <v/>
      </c>
      <c r="O1220" t="str">
        <f>IF(All_Tasks!O1220="","",All_Tasks!O1220)</f>
        <v/>
      </c>
      <c r="P1220" s="181">
        <f>IF(All_Tasks!P1220="",0,All_Tasks!P1220)</f>
        <v>0</v>
      </c>
      <c r="Q1220" s="181">
        <f>IF(All_Tasks!Q1220="",0,All_Tasks!Q1220)</f>
        <v>0</v>
      </c>
      <c r="R1220" s="181">
        <f>IF(All_Tasks!R1220="",0,All_Tasks!R1220)</f>
        <v>0</v>
      </c>
      <c r="S1220" s="181" t="str">
        <f>IF(All_Tasks!S1220="","",All_Tasks!S1220)</f>
        <v/>
      </c>
      <c r="T1220" t="str">
        <f>IF(All_Tasks!T1220="","",All_Tasks!T1220)</f>
        <v/>
      </c>
      <c r="U1220" t="str">
        <f>IF(All_Tasks!U1220="","",All_Tasks!U1220)</f>
        <v/>
      </c>
      <c r="V1220">
        <f>IF(A1220="",0,IFERROR(MATCH(A1220,Scope_Labor_Rates!$A$6:$A$46,0)+5,0))</f>
        <v>0</v>
      </c>
      <c r="W1220" s="178">
        <f>IF(V1220&gt;0,INDEX(Scope_Labor_Rates!$C$6:$C$46,V1220-5),0)</f>
        <v>0</v>
      </c>
      <c r="X1220" s="178">
        <f>IF(V1220&gt;0,INDEX(Scope_Labor_Rates!$C$6:$C$46,V1220-5),0)</f>
        <v>0</v>
      </c>
      <c r="Y1220" s="180">
        <f>IF(V1220&gt;0,INDEX(Scope_Labor_Rates!$S$6:$S$46,V1220-5),0)</f>
        <v>0</v>
      </c>
      <c r="Z1220" s="180">
        <f>IF(V1220&gt;0,INDEX(Scope_Labor_Rates!$R$6:$R$46,V1220-5),1)</f>
        <v>1</v>
      </c>
      <c r="AA1220" s="231">
        <f t="shared" si="171"/>
        <v>0</v>
      </c>
      <c r="AB1220" t="str">
        <f t="shared" si="172"/>
        <v/>
      </c>
      <c r="AC1220" s="178" t="str">
        <f t="shared" si="173"/>
        <v/>
      </c>
      <c r="AD1220" s="181">
        <f t="shared" si="174"/>
        <v>0</v>
      </c>
      <c r="AE1220" s="178">
        <f>IF(V1220&gt;0,P1220*INDEX(Scope_Labor_Rates!$E$6:$E$46,V1220-5),0)</f>
        <v>0</v>
      </c>
      <c r="AF1220" s="181">
        <f>IF(V1220&gt;0,AE1220*INDEX(Scope_Labor_Rates!$D$6:$D$46,V1220-5)*AA1220,0)</f>
        <v>0</v>
      </c>
      <c r="AG1220" s="178">
        <f>IF(V1220&gt;0,P1220*INDEX(Scope_Labor_Rates!$G$6:$G$46,V1220-5),0)</f>
        <v>0</v>
      </c>
      <c r="AH1220" s="181">
        <f>IF(V1220&gt;0,AG1220*INDEX(Scope_Labor_Rates!$F$6:$F$46,V1220-5)*AA1220,0)</f>
        <v>0</v>
      </c>
      <c r="AI1220" s="178">
        <f>IF(V1220&gt;0,P1220*INDEX(Scope_Labor_Rates!$I$6:$I$46,V1220-5),0)</f>
        <v>0</v>
      </c>
      <c r="AJ1220" s="181">
        <f>IF(V1220&gt;0,AI1220*INDEX(Scope_Labor_Rates!$H$6:$H$46,V1220-5)*AA1220,0)</f>
        <v>0</v>
      </c>
      <c r="AK1220" s="178">
        <f>IF(V1220&gt;0,P1220*INDEX(Scope_Labor_Rates!$K$6:$K$46,V1220-5),0)</f>
        <v>0</v>
      </c>
      <c r="AL1220" s="181">
        <f>IF(V1220&gt;0,AK1220*INDEX(Scope_Labor_Rates!$J$6:$J$46,V1220-5)*AA1220,0)</f>
        <v>0</v>
      </c>
      <c r="AM1220" s="178">
        <f>IF(V1220&gt;0,P1220*INDEX(Scope_Labor_Rates!$M$6:$M$46,V1220-5),0)</f>
        <v>0</v>
      </c>
      <c r="AN1220" s="178">
        <f>IF(V1220&gt;0,AM1220*INDEX(Scope_Labor_Rates!$L$6:$L$46,V1220-5)*AA1220,0)</f>
        <v>0</v>
      </c>
      <c r="AO1220" s="178">
        <f>IF(V1220&gt;0,P1220*INDEX(Scope_Labor_Rates!$O$6:$O$46,V1220-5)*AA1220,0)</f>
        <v>0</v>
      </c>
      <c r="AP1220" s="181">
        <f>IF(V1220&gt;0,P1220*INDEX(Scope_Labor_Rates!$Q$6:$Q$46,V1220-5)*AA1220,0)</f>
        <v>0</v>
      </c>
      <c r="AQ1220" s="178">
        <f t="shared" si="175"/>
        <v>0</v>
      </c>
      <c r="AR1220" s="178">
        <f t="shared" si="176"/>
        <v>0</v>
      </c>
      <c r="AS1220" s="178">
        <f t="shared" si="177"/>
        <v>0</v>
      </c>
      <c r="AT1220" s="178">
        <f t="shared" si="178"/>
        <v>0</v>
      </c>
      <c r="AU1220">
        <f t="shared" si="179"/>
        <v>0</v>
      </c>
    </row>
    <row r="1221" spans="1:47">
      <c r="A1221" t="str">
        <f>IF(All_Tasks!A1221="","",All_Tasks!A1221)</f>
        <v/>
      </c>
      <c r="B1221" t="str">
        <f>IF(All_Tasks!B1221="","",All_Tasks!B1221)</f>
        <v/>
      </c>
      <c r="C1221" t="str">
        <f>IF(All_Tasks!C1221="","",All_Tasks!C1221)</f>
        <v/>
      </c>
      <c r="D1221" t="str">
        <f>IF(All_Tasks!D1221="","",All_Tasks!D1221)</f>
        <v/>
      </c>
      <c r="E1221" t="str">
        <f>IF(All_Tasks!V1221&lt;&gt;"",All_Tasks!V1221,IF(All_Tasks!E1221&lt;&gt;"",All_Tasks!E1221,""))</f>
        <v/>
      </c>
      <c r="F1221" t="str">
        <f>IF(All_Tasks!F1221="","",All_Tasks!F1221)</f>
        <v/>
      </c>
      <c r="G1221" t="str">
        <f>IF(All_Tasks!G1221="","",All_Tasks!G1221)</f>
        <v/>
      </c>
      <c r="H1221" s="231" t="str">
        <f>IF(All_Tasks!H1221="","",All_Tasks!H1221)</f>
        <v/>
      </c>
      <c r="I1221" t="str">
        <f>IF(All_Tasks!I1221="","",All_Tasks!I1221)</f>
        <v/>
      </c>
      <c r="J1221" t="str">
        <f>IF(All_Tasks!J1221="","",All_Tasks!J1221)</f>
        <v/>
      </c>
      <c r="K1221" t="str">
        <f>IF(All_Tasks!K1221="","",All_Tasks!K1221)</f>
        <v/>
      </c>
      <c r="L1221" s="231" t="str">
        <f>IF(All_Tasks!L1221="","",All_Tasks!L1221)</f>
        <v/>
      </c>
      <c r="M1221" t="str">
        <f>IF(All_Tasks!M1221="","",All_Tasks!M1221)</f>
        <v/>
      </c>
      <c r="N1221" t="str">
        <f>IF(All_Tasks!N1221="","",All_Tasks!N1221)</f>
        <v/>
      </c>
      <c r="O1221" t="str">
        <f>IF(All_Tasks!O1221="","",All_Tasks!O1221)</f>
        <v/>
      </c>
      <c r="P1221" s="181">
        <f>IF(All_Tasks!P1221="",0,All_Tasks!P1221)</f>
        <v>0</v>
      </c>
      <c r="Q1221" s="181">
        <f>IF(All_Tasks!Q1221="",0,All_Tasks!Q1221)</f>
        <v>0</v>
      </c>
      <c r="R1221" s="181">
        <f>IF(All_Tasks!R1221="",0,All_Tasks!R1221)</f>
        <v>0</v>
      </c>
      <c r="S1221" s="181" t="str">
        <f>IF(All_Tasks!S1221="","",All_Tasks!S1221)</f>
        <v/>
      </c>
      <c r="T1221" t="str">
        <f>IF(All_Tasks!T1221="","",All_Tasks!T1221)</f>
        <v/>
      </c>
      <c r="U1221" t="str">
        <f>IF(All_Tasks!U1221="","",All_Tasks!U1221)</f>
        <v/>
      </c>
      <c r="V1221">
        <f>IF(A1221="",0,IFERROR(MATCH(A1221,Scope_Labor_Rates!$A$6:$A$46,0)+5,0))</f>
        <v>0</v>
      </c>
      <c r="W1221" s="178">
        <f>IF(V1221&gt;0,INDEX(Scope_Labor_Rates!$C$6:$C$46,V1221-5),0)</f>
        <v>0</v>
      </c>
      <c r="X1221" s="178">
        <f>IF(V1221&gt;0,INDEX(Scope_Labor_Rates!$C$6:$C$46,V1221-5),0)</f>
        <v>0</v>
      </c>
      <c r="Y1221" s="180">
        <f>IF(V1221&gt;0,INDEX(Scope_Labor_Rates!$S$6:$S$46,V1221-5),0)</f>
        <v>0</v>
      </c>
      <c r="Z1221" s="180">
        <f>IF(V1221&gt;0,INDEX(Scope_Labor_Rates!$R$6:$R$46,V1221-5),1)</f>
        <v>1</v>
      </c>
      <c r="AA1221" s="231">
        <f t="shared" si="171"/>
        <v>0</v>
      </c>
      <c r="AB1221" t="str">
        <f t="shared" si="172"/>
        <v/>
      </c>
      <c r="AC1221" s="178" t="str">
        <f t="shared" si="173"/>
        <v/>
      </c>
      <c r="AD1221" s="181">
        <f t="shared" si="174"/>
        <v>0</v>
      </c>
      <c r="AE1221" s="178">
        <f>IF(V1221&gt;0,P1221*INDEX(Scope_Labor_Rates!$E$6:$E$46,V1221-5),0)</f>
        <v>0</v>
      </c>
      <c r="AF1221" s="181">
        <f>IF(V1221&gt;0,AE1221*INDEX(Scope_Labor_Rates!$D$6:$D$46,V1221-5)*AA1221,0)</f>
        <v>0</v>
      </c>
      <c r="AG1221" s="178">
        <f>IF(V1221&gt;0,P1221*INDEX(Scope_Labor_Rates!$G$6:$G$46,V1221-5),0)</f>
        <v>0</v>
      </c>
      <c r="AH1221" s="181">
        <f>IF(V1221&gt;0,AG1221*INDEX(Scope_Labor_Rates!$F$6:$F$46,V1221-5)*AA1221,0)</f>
        <v>0</v>
      </c>
      <c r="AI1221" s="178">
        <f>IF(V1221&gt;0,P1221*INDEX(Scope_Labor_Rates!$I$6:$I$46,V1221-5),0)</f>
        <v>0</v>
      </c>
      <c r="AJ1221" s="181">
        <f>IF(V1221&gt;0,AI1221*INDEX(Scope_Labor_Rates!$H$6:$H$46,V1221-5)*AA1221,0)</f>
        <v>0</v>
      </c>
      <c r="AK1221" s="178">
        <f>IF(V1221&gt;0,P1221*INDEX(Scope_Labor_Rates!$K$6:$K$46,V1221-5),0)</f>
        <v>0</v>
      </c>
      <c r="AL1221" s="181">
        <f>IF(V1221&gt;0,AK1221*INDEX(Scope_Labor_Rates!$J$6:$J$46,V1221-5)*AA1221,0)</f>
        <v>0</v>
      </c>
      <c r="AM1221" s="178">
        <f>IF(V1221&gt;0,P1221*INDEX(Scope_Labor_Rates!$M$6:$M$46,V1221-5),0)</f>
        <v>0</v>
      </c>
      <c r="AN1221" s="178">
        <f>IF(V1221&gt;0,AM1221*INDEX(Scope_Labor_Rates!$L$6:$L$46,V1221-5)*AA1221,0)</f>
        <v>0</v>
      </c>
      <c r="AO1221" s="178">
        <f>IF(V1221&gt;0,P1221*INDEX(Scope_Labor_Rates!$O$6:$O$46,V1221-5)*AA1221,0)</f>
        <v>0</v>
      </c>
      <c r="AP1221" s="181">
        <f>IF(V1221&gt;0,P1221*INDEX(Scope_Labor_Rates!$Q$6:$Q$46,V1221-5)*AA1221,0)</f>
        <v>0</v>
      </c>
      <c r="AQ1221" s="178">
        <f t="shared" si="175"/>
        <v>0</v>
      </c>
      <c r="AR1221" s="178">
        <f t="shared" si="176"/>
        <v>0</v>
      </c>
      <c r="AS1221" s="178">
        <f t="shared" si="177"/>
        <v>0</v>
      </c>
      <c r="AT1221" s="178">
        <f t="shared" si="178"/>
        <v>0</v>
      </c>
      <c r="AU1221">
        <f t="shared" si="179"/>
        <v>0</v>
      </c>
    </row>
    <row r="1222" spans="1:47">
      <c r="A1222" t="str">
        <f>IF(All_Tasks!A1222="","",All_Tasks!A1222)</f>
        <v/>
      </c>
      <c r="B1222" t="str">
        <f>IF(All_Tasks!B1222="","",All_Tasks!B1222)</f>
        <v/>
      </c>
      <c r="C1222" t="str">
        <f>IF(All_Tasks!C1222="","",All_Tasks!C1222)</f>
        <v/>
      </c>
      <c r="D1222" t="str">
        <f>IF(All_Tasks!D1222="","",All_Tasks!D1222)</f>
        <v/>
      </c>
      <c r="E1222" t="str">
        <f>IF(All_Tasks!V1222&lt;&gt;"",All_Tasks!V1222,IF(All_Tasks!E1222&lt;&gt;"",All_Tasks!E1222,""))</f>
        <v/>
      </c>
      <c r="F1222" t="str">
        <f>IF(All_Tasks!F1222="","",All_Tasks!F1222)</f>
        <v/>
      </c>
      <c r="G1222" t="str">
        <f>IF(All_Tasks!G1222="","",All_Tasks!G1222)</f>
        <v/>
      </c>
      <c r="H1222" s="231" t="str">
        <f>IF(All_Tasks!H1222="","",All_Tasks!H1222)</f>
        <v/>
      </c>
      <c r="I1222" t="str">
        <f>IF(All_Tasks!I1222="","",All_Tasks!I1222)</f>
        <v/>
      </c>
      <c r="J1222" t="str">
        <f>IF(All_Tasks!J1222="","",All_Tasks!J1222)</f>
        <v/>
      </c>
      <c r="K1222" t="str">
        <f>IF(All_Tasks!K1222="","",All_Tasks!K1222)</f>
        <v/>
      </c>
      <c r="L1222" s="231" t="str">
        <f>IF(All_Tasks!L1222="","",All_Tasks!L1222)</f>
        <v/>
      </c>
      <c r="M1222" t="str">
        <f>IF(All_Tasks!M1222="","",All_Tasks!M1222)</f>
        <v/>
      </c>
      <c r="N1222" t="str">
        <f>IF(All_Tasks!N1222="","",All_Tasks!N1222)</f>
        <v/>
      </c>
      <c r="O1222" t="str">
        <f>IF(All_Tasks!O1222="","",All_Tasks!O1222)</f>
        <v/>
      </c>
      <c r="P1222" s="181">
        <f>IF(All_Tasks!P1222="",0,All_Tasks!P1222)</f>
        <v>0</v>
      </c>
      <c r="Q1222" s="181">
        <f>IF(All_Tasks!Q1222="",0,All_Tasks!Q1222)</f>
        <v>0</v>
      </c>
      <c r="R1222" s="181">
        <f>IF(All_Tasks!R1222="",0,All_Tasks!R1222)</f>
        <v>0</v>
      </c>
      <c r="S1222" s="181" t="str">
        <f>IF(All_Tasks!S1222="","",All_Tasks!S1222)</f>
        <v/>
      </c>
      <c r="T1222" t="str">
        <f>IF(All_Tasks!T1222="","",All_Tasks!T1222)</f>
        <v/>
      </c>
      <c r="U1222" t="str">
        <f>IF(All_Tasks!U1222="","",All_Tasks!U1222)</f>
        <v/>
      </c>
      <c r="V1222">
        <f>IF(A1222="",0,IFERROR(MATCH(A1222,Scope_Labor_Rates!$A$6:$A$46,0)+5,0))</f>
        <v>0</v>
      </c>
      <c r="W1222" s="178">
        <f>IF(V1222&gt;0,INDEX(Scope_Labor_Rates!$C$6:$C$46,V1222-5),0)</f>
        <v>0</v>
      </c>
      <c r="X1222" s="178">
        <f>IF(V1222&gt;0,INDEX(Scope_Labor_Rates!$C$6:$C$46,V1222-5),0)</f>
        <v>0</v>
      </c>
      <c r="Y1222" s="180">
        <f>IF(V1222&gt;0,INDEX(Scope_Labor_Rates!$S$6:$S$46,V1222-5),0)</f>
        <v>0</v>
      </c>
      <c r="Z1222" s="180">
        <f>IF(V1222&gt;0,INDEX(Scope_Labor_Rates!$R$6:$R$46,V1222-5),1)</f>
        <v>1</v>
      </c>
      <c r="AA1222" s="231">
        <f t="shared" si="171"/>
        <v>0</v>
      </c>
      <c r="AB1222" t="str">
        <f t="shared" si="172"/>
        <v/>
      </c>
      <c r="AC1222" s="178" t="str">
        <f t="shared" si="173"/>
        <v/>
      </c>
      <c r="AD1222" s="181">
        <f t="shared" si="174"/>
        <v>0</v>
      </c>
      <c r="AE1222" s="178">
        <f>IF(V1222&gt;0,P1222*INDEX(Scope_Labor_Rates!$E$6:$E$46,V1222-5),0)</f>
        <v>0</v>
      </c>
      <c r="AF1222" s="181">
        <f>IF(V1222&gt;0,AE1222*INDEX(Scope_Labor_Rates!$D$6:$D$46,V1222-5)*AA1222,0)</f>
        <v>0</v>
      </c>
      <c r="AG1222" s="178">
        <f>IF(V1222&gt;0,P1222*INDEX(Scope_Labor_Rates!$G$6:$G$46,V1222-5),0)</f>
        <v>0</v>
      </c>
      <c r="AH1222" s="181">
        <f>IF(V1222&gt;0,AG1222*INDEX(Scope_Labor_Rates!$F$6:$F$46,V1222-5)*AA1222,0)</f>
        <v>0</v>
      </c>
      <c r="AI1222" s="178">
        <f>IF(V1222&gt;0,P1222*INDEX(Scope_Labor_Rates!$I$6:$I$46,V1222-5),0)</f>
        <v>0</v>
      </c>
      <c r="AJ1222" s="181">
        <f>IF(V1222&gt;0,AI1222*INDEX(Scope_Labor_Rates!$H$6:$H$46,V1222-5)*AA1222,0)</f>
        <v>0</v>
      </c>
      <c r="AK1222" s="178">
        <f>IF(V1222&gt;0,P1222*INDEX(Scope_Labor_Rates!$K$6:$K$46,V1222-5),0)</f>
        <v>0</v>
      </c>
      <c r="AL1222" s="181">
        <f>IF(V1222&gt;0,AK1222*INDEX(Scope_Labor_Rates!$J$6:$J$46,V1222-5)*AA1222,0)</f>
        <v>0</v>
      </c>
      <c r="AM1222" s="178">
        <f>IF(V1222&gt;0,P1222*INDEX(Scope_Labor_Rates!$M$6:$M$46,V1222-5),0)</f>
        <v>0</v>
      </c>
      <c r="AN1222" s="178">
        <f>IF(V1222&gt;0,AM1222*INDEX(Scope_Labor_Rates!$L$6:$L$46,V1222-5)*AA1222,0)</f>
        <v>0</v>
      </c>
      <c r="AO1222" s="178">
        <f>IF(V1222&gt;0,P1222*INDEX(Scope_Labor_Rates!$O$6:$O$46,V1222-5)*AA1222,0)</f>
        <v>0</v>
      </c>
      <c r="AP1222" s="181">
        <f>IF(V1222&gt;0,P1222*INDEX(Scope_Labor_Rates!$Q$6:$Q$46,V1222-5)*AA1222,0)</f>
        <v>0</v>
      </c>
      <c r="AQ1222" s="178">
        <f t="shared" si="175"/>
        <v>0</v>
      </c>
      <c r="AR1222" s="178">
        <f t="shared" si="176"/>
        <v>0</v>
      </c>
      <c r="AS1222" s="178">
        <f t="shared" si="177"/>
        <v>0</v>
      </c>
      <c r="AT1222" s="178">
        <f t="shared" si="178"/>
        <v>0</v>
      </c>
      <c r="AU1222">
        <f t="shared" si="179"/>
        <v>0</v>
      </c>
    </row>
    <row r="1223" spans="1:47">
      <c r="A1223" t="str">
        <f>IF(All_Tasks!A1223="","",All_Tasks!A1223)</f>
        <v/>
      </c>
      <c r="B1223" t="str">
        <f>IF(All_Tasks!B1223="","",All_Tasks!B1223)</f>
        <v/>
      </c>
      <c r="C1223" t="str">
        <f>IF(All_Tasks!C1223="","",All_Tasks!C1223)</f>
        <v/>
      </c>
      <c r="D1223" t="str">
        <f>IF(All_Tasks!D1223="","",All_Tasks!D1223)</f>
        <v/>
      </c>
      <c r="E1223" t="str">
        <f>IF(All_Tasks!V1223&lt;&gt;"",All_Tasks!V1223,IF(All_Tasks!E1223&lt;&gt;"",All_Tasks!E1223,""))</f>
        <v/>
      </c>
      <c r="F1223" t="str">
        <f>IF(All_Tasks!F1223="","",All_Tasks!F1223)</f>
        <v/>
      </c>
      <c r="G1223" t="str">
        <f>IF(All_Tasks!G1223="","",All_Tasks!G1223)</f>
        <v/>
      </c>
      <c r="H1223" s="231" t="str">
        <f>IF(All_Tasks!H1223="","",All_Tasks!H1223)</f>
        <v/>
      </c>
      <c r="I1223" t="str">
        <f>IF(All_Tasks!I1223="","",All_Tasks!I1223)</f>
        <v/>
      </c>
      <c r="J1223" t="str">
        <f>IF(All_Tasks!J1223="","",All_Tasks!J1223)</f>
        <v/>
      </c>
      <c r="K1223" t="str">
        <f>IF(All_Tasks!K1223="","",All_Tasks!K1223)</f>
        <v/>
      </c>
      <c r="L1223" s="231" t="str">
        <f>IF(All_Tasks!L1223="","",All_Tasks!L1223)</f>
        <v/>
      </c>
      <c r="M1223" t="str">
        <f>IF(All_Tasks!M1223="","",All_Tasks!M1223)</f>
        <v/>
      </c>
      <c r="N1223" t="str">
        <f>IF(All_Tasks!N1223="","",All_Tasks!N1223)</f>
        <v/>
      </c>
      <c r="O1223" t="str">
        <f>IF(All_Tasks!O1223="","",All_Tasks!O1223)</f>
        <v/>
      </c>
      <c r="P1223" s="181">
        <f>IF(All_Tasks!P1223="",0,All_Tasks!P1223)</f>
        <v>0</v>
      </c>
      <c r="Q1223" s="181">
        <f>IF(All_Tasks!Q1223="",0,All_Tasks!Q1223)</f>
        <v>0</v>
      </c>
      <c r="R1223" s="181">
        <f>IF(All_Tasks!R1223="",0,All_Tasks!R1223)</f>
        <v>0</v>
      </c>
      <c r="S1223" s="181" t="str">
        <f>IF(All_Tasks!S1223="","",All_Tasks!S1223)</f>
        <v/>
      </c>
      <c r="T1223" t="str">
        <f>IF(All_Tasks!T1223="","",All_Tasks!T1223)</f>
        <v/>
      </c>
      <c r="U1223" t="str">
        <f>IF(All_Tasks!U1223="","",All_Tasks!U1223)</f>
        <v/>
      </c>
      <c r="V1223">
        <f>IF(A1223="",0,IFERROR(MATCH(A1223,Scope_Labor_Rates!$A$6:$A$46,0)+5,0))</f>
        <v>0</v>
      </c>
      <c r="W1223" s="178">
        <f>IF(V1223&gt;0,INDEX(Scope_Labor_Rates!$C$6:$C$46,V1223-5),0)</f>
        <v>0</v>
      </c>
      <c r="X1223" s="178">
        <f>IF(V1223&gt;0,INDEX(Scope_Labor_Rates!$C$6:$C$46,V1223-5),0)</f>
        <v>0</v>
      </c>
      <c r="Y1223" s="180">
        <f>IF(V1223&gt;0,INDEX(Scope_Labor_Rates!$S$6:$S$46,V1223-5),0)</f>
        <v>0</v>
      </c>
      <c r="Z1223" s="180">
        <f>IF(V1223&gt;0,INDEX(Scope_Labor_Rates!$R$6:$R$46,V1223-5),1)</f>
        <v>1</v>
      </c>
      <c r="AA1223" s="231">
        <f t="shared" si="171"/>
        <v>0</v>
      </c>
      <c r="AB1223" t="str">
        <f t="shared" si="172"/>
        <v/>
      </c>
      <c r="AC1223" s="178" t="str">
        <f t="shared" si="173"/>
        <v/>
      </c>
      <c r="AD1223" s="181">
        <f t="shared" si="174"/>
        <v>0</v>
      </c>
      <c r="AE1223" s="178">
        <f>IF(V1223&gt;0,P1223*INDEX(Scope_Labor_Rates!$E$6:$E$46,V1223-5),0)</f>
        <v>0</v>
      </c>
      <c r="AF1223" s="181">
        <f>IF(V1223&gt;0,AE1223*INDEX(Scope_Labor_Rates!$D$6:$D$46,V1223-5)*AA1223,0)</f>
        <v>0</v>
      </c>
      <c r="AG1223" s="178">
        <f>IF(V1223&gt;0,P1223*INDEX(Scope_Labor_Rates!$G$6:$G$46,V1223-5),0)</f>
        <v>0</v>
      </c>
      <c r="AH1223" s="181">
        <f>IF(V1223&gt;0,AG1223*INDEX(Scope_Labor_Rates!$F$6:$F$46,V1223-5)*AA1223,0)</f>
        <v>0</v>
      </c>
      <c r="AI1223" s="178">
        <f>IF(V1223&gt;0,P1223*INDEX(Scope_Labor_Rates!$I$6:$I$46,V1223-5),0)</f>
        <v>0</v>
      </c>
      <c r="AJ1223" s="181">
        <f>IF(V1223&gt;0,AI1223*INDEX(Scope_Labor_Rates!$H$6:$H$46,V1223-5)*AA1223,0)</f>
        <v>0</v>
      </c>
      <c r="AK1223" s="178">
        <f>IF(V1223&gt;0,P1223*INDEX(Scope_Labor_Rates!$K$6:$K$46,V1223-5),0)</f>
        <v>0</v>
      </c>
      <c r="AL1223" s="181">
        <f>IF(V1223&gt;0,AK1223*INDEX(Scope_Labor_Rates!$J$6:$J$46,V1223-5)*AA1223,0)</f>
        <v>0</v>
      </c>
      <c r="AM1223" s="178">
        <f>IF(V1223&gt;0,P1223*INDEX(Scope_Labor_Rates!$M$6:$M$46,V1223-5),0)</f>
        <v>0</v>
      </c>
      <c r="AN1223" s="178">
        <f>IF(V1223&gt;0,AM1223*INDEX(Scope_Labor_Rates!$L$6:$L$46,V1223-5)*AA1223,0)</f>
        <v>0</v>
      </c>
      <c r="AO1223" s="178">
        <f>IF(V1223&gt;0,P1223*INDEX(Scope_Labor_Rates!$O$6:$O$46,V1223-5)*AA1223,0)</f>
        <v>0</v>
      </c>
      <c r="AP1223" s="181">
        <f>IF(V1223&gt;0,P1223*INDEX(Scope_Labor_Rates!$Q$6:$Q$46,V1223-5)*AA1223,0)</f>
        <v>0</v>
      </c>
      <c r="AQ1223" s="178">
        <f t="shared" si="175"/>
        <v>0</v>
      </c>
      <c r="AR1223" s="178">
        <f t="shared" si="176"/>
        <v>0</v>
      </c>
      <c r="AS1223" s="178">
        <f t="shared" si="177"/>
        <v>0</v>
      </c>
      <c r="AT1223" s="178">
        <f t="shared" si="178"/>
        <v>0</v>
      </c>
      <c r="AU1223">
        <f t="shared" si="179"/>
        <v>0</v>
      </c>
    </row>
    <row r="1224" spans="1:47">
      <c r="A1224" t="str">
        <f>IF(All_Tasks!A1224="","",All_Tasks!A1224)</f>
        <v/>
      </c>
      <c r="B1224" t="str">
        <f>IF(All_Tasks!B1224="","",All_Tasks!B1224)</f>
        <v/>
      </c>
      <c r="C1224" t="str">
        <f>IF(All_Tasks!C1224="","",All_Tasks!C1224)</f>
        <v/>
      </c>
      <c r="D1224" t="str">
        <f>IF(All_Tasks!D1224="","",All_Tasks!D1224)</f>
        <v/>
      </c>
      <c r="E1224" t="str">
        <f>IF(All_Tasks!V1224&lt;&gt;"",All_Tasks!V1224,IF(All_Tasks!E1224&lt;&gt;"",All_Tasks!E1224,""))</f>
        <v/>
      </c>
      <c r="F1224" t="str">
        <f>IF(All_Tasks!F1224="","",All_Tasks!F1224)</f>
        <v/>
      </c>
      <c r="G1224" t="str">
        <f>IF(All_Tasks!G1224="","",All_Tasks!G1224)</f>
        <v/>
      </c>
      <c r="H1224" s="231" t="str">
        <f>IF(All_Tasks!H1224="","",All_Tasks!H1224)</f>
        <v/>
      </c>
      <c r="I1224" t="str">
        <f>IF(All_Tasks!I1224="","",All_Tasks!I1224)</f>
        <v/>
      </c>
      <c r="J1224" t="str">
        <f>IF(All_Tasks!J1224="","",All_Tasks!J1224)</f>
        <v/>
      </c>
      <c r="K1224" t="str">
        <f>IF(All_Tasks!K1224="","",All_Tasks!K1224)</f>
        <v/>
      </c>
      <c r="L1224" s="231" t="str">
        <f>IF(All_Tasks!L1224="","",All_Tasks!L1224)</f>
        <v/>
      </c>
      <c r="M1224" t="str">
        <f>IF(All_Tasks!M1224="","",All_Tasks!M1224)</f>
        <v/>
      </c>
      <c r="N1224" t="str">
        <f>IF(All_Tasks!N1224="","",All_Tasks!N1224)</f>
        <v/>
      </c>
      <c r="O1224" t="str">
        <f>IF(All_Tasks!O1224="","",All_Tasks!O1224)</f>
        <v/>
      </c>
      <c r="P1224" s="181">
        <f>IF(All_Tasks!P1224="",0,All_Tasks!P1224)</f>
        <v>0</v>
      </c>
      <c r="Q1224" s="181">
        <f>IF(All_Tasks!Q1224="",0,All_Tasks!Q1224)</f>
        <v>0</v>
      </c>
      <c r="R1224" s="181">
        <f>IF(All_Tasks!R1224="",0,All_Tasks!R1224)</f>
        <v>0</v>
      </c>
      <c r="S1224" s="181" t="str">
        <f>IF(All_Tasks!S1224="","",All_Tasks!S1224)</f>
        <v/>
      </c>
      <c r="T1224" t="str">
        <f>IF(All_Tasks!T1224="","",All_Tasks!T1224)</f>
        <v/>
      </c>
      <c r="U1224" t="str">
        <f>IF(All_Tasks!U1224="","",All_Tasks!U1224)</f>
        <v/>
      </c>
      <c r="V1224">
        <f>IF(A1224="",0,IFERROR(MATCH(A1224,Scope_Labor_Rates!$A$6:$A$46,0)+5,0))</f>
        <v>0</v>
      </c>
      <c r="W1224" s="178">
        <f>IF(V1224&gt;0,INDEX(Scope_Labor_Rates!$C$6:$C$46,V1224-5),0)</f>
        <v>0</v>
      </c>
      <c r="X1224" s="178">
        <f>IF(V1224&gt;0,INDEX(Scope_Labor_Rates!$C$6:$C$46,V1224-5),0)</f>
        <v>0</v>
      </c>
      <c r="Y1224" s="180">
        <f>IF(V1224&gt;0,INDEX(Scope_Labor_Rates!$S$6:$S$46,V1224-5),0)</f>
        <v>0</v>
      </c>
      <c r="Z1224" s="180">
        <f>IF(V1224&gt;0,INDEX(Scope_Labor_Rates!$R$6:$R$46,V1224-5),1)</f>
        <v>1</v>
      </c>
      <c r="AA1224" s="231">
        <f t="shared" si="171"/>
        <v>0</v>
      </c>
      <c r="AB1224" t="str">
        <f t="shared" si="172"/>
        <v/>
      </c>
      <c r="AC1224" s="178" t="str">
        <f t="shared" si="173"/>
        <v/>
      </c>
      <c r="AD1224" s="181">
        <f t="shared" si="174"/>
        <v>0</v>
      </c>
      <c r="AE1224" s="178">
        <f>IF(V1224&gt;0,P1224*INDEX(Scope_Labor_Rates!$E$6:$E$46,V1224-5),0)</f>
        <v>0</v>
      </c>
      <c r="AF1224" s="181">
        <f>IF(V1224&gt;0,AE1224*INDEX(Scope_Labor_Rates!$D$6:$D$46,V1224-5)*AA1224,0)</f>
        <v>0</v>
      </c>
      <c r="AG1224" s="178">
        <f>IF(V1224&gt;0,P1224*INDEX(Scope_Labor_Rates!$G$6:$G$46,V1224-5),0)</f>
        <v>0</v>
      </c>
      <c r="AH1224" s="181">
        <f>IF(V1224&gt;0,AG1224*INDEX(Scope_Labor_Rates!$F$6:$F$46,V1224-5)*AA1224,0)</f>
        <v>0</v>
      </c>
      <c r="AI1224" s="178">
        <f>IF(V1224&gt;0,P1224*INDEX(Scope_Labor_Rates!$I$6:$I$46,V1224-5),0)</f>
        <v>0</v>
      </c>
      <c r="AJ1224" s="181">
        <f>IF(V1224&gt;0,AI1224*INDEX(Scope_Labor_Rates!$H$6:$H$46,V1224-5)*AA1224,0)</f>
        <v>0</v>
      </c>
      <c r="AK1224" s="178">
        <f>IF(V1224&gt;0,P1224*INDEX(Scope_Labor_Rates!$K$6:$K$46,V1224-5),0)</f>
        <v>0</v>
      </c>
      <c r="AL1224" s="181">
        <f>IF(V1224&gt;0,AK1224*INDEX(Scope_Labor_Rates!$J$6:$J$46,V1224-5)*AA1224,0)</f>
        <v>0</v>
      </c>
      <c r="AM1224" s="178">
        <f>IF(V1224&gt;0,P1224*INDEX(Scope_Labor_Rates!$M$6:$M$46,V1224-5),0)</f>
        <v>0</v>
      </c>
      <c r="AN1224" s="178">
        <f>IF(V1224&gt;0,AM1224*INDEX(Scope_Labor_Rates!$L$6:$L$46,V1224-5)*AA1224,0)</f>
        <v>0</v>
      </c>
      <c r="AO1224" s="178">
        <f>IF(V1224&gt;0,P1224*INDEX(Scope_Labor_Rates!$O$6:$O$46,V1224-5)*AA1224,0)</f>
        <v>0</v>
      </c>
      <c r="AP1224" s="181">
        <f>IF(V1224&gt;0,P1224*INDEX(Scope_Labor_Rates!$Q$6:$Q$46,V1224-5)*AA1224,0)</f>
        <v>0</v>
      </c>
      <c r="AQ1224" s="178">
        <f t="shared" si="175"/>
        <v>0</v>
      </c>
      <c r="AR1224" s="178">
        <f t="shared" si="176"/>
        <v>0</v>
      </c>
      <c r="AS1224" s="178">
        <f t="shared" si="177"/>
        <v>0</v>
      </c>
      <c r="AT1224" s="178">
        <f t="shared" si="178"/>
        <v>0</v>
      </c>
      <c r="AU1224">
        <f t="shared" si="179"/>
        <v>0</v>
      </c>
    </row>
    <row r="1225" spans="1:47">
      <c r="A1225" t="str">
        <f>IF(All_Tasks!A1225="","",All_Tasks!A1225)</f>
        <v/>
      </c>
      <c r="B1225" t="str">
        <f>IF(All_Tasks!B1225="","",All_Tasks!B1225)</f>
        <v/>
      </c>
      <c r="C1225" t="str">
        <f>IF(All_Tasks!C1225="","",All_Tasks!C1225)</f>
        <v/>
      </c>
      <c r="D1225" t="str">
        <f>IF(All_Tasks!D1225="","",All_Tasks!D1225)</f>
        <v/>
      </c>
      <c r="E1225" t="str">
        <f>IF(All_Tasks!V1225&lt;&gt;"",All_Tasks!V1225,IF(All_Tasks!E1225&lt;&gt;"",All_Tasks!E1225,""))</f>
        <v/>
      </c>
      <c r="F1225" t="str">
        <f>IF(All_Tasks!F1225="","",All_Tasks!F1225)</f>
        <v/>
      </c>
      <c r="G1225" t="str">
        <f>IF(All_Tasks!G1225="","",All_Tasks!G1225)</f>
        <v/>
      </c>
      <c r="H1225" s="231" t="str">
        <f>IF(All_Tasks!H1225="","",All_Tasks!H1225)</f>
        <v/>
      </c>
      <c r="I1225" t="str">
        <f>IF(All_Tasks!I1225="","",All_Tasks!I1225)</f>
        <v/>
      </c>
      <c r="J1225" t="str">
        <f>IF(All_Tasks!J1225="","",All_Tasks!J1225)</f>
        <v/>
      </c>
      <c r="K1225" t="str">
        <f>IF(All_Tasks!K1225="","",All_Tasks!K1225)</f>
        <v/>
      </c>
      <c r="L1225" s="231" t="str">
        <f>IF(All_Tasks!L1225="","",All_Tasks!L1225)</f>
        <v/>
      </c>
      <c r="M1225" t="str">
        <f>IF(All_Tasks!M1225="","",All_Tasks!M1225)</f>
        <v/>
      </c>
      <c r="N1225" t="str">
        <f>IF(All_Tasks!N1225="","",All_Tasks!N1225)</f>
        <v/>
      </c>
      <c r="O1225" t="str">
        <f>IF(All_Tasks!O1225="","",All_Tasks!O1225)</f>
        <v/>
      </c>
      <c r="P1225" s="181">
        <f>IF(All_Tasks!P1225="",0,All_Tasks!P1225)</f>
        <v>0</v>
      </c>
      <c r="Q1225" s="181">
        <f>IF(All_Tasks!Q1225="",0,All_Tasks!Q1225)</f>
        <v>0</v>
      </c>
      <c r="R1225" s="181">
        <f>IF(All_Tasks!R1225="",0,All_Tasks!R1225)</f>
        <v>0</v>
      </c>
      <c r="S1225" s="181" t="str">
        <f>IF(All_Tasks!S1225="","",All_Tasks!S1225)</f>
        <v/>
      </c>
      <c r="T1225" t="str">
        <f>IF(All_Tasks!T1225="","",All_Tasks!T1225)</f>
        <v/>
      </c>
      <c r="U1225" t="str">
        <f>IF(All_Tasks!U1225="","",All_Tasks!U1225)</f>
        <v/>
      </c>
      <c r="V1225">
        <f>IF(A1225="",0,IFERROR(MATCH(A1225,Scope_Labor_Rates!$A$6:$A$46,0)+5,0))</f>
        <v>0</v>
      </c>
      <c r="W1225" s="178">
        <f>IF(V1225&gt;0,INDEX(Scope_Labor_Rates!$C$6:$C$46,V1225-5),0)</f>
        <v>0</v>
      </c>
      <c r="X1225" s="178">
        <f>IF(V1225&gt;0,INDEX(Scope_Labor_Rates!$C$6:$C$46,V1225-5),0)</f>
        <v>0</v>
      </c>
      <c r="Y1225" s="180">
        <f>IF(V1225&gt;0,INDEX(Scope_Labor_Rates!$S$6:$S$46,V1225-5),0)</f>
        <v>0</v>
      </c>
      <c r="Z1225" s="180">
        <f>IF(V1225&gt;0,INDEX(Scope_Labor_Rates!$R$6:$R$46,V1225-5),1)</f>
        <v>1</v>
      </c>
      <c r="AA1225" s="231">
        <f t="shared" si="171"/>
        <v>0</v>
      </c>
      <c r="AB1225" t="str">
        <f t="shared" si="172"/>
        <v/>
      </c>
      <c r="AC1225" s="178" t="str">
        <f t="shared" si="173"/>
        <v/>
      </c>
      <c r="AD1225" s="181">
        <f t="shared" si="174"/>
        <v>0</v>
      </c>
      <c r="AE1225" s="178">
        <f>IF(V1225&gt;0,P1225*INDEX(Scope_Labor_Rates!$E$6:$E$46,V1225-5),0)</f>
        <v>0</v>
      </c>
      <c r="AF1225" s="181">
        <f>IF(V1225&gt;0,AE1225*INDEX(Scope_Labor_Rates!$D$6:$D$46,V1225-5)*AA1225,0)</f>
        <v>0</v>
      </c>
      <c r="AG1225" s="178">
        <f>IF(V1225&gt;0,P1225*INDEX(Scope_Labor_Rates!$G$6:$G$46,V1225-5),0)</f>
        <v>0</v>
      </c>
      <c r="AH1225" s="181">
        <f>IF(V1225&gt;0,AG1225*INDEX(Scope_Labor_Rates!$F$6:$F$46,V1225-5)*AA1225,0)</f>
        <v>0</v>
      </c>
      <c r="AI1225" s="178">
        <f>IF(V1225&gt;0,P1225*INDEX(Scope_Labor_Rates!$I$6:$I$46,V1225-5),0)</f>
        <v>0</v>
      </c>
      <c r="AJ1225" s="181">
        <f>IF(V1225&gt;0,AI1225*INDEX(Scope_Labor_Rates!$H$6:$H$46,V1225-5)*AA1225,0)</f>
        <v>0</v>
      </c>
      <c r="AK1225" s="178">
        <f>IF(V1225&gt;0,P1225*INDEX(Scope_Labor_Rates!$K$6:$K$46,V1225-5),0)</f>
        <v>0</v>
      </c>
      <c r="AL1225" s="181">
        <f>IF(V1225&gt;0,AK1225*INDEX(Scope_Labor_Rates!$J$6:$J$46,V1225-5)*AA1225,0)</f>
        <v>0</v>
      </c>
      <c r="AM1225" s="178">
        <f>IF(V1225&gt;0,P1225*INDEX(Scope_Labor_Rates!$M$6:$M$46,V1225-5),0)</f>
        <v>0</v>
      </c>
      <c r="AN1225" s="178">
        <f>IF(V1225&gt;0,AM1225*INDEX(Scope_Labor_Rates!$L$6:$L$46,V1225-5)*AA1225,0)</f>
        <v>0</v>
      </c>
      <c r="AO1225" s="178">
        <f>IF(V1225&gt;0,P1225*INDEX(Scope_Labor_Rates!$O$6:$O$46,V1225-5)*AA1225,0)</f>
        <v>0</v>
      </c>
      <c r="AP1225" s="181">
        <f>IF(V1225&gt;0,P1225*INDEX(Scope_Labor_Rates!$Q$6:$Q$46,V1225-5)*AA1225,0)</f>
        <v>0</v>
      </c>
      <c r="AQ1225" s="178">
        <f t="shared" si="175"/>
        <v>0</v>
      </c>
      <c r="AR1225" s="178">
        <f t="shared" si="176"/>
        <v>0</v>
      </c>
      <c r="AS1225" s="178">
        <f t="shared" si="177"/>
        <v>0</v>
      </c>
      <c r="AT1225" s="178">
        <f t="shared" si="178"/>
        <v>0</v>
      </c>
      <c r="AU1225">
        <f t="shared" si="179"/>
        <v>0</v>
      </c>
    </row>
    <row r="1226" spans="1:47">
      <c r="A1226" t="str">
        <f>IF(All_Tasks!A1226="","",All_Tasks!A1226)</f>
        <v/>
      </c>
      <c r="B1226" t="str">
        <f>IF(All_Tasks!B1226="","",All_Tasks!B1226)</f>
        <v/>
      </c>
      <c r="C1226" t="str">
        <f>IF(All_Tasks!C1226="","",All_Tasks!C1226)</f>
        <v/>
      </c>
      <c r="D1226" t="str">
        <f>IF(All_Tasks!D1226="","",All_Tasks!D1226)</f>
        <v/>
      </c>
      <c r="E1226" t="str">
        <f>IF(All_Tasks!V1226&lt;&gt;"",All_Tasks!V1226,IF(All_Tasks!E1226&lt;&gt;"",All_Tasks!E1226,""))</f>
        <v/>
      </c>
      <c r="F1226" t="str">
        <f>IF(All_Tasks!F1226="","",All_Tasks!F1226)</f>
        <v/>
      </c>
      <c r="G1226" t="str">
        <f>IF(All_Tasks!G1226="","",All_Tasks!G1226)</f>
        <v/>
      </c>
      <c r="H1226" s="231" t="str">
        <f>IF(All_Tasks!H1226="","",All_Tasks!H1226)</f>
        <v/>
      </c>
      <c r="I1226" t="str">
        <f>IF(All_Tasks!I1226="","",All_Tasks!I1226)</f>
        <v/>
      </c>
      <c r="J1226" t="str">
        <f>IF(All_Tasks!J1226="","",All_Tasks!J1226)</f>
        <v/>
      </c>
      <c r="K1226" t="str">
        <f>IF(All_Tasks!K1226="","",All_Tasks!K1226)</f>
        <v/>
      </c>
      <c r="L1226" s="231" t="str">
        <f>IF(All_Tasks!L1226="","",All_Tasks!L1226)</f>
        <v/>
      </c>
      <c r="M1226" t="str">
        <f>IF(All_Tasks!M1226="","",All_Tasks!M1226)</f>
        <v/>
      </c>
      <c r="N1226" t="str">
        <f>IF(All_Tasks!N1226="","",All_Tasks!N1226)</f>
        <v/>
      </c>
      <c r="O1226" t="str">
        <f>IF(All_Tasks!O1226="","",All_Tasks!O1226)</f>
        <v/>
      </c>
      <c r="P1226" s="181">
        <f>IF(All_Tasks!P1226="",0,All_Tasks!P1226)</f>
        <v>0</v>
      </c>
      <c r="Q1226" s="181">
        <f>IF(All_Tasks!Q1226="",0,All_Tasks!Q1226)</f>
        <v>0</v>
      </c>
      <c r="R1226" s="181">
        <f>IF(All_Tasks!R1226="",0,All_Tasks!R1226)</f>
        <v>0</v>
      </c>
      <c r="S1226" s="181" t="str">
        <f>IF(All_Tasks!S1226="","",All_Tasks!S1226)</f>
        <v/>
      </c>
      <c r="T1226" t="str">
        <f>IF(All_Tasks!T1226="","",All_Tasks!T1226)</f>
        <v/>
      </c>
      <c r="U1226" t="str">
        <f>IF(All_Tasks!U1226="","",All_Tasks!U1226)</f>
        <v/>
      </c>
      <c r="V1226">
        <f>IF(A1226="",0,IFERROR(MATCH(A1226,Scope_Labor_Rates!$A$6:$A$46,0)+5,0))</f>
        <v>0</v>
      </c>
      <c r="W1226" s="178">
        <f>IF(V1226&gt;0,INDEX(Scope_Labor_Rates!$C$6:$C$46,V1226-5),0)</f>
        <v>0</v>
      </c>
      <c r="X1226" s="178">
        <f>IF(V1226&gt;0,INDEX(Scope_Labor_Rates!$C$6:$C$46,V1226-5),0)</f>
        <v>0</v>
      </c>
      <c r="Y1226" s="180">
        <f>IF(V1226&gt;0,INDEX(Scope_Labor_Rates!$S$6:$S$46,V1226-5),0)</f>
        <v>0</v>
      </c>
      <c r="Z1226" s="180">
        <f>IF(V1226&gt;0,INDEX(Scope_Labor_Rates!$R$6:$R$46,V1226-5),1)</f>
        <v>1</v>
      </c>
      <c r="AA1226" s="231">
        <f t="shared" si="171"/>
        <v>0</v>
      </c>
      <c r="AB1226" t="str">
        <f t="shared" si="172"/>
        <v/>
      </c>
      <c r="AC1226" s="178" t="str">
        <f t="shared" si="173"/>
        <v/>
      </c>
      <c r="AD1226" s="181">
        <f t="shared" si="174"/>
        <v>0</v>
      </c>
      <c r="AE1226" s="178">
        <f>IF(V1226&gt;0,P1226*INDEX(Scope_Labor_Rates!$E$6:$E$46,V1226-5),0)</f>
        <v>0</v>
      </c>
      <c r="AF1226" s="181">
        <f>IF(V1226&gt;0,AE1226*INDEX(Scope_Labor_Rates!$D$6:$D$46,V1226-5)*AA1226,0)</f>
        <v>0</v>
      </c>
      <c r="AG1226" s="178">
        <f>IF(V1226&gt;0,P1226*INDEX(Scope_Labor_Rates!$G$6:$G$46,V1226-5),0)</f>
        <v>0</v>
      </c>
      <c r="AH1226" s="181">
        <f>IF(V1226&gt;0,AG1226*INDEX(Scope_Labor_Rates!$F$6:$F$46,V1226-5)*AA1226,0)</f>
        <v>0</v>
      </c>
      <c r="AI1226" s="178">
        <f>IF(V1226&gt;0,P1226*INDEX(Scope_Labor_Rates!$I$6:$I$46,V1226-5),0)</f>
        <v>0</v>
      </c>
      <c r="AJ1226" s="181">
        <f>IF(V1226&gt;0,AI1226*INDEX(Scope_Labor_Rates!$H$6:$H$46,V1226-5)*AA1226,0)</f>
        <v>0</v>
      </c>
      <c r="AK1226" s="178">
        <f>IF(V1226&gt;0,P1226*INDEX(Scope_Labor_Rates!$K$6:$K$46,V1226-5),0)</f>
        <v>0</v>
      </c>
      <c r="AL1226" s="181">
        <f>IF(V1226&gt;0,AK1226*INDEX(Scope_Labor_Rates!$J$6:$J$46,V1226-5)*AA1226,0)</f>
        <v>0</v>
      </c>
      <c r="AM1226" s="178">
        <f>IF(V1226&gt;0,P1226*INDEX(Scope_Labor_Rates!$M$6:$M$46,V1226-5),0)</f>
        <v>0</v>
      </c>
      <c r="AN1226" s="178">
        <f>IF(V1226&gt;0,AM1226*INDEX(Scope_Labor_Rates!$L$6:$L$46,V1226-5)*AA1226,0)</f>
        <v>0</v>
      </c>
      <c r="AO1226" s="178">
        <f>IF(V1226&gt;0,P1226*INDEX(Scope_Labor_Rates!$O$6:$O$46,V1226-5)*AA1226,0)</f>
        <v>0</v>
      </c>
      <c r="AP1226" s="181">
        <f>IF(V1226&gt;0,P1226*INDEX(Scope_Labor_Rates!$Q$6:$Q$46,V1226-5)*AA1226,0)</f>
        <v>0</v>
      </c>
      <c r="AQ1226" s="178">
        <f t="shared" si="175"/>
        <v>0</v>
      </c>
      <c r="AR1226" s="178">
        <f t="shared" si="176"/>
        <v>0</v>
      </c>
      <c r="AS1226" s="178">
        <f t="shared" si="177"/>
        <v>0</v>
      </c>
      <c r="AT1226" s="178">
        <f t="shared" si="178"/>
        <v>0</v>
      </c>
      <c r="AU1226">
        <f t="shared" si="179"/>
        <v>0</v>
      </c>
    </row>
    <row r="1227" spans="1:47">
      <c r="A1227" t="str">
        <f>IF(All_Tasks!A1227="","",All_Tasks!A1227)</f>
        <v/>
      </c>
      <c r="B1227" t="str">
        <f>IF(All_Tasks!B1227="","",All_Tasks!B1227)</f>
        <v/>
      </c>
      <c r="C1227" t="str">
        <f>IF(All_Tasks!C1227="","",All_Tasks!C1227)</f>
        <v/>
      </c>
      <c r="D1227" t="str">
        <f>IF(All_Tasks!D1227="","",All_Tasks!D1227)</f>
        <v/>
      </c>
      <c r="E1227" t="str">
        <f>IF(All_Tasks!V1227&lt;&gt;"",All_Tasks!V1227,IF(All_Tasks!E1227&lt;&gt;"",All_Tasks!E1227,""))</f>
        <v/>
      </c>
      <c r="F1227" t="str">
        <f>IF(All_Tasks!F1227="","",All_Tasks!F1227)</f>
        <v/>
      </c>
      <c r="G1227" t="str">
        <f>IF(All_Tasks!G1227="","",All_Tasks!G1227)</f>
        <v/>
      </c>
      <c r="H1227" s="231" t="str">
        <f>IF(All_Tasks!H1227="","",All_Tasks!H1227)</f>
        <v/>
      </c>
      <c r="I1227" t="str">
        <f>IF(All_Tasks!I1227="","",All_Tasks!I1227)</f>
        <v/>
      </c>
      <c r="J1227" t="str">
        <f>IF(All_Tasks!J1227="","",All_Tasks!J1227)</f>
        <v/>
      </c>
      <c r="K1227" t="str">
        <f>IF(All_Tasks!K1227="","",All_Tasks!K1227)</f>
        <v/>
      </c>
      <c r="L1227" s="231" t="str">
        <f>IF(All_Tasks!L1227="","",All_Tasks!L1227)</f>
        <v/>
      </c>
      <c r="M1227" t="str">
        <f>IF(All_Tasks!M1227="","",All_Tasks!M1227)</f>
        <v/>
      </c>
      <c r="N1227" t="str">
        <f>IF(All_Tasks!N1227="","",All_Tasks!N1227)</f>
        <v/>
      </c>
      <c r="O1227" t="str">
        <f>IF(All_Tasks!O1227="","",All_Tasks!O1227)</f>
        <v/>
      </c>
      <c r="P1227" s="181">
        <f>IF(All_Tasks!P1227="",0,All_Tasks!P1227)</f>
        <v>0</v>
      </c>
      <c r="Q1227" s="181">
        <f>IF(All_Tasks!Q1227="",0,All_Tasks!Q1227)</f>
        <v>0</v>
      </c>
      <c r="R1227" s="181">
        <f>IF(All_Tasks!R1227="",0,All_Tasks!R1227)</f>
        <v>0</v>
      </c>
      <c r="S1227" s="181" t="str">
        <f>IF(All_Tasks!S1227="","",All_Tasks!S1227)</f>
        <v/>
      </c>
      <c r="T1227" t="str">
        <f>IF(All_Tasks!T1227="","",All_Tasks!T1227)</f>
        <v/>
      </c>
      <c r="U1227" t="str">
        <f>IF(All_Tasks!U1227="","",All_Tasks!U1227)</f>
        <v/>
      </c>
      <c r="V1227">
        <f>IF(A1227="",0,IFERROR(MATCH(A1227,Scope_Labor_Rates!$A$6:$A$46,0)+5,0))</f>
        <v>0</v>
      </c>
      <c r="W1227" s="178">
        <f>IF(V1227&gt;0,INDEX(Scope_Labor_Rates!$C$6:$C$46,V1227-5),0)</f>
        <v>0</v>
      </c>
      <c r="X1227" s="178">
        <f>IF(V1227&gt;0,INDEX(Scope_Labor_Rates!$C$6:$C$46,V1227-5),0)</f>
        <v>0</v>
      </c>
      <c r="Y1227" s="180">
        <f>IF(V1227&gt;0,INDEX(Scope_Labor_Rates!$S$6:$S$46,V1227-5),0)</f>
        <v>0</v>
      </c>
      <c r="Z1227" s="180">
        <f>IF(V1227&gt;0,INDEX(Scope_Labor_Rates!$R$6:$R$46,V1227-5),1)</f>
        <v>1</v>
      </c>
      <c r="AA1227" s="231">
        <f t="shared" si="171"/>
        <v>0</v>
      </c>
      <c r="AB1227" t="str">
        <f t="shared" si="172"/>
        <v/>
      </c>
      <c r="AC1227" s="178" t="str">
        <f t="shared" si="173"/>
        <v/>
      </c>
      <c r="AD1227" s="181">
        <f t="shared" si="174"/>
        <v>0</v>
      </c>
      <c r="AE1227" s="178">
        <f>IF(V1227&gt;0,P1227*INDEX(Scope_Labor_Rates!$E$6:$E$46,V1227-5),0)</f>
        <v>0</v>
      </c>
      <c r="AF1227" s="181">
        <f>IF(V1227&gt;0,AE1227*INDEX(Scope_Labor_Rates!$D$6:$D$46,V1227-5)*AA1227,0)</f>
        <v>0</v>
      </c>
      <c r="AG1227" s="178">
        <f>IF(V1227&gt;0,P1227*INDEX(Scope_Labor_Rates!$G$6:$G$46,V1227-5),0)</f>
        <v>0</v>
      </c>
      <c r="AH1227" s="181">
        <f>IF(V1227&gt;0,AG1227*INDEX(Scope_Labor_Rates!$F$6:$F$46,V1227-5)*AA1227,0)</f>
        <v>0</v>
      </c>
      <c r="AI1227" s="178">
        <f>IF(V1227&gt;0,P1227*INDEX(Scope_Labor_Rates!$I$6:$I$46,V1227-5),0)</f>
        <v>0</v>
      </c>
      <c r="AJ1227" s="181">
        <f>IF(V1227&gt;0,AI1227*INDEX(Scope_Labor_Rates!$H$6:$H$46,V1227-5)*AA1227,0)</f>
        <v>0</v>
      </c>
      <c r="AK1227" s="178">
        <f>IF(V1227&gt;0,P1227*INDEX(Scope_Labor_Rates!$K$6:$K$46,V1227-5),0)</f>
        <v>0</v>
      </c>
      <c r="AL1227" s="181">
        <f>IF(V1227&gt;0,AK1227*INDEX(Scope_Labor_Rates!$J$6:$J$46,V1227-5)*AA1227,0)</f>
        <v>0</v>
      </c>
      <c r="AM1227" s="178">
        <f>IF(V1227&gt;0,P1227*INDEX(Scope_Labor_Rates!$M$6:$M$46,V1227-5),0)</f>
        <v>0</v>
      </c>
      <c r="AN1227" s="178">
        <f>IF(V1227&gt;0,AM1227*INDEX(Scope_Labor_Rates!$L$6:$L$46,V1227-5)*AA1227,0)</f>
        <v>0</v>
      </c>
      <c r="AO1227" s="178">
        <f>IF(V1227&gt;0,P1227*INDEX(Scope_Labor_Rates!$O$6:$O$46,V1227-5)*AA1227,0)</f>
        <v>0</v>
      </c>
      <c r="AP1227" s="181">
        <f>IF(V1227&gt;0,P1227*INDEX(Scope_Labor_Rates!$Q$6:$Q$46,V1227-5)*AA1227,0)</f>
        <v>0</v>
      </c>
      <c r="AQ1227" s="178">
        <f t="shared" si="175"/>
        <v>0</v>
      </c>
      <c r="AR1227" s="178">
        <f t="shared" si="176"/>
        <v>0</v>
      </c>
      <c r="AS1227" s="178">
        <f t="shared" si="177"/>
        <v>0</v>
      </c>
      <c r="AT1227" s="178">
        <f t="shared" si="178"/>
        <v>0</v>
      </c>
      <c r="AU1227">
        <f t="shared" si="179"/>
        <v>0</v>
      </c>
    </row>
    <row r="1228" spans="1:47">
      <c r="A1228" t="str">
        <f>IF(All_Tasks!A1228="","",All_Tasks!A1228)</f>
        <v/>
      </c>
      <c r="B1228" t="str">
        <f>IF(All_Tasks!B1228="","",All_Tasks!B1228)</f>
        <v/>
      </c>
      <c r="C1228" t="str">
        <f>IF(All_Tasks!C1228="","",All_Tasks!C1228)</f>
        <v/>
      </c>
      <c r="D1228" t="str">
        <f>IF(All_Tasks!D1228="","",All_Tasks!D1228)</f>
        <v/>
      </c>
      <c r="E1228" t="str">
        <f>IF(All_Tasks!V1228&lt;&gt;"",All_Tasks!V1228,IF(All_Tasks!E1228&lt;&gt;"",All_Tasks!E1228,""))</f>
        <v/>
      </c>
      <c r="F1228" t="str">
        <f>IF(All_Tasks!F1228="","",All_Tasks!F1228)</f>
        <v/>
      </c>
      <c r="G1228" t="str">
        <f>IF(All_Tasks!G1228="","",All_Tasks!G1228)</f>
        <v/>
      </c>
      <c r="H1228" s="231" t="str">
        <f>IF(All_Tasks!H1228="","",All_Tasks!H1228)</f>
        <v/>
      </c>
      <c r="I1228" t="str">
        <f>IF(All_Tasks!I1228="","",All_Tasks!I1228)</f>
        <v/>
      </c>
      <c r="J1228" t="str">
        <f>IF(All_Tasks!J1228="","",All_Tasks!J1228)</f>
        <v/>
      </c>
      <c r="K1228" t="str">
        <f>IF(All_Tasks!K1228="","",All_Tasks!K1228)</f>
        <v/>
      </c>
      <c r="L1228" s="231" t="str">
        <f>IF(All_Tasks!L1228="","",All_Tasks!L1228)</f>
        <v/>
      </c>
      <c r="M1228" t="str">
        <f>IF(All_Tasks!M1228="","",All_Tasks!M1228)</f>
        <v/>
      </c>
      <c r="N1228" t="str">
        <f>IF(All_Tasks!N1228="","",All_Tasks!N1228)</f>
        <v/>
      </c>
      <c r="O1228" t="str">
        <f>IF(All_Tasks!O1228="","",All_Tasks!O1228)</f>
        <v/>
      </c>
      <c r="P1228" s="181">
        <f>IF(All_Tasks!P1228="",0,All_Tasks!P1228)</f>
        <v>0</v>
      </c>
      <c r="Q1228" s="181">
        <f>IF(All_Tasks!Q1228="",0,All_Tasks!Q1228)</f>
        <v>0</v>
      </c>
      <c r="R1228" s="181">
        <f>IF(All_Tasks!R1228="",0,All_Tasks!R1228)</f>
        <v>0</v>
      </c>
      <c r="S1228" s="181" t="str">
        <f>IF(All_Tasks!S1228="","",All_Tasks!S1228)</f>
        <v/>
      </c>
      <c r="T1228" t="str">
        <f>IF(All_Tasks!T1228="","",All_Tasks!T1228)</f>
        <v/>
      </c>
      <c r="U1228" t="str">
        <f>IF(All_Tasks!U1228="","",All_Tasks!U1228)</f>
        <v/>
      </c>
      <c r="V1228">
        <f>IF(A1228="",0,IFERROR(MATCH(A1228,Scope_Labor_Rates!$A$6:$A$46,0)+5,0))</f>
        <v>0</v>
      </c>
      <c r="W1228" s="178">
        <f>IF(V1228&gt;0,INDEX(Scope_Labor_Rates!$C$6:$C$46,V1228-5),0)</f>
        <v>0</v>
      </c>
      <c r="X1228" s="178">
        <f>IF(V1228&gt;0,INDEX(Scope_Labor_Rates!$C$6:$C$46,V1228-5),0)</f>
        <v>0</v>
      </c>
      <c r="Y1228" s="180">
        <f>IF(V1228&gt;0,INDEX(Scope_Labor_Rates!$S$6:$S$46,V1228-5),0)</f>
        <v>0</v>
      </c>
      <c r="Z1228" s="180">
        <f>IF(V1228&gt;0,INDEX(Scope_Labor_Rates!$R$6:$R$46,V1228-5),1)</f>
        <v>1</v>
      </c>
      <c r="AA1228" s="231">
        <f t="shared" si="171"/>
        <v>0</v>
      </c>
      <c r="AB1228" t="str">
        <f t="shared" si="172"/>
        <v/>
      </c>
      <c r="AC1228" s="178" t="str">
        <f t="shared" si="173"/>
        <v/>
      </c>
      <c r="AD1228" s="181">
        <f t="shared" si="174"/>
        <v>0</v>
      </c>
      <c r="AE1228" s="178">
        <f>IF(V1228&gt;0,P1228*INDEX(Scope_Labor_Rates!$E$6:$E$46,V1228-5),0)</f>
        <v>0</v>
      </c>
      <c r="AF1228" s="181">
        <f>IF(V1228&gt;0,AE1228*INDEX(Scope_Labor_Rates!$D$6:$D$46,V1228-5)*AA1228,0)</f>
        <v>0</v>
      </c>
      <c r="AG1228" s="178">
        <f>IF(V1228&gt;0,P1228*INDEX(Scope_Labor_Rates!$G$6:$G$46,V1228-5),0)</f>
        <v>0</v>
      </c>
      <c r="AH1228" s="181">
        <f>IF(V1228&gt;0,AG1228*INDEX(Scope_Labor_Rates!$F$6:$F$46,V1228-5)*AA1228,0)</f>
        <v>0</v>
      </c>
      <c r="AI1228" s="178">
        <f>IF(V1228&gt;0,P1228*INDEX(Scope_Labor_Rates!$I$6:$I$46,V1228-5),0)</f>
        <v>0</v>
      </c>
      <c r="AJ1228" s="181">
        <f>IF(V1228&gt;0,AI1228*INDEX(Scope_Labor_Rates!$H$6:$H$46,V1228-5)*AA1228,0)</f>
        <v>0</v>
      </c>
      <c r="AK1228" s="178">
        <f>IF(V1228&gt;0,P1228*INDEX(Scope_Labor_Rates!$K$6:$K$46,V1228-5),0)</f>
        <v>0</v>
      </c>
      <c r="AL1228" s="181">
        <f>IF(V1228&gt;0,AK1228*INDEX(Scope_Labor_Rates!$J$6:$J$46,V1228-5)*AA1228,0)</f>
        <v>0</v>
      </c>
      <c r="AM1228" s="178">
        <f>IF(V1228&gt;0,P1228*INDEX(Scope_Labor_Rates!$M$6:$M$46,V1228-5),0)</f>
        <v>0</v>
      </c>
      <c r="AN1228" s="178">
        <f>IF(V1228&gt;0,AM1228*INDEX(Scope_Labor_Rates!$L$6:$L$46,V1228-5)*AA1228,0)</f>
        <v>0</v>
      </c>
      <c r="AO1228" s="178">
        <f>IF(V1228&gt;0,P1228*INDEX(Scope_Labor_Rates!$O$6:$O$46,V1228-5)*AA1228,0)</f>
        <v>0</v>
      </c>
      <c r="AP1228" s="181">
        <f>IF(V1228&gt;0,P1228*INDEX(Scope_Labor_Rates!$Q$6:$Q$46,V1228-5)*AA1228,0)</f>
        <v>0</v>
      </c>
      <c r="AQ1228" s="178">
        <f t="shared" si="175"/>
        <v>0</v>
      </c>
      <c r="AR1228" s="178">
        <f t="shared" si="176"/>
        <v>0</v>
      </c>
      <c r="AS1228" s="178">
        <f t="shared" si="177"/>
        <v>0</v>
      </c>
      <c r="AT1228" s="178">
        <f t="shared" si="178"/>
        <v>0</v>
      </c>
      <c r="AU1228">
        <f t="shared" si="179"/>
        <v>0</v>
      </c>
    </row>
    <row r="1229" spans="1:47">
      <c r="A1229" t="str">
        <f>IF(All_Tasks!A1229="","",All_Tasks!A1229)</f>
        <v/>
      </c>
      <c r="B1229" t="str">
        <f>IF(All_Tasks!B1229="","",All_Tasks!B1229)</f>
        <v/>
      </c>
      <c r="C1229" t="str">
        <f>IF(All_Tasks!C1229="","",All_Tasks!C1229)</f>
        <v/>
      </c>
      <c r="D1229" t="str">
        <f>IF(All_Tasks!D1229="","",All_Tasks!D1229)</f>
        <v/>
      </c>
      <c r="E1229" t="str">
        <f>IF(All_Tasks!V1229&lt;&gt;"",All_Tasks!V1229,IF(All_Tasks!E1229&lt;&gt;"",All_Tasks!E1229,""))</f>
        <v/>
      </c>
      <c r="F1229" t="str">
        <f>IF(All_Tasks!F1229="","",All_Tasks!F1229)</f>
        <v/>
      </c>
      <c r="G1229" t="str">
        <f>IF(All_Tasks!G1229="","",All_Tasks!G1229)</f>
        <v/>
      </c>
      <c r="H1229" s="231" t="str">
        <f>IF(All_Tasks!H1229="","",All_Tasks!H1229)</f>
        <v/>
      </c>
      <c r="I1229" t="str">
        <f>IF(All_Tasks!I1229="","",All_Tasks!I1229)</f>
        <v/>
      </c>
      <c r="J1229" t="str">
        <f>IF(All_Tasks!J1229="","",All_Tasks!J1229)</f>
        <v/>
      </c>
      <c r="K1229" t="str">
        <f>IF(All_Tasks!K1229="","",All_Tasks!K1229)</f>
        <v/>
      </c>
      <c r="L1229" s="231" t="str">
        <f>IF(All_Tasks!L1229="","",All_Tasks!L1229)</f>
        <v/>
      </c>
      <c r="M1229" t="str">
        <f>IF(All_Tasks!M1229="","",All_Tasks!M1229)</f>
        <v/>
      </c>
      <c r="N1229" t="str">
        <f>IF(All_Tasks!N1229="","",All_Tasks!N1229)</f>
        <v/>
      </c>
      <c r="O1229" t="str">
        <f>IF(All_Tasks!O1229="","",All_Tasks!O1229)</f>
        <v/>
      </c>
      <c r="P1229" s="181">
        <f>IF(All_Tasks!P1229="",0,All_Tasks!P1229)</f>
        <v>0</v>
      </c>
      <c r="Q1229" s="181">
        <f>IF(All_Tasks!Q1229="",0,All_Tasks!Q1229)</f>
        <v>0</v>
      </c>
      <c r="R1229" s="181">
        <f>IF(All_Tasks!R1229="",0,All_Tasks!R1229)</f>
        <v>0</v>
      </c>
      <c r="S1229" s="181" t="str">
        <f>IF(All_Tasks!S1229="","",All_Tasks!S1229)</f>
        <v/>
      </c>
      <c r="T1229" t="str">
        <f>IF(All_Tasks!T1229="","",All_Tasks!T1229)</f>
        <v/>
      </c>
      <c r="U1229" t="str">
        <f>IF(All_Tasks!U1229="","",All_Tasks!U1229)</f>
        <v/>
      </c>
      <c r="V1229">
        <f>IF(A1229="",0,IFERROR(MATCH(A1229,Scope_Labor_Rates!$A$6:$A$46,0)+5,0))</f>
        <v>0</v>
      </c>
      <c r="W1229" s="178">
        <f>IF(V1229&gt;0,INDEX(Scope_Labor_Rates!$C$6:$C$46,V1229-5),0)</f>
        <v>0</v>
      </c>
      <c r="X1229" s="178">
        <f>IF(V1229&gt;0,INDEX(Scope_Labor_Rates!$C$6:$C$46,V1229-5),0)</f>
        <v>0</v>
      </c>
      <c r="Y1229" s="180">
        <f>IF(V1229&gt;0,INDEX(Scope_Labor_Rates!$S$6:$S$46,V1229-5),0)</f>
        <v>0</v>
      </c>
      <c r="Z1229" s="180">
        <f>IF(V1229&gt;0,INDEX(Scope_Labor_Rates!$R$6:$R$46,V1229-5),1)</f>
        <v>1</v>
      </c>
      <c r="AA1229" s="231">
        <f t="shared" si="171"/>
        <v>0</v>
      </c>
      <c r="AB1229" t="str">
        <f t="shared" si="172"/>
        <v/>
      </c>
      <c r="AC1229" s="178" t="str">
        <f t="shared" si="173"/>
        <v/>
      </c>
      <c r="AD1229" s="181">
        <f t="shared" si="174"/>
        <v>0</v>
      </c>
      <c r="AE1229" s="178">
        <f>IF(V1229&gt;0,P1229*INDEX(Scope_Labor_Rates!$E$6:$E$46,V1229-5),0)</f>
        <v>0</v>
      </c>
      <c r="AF1229" s="181">
        <f>IF(V1229&gt;0,AE1229*INDEX(Scope_Labor_Rates!$D$6:$D$46,V1229-5)*AA1229,0)</f>
        <v>0</v>
      </c>
      <c r="AG1229" s="178">
        <f>IF(V1229&gt;0,P1229*INDEX(Scope_Labor_Rates!$G$6:$G$46,V1229-5),0)</f>
        <v>0</v>
      </c>
      <c r="AH1229" s="181">
        <f>IF(V1229&gt;0,AG1229*INDEX(Scope_Labor_Rates!$F$6:$F$46,V1229-5)*AA1229,0)</f>
        <v>0</v>
      </c>
      <c r="AI1229" s="178">
        <f>IF(V1229&gt;0,P1229*INDEX(Scope_Labor_Rates!$I$6:$I$46,V1229-5),0)</f>
        <v>0</v>
      </c>
      <c r="AJ1229" s="181">
        <f>IF(V1229&gt;0,AI1229*INDEX(Scope_Labor_Rates!$H$6:$H$46,V1229-5)*AA1229,0)</f>
        <v>0</v>
      </c>
      <c r="AK1229" s="178">
        <f>IF(V1229&gt;0,P1229*INDEX(Scope_Labor_Rates!$K$6:$K$46,V1229-5),0)</f>
        <v>0</v>
      </c>
      <c r="AL1229" s="181">
        <f>IF(V1229&gt;0,AK1229*INDEX(Scope_Labor_Rates!$J$6:$J$46,V1229-5)*AA1229,0)</f>
        <v>0</v>
      </c>
      <c r="AM1229" s="178">
        <f>IF(V1229&gt;0,P1229*INDEX(Scope_Labor_Rates!$M$6:$M$46,V1229-5),0)</f>
        <v>0</v>
      </c>
      <c r="AN1229" s="178">
        <f>IF(V1229&gt;0,AM1229*INDEX(Scope_Labor_Rates!$L$6:$L$46,V1229-5)*AA1229,0)</f>
        <v>0</v>
      </c>
      <c r="AO1229" s="178">
        <f>IF(V1229&gt;0,P1229*INDEX(Scope_Labor_Rates!$O$6:$O$46,V1229-5)*AA1229,0)</f>
        <v>0</v>
      </c>
      <c r="AP1229" s="181">
        <f>IF(V1229&gt;0,P1229*INDEX(Scope_Labor_Rates!$Q$6:$Q$46,V1229-5)*AA1229,0)</f>
        <v>0</v>
      </c>
      <c r="AQ1229" s="178">
        <f t="shared" si="175"/>
        <v>0</v>
      </c>
      <c r="AR1229" s="178">
        <f t="shared" si="176"/>
        <v>0</v>
      </c>
      <c r="AS1229" s="178">
        <f t="shared" si="177"/>
        <v>0</v>
      </c>
      <c r="AT1229" s="178">
        <f t="shared" si="178"/>
        <v>0</v>
      </c>
      <c r="AU1229">
        <f t="shared" si="179"/>
        <v>0</v>
      </c>
    </row>
    <row r="1230" spans="1:47">
      <c r="A1230" t="str">
        <f>IF(All_Tasks!A1230="","",All_Tasks!A1230)</f>
        <v/>
      </c>
      <c r="B1230" t="str">
        <f>IF(All_Tasks!B1230="","",All_Tasks!B1230)</f>
        <v/>
      </c>
      <c r="C1230" t="str">
        <f>IF(All_Tasks!C1230="","",All_Tasks!C1230)</f>
        <v/>
      </c>
      <c r="D1230" t="str">
        <f>IF(All_Tasks!D1230="","",All_Tasks!D1230)</f>
        <v/>
      </c>
      <c r="E1230" t="str">
        <f>IF(All_Tasks!V1230&lt;&gt;"",All_Tasks!V1230,IF(All_Tasks!E1230&lt;&gt;"",All_Tasks!E1230,""))</f>
        <v/>
      </c>
      <c r="F1230" t="str">
        <f>IF(All_Tasks!F1230="","",All_Tasks!F1230)</f>
        <v/>
      </c>
      <c r="G1230" t="str">
        <f>IF(All_Tasks!G1230="","",All_Tasks!G1230)</f>
        <v/>
      </c>
      <c r="H1230" s="231" t="str">
        <f>IF(All_Tasks!H1230="","",All_Tasks!H1230)</f>
        <v/>
      </c>
      <c r="I1230" t="str">
        <f>IF(All_Tasks!I1230="","",All_Tasks!I1230)</f>
        <v/>
      </c>
      <c r="J1230" t="str">
        <f>IF(All_Tasks!J1230="","",All_Tasks!J1230)</f>
        <v/>
      </c>
      <c r="K1230" t="str">
        <f>IF(All_Tasks!K1230="","",All_Tasks!K1230)</f>
        <v/>
      </c>
      <c r="L1230" s="231" t="str">
        <f>IF(All_Tasks!L1230="","",All_Tasks!L1230)</f>
        <v/>
      </c>
      <c r="M1230" t="str">
        <f>IF(All_Tasks!M1230="","",All_Tasks!M1230)</f>
        <v/>
      </c>
      <c r="N1230" t="str">
        <f>IF(All_Tasks!N1230="","",All_Tasks!N1230)</f>
        <v/>
      </c>
      <c r="O1230" t="str">
        <f>IF(All_Tasks!O1230="","",All_Tasks!O1230)</f>
        <v/>
      </c>
      <c r="P1230" s="181">
        <f>IF(All_Tasks!P1230="",0,All_Tasks!P1230)</f>
        <v>0</v>
      </c>
      <c r="Q1230" s="181">
        <f>IF(All_Tasks!Q1230="",0,All_Tasks!Q1230)</f>
        <v>0</v>
      </c>
      <c r="R1230" s="181">
        <f>IF(All_Tasks!R1230="",0,All_Tasks!R1230)</f>
        <v>0</v>
      </c>
      <c r="S1230" s="181" t="str">
        <f>IF(All_Tasks!S1230="","",All_Tasks!S1230)</f>
        <v/>
      </c>
      <c r="T1230" t="str">
        <f>IF(All_Tasks!T1230="","",All_Tasks!T1230)</f>
        <v/>
      </c>
      <c r="U1230" t="str">
        <f>IF(All_Tasks!U1230="","",All_Tasks!U1230)</f>
        <v/>
      </c>
      <c r="V1230">
        <f>IF(A1230="",0,IFERROR(MATCH(A1230,Scope_Labor_Rates!$A$6:$A$46,0)+5,0))</f>
        <v>0</v>
      </c>
      <c r="W1230" s="178">
        <f>IF(V1230&gt;0,INDEX(Scope_Labor_Rates!$C$6:$C$46,V1230-5),0)</f>
        <v>0</v>
      </c>
      <c r="X1230" s="178">
        <f>IF(V1230&gt;0,INDEX(Scope_Labor_Rates!$C$6:$C$46,V1230-5),0)</f>
        <v>0</v>
      </c>
      <c r="Y1230" s="180">
        <f>IF(V1230&gt;0,INDEX(Scope_Labor_Rates!$S$6:$S$46,V1230-5),0)</f>
        <v>0</v>
      </c>
      <c r="Z1230" s="180">
        <f>IF(V1230&gt;0,INDEX(Scope_Labor_Rates!$R$6:$R$46,V1230-5),1)</f>
        <v>1</v>
      </c>
      <c r="AA1230" s="231">
        <f t="shared" si="171"/>
        <v>0</v>
      </c>
      <c r="AB1230" t="str">
        <f t="shared" si="172"/>
        <v/>
      </c>
      <c r="AC1230" s="178" t="str">
        <f t="shared" si="173"/>
        <v/>
      </c>
      <c r="AD1230" s="181">
        <f t="shared" si="174"/>
        <v>0</v>
      </c>
      <c r="AE1230" s="178">
        <f>IF(V1230&gt;0,P1230*INDEX(Scope_Labor_Rates!$E$6:$E$46,V1230-5),0)</f>
        <v>0</v>
      </c>
      <c r="AF1230" s="181">
        <f>IF(V1230&gt;0,AE1230*INDEX(Scope_Labor_Rates!$D$6:$D$46,V1230-5)*AA1230,0)</f>
        <v>0</v>
      </c>
      <c r="AG1230" s="178">
        <f>IF(V1230&gt;0,P1230*INDEX(Scope_Labor_Rates!$G$6:$G$46,V1230-5),0)</f>
        <v>0</v>
      </c>
      <c r="AH1230" s="181">
        <f>IF(V1230&gt;0,AG1230*INDEX(Scope_Labor_Rates!$F$6:$F$46,V1230-5)*AA1230,0)</f>
        <v>0</v>
      </c>
      <c r="AI1230" s="178">
        <f>IF(V1230&gt;0,P1230*INDEX(Scope_Labor_Rates!$I$6:$I$46,V1230-5),0)</f>
        <v>0</v>
      </c>
      <c r="AJ1230" s="181">
        <f>IF(V1230&gt;0,AI1230*INDEX(Scope_Labor_Rates!$H$6:$H$46,V1230-5)*AA1230,0)</f>
        <v>0</v>
      </c>
      <c r="AK1230" s="178">
        <f>IF(V1230&gt;0,P1230*INDEX(Scope_Labor_Rates!$K$6:$K$46,V1230-5),0)</f>
        <v>0</v>
      </c>
      <c r="AL1230" s="181">
        <f>IF(V1230&gt;0,AK1230*INDEX(Scope_Labor_Rates!$J$6:$J$46,V1230-5)*AA1230,0)</f>
        <v>0</v>
      </c>
      <c r="AM1230" s="178">
        <f>IF(V1230&gt;0,P1230*INDEX(Scope_Labor_Rates!$M$6:$M$46,V1230-5),0)</f>
        <v>0</v>
      </c>
      <c r="AN1230" s="178">
        <f>IF(V1230&gt;0,AM1230*INDEX(Scope_Labor_Rates!$L$6:$L$46,V1230-5)*AA1230,0)</f>
        <v>0</v>
      </c>
      <c r="AO1230" s="178">
        <f>IF(V1230&gt;0,P1230*INDEX(Scope_Labor_Rates!$O$6:$O$46,V1230-5)*AA1230,0)</f>
        <v>0</v>
      </c>
      <c r="AP1230" s="181">
        <f>IF(V1230&gt;0,P1230*INDEX(Scope_Labor_Rates!$Q$6:$Q$46,V1230-5)*AA1230,0)</f>
        <v>0</v>
      </c>
      <c r="AQ1230" s="178">
        <f t="shared" si="175"/>
        <v>0</v>
      </c>
      <c r="AR1230" s="178">
        <f t="shared" si="176"/>
        <v>0</v>
      </c>
      <c r="AS1230" s="178">
        <f t="shared" si="177"/>
        <v>0</v>
      </c>
      <c r="AT1230" s="178">
        <f t="shared" si="178"/>
        <v>0</v>
      </c>
      <c r="AU1230">
        <f t="shared" si="179"/>
        <v>0</v>
      </c>
    </row>
    <row r="1231" spans="1:47">
      <c r="A1231" t="str">
        <f>IF(All_Tasks!A1231="","",All_Tasks!A1231)</f>
        <v/>
      </c>
      <c r="B1231" t="str">
        <f>IF(All_Tasks!B1231="","",All_Tasks!B1231)</f>
        <v/>
      </c>
      <c r="C1231" t="str">
        <f>IF(All_Tasks!C1231="","",All_Tasks!C1231)</f>
        <v/>
      </c>
      <c r="D1231" t="str">
        <f>IF(All_Tasks!D1231="","",All_Tasks!D1231)</f>
        <v/>
      </c>
      <c r="E1231" t="str">
        <f>IF(All_Tasks!V1231&lt;&gt;"",All_Tasks!V1231,IF(All_Tasks!E1231&lt;&gt;"",All_Tasks!E1231,""))</f>
        <v/>
      </c>
      <c r="F1231" t="str">
        <f>IF(All_Tasks!F1231="","",All_Tasks!F1231)</f>
        <v/>
      </c>
      <c r="G1231" t="str">
        <f>IF(All_Tasks!G1231="","",All_Tasks!G1231)</f>
        <v/>
      </c>
      <c r="H1231" s="231" t="str">
        <f>IF(All_Tasks!H1231="","",All_Tasks!H1231)</f>
        <v/>
      </c>
      <c r="I1231" t="str">
        <f>IF(All_Tasks!I1231="","",All_Tasks!I1231)</f>
        <v/>
      </c>
      <c r="J1231" t="str">
        <f>IF(All_Tasks!J1231="","",All_Tasks!J1231)</f>
        <v/>
      </c>
      <c r="K1231" t="str">
        <f>IF(All_Tasks!K1231="","",All_Tasks!K1231)</f>
        <v/>
      </c>
      <c r="L1231" s="231" t="str">
        <f>IF(All_Tasks!L1231="","",All_Tasks!L1231)</f>
        <v/>
      </c>
      <c r="M1231" t="str">
        <f>IF(All_Tasks!M1231="","",All_Tasks!M1231)</f>
        <v/>
      </c>
      <c r="N1231" t="str">
        <f>IF(All_Tasks!N1231="","",All_Tasks!N1231)</f>
        <v/>
      </c>
      <c r="O1231" t="str">
        <f>IF(All_Tasks!O1231="","",All_Tasks!O1231)</f>
        <v/>
      </c>
      <c r="P1231" s="181">
        <f>IF(All_Tasks!P1231="",0,All_Tasks!P1231)</f>
        <v>0</v>
      </c>
      <c r="Q1231" s="181">
        <f>IF(All_Tasks!Q1231="",0,All_Tasks!Q1231)</f>
        <v>0</v>
      </c>
      <c r="R1231" s="181">
        <f>IF(All_Tasks!R1231="",0,All_Tasks!R1231)</f>
        <v>0</v>
      </c>
      <c r="S1231" s="181" t="str">
        <f>IF(All_Tasks!S1231="","",All_Tasks!S1231)</f>
        <v/>
      </c>
      <c r="T1231" t="str">
        <f>IF(All_Tasks!T1231="","",All_Tasks!T1231)</f>
        <v/>
      </c>
      <c r="U1231" t="str">
        <f>IF(All_Tasks!U1231="","",All_Tasks!U1231)</f>
        <v/>
      </c>
      <c r="V1231">
        <f>IF(A1231="",0,IFERROR(MATCH(A1231,Scope_Labor_Rates!$A$6:$A$46,0)+5,0))</f>
        <v>0</v>
      </c>
      <c r="W1231" s="178">
        <f>IF(V1231&gt;0,INDEX(Scope_Labor_Rates!$C$6:$C$46,V1231-5),0)</f>
        <v>0</v>
      </c>
      <c r="X1231" s="178">
        <f>IF(V1231&gt;0,INDEX(Scope_Labor_Rates!$C$6:$C$46,V1231-5),0)</f>
        <v>0</v>
      </c>
      <c r="Y1231" s="180">
        <f>IF(V1231&gt;0,INDEX(Scope_Labor_Rates!$S$6:$S$46,V1231-5),0)</f>
        <v>0</v>
      </c>
      <c r="Z1231" s="180">
        <f>IF(V1231&gt;0,INDEX(Scope_Labor_Rates!$R$6:$R$46,V1231-5),1)</f>
        <v>1</v>
      </c>
      <c r="AA1231" s="231">
        <f t="shared" si="171"/>
        <v>0</v>
      </c>
      <c r="AB1231" t="str">
        <f t="shared" si="172"/>
        <v/>
      </c>
      <c r="AC1231" s="178" t="str">
        <f t="shared" si="173"/>
        <v/>
      </c>
      <c r="AD1231" s="181">
        <f t="shared" si="174"/>
        <v>0</v>
      </c>
      <c r="AE1231" s="178">
        <f>IF(V1231&gt;0,P1231*INDEX(Scope_Labor_Rates!$E$6:$E$46,V1231-5),0)</f>
        <v>0</v>
      </c>
      <c r="AF1231" s="181">
        <f>IF(V1231&gt;0,AE1231*INDEX(Scope_Labor_Rates!$D$6:$D$46,V1231-5)*AA1231,0)</f>
        <v>0</v>
      </c>
      <c r="AG1231" s="178">
        <f>IF(V1231&gt;0,P1231*INDEX(Scope_Labor_Rates!$G$6:$G$46,V1231-5),0)</f>
        <v>0</v>
      </c>
      <c r="AH1231" s="181">
        <f>IF(V1231&gt;0,AG1231*INDEX(Scope_Labor_Rates!$F$6:$F$46,V1231-5)*AA1231,0)</f>
        <v>0</v>
      </c>
      <c r="AI1231" s="178">
        <f>IF(V1231&gt;0,P1231*INDEX(Scope_Labor_Rates!$I$6:$I$46,V1231-5),0)</f>
        <v>0</v>
      </c>
      <c r="AJ1231" s="181">
        <f>IF(V1231&gt;0,AI1231*INDEX(Scope_Labor_Rates!$H$6:$H$46,V1231-5)*AA1231,0)</f>
        <v>0</v>
      </c>
      <c r="AK1231" s="178">
        <f>IF(V1231&gt;0,P1231*INDEX(Scope_Labor_Rates!$K$6:$K$46,V1231-5),0)</f>
        <v>0</v>
      </c>
      <c r="AL1231" s="181">
        <f>IF(V1231&gt;0,AK1231*INDEX(Scope_Labor_Rates!$J$6:$J$46,V1231-5)*AA1231,0)</f>
        <v>0</v>
      </c>
      <c r="AM1231" s="178">
        <f>IF(V1231&gt;0,P1231*INDEX(Scope_Labor_Rates!$M$6:$M$46,V1231-5),0)</f>
        <v>0</v>
      </c>
      <c r="AN1231" s="178">
        <f>IF(V1231&gt;0,AM1231*INDEX(Scope_Labor_Rates!$L$6:$L$46,V1231-5)*AA1231,0)</f>
        <v>0</v>
      </c>
      <c r="AO1231" s="178">
        <f>IF(V1231&gt;0,P1231*INDEX(Scope_Labor_Rates!$O$6:$O$46,V1231-5)*AA1231,0)</f>
        <v>0</v>
      </c>
      <c r="AP1231" s="181">
        <f>IF(V1231&gt;0,P1231*INDEX(Scope_Labor_Rates!$Q$6:$Q$46,V1231-5)*AA1231,0)</f>
        <v>0</v>
      </c>
      <c r="AQ1231" s="178">
        <f t="shared" si="175"/>
        <v>0</v>
      </c>
      <c r="AR1231" s="178">
        <f t="shared" si="176"/>
        <v>0</v>
      </c>
      <c r="AS1231" s="178">
        <f t="shared" si="177"/>
        <v>0</v>
      </c>
      <c r="AT1231" s="178">
        <f t="shared" si="178"/>
        <v>0</v>
      </c>
      <c r="AU1231">
        <f t="shared" si="179"/>
        <v>0</v>
      </c>
    </row>
    <row r="1232" spans="1:47">
      <c r="A1232" t="str">
        <f>IF(All_Tasks!A1232="","",All_Tasks!A1232)</f>
        <v/>
      </c>
      <c r="B1232" t="str">
        <f>IF(All_Tasks!B1232="","",All_Tasks!B1232)</f>
        <v/>
      </c>
      <c r="C1232" t="str">
        <f>IF(All_Tasks!C1232="","",All_Tasks!C1232)</f>
        <v/>
      </c>
      <c r="D1232" t="str">
        <f>IF(All_Tasks!D1232="","",All_Tasks!D1232)</f>
        <v/>
      </c>
      <c r="E1232" t="str">
        <f>IF(All_Tasks!V1232&lt;&gt;"",All_Tasks!V1232,IF(All_Tasks!E1232&lt;&gt;"",All_Tasks!E1232,""))</f>
        <v/>
      </c>
      <c r="F1232" t="str">
        <f>IF(All_Tasks!F1232="","",All_Tasks!F1232)</f>
        <v/>
      </c>
      <c r="G1232" t="str">
        <f>IF(All_Tasks!G1232="","",All_Tasks!G1232)</f>
        <v/>
      </c>
      <c r="H1232" s="231" t="str">
        <f>IF(All_Tasks!H1232="","",All_Tasks!H1232)</f>
        <v/>
      </c>
      <c r="I1232" t="str">
        <f>IF(All_Tasks!I1232="","",All_Tasks!I1232)</f>
        <v/>
      </c>
      <c r="J1232" t="str">
        <f>IF(All_Tasks!J1232="","",All_Tasks!J1232)</f>
        <v/>
      </c>
      <c r="K1232" t="str">
        <f>IF(All_Tasks!K1232="","",All_Tasks!K1232)</f>
        <v/>
      </c>
      <c r="L1232" s="231" t="str">
        <f>IF(All_Tasks!L1232="","",All_Tasks!L1232)</f>
        <v/>
      </c>
      <c r="M1232" t="str">
        <f>IF(All_Tasks!M1232="","",All_Tasks!M1232)</f>
        <v/>
      </c>
      <c r="N1232" t="str">
        <f>IF(All_Tasks!N1232="","",All_Tasks!N1232)</f>
        <v/>
      </c>
      <c r="O1232" t="str">
        <f>IF(All_Tasks!O1232="","",All_Tasks!O1232)</f>
        <v/>
      </c>
      <c r="P1232" s="181">
        <f>IF(All_Tasks!P1232="",0,All_Tasks!P1232)</f>
        <v>0</v>
      </c>
      <c r="Q1232" s="181">
        <f>IF(All_Tasks!Q1232="",0,All_Tasks!Q1232)</f>
        <v>0</v>
      </c>
      <c r="R1232" s="181">
        <f>IF(All_Tasks!R1232="",0,All_Tasks!R1232)</f>
        <v>0</v>
      </c>
      <c r="S1232" s="181" t="str">
        <f>IF(All_Tasks!S1232="","",All_Tasks!S1232)</f>
        <v/>
      </c>
      <c r="T1232" t="str">
        <f>IF(All_Tasks!T1232="","",All_Tasks!T1232)</f>
        <v/>
      </c>
      <c r="U1232" t="str">
        <f>IF(All_Tasks!U1232="","",All_Tasks!U1232)</f>
        <v/>
      </c>
      <c r="V1232">
        <f>IF(A1232="",0,IFERROR(MATCH(A1232,Scope_Labor_Rates!$A$6:$A$46,0)+5,0))</f>
        <v>0</v>
      </c>
      <c r="W1232" s="178">
        <f>IF(V1232&gt;0,INDEX(Scope_Labor_Rates!$C$6:$C$46,V1232-5),0)</f>
        <v>0</v>
      </c>
      <c r="X1232" s="178">
        <f>IF(V1232&gt;0,INDEX(Scope_Labor_Rates!$C$6:$C$46,V1232-5),0)</f>
        <v>0</v>
      </c>
      <c r="Y1232" s="180">
        <f>IF(V1232&gt;0,INDEX(Scope_Labor_Rates!$S$6:$S$46,V1232-5),0)</f>
        <v>0</v>
      </c>
      <c r="Z1232" s="180">
        <f>IF(V1232&gt;0,INDEX(Scope_Labor_Rates!$R$6:$R$46,V1232-5),1)</f>
        <v>1</v>
      </c>
      <c r="AA1232" s="231">
        <f t="shared" si="171"/>
        <v>0</v>
      </c>
      <c r="AB1232" t="str">
        <f t="shared" si="172"/>
        <v/>
      </c>
      <c r="AC1232" s="178" t="str">
        <f t="shared" si="173"/>
        <v/>
      </c>
      <c r="AD1232" s="181">
        <f t="shared" si="174"/>
        <v>0</v>
      </c>
      <c r="AE1232" s="178">
        <f>IF(V1232&gt;0,P1232*INDEX(Scope_Labor_Rates!$E$6:$E$46,V1232-5),0)</f>
        <v>0</v>
      </c>
      <c r="AF1232" s="181">
        <f>IF(V1232&gt;0,AE1232*INDEX(Scope_Labor_Rates!$D$6:$D$46,V1232-5)*AA1232,0)</f>
        <v>0</v>
      </c>
      <c r="AG1232" s="178">
        <f>IF(V1232&gt;0,P1232*INDEX(Scope_Labor_Rates!$G$6:$G$46,V1232-5),0)</f>
        <v>0</v>
      </c>
      <c r="AH1232" s="181">
        <f>IF(V1232&gt;0,AG1232*INDEX(Scope_Labor_Rates!$F$6:$F$46,V1232-5)*AA1232,0)</f>
        <v>0</v>
      </c>
      <c r="AI1232" s="178">
        <f>IF(V1232&gt;0,P1232*INDEX(Scope_Labor_Rates!$I$6:$I$46,V1232-5),0)</f>
        <v>0</v>
      </c>
      <c r="AJ1232" s="181">
        <f>IF(V1232&gt;0,AI1232*INDEX(Scope_Labor_Rates!$H$6:$H$46,V1232-5)*AA1232,0)</f>
        <v>0</v>
      </c>
      <c r="AK1232" s="178">
        <f>IF(V1232&gt;0,P1232*INDEX(Scope_Labor_Rates!$K$6:$K$46,V1232-5),0)</f>
        <v>0</v>
      </c>
      <c r="AL1232" s="181">
        <f>IF(V1232&gt;0,AK1232*INDEX(Scope_Labor_Rates!$J$6:$J$46,V1232-5)*AA1232,0)</f>
        <v>0</v>
      </c>
      <c r="AM1232" s="178">
        <f>IF(V1232&gt;0,P1232*INDEX(Scope_Labor_Rates!$M$6:$M$46,V1232-5),0)</f>
        <v>0</v>
      </c>
      <c r="AN1232" s="178">
        <f>IF(V1232&gt;0,AM1232*INDEX(Scope_Labor_Rates!$L$6:$L$46,V1232-5)*AA1232,0)</f>
        <v>0</v>
      </c>
      <c r="AO1232" s="178">
        <f>IF(V1232&gt;0,P1232*INDEX(Scope_Labor_Rates!$O$6:$O$46,V1232-5)*AA1232,0)</f>
        <v>0</v>
      </c>
      <c r="AP1232" s="181">
        <f>IF(V1232&gt;0,P1232*INDEX(Scope_Labor_Rates!$Q$6:$Q$46,V1232-5)*AA1232,0)</f>
        <v>0</v>
      </c>
      <c r="AQ1232" s="178">
        <f t="shared" si="175"/>
        <v>0</v>
      </c>
      <c r="AR1232" s="178">
        <f t="shared" si="176"/>
        <v>0</v>
      </c>
      <c r="AS1232" s="178">
        <f t="shared" si="177"/>
        <v>0</v>
      </c>
      <c r="AT1232" s="178">
        <f t="shared" si="178"/>
        <v>0</v>
      </c>
      <c r="AU1232">
        <f t="shared" si="179"/>
        <v>0</v>
      </c>
    </row>
    <row r="1233" spans="1:47">
      <c r="A1233" t="str">
        <f>IF(All_Tasks!A1233="","",All_Tasks!A1233)</f>
        <v/>
      </c>
      <c r="B1233" t="str">
        <f>IF(All_Tasks!B1233="","",All_Tasks!B1233)</f>
        <v/>
      </c>
      <c r="C1233" t="str">
        <f>IF(All_Tasks!C1233="","",All_Tasks!C1233)</f>
        <v/>
      </c>
      <c r="D1233" t="str">
        <f>IF(All_Tasks!D1233="","",All_Tasks!D1233)</f>
        <v/>
      </c>
      <c r="E1233" t="str">
        <f>IF(All_Tasks!V1233&lt;&gt;"",All_Tasks!V1233,IF(All_Tasks!E1233&lt;&gt;"",All_Tasks!E1233,""))</f>
        <v/>
      </c>
      <c r="F1233" t="str">
        <f>IF(All_Tasks!F1233="","",All_Tasks!F1233)</f>
        <v/>
      </c>
      <c r="G1233" t="str">
        <f>IF(All_Tasks!G1233="","",All_Tasks!G1233)</f>
        <v/>
      </c>
      <c r="H1233" s="231" t="str">
        <f>IF(All_Tasks!H1233="","",All_Tasks!H1233)</f>
        <v/>
      </c>
      <c r="I1233" t="str">
        <f>IF(All_Tasks!I1233="","",All_Tasks!I1233)</f>
        <v/>
      </c>
      <c r="J1233" t="str">
        <f>IF(All_Tasks!J1233="","",All_Tasks!J1233)</f>
        <v/>
      </c>
      <c r="K1233" t="str">
        <f>IF(All_Tasks!K1233="","",All_Tasks!K1233)</f>
        <v/>
      </c>
      <c r="L1233" s="231" t="str">
        <f>IF(All_Tasks!L1233="","",All_Tasks!L1233)</f>
        <v/>
      </c>
      <c r="M1233" t="str">
        <f>IF(All_Tasks!M1233="","",All_Tasks!M1233)</f>
        <v/>
      </c>
      <c r="N1233" t="str">
        <f>IF(All_Tasks!N1233="","",All_Tasks!N1233)</f>
        <v/>
      </c>
      <c r="O1233" t="str">
        <f>IF(All_Tasks!O1233="","",All_Tasks!O1233)</f>
        <v/>
      </c>
      <c r="P1233" s="181">
        <f>IF(All_Tasks!P1233="",0,All_Tasks!P1233)</f>
        <v>0</v>
      </c>
      <c r="Q1233" s="181">
        <f>IF(All_Tasks!Q1233="",0,All_Tasks!Q1233)</f>
        <v>0</v>
      </c>
      <c r="R1233" s="181">
        <f>IF(All_Tasks!R1233="",0,All_Tasks!R1233)</f>
        <v>0</v>
      </c>
      <c r="S1233" s="181" t="str">
        <f>IF(All_Tasks!S1233="","",All_Tasks!S1233)</f>
        <v/>
      </c>
      <c r="T1233" t="str">
        <f>IF(All_Tasks!T1233="","",All_Tasks!T1233)</f>
        <v/>
      </c>
      <c r="U1233" t="str">
        <f>IF(All_Tasks!U1233="","",All_Tasks!U1233)</f>
        <v/>
      </c>
      <c r="V1233">
        <f>IF(A1233="",0,IFERROR(MATCH(A1233,Scope_Labor_Rates!$A$6:$A$46,0)+5,0))</f>
        <v>0</v>
      </c>
      <c r="W1233" s="178">
        <f>IF(V1233&gt;0,INDEX(Scope_Labor_Rates!$C$6:$C$46,V1233-5),0)</f>
        <v>0</v>
      </c>
      <c r="X1233" s="178">
        <f>IF(V1233&gt;0,INDEX(Scope_Labor_Rates!$C$6:$C$46,V1233-5),0)</f>
        <v>0</v>
      </c>
      <c r="Y1233" s="180">
        <f>IF(V1233&gt;0,INDEX(Scope_Labor_Rates!$S$6:$S$46,V1233-5),0)</f>
        <v>0</v>
      </c>
      <c r="Z1233" s="180">
        <f>IF(V1233&gt;0,INDEX(Scope_Labor_Rates!$R$6:$R$46,V1233-5),1)</f>
        <v>1</v>
      </c>
      <c r="AA1233" s="231">
        <f t="shared" si="171"/>
        <v>0</v>
      </c>
      <c r="AB1233" t="str">
        <f t="shared" si="172"/>
        <v/>
      </c>
      <c r="AC1233" s="178" t="str">
        <f t="shared" si="173"/>
        <v/>
      </c>
      <c r="AD1233" s="181">
        <f t="shared" si="174"/>
        <v>0</v>
      </c>
      <c r="AE1233" s="178">
        <f>IF(V1233&gt;0,P1233*INDEX(Scope_Labor_Rates!$E$6:$E$46,V1233-5),0)</f>
        <v>0</v>
      </c>
      <c r="AF1233" s="181">
        <f>IF(V1233&gt;0,AE1233*INDEX(Scope_Labor_Rates!$D$6:$D$46,V1233-5)*AA1233,0)</f>
        <v>0</v>
      </c>
      <c r="AG1233" s="178">
        <f>IF(V1233&gt;0,P1233*INDEX(Scope_Labor_Rates!$G$6:$G$46,V1233-5),0)</f>
        <v>0</v>
      </c>
      <c r="AH1233" s="181">
        <f>IF(V1233&gt;0,AG1233*INDEX(Scope_Labor_Rates!$F$6:$F$46,V1233-5)*AA1233,0)</f>
        <v>0</v>
      </c>
      <c r="AI1233" s="178">
        <f>IF(V1233&gt;0,P1233*INDEX(Scope_Labor_Rates!$I$6:$I$46,V1233-5),0)</f>
        <v>0</v>
      </c>
      <c r="AJ1233" s="181">
        <f>IF(V1233&gt;0,AI1233*INDEX(Scope_Labor_Rates!$H$6:$H$46,V1233-5)*AA1233,0)</f>
        <v>0</v>
      </c>
      <c r="AK1233" s="178">
        <f>IF(V1233&gt;0,P1233*INDEX(Scope_Labor_Rates!$K$6:$K$46,V1233-5),0)</f>
        <v>0</v>
      </c>
      <c r="AL1233" s="181">
        <f>IF(V1233&gt;0,AK1233*INDEX(Scope_Labor_Rates!$J$6:$J$46,V1233-5)*AA1233,0)</f>
        <v>0</v>
      </c>
      <c r="AM1233" s="178">
        <f>IF(V1233&gt;0,P1233*INDEX(Scope_Labor_Rates!$M$6:$M$46,V1233-5),0)</f>
        <v>0</v>
      </c>
      <c r="AN1233" s="178">
        <f>IF(V1233&gt;0,AM1233*INDEX(Scope_Labor_Rates!$L$6:$L$46,V1233-5)*AA1233,0)</f>
        <v>0</v>
      </c>
      <c r="AO1233" s="178">
        <f>IF(V1233&gt;0,P1233*INDEX(Scope_Labor_Rates!$O$6:$O$46,V1233-5)*AA1233,0)</f>
        <v>0</v>
      </c>
      <c r="AP1233" s="181">
        <f>IF(V1233&gt;0,P1233*INDEX(Scope_Labor_Rates!$Q$6:$Q$46,V1233-5)*AA1233,0)</f>
        <v>0</v>
      </c>
      <c r="AQ1233" s="178">
        <f t="shared" si="175"/>
        <v>0</v>
      </c>
      <c r="AR1233" s="178">
        <f t="shared" si="176"/>
        <v>0</v>
      </c>
      <c r="AS1233" s="178">
        <f t="shared" si="177"/>
        <v>0</v>
      </c>
      <c r="AT1233" s="178">
        <f t="shared" si="178"/>
        <v>0</v>
      </c>
      <c r="AU1233">
        <f t="shared" si="179"/>
        <v>0</v>
      </c>
    </row>
    <row r="1234" spans="1:47">
      <c r="A1234" t="str">
        <f>IF(All_Tasks!A1234="","",All_Tasks!A1234)</f>
        <v/>
      </c>
      <c r="B1234" t="str">
        <f>IF(All_Tasks!B1234="","",All_Tasks!B1234)</f>
        <v/>
      </c>
      <c r="C1234" t="str">
        <f>IF(All_Tasks!C1234="","",All_Tasks!C1234)</f>
        <v/>
      </c>
      <c r="D1234" t="str">
        <f>IF(All_Tasks!D1234="","",All_Tasks!D1234)</f>
        <v/>
      </c>
      <c r="E1234" t="str">
        <f>IF(All_Tasks!V1234&lt;&gt;"",All_Tasks!V1234,IF(All_Tasks!E1234&lt;&gt;"",All_Tasks!E1234,""))</f>
        <v/>
      </c>
      <c r="F1234" t="str">
        <f>IF(All_Tasks!F1234="","",All_Tasks!F1234)</f>
        <v/>
      </c>
      <c r="G1234" t="str">
        <f>IF(All_Tasks!G1234="","",All_Tasks!G1234)</f>
        <v/>
      </c>
      <c r="H1234" s="231" t="str">
        <f>IF(All_Tasks!H1234="","",All_Tasks!H1234)</f>
        <v/>
      </c>
      <c r="I1234" t="str">
        <f>IF(All_Tasks!I1234="","",All_Tasks!I1234)</f>
        <v/>
      </c>
      <c r="J1234" t="str">
        <f>IF(All_Tasks!J1234="","",All_Tasks!J1234)</f>
        <v/>
      </c>
      <c r="K1234" t="str">
        <f>IF(All_Tasks!K1234="","",All_Tasks!K1234)</f>
        <v/>
      </c>
      <c r="L1234" s="231" t="str">
        <f>IF(All_Tasks!L1234="","",All_Tasks!L1234)</f>
        <v/>
      </c>
      <c r="M1234" t="str">
        <f>IF(All_Tasks!M1234="","",All_Tasks!M1234)</f>
        <v/>
      </c>
      <c r="N1234" t="str">
        <f>IF(All_Tasks!N1234="","",All_Tasks!N1234)</f>
        <v/>
      </c>
      <c r="O1234" t="str">
        <f>IF(All_Tasks!O1234="","",All_Tasks!O1234)</f>
        <v/>
      </c>
      <c r="P1234" s="181">
        <f>IF(All_Tasks!P1234="",0,All_Tasks!P1234)</f>
        <v>0</v>
      </c>
      <c r="Q1234" s="181">
        <f>IF(All_Tasks!Q1234="",0,All_Tasks!Q1234)</f>
        <v>0</v>
      </c>
      <c r="R1234" s="181">
        <f>IF(All_Tasks!R1234="",0,All_Tasks!R1234)</f>
        <v>0</v>
      </c>
      <c r="S1234" s="181" t="str">
        <f>IF(All_Tasks!S1234="","",All_Tasks!S1234)</f>
        <v/>
      </c>
      <c r="T1234" t="str">
        <f>IF(All_Tasks!T1234="","",All_Tasks!T1234)</f>
        <v/>
      </c>
      <c r="U1234" t="str">
        <f>IF(All_Tasks!U1234="","",All_Tasks!U1234)</f>
        <v/>
      </c>
      <c r="V1234">
        <f>IF(A1234="",0,IFERROR(MATCH(A1234,Scope_Labor_Rates!$A$6:$A$46,0)+5,0))</f>
        <v>0</v>
      </c>
      <c r="W1234" s="178">
        <f>IF(V1234&gt;0,INDEX(Scope_Labor_Rates!$C$6:$C$46,V1234-5),0)</f>
        <v>0</v>
      </c>
      <c r="X1234" s="178">
        <f>IF(V1234&gt;0,INDEX(Scope_Labor_Rates!$C$6:$C$46,V1234-5),0)</f>
        <v>0</v>
      </c>
      <c r="Y1234" s="180">
        <f>IF(V1234&gt;0,INDEX(Scope_Labor_Rates!$S$6:$S$46,V1234-5),0)</f>
        <v>0</v>
      </c>
      <c r="Z1234" s="180">
        <f>IF(V1234&gt;0,INDEX(Scope_Labor_Rates!$R$6:$R$46,V1234-5),1)</f>
        <v>1</v>
      </c>
      <c r="AA1234" s="231">
        <f t="shared" si="171"/>
        <v>0</v>
      </c>
      <c r="AB1234" t="str">
        <f t="shared" si="172"/>
        <v/>
      </c>
      <c r="AC1234" s="178" t="str">
        <f t="shared" si="173"/>
        <v/>
      </c>
      <c r="AD1234" s="181">
        <f t="shared" si="174"/>
        <v>0</v>
      </c>
      <c r="AE1234" s="178">
        <f>IF(V1234&gt;0,P1234*INDEX(Scope_Labor_Rates!$E$6:$E$46,V1234-5),0)</f>
        <v>0</v>
      </c>
      <c r="AF1234" s="181">
        <f>IF(V1234&gt;0,AE1234*INDEX(Scope_Labor_Rates!$D$6:$D$46,V1234-5)*AA1234,0)</f>
        <v>0</v>
      </c>
      <c r="AG1234" s="178">
        <f>IF(V1234&gt;0,P1234*INDEX(Scope_Labor_Rates!$G$6:$G$46,V1234-5),0)</f>
        <v>0</v>
      </c>
      <c r="AH1234" s="181">
        <f>IF(V1234&gt;0,AG1234*INDEX(Scope_Labor_Rates!$F$6:$F$46,V1234-5)*AA1234,0)</f>
        <v>0</v>
      </c>
      <c r="AI1234" s="178">
        <f>IF(V1234&gt;0,P1234*INDEX(Scope_Labor_Rates!$I$6:$I$46,V1234-5),0)</f>
        <v>0</v>
      </c>
      <c r="AJ1234" s="181">
        <f>IF(V1234&gt;0,AI1234*INDEX(Scope_Labor_Rates!$H$6:$H$46,V1234-5)*AA1234,0)</f>
        <v>0</v>
      </c>
      <c r="AK1234" s="178">
        <f>IF(V1234&gt;0,P1234*INDEX(Scope_Labor_Rates!$K$6:$K$46,V1234-5),0)</f>
        <v>0</v>
      </c>
      <c r="AL1234" s="181">
        <f>IF(V1234&gt;0,AK1234*INDEX(Scope_Labor_Rates!$J$6:$J$46,V1234-5)*AA1234,0)</f>
        <v>0</v>
      </c>
      <c r="AM1234" s="178">
        <f>IF(V1234&gt;0,P1234*INDEX(Scope_Labor_Rates!$M$6:$M$46,V1234-5),0)</f>
        <v>0</v>
      </c>
      <c r="AN1234" s="178">
        <f>IF(V1234&gt;0,AM1234*INDEX(Scope_Labor_Rates!$L$6:$L$46,V1234-5)*AA1234,0)</f>
        <v>0</v>
      </c>
      <c r="AO1234" s="178">
        <f>IF(V1234&gt;0,P1234*INDEX(Scope_Labor_Rates!$O$6:$O$46,V1234-5)*AA1234,0)</f>
        <v>0</v>
      </c>
      <c r="AP1234" s="181">
        <f>IF(V1234&gt;0,P1234*INDEX(Scope_Labor_Rates!$Q$6:$Q$46,V1234-5)*AA1234,0)</f>
        <v>0</v>
      </c>
      <c r="AQ1234" s="178">
        <f t="shared" si="175"/>
        <v>0</v>
      </c>
      <c r="AR1234" s="178">
        <f t="shared" si="176"/>
        <v>0</v>
      </c>
      <c r="AS1234" s="178">
        <f t="shared" si="177"/>
        <v>0</v>
      </c>
      <c r="AT1234" s="178">
        <f t="shared" si="178"/>
        <v>0</v>
      </c>
      <c r="AU1234">
        <f t="shared" si="179"/>
        <v>0</v>
      </c>
    </row>
    <row r="1235" spans="1:47">
      <c r="A1235" t="str">
        <f>IF(All_Tasks!A1235="","",All_Tasks!A1235)</f>
        <v/>
      </c>
      <c r="B1235" t="str">
        <f>IF(All_Tasks!B1235="","",All_Tasks!B1235)</f>
        <v/>
      </c>
      <c r="C1235" t="str">
        <f>IF(All_Tasks!C1235="","",All_Tasks!C1235)</f>
        <v/>
      </c>
      <c r="D1235" t="str">
        <f>IF(All_Tasks!D1235="","",All_Tasks!D1235)</f>
        <v/>
      </c>
      <c r="E1235" t="str">
        <f>IF(All_Tasks!V1235&lt;&gt;"",All_Tasks!V1235,IF(All_Tasks!E1235&lt;&gt;"",All_Tasks!E1235,""))</f>
        <v/>
      </c>
      <c r="F1235" t="str">
        <f>IF(All_Tasks!F1235="","",All_Tasks!F1235)</f>
        <v/>
      </c>
      <c r="G1235" t="str">
        <f>IF(All_Tasks!G1235="","",All_Tasks!G1235)</f>
        <v/>
      </c>
      <c r="H1235" s="231" t="str">
        <f>IF(All_Tasks!H1235="","",All_Tasks!H1235)</f>
        <v/>
      </c>
      <c r="I1235" t="str">
        <f>IF(All_Tasks!I1235="","",All_Tasks!I1235)</f>
        <v/>
      </c>
      <c r="J1235" t="str">
        <f>IF(All_Tasks!J1235="","",All_Tasks!J1235)</f>
        <v/>
      </c>
      <c r="K1235" t="str">
        <f>IF(All_Tasks!K1235="","",All_Tasks!K1235)</f>
        <v/>
      </c>
      <c r="L1235" s="231" t="str">
        <f>IF(All_Tasks!L1235="","",All_Tasks!L1235)</f>
        <v/>
      </c>
      <c r="M1235" t="str">
        <f>IF(All_Tasks!M1235="","",All_Tasks!M1235)</f>
        <v/>
      </c>
      <c r="N1235" t="str">
        <f>IF(All_Tasks!N1235="","",All_Tasks!N1235)</f>
        <v/>
      </c>
      <c r="O1235" t="str">
        <f>IF(All_Tasks!O1235="","",All_Tasks!O1235)</f>
        <v/>
      </c>
      <c r="P1235" s="181">
        <f>IF(All_Tasks!P1235="",0,All_Tasks!P1235)</f>
        <v>0</v>
      </c>
      <c r="Q1235" s="181">
        <f>IF(All_Tasks!Q1235="",0,All_Tasks!Q1235)</f>
        <v>0</v>
      </c>
      <c r="R1235" s="181">
        <f>IF(All_Tasks!R1235="",0,All_Tasks!R1235)</f>
        <v>0</v>
      </c>
      <c r="S1235" s="181" t="str">
        <f>IF(All_Tasks!S1235="","",All_Tasks!S1235)</f>
        <v/>
      </c>
      <c r="T1235" t="str">
        <f>IF(All_Tasks!T1235="","",All_Tasks!T1235)</f>
        <v/>
      </c>
      <c r="U1235" t="str">
        <f>IF(All_Tasks!U1235="","",All_Tasks!U1235)</f>
        <v/>
      </c>
      <c r="V1235">
        <f>IF(A1235="",0,IFERROR(MATCH(A1235,Scope_Labor_Rates!$A$6:$A$46,0)+5,0))</f>
        <v>0</v>
      </c>
      <c r="W1235" s="178">
        <f>IF(V1235&gt;0,INDEX(Scope_Labor_Rates!$C$6:$C$46,V1235-5),0)</f>
        <v>0</v>
      </c>
      <c r="X1235" s="178">
        <f>IF(V1235&gt;0,INDEX(Scope_Labor_Rates!$C$6:$C$46,V1235-5),0)</f>
        <v>0</v>
      </c>
      <c r="Y1235" s="180">
        <f>IF(V1235&gt;0,INDEX(Scope_Labor_Rates!$S$6:$S$46,V1235-5),0)</f>
        <v>0</v>
      </c>
      <c r="Z1235" s="180">
        <f>IF(V1235&gt;0,INDEX(Scope_Labor_Rates!$R$6:$R$46,V1235-5),1)</f>
        <v>1</v>
      </c>
      <c r="AA1235" s="231">
        <f t="shared" si="171"/>
        <v>0</v>
      </c>
      <c r="AB1235" t="str">
        <f t="shared" si="172"/>
        <v/>
      </c>
      <c r="AC1235" s="178" t="str">
        <f t="shared" si="173"/>
        <v/>
      </c>
      <c r="AD1235" s="181">
        <f t="shared" si="174"/>
        <v>0</v>
      </c>
      <c r="AE1235" s="178">
        <f>IF(V1235&gt;0,P1235*INDEX(Scope_Labor_Rates!$E$6:$E$46,V1235-5),0)</f>
        <v>0</v>
      </c>
      <c r="AF1235" s="181">
        <f>IF(V1235&gt;0,AE1235*INDEX(Scope_Labor_Rates!$D$6:$D$46,V1235-5)*AA1235,0)</f>
        <v>0</v>
      </c>
      <c r="AG1235" s="178">
        <f>IF(V1235&gt;0,P1235*INDEX(Scope_Labor_Rates!$G$6:$G$46,V1235-5),0)</f>
        <v>0</v>
      </c>
      <c r="AH1235" s="181">
        <f>IF(V1235&gt;0,AG1235*INDEX(Scope_Labor_Rates!$F$6:$F$46,V1235-5)*AA1235,0)</f>
        <v>0</v>
      </c>
      <c r="AI1235" s="178">
        <f>IF(V1235&gt;0,P1235*INDEX(Scope_Labor_Rates!$I$6:$I$46,V1235-5),0)</f>
        <v>0</v>
      </c>
      <c r="AJ1235" s="181">
        <f>IF(V1235&gt;0,AI1235*INDEX(Scope_Labor_Rates!$H$6:$H$46,V1235-5)*AA1235,0)</f>
        <v>0</v>
      </c>
      <c r="AK1235" s="178">
        <f>IF(V1235&gt;0,P1235*INDEX(Scope_Labor_Rates!$K$6:$K$46,V1235-5),0)</f>
        <v>0</v>
      </c>
      <c r="AL1235" s="181">
        <f>IF(V1235&gt;0,AK1235*INDEX(Scope_Labor_Rates!$J$6:$J$46,V1235-5)*AA1235,0)</f>
        <v>0</v>
      </c>
      <c r="AM1235" s="178">
        <f>IF(V1235&gt;0,P1235*INDEX(Scope_Labor_Rates!$M$6:$M$46,V1235-5),0)</f>
        <v>0</v>
      </c>
      <c r="AN1235" s="178">
        <f>IF(V1235&gt;0,AM1235*INDEX(Scope_Labor_Rates!$L$6:$L$46,V1235-5)*AA1235,0)</f>
        <v>0</v>
      </c>
      <c r="AO1235" s="178">
        <f>IF(V1235&gt;0,P1235*INDEX(Scope_Labor_Rates!$O$6:$O$46,V1235-5)*AA1235,0)</f>
        <v>0</v>
      </c>
      <c r="AP1235" s="181">
        <f>IF(V1235&gt;0,P1235*INDEX(Scope_Labor_Rates!$Q$6:$Q$46,V1235-5)*AA1235,0)</f>
        <v>0</v>
      </c>
      <c r="AQ1235" s="178">
        <f t="shared" si="175"/>
        <v>0</v>
      </c>
      <c r="AR1235" s="178">
        <f t="shared" si="176"/>
        <v>0</v>
      </c>
      <c r="AS1235" s="178">
        <f t="shared" si="177"/>
        <v>0</v>
      </c>
      <c r="AT1235" s="178">
        <f t="shared" si="178"/>
        <v>0</v>
      </c>
      <c r="AU1235">
        <f t="shared" si="179"/>
        <v>0</v>
      </c>
    </row>
    <row r="1236" spans="1:47">
      <c r="A1236" t="str">
        <f>IF(All_Tasks!A1236="","",All_Tasks!A1236)</f>
        <v/>
      </c>
      <c r="B1236" t="str">
        <f>IF(All_Tasks!B1236="","",All_Tasks!B1236)</f>
        <v/>
      </c>
      <c r="C1236" t="str">
        <f>IF(All_Tasks!C1236="","",All_Tasks!C1236)</f>
        <v/>
      </c>
      <c r="D1236" t="str">
        <f>IF(All_Tasks!D1236="","",All_Tasks!D1236)</f>
        <v/>
      </c>
      <c r="E1236" t="str">
        <f>IF(All_Tasks!V1236&lt;&gt;"",All_Tasks!V1236,IF(All_Tasks!E1236&lt;&gt;"",All_Tasks!E1236,""))</f>
        <v/>
      </c>
      <c r="F1236" t="str">
        <f>IF(All_Tasks!F1236="","",All_Tasks!F1236)</f>
        <v/>
      </c>
      <c r="G1236" t="str">
        <f>IF(All_Tasks!G1236="","",All_Tasks!G1236)</f>
        <v/>
      </c>
      <c r="H1236" s="231" t="str">
        <f>IF(All_Tasks!H1236="","",All_Tasks!H1236)</f>
        <v/>
      </c>
      <c r="I1236" t="str">
        <f>IF(All_Tasks!I1236="","",All_Tasks!I1236)</f>
        <v/>
      </c>
      <c r="J1236" t="str">
        <f>IF(All_Tasks!J1236="","",All_Tasks!J1236)</f>
        <v/>
      </c>
      <c r="K1236" t="str">
        <f>IF(All_Tasks!K1236="","",All_Tasks!K1236)</f>
        <v/>
      </c>
      <c r="L1236" s="231" t="str">
        <f>IF(All_Tasks!L1236="","",All_Tasks!L1236)</f>
        <v/>
      </c>
      <c r="M1236" t="str">
        <f>IF(All_Tasks!M1236="","",All_Tasks!M1236)</f>
        <v/>
      </c>
      <c r="N1236" t="str">
        <f>IF(All_Tasks!N1236="","",All_Tasks!N1236)</f>
        <v/>
      </c>
      <c r="O1236" t="str">
        <f>IF(All_Tasks!O1236="","",All_Tasks!O1236)</f>
        <v/>
      </c>
      <c r="P1236" s="181">
        <f>IF(All_Tasks!P1236="",0,All_Tasks!P1236)</f>
        <v>0</v>
      </c>
      <c r="Q1236" s="181">
        <f>IF(All_Tasks!Q1236="",0,All_Tasks!Q1236)</f>
        <v>0</v>
      </c>
      <c r="R1236" s="181">
        <f>IF(All_Tasks!R1236="",0,All_Tasks!R1236)</f>
        <v>0</v>
      </c>
      <c r="S1236" s="181" t="str">
        <f>IF(All_Tasks!S1236="","",All_Tasks!S1236)</f>
        <v/>
      </c>
      <c r="T1236" t="str">
        <f>IF(All_Tasks!T1236="","",All_Tasks!T1236)</f>
        <v/>
      </c>
      <c r="U1236" t="str">
        <f>IF(All_Tasks!U1236="","",All_Tasks!U1236)</f>
        <v/>
      </c>
      <c r="V1236">
        <f>IF(A1236="",0,IFERROR(MATCH(A1236,Scope_Labor_Rates!$A$6:$A$46,0)+5,0))</f>
        <v>0</v>
      </c>
      <c r="W1236" s="178">
        <f>IF(V1236&gt;0,INDEX(Scope_Labor_Rates!$C$6:$C$46,V1236-5),0)</f>
        <v>0</v>
      </c>
      <c r="X1236" s="178">
        <f>IF(V1236&gt;0,INDEX(Scope_Labor_Rates!$C$6:$C$46,V1236-5),0)</f>
        <v>0</v>
      </c>
      <c r="Y1236" s="180">
        <f>IF(V1236&gt;0,INDEX(Scope_Labor_Rates!$S$6:$S$46,V1236-5),0)</f>
        <v>0</v>
      </c>
      <c r="Z1236" s="180">
        <f>IF(V1236&gt;0,INDEX(Scope_Labor_Rates!$R$6:$R$46,V1236-5),1)</f>
        <v>1</v>
      </c>
      <c r="AA1236" s="231">
        <f t="shared" si="171"/>
        <v>0</v>
      </c>
      <c r="AB1236" t="str">
        <f t="shared" si="172"/>
        <v/>
      </c>
      <c r="AC1236" s="178" t="str">
        <f t="shared" si="173"/>
        <v/>
      </c>
      <c r="AD1236" s="181">
        <f t="shared" si="174"/>
        <v>0</v>
      </c>
      <c r="AE1236" s="178">
        <f>IF(V1236&gt;0,P1236*INDEX(Scope_Labor_Rates!$E$6:$E$46,V1236-5),0)</f>
        <v>0</v>
      </c>
      <c r="AF1236" s="181">
        <f>IF(V1236&gt;0,AE1236*INDEX(Scope_Labor_Rates!$D$6:$D$46,V1236-5)*AA1236,0)</f>
        <v>0</v>
      </c>
      <c r="AG1236" s="178">
        <f>IF(V1236&gt;0,P1236*INDEX(Scope_Labor_Rates!$G$6:$G$46,V1236-5),0)</f>
        <v>0</v>
      </c>
      <c r="AH1236" s="181">
        <f>IF(V1236&gt;0,AG1236*INDEX(Scope_Labor_Rates!$F$6:$F$46,V1236-5)*AA1236,0)</f>
        <v>0</v>
      </c>
      <c r="AI1236" s="178">
        <f>IF(V1236&gt;0,P1236*INDEX(Scope_Labor_Rates!$I$6:$I$46,V1236-5),0)</f>
        <v>0</v>
      </c>
      <c r="AJ1236" s="181">
        <f>IF(V1236&gt;0,AI1236*INDEX(Scope_Labor_Rates!$H$6:$H$46,V1236-5)*AA1236,0)</f>
        <v>0</v>
      </c>
      <c r="AK1236" s="178">
        <f>IF(V1236&gt;0,P1236*INDEX(Scope_Labor_Rates!$K$6:$K$46,V1236-5),0)</f>
        <v>0</v>
      </c>
      <c r="AL1236" s="181">
        <f>IF(V1236&gt;0,AK1236*INDEX(Scope_Labor_Rates!$J$6:$J$46,V1236-5)*AA1236,0)</f>
        <v>0</v>
      </c>
      <c r="AM1236" s="178">
        <f>IF(V1236&gt;0,P1236*INDEX(Scope_Labor_Rates!$M$6:$M$46,V1236-5),0)</f>
        <v>0</v>
      </c>
      <c r="AN1236" s="178">
        <f>IF(V1236&gt;0,AM1236*INDEX(Scope_Labor_Rates!$L$6:$L$46,V1236-5)*AA1236,0)</f>
        <v>0</v>
      </c>
      <c r="AO1236" s="178">
        <f>IF(V1236&gt;0,P1236*INDEX(Scope_Labor_Rates!$O$6:$O$46,V1236-5)*AA1236,0)</f>
        <v>0</v>
      </c>
      <c r="AP1236" s="181">
        <f>IF(V1236&gt;0,P1236*INDEX(Scope_Labor_Rates!$Q$6:$Q$46,V1236-5)*AA1236,0)</f>
        <v>0</v>
      </c>
      <c r="AQ1236" s="178">
        <f t="shared" si="175"/>
        <v>0</v>
      </c>
      <c r="AR1236" s="178">
        <f t="shared" si="176"/>
        <v>0</v>
      </c>
      <c r="AS1236" s="178">
        <f t="shared" si="177"/>
        <v>0</v>
      </c>
      <c r="AT1236" s="178">
        <f t="shared" si="178"/>
        <v>0</v>
      </c>
      <c r="AU1236">
        <f t="shared" si="179"/>
        <v>0</v>
      </c>
    </row>
    <row r="1237" spans="1:47">
      <c r="A1237" t="str">
        <f>IF(All_Tasks!A1237="","",All_Tasks!A1237)</f>
        <v/>
      </c>
      <c r="B1237" t="str">
        <f>IF(All_Tasks!B1237="","",All_Tasks!B1237)</f>
        <v/>
      </c>
      <c r="C1237" t="str">
        <f>IF(All_Tasks!C1237="","",All_Tasks!C1237)</f>
        <v/>
      </c>
      <c r="D1237" t="str">
        <f>IF(All_Tasks!D1237="","",All_Tasks!D1237)</f>
        <v/>
      </c>
      <c r="E1237" t="str">
        <f>IF(All_Tasks!V1237&lt;&gt;"",All_Tasks!V1237,IF(All_Tasks!E1237&lt;&gt;"",All_Tasks!E1237,""))</f>
        <v/>
      </c>
      <c r="F1237" t="str">
        <f>IF(All_Tasks!F1237="","",All_Tasks!F1237)</f>
        <v/>
      </c>
      <c r="G1237" t="str">
        <f>IF(All_Tasks!G1237="","",All_Tasks!G1237)</f>
        <v/>
      </c>
      <c r="H1237" s="231" t="str">
        <f>IF(All_Tasks!H1237="","",All_Tasks!H1237)</f>
        <v/>
      </c>
      <c r="I1237" t="str">
        <f>IF(All_Tasks!I1237="","",All_Tasks!I1237)</f>
        <v/>
      </c>
      <c r="J1237" t="str">
        <f>IF(All_Tasks!J1237="","",All_Tasks!J1237)</f>
        <v/>
      </c>
      <c r="K1237" t="str">
        <f>IF(All_Tasks!K1237="","",All_Tasks!K1237)</f>
        <v/>
      </c>
      <c r="L1237" s="231" t="str">
        <f>IF(All_Tasks!L1237="","",All_Tasks!L1237)</f>
        <v/>
      </c>
      <c r="M1237" t="str">
        <f>IF(All_Tasks!M1237="","",All_Tasks!M1237)</f>
        <v/>
      </c>
      <c r="N1237" t="str">
        <f>IF(All_Tasks!N1237="","",All_Tasks!N1237)</f>
        <v/>
      </c>
      <c r="O1237" t="str">
        <f>IF(All_Tasks!O1237="","",All_Tasks!O1237)</f>
        <v/>
      </c>
      <c r="P1237" s="181">
        <f>IF(All_Tasks!P1237="",0,All_Tasks!P1237)</f>
        <v>0</v>
      </c>
      <c r="Q1237" s="181">
        <f>IF(All_Tasks!Q1237="",0,All_Tasks!Q1237)</f>
        <v>0</v>
      </c>
      <c r="R1237" s="181">
        <f>IF(All_Tasks!R1237="",0,All_Tasks!R1237)</f>
        <v>0</v>
      </c>
      <c r="S1237" s="181" t="str">
        <f>IF(All_Tasks!S1237="","",All_Tasks!S1237)</f>
        <v/>
      </c>
      <c r="T1237" t="str">
        <f>IF(All_Tasks!T1237="","",All_Tasks!T1237)</f>
        <v/>
      </c>
      <c r="U1237" t="str">
        <f>IF(All_Tasks!U1237="","",All_Tasks!U1237)</f>
        <v/>
      </c>
      <c r="V1237">
        <f>IF(A1237="",0,IFERROR(MATCH(A1237,Scope_Labor_Rates!$A$6:$A$46,0)+5,0))</f>
        <v>0</v>
      </c>
      <c r="W1237" s="178">
        <f>IF(V1237&gt;0,INDEX(Scope_Labor_Rates!$C$6:$C$46,V1237-5),0)</f>
        <v>0</v>
      </c>
      <c r="X1237" s="178">
        <f>IF(V1237&gt;0,INDEX(Scope_Labor_Rates!$C$6:$C$46,V1237-5),0)</f>
        <v>0</v>
      </c>
      <c r="Y1237" s="180">
        <f>IF(V1237&gt;0,INDEX(Scope_Labor_Rates!$S$6:$S$46,V1237-5),0)</f>
        <v>0</v>
      </c>
      <c r="Z1237" s="180">
        <f>IF(V1237&gt;0,INDEX(Scope_Labor_Rates!$R$6:$R$46,V1237-5),1)</f>
        <v>1</v>
      </c>
      <c r="AA1237" s="231">
        <f t="shared" si="171"/>
        <v>0</v>
      </c>
      <c r="AB1237" t="str">
        <f t="shared" si="172"/>
        <v/>
      </c>
      <c r="AC1237" s="178" t="str">
        <f t="shared" si="173"/>
        <v/>
      </c>
      <c r="AD1237" s="181">
        <f t="shared" si="174"/>
        <v>0</v>
      </c>
      <c r="AE1237" s="178">
        <f>IF(V1237&gt;0,P1237*INDEX(Scope_Labor_Rates!$E$6:$E$46,V1237-5),0)</f>
        <v>0</v>
      </c>
      <c r="AF1237" s="181">
        <f>IF(V1237&gt;0,AE1237*INDEX(Scope_Labor_Rates!$D$6:$D$46,V1237-5)*AA1237,0)</f>
        <v>0</v>
      </c>
      <c r="AG1237" s="178">
        <f>IF(V1237&gt;0,P1237*INDEX(Scope_Labor_Rates!$G$6:$G$46,V1237-5),0)</f>
        <v>0</v>
      </c>
      <c r="AH1237" s="181">
        <f>IF(V1237&gt;0,AG1237*INDEX(Scope_Labor_Rates!$F$6:$F$46,V1237-5)*AA1237,0)</f>
        <v>0</v>
      </c>
      <c r="AI1237" s="178">
        <f>IF(V1237&gt;0,P1237*INDEX(Scope_Labor_Rates!$I$6:$I$46,V1237-5),0)</f>
        <v>0</v>
      </c>
      <c r="AJ1237" s="181">
        <f>IF(V1237&gt;0,AI1237*INDEX(Scope_Labor_Rates!$H$6:$H$46,V1237-5)*AA1237,0)</f>
        <v>0</v>
      </c>
      <c r="AK1237" s="178">
        <f>IF(V1237&gt;0,P1237*INDEX(Scope_Labor_Rates!$K$6:$K$46,V1237-5),0)</f>
        <v>0</v>
      </c>
      <c r="AL1237" s="181">
        <f>IF(V1237&gt;0,AK1237*INDEX(Scope_Labor_Rates!$J$6:$J$46,V1237-5)*AA1237,0)</f>
        <v>0</v>
      </c>
      <c r="AM1237" s="178">
        <f>IF(V1237&gt;0,P1237*INDEX(Scope_Labor_Rates!$M$6:$M$46,V1237-5),0)</f>
        <v>0</v>
      </c>
      <c r="AN1237" s="178">
        <f>IF(V1237&gt;0,AM1237*INDEX(Scope_Labor_Rates!$L$6:$L$46,V1237-5)*AA1237,0)</f>
        <v>0</v>
      </c>
      <c r="AO1237" s="178">
        <f>IF(V1237&gt;0,P1237*INDEX(Scope_Labor_Rates!$O$6:$O$46,V1237-5)*AA1237,0)</f>
        <v>0</v>
      </c>
      <c r="AP1237" s="181">
        <f>IF(V1237&gt;0,P1237*INDEX(Scope_Labor_Rates!$Q$6:$Q$46,V1237-5)*AA1237,0)</f>
        <v>0</v>
      </c>
      <c r="AQ1237" s="178">
        <f t="shared" si="175"/>
        <v>0</v>
      </c>
      <c r="AR1237" s="178">
        <f t="shared" si="176"/>
        <v>0</v>
      </c>
      <c r="AS1237" s="178">
        <f t="shared" si="177"/>
        <v>0</v>
      </c>
      <c r="AT1237" s="178">
        <f t="shared" si="178"/>
        <v>0</v>
      </c>
      <c r="AU1237">
        <f t="shared" si="179"/>
        <v>0</v>
      </c>
    </row>
    <row r="1238" spans="1:47">
      <c r="A1238" t="str">
        <f>IF(All_Tasks!A1238="","",All_Tasks!A1238)</f>
        <v/>
      </c>
      <c r="B1238" t="str">
        <f>IF(All_Tasks!B1238="","",All_Tasks!B1238)</f>
        <v/>
      </c>
      <c r="C1238" t="str">
        <f>IF(All_Tasks!C1238="","",All_Tasks!C1238)</f>
        <v/>
      </c>
      <c r="D1238" t="str">
        <f>IF(All_Tasks!D1238="","",All_Tasks!D1238)</f>
        <v/>
      </c>
      <c r="E1238" t="str">
        <f>IF(All_Tasks!V1238&lt;&gt;"",All_Tasks!V1238,IF(All_Tasks!E1238&lt;&gt;"",All_Tasks!E1238,""))</f>
        <v/>
      </c>
      <c r="F1238" t="str">
        <f>IF(All_Tasks!F1238="","",All_Tasks!F1238)</f>
        <v/>
      </c>
      <c r="G1238" t="str">
        <f>IF(All_Tasks!G1238="","",All_Tasks!G1238)</f>
        <v/>
      </c>
      <c r="H1238" s="231" t="str">
        <f>IF(All_Tasks!H1238="","",All_Tasks!H1238)</f>
        <v/>
      </c>
      <c r="I1238" t="str">
        <f>IF(All_Tasks!I1238="","",All_Tasks!I1238)</f>
        <v/>
      </c>
      <c r="J1238" t="str">
        <f>IF(All_Tasks!J1238="","",All_Tasks!J1238)</f>
        <v/>
      </c>
      <c r="K1238" t="str">
        <f>IF(All_Tasks!K1238="","",All_Tasks!K1238)</f>
        <v/>
      </c>
      <c r="L1238" s="231" t="str">
        <f>IF(All_Tasks!L1238="","",All_Tasks!L1238)</f>
        <v/>
      </c>
      <c r="M1238" t="str">
        <f>IF(All_Tasks!M1238="","",All_Tasks!M1238)</f>
        <v/>
      </c>
      <c r="N1238" t="str">
        <f>IF(All_Tasks!N1238="","",All_Tasks!N1238)</f>
        <v/>
      </c>
      <c r="O1238" t="str">
        <f>IF(All_Tasks!O1238="","",All_Tasks!O1238)</f>
        <v/>
      </c>
      <c r="P1238" s="181">
        <f>IF(All_Tasks!P1238="",0,All_Tasks!P1238)</f>
        <v>0</v>
      </c>
      <c r="Q1238" s="181">
        <f>IF(All_Tasks!Q1238="",0,All_Tasks!Q1238)</f>
        <v>0</v>
      </c>
      <c r="R1238" s="181">
        <f>IF(All_Tasks!R1238="",0,All_Tasks!R1238)</f>
        <v>0</v>
      </c>
      <c r="S1238" s="181" t="str">
        <f>IF(All_Tasks!S1238="","",All_Tasks!S1238)</f>
        <v/>
      </c>
      <c r="T1238" t="str">
        <f>IF(All_Tasks!T1238="","",All_Tasks!T1238)</f>
        <v/>
      </c>
      <c r="U1238" t="str">
        <f>IF(All_Tasks!U1238="","",All_Tasks!U1238)</f>
        <v/>
      </c>
      <c r="V1238">
        <f>IF(A1238="",0,IFERROR(MATCH(A1238,Scope_Labor_Rates!$A$6:$A$46,0)+5,0))</f>
        <v>0</v>
      </c>
      <c r="W1238" s="178">
        <f>IF(V1238&gt;0,INDEX(Scope_Labor_Rates!$C$6:$C$46,V1238-5),0)</f>
        <v>0</v>
      </c>
      <c r="X1238" s="178">
        <f>IF(V1238&gt;0,INDEX(Scope_Labor_Rates!$C$6:$C$46,V1238-5),0)</f>
        <v>0</v>
      </c>
      <c r="Y1238" s="180">
        <f>IF(V1238&gt;0,INDEX(Scope_Labor_Rates!$S$6:$S$46,V1238-5),0)</f>
        <v>0</v>
      </c>
      <c r="Z1238" s="180">
        <f>IF(V1238&gt;0,INDEX(Scope_Labor_Rates!$R$6:$R$46,V1238-5),1)</f>
        <v>1</v>
      </c>
      <c r="AA1238" s="231">
        <f t="shared" si="171"/>
        <v>0</v>
      </c>
      <c r="AB1238" t="str">
        <f t="shared" si="172"/>
        <v/>
      </c>
      <c r="AC1238" s="178" t="str">
        <f t="shared" si="173"/>
        <v/>
      </c>
      <c r="AD1238" s="181">
        <f t="shared" si="174"/>
        <v>0</v>
      </c>
      <c r="AE1238" s="178">
        <f>IF(V1238&gt;0,P1238*INDEX(Scope_Labor_Rates!$E$6:$E$46,V1238-5),0)</f>
        <v>0</v>
      </c>
      <c r="AF1238" s="181">
        <f>IF(V1238&gt;0,AE1238*INDEX(Scope_Labor_Rates!$D$6:$D$46,V1238-5)*AA1238,0)</f>
        <v>0</v>
      </c>
      <c r="AG1238" s="178">
        <f>IF(V1238&gt;0,P1238*INDEX(Scope_Labor_Rates!$G$6:$G$46,V1238-5),0)</f>
        <v>0</v>
      </c>
      <c r="AH1238" s="181">
        <f>IF(V1238&gt;0,AG1238*INDEX(Scope_Labor_Rates!$F$6:$F$46,V1238-5)*AA1238,0)</f>
        <v>0</v>
      </c>
      <c r="AI1238" s="178">
        <f>IF(V1238&gt;0,P1238*INDEX(Scope_Labor_Rates!$I$6:$I$46,V1238-5),0)</f>
        <v>0</v>
      </c>
      <c r="AJ1238" s="181">
        <f>IF(V1238&gt;0,AI1238*INDEX(Scope_Labor_Rates!$H$6:$H$46,V1238-5)*AA1238,0)</f>
        <v>0</v>
      </c>
      <c r="AK1238" s="178">
        <f>IF(V1238&gt;0,P1238*INDEX(Scope_Labor_Rates!$K$6:$K$46,V1238-5),0)</f>
        <v>0</v>
      </c>
      <c r="AL1238" s="181">
        <f>IF(V1238&gt;0,AK1238*INDEX(Scope_Labor_Rates!$J$6:$J$46,V1238-5)*AA1238,0)</f>
        <v>0</v>
      </c>
      <c r="AM1238" s="178">
        <f>IF(V1238&gt;0,P1238*INDEX(Scope_Labor_Rates!$M$6:$M$46,V1238-5),0)</f>
        <v>0</v>
      </c>
      <c r="AN1238" s="178">
        <f>IF(V1238&gt;0,AM1238*INDEX(Scope_Labor_Rates!$L$6:$L$46,V1238-5)*AA1238,0)</f>
        <v>0</v>
      </c>
      <c r="AO1238" s="178">
        <f>IF(V1238&gt;0,P1238*INDEX(Scope_Labor_Rates!$O$6:$O$46,V1238-5)*AA1238,0)</f>
        <v>0</v>
      </c>
      <c r="AP1238" s="181">
        <f>IF(V1238&gt;0,P1238*INDEX(Scope_Labor_Rates!$Q$6:$Q$46,V1238-5)*AA1238,0)</f>
        <v>0</v>
      </c>
      <c r="AQ1238" s="178">
        <f t="shared" si="175"/>
        <v>0</v>
      </c>
      <c r="AR1238" s="178">
        <f t="shared" si="176"/>
        <v>0</v>
      </c>
      <c r="AS1238" s="178">
        <f t="shared" si="177"/>
        <v>0</v>
      </c>
      <c r="AT1238" s="178">
        <f t="shared" si="178"/>
        <v>0</v>
      </c>
      <c r="AU1238">
        <f t="shared" si="179"/>
        <v>0</v>
      </c>
    </row>
    <row r="1239" spans="1:47">
      <c r="A1239" t="str">
        <f>IF(All_Tasks!A1239="","",All_Tasks!A1239)</f>
        <v/>
      </c>
      <c r="B1239" t="str">
        <f>IF(All_Tasks!B1239="","",All_Tasks!B1239)</f>
        <v/>
      </c>
      <c r="C1239" t="str">
        <f>IF(All_Tasks!C1239="","",All_Tasks!C1239)</f>
        <v/>
      </c>
      <c r="D1239" t="str">
        <f>IF(All_Tasks!D1239="","",All_Tasks!D1239)</f>
        <v/>
      </c>
      <c r="E1239" t="str">
        <f>IF(All_Tasks!V1239&lt;&gt;"",All_Tasks!V1239,IF(All_Tasks!E1239&lt;&gt;"",All_Tasks!E1239,""))</f>
        <v/>
      </c>
      <c r="F1239" t="str">
        <f>IF(All_Tasks!F1239="","",All_Tasks!F1239)</f>
        <v/>
      </c>
      <c r="G1239" t="str">
        <f>IF(All_Tasks!G1239="","",All_Tasks!G1239)</f>
        <v/>
      </c>
      <c r="H1239" s="231" t="str">
        <f>IF(All_Tasks!H1239="","",All_Tasks!H1239)</f>
        <v/>
      </c>
      <c r="I1239" t="str">
        <f>IF(All_Tasks!I1239="","",All_Tasks!I1239)</f>
        <v/>
      </c>
      <c r="J1239" t="str">
        <f>IF(All_Tasks!J1239="","",All_Tasks!J1239)</f>
        <v/>
      </c>
      <c r="K1239" t="str">
        <f>IF(All_Tasks!K1239="","",All_Tasks!K1239)</f>
        <v/>
      </c>
      <c r="L1239" s="231" t="str">
        <f>IF(All_Tasks!L1239="","",All_Tasks!L1239)</f>
        <v/>
      </c>
      <c r="M1239" t="str">
        <f>IF(All_Tasks!M1239="","",All_Tasks!M1239)</f>
        <v/>
      </c>
      <c r="N1239" t="str">
        <f>IF(All_Tasks!N1239="","",All_Tasks!N1239)</f>
        <v/>
      </c>
      <c r="O1239" t="str">
        <f>IF(All_Tasks!O1239="","",All_Tasks!O1239)</f>
        <v/>
      </c>
      <c r="P1239" s="181">
        <f>IF(All_Tasks!P1239="",0,All_Tasks!P1239)</f>
        <v>0</v>
      </c>
      <c r="Q1239" s="181">
        <f>IF(All_Tasks!Q1239="",0,All_Tasks!Q1239)</f>
        <v>0</v>
      </c>
      <c r="R1239" s="181">
        <f>IF(All_Tasks!R1239="",0,All_Tasks!R1239)</f>
        <v>0</v>
      </c>
      <c r="S1239" s="181" t="str">
        <f>IF(All_Tasks!S1239="","",All_Tasks!S1239)</f>
        <v/>
      </c>
      <c r="T1239" t="str">
        <f>IF(All_Tasks!T1239="","",All_Tasks!T1239)</f>
        <v/>
      </c>
      <c r="U1239" t="str">
        <f>IF(All_Tasks!U1239="","",All_Tasks!U1239)</f>
        <v/>
      </c>
      <c r="V1239">
        <f>IF(A1239="",0,IFERROR(MATCH(A1239,Scope_Labor_Rates!$A$6:$A$46,0)+5,0))</f>
        <v>0</v>
      </c>
      <c r="W1239" s="178">
        <f>IF(V1239&gt;0,INDEX(Scope_Labor_Rates!$C$6:$C$46,V1239-5),0)</f>
        <v>0</v>
      </c>
      <c r="X1239" s="178">
        <f>IF(V1239&gt;0,INDEX(Scope_Labor_Rates!$C$6:$C$46,V1239-5),0)</f>
        <v>0</v>
      </c>
      <c r="Y1239" s="180">
        <f>IF(V1239&gt;0,INDEX(Scope_Labor_Rates!$S$6:$S$46,V1239-5),0)</f>
        <v>0</v>
      </c>
      <c r="Z1239" s="180">
        <f>IF(V1239&gt;0,INDEX(Scope_Labor_Rates!$R$6:$R$46,V1239-5),1)</f>
        <v>1</v>
      </c>
      <c r="AA1239" s="231">
        <f t="shared" si="171"/>
        <v>0</v>
      </c>
      <c r="AB1239" t="str">
        <f t="shared" si="172"/>
        <v/>
      </c>
      <c r="AC1239" s="178" t="str">
        <f t="shared" si="173"/>
        <v/>
      </c>
      <c r="AD1239" s="181">
        <f t="shared" si="174"/>
        <v>0</v>
      </c>
      <c r="AE1239" s="178">
        <f>IF(V1239&gt;0,P1239*INDEX(Scope_Labor_Rates!$E$6:$E$46,V1239-5),0)</f>
        <v>0</v>
      </c>
      <c r="AF1239" s="181">
        <f>IF(V1239&gt;0,AE1239*INDEX(Scope_Labor_Rates!$D$6:$D$46,V1239-5)*AA1239,0)</f>
        <v>0</v>
      </c>
      <c r="AG1239" s="178">
        <f>IF(V1239&gt;0,P1239*INDEX(Scope_Labor_Rates!$G$6:$G$46,V1239-5),0)</f>
        <v>0</v>
      </c>
      <c r="AH1239" s="181">
        <f>IF(V1239&gt;0,AG1239*INDEX(Scope_Labor_Rates!$F$6:$F$46,V1239-5)*AA1239,0)</f>
        <v>0</v>
      </c>
      <c r="AI1239" s="178">
        <f>IF(V1239&gt;0,P1239*INDEX(Scope_Labor_Rates!$I$6:$I$46,V1239-5),0)</f>
        <v>0</v>
      </c>
      <c r="AJ1239" s="181">
        <f>IF(V1239&gt;0,AI1239*INDEX(Scope_Labor_Rates!$H$6:$H$46,V1239-5)*AA1239,0)</f>
        <v>0</v>
      </c>
      <c r="AK1239" s="178">
        <f>IF(V1239&gt;0,P1239*INDEX(Scope_Labor_Rates!$K$6:$K$46,V1239-5),0)</f>
        <v>0</v>
      </c>
      <c r="AL1239" s="181">
        <f>IF(V1239&gt;0,AK1239*INDEX(Scope_Labor_Rates!$J$6:$J$46,V1239-5)*AA1239,0)</f>
        <v>0</v>
      </c>
      <c r="AM1239" s="178">
        <f>IF(V1239&gt;0,P1239*INDEX(Scope_Labor_Rates!$M$6:$M$46,V1239-5),0)</f>
        <v>0</v>
      </c>
      <c r="AN1239" s="178">
        <f>IF(V1239&gt;0,AM1239*INDEX(Scope_Labor_Rates!$L$6:$L$46,V1239-5)*AA1239,0)</f>
        <v>0</v>
      </c>
      <c r="AO1239" s="178">
        <f>IF(V1239&gt;0,P1239*INDEX(Scope_Labor_Rates!$O$6:$O$46,V1239-5)*AA1239,0)</f>
        <v>0</v>
      </c>
      <c r="AP1239" s="181">
        <f>IF(V1239&gt;0,P1239*INDEX(Scope_Labor_Rates!$Q$6:$Q$46,V1239-5)*AA1239,0)</f>
        <v>0</v>
      </c>
      <c r="AQ1239" s="178">
        <f t="shared" si="175"/>
        <v>0</v>
      </c>
      <c r="AR1239" s="178">
        <f t="shared" si="176"/>
        <v>0</v>
      </c>
      <c r="AS1239" s="178">
        <f t="shared" si="177"/>
        <v>0</v>
      </c>
      <c r="AT1239" s="178">
        <f t="shared" si="178"/>
        <v>0</v>
      </c>
      <c r="AU1239">
        <f t="shared" si="179"/>
        <v>0</v>
      </c>
    </row>
    <row r="1240" spans="1:47">
      <c r="A1240" t="str">
        <f>IF(All_Tasks!A1240="","",All_Tasks!A1240)</f>
        <v/>
      </c>
      <c r="B1240" t="str">
        <f>IF(All_Tasks!B1240="","",All_Tasks!B1240)</f>
        <v/>
      </c>
      <c r="C1240" t="str">
        <f>IF(All_Tasks!C1240="","",All_Tasks!C1240)</f>
        <v/>
      </c>
      <c r="D1240" t="str">
        <f>IF(All_Tasks!D1240="","",All_Tasks!D1240)</f>
        <v/>
      </c>
      <c r="E1240" t="str">
        <f>IF(All_Tasks!V1240&lt;&gt;"",All_Tasks!V1240,IF(All_Tasks!E1240&lt;&gt;"",All_Tasks!E1240,""))</f>
        <v/>
      </c>
      <c r="F1240" t="str">
        <f>IF(All_Tasks!F1240="","",All_Tasks!F1240)</f>
        <v/>
      </c>
      <c r="G1240" t="str">
        <f>IF(All_Tasks!G1240="","",All_Tasks!G1240)</f>
        <v/>
      </c>
      <c r="H1240" s="231" t="str">
        <f>IF(All_Tasks!H1240="","",All_Tasks!H1240)</f>
        <v/>
      </c>
      <c r="I1240" t="str">
        <f>IF(All_Tasks!I1240="","",All_Tasks!I1240)</f>
        <v/>
      </c>
      <c r="J1240" t="str">
        <f>IF(All_Tasks!J1240="","",All_Tasks!J1240)</f>
        <v/>
      </c>
      <c r="K1240" t="str">
        <f>IF(All_Tasks!K1240="","",All_Tasks!K1240)</f>
        <v/>
      </c>
      <c r="L1240" s="231" t="str">
        <f>IF(All_Tasks!L1240="","",All_Tasks!L1240)</f>
        <v/>
      </c>
      <c r="M1240" t="str">
        <f>IF(All_Tasks!M1240="","",All_Tasks!M1240)</f>
        <v/>
      </c>
      <c r="N1240" t="str">
        <f>IF(All_Tasks!N1240="","",All_Tasks!N1240)</f>
        <v/>
      </c>
      <c r="O1240" t="str">
        <f>IF(All_Tasks!O1240="","",All_Tasks!O1240)</f>
        <v/>
      </c>
      <c r="P1240" s="181">
        <f>IF(All_Tasks!P1240="",0,All_Tasks!P1240)</f>
        <v>0</v>
      </c>
      <c r="Q1240" s="181">
        <f>IF(All_Tasks!Q1240="",0,All_Tasks!Q1240)</f>
        <v>0</v>
      </c>
      <c r="R1240" s="181">
        <f>IF(All_Tasks!R1240="",0,All_Tasks!R1240)</f>
        <v>0</v>
      </c>
      <c r="S1240" s="181" t="str">
        <f>IF(All_Tasks!S1240="","",All_Tasks!S1240)</f>
        <v/>
      </c>
      <c r="T1240" t="str">
        <f>IF(All_Tasks!T1240="","",All_Tasks!T1240)</f>
        <v/>
      </c>
      <c r="U1240" t="str">
        <f>IF(All_Tasks!U1240="","",All_Tasks!U1240)</f>
        <v/>
      </c>
      <c r="V1240">
        <f>IF(A1240="",0,IFERROR(MATCH(A1240,Scope_Labor_Rates!$A$6:$A$46,0)+5,0))</f>
        <v>0</v>
      </c>
      <c r="W1240" s="178">
        <f>IF(V1240&gt;0,INDEX(Scope_Labor_Rates!$C$6:$C$46,V1240-5),0)</f>
        <v>0</v>
      </c>
      <c r="X1240" s="178">
        <f>IF(V1240&gt;0,INDEX(Scope_Labor_Rates!$C$6:$C$46,V1240-5),0)</f>
        <v>0</v>
      </c>
      <c r="Y1240" s="180">
        <f>IF(V1240&gt;0,INDEX(Scope_Labor_Rates!$S$6:$S$46,V1240-5),0)</f>
        <v>0</v>
      </c>
      <c r="Z1240" s="180">
        <f>IF(V1240&gt;0,INDEX(Scope_Labor_Rates!$R$6:$R$46,V1240-5),1)</f>
        <v>1</v>
      </c>
      <c r="AA1240" s="231">
        <f t="shared" si="171"/>
        <v>0</v>
      </c>
      <c r="AB1240" t="str">
        <f t="shared" si="172"/>
        <v/>
      </c>
      <c r="AC1240" s="178" t="str">
        <f t="shared" si="173"/>
        <v/>
      </c>
      <c r="AD1240" s="181">
        <f t="shared" si="174"/>
        <v>0</v>
      </c>
      <c r="AE1240" s="178">
        <f>IF(V1240&gt;0,P1240*INDEX(Scope_Labor_Rates!$E$6:$E$46,V1240-5),0)</f>
        <v>0</v>
      </c>
      <c r="AF1240" s="181">
        <f>IF(V1240&gt;0,AE1240*INDEX(Scope_Labor_Rates!$D$6:$D$46,V1240-5)*AA1240,0)</f>
        <v>0</v>
      </c>
      <c r="AG1240" s="178">
        <f>IF(V1240&gt;0,P1240*INDEX(Scope_Labor_Rates!$G$6:$G$46,V1240-5),0)</f>
        <v>0</v>
      </c>
      <c r="AH1240" s="181">
        <f>IF(V1240&gt;0,AG1240*INDEX(Scope_Labor_Rates!$F$6:$F$46,V1240-5)*AA1240,0)</f>
        <v>0</v>
      </c>
      <c r="AI1240" s="178">
        <f>IF(V1240&gt;0,P1240*INDEX(Scope_Labor_Rates!$I$6:$I$46,V1240-5),0)</f>
        <v>0</v>
      </c>
      <c r="AJ1240" s="181">
        <f>IF(V1240&gt;0,AI1240*INDEX(Scope_Labor_Rates!$H$6:$H$46,V1240-5)*AA1240,0)</f>
        <v>0</v>
      </c>
      <c r="AK1240" s="178">
        <f>IF(V1240&gt;0,P1240*INDEX(Scope_Labor_Rates!$K$6:$K$46,V1240-5),0)</f>
        <v>0</v>
      </c>
      <c r="AL1240" s="181">
        <f>IF(V1240&gt;0,AK1240*INDEX(Scope_Labor_Rates!$J$6:$J$46,V1240-5)*AA1240,0)</f>
        <v>0</v>
      </c>
      <c r="AM1240" s="178">
        <f>IF(V1240&gt;0,P1240*INDEX(Scope_Labor_Rates!$M$6:$M$46,V1240-5),0)</f>
        <v>0</v>
      </c>
      <c r="AN1240" s="178">
        <f>IF(V1240&gt;0,AM1240*INDEX(Scope_Labor_Rates!$L$6:$L$46,V1240-5)*AA1240,0)</f>
        <v>0</v>
      </c>
      <c r="AO1240" s="178">
        <f>IF(V1240&gt;0,P1240*INDEX(Scope_Labor_Rates!$O$6:$O$46,V1240-5)*AA1240,0)</f>
        <v>0</v>
      </c>
      <c r="AP1240" s="181">
        <f>IF(V1240&gt;0,P1240*INDEX(Scope_Labor_Rates!$Q$6:$Q$46,V1240-5)*AA1240,0)</f>
        <v>0</v>
      </c>
      <c r="AQ1240" s="178">
        <f t="shared" si="175"/>
        <v>0</v>
      </c>
      <c r="AR1240" s="178">
        <f t="shared" si="176"/>
        <v>0</v>
      </c>
      <c r="AS1240" s="178">
        <f t="shared" si="177"/>
        <v>0</v>
      </c>
      <c r="AT1240" s="178">
        <f t="shared" si="178"/>
        <v>0</v>
      </c>
      <c r="AU1240">
        <f t="shared" si="179"/>
        <v>0</v>
      </c>
    </row>
    <row r="1241" spans="1:47">
      <c r="A1241" t="str">
        <f>IF(All_Tasks!A1241="","",All_Tasks!A1241)</f>
        <v/>
      </c>
      <c r="B1241" t="str">
        <f>IF(All_Tasks!B1241="","",All_Tasks!B1241)</f>
        <v/>
      </c>
      <c r="C1241" t="str">
        <f>IF(All_Tasks!C1241="","",All_Tasks!C1241)</f>
        <v/>
      </c>
      <c r="D1241" t="str">
        <f>IF(All_Tasks!D1241="","",All_Tasks!D1241)</f>
        <v/>
      </c>
      <c r="E1241" t="str">
        <f>IF(All_Tasks!V1241&lt;&gt;"",All_Tasks!V1241,IF(All_Tasks!E1241&lt;&gt;"",All_Tasks!E1241,""))</f>
        <v/>
      </c>
      <c r="F1241" t="str">
        <f>IF(All_Tasks!F1241="","",All_Tasks!F1241)</f>
        <v/>
      </c>
      <c r="G1241" t="str">
        <f>IF(All_Tasks!G1241="","",All_Tasks!G1241)</f>
        <v/>
      </c>
      <c r="H1241" s="231" t="str">
        <f>IF(All_Tasks!H1241="","",All_Tasks!H1241)</f>
        <v/>
      </c>
      <c r="I1241" t="str">
        <f>IF(All_Tasks!I1241="","",All_Tasks!I1241)</f>
        <v/>
      </c>
      <c r="J1241" t="str">
        <f>IF(All_Tasks!J1241="","",All_Tasks!J1241)</f>
        <v/>
      </c>
      <c r="K1241" t="str">
        <f>IF(All_Tasks!K1241="","",All_Tasks!K1241)</f>
        <v/>
      </c>
      <c r="L1241" s="231" t="str">
        <f>IF(All_Tasks!L1241="","",All_Tasks!L1241)</f>
        <v/>
      </c>
      <c r="M1241" t="str">
        <f>IF(All_Tasks!M1241="","",All_Tasks!M1241)</f>
        <v/>
      </c>
      <c r="N1241" t="str">
        <f>IF(All_Tasks!N1241="","",All_Tasks!N1241)</f>
        <v/>
      </c>
      <c r="O1241" t="str">
        <f>IF(All_Tasks!O1241="","",All_Tasks!O1241)</f>
        <v/>
      </c>
      <c r="P1241" s="181">
        <f>IF(All_Tasks!P1241="",0,All_Tasks!P1241)</f>
        <v>0</v>
      </c>
      <c r="Q1241" s="181">
        <f>IF(All_Tasks!Q1241="",0,All_Tasks!Q1241)</f>
        <v>0</v>
      </c>
      <c r="R1241" s="181">
        <f>IF(All_Tasks!R1241="",0,All_Tasks!R1241)</f>
        <v>0</v>
      </c>
      <c r="S1241" s="181" t="str">
        <f>IF(All_Tasks!S1241="","",All_Tasks!S1241)</f>
        <v/>
      </c>
      <c r="T1241" t="str">
        <f>IF(All_Tasks!T1241="","",All_Tasks!T1241)</f>
        <v/>
      </c>
      <c r="U1241" t="str">
        <f>IF(All_Tasks!U1241="","",All_Tasks!U1241)</f>
        <v/>
      </c>
      <c r="V1241">
        <f>IF(A1241="",0,IFERROR(MATCH(A1241,Scope_Labor_Rates!$A$6:$A$46,0)+5,0))</f>
        <v>0</v>
      </c>
      <c r="W1241" s="178">
        <f>IF(V1241&gt;0,INDEX(Scope_Labor_Rates!$C$6:$C$46,V1241-5),0)</f>
        <v>0</v>
      </c>
      <c r="X1241" s="178">
        <f>IF(V1241&gt;0,INDEX(Scope_Labor_Rates!$C$6:$C$46,V1241-5),0)</f>
        <v>0</v>
      </c>
      <c r="Y1241" s="180">
        <f>IF(V1241&gt;0,INDEX(Scope_Labor_Rates!$S$6:$S$46,V1241-5),0)</f>
        <v>0</v>
      </c>
      <c r="Z1241" s="180">
        <f>IF(V1241&gt;0,INDEX(Scope_Labor_Rates!$R$6:$R$46,V1241-5),1)</f>
        <v>1</v>
      </c>
      <c r="AA1241" s="231">
        <f t="shared" si="171"/>
        <v>0</v>
      </c>
      <c r="AB1241" t="str">
        <f t="shared" si="172"/>
        <v/>
      </c>
      <c r="AC1241" s="178" t="str">
        <f t="shared" si="173"/>
        <v/>
      </c>
      <c r="AD1241" s="181">
        <f t="shared" si="174"/>
        <v>0</v>
      </c>
      <c r="AE1241" s="178">
        <f>IF(V1241&gt;0,P1241*INDEX(Scope_Labor_Rates!$E$6:$E$46,V1241-5),0)</f>
        <v>0</v>
      </c>
      <c r="AF1241" s="181">
        <f>IF(V1241&gt;0,AE1241*INDEX(Scope_Labor_Rates!$D$6:$D$46,V1241-5)*AA1241,0)</f>
        <v>0</v>
      </c>
      <c r="AG1241" s="178">
        <f>IF(V1241&gt;0,P1241*INDEX(Scope_Labor_Rates!$G$6:$G$46,V1241-5),0)</f>
        <v>0</v>
      </c>
      <c r="AH1241" s="181">
        <f>IF(V1241&gt;0,AG1241*INDEX(Scope_Labor_Rates!$F$6:$F$46,V1241-5)*AA1241,0)</f>
        <v>0</v>
      </c>
      <c r="AI1241" s="178">
        <f>IF(V1241&gt;0,P1241*INDEX(Scope_Labor_Rates!$I$6:$I$46,V1241-5),0)</f>
        <v>0</v>
      </c>
      <c r="AJ1241" s="181">
        <f>IF(V1241&gt;0,AI1241*INDEX(Scope_Labor_Rates!$H$6:$H$46,V1241-5)*AA1241,0)</f>
        <v>0</v>
      </c>
      <c r="AK1241" s="178">
        <f>IF(V1241&gt;0,P1241*INDEX(Scope_Labor_Rates!$K$6:$K$46,V1241-5),0)</f>
        <v>0</v>
      </c>
      <c r="AL1241" s="181">
        <f>IF(V1241&gt;0,AK1241*INDEX(Scope_Labor_Rates!$J$6:$J$46,V1241-5)*AA1241,0)</f>
        <v>0</v>
      </c>
      <c r="AM1241" s="178">
        <f>IF(V1241&gt;0,P1241*INDEX(Scope_Labor_Rates!$M$6:$M$46,V1241-5),0)</f>
        <v>0</v>
      </c>
      <c r="AN1241" s="178">
        <f>IF(V1241&gt;0,AM1241*INDEX(Scope_Labor_Rates!$L$6:$L$46,V1241-5)*AA1241,0)</f>
        <v>0</v>
      </c>
      <c r="AO1241" s="178">
        <f>IF(V1241&gt;0,P1241*INDEX(Scope_Labor_Rates!$O$6:$O$46,V1241-5)*AA1241,0)</f>
        <v>0</v>
      </c>
      <c r="AP1241" s="181">
        <f>IF(V1241&gt;0,P1241*INDEX(Scope_Labor_Rates!$Q$6:$Q$46,V1241-5)*AA1241,0)</f>
        <v>0</v>
      </c>
      <c r="AQ1241" s="178">
        <f t="shared" si="175"/>
        <v>0</v>
      </c>
      <c r="AR1241" s="178">
        <f t="shared" si="176"/>
        <v>0</v>
      </c>
      <c r="AS1241" s="178">
        <f t="shared" si="177"/>
        <v>0</v>
      </c>
      <c r="AT1241" s="178">
        <f t="shared" si="178"/>
        <v>0</v>
      </c>
      <c r="AU1241">
        <f t="shared" si="179"/>
        <v>0</v>
      </c>
    </row>
    <row r="1242" spans="1:47">
      <c r="A1242" t="str">
        <f>IF(All_Tasks!A1242="","",All_Tasks!A1242)</f>
        <v/>
      </c>
      <c r="B1242" t="str">
        <f>IF(All_Tasks!B1242="","",All_Tasks!B1242)</f>
        <v/>
      </c>
      <c r="C1242" t="str">
        <f>IF(All_Tasks!C1242="","",All_Tasks!C1242)</f>
        <v/>
      </c>
      <c r="D1242" t="str">
        <f>IF(All_Tasks!D1242="","",All_Tasks!D1242)</f>
        <v/>
      </c>
      <c r="E1242" t="str">
        <f>IF(All_Tasks!V1242&lt;&gt;"",All_Tasks!V1242,IF(All_Tasks!E1242&lt;&gt;"",All_Tasks!E1242,""))</f>
        <v/>
      </c>
      <c r="F1242" t="str">
        <f>IF(All_Tasks!F1242="","",All_Tasks!F1242)</f>
        <v/>
      </c>
      <c r="G1242" t="str">
        <f>IF(All_Tasks!G1242="","",All_Tasks!G1242)</f>
        <v/>
      </c>
      <c r="H1242" s="231" t="str">
        <f>IF(All_Tasks!H1242="","",All_Tasks!H1242)</f>
        <v/>
      </c>
      <c r="I1242" t="str">
        <f>IF(All_Tasks!I1242="","",All_Tasks!I1242)</f>
        <v/>
      </c>
      <c r="J1242" t="str">
        <f>IF(All_Tasks!J1242="","",All_Tasks!J1242)</f>
        <v/>
      </c>
      <c r="K1242" t="str">
        <f>IF(All_Tasks!K1242="","",All_Tasks!K1242)</f>
        <v/>
      </c>
      <c r="L1242" s="231" t="str">
        <f>IF(All_Tasks!L1242="","",All_Tasks!L1242)</f>
        <v/>
      </c>
      <c r="M1242" t="str">
        <f>IF(All_Tasks!M1242="","",All_Tasks!M1242)</f>
        <v/>
      </c>
      <c r="N1242" t="str">
        <f>IF(All_Tasks!N1242="","",All_Tasks!N1242)</f>
        <v/>
      </c>
      <c r="O1242" t="str">
        <f>IF(All_Tasks!O1242="","",All_Tasks!O1242)</f>
        <v/>
      </c>
      <c r="P1242" s="181">
        <f>IF(All_Tasks!P1242="",0,All_Tasks!P1242)</f>
        <v>0</v>
      </c>
      <c r="Q1242" s="181">
        <f>IF(All_Tasks!Q1242="",0,All_Tasks!Q1242)</f>
        <v>0</v>
      </c>
      <c r="R1242" s="181">
        <f>IF(All_Tasks!R1242="",0,All_Tasks!R1242)</f>
        <v>0</v>
      </c>
      <c r="S1242" s="181" t="str">
        <f>IF(All_Tasks!S1242="","",All_Tasks!S1242)</f>
        <v/>
      </c>
      <c r="T1242" t="str">
        <f>IF(All_Tasks!T1242="","",All_Tasks!T1242)</f>
        <v/>
      </c>
      <c r="U1242" t="str">
        <f>IF(All_Tasks!U1242="","",All_Tasks!U1242)</f>
        <v/>
      </c>
      <c r="V1242">
        <f>IF(A1242="",0,IFERROR(MATCH(A1242,Scope_Labor_Rates!$A$6:$A$46,0)+5,0))</f>
        <v>0</v>
      </c>
      <c r="W1242" s="178">
        <f>IF(V1242&gt;0,INDEX(Scope_Labor_Rates!$C$6:$C$46,V1242-5),0)</f>
        <v>0</v>
      </c>
      <c r="X1242" s="178">
        <f>IF(V1242&gt;0,INDEX(Scope_Labor_Rates!$C$6:$C$46,V1242-5),0)</f>
        <v>0</v>
      </c>
      <c r="Y1242" s="180">
        <f>IF(V1242&gt;0,INDEX(Scope_Labor_Rates!$S$6:$S$46,V1242-5),0)</f>
        <v>0</v>
      </c>
      <c r="Z1242" s="180">
        <f>IF(V1242&gt;0,INDEX(Scope_Labor_Rates!$R$6:$R$46,V1242-5),1)</f>
        <v>1</v>
      </c>
      <c r="AA1242" s="231">
        <f t="shared" si="171"/>
        <v>0</v>
      </c>
      <c r="AB1242" t="str">
        <f t="shared" si="172"/>
        <v/>
      </c>
      <c r="AC1242" s="178" t="str">
        <f t="shared" si="173"/>
        <v/>
      </c>
      <c r="AD1242" s="181">
        <f t="shared" si="174"/>
        <v>0</v>
      </c>
      <c r="AE1242" s="178">
        <f>IF(V1242&gt;0,P1242*INDEX(Scope_Labor_Rates!$E$6:$E$46,V1242-5),0)</f>
        <v>0</v>
      </c>
      <c r="AF1242" s="181">
        <f>IF(V1242&gt;0,AE1242*INDEX(Scope_Labor_Rates!$D$6:$D$46,V1242-5)*AA1242,0)</f>
        <v>0</v>
      </c>
      <c r="AG1242" s="178">
        <f>IF(V1242&gt;0,P1242*INDEX(Scope_Labor_Rates!$G$6:$G$46,V1242-5),0)</f>
        <v>0</v>
      </c>
      <c r="AH1242" s="181">
        <f>IF(V1242&gt;0,AG1242*INDEX(Scope_Labor_Rates!$F$6:$F$46,V1242-5)*AA1242,0)</f>
        <v>0</v>
      </c>
      <c r="AI1242" s="178">
        <f>IF(V1242&gt;0,P1242*INDEX(Scope_Labor_Rates!$I$6:$I$46,V1242-5),0)</f>
        <v>0</v>
      </c>
      <c r="AJ1242" s="181">
        <f>IF(V1242&gt;0,AI1242*INDEX(Scope_Labor_Rates!$H$6:$H$46,V1242-5)*AA1242,0)</f>
        <v>0</v>
      </c>
      <c r="AK1242" s="178">
        <f>IF(V1242&gt;0,P1242*INDEX(Scope_Labor_Rates!$K$6:$K$46,V1242-5),0)</f>
        <v>0</v>
      </c>
      <c r="AL1242" s="181">
        <f>IF(V1242&gt;0,AK1242*INDEX(Scope_Labor_Rates!$J$6:$J$46,V1242-5)*AA1242,0)</f>
        <v>0</v>
      </c>
      <c r="AM1242" s="178">
        <f>IF(V1242&gt;0,P1242*INDEX(Scope_Labor_Rates!$M$6:$M$46,V1242-5),0)</f>
        <v>0</v>
      </c>
      <c r="AN1242" s="178">
        <f>IF(V1242&gt;0,AM1242*INDEX(Scope_Labor_Rates!$L$6:$L$46,V1242-5)*AA1242,0)</f>
        <v>0</v>
      </c>
      <c r="AO1242" s="178">
        <f>IF(V1242&gt;0,P1242*INDEX(Scope_Labor_Rates!$O$6:$O$46,V1242-5)*AA1242,0)</f>
        <v>0</v>
      </c>
      <c r="AP1242" s="181">
        <f>IF(V1242&gt;0,P1242*INDEX(Scope_Labor_Rates!$Q$6:$Q$46,V1242-5)*AA1242,0)</f>
        <v>0</v>
      </c>
      <c r="AQ1242" s="178">
        <f t="shared" si="175"/>
        <v>0</v>
      </c>
      <c r="AR1242" s="178">
        <f t="shared" si="176"/>
        <v>0</v>
      </c>
      <c r="AS1242" s="178">
        <f t="shared" si="177"/>
        <v>0</v>
      </c>
      <c r="AT1242" s="178">
        <f t="shared" si="178"/>
        <v>0</v>
      </c>
      <c r="AU1242">
        <f t="shared" si="179"/>
        <v>0</v>
      </c>
    </row>
    <row r="1243" spans="1:47">
      <c r="A1243" t="str">
        <f>IF(All_Tasks!A1243="","",All_Tasks!A1243)</f>
        <v/>
      </c>
      <c r="B1243" t="str">
        <f>IF(All_Tasks!B1243="","",All_Tasks!B1243)</f>
        <v/>
      </c>
      <c r="C1243" t="str">
        <f>IF(All_Tasks!C1243="","",All_Tasks!C1243)</f>
        <v/>
      </c>
      <c r="D1243" t="str">
        <f>IF(All_Tasks!D1243="","",All_Tasks!D1243)</f>
        <v/>
      </c>
      <c r="E1243" t="str">
        <f>IF(All_Tasks!V1243&lt;&gt;"",All_Tasks!V1243,IF(All_Tasks!E1243&lt;&gt;"",All_Tasks!E1243,""))</f>
        <v/>
      </c>
      <c r="F1243" t="str">
        <f>IF(All_Tasks!F1243="","",All_Tasks!F1243)</f>
        <v/>
      </c>
      <c r="G1243" t="str">
        <f>IF(All_Tasks!G1243="","",All_Tasks!G1243)</f>
        <v/>
      </c>
      <c r="H1243" s="231" t="str">
        <f>IF(All_Tasks!H1243="","",All_Tasks!H1243)</f>
        <v/>
      </c>
      <c r="I1243" t="str">
        <f>IF(All_Tasks!I1243="","",All_Tasks!I1243)</f>
        <v/>
      </c>
      <c r="J1243" t="str">
        <f>IF(All_Tasks!J1243="","",All_Tasks!J1243)</f>
        <v/>
      </c>
      <c r="K1243" t="str">
        <f>IF(All_Tasks!K1243="","",All_Tasks!K1243)</f>
        <v/>
      </c>
      <c r="L1243" s="231" t="str">
        <f>IF(All_Tasks!L1243="","",All_Tasks!L1243)</f>
        <v/>
      </c>
      <c r="M1243" t="str">
        <f>IF(All_Tasks!M1243="","",All_Tasks!M1243)</f>
        <v/>
      </c>
      <c r="N1243" t="str">
        <f>IF(All_Tasks!N1243="","",All_Tasks!N1243)</f>
        <v/>
      </c>
      <c r="O1243" t="str">
        <f>IF(All_Tasks!O1243="","",All_Tasks!O1243)</f>
        <v/>
      </c>
      <c r="P1243" s="181">
        <f>IF(All_Tasks!P1243="",0,All_Tasks!P1243)</f>
        <v>0</v>
      </c>
      <c r="Q1243" s="181">
        <f>IF(All_Tasks!Q1243="",0,All_Tasks!Q1243)</f>
        <v>0</v>
      </c>
      <c r="R1243" s="181">
        <f>IF(All_Tasks!R1243="",0,All_Tasks!R1243)</f>
        <v>0</v>
      </c>
      <c r="S1243" s="181" t="str">
        <f>IF(All_Tasks!S1243="","",All_Tasks!S1243)</f>
        <v/>
      </c>
      <c r="T1243" t="str">
        <f>IF(All_Tasks!T1243="","",All_Tasks!T1243)</f>
        <v/>
      </c>
      <c r="U1243" t="str">
        <f>IF(All_Tasks!U1243="","",All_Tasks!U1243)</f>
        <v/>
      </c>
      <c r="V1243">
        <f>IF(A1243="",0,IFERROR(MATCH(A1243,Scope_Labor_Rates!$A$6:$A$46,0)+5,0))</f>
        <v>0</v>
      </c>
      <c r="W1243" s="178">
        <f>IF(V1243&gt;0,INDEX(Scope_Labor_Rates!$C$6:$C$46,V1243-5),0)</f>
        <v>0</v>
      </c>
      <c r="X1243" s="178">
        <f>IF(V1243&gt;0,INDEX(Scope_Labor_Rates!$C$6:$C$46,V1243-5),0)</f>
        <v>0</v>
      </c>
      <c r="Y1243" s="180">
        <f>IF(V1243&gt;0,INDEX(Scope_Labor_Rates!$S$6:$S$46,V1243-5),0)</f>
        <v>0</v>
      </c>
      <c r="Z1243" s="180">
        <f>IF(V1243&gt;0,INDEX(Scope_Labor_Rates!$R$6:$R$46,V1243-5),1)</f>
        <v>1</v>
      </c>
      <c r="AA1243" s="231">
        <f t="shared" si="171"/>
        <v>0</v>
      </c>
      <c r="AB1243" t="str">
        <f t="shared" si="172"/>
        <v/>
      </c>
      <c r="AC1243" s="178" t="str">
        <f t="shared" si="173"/>
        <v/>
      </c>
      <c r="AD1243" s="181">
        <f t="shared" si="174"/>
        <v>0</v>
      </c>
      <c r="AE1243" s="178">
        <f>IF(V1243&gt;0,P1243*INDEX(Scope_Labor_Rates!$E$6:$E$46,V1243-5),0)</f>
        <v>0</v>
      </c>
      <c r="AF1243" s="181">
        <f>IF(V1243&gt;0,AE1243*INDEX(Scope_Labor_Rates!$D$6:$D$46,V1243-5)*AA1243,0)</f>
        <v>0</v>
      </c>
      <c r="AG1243" s="178">
        <f>IF(V1243&gt;0,P1243*INDEX(Scope_Labor_Rates!$G$6:$G$46,V1243-5),0)</f>
        <v>0</v>
      </c>
      <c r="AH1243" s="181">
        <f>IF(V1243&gt;0,AG1243*INDEX(Scope_Labor_Rates!$F$6:$F$46,V1243-5)*AA1243,0)</f>
        <v>0</v>
      </c>
      <c r="AI1243" s="178">
        <f>IF(V1243&gt;0,P1243*INDEX(Scope_Labor_Rates!$I$6:$I$46,V1243-5),0)</f>
        <v>0</v>
      </c>
      <c r="AJ1243" s="181">
        <f>IF(V1243&gt;0,AI1243*INDEX(Scope_Labor_Rates!$H$6:$H$46,V1243-5)*AA1243,0)</f>
        <v>0</v>
      </c>
      <c r="AK1243" s="178">
        <f>IF(V1243&gt;0,P1243*INDEX(Scope_Labor_Rates!$K$6:$K$46,V1243-5),0)</f>
        <v>0</v>
      </c>
      <c r="AL1243" s="181">
        <f>IF(V1243&gt;0,AK1243*INDEX(Scope_Labor_Rates!$J$6:$J$46,V1243-5)*AA1243,0)</f>
        <v>0</v>
      </c>
      <c r="AM1243" s="178">
        <f>IF(V1243&gt;0,P1243*INDEX(Scope_Labor_Rates!$M$6:$M$46,V1243-5),0)</f>
        <v>0</v>
      </c>
      <c r="AN1243" s="178">
        <f>IF(V1243&gt;0,AM1243*INDEX(Scope_Labor_Rates!$L$6:$L$46,V1243-5)*AA1243,0)</f>
        <v>0</v>
      </c>
      <c r="AO1243" s="178">
        <f>IF(V1243&gt;0,P1243*INDEX(Scope_Labor_Rates!$O$6:$O$46,V1243-5)*AA1243,0)</f>
        <v>0</v>
      </c>
      <c r="AP1243" s="181">
        <f>IF(V1243&gt;0,P1243*INDEX(Scope_Labor_Rates!$Q$6:$Q$46,V1243-5)*AA1243,0)</f>
        <v>0</v>
      </c>
      <c r="AQ1243" s="178">
        <f t="shared" si="175"/>
        <v>0</v>
      </c>
      <c r="AR1243" s="178">
        <f t="shared" si="176"/>
        <v>0</v>
      </c>
      <c r="AS1243" s="178">
        <f t="shared" si="177"/>
        <v>0</v>
      </c>
      <c r="AT1243" s="178">
        <f t="shared" si="178"/>
        <v>0</v>
      </c>
      <c r="AU1243">
        <f t="shared" si="179"/>
        <v>0</v>
      </c>
    </row>
    <row r="1244" spans="1:47">
      <c r="A1244" t="str">
        <f>IF(All_Tasks!A1244="","",All_Tasks!A1244)</f>
        <v/>
      </c>
      <c r="B1244" t="str">
        <f>IF(All_Tasks!B1244="","",All_Tasks!B1244)</f>
        <v/>
      </c>
      <c r="C1244" t="str">
        <f>IF(All_Tasks!C1244="","",All_Tasks!C1244)</f>
        <v/>
      </c>
      <c r="D1244" t="str">
        <f>IF(All_Tasks!D1244="","",All_Tasks!D1244)</f>
        <v/>
      </c>
      <c r="E1244" t="str">
        <f>IF(All_Tasks!V1244&lt;&gt;"",All_Tasks!V1244,IF(All_Tasks!E1244&lt;&gt;"",All_Tasks!E1244,""))</f>
        <v/>
      </c>
      <c r="F1244" t="str">
        <f>IF(All_Tasks!F1244="","",All_Tasks!F1244)</f>
        <v/>
      </c>
      <c r="G1244" t="str">
        <f>IF(All_Tasks!G1244="","",All_Tasks!G1244)</f>
        <v/>
      </c>
      <c r="H1244" s="231" t="str">
        <f>IF(All_Tasks!H1244="","",All_Tasks!H1244)</f>
        <v/>
      </c>
      <c r="I1244" t="str">
        <f>IF(All_Tasks!I1244="","",All_Tasks!I1244)</f>
        <v/>
      </c>
      <c r="J1244" t="str">
        <f>IF(All_Tasks!J1244="","",All_Tasks!J1244)</f>
        <v/>
      </c>
      <c r="K1244" t="str">
        <f>IF(All_Tasks!K1244="","",All_Tasks!K1244)</f>
        <v/>
      </c>
      <c r="L1244" s="231" t="str">
        <f>IF(All_Tasks!L1244="","",All_Tasks!L1244)</f>
        <v/>
      </c>
      <c r="M1244" t="str">
        <f>IF(All_Tasks!M1244="","",All_Tasks!M1244)</f>
        <v/>
      </c>
      <c r="N1244" t="str">
        <f>IF(All_Tasks!N1244="","",All_Tasks!N1244)</f>
        <v/>
      </c>
      <c r="O1244" t="str">
        <f>IF(All_Tasks!O1244="","",All_Tasks!O1244)</f>
        <v/>
      </c>
      <c r="P1244" s="181">
        <f>IF(All_Tasks!P1244="",0,All_Tasks!P1244)</f>
        <v>0</v>
      </c>
      <c r="Q1244" s="181">
        <f>IF(All_Tasks!Q1244="",0,All_Tasks!Q1244)</f>
        <v>0</v>
      </c>
      <c r="R1244" s="181">
        <f>IF(All_Tasks!R1244="",0,All_Tasks!R1244)</f>
        <v>0</v>
      </c>
      <c r="S1244" s="181" t="str">
        <f>IF(All_Tasks!S1244="","",All_Tasks!S1244)</f>
        <v/>
      </c>
      <c r="T1244" t="str">
        <f>IF(All_Tasks!T1244="","",All_Tasks!T1244)</f>
        <v/>
      </c>
      <c r="U1244" t="str">
        <f>IF(All_Tasks!U1244="","",All_Tasks!U1244)</f>
        <v/>
      </c>
      <c r="V1244">
        <f>IF(A1244="",0,IFERROR(MATCH(A1244,Scope_Labor_Rates!$A$6:$A$46,0)+5,0))</f>
        <v>0</v>
      </c>
      <c r="W1244" s="178">
        <f>IF(V1244&gt;0,INDEX(Scope_Labor_Rates!$C$6:$C$46,V1244-5),0)</f>
        <v>0</v>
      </c>
      <c r="X1244" s="178">
        <f>IF(V1244&gt;0,INDEX(Scope_Labor_Rates!$C$6:$C$46,V1244-5),0)</f>
        <v>0</v>
      </c>
      <c r="Y1244" s="180">
        <f>IF(V1244&gt;0,INDEX(Scope_Labor_Rates!$S$6:$S$46,V1244-5),0)</f>
        <v>0</v>
      </c>
      <c r="Z1244" s="180">
        <f>IF(V1244&gt;0,INDEX(Scope_Labor_Rates!$R$6:$R$46,V1244-5),1)</f>
        <v>1</v>
      </c>
      <c r="AA1244" s="231">
        <f t="shared" si="171"/>
        <v>0</v>
      </c>
      <c r="AB1244" t="str">
        <f t="shared" si="172"/>
        <v/>
      </c>
      <c r="AC1244" s="178" t="str">
        <f t="shared" si="173"/>
        <v/>
      </c>
      <c r="AD1244" s="181">
        <f t="shared" si="174"/>
        <v>0</v>
      </c>
      <c r="AE1244" s="178">
        <f>IF(V1244&gt;0,P1244*INDEX(Scope_Labor_Rates!$E$6:$E$46,V1244-5),0)</f>
        <v>0</v>
      </c>
      <c r="AF1244" s="181">
        <f>IF(V1244&gt;0,AE1244*INDEX(Scope_Labor_Rates!$D$6:$D$46,V1244-5)*AA1244,0)</f>
        <v>0</v>
      </c>
      <c r="AG1244" s="178">
        <f>IF(V1244&gt;0,P1244*INDEX(Scope_Labor_Rates!$G$6:$G$46,V1244-5),0)</f>
        <v>0</v>
      </c>
      <c r="AH1244" s="181">
        <f>IF(V1244&gt;0,AG1244*INDEX(Scope_Labor_Rates!$F$6:$F$46,V1244-5)*AA1244,0)</f>
        <v>0</v>
      </c>
      <c r="AI1244" s="178">
        <f>IF(V1244&gt;0,P1244*INDEX(Scope_Labor_Rates!$I$6:$I$46,V1244-5),0)</f>
        <v>0</v>
      </c>
      <c r="AJ1244" s="181">
        <f>IF(V1244&gt;0,AI1244*INDEX(Scope_Labor_Rates!$H$6:$H$46,V1244-5)*AA1244,0)</f>
        <v>0</v>
      </c>
      <c r="AK1244" s="178">
        <f>IF(V1244&gt;0,P1244*INDEX(Scope_Labor_Rates!$K$6:$K$46,V1244-5),0)</f>
        <v>0</v>
      </c>
      <c r="AL1244" s="181">
        <f>IF(V1244&gt;0,AK1244*INDEX(Scope_Labor_Rates!$J$6:$J$46,V1244-5)*AA1244,0)</f>
        <v>0</v>
      </c>
      <c r="AM1244" s="178">
        <f>IF(V1244&gt;0,P1244*INDEX(Scope_Labor_Rates!$M$6:$M$46,V1244-5),0)</f>
        <v>0</v>
      </c>
      <c r="AN1244" s="178">
        <f>IF(V1244&gt;0,AM1244*INDEX(Scope_Labor_Rates!$L$6:$L$46,V1244-5)*AA1244,0)</f>
        <v>0</v>
      </c>
      <c r="AO1244" s="178">
        <f>IF(V1244&gt;0,P1244*INDEX(Scope_Labor_Rates!$O$6:$O$46,V1244-5)*AA1244,0)</f>
        <v>0</v>
      </c>
      <c r="AP1244" s="181">
        <f>IF(V1244&gt;0,P1244*INDEX(Scope_Labor_Rates!$Q$6:$Q$46,V1244-5)*AA1244,0)</f>
        <v>0</v>
      </c>
      <c r="AQ1244" s="178">
        <f t="shared" si="175"/>
        <v>0</v>
      </c>
      <c r="AR1244" s="178">
        <f t="shared" si="176"/>
        <v>0</v>
      </c>
      <c r="AS1244" s="178">
        <f t="shared" si="177"/>
        <v>0</v>
      </c>
      <c r="AT1244" s="178">
        <f t="shared" si="178"/>
        <v>0</v>
      </c>
      <c r="AU1244">
        <f t="shared" si="179"/>
        <v>0</v>
      </c>
    </row>
    <row r="1245" spans="1:47">
      <c r="A1245" t="str">
        <f>IF(All_Tasks!A1245="","",All_Tasks!A1245)</f>
        <v/>
      </c>
      <c r="B1245" t="str">
        <f>IF(All_Tasks!B1245="","",All_Tasks!B1245)</f>
        <v/>
      </c>
      <c r="C1245" t="str">
        <f>IF(All_Tasks!C1245="","",All_Tasks!C1245)</f>
        <v/>
      </c>
      <c r="D1245" t="str">
        <f>IF(All_Tasks!D1245="","",All_Tasks!D1245)</f>
        <v/>
      </c>
      <c r="E1245" t="str">
        <f>IF(All_Tasks!V1245&lt;&gt;"",All_Tasks!V1245,IF(All_Tasks!E1245&lt;&gt;"",All_Tasks!E1245,""))</f>
        <v/>
      </c>
      <c r="F1245" t="str">
        <f>IF(All_Tasks!F1245="","",All_Tasks!F1245)</f>
        <v/>
      </c>
      <c r="G1245" t="str">
        <f>IF(All_Tasks!G1245="","",All_Tasks!G1245)</f>
        <v/>
      </c>
      <c r="H1245" s="231" t="str">
        <f>IF(All_Tasks!H1245="","",All_Tasks!H1245)</f>
        <v/>
      </c>
      <c r="I1245" t="str">
        <f>IF(All_Tasks!I1245="","",All_Tasks!I1245)</f>
        <v/>
      </c>
      <c r="J1245" t="str">
        <f>IF(All_Tasks!J1245="","",All_Tasks!J1245)</f>
        <v/>
      </c>
      <c r="K1245" t="str">
        <f>IF(All_Tasks!K1245="","",All_Tasks!K1245)</f>
        <v/>
      </c>
      <c r="L1245" s="231" t="str">
        <f>IF(All_Tasks!L1245="","",All_Tasks!L1245)</f>
        <v/>
      </c>
      <c r="M1245" t="str">
        <f>IF(All_Tasks!M1245="","",All_Tasks!M1245)</f>
        <v/>
      </c>
      <c r="N1245" t="str">
        <f>IF(All_Tasks!N1245="","",All_Tasks!N1245)</f>
        <v/>
      </c>
      <c r="O1245" t="str">
        <f>IF(All_Tasks!O1245="","",All_Tasks!O1245)</f>
        <v/>
      </c>
      <c r="P1245" s="181">
        <f>IF(All_Tasks!P1245="",0,All_Tasks!P1245)</f>
        <v>0</v>
      </c>
      <c r="Q1245" s="181">
        <f>IF(All_Tasks!Q1245="",0,All_Tasks!Q1245)</f>
        <v>0</v>
      </c>
      <c r="R1245" s="181">
        <f>IF(All_Tasks!R1245="",0,All_Tasks!R1245)</f>
        <v>0</v>
      </c>
      <c r="S1245" s="181" t="str">
        <f>IF(All_Tasks!S1245="","",All_Tasks!S1245)</f>
        <v/>
      </c>
      <c r="T1245" t="str">
        <f>IF(All_Tasks!T1245="","",All_Tasks!T1245)</f>
        <v/>
      </c>
      <c r="U1245" t="str">
        <f>IF(All_Tasks!U1245="","",All_Tasks!U1245)</f>
        <v/>
      </c>
      <c r="V1245">
        <f>IF(A1245="",0,IFERROR(MATCH(A1245,Scope_Labor_Rates!$A$6:$A$46,0)+5,0))</f>
        <v>0</v>
      </c>
      <c r="W1245" s="178">
        <f>IF(V1245&gt;0,INDEX(Scope_Labor_Rates!$C$6:$C$46,V1245-5),0)</f>
        <v>0</v>
      </c>
      <c r="X1245" s="178">
        <f>IF(V1245&gt;0,INDEX(Scope_Labor_Rates!$C$6:$C$46,V1245-5),0)</f>
        <v>0</v>
      </c>
      <c r="Y1245" s="180">
        <f>IF(V1245&gt;0,INDEX(Scope_Labor_Rates!$S$6:$S$46,V1245-5),0)</f>
        <v>0</v>
      </c>
      <c r="Z1245" s="180">
        <f>IF(V1245&gt;0,INDEX(Scope_Labor_Rates!$R$6:$R$46,V1245-5),1)</f>
        <v>1</v>
      </c>
      <c r="AA1245" s="231">
        <f t="shared" si="171"/>
        <v>0</v>
      </c>
      <c r="AB1245" t="str">
        <f t="shared" si="172"/>
        <v/>
      </c>
      <c r="AC1245" s="178" t="str">
        <f t="shared" si="173"/>
        <v/>
      </c>
      <c r="AD1245" s="181">
        <f t="shared" si="174"/>
        <v>0</v>
      </c>
      <c r="AE1245" s="178">
        <f>IF(V1245&gt;0,P1245*INDEX(Scope_Labor_Rates!$E$6:$E$46,V1245-5),0)</f>
        <v>0</v>
      </c>
      <c r="AF1245" s="181">
        <f>IF(V1245&gt;0,AE1245*INDEX(Scope_Labor_Rates!$D$6:$D$46,V1245-5)*AA1245,0)</f>
        <v>0</v>
      </c>
      <c r="AG1245" s="178">
        <f>IF(V1245&gt;0,P1245*INDEX(Scope_Labor_Rates!$G$6:$G$46,V1245-5),0)</f>
        <v>0</v>
      </c>
      <c r="AH1245" s="181">
        <f>IF(V1245&gt;0,AG1245*INDEX(Scope_Labor_Rates!$F$6:$F$46,V1245-5)*AA1245,0)</f>
        <v>0</v>
      </c>
      <c r="AI1245" s="178">
        <f>IF(V1245&gt;0,P1245*INDEX(Scope_Labor_Rates!$I$6:$I$46,V1245-5),0)</f>
        <v>0</v>
      </c>
      <c r="AJ1245" s="181">
        <f>IF(V1245&gt;0,AI1245*INDEX(Scope_Labor_Rates!$H$6:$H$46,V1245-5)*AA1245,0)</f>
        <v>0</v>
      </c>
      <c r="AK1245" s="178">
        <f>IF(V1245&gt;0,P1245*INDEX(Scope_Labor_Rates!$K$6:$K$46,V1245-5),0)</f>
        <v>0</v>
      </c>
      <c r="AL1245" s="181">
        <f>IF(V1245&gt;0,AK1245*INDEX(Scope_Labor_Rates!$J$6:$J$46,V1245-5)*AA1245,0)</f>
        <v>0</v>
      </c>
      <c r="AM1245" s="178">
        <f>IF(V1245&gt;0,P1245*INDEX(Scope_Labor_Rates!$M$6:$M$46,V1245-5),0)</f>
        <v>0</v>
      </c>
      <c r="AN1245" s="178">
        <f>IF(V1245&gt;0,AM1245*INDEX(Scope_Labor_Rates!$L$6:$L$46,V1245-5)*AA1245,0)</f>
        <v>0</v>
      </c>
      <c r="AO1245" s="178">
        <f>IF(V1245&gt;0,P1245*INDEX(Scope_Labor_Rates!$O$6:$O$46,V1245-5)*AA1245,0)</f>
        <v>0</v>
      </c>
      <c r="AP1245" s="181">
        <f>IF(V1245&gt;0,P1245*INDEX(Scope_Labor_Rates!$Q$6:$Q$46,V1245-5)*AA1245,0)</f>
        <v>0</v>
      </c>
      <c r="AQ1245" s="178">
        <f t="shared" si="175"/>
        <v>0</v>
      </c>
      <c r="AR1245" s="178">
        <f t="shared" si="176"/>
        <v>0</v>
      </c>
      <c r="AS1245" s="178">
        <f t="shared" si="177"/>
        <v>0</v>
      </c>
      <c r="AT1245" s="178">
        <f t="shared" si="178"/>
        <v>0</v>
      </c>
      <c r="AU1245">
        <f t="shared" si="179"/>
        <v>0</v>
      </c>
    </row>
    <row r="1246" spans="1:47">
      <c r="A1246" t="str">
        <f>IF(All_Tasks!A1246="","",All_Tasks!A1246)</f>
        <v/>
      </c>
      <c r="B1246" t="str">
        <f>IF(All_Tasks!B1246="","",All_Tasks!B1246)</f>
        <v/>
      </c>
      <c r="C1246" t="str">
        <f>IF(All_Tasks!C1246="","",All_Tasks!C1246)</f>
        <v/>
      </c>
      <c r="D1246" t="str">
        <f>IF(All_Tasks!D1246="","",All_Tasks!D1246)</f>
        <v/>
      </c>
      <c r="E1246" t="str">
        <f>IF(All_Tasks!V1246&lt;&gt;"",All_Tasks!V1246,IF(All_Tasks!E1246&lt;&gt;"",All_Tasks!E1246,""))</f>
        <v/>
      </c>
      <c r="F1246" t="str">
        <f>IF(All_Tasks!F1246="","",All_Tasks!F1246)</f>
        <v/>
      </c>
      <c r="G1246" t="str">
        <f>IF(All_Tasks!G1246="","",All_Tasks!G1246)</f>
        <v/>
      </c>
      <c r="H1246" s="231" t="str">
        <f>IF(All_Tasks!H1246="","",All_Tasks!H1246)</f>
        <v/>
      </c>
      <c r="I1246" t="str">
        <f>IF(All_Tasks!I1246="","",All_Tasks!I1246)</f>
        <v/>
      </c>
      <c r="J1246" t="str">
        <f>IF(All_Tasks!J1246="","",All_Tasks!J1246)</f>
        <v/>
      </c>
      <c r="K1246" t="str">
        <f>IF(All_Tasks!K1246="","",All_Tasks!K1246)</f>
        <v/>
      </c>
      <c r="L1246" s="231" t="str">
        <f>IF(All_Tasks!L1246="","",All_Tasks!L1246)</f>
        <v/>
      </c>
      <c r="M1246" t="str">
        <f>IF(All_Tasks!M1246="","",All_Tasks!M1246)</f>
        <v/>
      </c>
      <c r="N1246" t="str">
        <f>IF(All_Tasks!N1246="","",All_Tasks!N1246)</f>
        <v/>
      </c>
      <c r="O1246" t="str">
        <f>IF(All_Tasks!O1246="","",All_Tasks!O1246)</f>
        <v/>
      </c>
      <c r="P1246" s="181">
        <f>IF(All_Tasks!P1246="",0,All_Tasks!P1246)</f>
        <v>0</v>
      </c>
      <c r="Q1246" s="181">
        <f>IF(All_Tasks!Q1246="",0,All_Tasks!Q1246)</f>
        <v>0</v>
      </c>
      <c r="R1246" s="181">
        <f>IF(All_Tasks!R1246="",0,All_Tasks!R1246)</f>
        <v>0</v>
      </c>
      <c r="S1246" s="181" t="str">
        <f>IF(All_Tasks!S1246="","",All_Tasks!S1246)</f>
        <v/>
      </c>
      <c r="T1246" t="str">
        <f>IF(All_Tasks!T1246="","",All_Tasks!T1246)</f>
        <v/>
      </c>
      <c r="U1246" t="str">
        <f>IF(All_Tasks!U1246="","",All_Tasks!U1246)</f>
        <v/>
      </c>
      <c r="V1246">
        <f>IF(A1246="",0,IFERROR(MATCH(A1246,Scope_Labor_Rates!$A$6:$A$46,0)+5,0))</f>
        <v>0</v>
      </c>
      <c r="W1246" s="178">
        <f>IF(V1246&gt;0,INDEX(Scope_Labor_Rates!$C$6:$C$46,V1246-5),0)</f>
        <v>0</v>
      </c>
      <c r="X1246" s="178">
        <f>IF(V1246&gt;0,INDEX(Scope_Labor_Rates!$C$6:$C$46,V1246-5),0)</f>
        <v>0</v>
      </c>
      <c r="Y1246" s="180">
        <f>IF(V1246&gt;0,INDEX(Scope_Labor_Rates!$S$6:$S$46,V1246-5),0)</f>
        <v>0</v>
      </c>
      <c r="Z1246" s="180">
        <f>IF(V1246&gt;0,INDEX(Scope_Labor_Rates!$R$6:$R$46,V1246-5),1)</f>
        <v>1</v>
      </c>
      <c r="AA1246" s="231">
        <f t="shared" si="171"/>
        <v>0</v>
      </c>
      <c r="AB1246" t="str">
        <f t="shared" si="172"/>
        <v/>
      </c>
      <c r="AC1246" s="178" t="str">
        <f t="shared" si="173"/>
        <v/>
      </c>
      <c r="AD1246" s="181">
        <f t="shared" si="174"/>
        <v>0</v>
      </c>
      <c r="AE1246" s="178">
        <f>IF(V1246&gt;0,P1246*INDEX(Scope_Labor_Rates!$E$6:$E$46,V1246-5),0)</f>
        <v>0</v>
      </c>
      <c r="AF1246" s="181">
        <f>IF(V1246&gt;0,AE1246*INDEX(Scope_Labor_Rates!$D$6:$D$46,V1246-5)*AA1246,0)</f>
        <v>0</v>
      </c>
      <c r="AG1246" s="178">
        <f>IF(V1246&gt;0,P1246*INDEX(Scope_Labor_Rates!$G$6:$G$46,V1246-5),0)</f>
        <v>0</v>
      </c>
      <c r="AH1246" s="181">
        <f>IF(V1246&gt;0,AG1246*INDEX(Scope_Labor_Rates!$F$6:$F$46,V1246-5)*AA1246,0)</f>
        <v>0</v>
      </c>
      <c r="AI1246" s="178">
        <f>IF(V1246&gt;0,P1246*INDEX(Scope_Labor_Rates!$I$6:$I$46,V1246-5),0)</f>
        <v>0</v>
      </c>
      <c r="AJ1246" s="181">
        <f>IF(V1246&gt;0,AI1246*INDEX(Scope_Labor_Rates!$H$6:$H$46,V1246-5)*AA1246,0)</f>
        <v>0</v>
      </c>
      <c r="AK1246" s="178">
        <f>IF(V1246&gt;0,P1246*INDEX(Scope_Labor_Rates!$K$6:$K$46,V1246-5),0)</f>
        <v>0</v>
      </c>
      <c r="AL1246" s="181">
        <f>IF(V1246&gt;0,AK1246*INDEX(Scope_Labor_Rates!$J$6:$J$46,V1246-5)*AA1246,0)</f>
        <v>0</v>
      </c>
      <c r="AM1246" s="178">
        <f>IF(V1246&gt;0,P1246*INDEX(Scope_Labor_Rates!$M$6:$M$46,V1246-5),0)</f>
        <v>0</v>
      </c>
      <c r="AN1246" s="178">
        <f>IF(V1246&gt;0,AM1246*INDEX(Scope_Labor_Rates!$L$6:$L$46,V1246-5)*AA1246,0)</f>
        <v>0</v>
      </c>
      <c r="AO1246" s="178">
        <f>IF(V1246&gt;0,P1246*INDEX(Scope_Labor_Rates!$O$6:$O$46,V1246-5)*AA1246,0)</f>
        <v>0</v>
      </c>
      <c r="AP1246" s="181">
        <f>IF(V1246&gt;0,P1246*INDEX(Scope_Labor_Rates!$Q$6:$Q$46,V1246-5)*AA1246,0)</f>
        <v>0</v>
      </c>
      <c r="AQ1246" s="178">
        <f t="shared" si="175"/>
        <v>0</v>
      </c>
      <c r="AR1246" s="178">
        <f t="shared" si="176"/>
        <v>0</v>
      </c>
      <c r="AS1246" s="178">
        <f t="shared" si="177"/>
        <v>0</v>
      </c>
      <c r="AT1246" s="178">
        <f t="shared" si="178"/>
        <v>0</v>
      </c>
      <c r="AU1246">
        <f t="shared" si="179"/>
        <v>0</v>
      </c>
    </row>
    <row r="1247" spans="1:47">
      <c r="A1247" t="str">
        <f>IF(All_Tasks!A1247="","",All_Tasks!A1247)</f>
        <v/>
      </c>
      <c r="B1247" t="str">
        <f>IF(All_Tasks!B1247="","",All_Tasks!B1247)</f>
        <v/>
      </c>
      <c r="C1247" t="str">
        <f>IF(All_Tasks!C1247="","",All_Tasks!C1247)</f>
        <v/>
      </c>
      <c r="D1247" t="str">
        <f>IF(All_Tasks!D1247="","",All_Tasks!D1247)</f>
        <v/>
      </c>
      <c r="E1247" t="str">
        <f>IF(All_Tasks!V1247&lt;&gt;"",All_Tasks!V1247,IF(All_Tasks!E1247&lt;&gt;"",All_Tasks!E1247,""))</f>
        <v/>
      </c>
      <c r="F1247" t="str">
        <f>IF(All_Tasks!F1247="","",All_Tasks!F1247)</f>
        <v/>
      </c>
      <c r="G1247" t="str">
        <f>IF(All_Tasks!G1247="","",All_Tasks!G1247)</f>
        <v/>
      </c>
      <c r="H1247" s="231" t="str">
        <f>IF(All_Tasks!H1247="","",All_Tasks!H1247)</f>
        <v/>
      </c>
      <c r="I1247" t="str">
        <f>IF(All_Tasks!I1247="","",All_Tasks!I1247)</f>
        <v/>
      </c>
      <c r="J1247" t="str">
        <f>IF(All_Tasks!J1247="","",All_Tasks!J1247)</f>
        <v/>
      </c>
      <c r="K1247" t="str">
        <f>IF(All_Tasks!K1247="","",All_Tasks!K1247)</f>
        <v/>
      </c>
      <c r="L1247" s="231" t="str">
        <f>IF(All_Tasks!L1247="","",All_Tasks!L1247)</f>
        <v/>
      </c>
      <c r="M1247" t="str">
        <f>IF(All_Tasks!M1247="","",All_Tasks!M1247)</f>
        <v/>
      </c>
      <c r="N1247" t="str">
        <f>IF(All_Tasks!N1247="","",All_Tasks!N1247)</f>
        <v/>
      </c>
      <c r="O1247" t="str">
        <f>IF(All_Tasks!O1247="","",All_Tasks!O1247)</f>
        <v/>
      </c>
      <c r="P1247" s="181">
        <f>IF(All_Tasks!P1247="",0,All_Tasks!P1247)</f>
        <v>0</v>
      </c>
      <c r="Q1247" s="181">
        <f>IF(All_Tasks!Q1247="",0,All_Tasks!Q1247)</f>
        <v>0</v>
      </c>
      <c r="R1247" s="181">
        <f>IF(All_Tasks!R1247="",0,All_Tasks!R1247)</f>
        <v>0</v>
      </c>
      <c r="S1247" s="181" t="str">
        <f>IF(All_Tasks!S1247="","",All_Tasks!S1247)</f>
        <v/>
      </c>
      <c r="T1247" t="str">
        <f>IF(All_Tasks!T1247="","",All_Tasks!T1247)</f>
        <v/>
      </c>
      <c r="U1247" t="str">
        <f>IF(All_Tasks!U1247="","",All_Tasks!U1247)</f>
        <v/>
      </c>
      <c r="V1247">
        <f>IF(A1247="",0,IFERROR(MATCH(A1247,Scope_Labor_Rates!$A$6:$A$46,0)+5,0))</f>
        <v>0</v>
      </c>
      <c r="W1247" s="178">
        <f>IF(V1247&gt;0,INDEX(Scope_Labor_Rates!$C$6:$C$46,V1247-5),0)</f>
        <v>0</v>
      </c>
      <c r="X1247" s="178">
        <f>IF(V1247&gt;0,INDEX(Scope_Labor_Rates!$C$6:$C$46,V1247-5),0)</f>
        <v>0</v>
      </c>
      <c r="Y1247" s="180">
        <f>IF(V1247&gt;0,INDEX(Scope_Labor_Rates!$S$6:$S$46,V1247-5),0)</f>
        <v>0</v>
      </c>
      <c r="Z1247" s="180">
        <f>IF(V1247&gt;0,INDEX(Scope_Labor_Rates!$R$6:$R$46,V1247-5),1)</f>
        <v>1</v>
      </c>
      <c r="AA1247" s="231">
        <f t="shared" si="171"/>
        <v>0</v>
      </c>
      <c r="AB1247" t="str">
        <f t="shared" si="172"/>
        <v/>
      </c>
      <c r="AC1247" s="178" t="str">
        <f t="shared" si="173"/>
        <v/>
      </c>
      <c r="AD1247" s="181">
        <f t="shared" si="174"/>
        <v>0</v>
      </c>
      <c r="AE1247" s="178">
        <f>IF(V1247&gt;0,P1247*INDEX(Scope_Labor_Rates!$E$6:$E$46,V1247-5),0)</f>
        <v>0</v>
      </c>
      <c r="AF1247" s="181">
        <f>IF(V1247&gt;0,AE1247*INDEX(Scope_Labor_Rates!$D$6:$D$46,V1247-5)*AA1247,0)</f>
        <v>0</v>
      </c>
      <c r="AG1247" s="178">
        <f>IF(V1247&gt;0,P1247*INDEX(Scope_Labor_Rates!$G$6:$G$46,V1247-5),0)</f>
        <v>0</v>
      </c>
      <c r="AH1247" s="181">
        <f>IF(V1247&gt;0,AG1247*INDEX(Scope_Labor_Rates!$F$6:$F$46,V1247-5)*AA1247,0)</f>
        <v>0</v>
      </c>
      <c r="AI1247" s="178">
        <f>IF(V1247&gt;0,P1247*INDEX(Scope_Labor_Rates!$I$6:$I$46,V1247-5),0)</f>
        <v>0</v>
      </c>
      <c r="AJ1247" s="181">
        <f>IF(V1247&gt;0,AI1247*INDEX(Scope_Labor_Rates!$H$6:$H$46,V1247-5)*AA1247,0)</f>
        <v>0</v>
      </c>
      <c r="AK1247" s="178">
        <f>IF(V1247&gt;0,P1247*INDEX(Scope_Labor_Rates!$K$6:$K$46,V1247-5),0)</f>
        <v>0</v>
      </c>
      <c r="AL1247" s="181">
        <f>IF(V1247&gt;0,AK1247*INDEX(Scope_Labor_Rates!$J$6:$J$46,V1247-5)*AA1247,0)</f>
        <v>0</v>
      </c>
      <c r="AM1247" s="178">
        <f>IF(V1247&gt;0,P1247*INDEX(Scope_Labor_Rates!$M$6:$M$46,V1247-5),0)</f>
        <v>0</v>
      </c>
      <c r="AN1247" s="178">
        <f>IF(V1247&gt;0,AM1247*INDEX(Scope_Labor_Rates!$L$6:$L$46,V1247-5)*AA1247,0)</f>
        <v>0</v>
      </c>
      <c r="AO1247" s="178">
        <f>IF(V1247&gt;0,P1247*INDEX(Scope_Labor_Rates!$O$6:$O$46,V1247-5)*AA1247,0)</f>
        <v>0</v>
      </c>
      <c r="AP1247" s="181">
        <f>IF(V1247&gt;0,P1247*INDEX(Scope_Labor_Rates!$Q$6:$Q$46,V1247-5)*AA1247,0)</f>
        <v>0</v>
      </c>
      <c r="AQ1247" s="178">
        <f t="shared" si="175"/>
        <v>0</v>
      </c>
      <c r="AR1247" s="178">
        <f t="shared" si="176"/>
        <v>0</v>
      </c>
      <c r="AS1247" s="178">
        <f t="shared" si="177"/>
        <v>0</v>
      </c>
      <c r="AT1247" s="178">
        <f t="shared" si="178"/>
        <v>0</v>
      </c>
      <c r="AU1247">
        <f t="shared" si="179"/>
        <v>0</v>
      </c>
    </row>
    <row r="1248" spans="1:47">
      <c r="A1248" t="str">
        <f>IF(All_Tasks!A1248="","",All_Tasks!A1248)</f>
        <v/>
      </c>
      <c r="B1248" t="str">
        <f>IF(All_Tasks!B1248="","",All_Tasks!B1248)</f>
        <v/>
      </c>
      <c r="C1248" t="str">
        <f>IF(All_Tasks!C1248="","",All_Tasks!C1248)</f>
        <v/>
      </c>
      <c r="D1248" t="str">
        <f>IF(All_Tasks!D1248="","",All_Tasks!D1248)</f>
        <v/>
      </c>
      <c r="E1248" t="str">
        <f>IF(All_Tasks!V1248&lt;&gt;"",All_Tasks!V1248,IF(All_Tasks!E1248&lt;&gt;"",All_Tasks!E1248,""))</f>
        <v/>
      </c>
      <c r="F1248" t="str">
        <f>IF(All_Tasks!F1248="","",All_Tasks!F1248)</f>
        <v/>
      </c>
      <c r="G1248" t="str">
        <f>IF(All_Tasks!G1248="","",All_Tasks!G1248)</f>
        <v/>
      </c>
      <c r="H1248" s="231" t="str">
        <f>IF(All_Tasks!H1248="","",All_Tasks!H1248)</f>
        <v/>
      </c>
      <c r="I1248" t="str">
        <f>IF(All_Tasks!I1248="","",All_Tasks!I1248)</f>
        <v/>
      </c>
      <c r="J1248" t="str">
        <f>IF(All_Tasks!J1248="","",All_Tasks!J1248)</f>
        <v/>
      </c>
      <c r="K1248" t="str">
        <f>IF(All_Tasks!K1248="","",All_Tasks!K1248)</f>
        <v/>
      </c>
      <c r="L1248" s="231" t="str">
        <f>IF(All_Tasks!L1248="","",All_Tasks!L1248)</f>
        <v/>
      </c>
      <c r="M1248" t="str">
        <f>IF(All_Tasks!M1248="","",All_Tasks!M1248)</f>
        <v/>
      </c>
      <c r="N1248" t="str">
        <f>IF(All_Tasks!N1248="","",All_Tasks!N1248)</f>
        <v/>
      </c>
      <c r="O1248" t="str">
        <f>IF(All_Tasks!O1248="","",All_Tasks!O1248)</f>
        <v/>
      </c>
      <c r="P1248" s="181">
        <f>IF(All_Tasks!P1248="",0,All_Tasks!P1248)</f>
        <v>0</v>
      </c>
      <c r="Q1248" s="181">
        <f>IF(All_Tasks!Q1248="",0,All_Tasks!Q1248)</f>
        <v>0</v>
      </c>
      <c r="R1248" s="181">
        <f>IF(All_Tasks!R1248="",0,All_Tasks!R1248)</f>
        <v>0</v>
      </c>
      <c r="S1248" s="181" t="str">
        <f>IF(All_Tasks!S1248="","",All_Tasks!S1248)</f>
        <v/>
      </c>
      <c r="T1248" t="str">
        <f>IF(All_Tasks!T1248="","",All_Tasks!T1248)</f>
        <v/>
      </c>
      <c r="U1248" t="str">
        <f>IF(All_Tasks!U1248="","",All_Tasks!U1248)</f>
        <v/>
      </c>
      <c r="V1248">
        <f>IF(A1248="",0,IFERROR(MATCH(A1248,Scope_Labor_Rates!$A$6:$A$46,0)+5,0))</f>
        <v>0</v>
      </c>
      <c r="W1248" s="178">
        <f>IF(V1248&gt;0,INDEX(Scope_Labor_Rates!$C$6:$C$46,V1248-5),0)</f>
        <v>0</v>
      </c>
      <c r="X1248" s="178">
        <f>IF(V1248&gt;0,INDEX(Scope_Labor_Rates!$C$6:$C$46,V1248-5),0)</f>
        <v>0</v>
      </c>
      <c r="Y1248" s="180">
        <f>IF(V1248&gt;0,INDEX(Scope_Labor_Rates!$S$6:$S$46,V1248-5),0)</f>
        <v>0</v>
      </c>
      <c r="Z1248" s="180">
        <f>IF(V1248&gt;0,INDEX(Scope_Labor_Rates!$R$6:$R$46,V1248-5),1)</f>
        <v>1</v>
      </c>
      <c r="AA1248" s="231">
        <f t="shared" si="171"/>
        <v>0</v>
      </c>
      <c r="AB1248" t="str">
        <f t="shared" si="172"/>
        <v/>
      </c>
      <c r="AC1248" s="178" t="str">
        <f t="shared" si="173"/>
        <v/>
      </c>
      <c r="AD1248" s="181">
        <f t="shared" si="174"/>
        <v>0</v>
      </c>
      <c r="AE1248" s="178">
        <f>IF(V1248&gt;0,P1248*INDEX(Scope_Labor_Rates!$E$6:$E$46,V1248-5),0)</f>
        <v>0</v>
      </c>
      <c r="AF1248" s="181">
        <f>IF(V1248&gt;0,AE1248*INDEX(Scope_Labor_Rates!$D$6:$D$46,V1248-5)*AA1248,0)</f>
        <v>0</v>
      </c>
      <c r="AG1248" s="178">
        <f>IF(V1248&gt;0,P1248*INDEX(Scope_Labor_Rates!$G$6:$G$46,V1248-5),0)</f>
        <v>0</v>
      </c>
      <c r="AH1248" s="181">
        <f>IF(V1248&gt;0,AG1248*INDEX(Scope_Labor_Rates!$F$6:$F$46,V1248-5)*AA1248,0)</f>
        <v>0</v>
      </c>
      <c r="AI1248" s="178">
        <f>IF(V1248&gt;0,P1248*INDEX(Scope_Labor_Rates!$I$6:$I$46,V1248-5),0)</f>
        <v>0</v>
      </c>
      <c r="AJ1248" s="181">
        <f>IF(V1248&gt;0,AI1248*INDEX(Scope_Labor_Rates!$H$6:$H$46,V1248-5)*AA1248,0)</f>
        <v>0</v>
      </c>
      <c r="AK1248" s="178">
        <f>IF(V1248&gt;0,P1248*INDEX(Scope_Labor_Rates!$K$6:$K$46,V1248-5),0)</f>
        <v>0</v>
      </c>
      <c r="AL1248" s="181">
        <f>IF(V1248&gt;0,AK1248*INDEX(Scope_Labor_Rates!$J$6:$J$46,V1248-5)*AA1248,0)</f>
        <v>0</v>
      </c>
      <c r="AM1248" s="178">
        <f>IF(V1248&gt;0,P1248*INDEX(Scope_Labor_Rates!$M$6:$M$46,V1248-5),0)</f>
        <v>0</v>
      </c>
      <c r="AN1248" s="178">
        <f>IF(V1248&gt;0,AM1248*INDEX(Scope_Labor_Rates!$L$6:$L$46,V1248-5)*AA1248,0)</f>
        <v>0</v>
      </c>
      <c r="AO1248" s="178">
        <f>IF(V1248&gt;0,P1248*INDEX(Scope_Labor_Rates!$O$6:$O$46,V1248-5)*AA1248,0)</f>
        <v>0</v>
      </c>
      <c r="AP1248" s="181">
        <f>IF(V1248&gt;0,P1248*INDEX(Scope_Labor_Rates!$Q$6:$Q$46,V1248-5)*AA1248,0)</f>
        <v>0</v>
      </c>
      <c r="AQ1248" s="178">
        <f t="shared" si="175"/>
        <v>0</v>
      </c>
      <c r="AR1248" s="178">
        <f t="shared" si="176"/>
        <v>0</v>
      </c>
      <c r="AS1248" s="178">
        <f t="shared" si="177"/>
        <v>0</v>
      </c>
      <c r="AT1248" s="178">
        <f t="shared" si="178"/>
        <v>0</v>
      </c>
      <c r="AU1248">
        <f t="shared" si="179"/>
        <v>0</v>
      </c>
    </row>
    <row r="1249" spans="1:47">
      <c r="A1249" t="str">
        <f>IF(All_Tasks!A1249="","",All_Tasks!A1249)</f>
        <v/>
      </c>
      <c r="B1249" t="str">
        <f>IF(All_Tasks!B1249="","",All_Tasks!B1249)</f>
        <v/>
      </c>
      <c r="C1249" t="str">
        <f>IF(All_Tasks!C1249="","",All_Tasks!C1249)</f>
        <v/>
      </c>
      <c r="D1249" t="str">
        <f>IF(All_Tasks!D1249="","",All_Tasks!D1249)</f>
        <v/>
      </c>
      <c r="E1249" t="str">
        <f>IF(All_Tasks!V1249&lt;&gt;"",All_Tasks!V1249,IF(All_Tasks!E1249&lt;&gt;"",All_Tasks!E1249,""))</f>
        <v/>
      </c>
      <c r="F1249" t="str">
        <f>IF(All_Tasks!F1249="","",All_Tasks!F1249)</f>
        <v/>
      </c>
      <c r="G1249" t="str">
        <f>IF(All_Tasks!G1249="","",All_Tasks!G1249)</f>
        <v/>
      </c>
      <c r="H1249" s="231" t="str">
        <f>IF(All_Tasks!H1249="","",All_Tasks!H1249)</f>
        <v/>
      </c>
      <c r="I1249" t="str">
        <f>IF(All_Tasks!I1249="","",All_Tasks!I1249)</f>
        <v/>
      </c>
      <c r="J1249" t="str">
        <f>IF(All_Tasks!J1249="","",All_Tasks!J1249)</f>
        <v/>
      </c>
      <c r="K1249" t="str">
        <f>IF(All_Tasks!K1249="","",All_Tasks!K1249)</f>
        <v/>
      </c>
      <c r="L1249" s="231" t="str">
        <f>IF(All_Tasks!L1249="","",All_Tasks!L1249)</f>
        <v/>
      </c>
      <c r="M1249" t="str">
        <f>IF(All_Tasks!M1249="","",All_Tasks!M1249)</f>
        <v/>
      </c>
      <c r="N1249" t="str">
        <f>IF(All_Tasks!N1249="","",All_Tasks!N1249)</f>
        <v/>
      </c>
      <c r="O1249" t="str">
        <f>IF(All_Tasks!O1249="","",All_Tasks!O1249)</f>
        <v/>
      </c>
      <c r="P1249" s="181">
        <f>IF(All_Tasks!P1249="",0,All_Tasks!P1249)</f>
        <v>0</v>
      </c>
      <c r="Q1249" s="181">
        <f>IF(All_Tasks!Q1249="",0,All_Tasks!Q1249)</f>
        <v>0</v>
      </c>
      <c r="R1249" s="181">
        <f>IF(All_Tasks!R1249="",0,All_Tasks!R1249)</f>
        <v>0</v>
      </c>
      <c r="S1249" s="181" t="str">
        <f>IF(All_Tasks!S1249="","",All_Tasks!S1249)</f>
        <v/>
      </c>
      <c r="T1249" t="str">
        <f>IF(All_Tasks!T1249="","",All_Tasks!T1249)</f>
        <v/>
      </c>
      <c r="U1249" t="str">
        <f>IF(All_Tasks!U1249="","",All_Tasks!U1249)</f>
        <v/>
      </c>
      <c r="V1249">
        <f>IF(A1249="",0,IFERROR(MATCH(A1249,Scope_Labor_Rates!$A$6:$A$46,0)+5,0))</f>
        <v>0</v>
      </c>
      <c r="W1249" s="178">
        <f>IF(V1249&gt;0,INDEX(Scope_Labor_Rates!$C$6:$C$46,V1249-5),0)</f>
        <v>0</v>
      </c>
      <c r="X1249" s="178">
        <f>IF(V1249&gt;0,INDEX(Scope_Labor_Rates!$C$6:$C$46,V1249-5),0)</f>
        <v>0</v>
      </c>
      <c r="Y1249" s="180">
        <f>IF(V1249&gt;0,INDEX(Scope_Labor_Rates!$S$6:$S$46,V1249-5),0)</f>
        <v>0</v>
      </c>
      <c r="Z1249" s="180">
        <f>IF(V1249&gt;0,INDEX(Scope_Labor_Rates!$R$6:$R$46,V1249-5),1)</f>
        <v>1</v>
      </c>
      <c r="AA1249" s="231">
        <f t="shared" si="171"/>
        <v>0</v>
      </c>
      <c r="AB1249" t="str">
        <f t="shared" si="172"/>
        <v/>
      </c>
      <c r="AC1249" s="178" t="str">
        <f t="shared" si="173"/>
        <v/>
      </c>
      <c r="AD1249" s="181">
        <f t="shared" si="174"/>
        <v>0</v>
      </c>
      <c r="AE1249" s="178">
        <f>IF(V1249&gt;0,P1249*INDEX(Scope_Labor_Rates!$E$6:$E$46,V1249-5),0)</f>
        <v>0</v>
      </c>
      <c r="AF1249" s="181">
        <f>IF(V1249&gt;0,AE1249*INDEX(Scope_Labor_Rates!$D$6:$D$46,V1249-5)*AA1249,0)</f>
        <v>0</v>
      </c>
      <c r="AG1249" s="178">
        <f>IF(V1249&gt;0,P1249*INDEX(Scope_Labor_Rates!$G$6:$G$46,V1249-5),0)</f>
        <v>0</v>
      </c>
      <c r="AH1249" s="181">
        <f>IF(V1249&gt;0,AG1249*INDEX(Scope_Labor_Rates!$F$6:$F$46,V1249-5)*AA1249,0)</f>
        <v>0</v>
      </c>
      <c r="AI1249" s="178">
        <f>IF(V1249&gt;0,P1249*INDEX(Scope_Labor_Rates!$I$6:$I$46,V1249-5),0)</f>
        <v>0</v>
      </c>
      <c r="AJ1249" s="181">
        <f>IF(V1249&gt;0,AI1249*INDEX(Scope_Labor_Rates!$H$6:$H$46,V1249-5)*AA1249,0)</f>
        <v>0</v>
      </c>
      <c r="AK1249" s="178">
        <f>IF(V1249&gt;0,P1249*INDEX(Scope_Labor_Rates!$K$6:$K$46,V1249-5),0)</f>
        <v>0</v>
      </c>
      <c r="AL1249" s="181">
        <f>IF(V1249&gt;0,AK1249*INDEX(Scope_Labor_Rates!$J$6:$J$46,V1249-5)*AA1249,0)</f>
        <v>0</v>
      </c>
      <c r="AM1249" s="178">
        <f>IF(V1249&gt;0,P1249*INDEX(Scope_Labor_Rates!$M$6:$M$46,V1249-5),0)</f>
        <v>0</v>
      </c>
      <c r="AN1249" s="178">
        <f>IF(V1249&gt;0,AM1249*INDEX(Scope_Labor_Rates!$L$6:$L$46,V1249-5)*AA1249,0)</f>
        <v>0</v>
      </c>
      <c r="AO1249" s="178">
        <f>IF(V1249&gt;0,P1249*INDEX(Scope_Labor_Rates!$O$6:$O$46,V1249-5)*AA1249,0)</f>
        <v>0</v>
      </c>
      <c r="AP1249" s="181">
        <f>IF(V1249&gt;0,P1249*INDEX(Scope_Labor_Rates!$Q$6:$Q$46,V1249-5)*AA1249,0)</f>
        <v>0</v>
      </c>
      <c r="AQ1249" s="178">
        <f t="shared" si="175"/>
        <v>0</v>
      </c>
      <c r="AR1249" s="178">
        <f t="shared" si="176"/>
        <v>0</v>
      </c>
      <c r="AS1249" s="178">
        <f t="shared" si="177"/>
        <v>0</v>
      </c>
      <c r="AT1249" s="178">
        <f t="shared" si="178"/>
        <v>0</v>
      </c>
      <c r="AU1249">
        <f t="shared" si="179"/>
        <v>0</v>
      </c>
    </row>
    <row r="1250" spans="1:47">
      <c r="A1250" t="str">
        <f>IF(All_Tasks!A1250="","",All_Tasks!A1250)</f>
        <v/>
      </c>
      <c r="B1250" t="str">
        <f>IF(All_Tasks!B1250="","",All_Tasks!B1250)</f>
        <v/>
      </c>
      <c r="C1250" t="str">
        <f>IF(All_Tasks!C1250="","",All_Tasks!C1250)</f>
        <v/>
      </c>
      <c r="D1250" t="str">
        <f>IF(All_Tasks!D1250="","",All_Tasks!D1250)</f>
        <v/>
      </c>
      <c r="E1250" t="str">
        <f>IF(All_Tasks!V1250&lt;&gt;"",All_Tasks!V1250,IF(All_Tasks!E1250&lt;&gt;"",All_Tasks!E1250,""))</f>
        <v/>
      </c>
      <c r="F1250" t="str">
        <f>IF(All_Tasks!F1250="","",All_Tasks!F1250)</f>
        <v/>
      </c>
      <c r="G1250" t="str">
        <f>IF(All_Tasks!G1250="","",All_Tasks!G1250)</f>
        <v/>
      </c>
      <c r="H1250" s="231" t="str">
        <f>IF(All_Tasks!H1250="","",All_Tasks!H1250)</f>
        <v/>
      </c>
      <c r="I1250" t="str">
        <f>IF(All_Tasks!I1250="","",All_Tasks!I1250)</f>
        <v/>
      </c>
      <c r="J1250" t="str">
        <f>IF(All_Tasks!J1250="","",All_Tasks!J1250)</f>
        <v/>
      </c>
      <c r="K1250" t="str">
        <f>IF(All_Tasks!K1250="","",All_Tasks!K1250)</f>
        <v/>
      </c>
      <c r="L1250" s="231" t="str">
        <f>IF(All_Tasks!L1250="","",All_Tasks!L1250)</f>
        <v/>
      </c>
      <c r="M1250" t="str">
        <f>IF(All_Tasks!M1250="","",All_Tasks!M1250)</f>
        <v/>
      </c>
      <c r="N1250" t="str">
        <f>IF(All_Tasks!N1250="","",All_Tasks!N1250)</f>
        <v/>
      </c>
      <c r="O1250" t="str">
        <f>IF(All_Tasks!O1250="","",All_Tasks!O1250)</f>
        <v/>
      </c>
      <c r="P1250" s="181">
        <f>IF(All_Tasks!P1250="",0,All_Tasks!P1250)</f>
        <v>0</v>
      </c>
      <c r="Q1250" s="181">
        <f>IF(All_Tasks!Q1250="",0,All_Tasks!Q1250)</f>
        <v>0</v>
      </c>
      <c r="R1250" s="181">
        <f>IF(All_Tasks!R1250="",0,All_Tasks!R1250)</f>
        <v>0</v>
      </c>
      <c r="S1250" s="181" t="str">
        <f>IF(All_Tasks!S1250="","",All_Tasks!S1250)</f>
        <v/>
      </c>
      <c r="T1250" t="str">
        <f>IF(All_Tasks!T1250="","",All_Tasks!T1250)</f>
        <v/>
      </c>
      <c r="U1250" t="str">
        <f>IF(All_Tasks!U1250="","",All_Tasks!U1250)</f>
        <v/>
      </c>
      <c r="V1250">
        <f>IF(A1250="",0,IFERROR(MATCH(A1250,Scope_Labor_Rates!$A$6:$A$46,0)+5,0))</f>
        <v>0</v>
      </c>
      <c r="W1250" s="178">
        <f>IF(V1250&gt;0,INDEX(Scope_Labor_Rates!$C$6:$C$46,V1250-5),0)</f>
        <v>0</v>
      </c>
      <c r="X1250" s="178">
        <f>IF(V1250&gt;0,INDEX(Scope_Labor_Rates!$C$6:$C$46,V1250-5),0)</f>
        <v>0</v>
      </c>
      <c r="Y1250" s="180">
        <f>IF(V1250&gt;0,INDEX(Scope_Labor_Rates!$S$6:$S$46,V1250-5),0)</f>
        <v>0</v>
      </c>
      <c r="Z1250" s="180">
        <f>IF(V1250&gt;0,INDEX(Scope_Labor_Rates!$R$6:$R$46,V1250-5),1)</f>
        <v>1</v>
      </c>
      <c r="AA1250" s="231">
        <f t="shared" si="171"/>
        <v>0</v>
      </c>
      <c r="AB1250" t="str">
        <f t="shared" si="172"/>
        <v/>
      </c>
      <c r="AC1250" s="178" t="str">
        <f t="shared" si="173"/>
        <v/>
      </c>
      <c r="AD1250" s="181">
        <f t="shared" si="174"/>
        <v>0</v>
      </c>
      <c r="AE1250" s="178">
        <f>IF(V1250&gt;0,P1250*INDEX(Scope_Labor_Rates!$E$6:$E$46,V1250-5),0)</f>
        <v>0</v>
      </c>
      <c r="AF1250" s="181">
        <f>IF(V1250&gt;0,AE1250*INDEX(Scope_Labor_Rates!$D$6:$D$46,V1250-5)*AA1250,0)</f>
        <v>0</v>
      </c>
      <c r="AG1250" s="178">
        <f>IF(V1250&gt;0,P1250*INDEX(Scope_Labor_Rates!$G$6:$G$46,V1250-5),0)</f>
        <v>0</v>
      </c>
      <c r="AH1250" s="181">
        <f>IF(V1250&gt;0,AG1250*INDEX(Scope_Labor_Rates!$F$6:$F$46,V1250-5)*AA1250,0)</f>
        <v>0</v>
      </c>
      <c r="AI1250" s="178">
        <f>IF(V1250&gt;0,P1250*INDEX(Scope_Labor_Rates!$I$6:$I$46,V1250-5),0)</f>
        <v>0</v>
      </c>
      <c r="AJ1250" s="181">
        <f>IF(V1250&gt;0,AI1250*INDEX(Scope_Labor_Rates!$H$6:$H$46,V1250-5)*AA1250,0)</f>
        <v>0</v>
      </c>
      <c r="AK1250" s="178">
        <f>IF(V1250&gt;0,P1250*INDEX(Scope_Labor_Rates!$K$6:$K$46,V1250-5),0)</f>
        <v>0</v>
      </c>
      <c r="AL1250" s="181">
        <f>IF(V1250&gt;0,AK1250*INDEX(Scope_Labor_Rates!$J$6:$J$46,V1250-5)*AA1250,0)</f>
        <v>0</v>
      </c>
      <c r="AM1250" s="178">
        <f>IF(V1250&gt;0,P1250*INDEX(Scope_Labor_Rates!$M$6:$M$46,V1250-5),0)</f>
        <v>0</v>
      </c>
      <c r="AN1250" s="178">
        <f>IF(V1250&gt;0,AM1250*INDEX(Scope_Labor_Rates!$L$6:$L$46,V1250-5)*AA1250,0)</f>
        <v>0</v>
      </c>
      <c r="AO1250" s="178">
        <f>IF(V1250&gt;0,P1250*INDEX(Scope_Labor_Rates!$O$6:$O$46,V1250-5)*AA1250,0)</f>
        <v>0</v>
      </c>
      <c r="AP1250" s="181">
        <f>IF(V1250&gt;0,P1250*INDEX(Scope_Labor_Rates!$Q$6:$Q$46,V1250-5)*AA1250,0)</f>
        <v>0</v>
      </c>
      <c r="AQ1250" s="178">
        <f t="shared" si="175"/>
        <v>0</v>
      </c>
      <c r="AR1250" s="178">
        <f t="shared" si="176"/>
        <v>0</v>
      </c>
      <c r="AS1250" s="178">
        <f t="shared" si="177"/>
        <v>0</v>
      </c>
      <c r="AT1250" s="178">
        <f t="shared" si="178"/>
        <v>0</v>
      </c>
      <c r="AU1250">
        <f t="shared" si="179"/>
        <v>0</v>
      </c>
    </row>
    <row r="1251" spans="1:47">
      <c r="A1251" t="str">
        <f>IF(All_Tasks!A1251="","",All_Tasks!A1251)</f>
        <v/>
      </c>
      <c r="B1251" t="str">
        <f>IF(All_Tasks!B1251="","",All_Tasks!B1251)</f>
        <v/>
      </c>
      <c r="C1251" t="str">
        <f>IF(All_Tasks!C1251="","",All_Tasks!C1251)</f>
        <v/>
      </c>
      <c r="D1251" t="str">
        <f>IF(All_Tasks!D1251="","",All_Tasks!D1251)</f>
        <v/>
      </c>
      <c r="E1251" t="str">
        <f>IF(All_Tasks!V1251&lt;&gt;"",All_Tasks!V1251,IF(All_Tasks!E1251&lt;&gt;"",All_Tasks!E1251,""))</f>
        <v/>
      </c>
      <c r="F1251" t="str">
        <f>IF(All_Tasks!F1251="","",All_Tasks!F1251)</f>
        <v/>
      </c>
      <c r="G1251" t="str">
        <f>IF(All_Tasks!G1251="","",All_Tasks!G1251)</f>
        <v/>
      </c>
      <c r="H1251" s="231" t="str">
        <f>IF(All_Tasks!H1251="","",All_Tasks!H1251)</f>
        <v/>
      </c>
      <c r="I1251" t="str">
        <f>IF(All_Tasks!I1251="","",All_Tasks!I1251)</f>
        <v/>
      </c>
      <c r="J1251" t="str">
        <f>IF(All_Tasks!J1251="","",All_Tasks!J1251)</f>
        <v/>
      </c>
      <c r="K1251" t="str">
        <f>IF(All_Tasks!K1251="","",All_Tasks!K1251)</f>
        <v/>
      </c>
      <c r="L1251" s="231" t="str">
        <f>IF(All_Tasks!L1251="","",All_Tasks!L1251)</f>
        <v/>
      </c>
      <c r="M1251" t="str">
        <f>IF(All_Tasks!M1251="","",All_Tasks!M1251)</f>
        <v/>
      </c>
      <c r="N1251" t="str">
        <f>IF(All_Tasks!N1251="","",All_Tasks!N1251)</f>
        <v/>
      </c>
      <c r="O1251" t="str">
        <f>IF(All_Tasks!O1251="","",All_Tasks!O1251)</f>
        <v/>
      </c>
      <c r="P1251" s="181">
        <f>IF(All_Tasks!P1251="",0,All_Tasks!P1251)</f>
        <v>0</v>
      </c>
      <c r="Q1251" s="181">
        <f>IF(All_Tasks!Q1251="",0,All_Tasks!Q1251)</f>
        <v>0</v>
      </c>
      <c r="R1251" s="181">
        <f>IF(All_Tasks!R1251="",0,All_Tasks!R1251)</f>
        <v>0</v>
      </c>
      <c r="S1251" s="181" t="str">
        <f>IF(All_Tasks!S1251="","",All_Tasks!S1251)</f>
        <v/>
      </c>
      <c r="T1251" t="str">
        <f>IF(All_Tasks!T1251="","",All_Tasks!T1251)</f>
        <v/>
      </c>
      <c r="U1251" t="str">
        <f>IF(All_Tasks!U1251="","",All_Tasks!U1251)</f>
        <v/>
      </c>
      <c r="V1251">
        <f>IF(A1251="",0,IFERROR(MATCH(A1251,Scope_Labor_Rates!$A$6:$A$46,0)+5,0))</f>
        <v>0</v>
      </c>
      <c r="W1251" s="178">
        <f>IF(V1251&gt;0,INDEX(Scope_Labor_Rates!$C$6:$C$46,V1251-5),0)</f>
        <v>0</v>
      </c>
      <c r="X1251" s="178">
        <f>IF(V1251&gt;0,INDEX(Scope_Labor_Rates!$C$6:$C$46,V1251-5),0)</f>
        <v>0</v>
      </c>
      <c r="Y1251" s="180">
        <f>IF(V1251&gt;0,INDEX(Scope_Labor_Rates!$S$6:$S$46,V1251-5),0)</f>
        <v>0</v>
      </c>
      <c r="Z1251" s="180">
        <f>IF(V1251&gt;0,INDEX(Scope_Labor_Rates!$R$6:$R$46,V1251-5),1)</f>
        <v>1</v>
      </c>
      <c r="AA1251" s="231">
        <f t="shared" si="171"/>
        <v>0</v>
      </c>
      <c r="AB1251" t="str">
        <f t="shared" si="172"/>
        <v/>
      </c>
      <c r="AC1251" s="178" t="str">
        <f t="shared" si="173"/>
        <v/>
      </c>
      <c r="AD1251" s="181">
        <f t="shared" si="174"/>
        <v>0</v>
      </c>
      <c r="AE1251" s="178">
        <f>IF(V1251&gt;0,P1251*INDEX(Scope_Labor_Rates!$E$6:$E$46,V1251-5),0)</f>
        <v>0</v>
      </c>
      <c r="AF1251" s="181">
        <f>IF(V1251&gt;0,AE1251*INDEX(Scope_Labor_Rates!$D$6:$D$46,V1251-5)*AA1251,0)</f>
        <v>0</v>
      </c>
      <c r="AG1251" s="178">
        <f>IF(V1251&gt;0,P1251*INDEX(Scope_Labor_Rates!$G$6:$G$46,V1251-5),0)</f>
        <v>0</v>
      </c>
      <c r="AH1251" s="181">
        <f>IF(V1251&gt;0,AG1251*INDEX(Scope_Labor_Rates!$F$6:$F$46,V1251-5)*AA1251,0)</f>
        <v>0</v>
      </c>
      <c r="AI1251" s="178">
        <f>IF(V1251&gt;0,P1251*INDEX(Scope_Labor_Rates!$I$6:$I$46,V1251-5),0)</f>
        <v>0</v>
      </c>
      <c r="AJ1251" s="181">
        <f>IF(V1251&gt;0,AI1251*INDEX(Scope_Labor_Rates!$H$6:$H$46,V1251-5)*AA1251,0)</f>
        <v>0</v>
      </c>
      <c r="AK1251" s="178">
        <f>IF(V1251&gt;0,P1251*INDEX(Scope_Labor_Rates!$K$6:$K$46,V1251-5),0)</f>
        <v>0</v>
      </c>
      <c r="AL1251" s="181">
        <f>IF(V1251&gt;0,AK1251*INDEX(Scope_Labor_Rates!$J$6:$J$46,V1251-5)*AA1251,0)</f>
        <v>0</v>
      </c>
      <c r="AM1251" s="178">
        <f>IF(V1251&gt;0,P1251*INDEX(Scope_Labor_Rates!$M$6:$M$46,V1251-5),0)</f>
        <v>0</v>
      </c>
      <c r="AN1251" s="178">
        <f>IF(V1251&gt;0,AM1251*INDEX(Scope_Labor_Rates!$L$6:$L$46,V1251-5)*AA1251,0)</f>
        <v>0</v>
      </c>
      <c r="AO1251" s="178">
        <f>IF(V1251&gt;0,P1251*INDEX(Scope_Labor_Rates!$O$6:$O$46,V1251-5)*AA1251,0)</f>
        <v>0</v>
      </c>
      <c r="AP1251" s="181">
        <f>IF(V1251&gt;0,P1251*INDEX(Scope_Labor_Rates!$Q$6:$Q$46,V1251-5)*AA1251,0)</f>
        <v>0</v>
      </c>
      <c r="AQ1251" s="178">
        <f t="shared" si="175"/>
        <v>0</v>
      </c>
      <c r="AR1251" s="178">
        <f t="shared" si="176"/>
        <v>0</v>
      </c>
      <c r="AS1251" s="178">
        <f t="shared" si="177"/>
        <v>0</v>
      </c>
      <c r="AT1251" s="178">
        <f t="shared" si="178"/>
        <v>0</v>
      </c>
      <c r="AU1251">
        <f t="shared" si="179"/>
        <v>0</v>
      </c>
    </row>
    <row r="1252" spans="1:47">
      <c r="A1252" t="str">
        <f>IF(All_Tasks!A1252="","",All_Tasks!A1252)</f>
        <v/>
      </c>
      <c r="B1252" t="str">
        <f>IF(All_Tasks!B1252="","",All_Tasks!B1252)</f>
        <v/>
      </c>
      <c r="C1252" t="str">
        <f>IF(All_Tasks!C1252="","",All_Tasks!C1252)</f>
        <v/>
      </c>
      <c r="D1252" t="str">
        <f>IF(All_Tasks!D1252="","",All_Tasks!D1252)</f>
        <v/>
      </c>
      <c r="E1252" t="str">
        <f>IF(All_Tasks!V1252&lt;&gt;"",All_Tasks!V1252,IF(All_Tasks!E1252&lt;&gt;"",All_Tasks!E1252,""))</f>
        <v/>
      </c>
      <c r="F1252" t="str">
        <f>IF(All_Tasks!F1252="","",All_Tasks!F1252)</f>
        <v/>
      </c>
      <c r="G1252" t="str">
        <f>IF(All_Tasks!G1252="","",All_Tasks!G1252)</f>
        <v/>
      </c>
      <c r="H1252" s="231" t="str">
        <f>IF(All_Tasks!H1252="","",All_Tasks!H1252)</f>
        <v/>
      </c>
      <c r="I1252" t="str">
        <f>IF(All_Tasks!I1252="","",All_Tasks!I1252)</f>
        <v/>
      </c>
      <c r="J1252" t="str">
        <f>IF(All_Tasks!J1252="","",All_Tasks!J1252)</f>
        <v/>
      </c>
      <c r="K1252" t="str">
        <f>IF(All_Tasks!K1252="","",All_Tasks!K1252)</f>
        <v/>
      </c>
      <c r="L1252" s="231" t="str">
        <f>IF(All_Tasks!L1252="","",All_Tasks!L1252)</f>
        <v/>
      </c>
      <c r="M1252" t="str">
        <f>IF(All_Tasks!M1252="","",All_Tasks!M1252)</f>
        <v/>
      </c>
      <c r="N1252" t="str">
        <f>IF(All_Tasks!N1252="","",All_Tasks!N1252)</f>
        <v/>
      </c>
      <c r="O1252" t="str">
        <f>IF(All_Tasks!O1252="","",All_Tasks!O1252)</f>
        <v/>
      </c>
      <c r="P1252" s="181">
        <f>IF(All_Tasks!P1252="",0,All_Tasks!P1252)</f>
        <v>0</v>
      </c>
      <c r="Q1252" s="181">
        <f>IF(All_Tasks!Q1252="",0,All_Tasks!Q1252)</f>
        <v>0</v>
      </c>
      <c r="R1252" s="181">
        <f>IF(All_Tasks!R1252="",0,All_Tasks!R1252)</f>
        <v>0</v>
      </c>
      <c r="S1252" s="181" t="str">
        <f>IF(All_Tasks!S1252="","",All_Tasks!S1252)</f>
        <v/>
      </c>
      <c r="T1252" t="str">
        <f>IF(All_Tasks!T1252="","",All_Tasks!T1252)</f>
        <v/>
      </c>
      <c r="U1252" t="str">
        <f>IF(All_Tasks!U1252="","",All_Tasks!U1252)</f>
        <v/>
      </c>
      <c r="V1252">
        <f>IF(A1252="",0,IFERROR(MATCH(A1252,Scope_Labor_Rates!$A$6:$A$46,0)+5,0))</f>
        <v>0</v>
      </c>
      <c r="W1252" s="178">
        <f>IF(V1252&gt;0,INDEX(Scope_Labor_Rates!$C$6:$C$46,V1252-5),0)</f>
        <v>0</v>
      </c>
      <c r="X1252" s="178">
        <f>IF(V1252&gt;0,INDEX(Scope_Labor_Rates!$C$6:$C$46,V1252-5),0)</f>
        <v>0</v>
      </c>
      <c r="Y1252" s="180">
        <f>IF(V1252&gt;0,INDEX(Scope_Labor_Rates!$S$6:$S$46,V1252-5),0)</f>
        <v>0</v>
      </c>
      <c r="Z1252" s="180">
        <f>IF(V1252&gt;0,INDEX(Scope_Labor_Rates!$R$6:$R$46,V1252-5),1)</f>
        <v>1</v>
      </c>
      <c r="AA1252" s="231">
        <f t="shared" si="171"/>
        <v>0</v>
      </c>
      <c r="AB1252" t="str">
        <f t="shared" si="172"/>
        <v/>
      </c>
      <c r="AC1252" s="178" t="str">
        <f t="shared" si="173"/>
        <v/>
      </c>
      <c r="AD1252" s="181">
        <f t="shared" si="174"/>
        <v>0</v>
      </c>
      <c r="AE1252" s="178">
        <f>IF(V1252&gt;0,P1252*INDEX(Scope_Labor_Rates!$E$6:$E$46,V1252-5),0)</f>
        <v>0</v>
      </c>
      <c r="AF1252" s="181">
        <f>IF(V1252&gt;0,AE1252*INDEX(Scope_Labor_Rates!$D$6:$D$46,V1252-5)*AA1252,0)</f>
        <v>0</v>
      </c>
      <c r="AG1252" s="178">
        <f>IF(V1252&gt;0,P1252*INDEX(Scope_Labor_Rates!$G$6:$G$46,V1252-5),0)</f>
        <v>0</v>
      </c>
      <c r="AH1252" s="181">
        <f>IF(V1252&gt;0,AG1252*INDEX(Scope_Labor_Rates!$F$6:$F$46,V1252-5)*AA1252,0)</f>
        <v>0</v>
      </c>
      <c r="AI1252" s="178">
        <f>IF(V1252&gt;0,P1252*INDEX(Scope_Labor_Rates!$I$6:$I$46,V1252-5),0)</f>
        <v>0</v>
      </c>
      <c r="AJ1252" s="181">
        <f>IF(V1252&gt;0,AI1252*INDEX(Scope_Labor_Rates!$H$6:$H$46,V1252-5)*AA1252,0)</f>
        <v>0</v>
      </c>
      <c r="AK1252" s="178">
        <f>IF(V1252&gt;0,P1252*INDEX(Scope_Labor_Rates!$K$6:$K$46,V1252-5),0)</f>
        <v>0</v>
      </c>
      <c r="AL1252" s="181">
        <f>IF(V1252&gt;0,AK1252*INDEX(Scope_Labor_Rates!$J$6:$J$46,V1252-5)*AA1252,0)</f>
        <v>0</v>
      </c>
      <c r="AM1252" s="178">
        <f>IF(V1252&gt;0,P1252*INDEX(Scope_Labor_Rates!$M$6:$M$46,V1252-5),0)</f>
        <v>0</v>
      </c>
      <c r="AN1252" s="178">
        <f>IF(V1252&gt;0,AM1252*INDEX(Scope_Labor_Rates!$L$6:$L$46,V1252-5)*AA1252,0)</f>
        <v>0</v>
      </c>
      <c r="AO1252" s="178">
        <f>IF(V1252&gt;0,P1252*INDEX(Scope_Labor_Rates!$O$6:$O$46,V1252-5)*AA1252,0)</f>
        <v>0</v>
      </c>
      <c r="AP1252" s="181">
        <f>IF(V1252&gt;0,P1252*INDEX(Scope_Labor_Rates!$Q$6:$Q$46,V1252-5)*AA1252,0)</f>
        <v>0</v>
      </c>
      <c r="AQ1252" s="178">
        <f t="shared" si="175"/>
        <v>0</v>
      </c>
      <c r="AR1252" s="178">
        <f t="shared" si="176"/>
        <v>0</v>
      </c>
      <c r="AS1252" s="178">
        <f t="shared" si="177"/>
        <v>0</v>
      </c>
      <c r="AT1252" s="178">
        <f t="shared" si="178"/>
        <v>0</v>
      </c>
      <c r="AU1252">
        <f t="shared" si="179"/>
        <v>0</v>
      </c>
    </row>
    <row r="1253" spans="1:47">
      <c r="A1253" t="str">
        <f>IF(All_Tasks!A1253="","",All_Tasks!A1253)</f>
        <v/>
      </c>
      <c r="B1253" t="str">
        <f>IF(All_Tasks!B1253="","",All_Tasks!B1253)</f>
        <v/>
      </c>
      <c r="C1253" t="str">
        <f>IF(All_Tasks!C1253="","",All_Tasks!C1253)</f>
        <v/>
      </c>
      <c r="D1253" t="str">
        <f>IF(All_Tasks!D1253="","",All_Tasks!D1253)</f>
        <v/>
      </c>
      <c r="E1253" t="str">
        <f>IF(All_Tasks!V1253&lt;&gt;"",All_Tasks!V1253,IF(All_Tasks!E1253&lt;&gt;"",All_Tasks!E1253,""))</f>
        <v/>
      </c>
      <c r="F1253" t="str">
        <f>IF(All_Tasks!F1253="","",All_Tasks!F1253)</f>
        <v/>
      </c>
      <c r="G1253" t="str">
        <f>IF(All_Tasks!G1253="","",All_Tasks!G1253)</f>
        <v/>
      </c>
      <c r="H1253" s="231" t="str">
        <f>IF(All_Tasks!H1253="","",All_Tasks!H1253)</f>
        <v/>
      </c>
      <c r="I1253" t="str">
        <f>IF(All_Tasks!I1253="","",All_Tasks!I1253)</f>
        <v/>
      </c>
      <c r="J1253" t="str">
        <f>IF(All_Tasks!J1253="","",All_Tasks!J1253)</f>
        <v/>
      </c>
      <c r="K1253" t="str">
        <f>IF(All_Tasks!K1253="","",All_Tasks!K1253)</f>
        <v/>
      </c>
      <c r="L1253" s="231" t="str">
        <f>IF(All_Tasks!L1253="","",All_Tasks!L1253)</f>
        <v/>
      </c>
      <c r="M1253" t="str">
        <f>IF(All_Tasks!M1253="","",All_Tasks!M1253)</f>
        <v/>
      </c>
      <c r="N1253" t="str">
        <f>IF(All_Tasks!N1253="","",All_Tasks!N1253)</f>
        <v/>
      </c>
      <c r="O1253" t="str">
        <f>IF(All_Tasks!O1253="","",All_Tasks!O1253)</f>
        <v/>
      </c>
      <c r="P1253" s="181">
        <f>IF(All_Tasks!P1253="",0,All_Tasks!P1253)</f>
        <v>0</v>
      </c>
      <c r="Q1253" s="181">
        <f>IF(All_Tasks!Q1253="",0,All_Tasks!Q1253)</f>
        <v>0</v>
      </c>
      <c r="R1253" s="181">
        <f>IF(All_Tasks!R1253="",0,All_Tasks!R1253)</f>
        <v>0</v>
      </c>
      <c r="S1253" s="181" t="str">
        <f>IF(All_Tasks!S1253="","",All_Tasks!S1253)</f>
        <v/>
      </c>
      <c r="T1253" t="str">
        <f>IF(All_Tasks!T1253="","",All_Tasks!T1253)</f>
        <v/>
      </c>
      <c r="U1253" t="str">
        <f>IF(All_Tasks!U1253="","",All_Tasks!U1253)</f>
        <v/>
      </c>
      <c r="V1253">
        <f>IF(A1253="",0,IFERROR(MATCH(A1253,Scope_Labor_Rates!$A$6:$A$46,0)+5,0))</f>
        <v>0</v>
      </c>
      <c r="W1253" s="178">
        <f>IF(V1253&gt;0,INDEX(Scope_Labor_Rates!$C$6:$C$46,V1253-5),0)</f>
        <v>0</v>
      </c>
      <c r="X1253" s="178">
        <f>IF(V1253&gt;0,INDEX(Scope_Labor_Rates!$C$6:$C$46,V1253-5),0)</f>
        <v>0</v>
      </c>
      <c r="Y1253" s="180">
        <f>IF(V1253&gt;0,INDEX(Scope_Labor_Rates!$S$6:$S$46,V1253-5),0)</f>
        <v>0</v>
      </c>
      <c r="Z1253" s="180">
        <f>IF(V1253&gt;0,INDEX(Scope_Labor_Rates!$R$6:$R$46,V1253-5),1)</f>
        <v>1</v>
      </c>
      <c r="AA1253" s="231">
        <f t="shared" si="171"/>
        <v>0</v>
      </c>
      <c r="AB1253" t="str">
        <f t="shared" si="172"/>
        <v/>
      </c>
      <c r="AC1253" s="178" t="str">
        <f t="shared" si="173"/>
        <v/>
      </c>
      <c r="AD1253" s="181">
        <f t="shared" si="174"/>
        <v>0</v>
      </c>
      <c r="AE1253" s="178">
        <f>IF(V1253&gt;0,P1253*INDEX(Scope_Labor_Rates!$E$6:$E$46,V1253-5),0)</f>
        <v>0</v>
      </c>
      <c r="AF1253" s="181">
        <f>IF(V1253&gt;0,AE1253*INDEX(Scope_Labor_Rates!$D$6:$D$46,V1253-5)*AA1253,0)</f>
        <v>0</v>
      </c>
      <c r="AG1253" s="178">
        <f>IF(V1253&gt;0,P1253*INDEX(Scope_Labor_Rates!$G$6:$G$46,V1253-5),0)</f>
        <v>0</v>
      </c>
      <c r="AH1253" s="181">
        <f>IF(V1253&gt;0,AG1253*INDEX(Scope_Labor_Rates!$F$6:$F$46,V1253-5)*AA1253,0)</f>
        <v>0</v>
      </c>
      <c r="AI1253" s="178">
        <f>IF(V1253&gt;0,P1253*INDEX(Scope_Labor_Rates!$I$6:$I$46,V1253-5),0)</f>
        <v>0</v>
      </c>
      <c r="AJ1253" s="181">
        <f>IF(V1253&gt;0,AI1253*INDEX(Scope_Labor_Rates!$H$6:$H$46,V1253-5)*AA1253,0)</f>
        <v>0</v>
      </c>
      <c r="AK1253" s="178">
        <f>IF(V1253&gt;0,P1253*INDEX(Scope_Labor_Rates!$K$6:$K$46,V1253-5),0)</f>
        <v>0</v>
      </c>
      <c r="AL1253" s="181">
        <f>IF(V1253&gt;0,AK1253*INDEX(Scope_Labor_Rates!$J$6:$J$46,V1253-5)*AA1253,0)</f>
        <v>0</v>
      </c>
      <c r="AM1253" s="178">
        <f>IF(V1253&gt;0,P1253*INDEX(Scope_Labor_Rates!$M$6:$M$46,V1253-5),0)</f>
        <v>0</v>
      </c>
      <c r="AN1253" s="178">
        <f>IF(V1253&gt;0,AM1253*INDEX(Scope_Labor_Rates!$L$6:$L$46,V1253-5)*AA1253,0)</f>
        <v>0</v>
      </c>
      <c r="AO1253" s="178">
        <f>IF(V1253&gt;0,P1253*INDEX(Scope_Labor_Rates!$O$6:$O$46,V1253-5)*AA1253,0)</f>
        <v>0</v>
      </c>
      <c r="AP1253" s="181">
        <f>IF(V1253&gt;0,P1253*INDEX(Scope_Labor_Rates!$Q$6:$Q$46,V1253-5)*AA1253,0)</f>
        <v>0</v>
      </c>
      <c r="AQ1253" s="178">
        <f t="shared" si="175"/>
        <v>0</v>
      </c>
      <c r="AR1253" s="178">
        <f t="shared" si="176"/>
        <v>0</v>
      </c>
      <c r="AS1253" s="178">
        <f t="shared" si="177"/>
        <v>0</v>
      </c>
      <c r="AT1253" s="178">
        <f t="shared" si="178"/>
        <v>0</v>
      </c>
      <c r="AU1253">
        <f t="shared" si="179"/>
        <v>0</v>
      </c>
    </row>
    <row r="1254" spans="1:47">
      <c r="A1254" t="str">
        <f>IF(All_Tasks!A1254="","",All_Tasks!A1254)</f>
        <v/>
      </c>
      <c r="B1254" t="str">
        <f>IF(All_Tasks!B1254="","",All_Tasks!B1254)</f>
        <v/>
      </c>
      <c r="C1254" t="str">
        <f>IF(All_Tasks!C1254="","",All_Tasks!C1254)</f>
        <v/>
      </c>
      <c r="D1254" t="str">
        <f>IF(All_Tasks!D1254="","",All_Tasks!D1254)</f>
        <v/>
      </c>
      <c r="E1254" t="str">
        <f>IF(All_Tasks!V1254&lt;&gt;"",All_Tasks!V1254,IF(All_Tasks!E1254&lt;&gt;"",All_Tasks!E1254,""))</f>
        <v/>
      </c>
      <c r="F1254" t="str">
        <f>IF(All_Tasks!F1254="","",All_Tasks!F1254)</f>
        <v/>
      </c>
      <c r="G1254" t="str">
        <f>IF(All_Tasks!G1254="","",All_Tasks!G1254)</f>
        <v/>
      </c>
      <c r="H1254" s="231" t="str">
        <f>IF(All_Tasks!H1254="","",All_Tasks!H1254)</f>
        <v/>
      </c>
      <c r="I1254" t="str">
        <f>IF(All_Tasks!I1254="","",All_Tasks!I1254)</f>
        <v/>
      </c>
      <c r="J1254" t="str">
        <f>IF(All_Tasks!J1254="","",All_Tasks!J1254)</f>
        <v/>
      </c>
      <c r="K1254" t="str">
        <f>IF(All_Tasks!K1254="","",All_Tasks!K1254)</f>
        <v/>
      </c>
      <c r="L1254" s="231" t="str">
        <f>IF(All_Tasks!L1254="","",All_Tasks!L1254)</f>
        <v/>
      </c>
      <c r="M1254" t="str">
        <f>IF(All_Tasks!M1254="","",All_Tasks!M1254)</f>
        <v/>
      </c>
      <c r="N1254" t="str">
        <f>IF(All_Tasks!N1254="","",All_Tasks!N1254)</f>
        <v/>
      </c>
      <c r="O1254" t="str">
        <f>IF(All_Tasks!O1254="","",All_Tasks!O1254)</f>
        <v/>
      </c>
      <c r="P1254" s="181">
        <f>IF(All_Tasks!P1254="",0,All_Tasks!P1254)</f>
        <v>0</v>
      </c>
      <c r="Q1254" s="181">
        <f>IF(All_Tasks!Q1254="",0,All_Tasks!Q1254)</f>
        <v>0</v>
      </c>
      <c r="R1254" s="181">
        <f>IF(All_Tasks!R1254="",0,All_Tasks!R1254)</f>
        <v>0</v>
      </c>
      <c r="S1254" s="181" t="str">
        <f>IF(All_Tasks!S1254="","",All_Tasks!S1254)</f>
        <v/>
      </c>
      <c r="T1254" t="str">
        <f>IF(All_Tasks!T1254="","",All_Tasks!T1254)</f>
        <v/>
      </c>
      <c r="U1254" t="str">
        <f>IF(All_Tasks!U1254="","",All_Tasks!U1254)</f>
        <v/>
      </c>
      <c r="V1254">
        <f>IF(A1254="",0,IFERROR(MATCH(A1254,Scope_Labor_Rates!$A$6:$A$46,0)+5,0))</f>
        <v>0</v>
      </c>
      <c r="W1254" s="178">
        <f>IF(V1254&gt;0,INDEX(Scope_Labor_Rates!$C$6:$C$46,V1254-5),0)</f>
        <v>0</v>
      </c>
      <c r="X1254" s="178">
        <f>IF(V1254&gt;0,INDEX(Scope_Labor_Rates!$C$6:$C$46,V1254-5),0)</f>
        <v>0</v>
      </c>
      <c r="Y1254" s="180">
        <f>IF(V1254&gt;0,INDEX(Scope_Labor_Rates!$S$6:$S$46,V1254-5),0)</f>
        <v>0</v>
      </c>
      <c r="Z1254" s="180">
        <f>IF(V1254&gt;0,INDEX(Scope_Labor_Rates!$R$6:$R$46,V1254-5),1)</f>
        <v>1</v>
      </c>
      <c r="AA1254" s="231">
        <f t="shared" si="171"/>
        <v>0</v>
      </c>
      <c r="AB1254" t="str">
        <f t="shared" si="172"/>
        <v/>
      </c>
      <c r="AC1254" s="178" t="str">
        <f t="shared" si="173"/>
        <v/>
      </c>
      <c r="AD1254" s="181">
        <f t="shared" si="174"/>
        <v>0</v>
      </c>
      <c r="AE1254" s="178">
        <f>IF(V1254&gt;0,P1254*INDEX(Scope_Labor_Rates!$E$6:$E$46,V1254-5),0)</f>
        <v>0</v>
      </c>
      <c r="AF1254" s="181">
        <f>IF(V1254&gt;0,AE1254*INDEX(Scope_Labor_Rates!$D$6:$D$46,V1254-5)*AA1254,0)</f>
        <v>0</v>
      </c>
      <c r="AG1254" s="178">
        <f>IF(V1254&gt;0,P1254*INDEX(Scope_Labor_Rates!$G$6:$G$46,V1254-5),0)</f>
        <v>0</v>
      </c>
      <c r="AH1254" s="181">
        <f>IF(V1254&gt;0,AG1254*INDEX(Scope_Labor_Rates!$F$6:$F$46,V1254-5)*AA1254,0)</f>
        <v>0</v>
      </c>
      <c r="AI1254" s="178">
        <f>IF(V1254&gt;0,P1254*INDEX(Scope_Labor_Rates!$I$6:$I$46,V1254-5),0)</f>
        <v>0</v>
      </c>
      <c r="AJ1254" s="181">
        <f>IF(V1254&gt;0,AI1254*INDEX(Scope_Labor_Rates!$H$6:$H$46,V1254-5)*AA1254,0)</f>
        <v>0</v>
      </c>
      <c r="AK1254" s="178">
        <f>IF(V1254&gt;0,P1254*INDEX(Scope_Labor_Rates!$K$6:$K$46,V1254-5),0)</f>
        <v>0</v>
      </c>
      <c r="AL1254" s="181">
        <f>IF(V1254&gt;0,AK1254*INDEX(Scope_Labor_Rates!$J$6:$J$46,V1254-5)*AA1254,0)</f>
        <v>0</v>
      </c>
      <c r="AM1254" s="178">
        <f>IF(V1254&gt;0,P1254*INDEX(Scope_Labor_Rates!$M$6:$M$46,V1254-5),0)</f>
        <v>0</v>
      </c>
      <c r="AN1254" s="178">
        <f>IF(V1254&gt;0,AM1254*INDEX(Scope_Labor_Rates!$L$6:$L$46,V1254-5)*AA1254,0)</f>
        <v>0</v>
      </c>
      <c r="AO1254" s="178">
        <f>IF(V1254&gt;0,P1254*INDEX(Scope_Labor_Rates!$O$6:$O$46,V1254-5)*AA1254,0)</f>
        <v>0</v>
      </c>
      <c r="AP1254" s="181">
        <f>IF(V1254&gt;0,P1254*INDEX(Scope_Labor_Rates!$Q$6:$Q$46,V1254-5)*AA1254,0)</f>
        <v>0</v>
      </c>
      <c r="AQ1254" s="178">
        <f t="shared" si="175"/>
        <v>0</v>
      </c>
      <c r="AR1254" s="178">
        <f t="shared" si="176"/>
        <v>0</v>
      </c>
      <c r="AS1254" s="178">
        <f t="shared" si="177"/>
        <v>0</v>
      </c>
      <c r="AT1254" s="178">
        <f t="shared" si="178"/>
        <v>0</v>
      </c>
      <c r="AU1254">
        <f t="shared" si="179"/>
        <v>0</v>
      </c>
    </row>
    <row r="1255" spans="1:47">
      <c r="A1255" t="str">
        <f>IF(All_Tasks!A1255="","",All_Tasks!A1255)</f>
        <v/>
      </c>
      <c r="B1255" t="str">
        <f>IF(All_Tasks!B1255="","",All_Tasks!B1255)</f>
        <v/>
      </c>
      <c r="C1255" t="str">
        <f>IF(All_Tasks!C1255="","",All_Tasks!C1255)</f>
        <v/>
      </c>
      <c r="D1255" t="str">
        <f>IF(All_Tasks!D1255="","",All_Tasks!D1255)</f>
        <v/>
      </c>
      <c r="E1255" t="str">
        <f>IF(All_Tasks!V1255&lt;&gt;"",All_Tasks!V1255,IF(All_Tasks!E1255&lt;&gt;"",All_Tasks!E1255,""))</f>
        <v/>
      </c>
      <c r="F1255" t="str">
        <f>IF(All_Tasks!F1255="","",All_Tasks!F1255)</f>
        <v/>
      </c>
      <c r="G1255" t="str">
        <f>IF(All_Tasks!G1255="","",All_Tasks!G1255)</f>
        <v/>
      </c>
      <c r="H1255" s="231" t="str">
        <f>IF(All_Tasks!H1255="","",All_Tasks!H1255)</f>
        <v/>
      </c>
      <c r="I1255" t="str">
        <f>IF(All_Tasks!I1255="","",All_Tasks!I1255)</f>
        <v/>
      </c>
      <c r="J1255" t="str">
        <f>IF(All_Tasks!J1255="","",All_Tasks!J1255)</f>
        <v/>
      </c>
      <c r="K1255" t="str">
        <f>IF(All_Tasks!K1255="","",All_Tasks!K1255)</f>
        <v/>
      </c>
      <c r="L1255" s="231" t="str">
        <f>IF(All_Tasks!L1255="","",All_Tasks!L1255)</f>
        <v/>
      </c>
      <c r="M1255" t="str">
        <f>IF(All_Tasks!M1255="","",All_Tasks!M1255)</f>
        <v/>
      </c>
      <c r="N1255" t="str">
        <f>IF(All_Tasks!N1255="","",All_Tasks!N1255)</f>
        <v/>
      </c>
      <c r="O1255" t="str">
        <f>IF(All_Tasks!O1255="","",All_Tasks!O1255)</f>
        <v/>
      </c>
      <c r="P1255" s="181">
        <f>IF(All_Tasks!P1255="",0,All_Tasks!P1255)</f>
        <v>0</v>
      </c>
      <c r="Q1255" s="181">
        <f>IF(All_Tasks!Q1255="",0,All_Tasks!Q1255)</f>
        <v>0</v>
      </c>
      <c r="R1255" s="181">
        <f>IF(All_Tasks!R1255="",0,All_Tasks!R1255)</f>
        <v>0</v>
      </c>
      <c r="S1255" s="181" t="str">
        <f>IF(All_Tasks!S1255="","",All_Tasks!S1255)</f>
        <v/>
      </c>
      <c r="T1255" t="str">
        <f>IF(All_Tasks!T1255="","",All_Tasks!T1255)</f>
        <v/>
      </c>
      <c r="U1255" t="str">
        <f>IF(All_Tasks!U1255="","",All_Tasks!U1255)</f>
        <v/>
      </c>
      <c r="V1255">
        <f>IF(A1255="",0,IFERROR(MATCH(A1255,Scope_Labor_Rates!$A$6:$A$46,0)+5,0))</f>
        <v>0</v>
      </c>
      <c r="W1255" s="178">
        <f>IF(V1255&gt;0,INDEX(Scope_Labor_Rates!$C$6:$C$46,V1255-5),0)</f>
        <v>0</v>
      </c>
      <c r="X1255" s="178">
        <f>IF(V1255&gt;0,INDEX(Scope_Labor_Rates!$C$6:$C$46,V1255-5),0)</f>
        <v>0</v>
      </c>
      <c r="Y1255" s="180">
        <f>IF(V1255&gt;0,INDEX(Scope_Labor_Rates!$S$6:$S$46,V1255-5),0)</f>
        <v>0</v>
      </c>
      <c r="Z1255" s="180">
        <f>IF(V1255&gt;0,INDEX(Scope_Labor_Rates!$R$6:$R$46,V1255-5),1)</f>
        <v>1</v>
      </c>
      <c r="AA1255" s="231">
        <f t="shared" si="171"/>
        <v>0</v>
      </c>
      <c r="AB1255" t="str">
        <f t="shared" si="172"/>
        <v/>
      </c>
      <c r="AC1255" s="178" t="str">
        <f t="shared" si="173"/>
        <v/>
      </c>
      <c r="AD1255" s="181">
        <f t="shared" si="174"/>
        <v>0</v>
      </c>
      <c r="AE1255" s="178">
        <f>IF(V1255&gt;0,P1255*INDEX(Scope_Labor_Rates!$E$6:$E$46,V1255-5),0)</f>
        <v>0</v>
      </c>
      <c r="AF1255" s="181">
        <f>IF(V1255&gt;0,AE1255*INDEX(Scope_Labor_Rates!$D$6:$D$46,V1255-5)*AA1255,0)</f>
        <v>0</v>
      </c>
      <c r="AG1255" s="178">
        <f>IF(V1255&gt;0,P1255*INDEX(Scope_Labor_Rates!$G$6:$G$46,V1255-5),0)</f>
        <v>0</v>
      </c>
      <c r="AH1255" s="181">
        <f>IF(V1255&gt;0,AG1255*INDEX(Scope_Labor_Rates!$F$6:$F$46,V1255-5)*AA1255,0)</f>
        <v>0</v>
      </c>
      <c r="AI1255" s="178">
        <f>IF(V1255&gt;0,P1255*INDEX(Scope_Labor_Rates!$I$6:$I$46,V1255-5),0)</f>
        <v>0</v>
      </c>
      <c r="AJ1255" s="181">
        <f>IF(V1255&gt;0,AI1255*INDEX(Scope_Labor_Rates!$H$6:$H$46,V1255-5)*AA1255,0)</f>
        <v>0</v>
      </c>
      <c r="AK1255" s="178">
        <f>IF(V1255&gt;0,P1255*INDEX(Scope_Labor_Rates!$K$6:$K$46,V1255-5),0)</f>
        <v>0</v>
      </c>
      <c r="AL1255" s="181">
        <f>IF(V1255&gt;0,AK1255*INDEX(Scope_Labor_Rates!$J$6:$J$46,V1255-5)*AA1255,0)</f>
        <v>0</v>
      </c>
      <c r="AM1255" s="178">
        <f>IF(V1255&gt;0,P1255*INDEX(Scope_Labor_Rates!$M$6:$M$46,V1255-5),0)</f>
        <v>0</v>
      </c>
      <c r="AN1255" s="178">
        <f>IF(V1255&gt;0,AM1255*INDEX(Scope_Labor_Rates!$L$6:$L$46,V1255-5)*AA1255,0)</f>
        <v>0</v>
      </c>
      <c r="AO1255" s="178">
        <f>IF(V1255&gt;0,P1255*INDEX(Scope_Labor_Rates!$O$6:$O$46,V1255-5)*AA1255,0)</f>
        <v>0</v>
      </c>
      <c r="AP1255" s="181">
        <f>IF(V1255&gt;0,P1255*INDEX(Scope_Labor_Rates!$Q$6:$Q$46,V1255-5)*AA1255,0)</f>
        <v>0</v>
      </c>
      <c r="AQ1255" s="178">
        <f t="shared" si="175"/>
        <v>0</v>
      </c>
      <c r="AR1255" s="178">
        <f t="shared" si="176"/>
        <v>0</v>
      </c>
      <c r="AS1255" s="178">
        <f t="shared" si="177"/>
        <v>0</v>
      </c>
      <c r="AT1255" s="178">
        <f t="shared" si="178"/>
        <v>0</v>
      </c>
      <c r="AU1255">
        <f t="shared" si="179"/>
        <v>0</v>
      </c>
    </row>
    <row r="1256" spans="1:47">
      <c r="A1256" t="str">
        <f>IF(All_Tasks!A1256="","",All_Tasks!A1256)</f>
        <v/>
      </c>
      <c r="B1256" t="str">
        <f>IF(All_Tasks!B1256="","",All_Tasks!B1256)</f>
        <v/>
      </c>
      <c r="C1256" t="str">
        <f>IF(All_Tasks!C1256="","",All_Tasks!C1256)</f>
        <v/>
      </c>
      <c r="D1256" t="str">
        <f>IF(All_Tasks!D1256="","",All_Tasks!D1256)</f>
        <v/>
      </c>
      <c r="E1256" t="str">
        <f>IF(All_Tasks!V1256&lt;&gt;"",All_Tasks!V1256,IF(All_Tasks!E1256&lt;&gt;"",All_Tasks!E1256,""))</f>
        <v/>
      </c>
      <c r="F1256" t="str">
        <f>IF(All_Tasks!F1256="","",All_Tasks!F1256)</f>
        <v/>
      </c>
      <c r="G1256" t="str">
        <f>IF(All_Tasks!G1256="","",All_Tasks!G1256)</f>
        <v/>
      </c>
      <c r="H1256" s="231" t="str">
        <f>IF(All_Tasks!H1256="","",All_Tasks!H1256)</f>
        <v/>
      </c>
      <c r="I1256" t="str">
        <f>IF(All_Tasks!I1256="","",All_Tasks!I1256)</f>
        <v/>
      </c>
      <c r="J1256" t="str">
        <f>IF(All_Tasks!J1256="","",All_Tasks!J1256)</f>
        <v/>
      </c>
      <c r="K1256" t="str">
        <f>IF(All_Tasks!K1256="","",All_Tasks!K1256)</f>
        <v/>
      </c>
      <c r="L1256" s="231" t="str">
        <f>IF(All_Tasks!L1256="","",All_Tasks!L1256)</f>
        <v/>
      </c>
      <c r="M1256" t="str">
        <f>IF(All_Tasks!M1256="","",All_Tasks!M1256)</f>
        <v/>
      </c>
      <c r="N1256" t="str">
        <f>IF(All_Tasks!N1256="","",All_Tasks!N1256)</f>
        <v/>
      </c>
      <c r="O1256" t="str">
        <f>IF(All_Tasks!O1256="","",All_Tasks!O1256)</f>
        <v/>
      </c>
      <c r="P1256" s="181">
        <f>IF(All_Tasks!P1256="",0,All_Tasks!P1256)</f>
        <v>0</v>
      </c>
      <c r="Q1256" s="181">
        <f>IF(All_Tasks!Q1256="",0,All_Tasks!Q1256)</f>
        <v>0</v>
      </c>
      <c r="R1256" s="181">
        <f>IF(All_Tasks!R1256="",0,All_Tasks!R1256)</f>
        <v>0</v>
      </c>
      <c r="S1256" s="181" t="str">
        <f>IF(All_Tasks!S1256="","",All_Tasks!S1256)</f>
        <v/>
      </c>
      <c r="T1256" t="str">
        <f>IF(All_Tasks!T1256="","",All_Tasks!T1256)</f>
        <v/>
      </c>
      <c r="U1256" t="str">
        <f>IF(All_Tasks!U1256="","",All_Tasks!U1256)</f>
        <v/>
      </c>
      <c r="V1256">
        <f>IF(A1256="",0,IFERROR(MATCH(A1256,Scope_Labor_Rates!$A$6:$A$46,0)+5,0))</f>
        <v>0</v>
      </c>
      <c r="W1256" s="178">
        <f>IF(V1256&gt;0,INDEX(Scope_Labor_Rates!$C$6:$C$46,V1256-5),0)</f>
        <v>0</v>
      </c>
      <c r="X1256" s="178">
        <f>IF(V1256&gt;0,INDEX(Scope_Labor_Rates!$C$6:$C$46,V1256-5),0)</f>
        <v>0</v>
      </c>
      <c r="Y1256" s="180">
        <f>IF(V1256&gt;0,INDEX(Scope_Labor_Rates!$S$6:$S$46,V1256-5),0)</f>
        <v>0</v>
      </c>
      <c r="Z1256" s="180">
        <f>IF(V1256&gt;0,INDEX(Scope_Labor_Rates!$R$6:$R$46,V1256-5),1)</f>
        <v>1</v>
      </c>
      <c r="AA1256" s="231">
        <f t="shared" si="171"/>
        <v>0</v>
      </c>
      <c r="AB1256" t="str">
        <f t="shared" si="172"/>
        <v/>
      </c>
      <c r="AC1256" s="178" t="str">
        <f t="shared" si="173"/>
        <v/>
      </c>
      <c r="AD1256" s="181">
        <f t="shared" si="174"/>
        <v>0</v>
      </c>
      <c r="AE1256" s="178">
        <f>IF(V1256&gt;0,P1256*INDEX(Scope_Labor_Rates!$E$6:$E$46,V1256-5),0)</f>
        <v>0</v>
      </c>
      <c r="AF1256" s="181">
        <f>IF(V1256&gt;0,AE1256*INDEX(Scope_Labor_Rates!$D$6:$D$46,V1256-5)*AA1256,0)</f>
        <v>0</v>
      </c>
      <c r="AG1256" s="178">
        <f>IF(V1256&gt;0,P1256*INDEX(Scope_Labor_Rates!$G$6:$G$46,V1256-5),0)</f>
        <v>0</v>
      </c>
      <c r="AH1256" s="181">
        <f>IF(V1256&gt;0,AG1256*INDEX(Scope_Labor_Rates!$F$6:$F$46,V1256-5)*AA1256,0)</f>
        <v>0</v>
      </c>
      <c r="AI1256" s="178">
        <f>IF(V1256&gt;0,P1256*INDEX(Scope_Labor_Rates!$I$6:$I$46,V1256-5),0)</f>
        <v>0</v>
      </c>
      <c r="AJ1256" s="181">
        <f>IF(V1256&gt;0,AI1256*INDEX(Scope_Labor_Rates!$H$6:$H$46,V1256-5)*AA1256,0)</f>
        <v>0</v>
      </c>
      <c r="AK1256" s="178">
        <f>IF(V1256&gt;0,P1256*INDEX(Scope_Labor_Rates!$K$6:$K$46,V1256-5),0)</f>
        <v>0</v>
      </c>
      <c r="AL1256" s="181">
        <f>IF(V1256&gt;0,AK1256*INDEX(Scope_Labor_Rates!$J$6:$J$46,V1256-5)*AA1256,0)</f>
        <v>0</v>
      </c>
      <c r="AM1256" s="178">
        <f>IF(V1256&gt;0,P1256*INDEX(Scope_Labor_Rates!$M$6:$M$46,V1256-5),0)</f>
        <v>0</v>
      </c>
      <c r="AN1256" s="178">
        <f>IF(V1256&gt;0,AM1256*INDEX(Scope_Labor_Rates!$L$6:$L$46,V1256-5)*AA1256,0)</f>
        <v>0</v>
      </c>
      <c r="AO1256" s="178">
        <f>IF(V1256&gt;0,P1256*INDEX(Scope_Labor_Rates!$O$6:$O$46,V1256-5)*AA1256,0)</f>
        <v>0</v>
      </c>
      <c r="AP1256" s="181">
        <f>IF(V1256&gt;0,P1256*INDEX(Scope_Labor_Rates!$Q$6:$Q$46,V1256-5)*AA1256,0)</f>
        <v>0</v>
      </c>
      <c r="AQ1256" s="178">
        <f t="shared" si="175"/>
        <v>0</v>
      </c>
      <c r="AR1256" s="178">
        <f t="shared" si="176"/>
        <v>0</v>
      </c>
      <c r="AS1256" s="178">
        <f t="shared" si="177"/>
        <v>0</v>
      </c>
      <c r="AT1256" s="178">
        <f t="shared" si="178"/>
        <v>0</v>
      </c>
      <c r="AU1256">
        <f t="shared" si="179"/>
        <v>0</v>
      </c>
    </row>
    <row r="1257" spans="1:47">
      <c r="A1257" t="str">
        <f>IF(All_Tasks!A1257="","",All_Tasks!A1257)</f>
        <v/>
      </c>
      <c r="B1257" t="str">
        <f>IF(All_Tasks!B1257="","",All_Tasks!B1257)</f>
        <v/>
      </c>
      <c r="C1257" t="str">
        <f>IF(All_Tasks!C1257="","",All_Tasks!C1257)</f>
        <v/>
      </c>
      <c r="D1257" t="str">
        <f>IF(All_Tasks!D1257="","",All_Tasks!D1257)</f>
        <v/>
      </c>
      <c r="E1257" t="str">
        <f>IF(All_Tasks!V1257&lt;&gt;"",All_Tasks!V1257,IF(All_Tasks!E1257&lt;&gt;"",All_Tasks!E1257,""))</f>
        <v/>
      </c>
      <c r="F1257" t="str">
        <f>IF(All_Tasks!F1257="","",All_Tasks!F1257)</f>
        <v/>
      </c>
      <c r="G1257" t="str">
        <f>IF(All_Tasks!G1257="","",All_Tasks!G1257)</f>
        <v/>
      </c>
      <c r="H1257" s="231" t="str">
        <f>IF(All_Tasks!H1257="","",All_Tasks!H1257)</f>
        <v/>
      </c>
      <c r="I1257" t="str">
        <f>IF(All_Tasks!I1257="","",All_Tasks!I1257)</f>
        <v/>
      </c>
      <c r="J1257" t="str">
        <f>IF(All_Tasks!J1257="","",All_Tasks!J1257)</f>
        <v/>
      </c>
      <c r="K1257" t="str">
        <f>IF(All_Tasks!K1257="","",All_Tasks!K1257)</f>
        <v/>
      </c>
      <c r="L1257" s="231" t="str">
        <f>IF(All_Tasks!L1257="","",All_Tasks!L1257)</f>
        <v/>
      </c>
      <c r="M1257" t="str">
        <f>IF(All_Tasks!M1257="","",All_Tasks!M1257)</f>
        <v/>
      </c>
      <c r="N1257" t="str">
        <f>IF(All_Tasks!N1257="","",All_Tasks!N1257)</f>
        <v/>
      </c>
      <c r="O1257" t="str">
        <f>IF(All_Tasks!O1257="","",All_Tasks!O1257)</f>
        <v/>
      </c>
      <c r="P1257" s="181">
        <f>IF(All_Tasks!P1257="",0,All_Tasks!P1257)</f>
        <v>0</v>
      </c>
      <c r="Q1257" s="181">
        <f>IF(All_Tasks!Q1257="",0,All_Tasks!Q1257)</f>
        <v>0</v>
      </c>
      <c r="R1257" s="181">
        <f>IF(All_Tasks!R1257="",0,All_Tasks!R1257)</f>
        <v>0</v>
      </c>
      <c r="S1257" s="181" t="str">
        <f>IF(All_Tasks!S1257="","",All_Tasks!S1257)</f>
        <v/>
      </c>
      <c r="T1257" t="str">
        <f>IF(All_Tasks!T1257="","",All_Tasks!T1257)</f>
        <v/>
      </c>
      <c r="U1257" t="str">
        <f>IF(All_Tasks!U1257="","",All_Tasks!U1257)</f>
        <v/>
      </c>
      <c r="V1257">
        <f>IF(A1257="",0,IFERROR(MATCH(A1257,Scope_Labor_Rates!$A$6:$A$46,0)+5,0))</f>
        <v>0</v>
      </c>
      <c r="W1257" s="178">
        <f>IF(V1257&gt;0,INDEX(Scope_Labor_Rates!$C$6:$C$46,V1257-5),0)</f>
        <v>0</v>
      </c>
      <c r="X1257" s="178">
        <f>IF(V1257&gt;0,INDEX(Scope_Labor_Rates!$C$6:$C$46,V1257-5),0)</f>
        <v>0</v>
      </c>
      <c r="Y1257" s="180">
        <f>IF(V1257&gt;0,INDEX(Scope_Labor_Rates!$S$6:$S$46,V1257-5),0)</f>
        <v>0</v>
      </c>
      <c r="Z1257" s="180">
        <f>IF(V1257&gt;0,INDEX(Scope_Labor_Rates!$R$6:$R$46,V1257-5),1)</f>
        <v>1</v>
      </c>
      <c r="AA1257" s="231">
        <f t="shared" si="171"/>
        <v>0</v>
      </c>
      <c r="AB1257" t="str">
        <f t="shared" si="172"/>
        <v/>
      </c>
      <c r="AC1257" s="178" t="str">
        <f t="shared" si="173"/>
        <v/>
      </c>
      <c r="AD1257" s="181">
        <f t="shared" si="174"/>
        <v>0</v>
      </c>
      <c r="AE1257" s="178">
        <f>IF(V1257&gt;0,P1257*INDEX(Scope_Labor_Rates!$E$6:$E$46,V1257-5),0)</f>
        <v>0</v>
      </c>
      <c r="AF1257" s="181">
        <f>IF(V1257&gt;0,AE1257*INDEX(Scope_Labor_Rates!$D$6:$D$46,V1257-5)*AA1257,0)</f>
        <v>0</v>
      </c>
      <c r="AG1257" s="178">
        <f>IF(V1257&gt;0,P1257*INDEX(Scope_Labor_Rates!$G$6:$G$46,V1257-5),0)</f>
        <v>0</v>
      </c>
      <c r="AH1257" s="181">
        <f>IF(V1257&gt;0,AG1257*INDEX(Scope_Labor_Rates!$F$6:$F$46,V1257-5)*AA1257,0)</f>
        <v>0</v>
      </c>
      <c r="AI1257" s="178">
        <f>IF(V1257&gt;0,P1257*INDEX(Scope_Labor_Rates!$I$6:$I$46,V1257-5),0)</f>
        <v>0</v>
      </c>
      <c r="AJ1257" s="181">
        <f>IF(V1257&gt;0,AI1257*INDEX(Scope_Labor_Rates!$H$6:$H$46,V1257-5)*AA1257,0)</f>
        <v>0</v>
      </c>
      <c r="AK1257" s="178">
        <f>IF(V1257&gt;0,P1257*INDEX(Scope_Labor_Rates!$K$6:$K$46,V1257-5),0)</f>
        <v>0</v>
      </c>
      <c r="AL1257" s="181">
        <f>IF(V1257&gt;0,AK1257*INDEX(Scope_Labor_Rates!$J$6:$J$46,V1257-5)*AA1257,0)</f>
        <v>0</v>
      </c>
      <c r="AM1257" s="178">
        <f>IF(V1257&gt;0,P1257*INDEX(Scope_Labor_Rates!$M$6:$M$46,V1257-5),0)</f>
        <v>0</v>
      </c>
      <c r="AN1257" s="178">
        <f>IF(V1257&gt;0,AM1257*INDEX(Scope_Labor_Rates!$L$6:$L$46,V1257-5)*AA1257,0)</f>
        <v>0</v>
      </c>
      <c r="AO1257" s="178">
        <f>IF(V1257&gt;0,P1257*INDEX(Scope_Labor_Rates!$O$6:$O$46,V1257-5)*AA1257,0)</f>
        <v>0</v>
      </c>
      <c r="AP1257" s="181">
        <f>IF(V1257&gt;0,P1257*INDEX(Scope_Labor_Rates!$Q$6:$Q$46,V1257-5)*AA1257,0)</f>
        <v>0</v>
      </c>
      <c r="AQ1257" s="178">
        <f t="shared" si="175"/>
        <v>0</v>
      </c>
      <c r="AR1257" s="178">
        <f t="shared" si="176"/>
        <v>0</v>
      </c>
      <c r="AS1257" s="178">
        <f t="shared" si="177"/>
        <v>0</v>
      </c>
      <c r="AT1257" s="178">
        <f t="shared" si="178"/>
        <v>0</v>
      </c>
      <c r="AU1257">
        <f t="shared" si="179"/>
        <v>0</v>
      </c>
    </row>
    <row r="1258" spans="1:47">
      <c r="A1258" t="str">
        <f>IF(All_Tasks!A1258="","",All_Tasks!A1258)</f>
        <v/>
      </c>
      <c r="B1258" t="str">
        <f>IF(All_Tasks!B1258="","",All_Tasks!B1258)</f>
        <v/>
      </c>
      <c r="C1258" t="str">
        <f>IF(All_Tasks!C1258="","",All_Tasks!C1258)</f>
        <v/>
      </c>
      <c r="D1258" t="str">
        <f>IF(All_Tasks!D1258="","",All_Tasks!D1258)</f>
        <v/>
      </c>
      <c r="E1258" t="str">
        <f>IF(All_Tasks!V1258&lt;&gt;"",All_Tasks!V1258,IF(All_Tasks!E1258&lt;&gt;"",All_Tasks!E1258,""))</f>
        <v/>
      </c>
      <c r="F1258" t="str">
        <f>IF(All_Tasks!F1258="","",All_Tasks!F1258)</f>
        <v/>
      </c>
      <c r="G1258" t="str">
        <f>IF(All_Tasks!G1258="","",All_Tasks!G1258)</f>
        <v/>
      </c>
      <c r="H1258" s="231" t="str">
        <f>IF(All_Tasks!H1258="","",All_Tasks!H1258)</f>
        <v/>
      </c>
      <c r="I1258" t="str">
        <f>IF(All_Tasks!I1258="","",All_Tasks!I1258)</f>
        <v/>
      </c>
      <c r="J1258" t="str">
        <f>IF(All_Tasks!J1258="","",All_Tasks!J1258)</f>
        <v/>
      </c>
      <c r="K1258" t="str">
        <f>IF(All_Tasks!K1258="","",All_Tasks!K1258)</f>
        <v/>
      </c>
      <c r="L1258" s="231" t="str">
        <f>IF(All_Tasks!L1258="","",All_Tasks!L1258)</f>
        <v/>
      </c>
      <c r="M1258" t="str">
        <f>IF(All_Tasks!M1258="","",All_Tasks!M1258)</f>
        <v/>
      </c>
      <c r="N1258" t="str">
        <f>IF(All_Tasks!N1258="","",All_Tasks!N1258)</f>
        <v/>
      </c>
      <c r="O1258" t="str">
        <f>IF(All_Tasks!O1258="","",All_Tasks!O1258)</f>
        <v/>
      </c>
      <c r="P1258" s="181">
        <f>IF(All_Tasks!P1258="",0,All_Tasks!P1258)</f>
        <v>0</v>
      </c>
      <c r="Q1258" s="181">
        <f>IF(All_Tasks!Q1258="",0,All_Tasks!Q1258)</f>
        <v>0</v>
      </c>
      <c r="R1258" s="181">
        <f>IF(All_Tasks!R1258="",0,All_Tasks!R1258)</f>
        <v>0</v>
      </c>
      <c r="S1258" s="181" t="str">
        <f>IF(All_Tasks!S1258="","",All_Tasks!S1258)</f>
        <v/>
      </c>
      <c r="T1258" t="str">
        <f>IF(All_Tasks!T1258="","",All_Tasks!T1258)</f>
        <v/>
      </c>
      <c r="U1258" t="str">
        <f>IF(All_Tasks!U1258="","",All_Tasks!U1258)</f>
        <v/>
      </c>
      <c r="V1258">
        <f>IF(A1258="",0,IFERROR(MATCH(A1258,Scope_Labor_Rates!$A$6:$A$46,0)+5,0))</f>
        <v>0</v>
      </c>
      <c r="W1258" s="178">
        <f>IF(V1258&gt;0,INDEX(Scope_Labor_Rates!$C$6:$C$46,V1258-5),0)</f>
        <v>0</v>
      </c>
      <c r="X1258" s="178">
        <f>IF(V1258&gt;0,INDEX(Scope_Labor_Rates!$C$6:$C$46,V1258-5),0)</f>
        <v>0</v>
      </c>
      <c r="Y1258" s="180">
        <f>IF(V1258&gt;0,INDEX(Scope_Labor_Rates!$S$6:$S$46,V1258-5),0)</f>
        <v>0</v>
      </c>
      <c r="Z1258" s="180">
        <f>IF(V1258&gt;0,INDEX(Scope_Labor_Rates!$R$6:$R$46,V1258-5),1)</f>
        <v>1</v>
      </c>
      <c r="AA1258" s="231">
        <f t="shared" si="171"/>
        <v>0</v>
      </c>
      <c r="AB1258" t="str">
        <f t="shared" si="172"/>
        <v/>
      </c>
      <c r="AC1258" s="178" t="str">
        <f t="shared" si="173"/>
        <v/>
      </c>
      <c r="AD1258" s="181">
        <f t="shared" si="174"/>
        <v>0</v>
      </c>
      <c r="AE1258" s="178">
        <f>IF(V1258&gt;0,P1258*INDEX(Scope_Labor_Rates!$E$6:$E$46,V1258-5),0)</f>
        <v>0</v>
      </c>
      <c r="AF1258" s="181">
        <f>IF(V1258&gt;0,AE1258*INDEX(Scope_Labor_Rates!$D$6:$D$46,V1258-5)*AA1258,0)</f>
        <v>0</v>
      </c>
      <c r="AG1258" s="178">
        <f>IF(V1258&gt;0,P1258*INDEX(Scope_Labor_Rates!$G$6:$G$46,V1258-5),0)</f>
        <v>0</v>
      </c>
      <c r="AH1258" s="181">
        <f>IF(V1258&gt;0,AG1258*INDEX(Scope_Labor_Rates!$F$6:$F$46,V1258-5)*AA1258,0)</f>
        <v>0</v>
      </c>
      <c r="AI1258" s="178">
        <f>IF(V1258&gt;0,P1258*INDEX(Scope_Labor_Rates!$I$6:$I$46,V1258-5),0)</f>
        <v>0</v>
      </c>
      <c r="AJ1258" s="181">
        <f>IF(V1258&gt;0,AI1258*INDEX(Scope_Labor_Rates!$H$6:$H$46,V1258-5)*AA1258,0)</f>
        <v>0</v>
      </c>
      <c r="AK1258" s="178">
        <f>IF(V1258&gt;0,P1258*INDEX(Scope_Labor_Rates!$K$6:$K$46,V1258-5),0)</f>
        <v>0</v>
      </c>
      <c r="AL1258" s="181">
        <f>IF(V1258&gt;0,AK1258*INDEX(Scope_Labor_Rates!$J$6:$J$46,V1258-5)*AA1258,0)</f>
        <v>0</v>
      </c>
      <c r="AM1258" s="178">
        <f>IF(V1258&gt;0,P1258*INDEX(Scope_Labor_Rates!$M$6:$M$46,V1258-5),0)</f>
        <v>0</v>
      </c>
      <c r="AN1258" s="178">
        <f>IF(V1258&gt;0,AM1258*INDEX(Scope_Labor_Rates!$L$6:$L$46,V1258-5)*AA1258,0)</f>
        <v>0</v>
      </c>
      <c r="AO1258" s="178">
        <f>IF(V1258&gt;0,P1258*INDEX(Scope_Labor_Rates!$O$6:$O$46,V1258-5)*AA1258,0)</f>
        <v>0</v>
      </c>
      <c r="AP1258" s="181">
        <f>IF(V1258&gt;0,P1258*INDEX(Scope_Labor_Rates!$Q$6:$Q$46,V1258-5)*AA1258,0)</f>
        <v>0</v>
      </c>
      <c r="AQ1258" s="178">
        <f t="shared" si="175"/>
        <v>0</v>
      </c>
      <c r="AR1258" s="178">
        <f t="shared" si="176"/>
        <v>0</v>
      </c>
      <c r="AS1258" s="178">
        <f t="shared" si="177"/>
        <v>0</v>
      </c>
      <c r="AT1258" s="178">
        <f t="shared" si="178"/>
        <v>0</v>
      </c>
      <c r="AU1258">
        <f t="shared" si="179"/>
        <v>0</v>
      </c>
    </row>
    <row r="1259" spans="1:47">
      <c r="A1259" t="str">
        <f>IF(All_Tasks!A1259="","",All_Tasks!A1259)</f>
        <v/>
      </c>
      <c r="B1259" t="str">
        <f>IF(All_Tasks!B1259="","",All_Tasks!B1259)</f>
        <v/>
      </c>
      <c r="C1259" t="str">
        <f>IF(All_Tasks!C1259="","",All_Tasks!C1259)</f>
        <v/>
      </c>
      <c r="D1259" t="str">
        <f>IF(All_Tasks!D1259="","",All_Tasks!D1259)</f>
        <v/>
      </c>
      <c r="E1259" t="str">
        <f>IF(All_Tasks!V1259&lt;&gt;"",All_Tasks!V1259,IF(All_Tasks!E1259&lt;&gt;"",All_Tasks!E1259,""))</f>
        <v/>
      </c>
      <c r="F1259" t="str">
        <f>IF(All_Tasks!F1259="","",All_Tasks!F1259)</f>
        <v/>
      </c>
      <c r="G1259" t="str">
        <f>IF(All_Tasks!G1259="","",All_Tasks!G1259)</f>
        <v/>
      </c>
      <c r="H1259" s="231" t="str">
        <f>IF(All_Tasks!H1259="","",All_Tasks!H1259)</f>
        <v/>
      </c>
      <c r="I1259" t="str">
        <f>IF(All_Tasks!I1259="","",All_Tasks!I1259)</f>
        <v/>
      </c>
      <c r="J1259" t="str">
        <f>IF(All_Tasks!J1259="","",All_Tasks!J1259)</f>
        <v/>
      </c>
      <c r="K1259" t="str">
        <f>IF(All_Tasks!K1259="","",All_Tasks!K1259)</f>
        <v/>
      </c>
      <c r="L1259" s="231" t="str">
        <f>IF(All_Tasks!L1259="","",All_Tasks!L1259)</f>
        <v/>
      </c>
      <c r="M1259" t="str">
        <f>IF(All_Tasks!M1259="","",All_Tasks!M1259)</f>
        <v/>
      </c>
      <c r="N1259" t="str">
        <f>IF(All_Tasks!N1259="","",All_Tasks!N1259)</f>
        <v/>
      </c>
      <c r="O1259" t="str">
        <f>IF(All_Tasks!O1259="","",All_Tasks!O1259)</f>
        <v/>
      </c>
      <c r="P1259" s="181">
        <f>IF(All_Tasks!P1259="",0,All_Tasks!P1259)</f>
        <v>0</v>
      </c>
      <c r="Q1259" s="181">
        <f>IF(All_Tasks!Q1259="",0,All_Tasks!Q1259)</f>
        <v>0</v>
      </c>
      <c r="R1259" s="181">
        <f>IF(All_Tasks!R1259="",0,All_Tasks!R1259)</f>
        <v>0</v>
      </c>
      <c r="S1259" s="181" t="str">
        <f>IF(All_Tasks!S1259="","",All_Tasks!S1259)</f>
        <v/>
      </c>
      <c r="T1259" t="str">
        <f>IF(All_Tasks!T1259="","",All_Tasks!T1259)</f>
        <v/>
      </c>
      <c r="U1259" t="str">
        <f>IF(All_Tasks!U1259="","",All_Tasks!U1259)</f>
        <v/>
      </c>
      <c r="V1259">
        <f>IF(A1259="",0,IFERROR(MATCH(A1259,Scope_Labor_Rates!$A$6:$A$46,0)+5,0))</f>
        <v>0</v>
      </c>
      <c r="W1259" s="178">
        <f>IF(V1259&gt;0,INDEX(Scope_Labor_Rates!$C$6:$C$46,V1259-5),0)</f>
        <v>0</v>
      </c>
      <c r="X1259" s="178">
        <f>IF(V1259&gt;0,INDEX(Scope_Labor_Rates!$C$6:$C$46,V1259-5),0)</f>
        <v>0</v>
      </c>
      <c r="Y1259" s="180">
        <f>IF(V1259&gt;0,INDEX(Scope_Labor_Rates!$S$6:$S$46,V1259-5),0)</f>
        <v>0</v>
      </c>
      <c r="Z1259" s="180">
        <f>IF(V1259&gt;0,INDEX(Scope_Labor_Rates!$R$6:$R$46,V1259-5),1)</f>
        <v>1</v>
      </c>
      <c r="AA1259" s="231">
        <f t="shared" si="171"/>
        <v>0</v>
      </c>
      <c r="AB1259" t="str">
        <f t="shared" si="172"/>
        <v/>
      </c>
      <c r="AC1259" s="178" t="str">
        <f t="shared" si="173"/>
        <v/>
      </c>
      <c r="AD1259" s="181">
        <f t="shared" si="174"/>
        <v>0</v>
      </c>
      <c r="AE1259" s="178">
        <f>IF(V1259&gt;0,P1259*INDEX(Scope_Labor_Rates!$E$6:$E$46,V1259-5),0)</f>
        <v>0</v>
      </c>
      <c r="AF1259" s="181">
        <f>IF(V1259&gt;0,AE1259*INDEX(Scope_Labor_Rates!$D$6:$D$46,V1259-5)*AA1259,0)</f>
        <v>0</v>
      </c>
      <c r="AG1259" s="178">
        <f>IF(V1259&gt;0,P1259*INDEX(Scope_Labor_Rates!$G$6:$G$46,V1259-5),0)</f>
        <v>0</v>
      </c>
      <c r="AH1259" s="181">
        <f>IF(V1259&gt;0,AG1259*INDEX(Scope_Labor_Rates!$F$6:$F$46,V1259-5)*AA1259,0)</f>
        <v>0</v>
      </c>
      <c r="AI1259" s="178">
        <f>IF(V1259&gt;0,P1259*INDEX(Scope_Labor_Rates!$I$6:$I$46,V1259-5),0)</f>
        <v>0</v>
      </c>
      <c r="AJ1259" s="181">
        <f>IF(V1259&gt;0,AI1259*INDEX(Scope_Labor_Rates!$H$6:$H$46,V1259-5)*AA1259,0)</f>
        <v>0</v>
      </c>
      <c r="AK1259" s="178">
        <f>IF(V1259&gt;0,P1259*INDEX(Scope_Labor_Rates!$K$6:$K$46,V1259-5),0)</f>
        <v>0</v>
      </c>
      <c r="AL1259" s="181">
        <f>IF(V1259&gt;0,AK1259*INDEX(Scope_Labor_Rates!$J$6:$J$46,V1259-5)*AA1259,0)</f>
        <v>0</v>
      </c>
      <c r="AM1259" s="178">
        <f>IF(V1259&gt;0,P1259*INDEX(Scope_Labor_Rates!$M$6:$M$46,V1259-5),0)</f>
        <v>0</v>
      </c>
      <c r="AN1259" s="178">
        <f>IF(V1259&gt;0,AM1259*INDEX(Scope_Labor_Rates!$L$6:$L$46,V1259-5)*AA1259,0)</f>
        <v>0</v>
      </c>
      <c r="AO1259" s="178">
        <f>IF(V1259&gt;0,P1259*INDEX(Scope_Labor_Rates!$O$6:$O$46,V1259-5)*AA1259,0)</f>
        <v>0</v>
      </c>
      <c r="AP1259" s="181">
        <f>IF(V1259&gt;0,P1259*INDEX(Scope_Labor_Rates!$Q$6:$Q$46,V1259-5)*AA1259,0)</f>
        <v>0</v>
      </c>
      <c r="AQ1259" s="178">
        <f t="shared" si="175"/>
        <v>0</v>
      </c>
      <c r="AR1259" s="178">
        <f t="shared" si="176"/>
        <v>0</v>
      </c>
      <c r="AS1259" s="178">
        <f t="shared" si="177"/>
        <v>0</v>
      </c>
      <c r="AT1259" s="178">
        <f t="shared" si="178"/>
        <v>0</v>
      </c>
      <c r="AU1259">
        <f t="shared" si="179"/>
        <v>0</v>
      </c>
    </row>
    <row r="1260" spans="1:47">
      <c r="A1260" t="str">
        <f>IF(All_Tasks!A1260="","",All_Tasks!A1260)</f>
        <v/>
      </c>
      <c r="B1260" t="str">
        <f>IF(All_Tasks!B1260="","",All_Tasks!B1260)</f>
        <v/>
      </c>
      <c r="C1260" t="str">
        <f>IF(All_Tasks!C1260="","",All_Tasks!C1260)</f>
        <v/>
      </c>
      <c r="D1260" t="str">
        <f>IF(All_Tasks!D1260="","",All_Tasks!D1260)</f>
        <v/>
      </c>
      <c r="E1260" t="str">
        <f>IF(All_Tasks!V1260&lt;&gt;"",All_Tasks!V1260,IF(All_Tasks!E1260&lt;&gt;"",All_Tasks!E1260,""))</f>
        <v/>
      </c>
      <c r="F1260" t="str">
        <f>IF(All_Tasks!F1260="","",All_Tasks!F1260)</f>
        <v/>
      </c>
      <c r="G1260" t="str">
        <f>IF(All_Tasks!G1260="","",All_Tasks!G1260)</f>
        <v/>
      </c>
      <c r="H1260" s="231" t="str">
        <f>IF(All_Tasks!H1260="","",All_Tasks!H1260)</f>
        <v/>
      </c>
      <c r="I1260" t="str">
        <f>IF(All_Tasks!I1260="","",All_Tasks!I1260)</f>
        <v/>
      </c>
      <c r="J1260" t="str">
        <f>IF(All_Tasks!J1260="","",All_Tasks!J1260)</f>
        <v/>
      </c>
      <c r="K1260" t="str">
        <f>IF(All_Tasks!K1260="","",All_Tasks!K1260)</f>
        <v/>
      </c>
      <c r="L1260" s="231" t="str">
        <f>IF(All_Tasks!L1260="","",All_Tasks!L1260)</f>
        <v/>
      </c>
      <c r="M1260" t="str">
        <f>IF(All_Tasks!M1260="","",All_Tasks!M1260)</f>
        <v/>
      </c>
      <c r="N1260" t="str">
        <f>IF(All_Tasks!N1260="","",All_Tasks!N1260)</f>
        <v/>
      </c>
      <c r="O1260" t="str">
        <f>IF(All_Tasks!O1260="","",All_Tasks!O1260)</f>
        <v/>
      </c>
      <c r="P1260" s="181">
        <f>IF(All_Tasks!P1260="",0,All_Tasks!P1260)</f>
        <v>0</v>
      </c>
      <c r="Q1260" s="181">
        <f>IF(All_Tasks!Q1260="",0,All_Tasks!Q1260)</f>
        <v>0</v>
      </c>
      <c r="R1260" s="181">
        <f>IF(All_Tasks!R1260="",0,All_Tasks!R1260)</f>
        <v>0</v>
      </c>
      <c r="S1260" s="181" t="str">
        <f>IF(All_Tasks!S1260="","",All_Tasks!S1260)</f>
        <v/>
      </c>
      <c r="T1260" t="str">
        <f>IF(All_Tasks!T1260="","",All_Tasks!T1260)</f>
        <v/>
      </c>
      <c r="U1260" t="str">
        <f>IF(All_Tasks!U1260="","",All_Tasks!U1260)</f>
        <v/>
      </c>
      <c r="V1260">
        <f>IF(A1260="",0,IFERROR(MATCH(A1260,Scope_Labor_Rates!$A$6:$A$46,0)+5,0))</f>
        <v>0</v>
      </c>
      <c r="W1260" s="178">
        <f>IF(V1260&gt;0,INDEX(Scope_Labor_Rates!$C$6:$C$46,V1260-5),0)</f>
        <v>0</v>
      </c>
      <c r="X1260" s="178">
        <f>IF(V1260&gt;0,INDEX(Scope_Labor_Rates!$C$6:$C$46,V1260-5),0)</f>
        <v>0</v>
      </c>
      <c r="Y1260" s="180">
        <f>IF(V1260&gt;0,INDEX(Scope_Labor_Rates!$S$6:$S$46,V1260-5),0)</f>
        <v>0</v>
      </c>
      <c r="Z1260" s="180">
        <f>IF(V1260&gt;0,INDEX(Scope_Labor_Rates!$R$6:$R$46,V1260-5),1)</f>
        <v>1</v>
      </c>
      <c r="AA1260" s="231">
        <f t="shared" si="171"/>
        <v>0</v>
      </c>
      <c r="AB1260" t="str">
        <f t="shared" si="172"/>
        <v/>
      </c>
      <c r="AC1260" s="178" t="str">
        <f t="shared" si="173"/>
        <v/>
      </c>
      <c r="AD1260" s="181">
        <f t="shared" si="174"/>
        <v>0</v>
      </c>
      <c r="AE1260" s="178">
        <f>IF(V1260&gt;0,P1260*INDEX(Scope_Labor_Rates!$E$6:$E$46,V1260-5),0)</f>
        <v>0</v>
      </c>
      <c r="AF1260" s="181">
        <f>IF(V1260&gt;0,AE1260*INDEX(Scope_Labor_Rates!$D$6:$D$46,V1260-5)*AA1260,0)</f>
        <v>0</v>
      </c>
      <c r="AG1260" s="178">
        <f>IF(V1260&gt;0,P1260*INDEX(Scope_Labor_Rates!$G$6:$G$46,V1260-5),0)</f>
        <v>0</v>
      </c>
      <c r="AH1260" s="181">
        <f>IF(V1260&gt;0,AG1260*INDEX(Scope_Labor_Rates!$F$6:$F$46,V1260-5)*AA1260,0)</f>
        <v>0</v>
      </c>
      <c r="AI1260" s="178">
        <f>IF(V1260&gt;0,P1260*INDEX(Scope_Labor_Rates!$I$6:$I$46,V1260-5),0)</f>
        <v>0</v>
      </c>
      <c r="AJ1260" s="181">
        <f>IF(V1260&gt;0,AI1260*INDEX(Scope_Labor_Rates!$H$6:$H$46,V1260-5)*AA1260,0)</f>
        <v>0</v>
      </c>
      <c r="AK1260" s="178">
        <f>IF(V1260&gt;0,P1260*INDEX(Scope_Labor_Rates!$K$6:$K$46,V1260-5),0)</f>
        <v>0</v>
      </c>
      <c r="AL1260" s="181">
        <f>IF(V1260&gt;0,AK1260*INDEX(Scope_Labor_Rates!$J$6:$J$46,V1260-5)*AA1260,0)</f>
        <v>0</v>
      </c>
      <c r="AM1260" s="178">
        <f>IF(V1260&gt;0,P1260*INDEX(Scope_Labor_Rates!$M$6:$M$46,V1260-5),0)</f>
        <v>0</v>
      </c>
      <c r="AN1260" s="178">
        <f>IF(V1260&gt;0,AM1260*INDEX(Scope_Labor_Rates!$L$6:$L$46,V1260-5)*AA1260,0)</f>
        <v>0</v>
      </c>
      <c r="AO1260" s="178">
        <f>IF(V1260&gt;0,P1260*INDEX(Scope_Labor_Rates!$O$6:$O$46,V1260-5)*AA1260,0)</f>
        <v>0</v>
      </c>
      <c r="AP1260" s="181">
        <f>IF(V1260&gt;0,P1260*INDEX(Scope_Labor_Rates!$Q$6:$Q$46,V1260-5)*AA1260,0)</f>
        <v>0</v>
      </c>
      <c r="AQ1260" s="178">
        <f t="shared" si="175"/>
        <v>0</v>
      </c>
      <c r="AR1260" s="178">
        <f t="shared" si="176"/>
        <v>0</v>
      </c>
      <c r="AS1260" s="178">
        <f t="shared" si="177"/>
        <v>0</v>
      </c>
      <c r="AT1260" s="178">
        <f t="shared" si="178"/>
        <v>0</v>
      </c>
      <c r="AU1260">
        <f t="shared" si="179"/>
        <v>0</v>
      </c>
    </row>
    <row r="1261" spans="1:47">
      <c r="A1261" t="str">
        <f>IF(All_Tasks!A1261="","",All_Tasks!A1261)</f>
        <v/>
      </c>
      <c r="B1261" t="str">
        <f>IF(All_Tasks!B1261="","",All_Tasks!B1261)</f>
        <v/>
      </c>
      <c r="C1261" t="str">
        <f>IF(All_Tasks!C1261="","",All_Tasks!C1261)</f>
        <v/>
      </c>
      <c r="D1261" t="str">
        <f>IF(All_Tasks!D1261="","",All_Tasks!D1261)</f>
        <v/>
      </c>
      <c r="E1261" t="str">
        <f>IF(All_Tasks!V1261&lt;&gt;"",All_Tasks!V1261,IF(All_Tasks!E1261&lt;&gt;"",All_Tasks!E1261,""))</f>
        <v/>
      </c>
      <c r="F1261" t="str">
        <f>IF(All_Tasks!F1261="","",All_Tasks!F1261)</f>
        <v/>
      </c>
      <c r="G1261" t="str">
        <f>IF(All_Tasks!G1261="","",All_Tasks!G1261)</f>
        <v/>
      </c>
      <c r="H1261" s="231" t="str">
        <f>IF(All_Tasks!H1261="","",All_Tasks!H1261)</f>
        <v/>
      </c>
      <c r="I1261" t="str">
        <f>IF(All_Tasks!I1261="","",All_Tasks!I1261)</f>
        <v/>
      </c>
      <c r="J1261" t="str">
        <f>IF(All_Tasks!J1261="","",All_Tasks!J1261)</f>
        <v/>
      </c>
      <c r="K1261" t="str">
        <f>IF(All_Tasks!K1261="","",All_Tasks!K1261)</f>
        <v/>
      </c>
      <c r="L1261" s="231" t="str">
        <f>IF(All_Tasks!L1261="","",All_Tasks!L1261)</f>
        <v/>
      </c>
      <c r="M1261" t="str">
        <f>IF(All_Tasks!M1261="","",All_Tasks!M1261)</f>
        <v/>
      </c>
      <c r="N1261" t="str">
        <f>IF(All_Tasks!N1261="","",All_Tasks!N1261)</f>
        <v/>
      </c>
      <c r="O1261" t="str">
        <f>IF(All_Tasks!O1261="","",All_Tasks!O1261)</f>
        <v/>
      </c>
      <c r="P1261" s="181">
        <f>IF(All_Tasks!P1261="",0,All_Tasks!P1261)</f>
        <v>0</v>
      </c>
      <c r="Q1261" s="181">
        <f>IF(All_Tasks!Q1261="",0,All_Tasks!Q1261)</f>
        <v>0</v>
      </c>
      <c r="R1261" s="181">
        <f>IF(All_Tasks!R1261="",0,All_Tasks!R1261)</f>
        <v>0</v>
      </c>
      <c r="S1261" s="181" t="str">
        <f>IF(All_Tasks!S1261="","",All_Tasks!S1261)</f>
        <v/>
      </c>
      <c r="T1261" t="str">
        <f>IF(All_Tasks!T1261="","",All_Tasks!T1261)</f>
        <v/>
      </c>
      <c r="U1261" t="str">
        <f>IF(All_Tasks!U1261="","",All_Tasks!U1261)</f>
        <v/>
      </c>
      <c r="V1261">
        <f>IF(A1261="",0,IFERROR(MATCH(A1261,Scope_Labor_Rates!$A$6:$A$46,0)+5,0))</f>
        <v>0</v>
      </c>
      <c r="W1261" s="178">
        <f>IF(V1261&gt;0,INDEX(Scope_Labor_Rates!$C$6:$C$46,V1261-5),0)</f>
        <v>0</v>
      </c>
      <c r="X1261" s="178">
        <f>IF(V1261&gt;0,INDEX(Scope_Labor_Rates!$C$6:$C$46,V1261-5),0)</f>
        <v>0</v>
      </c>
      <c r="Y1261" s="180">
        <f>IF(V1261&gt;0,INDEX(Scope_Labor_Rates!$S$6:$S$46,V1261-5),0)</f>
        <v>0</v>
      </c>
      <c r="Z1261" s="180">
        <f>IF(V1261&gt;0,INDEX(Scope_Labor_Rates!$R$6:$R$46,V1261-5),1)</f>
        <v>1</v>
      </c>
      <c r="AA1261" s="231">
        <f t="shared" si="171"/>
        <v>0</v>
      </c>
      <c r="AB1261" t="str">
        <f t="shared" si="172"/>
        <v/>
      </c>
      <c r="AC1261" s="178" t="str">
        <f t="shared" si="173"/>
        <v/>
      </c>
      <c r="AD1261" s="181">
        <f t="shared" si="174"/>
        <v>0</v>
      </c>
      <c r="AE1261" s="178">
        <f>IF(V1261&gt;0,P1261*INDEX(Scope_Labor_Rates!$E$6:$E$46,V1261-5),0)</f>
        <v>0</v>
      </c>
      <c r="AF1261" s="181">
        <f>IF(V1261&gt;0,AE1261*INDEX(Scope_Labor_Rates!$D$6:$D$46,V1261-5)*AA1261,0)</f>
        <v>0</v>
      </c>
      <c r="AG1261" s="178">
        <f>IF(V1261&gt;0,P1261*INDEX(Scope_Labor_Rates!$G$6:$G$46,V1261-5),0)</f>
        <v>0</v>
      </c>
      <c r="AH1261" s="181">
        <f>IF(V1261&gt;0,AG1261*INDEX(Scope_Labor_Rates!$F$6:$F$46,V1261-5)*AA1261,0)</f>
        <v>0</v>
      </c>
      <c r="AI1261" s="178">
        <f>IF(V1261&gt;0,P1261*INDEX(Scope_Labor_Rates!$I$6:$I$46,V1261-5),0)</f>
        <v>0</v>
      </c>
      <c r="AJ1261" s="181">
        <f>IF(V1261&gt;0,AI1261*INDEX(Scope_Labor_Rates!$H$6:$H$46,V1261-5)*AA1261,0)</f>
        <v>0</v>
      </c>
      <c r="AK1261" s="178">
        <f>IF(V1261&gt;0,P1261*INDEX(Scope_Labor_Rates!$K$6:$K$46,V1261-5),0)</f>
        <v>0</v>
      </c>
      <c r="AL1261" s="181">
        <f>IF(V1261&gt;0,AK1261*INDEX(Scope_Labor_Rates!$J$6:$J$46,V1261-5)*AA1261,0)</f>
        <v>0</v>
      </c>
      <c r="AM1261" s="178">
        <f>IF(V1261&gt;0,P1261*INDEX(Scope_Labor_Rates!$M$6:$M$46,V1261-5),0)</f>
        <v>0</v>
      </c>
      <c r="AN1261" s="178">
        <f>IF(V1261&gt;0,AM1261*INDEX(Scope_Labor_Rates!$L$6:$L$46,V1261-5)*AA1261,0)</f>
        <v>0</v>
      </c>
      <c r="AO1261" s="178">
        <f>IF(V1261&gt;0,P1261*INDEX(Scope_Labor_Rates!$O$6:$O$46,V1261-5)*AA1261,0)</f>
        <v>0</v>
      </c>
      <c r="AP1261" s="181">
        <f>IF(V1261&gt;0,P1261*INDEX(Scope_Labor_Rates!$Q$6:$Q$46,V1261-5)*AA1261,0)</f>
        <v>0</v>
      </c>
      <c r="AQ1261" s="178">
        <f t="shared" si="175"/>
        <v>0</v>
      </c>
      <c r="AR1261" s="178">
        <f t="shared" si="176"/>
        <v>0</v>
      </c>
      <c r="AS1261" s="178">
        <f t="shared" si="177"/>
        <v>0</v>
      </c>
      <c r="AT1261" s="178">
        <f t="shared" si="178"/>
        <v>0</v>
      </c>
      <c r="AU1261">
        <f t="shared" si="179"/>
        <v>0</v>
      </c>
    </row>
    <row r="1262" spans="1:47">
      <c r="A1262" t="str">
        <f>IF(All_Tasks!A1262="","",All_Tasks!A1262)</f>
        <v/>
      </c>
      <c r="B1262" t="str">
        <f>IF(All_Tasks!B1262="","",All_Tasks!B1262)</f>
        <v/>
      </c>
      <c r="C1262" t="str">
        <f>IF(All_Tasks!C1262="","",All_Tasks!C1262)</f>
        <v/>
      </c>
      <c r="D1262" t="str">
        <f>IF(All_Tasks!D1262="","",All_Tasks!D1262)</f>
        <v/>
      </c>
      <c r="E1262" t="str">
        <f>IF(All_Tasks!V1262&lt;&gt;"",All_Tasks!V1262,IF(All_Tasks!E1262&lt;&gt;"",All_Tasks!E1262,""))</f>
        <v/>
      </c>
      <c r="F1262" t="str">
        <f>IF(All_Tasks!F1262="","",All_Tasks!F1262)</f>
        <v/>
      </c>
      <c r="G1262" t="str">
        <f>IF(All_Tasks!G1262="","",All_Tasks!G1262)</f>
        <v/>
      </c>
      <c r="H1262" s="231" t="str">
        <f>IF(All_Tasks!H1262="","",All_Tasks!H1262)</f>
        <v/>
      </c>
      <c r="I1262" t="str">
        <f>IF(All_Tasks!I1262="","",All_Tasks!I1262)</f>
        <v/>
      </c>
      <c r="J1262" t="str">
        <f>IF(All_Tasks!J1262="","",All_Tasks!J1262)</f>
        <v/>
      </c>
      <c r="K1262" t="str">
        <f>IF(All_Tasks!K1262="","",All_Tasks!K1262)</f>
        <v/>
      </c>
      <c r="L1262" s="231" t="str">
        <f>IF(All_Tasks!L1262="","",All_Tasks!L1262)</f>
        <v/>
      </c>
      <c r="M1262" t="str">
        <f>IF(All_Tasks!M1262="","",All_Tasks!M1262)</f>
        <v/>
      </c>
      <c r="N1262" t="str">
        <f>IF(All_Tasks!N1262="","",All_Tasks!N1262)</f>
        <v/>
      </c>
      <c r="O1262" t="str">
        <f>IF(All_Tasks!O1262="","",All_Tasks!O1262)</f>
        <v/>
      </c>
      <c r="P1262" s="181">
        <f>IF(All_Tasks!P1262="",0,All_Tasks!P1262)</f>
        <v>0</v>
      </c>
      <c r="Q1262" s="181">
        <f>IF(All_Tasks!Q1262="",0,All_Tasks!Q1262)</f>
        <v>0</v>
      </c>
      <c r="R1262" s="181">
        <f>IF(All_Tasks!R1262="",0,All_Tasks!R1262)</f>
        <v>0</v>
      </c>
      <c r="S1262" s="181" t="str">
        <f>IF(All_Tasks!S1262="","",All_Tasks!S1262)</f>
        <v/>
      </c>
      <c r="T1262" t="str">
        <f>IF(All_Tasks!T1262="","",All_Tasks!T1262)</f>
        <v/>
      </c>
      <c r="U1262" t="str">
        <f>IF(All_Tasks!U1262="","",All_Tasks!U1262)</f>
        <v/>
      </c>
      <c r="V1262">
        <f>IF(A1262="",0,IFERROR(MATCH(A1262,Scope_Labor_Rates!$A$6:$A$46,0)+5,0))</f>
        <v>0</v>
      </c>
      <c r="W1262" s="178">
        <f>IF(V1262&gt;0,INDEX(Scope_Labor_Rates!$C$6:$C$46,V1262-5),0)</f>
        <v>0</v>
      </c>
      <c r="X1262" s="178">
        <f>IF(V1262&gt;0,INDEX(Scope_Labor_Rates!$C$6:$C$46,V1262-5),0)</f>
        <v>0</v>
      </c>
      <c r="Y1262" s="180">
        <f>IF(V1262&gt;0,INDEX(Scope_Labor_Rates!$S$6:$S$46,V1262-5),0)</f>
        <v>0</v>
      </c>
      <c r="Z1262" s="180">
        <f>IF(V1262&gt;0,INDEX(Scope_Labor_Rates!$R$6:$R$46,V1262-5),1)</f>
        <v>1</v>
      </c>
      <c r="AA1262" s="231">
        <f t="shared" si="171"/>
        <v>0</v>
      </c>
      <c r="AB1262" t="str">
        <f t="shared" si="172"/>
        <v/>
      </c>
      <c r="AC1262" s="178" t="str">
        <f t="shared" si="173"/>
        <v/>
      </c>
      <c r="AD1262" s="181">
        <f t="shared" si="174"/>
        <v>0</v>
      </c>
      <c r="AE1262" s="178">
        <f>IF(V1262&gt;0,P1262*INDEX(Scope_Labor_Rates!$E$6:$E$46,V1262-5),0)</f>
        <v>0</v>
      </c>
      <c r="AF1262" s="181">
        <f>IF(V1262&gt;0,AE1262*INDEX(Scope_Labor_Rates!$D$6:$D$46,V1262-5)*AA1262,0)</f>
        <v>0</v>
      </c>
      <c r="AG1262" s="178">
        <f>IF(V1262&gt;0,P1262*INDEX(Scope_Labor_Rates!$G$6:$G$46,V1262-5),0)</f>
        <v>0</v>
      </c>
      <c r="AH1262" s="181">
        <f>IF(V1262&gt;0,AG1262*INDEX(Scope_Labor_Rates!$F$6:$F$46,V1262-5)*AA1262,0)</f>
        <v>0</v>
      </c>
      <c r="AI1262" s="178">
        <f>IF(V1262&gt;0,P1262*INDEX(Scope_Labor_Rates!$I$6:$I$46,V1262-5),0)</f>
        <v>0</v>
      </c>
      <c r="AJ1262" s="181">
        <f>IF(V1262&gt;0,AI1262*INDEX(Scope_Labor_Rates!$H$6:$H$46,V1262-5)*AA1262,0)</f>
        <v>0</v>
      </c>
      <c r="AK1262" s="178">
        <f>IF(V1262&gt;0,P1262*INDEX(Scope_Labor_Rates!$K$6:$K$46,V1262-5),0)</f>
        <v>0</v>
      </c>
      <c r="AL1262" s="181">
        <f>IF(V1262&gt;0,AK1262*INDEX(Scope_Labor_Rates!$J$6:$J$46,V1262-5)*AA1262,0)</f>
        <v>0</v>
      </c>
      <c r="AM1262" s="178">
        <f>IF(V1262&gt;0,P1262*INDEX(Scope_Labor_Rates!$M$6:$M$46,V1262-5),0)</f>
        <v>0</v>
      </c>
      <c r="AN1262" s="178">
        <f>IF(V1262&gt;0,AM1262*INDEX(Scope_Labor_Rates!$L$6:$L$46,V1262-5)*AA1262,0)</f>
        <v>0</v>
      </c>
      <c r="AO1262" s="178">
        <f>IF(V1262&gt;0,P1262*INDEX(Scope_Labor_Rates!$O$6:$O$46,V1262-5)*AA1262,0)</f>
        <v>0</v>
      </c>
      <c r="AP1262" s="181">
        <f>IF(V1262&gt;0,P1262*INDEX(Scope_Labor_Rates!$Q$6:$Q$46,V1262-5)*AA1262,0)</f>
        <v>0</v>
      </c>
      <c r="AQ1262" s="178">
        <f t="shared" si="175"/>
        <v>0</v>
      </c>
      <c r="AR1262" s="178">
        <f t="shared" si="176"/>
        <v>0</v>
      </c>
      <c r="AS1262" s="178">
        <f t="shared" si="177"/>
        <v>0</v>
      </c>
      <c r="AT1262" s="178">
        <f t="shared" si="178"/>
        <v>0</v>
      </c>
      <c r="AU1262">
        <f t="shared" si="179"/>
        <v>0</v>
      </c>
    </row>
    <row r="1263" spans="1:47">
      <c r="A1263" t="str">
        <f>IF(All_Tasks!A1263="","",All_Tasks!A1263)</f>
        <v/>
      </c>
      <c r="B1263" t="str">
        <f>IF(All_Tasks!B1263="","",All_Tasks!B1263)</f>
        <v/>
      </c>
      <c r="C1263" t="str">
        <f>IF(All_Tasks!C1263="","",All_Tasks!C1263)</f>
        <v/>
      </c>
      <c r="D1263" t="str">
        <f>IF(All_Tasks!D1263="","",All_Tasks!D1263)</f>
        <v/>
      </c>
      <c r="E1263" t="str">
        <f>IF(All_Tasks!V1263&lt;&gt;"",All_Tasks!V1263,IF(All_Tasks!E1263&lt;&gt;"",All_Tasks!E1263,""))</f>
        <v/>
      </c>
      <c r="F1263" t="str">
        <f>IF(All_Tasks!F1263="","",All_Tasks!F1263)</f>
        <v/>
      </c>
      <c r="G1263" t="str">
        <f>IF(All_Tasks!G1263="","",All_Tasks!G1263)</f>
        <v/>
      </c>
      <c r="H1263" s="231" t="str">
        <f>IF(All_Tasks!H1263="","",All_Tasks!H1263)</f>
        <v/>
      </c>
      <c r="I1263" t="str">
        <f>IF(All_Tasks!I1263="","",All_Tasks!I1263)</f>
        <v/>
      </c>
      <c r="J1263" t="str">
        <f>IF(All_Tasks!J1263="","",All_Tasks!J1263)</f>
        <v/>
      </c>
      <c r="K1263" t="str">
        <f>IF(All_Tasks!K1263="","",All_Tasks!K1263)</f>
        <v/>
      </c>
      <c r="L1263" s="231" t="str">
        <f>IF(All_Tasks!L1263="","",All_Tasks!L1263)</f>
        <v/>
      </c>
      <c r="M1263" t="str">
        <f>IF(All_Tasks!M1263="","",All_Tasks!M1263)</f>
        <v/>
      </c>
      <c r="N1263" t="str">
        <f>IF(All_Tasks!N1263="","",All_Tasks!N1263)</f>
        <v/>
      </c>
      <c r="O1263" t="str">
        <f>IF(All_Tasks!O1263="","",All_Tasks!O1263)</f>
        <v/>
      </c>
      <c r="P1263" s="181">
        <f>IF(All_Tasks!P1263="",0,All_Tasks!P1263)</f>
        <v>0</v>
      </c>
      <c r="Q1263" s="181">
        <f>IF(All_Tasks!Q1263="",0,All_Tasks!Q1263)</f>
        <v>0</v>
      </c>
      <c r="R1263" s="181">
        <f>IF(All_Tasks!R1263="",0,All_Tasks!R1263)</f>
        <v>0</v>
      </c>
      <c r="S1263" s="181" t="str">
        <f>IF(All_Tasks!S1263="","",All_Tasks!S1263)</f>
        <v/>
      </c>
      <c r="T1263" t="str">
        <f>IF(All_Tasks!T1263="","",All_Tasks!T1263)</f>
        <v/>
      </c>
      <c r="U1263" t="str">
        <f>IF(All_Tasks!U1263="","",All_Tasks!U1263)</f>
        <v/>
      </c>
      <c r="V1263">
        <f>IF(A1263="",0,IFERROR(MATCH(A1263,Scope_Labor_Rates!$A$6:$A$46,0)+5,0))</f>
        <v>0</v>
      </c>
      <c r="W1263" s="178">
        <f>IF(V1263&gt;0,INDEX(Scope_Labor_Rates!$C$6:$C$46,V1263-5),0)</f>
        <v>0</v>
      </c>
      <c r="X1263" s="178">
        <f>IF(V1263&gt;0,INDEX(Scope_Labor_Rates!$C$6:$C$46,V1263-5),0)</f>
        <v>0</v>
      </c>
      <c r="Y1263" s="180">
        <f>IF(V1263&gt;0,INDEX(Scope_Labor_Rates!$S$6:$S$46,V1263-5),0)</f>
        <v>0</v>
      </c>
      <c r="Z1263" s="180">
        <f>IF(V1263&gt;0,INDEX(Scope_Labor_Rates!$R$6:$R$46,V1263-5),1)</f>
        <v>1</v>
      </c>
      <c r="AA1263" s="231">
        <f t="shared" si="171"/>
        <v>0</v>
      </c>
      <c r="AB1263" t="str">
        <f t="shared" si="172"/>
        <v/>
      </c>
      <c r="AC1263" s="178" t="str">
        <f t="shared" si="173"/>
        <v/>
      </c>
      <c r="AD1263" s="181">
        <f t="shared" si="174"/>
        <v>0</v>
      </c>
      <c r="AE1263" s="178">
        <f>IF(V1263&gt;0,P1263*INDEX(Scope_Labor_Rates!$E$6:$E$46,V1263-5),0)</f>
        <v>0</v>
      </c>
      <c r="AF1263" s="181">
        <f>IF(V1263&gt;0,AE1263*INDEX(Scope_Labor_Rates!$D$6:$D$46,V1263-5)*AA1263,0)</f>
        <v>0</v>
      </c>
      <c r="AG1263" s="178">
        <f>IF(V1263&gt;0,P1263*INDEX(Scope_Labor_Rates!$G$6:$G$46,V1263-5),0)</f>
        <v>0</v>
      </c>
      <c r="AH1263" s="181">
        <f>IF(V1263&gt;0,AG1263*INDEX(Scope_Labor_Rates!$F$6:$F$46,V1263-5)*AA1263,0)</f>
        <v>0</v>
      </c>
      <c r="AI1263" s="178">
        <f>IF(V1263&gt;0,P1263*INDEX(Scope_Labor_Rates!$I$6:$I$46,V1263-5),0)</f>
        <v>0</v>
      </c>
      <c r="AJ1263" s="181">
        <f>IF(V1263&gt;0,AI1263*INDEX(Scope_Labor_Rates!$H$6:$H$46,V1263-5)*AA1263,0)</f>
        <v>0</v>
      </c>
      <c r="AK1263" s="178">
        <f>IF(V1263&gt;0,P1263*INDEX(Scope_Labor_Rates!$K$6:$K$46,V1263-5),0)</f>
        <v>0</v>
      </c>
      <c r="AL1263" s="181">
        <f>IF(V1263&gt;0,AK1263*INDEX(Scope_Labor_Rates!$J$6:$J$46,V1263-5)*AA1263,0)</f>
        <v>0</v>
      </c>
      <c r="AM1263" s="178">
        <f>IF(V1263&gt;0,P1263*INDEX(Scope_Labor_Rates!$M$6:$M$46,V1263-5),0)</f>
        <v>0</v>
      </c>
      <c r="AN1263" s="178">
        <f>IF(V1263&gt;0,AM1263*INDEX(Scope_Labor_Rates!$L$6:$L$46,V1263-5)*AA1263,0)</f>
        <v>0</v>
      </c>
      <c r="AO1263" s="178">
        <f>IF(V1263&gt;0,P1263*INDEX(Scope_Labor_Rates!$O$6:$O$46,V1263-5)*AA1263,0)</f>
        <v>0</v>
      </c>
      <c r="AP1263" s="181">
        <f>IF(V1263&gt;0,P1263*INDEX(Scope_Labor_Rates!$Q$6:$Q$46,V1263-5)*AA1263,0)</f>
        <v>0</v>
      </c>
      <c r="AQ1263" s="178">
        <f t="shared" si="175"/>
        <v>0</v>
      </c>
      <c r="AR1263" s="178">
        <f t="shared" si="176"/>
        <v>0</v>
      </c>
      <c r="AS1263" s="178">
        <f t="shared" si="177"/>
        <v>0</v>
      </c>
      <c r="AT1263" s="178">
        <f t="shared" si="178"/>
        <v>0</v>
      </c>
      <c r="AU1263">
        <f t="shared" si="179"/>
        <v>0</v>
      </c>
    </row>
    <row r="1264" spans="1:47">
      <c r="A1264" t="str">
        <f>IF(All_Tasks!A1264="","",All_Tasks!A1264)</f>
        <v/>
      </c>
      <c r="B1264" t="str">
        <f>IF(All_Tasks!B1264="","",All_Tasks!B1264)</f>
        <v/>
      </c>
      <c r="C1264" t="str">
        <f>IF(All_Tasks!C1264="","",All_Tasks!C1264)</f>
        <v/>
      </c>
      <c r="D1264" t="str">
        <f>IF(All_Tasks!D1264="","",All_Tasks!D1264)</f>
        <v/>
      </c>
      <c r="E1264" t="str">
        <f>IF(All_Tasks!V1264&lt;&gt;"",All_Tasks!V1264,IF(All_Tasks!E1264&lt;&gt;"",All_Tasks!E1264,""))</f>
        <v/>
      </c>
      <c r="F1264" t="str">
        <f>IF(All_Tasks!F1264="","",All_Tasks!F1264)</f>
        <v/>
      </c>
      <c r="G1264" t="str">
        <f>IF(All_Tasks!G1264="","",All_Tasks!G1264)</f>
        <v/>
      </c>
      <c r="H1264" s="231" t="str">
        <f>IF(All_Tasks!H1264="","",All_Tasks!H1264)</f>
        <v/>
      </c>
      <c r="I1264" t="str">
        <f>IF(All_Tasks!I1264="","",All_Tasks!I1264)</f>
        <v/>
      </c>
      <c r="J1264" t="str">
        <f>IF(All_Tasks!J1264="","",All_Tasks!J1264)</f>
        <v/>
      </c>
      <c r="K1264" t="str">
        <f>IF(All_Tasks!K1264="","",All_Tasks!K1264)</f>
        <v/>
      </c>
      <c r="L1264" s="231" t="str">
        <f>IF(All_Tasks!L1264="","",All_Tasks!L1264)</f>
        <v/>
      </c>
      <c r="M1264" t="str">
        <f>IF(All_Tasks!M1264="","",All_Tasks!M1264)</f>
        <v/>
      </c>
      <c r="N1264" t="str">
        <f>IF(All_Tasks!N1264="","",All_Tasks!N1264)</f>
        <v/>
      </c>
      <c r="O1264" t="str">
        <f>IF(All_Tasks!O1264="","",All_Tasks!O1264)</f>
        <v/>
      </c>
      <c r="P1264" s="181">
        <f>IF(All_Tasks!P1264="",0,All_Tasks!P1264)</f>
        <v>0</v>
      </c>
      <c r="Q1264" s="181">
        <f>IF(All_Tasks!Q1264="",0,All_Tasks!Q1264)</f>
        <v>0</v>
      </c>
      <c r="R1264" s="181">
        <f>IF(All_Tasks!R1264="",0,All_Tasks!R1264)</f>
        <v>0</v>
      </c>
      <c r="S1264" s="181" t="str">
        <f>IF(All_Tasks!S1264="","",All_Tasks!S1264)</f>
        <v/>
      </c>
      <c r="T1264" t="str">
        <f>IF(All_Tasks!T1264="","",All_Tasks!T1264)</f>
        <v/>
      </c>
      <c r="U1264" t="str">
        <f>IF(All_Tasks!U1264="","",All_Tasks!U1264)</f>
        <v/>
      </c>
      <c r="V1264">
        <f>IF(A1264="",0,IFERROR(MATCH(A1264,Scope_Labor_Rates!$A$6:$A$46,0)+5,0))</f>
        <v>0</v>
      </c>
      <c r="W1264" s="178">
        <f>IF(V1264&gt;0,INDEX(Scope_Labor_Rates!$C$6:$C$46,V1264-5),0)</f>
        <v>0</v>
      </c>
      <c r="X1264" s="178">
        <f>IF(V1264&gt;0,INDEX(Scope_Labor_Rates!$C$6:$C$46,V1264-5),0)</f>
        <v>0</v>
      </c>
      <c r="Y1264" s="180">
        <f>IF(V1264&gt;0,INDEX(Scope_Labor_Rates!$S$6:$S$46,V1264-5),0)</f>
        <v>0</v>
      </c>
      <c r="Z1264" s="180">
        <f>IF(V1264&gt;0,INDEX(Scope_Labor_Rates!$R$6:$R$46,V1264-5),1)</f>
        <v>1</v>
      </c>
      <c r="AA1264" s="231">
        <f t="shared" si="171"/>
        <v>0</v>
      </c>
      <c r="AB1264" t="str">
        <f t="shared" si="172"/>
        <v/>
      </c>
      <c r="AC1264" s="178" t="str">
        <f t="shared" si="173"/>
        <v/>
      </c>
      <c r="AD1264" s="181">
        <f t="shared" si="174"/>
        <v>0</v>
      </c>
      <c r="AE1264" s="178">
        <f>IF(V1264&gt;0,P1264*INDEX(Scope_Labor_Rates!$E$6:$E$46,V1264-5),0)</f>
        <v>0</v>
      </c>
      <c r="AF1264" s="181">
        <f>IF(V1264&gt;0,AE1264*INDEX(Scope_Labor_Rates!$D$6:$D$46,V1264-5)*AA1264,0)</f>
        <v>0</v>
      </c>
      <c r="AG1264" s="178">
        <f>IF(V1264&gt;0,P1264*INDEX(Scope_Labor_Rates!$G$6:$G$46,V1264-5),0)</f>
        <v>0</v>
      </c>
      <c r="AH1264" s="181">
        <f>IF(V1264&gt;0,AG1264*INDEX(Scope_Labor_Rates!$F$6:$F$46,V1264-5)*AA1264,0)</f>
        <v>0</v>
      </c>
      <c r="AI1264" s="178">
        <f>IF(V1264&gt;0,P1264*INDEX(Scope_Labor_Rates!$I$6:$I$46,V1264-5),0)</f>
        <v>0</v>
      </c>
      <c r="AJ1264" s="181">
        <f>IF(V1264&gt;0,AI1264*INDEX(Scope_Labor_Rates!$H$6:$H$46,V1264-5)*AA1264,0)</f>
        <v>0</v>
      </c>
      <c r="AK1264" s="178">
        <f>IF(V1264&gt;0,P1264*INDEX(Scope_Labor_Rates!$K$6:$K$46,V1264-5),0)</f>
        <v>0</v>
      </c>
      <c r="AL1264" s="181">
        <f>IF(V1264&gt;0,AK1264*INDEX(Scope_Labor_Rates!$J$6:$J$46,V1264-5)*AA1264,0)</f>
        <v>0</v>
      </c>
      <c r="AM1264" s="178">
        <f>IF(V1264&gt;0,P1264*INDEX(Scope_Labor_Rates!$M$6:$M$46,V1264-5),0)</f>
        <v>0</v>
      </c>
      <c r="AN1264" s="178">
        <f>IF(V1264&gt;0,AM1264*INDEX(Scope_Labor_Rates!$L$6:$L$46,V1264-5)*AA1264,0)</f>
        <v>0</v>
      </c>
      <c r="AO1264" s="178">
        <f>IF(V1264&gt;0,P1264*INDEX(Scope_Labor_Rates!$O$6:$O$46,V1264-5)*AA1264,0)</f>
        <v>0</v>
      </c>
      <c r="AP1264" s="181">
        <f>IF(V1264&gt;0,P1264*INDEX(Scope_Labor_Rates!$Q$6:$Q$46,V1264-5)*AA1264,0)</f>
        <v>0</v>
      </c>
      <c r="AQ1264" s="178">
        <f t="shared" si="175"/>
        <v>0</v>
      </c>
      <c r="AR1264" s="178">
        <f t="shared" si="176"/>
        <v>0</v>
      </c>
      <c r="AS1264" s="178">
        <f t="shared" si="177"/>
        <v>0</v>
      </c>
      <c r="AT1264" s="178">
        <f t="shared" si="178"/>
        <v>0</v>
      </c>
      <c r="AU1264">
        <f t="shared" si="179"/>
        <v>0</v>
      </c>
    </row>
    <row r="1265" spans="1:47">
      <c r="A1265" t="str">
        <f>IF(All_Tasks!A1265="","",All_Tasks!A1265)</f>
        <v/>
      </c>
      <c r="B1265" t="str">
        <f>IF(All_Tasks!B1265="","",All_Tasks!B1265)</f>
        <v/>
      </c>
      <c r="C1265" t="str">
        <f>IF(All_Tasks!C1265="","",All_Tasks!C1265)</f>
        <v/>
      </c>
      <c r="D1265" t="str">
        <f>IF(All_Tasks!D1265="","",All_Tasks!D1265)</f>
        <v/>
      </c>
      <c r="E1265" t="str">
        <f>IF(All_Tasks!V1265&lt;&gt;"",All_Tasks!V1265,IF(All_Tasks!E1265&lt;&gt;"",All_Tasks!E1265,""))</f>
        <v/>
      </c>
      <c r="F1265" t="str">
        <f>IF(All_Tasks!F1265="","",All_Tasks!F1265)</f>
        <v/>
      </c>
      <c r="G1265" t="str">
        <f>IF(All_Tasks!G1265="","",All_Tasks!G1265)</f>
        <v/>
      </c>
      <c r="H1265" s="231" t="str">
        <f>IF(All_Tasks!H1265="","",All_Tasks!H1265)</f>
        <v/>
      </c>
      <c r="I1265" t="str">
        <f>IF(All_Tasks!I1265="","",All_Tasks!I1265)</f>
        <v/>
      </c>
      <c r="J1265" t="str">
        <f>IF(All_Tasks!J1265="","",All_Tasks!J1265)</f>
        <v/>
      </c>
      <c r="K1265" t="str">
        <f>IF(All_Tasks!K1265="","",All_Tasks!K1265)</f>
        <v/>
      </c>
      <c r="L1265" s="231" t="str">
        <f>IF(All_Tasks!L1265="","",All_Tasks!L1265)</f>
        <v/>
      </c>
      <c r="M1265" t="str">
        <f>IF(All_Tasks!M1265="","",All_Tasks!M1265)</f>
        <v/>
      </c>
      <c r="N1265" t="str">
        <f>IF(All_Tasks!N1265="","",All_Tasks!N1265)</f>
        <v/>
      </c>
      <c r="O1265" t="str">
        <f>IF(All_Tasks!O1265="","",All_Tasks!O1265)</f>
        <v/>
      </c>
      <c r="P1265" s="181">
        <f>IF(All_Tasks!P1265="",0,All_Tasks!P1265)</f>
        <v>0</v>
      </c>
      <c r="Q1265" s="181">
        <f>IF(All_Tasks!Q1265="",0,All_Tasks!Q1265)</f>
        <v>0</v>
      </c>
      <c r="R1265" s="181">
        <f>IF(All_Tasks!R1265="",0,All_Tasks!R1265)</f>
        <v>0</v>
      </c>
      <c r="S1265" s="181" t="str">
        <f>IF(All_Tasks!S1265="","",All_Tasks!S1265)</f>
        <v/>
      </c>
      <c r="T1265" t="str">
        <f>IF(All_Tasks!T1265="","",All_Tasks!T1265)</f>
        <v/>
      </c>
      <c r="U1265" t="str">
        <f>IF(All_Tasks!U1265="","",All_Tasks!U1265)</f>
        <v/>
      </c>
      <c r="V1265">
        <f>IF(A1265="",0,IFERROR(MATCH(A1265,Scope_Labor_Rates!$A$6:$A$46,0)+5,0))</f>
        <v>0</v>
      </c>
      <c r="W1265" s="178">
        <f>IF(V1265&gt;0,INDEX(Scope_Labor_Rates!$C$6:$C$46,V1265-5),0)</f>
        <v>0</v>
      </c>
      <c r="X1265" s="178">
        <f>IF(V1265&gt;0,INDEX(Scope_Labor_Rates!$C$6:$C$46,V1265-5),0)</f>
        <v>0</v>
      </c>
      <c r="Y1265" s="180">
        <f>IF(V1265&gt;0,INDEX(Scope_Labor_Rates!$S$6:$S$46,V1265-5),0)</f>
        <v>0</v>
      </c>
      <c r="Z1265" s="180">
        <f>IF(V1265&gt;0,INDEX(Scope_Labor_Rates!$R$6:$R$46,V1265-5),1)</f>
        <v>1</v>
      </c>
      <c r="AA1265" s="231">
        <f t="shared" si="171"/>
        <v>0</v>
      </c>
      <c r="AB1265" t="str">
        <f t="shared" si="172"/>
        <v/>
      </c>
      <c r="AC1265" s="178" t="str">
        <f t="shared" si="173"/>
        <v/>
      </c>
      <c r="AD1265" s="181">
        <f t="shared" si="174"/>
        <v>0</v>
      </c>
      <c r="AE1265" s="178">
        <f>IF(V1265&gt;0,P1265*INDEX(Scope_Labor_Rates!$E$6:$E$46,V1265-5),0)</f>
        <v>0</v>
      </c>
      <c r="AF1265" s="181">
        <f>IF(V1265&gt;0,AE1265*INDEX(Scope_Labor_Rates!$D$6:$D$46,V1265-5)*AA1265,0)</f>
        <v>0</v>
      </c>
      <c r="AG1265" s="178">
        <f>IF(V1265&gt;0,P1265*INDEX(Scope_Labor_Rates!$G$6:$G$46,V1265-5),0)</f>
        <v>0</v>
      </c>
      <c r="AH1265" s="181">
        <f>IF(V1265&gt;0,AG1265*INDEX(Scope_Labor_Rates!$F$6:$F$46,V1265-5)*AA1265,0)</f>
        <v>0</v>
      </c>
      <c r="AI1265" s="178">
        <f>IF(V1265&gt;0,P1265*INDEX(Scope_Labor_Rates!$I$6:$I$46,V1265-5),0)</f>
        <v>0</v>
      </c>
      <c r="AJ1265" s="181">
        <f>IF(V1265&gt;0,AI1265*INDEX(Scope_Labor_Rates!$H$6:$H$46,V1265-5)*AA1265,0)</f>
        <v>0</v>
      </c>
      <c r="AK1265" s="178">
        <f>IF(V1265&gt;0,P1265*INDEX(Scope_Labor_Rates!$K$6:$K$46,V1265-5),0)</f>
        <v>0</v>
      </c>
      <c r="AL1265" s="181">
        <f>IF(V1265&gt;0,AK1265*INDEX(Scope_Labor_Rates!$J$6:$J$46,V1265-5)*AA1265,0)</f>
        <v>0</v>
      </c>
      <c r="AM1265" s="178">
        <f>IF(V1265&gt;0,P1265*INDEX(Scope_Labor_Rates!$M$6:$M$46,V1265-5),0)</f>
        <v>0</v>
      </c>
      <c r="AN1265" s="178">
        <f>IF(V1265&gt;0,AM1265*INDEX(Scope_Labor_Rates!$L$6:$L$46,V1265-5)*AA1265,0)</f>
        <v>0</v>
      </c>
      <c r="AO1265" s="178">
        <f>IF(V1265&gt;0,P1265*INDEX(Scope_Labor_Rates!$O$6:$O$46,V1265-5)*AA1265,0)</f>
        <v>0</v>
      </c>
      <c r="AP1265" s="181">
        <f>IF(V1265&gt;0,P1265*INDEX(Scope_Labor_Rates!$Q$6:$Q$46,V1265-5)*AA1265,0)</f>
        <v>0</v>
      </c>
      <c r="AQ1265" s="178">
        <f t="shared" si="175"/>
        <v>0</v>
      </c>
      <c r="AR1265" s="178">
        <f t="shared" si="176"/>
        <v>0</v>
      </c>
      <c r="AS1265" s="178">
        <f t="shared" si="177"/>
        <v>0</v>
      </c>
      <c r="AT1265" s="178">
        <f t="shared" si="178"/>
        <v>0</v>
      </c>
      <c r="AU1265">
        <f t="shared" si="179"/>
        <v>0</v>
      </c>
    </row>
    <row r="1266" spans="1:47">
      <c r="A1266" t="str">
        <f>IF(All_Tasks!A1266="","",All_Tasks!A1266)</f>
        <v/>
      </c>
      <c r="B1266" t="str">
        <f>IF(All_Tasks!B1266="","",All_Tasks!B1266)</f>
        <v/>
      </c>
      <c r="C1266" t="str">
        <f>IF(All_Tasks!C1266="","",All_Tasks!C1266)</f>
        <v/>
      </c>
      <c r="D1266" t="str">
        <f>IF(All_Tasks!D1266="","",All_Tasks!D1266)</f>
        <v/>
      </c>
      <c r="E1266" t="str">
        <f>IF(All_Tasks!V1266&lt;&gt;"",All_Tasks!V1266,IF(All_Tasks!E1266&lt;&gt;"",All_Tasks!E1266,""))</f>
        <v/>
      </c>
      <c r="F1266" t="str">
        <f>IF(All_Tasks!F1266="","",All_Tasks!F1266)</f>
        <v/>
      </c>
      <c r="G1266" t="str">
        <f>IF(All_Tasks!G1266="","",All_Tasks!G1266)</f>
        <v/>
      </c>
      <c r="H1266" s="231" t="str">
        <f>IF(All_Tasks!H1266="","",All_Tasks!H1266)</f>
        <v/>
      </c>
      <c r="I1266" t="str">
        <f>IF(All_Tasks!I1266="","",All_Tasks!I1266)</f>
        <v/>
      </c>
      <c r="J1266" t="str">
        <f>IF(All_Tasks!J1266="","",All_Tasks!J1266)</f>
        <v/>
      </c>
      <c r="K1266" t="str">
        <f>IF(All_Tasks!K1266="","",All_Tasks!K1266)</f>
        <v/>
      </c>
      <c r="L1266" s="231" t="str">
        <f>IF(All_Tasks!L1266="","",All_Tasks!L1266)</f>
        <v/>
      </c>
      <c r="M1266" t="str">
        <f>IF(All_Tasks!M1266="","",All_Tasks!M1266)</f>
        <v/>
      </c>
      <c r="N1266" t="str">
        <f>IF(All_Tasks!N1266="","",All_Tasks!N1266)</f>
        <v/>
      </c>
      <c r="O1266" t="str">
        <f>IF(All_Tasks!O1266="","",All_Tasks!O1266)</f>
        <v/>
      </c>
      <c r="P1266" s="181">
        <f>IF(All_Tasks!P1266="",0,All_Tasks!P1266)</f>
        <v>0</v>
      </c>
      <c r="Q1266" s="181">
        <f>IF(All_Tasks!Q1266="",0,All_Tasks!Q1266)</f>
        <v>0</v>
      </c>
      <c r="R1266" s="181">
        <f>IF(All_Tasks!R1266="",0,All_Tasks!R1266)</f>
        <v>0</v>
      </c>
      <c r="S1266" s="181" t="str">
        <f>IF(All_Tasks!S1266="","",All_Tasks!S1266)</f>
        <v/>
      </c>
      <c r="T1266" t="str">
        <f>IF(All_Tasks!T1266="","",All_Tasks!T1266)</f>
        <v/>
      </c>
      <c r="U1266" t="str">
        <f>IF(All_Tasks!U1266="","",All_Tasks!U1266)</f>
        <v/>
      </c>
      <c r="V1266">
        <f>IF(A1266="",0,IFERROR(MATCH(A1266,Scope_Labor_Rates!$A$6:$A$46,0)+5,0))</f>
        <v>0</v>
      </c>
      <c r="W1266" s="178">
        <f>IF(V1266&gt;0,INDEX(Scope_Labor_Rates!$C$6:$C$46,V1266-5),0)</f>
        <v>0</v>
      </c>
      <c r="X1266" s="178">
        <f>IF(V1266&gt;0,INDEX(Scope_Labor_Rates!$C$6:$C$46,V1266-5),0)</f>
        <v>0</v>
      </c>
      <c r="Y1266" s="180">
        <f>IF(V1266&gt;0,INDEX(Scope_Labor_Rates!$S$6:$S$46,V1266-5),0)</f>
        <v>0</v>
      </c>
      <c r="Z1266" s="180">
        <f>IF(V1266&gt;0,INDEX(Scope_Labor_Rates!$R$6:$R$46,V1266-5),1)</f>
        <v>1</v>
      </c>
      <c r="AA1266" s="231">
        <f t="shared" si="171"/>
        <v>0</v>
      </c>
      <c r="AB1266" t="str">
        <f t="shared" si="172"/>
        <v/>
      </c>
      <c r="AC1266" s="178" t="str">
        <f t="shared" si="173"/>
        <v/>
      </c>
      <c r="AD1266" s="181">
        <f t="shared" si="174"/>
        <v>0</v>
      </c>
      <c r="AE1266" s="178">
        <f>IF(V1266&gt;0,P1266*INDEX(Scope_Labor_Rates!$E$6:$E$46,V1266-5),0)</f>
        <v>0</v>
      </c>
      <c r="AF1266" s="181">
        <f>IF(V1266&gt;0,AE1266*INDEX(Scope_Labor_Rates!$D$6:$D$46,V1266-5)*AA1266,0)</f>
        <v>0</v>
      </c>
      <c r="AG1266" s="178">
        <f>IF(V1266&gt;0,P1266*INDEX(Scope_Labor_Rates!$G$6:$G$46,V1266-5),0)</f>
        <v>0</v>
      </c>
      <c r="AH1266" s="181">
        <f>IF(V1266&gt;0,AG1266*INDEX(Scope_Labor_Rates!$F$6:$F$46,V1266-5)*AA1266,0)</f>
        <v>0</v>
      </c>
      <c r="AI1266" s="178">
        <f>IF(V1266&gt;0,P1266*INDEX(Scope_Labor_Rates!$I$6:$I$46,V1266-5),0)</f>
        <v>0</v>
      </c>
      <c r="AJ1266" s="181">
        <f>IF(V1266&gt;0,AI1266*INDEX(Scope_Labor_Rates!$H$6:$H$46,V1266-5)*AA1266,0)</f>
        <v>0</v>
      </c>
      <c r="AK1266" s="178">
        <f>IF(V1266&gt;0,P1266*INDEX(Scope_Labor_Rates!$K$6:$K$46,V1266-5),0)</f>
        <v>0</v>
      </c>
      <c r="AL1266" s="181">
        <f>IF(V1266&gt;0,AK1266*INDEX(Scope_Labor_Rates!$J$6:$J$46,V1266-5)*AA1266,0)</f>
        <v>0</v>
      </c>
      <c r="AM1266" s="178">
        <f>IF(V1266&gt;0,P1266*INDEX(Scope_Labor_Rates!$M$6:$M$46,V1266-5),0)</f>
        <v>0</v>
      </c>
      <c r="AN1266" s="178">
        <f>IF(V1266&gt;0,AM1266*INDEX(Scope_Labor_Rates!$L$6:$L$46,V1266-5)*AA1266,0)</f>
        <v>0</v>
      </c>
      <c r="AO1266" s="178">
        <f>IF(V1266&gt;0,P1266*INDEX(Scope_Labor_Rates!$O$6:$O$46,V1266-5)*AA1266,0)</f>
        <v>0</v>
      </c>
      <c r="AP1266" s="181">
        <f>IF(V1266&gt;0,P1266*INDEX(Scope_Labor_Rates!$Q$6:$Q$46,V1266-5)*AA1266,0)</f>
        <v>0</v>
      </c>
      <c r="AQ1266" s="178">
        <f t="shared" si="175"/>
        <v>0</v>
      </c>
      <c r="AR1266" s="178">
        <f t="shared" si="176"/>
        <v>0</v>
      </c>
      <c r="AS1266" s="178">
        <f t="shared" si="177"/>
        <v>0</v>
      </c>
      <c r="AT1266" s="178">
        <f t="shared" si="178"/>
        <v>0</v>
      </c>
      <c r="AU1266">
        <f t="shared" si="179"/>
        <v>0</v>
      </c>
    </row>
    <row r="1267" spans="1:47">
      <c r="A1267" t="str">
        <f>IF(All_Tasks!A1267="","",All_Tasks!A1267)</f>
        <v/>
      </c>
      <c r="B1267" t="str">
        <f>IF(All_Tasks!B1267="","",All_Tasks!B1267)</f>
        <v/>
      </c>
      <c r="C1267" t="str">
        <f>IF(All_Tasks!C1267="","",All_Tasks!C1267)</f>
        <v/>
      </c>
      <c r="D1267" t="str">
        <f>IF(All_Tasks!D1267="","",All_Tasks!D1267)</f>
        <v/>
      </c>
      <c r="E1267" t="str">
        <f>IF(All_Tasks!V1267&lt;&gt;"",All_Tasks!V1267,IF(All_Tasks!E1267&lt;&gt;"",All_Tasks!E1267,""))</f>
        <v/>
      </c>
      <c r="F1267" t="str">
        <f>IF(All_Tasks!F1267="","",All_Tasks!F1267)</f>
        <v/>
      </c>
      <c r="G1267" t="str">
        <f>IF(All_Tasks!G1267="","",All_Tasks!G1267)</f>
        <v/>
      </c>
      <c r="H1267" s="231" t="str">
        <f>IF(All_Tasks!H1267="","",All_Tasks!H1267)</f>
        <v/>
      </c>
      <c r="I1267" t="str">
        <f>IF(All_Tasks!I1267="","",All_Tasks!I1267)</f>
        <v/>
      </c>
      <c r="J1267" t="str">
        <f>IF(All_Tasks!J1267="","",All_Tasks!J1267)</f>
        <v/>
      </c>
      <c r="K1267" t="str">
        <f>IF(All_Tasks!K1267="","",All_Tasks!K1267)</f>
        <v/>
      </c>
      <c r="L1267" s="231" t="str">
        <f>IF(All_Tasks!L1267="","",All_Tasks!L1267)</f>
        <v/>
      </c>
      <c r="M1267" t="str">
        <f>IF(All_Tasks!M1267="","",All_Tasks!M1267)</f>
        <v/>
      </c>
      <c r="N1267" t="str">
        <f>IF(All_Tasks!N1267="","",All_Tasks!N1267)</f>
        <v/>
      </c>
      <c r="O1267" t="str">
        <f>IF(All_Tasks!O1267="","",All_Tasks!O1267)</f>
        <v/>
      </c>
      <c r="P1267" s="181">
        <f>IF(All_Tasks!P1267="",0,All_Tasks!P1267)</f>
        <v>0</v>
      </c>
      <c r="Q1267" s="181">
        <f>IF(All_Tasks!Q1267="",0,All_Tasks!Q1267)</f>
        <v>0</v>
      </c>
      <c r="R1267" s="181">
        <f>IF(All_Tasks!R1267="",0,All_Tasks!R1267)</f>
        <v>0</v>
      </c>
      <c r="S1267" s="181" t="str">
        <f>IF(All_Tasks!S1267="","",All_Tasks!S1267)</f>
        <v/>
      </c>
      <c r="T1267" t="str">
        <f>IF(All_Tasks!T1267="","",All_Tasks!T1267)</f>
        <v/>
      </c>
      <c r="U1267" t="str">
        <f>IF(All_Tasks!U1267="","",All_Tasks!U1267)</f>
        <v/>
      </c>
      <c r="V1267">
        <f>IF(A1267="",0,IFERROR(MATCH(A1267,Scope_Labor_Rates!$A$6:$A$46,0)+5,0))</f>
        <v>0</v>
      </c>
      <c r="W1267" s="178">
        <f>IF(V1267&gt;0,INDEX(Scope_Labor_Rates!$C$6:$C$46,V1267-5),0)</f>
        <v>0</v>
      </c>
      <c r="X1267" s="178">
        <f>IF(V1267&gt;0,INDEX(Scope_Labor_Rates!$C$6:$C$46,V1267-5),0)</f>
        <v>0</v>
      </c>
      <c r="Y1267" s="180">
        <f>IF(V1267&gt;0,INDEX(Scope_Labor_Rates!$S$6:$S$46,V1267-5),0)</f>
        <v>0</v>
      </c>
      <c r="Z1267" s="180">
        <f>IF(V1267&gt;0,INDEX(Scope_Labor_Rates!$R$6:$R$46,V1267-5),1)</f>
        <v>1</v>
      </c>
      <c r="AA1267" s="231">
        <f t="shared" si="171"/>
        <v>0</v>
      </c>
      <c r="AB1267" t="str">
        <f t="shared" si="172"/>
        <v/>
      </c>
      <c r="AC1267" s="178" t="str">
        <f t="shared" si="173"/>
        <v/>
      </c>
      <c r="AD1267" s="181">
        <f t="shared" si="174"/>
        <v>0</v>
      </c>
      <c r="AE1267" s="178">
        <f>IF(V1267&gt;0,P1267*INDEX(Scope_Labor_Rates!$E$6:$E$46,V1267-5),0)</f>
        <v>0</v>
      </c>
      <c r="AF1267" s="181">
        <f>IF(V1267&gt;0,AE1267*INDEX(Scope_Labor_Rates!$D$6:$D$46,V1267-5)*AA1267,0)</f>
        <v>0</v>
      </c>
      <c r="AG1267" s="178">
        <f>IF(V1267&gt;0,P1267*INDEX(Scope_Labor_Rates!$G$6:$G$46,V1267-5),0)</f>
        <v>0</v>
      </c>
      <c r="AH1267" s="181">
        <f>IF(V1267&gt;0,AG1267*INDEX(Scope_Labor_Rates!$F$6:$F$46,V1267-5)*AA1267,0)</f>
        <v>0</v>
      </c>
      <c r="AI1267" s="178">
        <f>IF(V1267&gt;0,P1267*INDEX(Scope_Labor_Rates!$I$6:$I$46,V1267-5),0)</f>
        <v>0</v>
      </c>
      <c r="AJ1267" s="181">
        <f>IF(V1267&gt;0,AI1267*INDEX(Scope_Labor_Rates!$H$6:$H$46,V1267-5)*AA1267,0)</f>
        <v>0</v>
      </c>
      <c r="AK1267" s="178">
        <f>IF(V1267&gt;0,P1267*INDEX(Scope_Labor_Rates!$K$6:$K$46,V1267-5),0)</f>
        <v>0</v>
      </c>
      <c r="AL1267" s="181">
        <f>IF(V1267&gt;0,AK1267*INDEX(Scope_Labor_Rates!$J$6:$J$46,V1267-5)*AA1267,0)</f>
        <v>0</v>
      </c>
      <c r="AM1267" s="178">
        <f>IF(V1267&gt;0,P1267*INDEX(Scope_Labor_Rates!$M$6:$M$46,V1267-5),0)</f>
        <v>0</v>
      </c>
      <c r="AN1267" s="178">
        <f>IF(V1267&gt;0,AM1267*INDEX(Scope_Labor_Rates!$L$6:$L$46,V1267-5)*AA1267,0)</f>
        <v>0</v>
      </c>
      <c r="AO1267" s="178">
        <f>IF(V1267&gt;0,P1267*INDEX(Scope_Labor_Rates!$O$6:$O$46,V1267-5)*AA1267,0)</f>
        <v>0</v>
      </c>
      <c r="AP1267" s="181">
        <f>IF(V1267&gt;0,P1267*INDEX(Scope_Labor_Rates!$Q$6:$Q$46,V1267-5)*AA1267,0)</f>
        <v>0</v>
      </c>
      <c r="AQ1267" s="178">
        <f t="shared" si="175"/>
        <v>0</v>
      </c>
      <c r="AR1267" s="178">
        <f t="shared" si="176"/>
        <v>0</v>
      </c>
      <c r="AS1267" s="178">
        <f t="shared" si="177"/>
        <v>0</v>
      </c>
      <c r="AT1267" s="178">
        <f t="shared" si="178"/>
        <v>0</v>
      </c>
      <c r="AU1267">
        <f t="shared" si="179"/>
        <v>0</v>
      </c>
    </row>
    <row r="1268" spans="1:47">
      <c r="A1268" t="str">
        <f>IF(All_Tasks!A1268="","",All_Tasks!A1268)</f>
        <v/>
      </c>
      <c r="B1268" t="str">
        <f>IF(All_Tasks!B1268="","",All_Tasks!B1268)</f>
        <v/>
      </c>
      <c r="C1268" t="str">
        <f>IF(All_Tasks!C1268="","",All_Tasks!C1268)</f>
        <v/>
      </c>
      <c r="D1268" t="str">
        <f>IF(All_Tasks!D1268="","",All_Tasks!D1268)</f>
        <v/>
      </c>
      <c r="E1268" t="str">
        <f>IF(All_Tasks!V1268&lt;&gt;"",All_Tasks!V1268,IF(All_Tasks!E1268&lt;&gt;"",All_Tasks!E1268,""))</f>
        <v/>
      </c>
      <c r="F1268" t="str">
        <f>IF(All_Tasks!F1268="","",All_Tasks!F1268)</f>
        <v/>
      </c>
      <c r="G1268" t="str">
        <f>IF(All_Tasks!G1268="","",All_Tasks!G1268)</f>
        <v/>
      </c>
      <c r="H1268" s="231" t="str">
        <f>IF(All_Tasks!H1268="","",All_Tasks!H1268)</f>
        <v/>
      </c>
      <c r="I1268" t="str">
        <f>IF(All_Tasks!I1268="","",All_Tasks!I1268)</f>
        <v/>
      </c>
      <c r="J1268" t="str">
        <f>IF(All_Tasks!J1268="","",All_Tasks!J1268)</f>
        <v/>
      </c>
      <c r="K1268" t="str">
        <f>IF(All_Tasks!K1268="","",All_Tasks!K1268)</f>
        <v/>
      </c>
      <c r="L1268" s="231" t="str">
        <f>IF(All_Tasks!L1268="","",All_Tasks!L1268)</f>
        <v/>
      </c>
      <c r="M1268" t="str">
        <f>IF(All_Tasks!M1268="","",All_Tasks!M1268)</f>
        <v/>
      </c>
      <c r="N1268" t="str">
        <f>IF(All_Tasks!N1268="","",All_Tasks!N1268)</f>
        <v/>
      </c>
      <c r="O1268" t="str">
        <f>IF(All_Tasks!O1268="","",All_Tasks!O1268)</f>
        <v/>
      </c>
      <c r="P1268" s="181">
        <f>IF(All_Tasks!P1268="",0,All_Tasks!P1268)</f>
        <v>0</v>
      </c>
      <c r="Q1268" s="181">
        <f>IF(All_Tasks!Q1268="",0,All_Tasks!Q1268)</f>
        <v>0</v>
      </c>
      <c r="R1268" s="181">
        <f>IF(All_Tasks!R1268="",0,All_Tasks!R1268)</f>
        <v>0</v>
      </c>
      <c r="S1268" s="181" t="str">
        <f>IF(All_Tasks!S1268="","",All_Tasks!S1268)</f>
        <v/>
      </c>
      <c r="T1268" t="str">
        <f>IF(All_Tasks!T1268="","",All_Tasks!T1268)</f>
        <v/>
      </c>
      <c r="U1268" t="str">
        <f>IF(All_Tasks!U1268="","",All_Tasks!U1268)</f>
        <v/>
      </c>
      <c r="V1268">
        <f>IF(A1268="",0,IFERROR(MATCH(A1268,Scope_Labor_Rates!$A$6:$A$46,0)+5,0))</f>
        <v>0</v>
      </c>
      <c r="W1268" s="178">
        <f>IF(V1268&gt;0,INDEX(Scope_Labor_Rates!$C$6:$C$46,V1268-5),0)</f>
        <v>0</v>
      </c>
      <c r="X1268" s="178">
        <f>IF(V1268&gt;0,INDEX(Scope_Labor_Rates!$C$6:$C$46,V1268-5),0)</f>
        <v>0</v>
      </c>
      <c r="Y1268" s="180">
        <f>IF(V1268&gt;0,INDEX(Scope_Labor_Rates!$S$6:$S$46,V1268-5),0)</f>
        <v>0</v>
      </c>
      <c r="Z1268" s="180">
        <f>IF(V1268&gt;0,INDEX(Scope_Labor_Rates!$R$6:$R$46,V1268-5),1)</f>
        <v>1</v>
      </c>
      <c r="AA1268" s="231">
        <f t="shared" si="171"/>
        <v>0</v>
      </c>
      <c r="AB1268" t="str">
        <f t="shared" si="172"/>
        <v/>
      </c>
      <c r="AC1268" s="178" t="str">
        <f t="shared" si="173"/>
        <v/>
      </c>
      <c r="AD1268" s="181">
        <f t="shared" si="174"/>
        <v>0</v>
      </c>
      <c r="AE1268" s="178">
        <f>IF(V1268&gt;0,P1268*INDEX(Scope_Labor_Rates!$E$6:$E$46,V1268-5),0)</f>
        <v>0</v>
      </c>
      <c r="AF1268" s="181">
        <f>IF(V1268&gt;0,AE1268*INDEX(Scope_Labor_Rates!$D$6:$D$46,V1268-5)*AA1268,0)</f>
        <v>0</v>
      </c>
      <c r="AG1268" s="178">
        <f>IF(V1268&gt;0,P1268*INDEX(Scope_Labor_Rates!$G$6:$G$46,V1268-5),0)</f>
        <v>0</v>
      </c>
      <c r="AH1268" s="181">
        <f>IF(V1268&gt;0,AG1268*INDEX(Scope_Labor_Rates!$F$6:$F$46,V1268-5)*AA1268,0)</f>
        <v>0</v>
      </c>
      <c r="AI1268" s="178">
        <f>IF(V1268&gt;0,P1268*INDEX(Scope_Labor_Rates!$I$6:$I$46,V1268-5),0)</f>
        <v>0</v>
      </c>
      <c r="AJ1268" s="181">
        <f>IF(V1268&gt;0,AI1268*INDEX(Scope_Labor_Rates!$H$6:$H$46,V1268-5)*AA1268,0)</f>
        <v>0</v>
      </c>
      <c r="AK1268" s="178">
        <f>IF(V1268&gt;0,P1268*INDEX(Scope_Labor_Rates!$K$6:$K$46,V1268-5),0)</f>
        <v>0</v>
      </c>
      <c r="AL1268" s="181">
        <f>IF(V1268&gt;0,AK1268*INDEX(Scope_Labor_Rates!$J$6:$J$46,V1268-5)*AA1268,0)</f>
        <v>0</v>
      </c>
      <c r="AM1268" s="178">
        <f>IF(V1268&gt;0,P1268*INDEX(Scope_Labor_Rates!$M$6:$M$46,V1268-5),0)</f>
        <v>0</v>
      </c>
      <c r="AN1268" s="178">
        <f>IF(V1268&gt;0,AM1268*INDEX(Scope_Labor_Rates!$L$6:$L$46,V1268-5)*AA1268,0)</f>
        <v>0</v>
      </c>
      <c r="AO1268" s="178">
        <f>IF(V1268&gt;0,P1268*INDEX(Scope_Labor_Rates!$O$6:$O$46,V1268-5)*AA1268,0)</f>
        <v>0</v>
      </c>
      <c r="AP1268" s="181">
        <f>IF(V1268&gt;0,P1268*INDEX(Scope_Labor_Rates!$Q$6:$Q$46,V1268-5)*AA1268,0)</f>
        <v>0</v>
      </c>
      <c r="AQ1268" s="178">
        <f t="shared" si="175"/>
        <v>0</v>
      </c>
      <c r="AR1268" s="178">
        <f t="shared" si="176"/>
        <v>0</v>
      </c>
      <c r="AS1268" s="178">
        <f t="shared" si="177"/>
        <v>0</v>
      </c>
      <c r="AT1268" s="178">
        <f t="shared" si="178"/>
        <v>0</v>
      </c>
      <c r="AU1268">
        <f t="shared" si="179"/>
        <v>0</v>
      </c>
    </row>
    <row r="1269" spans="1:47">
      <c r="A1269" t="str">
        <f>IF(All_Tasks!A1269="","",All_Tasks!A1269)</f>
        <v/>
      </c>
      <c r="B1269" t="str">
        <f>IF(All_Tasks!B1269="","",All_Tasks!B1269)</f>
        <v/>
      </c>
      <c r="C1269" t="str">
        <f>IF(All_Tasks!C1269="","",All_Tasks!C1269)</f>
        <v/>
      </c>
      <c r="D1269" t="str">
        <f>IF(All_Tasks!D1269="","",All_Tasks!D1269)</f>
        <v/>
      </c>
      <c r="E1269" t="str">
        <f>IF(All_Tasks!V1269&lt;&gt;"",All_Tasks!V1269,IF(All_Tasks!E1269&lt;&gt;"",All_Tasks!E1269,""))</f>
        <v/>
      </c>
      <c r="F1269" t="str">
        <f>IF(All_Tasks!F1269="","",All_Tasks!F1269)</f>
        <v/>
      </c>
      <c r="G1269" t="str">
        <f>IF(All_Tasks!G1269="","",All_Tasks!G1269)</f>
        <v/>
      </c>
      <c r="H1269" s="231" t="str">
        <f>IF(All_Tasks!H1269="","",All_Tasks!H1269)</f>
        <v/>
      </c>
      <c r="I1269" t="str">
        <f>IF(All_Tasks!I1269="","",All_Tasks!I1269)</f>
        <v/>
      </c>
      <c r="J1269" t="str">
        <f>IF(All_Tasks!J1269="","",All_Tasks!J1269)</f>
        <v/>
      </c>
      <c r="K1269" t="str">
        <f>IF(All_Tasks!K1269="","",All_Tasks!K1269)</f>
        <v/>
      </c>
      <c r="L1269" s="231" t="str">
        <f>IF(All_Tasks!L1269="","",All_Tasks!L1269)</f>
        <v/>
      </c>
      <c r="M1269" t="str">
        <f>IF(All_Tasks!M1269="","",All_Tasks!M1269)</f>
        <v/>
      </c>
      <c r="N1269" t="str">
        <f>IF(All_Tasks!N1269="","",All_Tasks!N1269)</f>
        <v/>
      </c>
      <c r="O1269" t="str">
        <f>IF(All_Tasks!O1269="","",All_Tasks!O1269)</f>
        <v/>
      </c>
      <c r="P1269" s="181">
        <f>IF(All_Tasks!P1269="",0,All_Tasks!P1269)</f>
        <v>0</v>
      </c>
      <c r="Q1269" s="181">
        <f>IF(All_Tasks!Q1269="",0,All_Tasks!Q1269)</f>
        <v>0</v>
      </c>
      <c r="R1269" s="181">
        <f>IF(All_Tasks!R1269="",0,All_Tasks!R1269)</f>
        <v>0</v>
      </c>
      <c r="S1269" s="181" t="str">
        <f>IF(All_Tasks!S1269="","",All_Tasks!S1269)</f>
        <v/>
      </c>
      <c r="T1269" t="str">
        <f>IF(All_Tasks!T1269="","",All_Tasks!T1269)</f>
        <v/>
      </c>
      <c r="U1269" t="str">
        <f>IF(All_Tasks!U1269="","",All_Tasks!U1269)</f>
        <v/>
      </c>
      <c r="V1269">
        <f>IF(A1269="",0,IFERROR(MATCH(A1269,Scope_Labor_Rates!$A$6:$A$46,0)+5,0))</f>
        <v>0</v>
      </c>
      <c r="W1269" s="178">
        <f>IF(V1269&gt;0,INDEX(Scope_Labor_Rates!$C$6:$C$46,V1269-5),0)</f>
        <v>0</v>
      </c>
      <c r="X1269" s="178">
        <f>IF(V1269&gt;0,INDEX(Scope_Labor_Rates!$C$6:$C$46,V1269-5),0)</f>
        <v>0</v>
      </c>
      <c r="Y1269" s="180">
        <f>IF(V1269&gt;0,INDEX(Scope_Labor_Rates!$S$6:$S$46,V1269-5),0)</f>
        <v>0</v>
      </c>
      <c r="Z1269" s="180">
        <f>IF(V1269&gt;0,INDEX(Scope_Labor_Rates!$R$6:$R$46,V1269-5),1)</f>
        <v>1</v>
      </c>
      <c r="AA1269" s="231">
        <f t="shared" si="171"/>
        <v>0</v>
      </c>
      <c r="AB1269" t="str">
        <f t="shared" si="172"/>
        <v/>
      </c>
      <c r="AC1269" s="178" t="str">
        <f t="shared" si="173"/>
        <v/>
      </c>
      <c r="AD1269" s="181">
        <f t="shared" si="174"/>
        <v>0</v>
      </c>
      <c r="AE1269" s="178">
        <f>IF(V1269&gt;0,P1269*INDEX(Scope_Labor_Rates!$E$6:$E$46,V1269-5),0)</f>
        <v>0</v>
      </c>
      <c r="AF1269" s="181">
        <f>IF(V1269&gt;0,AE1269*INDEX(Scope_Labor_Rates!$D$6:$D$46,V1269-5)*AA1269,0)</f>
        <v>0</v>
      </c>
      <c r="AG1269" s="178">
        <f>IF(V1269&gt;0,P1269*INDEX(Scope_Labor_Rates!$G$6:$G$46,V1269-5),0)</f>
        <v>0</v>
      </c>
      <c r="AH1269" s="181">
        <f>IF(V1269&gt;0,AG1269*INDEX(Scope_Labor_Rates!$F$6:$F$46,V1269-5)*AA1269,0)</f>
        <v>0</v>
      </c>
      <c r="AI1269" s="178">
        <f>IF(V1269&gt;0,P1269*INDEX(Scope_Labor_Rates!$I$6:$I$46,V1269-5),0)</f>
        <v>0</v>
      </c>
      <c r="AJ1269" s="181">
        <f>IF(V1269&gt;0,AI1269*INDEX(Scope_Labor_Rates!$H$6:$H$46,V1269-5)*AA1269,0)</f>
        <v>0</v>
      </c>
      <c r="AK1269" s="178">
        <f>IF(V1269&gt;0,P1269*INDEX(Scope_Labor_Rates!$K$6:$K$46,V1269-5),0)</f>
        <v>0</v>
      </c>
      <c r="AL1269" s="181">
        <f>IF(V1269&gt;0,AK1269*INDEX(Scope_Labor_Rates!$J$6:$J$46,V1269-5)*AA1269,0)</f>
        <v>0</v>
      </c>
      <c r="AM1269" s="178">
        <f>IF(V1269&gt;0,P1269*INDEX(Scope_Labor_Rates!$M$6:$M$46,V1269-5),0)</f>
        <v>0</v>
      </c>
      <c r="AN1269" s="178">
        <f>IF(V1269&gt;0,AM1269*INDEX(Scope_Labor_Rates!$L$6:$L$46,V1269-5)*AA1269,0)</f>
        <v>0</v>
      </c>
      <c r="AO1269" s="178">
        <f>IF(V1269&gt;0,P1269*INDEX(Scope_Labor_Rates!$O$6:$O$46,V1269-5)*AA1269,0)</f>
        <v>0</v>
      </c>
      <c r="AP1269" s="181">
        <f>IF(V1269&gt;0,P1269*INDEX(Scope_Labor_Rates!$Q$6:$Q$46,V1269-5)*AA1269,0)</f>
        <v>0</v>
      </c>
      <c r="AQ1269" s="178">
        <f t="shared" si="175"/>
        <v>0</v>
      </c>
      <c r="AR1269" s="178">
        <f t="shared" si="176"/>
        <v>0</v>
      </c>
      <c r="AS1269" s="178">
        <f t="shared" si="177"/>
        <v>0</v>
      </c>
      <c r="AT1269" s="178">
        <f t="shared" si="178"/>
        <v>0</v>
      </c>
      <c r="AU1269">
        <f t="shared" si="179"/>
        <v>0</v>
      </c>
    </row>
    <row r="1270" spans="1:47">
      <c r="A1270" t="str">
        <f>IF(All_Tasks!A1270="","",All_Tasks!A1270)</f>
        <v/>
      </c>
      <c r="B1270" t="str">
        <f>IF(All_Tasks!B1270="","",All_Tasks!B1270)</f>
        <v/>
      </c>
      <c r="C1270" t="str">
        <f>IF(All_Tasks!C1270="","",All_Tasks!C1270)</f>
        <v/>
      </c>
      <c r="D1270" t="str">
        <f>IF(All_Tasks!D1270="","",All_Tasks!D1270)</f>
        <v/>
      </c>
      <c r="E1270" t="str">
        <f>IF(All_Tasks!V1270&lt;&gt;"",All_Tasks!V1270,IF(All_Tasks!E1270&lt;&gt;"",All_Tasks!E1270,""))</f>
        <v/>
      </c>
      <c r="F1270" t="str">
        <f>IF(All_Tasks!F1270="","",All_Tasks!F1270)</f>
        <v/>
      </c>
      <c r="G1270" t="str">
        <f>IF(All_Tasks!G1270="","",All_Tasks!G1270)</f>
        <v/>
      </c>
      <c r="H1270" s="231" t="str">
        <f>IF(All_Tasks!H1270="","",All_Tasks!H1270)</f>
        <v/>
      </c>
      <c r="I1270" t="str">
        <f>IF(All_Tasks!I1270="","",All_Tasks!I1270)</f>
        <v/>
      </c>
      <c r="J1270" t="str">
        <f>IF(All_Tasks!J1270="","",All_Tasks!J1270)</f>
        <v/>
      </c>
      <c r="K1270" t="str">
        <f>IF(All_Tasks!K1270="","",All_Tasks!K1270)</f>
        <v/>
      </c>
      <c r="L1270" s="231" t="str">
        <f>IF(All_Tasks!L1270="","",All_Tasks!L1270)</f>
        <v/>
      </c>
      <c r="M1270" t="str">
        <f>IF(All_Tasks!M1270="","",All_Tasks!M1270)</f>
        <v/>
      </c>
      <c r="N1270" t="str">
        <f>IF(All_Tasks!N1270="","",All_Tasks!N1270)</f>
        <v/>
      </c>
      <c r="O1270" t="str">
        <f>IF(All_Tasks!O1270="","",All_Tasks!O1270)</f>
        <v/>
      </c>
      <c r="P1270" s="181">
        <f>IF(All_Tasks!P1270="",0,All_Tasks!P1270)</f>
        <v>0</v>
      </c>
      <c r="Q1270" s="181">
        <f>IF(All_Tasks!Q1270="",0,All_Tasks!Q1270)</f>
        <v>0</v>
      </c>
      <c r="R1270" s="181">
        <f>IF(All_Tasks!R1270="",0,All_Tasks!R1270)</f>
        <v>0</v>
      </c>
      <c r="S1270" s="181" t="str">
        <f>IF(All_Tasks!S1270="","",All_Tasks!S1270)</f>
        <v/>
      </c>
      <c r="T1270" t="str">
        <f>IF(All_Tasks!T1270="","",All_Tasks!T1270)</f>
        <v/>
      </c>
      <c r="U1270" t="str">
        <f>IF(All_Tasks!U1270="","",All_Tasks!U1270)</f>
        <v/>
      </c>
      <c r="V1270">
        <f>IF(A1270="",0,IFERROR(MATCH(A1270,Scope_Labor_Rates!$A$6:$A$46,0)+5,0))</f>
        <v>0</v>
      </c>
      <c r="W1270" s="178">
        <f>IF(V1270&gt;0,INDEX(Scope_Labor_Rates!$C$6:$C$46,V1270-5),0)</f>
        <v>0</v>
      </c>
      <c r="X1270" s="178">
        <f>IF(V1270&gt;0,INDEX(Scope_Labor_Rates!$C$6:$C$46,V1270-5),0)</f>
        <v>0</v>
      </c>
      <c r="Y1270" s="180">
        <f>IF(V1270&gt;0,INDEX(Scope_Labor_Rates!$S$6:$S$46,V1270-5),0)</f>
        <v>0</v>
      </c>
      <c r="Z1270" s="180">
        <f>IF(V1270&gt;0,INDEX(Scope_Labor_Rates!$R$6:$R$46,V1270-5),1)</f>
        <v>1</v>
      </c>
      <c r="AA1270" s="231">
        <f t="shared" si="171"/>
        <v>0</v>
      </c>
      <c r="AB1270" t="str">
        <f t="shared" si="172"/>
        <v/>
      </c>
      <c r="AC1270" s="178" t="str">
        <f t="shared" si="173"/>
        <v/>
      </c>
      <c r="AD1270" s="181">
        <f t="shared" si="174"/>
        <v>0</v>
      </c>
      <c r="AE1270" s="178">
        <f>IF(V1270&gt;0,P1270*INDEX(Scope_Labor_Rates!$E$6:$E$46,V1270-5),0)</f>
        <v>0</v>
      </c>
      <c r="AF1270" s="181">
        <f>IF(V1270&gt;0,AE1270*INDEX(Scope_Labor_Rates!$D$6:$D$46,V1270-5)*AA1270,0)</f>
        <v>0</v>
      </c>
      <c r="AG1270" s="178">
        <f>IF(V1270&gt;0,P1270*INDEX(Scope_Labor_Rates!$G$6:$G$46,V1270-5),0)</f>
        <v>0</v>
      </c>
      <c r="AH1270" s="181">
        <f>IF(V1270&gt;0,AG1270*INDEX(Scope_Labor_Rates!$F$6:$F$46,V1270-5)*AA1270,0)</f>
        <v>0</v>
      </c>
      <c r="AI1270" s="178">
        <f>IF(V1270&gt;0,P1270*INDEX(Scope_Labor_Rates!$I$6:$I$46,V1270-5),0)</f>
        <v>0</v>
      </c>
      <c r="AJ1270" s="181">
        <f>IF(V1270&gt;0,AI1270*INDEX(Scope_Labor_Rates!$H$6:$H$46,V1270-5)*AA1270,0)</f>
        <v>0</v>
      </c>
      <c r="AK1270" s="178">
        <f>IF(V1270&gt;0,P1270*INDEX(Scope_Labor_Rates!$K$6:$K$46,V1270-5),0)</f>
        <v>0</v>
      </c>
      <c r="AL1270" s="181">
        <f>IF(V1270&gt;0,AK1270*INDEX(Scope_Labor_Rates!$J$6:$J$46,V1270-5)*AA1270,0)</f>
        <v>0</v>
      </c>
      <c r="AM1270" s="178">
        <f>IF(V1270&gt;0,P1270*INDEX(Scope_Labor_Rates!$M$6:$M$46,V1270-5),0)</f>
        <v>0</v>
      </c>
      <c r="AN1270" s="178">
        <f>IF(V1270&gt;0,AM1270*INDEX(Scope_Labor_Rates!$L$6:$L$46,V1270-5)*AA1270,0)</f>
        <v>0</v>
      </c>
      <c r="AO1270" s="178">
        <f>IF(V1270&gt;0,P1270*INDEX(Scope_Labor_Rates!$O$6:$O$46,V1270-5)*AA1270,0)</f>
        <v>0</v>
      </c>
      <c r="AP1270" s="181">
        <f>IF(V1270&gt;0,P1270*INDEX(Scope_Labor_Rates!$Q$6:$Q$46,V1270-5)*AA1270,0)</f>
        <v>0</v>
      </c>
      <c r="AQ1270" s="178">
        <f t="shared" si="175"/>
        <v>0</v>
      </c>
      <c r="AR1270" s="178">
        <f t="shared" si="176"/>
        <v>0</v>
      </c>
      <c r="AS1270" s="178">
        <f t="shared" si="177"/>
        <v>0</v>
      </c>
      <c r="AT1270" s="178">
        <f t="shared" si="178"/>
        <v>0</v>
      </c>
      <c r="AU1270">
        <f t="shared" si="179"/>
        <v>0</v>
      </c>
    </row>
    <row r="1271" spans="1:47">
      <c r="A1271" t="str">
        <f>IF(All_Tasks!A1271="","",All_Tasks!A1271)</f>
        <v/>
      </c>
      <c r="B1271" t="str">
        <f>IF(All_Tasks!B1271="","",All_Tasks!B1271)</f>
        <v/>
      </c>
      <c r="C1271" t="str">
        <f>IF(All_Tasks!C1271="","",All_Tasks!C1271)</f>
        <v/>
      </c>
      <c r="D1271" t="str">
        <f>IF(All_Tasks!D1271="","",All_Tasks!D1271)</f>
        <v/>
      </c>
      <c r="E1271" t="str">
        <f>IF(All_Tasks!V1271&lt;&gt;"",All_Tasks!V1271,IF(All_Tasks!E1271&lt;&gt;"",All_Tasks!E1271,""))</f>
        <v/>
      </c>
      <c r="F1271" t="str">
        <f>IF(All_Tasks!F1271="","",All_Tasks!F1271)</f>
        <v/>
      </c>
      <c r="G1271" t="str">
        <f>IF(All_Tasks!G1271="","",All_Tasks!G1271)</f>
        <v/>
      </c>
      <c r="H1271" s="231" t="str">
        <f>IF(All_Tasks!H1271="","",All_Tasks!H1271)</f>
        <v/>
      </c>
      <c r="I1271" t="str">
        <f>IF(All_Tasks!I1271="","",All_Tasks!I1271)</f>
        <v/>
      </c>
      <c r="J1271" t="str">
        <f>IF(All_Tasks!J1271="","",All_Tasks!J1271)</f>
        <v/>
      </c>
      <c r="K1271" t="str">
        <f>IF(All_Tasks!K1271="","",All_Tasks!K1271)</f>
        <v/>
      </c>
      <c r="L1271" s="231" t="str">
        <f>IF(All_Tasks!L1271="","",All_Tasks!L1271)</f>
        <v/>
      </c>
      <c r="M1271" t="str">
        <f>IF(All_Tasks!M1271="","",All_Tasks!M1271)</f>
        <v/>
      </c>
      <c r="N1271" t="str">
        <f>IF(All_Tasks!N1271="","",All_Tasks!N1271)</f>
        <v/>
      </c>
      <c r="O1271" t="str">
        <f>IF(All_Tasks!O1271="","",All_Tasks!O1271)</f>
        <v/>
      </c>
      <c r="P1271" s="181">
        <f>IF(All_Tasks!P1271="",0,All_Tasks!P1271)</f>
        <v>0</v>
      </c>
      <c r="Q1271" s="181">
        <f>IF(All_Tasks!Q1271="",0,All_Tasks!Q1271)</f>
        <v>0</v>
      </c>
      <c r="R1271" s="181">
        <f>IF(All_Tasks!R1271="",0,All_Tasks!R1271)</f>
        <v>0</v>
      </c>
      <c r="S1271" s="181" t="str">
        <f>IF(All_Tasks!S1271="","",All_Tasks!S1271)</f>
        <v/>
      </c>
      <c r="T1271" t="str">
        <f>IF(All_Tasks!T1271="","",All_Tasks!T1271)</f>
        <v/>
      </c>
      <c r="U1271" t="str">
        <f>IF(All_Tasks!U1271="","",All_Tasks!U1271)</f>
        <v/>
      </c>
      <c r="V1271">
        <f>IF(A1271="",0,IFERROR(MATCH(A1271,Scope_Labor_Rates!$A$6:$A$46,0)+5,0))</f>
        <v>0</v>
      </c>
      <c r="W1271" s="178">
        <f>IF(V1271&gt;0,INDEX(Scope_Labor_Rates!$C$6:$C$46,V1271-5),0)</f>
        <v>0</v>
      </c>
      <c r="X1271" s="178">
        <f>IF(V1271&gt;0,INDEX(Scope_Labor_Rates!$C$6:$C$46,V1271-5),0)</f>
        <v>0</v>
      </c>
      <c r="Y1271" s="180">
        <f>IF(V1271&gt;0,INDEX(Scope_Labor_Rates!$S$6:$S$46,V1271-5),0)</f>
        <v>0</v>
      </c>
      <c r="Z1271" s="180">
        <f>IF(V1271&gt;0,INDEX(Scope_Labor_Rates!$R$6:$R$46,V1271-5),1)</f>
        <v>1</v>
      </c>
      <c r="AA1271" s="231">
        <f t="shared" si="171"/>
        <v>0</v>
      </c>
      <c r="AB1271" t="str">
        <f t="shared" si="172"/>
        <v/>
      </c>
      <c r="AC1271" s="178" t="str">
        <f t="shared" si="173"/>
        <v/>
      </c>
      <c r="AD1271" s="181">
        <f t="shared" si="174"/>
        <v>0</v>
      </c>
      <c r="AE1271" s="178">
        <f>IF(V1271&gt;0,P1271*INDEX(Scope_Labor_Rates!$E$6:$E$46,V1271-5),0)</f>
        <v>0</v>
      </c>
      <c r="AF1271" s="181">
        <f>IF(V1271&gt;0,AE1271*INDEX(Scope_Labor_Rates!$D$6:$D$46,V1271-5)*AA1271,0)</f>
        <v>0</v>
      </c>
      <c r="AG1271" s="178">
        <f>IF(V1271&gt;0,P1271*INDEX(Scope_Labor_Rates!$G$6:$G$46,V1271-5),0)</f>
        <v>0</v>
      </c>
      <c r="AH1271" s="181">
        <f>IF(V1271&gt;0,AG1271*INDEX(Scope_Labor_Rates!$F$6:$F$46,V1271-5)*AA1271,0)</f>
        <v>0</v>
      </c>
      <c r="AI1271" s="178">
        <f>IF(V1271&gt;0,P1271*INDEX(Scope_Labor_Rates!$I$6:$I$46,V1271-5),0)</f>
        <v>0</v>
      </c>
      <c r="AJ1271" s="181">
        <f>IF(V1271&gt;0,AI1271*INDEX(Scope_Labor_Rates!$H$6:$H$46,V1271-5)*AA1271,0)</f>
        <v>0</v>
      </c>
      <c r="AK1271" s="178">
        <f>IF(V1271&gt;0,P1271*INDEX(Scope_Labor_Rates!$K$6:$K$46,V1271-5),0)</f>
        <v>0</v>
      </c>
      <c r="AL1271" s="181">
        <f>IF(V1271&gt;0,AK1271*INDEX(Scope_Labor_Rates!$J$6:$J$46,V1271-5)*AA1271,0)</f>
        <v>0</v>
      </c>
      <c r="AM1271" s="178">
        <f>IF(V1271&gt;0,P1271*INDEX(Scope_Labor_Rates!$M$6:$M$46,V1271-5),0)</f>
        <v>0</v>
      </c>
      <c r="AN1271" s="178">
        <f>IF(V1271&gt;0,AM1271*INDEX(Scope_Labor_Rates!$L$6:$L$46,V1271-5)*AA1271,0)</f>
        <v>0</v>
      </c>
      <c r="AO1271" s="178">
        <f>IF(V1271&gt;0,P1271*INDEX(Scope_Labor_Rates!$O$6:$O$46,V1271-5)*AA1271,0)</f>
        <v>0</v>
      </c>
      <c r="AP1271" s="181">
        <f>IF(V1271&gt;0,P1271*INDEX(Scope_Labor_Rates!$Q$6:$Q$46,V1271-5)*AA1271,0)</f>
        <v>0</v>
      </c>
      <c r="AQ1271" s="178">
        <f t="shared" si="175"/>
        <v>0</v>
      </c>
      <c r="AR1271" s="178">
        <f t="shared" si="176"/>
        <v>0</v>
      </c>
      <c r="AS1271" s="178">
        <f t="shared" si="177"/>
        <v>0</v>
      </c>
      <c r="AT1271" s="178">
        <f t="shared" si="178"/>
        <v>0</v>
      </c>
      <c r="AU1271">
        <f t="shared" si="179"/>
        <v>0</v>
      </c>
    </row>
    <row r="1272" spans="1:47">
      <c r="A1272" t="str">
        <f>IF(All_Tasks!A1272="","",All_Tasks!A1272)</f>
        <v/>
      </c>
      <c r="B1272" t="str">
        <f>IF(All_Tasks!B1272="","",All_Tasks!B1272)</f>
        <v/>
      </c>
      <c r="C1272" t="str">
        <f>IF(All_Tasks!C1272="","",All_Tasks!C1272)</f>
        <v/>
      </c>
      <c r="D1272" t="str">
        <f>IF(All_Tasks!D1272="","",All_Tasks!D1272)</f>
        <v/>
      </c>
      <c r="E1272" t="str">
        <f>IF(All_Tasks!V1272&lt;&gt;"",All_Tasks!V1272,IF(All_Tasks!E1272&lt;&gt;"",All_Tasks!E1272,""))</f>
        <v/>
      </c>
      <c r="F1272" t="str">
        <f>IF(All_Tasks!F1272="","",All_Tasks!F1272)</f>
        <v/>
      </c>
      <c r="G1272" t="str">
        <f>IF(All_Tasks!G1272="","",All_Tasks!G1272)</f>
        <v/>
      </c>
      <c r="H1272" s="231" t="str">
        <f>IF(All_Tasks!H1272="","",All_Tasks!H1272)</f>
        <v/>
      </c>
      <c r="I1272" t="str">
        <f>IF(All_Tasks!I1272="","",All_Tasks!I1272)</f>
        <v/>
      </c>
      <c r="J1272" t="str">
        <f>IF(All_Tasks!J1272="","",All_Tasks!J1272)</f>
        <v/>
      </c>
      <c r="K1272" t="str">
        <f>IF(All_Tasks!K1272="","",All_Tasks!K1272)</f>
        <v/>
      </c>
      <c r="L1272" s="231" t="str">
        <f>IF(All_Tasks!L1272="","",All_Tasks!L1272)</f>
        <v/>
      </c>
      <c r="M1272" t="str">
        <f>IF(All_Tasks!M1272="","",All_Tasks!M1272)</f>
        <v/>
      </c>
      <c r="N1272" t="str">
        <f>IF(All_Tasks!N1272="","",All_Tasks!N1272)</f>
        <v/>
      </c>
      <c r="O1272" t="str">
        <f>IF(All_Tasks!O1272="","",All_Tasks!O1272)</f>
        <v/>
      </c>
      <c r="P1272" s="181">
        <f>IF(All_Tasks!P1272="",0,All_Tasks!P1272)</f>
        <v>0</v>
      </c>
      <c r="Q1272" s="181">
        <f>IF(All_Tasks!Q1272="",0,All_Tasks!Q1272)</f>
        <v>0</v>
      </c>
      <c r="R1272" s="181">
        <f>IF(All_Tasks!R1272="",0,All_Tasks!R1272)</f>
        <v>0</v>
      </c>
      <c r="S1272" s="181" t="str">
        <f>IF(All_Tasks!S1272="","",All_Tasks!S1272)</f>
        <v/>
      </c>
      <c r="T1272" t="str">
        <f>IF(All_Tasks!T1272="","",All_Tasks!T1272)</f>
        <v/>
      </c>
      <c r="U1272" t="str">
        <f>IF(All_Tasks!U1272="","",All_Tasks!U1272)</f>
        <v/>
      </c>
      <c r="V1272">
        <f>IF(A1272="",0,IFERROR(MATCH(A1272,Scope_Labor_Rates!$A$6:$A$46,0)+5,0))</f>
        <v>0</v>
      </c>
      <c r="W1272" s="178">
        <f>IF(V1272&gt;0,INDEX(Scope_Labor_Rates!$C$6:$C$46,V1272-5),0)</f>
        <v>0</v>
      </c>
      <c r="X1272" s="178">
        <f>IF(V1272&gt;0,INDEX(Scope_Labor_Rates!$C$6:$C$46,V1272-5),0)</f>
        <v>0</v>
      </c>
      <c r="Y1272" s="180">
        <f>IF(V1272&gt;0,INDEX(Scope_Labor_Rates!$S$6:$S$46,V1272-5),0)</f>
        <v>0</v>
      </c>
      <c r="Z1272" s="180">
        <f>IF(V1272&gt;0,INDEX(Scope_Labor_Rates!$R$6:$R$46,V1272-5),1)</f>
        <v>1</v>
      </c>
      <c r="AA1272" s="231">
        <f t="shared" si="171"/>
        <v>0</v>
      </c>
      <c r="AB1272" t="str">
        <f t="shared" si="172"/>
        <v/>
      </c>
      <c r="AC1272" s="178" t="str">
        <f t="shared" si="173"/>
        <v/>
      </c>
      <c r="AD1272" s="181">
        <f t="shared" si="174"/>
        <v>0</v>
      </c>
      <c r="AE1272" s="178">
        <f>IF(V1272&gt;0,P1272*INDEX(Scope_Labor_Rates!$E$6:$E$46,V1272-5),0)</f>
        <v>0</v>
      </c>
      <c r="AF1272" s="181">
        <f>IF(V1272&gt;0,AE1272*INDEX(Scope_Labor_Rates!$D$6:$D$46,V1272-5)*AA1272,0)</f>
        <v>0</v>
      </c>
      <c r="AG1272" s="178">
        <f>IF(V1272&gt;0,P1272*INDEX(Scope_Labor_Rates!$G$6:$G$46,V1272-5),0)</f>
        <v>0</v>
      </c>
      <c r="AH1272" s="181">
        <f>IF(V1272&gt;0,AG1272*INDEX(Scope_Labor_Rates!$F$6:$F$46,V1272-5)*AA1272,0)</f>
        <v>0</v>
      </c>
      <c r="AI1272" s="178">
        <f>IF(V1272&gt;0,P1272*INDEX(Scope_Labor_Rates!$I$6:$I$46,V1272-5),0)</f>
        <v>0</v>
      </c>
      <c r="AJ1272" s="181">
        <f>IF(V1272&gt;0,AI1272*INDEX(Scope_Labor_Rates!$H$6:$H$46,V1272-5)*AA1272,0)</f>
        <v>0</v>
      </c>
      <c r="AK1272" s="178">
        <f>IF(V1272&gt;0,P1272*INDEX(Scope_Labor_Rates!$K$6:$K$46,V1272-5),0)</f>
        <v>0</v>
      </c>
      <c r="AL1272" s="181">
        <f>IF(V1272&gt;0,AK1272*INDEX(Scope_Labor_Rates!$J$6:$J$46,V1272-5)*AA1272,0)</f>
        <v>0</v>
      </c>
      <c r="AM1272" s="178">
        <f>IF(V1272&gt;0,P1272*INDEX(Scope_Labor_Rates!$M$6:$M$46,V1272-5),0)</f>
        <v>0</v>
      </c>
      <c r="AN1272" s="178">
        <f>IF(V1272&gt;0,AM1272*INDEX(Scope_Labor_Rates!$L$6:$L$46,V1272-5)*AA1272,0)</f>
        <v>0</v>
      </c>
      <c r="AO1272" s="178">
        <f>IF(V1272&gt;0,P1272*INDEX(Scope_Labor_Rates!$O$6:$O$46,V1272-5)*AA1272,0)</f>
        <v>0</v>
      </c>
      <c r="AP1272" s="181">
        <f>IF(V1272&gt;0,P1272*INDEX(Scope_Labor_Rates!$Q$6:$Q$46,V1272-5)*AA1272,0)</f>
        <v>0</v>
      </c>
      <c r="AQ1272" s="178">
        <f t="shared" si="175"/>
        <v>0</v>
      </c>
      <c r="AR1272" s="178">
        <f t="shared" si="176"/>
        <v>0</v>
      </c>
      <c r="AS1272" s="178">
        <f t="shared" si="177"/>
        <v>0</v>
      </c>
      <c r="AT1272" s="178">
        <f t="shared" si="178"/>
        <v>0</v>
      </c>
      <c r="AU1272">
        <f t="shared" si="179"/>
        <v>0</v>
      </c>
    </row>
    <row r="1273" spans="1:47">
      <c r="A1273" t="str">
        <f>IF(All_Tasks!A1273="","",All_Tasks!A1273)</f>
        <v/>
      </c>
      <c r="B1273" t="str">
        <f>IF(All_Tasks!B1273="","",All_Tasks!B1273)</f>
        <v/>
      </c>
      <c r="C1273" t="str">
        <f>IF(All_Tasks!C1273="","",All_Tasks!C1273)</f>
        <v/>
      </c>
      <c r="D1273" t="str">
        <f>IF(All_Tasks!D1273="","",All_Tasks!D1273)</f>
        <v/>
      </c>
      <c r="E1273" t="str">
        <f>IF(All_Tasks!V1273&lt;&gt;"",All_Tasks!V1273,IF(All_Tasks!E1273&lt;&gt;"",All_Tasks!E1273,""))</f>
        <v/>
      </c>
      <c r="F1273" t="str">
        <f>IF(All_Tasks!F1273="","",All_Tasks!F1273)</f>
        <v/>
      </c>
      <c r="G1273" t="str">
        <f>IF(All_Tasks!G1273="","",All_Tasks!G1273)</f>
        <v/>
      </c>
      <c r="H1273" s="231" t="str">
        <f>IF(All_Tasks!H1273="","",All_Tasks!H1273)</f>
        <v/>
      </c>
      <c r="I1273" t="str">
        <f>IF(All_Tasks!I1273="","",All_Tasks!I1273)</f>
        <v/>
      </c>
      <c r="J1273" t="str">
        <f>IF(All_Tasks!J1273="","",All_Tasks!J1273)</f>
        <v/>
      </c>
      <c r="K1273" t="str">
        <f>IF(All_Tasks!K1273="","",All_Tasks!K1273)</f>
        <v/>
      </c>
      <c r="L1273" s="231" t="str">
        <f>IF(All_Tasks!L1273="","",All_Tasks!L1273)</f>
        <v/>
      </c>
      <c r="M1273" t="str">
        <f>IF(All_Tasks!M1273="","",All_Tasks!M1273)</f>
        <v/>
      </c>
      <c r="N1273" t="str">
        <f>IF(All_Tasks!N1273="","",All_Tasks!N1273)</f>
        <v/>
      </c>
      <c r="O1273" t="str">
        <f>IF(All_Tasks!O1273="","",All_Tasks!O1273)</f>
        <v/>
      </c>
      <c r="P1273" s="181">
        <f>IF(All_Tasks!P1273="",0,All_Tasks!P1273)</f>
        <v>0</v>
      </c>
      <c r="Q1273" s="181">
        <f>IF(All_Tasks!Q1273="",0,All_Tasks!Q1273)</f>
        <v>0</v>
      </c>
      <c r="R1273" s="181">
        <f>IF(All_Tasks!R1273="",0,All_Tasks!R1273)</f>
        <v>0</v>
      </c>
      <c r="S1273" s="181" t="str">
        <f>IF(All_Tasks!S1273="","",All_Tasks!S1273)</f>
        <v/>
      </c>
      <c r="T1273" t="str">
        <f>IF(All_Tasks!T1273="","",All_Tasks!T1273)</f>
        <v/>
      </c>
      <c r="U1273" t="str">
        <f>IF(All_Tasks!U1273="","",All_Tasks!U1273)</f>
        <v/>
      </c>
      <c r="V1273">
        <f>IF(A1273="",0,IFERROR(MATCH(A1273,Scope_Labor_Rates!$A$6:$A$46,0)+5,0))</f>
        <v>0</v>
      </c>
      <c r="W1273" s="178">
        <f>IF(V1273&gt;0,INDEX(Scope_Labor_Rates!$C$6:$C$46,V1273-5),0)</f>
        <v>0</v>
      </c>
      <c r="X1273" s="178">
        <f>IF(V1273&gt;0,INDEX(Scope_Labor_Rates!$C$6:$C$46,V1273-5),0)</f>
        <v>0</v>
      </c>
      <c r="Y1273" s="180">
        <f>IF(V1273&gt;0,INDEX(Scope_Labor_Rates!$S$6:$S$46,V1273-5),0)</f>
        <v>0</v>
      </c>
      <c r="Z1273" s="180">
        <f>IF(V1273&gt;0,INDEX(Scope_Labor_Rates!$R$6:$R$46,V1273-5),1)</f>
        <v>1</v>
      </c>
      <c r="AA1273" s="231">
        <f t="shared" si="171"/>
        <v>0</v>
      </c>
      <c r="AB1273" t="str">
        <f t="shared" si="172"/>
        <v/>
      </c>
      <c r="AC1273" s="178" t="str">
        <f t="shared" si="173"/>
        <v/>
      </c>
      <c r="AD1273" s="181">
        <f t="shared" si="174"/>
        <v>0</v>
      </c>
      <c r="AE1273" s="178">
        <f>IF(V1273&gt;0,P1273*INDEX(Scope_Labor_Rates!$E$6:$E$46,V1273-5),0)</f>
        <v>0</v>
      </c>
      <c r="AF1273" s="181">
        <f>IF(V1273&gt;0,AE1273*INDEX(Scope_Labor_Rates!$D$6:$D$46,V1273-5)*AA1273,0)</f>
        <v>0</v>
      </c>
      <c r="AG1273" s="178">
        <f>IF(V1273&gt;0,P1273*INDEX(Scope_Labor_Rates!$G$6:$G$46,V1273-5),0)</f>
        <v>0</v>
      </c>
      <c r="AH1273" s="181">
        <f>IF(V1273&gt;0,AG1273*INDEX(Scope_Labor_Rates!$F$6:$F$46,V1273-5)*AA1273,0)</f>
        <v>0</v>
      </c>
      <c r="AI1273" s="178">
        <f>IF(V1273&gt;0,P1273*INDEX(Scope_Labor_Rates!$I$6:$I$46,V1273-5),0)</f>
        <v>0</v>
      </c>
      <c r="AJ1273" s="181">
        <f>IF(V1273&gt;0,AI1273*INDEX(Scope_Labor_Rates!$H$6:$H$46,V1273-5)*AA1273,0)</f>
        <v>0</v>
      </c>
      <c r="AK1273" s="178">
        <f>IF(V1273&gt;0,P1273*INDEX(Scope_Labor_Rates!$K$6:$K$46,V1273-5),0)</f>
        <v>0</v>
      </c>
      <c r="AL1273" s="181">
        <f>IF(V1273&gt;0,AK1273*INDEX(Scope_Labor_Rates!$J$6:$J$46,V1273-5)*AA1273,0)</f>
        <v>0</v>
      </c>
      <c r="AM1273" s="178">
        <f>IF(V1273&gt;0,P1273*INDEX(Scope_Labor_Rates!$M$6:$M$46,V1273-5),0)</f>
        <v>0</v>
      </c>
      <c r="AN1273" s="178">
        <f>IF(V1273&gt;0,AM1273*INDEX(Scope_Labor_Rates!$L$6:$L$46,V1273-5)*AA1273,0)</f>
        <v>0</v>
      </c>
      <c r="AO1273" s="178">
        <f>IF(V1273&gt;0,P1273*INDEX(Scope_Labor_Rates!$O$6:$O$46,V1273-5)*AA1273,0)</f>
        <v>0</v>
      </c>
      <c r="AP1273" s="181">
        <f>IF(V1273&gt;0,P1273*INDEX(Scope_Labor_Rates!$Q$6:$Q$46,V1273-5)*AA1273,0)</f>
        <v>0</v>
      </c>
      <c r="AQ1273" s="178">
        <f t="shared" si="175"/>
        <v>0</v>
      </c>
      <c r="AR1273" s="178">
        <f t="shared" si="176"/>
        <v>0</v>
      </c>
      <c r="AS1273" s="178">
        <f t="shared" si="177"/>
        <v>0</v>
      </c>
      <c r="AT1273" s="178">
        <f t="shared" si="178"/>
        <v>0</v>
      </c>
      <c r="AU1273">
        <f t="shared" si="179"/>
        <v>0</v>
      </c>
    </row>
    <row r="1274" spans="1:47">
      <c r="A1274" t="str">
        <f>IF(All_Tasks!A1274="","",All_Tasks!A1274)</f>
        <v/>
      </c>
      <c r="B1274" t="str">
        <f>IF(All_Tasks!B1274="","",All_Tasks!B1274)</f>
        <v/>
      </c>
      <c r="C1274" t="str">
        <f>IF(All_Tasks!C1274="","",All_Tasks!C1274)</f>
        <v/>
      </c>
      <c r="D1274" t="str">
        <f>IF(All_Tasks!D1274="","",All_Tasks!D1274)</f>
        <v/>
      </c>
      <c r="E1274" t="str">
        <f>IF(All_Tasks!V1274&lt;&gt;"",All_Tasks!V1274,IF(All_Tasks!E1274&lt;&gt;"",All_Tasks!E1274,""))</f>
        <v/>
      </c>
      <c r="F1274" t="str">
        <f>IF(All_Tasks!F1274="","",All_Tasks!F1274)</f>
        <v/>
      </c>
      <c r="G1274" t="str">
        <f>IF(All_Tasks!G1274="","",All_Tasks!G1274)</f>
        <v/>
      </c>
      <c r="H1274" s="231" t="str">
        <f>IF(All_Tasks!H1274="","",All_Tasks!H1274)</f>
        <v/>
      </c>
      <c r="I1274" t="str">
        <f>IF(All_Tasks!I1274="","",All_Tasks!I1274)</f>
        <v/>
      </c>
      <c r="J1274" t="str">
        <f>IF(All_Tasks!J1274="","",All_Tasks!J1274)</f>
        <v/>
      </c>
      <c r="K1274" t="str">
        <f>IF(All_Tasks!K1274="","",All_Tasks!K1274)</f>
        <v/>
      </c>
      <c r="L1274" s="231" t="str">
        <f>IF(All_Tasks!L1274="","",All_Tasks!L1274)</f>
        <v/>
      </c>
      <c r="M1274" t="str">
        <f>IF(All_Tasks!M1274="","",All_Tasks!M1274)</f>
        <v/>
      </c>
      <c r="N1274" t="str">
        <f>IF(All_Tasks!N1274="","",All_Tasks!N1274)</f>
        <v/>
      </c>
      <c r="O1274" t="str">
        <f>IF(All_Tasks!O1274="","",All_Tasks!O1274)</f>
        <v/>
      </c>
      <c r="P1274" s="181">
        <f>IF(All_Tasks!P1274="",0,All_Tasks!P1274)</f>
        <v>0</v>
      </c>
      <c r="Q1274" s="181">
        <f>IF(All_Tasks!Q1274="",0,All_Tasks!Q1274)</f>
        <v>0</v>
      </c>
      <c r="R1274" s="181">
        <f>IF(All_Tasks!R1274="",0,All_Tasks!R1274)</f>
        <v>0</v>
      </c>
      <c r="S1274" s="181" t="str">
        <f>IF(All_Tasks!S1274="","",All_Tasks!S1274)</f>
        <v/>
      </c>
      <c r="T1274" t="str">
        <f>IF(All_Tasks!T1274="","",All_Tasks!T1274)</f>
        <v/>
      </c>
      <c r="U1274" t="str">
        <f>IF(All_Tasks!U1274="","",All_Tasks!U1274)</f>
        <v/>
      </c>
      <c r="V1274">
        <f>IF(A1274="",0,IFERROR(MATCH(A1274,Scope_Labor_Rates!$A$6:$A$46,0)+5,0))</f>
        <v>0</v>
      </c>
      <c r="W1274" s="178">
        <f>IF(V1274&gt;0,INDEX(Scope_Labor_Rates!$C$6:$C$46,V1274-5),0)</f>
        <v>0</v>
      </c>
      <c r="X1274" s="178">
        <f>IF(V1274&gt;0,INDEX(Scope_Labor_Rates!$C$6:$C$46,V1274-5),0)</f>
        <v>0</v>
      </c>
      <c r="Y1274" s="180">
        <f>IF(V1274&gt;0,INDEX(Scope_Labor_Rates!$S$6:$S$46,V1274-5),0)</f>
        <v>0</v>
      </c>
      <c r="Z1274" s="180">
        <f>IF(V1274&gt;0,INDEX(Scope_Labor_Rates!$R$6:$R$46,V1274-5),1)</f>
        <v>1</v>
      </c>
      <c r="AA1274" s="231">
        <f t="shared" si="171"/>
        <v>0</v>
      </c>
      <c r="AB1274" t="str">
        <f t="shared" si="172"/>
        <v/>
      </c>
      <c r="AC1274" s="178" t="str">
        <f t="shared" si="173"/>
        <v/>
      </c>
      <c r="AD1274" s="181">
        <f t="shared" si="174"/>
        <v>0</v>
      </c>
      <c r="AE1274" s="178">
        <f>IF(V1274&gt;0,P1274*INDEX(Scope_Labor_Rates!$E$6:$E$46,V1274-5),0)</f>
        <v>0</v>
      </c>
      <c r="AF1274" s="181">
        <f>IF(V1274&gt;0,AE1274*INDEX(Scope_Labor_Rates!$D$6:$D$46,V1274-5)*AA1274,0)</f>
        <v>0</v>
      </c>
      <c r="AG1274" s="178">
        <f>IF(V1274&gt;0,P1274*INDEX(Scope_Labor_Rates!$G$6:$G$46,V1274-5),0)</f>
        <v>0</v>
      </c>
      <c r="AH1274" s="181">
        <f>IF(V1274&gt;0,AG1274*INDEX(Scope_Labor_Rates!$F$6:$F$46,V1274-5)*AA1274,0)</f>
        <v>0</v>
      </c>
      <c r="AI1274" s="178">
        <f>IF(V1274&gt;0,P1274*INDEX(Scope_Labor_Rates!$I$6:$I$46,V1274-5),0)</f>
        <v>0</v>
      </c>
      <c r="AJ1274" s="181">
        <f>IF(V1274&gt;0,AI1274*INDEX(Scope_Labor_Rates!$H$6:$H$46,V1274-5)*AA1274,0)</f>
        <v>0</v>
      </c>
      <c r="AK1274" s="178">
        <f>IF(V1274&gt;0,P1274*INDEX(Scope_Labor_Rates!$K$6:$K$46,V1274-5),0)</f>
        <v>0</v>
      </c>
      <c r="AL1274" s="181">
        <f>IF(V1274&gt;0,AK1274*INDEX(Scope_Labor_Rates!$J$6:$J$46,V1274-5)*AA1274,0)</f>
        <v>0</v>
      </c>
      <c r="AM1274" s="178">
        <f>IF(V1274&gt;0,P1274*INDEX(Scope_Labor_Rates!$M$6:$M$46,V1274-5),0)</f>
        <v>0</v>
      </c>
      <c r="AN1274" s="178">
        <f>IF(V1274&gt;0,AM1274*INDEX(Scope_Labor_Rates!$L$6:$L$46,V1274-5)*AA1274,0)</f>
        <v>0</v>
      </c>
      <c r="AO1274" s="178">
        <f>IF(V1274&gt;0,P1274*INDEX(Scope_Labor_Rates!$O$6:$O$46,V1274-5)*AA1274,0)</f>
        <v>0</v>
      </c>
      <c r="AP1274" s="181">
        <f>IF(V1274&gt;0,P1274*INDEX(Scope_Labor_Rates!$Q$6:$Q$46,V1274-5)*AA1274,0)</f>
        <v>0</v>
      </c>
      <c r="AQ1274" s="178">
        <f t="shared" si="175"/>
        <v>0</v>
      </c>
      <c r="AR1274" s="178">
        <f t="shared" si="176"/>
        <v>0</v>
      </c>
      <c r="AS1274" s="178">
        <f t="shared" si="177"/>
        <v>0</v>
      </c>
      <c r="AT1274" s="178">
        <f t="shared" si="178"/>
        <v>0</v>
      </c>
      <c r="AU1274">
        <f t="shared" si="179"/>
        <v>0</v>
      </c>
    </row>
    <row r="1275" spans="1:47">
      <c r="A1275" t="str">
        <f>IF(All_Tasks!A1275="","",All_Tasks!A1275)</f>
        <v/>
      </c>
      <c r="B1275" t="str">
        <f>IF(All_Tasks!B1275="","",All_Tasks!B1275)</f>
        <v/>
      </c>
      <c r="C1275" t="str">
        <f>IF(All_Tasks!C1275="","",All_Tasks!C1275)</f>
        <v/>
      </c>
      <c r="D1275" t="str">
        <f>IF(All_Tasks!D1275="","",All_Tasks!D1275)</f>
        <v/>
      </c>
      <c r="E1275" t="str">
        <f>IF(All_Tasks!V1275&lt;&gt;"",All_Tasks!V1275,IF(All_Tasks!E1275&lt;&gt;"",All_Tasks!E1275,""))</f>
        <v/>
      </c>
      <c r="F1275" t="str">
        <f>IF(All_Tasks!F1275="","",All_Tasks!F1275)</f>
        <v/>
      </c>
      <c r="G1275" t="str">
        <f>IF(All_Tasks!G1275="","",All_Tasks!G1275)</f>
        <v/>
      </c>
      <c r="H1275" s="231" t="str">
        <f>IF(All_Tasks!H1275="","",All_Tasks!H1275)</f>
        <v/>
      </c>
      <c r="I1275" t="str">
        <f>IF(All_Tasks!I1275="","",All_Tasks!I1275)</f>
        <v/>
      </c>
      <c r="J1275" t="str">
        <f>IF(All_Tasks!J1275="","",All_Tasks!J1275)</f>
        <v/>
      </c>
      <c r="K1275" t="str">
        <f>IF(All_Tasks!K1275="","",All_Tasks!K1275)</f>
        <v/>
      </c>
      <c r="L1275" s="231" t="str">
        <f>IF(All_Tasks!L1275="","",All_Tasks!L1275)</f>
        <v/>
      </c>
      <c r="M1275" t="str">
        <f>IF(All_Tasks!M1275="","",All_Tasks!M1275)</f>
        <v/>
      </c>
      <c r="N1275" t="str">
        <f>IF(All_Tasks!N1275="","",All_Tasks!N1275)</f>
        <v/>
      </c>
      <c r="O1275" t="str">
        <f>IF(All_Tasks!O1275="","",All_Tasks!O1275)</f>
        <v/>
      </c>
      <c r="P1275" s="181">
        <f>IF(All_Tasks!P1275="",0,All_Tasks!P1275)</f>
        <v>0</v>
      </c>
      <c r="Q1275" s="181">
        <f>IF(All_Tasks!Q1275="",0,All_Tasks!Q1275)</f>
        <v>0</v>
      </c>
      <c r="R1275" s="181">
        <f>IF(All_Tasks!R1275="",0,All_Tasks!R1275)</f>
        <v>0</v>
      </c>
      <c r="S1275" s="181" t="str">
        <f>IF(All_Tasks!S1275="","",All_Tasks!S1275)</f>
        <v/>
      </c>
      <c r="T1275" t="str">
        <f>IF(All_Tasks!T1275="","",All_Tasks!T1275)</f>
        <v/>
      </c>
      <c r="U1275" t="str">
        <f>IF(All_Tasks!U1275="","",All_Tasks!U1275)</f>
        <v/>
      </c>
      <c r="V1275">
        <f>IF(A1275="",0,IFERROR(MATCH(A1275,Scope_Labor_Rates!$A$6:$A$46,0)+5,0))</f>
        <v>0</v>
      </c>
      <c r="W1275" s="178">
        <f>IF(V1275&gt;0,INDEX(Scope_Labor_Rates!$C$6:$C$46,V1275-5),0)</f>
        <v>0</v>
      </c>
      <c r="X1275" s="178">
        <f>IF(V1275&gt;0,INDEX(Scope_Labor_Rates!$C$6:$C$46,V1275-5),0)</f>
        <v>0</v>
      </c>
      <c r="Y1275" s="180">
        <f>IF(V1275&gt;0,INDEX(Scope_Labor_Rates!$S$6:$S$46,V1275-5),0)</f>
        <v>0</v>
      </c>
      <c r="Z1275" s="180">
        <f>IF(V1275&gt;0,INDEX(Scope_Labor_Rates!$R$6:$R$46,V1275-5),1)</f>
        <v>1</v>
      </c>
      <c r="AA1275" s="231">
        <f t="shared" si="171"/>
        <v>0</v>
      </c>
      <c r="AB1275" t="str">
        <f t="shared" si="172"/>
        <v/>
      </c>
      <c r="AC1275" s="178" t="str">
        <f t="shared" si="173"/>
        <v/>
      </c>
      <c r="AD1275" s="181">
        <f t="shared" si="174"/>
        <v>0</v>
      </c>
      <c r="AE1275" s="178">
        <f>IF(V1275&gt;0,P1275*INDEX(Scope_Labor_Rates!$E$6:$E$46,V1275-5),0)</f>
        <v>0</v>
      </c>
      <c r="AF1275" s="181">
        <f>IF(V1275&gt;0,AE1275*INDEX(Scope_Labor_Rates!$D$6:$D$46,V1275-5)*AA1275,0)</f>
        <v>0</v>
      </c>
      <c r="AG1275" s="178">
        <f>IF(V1275&gt;0,P1275*INDEX(Scope_Labor_Rates!$G$6:$G$46,V1275-5),0)</f>
        <v>0</v>
      </c>
      <c r="AH1275" s="181">
        <f>IF(V1275&gt;0,AG1275*INDEX(Scope_Labor_Rates!$F$6:$F$46,V1275-5)*AA1275,0)</f>
        <v>0</v>
      </c>
      <c r="AI1275" s="178">
        <f>IF(V1275&gt;0,P1275*INDEX(Scope_Labor_Rates!$I$6:$I$46,V1275-5),0)</f>
        <v>0</v>
      </c>
      <c r="AJ1275" s="181">
        <f>IF(V1275&gt;0,AI1275*INDEX(Scope_Labor_Rates!$H$6:$H$46,V1275-5)*AA1275,0)</f>
        <v>0</v>
      </c>
      <c r="AK1275" s="178">
        <f>IF(V1275&gt;0,P1275*INDEX(Scope_Labor_Rates!$K$6:$K$46,V1275-5),0)</f>
        <v>0</v>
      </c>
      <c r="AL1275" s="181">
        <f>IF(V1275&gt;0,AK1275*INDEX(Scope_Labor_Rates!$J$6:$J$46,V1275-5)*AA1275,0)</f>
        <v>0</v>
      </c>
      <c r="AM1275" s="178">
        <f>IF(V1275&gt;0,P1275*INDEX(Scope_Labor_Rates!$M$6:$M$46,V1275-5),0)</f>
        <v>0</v>
      </c>
      <c r="AN1275" s="178">
        <f>IF(V1275&gt;0,AM1275*INDEX(Scope_Labor_Rates!$L$6:$L$46,V1275-5)*AA1275,0)</f>
        <v>0</v>
      </c>
      <c r="AO1275" s="178">
        <f>IF(V1275&gt;0,P1275*INDEX(Scope_Labor_Rates!$O$6:$O$46,V1275-5)*AA1275,0)</f>
        <v>0</v>
      </c>
      <c r="AP1275" s="181">
        <f>IF(V1275&gt;0,P1275*INDEX(Scope_Labor_Rates!$Q$6:$Q$46,V1275-5)*AA1275,0)</f>
        <v>0</v>
      </c>
      <c r="AQ1275" s="178">
        <f t="shared" si="175"/>
        <v>0</v>
      </c>
      <c r="AR1275" s="178">
        <f t="shared" si="176"/>
        <v>0</v>
      </c>
      <c r="AS1275" s="178">
        <f t="shared" si="177"/>
        <v>0</v>
      </c>
      <c r="AT1275" s="178">
        <f t="shared" si="178"/>
        <v>0</v>
      </c>
      <c r="AU1275">
        <f t="shared" si="179"/>
        <v>0</v>
      </c>
    </row>
    <row r="1276" spans="1:47">
      <c r="A1276" t="str">
        <f>IF(All_Tasks!A1276="","",All_Tasks!A1276)</f>
        <v/>
      </c>
      <c r="B1276" t="str">
        <f>IF(All_Tasks!B1276="","",All_Tasks!B1276)</f>
        <v/>
      </c>
      <c r="C1276" t="str">
        <f>IF(All_Tasks!C1276="","",All_Tasks!C1276)</f>
        <v/>
      </c>
      <c r="D1276" t="str">
        <f>IF(All_Tasks!D1276="","",All_Tasks!D1276)</f>
        <v/>
      </c>
      <c r="E1276" t="str">
        <f>IF(All_Tasks!V1276&lt;&gt;"",All_Tasks!V1276,IF(All_Tasks!E1276&lt;&gt;"",All_Tasks!E1276,""))</f>
        <v/>
      </c>
      <c r="F1276" t="str">
        <f>IF(All_Tasks!F1276="","",All_Tasks!F1276)</f>
        <v/>
      </c>
      <c r="G1276" t="str">
        <f>IF(All_Tasks!G1276="","",All_Tasks!G1276)</f>
        <v/>
      </c>
      <c r="H1276" s="231" t="str">
        <f>IF(All_Tasks!H1276="","",All_Tasks!H1276)</f>
        <v/>
      </c>
      <c r="I1276" t="str">
        <f>IF(All_Tasks!I1276="","",All_Tasks!I1276)</f>
        <v/>
      </c>
      <c r="J1276" t="str">
        <f>IF(All_Tasks!J1276="","",All_Tasks!J1276)</f>
        <v/>
      </c>
      <c r="K1276" t="str">
        <f>IF(All_Tasks!K1276="","",All_Tasks!K1276)</f>
        <v/>
      </c>
      <c r="L1276" s="231" t="str">
        <f>IF(All_Tasks!L1276="","",All_Tasks!L1276)</f>
        <v/>
      </c>
      <c r="M1276" t="str">
        <f>IF(All_Tasks!M1276="","",All_Tasks!M1276)</f>
        <v/>
      </c>
      <c r="N1276" t="str">
        <f>IF(All_Tasks!N1276="","",All_Tasks!N1276)</f>
        <v/>
      </c>
      <c r="O1276" t="str">
        <f>IF(All_Tasks!O1276="","",All_Tasks!O1276)</f>
        <v/>
      </c>
      <c r="P1276" s="181">
        <f>IF(All_Tasks!P1276="",0,All_Tasks!P1276)</f>
        <v>0</v>
      </c>
      <c r="Q1276" s="181">
        <f>IF(All_Tasks!Q1276="",0,All_Tasks!Q1276)</f>
        <v>0</v>
      </c>
      <c r="R1276" s="181">
        <f>IF(All_Tasks!R1276="",0,All_Tasks!R1276)</f>
        <v>0</v>
      </c>
      <c r="S1276" s="181" t="str">
        <f>IF(All_Tasks!S1276="","",All_Tasks!S1276)</f>
        <v/>
      </c>
      <c r="T1276" t="str">
        <f>IF(All_Tasks!T1276="","",All_Tasks!T1276)</f>
        <v/>
      </c>
      <c r="U1276" t="str">
        <f>IF(All_Tasks!U1276="","",All_Tasks!U1276)</f>
        <v/>
      </c>
      <c r="V1276">
        <f>IF(A1276="",0,IFERROR(MATCH(A1276,Scope_Labor_Rates!$A$6:$A$46,0)+5,0))</f>
        <v>0</v>
      </c>
      <c r="W1276" s="178">
        <f>IF(V1276&gt;0,INDEX(Scope_Labor_Rates!$C$6:$C$46,V1276-5),0)</f>
        <v>0</v>
      </c>
      <c r="X1276" s="178">
        <f>IF(V1276&gt;0,INDEX(Scope_Labor_Rates!$C$6:$C$46,V1276-5),0)</f>
        <v>0</v>
      </c>
      <c r="Y1276" s="180">
        <f>IF(V1276&gt;0,INDEX(Scope_Labor_Rates!$S$6:$S$46,V1276-5),0)</f>
        <v>0</v>
      </c>
      <c r="Z1276" s="180">
        <f>IF(V1276&gt;0,INDEX(Scope_Labor_Rates!$R$6:$R$46,V1276-5),1)</f>
        <v>1</v>
      </c>
      <c r="AA1276" s="231">
        <f t="shared" si="171"/>
        <v>0</v>
      </c>
      <c r="AB1276" t="str">
        <f t="shared" si="172"/>
        <v/>
      </c>
      <c r="AC1276" s="178" t="str">
        <f t="shared" si="173"/>
        <v/>
      </c>
      <c r="AD1276" s="181">
        <f t="shared" si="174"/>
        <v>0</v>
      </c>
      <c r="AE1276" s="178">
        <f>IF(V1276&gt;0,P1276*INDEX(Scope_Labor_Rates!$E$6:$E$46,V1276-5),0)</f>
        <v>0</v>
      </c>
      <c r="AF1276" s="181">
        <f>IF(V1276&gt;0,AE1276*INDEX(Scope_Labor_Rates!$D$6:$D$46,V1276-5)*AA1276,0)</f>
        <v>0</v>
      </c>
      <c r="AG1276" s="178">
        <f>IF(V1276&gt;0,P1276*INDEX(Scope_Labor_Rates!$G$6:$G$46,V1276-5),0)</f>
        <v>0</v>
      </c>
      <c r="AH1276" s="181">
        <f>IF(V1276&gt;0,AG1276*INDEX(Scope_Labor_Rates!$F$6:$F$46,V1276-5)*AA1276,0)</f>
        <v>0</v>
      </c>
      <c r="AI1276" s="178">
        <f>IF(V1276&gt;0,P1276*INDEX(Scope_Labor_Rates!$I$6:$I$46,V1276-5),0)</f>
        <v>0</v>
      </c>
      <c r="AJ1276" s="181">
        <f>IF(V1276&gt;0,AI1276*INDEX(Scope_Labor_Rates!$H$6:$H$46,V1276-5)*AA1276,0)</f>
        <v>0</v>
      </c>
      <c r="AK1276" s="178">
        <f>IF(V1276&gt;0,P1276*INDEX(Scope_Labor_Rates!$K$6:$K$46,V1276-5),0)</f>
        <v>0</v>
      </c>
      <c r="AL1276" s="181">
        <f>IF(V1276&gt;0,AK1276*INDEX(Scope_Labor_Rates!$J$6:$J$46,V1276-5)*AA1276,0)</f>
        <v>0</v>
      </c>
      <c r="AM1276" s="178">
        <f>IF(V1276&gt;0,P1276*INDEX(Scope_Labor_Rates!$M$6:$M$46,V1276-5),0)</f>
        <v>0</v>
      </c>
      <c r="AN1276" s="178">
        <f>IF(V1276&gt;0,AM1276*INDEX(Scope_Labor_Rates!$L$6:$L$46,V1276-5)*AA1276,0)</f>
        <v>0</v>
      </c>
      <c r="AO1276" s="178">
        <f>IF(V1276&gt;0,P1276*INDEX(Scope_Labor_Rates!$O$6:$O$46,V1276-5)*AA1276,0)</f>
        <v>0</v>
      </c>
      <c r="AP1276" s="181">
        <f>IF(V1276&gt;0,P1276*INDEX(Scope_Labor_Rates!$Q$6:$Q$46,V1276-5)*AA1276,0)</f>
        <v>0</v>
      </c>
      <c r="AQ1276" s="178">
        <f t="shared" si="175"/>
        <v>0</v>
      </c>
      <c r="AR1276" s="178">
        <f t="shared" si="176"/>
        <v>0</v>
      </c>
      <c r="AS1276" s="178">
        <f t="shared" si="177"/>
        <v>0</v>
      </c>
      <c r="AT1276" s="178">
        <f t="shared" si="178"/>
        <v>0</v>
      </c>
      <c r="AU1276">
        <f t="shared" si="179"/>
        <v>0</v>
      </c>
    </row>
    <row r="1277" spans="1:47">
      <c r="A1277" t="str">
        <f>IF(All_Tasks!A1277="","",All_Tasks!A1277)</f>
        <v/>
      </c>
      <c r="B1277" t="str">
        <f>IF(All_Tasks!B1277="","",All_Tasks!B1277)</f>
        <v/>
      </c>
      <c r="C1277" t="str">
        <f>IF(All_Tasks!C1277="","",All_Tasks!C1277)</f>
        <v/>
      </c>
      <c r="D1277" t="str">
        <f>IF(All_Tasks!D1277="","",All_Tasks!D1277)</f>
        <v/>
      </c>
      <c r="E1277" t="str">
        <f>IF(All_Tasks!V1277&lt;&gt;"",All_Tasks!V1277,IF(All_Tasks!E1277&lt;&gt;"",All_Tasks!E1277,""))</f>
        <v/>
      </c>
      <c r="F1277" t="str">
        <f>IF(All_Tasks!F1277="","",All_Tasks!F1277)</f>
        <v/>
      </c>
      <c r="G1277" t="str">
        <f>IF(All_Tasks!G1277="","",All_Tasks!G1277)</f>
        <v/>
      </c>
      <c r="H1277" s="231" t="str">
        <f>IF(All_Tasks!H1277="","",All_Tasks!H1277)</f>
        <v/>
      </c>
      <c r="I1277" t="str">
        <f>IF(All_Tasks!I1277="","",All_Tasks!I1277)</f>
        <v/>
      </c>
      <c r="J1277" t="str">
        <f>IF(All_Tasks!J1277="","",All_Tasks!J1277)</f>
        <v/>
      </c>
      <c r="K1277" t="str">
        <f>IF(All_Tasks!K1277="","",All_Tasks!K1277)</f>
        <v/>
      </c>
      <c r="L1277" s="231" t="str">
        <f>IF(All_Tasks!L1277="","",All_Tasks!L1277)</f>
        <v/>
      </c>
      <c r="M1277" t="str">
        <f>IF(All_Tasks!M1277="","",All_Tasks!M1277)</f>
        <v/>
      </c>
      <c r="N1277" t="str">
        <f>IF(All_Tasks!N1277="","",All_Tasks!N1277)</f>
        <v/>
      </c>
      <c r="O1277" t="str">
        <f>IF(All_Tasks!O1277="","",All_Tasks!O1277)</f>
        <v/>
      </c>
      <c r="P1277" s="181">
        <f>IF(All_Tasks!P1277="",0,All_Tasks!P1277)</f>
        <v>0</v>
      </c>
      <c r="Q1277" s="181">
        <f>IF(All_Tasks!Q1277="",0,All_Tasks!Q1277)</f>
        <v>0</v>
      </c>
      <c r="R1277" s="181">
        <f>IF(All_Tasks!R1277="",0,All_Tasks!R1277)</f>
        <v>0</v>
      </c>
      <c r="S1277" s="181" t="str">
        <f>IF(All_Tasks!S1277="","",All_Tasks!S1277)</f>
        <v/>
      </c>
      <c r="T1277" t="str">
        <f>IF(All_Tasks!T1277="","",All_Tasks!T1277)</f>
        <v/>
      </c>
      <c r="U1277" t="str">
        <f>IF(All_Tasks!U1277="","",All_Tasks!U1277)</f>
        <v/>
      </c>
      <c r="V1277">
        <f>IF(A1277="",0,IFERROR(MATCH(A1277,Scope_Labor_Rates!$A$6:$A$46,0)+5,0))</f>
        <v>0</v>
      </c>
      <c r="W1277" s="178">
        <f>IF(V1277&gt;0,INDEX(Scope_Labor_Rates!$C$6:$C$46,V1277-5),0)</f>
        <v>0</v>
      </c>
      <c r="X1277" s="178">
        <f>IF(V1277&gt;0,INDEX(Scope_Labor_Rates!$C$6:$C$46,V1277-5),0)</f>
        <v>0</v>
      </c>
      <c r="Y1277" s="180">
        <f>IF(V1277&gt;0,INDEX(Scope_Labor_Rates!$S$6:$S$46,V1277-5),0)</f>
        <v>0</v>
      </c>
      <c r="Z1277" s="180">
        <f>IF(V1277&gt;0,INDEX(Scope_Labor_Rates!$R$6:$R$46,V1277-5),1)</f>
        <v>1</v>
      </c>
      <c r="AA1277" s="231">
        <f t="shared" si="171"/>
        <v>0</v>
      </c>
      <c r="AB1277" t="str">
        <f t="shared" si="172"/>
        <v/>
      </c>
      <c r="AC1277" s="178" t="str">
        <f t="shared" si="173"/>
        <v/>
      </c>
      <c r="AD1277" s="181">
        <f t="shared" si="174"/>
        <v>0</v>
      </c>
      <c r="AE1277" s="178">
        <f>IF(V1277&gt;0,P1277*INDEX(Scope_Labor_Rates!$E$6:$E$46,V1277-5),0)</f>
        <v>0</v>
      </c>
      <c r="AF1277" s="181">
        <f>IF(V1277&gt;0,AE1277*INDEX(Scope_Labor_Rates!$D$6:$D$46,V1277-5)*AA1277,0)</f>
        <v>0</v>
      </c>
      <c r="AG1277" s="178">
        <f>IF(V1277&gt;0,P1277*INDEX(Scope_Labor_Rates!$G$6:$G$46,V1277-5),0)</f>
        <v>0</v>
      </c>
      <c r="AH1277" s="181">
        <f>IF(V1277&gt;0,AG1277*INDEX(Scope_Labor_Rates!$F$6:$F$46,V1277-5)*AA1277,0)</f>
        <v>0</v>
      </c>
      <c r="AI1277" s="178">
        <f>IF(V1277&gt;0,P1277*INDEX(Scope_Labor_Rates!$I$6:$I$46,V1277-5),0)</f>
        <v>0</v>
      </c>
      <c r="AJ1277" s="181">
        <f>IF(V1277&gt;0,AI1277*INDEX(Scope_Labor_Rates!$H$6:$H$46,V1277-5)*AA1277,0)</f>
        <v>0</v>
      </c>
      <c r="AK1277" s="178">
        <f>IF(V1277&gt;0,P1277*INDEX(Scope_Labor_Rates!$K$6:$K$46,V1277-5),0)</f>
        <v>0</v>
      </c>
      <c r="AL1277" s="181">
        <f>IF(V1277&gt;0,AK1277*INDEX(Scope_Labor_Rates!$J$6:$J$46,V1277-5)*AA1277,0)</f>
        <v>0</v>
      </c>
      <c r="AM1277" s="178">
        <f>IF(V1277&gt;0,P1277*INDEX(Scope_Labor_Rates!$M$6:$M$46,V1277-5),0)</f>
        <v>0</v>
      </c>
      <c r="AN1277" s="178">
        <f>IF(V1277&gt;0,AM1277*INDEX(Scope_Labor_Rates!$L$6:$L$46,V1277-5)*AA1277,0)</f>
        <v>0</v>
      </c>
      <c r="AO1277" s="178">
        <f>IF(V1277&gt;0,P1277*INDEX(Scope_Labor_Rates!$O$6:$O$46,V1277-5)*AA1277,0)</f>
        <v>0</v>
      </c>
      <c r="AP1277" s="181">
        <f>IF(V1277&gt;0,P1277*INDEX(Scope_Labor_Rates!$Q$6:$Q$46,V1277-5)*AA1277,0)</f>
        <v>0</v>
      </c>
      <c r="AQ1277" s="178">
        <f t="shared" si="175"/>
        <v>0</v>
      </c>
      <c r="AR1277" s="178">
        <f t="shared" si="176"/>
        <v>0</v>
      </c>
      <c r="AS1277" s="178">
        <f t="shared" si="177"/>
        <v>0</v>
      </c>
      <c r="AT1277" s="178">
        <f t="shared" si="178"/>
        <v>0</v>
      </c>
      <c r="AU1277">
        <f t="shared" si="179"/>
        <v>0</v>
      </c>
    </row>
    <row r="1278" spans="1:47">
      <c r="A1278" t="str">
        <f>IF(All_Tasks!A1278="","",All_Tasks!A1278)</f>
        <v/>
      </c>
      <c r="B1278" t="str">
        <f>IF(All_Tasks!B1278="","",All_Tasks!B1278)</f>
        <v/>
      </c>
      <c r="C1278" t="str">
        <f>IF(All_Tasks!C1278="","",All_Tasks!C1278)</f>
        <v/>
      </c>
      <c r="D1278" t="str">
        <f>IF(All_Tasks!D1278="","",All_Tasks!D1278)</f>
        <v/>
      </c>
      <c r="E1278" t="str">
        <f>IF(All_Tasks!V1278&lt;&gt;"",All_Tasks!V1278,IF(All_Tasks!E1278&lt;&gt;"",All_Tasks!E1278,""))</f>
        <v/>
      </c>
      <c r="F1278" t="str">
        <f>IF(All_Tasks!F1278="","",All_Tasks!F1278)</f>
        <v/>
      </c>
      <c r="G1278" t="str">
        <f>IF(All_Tasks!G1278="","",All_Tasks!G1278)</f>
        <v/>
      </c>
      <c r="H1278" s="231" t="str">
        <f>IF(All_Tasks!H1278="","",All_Tasks!H1278)</f>
        <v/>
      </c>
      <c r="I1278" t="str">
        <f>IF(All_Tasks!I1278="","",All_Tasks!I1278)</f>
        <v/>
      </c>
      <c r="J1278" t="str">
        <f>IF(All_Tasks!J1278="","",All_Tasks!J1278)</f>
        <v/>
      </c>
      <c r="K1278" t="str">
        <f>IF(All_Tasks!K1278="","",All_Tasks!K1278)</f>
        <v/>
      </c>
      <c r="L1278" s="231" t="str">
        <f>IF(All_Tasks!L1278="","",All_Tasks!L1278)</f>
        <v/>
      </c>
      <c r="M1278" t="str">
        <f>IF(All_Tasks!M1278="","",All_Tasks!M1278)</f>
        <v/>
      </c>
      <c r="N1278" t="str">
        <f>IF(All_Tasks!N1278="","",All_Tasks!N1278)</f>
        <v/>
      </c>
      <c r="O1278" t="str">
        <f>IF(All_Tasks!O1278="","",All_Tasks!O1278)</f>
        <v/>
      </c>
      <c r="P1278" s="181">
        <f>IF(All_Tasks!P1278="",0,All_Tasks!P1278)</f>
        <v>0</v>
      </c>
      <c r="Q1278" s="181">
        <f>IF(All_Tasks!Q1278="",0,All_Tasks!Q1278)</f>
        <v>0</v>
      </c>
      <c r="R1278" s="181">
        <f>IF(All_Tasks!R1278="",0,All_Tasks!R1278)</f>
        <v>0</v>
      </c>
      <c r="S1278" s="181" t="str">
        <f>IF(All_Tasks!S1278="","",All_Tasks!S1278)</f>
        <v/>
      </c>
      <c r="T1278" t="str">
        <f>IF(All_Tasks!T1278="","",All_Tasks!T1278)</f>
        <v/>
      </c>
      <c r="U1278" t="str">
        <f>IF(All_Tasks!U1278="","",All_Tasks!U1278)</f>
        <v/>
      </c>
      <c r="V1278">
        <f>IF(A1278="",0,IFERROR(MATCH(A1278,Scope_Labor_Rates!$A$6:$A$46,0)+5,0))</f>
        <v>0</v>
      </c>
      <c r="W1278" s="178">
        <f>IF(V1278&gt;0,INDEX(Scope_Labor_Rates!$C$6:$C$46,V1278-5),0)</f>
        <v>0</v>
      </c>
      <c r="X1278" s="178">
        <f>IF(V1278&gt;0,INDEX(Scope_Labor_Rates!$C$6:$C$46,V1278-5),0)</f>
        <v>0</v>
      </c>
      <c r="Y1278" s="180">
        <f>IF(V1278&gt;0,INDEX(Scope_Labor_Rates!$S$6:$S$46,V1278-5),0)</f>
        <v>0</v>
      </c>
      <c r="Z1278" s="180">
        <f>IF(V1278&gt;0,INDEX(Scope_Labor_Rates!$R$6:$R$46,V1278-5),1)</f>
        <v>1</v>
      </c>
      <c r="AA1278" s="231">
        <f t="shared" si="171"/>
        <v>0</v>
      </c>
      <c r="AB1278" t="str">
        <f t="shared" si="172"/>
        <v/>
      </c>
      <c r="AC1278" s="178" t="str">
        <f t="shared" si="173"/>
        <v/>
      </c>
      <c r="AD1278" s="181">
        <f t="shared" si="174"/>
        <v>0</v>
      </c>
      <c r="AE1278" s="178">
        <f>IF(V1278&gt;0,P1278*INDEX(Scope_Labor_Rates!$E$6:$E$46,V1278-5),0)</f>
        <v>0</v>
      </c>
      <c r="AF1278" s="181">
        <f>IF(V1278&gt;0,AE1278*INDEX(Scope_Labor_Rates!$D$6:$D$46,V1278-5)*AA1278,0)</f>
        <v>0</v>
      </c>
      <c r="AG1278" s="178">
        <f>IF(V1278&gt;0,P1278*INDEX(Scope_Labor_Rates!$G$6:$G$46,V1278-5),0)</f>
        <v>0</v>
      </c>
      <c r="AH1278" s="181">
        <f>IF(V1278&gt;0,AG1278*INDEX(Scope_Labor_Rates!$F$6:$F$46,V1278-5)*AA1278,0)</f>
        <v>0</v>
      </c>
      <c r="AI1278" s="178">
        <f>IF(V1278&gt;0,P1278*INDEX(Scope_Labor_Rates!$I$6:$I$46,V1278-5),0)</f>
        <v>0</v>
      </c>
      <c r="AJ1278" s="181">
        <f>IF(V1278&gt;0,AI1278*INDEX(Scope_Labor_Rates!$H$6:$H$46,V1278-5)*AA1278,0)</f>
        <v>0</v>
      </c>
      <c r="AK1278" s="178">
        <f>IF(V1278&gt;0,P1278*INDEX(Scope_Labor_Rates!$K$6:$K$46,V1278-5),0)</f>
        <v>0</v>
      </c>
      <c r="AL1278" s="181">
        <f>IF(V1278&gt;0,AK1278*INDEX(Scope_Labor_Rates!$J$6:$J$46,V1278-5)*AA1278,0)</f>
        <v>0</v>
      </c>
      <c r="AM1278" s="178">
        <f>IF(V1278&gt;0,P1278*INDEX(Scope_Labor_Rates!$M$6:$M$46,V1278-5),0)</f>
        <v>0</v>
      </c>
      <c r="AN1278" s="178">
        <f>IF(V1278&gt;0,AM1278*INDEX(Scope_Labor_Rates!$L$6:$L$46,V1278-5)*AA1278,0)</f>
        <v>0</v>
      </c>
      <c r="AO1278" s="178">
        <f>IF(V1278&gt;0,P1278*INDEX(Scope_Labor_Rates!$O$6:$O$46,V1278-5)*AA1278,0)</f>
        <v>0</v>
      </c>
      <c r="AP1278" s="181">
        <f>IF(V1278&gt;0,P1278*INDEX(Scope_Labor_Rates!$Q$6:$Q$46,V1278-5)*AA1278,0)</f>
        <v>0</v>
      </c>
      <c r="AQ1278" s="178">
        <f t="shared" si="175"/>
        <v>0</v>
      </c>
      <c r="AR1278" s="178">
        <f t="shared" si="176"/>
        <v>0</v>
      </c>
      <c r="AS1278" s="178">
        <f t="shared" si="177"/>
        <v>0</v>
      </c>
      <c r="AT1278" s="178">
        <f t="shared" si="178"/>
        <v>0</v>
      </c>
      <c r="AU1278">
        <f t="shared" si="179"/>
        <v>0</v>
      </c>
    </row>
    <row r="1279" spans="1:47">
      <c r="A1279" t="str">
        <f>IF(All_Tasks!A1279="","",All_Tasks!A1279)</f>
        <v/>
      </c>
      <c r="B1279" t="str">
        <f>IF(All_Tasks!B1279="","",All_Tasks!B1279)</f>
        <v/>
      </c>
      <c r="C1279" t="str">
        <f>IF(All_Tasks!C1279="","",All_Tasks!C1279)</f>
        <v/>
      </c>
      <c r="D1279" t="str">
        <f>IF(All_Tasks!D1279="","",All_Tasks!D1279)</f>
        <v/>
      </c>
      <c r="E1279" t="str">
        <f>IF(All_Tasks!V1279&lt;&gt;"",All_Tasks!V1279,IF(All_Tasks!E1279&lt;&gt;"",All_Tasks!E1279,""))</f>
        <v/>
      </c>
      <c r="F1279" t="str">
        <f>IF(All_Tasks!F1279="","",All_Tasks!F1279)</f>
        <v/>
      </c>
      <c r="G1279" t="str">
        <f>IF(All_Tasks!G1279="","",All_Tasks!G1279)</f>
        <v/>
      </c>
      <c r="H1279" s="231" t="str">
        <f>IF(All_Tasks!H1279="","",All_Tasks!H1279)</f>
        <v/>
      </c>
      <c r="I1279" t="str">
        <f>IF(All_Tasks!I1279="","",All_Tasks!I1279)</f>
        <v/>
      </c>
      <c r="J1279" t="str">
        <f>IF(All_Tasks!J1279="","",All_Tasks!J1279)</f>
        <v/>
      </c>
      <c r="K1279" t="str">
        <f>IF(All_Tasks!K1279="","",All_Tasks!K1279)</f>
        <v/>
      </c>
      <c r="L1279" s="231" t="str">
        <f>IF(All_Tasks!L1279="","",All_Tasks!L1279)</f>
        <v/>
      </c>
      <c r="M1279" t="str">
        <f>IF(All_Tasks!M1279="","",All_Tasks!M1279)</f>
        <v/>
      </c>
      <c r="N1279" t="str">
        <f>IF(All_Tasks!N1279="","",All_Tasks!N1279)</f>
        <v/>
      </c>
      <c r="O1279" t="str">
        <f>IF(All_Tasks!O1279="","",All_Tasks!O1279)</f>
        <v/>
      </c>
      <c r="P1279" s="181">
        <f>IF(All_Tasks!P1279="",0,All_Tasks!P1279)</f>
        <v>0</v>
      </c>
      <c r="Q1279" s="181">
        <f>IF(All_Tasks!Q1279="",0,All_Tasks!Q1279)</f>
        <v>0</v>
      </c>
      <c r="R1279" s="181">
        <f>IF(All_Tasks!R1279="",0,All_Tasks!R1279)</f>
        <v>0</v>
      </c>
      <c r="S1279" s="181" t="str">
        <f>IF(All_Tasks!S1279="","",All_Tasks!S1279)</f>
        <v/>
      </c>
      <c r="T1279" t="str">
        <f>IF(All_Tasks!T1279="","",All_Tasks!T1279)</f>
        <v/>
      </c>
      <c r="U1279" t="str">
        <f>IF(All_Tasks!U1279="","",All_Tasks!U1279)</f>
        <v/>
      </c>
      <c r="V1279">
        <f>IF(A1279="",0,IFERROR(MATCH(A1279,Scope_Labor_Rates!$A$6:$A$46,0)+5,0))</f>
        <v>0</v>
      </c>
      <c r="W1279" s="178">
        <f>IF(V1279&gt;0,INDEX(Scope_Labor_Rates!$C$6:$C$46,V1279-5),0)</f>
        <v>0</v>
      </c>
      <c r="X1279" s="178">
        <f>IF(V1279&gt;0,INDEX(Scope_Labor_Rates!$C$6:$C$46,V1279-5),0)</f>
        <v>0</v>
      </c>
      <c r="Y1279" s="180">
        <f>IF(V1279&gt;0,INDEX(Scope_Labor_Rates!$S$6:$S$46,V1279-5),0)</f>
        <v>0</v>
      </c>
      <c r="Z1279" s="180">
        <f>IF(V1279&gt;0,INDEX(Scope_Labor_Rates!$R$6:$R$46,V1279-5),1)</f>
        <v>1</v>
      </c>
      <c r="AA1279" s="231">
        <f t="shared" si="171"/>
        <v>0</v>
      </c>
      <c r="AB1279" t="str">
        <f t="shared" si="172"/>
        <v/>
      </c>
      <c r="AC1279" s="178" t="str">
        <f t="shared" si="173"/>
        <v/>
      </c>
      <c r="AD1279" s="181">
        <f t="shared" si="174"/>
        <v>0</v>
      </c>
      <c r="AE1279" s="178">
        <f>IF(V1279&gt;0,P1279*INDEX(Scope_Labor_Rates!$E$6:$E$46,V1279-5),0)</f>
        <v>0</v>
      </c>
      <c r="AF1279" s="181">
        <f>IF(V1279&gt;0,AE1279*INDEX(Scope_Labor_Rates!$D$6:$D$46,V1279-5)*AA1279,0)</f>
        <v>0</v>
      </c>
      <c r="AG1279" s="178">
        <f>IF(V1279&gt;0,P1279*INDEX(Scope_Labor_Rates!$G$6:$G$46,V1279-5),0)</f>
        <v>0</v>
      </c>
      <c r="AH1279" s="181">
        <f>IF(V1279&gt;0,AG1279*INDEX(Scope_Labor_Rates!$F$6:$F$46,V1279-5)*AA1279,0)</f>
        <v>0</v>
      </c>
      <c r="AI1279" s="178">
        <f>IF(V1279&gt;0,P1279*INDEX(Scope_Labor_Rates!$I$6:$I$46,V1279-5),0)</f>
        <v>0</v>
      </c>
      <c r="AJ1279" s="181">
        <f>IF(V1279&gt;0,AI1279*INDEX(Scope_Labor_Rates!$H$6:$H$46,V1279-5)*AA1279,0)</f>
        <v>0</v>
      </c>
      <c r="AK1279" s="178">
        <f>IF(V1279&gt;0,P1279*INDEX(Scope_Labor_Rates!$K$6:$K$46,V1279-5),0)</f>
        <v>0</v>
      </c>
      <c r="AL1279" s="181">
        <f>IF(V1279&gt;0,AK1279*INDEX(Scope_Labor_Rates!$J$6:$J$46,V1279-5)*AA1279,0)</f>
        <v>0</v>
      </c>
      <c r="AM1279" s="178">
        <f>IF(V1279&gt;0,P1279*INDEX(Scope_Labor_Rates!$M$6:$M$46,V1279-5),0)</f>
        <v>0</v>
      </c>
      <c r="AN1279" s="178">
        <f>IF(V1279&gt;0,AM1279*INDEX(Scope_Labor_Rates!$L$6:$L$46,V1279-5)*AA1279,0)</f>
        <v>0</v>
      </c>
      <c r="AO1279" s="178">
        <f>IF(V1279&gt;0,P1279*INDEX(Scope_Labor_Rates!$O$6:$O$46,V1279-5)*AA1279,0)</f>
        <v>0</v>
      </c>
      <c r="AP1279" s="181">
        <f>IF(V1279&gt;0,P1279*INDEX(Scope_Labor_Rates!$Q$6:$Q$46,V1279-5)*AA1279,0)</f>
        <v>0</v>
      </c>
      <c r="AQ1279" s="178">
        <f t="shared" si="175"/>
        <v>0</v>
      </c>
      <c r="AR1279" s="178">
        <f t="shared" si="176"/>
        <v>0</v>
      </c>
      <c r="AS1279" s="178">
        <f t="shared" si="177"/>
        <v>0</v>
      </c>
      <c r="AT1279" s="178">
        <f t="shared" si="178"/>
        <v>0</v>
      </c>
      <c r="AU1279">
        <f t="shared" si="179"/>
        <v>0</v>
      </c>
    </row>
    <row r="1280" spans="1:47">
      <c r="A1280" t="str">
        <f>IF(All_Tasks!A1280="","",All_Tasks!A1280)</f>
        <v/>
      </c>
      <c r="B1280" t="str">
        <f>IF(All_Tasks!B1280="","",All_Tasks!B1280)</f>
        <v/>
      </c>
      <c r="C1280" t="str">
        <f>IF(All_Tasks!C1280="","",All_Tasks!C1280)</f>
        <v/>
      </c>
      <c r="D1280" t="str">
        <f>IF(All_Tasks!D1280="","",All_Tasks!D1280)</f>
        <v/>
      </c>
      <c r="E1280" t="str">
        <f>IF(All_Tasks!V1280&lt;&gt;"",All_Tasks!V1280,IF(All_Tasks!E1280&lt;&gt;"",All_Tasks!E1280,""))</f>
        <v/>
      </c>
      <c r="F1280" t="str">
        <f>IF(All_Tasks!F1280="","",All_Tasks!F1280)</f>
        <v/>
      </c>
      <c r="G1280" t="str">
        <f>IF(All_Tasks!G1280="","",All_Tasks!G1280)</f>
        <v/>
      </c>
      <c r="H1280" s="231" t="str">
        <f>IF(All_Tasks!H1280="","",All_Tasks!H1280)</f>
        <v/>
      </c>
      <c r="I1280" t="str">
        <f>IF(All_Tasks!I1280="","",All_Tasks!I1280)</f>
        <v/>
      </c>
      <c r="J1280" t="str">
        <f>IF(All_Tasks!J1280="","",All_Tasks!J1280)</f>
        <v/>
      </c>
      <c r="K1280" t="str">
        <f>IF(All_Tasks!K1280="","",All_Tasks!K1280)</f>
        <v/>
      </c>
      <c r="L1280" s="231" t="str">
        <f>IF(All_Tasks!L1280="","",All_Tasks!L1280)</f>
        <v/>
      </c>
      <c r="M1280" t="str">
        <f>IF(All_Tasks!M1280="","",All_Tasks!M1280)</f>
        <v/>
      </c>
      <c r="N1280" t="str">
        <f>IF(All_Tasks!N1280="","",All_Tasks!N1280)</f>
        <v/>
      </c>
      <c r="O1280" t="str">
        <f>IF(All_Tasks!O1280="","",All_Tasks!O1280)</f>
        <v/>
      </c>
      <c r="P1280" s="181">
        <f>IF(All_Tasks!P1280="",0,All_Tasks!P1280)</f>
        <v>0</v>
      </c>
      <c r="Q1280" s="181">
        <f>IF(All_Tasks!Q1280="",0,All_Tasks!Q1280)</f>
        <v>0</v>
      </c>
      <c r="R1280" s="181">
        <f>IF(All_Tasks!R1280="",0,All_Tasks!R1280)</f>
        <v>0</v>
      </c>
      <c r="S1280" s="181" t="str">
        <f>IF(All_Tasks!S1280="","",All_Tasks!S1280)</f>
        <v/>
      </c>
      <c r="T1280" t="str">
        <f>IF(All_Tasks!T1280="","",All_Tasks!T1280)</f>
        <v/>
      </c>
      <c r="U1280" t="str">
        <f>IF(All_Tasks!U1280="","",All_Tasks!U1280)</f>
        <v/>
      </c>
      <c r="V1280">
        <f>IF(A1280="",0,IFERROR(MATCH(A1280,Scope_Labor_Rates!$A$6:$A$46,0)+5,0))</f>
        <v>0</v>
      </c>
      <c r="W1280" s="178">
        <f>IF(V1280&gt;0,INDEX(Scope_Labor_Rates!$C$6:$C$46,V1280-5),0)</f>
        <v>0</v>
      </c>
      <c r="X1280" s="178">
        <f>IF(V1280&gt;0,INDEX(Scope_Labor_Rates!$C$6:$C$46,V1280-5),0)</f>
        <v>0</v>
      </c>
      <c r="Y1280" s="180">
        <f>IF(V1280&gt;0,INDEX(Scope_Labor_Rates!$S$6:$S$46,V1280-5),0)</f>
        <v>0</v>
      </c>
      <c r="Z1280" s="180">
        <f>IF(V1280&gt;0,INDEX(Scope_Labor_Rates!$R$6:$R$46,V1280-5),1)</f>
        <v>1</v>
      </c>
      <c r="AA1280" s="231">
        <f t="shared" si="171"/>
        <v>0</v>
      </c>
      <c r="AB1280" t="str">
        <f t="shared" si="172"/>
        <v/>
      </c>
      <c r="AC1280" s="178" t="str">
        <f t="shared" si="173"/>
        <v/>
      </c>
      <c r="AD1280" s="181">
        <f t="shared" si="174"/>
        <v>0</v>
      </c>
      <c r="AE1280" s="178">
        <f>IF(V1280&gt;0,P1280*INDEX(Scope_Labor_Rates!$E$6:$E$46,V1280-5),0)</f>
        <v>0</v>
      </c>
      <c r="AF1280" s="181">
        <f>IF(V1280&gt;0,AE1280*INDEX(Scope_Labor_Rates!$D$6:$D$46,V1280-5)*AA1280,0)</f>
        <v>0</v>
      </c>
      <c r="AG1280" s="178">
        <f>IF(V1280&gt;0,P1280*INDEX(Scope_Labor_Rates!$G$6:$G$46,V1280-5),0)</f>
        <v>0</v>
      </c>
      <c r="AH1280" s="181">
        <f>IF(V1280&gt;0,AG1280*INDEX(Scope_Labor_Rates!$F$6:$F$46,V1280-5)*AA1280,0)</f>
        <v>0</v>
      </c>
      <c r="AI1280" s="178">
        <f>IF(V1280&gt;0,P1280*INDEX(Scope_Labor_Rates!$I$6:$I$46,V1280-5),0)</f>
        <v>0</v>
      </c>
      <c r="AJ1280" s="181">
        <f>IF(V1280&gt;0,AI1280*INDEX(Scope_Labor_Rates!$H$6:$H$46,V1280-5)*AA1280,0)</f>
        <v>0</v>
      </c>
      <c r="AK1280" s="178">
        <f>IF(V1280&gt;0,P1280*INDEX(Scope_Labor_Rates!$K$6:$K$46,V1280-5),0)</f>
        <v>0</v>
      </c>
      <c r="AL1280" s="181">
        <f>IF(V1280&gt;0,AK1280*INDEX(Scope_Labor_Rates!$J$6:$J$46,V1280-5)*AA1280,0)</f>
        <v>0</v>
      </c>
      <c r="AM1280" s="178">
        <f>IF(V1280&gt;0,P1280*INDEX(Scope_Labor_Rates!$M$6:$M$46,V1280-5),0)</f>
        <v>0</v>
      </c>
      <c r="AN1280" s="178">
        <f>IF(V1280&gt;0,AM1280*INDEX(Scope_Labor_Rates!$L$6:$L$46,V1280-5)*AA1280,0)</f>
        <v>0</v>
      </c>
      <c r="AO1280" s="178">
        <f>IF(V1280&gt;0,P1280*INDEX(Scope_Labor_Rates!$O$6:$O$46,V1280-5)*AA1280,0)</f>
        <v>0</v>
      </c>
      <c r="AP1280" s="181">
        <f>IF(V1280&gt;0,P1280*INDEX(Scope_Labor_Rates!$Q$6:$Q$46,V1280-5)*AA1280,0)</f>
        <v>0</v>
      </c>
      <c r="AQ1280" s="178">
        <f t="shared" si="175"/>
        <v>0</v>
      </c>
      <c r="AR1280" s="178">
        <f t="shared" si="176"/>
        <v>0</v>
      </c>
      <c r="AS1280" s="178">
        <f t="shared" si="177"/>
        <v>0</v>
      </c>
      <c r="AT1280" s="178">
        <f t="shared" si="178"/>
        <v>0</v>
      </c>
      <c r="AU1280">
        <f t="shared" si="179"/>
        <v>0</v>
      </c>
    </row>
    <row r="1281" spans="1:47">
      <c r="A1281" t="str">
        <f>IF(All_Tasks!A1281="","",All_Tasks!A1281)</f>
        <v/>
      </c>
      <c r="B1281" t="str">
        <f>IF(All_Tasks!B1281="","",All_Tasks!B1281)</f>
        <v/>
      </c>
      <c r="C1281" t="str">
        <f>IF(All_Tasks!C1281="","",All_Tasks!C1281)</f>
        <v/>
      </c>
      <c r="D1281" t="str">
        <f>IF(All_Tasks!D1281="","",All_Tasks!D1281)</f>
        <v/>
      </c>
      <c r="E1281" t="str">
        <f>IF(All_Tasks!V1281&lt;&gt;"",All_Tasks!V1281,IF(All_Tasks!E1281&lt;&gt;"",All_Tasks!E1281,""))</f>
        <v/>
      </c>
      <c r="F1281" t="str">
        <f>IF(All_Tasks!F1281="","",All_Tasks!F1281)</f>
        <v/>
      </c>
      <c r="G1281" t="str">
        <f>IF(All_Tasks!G1281="","",All_Tasks!G1281)</f>
        <v/>
      </c>
      <c r="H1281" s="231" t="str">
        <f>IF(All_Tasks!H1281="","",All_Tasks!H1281)</f>
        <v/>
      </c>
      <c r="I1281" t="str">
        <f>IF(All_Tasks!I1281="","",All_Tasks!I1281)</f>
        <v/>
      </c>
      <c r="J1281" t="str">
        <f>IF(All_Tasks!J1281="","",All_Tasks!J1281)</f>
        <v/>
      </c>
      <c r="K1281" t="str">
        <f>IF(All_Tasks!K1281="","",All_Tasks!K1281)</f>
        <v/>
      </c>
      <c r="L1281" s="231" t="str">
        <f>IF(All_Tasks!L1281="","",All_Tasks!L1281)</f>
        <v/>
      </c>
      <c r="M1281" t="str">
        <f>IF(All_Tasks!M1281="","",All_Tasks!M1281)</f>
        <v/>
      </c>
      <c r="N1281" t="str">
        <f>IF(All_Tasks!N1281="","",All_Tasks!N1281)</f>
        <v/>
      </c>
      <c r="O1281" t="str">
        <f>IF(All_Tasks!O1281="","",All_Tasks!O1281)</f>
        <v/>
      </c>
      <c r="P1281" s="181">
        <f>IF(All_Tasks!P1281="",0,All_Tasks!P1281)</f>
        <v>0</v>
      </c>
      <c r="Q1281" s="181">
        <f>IF(All_Tasks!Q1281="",0,All_Tasks!Q1281)</f>
        <v>0</v>
      </c>
      <c r="R1281" s="181">
        <f>IF(All_Tasks!R1281="",0,All_Tasks!R1281)</f>
        <v>0</v>
      </c>
      <c r="S1281" s="181" t="str">
        <f>IF(All_Tasks!S1281="","",All_Tasks!S1281)</f>
        <v/>
      </c>
      <c r="T1281" t="str">
        <f>IF(All_Tasks!T1281="","",All_Tasks!T1281)</f>
        <v/>
      </c>
      <c r="U1281" t="str">
        <f>IF(All_Tasks!U1281="","",All_Tasks!U1281)</f>
        <v/>
      </c>
      <c r="V1281">
        <f>IF(A1281="",0,IFERROR(MATCH(A1281,Scope_Labor_Rates!$A$6:$A$46,0)+5,0))</f>
        <v>0</v>
      </c>
      <c r="W1281" s="178">
        <f>IF(V1281&gt;0,INDEX(Scope_Labor_Rates!$C$6:$C$46,V1281-5),0)</f>
        <v>0</v>
      </c>
      <c r="X1281" s="178">
        <f>IF(V1281&gt;0,INDEX(Scope_Labor_Rates!$C$6:$C$46,V1281-5),0)</f>
        <v>0</v>
      </c>
      <c r="Y1281" s="180">
        <f>IF(V1281&gt;0,INDEX(Scope_Labor_Rates!$S$6:$S$46,V1281-5),0)</f>
        <v>0</v>
      </c>
      <c r="Z1281" s="180">
        <f>IF(V1281&gt;0,INDEX(Scope_Labor_Rates!$R$6:$R$46,V1281-5),1)</f>
        <v>1</v>
      </c>
      <c r="AA1281" s="231">
        <f t="shared" si="171"/>
        <v>0</v>
      </c>
      <c r="AB1281" t="str">
        <f t="shared" si="172"/>
        <v/>
      </c>
      <c r="AC1281" s="178" t="str">
        <f t="shared" si="173"/>
        <v/>
      </c>
      <c r="AD1281" s="181">
        <f t="shared" si="174"/>
        <v>0</v>
      </c>
      <c r="AE1281" s="178">
        <f>IF(V1281&gt;0,P1281*INDEX(Scope_Labor_Rates!$E$6:$E$46,V1281-5),0)</f>
        <v>0</v>
      </c>
      <c r="AF1281" s="181">
        <f>IF(V1281&gt;0,AE1281*INDEX(Scope_Labor_Rates!$D$6:$D$46,V1281-5)*AA1281,0)</f>
        <v>0</v>
      </c>
      <c r="AG1281" s="178">
        <f>IF(V1281&gt;0,P1281*INDEX(Scope_Labor_Rates!$G$6:$G$46,V1281-5),0)</f>
        <v>0</v>
      </c>
      <c r="AH1281" s="181">
        <f>IF(V1281&gt;0,AG1281*INDEX(Scope_Labor_Rates!$F$6:$F$46,V1281-5)*AA1281,0)</f>
        <v>0</v>
      </c>
      <c r="AI1281" s="178">
        <f>IF(V1281&gt;0,P1281*INDEX(Scope_Labor_Rates!$I$6:$I$46,V1281-5),0)</f>
        <v>0</v>
      </c>
      <c r="AJ1281" s="181">
        <f>IF(V1281&gt;0,AI1281*INDEX(Scope_Labor_Rates!$H$6:$H$46,V1281-5)*AA1281,0)</f>
        <v>0</v>
      </c>
      <c r="AK1281" s="178">
        <f>IF(V1281&gt;0,P1281*INDEX(Scope_Labor_Rates!$K$6:$K$46,V1281-5),0)</f>
        <v>0</v>
      </c>
      <c r="AL1281" s="181">
        <f>IF(V1281&gt;0,AK1281*INDEX(Scope_Labor_Rates!$J$6:$J$46,V1281-5)*AA1281,0)</f>
        <v>0</v>
      </c>
      <c r="AM1281" s="178">
        <f>IF(V1281&gt;0,P1281*INDEX(Scope_Labor_Rates!$M$6:$M$46,V1281-5),0)</f>
        <v>0</v>
      </c>
      <c r="AN1281" s="178">
        <f>IF(V1281&gt;0,AM1281*INDEX(Scope_Labor_Rates!$L$6:$L$46,V1281-5)*AA1281,0)</f>
        <v>0</v>
      </c>
      <c r="AO1281" s="178">
        <f>IF(V1281&gt;0,P1281*INDEX(Scope_Labor_Rates!$O$6:$O$46,V1281-5)*AA1281,0)</f>
        <v>0</v>
      </c>
      <c r="AP1281" s="181">
        <f>IF(V1281&gt;0,P1281*INDEX(Scope_Labor_Rates!$Q$6:$Q$46,V1281-5)*AA1281,0)</f>
        <v>0</v>
      </c>
      <c r="AQ1281" s="178">
        <f t="shared" si="175"/>
        <v>0</v>
      </c>
      <c r="AR1281" s="178">
        <f t="shared" si="176"/>
        <v>0</v>
      </c>
      <c r="AS1281" s="178">
        <f t="shared" si="177"/>
        <v>0</v>
      </c>
      <c r="AT1281" s="178">
        <f t="shared" si="178"/>
        <v>0</v>
      </c>
      <c r="AU1281">
        <f t="shared" si="179"/>
        <v>0</v>
      </c>
    </row>
    <row r="1282" spans="1:47">
      <c r="A1282" t="str">
        <f>IF(All_Tasks!A1282="","",All_Tasks!A1282)</f>
        <v/>
      </c>
      <c r="B1282" t="str">
        <f>IF(All_Tasks!B1282="","",All_Tasks!B1282)</f>
        <v/>
      </c>
      <c r="C1282" t="str">
        <f>IF(All_Tasks!C1282="","",All_Tasks!C1282)</f>
        <v/>
      </c>
      <c r="D1282" t="str">
        <f>IF(All_Tasks!D1282="","",All_Tasks!D1282)</f>
        <v/>
      </c>
      <c r="E1282" t="str">
        <f>IF(All_Tasks!V1282&lt;&gt;"",All_Tasks!V1282,IF(All_Tasks!E1282&lt;&gt;"",All_Tasks!E1282,""))</f>
        <v/>
      </c>
      <c r="F1282" t="str">
        <f>IF(All_Tasks!F1282="","",All_Tasks!F1282)</f>
        <v/>
      </c>
      <c r="G1282" t="str">
        <f>IF(All_Tasks!G1282="","",All_Tasks!G1282)</f>
        <v/>
      </c>
      <c r="H1282" s="231" t="str">
        <f>IF(All_Tasks!H1282="","",All_Tasks!H1282)</f>
        <v/>
      </c>
      <c r="I1282" t="str">
        <f>IF(All_Tasks!I1282="","",All_Tasks!I1282)</f>
        <v/>
      </c>
      <c r="J1282" t="str">
        <f>IF(All_Tasks!J1282="","",All_Tasks!J1282)</f>
        <v/>
      </c>
      <c r="K1282" t="str">
        <f>IF(All_Tasks!K1282="","",All_Tasks!K1282)</f>
        <v/>
      </c>
      <c r="L1282" s="231" t="str">
        <f>IF(All_Tasks!L1282="","",All_Tasks!L1282)</f>
        <v/>
      </c>
      <c r="M1282" t="str">
        <f>IF(All_Tasks!M1282="","",All_Tasks!M1282)</f>
        <v/>
      </c>
      <c r="N1282" t="str">
        <f>IF(All_Tasks!N1282="","",All_Tasks!N1282)</f>
        <v/>
      </c>
      <c r="O1282" t="str">
        <f>IF(All_Tasks!O1282="","",All_Tasks!O1282)</f>
        <v/>
      </c>
      <c r="P1282" s="181">
        <f>IF(All_Tasks!P1282="",0,All_Tasks!P1282)</f>
        <v>0</v>
      </c>
      <c r="Q1282" s="181">
        <f>IF(All_Tasks!Q1282="",0,All_Tasks!Q1282)</f>
        <v>0</v>
      </c>
      <c r="R1282" s="181">
        <f>IF(All_Tasks!R1282="",0,All_Tasks!R1282)</f>
        <v>0</v>
      </c>
      <c r="S1282" s="181" t="str">
        <f>IF(All_Tasks!S1282="","",All_Tasks!S1282)</f>
        <v/>
      </c>
      <c r="T1282" t="str">
        <f>IF(All_Tasks!T1282="","",All_Tasks!T1282)</f>
        <v/>
      </c>
      <c r="U1282" t="str">
        <f>IF(All_Tasks!U1282="","",All_Tasks!U1282)</f>
        <v/>
      </c>
      <c r="V1282">
        <f>IF(A1282="",0,IFERROR(MATCH(A1282,Scope_Labor_Rates!$A$6:$A$46,0)+5,0))</f>
        <v>0</v>
      </c>
      <c r="W1282" s="178">
        <f>IF(V1282&gt;0,INDEX(Scope_Labor_Rates!$C$6:$C$46,V1282-5),0)</f>
        <v>0</v>
      </c>
      <c r="X1282" s="178">
        <f>IF(V1282&gt;0,INDEX(Scope_Labor_Rates!$C$6:$C$46,V1282-5),0)</f>
        <v>0</v>
      </c>
      <c r="Y1282" s="180">
        <f>IF(V1282&gt;0,INDEX(Scope_Labor_Rates!$S$6:$S$46,V1282-5),0)</f>
        <v>0</v>
      </c>
      <c r="Z1282" s="180">
        <f>IF(V1282&gt;0,INDEX(Scope_Labor_Rates!$R$6:$R$46,V1282-5),1)</f>
        <v>1</v>
      </c>
      <c r="AA1282" s="231">
        <f t="shared" ref="AA1282:AA1345" si="180">IF(OR(L1282&lt;&gt;"",UPPER(S1282)="COMPLETED"),1,0)</f>
        <v>0</v>
      </c>
      <c r="AB1282" t="str">
        <f t="shared" ref="AB1282:AB1345" si="181">IF(L1282="","",L1282-WEEKDAY(L1282,3)+6)</f>
        <v/>
      </c>
      <c r="AC1282" s="178" t="str">
        <f t="shared" ref="AC1282:AC1345" si="182">IF(AB1282="","",IF(DAY(AB1282)&lt;=23,TEXT(AB1282,"MMM-yyyy"),TEXT(EOMONTH(AB1282,0)+1,"MMM-yyyy")))</f>
        <v/>
      </c>
      <c r="AD1282" s="181">
        <f t="shared" ref="AD1282:AD1345" si="183">P1282*X1282*AA1282</f>
        <v>0</v>
      </c>
      <c r="AE1282" s="178">
        <f>IF(V1282&gt;0,P1282*INDEX(Scope_Labor_Rates!$E$6:$E$46,V1282-5),0)</f>
        <v>0</v>
      </c>
      <c r="AF1282" s="181">
        <f>IF(V1282&gt;0,AE1282*INDEX(Scope_Labor_Rates!$D$6:$D$46,V1282-5)*AA1282,0)</f>
        <v>0</v>
      </c>
      <c r="AG1282" s="178">
        <f>IF(V1282&gt;0,P1282*INDEX(Scope_Labor_Rates!$G$6:$G$46,V1282-5),0)</f>
        <v>0</v>
      </c>
      <c r="AH1282" s="181">
        <f>IF(V1282&gt;0,AG1282*INDEX(Scope_Labor_Rates!$F$6:$F$46,V1282-5)*AA1282,0)</f>
        <v>0</v>
      </c>
      <c r="AI1282" s="178">
        <f>IF(V1282&gt;0,P1282*INDEX(Scope_Labor_Rates!$I$6:$I$46,V1282-5),0)</f>
        <v>0</v>
      </c>
      <c r="AJ1282" s="181">
        <f>IF(V1282&gt;0,AI1282*INDEX(Scope_Labor_Rates!$H$6:$H$46,V1282-5)*AA1282,0)</f>
        <v>0</v>
      </c>
      <c r="AK1282" s="178">
        <f>IF(V1282&gt;0,P1282*INDEX(Scope_Labor_Rates!$K$6:$K$46,V1282-5),0)</f>
        <v>0</v>
      </c>
      <c r="AL1282" s="181">
        <f>IF(V1282&gt;0,AK1282*INDEX(Scope_Labor_Rates!$J$6:$J$46,V1282-5)*AA1282,0)</f>
        <v>0</v>
      </c>
      <c r="AM1282" s="178">
        <f>IF(V1282&gt;0,P1282*INDEX(Scope_Labor_Rates!$M$6:$M$46,V1282-5),0)</f>
        <v>0</v>
      </c>
      <c r="AN1282" s="178">
        <f>IF(V1282&gt;0,AM1282*INDEX(Scope_Labor_Rates!$L$6:$L$46,V1282-5)*AA1282,0)</f>
        <v>0</v>
      </c>
      <c r="AO1282" s="178">
        <f>IF(V1282&gt;0,P1282*INDEX(Scope_Labor_Rates!$O$6:$O$46,V1282-5)*AA1282,0)</f>
        <v>0</v>
      </c>
      <c r="AP1282" s="181">
        <f>IF(V1282&gt;0,P1282*INDEX(Scope_Labor_Rates!$Q$6:$Q$46,V1282-5)*AA1282,0)</f>
        <v>0</v>
      </c>
      <c r="AQ1282" s="178">
        <f t="shared" ref="AQ1282:AQ1345" si="184">AE1282+AG1282+AI1282+AK1282+AM1282</f>
        <v>0</v>
      </c>
      <c r="AR1282" s="178">
        <f t="shared" ref="AR1282:AR1345" si="185">AF1282+AH1282+AJ1282+AL1282+AN1282</f>
        <v>0</v>
      </c>
      <c r="AS1282" s="178">
        <f t="shared" ref="AS1282:AS1345" si="186">AO1282+AP1282</f>
        <v>0</v>
      </c>
      <c r="AT1282" s="178">
        <f t="shared" ref="AT1282:AT1345" si="187">AD1282+AR1282+AS1282</f>
        <v>0</v>
      </c>
      <c r="AU1282">
        <f t="shared" ref="AU1282:AU1345" si="188">AT1282*Z1282</f>
        <v>0</v>
      </c>
    </row>
    <row r="1283" spans="1:47">
      <c r="A1283" t="str">
        <f>IF(All_Tasks!A1283="","",All_Tasks!A1283)</f>
        <v/>
      </c>
      <c r="B1283" t="str">
        <f>IF(All_Tasks!B1283="","",All_Tasks!B1283)</f>
        <v/>
      </c>
      <c r="C1283" t="str">
        <f>IF(All_Tasks!C1283="","",All_Tasks!C1283)</f>
        <v/>
      </c>
      <c r="D1283" t="str">
        <f>IF(All_Tasks!D1283="","",All_Tasks!D1283)</f>
        <v/>
      </c>
      <c r="E1283" t="str">
        <f>IF(All_Tasks!V1283&lt;&gt;"",All_Tasks!V1283,IF(All_Tasks!E1283&lt;&gt;"",All_Tasks!E1283,""))</f>
        <v/>
      </c>
      <c r="F1283" t="str">
        <f>IF(All_Tasks!F1283="","",All_Tasks!F1283)</f>
        <v/>
      </c>
      <c r="G1283" t="str">
        <f>IF(All_Tasks!G1283="","",All_Tasks!G1283)</f>
        <v/>
      </c>
      <c r="H1283" s="231" t="str">
        <f>IF(All_Tasks!H1283="","",All_Tasks!H1283)</f>
        <v/>
      </c>
      <c r="I1283" t="str">
        <f>IF(All_Tasks!I1283="","",All_Tasks!I1283)</f>
        <v/>
      </c>
      <c r="J1283" t="str">
        <f>IF(All_Tasks!J1283="","",All_Tasks!J1283)</f>
        <v/>
      </c>
      <c r="K1283" t="str">
        <f>IF(All_Tasks!K1283="","",All_Tasks!K1283)</f>
        <v/>
      </c>
      <c r="L1283" s="231" t="str">
        <f>IF(All_Tasks!L1283="","",All_Tasks!L1283)</f>
        <v/>
      </c>
      <c r="M1283" t="str">
        <f>IF(All_Tasks!M1283="","",All_Tasks!M1283)</f>
        <v/>
      </c>
      <c r="N1283" t="str">
        <f>IF(All_Tasks!N1283="","",All_Tasks!N1283)</f>
        <v/>
      </c>
      <c r="O1283" t="str">
        <f>IF(All_Tasks!O1283="","",All_Tasks!O1283)</f>
        <v/>
      </c>
      <c r="P1283" s="181">
        <f>IF(All_Tasks!P1283="",0,All_Tasks!P1283)</f>
        <v>0</v>
      </c>
      <c r="Q1283" s="181">
        <f>IF(All_Tasks!Q1283="",0,All_Tasks!Q1283)</f>
        <v>0</v>
      </c>
      <c r="R1283" s="181">
        <f>IF(All_Tasks!R1283="",0,All_Tasks!R1283)</f>
        <v>0</v>
      </c>
      <c r="S1283" s="181" t="str">
        <f>IF(All_Tasks!S1283="","",All_Tasks!S1283)</f>
        <v/>
      </c>
      <c r="T1283" t="str">
        <f>IF(All_Tasks!T1283="","",All_Tasks!T1283)</f>
        <v/>
      </c>
      <c r="U1283" t="str">
        <f>IF(All_Tasks!U1283="","",All_Tasks!U1283)</f>
        <v/>
      </c>
      <c r="V1283">
        <f>IF(A1283="",0,IFERROR(MATCH(A1283,Scope_Labor_Rates!$A$6:$A$46,0)+5,0))</f>
        <v>0</v>
      </c>
      <c r="W1283" s="178">
        <f>IF(V1283&gt;0,INDEX(Scope_Labor_Rates!$C$6:$C$46,V1283-5),0)</f>
        <v>0</v>
      </c>
      <c r="X1283" s="178">
        <f>IF(V1283&gt;0,INDEX(Scope_Labor_Rates!$C$6:$C$46,V1283-5),0)</f>
        <v>0</v>
      </c>
      <c r="Y1283" s="180">
        <f>IF(V1283&gt;0,INDEX(Scope_Labor_Rates!$S$6:$S$46,V1283-5),0)</f>
        <v>0</v>
      </c>
      <c r="Z1283" s="180">
        <f>IF(V1283&gt;0,INDEX(Scope_Labor_Rates!$R$6:$R$46,V1283-5),1)</f>
        <v>1</v>
      </c>
      <c r="AA1283" s="231">
        <f t="shared" si="180"/>
        <v>0</v>
      </c>
      <c r="AB1283" t="str">
        <f t="shared" si="181"/>
        <v/>
      </c>
      <c r="AC1283" s="178" t="str">
        <f t="shared" si="182"/>
        <v/>
      </c>
      <c r="AD1283" s="181">
        <f t="shared" si="183"/>
        <v>0</v>
      </c>
      <c r="AE1283" s="178">
        <f>IF(V1283&gt;0,P1283*INDEX(Scope_Labor_Rates!$E$6:$E$46,V1283-5),0)</f>
        <v>0</v>
      </c>
      <c r="AF1283" s="181">
        <f>IF(V1283&gt;0,AE1283*INDEX(Scope_Labor_Rates!$D$6:$D$46,V1283-5)*AA1283,0)</f>
        <v>0</v>
      </c>
      <c r="AG1283" s="178">
        <f>IF(V1283&gt;0,P1283*INDEX(Scope_Labor_Rates!$G$6:$G$46,V1283-5),0)</f>
        <v>0</v>
      </c>
      <c r="AH1283" s="181">
        <f>IF(V1283&gt;0,AG1283*INDEX(Scope_Labor_Rates!$F$6:$F$46,V1283-5)*AA1283,0)</f>
        <v>0</v>
      </c>
      <c r="AI1283" s="178">
        <f>IF(V1283&gt;0,P1283*INDEX(Scope_Labor_Rates!$I$6:$I$46,V1283-5),0)</f>
        <v>0</v>
      </c>
      <c r="AJ1283" s="181">
        <f>IF(V1283&gt;0,AI1283*INDEX(Scope_Labor_Rates!$H$6:$H$46,V1283-5)*AA1283,0)</f>
        <v>0</v>
      </c>
      <c r="AK1283" s="178">
        <f>IF(V1283&gt;0,P1283*INDEX(Scope_Labor_Rates!$K$6:$K$46,V1283-5),0)</f>
        <v>0</v>
      </c>
      <c r="AL1283" s="181">
        <f>IF(V1283&gt;0,AK1283*INDEX(Scope_Labor_Rates!$J$6:$J$46,V1283-5)*AA1283,0)</f>
        <v>0</v>
      </c>
      <c r="AM1283" s="178">
        <f>IF(V1283&gt;0,P1283*INDEX(Scope_Labor_Rates!$M$6:$M$46,V1283-5),0)</f>
        <v>0</v>
      </c>
      <c r="AN1283" s="178">
        <f>IF(V1283&gt;0,AM1283*INDEX(Scope_Labor_Rates!$L$6:$L$46,V1283-5)*AA1283,0)</f>
        <v>0</v>
      </c>
      <c r="AO1283" s="178">
        <f>IF(V1283&gt;0,P1283*INDEX(Scope_Labor_Rates!$O$6:$O$46,V1283-5)*AA1283,0)</f>
        <v>0</v>
      </c>
      <c r="AP1283" s="181">
        <f>IF(V1283&gt;0,P1283*INDEX(Scope_Labor_Rates!$Q$6:$Q$46,V1283-5)*AA1283,0)</f>
        <v>0</v>
      </c>
      <c r="AQ1283" s="178">
        <f t="shared" si="184"/>
        <v>0</v>
      </c>
      <c r="AR1283" s="178">
        <f t="shared" si="185"/>
        <v>0</v>
      </c>
      <c r="AS1283" s="178">
        <f t="shared" si="186"/>
        <v>0</v>
      </c>
      <c r="AT1283" s="178">
        <f t="shared" si="187"/>
        <v>0</v>
      </c>
      <c r="AU1283">
        <f t="shared" si="188"/>
        <v>0</v>
      </c>
    </row>
    <row r="1284" spans="1:47">
      <c r="A1284" t="str">
        <f>IF(All_Tasks!A1284="","",All_Tasks!A1284)</f>
        <v/>
      </c>
      <c r="B1284" t="str">
        <f>IF(All_Tasks!B1284="","",All_Tasks!B1284)</f>
        <v/>
      </c>
      <c r="C1284" t="str">
        <f>IF(All_Tasks!C1284="","",All_Tasks!C1284)</f>
        <v/>
      </c>
      <c r="D1284" t="str">
        <f>IF(All_Tasks!D1284="","",All_Tasks!D1284)</f>
        <v/>
      </c>
      <c r="E1284" t="str">
        <f>IF(All_Tasks!V1284&lt;&gt;"",All_Tasks!V1284,IF(All_Tasks!E1284&lt;&gt;"",All_Tasks!E1284,""))</f>
        <v/>
      </c>
      <c r="F1284" t="str">
        <f>IF(All_Tasks!F1284="","",All_Tasks!F1284)</f>
        <v/>
      </c>
      <c r="G1284" t="str">
        <f>IF(All_Tasks!G1284="","",All_Tasks!G1284)</f>
        <v/>
      </c>
      <c r="H1284" s="231" t="str">
        <f>IF(All_Tasks!H1284="","",All_Tasks!H1284)</f>
        <v/>
      </c>
      <c r="I1284" t="str">
        <f>IF(All_Tasks!I1284="","",All_Tasks!I1284)</f>
        <v/>
      </c>
      <c r="J1284" t="str">
        <f>IF(All_Tasks!J1284="","",All_Tasks!J1284)</f>
        <v/>
      </c>
      <c r="K1284" t="str">
        <f>IF(All_Tasks!K1284="","",All_Tasks!K1284)</f>
        <v/>
      </c>
      <c r="L1284" s="231" t="str">
        <f>IF(All_Tasks!L1284="","",All_Tasks!L1284)</f>
        <v/>
      </c>
      <c r="M1284" t="str">
        <f>IF(All_Tasks!M1284="","",All_Tasks!M1284)</f>
        <v/>
      </c>
      <c r="N1284" t="str">
        <f>IF(All_Tasks!N1284="","",All_Tasks!N1284)</f>
        <v/>
      </c>
      <c r="O1284" t="str">
        <f>IF(All_Tasks!O1284="","",All_Tasks!O1284)</f>
        <v/>
      </c>
      <c r="P1284" s="181">
        <f>IF(All_Tasks!P1284="",0,All_Tasks!P1284)</f>
        <v>0</v>
      </c>
      <c r="Q1284" s="181">
        <f>IF(All_Tasks!Q1284="",0,All_Tasks!Q1284)</f>
        <v>0</v>
      </c>
      <c r="R1284" s="181">
        <f>IF(All_Tasks!R1284="",0,All_Tasks!R1284)</f>
        <v>0</v>
      </c>
      <c r="S1284" s="181" t="str">
        <f>IF(All_Tasks!S1284="","",All_Tasks!S1284)</f>
        <v/>
      </c>
      <c r="T1284" t="str">
        <f>IF(All_Tasks!T1284="","",All_Tasks!T1284)</f>
        <v/>
      </c>
      <c r="U1284" t="str">
        <f>IF(All_Tasks!U1284="","",All_Tasks!U1284)</f>
        <v/>
      </c>
      <c r="V1284">
        <f>IF(A1284="",0,IFERROR(MATCH(A1284,Scope_Labor_Rates!$A$6:$A$46,0)+5,0))</f>
        <v>0</v>
      </c>
      <c r="W1284" s="178">
        <f>IF(V1284&gt;0,INDEX(Scope_Labor_Rates!$C$6:$C$46,V1284-5),0)</f>
        <v>0</v>
      </c>
      <c r="X1284" s="178">
        <f>IF(V1284&gt;0,INDEX(Scope_Labor_Rates!$C$6:$C$46,V1284-5),0)</f>
        <v>0</v>
      </c>
      <c r="Y1284" s="180">
        <f>IF(V1284&gt;0,INDEX(Scope_Labor_Rates!$S$6:$S$46,V1284-5),0)</f>
        <v>0</v>
      </c>
      <c r="Z1284" s="180">
        <f>IF(V1284&gt;0,INDEX(Scope_Labor_Rates!$R$6:$R$46,V1284-5),1)</f>
        <v>1</v>
      </c>
      <c r="AA1284" s="231">
        <f t="shared" si="180"/>
        <v>0</v>
      </c>
      <c r="AB1284" t="str">
        <f t="shared" si="181"/>
        <v/>
      </c>
      <c r="AC1284" s="178" t="str">
        <f t="shared" si="182"/>
        <v/>
      </c>
      <c r="AD1284" s="181">
        <f t="shared" si="183"/>
        <v>0</v>
      </c>
      <c r="AE1284" s="178">
        <f>IF(V1284&gt;0,P1284*INDEX(Scope_Labor_Rates!$E$6:$E$46,V1284-5),0)</f>
        <v>0</v>
      </c>
      <c r="AF1284" s="181">
        <f>IF(V1284&gt;0,AE1284*INDEX(Scope_Labor_Rates!$D$6:$D$46,V1284-5)*AA1284,0)</f>
        <v>0</v>
      </c>
      <c r="AG1284" s="178">
        <f>IF(V1284&gt;0,P1284*INDEX(Scope_Labor_Rates!$G$6:$G$46,V1284-5),0)</f>
        <v>0</v>
      </c>
      <c r="AH1284" s="181">
        <f>IF(V1284&gt;0,AG1284*INDEX(Scope_Labor_Rates!$F$6:$F$46,V1284-5)*AA1284,0)</f>
        <v>0</v>
      </c>
      <c r="AI1284" s="178">
        <f>IF(V1284&gt;0,P1284*INDEX(Scope_Labor_Rates!$I$6:$I$46,V1284-5),0)</f>
        <v>0</v>
      </c>
      <c r="AJ1284" s="181">
        <f>IF(V1284&gt;0,AI1284*INDEX(Scope_Labor_Rates!$H$6:$H$46,V1284-5)*AA1284,0)</f>
        <v>0</v>
      </c>
      <c r="AK1284" s="178">
        <f>IF(V1284&gt;0,P1284*INDEX(Scope_Labor_Rates!$K$6:$K$46,V1284-5),0)</f>
        <v>0</v>
      </c>
      <c r="AL1284" s="181">
        <f>IF(V1284&gt;0,AK1284*INDEX(Scope_Labor_Rates!$J$6:$J$46,V1284-5)*AA1284,0)</f>
        <v>0</v>
      </c>
      <c r="AM1284" s="178">
        <f>IF(V1284&gt;0,P1284*INDEX(Scope_Labor_Rates!$M$6:$M$46,V1284-5),0)</f>
        <v>0</v>
      </c>
      <c r="AN1284" s="178">
        <f>IF(V1284&gt;0,AM1284*INDEX(Scope_Labor_Rates!$L$6:$L$46,V1284-5)*AA1284,0)</f>
        <v>0</v>
      </c>
      <c r="AO1284" s="178">
        <f>IF(V1284&gt;0,P1284*INDEX(Scope_Labor_Rates!$O$6:$O$46,V1284-5)*AA1284,0)</f>
        <v>0</v>
      </c>
      <c r="AP1284" s="181">
        <f>IF(V1284&gt;0,P1284*INDEX(Scope_Labor_Rates!$Q$6:$Q$46,V1284-5)*AA1284,0)</f>
        <v>0</v>
      </c>
      <c r="AQ1284" s="178">
        <f t="shared" si="184"/>
        <v>0</v>
      </c>
      <c r="AR1284" s="178">
        <f t="shared" si="185"/>
        <v>0</v>
      </c>
      <c r="AS1284" s="178">
        <f t="shared" si="186"/>
        <v>0</v>
      </c>
      <c r="AT1284" s="178">
        <f t="shared" si="187"/>
        <v>0</v>
      </c>
      <c r="AU1284">
        <f t="shared" si="188"/>
        <v>0</v>
      </c>
    </row>
    <row r="1285" spans="1:47">
      <c r="A1285" t="str">
        <f>IF(All_Tasks!A1285="","",All_Tasks!A1285)</f>
        <v/>
      </c>
      <c r="B1285" t="str">
        <f>IF(All_Tasks!B1285="","",All_Tasks!B1285)</f>
        <v/>
      </c>
      <c r="C1285" t="str">
        <f>IF(All_Tasks!C1285="","",All_Tasks!C1285)</f>
        <v/>
      </c>
      <c r="D1285" t="str">
        <f>IF(All_Tasks!D1285="","",All_Tasks!D1285)</f>
        <v/>
      </c>
      <c r="E1285" t="str">
        <f>IF(All_Tasks!V1285&lt;&gt;"",All_Tasks!V1285,IF(All_Tasks!E1285&lt;&gt;"",All_Tasks!E1285,""))</f>
        <v/>
      </c>
      <c r="F1285" t="str">
        <f>IF(All_Tasks!F1285="","",All_Tasks!F1285)</f>
        <v/>
      </c>
      <c r="G1285" t="str">
        <f>IF(All_Tasks!G1285="","",All_Tasks!G1285)</f>
        <v/>
      </c>
      <c r="H1285" s="231" t="str">
        <f>IF(All_Tasks!H1285="","",All_Tasks!H1285)</f>
        <v/>
      </c>
      <c r="I1285" t="str">
        <f>IF(All_Tasks!I1285="","",All_Tasks!I1285)</f>
        <v/>
      </c>
      <c r="J1285" t="str">
        <f>IF(All_Tasks!J1285="","",All_Tasks!J1285)</f>
        <v/>
      </c>
      <c r="K1285" t="str">
        <f>IF(All_Tasks!K1285="","",All_Tasks!K1285)</f>
        <v/>
      </c>
      <c r="L1285" s="231" t="str">
        <f>IF(All_Tasks!L1285="","",All_Tasks!L1285)</f>
        <v/>
      </c>
      <c r="M1285" t="str">
        <f>IF(All_Tasks!M1285="","",All_Tasks!M1285)</f>
        <v/>
      </c>
      <c r="N1285" t="str">
        <f>IF(All_Tasks!N1285="","",All_Tasks!N1285)</f>
        <v/>
      </c>
      <c r="O1285" t="str">
        <f>IF(All_Tasks!O1285="","",All_Tasks!O1285)</f>
        <v/>
      </c>
      <c r="P1285" s="181">
        <f>IF(All_Tasks!P1285="",0,All_Tasks!P1285)</f>
        <v>0</v>
      </c>
      <c r="Q1285" s="181">
        <f>IF(All_Tasks!Q1285="",0,All_Tasks!Q1285)</f>
        <v>0</v>
      </c>
      <c r="R1285" s="181">
        <f>IF(All_Tasks!R1285="",0,All_Tasks!R1285)</f>
        <v>0</v>
      </c>
      <c r="S1285" s="181" t="str">
        <f>IF(All_Tasks!S1285="","",All_Tasks!S1285)</f>
        <v/>
      </c>
      <c r="T1285" t="str">
        <f>IF(All_Tasks!T1285="","",All_Tasks!T1285)</f>
        <v/>
      </c>
      <c r="U1285" t="str">
        <f>IF(All_Tasks!U1285="","",All_Tasks!U1285)</f>
        <v/>
      </c>
      <c r="V1285">
        <f>IF(A1285="",0,IFERROR(MATCH(A1285,Scope_Labor_Rates!$A$6:$A$46,0)+5,0))</f>
        <v>0</v>
      </c>
      <c r="W1285" s="178">
        <f>IF(V1285&gt;0,INDEX(Scope_Labor_Rates!$C$6:$C$46,V1285-5),0)</f>
        <v>0</v>
      </c>
      <c r="X1285" s="178">
        <f>IF(V1285&gt;0,INDEX(Scope_Labor_Rates!$C$6:$C$46,V1285-5),0)</f>
        <v>0</v>
      </c>
      <c r="Y1285" s="180">
        <f>IF(V1285&gt;0,INDEX(Scope_Labor_Rates!$S$6:$S$46,V1285-5),0)</f>
        <v>0</v>
      </c>
      <c r="Z1285" s="180">
        <f>IF(V1285&gt;0,INDEX(Scope_Labor_Rates!$R$6:$R$46,V1285-5),1)</f>
        <v>1</v>
      </c>
      <c r="AA1285" s="231">
        <f t="shared" si="180"/>
        <v>0</v>
      </c>
      <c r="AB1285" t="str">
        <f t="shared" si="181"/>
        <v/>
      </c>
      <c r="AC1285" s="178" t="str">
        <f t="shared" si="182"/>
        <v/>
      </c>
      <c r="AD1285" s="181">
        <f t="shared" si="183"/>
        <v>0</v>
      </c>
      <c r="AE1285" s="178">
        <f>IF(V1285&gt;0,P1285*INDEX(Scope_Labor_Rates!$E$6:$E$46,V1285-5),0)</f>
        <v>0</v>
      </c>
      <c r="AF1285" s="181">
        <f>IF(V1285&gt;0,AE1285*INDEX(Scope_Labor_Rates!$D$6:$D$46,V1285-5)*AA1285,0)</f>
        <v>0</v>
      </c>
      <c r="AG1285" s="178">
        <f>IF(V1285&gt;0,P1285*INDEX(Scope_Labor_Rates!$G$6:$G$46,V1285-5),0)</f>
        <v>0</v>
      </c>
      <c r="AH1285" s="181">
        <f>IF(V1285&gt;0,AG1285*INDEX(Scope_Labor_Rates!$F$6:$F$46,V1285-5)*AA1285,0)</f>
        <v>0</v>
      </c>
      <c r="AI1285" s="178">
        <f>IF(V1285&gt;0,P1285*INDEX(Scope_Labor_Rates!$I$6:$I$46,V1285-5),0)</f>
        <v>0</v>
      </c>
      <c r="AJ1285" s="181">
        <f>IF(V1285&gt;0,AI1285*INDEX(Scope_Labor_Rates!$H$6:$H$46,V1285-5)*AA1285,0)</f>
        <v>0</v>
      </c>
      <c r="AK1285" s="178">
        <f>IF(V1285&gt;0,P1285*INDEX(Scope_Labor_Rates!$K$6:$K$46,V1285-5),0)</f>
        <v>0</v>
      </c>
      <c r="AL1285" s="181">
        <f>IF(V1285&gt;0,AK1285*INDEX(Scope_Labor_Rates!$J$6:$J$46,V1285-5)*AA1285,0)</f>
        <v>0</v>
      </c>
      <c r="AM1285" s="178">
        <f>IF(V1285&gt;0,P1285*INDEX(Scope_Labor_Rates!$M$6:$M$46,V1285-5),0)</f>
        <v>0</v>
      </c>
      <c r="AN1285" s="178">
        <f>IF(V1285&gt;0,AM1285*INDEX(Scope_Labor_Rates!$L$6:$L$46,V1285-5)*AA1285,0)</f>
        <v>0</v>
      </c>
      <c r="AO1285" s="178">
        <f>IF(V1285&gt;0,P1285*INDEX(Scope_Labor_Rates!$O$6:$O$46,V1285-5)*AA1285,0)</f>
        <v>0</v>
      </c>
      <c r="AP1285" s="181">
        <f>IF(V1285&gt;0,P1285*INDEX(Scope_Labor_Rates!$Q$6:$Q$46,V1285-5)*AA1285,0)</f>
        <v>0</v>
      </c>
      <c r="AQ1285" s="178">
        <f t="shared" si="184"/>
        <v>0</v>
      </c>
      <c r="AR1285" s="178">
        <f t="shared" si="185"/>
        <v>0</v>
      </c>
      <c r="AS1285" s="178">
        <f t="shared" si="186"/>
        <v>0</v>
      </c>
      <c r="AT1285" s="178">
        <f t="shared" si="187"/>
        <v>0</v>
      </c>
      <c r="AU1285">
        <f t="shared" si="188"/>
        <v>0</v>
      </c>
    </row>
    <row r="1286" spans="1:47">
      <c r="A1286" t="str">
        <f>IF(All_Tasks!A1286="","",All_Tasks!A1286)</f>
        <v/>
      </c>
      <c r="B1286" t="str">
        <f>IF(All_Tasks!B1286="","",All_Tasks!B1286)</f>
        <v/>
      </c>
      <c r="C1286" t="str">
        <f>IF(All_Tasks!C1286="","",All_Tasks!C1286)</f>
        <v/>
      </c>
      <c r="D1286" t="str">
        <f>IF(All_Tasks!D1286="","",All_Tasks!D1286)</f>
        <v/>
      </c>
      <c r="E1286" t="str">
        <f>IF(All_Tasks!V1286&lt;&gt;"",All_Tasks!V1286,IF(All_Tasks!E1286&lt;&gt;"",All_Tasks!E1286,""))</f>
        <v/>
      </c>
      <c r="F1286" t="str">
        <f>IF(All_Tasks!F1286="","",All_Tasks!F1286)</f>
        <v/>
      </c>
      <c r="G1286" t="str">
        <f>IF(All_Tasks!G1286="","",All_Tasks!G1286)</f>
        <v/>
      </c>
      <c r="H1286" s="231" t="str">
        <f>IF(All_Tasks!H1286="","",All_Tasks!H1286)</f>
        <v/>
      </c>
      <c r="I1286" t="str">
        <f>IF(All_Tasks!I1286="","",All_Tasks!I1286)</f>
        <v/>
      </c>
      <c r="J1286" t="str">
        <f>IF(All_Tasks!J1286="","",All_Tasks!J1286)</f>
        <v/>
      </c>
      <c r="K1286" t="str">
        <f>IF(All_Tasks!K1286="","",All_Tasks!K1286)</f>
        <v/>
      </c>
      <c r="L1286" s="231" t="str">
        <f>IF(All_Tasks!L1286="","",All_Tasks!L1286)</f>
        <v/>
      </c>
      <c r="M1286" t="str">
        <f>IF(All_Tasks!M1286="","",All_Tasks!M1286)</f>
        <v/>
      </c>
      <c r="N1286" t="str">
        <f>IF(All_Tasks!N1286="","",All_Tasks!N1286)</f>
        <v/>
      </c>
      <c r="O1286" t="str">
        <f>IF(All_Tasks!O1286="","",All_Tasks!O1286)</f>
        <v/>
      </c>
      <c r="P1286" s="181">
        <f>IF(All_Tasks!P1286="",0,All_Tasks!P1286)</f>
        <v>0</v>
      </c>
      <c r="Q1286" s="181">
        <f>IF(All_Tasks!Q1286="",0,All_Tasks!Q1286)</f>
        <v>0</v>
      </c>
      <c r="R1286" s="181">
        <f>IF(All_Tasks!R1286="",0,All_Tasks!R1286)</f>
        <v>0</v>
      </c>
      <c r="S1286" s="181" t="str">
        <f>IF(All_Tasks!S1286="","",All_Tasks!S1286)</f>
        <v/>
      </c>
      <c r="T1286" t="str">
        <f>IF(All_Tasks!T1286="","",All_Tasks!T1286)</f>
        <v/>
      </c>
      <c r="U1286" t="str">
        <f>IF(All_Tasks!U1286="","",All_Tasks!U1286)</f>
        <v/>
      </c>
      <c r="V1286">
        <f>IF(A1286="",0,IFERROR(MATCH(A1286,Scope_Labor_Rates!$A$6:$A$46,0)+5,0))</f>
        <v>0</v>
      </c>
      <c r="W1286" s="178">
        <f>IF(V1286&gt;0,INDEX(Scope_Labor_Rates!$C$6:$C$46,V1286-5),0)</f>
        <v>0</v>
      </c>
      <c r="X1286" s="178">
        <f>IF(V1286&gt;0,INDEX(Scope_Labor_Rates!$C$6:$C$46,V1286-5),0)</f>
        <v>0</v>
      </c>
      <c r="Y1286" s="180">
        <f>IF(V1286&gt;0,INDEX(Scope_Labor_Rates!$S$6:$S$46,V1286-5),0)</f>
        <v>0</v>
      </c>
      <c r="Z1286" s="180">
        <f>IF(V1286&gt;0,INDEX(Scope_Labor_Rates!$R$6:$R$46,V1286-5),1)</f>
        <v>1</v>
      </c>
      <c r="AA1286" s="231">
        <f t="shared" si="180"/>
        <v>0</v>
      </c>
      <c r="AB1286" t="str">
        <f t="shared" si="181"/>
        <v/>
      </c>
      <c r="AC1286" s="178" t="str">
        <f t="shared" si="182"/>
        <v/>
      </c>
      <c r="AD1286" s="181">
        <f t="shared" si="183"/>
        <v>0</v>
      </c>
      <c r="AE1286" s="178">
        <f>IF(V1286&gt;0,P1286*INDEX(Scope_Labor_Rates!$E$6:$E$46,V1286-5),0)</f>
        <v>0</v>
      </c>
      <c r="AF1286" s="181">
        <f>IF(V1286&gt;0,AE1286*INDEX(Scope_Labor_Rates!$D$6:$D$46,V1286-5)*AA1286,0)</f>
        <v>0</v>
      </c>
      <c r="AG1286" s="178">
        <f>IF(V1286&gt;0,P1286*INDEX(Scope_Labor_Rates!$G$6:$G$46,V1286-5),0)</f>
        <v>0</v>
      </c>
      <c r="AH1286" s="181">
        <f>IF(V1286&gt;0,AG1286*INDEX(Scope_Labor_Rates!$F$6:$F$46,V1286-5)*AA1286,0)</f>
        <v>0</v>
      </c>
      <c r="AI1286" s="178">
        <f>IF(V1286&gt;0,P1286*INDEX(Scope_Labor_Rates!$I$6:$I$46,V1286-5),0)</f>
        <v>0</v>
      </c>
      <c r="AJ1286" s="181">
        <f>IF(V1286&gt;0,AI1286*INDEX(Scope_Labor_Rates!$H$6:$H$46,V1286-5)*AA1286,0)</f>
        <v>0</v>
      </c>
      <c r="AK1286" s="178">
        <f>IF(V1286&gt;0,P1286*INDEX(Scope_Labor_Rates!$K$6:$K$46,V1286-5),0)</f>
        <v>0</v>
      </c>
      <c r="AL1286" s="181">
        <f>IF(V1286&gt;0,AK1286*INDEX(Scope_Labor_Rates!$J$6:$J$46,V1286-5)*AA1286,0)</f>
        <v>0</v>
      </c>
      <c r="AM1286" s="178">
        <f>IF(V1286&gt;0,P1286*INDEX(Scope_Labor_Rates!$M$6:$M$46,V1286-5),0)</f>
        <v>0</v>
      </c>
      <c r="AN1286" s="178">
        <f>IF(V1286&gt;0,AM1286*INDEX(Scope_Labor_Rates!$L$6:$L$46,V1286-5)*AA1286,0)</f>
        <v>0</v>
      </c>
      <c r="AO1286" s="178">
        <f>IF(V1286&gt;0,P1286*INDEX(Scope_Labor_Rates!$O$6:$O$46,V1286-5)*AA1286,0)</f>
        <v>0</v>
      </c>
      <c r="AP1286" s="181">
        <f>IF(V1286&gt;0,P1286*INDEX(Scope_Labor_Rates!$Q$6:$Q$46,V1286-5)*AA1286,0)</f>
        <v>0</v>
      </c>
      <c r="AQ1286" s="178">
        <f t="shared" si="184"/>
        <v>0</v>
      </c>
      <c r="AR1286" s="178">
        <f t="shared" si="185"/>
        <v>0</v>
      </c>
      <c r="AS1286" s="178">
        <f t="shared" si="186"/>
        <v>0</v>
      </c>
      <c r="AT1286" s="178">
        <f t="shared" si="187"/>
        <v>0</v>
      </c>
      <c r="AU1286">
        <f t="shared" si="188"/>
        <v>0</v>
      </c>
    </row>
    <row r="1287" spans="1:47">
      <c r="A1287" t="str">
        <f>IF(All_Tasks!A1287="","",All_Tasks!A1287)</f>
        <v/>
      </c>
      <c r="B1287" t="str">
        <f>IF(All_Tasks!B1287="","",All_Tasks!B1287)</f>
        <v/>
      </c>
      <c r="C1287" t="str">
        <f>IF(All_Tasks!C1287="","",All_Tasks!C1287)</f>
        <v/>
      </c>
      <c r="D1287" t="str">
        <f>IF(All_Tasks!D1287="","",All_Tasks!D1287)</f>
        <v/>
      </c>
      <c r="E1287" t="str">
        <f>IF(All_Tasks!V1287&lt;&gt;"",All_Tasks!V1287,IF(All_Tasks!E1287&lt;&gt;"",All_Tasks!E1287,""))</f>
        <v/>
      </c>
      <c r="F1287" t="str">
        <f>IF(All_Tasks!F1287="","",All_Tasks!F1287)</f>
        <v/>
      </c>
      <c r="G1287" t="str">
        <f>IF(All_Tasks!G1287="","",All_Tasks!G1287)</f>
        <v/>
      </c>
      <c r="H1287" s="231" t="str">
        <f>IF(All_Tasks!H1287="","",All_Tasks!H1287)</f>
        <v/>
      </c>
      <c r="I1287" t="str">
        <f>IF(All_Tasks!I1287="","",All_Tasks!I1287)</f>
        <v/>
      </c>
      <c r="J1287" t="str">
        <f>IF(All_Tasks!J1287="","",All_Tasks!J1287)</f>
        <v/>
      </c>
      <c r="K1287" t="str">
        <f>IF(All_Tasks!K1287="","",All_Tasks!K1287)</f>
        <v/>
      </c>
      <c r="L1287" s="231" t="str">
        <f>IF(All_Tasks!L1287="","",All_Tasks!L1287)</f>
        <v/>
      </c>
      <c r="M1287" t="str">
        <f>IF(All_Tasks!M1287="","",All_Tasks!M1287)</f>
        <v/>
      </c>
      <c r="N1287" t="str">
        <f>IF(All_Tasks!N1287="","",All_Tasks!N1287)</f>
        <v/>
      </c>
      <c r="O1287" t="str">
        <f>IF(All_Tasks!O1287="","",All_Tasks!O1287)</f>
        <v/>
      </c>
      <c r="P1287" s="181">
        <f>IF(All_Tasks!P1287="",0,All_Tasks!P1287)</f>
        <v>0</v>
      </c>
      <c r="Q1287" s="181">
        <f>IF(All_Tasks!Q1287="",0,All_Tasks!Q1287)</f>
        <v>0</v>
      </c>
      <c r="R1287" s="181">
        <f>IF(All_Tasks!R1287="",0,All_Tasks!R1287)</f>
        <v>0</v>
      </c>
      <c r="S1287" s="181" t="str">
        <f>IF(All_Tasks!S1287="","",All_Tasks!S1287)</f>
        <v/>
      </c>
      <c r="T1287" t="str">
        <f>IF(All_Tasks!T1287="","",All_Tasks!T1287)</f>
        <v/>
      </c>
      <c r="U1287" t="str">
        <f>IF(All_Tasks!U1287="","",All_Tasks!U1287)</f>
        <v/>
      </c>
      <c r="V1287">
        <f>IF(A1287="",0,IFERROR(MATCH(A1287,Scope_Labor_Rates!$A$6:$A$46,0)+5,0))</f>
        <v>0</v>
      </c>
      <c r="W1287" s="178">
        <f>IF(V1287&gt;0,INDEX(Scope_Labor_Rates!$C$6:$C$46,V1287-5),0)</f>
        <v>0</v>
      </c>
      <c r="X1287" s="178">
        <f>IF(V1287&gt;0,INDEX(Scope_Labor_Rates!$C$6:$C$46,V1287-5),0)</f>
        <v>0</v>
      </c>
      <c r="Y1287" s="180">
        <f>IF(V1287&gt;0,INDEX(Scope_Labor_Rates!$S$6:$S$46,V1287-5),0)</f>
        <v>0</v>
      </c>
      <c r="Z1287" s="180">
        <f>IF(V1287&gt;0,INDEX(Scope_Labor_Rates!$R$6:$R$46,V1287-5),1)</f>
        <v>1</v>
      </c>
      <c r="AA1287" s="231">
        <f t="shared" si="180"/>
        <v>0</v>
      </c>
      <c r="AB1287" t="str">
        <f t="shared" si="181"/>
        <v/>
      </c>
      <c r="AC1287" s="178" t="str">
        <f t="shared" si="182"/>
        <v/>
      </c>
      <c r="AD1287" s="181">
        <f t="shared" si="183"/>
        <v>0</v>
      </c>
      <c r="AE1287" s="178">
        <f>IF(V1287&gt;0,P1287*INDEX(Scope_Labor_Rates!$E$6:$E$46,V1287-5),0)</f>
        <v>0</v>
      </c>
      <c r="AF1287" s="181">
        <f>IF(V1287&gt;0,AE1287*INDEX(Scope_Labor_Rates!$D$6:$D$46,V1287-5)*AA1287,0)</f>
        <v>0</v>
      </c>
      <c r="AG1287" s="178">
        <f>IF(V1287&gt;0,P1287*INDEX(Scope_Labor_Rates!$G$6:$G$46,V1287-5),0)</f>
        <v>0</v>
      </c>
      <c r="AH1287" s="181">
        <f>IF(V1287&gt;0,AG1287*INDEX(Scope_Labor_Rates!$F$6:$F$46,V1287-5)*AA1287,0)</f>
        <v>0</v>
      </c>
      <c r="AI1287" s="178">
        <f>IF(V1287&gt;0,P1287*INDEX(Scope_Labor_Rates!$I$6:$I$46,V1287-5),0)</f>
        <v>0</v>
      </c>
      <c r="AJ1287" s="181">
        <f>IF(V1287&gt;0,AI1287*INDEX(Scope_Labor_Rates!$H$6:$H$46,V1287-5)*AA1287,0)</f>
        <v>0</v>
      </c>
      <c r="AK1287" s="178">
        <f>IF(V1287&gt;0,P1287*INDEX(Scope_Labor_Rates!$K$6:$K$46,V1287-5),0)</f>
        <v>0</v>
      </c>
      <c r="AL1287" s="181">
        <f>IF(V1287&gt;0,AK1287*INDEX(Scope_Labor_Rates!$J$6:$J$46,V1287-5)*AA1287,0)</f>
        <v>0</v>
      </c>
      <c r="AM1287" s="178">
        <f>IF(V1287&gt;0,P1287*INDEX(Scope_Labor_Rates!$M$6:$M$46,V1287-5),0)</f>
        <v>0</v>
      </c>
      <c r="AN1287" s="178">
        <f>IF(V1287&gt;0,AM1287*INDEX(Scope_Labor_Rates!$L$6:$L$46,V1287-5)*AA1287,0)</f>
        <v>0</v>
      </c>
      <c r="AO1287" s="178">
        <f>IF(V1287&gt;0,P1287*INDEX(Scope_Labor_Rates!$O$6:$O$46,V1287-5)*AA1287,0)</f>
        <v>0</v>
      </c>
      <c r="AP1287" s="181">
        <f>IF(V1287&gt;0,P1287*INDEX(Scope_Labor_Rates!$Q$6:$Q$46,V1287-5)*AA1287,0)</f>
        <v>0</v>
      </c>
      <c r="AQ1287" s="178">
        <f t="shared" si="184"/>
        <v>0</v>
      </c>
      <c r="AR1287" s="178">
        <f t="shared" si="185"/>
        <v>0</v>
      </c>
      <c r="AS1287" s="178">
        <f t="shared" si="186"/>
        <v>0</v>
      </c>
      <c r="AT1287" s="178">
        <f t="shared" si="187"/>
        <v>0</v>
      </c>
      <c r="AU1287">
        <f t="shared" si="188"/>
        <v>0</v>
      </c>
    </row>
    <row r="1288" spans="1:47">
      <c r="A1288" t="str">
        <f>IF(All_Tasks!A1288="","",All_Tasks!A1288)</f>
        <v/>
      </c>
      <c r="B1288" t="str">
        <f>IF(All_Tasks!B1288="","",All_Tasks!B1288)</f>
        <v/>
      </c>
      <c r="C1288" t="str">
        <f>IF(All_Tasks!C1288="","",All_Tasks!C1288)</f>
        <v/>
      </c>
      <c r="D1288" t="str">
        <f>IF(All_Tasks!D1288="","",All_Tasks!D1288)</f>
        <v/>
      </c>
      <c r="E1288" t="str">
        <f>IF(All_Tasks!V1288&lt;&gt;"",All_Tasks!V1288,IF(All_Tasks!E1288&lt;&gt;"",All_Tasks!E1288,""))</f>
        <v/>
      </c>
      <c r="F1288" t="str">
        <f>IF(All_Tasks!F1288="","",All_Tasks!F1288)</f>
        <v/>
      </c>
      <c r="G1288" t="str">
        <f>IF(All_Tasks!G1288="","",All_Tasks!G1288)</f>
        <v/>
      </c>
      <c r="H1288" s="231" t="str">
        <f>IF(All_Tasks!H1288="","",All_Tasks!H1288)</f>
        <v/>
      </c>
      <c r="I1288" t="str">
        <f>IF(All_Tasks!I1288="","",All_Tasks!I1288)</f>
        <v/>
      </c>
      <c r="J1288" t="str">
        <f>IF(All_Tasks!J1288="","",All_Tasks!J1288)</f>
        <v/>
      </c>
      <c r="K1288" t="str">
        <f>IF(All_Tasks!K1288="","",All_Tasks!K1288)</f>
        <v/>
      </c>
      <c r="L1288" s="231" t="str">
        <f>IF(All_Tasks!L1288="","",All_Tasks!L1288)</f>
        <v/>
      </c>
      <c r="M1288" t="str">
        <f>IF(All_Tasks!M1288="","",All_Tasks!M1288)</f>
        <v/>
      </c>
      <c r="N1288" t="str">
        <f>IF(All_Tasks!N1288="","",All_Tasks!N1288)</f>
        <v/>
      </c>
      <c r="O1288" t="str">
        <f>IF(All_Tasks!O1288="","",All_Tasks!O1288)</f>
        <v/>
      </c>
      <c r="P1288" s="181">
        <f>IF(All_Tasks!P1288="",0,All_Tasks!P1288)</f>
        <v>0</v>
      </c>
      <c r="Q1288" s="181">
        <f>IF(All_Tasks!Q1288="",0,All_Tasks!Q1288)</f>
        <v>0</v>
      </c>
      <c r="R1288" s="181">
        <f>IF(All_Tasks!R1288="",0,All_Tasks!R1288)</f>
        <v>0</v>
      </c>
      <c r="S1288" s="181" t="str">
        <f>IF(All_Tasks!S1288="","",All_Tasks!S1288)</f>
        <v/>
      </c>
      <c r="T1288" t="str">
        <f>IF(All_Tasks!T1288="","",All_Tasks!T1288)</f>
        <v/>
      </c>
      <c r="U1288" t="str">
        <f>IF(All_Tasks!U1288="","",All_Tasks!U1288)</f>
        <v/>
      </c>
      <c r="V1288">
        <f>IF(A1288="",0,IFERROR(MATCH(A1288,Scope_Labor_Rates!$A$6:$A$46,0)+5,0))</f>
        <v>0</v>
      </c>
      <c r="W1288" s="178">
        <f>IF(V1288&gt;0,INDEX(Scope_Labor_Rates!$C$6:$C$46,V1288-5),0)</f>
        <v>0</v>
      </c>
      <c r="X1288" s="178">
        <f>IF(V1288&gt;0,INDEX(Scope_Labor_Rates!$C$6:$C$46,V1288-5),0)</f>
        <v>0</v>
      </c>
      <c r="Y1288" s="180">
        <f>IF(V1288&gt;0,INDEX(Scope_Labor_Rates!$S$6:$S$46,V1288-5),0)</f>
        <v>0</v>
      </c>
      <c r="Z1288" s="180">
        <f>IF(V1288&gt;0,INDEX(Scope_Labor_Rates!$R$6:$R$46,V1288-5),1)</f>
        <v>1</v>
      </c>
      <c r="AA1288" s="231">
        <f t="shared" si="180"/>
        <v>0</v>
      </c>
      <c r="AB1288" t="str">
        <f t="shared" si="181"/>
        <v/>
      </c>
      <c r="AC1288" s="178" t="str">
        <f t="shared" si="182"/>
        <v/>
      </c>
      <c r="AD1288" s="181">
        <f t="shared" si="183"/>
        <v>0</v>
      </c>
      <c r="AE1288" s="178">
        <f>IF(V1288&gt;0,P1288*INDEX(Scope_Labor_Rates!$E$6:$E$46,V1288-5),0)</f>
        <v>0</v>
      </c>
      <c r="AF1288" s="181">
        <f>IF(V1288&gt;0,AE1288*INDEX(Scope_Labor_Rates!$D$6:$D$46,V1288-5)*AA1288,0)</f>
        <v>0</v>
      </c>
      <c r="AG1288" s="178">
        <f>IF(V1288&gt;0,P1288*INDEX(Scope_Labor_Rates!$G$6:$G$46,V1288-5),0)</f>
        <v>0</v>
      </c>
      <c r="AH1288" s="181">
        <f>IF(V1288&gt;0,AG1288*INDEX(Scope_Labor_Rates!$F$6:$F$46,V1288-5)*AA1288,0)</f>
        <v>0</v>
      </c>
      <c r="AI1288" s="178">
        <f>IF(V1288&gt;0,P1288*INDEX(Scope_Labor_Rates!$I$6:$I$46,V1288-5),0)</f>
        <v>0</v>
      </c>
      <c r="AJ1288" s="181">
        <f>IF(V1288&gt;0,AI1288*INDEX(Scope_Labor_Rates!$H$6:$H$46,V1288-5)*AA1288,0)</f>
        <v>0</v>
      </c>
      <c r="AK1288" s="178">
        <f>IF(V1288&gt;0,P1288*INDEX(Scope_Labor_Rates!$K$6:$K$46,V1288-5),0)</f>
        <v>0</v>
      </c>
      <c r="AL1288" s="181">
        <f>IF(V1288&gt;0,AK1288*INDEX(Scope_Labor_Rates!$J$6:$J$46,V1288-5)*AA1288,0)</f>
        <v>0</v>
      </c>
      <c r="AM1288" s="178">
        <f>IF(V1288&gt;0,P1288*INDEX(Scope_Labor_Rates!$M$6:$M$46,V1288-5),0)</f>
        <v>0</v>
      </c>
      <c r="AN1288" s="178">
        <f>IF(V1288&gt;0,AM1288*INDEX(Scope_Labor_Rates!$L$6:$L$46,V1288-5)*AA1288,0)</f>
        <v>0</v>
      </c>
      <c r="AO1288" s="178">
        <f>IF(V1288&gt;0,P1288*INDEX(Scope_Labor_Rates!$O$6:$O$46,V1288-5)*AA1288,0)</f>
        <v>0</v>
      </c>
      <c r="AP1288" s="181">
        <f>IF(V1288&gt;0,P1288*INDEX(Scope_Labor_Rates!$Q$6:$Q$46,V1288-5)*AA1288,0)</f>
        <v>0</v>
      </c>
      <c r="AQ1288" s="178">
        <f t="shared" si="184"/>
        <v>0</v>
      </c>
      <c r="AR1288" s="178">
        <f t="shared" si="185"/>
        <v>0</v>
      </c>
      <c r="AS1288" s="178">
        <f t="shared" si="186"/>
        <v>0</v>
      </c>
      <c r="AT1288" s="178">
        <f t="shared" si="187"/>
        <v>0</v>
      </c>
      <c r="AU1288">
        <f t="shared" si="188"/>
        <v>0</v>
      </c>
    </row>
    <row r="1289" spans="1:47">
      <c r="A1289" t="str">
        <f>IF(All_Tasks!A1289="","",All_Tasks!A1289)</f>
        <v/>
      </c>
      <c r="B1289" t="str">
        <f>IF(All_Tasks!B1289="","",All_Tasks!B1289)</f>
        <v/>
      </c>
      <c r="C1289" t="str">
        <f>IF(All_Tasks!C1289="","",All_Tasks!C1289)</f>
        <v/>
      </c>
      <c r="D1289" t="str">
        <f>IF(All_Tasks!D1289="","",All_Tasks!D1289)</f>
        <v/>
      </c>
      <c r="E1289" t="str">
        <f>IF(All_Tasks!V1289&lt;&gt;"",All_Tasks!V1289,IF(All_Tasks!E1289&lt;&gt;"",All_Tasks!E1289,""))</f>
        <v/>
      </c>
      <c r="F1289" t="str">
        <f>IF(All_Tasks!F1289="","",All_Tasks!F1289)</f>
        <v/>
      </c>
      <c r="G1289" t="str">
        <f>IF(All_Tasks!G1289="","",All_Tasks!G1289)</f>
        <v/>
      </c>
      <c r="H1289" s="231" t="str">
        <f>IF(All_Tasks!H1289="","",All_Tasks!H1289)</f>
        <v/>
      </c>
      <c r="I1289" t="str">
        <f>IF(All_Tasks!I1289="","",All_Tasks!I1289)</f>
        <v/>
      </c>
      <c r="J1289" t="str">
        <f>IF(All_Tasks!J1289="","",All_Tasks!J1289)</f>
        <v/>
      </c>
      <c r="K1289" t="str">
        <f>IF(All_Tasks!K1289="","",All_Tasks!K1289)</f>
        <v/>
      </c>
      <c r="L1289" s="231" t="str">
        <f>IF(All_Tasks!L1289="","",All_Tasks!L1289)</f>
        <v/>
      </c>
      <c r="M1289" t="str">
        <f>IF(All_Tasks!M1289="","",All_Tasks!M1289)</f>
        <v/>
      </c>
      <c r="N1289" t="str">
        <f>IF(All_Tasks!N1289="","",All_Tasks!N1289)</f>
        <v/>
      </c>
      <c r="O1289" t="str">
        <f>IF(All_Tasks!O1289="","",All_Tasks!O1289)</f>
        <v/>
      </c>
      <c r="P1289" s="181">
        <f>IF(All_Tasks!P1289="",0,All_Tasks!P1289)</f>
        <v>0</v>
      </c>
      <c r="Q1289" s="181">
        <f>IF(All_Tasks!Q1289="",0,All_Tasks!Q1289)</f>
        <v>0</v>
      </c>
      <c r="R1289" s="181">
        <f>IF(All_Tasks!R1289="",0,All_Tasks!R1289)</f>
        <v>0</v>
      </c>
      <c r="S1289" s="181" t="str">
        <f>IF(All_Tasks!S1289="","",All_Tasks!S1289)</f>
        <v/>
      </c>
      <c r="T1289" t="str">
        <f>IF(All_Tasks!T1289="","",All_Tasks!T1289)</f>
        <v/>
      </c>
      <c r="U1289" t="str">
        <f>IF(All_Tasks!U1289="","",All_Tasks!U1289)</f>
        <v/>
      </c>
      <c r="V1289">
        <f>IF(A1289="",0,IFERROR(MATCH(A1289,Scope_Labor_Rates!$A$6:$A$46,0)+5,0))</f>
        <v>0</v>
      </c>
      <c r="W1289" s="178">
        <f>IF(V1289&gt;0,INDEX(Scope_Labor_Rates!$C$6:$C$46,V1289-5),0)</f>
        <v>0</v>
      </c>
      <c r="X1289" s="178">
        <f>IF(V1289&gt;0,INDEX(Scope_Labor_Rates!$C$6:$C$46,V1289-5),0)</f>
        <v>0</v>
      </c>
      <c r="Y1289" s="180">
        <f>IF(V1289&gt;0,INDEX(Scope_Labor_Rates!$S$6:$S$46,V1289-5),0)</f>
        <v>0</v>
      </c>
      <c r="Z1289" s="180">
        <f>IF(V1289&gt;0,INDEX(Scope_Labor_Rates!$R$6:$R$46,V1289-5),1)</f>
        <v>1</v>
      </c>
      <c r="AA1289" s="231">
        <f t="shared" si="180"/>
        <v>0</v>
      </c>
      <c r="AB1289" t="str">
        <f t="shared" si="181"/>
        <v/>
      </c>
      <c r="AC1289" s="178" t="str">
        <f t="shared" si="182"/>
        <v/>
      </c>
      <c r="AD1289" s="181">
        <f t="shared" si="183"/>
        <v>0</v>
      </c>
      <c r="AE1289" s="178">
        <f>IF(V1289&gt;0,P1289*INDEX(Scope_Labor_Rates!$E$6:$E$46,V1289-5),0)</f>
        <v>0</v>
      </c>
      <c r="AF1289" s="181">
        <f>IF(V1289&gt;0,AE1289*INDEX(Scope_Labor_Rates!$D$6:$D$46,V1289-5)*AA1289,0)</f>
        <v>0</v>
      </c>
      <c r="AG1289" s="178">
        <f>IF(V1289&gt;0,P1289*INDEX(Scope_Labor_Rates!$G$6:$G$46,V1289-5),0)</f>
        <v>0</v>
      </c>
      <c r="AH1289" s="181">
        <f>IF(V1289&gt;0,AG1289*INDEX(Scope_Labor_Rates!$F$6:$F$46,V1289-5)*AA1289,0)</f>
        <v>0</v>
      </c>
      <c r="AI1289" s="178">
        <f>IF(V1289&gt;0,P1289*INDEX(Scope_Labor_Rates!$I$6:$I$46,V1289-5),0)</f>
        <v>0</v>
      </c>
      <c r="AJ1289" s="181">
        <f>IF(V1289&gt;0,AI1289*INDEX(Scope_Labor_Rates!$H$6:$H$46,V1289-5)*AA1289,0)</f>
        <v>0</v>
      </c>
      <c r="AK1289" s="178">
        <f>IF(V1289&gt;0,P1289*INDEX(Scope_Labor_Rates!$K$6:$K$46,V1289-5),0)</f>
        <v>0</v>
      </c>
      <c r="AL1289" s="181">
        <f>IF(V1289&gt;0,AK1289*INDEX(Scope_Labor_Rates!$J$6:$J$46,V1289-5)*AA1289,0)</f>
        <v>0</v>
      </c>
      <c r="AM1289" s="178">
        <f>IF(V1289&gt;0,P1289*INDEX(Scope_Labor_Rates!$M$6:$M$46,V1289-5),0)</f>
        <v>0</v>
      </c>
      <c r="AN1289" s="178">
        <f>IF(V1289&gt;0,AM1289*INDEX(Scope_Labor_Rates!$L$6:$L$46,V1289-5)*AA1289,0)</f>
        <v>0</v>
      </c>
      <c r="AO1289" s="178">
        <f>IF(V1289&gt;0,P1289*INDEX(Scope_Labor_Rates!$O$6:$O$46,V1289-5)*AA1289,0)</f>
        <v>0</v>
      </c>
      <c r="AP1289" s="181">
        <f>IF(V1289&gt;0,P1289*INDEX(Scope_Labor_Rates!$Q$6:$Q$46,V1289-5)*AA1289,0)</f>
        <v>0</v>
      </c>
      <c r="AQ1289" s="178">
        <f t="shared" si="184"/>
        <v>0</v>
      </c>
      <c r="AR1289" s="178">
        <f t="shared" si="185"/>
        <v>0</v>
      </c>
      <c r="AS1289" s="178">
        <f t="shared" si="186"/>
        <v>0</v>
      </c>
      <c r="AT1289" s="178">
        <f t="shared" si="187"/>
        <v>0</v>
      </c>
      <c r="AU1289">
        <f t="shared" si="188"/>
        <v>0</v>
      </c>
    </row>
    <row r="1290" spans="1:47">
      <c r="A1290" t="str">
        <f>IF(All_Tasks!A1290="","",All_Tasks!A1290)</f>
        <v/>
      </c>
      <c r="B1290" t="str">
        <f>IF(All_Tasks!B1290="","",All_Tasks!B1290)</f>
        <v/>
      </c>
      <c r="C1290" t="str">
        <f>IF(All_Tasks!C1290="","",All_Tasks!C1290)</f>
        <v/>
      </c>
      <c r="D1290" t="str">
        <f>IF(All_Tasks!D1290="","",All_Tasks!D1290)</f>
        <v/>
      </c>
      <c r="E1290" t="str">
        <f>IF(All_Tasks!V1290&lt;&gt;"",All_Tasks!V1290,IF(All_Tasks!E1290&lt;&gt;"",All_Tasks!E1290,""))</f>
        <v/>
      </c>
      <c r="F1290" t="str">
        <f>IF(All_Tasks!F1290="","",All_Tasks!F1290)</f>
        <v/>
      </c>
      <c r="G1290" t="str">
        <f>IF(All_Tasks!G1290="","",All_Tasks!G1290)</f>
        <v/>
      </c>
      <c r="H1290" s="231" t="str">
        <f>IF(All_Tasks!H1290="","",All_Tasks!H1290)</f>
        <v/>
      </c>
      <c r="I1290" t="str">
        <f>IF(All_Tasks!I1290="","",All_Tasks!I1290)</f>
        <v/>
      </c>
      <c r="J1290" t="str">
        <f>IF(All_Tasks!J1290="","",All_Tasks!J1290)</f>
        <v/>
      </c>
      <c r="K1290" t="str">
        <f>IF(All_Tasks!K1290="","",All_Tasks!K1290)</f>
        <v/>
      </c>
      <c r="L1290" s="231" t="str">
        <f>IF(All_Tasks!L1290="","",All_Tasks!L1290)</f>
        <v/>
      </c>
      <c r="M1290" t="str">
        <f>IF(All_Tasks!M1290="","",All_Tasks!M1290)</f>
        <v/>
      </c>
      <c r="N1290" t="str">
        <f>IF(All_Tasks!N1290="","",All_Tasks!N1290)</f>
        <v/>
      </c>
      <c r="O1290" t="str">
        <f>IF(All_Tasks!O1290="","",All_Tasks!O1290)</f>
        <v/>
      </c>
      <c r="P1290" s="181">
        <f>IF(All_Tasks!P1290="",0,All_Tasks!P1290)</f>
        <v>0</v>
      </c>
      <c r="Q1290" s="181">
        <f>IF(All_Tasks!Q1290="",0,All_Tasks!Q1290)</f>
        <v>0</v>
      </c>
      <c r="R1290" s="181">
        <f>IF(All_Tasks!R1290="",0,All_Tasks!R1290)</f>
        <v>0</v>
      </c>
      <c r="S1290" s="181" t="str">
        <f>IF(All_Tasks!S1290="","",All_Tasks!S1290)</f>
        <v/>
      </c>
      <c r="T1290" t="str">
        <f>IF(All_Tasks!T1290="","",All_Tasks!T1290)</f>
        <v/>
      </c>
      <c r="U1290" t="str">
        <f>IF(All_Tasks!U1290="","",All_Tasks!U1290)</f>
        <v/>
      </c>
      <c r="V1290">
        <f>IF(A1290="",0,IFERROR(MATCH(A1290,Scope_Labor_Rates!$A$6:$A$46,0)+5,0))</f>
        <v>0</v>
      </c>
      <c r="W1290" s="178">
        <f>IF(V1290&gt;0,INDEX(Scope_Labor_Rates!$C$6:$C$46,V1290-5),0)</f>
        <v>0</v>
      </c>
      <c r="X1290" s="178">
        <f>IF(V1290&gt;0,INDEX(Scope_Labor_Rates!$C$6:$C$46,V1290-5),0)</f>
        <v>0</v>
      </c>
      <c r="Y1290" s="180">
        <f>IF(V1290&gt;0,INDEX(Scope_Labor_Rates!$S$6:$S$46,V1290-5),0)</f>
        <v>0</v>
      </c>
      <c r="Z1290" s="180">
        <f>IF(V1290&gt;0,INDEX(Scope_Labor_Rates!$R$6:$R$46,V1290-5),1)</f>
        <v>1</v>
      </c>
      <c r="AA1290" s="231">
        <f t="shared" si="180"/>
        <v>0</v>
      </c>
      <c r="AB1290" t="str">
        <f t="shared" si="181"/>
        <v/>
      </c>
      <c r="AC1290" s="178" t="str">
        <f t="shared" si="182"/>
        <v/>
      </c>
      <c r="AD1290" s="181">
        <f t="shared" si="183"/>
        <v>0</v>
      </c>
      <c r="AE1290" s="178">
        <f>IF(V1290&gt;0,P1290*INDEX(Scope_Labor_Rates!$E$6:$E$46,V1290-5),0)</f>
        <v>0</v>
      </c>
      <c r="AF1290" s="181">
        <f>IF(V1290&gt;0,AE1290*INDEX(Scope_Labor_Rates!$D$6:$D$46,V1290-5)*AA1290,0)</f>
        <v>0</v>
      </c>
      <c r="AG1290" s="178">
        <f>IF(V1290&gt;0,P1290*INDEX(Scope_Labor_Rates!$G$6:$G$46,V1290-5),0)</f>
        <v>0</v>
      </c>
      <c r="AH1290" s="181">
        <f>IF(V1290&gt;0,AG1290*INDEX(Scope_Labor_Rates!$F$6:$F$46,V1290-5)*AA1290,0)</f>
        <v>0</v>
      </c>
      <c r="AI1290" s="178">
        <f>IF(V1290&gt;0,P1290*INDEX(Scope_Labor_Rates!$I$6:$I$46,V1290-5),0)</f>
        <v>0</v>
      </c>
      <c r="AJ1290" s="181">
        <f>IF(V1290&gt;0,AI1290*INDEX(Scope_Labor_Rates!$H$6:$H$46,V1290-5)*AA1290,0)</f>
        <v>0</v>
      </c>
      <c r="AK1290" s="178">
        <f>IF(V1290&gt;0,P1290*INDEX(Scope_Labor_Rates!$K$6:$K$46,V1290-5),0)</f>
        <v>0</v>
      </c>
      <c r="AL1290" s="181">
        <f>IF(V1290&gt;0,AK1290*INDEX(Scope_Labor_Rates!$J$6:$J$46,V1290-5)*AA1290,0)</f>
        <v>0</v>
      </c>
      <c r="AM1290" s="178">
        <f>IF(V1290&gt;0,P1290*INDEX(Scope_Labor_Rates!$M$6:$M$46,V1290-5),0)</f>
        <v>0</v>
      </c>
      <c r="AN1290" s="178">
        <f>IF(V1290&gt;0,AM1290*INDEX(Scope_Labor_Rates!$L$6:$L$46,V1290-5)*AA1290,0)</f>
        <v>0</v>
      </c>
      <c r="AO1290" s="178">
        <f>IF(V1290&gt;0,P1290*INDEX(Scope_Labor_Rates!$O$6:$O$46,V1290-5)*AA1290,0)</f>
        <v>0</v>
      </c>
      <c r="AP1290" s="181">
        <f>IF(V1290&gt;0,P1290*INDEX(Scope_Labor_Rates!$Q$6:$Q$46,V1290-5)*AA1290,0)</f>
        <v>0</v>
      </c>
      <c r="AQ1290" s="178">
        <f t="shared" si="184"/>
        <v>0</v>
      </c>
      <c r="AR1290" s="178">
        <f t="shared" si="185"/>
        <v>0</v>
      </c>
      <c r="AS1290" s="178">
        <f t="shared" si="186"/>
        <v>0</v>
      </c>
      <c r="AT1290" s="178">
        <f t="shared" si="187"/>
        <v>0</v>
      </c>
      <c r="AU1290">
        <f t="shared" si="188"/>
        <v>0</v>
      </c>
    </row>
    <row r="1291" spans="1:47">
      <c r="A1291" t="str">
        <f>IF(All_Tasks!A1291="","",All_Tasks!A1291)</f>
        <v/>
      </c>
      <c r="B1291" t="str">
        <f>IF(All_Tasks!B1291="","",All_Tasks!B1291)</f>
        <v/>
      </c>
      <c r="C1291" t="str">
        <f>IF(All_Tasks!C1291="","",All_Tasks!C1291)</f>
        <v/>
      </c>
      <c r="D1291" t="str">
        <f>IF(All_Tasks!D1291="","",All_Tasks!D1291)</f>
        <v/>
      </c>
      <c r="E1291" t="str">
        <f>IF(All_Tasks!V1291&lt;&gt;"",All_Tasks!V1291,IF(All_Tasks!E1291&lt;&gt;"",All_Tasks!E1291,""))</f>
        <v/>
      </c>
      <c r="F1291" t="str">
        <f>IF(All_Tasks!F1291="","",All_Tasks!F1291)</f>
        <v/>
      </c>
      <c r="G1291" t="str">
        <f>IF(All_Tasks!G1291="","",All_Tasks!G1291)</f>
        <v/>
      </c>
      <c r="H1291" s="231" t="str">
        <f>IF(All_Tasks!H1291="","",All_Tasks!H1291)</f>
        <v/>
      </c>
      <c r="I1291" t="str">
        <f>IF(All_Tasks!I1291="","",All_Tasks!I1291)</f>
        <v/>
      </c>
      <c r="J1291" t="str">
        <f>IF(All_Tasks!J1291="","",All_Tasks!J1291)</f>
        <v/>
      </c>
      <c r="K1291" t="str">
        <f>IF(All_Tasks!K1291="","",All_Tasks!K1291)</f>
        <v/>
      </c>
      <c r="L1291" s="231" t="str">
        <f>IF(All_Tasks!L1291="","",All_Tasks!L1291)</f>
        <v/>
      </c>
      <c r="M1291" t="str">
        <f>IF(All_Tasks!M1291="","",All_Tasks!M1291)</f>
        <v/>
      </c>
      <c r="N1291" t="str">
        <f>IF(All_Tasks!N1291="","",All_Tasks!N1291)</f>
        <v/>
      </c>
      <c r="O1291" t="str">
        <f>IF(All_Tasks!O1291="","",All_Tasks!O1291)</f>
        <v/>
      </c>
      <c r="P1291" s="181">
        <f>IF(All_Tasks!P1291="",0,All_Tasks!P1291)</f>
        <v>0</v>
      </c>
      <c r="Q1291" s="181">
        <f>IF(All_Tasks!Q1291="",0,All_Tasks!Q1291)</f>
        <v>0</v>
      </c>
      <c r="R1291" s="181">
        <f>IF(All_Tasks!R1291="",0,All_Tasks!R1291)</f>
        <v>0</v>
      </c>
      <c r="S1291" s="181" t="str">
        <f>IF(All_Tasks!S1291="","",All_Tasks!S1291)</f>
        <v/>
      </c>
      <c r="T1291" t="str">
        <f>IF(All_Tasks!T1291="","",All_Tasks!T1291)</f>
        <v/>
      </c>
      <c r="U1291" t="str">
        <f>IF(All_Tasks!U1291="","",All_Tasks!U1291)</f>
        <v/>
      </c>
      <c r="V1291">
        <f>IF(A1291="",0,IFERROR(MATCH(A1291,Scope_Labor_Rates!$A$6:$A$46,0)+5,0))</f>
        <v>0</v>
      </c>
      <c r="W1291" s="178">
        <f>IF(V1291&gt;0,INDEX(Scope_Labor_Rates!$C$6:$C$46,V1291-5),0)</f>
        <v>0</v>
      </c>
      <c r="X1291" s="178">
        <f>IF(V1291&gt;0,INDEX(Scope_Labor_Rates!$C$6:$C$46,V1291-5),0)</f>
        <v>0</v>
      </c>
      <c r="Y1291" s="180">
        <f>IF(V1291&gt;0,INDEX(Scope_Labor_Rates!$S$6:$S$46,V1291-5),0)</f>
        <v>0</v>
      </c>
      <c r="Z1291" s="180">
        <f>IF(V1291&gt;0,INDEX(Scope_Labor_Rates!$R$6:$R$46,V1291-5),1)</f>
        <v>1</v>
      </c>
      <c r="AA1291" s="231">
        <f t="shared" si="180"/>
        <v>0</v>
      </c>
      <c r="AB1291" t="str">
        <f t="shared" si="181"/>
        <v/>
      </c>
      <c r="AC1291" s="178" t="str">
        <f t="shared" si="182"/>
        <v/>
      </c>
      <c r="AD1291" s="181">
        <f t="shared" si="183"/>
        <v>0</v>
      </c>
      <c r="AE1291" s="178">
        <f>IF(V1291&gt;0,P1291*INDEX(Scope_Labor_Rates!$E$6:$E$46,V1291-5),0)</f>
        <v>0</v>
      </c>
      <c r="AF1291" s="181">
        <f>IF(V1291&gt;0,AE1291*INDEX(Scope_Labor_Rates!$D$6:$D$46,V1291-5)*AA1291,0)</f>
        <v>0</v>
      </c>
      <c r="AG1291" s="178">
        <f>IF(V1291&gt;0,P1291*INDEX(Scope_Labor_Rates!$G$6:$G$46,V1291-5),0)</f>
        <v>0</v>
      </c>
      <c r="AH1291" s="181">
        <f>IF(V1291&gt;0,AG1291*INDEX(Scope_Labor_Rates!$F$6:$F$46,V1291-5)*AA1291,0)</f>
        <v>0</v>
      </c>
      <c r="AI1291" s="178">
        <f>IF(V1291&gt;0,P1291*INDEX(Scope_Labor_Rates!$I$6:$I$46,V1291-5),0)</f>
        <v>0</v>
      </c>
      <c r="AJ1291" s="181">
        <f>IF(V1291&gt;0,AI1291*INDEX(Scope_Labor_Rates!$H$6:$H$46,V1291-5)*AA1291,0)</f>
        <v>0</v>
      </c>
      <c r="AK1291" s="178">
        <f>IF(V1291&gt;0,P1291*INDEX(Scope_Labor_Rates!$K$6:$K$46,V1291-5),0)</f>
        <v>0</v>
      </c>
      <c r="AL1291" s="181">
        <f>IF(V1291&gt;0,AK1291*INDEX(Scope_Labor_Rates!$J$6:$J$46,V1291-5)*AA1291,0)</f>
        <v>0</v>
      </c>
      <c r="AM1291" s="178">
        <f>IF(V1291&gt;0,P1291*INDEX(Scope_Labor_Rates!$M$6:$M$46,V1291-5),0)</f>
        <v>0</v>
      </c>
      <c r="AN1291" s="178">
        <f>IF(V1291&gt;0,AM1291*INDEX(Scope_Labor_Rates!$L$6:$L$46,V1291-5)*AA1291,0)</f>
        <v>0</v>
      </c>
      <c r="AO1291" s="178">
        <f>IF(V1291&gt;0,P1291*INDEX(Scope_Labor_Rates!$O$6:$O$46,V1291-5)*AA1291,0)</f>
        <v>0</v>
      </c>
      <c r="AP1291" s="181">
        <f>IF(V1291&gt;0,P1291*INDEX(Scope_Labor_Rates!$Q$6:$Q$46,V1291-5)*AA1291,0)</f>
        <v>0</v>
      </c>
      <c r="AQ1291" s="178">
        <f t="shared" si="184"/>
        <v>0</v>
      </c>
      <c r="AR1291" s="178">
        <f t="shared" si="185"/>
        <v>0</v>
      </c>
      <c r="AS1291" s="178">
        <f t="shared" si="186"/>
        <v>0</v>
      </c>
      <c r="AT1291" s="178">
        <f t="shared" si="187"/>
        <v>0</v>
      </c>
      <c r="AU1291">
        <f t="shared" si="188"/>
        <v>0</v>
      </c>
    </row>
    <row r="1292" spans="1:47">
      <c r="A1292" t="str">
        <f>IF(All_Tasks!A1292="","",All_Tasks!A1292)</f>
        <v/>
      </c>
      <c r="B1292" t="str">
        <f>IF(All_Tasks!B1292="","",All_Tasks!B1292)</f>
        <v/>
      </c>
      <c r="C1292" t="str">
        <f>IF(All_Tasks!C1292="","",All_Tasks!C1292)</f>
        <v/>
      </c>
      <c r="D1292" t="str">
        <f>IF(All_Tasks!D1292="","",All_Tasks!D1292)</f>
        <v/>
      </c>
      <c r="E1292" t="str">
        <f>IF(All_Tasks!V1292&lt;&gt;"",All_Tasks!V1292,IF(All_Tasks!E1292&lt;&gt;"",All_Tasks!E1292,""))</f>
        <v/>
      </c>
      <c r="F1292" t="str">
        <f>IF(All_Tasks!F1292="","",All_Tasks!F1292)</f>
        <v/>
      </c>
      <c r="G1292" t="str">
        <f>IF(All_Tasks!G1292="","",All_Tasks!G1292)</f>
        <v/>
      </c>
      <c r="H1292" s="231" t="str">
        <f>IF(All_Tasks!H1292="","",All_Tasks!H1292)</f>
        <v/>
      </c>
      <c r="I1292" t="str">
        <f>IF(All_Tasks!I1292="","",All_Tasks!I1292)</f>
        <v/>
      </c>
      <c r="J1292" t="str">
        <f>IF(All_Tasks!J1292="","",All_Tasks!J1292)</f>
        <v/>
      </c>
      <c r="K1292" t="str">
        <f>IF(All_Tasks!K1292="","",All_Tasks!K1292)</f>
        <v/>
      </c>
      <c r="L1292" s="231" t="str">
        <f>IF(All_Tasks!L1292="","",All_Tasks!L1292)</f>
        <v/>
      </c>
      <c r="M1292" t="str">
        <f>IF(All_Tasks!M1292="","",All_Tasks!M1292)</f>
        <v/>
      </c>
      <c r="N1292" t="str">
        <f>IF(All_Tasks!N1292="","",All_Tasks!N1292)</f>
        <v/>
      </c>
      <c r="O1292" t="str">
        <f>IF(All_Tasks!O1292="","",All_Tasks!O1292)</f>
        <v/>
      </c>
      <c r="P1292" s="181">
        <f>IF(All_Tasks!P1292="",0,All_Tasks!P1292)</f>
        <v>0</v>
      </c>
      <c r="Q1292" s="181">
        <f>IF(All_Tasks!Q1292="",0,All_Tasks!Q1292)</f>
        <v>0</v>
      </c>
      <c r="R1292" s="181">
        <f>IF(All_Tasks!R1292="",0,All_Tasks!R1292)</f>
        <v>0</v>
      </c>
      <c r="S1292" s="181" t="str">
        <f>IF(All_Tasks!S1292="","",All_Tasks!S1292)</f>
        <v/>
      </c>
      <c r="T1292" t="str">
        <f>IF(All_Tasks!T1292="","",All_Tasks!T1292)</f>
        <v/>
      </c>
      <c r="U1292" t="str">
        <f>IF(All_Tasks!U1292="","",All_Tasks!U1292)</f>
        <v/>
      </c>
      <c r="V1292">
        <f>IF(A1292="",0,IFERROR(MATCH(A1292,Scope_Labor_Rates!$A$6:$A$46,0)+5,0))</f>
        <v>0</v>
      </c>
      <c r="W1292" s="178">
        <f>IF(V1292&gt;0,INDEX(Scope_Labor_Rates!$C$6:$C$46,V1292-5),0)</f>
        <v>0</v>
      </c>
      <c r="X1292" s="178">
        <f>IF(V1292&gt;0,INDEX(Scope_Labor_Rates!$C$6:$C$46,V1292-5),0)</f>
        <v>0</v>
      </c>
      <c r="Y1292" s="180">
        <f>IF(V1292&gt;0,INDEX(Scope_Labor_Rates!$S$6:$S$46,V1292-5),0)</f>
        <v>0</v>
      </c>
      <c r="Z1292" s="180">
        <f>IF(V1292&gt;0,INDEX(Scope_Labor_Rates!$R$6:$R$46,V1292-5),1)</f>
        <v>1</v>
      </c>
      <c r="AA1292" s="231">
        <f t="shared" si="180"/>
        <v>0</v>
      </c>
      <c r="AB1292" t="str">
        <f t="shared" si="181"/>
        <v/>
      </c>
      <c r="AC1292" s="178" t="str">
        <f t="shared" si="182"/>
        <v/>
      </c>
      <c r="AD1292" s="181">
        <f t="shared" si="183"/>
        <v>0</v>
      </c>
      <c r="AE1292" s="178">
        <f>IF(V1292&gt;0,P1292*INDEX(Scope_Labor_Rates!$E$6:$E$46,V1292-5),0)</f>
        <v>0</v>
      </c>
      <c r="AF1292" s="181">
        <f>IF(V1292&gt;0,AE1292*INDEX(Scope_Labor_Rates!$D$6:$D$46,V1292-5)*AA1292,0)</f>
        <v>0</v>
      </c>
      <c r="AG1292" s="178">
        <f>IF(V1292&gt;0,P1292*INDEX(Scope_Labor_Rates!$G$6:$G$46,V1292-5),0)</f>
        <v>0</v>
      </c>
      <c r="AH1292" s="181">
        <f>IF(V1292&gt;0,AG1292*INDEX(Scope_Labor_Rates!$F$6:$F$46,V1292-5)*AA1292,0)</f>
        <v>0</v>
      </c>
      <c r="AI1292" s="178">
        <f>IF(V1292&gt;0,P1292*INDEX(Scope_Labor_Rates!$I$6:$I$46,V1292-5),0)</f>
        <v>0</v>
      </c>
      <c r="AJ1292" s="181">
        <f>IF(V1292&gt;0,AI1292*INDEX(Scope_Labor_Rates!$H$6:$H$46,V1292-5)*AA1292,0)</f>
        <v>0</v>
      </c>
      <c r="AK1292" s="178">
        <f>IF(V1292&gt;0,P1292*INDEX(Scope_Labor_Rates!$K$6:$K$46,V1292-5),0)</f>
        <v>0</v>
      </c>
      <c r="AL1292" s="181">
        <f>IF(V1292&gt;0,AK1292*INDEX(Scope_Labor_Rates!$J$6:$J$46,V1292-5)*AA1292,0)</f>
        <v>0</v>
      </c>
      <c r="AM1292" s="178">
        <f>IF(V1292&gt;0,P1292*INDEX(Scope_Labor_Rates!$M$6:$M$46,V1292-5),0)</f>
        <v>0</v>
      </c>
      <c r="AN1292" s="178">
        <f>IF(V1292&gt;0,AM1292*INDEX(Scope_Labor_Rates!$L$6:$L$46,V1292-5)*AA1292,0)</f>
        <v>0</v>
      </c>
      <c r="AO1292" s="178">
        <f>IF(V1292&gt;0,P1292*INDEX(Scope_Labor_Rates!$O$6:$O$46,V1292-5)*AA1292,0)</f>
        <v>0</v>
      </c>
      <c r="AP1292" s="181">
        <f>IF(V1292&gt;0,P1292*INDEX(Scope_Labor_Rates!$Q$6:$Q$46,V1292-5)*AA1292,0)</f>
        <v>0</v>
      </c>
      <c r="AQ1292" s="178">
        <f t="shared" si="184"/>
        <v>0</v>
      </c>
      <c r="AR1292" s="178">
        <f t="shared" si="185"/>
        <v>0</v>
      </c>
      <c r="AS1292" s="178">
        <f t="shared" si="186"/>
        <v>0</v>
      </c>
      <c r="AT1292" s="178">
        <f t="shared" si="187"/>
        <v>0</v>
      </c>
      <c r="AU1292">
        <f t="shared" si="188"/>
        <v>0</v>
      </c>
    </row>
    <row r="1293" spans="1:47">
      <c r="A1293" t="str">
        <f>IF(All_Tasks!A1293="","",All_Tasks!A1293)</f>
        <v/>
      </c>
      <c r="B1293" t="str">
        <f>IF(All_Tasks!B1293="","",All_Tasks!B1293)</f>
        <v/>
      </c>
      <c r="C1293" t="str">
        <f>IF(All_Tasks!C1293="","",All_Tasks!C1293)</f>
        <v/>
      </c>
      <c r="D1293" t="str">
        <f>IF(All_Tasks!D1293="","",All_Tasks!D1293)</f>
        <v/>
      </c>
      <c r="E1293" t="str">
        <f>IF(All_Tasks!V1293&lt;&gt;"",All_Tasks!V1293,IF(All_Tasks!E1293&lt;&gt;"",All_Tasks!E1293,""))</f>
        <v/>
      </c>
      <c r="F1293" t="str">
        <f>IF(All_Tasks!F1293="","",All_Tasks!F1293)</f>
        <v/>
      </c>
      <c r="G1293" t="str">
        <f>IF(All_Tasks!G1293="","",All_Tasks!G1293)</f>
        <v/>
      </c>
      <c r="H1293" s="231" t="str">
        <f>IF(All_Tasks!H1293="","",All_Tasks!H1293)</f>
        <v/>
      </c>
      <c r="I1293" t="str">
        <f>IF(All_Tasks!I1293="","",All_Tasks!I1293)</f>
        <v/>
      </c>
      <c r="J1293" t="str">
        <f>IF(All_Tasks!J1293="","",All_Tasks!J1293)</f>
        <v/>
      </c>
      <c r="K1293" t="str">
        <f>IF(All_Tasks!K1293="","",All_Tasks!K1293)</f>
        <v/>
      </c>
      <c r="L1293" s="231" t="str">
        <f>IF(All_Tasks!L1293="","",All_Tasks!L1293)</f>
        <v/>
      </c>
      <c r="M1293" t="str">
        <f>IF(All_Tasks!M1293="","",All_Tasks!M1293)</f>
        <v/>
      </c>
      <c r="N1293" t="str">
        <f>IF(All_Tasks!N1293="","",All_Tasks!N1293)</f>
        <v/>
      </c>
      <c r="O1293" t="str">
        <f>IF(All_Tasks!O1293="","",All_Tasks!O1293)</f>
        <v/>
      </c>
      <c r="P1293" s="181">
        <f>IF(All_Tasks!P1293="",0,All_Tasks!P1293)</f>
        <v>0</v>
      </c>
      <c r="Q1293" s="181">
        <f>IF(All_Tasks!Q1293="",0,All_Tasks!Q1293)</f>
        <v>0</v>
      </c>
      <c r="R1293" s="181">
        <f>IF(All_Tasks!R1293="",0,All_Tasks!R1293)</f>
        <v>0</v>
      </c>
      <c r="S1293" s="181" t="str">
        <f>IF(All_Tasks!S1293="","",All_Tasks!S1293)</f>
        <v/>
      </c>
      <c r="T1293" t="str">
        <f>IF(All_Tasks!T1293="","",All_Tasks!T1293)</f>
        <v/>
      </c>
      <c r="U1293" t="str">
        <f>IF(All_Tasks!U1293="","",All_Tasks!U1293)</f>
        <v/>
      </c>
      <c r="V1293">
        <f>IF(A1293="",0,IFERROR(MATCH(A1293,Scope_Labor_Rates!$A$6:$A$46,0)+5,0))</f>
        <v>0</v>
      </c>
      <c r="W1293" s="178">
        <f>IF(V1293&gt;0,INDEX(Scope_Labor_Rates!$C$6:$C$46,V1293-5),0)</f>
        <v>0</v>
      </c>
      <c r="X1293" s="178">
        <f>IF(V1293&gt;0,INDEX(Scope_Labor_Rates!$C$6:$C$46,V1293-5),0)</f>
        <v>0</v>
      </c>
      <c r="Y1293" s="180">
        <f>IF(V1293&gt;0,INDEX(Scope_Labor_Rates!$S$6:$S$46,V1293-5),0)</f>
        <v>0</v>
      </c>
      <c r="Z1293" s="180">
        <f>IF(V1293&gt;0,INDEX(Scope_Labor_Rates!$R$6:$R$46,V1293-5),1)</f>
        <v>1</v>
      </c>
      <c r="AA1293" s="231">
        <f t="shared" si="180"/>
        <v>0</v>
      </c>
      <c r="AB1293" t="str">
        <f t="shared" si="181"/>
        <v/>
      </c>
      <c r="AC1293" s="178" t="str">
        <f t="shared" si="182"/>
        <v/>
      </c>
      <c r="AD1293" s="181">
        <f t="shared" si="183"/>
        <v>0</v>
      </c>
      <c r="AE1293" s="178">
        <f>IF(V1293&gt;0,P1293*INDEX(Scope_Labor_Rates!$E$6:$E$46,V1293-5),0)</f>
        <v>0</v>
      </c>
      <c r="AF1293" s="181">
        <f>IF(V1293&gt;0,AE1293*INDEX(Scope_Labor_Rates!$D$6:$D$46,V1293-5)*AA1293,0)</f>
        <v>0</v>
      </c>
      <c r="AG1293" s="178">
        <f>IF(V1293&gt;0,P1293*INDEX(Scope_Labor_Rates!$G$6:$G$46,V1293-5),0)</f>
        <v>0</v>
      </c>
      <c r="AH1293" s="181">
        <f>IF(V1293&gt;0,AG1293*INDEX(Scope_Labor_Rates!$F$6:$F$46,V1293-5)*AA1293,0)</f>
        <v>0</v>
      </c>
      <c r="AI1293" s="178">
        <f>IF(V1293&gt;0,P1293*INDEX(Scope_Labor_Rates!$I$6:$I$46,V1293-5),0)</f>
        <v>0</v>
      </c>
      <c r="AJ1293" s="181">
        <f>IF(V1293&gt;0,AI1293*INDEX(Scope_Labor_Rates!$H$6:$H$46,V1293-5)*AA1293,0)</f>
        <v>0</v>
      </c>
      <c r="AK1293" s="178">
        <f>IF(V1293&gt;0,P1293*INDEX(Scope_Labor_Rates!$K$6:$K$46,V1293-5),0)</f>
        <v>0</v>
      </c>
      <c r="AL1293" s="181">
        <f>IF(V1293&gt;0,AK1293*INDEX(Scope_Labor_Rates!$J$6:$J$46,V1293-5)*AA1293,0)</f>
        <v>0</v>
      </c>
      <c r="AM1293" s="178">
        <f>IF(V1293&gt;0,P1293*INDEX(Scope_Labor_Rates!$M$6:$M$46,V1293-5),0)</f>
        <v>0</v>
      </c>
      <c r="AN1293" s="178">
        <f>IF(V1293&gt;0,AM1293*INDEX(Scope_Labor_Rates!$L$6:$L$46,V1293-5)*AA1293,0)</f>
        <v>0</v>
      </c>
      <c r="AO1293" s="178">
        <f>IF(V1293&gt;0,P1293*INDEX(Scope_Labor_Rates!$O$6:$O$46,V1293-5)*AA1293,0)</f>
        <v>0</v>
      </c>
      <c r="AP1293" s="181">
        <f>IF(V1293&gt;0,P1293*INDEX(Scope_Labor_Rates!$Q$6:$Q$46,V1293-5)*AA1293,0)</f>
        <v>0</v>
      </c>
      <c r="AQ1293" s="178">
        <f t="shared" si="184"/>
        <v>0</v>
      </c>
      <c r="AR1293" s="178">
        <f t="shared" si="185"/>
        <v>0</v>
      </c>
      <c r="AS1293" s="178">
        <f t="shared" si="186"/>
        <v>0</v>
      </c>
      <c r="AT1293" s="178">
        <f t="shared" si="187"/>
        <v>0</v>
      </c>
      <c r="AU1293">
        <f t="shared" si="188"/>
        <v>0</v>
      </c>
    </row>
    <row r="1294" spans="1:47">
      <c r="A1294" t="str">
        <f>IF(All_Tasks!A1294="","",All_Tasks!A1294)</f>
        <v/>
      </c>
      <c r="B1294" t="str">
        <f>IF(All_Tasks!B1294="","",All_Tasks!B1294)</f>
        <v/>
      </c>
      <c r="C1294" t="str">
        <f>IF(All_Tasks!C1294="","",All_Tasks!C1294)</f>
        <v/>
      </c>
      <c r="D1294" t="str">
        <f>IF(All_Tasks!D1294="","",All_Tasks!D1294)</f>
        <v/>
      </c>
      <c r="E1294" t="str">
        <f>IF(All_Tasks!V1294&lt;&gt;"",All_Tasks!V1294,IF(All_Tasks!E1294&lt;&gt;"",All_Tasks!E1294,""))</f>
        <v/>
      </c>
      <c r="F1294" t="str">
        <f>IF(All_Tasks!F1294="","",All_Tasks!F1294)</f>
        <v/>
      </c>
      <c r="G1294" t="str">
        <f>IF(All_Tasks!G1294="","",All_Tasks!G1294)</f>
        <v/>
      </c>
      <c r="H1294" s="231" t="str">
        <f>IF(All_Tasks!H1294="","",All_Tasks!H1294)</f>
        <v/>
      </c>
      <c r="I1294" t="str">
        <f>IF(All_Tasks!I1294="","",All_Tasks!I1294)</f>
        <v/>
      </c>
      <c r="J1294" t="str">
        <f>IF(All_Tasks!J1294="","",All_Tasks!J1294)</f>
        <v/>
      </c>
      <c r="K1294" t="str">
        <f>IF(All_Tasks!K1294="","",All_Tasks!K1294)</f>
        <v/>
      </c>
      <c r="L1294" s="231" t="str">
        <f>IF(All_Tasks!L1294="","",All_Tasks!L1294)</f>
        <v/>
      </c>
      <c r="M1294" t="str">
        <f>IF(All_Tasks!M1294="","",All_Tasks!M1294)</f>
        <v/>
      </c>
      <c r="N1294" t="str">
        <f>IF(All_Tasks!N1294="","",All_Tasks!N1294)</f>
        <v/>
      </c>
      <c r="O1294" t="str">
        <f>IF(All_Tasks!O1294="","",All_Tasks!O1294)</f>
        <v/>
      </c>
      <c r="P1294" s="181">
        <f>IF(All_Tasks!P1294="",0,All_Tasks!P1294)</f>
        <v>0</v>
      </c>
      <c r="Q1294" s="181">
        <f>IF(All_Tasks!Q1294="",0,All_Tasks!Q1294)</f>
        <v>0</v>
      </c>
      <c r="R1294" s="181">
        <f>IF(All_Tasks!R1294="",0,All_Tasks!R1294)</f>
        <v>0</v>
      </c>
      <c r="S1294" s="181" t="str">
        <f>IF(All_Tasks!S1294="","",All_Tasks!S1294)</f>
        <v/>
      </c>
      <c r="T1294" t="str">
        <f>IF(All_Tasks!T1294="","",All_Tasks!T1294)</f>
        <v/>
      </c>
      <c r="U1294" t="str">
        <f>IF(All_Tasks!U1294="","",All_Tasks!U1294)</f>
        <v/>
      </c>
      <c r="V1294">
        <f>IF(A1294="",0,IFERROR(MATCH(A1294,Scope_Labor_Rates!$A$6:$A$46,0)+5,0))</f>
        <v>0</v>
      </c>
      <c r="W1294" s="178">
        <f>IF(V1294&gt;0,INDEX(Scope_Labor_Rates!$C$6:$C$46,V1294-5),0)</f>
        <v>0</v>
      </c>
      <c r="X1294" s="178">
        <f>IF(V1294&gt;0,INDEX(Scope_Labor_Rates!$C$6:$C$46,V1294-5),0)</f>
        <v>0</v>
      </c>
      <c r="Y1294" s="180">
        <f>IF(V1294&gt;0,INDEX(Scope_Labor_Rates!$S$6:$S$46,V1294-5),0)</f>
        <v>0</v>
      </c>
      <c r="Z1294" s="180">
        <f>IF(V1294&gt;0,INDEX(Scope_Labor_Rates!$R$6:$R$46,V1294-5),1)</f>
        <v>1</v>
      </c>
      <c r="AA1294" s="231">
        <f t="shared" si="180"/>
        <v>0</v>
      </c>
      <c r="AB1294" t="str">
        <f t="shared" si="181"/>
        <v/>
      </c>
      <c r="AC1294" s="178" t="str">
        <f t="shared" si="182"/>
        <v/>
      </c>
      <c r="AD1294" s="181">
        <f t="shared" si="183"/>
        <v>0</v>
      </c>
      <c r="AE1294" s="178">
        <f>IF(V1294&gt;0,P1294*INDEX(Scope_Labor_Rates!$E$6:$E$46,V1294-5),0)</f>
        <v>0</v>
      </c>
      <c r="AF1294" s="181">
        <f>IF(V1294&gt;0,AE1294*INDEX(Scope_Labor_Rates!$D$6:$D$46,V1294-5)*AA1294,0)</f>
        <v>0</v>
      </c>
      <c r="AG1294" s="178">
        <f>IF(V1294&gt;0,P1294*INDEX(Scope_Labor_Rates!$G$6:$G$46,V1294-5),0)</f>
        <v>0</v>
      </c>
      <c r="AH1294" s="181">
        <f>IF(V1294&gt;0,AG1294*INDEX(Scope_Labor_Rates!$F$6:$F$46,V1294-5)*AA1294,0)</f>
        <v>0</v>
      </c>
      <c r="AI1294" s="178">
        <f>IF(V1294&gt;0,P1294*INDEX(Scope_Labor_Rates!$I$6:$I$46,V1294-5),0)</f>
        <v>0</v>
      </c>
      <c r="AJ1294" s="181">
        <f>IF(V1294&gt;0,AI1294*INDEX(Scope_Labor_Rates!$H$6:$H$46,V1294-5)*AA1294,0)</f>
        <v>0</v>
      </c>
      <c r="AK1294" s="178">
        <f>IF(V1294&gt;0,P1294*INDEX(Scope_Labor_Rates!$K$6:$K$46,V1294-5),0)</f>
        <v>0</v>
      </c>
      <c r="AL1294" s="181">
        <f>IF(V1294&gt;0,AK1294*INDEX(Scope_Labor_Rates!$J$6:$J$46,V1294-5)*AA1294,0)</f>
        <v>0</v>
      </c>
      <c r="AM1294" s="178">
        <f>IF(V1294&gt;0,P1294*INDEX(Scope_Labor_Rates!$M$6:$M$46,V1294-5),0)</f>
        <v>0</v>
      </c>
      <c r="AN1294" s="178">
        <f>IF(V1294&gt;0,AM1294*INDEX(Scope_Labor_Rates!$L$6:$L$46,V1294-5)*AA1294,0)</f>
        <v>0</v>
      </c>
      <c r="AO1294" s="178">
        <f>IF(V1294&gt;0,P1294*INDEX(Scope_Labor_Rates!$O$6:$O$46,V1294-5)*AA1294,0)</f>
        <v>0</v>
      </c>
      <c r="AP1294" s="181">
        <f>IF(V1294&gt;0,P1294*INDEX(Scope_Labor_Rates!$Q$6:$Q$46,V1294-5)*AA1294,0)</f>
        <v>0</v>
      </c>
      <c r="AQ1294" s="178">
        <f t="shared" si="184"/>
        <v>0</v>
      </c>
      <c r="AR1294" s="178">
        <f t="shared" si="185"/>
        <v>0</v>
      </c>
      <c r="AS1294" s="178">
        <f t="shared" si="186"/>
        <v>0</v>
      </c>
      <c r="AT1294" s="178">
        <f t="shared" si="187"/>
        <v>0</v>
      </c>
      <c r="AU1294">
        <f t="shared" si="188"/>
        <v>0</v>
      </c>
    </row>
    <row r="1295" spans="1:47">
      <c r="A1295" t="str">
        <f>IF(All_Tasks!A1295="","",All_Tasks!A1295)</f>
        <v/>
      </c>
      <c r="B1295" t="str">
        <f>IF(All_Tasks!B1295="","",All_Tasks!B1295)</f>
        <v/>
      </c>
      <c r="C1295" t="str">
        <f>IF(All_Tasks!C1295="","",All_Tasks!C1295)</f>
        <v/>
      </c>
      <c r="D1295" t="str">
        <f>IF(All_Tasks!D1295="","",All_Tasks!D1295)</f>
        <v/>
      </c>
      <c r="E1295" t="str">
        <f>IF(All_Tasks!V1295&lt;&gt;"",All_Tasks!V1295,IF(All_Tasks!E1295&lt;&gt;"",All_Tasks!E1295,""))</f>
        <v/>
      </c>
      <c r="F1295" t="str">
        <f>IF(All_Tasks!F1295="","",All_Tasks!F1295)</f>
        <v/>
      </c>
      <c r="G1295" t="str">
        <f>IF(All_Tasks!G1295="","",All_Tasks!G1295)</f>
        <v/>
      </c>
      <c r="H1295" s="231" t="str">
        <f>IF(All_Tasks!H1295="","",All_Tasks!H1295)</f>
        <v/>
      </c>
      <c r="I1295" t="str">
        <f>IF(All_Tasks!I1295="","",All_Tasks!I1295)</f>
        <v/>
      </c>
      <c r="J1295" t="str">
        <f>IF(All_Tasks!J1295="","",All_Tasks!J1295)</f>
        <v/>
      </c>
      <c r="K1295" t="str">
        <f>IF(All_Tasks!K1295="","",All_Tasks!K1295)</f>
        <v/>
      </c>
      <c r="L1295" s="231" t="str">
        <f>IF(All_Tasks!L1295="","",All_Tasks!L1295)</f>
        <v/>
      </c>
      <c r="M1295" t="str">
        <f>IF(All_Tasks!M1295="","",All_Tasks!M1295)</f>
        <v/>
      </c>
      <c r="N1295" t="str">
        <f>IF(All_Tasks!N1295="","",All_Tasks!N1295)</f>
        <v/>
      </c>
      <c r="O1295" t="str">
        <f>IF(All_Tasks!O1295="","",All_Tasks!O1295)</f>
        <v/>
      </c>
      <c r="P1295" s="181">
        <f>IF(All_Tasks!P1295="",0,All_Tasks!P1295)</f>
        <v>0</v>
      </c>
      <c r="Q1295" s="181">
        <f>IF(All_Tasks!Q1295="",0,All_Tasks!Q1295)</f>
        <v>0</v>
      </c>
      <c r="R1295" s="181">
        <f>IF(All_Tasks!R1295="",0,All_Tasks!R1295)</f>
        <v>0</v>
      </c>
      <c r="S1295" s="181" t="str">
        <f>IF(All_Tasks!S1295="","",All_Tasks!S1295)</f>
        <v/>
      </c>
      <c r="T1295" t="str">
        <f>IF(All_Tasks!T1295="","",All_Tasks!T1295)</f>
        <v/>
      </c>
      <c r="U1295" t="str">
        <f>IF(All_Tasks!U1295="","",All_Tasks!U1295)</f>
        <v/>
      </c>
      <c r="V1295">
        <f>IF(A1295="",0,IFERROR(MATCH(A1295,Scope_Labor_Rates!$A$6:$A$46,0)+5,0))</f>
        <v>0</v>
      </c>
      <c r="W1295" s="178">
        <f>IF(V1295&gt;0,INDEX(Scope_Labor_Rates!$C$6:$C$46,V1295-5),0)</f>
        <v>0</v>
      </c>
      <c r="X1295" s="178">
        <f>IF(V1295&gt;0,INDEX(Scope_Labor_Rates!$C$6:$C$46,V1295-5),0)</f>
        <v>0</v>
      </c>
      <c r="Y1295" s="180">
        <f>IF(V1295&gt;0,INDEX(Scope_Labor_Rates!$S$6:$S$46,V1295-5),0)</f>
        <v>0</v>
      </c>
      <c r="Z1295" s="180">
        <f>IF(V1295&gt;0,INDEX(Scope_Labor_Rates!$R$6:$R$46,V1295-5),1)</f>
        <v>1</v>
      </c>
      <c r="AA1295" s="231">
        <f t="shared" si="180"/>
        <v>0</v>
      </c>
      <c r="AB1295" t="str">
        <f t="shared" si="181"/>
        <v/>
      </c>
      <c r="AC1295" s="178" t="str">
        <f t="shared" si="182"/>
        <v/>
      </c>
      <c r="AD1295" s="181">
        <f t="shared" si="183"/>
        <v>0</v>
      </c>
      <c r="AE1295" s="178">
        <f>IF(V1295&gt;0,P1295*INDEX(Scope_Labor_Rates!$E$6:$E$46,V1295-5),0)</f>
        <v>0</v>
      </c>
      <c r="AF1295" s="181">
        <f>IF(V1295&gt;0,AE1295*INDEX(Scope_Labor_Rates!$D$6:$D$46,V1295-5)*AA1295,0)</f>
        <v>0</v>
      </c>
      <c r="AG1295" s="178">
        <f>IF(V1295&gt;0,P1295*INDEX(Scope_Labor_Rates!$G$6:$G$46,V1295-5),0)</f>
        <v>0</v>
      </c>
      <c r="AH1295" s="181">
        <f>IF(V1295&gt;0,AG1295*INDEX(Scope_Labor_Rates!$F$6:$F$46,V1295-5)*AA1295,0)</f>
        <v>0</v>
      </c>
      <c r="AI1295" s="178">
        <f>IF(V1295&gt;0,P1295*INDEX(Scope_Labor_Rates!$I$6:$I$46,V1295-5),0)</f>
        <v>0</v>
      </c>
      <c r="AJ1295" s="181">
        <f>IF(V1295&gt;0,AI1295*INDEX(Scope_Labor_Rates!$H$6:$H$46,V1295-5)*AA1295,0)</f>
        <v>0</v>
      </c>
      <c r="AK1295" s="178">
        <f>IF(V1295&gt;0,P1295*INDEX(Scope_Labor_Rates!$K$6:$K$46,V1295-5),0)</f>
        <v>0</v>
      </c>
      <c r="AL1295" s="181">
        <f>IF(V1295&gt;0,AK1295*INDEX(Scope_Labor_Rates!$J$6:$J$46,V1295-5)*AA1295,0)</f>
        <v>0</v>
      </c>
      <c r="AM1295" s="178">
        <f>IF(V1295&gt;0,P1295*INDEX(Scope_Labor_Rates!$M$6:$M$46,V1295-5),0)</f>
        <v>0</v>
      </c>
      <c r="AN1295" s="178">
        <f>IF(V1295&gt;0,AM1295*INDEX(Scope_Labor_Rates!$L$6:$L$46,V1295-5)*AA1295,0)</f>
        <v>0</v>
      </c>
      <c r="AO1295" s="178">
        <f>IF(V1295&gt;0,P1295*INDEX(Scope_Labor_Rates!$O$6:$O$46,V1295-5)*AA1295,0)</f>
        <v>0</v>
      </c>
      <c r="AP1295" s="181">
        <f>IF(V1295&gt;0,P1295*INDEX(Scope_Labor_Rates!$Q$6:$Q$46,V1295-5)*AA1295,0)</f>
        <v>0</v>
      </c>
      <c r="AQ1295" s="178">
        <f t="shared" si="184"/>
        <v>0</v>
      </c>
      <c r="AR1295" s="178">
        <f t="shared" si="185"/>
        <v>0</v>
      </c>
      <c r="AS1295" s="178">
        <f t="shared" si="186"/>
        <v>0</v>
      </c>
      <c r="AT1295" s="178">
        <f t="shared" si="187"/>
        <v>0</v>
      </c>
      <c r="AU1295">
        <f t="shared" si="188"/>
        <v>0</v>
      </c>
    </row>
    <row r="1296" spans="1:47">
      <c r="A1296" t="str">
        <f>IF(All_Tasks!A1296="","",All_Tasks!A1296)</f>
        <v/>
      </c>
      <c r="B1296" t="str">
        <f>IF(All_Tasks!B1296="","",All_Tasks!B1296)</f>
        <v/>
      </c>
      <c r="C1296" t="str">
        <f>IF(All_Tasks!C1296="","",All_Tasks!C1296)</f>
        <v/>
      </c>
      <c r="D1296" t="str">
        <f>IF(All_Tasks!D1296="","",All_Tasks!D1296)</f>
        <v/>
      </c>
      <c r="E1296" t="str">
        <f>IF(All_Tasks!V1296&lt;&gt;"",All_Tasks!V1296,IF(All_Tasks!E1296&lt;&gt;"",All_Tasks!E1296,""))</f>
        <v/>
      </c>
      <c r="F1296" t="str">
        <f>IF(All_Tasks!F1296="","",All_Tasks!F1296)</f>
        <v/>
      </c>
      <c r="G1296" t="str">
        <f>IF(All_Tasks!G1296="","",All_Tasks!G1296)</f>
        <v/>
      </c>
      <c r="H1296" s="231" t="str">
        <f>IF(All_Tasks!H1296="","",All_Tasks!H1296)</f>
        <v/>
      </c>
      <c r="I1296" t="str">
        <f>IF(All_Tasks!I1296="","",All_Tasks!I1296)</f>
        <v/>
      </c>
      <c r="J1296" t="str">
        <f>IF(All_Tasks!J1296="","",All_Tasks!J1296)</f>
        <v/>
      </c>
      <c r="K1296" t="str">
        <f>IF(All_Tasks!K1296="","",All_Tasks!K1296)</f>
        <v/>
      </c>
      <c r="L1296" s="231" t="str">
        <f>IF(All_Tasks!L1296="","",All_Tasks!L1296)</f>
        <v/>
      </c>
      <c r="M1296" t="str">
        <f>IF(All_Tasks!M1296="","",All_Tasks!M1296)</f>
        <v/>
      </c>
      <c r="N1296" t="str">
        <f>IF(All_Tasks!N1296="","",All_Tasks!N1296)</f>
        <v/>
      </c>
      <c r="O1296" t="str">
        <f>IF(All_Tasks!O1296="","",All_Tasks!O1296)</f>
        <v/>
      </c>
      <c r="P1296" s="181">
        <f>IF(All_Tasks!P1296="",0,All_Tasks!P1296)</f>
        <v>0</v>
      </c>
      <c r="Q1296" s="181">
        <f>IF(All_Tasks!Q1296="",0,All_Tasks!Q1296)</f>
        <v>0</v>
      </c>
      <c r="R1296" s="181">
        <f>IF(All_Tasks!R1296="",0,All_Tasks!R1296)</f>
        <v>0</v>
      </c>
      <c r="S1296" s="181" t="str">
        <f>IF(All_Tasks!S1296="","",All_Tasks!S1296)</f>
        <v/>
      </c>
      <c r="T1296" t="str">
        <f>IF(All_Tasks!T1296="","",All_Tasks!T1296)</f>
        <v/>
      </c>
      <c r="U1296" t="str">
        <f>IF(All_Tasks!U1296="","",All_Tasks!U1296)</f>
        <v/>
      </c>
      <c r="V1296">
        <f>IF(A1296="",0,IFERROR(MATCH(A1296,Scope_Labor_Rates!$A$6:$A$46,0)+5,0))</f>
        <v>0</v>
      </c>
      <c r="W1296" s="178">
        <f>IF(V1296&gt;0,INDEX(Scope_Labor_Rates!$C$6:$C$46,V1296-5),0)</f>
        <v>0</v>
      </c>
      <c r="X1296" s="178">
        <f>IF(V1296&gt;0,INDEX(Scope_Labor_Rates!$C$6:$C$46,V1296-5),0)</f>
        <v>0</v>
      </c>
      <c r="Y1296" s="180">
        <f>IF(V1296&gt;0,INDEX(Scope_Labor_Rates!$S$6:$S$46,V1296-5),0)</f>
        <v>0</v>
      </c>
      <c r="Z1296" s="180">
        <f>IF(V1296&gt;0,INDEX(Scope_Labor_Rates!$R$6:$R$46,V1296-5),1)</f>
        <v>1</v>
      </c>
      <c r="AA1296" s="231">
        <f t="shared" si="180"/>
        <v>0</v>
      </c>
      <c r="AB1296" t="str">
        <f t="shared" si="181"/>
        <v/>
      </c>
      <c r="AC1296" s="178" t="str">
        <f t="shared" si="182"/>
        <v/>
      </c>
      <c r="AD1296" s="181">
        <f t="shared" si="183"/>
        <v>0</v>
      </c>
      <c r="AE1296" s="178">
        <f>IF(V1296&gt;0,P1296*INDEX(Scope_Labor_Rates!$E$6:$E$46,V1296-5),0)</f>
        <v>0</v>
      </c>
      <c r="AF1296" s="181">
        <f>IF(V1296&gt;0,AE1296*INDEX(Scope_Labor_Rates!$D$6:$D$46,V1296-5)*AA1296,0)</f>
        <v>0</v>
      </c>
      <c r="AG1296" s="178">
        <f>IF(V1296&gt;0,P1296*INDEX(Scope_Labor_Rates!$G$6:$G$46,V1296-5),0)</f>
        <v>0</v>
      </c>
      <c r="AH1296" s="181">
        <f>IF(V1296&gt;0,AG1296*INDEX(Scope_Labor_Rates!$F$6:$F$46,V1296-5)*AA1296,0)</f>
        <v>0</v>
      </c>
      <c r="AI1296" s="178">
        <f>IF(V1296&gt;0,P1296*INDEX(Scope_Labor_Rates!$I$6:$I$46,V1296-5),0)</f>
        <v>0</v>
      </c>
      <c r="AJ1296" s="181">
        <f>IF(V1296&gt;0,AI1296*INDEX(Scope_Labor_Rates!$H$6:$H$46,V1296-5)*AA1296,0)</f>
        <v>0</v>
      </c>
      <c r="AK1296" s="178">
        <f>IF(V1296&gt;0,P1296*INDEX(Scope_Labor_Rates!$K$6:$K$46,V1296-5),0)</f>
        <v>0</v>
      </c>
      <c r="AL1296" s="181">
        <f>IF(V1296&gt;0,AK1296*INDEX(Scope_Labor_Rates!$J$6:$J$46,V1296-5)*AA1296,0)</f>
        <v>0</v>
      </c>
      <c r="AM1296" s="178">
        <f>IF(V1296&gt;0,P1296*INDEX(Scope_Labor_Rates!$M$6:$M$46,V1296-5),0)</f>
        <v>0</v>
      </c>
      <c r="AN1296" s="178">
        <f>IF(V1296&gt;0,AM1296*INDEX(Scope_Labor_Rates!$L$6:$L$46,V1296-5)*AA1296,0)</f>
        <v>0</v>
      </c>
      <c r="AO1296" s="178">
        <f>IF(V1296&gt;0,P1296*INDEX(Scope_Labor_Rates!$O$6:$O$46,V1296-5)*AA1296,0)</f>
        <v>0</v>
      </c>
      <c r="AP1296" s="181">
        <f>IF(V1296&gt;0,P1296*INDEX(Scope_Labor_Rates!$Q$6:$Q$46,V1296-5)*AA1296,0)</f>
        <v>0</v>
      </c>
      <c r="AQ1296" s="178">
        <f t="shared" si="184"/>
        <v>0</v>
      </c>
      <c r="AR1296" s="178">
        <f t="shared" si="185"/>
        <v>0</v>
      </c>
      <c r="AS1296" s="178">
        <f t="shared" si="186"/>
        <v>0</v>
      </c>
      <c r="AT1296" s="178">
        <f t="shared" si="187"/>
        <v>0</v>
      </c>
      <c r="AU1296">
        <f t="shared" si="188"/>
        <v>0</v>
      </c>
    </row>
    <row r="1297" spans="1:47">
      <c r="A1297" t="str">
        <f>IF(All_Tasks!A1297="","",All_Tasks!A1297)</f>
        <v/>
      </c>
      <c r="B1297" t="str">
        <f>IF(All_Tasks!B1297="","",All_Tasks!B1297)</f>
        <v/>
      </c>
      <c r="C1297" t="str">
        <f>IF(All_Tasks!C1297="","",All_Tasks!C1297)</f>
        <v/>
      </c>
      <c r="D1297" t="str">
        <f>IF(All_Tasks!D1297="","",All_Tasks!D1297)</f>
        <v/>
      </c>
      <c r="E1297" t="str">
        <f>IF(All_Tasks!V1297&lt;&gt;"",All_Tasks!V1297,IF(All_Tasks!E1297&lt;&gt;"",All_Tasks!E1297,""))</f>
        <v/>
      </c>
      <c r="F1297" t="str">
        <f>IF(All_Tasks!F1297="","",All_Tasks!F1297)</f>
        <v/>
      </c>
      <c r="G1297" t="str">
        <f>IF(All_Tasks!G1297="","",All_Tasks!G1297)</f>
        <v/>
      </c>
      <c r="H1297" s="231" t="str">
        <f>IF(All_Tasks!H1297="","",All_Tasks!H1297)</f>
        <v/>
      </c>
      <c r="I1297" t="str">
        <f>IF(All_Tasks!I1297="","",All_Tasks!I1297)</f>
        <v/>
      </c>
      <c r="J1297" t="str">
        <f>IF(All_Tasks!J1297="","",All_Tasks!J1297)</f>
        <v/>
      </c>
      <c r="K1297" t="str">
        <f>IF(All_Tasks!K1297="","",All_Tasks!K1297)</f>
        <v/>
      </c>
      <c r="L1297" s="231" t="str">
        <f>IF(All_Tasks!L1297="","",All_Tasks!L1297)</f>
        <v/>
      </c>
      <c r="M1297" t="str">
        <f>IF(All_Tasks!M1297="","",All_Tasks!M1297)</f>
        <v/>
      </c>
      <c r="N1297" t="str">
        <f>IF(All_Tasks!N1297="","",All_Tasks!N1297)</f>
        <v/>
      </c>
      <c r="O1297" t="str">
        <f>IF(All_Tasks!O1297="","",All_Tasks!O1297)</f>
        <v/>
      </c>
      <c r="P1297" s="181">
        <f>IF(All_Tasks!P1297="",0,All_Tasks!P1297)</f>
        <v>0</v>
      </c>
      <c r="Q1297" s="181">
        <f>IF(All_Tasks!Q1297="",0,All_Tasks!Q1297)</f>
        <v>0</v>
      </c>
      <c r="R1297" s="181">
        <f>IF(All_Tasks!R1297="",0,All_Tasks!R1297)</f>
        <v>0</v>
      </c>
      <c r="S1297" s="181" t="str">
        <f>IF(All_Tasks!S1297="","",All_Tasks!S1297)</f>
        <v/>
      </c>
      <c r="T1297" t="str">
        <f>IF(All_Tasks!T1297="","",All_Tasks!T1297)</f>
        <v/>
      </c>
      <c r="U1297" t="str">
        <f>IF(All_Tasks!U1297="","",All_Tasks!U1297)</f>
        <v/>
      </c>
      <c r="V1297">
        <f>IF(A1297="",0,IFERROR(MATCH(A1297,Scope_Labor_Rates!$A$6:$A$46,0)+5,0))</f>
        <v>0</v>
      </c>
      <c r="W1297" s="178">
        <f>IF(V1297&gt;0,INDEX(Scope_Labor_Rates!$C$6:$C$46,V1297-5),0)</f>
        <v>0</v>
      </c>
      <c r="X1297" s="178">
        <f>IF(V1297&gt;0,INDEX(Scope_Labor_Rates!$C$6:$C$46,V1297-5),0)</f>
        <v>0</v>
      </c>
      <c r="Y1297" s="180">
        <f>IF(V1297&gt;0,INDEX(Scope_Labor_Rates!$S$6:$S$46,V1297-5),0)</f>
        <v>0</v>
      </c>
      <c r="Z1297" s="180">
        <f>IF(V1297&gt;0,INDEX(Scope_Labor_Rates!$R$6:$R$46,V1297-5),1)</f>
        <v>1</v>
      </c>
      <c r="AA1297" s="231">
        <f t="shared" si="180"/>
        <v>0</v>
      </c>
      <c r="AB1297" t="str">
        <f t="shared" si="181"/>
        <v/>
      </c>
      <c r="AC1297" s="178" t="str">
        <f t="shared" si="182"/>
        <v/>
      </c>
      <c r="AD1297" s="181">
        <f t="shared" si="183"/>
        <v>0</v>
      </c>
      <c r="AE1297" s="178">
        <f>IF(V1297&gt;0,P1297*INDEX(Scope_Labor_Rates!$E$6:$E$46,V1297-5),0)</f>
        <v>0</v>
      </c>
      <c r="AF1297" s="181">
        <f>IF(V1297&gt;0,AE1297*INDEX(Scope_Labor_Rates!$D$6:$D$46,V1297-5)*AA1297,0)</f>
        <v>0</v>
      </c>
      <c r="AG1297" s="178">
        <f>IF(V1297&gt;0,P1297*INDEX(Scope_Labor_Rates!$G$6:$G$46,V1297-5),0)</f>
        <v>0</v>
      </c>
      <c r="AH1297" s="181">
        <f>IF(V1297&gt;0,AG1297*INDEX(Scope_Labor_Rates!$F$6:$F$46,V1297-5)*AA1297,0)</f>
        <v>0</v>
      </c>
      <c r="AI1297" s="178">
        <f>IF(V1297&gt;0,P1297*INDEX(Scope_Labor_Rates!$I$6:$I$46,V1297-5),0)</f>
        <v>0</v>
      </c>
      <c r="AJ1297" s="181">
        <f>IF(V1297&gt;0,AI1297*INDEX(Scope_Labor_Rates!$H$6:$H$46,V1297-5)*AA1297,0)</f>
        <v>0</v>
      </c>
      <c r="AK1297" s="178">
        <f>IF(V1297&gt;0,P1297*INDEX(Scope_Labor_Rates!$K$6:$K$46,V1297-5),0)</f>
        <v>0</v>
      </c>
      <c r="AL1297" s="181">
        <f>IF(V1297&gt;0,AK1297*INDEX(Scope_Labor_Rates!$J$6:$J$46,V1297-5)*AA1297,0)</f>
        <v>0</v>
      </c>
      <c r="AM1297" s="178">
        <f>IF(V1297&gt;0,P1297*INDEX(Scope_Labor_Rates!$M$6:$M$46,V1297-5),0)</f>
        <v>0</v>
      </c>
      <c r="AN1297" s="178">
        <f>IF(V1297&gt;0,AM1297*INDEX(Scope_Labor_Rates!$L$6:$L$46,V1297-5)*AA1297,0)</f>
        <v>0</v>
      </c>
      <c r="AO1297" s="178">
        <f>IF(V1297&gt;0,P1297*INDEX(Scope_Labor_Rates!$O$6:$O$46,V1297-5)*AA1297,0)</f>
        <v>0</v>
      </c>
      <c r="AP1297" s="181">
        <f>IF(V1297&gt;0,P1297*INDEX(Scope_Labor_Rates!$Q$6:$Q$46,V1297-5)*AA1297,0)</f>
        <v>0</v>
      </c>
      <c r="AQ1297" s="178">
        <f t="shared" si="184"/>
        <v>0</v>
      </c>
      <c r="AR1297" s="178">
        <f t="shared" si="185"/>
        <v>0</v>
      </c>
      <c r="AS1297" s="178">
        <f t="shared" si="186"/>
        <v>0</v>
      </c>
      <c r="AT1297" s="178">
        <f t="shared" si="187"/>
        <v>0</v>
      </c>
      <c r="AU1297">
        <f t="shared" si="188"/>
        <v>0</v>
      </c>
    </row>
    <row r="1298" spans="1:47">
      <c r="A1298" t="str">
        <f>IF(All_Tasks!A1298="","",All_Tasks!A1298)</f>
        <v/>
      </c>
      <c r="B1298" t="str">
        <f>IF(All_Tasks!B1298="","",All_Tasks!B1298)</f>
        <v/>
      </c>
      <c r="C1298" t="str">
        <f>IF(All_Tasks!C1298="","",All_Tasks!C1298)</f>
        <v/>
      </c>
      <c r="D1298" t="str">
        <f>IF(All_Tasks!D1298="","",All_Tasks!D1298)</f>
        <v/>
      </c>
      <c r="E1298" t="str">
        <f>IF(All_Tasks!V1298&lt;&gt;"",All_Tasks!V1298,IF(All_Tasks!E1298&lt;&gt;"",All_Tasks!E1298,""))</f>
        <v/>
      </c>
      <c r="F1298" t="str">
        <f>IF(All_Tasks!F1298="","",All_Tasks!F1298)</f>
        <v/>
      </c>
      <c r="G1298" t="str">
        <f>IF(All_Tasks!G1298="","",All_Tasks!G1298)</f>
        <v/>
      </c>
      <c r="H1298" s="231" t="str">
        <f>IF(All_Tasks!H1298="","",All_Tasks!H1298)</f>
        <v/>
      </c>
      <c r="I1298" t="str">
        <f>IF(All_Tasks!I1298="","",All_Tasks!I1298)</f>
        <v/>
      </c>
      <c r="J1298" t="str">
        <f>IF(All_Tasks!J1298="","",All_Tasks!J1298)</f>
        <v/>
      </c>
      <c r="K1298" t="str">
        <f>IF(All_Tasks!K1298="","",All_Tasks!K1298)</f>
        <v/>
      </c>
      <c r="L1298" s="231" t="str">
        <f>IF(All_Tasks!L1298="","",All_Tasks!L1298)</f>
        <v/>
      </c>
      <c r="M1298" t="str">
        <f>IF(All_Tasks!M1298="","",All_Tasks!M1298)</f>
        <v/>
      </c>
      <c r="N1298" t="str">
        <f>IF(All_Tasks!N1298="","",All_Tasks!N1298)</f>
        <v/>
      </c>
      <c r="O1298" t="str">
        <f>IF(All_Tasks!O1298="","",All_Tasks!O1298)</f>
        <v/>
      </c>
      <c r="P1298" s="181">
        <f>IF(All_Tasks!P1298="",0,All_Tasks!P1298)</f>
        <v>0</v>
      </c>
      <c r="Q1298" s="181">
        <f>IF(All_Tasks!Q1298="",0,All_Tasks!Q1298)</f>
        <v>0</v>
      </c>
      <c r="R1298" s="181">
        <f>IF(All_Tasks!R1298="",0,All_Tasks!R1298)</f>
        <v>0</v>
      </c>
      <c r="S1298" s="181" t="str">
        <f>IF(All_Tasks!S1298="","",All_Tasks!S1298)</f>
        <v/>
      </c>
      <c r="T1298" t="str">
        <f>IF(All_Tasks!T1298="","",All_Tasks!T1298)</f>
        <v/>
      </c>
      <c r="U1298" t="str">
        <f>IF(All_Tasks!U1298="","",All_Tasks!U1298)</f>
        <v/>
      </c>
      <c r="V1298">
        <f>IF(A1298="",0,IFERROR(MATCH(A1298,Scope_Labor_Rates!$A$6:$A$46,0)+5,0))</f>
        <v>0</v>
      </c>
      <c r="W1298" s="178">
        <f>IF(V1298&gt;0,INDEX(Scope_Labor_Rates!$C$6:$C$46,V1298-5),0)</f>
        <v>0</v>
      </c>
      <c r="X1298" s="178">
        <f>IF(V1298&gt;0,INDEX(Scope_Labor_Rates!$C$6:$C$46,V1298-5),0)</f>
        <v>0</v>
      </c>
      <c r="Y1298" s="180">
        <f>IF(V1298&gt;0,INDEX(Scope_Labor_Rates!$S$6:$S$46,V1298-5),0)</f>
        <v>0</v>
      </c>
      <c r="Z1298" s="180">
        <f>IF(V1298&gt;0,INDEX(Scope_Labor_Rates!$R$6:$R$46,V1298-5),1)</f>
        <v>1</v>
      </c>
      <c r="AA1298" s="231">
        <f t="shared" si="180"/>
        <v>0</v>
      </c>
      <c r="AB1298" t="str">
        <f t="shared" si="181"/>
        <v/>
      </c>
      <c r="AC1298" s="178" t="str">
        <f t="shared" si="182"/>
        <v/>
      </c>
      <c r="AD1298" s="181">
        <f t="shared" si="183"/>
        <v>0</v>
      </c>
      <c r="AE1298" s="178">
        <f>IF(V1298&gt;0,P1298*INDEX(Scope_Labor_Rates!$E$6:$E$46,V1298-5),0)</f>
        <v>0</v>
      </c>
      <c r="AF1298" s="181">
        <f>IF(V1298&gt;0,AE1298*INDEX(Scope_Labor_Rates!$D$6:$D$46,V1298-5)*AA1298,0)</f>
        <v>0</v>
      </c>
      <c r="AG1298" s="178">
        <f>IF(V1298&gt;0,P1298*INDEX(Scope_Labor_Rates!$G$6:$G$46,V1298-5),0)</f>
        <v>0</v>
      </c>
      <c r="AH1298" s="181">
        <f>IF(V1298&gt;0,AG1298*INDEX(Scope_Labor_Rates!$F$6:$F$46,V1298-5)*AA1298,0)</f>
        <v>0</v>
      </c>
      <c r="AI1298" s="178">
        <f>IF(V1298&gt;0,P1298*INDEX(Scope_Labor_Rates!$I$6:$I$46,V1298-5),0)</f>
        <v>0</v>
      </c>
      <c r="AJ1298" s="181">
        <f>IF(V1298&gt;0,AI1298*INDEX(Scope_Labor_Rates!$H$6:$H$46,V1298-5)*AA1298,0)</f>
        <v>0</v>
      </c>
      <c r="AK1298" s="178">
        <f>IF(V1298&gt;0,P1298*INDEX(Scope_Labor_Rates!$K$6:$K$46,V1298-5),0)</f>
        <v>0</v>
      </c>
      <c r="AL1298" s="181">
        <f>IF(V1298&gt;0,AK1298*INDEX(Scope_Labor_Rates!$J$6:$J$46,V1298-5)*AA1298,0)</f>
        <v>0</v>
      </c>
      <c r="AM1298" s="178">
        <f>IF(V1298&gt;0,P1298*INDEX(Scope_Labor_Rates!$M$6:$M$46,V1298-5),0)</f>
        <v>0</v>
      </c>
      <c r="AN1298" s="178">
        <f>IF(V1298&gt;0,AM1298*INDEX(Scope_Labor_Rates!$L$6:$L$46,V1298-5)*AA1298,0)</f>
        <v>0</v>
      </c>
      <c r="AO1298" s="178">
        <f>IF(V1298&gt;0,P1298*INDEX(Scope_Labor_Rates!$O$6:$O$46,V1298-5)*AA1298,0)</f>
        <v>0</v>
      </c>
      <c r="AP1298" s="181">
        <f>IF(V1298&gt;0,P1298*INDEX(Scope_Labor_Rates!$Q$6:$Q$46,V1298-5)*AA1298,0)</f>
        <v>0</v>
      </c>
      <c r="AQ1298" s="178">
        <f t="shared" si="184"/>
        <v>0</v>
      </c>
      <c r="AR1298" s="178">
        <f t="shared" si="185"/>
        <v>0</v>
      </c>
      <c r="AS1298" s="178">
        <f t="shared" si="186"/>
        <v>0</v>
      </c>
      <c r="AT1298" s="178">
        <f t="shared" si="187"/>
        <v>0</v>
      </c>
      <c r="AU1298">
        <f t="shared" si="188"/>
        <v>0</v>
      </c>
    </row>
    <row r="1299" spans="1:47">
      <c r="A1299" t="str">
        <f>IF(All_Tasks!A1299="","",All_Tasks!A1299)</f>
        <v/>
      </c>
      <c r="B1299" t="str">
        <f>IF(All_Tasks!B1299="","",All_Tasks!B1299)</f>
        <v/>
      </c>
      <c r="C1299" t="str">
        <f>IF(All_Tasks!C1299="","",All_Tasks!C1299)</f>
        <v/>
      </c>
      <c r="D1299" t="str">
        <f>IF(All_Tasks!D1299="","",All_Tasks!D1299)</f>
        <v/>
      </c>
      <c r="E1299" t="str">
        <f>IF(All_Tasks!V1299&lt;&gt;"",All_Tasks!V1299,IF(All_Tasks!E1299&lt;&gt;"",All_Tasks!E1299,""))</f>
        <v/>
      </c>
      <c r="F1299" t="str">
        <f>IF(All_Tasks!F1299="","",All_Tasks!F1299)</f>
        <v/>
      </c>
      <c r="G1299" t="str">
        <f>IF(All_Tasks!G1299="","",All_Tasks!G1299)</f>
        <v/>
      </c>
      <c r="H1299" s="231" t="str">
        <f>IF(All_Tasks!H1299="","",All_Tasks!H1299)</f>
        <v/>
      </c>
      <c r="I1299" t="str">
        <f>IF(All_Tasks!I1299="","",All_Tasks!I1299)</f>
        <v/>
      </c>
      <c r="J1299" t="str">
        <f>IF(All_Tasks!J1299="","",All_Tasks!J1299)</f>
        <v/>
      </c>
      <c r="K1299" t="str">
        <f>IF(All_Tasks!K1299="","",All_Tasks!K1299)</f>
        <v/>
      </c>
      <c r="L1299" s="231" t="str">
        <f>IF(All_Tasks!L1299="","",All_Tasks!L1299)</f>
        <v/>
      </c>
      <c r="M1299" t="str">
        <f>IF(All_Tasks!M1299="","",All_Tasks!M1299)</f>
        <v/>
      </c>
      <c r="N1299" t="str">
        <f>IF(All_Tasks!N1299="","",All_Tasks!N1299)</f>
        <v/>
      </c>
      <c r="O1299" t="str">
        <f>IF(All_Tasks!O1299="","",All_Tasks!O1299)</f>
        <v/>
      </c>
      <c r="P1299" s="181">
        <f>IF(All_Tasks!P1299="",0,All_Tasks!P1299)</f>
        <v>0</v>
      </c>
      <c r="Q1299" s="181">
        <f>IF(All_Tasks!Q1299="",0,All_Tasks!Q1299)</f>
        <v>0</v>
      </c>
      <c r="R1299" s="181">
        <f>IF(All_Tasks!R1299="",0,All_Tasks!R1299)</f>
        <v>0</v>
      </c>
      <c r="S1299" s="181" t="str">
        <f>IF(All_Tasks!S1299="","",All_Tasks!S1299)</f>
        <v/>
      </c>
      <c r="T1299" t="str">
        <f>IF(All_Tasks!T1299="","",All_Tasks!T1299)</f>
        <v/>
      </c>
      <c r="U1299" t="str">
        <f>IF(All_Tasks!U1299="","",All_Tasks!U1299)</f>
        <v/>
      </c>
      <c r="V1299">
        <f>IF(A1299="",0,IFERROR(MATCH(A1299,Scope_Labor_Rates!$A$6:$A$46,0)+5,0))</f>
        <v>0</v>
      </c>
      <c r="W1299" s="178">
        <f>IF(V1299&gt;0,INDEX(Scope_Labor_Rates!$C$6:$C$46,V1299-5),0)</f>
        <v>0</v>
      </c>
      <c r="X1299" s="178">
        <f>IF(V1299&gt;0,INDEX(Scope_Labor_Rates!$C$6:$C$46,V1299-5),0)</f>
        <v>0</v>
      </c>
      <c r="Y1299" s="180">
        <f>IF(V1299&gt;0,INDEX(Scope_Labor_Rates!$S$6:$S$46,V1299-5),0)</f>
        <v>0</v>
      </c>
      <c r="Z1299" s="180">
        <f>IF(V1299&gt;0,INDEX(Scope_Labor_Rates!$R$6:$R$46,V1299-5),1)</f>
        <v>1</v>
      </c>
      <c r="AA1299" s="231">
        <f t="shared" si="180"/>
        <v>0</v>
      </c>
      <c r="AB1299" t="str">
        <f t="shared" si="181"/>
        <v/>
      </c>
      <c r="AC1299" s="178" t="str">
        <f t="shared" si="182"/>
        <v/>
      </c>
      <c r="AD1299" s="181">
        <f t="shared" si="183"/>
        <v>0</v>
      </c>
      <c r="AE1299" s="178">
        <f>IF(V1299&gt;0,P1299*INDEX(Scope_Labor_Rates!$E$6:$E$46,V1299-5),0)</f>
        <v>0</v>
      </c>
      <c r="AF1299" s="181">
        <f>IF(V1299&gt;0,AE1299*INDEX(Scope_Labor_Rates!$D$6:$D$46,V1299-5)*AA1299,0)</f>
        <v>0</v>
      </c>
      <c r="AG1299" s="178">
        <f>IF(V1299&gt;0,P1299*INDEX(Scope_Labor_Rates!$G$6:$G$46,V1299-5),0)</f>
        <v>0</v>
      </c>
      <c r="AH1299" s="181">
        <f>IF(V1299&gt;0,AG1299*INDEX(Scope_Labor_Rates!$F$6:$F$46,V1299-5)*AA1299,0)</f>
        <v>0</v>
      </c>
      <c r="AI1299" s="178">
        <f>IF(V1299&gt;0,P1299*INDEX(Scope_Labor_Rates!$I$6:$I$46,V1299-5),0)</f>
        <v>0</v>
      </c>
      <c r="AJ1299" s="181">
        <f>IF(V1299&gt;0,AI1299*INDEX(Scope_Labor_Rates!$H$6:$H$46,V1299-5)*AA1299,0)</f>
        <v>0</v>
      </c>
      <c r="AK1299" s="178">
        <f>IF(V1299&gt;0,P1299*INDEX(Scope_Labor_Rates!$K$6:$K$46,V1299-5),0)</f>
        <v>0</v>
      </c>
      <c r="AL1299" s="181">
        <f>IF(V1299&gt;0,AK1299*INDEX(Scope_Labor_Rates!$J$6:$J$46,V1299-5)*AA1299,0)</f>
        <v>0</v>
      </c>
      <c r="AM1299" s="178">
        <f>IF(V1299&gt;0,P1299*INDEX(Scope_Labor_Rates!$M$6:$M$46,V1299-5),0)</f>
        <v>0</v>
      </c>
      <c r="AN1299" s="178">
        <f>IF(V1299&gt;0,AM1299*INDEX(Scope_Labor_Rates!$L$6:$L$46,V1299-5)*AA1299,0)</f>
        <v>0</v>
      </c>
      <c r="AO1299" s="178">
        <f>IF(V1299&gt;0,P1299*INDEX(Scope_Labor_Rates!$O$6:$O$46,V1299-5)*AA1299,0)</f>
        <v>0</v>
      </c>
      <c r="AP1299" s="181">
        <f>IF(V1299&gt;0,P1299*INDEX(Scope_Labor_Rates!$Q$6:$Q$46,V1299-5)*AA1299,0)</f>
        <v>0</v>
      </c>
      <c r="AQ1299" s="178">
        <f t="shared" si="184"/>
        <v>0</v>
      </c>
      <c r="AR1299" s="178">
        <f t="shared" si="185"/>
        <v>0</v>
      </c>
      <c r="AS1299" s="178">
        <f t="shared" si="186"/>
        <v>0</v>
      </c>
      <c r="AT1299" s="178">
        <f t="shared" si="187"/>
        <v>0</v>
      </c>
      <c r="AU1299">
        <f t="shared" si="188"/>
        <v>0</v>
      </c>
    </row>
    <row r="1300" spans="1:47">
      <c r="A1300" t="str">
        <f>IF(All_Tasks!A1300="","",All_Tasks!A1300)</f>
        <v/>
      </c>
      <c r="B1300" t="str">
        <f>IF(All_Tasks!B1300="","",All_Tasks!B1300)</f>
        <v/>
      </c>
      <c r="C1300" t="str">
        <f>IF(All_Tasks!C1300="","",All_Tasks!C1300)</f>
        <v/>
      </c>
      <c r="D1300" t="str">
        <f>IF(All_Tasks!D1300="","",All_Tasks!D1300)</f>
        <v/>
      </c>
      <c r="E1300" t="str">
        <f>IF(All_Tasks!V1300&lt;&gt;"",All_Tasks!V1300,IF(All_Tasks!E1300&lt;&gt;"",All_Tasks!E1300,""))</f>
        <v/>
      </c>
      <c r="F1300" t="str">
        <f>IF(All_Tasks!F1300="","",All_Tasks!F1300)</f>
        <v/>
      </c>
      <c r="G1300" t="str">
        <f>IF(All_Tasks!G1300="","",All_Tasks!G1300)</f>
        <v/>
      </c>
      <c r="H1300" s="231" t="str">
        <f>IF(All_Tasks!H1300="","",All_Tasks!H1300)</f>
        <v/>
      </c>
      <c r="I1300" t="str">
        <f>IF(All_Tasks!I1300="","",All_Tasks!I1300)</f>
        <v/>
      </c>
      <c r="J1300" t="str">
        <f>IF(All_Tasks!J1300="","",All_Tasks!J1300)</f>
        <v/>
      </c>
      <c r="K1300" t="str">
        <f>IF(All_Tasks!K1300="","",All_Tasks!K1300)</f>
        <v/>
      </c>
      <c r="L1300" s="231" t="str">
        <f>IF(All_Tasks!L1300="","",All_Tasks!L1300)</f>
        <v/>
      </c>
      <c r="M1300" t="str">
        <f>IF(All_Tasks!M1300="","",All_Tasks!M1300)</f>
        <v/>
      </c>
      <c r="N1300" t="str">
        <f>IF(All_Tasks!N1300="","",All_Tasks!N1300)</f>
        <v/>
      </c>
      <c r="O1300" t="str">
        <f>IF(All_Tasks!O1300="","",All_Tasks!O1300)</f>
        <v/>
      </c>
      <c r="P1300" s="181">
        <f>IF(All_Tasks!P1300="",0,All_Tasks!P1300)</f>
        <v>0</v>
      </c>
      <c r="Q1300" s="181">
        <f>IF(All_Tasks!Q1300="",0,All_Tasks!Q1300)</f>
        <v>0</v>
      </c>
      <c r="R1300" s="181">
        <f>IF(All_Tasks!R1300="",0,All_Tasks!R1300)</f>
        <v>0</v>
      </c>
      <c r="S1300" s="181" t="str">
        <f>IF(All_Tasks!S1300="","",All_Tasks!S1300)</f>
        <v/>
      </c>
      <c r="T1300" t="str">
        <f>IF(All_Tasks!T1300="","",All_Tasks!T1300)</f>
        <v/>
      </c>
      <c r="U1300" t="str">
        <f>IF(All_Tasks!U1300="","",All_Tasks!U1300)</f>
        <v/>
      </c>
      <c r="V1300">
        <f>IF(A1300="",0,IFERROR(MATCH(A1300,Scope_Labor_Rates!$A$6:$A$46,0)+5,0))</f>
        <v>0</v>
      </c>
      <c r="W1300" s="178">
        <f>IF(V1300&gt;0,INDEX(Scope_Labor_Rates!$C$6:$C$46,V1300-5),0)</f>
        <v>0</v>
      </c>
      <c r="X1300" s="178">
        <f>IF(V1300&gt;0,INDEX(Scope_Labor_Rates!$C$6:$C$46,V1300-5),0)</f>
        <v>0</v>
      </c>
      <c r="Y1300" s="180">
        <f>IF(V1300&gt;0,INDEX(Scope_Labor_Rates!$S$6:$S$46,V1300-5),0)</f>
        <v>0</v>
      </c>
      <c r="Z1300" s="180">
        <f>IF(V1300&gt;0,INDEX(Scope_Labor_Rates!$R$6:$R$46,V1300-5),1)</f>
        <v>1</v>
      </c>
      <c r="AA1300" s="231">
        <f t="shared" si="180"/>
        <v>0</v>
      </c>
      <c r="AB1300" t="str">
        <f t="shared" si="181"/>
        <v/>
      </c>
      <c r="AC1300" s="178" t="str">
        <f t="shared" si="182"/>
        <v/>
      </c>
      <c r="AD1300" s="181">
        <f t="shared" si="183"/>
        <v>0</v>
      </c>
      <c r="AE1300" s="178">
        <f>IF(V1300&gt;0,P1300*INDEX(Scope_Labor_Rates!$E$6:$E$46,V1300-5),0)</f>
        <v>0</v>
      </c>
      <c r="AF1300" s="181">
        <f>IF(V1300&gt;0,AE1300*INDEX(Scope_Labor_Rates!$D$6:$D$46,V1300-5)*AA1300,0)</f>
        <v>0</v>
      </c>
      <c r="AG1300" s="178">
        <f>IF(V1300&gt;0,P1300*INDEX(Scope_Labor_Rates!$G$6:$G$46,V1300-5),0)</f>
        <v>0</v>
      </c>
      <c r="AH1300" s="181">
        <f>IF(V1300&gt;0,AG1300*INDEX(Scope_Labor_Rates!$F$6:$F$46,V1300-5)*AA1300,0)</f>
        <v>0</v>
      </c>
      <c r="AI1300" s="178">
        <f>IF(V1300&gt;0,P1300*INDEX(Scope_Labor_Rates!$I$6:$I$46,V1300-5),0)</f>
        <v>0</v>
      </c>
      <c r="AJ1300" s="181">
        <f>IF(V1300&gt;0,AI1300*INDEX(Scope_Labor_Rates!$H$6:$H$46,V1300-5)*AA1300,0)</f>
        <v>0</v>
      </c>
      <c r="AK1300" s="178">
        <f>IF(V1300&gt;0,P1300*INDEX(Scope_Labor_Rates!$K$6:$K$46,V1300-5),0)</f>
        <v>0</v>
      </c>
      <c r="AL1300" s="181">
        <f>IF(V1300&gt;0,AK1300*INDEX(Scope_Labor_Rates!$J$6:$J$46,V1300-5)*AA1300,0)</f>
        <v>0</v>
      </c>
      <c r="AM1300" s="178">
        <f>IF(V1300&gt;0,P1300*INDEX(Scope_Labor_Rates!$M$6:$M$46,V1300-5),0)</f>
        <v>0</v>
      </c>
      <c r="AN1300" s="178">
        <f>IF(V1300&gt;0,AM1300*INDEX(Scope_Labor_Rates!$L$6:$L$46,V1300-5)*AA1300,0)</f>
        <v>0</v>
      </c>
      <c r="AO1300" s="178">
        <f>IF(V1300&gt;0,P1300*INDEX(Scope_Labor_Rates!$O$6:$O$46,V1300-5)*AA1300,0)</f>
        <v>0</v>
      </c>
      <c r="AP1300" s="181">
        <f>IF(V1300&gt;0,P1300*INDEX(Scope_Labor_Rates!$Q$6:$Q$46,V1300-5)*AA1300,0)</f>
        <v>0</v>
      </c>
      <c r="AQ1300" s="178">
        <f t="shared" si="184"/>
        <v>0</v>
      </c>
      <c r="AR1300" s="178">
        <f t="shared" si="185"/>
        <v>0</v>
      </c>
      <c r="AS1300" s="178">
        <f t="shared" si="186"/>
        <v>0</v>
      </c>
      <c r="AT1300" s="178">
        <f t="shared" si="187"/>
        <v>0</v>
      </c>
      <c r="AU1300">
        <f t="shared" si="188"/>
        <v>0</v>
      </c>
    </row>
    <row r="1301" spans="1:47">
      <c r="A1301" t="str">
        <f>IF(All_Tasks!A1301="","",All_Tasks!A1301)</f>
        <v/>
      </c>
      <c r="B1301" t="str">
        <f>IF(All_Tasks!B1301="","",All_Tasks!B1301)</f>
        <v/>
      </c>
      <c r="C1301" t="str">
        <f>IF(All_Tasks!C1301="","",All_Tasks!C1301)</f>
        <v/>
      </c>
      <c r="D1301" t="str">
        <f>IF(All_Tasks!D1301="","",All_Tasks!D1301)</f>
        <v/>
      </c>
      <c r="E1301" t="str">
        <f>IF(All_Tasks!V1301&lt;&gt;"",All_Tasks!V1301,IF(All_Tasks!E1301&lt;&gt;"",All_Tasks!E1301,""))</f>
        <v/>
      </c>
      <c r="F1301" t="str">
        <f>IF(All_Tasks!F1301="","",All_Tasks!F1301)</f>
        <v/>
      </c>
      <c r="G1301" t="str">
        <f>IF(All_Tasks!G1301="","",All_Tasks!G1301)</f>
        <v/>
      </c>
      <c r="H1301" s="231" t="str">
        <f>IF(All_Tasks!H1301="","",All_Tasks!H1301)</f>
        <v/>
      </c>
      <c r="I1301" t="str">
        <f>IF(All_Tasks!I1301="","",All_Tasks!I1301)</f>
        <v/>
      </c>
      <c r="J1301" t="str">
        <f>IF(All_Tasks!J1301="","",All_Tasks!J1301)</f>
        <v/>
      </c>
      <c r="K1301" t="str">
        <f>IF(All_Tasks!K1301="","",All_Tasks!K1301)</f>
        <v/>
      </c>
      <c r="L1301" s="231" t="str">
        <f>IF(All_Tasks!L1301="","",All_Tasks!L1301)</f>
        <v/>
      </c>
      <c r="M1301" t="str">
        <f>IF(All_Tasks!M1301="","",All_Tasks!M1301)</f>
        <v/>
      </c>
      <c r="N1301" t="str">
        <f>IF(All_Tasks!N1301="","",All_Tasks!N1301)</f>
        <v/>
      </c>
      <c r="O1301" t="str">
        <f>IF(All_Tasks!O1301="","",All_Tasks!O1301)</f>
        <v/>
      </c>
      <c r="P1301" s="181">
        <f>IF(All_Tasks!P1301="",0,All_Tasks!P1301)</f>
        <v>0</v>
      </c>
      <c r="Q1301" s="181">
        <f>IF(All_Tasks!Q1301="",0,All_Tasks!Q1301)</f>
        <v>0</v>
      </c>
      <c r="R1301" s="181">
        <f>IF(All_Tasks!R1301="",0,All_Tasks!R1301)</f>
        <v>0</v>
      </c>
      <c r="S1301" s="181" t="str">
        <f>IF(All_Tasks!S1301="","",All_Tasks!S1301)</f>
        <v/>
      </c>
      <c r="T1301" t="str">
        <f>IF(All_Tasks!T1301="","",All_Tasks!T1301)</f>
        <v/>
      </c>
      <c r="U1301" t="str">
        <f>IF(All_Tasks!U1301="","",All_Tasks!U1301)</f>
        <v/>
      </c>
      <c r="V1301">
        <f>IF(A1301="",0,IFERROR(MATCH(A1301,Scope_Labor_Rates!$A$6:$A$46,0)+5,0))</f>
        <v>0</v>
      </c>
      <c r="W1301" s="178">
        <f>IF(V1301&gt;0,INDEX(Scope_Labor_Rates!$C$6:$C$46,V1301-5),0)</f>
        <v>0</v>
      </c>
      <c r="X1301" s="178">
        <f>IF(V1301&gt;0,INDEX(Scope_Labor_Rates!$C$6:$C$46,V1301-5),0)</f>
        <v>0</v>
      </c>
      <c r="Y1301" s="180">
        <f>IF(V1301&gt;0,INDEX(Scope_Labor_Rates!$S$6:$S$46,V1301-5),0)</f>
        <v>0</v>
      </c>
      <c r="Z1301" s="180">
        <f>IF(V1301&gt;0,INDEX(Scope_Labor_Rates!$R$6:$R$46,V1301-5),1)</f>
        <v>1</v>
      </c>
      <c r="AA1301" s="231">
        <f t="shared" si="180"/>
        <v>0</v>
      </c>
      <c r="AB1301" t="str">
        <f t="shared" si="181"/>
        <v/>
      </c>
      <c r="AC1301" s="178" t="str">
        <f t="shared" si="182"/>
        <v/>
      </c>
      <c r="AD1301" s="181">
        <f t="shared" si="183"/>
        <v>0</v>
      </c>
      <c r="AE1301" s="178">
        <f>IF(V1301&gt;0,P1301*INDEX(Scope_Labor_Rates!$E$6:$E$46,V1301-5),0)</f>
        <v>0</v>
      </c>
      <c r="AF1301" s="181">
        <f>IF(V1301&gt;0,AE1301*INDEX(Scope_Labor_Rates!$D$6:$D$46,V1301-5)*AA1301,0)</f>
        <v>0</v>
      </c>
      <c r="AG1301" s="178">
        <f>IF(V1301&gt;0,P1301*INDEX(Scope_Labor_Rates!$G$6:$G$46,V1301-5),0)</f>
        <v>0</v>
      </c>
      <c r="AH1301" s="181">
        <f>IF(V1301&gt;0,AG1301*INDEX(Scope_Labor_Rates!$F$6:$F$46,V1301-5)*AA1301,0)</f>
        <v>0</v>
      </c>
      <c r="AI1301" s="178">
        <f>IF(V1301&gt;0,P1301*INDEX(Scope_Labor_Rates!$I$6:$I$46,V1301-5),0)</f>
        <v>0</v>
      </c>
      <c r="AJ1301" s="181">
        <f>IF(V1301&gt;0,AI1301*INDEX(Scope_Labor_Rates!$H$6:$H$46,V1301-5)*AA1301,0)</f>
        <v>0</v>
      </c>
      <c r="AK1301" s="178">
        <f>IF(V1301&gt;0,P1301*INDEX(Scope_Labor_Rates!$K$6:$K$46,V1301-5),0)</f>
        <v>0</v>
      </c>
      <c r="AL1301" s="181">
        <f>IF(V1301&gt;0,AK1301*INDEX(Scope_Labor_Rates!$J$6:$J$46,V1301-5)*AA1301,0)</f>
        <v>0</v>
      </c>
      <c r="AM1301" s="178">
        <f>IF(V1301&gt;0,P1301*INDEX(Scope_Labor_Rates!$M$6:$M$46,V1301-5),0)</f>
        <v>0</v>
      </c>
      <c r="AN1301" s="178">
        <f>IF(V1301&gt;0,AM1301*INDEX(Scope_Labor_Rates!$L$6:$L$46,V1301-5)*AA1301,0)</f>
        <v>0</v>
      </c>
      <c r="AO1301" s="178">
        <f>IF(V1301&gt;0,P1301*INDEX(Scope_Labor_Rates!$O$6:$O$46,V1301-5)*AA1301,0)</f>
        <v>0</v>
      </c>
      <c r="AP1301" s="181">
        <f>IF(V1301&gt;0,P1301*INDEX(Scope_Labor_Rates!$Q$6:$Q$46,V1301-5)*AA1301,0)</f>
        <v>0</v>
      </c>
      <c r="AQ1301" s="178">
        <f t="shared" si="184"/>
        <v>0</v>
      </c>
      <c r="AR1301" s="178">
        <f t="shared" si="185"/>
        <v>0</v>
      </c>
      <c r="AS1301" s="178">
        <f t="shared" si="186"/>
        <v>0</v>
      </c>
      <c r="AT1301" s="178">
        <f t="shared" si="187"/>
        <v>0</v>
      </c>
      <c r="AU1301">
        <f t="shared" si="188"/>
        <v>0</v>
      </c>
    </row>
    <row r="1302" spans="1:47">
      <c r="A1302" t="str">
        <f>IF(All_Tasks!A1302="","",All_Tasks!A1302)</f>
        <v/>
      </c>
      <c r="B1302" t="str">
        <f>IF(All_Tasks!B1302="","",All_Tasks!B1302)</f>
        <v/>
      </c>
      <c r="C1302" t="str">
        <f>IF(All_Tasks!C1302="","",All_Tasks!C1302)</f>
        <v/>
      </c>
      <c r="D1302" t="str">
        <f>IF(All_Tasks!D1302="","",All_Tasks!D1302)</f>
        <v/>
      </c>
      <c r="E1302" t="str">
        <f>IF(All_Tasks!V1302&lt;&gt;"",All_Tasks!V1302,IF(All_Tasks!E1302&lt;&gt;"",All_Tasks!E1302,""))</f>
        <v/>
      </c>
      <c r="F1302" t="str">
        <f>IF(All_Tasks!F1302="","",All_Tasks!F1302)</f>
        <v/>
      </c>
      <c r="G1302" t="str">
        <f>IF(All_Tasks!G1302="","",All_Tasks!G1302)</f>
        <v/>
      </c>
      <c r="H1302" s="231" t="str">
        <f>IF(All_Tasks!H1302="","",All_Tasks!H1302)</f>
        <v/>
      </c>
      <c r="I1302" t="str">
        <f>IF(All_Tasks!I1302="","",All_Tasks!I1302)</f>
        <v/>
      </c>
      <c r="J1302" t="str">
        <f>IF(All_Tasks!J1302="","",All_Tasks!J1302)</f>
        <v/>
      </c>
      <c r="K1302" t="str">
        <f>IF(All_Tasks!K1302="","",All_Tasks!K1302)</f>
        <v/>
      </c>
      <c r="L1302" s="231" t="str">
        <f>IF(All_Tasks!L1302="","",All_Tasks!L1302)</f>
        <v/>
      </c>
      <c r="M1302" t="str">
        <f>IF(All_Tasks!M1302="","",All_Tasks!M1302)</f>
        <v/>
      </c>
      <c r="N1302" t="str">
        <f>IF(All_Tasks!N1302="","",All_Tasks!N1302)</f>
        <v/>
      </c>
      <c r="O1302" t="str">
        <f>IF(All_Tasks!O1302="","",All_Tasks!O1302)</f>
        <v/>
      </c>
      <c r="P1302" s="181">
        <f>IF(All_Tasks!P1302="",0,All_Tasks!P1302)</f>
        <v>0</v>
      </c>
      <c r="Q1302" s="181">
        <f>IF(All_Tasks!Q1302="",0,All_Tasks!Q1302)</f>
        <v>0</v>
      </c>
      <c r="R1302" s="181">
        <f>IF(All_Tasks!R1302="",0,All_Tasks!R1302)</f>
        <v>0</v>
      </c>
      <c r="S1302" s="181" t="str">
        <f>IF(All_Tasks!S1302="","",All_Tasks!S1302)</f>
        <v/>
      </c>
      <c r="T1302" t="str">
        <f>IF(All_Tasks!T1302="","",All_Tasks!T1302)</f>
        <v/>
      </c>
      <c r="U1302" t="str">
        <f>IF(All_Tasks!U1302="","",All_Tasks!U1302)</f>
        <v/>
      </c>
      <c r="V1302">
        <f>IF(A1302="",0,IFERROR(MATCH(A1302,Scope_Labor_Rates!$A$6:$A$46,0)+5,0))</f>
        <v>0</v>
      </c>
      <c r="W1302" s="178">
        <f>IF(V1302&gt;0,INDEX(Scope_Labor_Rates!$C$6:$C$46,V1302-5),0)</f>
        <v>0</v>
      </c>
      <c r="X1302" s="178">
        <f>IF(V1302&gt;0,INDEX(Scope_Labor_Rates!$C$6:$C$46,V1302-5),0)</f>
        <v>0</v>
      </c>
      <c r="Y1302" s="180">
        <f>IF(V1302&gt;0,INDEX(Scope_Labor_Rates!$S$6:$S$46,V1302-5),0)</f>
        <v>0</v>
      </c>
      <c r="Z1302" s="180">
        <f>IF(V1302&gt;0,INDEX(Scope_Labor_Rates!$R$6:$R$46,V1302-5),1)</f>
        <v>1</v>
      </c>
      <c r="AA1302" s="231">
        <f t="shared" si="180"/>
        <v>0</v>
      </c>
      <c r="AB1302" t="str">
        <f t="shared" si="181"/>
        <v/>
      </c>
      <c r="AC1302" s="178" t="str">
        <f t="shared" si="182"/>
        <v/>
      </c>
      <c r="AD1302" s="181">
        <f t="shared" si="183"/>
        <v>0</v>
      </c>
      <c r="AE1302" s="178">
        <f>IF(V1302&gt;0,P1302*INDEX(Scope_Labor_Rates!$E$6:$E$46,V1302-5),0)</f>
        <v>0</v>
      </c>
      <c r="AF1302" s="181">
        <f>IF(V1302&gt;0,AE1302*INDEX(Scope_Labor_Rates!$D$6:$D$46,V1302-5)*AA1302,0)</f>
        <v>0</v>
      </c>
      <c r="AG1302" s="178">
        <f>IF(V1302&gt;0,P1302*INDEX(Scope_Labor_Rates!$G$6:$G$46,V1302-5),0)</f>
        <v>0</v>
      </c>
      <c r="AH1302" s="181">
        <f>IF(V1302&gt;0,AG1302*INDEX(Scope_Labor_Rates!$F$6:$F$46,V1302-5)*AA1302,0)</f>
        <v>0</v>
      </c>
      <c r="AI1302" s="178">
        <f>IF(V1302&gt;0,P1302*INDEX(Scope_Labor_Rates!$I$6:$I$46,V1302-5),0)</f>
        <v>0</v>
      </c>
      <c r="AJ1302" s="181">
        <f>IF(V1302&gt;0,AI1302*INDEX(Scope_Labor_Rates!$H$6:$H$46,V1302-5)*AA1302,0)</f>
        <v>0</v>
      </c>
      <c r="AK1302" s="178">
        <f>IF(V1302&gt;0,P1302*INDEX(Scope_Labor_Rates!$K$6:$K$46,V1302-5),0)</f>
        <v>0</v>
      </c>
      <c r="AL1302" s="181">
        <f>IF(V1302&gt;0,AK1302*INDEX(Scope_Labor_Rates!$J$6:$J$46,V1302-5)*AA1302,0)</f>
        <v>0</v>
      </c>
      <c r="AM1302" s="178">
        <f>IF(V1302&gt;0,P1302*INDEX(Scope_Labor_Rates!$M$6:$M$46,V1302-5),0)</f>
        <v>0</v>
      </c>
      <c r="AN1302" s="178">
        <f>IF(V1302&gt;0,AM1302*INDEX(Scope_Labor_Rates!$L$6:$L$46,V1302-5)*AA1302,0)</f>
        <v>0</v>
      </c>
      <c r="AO1302" s="178">
        <f>IF(V1302&gt;0,P1302*INDEX(Scope_Labor_Rates!$O$6:$O$46,V1302-5)*AA1302,0)</f>
        <v>0</v>
      </c>
      <c r="AP1302" s="181">
        <f>IF(V1302&gt;0,P1302*INDEX(Scope_Labor_Rates!$Q$6:$Q$46,V1302-5)*AA1302,0)</f>
        <v>0</v>
      </c>
      <c r="AQ1302" s="178">
        <f t="shared" si="184"/>
        <v>0</v>
      </c>
      <c r="AR1302" s="178">
        <f t="shared" si="185"/>
        <v>0</v>
      </c>
      <c r="AS1302" s="178">
        <f t="shared" si="186"/>
        <v>0</v>
      </c>
      <c r="AT1302" s="178">
        <f t="shared" si="187"/>
        <v>0</v>
      </c>
      <c r="AU1302">
        <f t="shared" si="188"/>
        <v>0</v>
      </c>
    </row>
    <row r="1303" spans="1:47">
      <c r="A1303" t="str">
        <f>IF(All_Tasks!A1303="","",All_Tasks!A1303)</f>
        <v/>
      </c>
      <c r="B1303" t="str">
        <f>IF(All_Tasks!B1303="","",All_Tasks!B1303)</f>
        <v/>
      </c>
      <c r="C1303" t="str">
        <f>IF(All_Tasks!C1303="","",All_Tasks!C1303)</f>
        <v/>
      </c>
      <c r="D1303" t="str">
        <f>IF(All_Tasks!D1303="","",All_Tasks!D1303)</f>
        <v/>
      </c>
      <c r="E1303" t="str">
        <f>IF(All_Tasks!V1303&lt;&gt;"",All_Tasks!V1303,IF(All_Tasks!E1303&lt;&gt;"",All_Tasks!E1303,""))</f>
        <v/>
      </c>
      <c r="F1303" t="str">
        <f>IF(All_Tasks!F1303="","",All_Tasks!F1303)</f>
        <v/>
      </c>
      <c r="G1303" t="str">
        <f>IF(All_Tasks!G1303="","",All_Tasks!G1303)</f>
        <v/>
      </c>
      <c r="H1303" s="231" t="str">
        <f>IF(All_Tasks!H1303="","",All_Tasks!H1303)</f>
        <v/>
      </c>
      <c r="I1303" t="str">
        <f>IF(All_Tasks!I1303="","",All_Tasks!I1303)</f>
        <v/>
      </c>
      <c r="J1303" t="str">
        <f>IF(All_Tasks!J1303="","",All_Tasks!J1303)</f>
        <v/>
      </c>
      <c r="K1303" t="str">
        <f>IF(All_Tasks!K1303="","",All_Tasks!K1303)</f>
        <v/>
      </c>
      <c r="L1303" s="231" t="str">
        <f>IF(All_Tasks!L1303="","",All_Tasks!L1303)</f>
        <v/>
      </c>
      <c r="M1303" t="str">
        <f>IF(All_Tasks!M1303="","",All_Tasks!M1303)</f>
        <v/>
      </c>
      <c r="N1303" t="str">
        <f>IF(All_Tasks!N1303="","",All_Tasks!N1303)</f>
        <v/>
      </c>
      <c r="O1303" t="str">
        <f>IF(All_Tasks!O1303="","",All_Tasks!O1303)</f>
        <v/>
      </c>
      <c r="P1303" s="181">
        <f>IF(All_Tasks!P1303="",0,All_Tasks!P1303)</f>
        <v>0</v>
      </c>
      <c r="Q1303" s="181">
        <f>IF(All_Tasks!Q1303="",0,All_Tasks!Q1303)</f>
        <v>0</v>
      </c>
      <c r="R1303" s="181">
        <f>IF(All_Tasks!R1303="",0,All_Tasks!R1303)</f>
        <v>0</v>
      </c>
      <c r="S1303" s="181" t="str">
        <f>IF(All_Tasks!S1303="","",All_Tasks!S1303)</f>
        <v/>
      </c>
      <c r="T1303" t="str">
        <f>IF(All_Tasks!T1303="","",All_Tasks!T1303)</f>
        <v/>
      </c>
      <c r="U1303" t="str">
        <f>IF(All_Tasks!U1303="","",All_Tasks!U1303)</f>
        <v/>
      </c>
      <c r="V1303">
        <f>IF(A1303="",0,IFERROR(MATCH(A1303,Scope_Labor_Rates!$A$6:$A$46,0)+5,0))</f>
        <v>0</v>
      </c>
      <c r="W1303" s="178">
        <f>IF(V1303&gt;0,INDEX(Scope_Labor_Rates!$C$6:$C$46,V1303-5),0)</f>
        <v>0</v>
      </c>
      <c r="X1303" s="178">
        <f>IF(V1303&gt;0,INDEX(Scope_Labor_Rates!$C$6:$C$46,V1303-5),0)</f>
        <v>0</v>
      </c>
      <c r="Y1303" s="180">
        <f>IF(V1303&gt;0,INDEX(Scope_Labor_Rates!$S$6:$S$46,V1303-5),0)</f>
        <v>0</v>
      </c>
      <c r="Z1303" s="180">
        <f>IF(V1303&gt;0,INDEX(Scope_Labor_Rates!$R$6:$R$46,V1303-5),1)</f>
        <v>1</v>
      </c>
      <c r="AA1303" s="231">
        <f t="shared" si="180"/>
        <v>0</v>
      </c>
      <c r="AB1303" t="str">
        <f t="shared" si="181"/>
        <v/>
      </c>
      <c r="AC1303" s="178" t="str">
        <f t="shared" si="182"/>
        <v/>
      </c>
      <c r="AD1303" s="181">
        <f t="shared" si="183"/>
        <v>0</v>
      </c>
      <c r="AE1303" s="178">
        <f>IF(V1303&gt;0,P1303*INDEX(Scope_Labor_Rates!$E$6:$E$46,V1303-5),0)</f>
        <v>0</v>
      </c>
      <c r="AF1303" s="181">
        <f>IF(V1303&gt;0,AE1303*INDEX(Scope_Labor_Rates!$D$6:$D$46,V1303-5)*AA1303,0)</f>
        <v>0</v>
      </c>
      <c r="AG1303" s="178">
        <f>IF(V1303&gt;0,P1303*INDEX(Scope_Labor_Rates!$G$6:$G$46,V1303-5),0)</f>
        <v>0</v>
      </c>
      <c r="AH1303" s="181">
        <f>IF(V1303&gt;0,AG1303*INDEX(Scope_Labor_Rates!$F$6:$F$46,V1303-5)*AA1303,0)</f>
        <v>0</v>
      </c>
      <c r="AI1303" s="178">
        <f>IF(V1303&gt;0,P1303*INDEX(Scope_Labor_Rates!$I$6:$I$46,V1303-5),0)</f>
        <v>0</v>
      </c>
      <c r="AJ1303" s="181">
        <f>IF(V1303&gt;0,AI1303*INDEX(Scope_Labor_Rates!$H$6:$H$46,V1303-5)*AA1303,0)</f>
        <v>0</v>
      </c>
      <c r="AK1303" s="178">
        <f>IF(V1303&gt;0,P1303*INDEX(Scope_Labor_Rates!$K$6:$K$46,V1303-5),0)</f>
        <v>0</v>
      </c>
      <c r="AL1303" s="181">
        <f>IF(V1303&gt;0,AK1303*INDEX(Scope_Labor_Rates!$J$6:$J$46,V1303-5)*AA1303,0)</f>
        <v>0</v>
      </c>
      <c r="AM1303" s="178">
        <f>IF(V1303&gt;0,P1303*INDEX(Scope_Labor_Rates!$M$6:$M$46,V1303-5),0)</f>
        <v>0</v>
      </c>
      <c r="AN1303" s="178">
        <f>IF(V1303&gt;0,AM1303*INDEX(Scope_Labor_Rates!$L$6:$L$46,V1303-5)*AA1303,0)</f>
        <v>0</v>
      </c>
      <c r="AO1303" s="178">
        <f>IF(V1303&gt;0,P1303*INDEX(Scope_Labor_Rates!$O$6:$O$46,V1303-5)*AA1303,0)</f>
        <v>0</v>
      </c>
      <c r="AP1303" s="181">
        <f>IF(V1303&gt;0,P1303*INDEX(Scope_Labor_Rates!$Q$6:$Q$46,V1303-5)*AA1303,0)</f>
        <v>0</v>
      </c>
      <c r="AQ1303" s="178">
        <f t="shared" si="184"/>
        <v>0</v>
      </c>
      <c r="AR1303" s="178">
        <f t="shared" si="185"/>
        <v>0</v>
      </c>
      <c r="AS1303" s="178">
        <f t="shared" si="186"/>
        <v>0</v>
      </c>
      <c r="AT1303" s="178">
        <f t="shared" si="187"/>
        <v>0</v>
      </c>
      <c r="AU1303">
        <f t="shared" si="188"/>
        <v>0</v>
      </c>
    </row>
    <row r="1304" spans="1:47">
      <c r="A1304" t="str">
        <f>IF(All_Tasks!A1304="","",All_Tasks!A1304)</f>
        <v/>
      </c>
      <c r="B1304" t="str">
        <f>IF(All_Tasks!B1304="","",All_Tasks!B1304)</f>
        <v/>
      </c>
      <c r="C1304" t="str">
        <f>IF(All_Tasks!C1304="","",All_Tasks!C1304)</f>
        <v/>
      </c>
      <c r="D1304" t="str">
        <f>IF(All_Tasks!D1304="","",All_Tasks!D1304)</f>
        <v/>
      </c>
      <c r="E1304" t="str">
        <f>IF(All_Tasks!V1304&lt;&gt;"",All_Tasks!V1304,IF(All_Tasks!E1304&lt;&gt;"",All_Tasks!E1304,""))</f>
        <v/>
      </c>
      <c r="F1304" t="str">
        <f>IF(All_Tasks!F1304="","",All_Tasks!F1304)</f>
        <v/>
      </c>
      <c r="G1304" t="str">
        <f>IF(All_Tasks!G1304="","",All_Tasks!G1304)</f>
        <v/>
      </c>
      <c r="H1304" s="231" t="str">
        <f>IF(All_Tasks!H1304="","",All_Tasks!H1304)</f>
        <v/>
      </c>
      <c r="I1304" t="str">
        <f>IF(All_Tasks!I1304="","",All_Tasks!I1304)</f>
        <v/>
      </c>
      <c r="J1304" t="str">
        <f>IF(All_Tasks!J1304="","",All_Tasks!J1304)</f>
        <v/>
      </c>
      <c r="K1304" t="str">
        <f>IF(All_Tasks!K1304="","",All_Tasks!K1304)</f>
        <v/>
      </c>
      <c r="L1304" s="231" t="str">
        <f>IF(All_Tasks!L1304="","",All_Tasks!L1304)</f>
        <v/>
      </c>
      <c r="M1304" t="str">
        <f>IF(All_Tasks!M1304="","",All_Tasks!M1304)</f>
        <v/>
      </c>
      <c r="N1304" t="str">
        <f>IF(All_Tasks!N1304="","",All_Tasks!N1304)</f>
        <v/>
      </c>
      <c r="O1304" t="str">
        <f>IF(All_Tasks!O1304="","",All_Tasks!O1304)</f>
        <v/>
      </c>
      <c r="P1304" s="181">
        <f>IF(All_Tasks!P1304="",0,All_Tasks!P1304)</f>
        <v>0</v>
      </c>
      <c r="Q1304" s="181">
        <f>IF(All_Tasks!Q1304="",0,All_Tasks!Q1304)</f>
        <v>0</v>
      </c>
      <c r="R1304" s="181">
        <f>IF(All_Tasks!R1304="",0,All_Tasks!R1304)</f>
        <v>0</v>
      </c>
      <c r="S1304" s="181" t="str">
        <f>IF(All_Tasks!S1304="","",All_Tasks!S1304)</f>
        <v/>
      </c>
      <c r="T1304" t="str">
        <f>IF(All_Tasks!T1304="","",All_Tasks!T1304)</f>
        <v/>
      </c>
      <c r="U1304" t="str">
        <f>IF(All_Tasks!U1304="","",All_Tasks!U1304)</f>
        <v/>
      </c>
      <c r="V1304">
        <f>IF(A1304="",0,IFERROR(MATCH(A1304,Scope_Labor_Rates!$A$6:$A$46,0)+5,0))</f>
        <v>0</v>
      </c>
      <c r="W1304" s="178">
        <f>IF(V1304&gt;0,INDEX(Scope_Labor_Rates!$C$6:$C$46,V1304-5),0)</f>
        <v>0</v>
      </c>
      <c r="X1304" s="178">
        <f>IF(V1304&gt;0,INDEX(Scope_Labor_Rates!$C$6:$C$46,V1304-5),0)</f>
        <v>0</v>
      </c>
      <c r="Y1304" s="180">
        <f>IF(V1304&gt;0,INDEX(Scope_Labor_Rates!$S$6:$S$46,V1304-5),0)</f>
        <v>0</v>
      </c>
      <c r="Z1304" s="180">
        <f>IF(V1304&gt;0,INDEX(Scope_Labor_Rates!$R$6:$R$46,V1304-5),1)</f>
        <v>1</v>
      </c>
      <c r="AA1304" s="231">
        <f t="shared" si="180"/>
        <v>0</v>
      </c>
      <c r="AB1304" t="str">
        <f t="shared" si="181"/>
        <v/>
      </c>
      <c r="AC1304" s="178" t="str">
        <f t="shared" si="182"/>
        <v/>
      </c>
      <c r="AD1304" s="181">
        <f t="shared" si="183"/>
        <v>0</v>
      </c>
      <c r="AE1304" s="178">
        <f>IF(V1304&gt;0,P1304*INDEX(Scope_Labor_Rates!$E$6:$E$46,V1304-5),0)</f>
        <v>0</v>
      </c>
      <c r="AF1304" s="181">
        <f>IF(V1304&gt;0,AE1304*INDEX(Scope_Labor_Rates!$D$6:$D$46,V1304-5)*AA1304,0)</f>
        <v>0</v>
      </c>
      <c r="AG1304" s="178">
        <f>IF(V1304&gt;0,P1304*INDEX(Scope_Labor_Rates!$G$6:$G$46,V1304-5),0)</f>
        <v>0</v>
      </c>
      <c r="AH1304" s="181">
        <f>IF(V1304&gt;0,AG1304*INDEX(Scope_Labor_Rates!$F$6:$F$46,V1304-5)*AA1304,0)</f>
        <v>0</v>
      </c>
      <c r="AI1304" s="178">
        <f>IF(V1304&gt;0,P1304*INDEX(Scope_Labor_Rates!$I$6:$I$46,V1304-5),0)</f>
        <v>0</v>
      </c>
      <c r="AJ1304" s="181">
        <f>IF(V1304&gt;0,AI1304*INDEX(Scope_Labor_Rates!$H$6:$H$46,V1304-5)*AA1304,0)</f>
        <v>0</v>
      </c>
      <c r="AK1304" s="178">
        <f>IF(V1304&gt;0,P1304*INDEX(Scope_Labor_Rates!$K$6:$K$46,V1304-5),0)</f>
        <v>0</v>
      </c>
      <c r="AL1304" s="181">
        <f>IF(V1304&gt;0,AK1304*INDEX(Scope_Labor_Rates!$J$6:$J$46,V1304-5)*AA1304,0)</f>
        <v>0</v>
      </c>
      <c r="AM1304" s="178">
        <f>IF(V1304&gt;0,P1304*INDEX(Scope_Labor_Rates!$M$6:$M$46,V1304-5),0)</f>
        <v>0</v>
      </c>
      <c r="AN1304" s="178">
        <f>IF(V1304&gt;0,AM1304*INDEX(Scope_Labor_Rates!$L$6:$L$46,V1304-5)*AA1304,0)</f>
        <v>0</v>
      </c>
      <c r="AO1304" s="178">
        <f>IF(V1304&gt;0,P1304*INDEX(Scope_Labor_Rates!$O$6:$O$46,V1304-5)*AA1304,0)</f>
        <v>0</v>
      </c>
      <c r="AP1304" s="181">
        <f>IF(V1304&gt;0,P1304*INDEX(Scope_Labor_Rates!$Q$6:$Q$46,V1304-5)*AA1304,0)</f>
        <v>0</v>
      </c>
      <c r="AQ1304" s="178">
        <f t="shared" si="184"/>
        <v>0</v>
      </c>
      <c r="AR1304" s="178">
        <f t="shared" si="185"/>
        <v>0</v>
      </c>
      <c r="AS1304" s="178">
        <f t="shared" si="186"/>
        <v>0</v>
      </c>
      <c r="AT1304" s="178">
        <f t="shared" si="187"/>
        <v>0</v>
      </c>
      <c r="AU1304">
        <f t="shared" si="188"/>
        <v>0</v>
      </c>
    </row>
    <row r="1305" spans="1:47">
      <c r="A1305" t="str">
        <f>IF(All_Tasks!A1305="","",All_Tasks!A1305)</f>
        <v/>
      </c>
      <c r="B1305" t="str">
        <f>IF(All_Tasks!B1305="","",All_Tasks!B1305)</f>
        <v/>
      </c>
      <c r="C1305" t="str">
        <f>IF(All_Tasks!C1305="","",All_Tasks!C1305)</f>
        <v/>
      </c>
      <c r="D1305" t="str">
        <f>IF(All_Tasks!D1305="","",All_Tasks!D1305)</f>
        <v/>
      </c>
      <c r="E1305" t="str">
        <f>IF(All_Tasks!V1305&lt;&gt;"",All_Tasks!V1305,IF(All_Tasks!E1305&lt;&gt;"",All_Tasks!E1305,""))</f>
        <v/>
      </c>
      <c r="F1305" t="str">
        <f>IF(All_Tasks!F1305="","",All_Tasks!F1305)</f>
        <v/>
      </c>
      <c r="G1305" t="str">
        <f>IF(All_Tasks!G1305="","",All_Tasks!G1305)</f>
        <v/>
      </c>
      <c r="H1305" s="231" t="str">
        <f>IF(All_Tasks!H1305="","",All_Tasks!H1305)</f>
        <v/>
      </c>
      <c r="I1305" t="str">
        <f>IF(All_Tasks!I1305="","",All_Tasks!I1305)</f>
        <v/>
      </c>
      <c r="J1305" t="str">
        <f>IF(All_Tasks!J1305="","",All_Tasks!J1305)</f>
        <v/>
      </c>
      <c r="K1305" t="str">
        <f>IF(All_Tasks!K1305="","",All_Tasks!K1305)</f>
        <v/>
      </c>
      <c r="L1305" s="231" t="str">
        <f>IF(All_Tasks!L1305="","",All_Tasks!L1305)</f>
        <v/>
      </c>
      <c r="M1305" t="str">
        <f>IF(All_Tasks!M1305="","",All_Tasks!M1305)</f>
        <v/>
      </c>
      <c r="N1305" t="str">
        <f>IF(All_Tasks!N1305="","",All_Tasks!N1305)</f>
        <v/>
      </c>
      <c r="O1305" t="str">
        <f>IF(All_Tasks!O1305="","",All_Tasks!O1305)</f>
        <v/>
      </c>
      <c r="P1305" s="181">
        <f>IF(All_Tasks!P1305="",0,All_Tasks!P1305)</f>
        <v>0</v>
      </c>
      <c r="Q1305" s="181">
        <f>IF(All_Tasks!Q1305="",0,All_Tasks!Q1305)</f>
        <v>0</v>
      </c>
      <c r="R1305" s="181">
        <f>IF(All_Tasks!R1305="",0,All_Tasks!R1305)</f>
        <v>0</v>
      </c>
      <c r="S1305" s="181" t="str">
        <f>IF(All_Tasks!S1305="","",All_Tasks!S1305)</f>
        <v/>
      </c>
      <c r="T1305" t="str">
        <f>IF(All_Tasks!T1305="","",All_Tasks!T1305)</f>
        <v/>
      </c>
      <c r="U1305" t="str">
        <f>IF(All_Tasks!U1305="","",All_Tasks!U1305)</f>
        <v/>
      </c>
      <c r="V1305">
        <f>IF(A1305="",0,IFERROR(MATCH(A1305,Scope_Labor_Rates!$A$6:$A$46,0)+5,0))</f>
        <v>0</v>
      </c>
      <c r="W1305" s="178">
        <f>IF(V1305&gt;0,INDEX(Scope_Labor_Rates!$C$6:$C$46,V1305-5),0)</f>
        <v>0</v>
      </c>
      <c r="X1305" s="178">
        <f>IF(V1305&gt;0,INDEX(Scope_Labor_Rates!$C$6:$C$46,V1305-5),0)</f>
        <v>0</v>
      </c>
      <c r="Y1305" s="180">
        <f>IF(V1305&gt;0,INDEX(Scope_Labor_Rates!$S$6:$S$46,V1305-5),0)</f>
        <v>0</v>
      </c>
      <c r="Z1305" s="180">
        <f>IF(V1305&gt;0,INDEX(Scope_Labor_Rates!$R$6:$R$46,V1305-5),1)</f>
        <v>1</v>
      </c>
      <c r="AA1305" s="231">
        <f t="shared" si="180"/>
        <v>0</v>
      </c>
      <c r="AB1305" t="str">
        <f t="shared" si="181"/>
        <v/>
      </c>
      <c r="AC1305" s="178" t="str">
        <f t="shared" si="182"/>
        <v/>
      </c>
      <c r="AD1305" s="181">
        <f t="shared" si="183"/>
        <v>0</v>
      </c>
      <c r="AE1305" s="178">
        <f>IF(V1305&gt;0,P1305*INDEX(Scope_Labor_Rates!$E$6:$E$46,V1305-5),0)</f>
        <v>0</v>
      </c>
      <c r="AF1305" s="181">
        <f>IF(V1305&gt;0,AE1305*INDEX(Scope_Labor_Rates!$D$6:$D$46,V1305-5)*AA1305,0)</f>
        <v>0</v>
      </c>
      <c r="AG1305" s="178">
        <f>IF(V1305&gt;0,P1305*INDEX(Scope_Labor_Rates!$G$6:$G$46,V1305-5),0)</f>
        <v>0</v>
      </c>
      <c r="AH1305" s="181">
        <f>IF(V1305&gt;0,AG1305*INDEX(Scope_Labor_Rates!$F$6:$F$46,V1305-5)*AA1305,0)</f>
        <v>0</v>
      </c>
      <c r="AI1305" s="178">
        <f>IF(V1305&gt;0,P1305*INDEX(Scope_Labor_Rates!$I$6:$I$46,V1305-5),0)</f>
        <v>0</v>
      </c>
      <c r="AJ1305" s="181">
        <f>IF(V1305&gt;0,AI1305*INDEX(Scope_Labor_Rates!$H$6:$H$46,V1305-5)*AA1305,0)</f>
        <v>0</v>
      </c>
      <c r="AK1305" s="178">
        <f>IF(V1305&gt;0,P1305*INDEX(Scope_Labor_Rates!$K$6:$K$46,V1305-5),0)</f>
        <v>0</v>
      </c>
      <c r="AL1305" s="181">
        <f>IF(V1305&gt;0,AK1305*INDEX(Scope_Labor_Rates!$J$6:$J$46,V1305-5)*AA1305,0)</f>
        <v>0</v>
      </c>
      <c r="AM1305" s="178">
        <f>IF(V1305&gt;0,P1305*INDEX(Scope_Labor_Rates!$M$6:$M$46,V1305-5),0)</f>
        <v>0</v>
      </c>
      <c r="AN1305" s="178">
        <f>IF(V1305&gt;0,AM1305*INDEX(Scope_Labor_Rates!$L$6:$L$46,V1305-5)*AA1305,0)</f>
        <v>0</v>
      </c>
      <c r="AO1305" s="178">
        <f>IF(V1305&gt;0,P1305*INDEX(Scope_Labor_Rates!$O$6:$O$46,V1305-5)*AA1305,0)</f>
        <v>0</v>
      </c>
      <c r="AP1305" s="181">
        <f>IF(V1305&gt;0,P1305*INDEX(Scope_Labor_Rates!$Q$6:$Q$46,V1305-5)*AA1305,0)</f>
        <v>0</v>
      </c>
      <c r="AQ1305" s="178">
        <f t="shared" si="184"/>
        <v>0</v>
      </c>
      <c r="AR1305" s="178">
        <f t="shared" si="185"/>
        <v>0</v>
      </c>
      <c r="AS1305" s="178">
        <f t="shared" si="186"/>
        <v>0</v>
      </c>
      <c r="AT1305" s="178">
        <f t="shared" si="187"/>
        <v>0</v>
      </c>
      <c r="AU1305">
        <f t="shared" si="188"/>
        <v>0</v>
      </c>
    </row>
    <row r="1306" spans="1:47">
      <c r="A1306" t="str">
        <f>IF(All_Tasks!A1306="","",All_Tasks!A1306)</f>
        <v/>
      </c>
      <c r="B1306" t="str">
        <f>IF(All_Tasks!B1306="","",All_Tasks!B1306)</f>
        <v/>
      </c>
      <c r="C1306" t="str">
        <f>IF(All_Tasks!C1306="","",All_Tasks!C1306)</f>
        <v/>
      </c>
      <c r="D1306" t="str">
        <f>IF(All_Tasks!D1306="","",All_Tasks!D1306)</f>
        <v/>
      </c>
      <c r="E1306" t="str">
        <f>IF(All_Tasks!V1306&lt;&gt;"",All_Tasks!V1306,IF(All_Tasks!E1306&lt;&gt;"",All_Tasks!E1306,""))</f>
        <v/>
      </c>
      <c r="F1306" t="str">
        <f>IF(All_Tasks!F1306="","",All_Tasks!F1306)</f>
        <v/>
      </c>
      <c r="G1306" t="str">
        <f>IF(All_Tasks!G1306="","",All_Tasks!G1306)</f>
        <v/>
      </c>
      <c r="H1306" s="231" t="str">
        <f>IF(All_Tasks!H1306="","",All_Tasks!H1306)</f>
        <v/>
      </c>
      <c r="I1306" t="str">
        <f>IF(All_Tasks!I1306="","",All_Tasks!I1306)</f>
        <v/>
      </c>
      <c r="J1306" t="str">
        <f>IF(All_Tasks!J1306="","",All_Tasks!J1306)</f>
        <v/>
      </c>
      <c r="K1306" t="str">
        <f>IF(All_Tasks!K1306="","",All_Tasks!K1306)</f>
        <v/>
      </c>
      <c r="L1306" s="231" t="str">
        <f>IF(All_Tasks!L1306="","",All_Tasks!L1306)</f>
        <v/>
      </c>
      <c r="M1306" t="str">
        <f>IF(All_Tasks!M1306="","",All_Tasks!M1306)</f>
        <v/>
      </c>
      <c r="N1306" t="str">
        <f>IF(All_Tasks!N1306="","",All_Tasks!N1306)</f>
        <v/>
      </c>
      <c r="O1306" t="str">
        <f>IF(All_Tasks!O1306="","",All_Tasks!O1306)</f>
        <v/>
      </c>
      <c r="P1306" s="181">
        <f>IF(All_Tasks!P1306="",0,All_Tasks!P1306)</f>
        <v>0</v>
      </c>
      <c r="Q1306" s="181">
        <f>IF(All_Tasks!Q1306="",0,All_Tasks!Q1306)</f>
        <v>0</v>
      </c>
      <c r="R1306" s="181">
        <f>IF(All_Tasks!R1306="",0,All_Tasks!R1306)</f>
        <v>0</v>
      </c>
      <c r="S1306" s="181" t="str">
        <f>IF(All_Tasks!S1306="","",All_Tasks!S1306)</f>
        <v/>
      </c>
      <c r="T1306" t="str">
        <f>IF(All_Tasks!T1306="","",All_Tasks!T1306)</f>
        <v/>
      </c>
      <c r="U1306" t="str">
        <f>IF(All_Tasks!U1306="","",All_Tasks!U1306)</f>
        <v/>
      </c>
      <c r="V1306">
        <f>IF(A1306="",0,IFERROR(MATCH(A1306,Scope_Labor_Rates!$A$6:$A$46,0)+5,0))</f>
        <v>0</v>
      </c>
      <c r="W1306" s="178">
        <f>IF(V1306&gt;0,INDEX(Scope_Labor_Rates!$C$6:$C$46,V1306-5),0)</f>
        <v>0</v>
      </c>
      <c r="X1306" s="178">
        <f>IF(V1306&gt;0,INDEX(Scope_Labor_Rates!$C$6:$C$46,V1306-5),0)</f>
        <v>0</v>
      </c>
      <c r="Y1306" s="180">
        <f>IF(V1306&gt;0,INDEX(Scope_Labor_Rates!$S$6:$S$46,V1306-5),0)</f>
        <v>0</v>
      </c>
      <c r="Z1306" s="180">
        <f>IF(V1306&gt;0,INDEX(Scope_Labor_Rates!$R$6:$R$46,V1306-5),1)</f>
        <v>1</v>
      </c>
      <c r="AA1306" s="231">
        <f t="shared" si="180"/>
        <v>0</v>
      </c>
      <c r="AB1306" t="str">
        <f t="shared" si="181"/>
        <v/>
      </c>
      <c r="AC1306" s="178" t="str">
        <f t="shared" si="182"/>
        <v/>
      </c>
      <c r="AD1306" s="181">
        <f t="shared" si="183"/>
        <v>0</v>
      </c>
      <c r="AE1306" s="178">
        <f>IF(V1306&gt;0,P1306*INDEX(Scope_Labor_Rates!$E$6:$E$46,V1306-5),0)</f>
        <v>0</v>
      </c>
      <c r="AF1306" s="181">
        <f>IF(V1306&gt;0,AE1306*INDEX(Scope_Labor_Rates!$D$6:$D$46,V1306-5)*AA1306,0)</f>
        <v>0</v>
      </c>
      <c r="AG1306" s="178">
        <f>IF(V1306&gt;0,P1306*INDEX(Scope_Labor_Rates!$G$6:$G$46,V1306-5),0)</f>
        <v>0</v>
      </c>
      <c r="AH1306" s="181">
        <f>IF(V1306&gt;0,AG1306*INDEX(Scope_Labor_Rates!$F$6:$F$46,V1306-5)*AA1306,0)</f>
        <v>0</v>
      </c>
      <c r="AI1306" s="178">
        <f>IF(V1306&gt;0,P1306*INDEX(Scope_Labor_Rates!$I$6:$I$46,V1306-5),0)</f>
        <v>0</v>
      </c>
      <c r="AJ1306" s="181">
        <f>IF(V1306&gt;0,AI1306*INDEX(Scope_Labor_Rates!$H$6:$H$46,V1306-5)*AA1306,0)</f>
        <v>0</v>
      </c>
      <c r="AK1306" s="178">
        <f>IF(V1306&gt;0,P1306*INDEX(Scope_Labor_Rates!$K$6:$K$46,V1306-5),0)</f>
        <v>0</v>
      </c>
      <c r="AL1306" s="181">
        <f>IF(V1306&gt;0,AK1306*INDEX(Scope_Labor_Rates!$J$6:$J$46,V1306-5)*AA1306,0)</f>
        <v>0</v>
      </c>
      <c r="AM1306" s="178">
        <f>IF(V1306&gt;0,P1306*INDEX(Scope_Labor_Rates!$M$6:$M$46,V1306-5),0)</f>
        <v>0</v>
      </c>
      <c r="AN1306" s="178">
        <f>IF(V1306&gt;0,AM1306*INDEX(Scope_Labor_Rates!$L$6:$L$46,V1306-5)*AA1306,0)</f>
        <v>0</v>
      </c>
      <c r="AO1306" s="178">
        <f>IF(V1306&gt;0,P1306*INDEX(Scope_Labor_Rates!$O$6:$O$46,V1306-5)*AA1306,0)</f>
        <v>0</v>
      </c>
      <c r="AP1306" s="181">
        <f>IF(V1306&gt;0,P1306*INDEX(Scope_Labor_Rates!$Q$6:$Q$46,V1306-5)*AA1306,0)</f>
        <v>0</v>
      </c>
      <c r="AQ1306" s="178">
        <f t="shared" si="184"/>
        <v>0</v>
      </c>
      <c r="AR1306" s="178">
        <f t="shared" si="185"/>
        <v>0</v>
      </c>
      <c r="AS1306" s="178">
        <f t="shared" si="186"/>
        <v>0</v>
      </c>
      <c r="AT1306" s="178">
        <f t="shared" si="187"/>
        <v>0</v>
      </c>
      <c r="AU1306">
        <f t="shared" si="188"/>
        <v>0</v>
      </c>
    </row>
    <row r="1307" spans="1:47">
      <c r="A1307" t="str">
        <f>IF(All_Tasks!A1307="","",All_Tasks!A1307)</f>
        <v/>
      </c>
      <c r="B1307" t="str">
        <f>IF(All_Tasks!B1307="","",All_Tasks!B1307)</f>
        <v/>
      </c>
      <c r="C1307" t="str">
        <f>IF(All_Tasks!C1307="","",All_Tasks!C1307)</f>
        <v/>
      </c>
      <c r="D1307" t="str">
        <f>IF(All_Tasks!D1307="","",All_Tasks!D1307)</f>
        <v/>
      </c>
      <c r="E1307" t="str">
        <f>IF(All_Tasks!V1307&lt;&gt;"",All_Tasks!V1307,IF(All_Tasks!E1307&lt;&gt;"",All_Tasks!E1307,""))</f>
        <v/>
      </c>
      <c r="F1307" t="str">
        <f>IF(All_Tasks!F1307="","",All_Tasks!F1307)</f>
        <v/>
      </c>
      <c r="G1307" t="str">
        <f>IF(All_Tasks!G1307="","",All_Tasks!G1307)</f>
        <v/>
      </c>
      <c r="H1307" s="231" t="str">
        <f>IF(All_Tasks!H1307="","",All_Tasks!H1307)</f>
        <v/>
      </c>
      <c r="I1307" t="str">
        <f>IF(All_Tasks!I1307="","",All_Tasks!I1307)</f>
        <v/>
      </c>
      <c r="J1307" t="str">
        <f>IF(All_Tasks!J1307="","",All_Tasks!J1307)</f>
        <v/>
      </c>
      <c r="K1307" t="str">
        <f>IF(All_Tasks!K1307="","",All_Tasks!K1307)</f>
        <v/>
      </c>
      <c r="L1307" s="231" t="str">
        <f>IF(All_Tasks!L1307="","",All_Tasks!L1307)</f>
        <v/>
      </c>
      <c r="M1307" t="str">
        <f>IF(All_Tasks!M1307="","",All_Tasks!M1307)</f>
        <v/>
      </c>
      <c r="N1307" t="str">
        <f>IF(All_Tasks!N1307="","",All_Tasks!N1307)</f>
        <v/>
      </c>
      <c r="O1307" t="str">
        <f>IF(All_Tasks!O1307="","",All_Tasks!O1307)</f>
        <v/>
      </c>
      <c r="P1307" s="181">
        <f>IF(All_Tasks!P1307="",0,All_Tasks!P1307)</f>
        <v>0</v>
      </c>
      <c r="Q1307" s="181">
        <f>IF(All_Tasks!Q1307="",0,All_Tasks!Q1307)</f>
        <v>0</v>
      </c>
      <c r="R1307" s="181">
        <f>IF(All_Tasks!R1307="",0,All_Tasks!R1307)</f>
        <v>0</v>
      </c>
      <c r="S1307" s="181" t="str">
        <f>IF(All_Tasks!S1307="","",All_Tasks!S1307)</f>
        <v/>
      </c>
      <c r="T1307" t="str">
        <f>IF(All_Tasks!T1307="","",All_Tasks!T1307)</f>
        <v/>
      </c>
      <c r="U1307" t="str">
        <f>IF(All_Tasks!U1307="","",All_Tasks!U1307)</f>
        <v/>
      </c>
      <c r="V1307">
        <f>IF(A1307="",0,IFERROR(MATCH(A1307,Scope_Labor_Rates!$A$6:$A$46,0)+5,0))</f>
        <v>0</v>
      </c>
      <c r="W1307" s="178">
        <f>IF(V1307&gt;0,INDEX(Scope_Labor_Rates!$C$6:$C$46,V1307-5),0)</f>
        <v>0</v>
      </c>
      <c r="X1307" s="178">
        <f>IF(V1307&gt;0,INDEX(Scope_Labor_Rates!$C$6:$C$46,V1307-5),0)</f>
        <v>0</v>
      </c>
      <c r="Y1307" s="180">
        <f>IF(V1307&gt;0,INDEX(Scope_Labor_Rates!$S$6:$S$46,V1307-5),0)</f>
        <v>0</v>
      </c>
      <c r="Z1307" s="180">
        <f>IF(V1307&gt;0,INDEX(Scope_Labor_Rates!$R$6:$R$46,V1307-5),1)</f>
        <v>1</v>
      </c>
      <c r="AA1307" s="231">
        <f t="shared" si="180"/>
        <v>0</v>
      </c>
      <c r="AB1307" t="str">
        <f t="shared" si="181"/>
        <v/>
      </c>
      <c r="AC1307" s="178" t="str">
        <f t="shared" si="182"/>
        <v/>
      </c>
      <c r="AD1307" s="181">
        <f t="shared" si="183"/>
        <v>0</v>
      </c>
      <c r="AE1307" s="178">
        <f>IF(V1307&gt;0,P1307*INDEX(Scope_Labor_Rates!$E$6:$E$46,V1307-5),0)</f>
        <v>0</v>
      </c>
      <c r="AF1307" s="181">
        <f>IF(V1307&gt;0,AE1307*INDEX(Scope_Labor_Rates!$D$6:$D$46,V1307-5)*AA1307,0)</f>
        <v>0</v>
      </c>
      <c r="AG1307" s="178">
        <f>IF(V1307&gt;0,P1307*INDEX(Scope_Labor_Rates!$G$6:$G$46,V1307-5),0)</f>
        <v>0</v>
      </c>
      <c r="AH1307" s="181">
        <f>IF(V1307&gt;0,AG1307*INDEX(Scope_Labor_Rates!$F$6:$F$46,V1307-5)*AA1307,0)</f>
        <v>0</v>
      </c>
      <c r="AI1307" s="178">
        <f>IF(V1307&gt;0,P1307*INDEX(Scope_Labor_Rates!$I$6:$I$46,V1307-5),0)</f>
        <v>0</v>
      </c>
      <c r="AJ1307" s="181">
        <f>IF(V1307&gt;0,AI1307*INDEX(Scope_Labor_Rates!$H$6:$H$46,V1307-5)*AA1307,0)</f>
        <v>0</v>
      </c>
      <c r="AK1307" s="178">
        <f>IF(V1307&gt;0,P1307*INDEX(Scope_Labor_Rates!$K$6:$K$46,V1307-5),0)</f>
        <v>0</v>
      </c>
      <c r="AL1307" s="181">
        <f>IF(V1307&gt;0,AK1307*INDEX(Scope_Labor_Rates!$J$6:$J$46,V1307-5)*AA1307,0)</f>
        <v>0</v>
      </c>
      <c r="AM1307" s="178">
        <f>IF(V1307&gt;0,P1307*INDEX(Scope_Labor_Rates!$M$6:$M$46,V1307-5),0)</f>
        <v>0</v>
      </c>
      <c r="AN1307" s="178">
        <f>IF(V1307&gt;0,AM1307*INDEX(Scope_Labor_Rates!$L$6:$L$46,V1307-5)*AA1307,0)</f>
        <v>0</v>
      </c>
      <c r="AO1307" s="178">
        <f>IF(V1307&gt;0,P1307*INDEX(Scope_Labor_Rates!$O$6:$O$46,V1307-5)*AA1307,0)</f>
        <v>0</v>
      </c>
      <c r="AP1307" s="181">
        <f>IF(V1307&gt;0,P1307*INDEX(Scope_Labor_Rates!$Q$6:$Q$46,V1307-5)*AA1307,0)</f>
        <v>0</v>
      </c>
      <c r="AQ1307" s="178">
        <f t="shared" si="184"/>
        <v>0</v>
      </c>
      <c r="AR1307" s="178">
        <f t="shared" si="185"/>
        <v>0</v>
      </c>
      <c r="AS1307" s="178">
        <f t="shared" si="186"/>
        <v>0</v>
      </c>
      <c r="AT1307" s="178">
        <f t="shared" si="187"/>
        <v>0</v>
      </c>
      <c r="AU1307">
        <f t="shared" si="188"/>
        <v>0</v>
      </c>
    </row>
    <row r="1308" spans="1:47">
      <c r="A1308" t="str">
        <f>IF(All_Tasks!A1308="","",All_Tasks!A1308)</f>
        <v/>
      </c>
      <c r="B1308" t="str">
        <f>IF(All_Tasks!B1308="","",All_Tasks!B1308)</f>
        <v/>
      </c>
      <c r="C1308" t="str">
        <f>IF(All_Tasks!C1308="","",All_Tasks!C1308)</f>
        <v/>
      </c>
      <c r="D1308" t="str">
        <f>IF(All_Tasks!D1308="","",All_Tasks!D1308)</f>
        <v/>
      </c>
      <c r="E1308" t="str">
        <f>IF(All_Tasks!V1308&lt;&gt;"",All_Tasks!V1308,IF(All_Tasks!E1308&lt;&gt;"",All_Tasks!E1308,""))</f>
        <v/>
      </c>
      <c r="F1308" t="str">
        <f>IF(All_Tasks!F1308="","",All_Tasks!F1308)</f>
        <v/>
      </c>
      <c r="G1308" t="str">
        <f>IF(All_Tasks!G1308="","",All_Tasks!G1308)</f>
        <v/>
      </c>
      <c r="H1308" s="231" t="str">
        <f>IF(All_Tasks!H1308="","",All_Tasks!H1308)</f>
        <v/>
      </c>
      <c r="I1308" t="str">
        <f>IF(All_Tasks!I1308="","",All_Tasks!I1308)</f>
        <v/>
      </c>
      <c r="J1308" t="str">
        <f>IF(All_Tasks!J1308="","",All_Tasks!J1308)</f>
        <v/>
      </c>
      <c r="K1308" t="str">
        <f>IF(All_Tasks!K1308="","",All_Tasks!K1308)</f>
        <v/>
      </c>
      <c r="L1308" s="231" t="str">
        <f>IF(All_Tasks!L1308="","",All_Tasks!L1308)</f>
        <v/>
      </c>
      <c r="M1308" t="str">
        <f>IF(All_Tasks!M1308="","",All_Tasks!M1308)</f>
        <v/>
      </c>
      <c r="N1308" t="str">
        <f>IF(All_Tasks!N1308="","",All_Tasks!N1308)</f>
        <v/>
      </c>
      <c r="O1308" t="str">
        <f>IF(All_Tasks!O1308="","",All_Tasks!O1308)</f>
        <v/>
      </c>
      <c r="P1308" s="181">
        <f>IF(All_Tasks!P1308="",0,All_Tasks!P1308)</f>
        <v>0</v>
      </c>
      <c r="Q1308" s="181">
        <f>IF(All_Tasks!Q1308="",0,All_Tasks!Q1308)</f>
        <v>0</v>
      </c>
      <c r="R1308" s="181">
        <f>IF(All_Tasks!R1308="",0,All_Tasks!R1308)</f>
        <v>0</v>
      </c>
      <c r="S1308" s="181" t="str">
        <f>IF(All_Tasks!S1308="","",All_Tasks!S1308)</f>
        <v/>
      </c>
      <c r="T1308" t="str">
        <f>IF(All_Tasks!T1308="","",All_Tasks!T1308)</f>
        <v/>
      </c>
      <c r="U1308" t="str">
        <f>IF(All_Tasks!U1308="","",All_Tasks!U1308)</f>
        <v/>
      </c>
      <c r="V1308">
        <f>IF(A1308="",0,IFERROR(MATCH(A1308,Scope_Labor_Rates!$A$6:$A$46,0)+5,0))</f>
        <v>0</v>
      </c>
      <c r="W1308" s="178">
        <f>IF(V1308&gt;0,INDEX(Scope_Labor_Rates!$C$6:$C$46,V1308-5),0)</f>
        <v>0</v>
      </c>
      <c r="X1308" s="178">
        <f>IF(V1308&gt;0,INDEX(Scope_Labor_Rates!$C$6:$C$46,V1308-5),0)</f>
        <v>0</v>
      </c>
      <c r="Y1308" s="180">
        <f>IF(V1308&gt;0,INDEX(Scope_Labor_Rates!$S$6:$S$46,V1308-5),0)</f>
        <v>0</v>
      </c>
      <c r="Z1308" s="180">
        <f>IF(V1308&gt;0,INDEX(Scope_Labor_Rates!$R$6:$R$46,V1308-5),1)</f>
        <v>1</v>
      </c>
      <c r="AA1308" s="231">
        <f t="shared" si="180"/>
        <v>0</v>
      </c>
      <c r="AB1308" t="str">
        <f t="shared" si="181"/>
        <v/>
      </c>
      <c r="AC1308" s="178" t="str">
        <f t="shared" si="182"/>
        <v/>
      </c>
      <c r="AD1308" s="181">
        <f t="shared" si="183"/>
        <v>0</v>
      </c>
      <c r="AE1308" s="178">
        <f>IF(V1308&gt;0,P1308*INDEX(Scope_Labor_Rates!$E$6:$E$46,V1308-5),0)</f>
        <v>0</v>
      </c>
      <c r="AF1308" s="181">
        <f>IF(V1308&gt;0,AE1308*INDEX(Scope_Labor_Rates!$D$6:$D$46,V1308-5)*AA1308,0)</f>
        <v>0</v>
      </c>
      <c r="AG1308" s="178">
        <f>IF(V1308&gt;0,P1308*INDEX(Scope_Labor_Rates!$G$6:$G$46,V1308-5),0)</f>
        <v>0</v>
      </c>
      <c r="AH1308" s="181">
        <f>IF(V1308&gt;0,AG1308*INDEX(Scope_Labor_Rates!$F$6:$F$46,V1308-5)*AA1308,0)</f>
        <v>0</v>
      </c>
      <c r="AI1308" s="178">
        <f>IF(V1308&gt;0,P1308*INDEX(Scope_Labor_Rates!$I$6:$I$46,V1308-5),0)</f>
        <v>0</v>
      </c>
      <c r="AJ1308" s="181">
        <f>IF(V1308&gt;0,AI1308*INDEX(Scope_Labor_Rates!$H$6:$H$46,V1308-5)*AA1308,0)</f>
        <v>0</v>
      </c>
      <c r="AK1308" s="178">
        <f>IF(V1308&gt;0,P1308*INDEX(Scope_Labor_Rates!$K$6:$K$46,V1308-5),0)</f>
        <v>0</v>
      </c>
      <c r="AL1308" s="181">
        <f>IF(V1308&gt;0,AK1308*INDEX(Scope_Labor_Rates!$J$6:$J$46,V1308-5)*AA1308,0)</f>
        <v>0</v>
      </c>
      <c r="AM1308" s="178">
        <f>IF(V1308&gt;0,P1308*INDEX(Scope_Labor_Rates!$M$6:$M$46,V1308-5),0)</f>
        <v>0</v>
      </c>
      <c r="AN1308" s="178">
        <f>IF(V1308&gt;0,AM1308*INDEX(Scope_Labor_Rates!$L$6:$L$46,V1308-5)*AA1308,0)</f>
        <v>0</v>
      </c>
      <c r="AO1308" s="178">
        <f>IF(V1308&gt;0,P1308*INDEX(Scope_Labor_Rates!$O$6:$O$46,V1308-5)*AA1308,0)</f>
        <v>0</v>
      </c>
      <c r="AP1308" s="181">
        <f>IF(V1308&gt;0,P1308*INDEX(Scope_Labor_Rates!$Q$6:$Q$46,V1308-5)*AA1308,0)</f>
        <v>0</v>
      </c>
      <c r="AQ1308" s="178">
        <f t="shared" si="184"/>
        <v>0</v>
      </c>
      <c r="AR1308" s="178">
        <f t="shared" si="185"/>
        <v>0</v>
      </c>
      <c r="AS1308" s="178">
        <f t="shared" si="186"/>
        <v>0</v>
      </c>
      <c r="AT1308" s="178">
        <f t="shared" si="187"/>
        <v>0</v>
      </c>
      <c r="AU1308">
        <f t="shared" si="188"/>
        <v>0</v>
      </c>
    </row>
    <row r="1309" spans="1:47">
      <c r="A1309" t="str">
        <f>IF(All_Tasks!A1309="","",All_Tasks!A1309)</f>
        <v/>
      </c>
      <c r="B1309" t="str">
        <f>IF(All_Tasks!B1309="","",All_Tasks!B1309)</f>
        <v/>
      </c>
      <c r="C1309" t="str">
        <f>IF(All_Tasks!C1309="","",All_Tasks!C1309)</f>
        <v/>
      </c>
      <c r="D1309" t="str">
        <f>IF(All_Tasks!D1309="","",All_Tasks!D1309)</f>
        <v/>
      </c>
      <c r="E1309" t="str">
        <f>IF(All_Tasks!V1309&lt;&gt;"",All_Tasks!V1309,IF(All_Tasks!E1309&lt;&gt;"",All_Tasks!E1309,""))</f>
        <v/>
      </c>
      <c r="F1309" t="str">
        <f>IF(All_Tasks!F1309="","",All_Tasks!F1309)</f>
        <v/>
      </c>
      <c r="G1309" t="str">
        <f>IF(All_Tasks!G1309="","",All_Tasks!G1309)</f>
        <v/>
      </c>
      <c r="H1309" s="231" t="str">
        <f>IF(All_Tasks!H1309="","",All_Tasks!H1309)</f>
        <v/>
      </c>
      <c r="I1309" t="str">
        <f>IF(All_Tasks!I1309="","",All_Tasks!I1309)</f>
        <v/>
      </c>
      <c r="J1309" t="str">
        <f>IF(All_Tasks!J1309="","",All_Tasks!J1309)</f>
        <v/>
      </c>
      <c r="K1309" t="str">
        <f>IF(All_Tasks!K1309="","",All_Tasks!K1309)</f>
        <v/>
      </c>
      <c r="L1309" s="231" t="str">
        <f>IF(All_Tasks!L1309="","",All_Tasks!L1309)</f>
        <v/>
      </c>
      <c r="M1309" t="str">
        <f>IF(All_Tasks!M1309="","",All_Tasks!M1309)</f>
        <v/>
      </c>
      <c r="N1309" t="str">
        <f>IF(All_Tasks!N1309="","",All_Tasks!N1309)</f>
        <v/>
      </c>
      <c r="O1309" t="str">
        <f>IF(All_Tasks!O1309="","",All_Tasks!O1309)</f>
        <v/>
      </c>
      <c r="P1309" s="181">
        <f>IF(All_Tasks!P1309="",0,All_Tasks!P1309)</f>
        <v>0</v>
      </c>
      <c r="Q1309" s="181">
        <f>IF(All_Tasks!Q1309="",0,All_Tasks!Q1309)</f>
        <v>0</v>
      </c>
      <c r="R1309" s="181">
        <f>IF(All_Tasks!R1309="",0,All_Tasks!R1309)</f>
        <v>0</v>
      </c>
      <c r="S1309" s="181" t="str">
        <f>IF(All_Tasks!S1309="","",All_Tasks!S1309)</f>
        <v/>
      </c>
      <c r="T1309" t="str">
        <f>IF(All_Tasks!T1309="","",All_Tasks!T1309)</f>
        <v/>
      </c>
      <c r="U1309" t="str">
        <f>IF(All_Tasks!U1309="","",All_Tasks!U1309)</f>
        <v/>
      </c>
      <c r="V1309">
        <f>IF(A1309="",0,IFERROR(MATCH(A1309,Scope_Labor_Rates!$A$6:$A$46,0)+5,0))</f>
        <v>0</v>
      </c>
      <c r="W1309" s="178">
        <f>IF(V1309&gt;0,INDEX(Scope_Labor_Rates!$C$6:$C$46,V1309-5),0)</f>
        <v>0</v>
      </c>
      <c r="X1309" s="178">
        <f>IF(V1309&gt;0,INDEX(Scope_Labor_Rates!$C$6:$C$46,V1309-5),0)</f>
        <v>0</v>
      </c>
      <c r="Y1309" s="180">
        <f>IF(V1309&gt;0,INDEX(Scope_Labor_Rates!$S$6:$S$46,V1309-5),0)</f>
        <v>0</v>
      </c>
      <c r="Z1309" s="180">
        <f>IF(V1309&gt;0,INDEX(Scope_Labor_Rates!$R$6:$R$46,V1309-5),1)</f>
        <v>1</v>
      </c>
      <c r="AA1309" s="231">
        <f t="shared" si="180"/>
        <v>0</v>
      </c>
      <c r="AB1309" t="str">
        <f t="shared" si="181"/>
        <v/>
      </c>
      <c r="AC1309" s="178" t="str">
        <f t="shared" si="182"/>
        <v/>
      </c>
      <c r="AD1309" s="181">
        <f t="shared" si="183"/>
        <v>0</v>
      </c>
      <c r="AE1309" s="178">
        <f>IF(V1309&gt;0,P1309*INDEX(Scope_Labor_Rates!$E$6:$E$46,V1309-5),0)</f>
        <v>0</v>
      </c>
      <c r="AF1309" s="181">
        <f>IF(V1309&gt;0,AE1309*INDEX(Scope_Labor_Rates!$D$6:$D$46,V1309-5)*AA1309,0)</f>
        <v>0</v>
      </c>
      <c r="AG1309" s="178">
        <f>IF(V1309&gt;0,P1309*INDEX(Scope_Labor_Rates!$G$6:$G$46,V1309-5),0)</f>
        <v>0</v>
      </c>
      <c r="AH1309" s="181">
        <f>IF(V1309&gt;0,AG1309*INDEX(Scope_Labor_Rates!$F$6:$F$46,V1309-5)*AA1309,0)</f>
        <v>0</v>
      </c>
      <c r="AI1309" s="178">
        <f>IF(V1309&gt;0,P1309*INDEX(Scope_Labor_Rates!$I$6:$I$46,V1309-5),0)</f>
        <v>0</v>
      </c>
      <c r="AJ1309" s="181">
        <f>IF(V1309&gt;0,AI1309*INDEX(Scope_Labor_Rates!$H$6:$H$46,V1309-5)*AA1309,0)</f>
        <v>0</v>
      </c>
      <c r="AK1309" s="178">
        <f>IF(V1309&gt;0,P1309*INDEX(Scope_Labor_Rates!$K$6:$K$46,V1309-5),0)</f>
        <v>0</v>
      </c>
      <c r="AL1309" s="181">
        <f>IF(V1309&gt;0,AK1309*INDEX(Scope_Labor_Rates!$J$6:$J$46,V1309-5)*AA1309,0)</f>
        <v>0</v>
      </c>
      <c r="AM1309" s="178">
        <f>IF(V1309&gt;0,P1309*INDEX(Scope_Labor_Rates!$M$6:$M$46,V1309-5),0)</f>
        <v>0</v>
      </c>
      <c r="AN1309" s="178">
        <f>IF(V1309&gt;0,AM1309*INDEX(Scope_Labor_Rates!$L$6:$L$46,V1309-5)*AA1309,0)</f>
        <v>0</v>
      </c>
      <c r="AO1309" s="178">
        <f>IF(V1309&gt;0,P1309*INDEX(Scope_Labor_Rates!$O$6:$O$46,V1309-5)*AA1309,0)</f>
        <v>0</v>
      </c>
      <c r="AP1309" s="181">
        <f>IF(V1309&gt;0,P1309*INDEX(Scope_Labor_Rates!$Q$6:$Q$46,V1309-5)*AA1309,0)</f>
        <v>0</v>
      </c>
      <c r="AQ1309" s="178">
        <f t="shared" si="184"/>
        <v>0</v>
      </c>
      <c r="AR1309" s="178">
        <f t="shared" si="185"/>
        <v>0</v>
      </c>
      <c r="AS1309" s="178">
        <f t="shared" si="186"/>
        <v>0</v>
      </c>
      <c r="AT1309" s="178">
        <f t="shared" si="187"/>
        <v>0</v>
      </c>
      <c r="AU1309">
        <f t="shared" si="188"/>
        <v>0</v>
      </c>
    </row>
    <row r="1310" spans="1:47">
      <c r="A1310" t="str">
        <f>IF(All_Tasks!A1310="","",All_Tasks!A1310)</f>
        <v/>
      </c>
      <c r="B1310" t="str">
        <f>IF(All_Tasks!B1310="","",All_Tasks!B1310)</f>
        <v/>
      </c>
      <c r="C1310" t="str">
        <f>IF(All_Tasks!C1310="","",All_Tasks!C1310)</f>
        <v/>
      </c>
      <c r="D1310" t="str">
        <f>IF(All_Tasks!D1310="","",All_Tasks!D1310)</f>
        <v/>
      </c>
      <c r="E1310" t="str">
        <f>IF(All_Tasks!V1310&lt;&gt;"",All_Tasks!V1310,IF(All_Tasks!E1310&lt;&gt;"",All_Tasks!E1310,""))</f>
        <v/>
      </c>
      <c r="F1310" t="str">
        <f>IF(All_Tasks!F1310="","",All_Tasks!F1310)</f>
        <v/>
      </c>
      <c r="G1310" t="str">
        <f>IF(All_Tasks!G1310="","",All_Tasks!G1310)</f>
        <v/>
      </c>
      <c r="H1310" s="231" t="str">
        <f>IF(All_Tasks!H1310="","",All_Tasks!H1310)</f>
        <v/>
      </c>
      <c r="I1310" t="str">
        <f>IF(All_Tasks!I1310="","",All_Tasks!I1310)</f>
        <v/>
      </c>
      <c r="J1310" t="str">
        <f>IF(All_Tasks!J1310="","",All_Tasks!J1310)</f>
        <v/>
      </c>
      <c r="K1310" t="str">
        <f>IF(All_Tasks!K1310="","",All_Tasks!K1310)</f>
        <v/>
      </c>
      <c r="L1310" s="231" t="str">
        <f>IF(All_Tasks!L1310="","",All_Tasks!L1310)</f>
        <v/>
      </c>
      <c r="M1310" t="str">
        <f>IF(All_Tasks!M1310="","",All_Tasks!M1310)</f>
        <v/>
      </c>
      <c r="N1310" t="str">
        <f>IF(All_Tasks!N1310="","",All_Tasks!N1310)</f>
        <v/>
      </c>
      <c r="O1310" t="str">
        <f>IF(All_Tasks!O1310="","",All_Tasks!O1310)</f>
        <v/>
      </c>
      <c r="P1310" s="181">
        <f>IF(All_Tasks!P1310="",0,All_Tasks!P1310)</f>
        <v>0</v>
      </c>
      <c r="Q1310" s="181">
        <f>IF(All_Tasks!Q1310="",0,All_Tasks!Q1310)</f>
        <v>0</v>
      </c>
      <c r="R1310" s="181">
        <f>IF(All_Tasks!R1310="",0,All_Tasks!R1310)</f>
        <v>0</v>
      </c>
      <c r="S1310" s="181" t="str">
        <f>IF(All_Tasks!S1310="","",All_Tasks!S1310)</f>
        <v/>
      </c>
      <c r="T1310" t="str">
        <f>IF(All_Tasks!T1310="","",All_Tasks!T1310)</f>
        <v/>
      </c>
      <c r="U1310" t="str">
        <f>IF(All_Tasks!U1310="","",All_Tasks!U1310)</f>
        <v/>
      </c>
      <c r="V1310">
        <f>IF(A1310="",0,IFERROR(MATCH(A1310,Scope_Labor_Rates!$A$6:$A$46,0)+5,0))</f>
        <v>0</v>
      </c>
      <c r="W1310" s="178">
        <f>IF(V1310&gt;0,INDEX(Scope_Labor_Rates!$C$6:$C$46,V1310-5),0)</f>
        <v>0</v>
      </c>
      <c r="X1310" s="178">
        <f>IF(V1310&gt;0,INDEX(Scope_Labor_Rates!$C$6:$C$46,V1310-5),0)</f>
        <v>0</v>
      </c>
      <c r="Y1310" s="180">
        <f>IF(V1310&gt;0,INDEX(Scope_Labor_Rates!$S$6:$S$46,V1310-5),0)</f>
        <v>0</v>
      </c>
      <c r="Z1310" s="180">
        <f>IF(V1310&gt;0,INDEX(Scope_Labor_Rates!$R$6:$R$46,V1310-5),1)</f>
        <v>1</v>
      </c>
      <c r="AA1310" s="231">
        <f t="shared" si="180"/>
        <v>0</v>
      </c>
      <c r="AB1310" t="str">
        <f t="shared" si="181"/>
        <v/>
      </c>
      <c r="AC1310" s="178" t="str">
        <f t="shared" si="182"/>
        <v/>
      </c>
      <c r="AD1310" s="181">
        <f t="shared" si="183"/>
        <v>0</v>
      </c>
      <c r="AE1310" s="178">
        <f>IF(V1310&gt;0,P1310*INDEX(Scope_Labor_Rates!$E$6:$E$46,V1310-5),0)</f>
        <v>0</v>
      </c>
      <c r="AF1310" s="181">
        <f>IF(V1310&gt;0,AE1310*INDEX(Scope_Labor_Rates!$D$6:$D$46,V1310-5)*AA1310,0)</f>
        <v>0</v>
      </c>
      <c r="AG1310" s="178">
        <f>IF(V1310&gt;0,P1310*INDEX(Scope_Labor_Rates!$G$6:$G$46,V1310-5),0)</f>
        <v>0</v>
      </c>
      <c r="AH1310" s="181">
        <f>IF(V1310&gt;0,AG1310*INDEX(Scope_Labor_Rates!$F$6:$F$46,V1310-5)*AA1310,0)</f>
        <v>0</v>
      </c>
      <c r="AI1310" s="178">
        <f>IF(V1310&gt;0,P1310*INDEX(Scope_Labor_Rates!$I$6:$I$46,V1310-5),0)</f>
        <v>0</v>
      </c>
      <c r="AJ1310" s="181">
        <f>IF(V1310&gt;0,AI1310*INDEX(Scope_Labor_Rates!$H$6:$H$46,V1310-5)*AA1310,0)</f>
        <v>0</v>
      </c>
      <c r="AK1310" s="178">
        <f>IF(V1310&gt;0,P1310*INDEX(Scope_Labor_Rates!$K$6:$K$46,V1310-5),0)</f>
        <v>0</v>
      </c>
      <c r="AL1310" s="181">
        <f>IF(V1310&gt;0,AK1310*INDEX(Scope_Labor_Rates!$J$6:$J$46,V1310-5)*AA1310,0)</f>
        <v>0</v>
      </c>
      <c r="AM1310" s="178">
        <f>IF(V1310&gt;0,P1310*INDEX(Scope_Labor_Rates!$M$6:$M$46,V1310-5),0)</f>
        <v>0</v>
      </c>
      <c r="AN1310" s="178">
        <f>IF(V1310&gt;0,AM1310*INDEX(Scope_Labor_Rates!$L$6:$L$46,V1310-5)*AA1310,0)</f>
        <v>0</v>
      </c>
      <c r="AO1310" s="178">
        <f>IF(V1310&gt;0,P1310*INDEX(Scope_Labor_Rates!$O$6:$O$46,V1310-5)*AA1310,0)</f>
        <v>0</v>
      </c>
      <c r="AP1310" s="181">
        <f>IF(V1310&gt;0,P1310*INDEX(Scope_Labor_Rates!$Q$6:$Q$46,V1310-5)*AA1310,0)</f>
        <v>0</v>
      </c>
      <c r="AQ1310" s="178">
        <f t="shared" si="184"/>
        <v>0</v>
      </c>
      <c r="AR1310" s="178">
        <f t="shared" si="185"/>
        <v>0</v>
      </c>
      <c r="AS1310" s="178">
        <f t="shared" si="186"/>
        <v>0</v>
      </c>
      <c r="AT1310" s="178">
        <f t="shared" si="187"/>
        <v>0</v>
      </c>
      <c r="AU1310">
        <f t="shared" si="188"/>
        <v>0</v>
      </c>
    </row>
    <row r="1311" spans="1:47">
      <c r="A1311" t="str">
        <f>IF(All_Tasks!A1311="","",All_Tasks!A1311)</f>
        <v/>
      </c>
      <c r="B1311" t="str">
        <f>IF(All_Tasks!B1311="","",All_Tasks!B1311)</f>
        <v/>
      </c>
      <c r="C1311" t="str">
        <f>IF(All_Tasks!C1311="","",All_Tasks!C1311)</f>
        <v/>
      </c>
      <c r="D1311" t="str">
        <f>IF(All_Tasks!D1311="","",All_Tasks!D1311)</f>
        <v/>
      </c>
      <c r="E1311" t="str">
        <f>IF(All_Tasks!V1311&lt;&gt;"",All_Tasks!V1311,IF(All_Tasks!E1311&lt;&gt;"",All_Tasks!E1311,""))</f>
        <v/>
      </c>
      <c r="F1311" t="str">
        <f>IF(All_Tasks!F1311="","",All_Tasks!F1311)</f>
        <v/>
      </c>
      <c r="G1311" t="str">
        <f>IF(All_Tasks!G1311="","",All_Tasks!G1311)</f>
        <v/>
      </c>
      <c r="H1311" s="231" t="str">
        <f>IF(All_Tasks!H1311="","",All_Tasks!H1311)</f>
        <v/>
      </c>
      <c r="I1311" t="str">
        <f>IF(All_Tasks!I1311="","",All_Tasks!I1311)</f>
        <v/>
      </c>
      <c r="J1311" t="str">
        <f>IF(All_Tasks!J1311="","",All_Tasks!J1311)</f>
        <v/>
      </c>
      <c r="K1311" t="str">
        <f>IF(All_Tasks!K1311="","",All_Tasks!K1311)</f>
        <v/>
      </c>
      <c r="L1311" s="231" t="str">
        <f>IF(All_Tasks!L1311="","",All_Tasks!L1311)</f>
        <v/>
      </c>
      <c r="M1311" t="str">
        <f>IF(All_Tasks!M1311="","",All_Tasks!M1311)</f>
        <v/>
      </c>
      <c r="N1311" t="str">
        <f>IF(All_Tasks!N1311="","",All_Tasks!N1311)</f>
        <v/>
      </c>
      <c r="O1311" t="str">
        <f>IF(All_Tasks!O1311="","",All_Tasks!O1311)</f>
        <v/>
      </c>
      <c r="P1311" s="181">
        <f>IF(All_Tasks!P1311="",0,All_Tasks!P1311)</f>
        <v>0</v>
      </c>
      <c r="Q1311" s="181">
        <f>IF(All_Tasks!Q1311="",0,All_Tasks!Q1311)</f>
        <v>0</v>
      </c>
      <c r="R1311" s="181">
        <f>IF(All_Tasks!R1311="",0,All_Tasks!R1311)</f>
        <v>0</v>
      </c>
      <c r="S1311" s="181" t="str">
        <f>IF(All_Tasks!S1311="","",All_Tasks!S1311)</f>
        <v/>
      </c>
      <c r="T1311" t="str">
        <f>IF(All_Tasks!T1311="","",All_Tasks!T1311)</f>
        <v/>
      </c>
      <c r="U1311" t="str">
        <f>IF(All_Tasks!U1311="","",All_Tasks!U1311)</f>
        <v/>
      </c>
      <c r="V1311">
        <f>IF(A1311="",0,IFERROR(MATCH(A1311,Scope_Labor_Rates!$A$6:$A$46,0)+5,0))</f>
        <v>0</v>
      </c>
      <c r="W1311" s="178">
        <f>IF(V1311&gt;0,INDEX(Scope_Labor_Rates!$C$6:$C$46,V1311-5),0)</f>
        <v>0</v>
      </c>
      <c r="X1311" s="178">
        <f>IF(V1311&gt;0,INDEX(Scope_Labor_Rates!$C$6:$C$46,V1311-5),0)</f>
        <v>0</v>
      </c>
      <c r="Y1311" s="180">
        <f>IF(V1311&gt;0,INDEX(Scope_Labor_Rates!$S$6:$S$46,V1311-5),0)</f>
        <v>0</v>
      </c>
      <c r="Z1311" s="180">
        <f>IF(V1311&gt;0,INDEX(Scope_Labor_Rates!$R$6:$R$46,V1311-5),1)</f>
        <v>1</v>
      </c>
      <c r="AA1311" s="231">
        <f t="shared" si="180"/>
        <v>0</v>
      </c>
      <c r="AB1311" t="str">
        <f t="shared" si="181"/>
        <v/>
      </c>
      <c r="AC1311" s="178" t="str">
        <f t="shared" si="182"/>
        <v/>
      </c>
      <c r="AD1311" s="181">
        <f t="shared" si="183"/>
        <v>0</v>
      </c>
      <c r="AE1311" s="178">
        <f>IF(V1311&gt;0,P1311*INDEX(Scope_Labor_Rates!$E$6:$E$46,V1311-5),0)</f>
        <v>0</v>
      </c>
      <c r="AF1311" s="181">
        <f>IF(V1311&gt;0,AE1311*INDEX(Scope_Labor_Rates!$D$6:$D$46,V1311-5)*AA1311,0)</f>
        <v>0</v>
      </c>
      <c r="AG1311" s="178">
        <f>IF(V1311&gt;0,P1311*INDEX(Scope_Labor_Rates!$G$6:$G$46,V1311-5),0)</f>
        <v>0</v>
      </c>
      <c r="AH1311" s="181">
        <f>IF(V1311&gt;0,AG1311*INDEX(Scope_Labor_Rates!$F$6:$F$46,V1311-5)*AA1311,0)</f>
        <v>0</v>
      </c>
      <c r="AI1311" s="178">
        <f>IF(V1311&gt;0,P1311*INDEX(Scope_Labor_Rates!$I$6:$I$46,V1311-5),0)</f>
        <v>0</v>
      </c>
      <c r="AJ1311" s="181">
        <f>IF(V1311&gt;0,AI1311*INDEX(Scope_Labor_Rates!$H$6:$H$46,V1311-5)*AA1311,0)</f>
        <v>0</v>
      </c>
      <c r="AK1311" s="178">
        <f>IF(V1311&gt;0,P1311*INDEX(Scope_Labor_Rates!$K$6:$K$46,V1311-5),0)</f>
        <v>0</v>
      </c>
      <c r="AL1311" s="181">
        <f>IF(V1311&gt;0,AK1311*INDEX(Scope_Labor_Rates!$J$6:$J$46,V1311-5)*AA1311,0)</f>
        <v>0</v>
      </c>
      <c r="AM1311" s="178">
        <f>IF(V1311&gt;0,P1311*INDEX(Scope_Labor_Rates!$M$6:$M$46,V1311-5),0)</f>
        <v>0</v>
      </c>
      <c r="AN1311" s="178">
        <f>IF(V1311&gt;0,AM1311*INDEX(Scope_Labor_Rates!$L$6:$L$46,V1311-5)*AA1311,0)</f>
        <v>0</v>
      </c>
      <c r="AO1311" s="178">
        <f>IF(V1311&gt;0,P1311*INDEX(Scope_Labor_Rates!$O$6:$O$46,V1311-5)*AA1311,0)</f>
        <v>0</v>
      </c>
      <c r="AP1311" s="181">
        <f>IF(V1311&gt;0,P1311*INDEX(Scope_Labor_Rates!$Q$6:$Q$46,V1311-5)*AA1311,0)</f>
        <v>0</v>
      </c>
      <c r="AQ1311" s="178">
        <f t="shared" si="184"/>
        <v>0</v>
      </c>
      <c r="AR1311" s="178">
        <f t="shared" si="185"/>
        <v>0</v>
      </c>
      <c r="AS1311" s="178">
        <f t="shared" si="186"/>
        <v>0</v>
      </c>
      <c r="AT1311" s="178">
        <f t="shared" si="187"/>
        <v>0</v>
      </c>
      <c r="AU1311">
        <f t="shared" si="188"/>
        <v>0</v>
      </c>
    </row>
    <row r="1312" spans="1:47">
      <c r="A1312" t="str">
        <f>IF(All_Tasks!A1312="","",All_Tasks!A1312)</f>
        <v/>
      </c>
      <c r="B1312" t="str">
        <f>IF(All_Tasks!B1312="","",All_Tasks!B1312)</f>
        <v/>
      </c>
      <c r="C1312" t="str">
        <f>IF(All_Tasks!C1312="","",All_Tasks!C1312)</f>
        <v/>
      </c>
      <c r="D1312" t="str">
        <f>IF(All_Tasks!D1312="","",All_Tasks!D1312)</f>
        <v/>
      </c>
      <c r="E1312" t="str">
        <f>IF(All_Tasks!V1312&lt;&gt;"",All_Tasks!V1312,IF(All_Tasks!E1312&lt;&gt;"",All_Tasks!E1312,""))</f>
        <v/>
      </c>
      <c r="F1312" t="str">
        <f>IF(All_Tasks!F1312="","",All_Tasks!F1312)</f>
        <v/>
      </c>
      <c r="G1312" t="str">
        <f>IF(All_Tasks!G1312="","",All_Tasks!G1312)</f>
        <v/>
      </c>
      <c r="H1312" s="231" t="str">
        <f>IF(All_Tasks!H1312="","",All_Tasks!H1312)</f>
        <v/>
      </c>
      <c r="I1312" t="str">
        <f>IF(All_Tasks!I1312="","",All_Tasks!I1312)</f>
        <v/>
      </c>
      <c r="J1312" t="str">
        <f>IF(All_Tasks!J1312="","",All_Tasks!J1312)</f>
        <v/>
      </c>
      <c r="K1312" t="str">
        <f>IF(All_Tasks!K1312="","",All_Tasks!K1312)</f>
        <v/>
      </c>
      <c r="L1312" s="231" t="str">
        <f>IF(All_Tasks!L1312="","",All_Tasks!L1312)</f>
        <v/>
      </c>
      <c r="M1312" t="str">
        <f>IF(All_Tasks!M1312="","",All_Tasks!M1312)</f>
        <v/>
      </c>
      <c r="N1312" t="str">
        <f>IF(All_Tasks!N1312="","",All_Tasks!N1312)</f>
        <v/>
      </c>
      <c r="O1312" t="str">
        <f>IF(All_Tasks!O1312="","",All_Tasks!O1312)</f>
        <v/>
      </c>
      <c r="P1312" s="181">
        <f>IF(All_Tasks!P1312="",0,All_Tasks!P1312)</f>
        <v>0</v>
      </c>
      <c r="Q1312" s="181">
        <f>IF(All_Tasks!Q1312="",0,All_Tasks!Q1312)</f>
        <v>0</v>
      </c>
      <c r="R1312" s="181">
        <f>IF(All_Tasks!R1312="",0,All_Tasks!R1312)</f>
        <v>0</v>
      </c>
      <c r="S1312" s="181" t="str">
        <f>IF(All_Tasks!S1312="","",All_Tasks!S1312)</f>
        <v/>
      </c>
      <c r="T1312" t="str">
        <f>IF(All_Tasks!T1312="","",All_Tasks!T1312)</f>
        <v/>
      </c>
      <c r="U1312" t="str">
        <f>IF(All_Tasks!U1312="","",All_Tasks!U1312)</f>
        <v/>
      </c>
      <c r="V1312">
        <f>IF(A1312="",0,IFERROR(MATCH(A1312,Scope_Labor_Rates!$A$6:$A$46,0)+5,0))</f>
        <v>0</v>
      </c>
      <c r="W1312" s="178">
        <f>IF(V1312&gt;0,INDEX(Scope_Labor_Rates!$C$6:$C$46,V1312-5),0)</f>
        <v>0</v>
      </c>
      <c r="X1312" s="178">
        <f>IF(V1312&gt;0,INDEX(Scope_Labor_Rates!$C$6:$C$46,V1312-5),0)</f>
        <v>0</v>
      </c>
      <c r="Y1312" s="180">
        <f>IF(V1312&gt;0,INDEX(Scope_Labor_Rates!$S$6:$S$46,V1312-5),0)</f>
        <v>0</v>
      </c>
      <c r="Z1312" s="180">
        <f>IF(V1312&gt;0,INDEX(Scope_Labor_Rates!$R$6:$R$46,V1312-5),1)</f>
        <v>1</v>
      </c>
      <c r="AA1312" s="231">
        <f t="shared" si="180"/>
        <v>0</v>
      </c>
      <c r="AB1312" t="str">
        <f t="shared" si="181"/>
        <v/>
      </c>
      <c r="AC1312" s="178" t="str">
        <f t="shared" si="182"/>
        <v/>
      </c>
      <c r="AD1312" s="181">
        <f t="shared" si="183"/>
        <v>0</v>
      </c>
      <c r="AE1312" s="178">
        <f>IF(V1312&gt;0,P1312*INDEX(Scope_Labor_Rates!$E$6:$E$46,V1312-5),0)</f>
        <v>0</v>
      </c>
      <c r="AF1312" s="181">
        <f>IF(V1312&gt;0,AE1312*INDEX(Scope_Labor_Rates!$D$6:$D$46,V1312-5)*AA1312,0)</f>
        <v>0</v>
      </c>
      <c r="AG1312" s="178">
        <f>IF(V1312&gt;0,P1312*INDEX(Scope_Labor_Rates!$G$6:$G$46,V1312-5),0)</f>
        <v>0</v>
      </c>
      <c r="AH1312" s="181">
        <f>IF(V1312&gt;0,AG1312*INDEX(Scope_Labor_Rates!$F$6:$F$46,V1312-5)*AA1312,0)</f>
        <v>0</v>
      </c>
      <c r="AI1312" s="178">
        <f>IF(V1312&gt;0,P1312*INDEX(Scope_Labor_Rates!$I$6:$I$46,V1312-5),0)</f>
        <v>0</v>
      </c>
      <c r="AJ1312" s="181">
        <f>IF(V1312&gt;0,AI1312*INDEX(Scope_Labor_Rates!$H$6:$H$46,V1312-5)*AA1312,0)</f>
        <v>0</v>
      </c>
      <c r="AK1312" s="178">
        <f>IF(V1312&gt;0,P1312*INDEX(Scope_Labor_Rates!$K$6:$K$46,V1312-5),0)</f>
        <v>0</v>
      </c>
      <c r="AL1312" s="181">
        <f>IF(V1312&gt;0,AK1312*INDEX(Scope_Labor_Rates!$J$6:$J$46,V1312-5)*AA1312,0)</f>
        <v>0</v>
      </c>
      <c r="AM1312" s="178">
        <f>IF(V1312&gt;0,P1312*INDEX(Scope_Labor_Rates!$M$6:$M$46,V1312-5),0)</f>
        <v>0</v>
      </c>
      <c r="AN1312" s="178">
        <f>IF(V1312&gt;0,AM1312*INDEX(Scope_Labor_Rates!$L$6:$L$46,V1312-5)*AA1312,0)</f>
        <v>0</v>
      </c>
      <c r="AO1312" s="178">
        <f>IF(V1312&gt;0,P1312*INDEX(Scope_Labor_Rates!$O$6:$O$46,V1312-5)*AA1312,0)</f>
        <v>0</v>
      </c>
      <c r="AP1312" s="181">
        <f>IF(V1312&gt;0,P1312*INDEX(Scope_Labor_Rates!$Q$6:$Q$46,V1312-5)*AA1312,0)</f>
        <v>0</v>
      </c>
      <c r="AQ1312" s="178">
        <f t="shared" si="184"/>
        <v>0</v>
      </c>
      <c r="AR1312" s="178">
        <f t="shared" si="185"/>
        <v>0</v>
      </c>
      <c r="AS1312" s="178">
        <f t="shared" si="186"/>
        <v>0</v>
      </c>
      <c r="AT1312" s="178">
        <f t="shared" si="187"/>
        <v>0</v>
      </c>
      <c r="AU1312">
        <f t="shared" si="188"/>
        <v>0</v>
      </c>
    </row>
    <row r="1313" spans="1:47">
      <c r="A1313" t="str">
        <f>IF(All_Tasks!A1313="","",All_Tasks!A1313)</f>
        <v/>
      </c>
      <c r="B1313" t="str">
        <f>IF(All_Tasks!B1313="","",All_Tasks!B1313)</f>
        <v/>
      </c>
      <c r="C1313" t="str">
        <f>IF(All_Tasks!C1313="","",All_Tasks!C1313)</f>
        <v/>
      </c>
      <c r="D1313" t="str">
        <f>IF(All_Tasks!D1313="","",All_Tasks!D1313)</f>
        <v/>
      </c>
      <c r="E1313" t="str">
        <f>IF(All_Tasks!V1313&lt;&gt;"",All_Tasks!V1313,IF(All_Tasks!E1313&lt;&gt;"",All_Tasks!E1313,""))</f>
        <v/>
      </c>
      <c r="F1313" t="str">
        <f>IF(All_Tasks!F1313="","",All_Tasks!F1313)</f>
        <v/>
      </c>
      <c r="G1313" t="str">
        <f>IF(All_Tasks!G1313="","",All_Tasks!G1313)</f>
        <v/>
      </c>
      <c r="H1313" s="231" t="str">
        <f>IF(All_Tasks!H1313="","",All_Tasks!H1313)</f>
        <v/>
      </c>
      <c r="I1313" t="str">
        <f>IF(All_Tasks!I1313="","",All_Tasks!I1313)</f>
        <v/>
      </c>
      <c r="J1313" t="str">
        <f>IF(All_Tasks!J1313="","",All_Tasks!J1313)</f>
        <v/>
      </c>
      <c r="K1313" t="str">
        <f>IF(All_Tasks!K1313="","",All_Tasks!K1313)</f>
        <v/>
      </c>
      <c r="L1313" s="231" t="str">
        <f>IF(All_Tasks!L1313="","",All_Tasks!L1313)</f>
        <v/>
      </c>
      <c r="M1313" t="str">
        <f>IF(All_Tasks!M1313="","",All_Tasks!M1313)</f>
        <v/>
      </c>
      <c r="N1313" t="str">
        <f>IF(All_Tasks!N1313="","",All_Tasks!N1313)</f>
        <v/>
      </c>
      <c r="O1313" t="str">
        <f>IF(All_Tasks!O1313="","",All_Tasks!O1313)</f>
        <v/>
      </c>
      <c r="P1313" s="181">
        <f>IF(All_Tasks!P1313="",0,All_Tasks!P1313)</f>
        <v>0</v>
      </c>
      <c r="Q1313" s="181">
        <f>IF(All_Tasks!Q1313="",0,All_Tasks!Q1313)</f>
        <v>0</v>
      </c>
      <c r="R1313" s="181">
        <f>IF(All_Tasks!R1313="",0,All_Tasks!R1313)</f>
        <v>0</v>
      </c>
      <c r="S1313" s="181" t="str">
        <f>IF(All_Tasks!S1313="","",All_Tasks!S1313)</f>
        <v/>
      </c>
      <c r="T1313" t="str">
        <f>IF(All_Tasks!T1313="","",All_Tasks!T1313)</f>
        <v/>
      </c>
      <c r="U1313" t="str">
        <f>IF(All_Tasks!U1313="","",All_Tasks!U1313)</f>
        <v/>
      </c>
      <c r="V1313">
        <f>IF(A1313="",0,IFERROR(MATCH(A1313,Scope_Labor_Rates!$A$6:$A$46,0)+5,0))</f>
        <v>0</v>
      </c>
      <c r="W1313" s="178">
        <f>IF(V1313&gt;0,INDEX(Scope_Labor_Rates!$C$6:$C$46,V1313-5),0)</f>
        <v>0</v>
      </c>
      <c r="X1313" s="178">
        <f>IF(V1313&gt;0,INDEX(Scope_Labor_Rates!$C$6:$C$46,V1313-5),0)</f>
        <v>0</v>
      </c>
      <c r="Y1313" s="180">
        <f>IF(V1313&gt;0,INDEX(Scope_Labor_Rates!$S$6:$S$46,V1313-5),0)</f>
        <v>0</v>
      </c>
      <c r="Z1313" s="180">
        <f>IF(V1313&gt;0,INDEX(Scope_Labor_Rates!$R$6:$R$46,V1313-5),1)</f>
        <v>1</v>
      </c>
      <c r="AA1313" s="231">
        <f t="shared" si="180"/>
        <v>0</v>
      </c>
      <c r="AB1313" t="str">
        <f t="shared" si="181"/>
        <v/>
      </c>
      <c r="AC1313" s="178" t="str">
        <f t="shared" si="182"/>
        <v/>
      </c>
      <c r="AD1313" s="181">
        <f t="shared" si="183"/>
        <v>0</v>
      </c>
      <c r="AE1313" s="178">
        <f>IF(V1313&gt;0,P1313*INDEX(Scope_Labor_Rates!$E$6:$E$46,V1313-5),0)</f>
        <v>0</v>
      </c>
      <c r="AF1313" s="181">
        <f>IF(V1313&gt;0,AE1313*INDEX(Scope_Labor_Rates!$D$6:$D$46,V1313-5)*AA1313,0)</f>
        <v>0</v>
      </c>
      <c r="AG1313" s="178">
        <f>IF(V1313&gt;0,P1313*INDEX(Scope_Labor_Rates!$G$6:$G$46,V1313-5),0)</f>
        <v>0</v>
      </c>
      <c r="AH1313" s="181">
        <f>IF(V1313&gt;0,AG1313*INDEX(Scope_Labor_Rates!$F$6:$F$46,V1313-5)*AA1313,0)</f>
        <v>0</v>
      </c>
      <c r="AI1313" s="178">
        <f>IF(V1313&gt;0,P1313*INDEX(Scope_Labor_Rates!$I$6:$I$46,V1313-5),0)</f>
        <v>0</v>
      </c>
      <c r="AJ1313" s="181">
        <f>IF(V1313&gt;0,AI1313*INDEX(Scope_Labor_Rates!$H$6:$H$46,V1313-5)*AA1313,0)</f>
        <v>0</v>
      </c>
      <c r="AK1313" s="178">
        <f>IF(V1313&gt;0,P1313*INDEX(Scope_Labor_Rates!$K$6:$K$46,V1313-5),0)</f>
        <v>0</v>
      </c>
      <c r="AL1313" s="181">
        <f>IF(V1313&gt;0,AK1313*INDEX(Scope_Labor_Rates!$J$6:$J$46,V1313-5)*AA1313,0)</f>
        <v>0</v>
      </c>
      <c r="AM1313" s="178">
        <f>IF(V1313&gt;0,P1313*INDEX(Scope_Labor_Rates!$M$6:$M$46,V1313-5),0)</f>
        <v>0</v>
      </c>
      <c r="AN1313" s="178">
        <f>IF(V1313&gt;0,AM1313*INDEX(Scope_Labor_Rates!$L$6:$L$46,V1313-5)*AA1313,0)</f>
        <v>0</v>
      </c>
      <c r="AO1313" s="178">
        <f>IF(V1313&gt;0,P1313*INDEX(Scope_Labor_Rates!$O$6:$O$46,V1313-5)*AA1313,0)</f>
        <v>0</v>
      </c>
      <c r="AP1313" s="181">
        <f>IF(V1313&gt;0,P1313*INDEX(Scope_Labor_Rates!$Q$6:$Q$46,V1313-5)*AA1313,0)</f>
        <v>0</v>
      </c>
      <c r="AQ1313" s="178">
        <f t="shared" si="184"/>
        <v>0</v>
      </c>
      <c r="AR1313" s="178">
        <f t="shared" si="185"/>
        <v>0</v>
      </c>
      <c r="AS1313" s="178">
        <f t="shared" si="186"/>
        <v>0</v>
      </c>
      <c r="AT1313" s="178">
        <f t="shared" si="187"/>
        <v>0</v>
      </c>
      <c r="AU1313">
        <f t="shared" si="188"/>
        <v>0</v>
      </c>
    </row>
    <row r="1314" spans="1:47">
      <c r="A1314" t="str">
        <f>IF(All_Tasks!A1314="","",All_Tasks!A1314)</f>
        <v/>
      </c>
      <c r="B1314" t="str">
        <f>IF(All_Tasks!B1314="","",All_Tasks!B1314)</f>
        <v/>
      </c>
      <c r="C1314" t="str">
        <f>IF(All_Tasks!C1314="","",All_Tasks!C1314)</f>
        <v/>
      </c>
      <c r="D1314" t="str">
        <f>IF(All_Tasks!D1314="","",All_Tasks!D1314)</f>
        <v/>
      </c>
      <c r="E1314" t="str">
        <f>IF(All_Tasks!V1314&lt;&gt;"",All_Tasks!V1314,IF(All_Tasks!E1314&lt;&gt;"",All_Tasks!E1314,""))</f>
        <v/>
      </c>
      <c r="F1314" t="str">
        <f>IF(All_Tasks!F1314="","",All_Tasks!F1314)</f>
        <v/>
      </c>
      <c r="G1314" t="str">
        <f>IF(All_Tasks!G1314="","",All_Tasks!G1314)</f>
        <v/>
      </c>
      <c r="H1314" s="231" t="str">
        <f>IF(All_Tasks!H1314="","",All_Tasks!H1314)</f>
        <v/>
      </c>
      <c r="I1314" t="str">
        <f>IF(All_Tasks!I1314="","",All_Tasks!I1314)</f>
        <v/>
      </c>
      <c r="J1314" t="str">
        <f>IF(All_Tasks!J1314="","",All_Tasks!J1314)</f>
        <v/>
      </c>
      <c r="K1314" t="str">
        <f>IF(All_Tasks!K1314="","",All_Tasks!K1314)</f>
        <v/>
      </c>
      <c r="L1314" s="231" t="str">
        <f>IF(All_Tasks!L1314="","",All_Tasks!L1314)</f>
        <v/>
      </c>
      <c r="M1314" t="str">
        <f>IF(All_Tasks!M1314="","",All_Tasks!M1314)</f>
        <v/>
      </c>
      <c r="N1314" t="str">
        <f>IF(All_Tasks!N1314="","",All_Tasks!N1314)</f>
        <v/>
      </c>
      <c r="O1314" t="str">
        <f>IF(All_Tasks!O1314="","",All_Tasks!O1314)</f>
        <v/>
      </c>
      <c r="P1314" s="181">
        <f>IF(All_Tasks!P1314="",0,All_Tasks!P1314)</f>
        <v>0</v>
      </c>
      <c r="Q1314" s="181">
        <f>IF(All_Tasks!Q1314="",0,All_Tasks!Q1314)</f>
        <v>0</v>
      </c>
      <c r="R1314" s="181">
        <f>IF(All_Tasks!R1314="",0,All_Tasks!R1314)</f>
        <v>0</v>
      </c>
      <c r="S1314" s="181" t="str">
        <f>IF(All_Tasks!S1314="","",All_Tasks!S1314)</f>
        <v/>
      </c>
      <c r="T1314" t="str">
        <f>IF(All_Tasks!T1314="","",All_Tasks!T1314)</f>
        <v/>
      </c>
      <c r="U1314" t="str">
        <f>IF(All_Tasks!U1314="","",All_Tasks!U1314)</f>
        <v/>
      </c>
      <c r="V1314">
        <f>IF(A1314="",0,IFERROR(MATCH(A1314,Scope_Labor_Rates!$A$6:$A$46,0)+5,0))</f>
        <v>0</v>
      </c>
      <c r="W1314" s="178">
        <f>IF(V1314&gt;0,INDEX(Scope_Labor_Rates!$C$6:$C$46,V1314-5),0)</f>
        <v>0</v>
      </c>
      <c r="X1314" s="178">
        <f>IF(V1314&gt;0,INDEX(Scope_Labor_Rates!$C$6:$C$46,V1314-5),0)</f>
        <v>0</v>
      </c>
      <c r="Y1314" s="180">
        <f>IF(V1314&gt;0,INDEX(Scope_Labor_Rates!$S$6:$S$46,V1314-5),0)</f>
        <v>0</v>
      </c>
      <c r="Z1314" s="180">
        <f>IF(V1314&gt;0,INDEX(Scope_Labor_Rates!$R$6:$R$46,V1314-5),1)</f>
        <v>1</v>
      </c>
      <c r="AA1314" s="231">
        <f t="shared" si="180"/>
        <v>0</v>
      </c>
      <c r="AB1314" t="str">
        <f t="shared" si="181"/>
        <v/>
      </c>
      <c r="AC1314" s="178" t="str">
        <f t="shared" si="182"/>
        <v/>
      </c>
      <c r="AD1314" s="181">
        <f t="shared" si="183"/>
        <v>0</v>
      </c>
      <c r="AE1314" s="178">
        <f>IF(V1314&gt;0,P1314*INDEX(Scope_Labor_Rates!$E$6:$E$46,V1314-5),0)</f>
        <v>0</v>
      </c>
      <c r="AF1314" s="181">
        <f>IF(V1314&gt;0,AE1314*INDEX(Scope_Labor_Rates!$D$6:$D$46,V1314-5)*AA1314,0)</f>
        <v>0</v>
      </c>
      <c r="AG1314" s="178">
        <f>IF(V1314&gt;0,P1314*INDEX(Scope_Labor_Rates!$G$6:$G$46,V1314-5),0)</f>
        <v>0</v>
      </c>
      <c r="AH1314" s="181">
        <f>IF(V1314&gt;0,AG1314*INDEX(Scope_Labor_Rates!$F$6:$F$46,V1314-5)*AA1314,0)</f>
        <v>0</v>
      </c>
      <c r="AI1314" s="178">
        <f>IF(V1314&gt;0,P1314*INDEX(Scope_Labor_Rates!$I$6:$I$46,V1314-5),0)</f>
        <v>0</v>
      </c>
      <c r="AJ1314" s="181">
        <f>IF(V1314&gt;0,AI1314*INDEX(Scope_Labor_Rates!$H$6:$H$46,V1314-5)*AA1314,0)</f>
        <v>0</v>
      </c>
      <c r="AK1314" s="178">
        <f>IF(V1314&gt;0,P1314*INDEX(Scope_Labor_Rates!$K$6:$K$46,V1314-5),0)</f>
        <v>0</v>
      </c>
      <c r="AL1314" s="181">
        <f>IF(V1314&gt;0,AK1314*INDEX(Scope_Labor_Rates!$J$6:$J$46,V1314-5)*AA1314,0)</f>
        <v>0</v>
      </c>
      <c r="AM1314" s="178">
        <f>IF(V1314&gt;0,P1314*INDEX(Scope_Labor_Rates!$M$6:$M$46,V1314-5),0)</f>
        <v>0</v>
      </c>
      <c r="AN1314" s="178">
        <f>IF(V1314&gt;0,AM1314*INDEX(Scope_Labor_Rates!$L$6:$L$46,V1314-5)*AA1314,0)</f>
        <v>0</v>
      </c>
      <c r="AO1314" s="178">
        <f>IF(V1314&gt;0,P1314*INDEX(Scope_Labor_Rates!$O$6:$O$46,V1314-5)*AA1314,0)</f>
        <v>0</v>
      </c>
      <c r="AP1314" s="181">
        <f>IF(V1314&gt;0,P1314*INDEX(Scope_Labor_Rates!$Q$6:$Q$46,V1314-5)*AA1314,0)</f>
        <v>0</v>
      </c>
      <c r="AQ1314" s="178">
        <f t="shared" si="184"/>
        <v>0</v>
      </c>
      <c r="AR1314" s="178">
        <f t="shared" si="185"/>
        <v>0</v>
      </c>
      <c r="AS1314" s="178">
        <f t="shared" si="186"/>
        <v>0</v>
      </c>
      <c r="AT1314" s="178">
        <f t="shared" si="187"/>
        <v>0</v>
      </c>
      <c r="AU1314">
        <f t="shared" si="188"/>
        <v>0</v>
      </c>
    </row>
    <row r="1315" spans="1:47">
      <c r="A1315" t="str">
        <f>IF(All_Tasks!A1315="","",All_Tasks!A1315)</f>
        <v/>
      </c>
      <c r="B1315" t="str">
        <f>IF(All_Tasks!B1315="","",All_Tasks!B1315)</f>
        <v/>
      </c>
      <c r="C1315" t="str">
        <f>IF(All_Tasks!C1315="","",All_Tasks!C1315)</f>
        <v/>
      </c>
      <c r="D1315" t="str">
        <f>IF(All_Tasks!D1315="","",All_Tasks!D1315)</f>
        <v/>
      </c>
      <c r="E1315" t="str">
        <f>IF(All_Tasks!V1315&lt;&gt;"",All_Tasks!V1315,IF(All_Tasks!E1315&lt;&gt;"",All_Tasks!E1315,""))</f>
        <v/>
      </c>
      <c r="F1315" t="str">
        <f>IF(All_Tasks!F1315="","",All_Tasks!F1315)</f>
        <v/>
      </c>
      <c r="G1315" t="str">
        <f>IF(All_Tasks!G1315="","",All_Tasks!G1315)</f>
        <v/>
      </c>
      <c r="H1315" s="231" t="str">
        <f>IF(All_Tasks!H1315="","",All_Tasks!H1315)</f>
        <v/>
      </c>
      <c r="I1315" t="str">
        <f>IF(All_Tasks!I1315="","",All_Tasks!I1315)</f>
        <v/>
      </c>
      <c r="J1315" t="str">
        <f>IF(All_Tasks!J1315="","",All_Tasks!J1315)</f>
        <v/>
      </c>
      <c r="K1315" t="str">
        <f>IF(All_Tasks!K1315="","",All_Tasks!K1315)</f>
        <v/>
      </c>
      <c r="L1315" s="231" t="str">
        <f>IF(All_Tasks!L1315="","",All_Tasks!L1315)</f>
        <v/>
      </c>
      <c r="M1315" t="str">
        <f>IF(All_Tasks!M1315="","",All_Tasks!M1315)</f>
        <v/>
      </c>
      <c r="N1315" t="str">
        <f>IF(All_Tasks!N1315="","",All_Tasks!N1315)</f>
        <v/>
      </c>
      <c r="O1315" t="str">
        <f>IF(All_Tasks!O1315="","",All_Tasks!O1315)</f>
        <v/>
      </c>
      <c r="P1315" s="181">
        <f>IF(All_Tasks!P1315="",0,All_Tasks!P1315)</f>
        <v>0</v>
      </c>
      <c r="Q1315" s="181">
        <f>IF(All_Tasks!Q1315="",0,All_Tasks!Q1315)</f>
        <v>0</v>
      </c>
      <c r="R1315" s="181">
        <f>IF(All_Tasks!R1315="",0,All_Tasks!R1315)</f>
        <v>0</v>
      </c>
      <c r="S1315" s="181" t="str">
        <f>IF(All_Tasks!S1315="","",All_Tasks!S1315)</f>
        <v/>
      </c>
      <c r="T1315" t="str">
        <f>IF(All_Tasks!T1315="","",All_Tasks!T1315)</f>
        <v/>
      </c>
      <c r="U1315" t="str">
        <f>IF(All_Tasks!U1315="","",All_Tasks!U1315)</f>
        <v/>
      </c>
      <c r="V1315">
        <f>IF(A1315="",0,IFERROR(MATCH(A1315,Scope_Labor_Rates!$A$6:$A$46,0)+5,0))</f>
        <v>0</v>
      </c>
      <c r="W1315" s="178">
        <f>IF(V1315&gt;0,INDEX(Scope_Labor_Rates!$C$6:$C$46,V1315-5),0)</f>
        <v>0</v>
      </c>
      <c r="X1315" s="178">
        <f>IF(V1315&gt;0,INDEX(Scope_Labor_Rates!$C$6:$C$46,V1315-5),0)</f>
        <v>0</v>
      </c>
      <c r="Y1315" s="180">
        <f>IF(V1315&gt;0,INDEX(Scope_Labor_Rates!$S$6:$S$46,V1315-5),0)</f>
        <v>0</v>
      </c>
      <c r="Z1315" s="180">
        <f>IF(V1315&gt;0,INDEX(Scope_Labor_Rates!$R$6:$R$46,V1315-5),1)</f>
        <v>1</v>
      </c>
      <c r="AA1315" s="231">
        <f t="shared" si="180"/>
        <v>0</v>
      </c>
      <c r="AB1315" t="str">
        <f t="shared" si="181"/>
        <v/>
      </c>
      <c r="AC1315" s="178" t="str">
        <f t="shared" si="182"/>
        <v/>
      </c>
      <c r="AD1315" s="181">
        <f t="shared" si="183"/>
        <v>0</v>
      </c>
      <c r="AE1315" s="178">
        <f>IF(V1315&gt;0,P1315*INDEX(Scope_Labor_Rates!$E$6:$E$46,V1315-5),0)</f>
        <v>0</v>
      </c>
      <c r="AF1315" s="181">
        <f>IF(V1315&gt;0,AE1315*INDEX(Scope_Labor_Rates!$D$6:$D$46,V1315-5)*AA1315,0)</f>
        <v>0</v>
      </c>
      <c r="AG1315" s="178">
        <f>IF(V1315&gt;0,P1315*INDEX(Scope_Labor_Rates!$G$6:$G$46,V1315-5),0)</f>
        <v>0</v>
      </c>
      <c r="AH1315" s="181">
        <f>IF(V1315&gt;0,AG1315*INDEX(Scope_Labor_Rates!$F$6:$F$46,V1315-5)*AA1315,0)</f>
        <v>0</v>
      </c>
      <c r="AI1315" s="178">
        <f>IF(V1315&gt;0,P1315*INDEX(Scope_Labor_Rates!$I$6:$I$46,V1315-5),0)</f>
        <v>0</v>
      </c>
      <c r="AJ1315" s="181">
        <f>IF(V1315&gt;0,AI1315*INDEX(Scope_Labor_Rates!$H$6:$H$46,V1315-5)*AA1315,0)</f>
        <v>0</v>
      </c>
      <c r="AK1315" s="178">
        <f>IF(V1315&gt;0,P1315*INDEX(Scope_Labor_Rates!$K$6:$K$46,V1315-5),0)</f>
        <v>0</v>
      </c>
      <c r="AL1315" s="181">
        <f>IF(V1315&gt;0,AK1315*INDEX(Scope_Labor_Rates!$J$6:$J$46,V1315-5)*AA1315,0)</f>
        <v>0</v>
      </c>
      <c r="AM1315" s="178">
        <f>IF(V1315&gt;0,P1315*INDEX(Scope_Labor_Rates!$M$6:$M$46,V1315-5),0)</f>
        <v>0</v>
      </c>
      <c r="AN1315" s="178">
        <f>IF(V1315&gt;0,AM1315*INDEX(Scope_Labor_Rates!$L$6:$L$46,V1315-5)*AA1315,0)</f>
        <v>0</v>
      </c>
      <c r="AO1315" s="178">
        <f>IF(V1315&gt;0,P1315*INDEX(Scope_Labor_Rates!$O$6:$O$46,V1315-5)*AA1315,0)</f>
        <v>0</v>
      </c>
      <c r="AP1315" s="181">
        <f>IF(V1315&gt;0,P1315*INDEX(Scope_Labor_Rates!$Q$6:$Q$46,V1315-5)*AA1315,0)</f>
        <v>0</v>
      </c>
      <c r="AQ1315" s="178">
        <f t="shared" si="184"/>
        <v>0</v>
      </c>
      <c r="AR1315" s="178">
        <f t="shared" si="185"/>
        <v>0</v>
      </c>
      <c r="AS1315" s="178">
        <f t="shared" si="186"/>
        <v>0</v>
      </c>
      <c r="AT1315" s="178">
        <f t="shared" si="187"/>
        <v>0</v>
      </c>
      <c r="AU1315">
        <f t="shared" si="188"/>
        <v>0</v>
      </c>
    </row>
    <row r="1316" spans="1:47">
      <c r="A1316" t="str">
        <f>IF(All_Tasks!A1316="","",All_Tasks!A1316)</f>
        <v/>
      </c>
      <c r="B1316" t="str">
        <f>IF(All_Tasks!B1316="","",All_Tasks!B1316)</f>
        <v/>
      </c>
      <c r="C1316" t="str">
        <f>IF(All_Tasks!C1316="","",All_Tasks!C1316)</f>
        <v/>
      </c>
      <c r="D1316" t="str">
        <f>IF(All_Tasks!D1316="","",All_Tasks!D1316)</f>
        <v/>
      </c>
      <c r="E1316" t="str">
        <f>IF(All_Tasks!V1316&lt;&gt;"",All_Tasks!V1316,IF(All_Tasks!E1316&lt;&gt;"",All_Tasks!E1316,""))</f>
        <v/>
      </c>
      <c r="F1316" t="str">
        <f>IF(All_Tasks!F1316="","",All_Tasks!F1316)</f>
        <v/>
      </c>
      <c r="G1316" t="str">
        <f>IF(All_Tasks!G1316="","",All_Tasks!G1316)</f>
        <v/>
      </c>
      <c r="H1316" s="231" t="str">
        <f>IF(All_Tasks!H1316="","",All_Tasks!H1316)</f>
        <v/>
      </c>
      <c r="I1316" t="str">
        <f>IF(All_Tasks!I1316="","",All_Tasks!I1316)</f>
        <v/>
      </c>
      <c r="J1316" t="str">
        <f>IF(All_Tasks!J1316="","",All_Tasks!J1316)</f>
        <v/>
      </c>
      <c r="K1316" t="str">
        <f>IF(All_Tasks!K1316="","",All_Tasks!K1316)</f>
        <v/>
      </c>
      <c r="L1316" s="231" t="str">
        <f>IF(All_Tasks!L1316="","",All_Tasks!L1316)</f>
        <v/>
      </c>
      <c r="M1316" t="str">
        <f>IF(All_Tasks!M1316="","",All_Tasks!M1316)</f>
        <v/>
      </c>
      <c r="N1316" t="str">
        <f>IF(All_Tasks!N1316="","",All_Tasks!N1316)</f>
        <v/>
      </c>
      <c r="O1316" t="str">
        <f>IF(All_Tasks!O1316="","",All_Tasks!O1316)</f>
        <v/>
      </c>
      <c r="P1316" s="181">
        <f>IF(All_Tasks!P1316="",0,All_Tasks!P1316)</f>
        <v>0</v>
      </c>
      <c r="Q1316" s="181">
        <f>IF(All_Tasks!Q1316="",0,All_Tasks!Q1316)</f>
        <v>0</v>
      </c>
      <c r="R1316" s="181">
        <f>IF(All_Tasks!R1316="",0,All_Tasks!R1316)</f>
        <v>0</v>
      </c>
      <c r="S1316" s="181" t="str">
        <f>IF(All_Tasks!S1316="","",All_Tasks!S1316)</f>
        <v/>
      </c>
      <c r="T1316" t="str">
        <f>IF(All_Tasks!T1316="","",All_Tasks!T1316)</f>
        <v/>
      </c>
      <c r="U1316" t="str">
        <f>IF(All_Tasks!U1316="","",All_Tasks!U1316)</f>
        <v/>
      </c>
      <c r="V1316">
        <f>IF(A1316="",0,IFERROR(MATCH(A1316,Scope_Labor_Rates!$A$6:$A$46,0)+5,0))</f>
        <v>0</v>
      </c>
      <c r="W1316" s="178">
        <f>IF(V1316&gt;0,INDEX(Scope_Labor_Rates!$C$6:$C$46,V1316-5),0)</f>
        <v>0</v>
      </c>
      <c r="X1316" s="178">
        <f>IF(V1316&gt;0,INDEX(Scope_Labor_Rates!$C$6:$C$46,V1316-5),0)</f>
        <v>0</v>
      </c>
      <c r="Y1316" s="180">
        <f>IF(V1316&gt;0,INDEX(Scope_Labor_Rates!$S$6:$S$46,V1316-5),0)</f>
        <v>0</v>
      </c>
      <c r="Z1316" s="180">
        <f>IF(V1316&gt;0,INDEX(Scope_Labor_Rates!$R$6:$R$46,V1316-5),1)</f>
        <v>1</v>
      </c>
      <c r="AA1316" s="231">
        <f t="shared" si="180"/>
        <v>0</v>
      </c>
      <c r="AB1316" t="str">
        <f t="shared" si="181"/>
        <v/>
      </c>
      <c r="AC1316" s="178" t="str">
        <f t="shared" si="182"/>
        <v/>
      </c>
      <c r="AD1316" s="181">
        <f t="shared" si="183"/>
        <v>0</v>
      </c>
      <c r="AE1316" s="178">
        <f>IF(V1316&gt;0,P1316*INDEX(Scope_Labor_Rates!$E$6:$E$46,V1316-5),0)</f>
        <v>0</v>
      </c>
      <c r="AF1316" s="181">
        <f>IF(V1316&gt;0,AE1316*INDEX(Scope_Labor_Rates!$D$6:$D$46,V1316-5)*AA1316,0)</f>
        <v>0</v>
      </c>
      <c r="AG1316" s="178">
        <f>IF(V1316&gt;0,P1316*INDEX(Scope_Labor_Rates!$G$6:$G$46,V1316-5),0)</f>
        <v>0</v>
      </c>
      <c r="AH1316" s="181">
        <f>IF(V1316&gt;0,AG1316*INDEX(Scope_Labor_Rates!$F$6:$F$46,V1316-5)*AA1316,0)</f>
        <v>0</v>
      </c>
      <c r="AI1316" s="178">
        <f>IF(V1316&gt;0,P1316*INDEX(Scope_Labor_Rates!$I$6:$I$46,V1316-5),0)</f>
        <v>0</v>
      </c>
      <c r="AJ1316" s="181">
        <f>IF(V1316&gt;0,AI1316*INDEX(Scope_Labor_Rates!$H$6:$H$46,V1316-5)*AA1316,0)</f>
        <v>0</v>
      </c>
      <c r="AK1316" s="178">
        <f>IF(V1316&gt;0,P1316*INDEX(Scope_Labor_Rates!$K$6:$K$46,V1316-5),0)</f>
        <v>0</v>
      </c>
      <c r="AL1316" s="181">
        <f>IF(V1316&gt;0,AK1316*INDEX(Scope_Labor_Rates!$J$6:$J$46,V1316-5)*AA1316,0)</f>
        <v>0</v>
      </c>
      <c r="AM1316" s="178">
        <f>IF(V1316&gt;0,P1316*INDEX(Scope_Labor_Rates!$M$6:$M$46,V1316-5),0)</f>
        <v>0</v>
      </c>
      <c r="AN1316" s="178">
        <f>IF(V1316&gt;0,AM1316*INDEX(Scope_Labor_Rates!$L$6:$L$46,V1316-5)*AA1316,0)</f>
        <v>0</v>
      </c>
      <c r="AO1316" s="178">
        <f>IF(V1316&gt;0,P1316*INDEX(Scope_Labor_Rates!$O$6:$O$46,V1316-5)*AA1316,0)</f>
        <v>0</v>
      </c>
      <c r="AP1316" s="181">
        <f>IF(V1316&gt;0,P1316*INDEX(Scope_Labor_Rates!$Q$6:$Q$46,V1316-5)*AA1316,0)</f>
        <v>0</v>
      </c>
      <c r="AQ1316" s="178">
        <f t="shared" si="184"/>
        <v>0</v>
      </c>
      <c r="AR1316" s="178">
        <f t="shared" si="185"/>
        <v>0</v>
      </c>
      <c r="AS1316" s="178">
        <f t="shared" si="186"/>
        <v>0</v>
      </c>
      <c r="AT1316" s="178">
        <f t="shared" si="187"/>
        <v>0</v>
      </c>
      <c r="AU1316">
        <f t="shared" si="188"/>
        <v>0</v>
      </c>
    </row>
    <row r="1317" spans="1:47">
      <c r="A1317" t="str">
        <f>IF(All_Tasks!A1317="","",All_Tasks!A1317)</f>
        <v/>
      </c>
      <c r="B1317" t="str">
        <f>IF(All_Tasks!B1317="","",All_Tasks!B1317)</f>
        <v/>
      </c>
      <c r="C1317" t="str">
        <f>IF(All_Tasks!C1317="","",All_Tasks!C1317)</f>
        <v/>
      </c>
      <c r="D1317" t="str">
        <f>IF(All_Tasks!D1317="","",All_Tasks!D1317)</f>
        <v/>
      </c>
      <c r="E1317" t="str">
        <f>IF(All_Tasks!V1317&lt;&gt;"",All_Tasks!V1317,IF(All_Tasks!E1317&lt;&gt;"",All_Tasks!E1317,""))</f>
        <v/>
      </c>
      <c r="F1317" t="str">
        <f>IF(All_Tasks!F1317="","",All_Tasks!F1317)</f>
        <v/>
      </c>
      <c r="G1317" t="str">
        <f>IF(All_Tasks!G1317="","",All_Tasks!G1317)</f>
        <v/>
      </c>
      <c r="H1317" s="231" t="str">
        <f>IF(All_Tasks!H1317="","",All_Tasks!H1317)</f>
        <v/>
      </c>
      <c r="I1317" t="str">
        <f>IF(All_Tasks!I1317="","",All_Tasks!I1317)</f>
        <v/>
      </c>
      <c r="J1317" t="str">
        <f>IF(All_Tasks!J1317="","",All_Tasks!J1317)</f>
        <v/>
      </c>
      <c r="K1317" t="str">
        <f>IF(All_Tasks!K1317="","",All_Tasks!K1317)</f>
        <v/>
      </c>
      <c r="L1317" s="231" t="str">
        <f>IF(All_Tasks!L1317="","",All_Tasks!L1317)</f>
        <v/>
      </c>
      <c r="M1317" t="str">
        <f>IF(All_Tasks!M1317="","",All_Tasks!M1317)</f>
        <v/>
      </c>
      <c r="N1317" t="str">
        <f>IF(All_Tasks!N1317="","",All_Tasks!N1317)</f>
        <v/>
      </c>
      <c r="O1317" t="str">
        <f>IF(All_Tasks!O1317="","",All_Tasks!O1317)</f>
        <v/>
      </c>
      <c r="P1317" s="181">
        <f>IF(All_Tasks!P1317="",0,All_Tasks!P1317)</f>
        <v>0</v>
      </c>
      <c r="Q1317" s="181">
        <f>IF(All_Tasks!Q1317="",0,All_Tasks!Q1317)</f>
        <v>0</v>
      </c>
      <c r="R1317" s="181">
        <f>IF(All_Tasks!R1317="",0,All_Tasks!R1317)</f>
        <v>0</v>
      </c>
      <c r="S1317" s="181" t="str">
        <f>IF(All_Tasks!S1317="","",All_Tasks!S1317)</f>
        <v/>
      </c>
      <c r="T1317" t="str">
        <f>IF(All_Tasks!T1317="","",All_Tasks!T1317)</f>
        <v/>
      </c>
      <c r="U1317" t="str">
        <f>IF(All_Tasks!U1317="","",All_Tasks!U1317)</f>
        <v/>
      </c>
      <c r="V1317">
        <f>IF(A1317="",0,IFERROR(MATCH(A1317,Scope_Labor_Rates!$A$6:$A$46,0)+5,0))</f>
        <v>0</v>
      </c>
      <c r="W1317" s="178">
        <f>IF(V1317&gt;0,INDEX(Scope_Labor_Rates!$C$6:$C$46,V1317-5),0)</f>
        <v>0</v>
      </c>
      <c r="X1317" s="178">
        <f>IF(V1317&gt;0,INDEX(Scope_Labor_Rates!$C$6:$C$46,V1317-5),0)</f>
        <v>0</v>
      </c>
      <c r="Y1317" s="180">
        <f>IF(V1317&gt;0,INDEX(Scope_Labor_Rates!$S$6:$S$46,V1317-5),0)</f>
        <v>0</v>
      </c>
      <c r="Z1317" s="180">
        <f>IF(V1317&gt;0,INDEX(Scope_Labor_Rates!$R$6:$R$46,V1317-5),1)</f>
        <v>1</v>
      </c>
      <c r="AA1317" s="231">
        <f t="shared" si="180"/>
        <v>0</v>
      </c>
      <c r="AB1317" t="str">
        <f t="shared" si="181"/>
        <v/>
      </c>
      <c r="AC1317" s="178" t="str">
        <f t="shared" si="182"/>
        <v/>
      </c>
      <c r="AD1317" s="181">
        <f t="shared" si="183"/>
        <v>0</v>
      </c>
      <c r="AE1317" s="178">
        <f>IF(V1317&gt;0,P1317*INDEX(Scope_Labor_Rates!$E$6:$E$46,V1317-5),0)</f>
        <v>0</v>
      </c>
      <c r="AF1317" s="181">
        <f>IF(V1317&gt;0,AE1317*INDEX(Scope_Labor_Rates!$D$6:$D$46,V1317-5)*AA1317,0)</f>
        <v>0</v>
      </c>
      <c r="AG1317" s="178">
        <f>IF(V1317&gt;0,P1317*INDEX(Scope_Labor_Rates!$G$6:$G$46,V1317-5),0)</f>
        <v>0</v>
      </c>
      <c r="AH1317" s="181">
        <f>IF(V1317&gt;0,AG1317*INDEX(Scope_Labor_Rates!$F$6:$F$46,V1317-5)*AA1317,0)</f>
        <v>0</v>
      </c>
      <c r="AI1317" s="178">
        <f>IF(V1317&gt;0,P1317*INDEX(Scope_Labor_Rates!$I$6:$I$46,V1317-5),0)</f>
        <v>0</v>
      </c>
      <c r="AJ1317" s="181">
        <f>IF(V1317&gt;0,AI1317*INDEX(Scope_Labor_Rates!$H$6:$H$46,V1317-5)*AA1317,0)</f>
        <v>0</v>
      </c>
      <c r="AK1317" s="178">
        <f>IF(V1317&gt;0,P1317*INDEX(Scope_Labor_Rates!$K$6:$K$46,V1317-5),0)</f>
        <v>0</v>
      </c>
      <c r="AL1317" s="181">
        <f>IF(V1317&gt;0,AK1317*INDEX(Scope_Labor_Rates!$J$6:$J$46,V1317-5)*AA1317,0)</f>
        <v>0</v>
      </c>
      <c r="AM1317" s="178">
        <f>IF(V1317&gt;0,P1317*INDEX(Scope_Labor_Rates!$M$6:$M$46,V1317-5),0)</f>
        <v>0</v>
      </c>
      <c r="AN1317" s="178">
        <f>IF(V1317&gt;0,AM1317*INDEX(Scope_Labor_Rates!$L$6:$L$46,V1317-5)*AA1317,0)</f>
        <v>0</v>
      </c>
      <c r="AO1317" s="178">
        <f>IF(V1317&gt;0,P1317*INDEX(Scope_Labor_Rates!$O$6:$O$46,V1317-5)*AA1317,0)</f>
        <v>0</v>
      </c>
      <c r="AP1317" s="181">
        <f>IF(V1317&gt;0,P1317*INDEX(Scope_Labor_Rates!$Q$6:$Q$46,V1317-5)*AA1317,0)</f>
        <v>0</v>
      </c>
      <c r="AQ1317" s="178">
        <f t="shared" si="184"/>
        <v>0</v>
      </c>
      <c r="AR1317" s="178">
        <f t="shared" si="185"/>
        <v>0</v>
      </c>
      <c r="AS1317" s="178">
        <f t="shared" si="186"/>
        <v>0</v>
      </c>
      <c r="AT1317" s="178">
        <f t="shared" si="187"/>
        <v>0</v>
      </c>
      <c r="AU1317">
        <f t="shared" si="188"/>
        <v>0</v>
      </c>
    </row>
    <row r="1318" spans="1:47">
      <c r="A1318" t="str">
        <f>IF(All_Tasks!A1318="","",All_Tasks!A1318)</f>
        <v/>
      </c>
      <c r="B1318" t="str">
        <f>IF(All_Tasks!B1318="","",All_Tasks!B1318)</f>
        <v/>
      </c>
      <c r="C1318" t="str">
        <f>IF(All_Tasks!C1318="","",All_Tasks!C1318)</f>
        <v/>
      </c>
      <c r="D1318" t="str">
        <f>IF(All_Tasks!D1318="","",All_Tasks!D1318)</f>
        <v/>
      </c>
      <c r="E1318" t="str">
        <f>IF(All_Tasks!V1318&lt;&gt;"",All_Tasks!V1318,IF(All_Tasks!E1318&lt;&gt;"",All_Tasks!E1318,""))</f>
        <v/>
      </c>
      <c r="F1318" t="str">
        <f>IF(All_Tasks!F1318="","",All_Tasks!F1318)</f>
        <v/>
      </c>
      <c r="G1318" t="str">
        <f>IF(All_Tasks!G1318="","",All_Tasks!G1318)</f>
        <v/>
      </c>
      <c r="H1318" s="231" t="str">
        <f>IF(All_Tasks!H1318="","",All_Tasks!H1318)</f>
        <v/>
      </c>
      <c r="I1318" t="str">
        <f>IF(All_Tasks!I1318="","",All_Tasks!I1318)</f>
        <v/>
      </c>
      <c r="J1318" t="str">
        <f>IF(All_Tasks!J1318="","",All_Tasks!J1318)</f>
        <v/>
      </c>
      <c r="K1318" t="str">
        <f>IF(All_Tasks!K1318="","",All_Tasks!K1318)</f>
        <v/>
      </c>
      <c r="L1318" s="231" t="str">
        <f>IF(All_Tasks!L1318="","",All_Tasks!L1318)</f>
        <v/>
      </c>
      <c r="M1318" t="str">
        <f>IF(All_Tasks!M1318="","",All_Tasks!M1318)</f>
        <v/>
      </c>
      <c r="N1318" t="str">
        <f>IF(All_Tasks!N1318="","",All_Tasks!N1318)</f>
        <v/>
      </c>
      <c r="O1318" t="str">
        <f>IF(All_Tasks!O1318="","",All_Tasks!O1318)</f>
        <v/>
      </c>
      <c r="P1318" s="181">
        <f>IF(All_Tasks!P1318="",0,All_Tasks!P1318)</f>
        <v>0</v>
      </c>
      <c r="Q1318" s="181">
        <f>IF(All_Tasks!Q1318="",0,All_Tasks!Q1318)</f>
        <v>0</v>
      </c>
      <c r="R1318" s="181">
        <f>IF(All_Tasks!R1318="",0,All_Tasks!R1318)</f>
        <v>0</v>
      </c>
      <c r="S1318" s="181" t="str">
        <f>IF(All_Tasks!S1318="","",All_Tasks!S1318)</f>
        <v/>
      </c>
      <c r="T1318" t="str">
        <f>IF(All_Tasks!T1318="","",All_Tasks!T1318)</f>
        <v/>
      </c>
      <c r="U1318" t="str">
        <f>IF(All_Tasks!U1318="","",All_Tasks!U1318)</f>
        <v/>
      </c>
      <c r="V1318">
        <f>IF(A1318="",0,IFERROR(MATCH(A1318,Scope_Labor_Rates!$A$6:$A$46,0)+5,0))</f>
        <v>0</v>
      </c>
      <c r="W1318" s="178">
        <f>IF(V1318&gt;0,INDEX(Scope_Labor_Rates!$C$6:$C$46,V1318-5),0)</f>
        <v>0</v>
      </c>
      <c r="X1318" s="178">
        <f>IF(V1318&gt;0,INDEX(Scope_Labor_Rates!$C$6:$C$46,V1318-5),0)</f>
        <v>0</v>
      </c>
      <c r="Y1318" s="180">
        <f>IF(V1318&gt;0,INDEX(Scope_Labor_Rates!$S$6:$S$46,V1318-5),0)</f>
        <v>0</v>
      </c>
      <c r="Z1318" s="180">
        <f>IF(V1318&gt;0,INDEX(Scope_Labor_Rates!$R$6:$R$46,V1318-5),1)</f>
        <v>1</v>
      </c>
      <c r="AA1318" s="231">
        <f t="shared" si="180"/>
        <v>0</v>
      </c>
      <c r="AB1318" t="str">
        <f t="shared" si="181"/>
        <v/>
      </c>
      <c r="AC1318" s="178" t="str">
        <f t="shared" si="182"/>
        <v/>
      </c>
      <c r="AD1318" s="181">
        <f t="shared" si="183"/>
        <v>0</v>
      </c>
      <c r="AE1318" s="178">
        <f>IF(V1318&gt;0,P1318*INDEX(Scope_Labor_Rates!$E$6:$E$46,V1318-5),0)</f>
        <v>0</v>
      </c>
      <c r="AF1318" s="181">
        <f>IF(V1318&gt;0,AE1318*INDEX(Scope_Labor_Rates!$D$6:$D$46,V1318-5)*AA1318,0)</f>
        <v>0</v>
      </c>
      <c r="AG1318" s="178">
        <f>IF(V1318&gt;0,P1318*INDEX(Scope_Labor_Rates!$G$6:$G$46,V1318-5),0)</f>
        <v>0</v>
      </c>
      <c r="AH1318" s="181">
        <f>IF(V1318&gt;0,AG1318*INDEX(Scope_Labor_Rates!$F$6:$F$46,V1318-5)*AA1318,0)</f>
        <v>0</v>
      </c>
      <c r="AI1318" s="178">
        <f>IF(V1318&gt;0,P1318*INDEX(Scope_Labor_Rates!$I$6:$I$46,V1318-5),0)</f>
        <v>0</v>
      </c>
      <c r="AJ1318" s="181">
        <f>IF(V1318&gt;0,AI1318*INDEX(Scope_Labor_Rates!$H$6:$H$46,V1318-5)*AA1318,0)</f>
        <v>0</v>
      </c>
      <c r="AK1318" s="178">
        <f>IF(V1318&gt;0,P1318*INDEX(Scope_Labor_Rates!$K$6:$K$46,V1318-5),0)</f>
        <v>0</v>
      </c>
      <c r="AL1318" s="181">
        <f>IF(V1318&gt;0,AK1318*INDEX(Scope_Labor_Rates!$J$6:$J$46,V1318-5)*AA1318,0)</f>
        <v>0</v>
      </c>
      <c r="AM1318" s="178">
        <f>IF(V1318&gt;0,P1318*INDEX(Scope_Labor_Rates!$M$6:$M$46,V1318-5),0)</f>
        <v>0</v>
      </c>
      <c r="AN1318" s="178">
        <f>IF(V1318&gt;0,AM1318*INDEX(Scope_Labor_Rates!$L$6:$L$46,V1318-5)*AA1318,0)</f>
        <v>0</v>
      </c>
      <c r="AO1318" s="178">
        <f>IF(V1318&gt;0,P1318*INDEX(Scope_Labor_Rates!$O$6:$O$46,V1318-5)*AA1318,0)</f>
        <v>0</v>
      </c>
      <c r="AP1318" s="181">
        <f>IF(V1318&gt;0,P1318*INDEX(Scope_Labor_Rates!$Q$6:$Q$46,V1318-5)*AA1318,0)</f>
        <v>0</v>
      </c>
      <c r="AQ1318" s="178">
        <f t="shared" si="184"/>
        <v>0</v>
      </c>
      <c r="AR1318" s="178">
        <f t="shared" si="185"/>
        <v>0</v>
      </c>
      <c r="AS1318" s="178">
        <f t="shared" si="186"/>
        <v>0</v>
      </c>
      <c r="AT1318" s="178">
        <f t="shared" si="187"/>
        <v>0</v>
      </c>
      <c r="AU1318">
        <f t="shared" si="188"/>
        <v>0</v>
      </c>
    </row>
    <row r="1319" spans="1:47">
      <c r="A1319" t="str">
        <f>IF(All_Tasks!A1319="","",All_Tasks!A1319)</f>
        <v/>
      </c>
      <c r="B1319" t="str">
        <f>IF(All_Tasks!B1319="","",All_Tasks!B1319)</f>
        <v/>
      </c>
      <c r="C1319" t="str">
        <f>IF(All_Tasks!C1319="","",All_Tasks!C1319)</f>
        <v/>
      </c>
      <c r="D1319" t="str">
        <f>IF(All_Tasks!D1319="","",All_Tasks!D1319)</f>
        <v/>
      </c>
      <c r="E1319" t="str">
        <f>IF(All_Tasks!V1319&lt;&gt;"",All_Tasks!V1319,IF(All_Tasks!E1319&lt;&gt;"",All_Tasks!E1319,""))</f>
        <v/>
      </c>
      <c r="F1319" t="str">
        <f>IF(All_Tasks!F1319="","",All_Tasks!F1319)</f>
        <v/>
      </c>
      <c r="G1319" t="str">
        <f>IF(All_Tasks!G1319="","",All_Tasks!G1319)</f>
        <v/>
      </c>
      <c r="H1319" s="231" t="str">
        <f>IF(All_Tasks!H1319="","",All_Tasks!H1319)</f>
        <v/>
      </c>
      <c r="I1319" t="str">
        <f>IF(All_Tasks!I1319="","",All_Tasks!I1319)</f>
        <v/>
      </c>
      <c r="J1319" t="str">
        <f>IF(All_Tasks!J1319="","",All_Tasks!J1319)</f>
        <v/>
      </c>
      <c r="K1319" t="str">
        <f>IF(All_Tasks!K1319="","",All_Tasks!K1319)</f>
        <v/>
      </c>
      <c r="L1319" s="231" t="str">
        <f>IF(All_Tasks!L1319="","",All_Tasks!L1319)</f>
        <v/>
      </c>
      <c r="M1319" t="str">
        <f>IF(All_Tasks!M1319="","",All_Tasks!M1319)</f>
        <v/>
      </c>
      <c r="N1319" t="str">
        <f>IF(All_Tasks!N1319="","",All_Tasks!N1319)</f>
        <v/>
      </c>
      <c r="O1319" t="str">
        <f>IF(All_Tasks!O1319="","",All_Tasks!O1319)</f>
        <v/>
      </c>
      <c r="P1319" s="181">
        <f>IF(All_Tasks!P1319="",0,All_Tasks!P1319)</f>
        <v>0</v>
      </c>
      <c r="Q1319" s="181">
        <f>IF(All_Tasks!Q1319="",0,All_Tasks!Q1319)</f>
        <v>0</v>
      </c>
      <c r="R1319" s="181">
        <f>IF(All_Tasks!R1319="",0,All_Tasks!R1319)</f>
        <v>0</v>
      </c>
      <c r="S1319" s="181" t="str">
        <f>IF(All_Tasks!S1319="","",All_Tasks!S1319)</f>
        <v/>
      </c>
      <c r="T1319" t="str">
        <f>IF(All_Tasks!T1319="","",All_Tasks!T1319)</f>
        <v/>
      </c>
      <c r="U1319" t="str">
        <f>IF(All_Tasks!U1319="","",All_Tasks!U1319)</f>
        <v/>
      </c>
      <c r="V1319">
        <f>IF(A1319="",0,IFERROR(MATCH(A1319,Scope_Labor_Rates!$A$6:$A$46,0)+5,0))</f>
        <v>0</v>
      </c>
      <c r="W1319" s="178">
        <f>IF(V1319&gt;0,INDEX(Scope_Labor_Rates!$C$6:$C$46,V1319-5),0)</f>
        <v>0</v>
      </c>
      <c r="X1319" s="178">
        <f>IF(V1319&gt;0,INDEX(Scope_Labor_Rates!$C$6:$C$46,V1319-5),0)</f>
        <v>0</v>
      </c>
      <c r="Y1319" s="180">
        <f>IF(V1319&gt;0,INDEX(Scope_Labor_Rates!$S$6:$S$46,V1319-5),0)</f>
        <v>0</v>
      </c>
      <c r="Z1319" s="180">
        <f>IF(V1319&gt;0,INDEX(Scope_Labor_Rates!$R$6:$R$46,V1319-5),1)</f>
        <v>1</v>
      </c>
      <c r="AA1319" s="231">
        <f t="shared" si="180"/>
        <v>0</v>
      </c>
      <c r="AB1319" t="str">
        <f t="shared" si="181"/>
        <v/>
      </c>
      <c r="AC1319" s="178" t="str">
        <f t="shared" si="182"/>
        <v/>
      </c>
      <c r="AD1319" s="181">
        <f t="shared" si="183"/>
        <v>0</v>
      </c>
      <c r="AE1319" s="178">
        <f>IF(V1319&gt;0,P1319*INDEX(Scope_Labor_Rates!$E$6:$E$46,V1319-5),0)</f>
        <v>0</v>
      </c>
      <c r="AF1319" s="181">
        <f>IF(V1319&gt;0,AE1319*INDEX(Scope_Labor_Rates!$D$6:$D$46,V1319-5)*AA1319,0)</f>
        <v>0</v>
      </c>
      <c r="AG1319" s="178">
        <f>IF(V1319&gt;0,P1319*INDEX(Scope_Labor_Rates!$G$6:$G$46,V1319-5),0)</f>
        <v>0</v>
      </c>
      <c r="AH1319" s="181">
        <f>IF(V1319&gt;0,AG1319*INDEX(Scope_Labor_Rates!$F$6:$F$46,V1319-5)*AA1319,0)</f>
        <v>0</v>
      </c>
      <c r="AI1319" s="178">
        <f>IF(V1319&gt;0,P1319*INDEX(Scope_Labor_Rates!$I$6:$I$46,V1319-5),0)</f>
        <v>0</v>
      </c>
      <c r="AJ1319" s="181">
        <f>IF(V1319&gt;0,AI1319*INDEX(Scope_Labor_Rates!$H$6:$H$46,V1319-5)*AA1319,0)</f>
        <v>0</v>
      </c>
      <c r="AK1319" s="178">
        <f>IF(V1319&gt;0,P1319*INDEX(Scope_Labor_Rates!$K$6:$K$46,V1319-5),0)</f>
        <v>0</v>
      </c>
      <c r="AL1319" s="181">
        <f>IF(V1319&gt;0,AK1319*INDEX(Scope_Labor_Rates!$J$6:$J$46,V1319-5)*AA1319,0)</f>
        <v>0</v>
      </c>
      <c r="AM1319" s="178">
        <f>IF(V1319&gt;0,P1319*INDEX(Scope_Labor_Rates!$M$6:$M$46,V1319-5),0)</f>
        <v>0</v>
      </c>
      <c r="AN1319" s="178">
        <f>IF(V1319&gt;0,AM1319*INDEX(Scope_Labor_Rates!$L$6:$L$46,V1319-5)*AA1319,0)</f>
        <v>0</v>
      </c>
      <c r="AO1319" s="178">
        <f>IF(V1319&gt;0,P1319*INDEX(Scope_Labor_Rates!$O$6:$O$46,V1319-5)*AA1319,0)</f>
        <v>0</v>
      </c>
      <c r="AP1319" s="181">
        <f>IF(V1319&gt;0,P1319*INDEX(Scope_Labor_Rates!$Q$6:$Q$46,V1319-5)*AA1319,0)</f>
        <v>0</v>
      </c>
      <c r="AQ1319" s="178">
        <f t="shared" si="184"/>
        <v>0</v>
      </c>
      <c r="AR1319" s="178">
        <f t="shared" si="185"/>
        <v>0</v>
      </c>
      <c r="AS1319" s="178">
        <f t="shared" si="186"/>
        <v>0</v>
      </c>
      <c r="AT1319" s="178">
        <f t="shared" si="187"/>
        <v>0</v>
      </c>
      <c r="AU1319">
        <f t="shared" si="188"/>
        <v>0</v>
      </c>
    </row>
    <row r="1320" spans="1:47">
      <c r="A1320" t="str">
        <f>IF(All_Tasks!A1320="","",All_Tasks!A1320)</f>
        <v/>
      </c>
      <c r="B1320" t="str">
        <f>IF(All_Tasks!B1320="","",All_Tasks!B1320)</f>
        <v/>
      </c>
      <c r="C1320" t="str">
        <f>IF(All_Tasks!C1320="","",All_Tasks!C1320)</f>
        <v/>
      </c>
      <c r="D1320" t="str">
        <f>IF(All_Tasks!D1320="","",All_Tasks!D1320)</f>
        <v/>
      </c>
      <c r="E1320" t="str">
        <f>IF(All_Tasks!V1320&lt;&gt;"",All_Tasks!V1320,IF(All_Tasks!E1320&lt;&gt;"",All_Tasks!E1320,""))</f>
        <v/>
      </c>
      <c r="F1320" t="str">
        <f>IF(All_Tasks!F1320="","",All_Tasks!F1320)</f>
        <v/>
      </c>
      <c r="G1320" t="str">
        <f>IF(All_Tasks!G1320="","",All_Tasks!G1320)</f>
        <v/>
      </c>
      <c r="H1320" s="231" t="str">
        <f>IF(All_Tasks!H1320="","",All_Tasks!H1320)</f>
        <v/>
      </c>
      <c r="I1320" t="str">
        <f>IF(All_Tasks!I1320="","",All_Tasks!I1320)</f>
        <v/>
      </c>
      <c r="J1320" t="str">
        <f>IF(All_Tasks!J1320="","",All_Tasks!J1320)</f>
        <v/>
      </c>
      <c r="K1320" t="str">
        <f>IF(All_Tasks!K1320="","",All_Tasks!K1320)</f>
        <v/>
      </c>
      <c r="L1320" s="231" t="str">
        <f>IF(All_Tasks!L1320="","",All_Tasks!L1320)</f>
        <v/>
      </c>
      <c r="M1320" t="str">
        <f>IF(All_Tasks!M1320="","",All_Tasks!M1320)</f>
        <v/>
      </c>
      <c r="N1320" t="str">
        <f>IF(All_Tasks!N1320="","",All_Tasks!N1320)</f>
        <v/>
      </c>
      <c r="O1320" t="str">
        <f>IF(All_Tasks!O1320="","",All_Tasks!O1320)</f>
        <v/>
      </c>
      <c r="P1320" s="181">
        <f>IF(All_Tasks!P1320="",0,All_Tasks!P1320)</f>
        <v>0</v>
      </c>
      <c r="Q1320" s="181">
        <f>IF(All_Tasks!Q1320="",0,All_Tasks!Q1320)</f>
        <v>0</v>
      </c>
      <c r="R1320" s="181">
        <f>IF(All_Tasks!R1320="",0,All_Tasks!R1320)</f>
        <v>0</v>
      </c>
      <c r="S1320" s="181" t="str">
        <f>IF(All_Tasks!S1320="","",All_Tasks!S1320)</f>
        <v/>
      </c>
      <c r="T1320" t="str">
        <f>IF(All_Tasks!T1320="","",All_Tasks!T1320)</f>
        <v/>
      </c>
      <c r="U1320" t="str">
        <f>IF(All_Tasks!U1320="","",All_Tasks!U1320)</f>
        <v/>
      </c>
      <c r="V1320">
        <f>IF(A1320="",0,IFERROR(MATCH(A1320,Scope_Labor_Rates!$A$6:$A$46,0)+5,0))</f>
        <v>0</v>
      </c>
      <c r="W1320" s="178">
        <f>IF(V1320&gt;0,INDEX(Scope_Labor_Rates!$C$6:$C$46,V1320-5),0)</f>
        <v>0</v>
      </c>
      <c r="X1320" s="178">
        <f>IF(V1320&gt;0,INDEX(Scope_Labor_Rates!$C$6:$C$46,V1320-5),0)</f>
        <v>0</v>
      </c>
      <c r="Y1320" s="180">
        <f>IF(V1320&gt;0,INDEX(Scope_Labor_Rates!$S$6:$S$46,V1320-5),0)</f>
        <v>0</v>
      </c>
      <c r="Z1320" s="180">
        <f>IF(V1320&gt;0,INDEX(Scope_Labor_Rates!$R$6:$R$46,V1320-5),1)</f>
        <v>1</v>
      </c>
      <c r="AA1320" s="231">
        <f t="shared" si="180"/>
        <v>0</v>
      </c>
      <c r="AB1320" t="str">
        <f t="shared" si="181"/>
        <v/>
      </c>
      <c r="AC1320" s="178" t="str">
        <f t="shared" si="182"/>
        <v/>
      </c>
      <c r="AD1320" s="181">
        <f t="shared" si="183"/>
        <v>0</v>
      </c>
      <c r="AE1320" s="178">
        <f>IF(V1320&gt;0,P1320*INDEX(Scope_Labor_Rates!$E$6:$E$46,V1320-5),0)</f>
        <v>0</v>
      </c>
      <c r="AF1320" s="181">
        <f>IF(V1320&gt;0,AE1320*INDEX(Scope_Labor_Rates!$D$6:$D$46,V1320-5)*AA1320,0)</f>
        <v>0</v>
      </c>
      <c r="AG1320" s="178">
        <f>IF(V1320&gt;0,P1320*INDEX(Scope_Labor_Rates!$G$6:$G$46,V1320-5),0)</f>
        <v>0</v>
      </c>
      <c r="AH1320" s="181">
        <f>IF(V1320&gt;0,AG1320*INDEX(Scope_Labor_Rates!$F$6:$F$46,V1320-5)*AA1320,0)</f>
        <v>0</v>
      </c>
      <c r="AI1320" s="178">
        <f>IF(V1320&gt;0,P1320*INDEX(Scope_Labor_Rates!$I$6:$I$46,V1320-5),0)</f>
        <v>0</v>
      </c>
      <c r="AJ1320" s="181">
        <f>IF(V1320&gt;0,AI1320*INDEX(Scope_Labor_Rates!$H$6:$H$46,V1320-5)*AA1320,0)</f>
        <v>0</v>
      </c>
      <c r="AK1320" s="178">
        <f>IF(V1320&gt;0,P1320*INDEX(Scope_Labor_Rates!$K$6:$K$46,V1320-5),0)</f>
        <v>0</v>
      </c>
      <c r="AL1320" s="181">
        <f>IF(V1320&gt;0,AK1320*INDEX(Scope_Labor_Rates!$J$6:$J$46,V1320-5)*AA1320,0)</f>
        <v>0</v>
      </c>
      <c r="AM1320" s="178">
        <f>IF(V1320&gt;0,P1320*INDEX(Scope_Labor_Rates!$M$6:$M$46,V1320-5),0)</f>
        <v>0</v>
      </c>
      <c r="AN1320" s="178">
        <f>IF(V1320&gt;0,AM1320*INDEX(Scope_Labor_Rates!$L$6:$L$46,V1320-5)*AA1320,0)</f>
        <v>0</v>
      </c>
      <c r="AO1320" s="178">
        <f>IF(V1320&gt;0,P1320*INDEX(Scope_Labor_Rates!$O$6:$O$46,V1320-5)*AA1320,0)</f>
        <v>0</v>
      </c>
      <c r="AP1320" s="181">
        <f>IF(V1320&gt;0,P1320*INDEX(Scope_Labor_Rates!$Q$6:$Q$46,V1320-5)*AA1320,0)</f>
        <v>0</v>
      </c>
      <c r="AQ1320" s="178">
        <f t="shared" si="184"/>
        <v>0</v>
      </c>
      <c r="AR1320" s="178">
        <f t="shared" si="185"/>
        <v>0</v>
      </c>
      <c r="AS1320" s="178">
        <f t="shared" si="186"/>
        <v>0</v>
      </c>
      <c r="AT1320" s="178">
        <f t="shared" si="187"/>
        <v>0</v>
      </c>
      <c r="AU1320">
        <f t="shared" si="188"/>
        <v>0</v>
      </c>
    </row>
    <row r="1321" spans="1:47">
      <c r="A1321" t="str">
        <f>IF(All_Tasks!A1321="","",All_Tasks!A1321)</f>
        <v/>
      </c>
      <c r="B1321" t="str">
        <f>IF(All_Tasks!B1321="","",All_Tasks!B1321)</f>
        <v/>
      </c>
      <c r="C1321" t="str">
        <f>IF(All_Tasks!C1321="","",All_Tasks!C1321)</f>
        <v/>
      </c>
      <c r="D1321" t="str">
        <f>IF(All_Tasks!D1321="","",All_Tasks!D1321)</f>
        <v/>
      </c>
      <c r="E1321" t="str">
        <f>IF(All_Tasks!V1321&lt;&gt;"",All_Tasks!V1321,IF(All_Tasks!E1321&lt;&gt;"",All_Tasks!E1321,""))</f>
        <v/>
      </c>
      <c r="F1321" t="str">
        <f>IF(All_Tasks!F1321="","",All_Tasks!F1321)</f>
        <v/>
      </c>
      <c r="G1321" t="str">
        <f>IF(All_Tasks!G1321="","",All_Tasks!G1321)</f>
        <v/>
      </c>
      <c r="H1321" s="231" t="str">
        <f>IF(All_Tasks!H1321="","",All_Tasks!H1321)</f>
        <v/>
      </c>
      <c r="I1321" t="str">
        <f>IF(All_Tasks!I1321="","",All_Tasks!I1321)</f>
        <v/>
      </c>
      <c r="J1321" t="str">
        <f>IF(All_Tasks!J1321="","",All_Tasks!J1321)</f>
        <v/>
      </c>
      <c r="K1321" t="str">
        <f>IF(All_Tasks!K1321="","",All_Tasks!K1321)</f>
        <v/>
      </c>
      <c r="L1321" s="231" t="str">
        <f>IF(All_Tasks!L1321="","",All_Tasks!L1321)</f>
        <v/>
      </c>
      <c r="M1321" t="str">
        <f>IF(All_Tasks!M1321="","",All_Tasks!M1321)</f>
        <v/>
      </c>
      <c r="N1321" t="str">
        <f>IF(All_Tasks!N1321="","",All_Tasks!N1321)</f>
        <v/>
      </c>
      <c r="O1321" t="str">
        <f>IF(All_Tasks!O1321="","",All_Tasks!O1321)</f>
        <v/>
      </c>
      <c r="P1321" s="181">
        <f>IF(All_Tasks!P1321="",0,All_Tasks!P1321)</f>
        <v>0</v>
      </c>
      <c r="Q1321" s="181">
        <f>IF(All_Tasks!Q1321="",0,All_Tasks!Q1321)</f>
        <v>0</v>
      </c>
      <c r="R1321" s="181">
        <f>IF(All_Tasks!R1321="",0,All_Tasks!R1321)</f>
        <v>0</v>
      </c>
      <c r="S1321" s="181" t="str">
        <f>IF(All_Tasks!S1321="","",All_Tasks!S1321)</f>
        <v/>
      </c>
      <c r="T1321" t="str">
        <f>IF(All_Tasks!T1321="","",All_Tasks!T1321)</f>
        <v/>
      </c>
      <c r="U1321" t="str">
        <f>IF(All_Tasks!U1321="","",All_Tasks!U1321)</f>
        <v/>
      </c>
      <c r="V1321">
        <f>IF(A1321="",0,IFERROR(MATCH(A1321,Scope_Labor_Rates!$A$6:$A$46,0)+5,0))</f>
        <v>0</v>
      </c>
      <c r="W1321" s="178">
        <f>IF(V1321&gt;0,INDEX(Scope_Labor_Rates!$C$6:$C$46,V1321-5),0)</f>
        <v>0</v>
      </c>
      <c r="X1321" s="178">
        <f>IF(V1321&gt;0,INDEX(Scope_Labor_Rates!$C$6:$C$46,V1321-5),0)</f>
        <v>0</v>
      </c>
      <c r="Y1321" s="180">
        <f>IF(V1321&gt;0,INDEX(Scope_Labor_Rates!$S$6:$S$46,V1321-5),0)</f>
        <v>0</v>
      </c>
      <c r="Z1321" s="180">
        <f>IF(V1321&gt;0,INDEX(Scope_Labor_Rates!$R$6:$R$46,V1321-5),1)</f>
        <v>1</v>
      </c>
      <c r="AA1321" s="231">
        <f t="shared" si="180"/>
        <v>0</v>
      </c>
      <c r="AB1321" t="str">
        <f t="shared" si="181"/>
        <v/>
      </c>
      <c r="AC1321" s="178" t="str">
        <f t="shared" si="182"/>
        <v/>
      </c>
      <c r="AD1321" s="181">
        <f t="shared" si="183"/>
        <v>0</v>
      </c>
      <c r="AE1321" s="178">
        <f>IF(V1321&gt;0,P1321*INDEX(Scope_Labor_Rates!$E$6:$E$46,V1321-5),0)</f>
        <v>0</v>
      </c>
      <c r="AF1321" s="181">
        <f>IF(V1321&gt;0,AE1321*INDEX(Scope_Labor_Rates!$D$6:$D$46,V1321-5)*AA1321,0)</f>
        <v>0</v>
      </c>
      <c r="AG1321" s="178">
        <f>IF(V1321&gt;0,P1321*INDEX(Scope_Labor_Rates!$G$6:$G$46,V1321-5),0)</f>
        <v>0</v>
      </c>
      <c r="AH1321" s="181">
        <f>IF(V1321&gt;0,AG1321*INDEX(Scope_Labor_Rates!$F$6:$F$46,V1321-5)*AA1321,0)</f>
        <v>0</v>
      </c>
      <c r="AI1321" s="178">
        <f>IF(V1321&gt;0,P1321*INDEX(Scope_Labor_Rates!$I$6:$I$46,V1321-5),0)</f>
        <v>0</v>
      </c>
      <c r="AJ1321" s="181">
        <f>IF(V1321&gt;0,AI1321*INDEX(Scope_Labor_Rates!$H$6:$H$46,V1321-5)*AA1321,0)</f>
        <v>0</v>
      </c>
      <c r="AK1321" s="178">
        <f>IF(V1321&gt;0,P1321*INDEX(Scope_Labor_Rates!$K$6:$K$46,V1321-5),0)</f>
        <v>0</v>
      </c>
      <c r="AL1321" s="181">
        <f>IF(V1321&gt;0,AK1321*INDEX(Scope_Labor_Rates!$J$6:$J$46,V1321-5)*AA1321,0)</f>
        <v>0</v>
      </c>
      <c r="AM1321" s="178">
        <f>IF(V1321&gt;0,P1321*INDEX(Scope_Labor_Rates!$M$6:$M$46,V1321-5),0)</f>
        <v>0</v>
      </c>
      <c r="AN1321" s="178">
        <f>IF(V1321&gt;0,AM1321*INDEX(Scope_Labor_Rates!$L$6:$L$46,V1321-5)*AA1321,0)</f>
        <v>0</v>
      </c>
      <c r="AO1321" s="178">
        <f>IF(V1321&gt;0,P1321*INDEX(Scope_Labor_Rates!$O$6:$O$46,V1321-5)*AA1321,0)</f>
        <v>0</v>
      </c>
      <c r="AP1321" s="181">
        <f>IF(V1321&gt;0,P1321*INDEX(Scope_Labor_Rates!$Q$6:$Q$46,V1321-5)*AA1321,0)</f>
        <v>0</v>
      </c>
      <c r="AQ1321" s="178">
        <f t="shared" si="184"/>
        <v>0</v>
      </c>
      <c r="AR1321" s="178">
        <f t="shared" si="185"/>
        <v>0</v>
      </c>
      <c r="AS1321" s="178">
        <f t="shared" si="186"/>
        <v>0</v>
      </c>
      <c r="AT1321" s="178">
        <f t="shared" si="187"/>
        <v>0</v>
      </c>
      <c r="AU1321">
        <f t="shared" si="188"/>
        <v>0</v>
      </c>
    </row>
    <row r="1322" spans="1:47">
      <c r="A1322" t="str">
        <f>IF(All_Tasks!A1322="","",All_Tasks!A1322)</f>
        <v/>
      </c>
      <c r="B1322" t="str">
        <f>IF(All_Tasks!B1322="","",All_Tasks!B1322)</f>
        <v/>
      </c>
      <c r="C1322" t="str">
        <f>IF(All_Tasks!C1322="","",All_Tasks!C1322)</f>
        <v/>
      </c>
      <c r="D1322" t="str">
        <f>IF(All_Tasks!D1322="","",All_Tasks!D1322)</f>
        <v/>
      </c>
      <c r="E1322" t="str">
        <f>IF(All_Tasks!V1322&lt;&gt;"",All_Tasks!V1322,IF(All_Tasks!E1322&lt;&gt;"",All_Tasks!E1322,""))</f>
        <v/>
      </c>
      <c r="F1322" t="str">
        <f>IF(All_Tasks!F1322="","",All_Tasks!F1322)</f>
        <v/>
      </c>
      <c r="G1322" t="str">
        <f>IF(All_Tasks!G1322="","",All_Tasks!G1322)</f>
        <v/>
      </c>
      <c r="H1322" s="231" t="str">
        <f>IF(All_Tasks!H1322="","",All_Tasks!H1322)</f>
        <v/>
      </c>
      <c r="I1322" t="str">
        <f>IF(All_Tasks!I1322="","",All_Tasks!I1322)</f>
        <v/>
      </c>
      <c r="J1322" t="str">
        <f>IF(All_Tasks!J1322="","",All_Tasks!J1322)</f>
        <v/>
      </c>
      <c r="K1322" t="str">
        <f>IF(All_Tasks!K1322="","",All_Tasks!K1322)</f>
        <v/>
      </c>
      <c r="L1322" s="231" t="str">
        <f>IF(All_Tasks!L1322="","",All_Tasks!L1322)</f>
        <v/>
      </c>
      <c r="M1322" t="str">
        <f>IF(All_Tasks!M1322="","",All_Tasks!M1322)</f>
        <v/>
      </c>
      <c r="N1322" t="str">
        <f>IF(All_Tasks!N1322="","",All_Tasks!N1322)</f>
        <v/>
      </c>
      <c r="O1322" t="str">
        <f>IF(All_Tasks!O1322="","",All_Tasks!O1322)</f>
        <v/>
      </c>
      <c r="P1322" s="181">
        <f>IF(All_Tasks!P1322="",0,All_Tasks!P1322)</f>
        <v>0</v>
      </c>
      <c r="Q1322" s="181">
        <f>IF(All_Tasks!Q1322="",0,All_Tasks!Q1322)</f>
        <v>0</v>
      </c>
      <c r="R1322" s="181">
        <f>IF(All_Tasks!R1322="",0,All_Tasks!R1322)</f>
        <v>0</v>
      </c>
      <c r="S1322" s="181" t="str">
        <f>IF(All_Tasks!S1322="","",All_Tasks!S1322)</f>
        <v/>
      </c>
      <c r="T1322" t="str">
        <f>IF(All_Tasks!T1322="","",All_Tasks!T1322)</f>
        <v/>
      </c>
      <c r="U1322" t="str">
        <f>IF(All_Tasks!U1322="","",All_Tasks!U1322)</f>
        <v/>
      </c>
      <c r="V1322">
        <f>IF(A1322="",0,IFERROR(MATCH(A1322,Scope_Labor_Rates!$A$6:$A$46,0)+5,0))</f>
        <v>0</v>
      </c>
      <c r="W1322" s="178">
        <f>IF(V1322&gt;0,INDEX(Scope_Labor_Rates!$C$6:$C$46,V1322-5),0)</f>
        <v>0</v>
      </c>
      <c r="X1322" s="178">
        <f>IF(V1322&gt;0,INDEX(Scope_Labor_Rates!$C$6:$C$46,V1322-5),0)</f>
        <v>0</v>
      </c>
      <c r="Y1322" s="180">
        <f>IF(V1322&gt;0,INDEX(Scope_Labor_Rates!$S$6:$S$46,V1322-5),0)</f>
        <v>0</v>
      </c>
      <c r="Z1322" s="180">
        <f>IF(V1322&gt;0,INDEX(Scope_Labor_Rates!$R$6:$R$46,V1322-5),1)</f>
        <v>1</v>
      </c>
      <c r="AA1322" s="231">
        <f t="shared" si="180"/>
        <v>0</v>
      </c>
      <c r="AB1322" t="str">
        <f t="shared" si="181"/>
        <v/>
      </c>
      <c r="AC1322" s="178" t="str">
        <f t="shared" si="182"/>
        <v/>
      </c>
      <c r="AD1322" s="181">
        <f t="shared" si="183"/>
        <v>0</v>
      </c>
      <c r="AE1322" s="178">
        <f>IF(V1322&gt;0,P1322*INDEX(Scope_Labor_Rates!$E$6:$E$46,V1322-5),0)</f>
        <v>0</v>
      </c>
      <c r="AF1322" s="181">
        <f>IF(V1322&gt;0,AE1322*INDEX(Scope_Labor_Rates!$D$6:$D$46,V1322-5)*AA1322,0)</f>
        <v>0</v>
      </c>
      <c r="AG1322" s="178">
        <f>IF(V1322&gt;0,P1322*INDEX(Scope_Labor_Rates!$G$6:$G$46,V1322-5),0)</f>
        <v>0</v>
      </c>
      <c r="AH1322" s="181">
        <f>IF(V1322&gt;0,AG1322*INDEX(Scope_Labor_Rates!$F$6:$F$46,V1322-5)*AA1322,0)</f>
        <v>0</v>
      </c>
      <c r="AI1322" s="178">
        <f>IF(V1322&gt;0,P1322*INDEX(Scope_Labor_Rates!$I$6:$I$46,V1322-5),0)</f>
        <v>0</v>
      </c>
      <c r="AJ1322" s="181">
        <f>IF(V1322&gt;0,AI1322*INDEX(Scope_Labor_Rates!$H$6:$H$46,V1322-5)*AA1322,0)</f>
        <v>0</v>
      </c>
      <c r="AK1322" s="178">
        <f>IF(V1322&gt;0,P1322*INDEX(Scope_Labor_Rates!$K$6:$K$46,V1322-5),0)</f>
        <v>0</v>
      </c>
      <c r="AL1322" s="181">
        <f>IF(V1322&gt;0,AK1322*INDEX(Scope_Labor_Rates!$J$6:$J$46,V1322-5)*AA1322,0)</f>
        <v>0</v>
      </c>
      <c r="AM1322" s="178">
        <f>IF(V1322&gt;0,P1322*INDEX(Scope_Labor_Rates!$M$6:$M$46,V1322-5),0)</f>
        <v>0</v>
      </c>
      <c r="AN1322" s="178">
        <f>IF(V1322&gt;0,AM1322*INDEX(Scope_Labor_Rates!$L$6:$L$46,V1322-5)*AA1322,0)</f>
        <v>0</v>
      </c>
      <c r="AO1322" s="178">
        <f>IF(V1322&gt;0,P1322*INDEX(Scope_Labor_Rates!$O$6:$O$46,V1322-5)*AA1322,0)</f>
        <v>0</v>
      </c>
      <c r="AP1322" s="181">
        <f>IF(V1322&gt;0,P1322*INDEX(Scope_Labor_Rates!$Q$6:$Q$46,V1322-5)*AA1322,0)</f>
        <v>0</v>
      </c>
      <c r="AQ1322" s="178">
        <f t="shared" si="184"/>
        <v>0</v>
      </c>
      <c r="AR1322" s="178">
        <f t="shared" si="185"/>
        <v>0</v>
      </c>
      <c r="AS1322" s="178">
        <f t="shared" si="186"/>
        <v>0</v>
      </c>
      <c r="AT1322" s="178">
        <f t="shared" si="187"/>
        <v>0</v>
      </c>
      <c r="AU1322">
        <f t="shared" si="188"/>
        <v>0</v>
      </c>
    </row>
    <row r="1323" spans="1:47">
      <c r="A1323" t="str">
        <f>IF(All_Tasks!A1323="","",All_Tasks!A1323)</f>
        <v/>
      </c>
      <c r="B1323" t="str">
        <f>IF(All_Tasks!B1323="","",All_Tasks!B1323)</f>
        <v/>
      </c>
      <c r="C1323" t="str">
        <f>IF(All_Tasks!C1323="","",All_Tasks!C1323)</f>
        <v/>
      </c>
      <c r="D1323" t="str">
        <f>IF(All_Tasks!D1323="","",All_Tasks!D1323)</f>
        <v/>
      </c>
      <c r="E1323" t="str">
        <f>IF(All_Tasks!V1323&lt;&gt;"",All_Tasks!V1323,IF(All_Tasks!E1323&lt;&gt;"",All_Tasks!E1323,""))</f>
        <v/>
      </c>
      <c r="F1323" t="str">
        <f>IF(All_Tasks!F1323="","",All_Tasks!F1323)</f>
        <v/>
      </c>
      <c r="G1323" t="str">
        <f>IF(All_Tasks!G1323="","",All_Tasks!G1323)</f>
        <v/>
      </c>
      <c r="H1323" s="231" t="str">
        <f>IF(All_Tasks!H1323="","",All_Tasks!H1323)</f>
        <v/>
      </c>
      <c r="I1323" t="str">
        <f>IF(All_Tasks!I1323="","",All_Tasks!I1323)</f>
        <v/>
      </c>
      <c r="J1323" t="str">
        <f>IF(All_Tasks!J1323="","",All_Tasks!J1323)</f>
        <v/>
      </c>
      <c r="K1323" t="str">
        <f>IF(All_Tasks!K1323="","",All_Tasks!K1323)</f>
        <v/>
      </c>
      <c r="L1323" s="231" t="str">
        <f>IF(All_Tasks!L1323="","",All_Tasks!L1323)</f>
        <v/>
      </c>
      <c r="M1323" t="str">
        <f>IF(All_Tasks!M1323="","",All_Tasks!M1323)</f>
        <v/>
      </c>
      <c r="N1323" t="str">
        <f>IF(All_Tasks!N1323="","",All_Tasks!N1323)</f>
        <v/>
      </c>
      <c r="O1323" t="str">
        <f>IF(All_Tasks!O1323="","",All_Tasks!O1323)</f>
        <v/>
      </c>
      <c r="P1323" s="181">
        <f>IF(All_Tasks!P1323="",0,All_Tasks!P1323)</f>
        <v>0</v>
      </c>
      <c r="Q1323" s="181">
        <f>IF(All_Tasks!Q1323="",0,All_Tasks!Q1323)</f>
        <v>0</v>
      </c>
      <c r="R1323" s="181">
        <f>IF(All_Tasks!R1323="",0,All_Tasks!R1323)</f>
        <v>0</v>
      </c>
      <c r="S1323" s="181" t="str">
        <f>IF(All_Tasks!S1323="","",All_Tasks!S1323)</f>
        <v/>
      </c>
      <c r="T1323" t="str">
        <f>IF(All_Tasks!T1323="","",All_Tasks!T1323)</f>
        <v/>
      </c>
      <c r="U1323" t="str">
        <f>IF(All_Tasks!U1323="","",All_Tasks!U1323)</f>
        <v/>
      </c>
      <c r="V1323">
        <f>IF(A1323="",0,IFERROR(MATCH(A1323,Scope_Labor_Rates!$A$6:$A$46,0)+5,0))</f>
        <v>0</v>
      </c>
      <c r="W1323" s="178">
        <f>IF(V1323&gt;0,INDEX(Scope_Labor_Rates!$C$6:$C$46,V1323-5),0)</f>
        <v>0</v>
      </c>
      <c r="X1323" s="178">
        <f>IF(V1323&gt;0,INDEX(Scope_Labor_Rates!$C$6:$C$46,V1323-5),0)</f>
        <v>0</v>
      </c>
      <c r="Y1323" s="180">
        <f>IF(V1323&gt;0,INDEX(Scope_Labor_Rates!$S$6:$S$46,V1323-5),0)</f>
        <v>0</v>
      </c>
      <c r="Z1323" s="180">
        <f>IF(V1323&gt;0,INDEX(Scope_Labor_Rates!$R$6:$R$46,V1323-5),1)</f>
        <v>1</v>
      </c>
      <c r="AA1323" s="231">
        <f t="shared" si="180"/>
        <v>0</v>
      </c>
      <c r="AB1323" t="str">
        <f t="shared" si="181"/>
        <v/>
      </c>
      <c r="AC1323" s="178" t="str">
        <f t="shared" si="182"/>
        <v/>
      </c>
      <c r="AD1323" s="181">
        <f t="shared" si="183"/>
        <v>0</v>
      </c>
      <c r="AE1323" s="178">
        <f>IF(V1323&gt;0,P1323*INDEX(Scope_Labor_Rates!$E$6:$E$46,V1323-5),0)</f>
        <v>0</v>
      </c>
      <c r="AF1323" s="181">
        <f>IF(V1323&gt;0,AE1323*INDEX(Scope_Labor_Rates!$D$6:$D$46,V1323-5)*AA1323,0)</f>
        <v>0</v>
      </c>
      <c r="AG1323" s="178">
        <f>IF(V1323&gt;0,P1323*INDEX(Scope_Labor_Rates!$G$6:$G$46,V1323-5),0)</f>
        <v>0</v>
      </c>
      <c r="AH1323" s="181">
        <f>IF(V1323&gt;0,AG1323*INDEX(Scope_Labor_Rates!$F$6:$F$46,V1323-5)*AA1323,0)</f>
        <v>0</v>
      </c>
      <c r="AI1323" s="178">
        <f>IF(V1323&gt;0,P1323*INDEX(Scope_Labor_Rates!$I$6:$I$46,V1323-5),0)</f>
        <v>0</v>
      </c>
      <c r="AJ1323" s="181">
        <f>IF(V1323&gt;0,AI1323*INDEX(Scope_Labor_Rates!$H$6:$H$46,V1323-5)*AA1323,0)</f>
        <v>0</v>
      </c>
      <c r="AK1323" s="178">
        <f>IF(V1323&gt;0,P1323*INDEX(Scope_Labor_Rates!$K$6:$K$46,V1323-5),0)</f>
        <v>0</v>
      </c>
      <c r="AL1323" s="181">
        <f>IF(V1323&gt;0,AK1323*INDEX(Scope_Labor_Rates!$J$6:$J$46,V1323-5)*AA1323,0)</f>
        <v>0</v>
      </c>
      <c r="AM1323" s="178">
        <f>IF(V1323&gt;0,P1323*INDEX(Scope_Labor_Rates!$M$6:$M$46,V1323-5),0)</f>
        <v>0</v>
      </c>
      <c r="AN1323" s="178">
        <f>IF(V1323&gt;0,AM1323*INDEX(Scope_Labor_Rates!$L$6:$L$46,V1323-5)*AA1323,0)</f>
        <v>0</v>
      </c>
      <c r="AO1323" s="178">
        <f>IF(V1323&gt;0,P1323*INDEX(Scope_Labor_Rates!$O$6:$O$46,V1323-5)*AA1323,0)</f>
        <v>0</v>
      </c>
      <c r="AP1323" s="181">
        <f>IF(V1323&gt;0,P1323*INDEX(Scope_Labor_Rates!$Q$6:$Q$46,V1323-5)*AA1323,0)</f>
        <v>0</v>
      </c>
      <c r="AQ1323" s="178">
        <f t="shared" si="184"/>
        <v>0</v>
      </c>
      <c r="AR1323" s="178">
        <f t="shared" si="185"/>
        <v>0</v>
      </c>
      <c r="AS1323" s="178">
        <f t="shared" si="186"/>
        <v>0</v>
      </c>
      <c r="AT1323" s="178">
        <f t="shared" si="187"/>
        <v>0</v>
      </c>
      <c r="AU1323">
        <f t="shared" si="188"/>
        <v>0</v>
      </c>
    </row>
    <row r="1324" spans="1:47">
      <c r="A1324" t="str">
        <f>IF(All_Tasks!A1324="","",All_Tasks!A1324)</f>
        <v/>
      </c>
      <c r="B1324" t="str">
        <f>IF(All_Tasks!B1324="","",All_Tasks!B1324)</f>
        <v/>
      </c>
      <c r="C1324" t="str">
        <f>IF(All_Tasks!C1324="","",All_Tasks!C1324)</f>
        <v/>
      </c>
      <c r="D1324" t="str">
        <f>IF(All_Tasks!D1324="","",All_Tasks!D1324)</f>
        <v/>
      </c>
      <c r="E1324" t="str">
        <f>IF(All_Tasks!V1324&lt;&gt;"",All_Tasks!V1324,IF(All_Tasks!E1324&lt;&gt;"",All_Tasks!E1324,""))</f>
        <v/>
      </c>
      <c r="F1324" t="str">
        <f>IF(All_Tasks!F1324="","",All_Tasks!F1324)</f>
        <v/>
      </c>
      <c r="G1324" t="str">
        <f>IF(All_Tasks!G1324="","",All_Tasks!G1324)</f>
        <v/>
      </c>
      <c r="H1324" s="231" t="str">
        <f>IF(All_Tasks!H1324="","",All_Tasks!H1324)</f>
        <v/>
      </c>
      <c r="I1324" t="str">
        <f>IF(All_Tasks!I1324="","",All_Tasks!I1324)</f>
        <v/>
      </c>
      <c r="J1324" t="str">
        <f>IF(All_Tasks!J1324="","",All_Tasks!J1324)</f>
        <v/>
      </c>
      <c r="K1324" t="str">
        <f>IF(All_Tasks!K1324="","",All_Tasks!K1324)</f>
        <v/>
      </c>
      <c r="L1324" s="231" t="str">
        <f>IF(All_Tasks!L1324="","",All_Tasks!L1324)</f>
        <v/>
      </c>
      <c r="M1324" t="str">
        <f>IF(All_Tasks!M1324="","",All_Tasks!M1324)</f>
        <v/>
      </c>
      <c r="N1324" t="str">
        <f>IF(All_Tasks!N1324="","",All_Tasks!N1324)</f>
        <v/>
      </c>
      <c r="O1324" t="str">
        <f>IF(All_Tasks!O1324="","",All_Tasks!O1324)</f>
        <v/>
      </c>
      <c r="P1324" s="181">
        <f>IF(All_Tasks!P1324="",0,All_Tasks!P1324)</f>
        <v>0</v>
      </c>
      <c r="Q1324" s="181">
        <f>IF(All_Tasks!Q1324="",0,All_Tasks!Q1324)</f>
        <v>0</v>
      </c>
      <c r="R1324" s="181">
        <f>IF(All_Tasks!R1324="",0,All_Tasks!R1324)</f>
        <v>0</v>
      </c>
      <c r="S1324" s="181" t="str">
        <f>IF(All_Tasks!S1324="","",All_Tasks!S1324)</f>
        <v/>
      </c>
      <c r="T1324" t="str">
        <f>IF(All_Tasks!T1324="","",All_Tasks!T1324)</f>
        <v/>
      </c>
      <c r="U1324" t="str">
        <f>IF(All_Tasks!U1324="","",All_Tasks!U1324)</f>
        <v/>
      </c>
      <c r="V1324">
        <f>IF(A1324="",0,IFERROR(MATCH(A1324,Scope_Labor_Rates!$A$6:$A$46,0)+5,0))</f>
        <v>0</v>
      </c>
      <c r="W1324" s="178">
        <f>IF(V1324&gt;0,INDEX(Scope_Labor_Rates!$C$6:$C$46,V1324-5),0)</f>
        <v>0</v>
      </c>
      <c r="X1324" s="178">
        <f>IF(V1324&gt;0,INDEX(Scope_Labor_Rates!$C$6:$C$46,V1324-5),0)</f>
        <v>0</v>
      </c>
      <c r="Y1324" s="180">
        <f>IF(V1324&gt;0,INDEX(Scope_Labor_Rates!$S$6:$S$46,V1324-5),0)</f>
        <v>0</v>
      </c>
      <c r="Z1324" s="180">
        <f>IF(V1324&gt;0,INDEX(Scope_Labor_Rates!$R$6:$R$46,V1324-5),1)</f>
        <v>1</v>
      </c>
      <c r="AA1324" s="231">
        <f t="shared" si="180"/>
        <v>0</v>
      </c>
      <c r="AB1324" t="str">
        <f t="shared" si="181"/>
        <v/>
      </c>
      <c r="AC1324" s="178" t="str">
        <f t="shared" si="182"/>
        <v/>
      </c>
      <c r="AD1324" s="181">
        <f t="shared" si="183"/>
        <v>0</v>
      </c>
      <c r="AE1324" s="178">
        <f>IF(V1324&gt;0,P1324*INDEX(Scope_Labor_Rates!$E$6:$E$46,V1324-5),0)</f>
        <v>0</v>
      </c>
      <c r="AF1324" s="181">
        <f>IF(V1324&gt;0,AE1324*INDEX(Scope_Labor_Rates!$D$6:$D$46,V1324-5)*AA1324,0)</f>
        <v>0</v>
      </c>
      <c r="AG1324" s="178">
        <f>IF(V1324&gt;0,P1324*INDEX(Scope_Labor_Rates!$G$6:$G$46,V1324-5),0)</f>
        <v>0</v>
      </c>
      <c r="AH1324" s="181">
        <f>IF(V1324&gt;0,AG1324*INDEX(Scope_Labor_Rates!$F$6:$F$46,V1324-5)*AA1324,0)</f>
        <v>0</v>
      </c>
      <c r="AI1324" s="178">
        <f>IF(V1324&gt;0,P1324*INDEX(Scope_Labor_Rates!$I$6:$I$46,V1324-5),0)</f>
        <v>0</v>
      </c>
      <c r="AJ1324" s="181">
        <f>IF(V1324&gt;0,AI1324*INDEX(Scope_Labor_Rates!$H$6:$H$46,V1324-5)*AA1324,0)</f>
        <v>0</v>
      </c>
      <c r="AK1324" s="178">
        <f>IF(V1324&gt;0,P1324*INDEX(Scope_Labor_Rates!$K$6:$K$46,V1324-5),0)</f>
        <v>0</v>
      </c>
      <c r="AL1324" s="181">
        <f>IF(V1324&gt;0,AK1324*INDEX(Scope_Labor_Rates!$J$6:$J$46,V1324-5)*AA1324,0)</f>
        <v>0</v>
      </c>
      <c r="AM1324" s="178">
        <f>IF(V1324&gt;0,P1324*INDEX(Scope_Labor_Rates!$M$6:$M$46,V1324-5),0)</f>
        <v>0</v>
      </c>
      <c r="AN1324" s="178">
        <f>IF(V1324&gt;0,AM1324*INDEX(Scope_Labor_Rates!$L$6:$L$46,V1324-5)*AA1324,0)</f>
        <v>0</v>
      </c>
      <c r="AO1324" s="178">
        <f>IF(V1324&gt;0,P1324*INDEX(Scope_Labor_Rates!$O$6:$O$46,V1324-5)*AA1324,0)</f>
        <v>0</v>
      </c>
      <c r="AP1324" s="181">
        <f>IF(V1324&gt;0,P1324*INDEX(Scope_Labor_Rates!$Q$6:$Q$46,V1324-5)*AA1324,0)</f>
        <v>0</v>
      </c>
      <c r="AQ1324" s="178">
        <f t="shared" si="184"/>
        <v>0</v>
      </c>
      <c r="AR1324" s="178">
        <f t="shared" si="185"/>
        <v>0</v>
      </c>
      <c r="AS1324" s="178">
        <f t="shared" si="186"/>
        <v>0</v>
      </c>
      <c r="AT1324" s="178">
        <f t="shared" si="187"/>
        <v>0</v>
      </c>
      <c r="AU1324">
        <f t="shared" si="188"/>
        <v>0</v>
      </c>
    </row>
    <row r="1325" spans="1:47">
      <c r="A1325" t="str">
        <f>IF(All_Tasks!A1325="","",All_Tasks!A1325)</f>
        <v/>
      </c>
      <c r="B1325" t="str">
        <f>IF(All_Tasks!B1325="","",All_Tasks!B1325)</f>
        <v/>
      </c>
      <c r="C1325" t="str">
        <f>IF(All_Tasks!C1325="","",All_Tasks!C1325)</f>
        <v/>
      </c>
      <c r="D1325" t="str">
        <f>IF(All_Tasks!D1325="","",All_Tasks!D1325)</f>
        <v/>
      </c>
      <c r="E1325" t="str">
        <f>IF(All_Tasks!V1325&lt;&gt;"",All_Tasks!V1325,IF(All_Tasks!E1325&lt;&gt;"",All_Tasks!E1325,""))</f>
        <v/>
      </c>
      <c r="F1325" t="str">
        <f>IF(All_Tasks!F1325="","",All_Tasks!F1325)</f>
        <v/>
      </c>
      <c r="G1325" t="str">
        <f>IF(All_Tasks!G1325="","",All_Tasks!G1325)</f>
        <v/>
      </c>
      <c r="H1325" s="231" t="str">
        <f>IF(All_Tasks!H1325="","",All_Tasks!H1325)</f>
        <v/>
      </c>
      <c r="I1325" t="str">
        <f>IF(All_Tasks!I1325="","",All_Tasks!I1325)</f>
        <v/>
      </c>
      <c r="J1325" t="str">
        <f>IF(All_Tasks!J1325="","",All_Tasks!J1325)</f>
        <v/>
      </c>
      <c r="K1325" t="str">
        <f>IF(All_Tasks!K1325="","",All_Tasks!K1325)</f>
        <v/>
      </c>
      <c r="L1325" s="231" t="str">
        <f>IF(All_Tasks!L1325="","",All_Tasks!L1325)</f>
        <v/>
      </c>
      <c r="M1325" t="str">
        <f>IF(All_Tasks!M1325="","",All_Tasks!M1325)</f>
        <v/>
      </c>
      <c r="N1325" t="str">
        <f>IF(All_Tasks!N1325="","",All_Tasks!N1325)</f>
        <v/>
      </c>
      <c r="O1325" t="str">
        <f>IF(All_Tasks!O1325="","",All_Tasks!O1325)</f>
        <v/>
      </c>
      <c r="P1325" s="181">
        <f>IF(All_Tasks!P1325="",0,All_Tasks!P1325)</f>
        <v>0</v>
      </c>
      <c r="Q1325" s="181">
        <f>IF(All_Tasks!Q1325="",0,All_Tasks!Q1325)</f>
        <v>0</v>
      </c>
      <c r="R1325" s="181">
        <f>IF(All_Tasks!R1325="",0,All_Tasks!R1325)</f>
        <v>0</v>
      </c>
      <c r="S1325" s="181" t="str">
        <f>IF(All_Tasks!S1325="","",All_Tasks!S1325)</f>
        <v/>
      </c>
      <c r="T1325" t="str">
        <f>IF(All_Tasks!T1325="","",All_Tasks!T1325)</f>
        <v/>
      </c>
      <c r="U1325" t="str">
        <f>IF(All_Tasks!U1325="","",All_Tasks!U1325)</f>
        <v/>
      </c>
      <c r="V1325">
        <f>IF(A1325="",0,IFERROR(MATCH(A1325,Scope_Labor_Rates!$A$6:$A$46,0)+5,0))</f>
        <v>0</v>
      </c>
      <c r="W1325" s="178">
        <f>IF(V1325&gt;0,INDEX(Scope_Labor_Rates!$C$6:$C$46,V1325-5),0)</f>
        <v>0</v>
      </c>
      <c r="X1325" s="178">
        <f>IF(V1325&gt;0,INDEX(Scope_Labor_Rates!$C$6:$C$46,V1325-5),0)</f>
        <v>0</v>
      </c>
      <c r="Y1325" s="180">
        <f>IF(V1325&gt;0,INDEX(Scope_Labor_Rates!$S$6:$S$46,V1325-5),0)</f>
        <v>0</v>
      </c>
      <c r="Z1325" s="180">
        <f>IF(V1325&gt;0,INDEX(Scope_Labor_Rates!$R$6:$R$46,V1325-5),1)</f>
        <v>1</v>
      </c>
      <c r="AA1325" s="231">
        <f t="shared" si="180"/>
        <v>0</v>
      </c>
      <c r="AB1325" t="str">
        <f t="shared" si="181"/>
        <v/>
      </c>
      <c r="AC1325" s="178" t="str">
        <f t="shared" si="182"/>
        <v/>
      </c>
      <c r="AD1325" s="181">
        <f t="shared" si="183"/>
        <v>0</v>
      </c>
      <c r="AE1325" s="178">
        <f>IF(V1325&gt;0,P1325*INDEX(Scope_Labor_Rates!$E$6:$E$46,V1325-5),0)</f>
        <v>0</v>
      </c>
      <c r="AF1325" s="181">
        <f>IF(V1325&gt;0,AE1325*INDEX(Scope_Labor_Rates!$D$6:$D$46,V1325-5)*AA1325,0)</f>
        <v>0</v>
      </c>
      <c r="AG1325" s="178">
        <f>IF(V1325&gt;0,P1325*INDEX(Scope_Labor_Rates!$G$6:$G$46,V1325-5),0)</f>
        <v>0</v>
      </c>
      <c r="AH1325" s="181">
        <f>IF(V1325&gt;0,AG1325*INDEX(Scope_Labor_Rates!$F$6:$F$46,V1325-5)*AA1325,0)</f>
        <v>0</v>
      </c>
      <c r="AI1325" s="178">
        <f>IF(V1325&gt;0,P1325*INDEX(Scope_Labor_Rates!$I$6:$I$46,V1325-5),0)</f>
        <v>0</v>
      </c>
      <c r="AJ1325" s="181">
        <f>IF(V1325&gt;0,AI1325*INDEX(Scope_Labor_Rates!$H$6:$H$46,V1325-5)*AA1325,0)</f>
        <v>0</v>
      </c>
      <c r="AK1325" s="178">
        <f>IF(V1325&gt;0,P1325*INDEX(Scope_Labor_Rates!$K$6:$K$46,V1325-5),0)</f>
        <v>0</v>
      </c>
      <c r="AL1325" s="181">
        <f>IF(V1325&gt;0,AK1325*INDEX(Scope_Labor_Rates!$J$6:$J$46,V1325-5)*AA1325,0)</f>
        <v>0</v>
      </c>
      <c r="AM1325" s="178">
        <f>IF(V1325&gt;0,P1325*INDEX(Scope_Labor_Rates!$M$6:$M$46,V1325-5),0)</f>
        <v>0</v>
      </c>
      <c r="AN1325" s="178">
        <f>IF(V1325&gt;0,AM1325*INDEX(Scope_Labor_Rates!$L$6:$L$46,V1325-5)*AA1325,0)</f>
        <v>0</v>
      </c>
      <c r="AO1325" s="178">
        <f>IF(V1325&gt;0,P1325*INDEX(Scope_Labor_Rates!$O$6:$O$46,V1325-5)*AA1325,0)</f>
        <v>0</v>
      </c>
      <c r="AP1325" s="181">
        <f>IF(V1325&gt;0,P1325*INDEX(Scope_Labor_Rates!$Q$6:$Q$46,V1325-5)*AA1325,0)</f>
        <v>0</v>
      </c>
      <c r="AQ1325" s="178">
        <f t="shared" si="184"/>
        <v>0</v>
      </c>
      <c r="AR1325" s="178">
        <f t="shared" si="185"/>
        <v>0</v>
      </c>
      <c r="AS1325" s="178">
        <f t="shared" si="186"/>
        <v>0</v>
      </c>
      <c r="AT1325" s="178">
        <f t="shared" si="187"/>
        <v>0</v>
      </c>
      <c r="AU1325">
        <f t="shared" si="188"/>
        <v>0</v>
      </c>
    </row>
    <row r="1326" spans="1:47">
      <c r="A1326" t="str">
        <f>IF(All_Tasks!A1326="","",All_Tasks!A1326)</f>
        <v/>
      </c>
      <c r="B1326" t="str">
        <f>IF(All_Tasks!B1326="","",All_Tasks!B1326)</f>
        <v/>
      </c>
      <c r="C1326" t="str">
        <f>IF(All_Tasks!C1326="","",All_Tasks!C1326)</f>
        <v/>
      </c>
      <c r="D1326" t="str">
        <f>IF(All_Tasks!D1326="","",All_Tasks!D1326)</f>
        <v/>
      </c>
      <c r="E1326" t="str">
        <f>IF(All_Tasks!V1326&lt;&gt;"",All_Tasks!V1326,IF(All_Tasks!E1326&lt;&gt;"",All_Tasks!E1326,""))</f>
        <v/>
      </c>
      <c r="F1326" t="str">
        <f>IF(All_Tasks!F1326="","",All_Tasks!F1326)</f>
        <v/>
      </c>
      <c r="G1326" t="str">
        <f>IF(All_Tasks!G1326="","",All_Tasks!G1326)</f>
        <v/>
      </c>
      <c r="H1326" s="231" t="str">
        <f>IF(All_Tasks!H1326="","",All_Tasks!H1326)</f>
        <v/>
      </c>
      <c r="I1326" t="str">
        <f>IF(All_Tasks!I1326="","",All_Tasks!I1326)</f>
        <v/>
      </c>
      <c r="J1326" t="str">
        <f>IF(All_Tasks!J1326="","",All_Tasks!J1326)</f>
        <v/>
      </c>
      <c r="K1326" t="str">
        <f>IF(All_Tasks!K1326="","",All_Tasks!K1326)</f>
        <v/>
      </c>
      <c r="L1326" s="231" t="str">
        <f>IF(All_Tasks!L1326="","",All_Tasks!L1326)</f>
        <v/>
      </c>
      <c r="M1326" t="str">
        <f>IF(All_Tasks!M1326="","",All_Tasks!M1326)</f>
        <v/>
      </c>
      <c r="N1326" t="str">
        <f>IF(All_Tasks!N1326="","",All_Tasks!N1326)</f>
        <v/>
      </c>
      <c r="O1326" t="str">
        <f>IF(All_Tasks!O1326="","",All_Tasks!O1326)</f>
        <v/>
      </c>
      <c r="P1326" s="181">
        <f>IF(All_Tasks!P1326="",0,All_Tasks!P1326)</f>
        <v>0</v>
      </c>
      <c r="Q1326" s="181">
        <f>IF(All_Tasks!Q1326="",0,All_Tasks!Q1326)</f>
        <v>0</v>
      </c>
      <c r="R1326" s="181">
        <f>IF(All_Tasks!R1326="",0,All_Tasks!R1326)</f>
        <v>0</v>
      </c>
      <c r="S1326" s="181" t="str">
        <f>IF(All_Tasks!S1326="","",All_Tasks!S1326)</f>
        <v/>
      </c>
      <c r="T1326" t="str">
        <f>IF(All_Tasks!T1326="","",All_Tasks!T1326)</f>
        <v/>
      </c>
      <c r="U1326" t="str">
        <f>IF(All_Tasks!U1326="","",All_Tasks!U1326)</f>
        <v/>
      </c>
      <c r="V1326">
        <f>IF(A1326="",0,IFERROR(MATCH(A1326,Scope_Labor_Rates!$A$6:$A$46,0)+5,0))</f>
        <v>0</v>
      </c>
      <c r="W1326" s="178">
        <f>IF(V1326&gt;0,INDEX(Scope_Labor_Rates!$C$6:$C$46,V1326-5),0)</f>
        <v>0</v>
      </c>
      <c r="X1326" s="178">
        <f>IF(V1326&gt;0,INDEX(Scope_Labor_Rates!$C$6:$C$46,V1326-5),0)</f>
        <v>0</v>
      </c>
      <c r="Y1326" s="180">
        <f>IF(V1326&gt;0,INDEX(Scope_Labor_Rates!$S$6:$S$46,V1326-5),0)</f>
        <v>0</v>
      </c>
      <c r="Z1326" s="180">
        <f>IF(V1326&gt;0,INDEX(Scope_Labor_Rates!$R$6:$R$46,V1326-5),1)</f>
        <v>1</v>
      </c>
      <c r="AA1326" s="231">
        <f t="shared" si="180"/>
        <v>0</v>
      </c>
      <c r="AB1326" t="str">
        <f t="shared" si="181"/>
        <v/>
      </c>
      <c r="AC1326" s="178" t="str">
        <f t="shared" si="182"/>
        <v/>
      </c>
      <c r="AD1326" s="181">
        <f t="shared" si="183"/>
        <v>0</v>
      </c>
      <c r="AE1326" s="178">
        <f>IF(V1326&gt;0,P1326*INDEX(Scope_Labor_Rates!$E$6:$E$46,V1326-5),0)</f>
        <v>0</v>
      </c>
      <c r="AF1326" s="181">
        <f>IF(V1326&gt;0,AE1326*INDEX(Scope_Labor_Rates!$D$6:$D$46,V1326-5)*AA1326,0)</f>
        <v>0</v>
      </c>
      <c r="AG1326" s="178">
        <f>IF(V1326&gt;0,P1326*INDEX(Scope_Labor_Rates!$G$6:$G$46,V1326-5),0)</f>
        <v>0</v>
      </c>
      <c r="AH1326" s="181">
        <f>IF(V1326&gt;0,AG1326*INDEX(Scope_Labor_Rates!$F$6:$F$46,V1326-5)*AA1326,0)</f>
        <v>0</v>
      </c>
      <c r="AI1326" s="178">
        <f>IF(V1326&gt;0,P1326*INDEX(Scope_Labor_Rates!$I$6:$I$46,V1326-5),0)</f>
        <v>0</v>
      </c>
      <c r="AJ1326" s="181">
        <f>IF(V1326&gt;0,AI1326*INDEX(Scope_Labor_Rates!$H$6:$H$46,V1326-5)*AA1326,0)</f>
        <v>0</v>
      </c>
      <c r="AK1326" s="178">
        <f>IF(V1326&gt;0,P1326*INDEX(Scope_Labor_Rates!$K$6:$K$46,V1326-5),0)</f>
        <v>0</v>
      </c>
      <c r="AL1326" s="181">
        <f>IF(V1326&gt;0,AK1326*INDEX(Scope_Labor_Rates!$J$6:$J$46,V1326-5)*AA1326,0)</f>
        <v>0</v>
      </c>
      <c r="AM1326" s="178">
        <f>IF(V1326&gt;0,P1326*INDEX(Scope_Labor_Rates!$M$6:$M$46,V1326-5),0)</f>
        <v>0</v>
      </c>
      <c r="AN1326" s="178">
        <f>IF(V1326&gt;0,AM1326*INDEX(Scope_Labor_Rates!$L$6:$L$46,V1326-5)*AA1326,0)</f>
        <v>0</v>
      </c>
      <c r="AO1326" s="178">
        <f>IF(V1326&gt;0,P1326*INDEX(Scope_Labor_Rates!$O$6:$O$46,V1326-5)*AA1326,0)</f>
        <v>0</v>
      </c>
      <c r="AP1326" s="181">
        <f>IF(V1326&gt;0,P1326*INDEX(Scope_Labor_Rates!$Q$6:$Q$46,V1326-5)*AA1326,0)</f>
        <v>0</v>
      </c>
      <c r="AQ1326" s="178">
        <f t="shared" si="184"/>
        <v>0</v>
      </c>
      <c r="AR1326" s="178">
        <f t="shared" si="185"/>
        <v>0</v>
      </c>
      <c r="AS1326" s="178">
        <f t="shared" si="186"/>
        <v>0</v>
      </c>
      <c r="AT1326" s="178">
        <f t="shared" si="187"/>
        <v>0</v>
      </c>
      <c r="AU1326">
        <f t="shared" si="188"/>
        <v>0</v>
      </c>
    </row>
    <row r="1327" spans="1:47">
      <c r="A1327" t="str">
        <f>IF(All_Tasks!A1327="","",All_Tasks!A1327)</f>
        <v/>
      </c>
      <c r="B1327" t="str">
        <f>IF(All_Tasks!B1327="","",All_Tasks!B1327)</f>
        <v/>
      </c>
      <c r="C1327" t="str">
        <f>IF(All_Tasks!C1327="","",All_Tasks!C1327)</f>
        <v/>
      </c>
      <c r="D1327" t="str">
        <f>IF(All_Tasks!D1327="","",All_Tasks!D1327)</f>
        <v/>
      </c>
      <c r="E1327" t="str">
        <f>IF(All_Tasks!V1327&lt;&gt;"",All_Tasks!V1327,IF(All_Tasks!E1327&lt;&gt;"",All_Tasks!E1327,""))</f>
        <v/>
      </c>
      <c r="F1327" t="str">
        <f>IF(All_Tasks!F1327="","",All_Tasks!F1327)</f>
        <v/>
      </c>
      <c r="G1327" t="str">
        <f>IF(All_Tasks!G1327="","",All_Tasks!G1327)</f>
        <v/>
      </c>
      <c r="H1327" s="231" t="str">
        <f>IF(All_Tasks!H1327="","",All_Tasks!H1327)</f>
        <v/>
      </c>
      <c r="I1327" t="str">
        <f>IF(All_Tasks!I1327="","",All_Tasks!I1327)</f>
        <v/>
      </c>
      <c r="J1327" t="str">
        <f>IF(All_Tasks!J1327="","",All_Tasks!J1327)</f>
        <v/>
      </c>
      <c r="K1327" t="str">
        <f>IF(All_Tasks!K1327="","",All_Tasks!K1327)</f>
        <v/>
      </c>
      <c r="L1327" s="231" t="str">
        <f>IF(All_Tasks!L1327="","",All_Tasks!L1327)</f>
        <v/>
      </c>
      <c r="M1327" t="str">
        <f>IF(All_Tasks!M1327="","",All_Tasks!M1327)</f>
        <v/>
      </c>
      <c r="N1327" t="str">
        <f>IF(All_Tasks!N1327="","",All_Tasks!N1327)</f>
        <v/>
      </c>
      <c r="O1327" t="str">
        <f>IF(All_Tasks!O1327="","",All_Tasks!O1327)</f>
        <v/>
      </c>
      <c r="P1327" s="181">
        <f>IF(All_Tasks!P1327="",0,All_Tasks!P1327)</f>
        <v>0</v>
      </c>
      <c r="Q1327" s="181">
        <f>IF(All_Tasks!Q1327="",0,All_Tasks!Q1327)</f>
        <v>0</v>
      </c>
      <c r="R1327" s="181">
        <f>IF(All_Tasks!R1327="",0,All_Tasks!R1327)</f>
        <v>0</v>
      </c>
      <c r="S1327" s="181" t="str">
        <f>IF(All_Tasks!S1327="","",All_Tasks!S1327)</f>
        <v/>
      </c>
      <c r="T1327" t="str">
        <f>IF(All_Tasks!T1327="","",All_Tasks!T1327)</f>
        <v/>
      </c>
      <c r="U1327" t="str">
        <f>IF(All_Tasks!U1327="","",All_Tasks!U1327)</f>
        <v/>
      </c>
      <c r="V1327">
        <f>IF(A1327="",0,IFERROR(MATCH(A1327,Scope_Labor_Rates!$A$6:$A$46,0)+5,0))</f>
        <v>0</v>
      </c>
      <c r="W1327" s="178">
        <f>IF(V1327&gt;0,INDEX(Scope_Labor_Rates!$C$6:$C$46,V1327-5),0)</f>
        <v>0</v>
      </c>
      <c r="X1327" s="178">
        <f>IF(V1327&gt;0,INDEX(Scope_Labor_Rates!$C$6:$C$46,V1327-5),0)</f>
        <v>0</v>
      </c>
      <c r="Y1327" s="180">
        <f>IF(V1327&gt;0,INDEX(Scope_Labor_Rates!$S$6:$S$46,V1327-5),0)</f>
        <v>0</v>
      </c>
      <c r="Z1327" s="180">
        <f>IF(V1327&gt;0,INDEX(Scope_Labor_Rates!$R$6:$R$46,V1327-5),1)</f>
        <v>1</v>
      </c>
      <c r="AA1327" s="231">
        <f t="shared" si="180"/>
        <v>0</v>
      </c>
      <c r="AB1327" t="str">
        <f t="shared" si="181"/>
        <v/>
      </c>
      <c r="AC1327" s="178" t="str">
        <f t="shared" si="182"/>
        <v/>
      </c>
      <c r="AD1327" s="181">
        <f t="shared" si="183"/>
        <v>0</v>
      </c>
      <c r="AE1327" s="178">
        <f>IF(V1327&gt;0,P1327*INDEX(Scope_Labor_Rates!$E$6:$E$46,V1327-5),0)</f>
        <v>0</v>
      </c>
      <c r="AF1327" s="181">
        <f>IF(V1327&gt;0,AE1327*INDEX(Scope_Labor_Rates!$D$6:$D$46,V1327-5)*AA1327,0)</f>
        <v>0</v>
      </c>
      <c r="AG1327" s="178">
        <f>IF(V1327&gt;0,P1327*INDEX(Scope_Labor_Rates!$G$6:$G$46,V1327-5),0)</f>
        <v>0</v>
      </c>
      <c r="AH1327" s="181">
        <f>IF(V1327&gt;0,AG1327*INDEX(Scope_Labor_Rates!$F$6:$F$46,V1327-5)*AA1327,0)</f>
        <v>0</v>
      </c>
      <c r="AI1327" s="178">
        <f>IF(V1327&gt;0,P1327*INDEX(Scope_Labor_Rates!$I$6:$I$46,V1327-5),0)</f>
        <v>0</v>
      </c>
      <c r="AJ1327" s="181">
        <f>IF(V1327&gt;0,AI1327*INDEX(Scope_Labor_Rates!$H$6:$H$46,V1327-5)*AA1327,0)</f>
        <v>0</v>
      </c>
      <c r="AK1327" s="178">
        <f>IF(V1327&gt;0,P1327*INDEX(Scope_Labor_Rates!$K$6:$K$46,V1327-5),0)</f>
        <v>0</v>
      </c>
      <c r="AL1327" s="181">
        <f>IF(V1327&gt;0,AK1327*INDEX(Scope_Labor_Rates!$J$6:$J$46,V1327-5)*AA1327,0)</f>
        <v>0</v>
      </c>
      <c r="AM1327" s="178">
        <f>IF(V1327&gt;0,P1327*INDEX(Scope_Labor_Rates!$M$6:$M$46,V1327-5),0)</f>
        <v>0</v>
      </c>
      <c r="AN1327" s="178">
        <f>IF(V1327&gt;0,AM1327*INDEX(Scope_Labor_Rates!$L$6:$L$46,V1327-5)*AA1327,0)</f>
        <v>0</v>
      </c>
      <c r="AO1327" s="178">
        <f>IF(V1327&gt;0,P1327*INDEX(Scope_Labor_Rates!$O$6:$O$46,V1327-5)*AA1327,0)</f>
        <v>0</v>
      </c>
      <c r="AP1327" s="181">
        <f>IF(V1327&gt;0,P1327*INDEX(Scope_Labor_Rates!$Q$6:$Q$46,V1327-5)*AA1327,0)</f>
        <v>0</v>
      </c>
      <c r="AQ1327" s="178">
        <f t="shared" si="184"/>
        <v>0</v>
      </c>
      <c r="AR1327" s="178">
        <f t="shared" si="185"/>
        <v>0</v>
      </c>
      <c r="AS1327" s="178">
        <f t="shared" si="186"/>
        <v>0</v>
      </c>
      <c r="AT1327" s="178">
        <f t="shared" si="187"/>
        <v>0</v>
      </c>
      <c r="AU1327">
        <f t="shared" si="188"/>
        <v>0</v>
      </c>
    </row>
    <row r="1328" spans="1:47">
      <c r="A1328" t="str">
        <f>IF(All_Tasks!A1328="","",All_Tasks!A1328)</f>
        <v/>
      </c>
      <c r="B1328" t="str">
        <f>IF(All_Tasks!B1328="","",All_Tasks!B1328)</f>
        <v/>
      </c>
      <c r="C1328" t="str">
        <f>IF(All_Tasks!C1328="","",All_Tasks!C1328)</f>
        <v/>
      </c>
      <c r="D1328" t="str">
        <f>IF(All_Tasks!D1328="","",All_Tasks!D1328)</f>
        <v/>
      </c>
      <c r="E1328" t="str">
        <f>IF(All_Tasks!V1328&lt;&gt;"",All_Tasks!V1328,IF(All_Tasks!E1328&lt;&gt;"",All_Tasks!E1328,""))</f>
        <v/>
      </c>
      <c r="F1328" t="str">
        <f>IF(All_Tasks!F1328="","",All_Tasks!F1328)</f>
        <v/>
      </c>
      <c r="G1328" t="str">
        <f>IF(All_Tasks!G1328="","",All_Tasks!G1328)</f>
        <v/>
      </c>
      <c r="H1328" s="231" t="str">
        <f>IF(All_Tasks!H1328="","",All_Tasks!H1328)</f>
        <v/>
      </c>
      <c r="I1328" t="str">
        <f>IF(All_Tasks!I1328="","",All_Tasks!I1328)</f>
        <v/>
      </c>
      <c r="J1328" t="str">
        <f>IF(All_Tasks!J1328="","",All_Tasks!J1328)</f>
        <v/>
      </c>
      <c r="K1328" t="str">
        <f>IF(All_Tasks!K1328="","",All_Tasks!K1328)</f>
        <v/>
      </c>
      <c r="L1328" s="231" t="str">
        <f>IF(All_Tasks!L1328="","",All_Tasks!L1328)</f>
        <v/>
      </c>
      <c r="M1328" t="str">
        <f>IF(All_Tasks!M1328="","",All_Tasks!M1328)</f>
        <v/>
      </c>
      <c r="N1328" t="str">
        <f>IF(All_Tasks!N1328="","",All_Tasks!N1328)</f>
        <v/>
      </c>
      <c r="O1328" t="str">
        <f>IF(All_Tasks!O1328="","",All_Tasks!O1328)</f>
        <v/>
      </c>
      <c r="P1328" s="181">
        <f>IF(All_Tasks!P1328="",0,All_Tasks!P1328)</f>
        <v>0</v>
      </c>
      <c r="Q1328" s="181">
        <f>IF(All_Tasks!Q1328="",0,All_Tasks!Q1328)</f>
        <v>0</v>
      </c>
      <c r="R1328" s="181">
        <f>IF(All_Tasks!R1328="",0,All_Tasks!R1328)</f>
        <v>0</v>
      </c>
      <c r="S1328" s="181" t="str">
        <f>IF(All_Tasks!S1328="","",All_Tasks!S1328)</f>
        <v/>
      </c>
      <c r="T1328" t="str">
        <f>IF(All_Tasks!T1328="","",All_Tasks!T1328)</f>
        <v/>
      </c>
      <c r="U1328" t="str">
        <f>IF(All_Tasks!U1328="","",All_Tasks!U1328)</f>
        <v/>
      </c>
      <c r="V1328">
        <f>IF(A1328="",0,IFERROR(MATCH(A1328,Scope_Labor_Rates!$A$6:$A$46,0)+5,0))</f>
        <v>0</v>
      </c>
      <c r="W1328" s="178">
        <f>IF(V1328&gt;0,INDEX(Scope_Labor_Rates!$C$6:$C$46,V1328-5),0)</f>
        <v>0</v>
      </c>
      <c r="X1328" s="178">
        <f>IF(V1328&gt;0,INDEX(Scope_Labor_Rates!$C$6:$C$46,V1328-5),0)</f>
        <v>0</v>
      </c>
      <c r="Y1328" s="180">
        <f>IF(V1328&gt;0,INDEX(Scope_Labor_Rates!$S$6:$S$46,V1328-5),0)</f>
        <v>0</v>
      </c>
      <c r="Z1328" s="180">
        <f>IF(V1328&gt;0,INDEX(Scope_Labor_Rates!$R$6:$R$46,V1328-5),1)</f>
        <v>1</v>
      </c>
      <c r="AA1328" s="231">
        <f t="shared" si="180"/>
        <v>0</v>
      </c>
      <c r="AB1328" t="str">
        <f t="shared" si="181"/>
        <v/>
      </c>
      <c r="AC1328" s="178" t="str">
        <f t="shared" si="182"/>
        <v/>
      </c>
      <c r="AD1328" s="181">
        <f t="shared" si="183"/>
        <v>0</v>
      </c>
      <c r="AE1328" s="178">
        <f>IF(V1328&gt;0,P1328*INDEX(Scope_Labor_Rates!$E$6:$E$46,V1328-5),0)</f>
        <v>0</v>
      </c>
      <c r="AF1328" s="181">
        <f>IF(V1328&gt;0,AE1328*INDEX(Scope_Labor_Rates!$D$6:$D$46,V1328-5)*AA1328,0)</f>
        <v>0</v>
      </c>
      <c r="AG1328" s="178">
        <f>IF(V1328&gt;0,P1328*INDEX(Scope_Labor_Rates!$G$6:$G$46,V1328-5),0)</f>
        <v>0</v>
      </c>
      <c r="AH1328" s="181">
        <f>IF(V1328&gt;0,AG1328*INDEX(Scope_Labor_Rates!$F$6:$F$46,V1328-5)*AA1328,0)</f>
        <v>0</v>
      </c>
      <c r="AI1328" s="178">
        <f>IF(V1328&gt;0,P1328*INDEX(Scope_Labor_Rates!$I$6:$I$46,V1328-5),0)</f>
        <v>0</v>
      </c>
      <c r="AJ1328" s="181">
        <f>IF(V1328&gt;0,AI1328*INDEX(Scope_Labor_Rates!$H$6:$H$46,V1328-5)*AA1328,0)</f>
        <v>0</v>
      </c>
      <c r="AK1328" s="178">
        <f>IF(V1328&gt;0,P1328*INDEX(Scope_Labor_Rates!$K$6:$K$46,V1328-5),0)</f>
        <v>0</v>
      </c>
      <c r="AL1328" s="181">
        <f>IF(V1328&gt;0,AK1328*INDEX(Scope_Labor_Rates!$J$6:$J$46,V1328-5)*AA1328,0)</f>
        <v>0</v>
      </c>
      <c r="AM1328" s="178">
        <f>IF(V1328&gt;0,P1328*INDEX(Scope_Labor_Rates!$M$6:$M$46,V1328-5),0)</f>
        <v>0</v>
      </c>
      <c r="AN1328" s="178">
        <f>IF(V1328&gt;0,AM1328*INDEX(Scope_Labor_Rates!$L$6:$L$46,V1328-5)*AA1328,0)</f>
        <v>0</v>
      </c>
      <c r="AO1328" s="178">
        <f>IF(V1328&gt;0,P1328*INDEX(Scope_Labor_Rates!$O$6:$O$46,V1328-5)*AA1328,0)</f>
        <v>0</v>
      </c>
      <c r="AP1328" s="181">
        <f>IF(V1328&gt;0,P1328*INDEX(Scope_Labor_Rates!$Q$6:$Q$46,V1328-5)*AA1328,0)</f>
        <v>0</v>
      </c>
      <c r="AQ1328" s="178">
        <f t="shared" si="184"/>
        <v>0</v>
      </c>
      <c r="AR1328" s="178">
        <f t="shared" si="185"/>
        <v>0</v>
      </c>
      <c r="AS1328" s="178">
        <f t="shared" si="186"/>
        <v>0</v>
      </c>
      <c r="AT1328" s="178">
        <f t="shared" si="187"/>
        <v>0</v>
      </c>
      <c r="AU1328">
        <f t="shared" si="188"/>
        <v>0</v>
      </c>
    </row>
    <row r="1329" spans="1:47">
      <c r="A1329" t="str">
        <f>IF(All_Tasks!A1329="","",All_Tasks!A1329)</f>
        <v/>
      </c>
      <c r="B1329" t="str">
        <f>IF(All_Tasks!B1329="","",All_Tasks!B1329)</f>
        <v/>
      </c>
      <c r="C1329" t="str">
        <f>IF(All_Tasks!C1329="","",All_Tasks!C1329)</f>
        <v/>
      </c>
      <c r="D1329" t="str">
        <f>IF(All_Tasks!D1329="","",All_Tasks!D1329)</f>
        <v/>
      </c>
      <c r="E1329" t="str">
        <f>IF(All_Tasks!V1329&lt;&gt;"",All_Tasks!V1329,IF(All_Tasks!E1329&lt;&gt;"",All_Tasks!E1329,""))</f>
        <v/>
      </c>
      <c r="F1329" t="str">
        <f>IF(All_Tasks!F1329="","",All_Tasks!F1329)</f>
        <v/>
      </c>
      <c r="G1329" t="str">
        <f>IF(All_Tasks!G1329="","",All_Tasks!G1329)</f>
        <v/>
      </c>
      <c r="H1329" s="231" t="str">
        <f>IF(All_Tasks!H1329="","",All_Tasks!H1329)</f>
        <v/>
      </c>
      <c r="I1329" t="str">
        <f>IF(All_Tasks!I1329="","",All_Tasks!I1329)</f>
        <v/>
      </c>
      <c r="J1329" t="str">
        <f>IF(All_Tasks!J1329="","",All_Tasks!J1329)</f>
        <v/>
      </c>
      <c r="K1329" t="str">
        <f>IF(All_Tasks!K1329="","",All_Tasks!K1329)</f>
        <v/>
      </c>
      <c r="L1329" s="231" t="str">
        <f>IF(All_Tasks!L1329="","",All_Tasks!L1329)</f>
        <v/>
      </c>
      <c r="M1329" t="str">
        <f>IF(All_Tasks!M1329="","",All_Tasks!M1329)</f>
        <v/>
      </c>
      <c r="N1329" t="str">
        <f>IF(All_Tasks!N1329="","",All_Tasks!N1329)</f>
        <v/>
      </c>
      <c r="O1329" t="str">
        <f>IF(All_Tasks!O1329="","",All_Tasks!O1329)</f>
        <v/>
      </c>
      <c r="P1329" s="181">
        <f>IF(All_Tasks!P1329="",0,All_Tasks!P1329)</f>
        <v>0</v>
      </c>
      <c r="Q1329" s="181">
        <f>IF(All_Tasks!Q1329="",0,All_Tasks!Q1329)</f>
        <v>0</v>
      </c>
      <c r="R1329" s="181">
        <f>IF(All_Tasks!R1329="",0,All_Tasks!R1329)</f>
        <v>0</v>
      </c>
      <c r="S1329" s="181" t="str">
        <f>IF(All_Tasks!S1329="","",All_Tasks!S1329)</f>
        <v/>
      </c>
      <c r="T1329" t="str">
        <f>IF(All_Tasks!T1329="","",All_Tasks!T1329)</f>
        <v/>
      </c>
      <c r="U1329" t="str">
        <f>IF(All_Tasks!U1329="","",All_Tasks!U1329)</f>
        <v/>
      </c>
      <c r="V1329">
        <f>IF(A1329="",0,IFERROR(MATCH(A1329,Scope_Labor_Rates!$A$6:$A$46,0)+5,0))</f>
        <v>0</v>
      </c>
      <c r="W1329" s="178">
        <f>IF(V1329&gt;0,INDEX(Scope_Labor_Rates!$C$6:$C$46,V1329-5),0)</f>
        <v>0</v>
      </c>
      <c r="X1329" s="178">
        <f>IF(V1329&gt;0,INDEX(Scope_Labor_Rates!$C$6:$C$46,V1329-5),0)</f>
        <v>0</v>
      </c>
      <c r="Y1329" s="180">
        <f>IF(V1329&gt;0,INDEX(Scope_Labor_Rates!$S$6:$S$46,V1329-5),0)</f>
        <v>0</v>
      </c>
      <c r="Z1329" s="180">
        <f>IF(V1329&gt;0,INDEX(Scope_Labor_Rates!$R$6:$R$46,V1329-5),1)</f>
        <v>1</v>
      </c>
      <c r="AA1329" s="231">
        <f t="shared" si="180"/>
        <v>0</v>
      </c>
      <c r="AB1329" t="str">
        <f t="shared" si="181"/>
        <v/>
      </c>
      <c r="AC1329" s="178" t="str">
        <f t="shared" si="182"/>
        <v/>
      </c>
      <c r="AD1329" s="181">
        <f t="shared" si="183"/>
        <v>0</v>
      </c>
      <c r="AE1329" s="178">
        <f>IF(V1329&gt;0,P1329*INDEX(Scope_Labor_Rates!$E$6:$E$46,V1329-5),0)</f>
        <v>0</v>
      </c>
      <c r="AF1329" s="181">
        <f>IF(V1329&gt;0,AE1329*INDEX(Scope_Labor_Rates!$D$6:$D$46,V1329-5)*AA1329,0)</f>
        <v>0</v>
      </c>
      <c r="AG1329" s="178">
        <f>IF(V1329&gt;0,P1329*INDEX(Scope_Labor_Rates!$G$6:$G$46,V1329-5),0)</f>
        <v>0</v>
      </c>
      <c r="AH1329" s="181">
        <f>IF(V1329&gt;0,AG1329*INDEX(Scope_Labor_Rates!$F$6:$F$46,V1329-5)*AA1329,0)</f>
        <v>0</v>
      </c>
      <c r="AI1329" s="178">
        <f>IF(V1329&gt;0,P1329*INDEX(Scope_Labor_Rates!$I$6:$I$46,V1329-5),0)</f>
        <v>0</v>
      </c>
      <c r="AJ1329" s="181">
        <f>IF(V1329&gt;0,AI1329*INDEX(Scope_Labor_Rates!$H$6:$H$46,V1329-5)*AA1329,0)</f>
        <v>0</v>
      </c>
      <c r="AK1329" s="178">
        <f>IF(V1329&gt;0,P1329*INDEX(Scope_Labor_Rates!$K$6:$K$46,V1329-5),0)</f>
        <v>0</v>
      </c>
      <c r="AL1329" s="181">
        <f>IF(V1329&gt;0,AK1329*INDEX(Scope_Labor_Rates!$J$6:$J$46,V1329-5)*AA1329,0)</f>
        <v>0</v>
      </c>
      <c r="AM1329" s="178">
        <f>IF(V1329&gt;0,P1329*INDEX(Scope_Labor_Rates!$M$6:$M$46,V1329-5),0)</f>
        <v>0</v>
      </c>
      <c r="AN1329" s="178">
        <f>IF(V1329&gt;0,AM1329*INDEX(Scope_Labor_Rates!$L$6:$L$46,V1329-5)*AA1329,0)</f>
        <v>0</v>
      </c>
      <c r="AO1329" s="178">
        <f>IF(V1329&gt;0,P1329*INDEX(Scope_Labor_Rates!$O$6:$O$46,V1329-5)*AA1329,0)</f>
        <v>0</v>
      </c>
      <c r="AP1329" s="181">
        <f>IF(V1329&gt;0,P1329*INDEX(Scope_Labor_Rates!$Q$6:$Q$46,V1329-5)*AA1329,0)</f>
        <v>0</v>
      </c>
      <c r="AQ1329" s="178">
        <f t="shared" si="184"/>
        <v>0</v>
      </c>
      <c r="AR1329" s="178">
        <f t="shared" si="185"/>
        <v>0</v>
      </c>
      <c r="AS1329" s="178">
        <f t="shared" si="186"/>
        <v>0</v>
      </c>
      <c r="AT1329" s="178">
        <f t="shared" si="187"/>
        <v>0</v>
      </c>
      <c r="AU1329">
        <f t="shared" si="188"/>
        <v>0</v>
      </c>
    </row>
    <row r="1330" spans="1:47">
      <c r="A1330" t="str">
        <f>IF(All_Tasks!A1330="","",All_Tasks!A1330)</f>
        <v/>
      </c>
      <c r="B1330" t="str">
        <f>IF(All_Tasks!B1330="","",All_Tasks!B1330)</f>
        <v/>
      </c>
      <c r="C1330" t="str">
        <f>IF(All_Tasks!C1330="","",All_Tasks!C1330)</f>
        <v/>
      </c>
      <c r="D1330" t="str">
        <f>IF(All_Tasks!D1330="","",All_Tasks!D1330)</f>
        <v/>
      </c>
      <c r="E1330" t="str">
        <f>IF(All_Tasks!V1330&lt;&gt;"",All_Tasks!V1330,IF(All_Tasks!E1330&lt;&gt;"",All_Tasks!E1330,""))</f>
        <v/>
      </c>
      <c r="F1330" t="str">
        <f>IF(All_Tasks!F1330="","",All_Tasks!F1330)</f>
        <v/>
      </c>
      <c r="G1330" t="str">
        <f>IF(All_Tasks!G1330="","",All_Tasks!G1330)</f>
        <v/>
      </c>
      <c r="H1330" s="231" t="str">
        <f>IF(All_Tasks!H1330="","",All_Tasks!H1330)</f>
        <v/>
      </c>
      <c r="I1330" t="str">
        <f>IF(All_Tasks!I1330="","",All_Tasks!I1330)</f>
        <v/>
      </c>
      <c r="J1330" t="str">
        <f>IF(All_Tasks!J1330="","",All_Tasks!J1330)</f>
        <v/>
      </c>
      <c r="K1330" t="str">
        <f>IF(All_Tasks!K1330="","",All_Tasks!K1330)</f>
        <v/>
      </c>
      <c r="L1330" s="231" t="str">
        <f>IF(All_Tasks!L1330="","",All_Tasks!L1330)</f>
        <v/>
      </c>
      <c r="M1330" t="str">
        <f>IF(All_Tasks!M1330="","",All_Tasks!M1330)</f>
        <v/>
      </c>
      <c r="N1330" t="str">
        <f>IF(All_Tasks!N1330="","",All_Tasks!N1330)</f>
        <v/>
      </c>
      <c r="O1330" t="str">
        <f>IF(All_Tasks!O1330="","",All_Tasks!O1330)</f>
        <v/>
      </c>
      <c r="P1330" s="181">
        <f>IF(All_Tasks!P1330="",0,All_Tasks!P1330)</f>
        <v>0</v>
      </c>
      <c r="Q1330" s="181">
        <f>IF(All_Tasks!Q1330="",0,All_Tasks!Q1330)</f>
        <v>0</v>
      </c>
      <c r="R1330" s="181">
        <f>IF(All_Tasks!R1330="",0,All_Tasks!R1330)</f>
        <v>0</v>
      </c>
      <c r="S1330" s="181" t="str">
        <f>IF(All_Tasks!S1330="","",All_Tasks!S1330)</f>
        <v/>
      </c>
      <c r="T1330" t="str">
        <f>IF(All_Tasks!T1330="","",All_Tasks!T1330)</f>
        <v/>
      </c>
      <c r="U1330" t="str">
        <f>IF(All_Tasks!U1330="","",All_Tasks!U1330)</f>
        <v/>
      </c>
      <c r="V1330">
        <f>IF(A1330="",0,IFERROR(MATCH(A1330,Scope_Labor_Rates!$A$6:$A$46,0)+5,0))</f>
        <v>0</v>
      </c>
      <c r="W1330" s="178">
        <f>IF(V1330&gt;0,INDEX(Scope_Labor_Rates!$C$6:$C$46,V1330-5),0)</f>
        <v>0</v>
      </c>
      <c r="X1330" s="178">
        <f>IF(V1330&gt;0,INDEX(Scope_Labor_Rates!$C$6:$C$46,V1330-5),0)</f>
        <v>0</v>
      </c>
      <c r="Y1330" s="180">
        <f>IF(V1330&gt;0,INDEX(Scope_Labor_Rates!$S$6:$S$46,V1330-5),0)</f>
        <v>0</v>
      </c>
      <c r="Z1330" s="180">
        <f>IF(V1330&gt;0,INDEX(Scope_Labor_Rates!$R$6:$R$46,V1330-5),1)</f>
        <v>1</v>
      </c>
      <c r="AA1330" s="231">
        <f t="shared" si="180"/>
        <v>0</v>
      </c>
      <c r="AB1330" t="str">
        <f t="shared" si="181"/>
        <v/>
      </c>
      <c r="AC1330" s="178" t="str">
        <f t="shared" si="182"/>
        <v/>
      </c>
      <c r="AD1330" s="181">
        <f t="shared" si="183"/>
        <v>0</v>
      </c>
      <c r="AE1330" s="178">
        <f>IF(V1330&gt;0,P1330*INDEX(Scope_Labor_Rates!$E$6:$E$46,V1330-5),0)</f>
        <v>0</v>
      </c>
      <c r="AF1330" s="181">
        <f>IF(V1330&gt;0,AE1330*INDEX(Scope_Labor_Rates!$D$6:$D$46,V1330-5)*AA1330,0)</f>
        <v>0</v>
      </c>
      <c r="AG1330" s="178">
        <f>IF(V1330&gt;0,P1330*INDEX(Scope_Labor_Rates!$G$6:$G$46,V1330-5),0)</f>
        <v>0</v>
      </c>
      <c r="AH1330" s="181">
        <f>IF(V1330&gt;0,AG1330*INDEX(Scope_Labor_Rates!$F$6:$F$46,V1330-5)*AA1330,0)</f>
        <v>0</v>
      </c>
      <c r="AI1330" s="178">
        <f>IF(V1330&gt;0,P1330*INDEX(Scope_Labor_Rates!$I$6:$I$46,V1330-5),0)</f>
        <v>0</v>
      </c>
      <c r="AJ1330" s="181">
        <f>IF(V1330&gt;0,AI1330*INDEX(Scope_Labor_Rates!$H$6:$H$46,V1330-5)*AA1330,0)</f>
        <v>0</v>
      </c>
      <c r="AK1330" s="178">
        <f>IF(V1330&gt;0,P1330*INDEX(Scope_Labor_Rates!$K$6:$K$46,V1330-5),0)</f>
        <v>0</v>
      </c>
      <c r="AL1330" s="181">
        <f>IF(V1330&gt;0,AK1330*INDEX(Scope_Labor_Rates!$J$6:$J$46,V1330-5)*AA1330,0)</f>
        <v>0</v>
      </c>
      <c r="AM1330" s="178">
        <f>IF(V1330&gt;0,P1330*INDEX(Scope_Labor_Rates!$M$6:$M$46,V1330-5),0)</f>
        <v>0</v>
      </c>
      <c r="AN1330" s="178">
        <f>IF(V1330&gt;0,AM1330*INDEX(Scope_Labor_Rates!$L$6:$L$46,V1330-5)*AA1330,0)</f>
        <v>0</v>
      </c>
      <c r="AO1330" s="178">
        <f>IF(V1330&gt;0,P1330*INDEX(Scope_Labor_Rates!$O$6:$O$46,V1330-5)*AA1330,0)</f>
        <v>0</v>
      </c>
      <c r="AP1330" s="181">
        <f>IF(V1330&gt;0,P1330*INDEX(Scope_Labor_Rates!$Q$6:$Q$46,V1330-5)*AA1330,0)</f>
        <v>0</v>
      </c>
      <c r="AQ1330" s="178">
        <f t="shared" si="184"/>
        <v>0</v>
      </c>
      <c r="AR1330" s="178">
        <f t="shared" si="185"/>
        <v>0</v>
      </c>
      <c r="AS1330" s="178">
        <f t="shared" si="186"/>
        <v>0</v>
      </c>
      <c r="AT1330" s="178">
        <f t="shared" si="187"/>
        <v>0</v>
      </c>
      <c r="AU1330">
        <f t="shared" si="188"/>
        <v>0</v>
      </c>
    </row>
    <row r="1331" spans="1:47">
      <c r="A1331" t="str">
        <f>IF(All_Tasks!A1331="","",All_Tasks!A1331)</f>
        <v/>
      </c>
      <c r="B1331" t="str">
        <f>IF(All_Tasks!B1331="","",All_Tasks!B1331)</f>
        <v/>
      </c>
      <c r="C1331" t="str">
        <f>IF(All_Tasks!C1331="","",All_Tasks!C1331)</f>
        <v/>
      </c>
      <c r="D1331" t="str">
        <f>IF(All_Tasks!D1331="","",All_Tasks!D1331)</f>
        <v/>
      </c>
      <c r="E1331" t="str">
        <f>IF(All_Tasks!V1331&lt;&gt;"",All_Tasks!V1331,IF(All_Tasks!E1331&lt;&gt;"",All_Tasks!E1331,""))</f>
        <v/>
      </c>
      <c r="F1331" t="str">
        <f>IF(All_Tasks!F1331="","",All_Tasks!F1331)</f>
        <v/>
      </c>
      <c r="G1331" t="str">
        <f>IF(All_Tasks!G1331="","",All_Tasks!G1331)</f>
        <v/>
      </c>
      <c r="H1331" s="231" t="str">
        <f>IF(All_Tasks!H1331="","",All_Tasks!H1331)</f>
        <v/>
      </c>
      <c r="I1331" t="str">
        <f>IF(All_Tasks!I1331="","",All_Tasks!I1331)</f>
        <v/>
      </c>
      <c r="J1331" t="str">
        <f>IF(All_Tasks!J1331="","",All_Tasks!J1331)</f>
        <v/>
      </c>
      <c r="K1331" t="str">
        <f>IF(All_Tasks!K1331="","",All_Tasks!K1331)</f>
        <v/>
      </c>
      <c r="L1331" s="231" t="str">
        <f>IF(All_Tasks!L1331="","",All_Tasks!L1331)</f>
        <v/>
      </c>
      <c r="M1331" t="str">
        <f>IF(All_Tasks!M1331="","",All_Tasks!M1331)</f>
        <v/>
      </c>
      <c r="N1331" t="str">
        <f>IF(All_Tasks!N1331="","",All_Tasks!N1331)</f>
        <v/>
      </c>
      <c r="O1331" t="str">
        <f>IF(All_Tasks!O1331="","",All_Tasks!O1331)</f>
        <v/>
      </c>
      <c r="P1331" s="181">
        <f>IF(All_Tasks!P1331="",0,All_Tasks!P1331)</f>
        <v>0</v>
      </c>
      <c r="Q1331" s="181">
        <f>IF(All_Tasks!Q1331="",0,All_Tasks!Q1331)</f>
        <v>0</v>
      </c>
      <c r="R1331" s="181">
        <f>IF(All_Tasks!R1331="",0,All_Tasks!R1331)</f>
        <v>0</v>
      </c>
      <c r="S1331" s="181" t="str">
        <f>IF(All_Tasks!S1331="","",All_Tasks!S1331)</f>
        <v/>
      </c>
      <c r="T1331" t="str">
        <f>IF(All_Tasks!T1331="","",All_Tasks!T1331)</f>
        <v/>
      </c>
      <c r="U1331" t="str">
        <f>IF(All_Tasks!U1331="","",All_Tasks!U1331)</f>
        <v/>
      </c>
      <c r="V1331">
        <f>IF(A1331="",0,IFERROR(MATCH(A1331,Scope_Labor_Rates!$A$6:$A$46,0)+5,0))</f>
        <v>0</v>
      </c>
      <c r="W1331" s="178">
        <f>IF(V1331&gt;0,INDEX(Scope_Labor_Rates!$C$6:$C$46,V1331-5),0)</f>
        <v>0</v>
      </c>
      <c r="X1331" s="178">
        <f>IF(V1331&gt;0,INDEX(Scope_Labor_Rates!$C$6:$C$46,V1331-5),0)</f>
        <v>0</v>
      </c>
      <c r="Y1331" s="180">
        <f>IF(V1331&gt;0,INDEX(Scope_Labor_Rates!$S$6:$S$46,V1331-5),0)</f>
        <v>0</v>
      </c>
      <c r="Z1331" s="180">
        <f>IF(V1331&gt;0,INDEX(Scope_Labor_Rates!$R$6:$R$46,V1331-5),1)</f>
        <v>1</v>
      </c>
      <c r="AA1331" s="231">
        <f t="shared" si="180"/>
        <v>0</v>
      </c>
      <c r="AB1331" t="str">
        <f t="shared" si="181"/>
        <v/>
      </c>
      <c r="AC1331" s="178" t="str">
        <f t="shared" si="182"/>
        <v/>
      </c>
      <c r="AD1331" s="181">
        <f t="shared" si="183"/>
        <v>0</v>
      </c>
      <c r="AE1331" s="178">
        <f>IF(V1331&gt;0,P1331*INDEX(Scope_Labor_Rates!$E$6:$E$46,V1331-5),0)</f>
        <v>0</v>
      </c>
      <c r="AF1331" s="181">
        <f>IF(V1331&gt;0,AE1331*INDEX(Scope_Labor_Rates!$D$6:$D$46,V1331-5)*AA1331,0)</f>
        <v>0</v>
      </c>
      <c r="AG1331" s="178">
        <f>IF(V1331&gt;0,P1331*INDEX(Scope_Labor_Rates!$G$6:$G$46,V1331-5),0)</f>
        <v>0</v>
      </c>
      <c r="AH1331" s="181">
        <f>IF(V1331&gt;0,AG1331*INDEX(Scope_Labor_Rates!$F$6:$F$46,V1331-5)*AA1331,0)</f>
        <v>0</v>
      </c>
      <c r="AI1331" s="178">
        <f>IF(V1331&gt;0,P1331*INDEX(Scope_Labor_Rates!$I$6:$I$46,V1331-5),0)</f>
        <v>0</v>
      </c>
      <c r="AJ1331" s="181">
        <f>IF(V1331&gt;0,AI1331*INDEX(Scope_Labor_Rates!$H$6:$H$46,V1331-5)*AA1331,0)</f>
        <v>0</v>
      </c>
      <c r="AK1331" s="178">
        <f>IF(V1331&gt;0,P1331*INDEX(Scope_Labor_Rates!$K$6:$K$46,V1331-5),0)</f>
        <v>0</v>
      </c>
      <c r="AL1331" s="181">
        <f>IF(V1331&gt;0,AK1331*INDEX(Scope_Labor_Rates!$J$6:$J$46,V1331-5)*AA1331,0)</f>
        <v>0</v>
      </c>
      <c r="AM1331" s="178">
        <f>IF(V1331&gt;0,P1331*INDEX(Scope_Labor_Rates!$M$6:$M$46,V1331-5),0)</f>
        <v>0</v>
      </c>
      <c r="AN1331" s="178">
        <f>IF(V1331&gt;0,AM1331*INDEX(Scope_Labor_Rates!$L$6:$L$46,V1331-5)*AA1331,0)</f>
        <v>0</v>
      </c>
      <c r="AO1331" s="178">
        <f>IF(V1331&gt;0,P1331*INDEX(Scope_Labor_Rates!$O$6:$O$46,V1331-5)*AA1331,0)</f>
        <v>0</v>
      </c>
      <c r="AP1331" s="181">
        <f>IF(V1331&gt;0,P1331*INDEX(Scope_Labor_Rates!$Q$6:$Q$46,V1331-5)*AA1331,0)</f>
        <v>0</v>
      </c>
      <c r="AQ1331" s="178">
        <f t="shared" si="184"/>
        <v>0</v>
      </c>
      <c r="AR1331" s="178">
        <f t="shared" si="185"/>
        <v>0</v>
      </c>
      <c r="AS1331" s="178">
        <f t="shared" si="186"/>
        <v>0</v>
      </c>
      <c r="AT1331" s="178">
        <f t="shared" si="187"/>
        <v>0</v>
      </c>
      <c r="AU1331">
        <f t="shared" si="188"/>
        <v>0</v>
      </c>
    </row>
    <row r="1332" spans="1:47">
      <c r="A1332" t="str">
        <f>IF(All_Tasks!A1332="","",All_Tasks!A1332)</f>
        <v/>
      </c>
      <c r="B1332" t="str">
        <f>IF(All_Tasks!B1332="","",All_Tasks!B1332)</f>
        <v/>
      </c>
      <c r="C1332" t="str">
        <f>IF(All_Tasks!C1332="","",All_Tasks!C1332)</f>
        <v/>
      </c>
      <c r="D1332" t="str">
        <f>IF(All_Tasks!D1332="","",All_Tasks!D1332)</f>
        <v/>
      </c>
      <c r="E1332" t="str">
        <f>IF(All_Tasks!V1332&lt;&gt;"",All_Tasks!V1332,IF(All_Tasks!E1332&lt;&gt;"",All_Tasks!E1332,""))</f>
        <v/>
      </c>
      <c r="F1332" t="str">
        <f>IF(All_Tasks!F1332="","",All_Tasks!F1332)</f>
        <v/>
      </c>
      <c r="G1332" t="str">
        <f>IF(All_Tasks!G1332="","",All_Tasks!G1332)</f>
        <v/>
      </c>
      <c r="H1332" s="231" t="str">
        <f>IF(All_Tasks!H1332="","",All_Tasks!H1332)</f>
        <v/>
      </c>
      <c r="I1332" t="str">
        <f>IF(All_Tasks!I1332="","",All_Tasks!I1332)</f>
        <v/>
      </c>
      <c r="J1332" t="str">
        <f>IF(All_Tasks!J1332="","",All_Tasks!J1332)</f>
        <v/>
      </c>
      <c r="K1332" t="str">
        <f>IF(All_Tasks!K1332="","",All_Tasks!K1332)</f>
        <v/>
      </c>
      <c r="L1332" s="231" t="str">
        <f>IF(All_Tasks!L1332="","",All_Tasks!L1332)</f>
        <v/>
      </c>
      <c r="M1332" t="str">
        <f>IF(All_Tasks!M1332="","",All_Tasks!M1332)</f>
        <v/>
      </c>
      <c r="N1332" t="str">
        <f>IF(All_Tasks!N1332="","",All_Tasks!N1332)</f>
        <v/>
      </c>
      <c r="O1332" t="str">
        <f>IF(All_Tasks!O1332="","",All_Tasks!O1332)</f>
        <v/>
      </c>
      <c r="P1332" s="181">
        <f>IF(All_Tasks!P1332="",0,All_Tasks!P1332)</f>
        <v>0</v>
      </c>
      <c r="Q1332" s="181">
        <f>IF(All_Tasks!Q1332="",0,All_Tasks!Q1332)</f>
        <v>0</v>
      </c>
      <c r="R1332" s="181">
        <f>IF(All_Tasks!R1332="",0,All_Tasks!R1332)</f>
        <v>0</v>
      </c>
      <c r="S1332" s="181" t="str">
        <f>IF(All_Tasks!S1332="","",All_Tasks!S1332)</f>
        <v/>
      </c>
      <c r="T1332" t="str">
        <f>IF(All_Tasks!T1332="","",All_Tasks!T1332)</f>
        <v/>
      </c>
      <c r="U1332" t="str">
        <f>IF(All_Tasks!U1332="","",All_Tasks!U1332)</f>
        <v/>
      </c>
      <c r="V1332">
        <f>IF(A1332="",0,IFERROR(MATCH(A1332,Scope_Labor_Rates!$A$6:$A$46,0)+5,0))</f>
        <v>0</v>
      </c>
      <c r="W1332" s="178">
        <f>IF(V1332&gt;0,INDEX(Scope_Labor_Rates!$C$6:$C$46,V1332-5),0)</f>
        <v>0</v>
      </c>
      <c r="X1332" s="178">
        <f>IF(V1332&gt;0,INDEX(Scope_Labor_Rates!$C$6:$C$46,V1332-5),0)</f>
        <v>0</v>
      </c>
      <c r="Y1332" s="180">
        <f>IF(V1332&gt;0,INDEX(Scope_Labor_Rates!$S$6:$S$46,V1332-5),0)</f>
        <v>0</v>
      </c>
      <c r="Z1332" s="180">
        <f>IF(V1332&gt;0,INDEX(Scope_Labor_Rates!$R$6:$R$46,V1332-5),1)</f>
        <v>1</v>
      </c>
      <c r="AA1332" s="231">
        <f t="shared" si="180"/>
        <v>0</v>
      </c>
      <c r="AB1332" t="str">
        <f t="shared" si="181"/>
        <v/>
      </c>
      <c r="AC1332" s="178" t="str">
        <f t="shared" si="182"/>
        <v/>
      </c>
      <c r="AD1332" s="181">
        <f t="shared" si="183"/>
        <v>0</v>
      </c>
      <c r="AE1332" s="178">
        <f>IF(V1332&gt;0,P1332*INDEX(Scope_Labor_Rates!$E$6:$E$46,V1332-5),0)</f>
        <v>0</v>
      </c>
      <c r="AF1332" s="181">
        <f>IF(V1332&gt;0,AE1332*INDEX(Scope_Labor_Rates!$D$6:$D$46,V1332-5)*AA1332,0)</f>
        <v>0</v>
      </c>
      <c r="AG1332" s="178">
        <f>IF(V1332&gt;0,P1332*INDEX(Scope_Labor_Rates!$G$6:$G$46,V1332-5),0)</f>
        <v>0</v>
      </c>
      <c r="AH1332" s="181">
        <f>IF(V1332&gt;0,AG1332*INDEX(Scope_Labor_Rates!$F$6:$F$46,V1332-5)*AA1332,0)</f>
        <v>0</v>
      </c>
      <c r="AI1332" s="178">
        <f>IF(V1332&gt;0,P1332*INDEX(Scope_Labor_Rates!$I$6:$I$46,V1332-5),0)</f>
        <v>0</v>
      </c>
      <c r="AJ1332" s="181">
        <f>IF(V1332&gt;0,AI1332*INDEX(Scope_Labor_Rates!$H$6:$H$46,V1332-5)*AA1332,0)</f>
        <v>0</v>
      </c>
      <c r="AK1332" s="178">
        <f>IF(V1332&gt;0,P1332*INDEX(Scope_Labor_Rates!$K$6:$K$46,V1332-5),0)</f>
        <v>0</v>
      </c>
      <c r="AL1332" s="181">
        <f>IF(V1332&gt;0,AK1332*INDEX(Scope_Labor_Rates!$J$6:$J$46,V1332-5)*AA1332,0)</f>
        <v>0</v>
      </c>
      <c r="AM1332" s="178">
        <f>IF(V1332&gt;0,P1332*INDEX(Scope_Labor_Rates!$M$6:$M$46,V1332-5),0)</f>
        <v>0</v>
      </c>
      <c r="AN1332" s="178">
        <f>IF(V1332&gt;0,AM1332*INDEX(Scope_Labor_Rates!$L$6:$L$46,V1332-5)*AA1332,0)</f>
        <v>0</v>
      </c>
      <c r="AO1332" s="178">
        <f>IF(V1332&gt;0,P1332*INDEX(Scope_Labor_Rates!$O$6:$O$46,V1332-5)*AA1332,0)</f>
        <v>0</v>
      </c>
      <c r="AP1332" s="181">
        <f>IF(V1332&gt;0,P1332*INDEX(Scope_Labor_Rates!$Q$6:$Q$46,V1332-5)*AA1332,0)</f>
        <v>0</v>
      </c>
      <c r="AQ1332" s="178">
        <f t="shared" si="184"/>
        <v>0</v>
      </c>
      <c r="AR1332" s="178">
        <f t="shared" si="185"/>
        <v>0</v>
      </c>
      <c r="AS1332" s="178">
        <f t="shared" si="186"/>
        <v>0</v>
      </c>
      <c r="AT1332" s="178">
        <f t="shared" si="187"/>
        <v>0</v>
      </c>
      <c r="AU1332">
        <f t="shared" si="188"/>
        <v>0</v>
      </c>
    </row>
    <row r="1333" spans="1:47">
      <c r="A1333" t="str">
        <f>IF(All_Tasks!A1333="","",All_Tasks!A1333)</f>
        <v/>
      </c>
      <c r="B1333" t="str">
        <f>IF(All_Tasks!B1333="","",All_Tasks!B1333)</f>
        <v/>
      </c>
      <c r="C1333" t="str">
        <f>IF(All_Tasks!C1333="","",All_Tasks!C1333)</f>
        <v/>
      </c>
      <c r="D1333" t="str">
        <f>IF(All_Tasks!D1333="","",All_Tasks!D1333)</f>
        <v/>
      </c>
      <c r="E1333" t="str">
        <f>IF(All_Tasks!V1333&lt;&gt;"",All_Tasks!V1333,IF(All_Tasks!E1333&lt;&gt;"",All_Tasks!E1333,""))</f>
        <v/>
      </c>
      <c r="F1333" t="str">
        <f>IF(All_Tasks!F1333="","",All_Tasks!F1333)</f>
        <v/>
      </c>
      <c r="G1333" t="str">
        <f>IF(All_Tasks!G1333="","",All_Tasks!G1333)</f>
        <v/>
      </c>
      <c r="H1333" s="231" t="str">
        <f>IF(All_Tasks!H1333="","",All_Tasks!H1333)</f>
        <v/>
      </c>
      <c r="I1333" t="str">
        <f>IF(All_Tasks!I1333="","",All_Tasks!I1333)</f>
        <v/>
      </c>
      <c r="J1333" t="str">
        <f>IF(All_Tasks!J1333="","",All_Tasks!J1333)</f>
        <v/>
      </c>
      <c r="K1333" t="str">
        <f>IF(All_Tasks!K1333="","",All_Tasks!K1333)</f>
        <v/>
      </c>
      <c r="L1333" s="231" t="str">
        <f>IF(All_Tasks!L1333="","",All_Tasks!L1333)</f>
        <v/>
      </c>
      <c r="M1333" t="str">
        <f>IF(All_Tasks!M1333="","",All_Tasks!M1333)</f>
        <v/>
      </c>
      <c r="N1333" t="str">
        <f>IF(All_Tasks!N1333="","",All_Tasks!N1333)</f>
        <v/>
      </c>
      <c r="O1333" t="str">
        <f>IF(All_Tasks!O1333="","",All_Tasks!O1333)</f>
        <v/>
      </c>
      <c r="P1333" s="181">
        <f>IF(All_Tasks!P1333="",0,All_Tasks!P1333)</f>
        <v>0</v>
      </c>
      <c r="Q1333" s="181">
        <f>IF(All_Tasks!Q1333="",0,All_Tasks!Q1333)</f>
        <v>0</v>
      </c>
      <c r="R1333" s="181">
        <f>IF(All_Tasks!R1333="",0,All_Tasks!R1333)</f>
        <v>0</v>
      </c>
      <c r="S1333" s="181" t="str">
        <f>IF(All_Tasks!S1333="","",All_Tasks!S1333)</f>
        <v/>
      </c>
      <c r="T1333" t="str">
        <f>IF(All_Tasks!T1333="","",All_Tasks!T1333)</f>
        <v/>
      </c>
      <c r="U1333" t="str">
        <f>IF(All_Tasks!U1333="","",All_Tasks!U1333)</f>
        <v/>
      </c>
      <c r="V1333">
        <f>IF(A1333="",0,IFERROR(MATCH(A1333,Scope_Labor_Rates!$A$6:$A$46,0)+5,0))</f>
        <v>0</v>
      </c>
      <c r="W1333" s="178">
        <f>IF(V1333&gt;0,INDEX(Scope_Labor_Rates!$C$6:$C$46,V1333-5),0)</f>
        <v>0</v>
      </c>
      <c r="X1333" s="178">
        <f>IF(V1333&gt;0,INDEX(Scope_Labor_Rates!$C$6:$C$46,V1333-5),0)</f>
        <v>0</v>
      </c>
      <c r="Y1333" s="180">
        <f>IF(V1333&gt;0,INDEX(Scope_Labor_Rates!$S$6:$S$46,V1333-5),0)</f>
        <v>0</v>
      </c>
      <c r="Z1333" s="180">
        <f>IF(V1333&gt;0,INDEX(Scope_Labor_Rates!$R$6:$R$46,V1333-5),1)</f>
        <v>1</v>
      </c>
      <c r="AA1333" s="231">
        <f t="shared" si="180"/>
        <v>0</v>
      </c>
      <c r="AB1333" t="str">
        <f t="shared" si="181"/>
        <v/>
      </c>
      <c r="AC1333" s="178" t="str">
        <f t="shared" si="182"/>
        <v/>
      </c>
      <c r="AD1333" s="181">
        <f t="shared" si="183"/>
        <v>0</v>
      </c>
      <c r="AE1333" s="178">
        <f>IF(V1333&gt;0,P1333*INDEX(Scope_Labor_Rates!$E$6:$E$46,V1333-5),0)</f>
        <v>0</v>
      </c>
      <c r="AF1333" s="181">
        <f>IF(V1333&gt;0,AE1333*INDEX(Scope_Labor_Rates!$D$6:$D$46,V1333-5)*AA1333,0)</f>
        <v>0</v>
      </c>
      <c r="AG1333" s="178">
        <f>IF(V1333&gt;0,P1333*INDEX(Scope_Labor_Rates!$G$6:$G$46,V1333-5),0)</f>
        <v>0</v>
      </c>
      <c r="AH1333" s="181">
        <f>IF(V1333&gt;0,AG1333*INDEX(Scope_Labor_Rates!$F$6:$F$46,V1333-5)*AA1333,0)</f>
        <v>0</v>
      </c>
      <c r="AI1333" s="178">
        <f>IF(V1333&gt;0,P1333*INDEX(Scope_Labor_Rates!$I$6:$I$46,V1333-5),0)</f>
        <v>0</v>
      </c>
      <c r="AJ1333" s="181">
        <f>IF(V1333&gt;0,AI1333*INDEX(Scope_Labor_Rates!$H$6:$H$46,V1333-5)*AA1333,0)</f>
        <v>0</v>
      </c>
      <c r="AK1333" s="178">
        <f>IF(V1333&gt;0,P1333*INDEX(Scope_Labor_Rates!$K$6:$K$46,V1333-5),0)</f>
        <v>0</v>
      </c>
      <c r="AL1333" s="181">
        <f>IF(V1333&gt;0,AK1333*INDEX(Scope_Labor_Rates!$J$6:$J$46,V1333-5)*AA1333,0)</f>
        <v>0</v>
      </c>
      <c r="AM1333" s="178">
        <f>IF(V1333&gt;0,P1333*INDEX(Scope_Labor_Rates!$M$6:$M$46,V1333-5),0)</f>
        <v>0</v>
      </c>
      <c r="AN1333" s="178">
        <f>IF(V1333&gt;0,AM1333*INDEX(Scope_Labor_Rates!$L$6:$L$46,V1333-5)*AA1333,0)</f>
        <v>0</v>
      </c>
      <c r="AO1333" s="178">
        <f>IF(V1333&gt;0,P1333*INDEX(Scope_Labor_Rates!$O$6:$O$46,V1333-5)*AA1333,0)</f>
        <v>0</v>
      </c>
      <c r="AP1333" s="181">
        <f>IF(V1333&gt;0,P1333*INDEX(Scope_Labor_Rates!$Q$6:$Q$46,V1333-5)*AA1333,0)</f>
        <v>0</v>
      </c>
      <c r="AQ1333" s="178">
        <f t="shared" si="184"/>
        <v>0</v>
      </c>
      <c r="AR1333" s="178">
        <f t="shared" si="185"/>
        <v>0</v>
      </c>
      <c r="AS1333" s="178">
        <f t="shared" si="186"/>
        <v>0</v>
      </c>
      <c r="AT1333" s="178">
        <f t="shared" si="187"/>
        <v>0</v>
      </c>
      <c r="AU1333">
        <f t="shared" si="188"/>
        <v>0</v>
      </c>
    </row>
    <row r="1334" spans="1:47">
      <c r="A1334" t="str">
        <f>IF(All_Tasks!A1334="","",All_Tasks!A1334)</f>
        <v/>
      </c>
      <c r="B1334" t="str">
        <f>IF(All_Tasks!B1334="","",All_Tasks!B1334)</f>
        <v/>
      </c>
      <c r="C1334" t="str">
        <f>IF(All_Tasks!C1334="","",All_Tasks!C1334)</f>
        <v/>
      </c>
      <c r="D1334" t="str">
        <f>IF(All_Tasks!D1334="","",All_Tasks!D1334)</f>
        <v/>
      </c>
      <c r="E1334" t="str">
        <f>IF(All_Tasks!V1334&lt;&gt;"",All_Tasks!V1334,IF(All_Tasks!E1334&lt;&gt;"",All_Tasks!E1334,""))</f>
        <v/>
      </c>
      <c r="F1334" t="str">
        <f>IF(All_Tasks!F1334="","",All_Tasks!F1334)</f>
        <v/>
      </c>
      <c r="G1334" t="str">
        <f>IF(All_Tasks!G1334="","",All_Tasks!G1334)</f>
        <v/>
      </c>
      <c r="H1334" s="231" t="str">
        <f>IF(All_Tasks!H1334="","",All_Tasks!H1334)</f>
        <v/>
      </c>
      <c r="I1334" t="str">
        <f>IF(All_Tasks!I1334="","",All_Tasks!I1334)</f>
        <v/>
      </c>
      <c r="J1334" t="str">
        <f>IF(All_Tasks!J1334="","",All_Tasks!J1334)</f>
        <v/>
      </c>
      <c r="K1334" t="str">
        <f>IF(All_Tasks!K1334="","",All_Tasks!K1334)</f>
        <v/>
      </c>
      <c r="L1334" s="231" t="str">
        <f>IF(All_Tasks!L1334="","",All_Tasks!L1334)</f>
        <v/>
      </c>
      <c r="M1334" t="str">
        <f>IF(All_Tasks!M1334="","",All_Tasks!M1334)</f>
        <v/>
      </c>
      <c r="N1334" t="str">
        <f>IF(All_Tasks!N1334="","",All_Tasks!N1334)</f>
        <v/>
      </c>
      <c r="O1334" t="str">
        <f>IF(All_Tasks!O1334="","",All_Tasks!O1334)</f>
        <v/>
      </c>
      <c r="P1334" s="181">
        <f>IF(All_Tasks!P1334="",0,All_Tasks!P1334)</f>
        <v>0</v>
      </c>
      <c r="Q1334" s="181">
        <f>IF(All_Tasks!Q1334="",0,All_Tasks!Q1334)</f>
        <v>0</v>
      </c>
      <c r="R1334" s="181">
        <f>IF(All_Tasks!R1334="",0,All_Tasks!R1334)</f>
        <v>0</v>
      </c>
      <c r="S1334" s="181" t="str">
        <f>IF(All_Tasks!S1334="","",All_Tasks!S1334)</f>
        <v/>
      </c>
      <c r="T1334" t="str">
        <f>IF(All_Tasks!T1334="","",All_Tasks!T1334)</f>
        <v/>
      </c>
      <c r="U1334" t="str">
        <f>IF(All_Tasks!U1334="","",All_Tasks!U1334)</f>
        <v/>
      </c>
      <c r="V1334">
        <f>IF(A1334="",0,IFERROR(MATCH(A1334,Scope_Labor_Rates!$A$6:$A$46,0)+5,0))</f>
        <v>0</v>
      </c>
      <c r="W1334" s="178">
        <f>IF(V1334&gt;0,INDEX(Scope_Labor_Rates!$C$6:$C$46,V1334-5),0)</f>
        <v>0</v>
      </c>
      <c r="X1334" s="178">
        <f>IF(V1334&gt;0,INDEX(Scope_Labor_Rates!$C$6:$C$46,V1334-5),0)</f>
        <v>0</v>
      </c>
      <c r="Y1334" s="180">
        <f>IF(V1334&gt;0,INDEX(Scope_Labor_Rates!$S$6:$S$46,V1334-5),0)</f>
        <v>0</v>
      </c>
      <c r="Z1334" s="180">
        <f>IF(V1334&gt;0,INDEX(Scope_Labor_Rates!$R$6:$R$46,V1334-5),1)</f>
        <v>1</v>
      </c>
      <c r="AA1334" s="231">
        <f t="shared" si="180"/>
        <v>0</v>
      </c>
      <c r="AB1334" t="str">
        <f t="shared" si="181"/>
        <v/>
      </c>
      <c r="AC1334" s="178" t="str">
        <f t="shared" si="182"/>
        <v/>
      </c>
      <c r="AD1334" s="181">
        <f t="shared" si="183"/>
        <v>0</v>
      </c>
      <c r="AE1334" s="178">
        <f>IF(V1334&gt;0,P1334*INDEX(Scope_Labor_Rates!$E$6:$E$46,V1334-5),0)</f>
        <v>0</v>
      </c>
      <c r="AF1334" s="181">
        <f>IF(V1334&gt;0,AE1334*INDEX(Scope_Labor_Rates!$D$6:$D$46,V1334-5)*AA1334,0)</f>
        <v>0</v>
      </c>
      <c r="AG1334" s="178">
        <f>IF(V1334&gt;0,P1334*INDEX(Scope_Labor_Rates!$G$6:$G$46,V1334-5),0)</f>
        <v>0</v>
      </c>
      <c r="AH1334" s="181">
        <f>IF(V1334&gt;0,AG1334*INDEX(Scope_Labor_Rates!$F$6:$F$46,V1334-5)*AA1334,0)</f>
        <v>0</v>
      </c>
      <c r="AI1334" s="178">
        <f>IF(V1334&gt;0,P1334*INDEX(Scope_Labor_Rates!$I$6:$I$46,V1334-5),0)</f>
        <v>0</v>
      </c>
      <c r="AJ1334" s="181">
        <f>IF(V1334&gt;0,AI1334*INDEX(Scope_Labor_Rates!$H$6:$H$46,V1334-5)*AA1334,0)</f>
        <v>0</v>
      </c>
      <c r="AK1334" s="178">
        <f>IF(V1334&gt;0,P1334*INDEX(Scope_Labor_Rates!$K$6:$K$46,V1334-5),0)</f>
        <v>0</v>
      </c>
      <c r="AL1334" s="181">
        <f>IF(V1334&gt;0,AK1334*INDEX(Scope_Labor_Rates!$J$6:$J$46,V1334-5)*AA1334,0)</f>
        <v>0</v>
      </c>
      <c r="AM1334" s="178">
        <f>IF(V1334&gt;0,P1334*INDEX(Scope_Labor_Rates!$M$6:$M$46,V1334-5),0)</f>
        <v>0</v>
      </c>
      <c r="AN1334" s="178">
        <f>IF(V1334&gt;0,AM1334*INDEX(Scope_Labor_Rates!$L$6:$L$46,V1334-5)*AA1334,0)</f>
        <v>0</v>
      </c>
      <c r="AO1334" s="178">
        <f>IF(V1334&gt;0,P1334*INDEX(Scope_Labor_Rates!$O$6:$O$46,V1334-5)*AA1334,0)</f>
        <v>0</v>
      </c>
      <c r="AP1334" s="181">
        <f>IF(V1334&gt;0,P1334*INDEX(Scope_Labor_Rates!$Q$6:$Q$46,V1334-5)*AA1334,0)</f>
        <v>0</v>
      </c>
      <c r="AQ1334" s="178">
        <f t="shared" si="184"/>
        <v>0</v>
      </c>
      <c r="AR1334" s="178">
        <f t="shared" si="185"/>
        <v>0</v>
      </c>
      <c r="AS1334" s="178">
        <f t="shared" si="186"/>
        <v>0</v>
      </c>
      <c r="AT1334" s="178">
        <f t="shared" si="187"/>
        <v>0</v>
      </c>
      <c r="AU1334">
        <f t="shared" si="188"/>
        <v>0</v>
      </c>
    </row>
    <row r="1335" spans="1:47">
      <c r="A1335" t="str">
        <f>IF(All_Tasks!A1335="","",All_Tasks!A1335)</f>
        <v/>
      </c>
      <c r="B1335" t="str">
        <f>IF(All_Tasks!B1335="","",All_Tasks!B1335)</f>
        <v/>
      </c>
      <c r="C1335" t="str">
        <f>IF(All_Tasks!C1335="","",All_Tasks!C1335)</f>
        <v/>
      </c>
      <c r="D1335" t="str">
        <f>IF(All_Tasks!D1335="","",All_Tasks!D1335)</f>
        <v/>
      </c>
      <c r="E1335" t="str">
        <f>IF(All_Tasks!V1335&lt;&gt;"",All_Tasks!V1335,IF(All_Tasks!E1335&lt;&gt;"",All_Tasks!E1335,""))</f>
        <v/>
      </c>
      <c r="F1335" t="str">
        <f>IF(All_Tasks!F1335="","",All_Tasks!F1335)</f>
        <v/>
      </c>
      <c r="G1335" t="str">
        <f>IF(All_Tasks!G1335="","",All_Tasks!G1335)</f>
        <v/>
      </c>
      <c r="H1335" s="231" t="str">
        <f>IF(All_Tasks!H1335="","",All_Tasks!H1335)</f>
        <v/>
      </c>
      <c r="I1335" t="str">
        <f>IF(All_Tasks!I1335="","",All_Tasks!I1335)</f>
        <v/>
      </c>
      <c r="J1335" t="str">
        <f>IF(All_Tasks!J1335="","",All_Tasks!J1335)</f>
        <v/>
      </c>
      <c r="K1335" t="str">
        <f>IF(All_Tasks!K1335="","",All_Tasks!K1335)</f>
        <v/>
      </c>
      <c r="L1335" s="231" t="str">
        <f>IF(All_Tasks!L1335="","",All_Tasks!L1335)</f>
        <v/>
      </c>
      <c r="M1335" t="str">
        <f>IF(All_Tasks!M1335="","",All_Tasks!M1335)</f>
        <v/>
      </c>
      <c r="N1335" t="str">
        <f>IF(All_Tasks!N1335="","",All_Tasks!N1335)</f>
        <v/>
      </c>
      <c r="O1335" t="str">
        <f>IF(All_Tasks!O1335="","",All_Tasks!O1335)</f>
        <v/>
      </c>
      <c r="P1335" s="181">
        <f>IF(All_Tasks!P1335="",0,All_Tasks!P1335)</f>
        <v>0</v>
      </c>
      <c r="Q1335" s="181">
        <f>IF(All_Tasks!Q1335="",0,All_Tasks!Q1335)</f>
        <v>0</v>
      </c>
      <c r="R1335" s="181">
        <f>IF(All_Tasks!R1335="",0,All_Tasks!R1335)</f>
        <v>0</v>
      </c>
      <c r="S1335" s="181" t="str">
        <f>IF(All_Tasks!S1335="","",All_Tasks!S1335)</f>
        <v/>
      </c>
      <c r="T1335" t="str">
        <f>IF(All_Tasks!T1335="","",All_Tasks!T1335)</f>
        <v/>
      </c>
      <c r="U1335" t="str">
        <f>IF(All_Tasks!U1335="","",All_Tasks!U1335)</f>
        <v/>
      </c>
      <c r="V1335">
        <f>IF(A1335="",0,IFERROR(MATCH(A1335,Scope_Labor_Rates!$A$6:$A$46,0)+5,0))</f>
        <v>0</v>
      </c>
      <c r="W1335" s="178">
        <f>IF(V1335&gt;0,INDEX(Scope_Labor_Rates!$C$6:$C$46,V1335-5),0)</f>
        <v>0</v>
      </c>
      <c r="X1335" s="178">
        <f>IF(V1335&gt;0,INDEX(Scope_Labor_Rates!$C$6:$C$46,V1335-5),0)</f>
        <v>0</v>
      </c>
      <c r="Y1335" s="180">
        <f>IF(V1335&gt;0,INDEX(Scope_Labor_Rates!$S$6:$S$46,V1335-5),0)</f>
        <v>0</v>
      </c>
      <c r="Z1335" s="180">
        <f>IF(V1335&gt;0,INDEX(Scope_Labor_Rates!$R$6:$R$46,V1335-5),1)</f>
        <v>1</v>
      </c>
      <c r="AA1335" s="231">
        <f t="shared" si="180"/>
        <v>0</v>
      </c>
      <c r="AB1335" t="str">
        <f t="shared" si="181"/>
        <v/>
      </c>
      <c r="AC1335" s="178" t="str">
        <f t="shared" si="182"/>
        <v/>
      </c>
      <c r="AD1335" s="181">
        <f t="shared" si="183"/>
        <v>0</v>
      </c>
      <c r="AE1335" s="178">
        <f>IF(V1335&gt;0,P1335*INDEX(Scope_Labor_Rates!$E$6:$E$46,V1335-5),0)</f>
        <v>0</v>
      </c>
      <c r="AF1335" s="181">
        <f>IF(V1335&gt;0,AE1335*INDEX(Scope_Labor_Rates!$D$6:$D$46,V1335-5)*AA1335,0)</f>
        <v>0</v>
      </c>
      <c r="AG1335" s="178">
        <f>IF(V1335&gt;0,P1335*INDEX(Scope_Labor_Rates!$G$6:$G$46,V1335-5),0)</f>
        <v>0</v>
      </c>
      <c r="AH1335" s="181">
        <f>IF(V1335&gt;0,AG1335*INDEX(Scope_Labor_Rates!$F$6:$F$46,V1335-5)*AA1335,0)</f>
        <v>0</v>
      </c>
      <c r="AI1335" s="178">
        <f>IF(V1335&gt;0,P1335*INDEX(Scope_Labor_Rates!$I$6:$I$46,V1335-5),0)</f>
        <v>0</v>
      </c>
      <c r="AJ1335" s="181">
        <f>IF(V1335&gt;0,AI1335*INDEX(Scope_Labor_Rates!$H$6:$H$46,V1335-5)*AA1335,0)</f>
        <v>0</v>
      </c>
      <c r="AK1335" s="178">
        <f>IF(V1335&gt;0,P1335*INDEX(Scope_Labor_Rates!$K$6:$K$46,V1335-5),0)</f>
        <v>0</v>
      </c>
      <c r="AL1335" s="181">
        <f>IF(V1335&gt;0,AK1335*INDEX(Scope_Labor_Rates!$J$6:$J$46,V1335-5)*AA1335,0)</f>
        <v>0</v>
      </c>
      <c r="AM1335" s="178">
        <f>IF(V1335&gt;0,P1335*INDEX(Scope_Labor_Rates!$M$6:$M$46,V1335-5),0)</f>
        <v>0</v>
      </c>
      <c r="AN1335" s="178">
        <f>IF(V1335&gt;0,AM1335*INDEX(Scope_Labor_Rates!$L$6:$L$46,V1335-5)*AA1335,0)</f>
        <v>0</v>
      </c>
      <c r="AO1335" s="178">
        <f>IF(V1335&gt;0,P1335*INDEX(Scope_Labor_Rates!$O$6:$O$46,V1335-5)*AA1335,0)</f>
        <v>0</v>
      </c>
      <c r="AP1335" s="181">
        <f>IF(V1335&gt;0,P1335*INDEX(Scope_Labor_Rates!$Q$6:$Q$46,V1335-5)*AA1335,0)</f>
        <v>0</v>
      </c>
      <c r="AQ1335" s="178">
        <f t="shared" si="184"/>
        <v>0</v>
      </c>
      <c r="AR1335" s="178">
        <f t="shared" si="185"/>
        <v>0</v>
      </c>
      <c r="AS1335" s="178">
        <f t="shared" si="186"/>
        <v>0</v>
      </c>
      <c r="AT1335" s="178">
        <f t="shared" si="187"/>
        <v>0</v>
      </c>
      <c r="AU1335">
        <f t="shared" si="188"/>
        <v>0</v>
      </c>
    </row>
    <row r="1336" spans="1:47">
      <c r="A1336" t="str">
        <f>IF(All_Tasks!A1336="","",All_Tasks!A1336)</f>
        <v/>
      </c>
      <c r="B1336" t="str">
        <f>IF(All_Tasks!B1336="","",All_Tasks!B1336)</f>
        <v/>
      </c>
      <c r="C1336" t="str">
        <f>IF(All_Tasks!C1336="","",All_Tasks!C1336)</f>
        <v/>
      </c>
      <c r="D1336" t="str">
        <f>IF(All_Tasks!D1336="","",All_Tasks!D1336)</f>
        <v/>
      </c>
      <c r="E1336" t="str">
        <f>IF(All_Tasks!V1336&lt;&gt;"",All_Tasks!V1336,IF(All_Tasks!E1336&lt;&gt;"",All_Tasks!E1336,""))</f>
        <v/>
      </c>
      <c r="F1336" t="str">
        <f>IF(All_Tasks!F1336="","",All_Tasks!F1336)</f>
        <v/>
      </c>
      <c r="G1336" t="str">
        <f>IF(All_Tasks!G1336="","",All_Tasks!G1336)</f>
        <v/>
      </c>
      <c r="H1336" s="231" t="str">
        <f>IF(All_Tasks!H1336="","",All_Tasks!H1336)</f>
        <v/>
      </c>
      <c r="I1336" t="str">
        <f>IF(All_Tasks!I1336="","",All_Tasks!I1336)</f>
        <v/>
      </c>
      <c r="J1336" t="str">
        <f>IF(All_Tasks!J1336="","",All_Tasks!J1336)</f>
        <v/>
      </c>
      <c r="K1336" t="str">
        <f>IF(All_Tasks!K1336="","",All_Tasks!K1336)</f>
        <v/>
      </c>
      <c r="L1336" s="231" t="str">
        <f>IF(All_Tasks!L1336="","",All_Tasks!L1336)</f>
        <v/>
      </c>
      <c r="M1336" t="str">
        <f>IF(All_Tasks!M1336="","",All_Tasks!M1336)</f>
        <v/>
      </c>
      <c r="N1336" t="str">
        <f>IF(All_Tasks!N1336="","",All_Tasks!N1336)</f>
        <v/>
      </c>
      <c r="O1336" t="str">
        <f>IF(All_Tasks!O1336="","",All_Tasks!O1336)</f>
        <v/>
      </c>
      <c r="P1336" s="181">
        <f>IF(All_Tasks!P1336="",0,All_Tasks!P1336)</f>
        <v>0</v>
      </c>
      <c r="Q1336" s="181">
        <f>IF(All_Tasks!Q1336="",0,All_Tasks!Q1336)</f>
        <v>0</v>
      </c>
      <c r="R1336" s="181">
        <f>IF(All_Tasks!R1336="",0,All_Tasks!R1336)</f>
        <v>0</v>
      </c>
      <c r="S1336" s="181" t="str">
        <f>IF(All_Tasks!S1336="","",All_Tasks!S1336)</f>
        <v/>
      </c>
      <c r="T1336" t="str">
        <f>IF(All_Tasks!T1336="","",All_Tasks!T1336)</f>
        <v/>
      </c>
      <c r="U1336" t="str">
        <f>IF(All_Tasks!U1336="","",All_Tasks!U1336)</f>
        <v/>
      </c>
      <c r="V1336">
        <f>IF(A1336="",0,IFERROR(MATCH(A1336,Scope_Labor_Rates!$A$6:$A$46,0)+5,0))</f>
        <v>0</v>
      </c>
      <c r="W1336" s="178">
        <f>IF(V1336&gt;0,INDEX(Scope_Labor_Rates!$C$6:$C$46,V1336-5),0)</f>
        <v>0</v>
      </c>
      <c r="X1336" s="178">
        <f>IF(V1336&gt;0,INDEX(Scope_Labor_Rates!$C$6:$C$46,V1336-5),0)</f>
        <v>0</v>
      </c>
      <c r="Y1336" s="180">
        <f>IF(V1336&gt;0,INDEX(Scope_Labor_Rates!$S$6:$S$46,V1336-5),0)</f>
        <v>0</v>
      </c>
      <c r="Z1336" s="180">
        <f>IF(V1336&gt;0,INDEX(Scope_Labor_Rates!$R$6:$R$46,V1336-5),1)</f>
        <v>1</v>
      </c>
      <c r="AA1336" s="231">
        <f t="shared" si="180"/>
        <v>0</v>
      </c>
      <c r="AB1336" t="str">
        <f t="shared" si="181"/>
        <v/>
      </c>
      <c r="AC1336" s="178" t="str">
        <f t="shared" si="182"/>
        <v/>
      </c>
      <c r="AD1336" s="181">
        <f t="shared" si="183"/>
        <v>0</v>
      </c>
      <c r="AE1336" s="178">
        <f>IF(V1336&gt;0,P1336*INDEX(Scope_Labor_Rates!$E$6:$E$46,V1336-5),0)</f>
        <v>0</v>
      </c>
      <c r="AF1336" s="181">
        <f>IF(V1336&gt;0,AE1336*INDEX(Scope_Labor_Rates!$D$6:$D$46,V1336-5)*AA1336,0)</f>
        <v>0</v>
      </c>
      <c r="AG1336" s="178">
        <f>IF(V1336&gt;0,P1336*INDEX(Scope_Labor_Rates!$G$6:$G$46,V1336-5),0)</f>
        <v>0</v>
      </c>
      <c r="AH1336" s="181">
        <f>IF(V1336&gt;0,AG1336*INDEX(Scope_Labor_Rates!$F$6:$F$46,V1336-5)*AA1336,0)</f>
        <v>0</v>
      </c>
      <c r="AI1336" s="178">
        <f>IF(V1336&gt;0,P1336*INDEX(Scope_Labor_Rates!$I$6:$I$46,V1336-5),0)</f>
        <v>0</v>
      </c>
      <c r="AJ1336" s="181">
        <f>IF(V1336&gt;0,AI1336*INDEX(Scope_Labor_Rates!$H$6:$H$46,V1336-5)*AA1336,0)</f>
        <v>0</v>
      </c>
      <c r="AK1336" s="178">
        <f>IF(V1336&gt;0,P1336*INDEX(Scope_Labor_Rates!$K$6:$K$46,V1336-5),0)</f>
        <v>0</v>
      </c>
      <c r="AL1336" s="181">
        <f>IF(V1336&gt;0,AK1336*INDEX(Scope_Labor_Rates!$J$6:$J$46,V1336-5)*AA1336,0)</f>
        <v>0</v>
      </c>
      <c r="AM1336" s="178">
        <f>IF(V1336&gt;0,P1336*INDEX(Scope_Labor_Rates!$M$6:$M$46,V1336-5),0)</f>
        <v>0</v>
      </c>
      <c r="AN1336" s="178">
        <f>IF(V1336&gt;0,AM1336*INDEX(Scope_Labor_Rates!$L$6:$L$46,V1336-5)*AA1336,0)</f>
        <v>0</v>
      </c>
      <c r="AO1336" s="178">
        <f>IF(V1336&gt;0,P1336*INDEX(Scope_Labor_Rates!$O$6:$O$46,V1336-5)*AA1336,0)</f>
        <v>0</v>
      </c>
      <c r="AP1336" s="181">
        <f>IF(V1336&gt;0,P1336*INDEX(Scope_Labor_Rates!$Q$6:$Q$46,V1336-5)*AA1336,0)</f>
        <v>0</v>
      </c>
      <c r="AQ1336" s="178">
        <f t="shared" si="184"/>
        <v>0</v>
      </c>
      <c r="AR1336" s="178">
        <f t="shared" si="185"/>
        <v>0</v>
      </c>
      <c r="AS1336" s="178">
        <f t="shared" si="186"/>
        <v>0</v>
      </c>
      <c r="AT1336" s="178">
        <f t="shared" si="187"/>
        <v>0</v>
      </c>
      <c r="AU1336">
        <f t="shared" si="188"/>
        <v>0</v>
      </c>
    </row>
    <row r="1337" spans="1:47">
      <c r="A1337" t="str">
        <f>IF(All_Tasks!A1337="","",All_Tasks!A1337)</f>
        <v/>
      </c>
      <c r="B1337" t="str">
        <f>IF(All_Tasks!B1337="","",All_Tasks!B1337)</f>
        <v/>
      </c>
      <c r="C1337" t="str">
        <f>IF(All_Tasks!C1337="","",All_Tasks!C1337)</f>
        <v/>
      </c>
      <c r="D1337" t="str">
        <f>IF(All_Tasks!D1337="","",All_Tasks!D1337)</f>
        <v/>
      </c>
      <c r="E1337" t="str">
        <f>IF(All_Tasks!V1337&lt;&gt;"",All_Tasks!V1337,IF(All_Tasks!E1337&lt;&gt;"",All_Tasks!E1337,""))</f>
        <v/>
      </c>
      <c r="F1337" t="str">
        <f>IF(All_Tasks!F1337="","",All_Tasks!F1337)</f>
        <v/>
      </c>
      <c r="G1337" t="str">
        <f>IF(All_Tasks!G1337="","",All_Tasks!G1337)</f>
        <v/>
      </c>
      <c r="H1337" s="231" t="str">
        <f>IF(All_Tasks!H1337="","",All_Tasks!H1337)</f>
        <v/>
      </c>
      <c r="I1337" t="str">
        <f>IF(All_Tasks!I1337="","",All_Tasks!I1337)</f>
        <v/>
      </c>
      <c r="J1337" t="str">
        <f>IF(All_Tasks!J1337="","",All_Tasks!J1337)</f>
        <v/>
      </c>
      <c r="K1337" t="str">
        <f>IF(All_Tasks!K1337="","",All_Tasks!K1337)</f>
        <v/>
      </c>
      <c r="L1337" s="231" t="str">
        <f>IF(All_Tasks!L1337="","",All_Tasks!L1337)</f>
        <v/>
      </c>
      <c r="M1337" t="str">
        <f>IF(All_Tasks!M1337="","",All_Tasks!M1337)</f>
        <v/>
      </c>
      <c r="N1337" t="str">
        <f>IF(All_Tasks!N1337="","",All_Tasks!N1337)</f>
        <v/>
      </c>
      <c r="O1337" t="str">
        <f>IF(All_Tasks!O1337="","",All_Tasks!O1337)</f>
        <v/>
      </c>
      <c r="P1337" s="181">
        <f>IF(All_Tasks!P1337="",0,All_Tasks!P1337)</f>
        <v>0</v>
      </c>
      <c r="Q1337" s="181">
        <f>IF(All_Tasks!Q1337="",0,All_Tasks!Q1337)</f>
        <v>0</v>
      </c>
      <c r="R1337" s="181">
        <f>IF(All_Tasks!R1337="",0,All_Tasks!R1337)</f>
        <v>0</v>
      </c>
      <c r="S1337" s="181" t="str">
        <f>IF(All_Tasks!S1337="","",All_Tasks!S1337)</f>
        <v/>
      </c>
      <c r="T1337" t="str">
        <f>IF(All_Tasks!T1337="","",All_Tasks!T1337)</f>
        <v/>
      </c>
      <c r="U1337" t="str">
        <f>IF(All_Tasks!U1337="","",All_Tasks!U1337)</f>
        <v/>
      </c>
      <c r="V1337">
        <f>IF(A1337="",0,IFERROR(MATCH(A1337,Scope_Labor_Rates!$A$6:$A$46,0)+5,0))</f>
        <v>0</v>
      </c>
      <c r="W1337" s="178">
        <f>IF(V1337&gt;0,INDEX(Scope_Labor_Rates!$C$6:$C$46,V1337-5),0)</f>
        <v>0</v>
      </c>
      <c r="X1337" s="178">
        <f>IF(V1337&gt;0,INDEX(Scope_Labor_Rates!$C$6:$C$46,V1337-5),0)</f>
        <v>0</v>
      </c>
      <c r="Y1337" s="180">
        <f>IF(V1337&gt;0,INDEX(Scope_Labor_Rates!$S$6:$S$46,V1337-5),0)</f>
        <v>0</v>
      </c>
      <c r="Z1337" s="180">
        <f>IF(V1337&gt;0,INDEX(Scope_Labor_Rates!$R$6:$R$46,V1337-5),1)</f>
        <v>1</v>
      </c>
      <c r="AA1337" s="231">
        <f t="shared" si="180"/>
        <v>0</v>
      </c>
      <c r="AB1337" t="str">
        <f t="shared" si="181"/>
        <v/>
      </c>
      <c r="AC1337" s="178" t="str">
        <f t="shared" si="182"/>
        <v/>
      </c>
      <c r="AD1337" s="181">
        <f t="shared" si="183"/>
        <v>0</v>
      </c>
      <c r="AE1337" s="178">
        <f>IF(V1337&gt;0,P1337*INDEX(Scope_Labor_Rates!$E$6:$E$46,V1337-5),0)</f>
        <v>0</v>
      </c>
      <c r="AF1337" s="181">
        <f>IF(V1337&gt;0,AE1337*INDEX(Scope_Labor_Rates!$D$6:$D$46,V1337-5)*AA1337,0)</f>
        <v>0</v>
      </c>
      <c r="AG1337" s="178">
        <f>IF(V1337&gt;0,P1337*INDEX(Scope_Labor_Rates!$G$6:$G$46,V1337-5),0)</f>
        <v>0</v>
      </c>
      <c r="AH1337" s="181">
        <f>IF(V1337&gt;0,AG1337*INDEX(Scope_Labor_Rates!$F$6:$F$46,V1337-5)*AA1337,0)</f>
        <v>0</v>
      </c>
      <c r="AI1337" s="178">
        <f>IF(V1337&gt;0,P1337*INDEX(Scope_Labor_Rates!$I$6:$I$46,V1337-5),0)</f>
        <v>0</v>
      </c>
      <c r="AJ1337" s="181">
        <f>IF(V1337&gt;0,AI1337*INDEX(Scope_Labor_Rates!$H$6:$H$46,V1337-5)*AA1337,0)</f>
        <v>0</v>
      </c>
      <c r="AK1337" s="178">
        <f>IF(V1337&gt;0,P1337*INDEX(Scope_Labor_Rates!$K$6:$K$46,V1337-5),0)</f>
        <v>0</v>
      </c>
      <c r="AL1337" s="181">
        <f>IF(V1337&gt;0,AK1337*INDEX(Scope_Labor_Rates!$J$6:$J$46,V1337-5)*AA1337,0)</f>
        <v>0</v>
      </c>
      <c r="AM1337" s="178">
        <f>IF(V1337&gt;0,P1337*INDEX(Scope_Labor_Rates!$M$6:$M$46,V1337-5),0)</f>
        <v>0</v>
      </c>
      <c r="AN1337" s="178">
        <f>IF(V1337&gt;0,AM1337*INDEX(Scope_Labor_Rates!$L$6:$L$46,V1337-5)*AA1337,0)</f>
        <v>0</v>
      </c>
      <c r="AO1337" s="178">
        <f>IF(V1337&gt;0,P1337*INDEX(Scope_Labor_Rates!$O$6:$O$46,V1337-5)*AA1337,0)</f>
        <v>0</v>
      </c>
      <c r="AP1337" s="181">
        <f>IF(V1337&gt;0,P1337*INDEX(Scope_Labor_Rates!$Q$6:$Q$46,V1337-5)*AA1337,0)</f>
        <v>0</v>
      </c>
      <c r="AQ1337" s="178">
        <f t="shared" si="184"/>
        <v>0</v>
      </c>
      <c r="AR1337" s="178">
        <f t="shared" si="185"/>
        <v>0</v>
      </c>
      <c r="AS1337" s="178">
        <f t="shared" si="186"/>
        <v>0</v>
      </c>
      <c r="AT1337" s="178">
        <f t="shared" si="187"/>
        <v>0</v>
      </c>
      <c r="AU1337">
        <f t="shared" si="188"/>
        <v>0</v>
      </c>
    </row>
    <row r="1338" spans="1:47">
      <c r="A1338" t="str">
        <f>IF(All_Tasks!A1338="","",All_Tasks!A1338)</f>
        <v/>
      </c>
      <c r="B1338" t="str">
        <f>IF(All_Tasks!B1338="","",All_Tasks!B1338)</f>
        <v/>
      </c>
      <c r="C1338" t="str">
        <f>IF(All_Tasks!C1338="","",All_Tasks!C1338)</f>
        <v/>
      </c>
      <c r="D1338" t="str">
        <f>IF(All_Tasks!D1338="","",All_Tasks!D1338)</f>
        <v/>
      </c>
      <c r="E1338" t="str">
        <f>IF(All_Tasks!V1338&lt;&gt;"",All_Tasks!V1338,IF(All_Tasks!E1338&lt;&gt;"",All_Tasks!E1338,""))</f>
        <v/>
      </c>
      <c r="F1338" t="str">
        <f>IF(All_Tasks!F1338="","",All_Tasks!F1338)</f>
        <v/>
      </c>
      <c r="G1338" t="str">
        <f>IF(All_Tasks!G1338="","",All_Tasks!G1338)</f>
        <v/>
      </c>
      <c r="H1338" s="231" t="str">
        <f>IF(All_Tasks!H1338="","",All_Tasks!H1338)</f>
        <v/>
      </c>
      <c r="I1338" t="str">
        <f>IF(All_Tasks!I1338="","",All_Tasks!I1338)</f>
        <v/>
      </c>
      <c r="J1338" t="str">
        <f>IF(All_Tasks!J1338="","",All_Tasks!J1338)</f>
        <v/>
      </c>
      <c r="K1338" t="str">
        <f>IF(All_Tasks!K1338="","",All_Tasks!K1338)</f>
        <v/>
      </c>
      <c r="L1338" s="231" t="str">
        <f>IF(All_Tasks!L1338="","",All_Tasks!L1338)</f>
        <v/>
      </c>
      <c r="M1338" t="str">
        <f>IF(All_Tasks!M1338="","",All_Tasks!M1338)</f>
        <v/>
      </c>
      <c r="N1338" t="str">
        <f>IF(All_Tasks!N1338="","",All_Tasks!N1338)</f>
        <v/>
      </c>
      <c r="O1338" t="str">
        <f>IF(All_Tasks!O1338="","",All_Tasks!O1338)</f>
        <v/>
      </c>
      <c r="P1338" s="181">
        <f>IF(All_Tasks!P1338="",0,All_Tasks!P1338)</f>
        <v>0</v>
      </c>
      <c r="Q1338" s="181">
        <f>IF(All_Tasks!Q1338="",0,All_Tasks!Q1338)</f>
        <v>0</v>
      </c>
      <c r="R1338" s="181">
        <f>IF(All_Tasks!R1338="",0,All_Tasks!R1338)</f>
        <v>0</v>
      </c>
      <c r="S1338" s="181" t="str">
        <f>IF(All_Tasks!S1338="","",All_Tasks!S1338)</f>
        <v/>
      </c>
      <c r="T1338" t="str">
        <f>IF(All_Tasks!T1338="","",All_Tasks!T1338)</f>
        <v/>
      </c>
      <c r="U1338" t="str">
        <f>IF(All_Tasks!U1338="","",All_Tasks!U1338)</f>
        <v/>
      </c>
      <c r="V1338">
        <f>IF(A1338="",0,IFERROR(MATCH(A1338,Scope_Labor_Rates!$A$6:$A$46,0)+5,0))</f>
        <v>0</v>
      </c>
      <c r="W1338" s="178">
        <f>IF(V1338&gt;0,INDEX(Scope_Labor_Rates!$C$6:$C$46,V1338-5),0)</f>
        <v>0</v>
      </c>
      <c r="X1338" s="178">
        <f>IF(V1338&gt;0,INDEX(Scope_Labor_Rates!$C$6:$C$46,V1338-5),0)</f>
        <v>0</v>
      </c>
      <c r="Y1338" s="180">
        <f>IF(V1338&gt;0,INDEX(Scope_Labor_Rates!$S$6:$S$46,V1338-5),0)</f>
        <v>0</v>
      </c>
      <c r="Z1338" s="180">
        <f>IF(V1338&gt;0,INDEX(Scope_Labor_Rates!$R$6:$R$46,V1338-5),1)</f>
        <v>1</v>
      </c>
      <c r="AA1338" s="231">
        <f t="shared" si="180"/>
        <v>0</v>
      </c>
      <c r="AB1338" t="str">
        <f t="shared" si="181"/>
        <v/>
      </c>
      <c r="AC1338" s="178" t="str">
        <f t="shared" si="182"/>
        <v/>
      </c>
      <c r="AD1338" s="181">
        <f t="shared" si="183"/>
        <v>0</v>
      </c>
      <c r="AE1338" s="178">
        <f>IF(V1338&gt;0,P1338*INDEX(Scope_Labor_Rates!$E$6:$E$46,V1338-5),0)</f>
        <v>0</v>
      </c>
      <c r="AF1338" s="181">
        <f>IF(V1338&gt;0,AE1338*INDEX(Scope_Labor_Rates!$D$6:$D$46,V1338-5)*AA1338,0)</f>
        <v>0</v>
      </c>
      <c r="AG1338" s="178">
        <f>IF(V1338&gt;0,P1338*INDEX(Scope_Labor_Rates!$G$6:$G$46,V1338-5),0)</f>
        <v>0</v>
      </c>
      <c r="AH1338" s="181">
        <f>IF(V1338&gt;0,AG1338*INDEX(Scope_Labor_Rates!$F$6:$F$46,V1338-5)*AA1338,0)</f>
        <v>0</v>
      </c>
      <c r="AI1338" s="178">
        <f>IF(V1338&gt;0,P1338*INDEX(Scope_Labor_Rates!$I$6:$I$46,V1338-5),0)</f>
        <v>0</v>
      </c>
      <c r="AJ1338" s="181">
        <f>IF(V1338&gt;0,AI1338*INDEX(Scope_Labor_Rates!$H$6:$H$46,V1338-5)*AA1338,0)</f>
        <v>0</v>
      </c>
      <c r="AK1338" s="178">
        <f>IF(V1338&gt;0,P1338*INDEX(Scope_Labor_Rates!$K$6:$K$46,V1338-5),0)</f>
        <v>0</v>
      </c>
      <c r="AL1338" s="181">
        <f>IF(V1338&gt;0,AK1338*INDEX(Scope_Labor_Rates!$J$6:$J$46,V1338-5)*AA1338,0)</f>
        <v>0</v>
      </c>
      <c r="AM1338" s="178">
        <f>IF(V1338&gt;0,P1338*INDEX(Scope_Labor_Rates!$M$6:$M$46,V1338-5),0)</f>
        <v>0</v>
      </c>
      <c r="AN1338" s="178">
        <f>IF(V1338&gt;0,AM1338*INDEX(Scope_Labor_Rates!$L$6:$L$46,V1338-5)*AA1338,0)</f>
        <v>0</v>
      </c>
      <c r="AO1338" s="178">
        <f>IF(V1338&gt;0,P1338*INDEX(Scope_Labor_Rates!$O$6:$O$46,V1338-5)*AA1338,0)</f>
        <v>0</v>
      </c>
      <c r="AP1338" s="181">
        <f>IF(V1338&gt;0,P1338*INDEX(Scope_Labor_Rates!$Q$6:$Q$46,V1338-5)*AA1338,0)</f>
        <v>0</v>
      </c>
      <c r="AQ1338" s="178">
        <f t="shared" si="184"/>
        <v>0</v>
      </c>
      <c r="AR1338" s="178">
        <f t="shared" si="185"/>
        <v>0</v>
      </c>
      <c r="AS1338" s="178">
        <f t="shared" si="186"/>
        <v>0</v>
      </c>
      <c r="AT1338" s="178">
        <f t="shared" si="187"/>
        <v>0</v>
      </c>
      <c r="AU1338">
        <f t="shared" si="188"/>
        <v>0</v>
      </c>
    </row>
    <row r="1339" spans="1:47">
      <c r="A1339" t="str">
        <f>IF(All_Tasks!A1339="","",All_Tasks!A1339)</f>
        <v/>
      </c>
      <c r="B1339" t="str">
        <f>IF(All_Tasks!B1339="","",All_Tasks!B1339)</f>
        <v/>
      </c>
      <c r="C1339" t="str">
        <f>IF(All_Tasks!C1339="","",All_Tasks!C1339)</f>
        <v/>
      </c>
      <c r="D1339" t="str">
        <f>IF(All_Tasks!D1339="","",All_Tasks!D1339)</f>
        <v/>
      </c>
      <c r="E1339" t="str">
        <f>IF(All_Tasks!V1339&lt;&gt;"",All_Tasks!V1339,IF(All_Tasks!E1339&lt;&gt;"",All_Tasks!E1339,""))</f>
        <v/>
      </c>
      <c r="F1339" t="str">
        <f>IF(All_Tasks!F1339="","",All_Tasks!F1339)</f>
        <v/>
      </c>
      <c r="G1339" t="str">
        <f>IF(All_Tasks!G1339="","",All_Tasks!G1339)</f>
        <v/>
      </c>
      <c r="H1339" s="231" t="str">
        <f>IF(All_Tasks!H1339="","",All_Tasks!H1339)</f>
        <v/>
      </c>
      <c r="I1339" t="str">
        <f>IF(All_Tasks!I1339="","",All_Tasks!I1339)</f>
        <v/>
      </c>
      <c r="J1339" t="str">
        <f>IF(All_Tasks!J1339="","",All_Tasks!J1339)</f>
        <v/>
      </c>
      <c r="K1339" t="str">
        <f>IF(All_Tasks!K1339="","",All_Tasks!K1339)</f>
        <v/>
      </c>
      <c r="L1339" s="231" t="str">
        <f>IF(All_Tasks!L1339="","",All_Tasks!L1339)</f>
        <v/>
      </c>
      <c r="M1339" t="str">
        <f>IF(All_Tasks!M1339="","",All_Tasks!M1339)</f>
        <v/>
      </c>
      <c r="N1339" t="str">
        <f>IF(All_Tasks!N1339="","",All_Tasks!N1339)</f>
        <v/>
      </c>
      <c r="O1339" t="str">
        <f>IF(All_Tasks!O1339="","",All_Tasks!O1339)</f>
        <v/>
      </c>
      <c r="P1339" s="181">
        <f>IF(All_Tasks!P1339="",0,All_Tasks!P1339)</f>
        <v>0</v>
      </c>
      <c r="Q1339" s="181">
        <f>IF(All_Tasks!Q1339="",0,All_Tasks!Q1339)</f>
        <v>0</v>
      </c>
      <c r="R1339" s="181">
        <f>IF(All_Tasks!R1339="",0,All_Tasks!R1339)</f>
        <v>0</v>
      </c>
      <c r="S1339" s="181" t="str">
        <f>IF(All_Tasks!S1339="","",All_Tasks!S1339)</f>
        <v/>
      </c>
      <c r="T1339" t="str">
        <f>IF(All_Tasks!T1339="","",All_Tasks!T1339)</f>
        <v/>
      </c>
      <c r="U1339" t="str">
        <f>IF(All_Tasks!U1339="","",All_Tasks!U1339)</f>
        <v/>
      </c>
      <c r="V1339">
        <f>IF(A1339="",0,IFERROR(MATCH(A1339,Scope_Labor_Rates!$A$6:$A$46,0)+5,0))</f>
        <v>0</v>
      </c>
      <c r="W1339" s="178">
        <f>IF(V1339&gt;0,INDEX(Scope_Labor_Rates!$C$6:$C$46,V1339-5),0)</f>
        <v>0</v>
      </c>
      <c r="X1339" s="178">
        <f>IF(V1339&gt;0,INDEX(Scope_Labor_Rates!$C$6:$C$46,V1339-5),0)</f>
        <v>0</v>
      </c>
      <c r="Y1339" s="180">
        <f>IF(V1339&gt;0,INDEX(Scope_Labor_Rates!$S$6:$S$46,V1339-5),0)</f>
        <v>0</v>
      </c>
      <c r="Z1339" s="180">
        <f>IF(V1339&gt;0,INDEX(Scope_Labor_Rates!$R$6:$R$46,V1339-5),1)</f>
        <v>1</v>
      </c>
      <c r="AA1339" s="231">
        <f t="shared" si="180"/>
        <v>0</v>
      </c>
      <c r="AB1339" t="str">
        <f t="shared" si="181"/>
        <v/>
      </c>
      <c r="AC1339" s="178" t="str">
        <f t="shared" si="182"/>
        <v/>
      </c>
      <c r="AD1339" s="181">
        <f t="shared" si="183"/>
        <v>0</v>
      </c>
      <c r="AE1339" s="178">
        <f>IF(V1339&gt;0,P1339*INDEX(Scope_Labor_Rates!$E$6:$E$46,V1339-5),0)</f>
        <v>0</v>
      </c>
      <c r="AF1339" s="181">
        <f>IF(V1339&gt;0,AE1339*INDEX(Scope_Labor_Rates!$D$6:$D$46,V1339-5)*AA1339,0)</f>
        <v>0</v>
      </c>
      <c r="AG1339" s="178">
        <f>IF(V1339&gt;0,P1339*INDEX(Scope_Labor_Rates!$G$6:$G$46,V1339-5),0)</f>
        <v>0</v>
      </c>
      <c r="AH1339" s="181">
        <f>IF(V1339&gt;0,AG1339*INDEX(Scope_Labor_Rates!$F$6:$F$46,V1339-5)*AA1339,0)</f>
        <v>0</v>
      </c>
      <c r="AI1339" s="178">
        <f>IF(V1339&gt;0,P1339*INDEX(Scope_Labor_Rates!$I$6:$I$46,V1339-5),0)</f>
        <v>0</v>
      </c>
      <c r="AJ1339" s="181">
        <f>IF(V1339&gt;0,AI1339*INDEX(Scope_Labor_Rates!$H$6:$H$46,V1339-5)*AA1339,0)</f>
        <v>0</v>
      </c>
      <c r="AK1339" s="178">
        <f>IF(V1339&gt;0,P1339*INDEX(Scope_Labor_Rates!$K$6:$K$46,V1339-5),0)</f>
        <v>0</v>
      </c>
      <c r="AL1339" s="181">
        <f>IF(V1339&gt;0,AK1339*INDEX(Scope_Labor_Rates!$J$6:$J$46,V1339-5)*AA1339,0)</f>
        <v>0</v>
      </c>
      <c r="AM1339" s="178">
        <f>IF(V1339&gt;0,P1339*INDEX(Scope_Labor_Rates!$M$6:$M$46,V1339-5),0)</f>
        <v>0</v>
      </c>
      <c r="AN1339" s="178">
        <f>IF(V1339&gt;0,AM1339*INDEX(Scope_Labor_Rates!$L$6:$L$46,V1339-5)*AA1339,0)</f>
        <v>0</v>
      </c>
      <c r="AO1339" s="178">
        <f>IF(V1339&gt;0,P1339*INDEX(Scope_Labor_Rates!$O$6:$O$46,V1339-5)*AA1339,0)</f>
        <v>0</v>
      </c>
      <c r="AP1339" s="181">
        <f>IF(V1339&gt;0,P1339*INDEX(Scope_Labor_Rates!$Q$6:$Q$46,V1339-5)*AA1339,0)</f>
        <v>0</v>
      </c>
      <c r="AQ1339" s="178">
        <f t="shared" si="184"/>
        <v>0</v>
      </c>
      <c r="AR1339" s="178">
        <f t="shared" si="185"/>
        <v>0</v>
      </c>
      <c r="AS1339" s="178">
        <f t="shared" si="186"/>
        <v>0</v>
      </c>
      <c r="AT1339" s="178">
        <f t="shared" si="187"/>
        <v>0</v>
      </c>
      <c r="AU1339">
        <f t="shared" si="188"/>
        <v>0</v>
      </c>
    </row>
    <row r="1340" spans="1:47">
      <c r="A1340" t="str">
        <f>IF(All_Tasks!A1340="","",All_Tasks!A1340)</f>
        <v/>
      </c>
      <c r="B1340" t="str">
        <f>IF(All_Tasks!B1340="","",All_Tasks!B1340)</f>
        <v/>
      </c>
      <c r="C1340" t="str">
        <f>IF(All_Tasks!C1340="","",All_Tasks!C1340)</f>
        <v/>
      </c>
      <c r="D1340" t="str">
        <f>IF(All_Tasks!D1340="","",All_Tasks!D1340)</f>
        <v/>
      </c>
      <c r="E1340" t="str">
        <f>IF(All_Tasks!V1340&lt;&gt;"",All_Tasks!V1340,IF(All_Tasks!E1340&lt;&gt;"",All_Tasks!E1340,""))</f>
        <v/>
      </c>
      <c r="F1340" t="str">
        <f>IF(All_Tasks!F1340="","",All_Tasks!F1340)</f>
        <v/>
      </c>
      <c r="G1340" t="str">
        <f>IF(All_Tasks!G1340="","",All_Tasks!G1340)</f>
        <v/>
      </c>
      <c r="H1340" s="231" t="str">
        <f>IF(All_Tasks!H1340="","",All_Tasks!H1340)</f>
        <v/>
      </c>
      <c r="I1340" t="str">
        <f>IF(All_Tasks!I1340="","",All_Tasks!I1340)</f>
        <v/>
      </c>
      <c r="J1340" t="str">
        <f>IF(All_Tasks!J1340="","",All_Tasks!J1340)</f>
        <v/>
      </c>
      <c r="K1340" t="str">
        <f>IF(All_Tasks!K1340="","",All_Tasks!K1340)</f>
        <v/>
      </c>
      <c r="L1340" s="231" t="str">
        <f>IF(All_Tasks!L1340="","",All_Tasks!L1340)</f>
        <v/>
      </c>
      <c r="M1340" t="str">
        <f>IF(All_Tasks!M1340="","",All_Tasks!M1340)</f>
        <v/>
      </c>
      <c r="N1340" t="str">
        <f>IF(All_Tasks!N1340="","",All_Tasks!N1340)</f>
        <v/>
      </c>
      <c r="O1340" t="str">
        <f>IF(All_Tasks!O1340="","",All_Tasks!O1340)</f>
        <v/>
      </c>
      <c r="P1340" s="181">
        <f>IF(All_Tasks!P1340="",0,All_Tasks!P1340)</f>
        <v>0</v>
      </c>
      <c r="Q1340" s="181">
        <f>IF(All_Tasks!Q1340="",0,All_Tasks!Q1340)</f>
        <v>0</v>
      </c>
      <c r="R1340" s="181">
        <f>IF(All_Tasks!R1340="",0,All_Tasks!R1340)</f>
        <v>0</v>
      </c>
      <c r="S1340" s="181" t="str">
        <f>IF(All_Tasks!S1340="","",All_Tasks!S1340)</f>
        <v/>
      </c>
      <c r="T1340" t="str">
        <f>IF(All_Tasks!T1340="","",All_Tasks!T1340)</f>
        <v/>
      </c>
      <c r="U1340" t="str">
        <f>IF(All_Tasks!U1340="","",All_Tasks!U1340)</f>
        <v/>
      </c>
      <c r="V1340">
        <f>IF(A1340="",0,IFERROR(MATCH(A1340,Scope_Labor_Rates!$A$6:$A$46,0)+5,0))</f>
        <v>0</v>
      </c>
      <c r="W1340" s="178">
        <f>IF(V1340&gt;0,INDEX(Scope_Labor_Rates!$C$6:$C$46,V1340-5),0)</f>
        <v>0</v>
      </c>
      <c r="X1340" s="178">
        <f>IF(V1340&gt;0,INDEX(Scope_Labor_Rates!$C$6:$C$46,V1340-5),0)</f>
        <v>0</v>
      </c>
      <c r="Y1340" s="180">
        <f>IF(V1340&gt;0,INDEX(Scope_Labor_Rates!$S$6:$S$46,V1340-5),0)</f>
        <v>0</v>
      </c>
      <c r="Z1340" s="180">
        <f>IF(V1340&gt;0,INDEX(Scope_Labor_Rates!$R$6:$R$46,V1340-5),1)</f>
        <v>1</v>
      </c>
      <c r="AA1340" s="231">
        <f t="shared" si="180"/>
        <v>0</v>
      </c>
      <c r="AB1340" t="str">
        <f t="shared" si="181"/>
        <v/>
      </c>
      <c r="AC1340" s="178" t="str">
        <f t="shared" si="182"/>
        <v/>
      </c>
      <c r="AD1340" s="181">
        <f t="shared" si="183"/>
        <v>0</v>
      </c>
      <c r="AE1340" s="178">
        <f>IF(V1340&gt;0,P1340*INDEX(Scope_Labor_Rates!$E$6:$E$46,V1340-5),0)</f>
        <v>0</v>
      </c>
      <c r="AF1340" s="181">
        <f>IF(V1340&gt;0,AE1340*INDEX(Scope_Labor_Rates!$D$6:$D$46,V1340-5)*AA1340,0)</f>
        <v>0</v>
      </c>
      <c r="AG1340" s="178">
        <f>IF(V1340&gt;0,P1340*INDEX(Scope_Labor_Rates!$G$6:$G$46,V1340-5),0)</f>
        <v>0</v>
      </c>
      <c r="AH1340" s="181">
        <f>IF(V1340&gt;0,AG1340*INDEX(Scope_Labor_Rates!$F$6:$F$46,V1340-5)*AA1340,0)</f>
        <v>0</v>
      </c>
      <c r="AI1340" s="178">
        <f>IF(V1340&gt;0,P1340*INDEX(Scope_Labor_Rates!$I$6:$I$46,V1340-5),0)</f>
        <v>0</v>
      </c>
      <c r="AJ1340" s="181">
        <f>IF(V1340&gt;0,AI1340*INDEX(Scope_Labor_Rates!$H$6:$H$46,V1340-5)*AA1340,0)</f>
        <v>0</v>
      </c>
      <c r="AK1340" s="178">
        <f>IF(V1340&gt;0,P1340*INDEX(Scope_Labor_Rates!$K$6:$K$46,V1340-5),0)</f>
        <v>0</v>
      </c>
      <c r="AL1340" s="181">
        <f>IF(V1340&gt;0,AK1340*INDEX(Scope_Labor_Rates!$J$6:$J$46,V1340-5)*AA1340,0)</f>
        <v>0</v>
      </c>
      <c r="AM1340" s="178">
        <f>IF(V1340&gt;0,P1340*INDEX(Scope_Labor_Rates!$M$6:$M$46,V1340-5),0)</f>
        <v>0</v>
      </c>
      <c r="AN1340" s="178">
        <f>IF(V1340&gt;0,AM1340*INDEX(Scope_Labor_Rates!$L$6:$L$46,V1340-5)*AA1340,0)</f>
        <v>0</v>
      </c>
      <c r="AO1340" s="178">
        <f>IF(V1340&gt;0,P1340*INDEX(Scope_Labor_Rates!$O$6:$O$46,V1340-5)*AA1340,0)</f>
        <v>0</v>
      </c>
      <c r="AP1340" s="181">
        <f>IF(V1340&gt;0,P1340*INDEX(Scope_Labor_Rates!$Q$6:$Q$46,V1340-5)*AA1340,0)</f>
        <v>0</v>
      </c>
      <c r="AQ1340" s="178">
        <f t="shared" si="184"/>
        <v>0</v>
      </c>
      <c r="AR1340" s="178">
        <f t="shared" si="185"/>
        <v>0</v>
      </c>
      <c r="AS1340" s="178">
        <f t="shared" si="186"/>
        <v>0</v>
      </c>
      <c r="AT1340" s="178">
        <f t="shared" si="187"/>
        <v>0</v>
      </c>
      <c r="AU1340">
        <f t="shared" si="188"/>
        <v>0</v>
      </c>
    </row>
    <row r="1341" spans="1:47">
      <c r="A1341" t="str">
        <f>IF(All_Tasks!A1341="","",All_Tasks!A1341)</f>
        <v/>
      </c>
      <c r="B1341" t="str">
        <f>IF(All_Tasks!B1341="","",All_Tasks!B1341)</f>
        <v/>
      </c>
      <c r="C1341" t="str">
        <f>IF(All_Tasks!C1341="","",All_Tasks!C1341)</f>
        <v/>
      </c>
      <c r="D1341" t="str">
        <f>IF(All_Tasks!D1341="","",All_Tasks!D1341)</f>
        <v/>
      </c>
      <c r="E1341" t="str">
        <f>IF(All_Tasks!V1341&lt;&gt;"",All_Tasks!V1341,IF(All_Tasks!E1341&lt;&gt;"",All_Tasks!E1341,""))</f>
        <v/>
      </c>
      <c r="F1341" t="str">
        <f>IF(All_Tasks!F1341="","",All_Tasks!F1341)</f>
        <v/>
      </c>
      <c r="G1341" t="str">
        <f>IF(All_Tasks!G1341="","",All_Tasks!G1341)</f>
        <v/>
      </c>
      <c r="H1341" s="231" t="str">
        <f>IF(All_Tasks!H1341="","",All_Tasks!H1341)</f>
        <v/>
      </c>
      <c r="I1341" t="str">
        <f>IF(All_Tasks!I1341="","",All_Tasks!I1341)</f>
        <v/>
      </c>
      <c r="J1341" t="str">
        <f>IF(All_Tasks!J1341="","",All_Tasks!J1341)</f>
        <v/>
      </c>
      <c r="K1341" t="str">
        <f>IF(All_Tasks!K1341="","",All_Tasks!K1341)</f>
        <v/>
      </c>
      <c r="L1341" s="231" t="str">
        <f>IF(All_Tasks!L1341="","",All_Tasks!L1341)</f>
        <v/>
      </c>
      <c r="M1341" t="str">
        <f>IF(All_Tasks!M1341="","",All_Tasks!M1341)</f>
        <v/>
      </c>
      <c r="N1341" t="str">
        <f>IF(All_Tasks!N1341="","",All_Tasks!N1341)</f>
        <v/>
      </c>
      <c r="O1341" t="str">
        <f>IF(All_Tasks!O1341="","",All_Tasks!O1341)</f>
        <v/>
      </c>
      <c r="P1341" s="181">
        <f>IF(All_Tasks!P1341="",0,All_Tasks!P1341)</f>
        <v>0</v>
      </c>
      <c r="Q1341" s="181">
        <f>IF(All_Tasks!Q1341="",0,All_Tasks!Q1341)</f>
        <v>0</v>
      </c>
      <c r="R1341" s="181">
        <f>IF(All_Tasks!R1341="",0,All_Tasks!R1341)</f>
        <v>0</v>
      </c>
      <c r="S1341" s="181" t="str">
        <f>IF(All_Tasks!S1341="","",All_Tasks!S1341)</f>
        <v/>
      </c>
      <c r="T1341" t="str">
        <f>IF(All_Tasks!T1341="","",All_Tasks!T1341)</f>
        <v/>
      </c>
      <c r="U1341" t="str">
        <f>IF(All_Tasks!U1341="","",All_Tasks!U1341)</f>
        <v/>
      </c>
      <c r="V1341">
        <f>IF(A1341="",0,IFERROR(MATCH(A1341,Scope_Labor_Rates!$A$6:$A$46,0)+5,0))</f>
        <v>0</v>
      </c>
      <c r="W1341" s="178">
        <f>IF(V1341&gt;0,INDEX(Scope_Labor_Rates!$C$6:$C$46,V1341-5),0)</f>
        <v>0</v>
      </c>
      <c r="X1341" s="178">
        <f>IF(V1341&gt;0,INDEX(Scope_Labor_Rates!$C$6:$C$46,V1341-5),0)</f>
        <v>0</v>
      </c>
      <c r="Y1341" s="180">
        <f>IF(V1341&gt;0,INDEX(Scope_Labor_Rates!$S$6:$S$46,V1341-5),0)</f>
        <v>0</v>
      </c>
      <c r="Z1341" s="180">
        <f>IF(V1341&gt;0,INDEX(Scope_Labor_Rates!$R$6:$R$46,V1341-5),1)</f>
        <v>1</v>
      </c>
      <c r="AA1341" s="231">
        <f t="shared" si="180"/>
        <v>0</v>
      </c>
      <c r="AB1341" t="str">
        <f t="shared" si="181"/>
        <v/>
      </c>
      <c r="AC1341" s="178" t="str">
        <f t="shared" si="182"/>
        <v/>
      </c>
      <c r="AD1341" s="181">
        <f t="shared" si="183"/>
        <v>0</v>
      </c>
      <c r="AE1341" s="178">
        <f>IF(V1341&gt;0,P1341*INDEX(Scope_Labor_Rates!$E$6:$E$46,V1341-5),0)</f>
        <v>0</v>
      </c>
      <c r="AF1341" s="181">
        <f>IF(V1341&gt;0,AE1341*INDEX(Scope_Labor_Rates!$D$6:$D$46,V1341-5)*AA1341,0)</f>
        <v>0</v>
      </c>
      <c r="AG1341" s="178">
        <f>IF(V1341&gt;0,P1341*INDEX(Scope_Labor_Rates!$G$6:$G$46,V1341-5),0)</f>
        <v>0</v>
      </c>
      <c r="AH1341" s="181">
        <f>IF(V1341&gt;0,AG1341*INDEX(Scope_Labor_Rates!$F$6:$F$46,V1341-5)*AA1341,0)</f>
        <v>0</v>
      </c>
      <c r="AI1341" s="178">
        <f>IF(V1341&gt;0,P1341*INDEX(Scope_Labor_Rates!$I$6:$I$46,V1341-5),0)</f>
        <v>0</v>
      </c>
      <c r="AJ1341" s="181">
        <f>IF(V1341&gt;0,AI1341*INDEX(Scope_Labor_Rates!$H$6:$H$46,V1341-5)*AA1341,0)</f>
        <v>0</v>
      </c>
      <c r="AK1341" s="178">
        <f>IF(V1341&gt;0,P1341*INDEX(Scope_Labor_Rates!$K$6:$K$46,V1341-5),0)</f>
        <v>0</v>
      </c>
      <c r="AL1341" s="181">
        <f>IF(V1341&gt;0,AK1341*INDEX(Scope_Labor_Rates!$J$6:$J$46,V1341-5)*AA1341,0)</f>
        <v>0</v>
      </c>
      <c r="AM1341" s="178">
        <f>IF(V1341&gt;0,P1341*INDEX(Scope_Labor_Rates!$M$6:$M$46,V1341-5),0)</f>
        <v>0</v>
      </c>
      <c r="AN1341" s="178">
        <f>IF(V1341&gt;0,AM1341*INDEX(Scope_Labor_Rates!$L$6:$L$46,V1341-5)*AA1341,0)</f>
        <v>0</v>
      </c>
      <c r="AO1341" s="178">
        <f>IF(V1341&gt;0,P1341*INDEX(Scope_Labor_Rates!$O$6:$O$46,V1341-5)*AA1341,0)</f>
        <v>0</v>
      </c>
      <c r="AP1341" s="181">
        <f>IF(V1341&gt;0,P1341*INDEX(Scope_Labor_Rates!$Q$6:$Q$46,V1341-5)*AA1341,0)</f>
        <v>0</v>
      </c>
      <c r="AQ1341" s="178">
        <f t="shared" si="184"/>
        <v>0</v>
      </c>
      <c r="AR1341" s="178">
        <f t="shared" si="185"/>
        <v>0</v>
      </c>
      <c r="AS1341" s="178">
        <f t="shared" si="186"/>
        <v>0</v>
      </c>
      <c r="AT1341" s="178">
        <f t="shared" si="187"/>
        <v>0</v>
      </c>
      <c r="AU1341">
        <f t="shared" si="188"/>
        <v>0</v>
      </c>
    </row>
    <row r="1342" spans="1:47">
      <c r="A1342" t="str">
        <f>IF(All_Tasks!A1342="","",All_Tasks!A1342)</f>
        <v/>
      </c>
      <c r="B1342" t="str">
        <f>IF(All_Tasks!B1342="","",All_Tasks!B1342)</f>
        <v/>
      </c>
      <c r="C1342" t="str">
        <f>IF(All_Tasks!C1342="","",All_Tasks!C1342)</f>
        <v/>
      </c>
      <c r="D1342" t="str">
        <f>IF(All_Tasks!D1342="","",All_Tasks!D1342)</f>
        <v/>
      </c>
      <c r="E1342" t="str">
        <f>IF(All_Tasks!V1342&lt;&gt;"",All_Tasks!V1342,IF(All_Tasks!E1342&lt;&gt;"",All_Tasks!E1342,""))</f>
        <v/>
      </c>
      <c r="F1342" t="str">
        <f>IF(All_Tasks!F1342="","",All_Tasks!F1342)</f>
        <v/>
      </c>
      <c r="G1342" t="str">
        <f>IF(All_Tasks!G1342="","",All_Tasks!G1342)</f>
        <v/>
      </c>
      <c r="H1342" s="231" t="str">
        <f>IF(All_Tasks!H1342="","",All_Tasks!H1342)</f>
        <v/>
      </c>
      <c r="I1342" t="str">
        <f>IF(All_Tasks!I1342="","",All_Tasks!I1342)</f>
        <v/>
      </c>
      <c r="J1342" t="str">
        <f>IF(All_Tasks!J1342="","",All_Tasks!J1342)</f>
        <v/>
      </c>
      <c r="K1342" t="str">
        <f>IF(All_Tasks!K1342="","",All_Tasks!K1342)</f>
        <v/>
      </c>
      <c r="L1342" s="231" t="str">
        <f>IF(All_Tasks!L1342="","",All_Tasks!L1342)</f>
        <v/>
      </c>
      <c r="M1342" t="str">
        <f>IF(All_Tasks!M1342="","",All_Tasks!M1342)</f>
        <v/>
      </c>
      <c r="N1342" t="str">
        <f>IF(All_Tasks!N1342="","",All_Tasks!N1342)</f>
        <v/>
      </c>
      <c r="O1342" t="str">
        <f>IF(All_Tasks!O1342="","",All_Tasks!O1342)</f>
        <v/>
      </c>
      <c r="P1342" s="181">
        <f>IF(All_Tasks!P1342="",0,All_Tasks!P1342)</f>
        <v>0</v>
      </c>
      <c r="Q1342" s="181">
        <f>IF(All_Tasks!Q1342="",0,All_Tasks!Q1342)</f>
        <v>0</v>
      </c>
      <c r="R1342" s="181">
        <f>IF(All_Tasks!R1342="",0,All_Tasks!R1342)</f>
        <v>0</v>
      </c>
      <c r="S1342" s="181" t="str">
        <f>IF(All_Tasks!S1342="","",All_Tasks!S1342)</f>
        <v/>
      </c>
      <c r="T1342" t="str">
        <f>IF(All_Tasks!T1342="","",All_Tasks!T1342)</f>
        <v/>
      </c>
      <c r="U1342" t="str">
        <f>IF(All_Tasks!U1342="","",All_Tasks!U1342)</f>
        <v/>
      </c>
      <c r="V1342">
        <f>IF(A1342="",0,IFERROR(MATCH(A1342,Scope_Labor_Rates!$A$6:$A$46,0)+5,0))</f>
        <v>0</v>
      </c>
      <c r="W1342" s="178">
        <f>IF(V1342&gt;0,INDEX(Scope_Labor_Rates!$C$6:$C$46,V1342-5),0)</f>
        <v>0</v>
      </c>
      <c r="X1342" s="178">
        <f>IF(V1342&gt;0,INDEX(Scope_Labor_Rates!$C$6:$C$46,V1342-5),0)</f>
        <v>0</v>
      </c>
      <c r="Y1342" s="180">
        <f>IF(V1342&gt;0,INDEX(Scope_Labor_Rates!$S$6:$S$46,V1342-5),0)</f>
        <v>0</v>
      </c>
      <c r="Z1342" s="180">
        <f>IF(V1342&gt;0,INDEX(Scope_Labor_Rates!$R$6:$R$46,V1342-5),1)</f>
        <v>1</v>
      </c>
      <c r="AA1342" s="231">
        <f t="shared" si="180"/>
        <v>0</v>
      </c>
      <c r="AB1342" t="str">
        <f t="shared" si="181"/>
        <v/>
      </c>
      <c r="AC1342" s="178" t="str">
        <f t="shared" si="182"/>
        <v/>
      </c>
      <c r="AD1342" s="181">
        <f t="shared" si="183"/>
        <v>0</v>
      </c>
      <c r="AE1342" s="178">
        <f>IF(V1342&gt;0,P1342*INDEX(Scope_Labor_Rates!$E$6:$E$46,V1342-5),0)</f>
        <v>0</v>
      </c>
      <c r="AF1342" s="181">
        <f>IF(V1342&gt;0,AE1342*INDEX(Scope_Labor_Rates!$D$6:$D$46,V1342-5)*AA1342,0)</f>
        <v>0</v>
      </c>
      <c r="AG1342" s="178">
        <f>IF(V1342&gt;0,P1342*INDEX(Scope_Labor_Rates!$G$6:$G$46,V1342-5),0)</f>
        <v>0</v>
      </c>
      <c r="AH1342" s="181">
        <f>IF(V1342&gt;0,AG1342*INDEX(Scope_Labor_Rates!$F$6:$F$46,V1342-5)*AA1342,0)</f>
        <v>0</v>
      </c>
      <c r="AI1342" s="178">
        <f>IF(V1342&gt;0,P1342*INDEX(Scope_Labor_Rates!$I$6:$I$46,V1342-5),0)</f>
        <v>0</v>
      </c>
      <c r="AJ1342" s="181">
        <f>IF(V1342&gt;0,AI1342*INDEX(Scope_Labor_Rates!$H$6:$H$46,V1342-5)*AA1342,0)</f>
        <v>0</v>
      </c>
      <c r="AK1342" s="178">
        <f>IF(V1342&gt;0,P1342*INDEX(Scope_Labor_Rates!$K$6:$K$46,V1342-5),0)</f>
        <v>0</v>
      </c>
      <c r="AL1342" s="181">
        <f>IF(V1342&gt;0,AK1342*INDEX(Scope_Labor_Rates!$J$6:$J$46,V1342-5)*AA1342,0)</f>
        <v>0</v>
      </c>
      <c r="AM1342" s="178">
        <f>IF(V1342&gt;0,P1342*INDEX(Scope_Labor_Rates!$M$6:$M$46,V1342-5),0)</f>
        <v>0</v>
      </c>
      <c r="AN1342" s="178">
        <f>IF(V1342&gt;0,AM1342*INDEX(Scope_Labor_Rates!$L$6:$L$46,V1342-5)*AA1342,0)</f>
        <v>0</v>
      </c>
      <c r="AO1342" s="178">
        <f>IF(V1342&gt;0,P1342*INDEX(Scope_Labor_Rates!$O$6:$O$46,V1342-5)*AA1342,0)</f>
        <v>0</v>
      </c>
      <c r="AP1342" s="181">
        <f>IF(V1342&gt;0,P1342*INDEX(Scope_Labor_Rates!$Q$6:$Q$46,V1342-5)*AA1342,0)</f>
        <v>0</v>
      </c>
      <c r="AQ1342" s="178">
        <f t="shared" si="184"/>
        <v>0</v>
      </c>
      <c r="AR1342" s="178">
        <f t="shared" si="185"/>
        <v>0</v>
      </c>
      <c r="AS1342" s="178">
        <f t="shared" si="186"/>
        <v>0</v>
      </c>
      <c r="AT1342" s="178">
        <f t="shared" si="187"/>
        <v>0</v>
      </c>
      <c r="AU1342">
        <f t="shared" si="188"/>
        <v>0</v>
      </c>
    </row>
    <row r="1343" spans="1:47">
      <c r="A1343" t="str">
        <f>IF(All_Tasks!A1343="","",All_Tasks!A1343)</f>
        <v/>
      </c>
      <c r="B1343" t="str">
        <f>IF(All_Tasks!B1343="","",All_Tasks!B1343)</f>
        <v/>
      </c>
      <c r="C1343" t="str">
        <f>IF(All_Tasks!C1343="","",All_Tasks!C1343)</f>
        <v/>
      </c>
      <c r="D1343" t="str">
        <f>IF(All_Tasks!D1343="","",All_Tasks!D1343)</f>
        <v/>
      </c>
      <c r="E1343" t="str">
        <f>IF(All_Tasks!V1343&lt;&gt;"",All_Tasks!V1343,IF(All_Tasks!E1343&lt;&gt;"",All_Tasks!E1343,""))</f>
        <v/>
      </c>
      <c r="F1343" t="str">
        <f>IF(All_Tasks!F1343="","",All_Tasks!F1343)</f>
        <v/>
      </c>
      <c r="G1343" t="str">
        <f>IF(All_Tasks!G1343="","",All_Tasks!G1343)</f>
        <v/>
      </c>
      <c r="H1343" s="231" t="str">
        <f>IF(All_Tasks!H1343="","",All_Tasks!H1343)</f>
        <v/>
      </c>
      <c r="I1343" t="str">
        <f>IF(All_Tasks!I1343="","",All_Tasks!I1343)</f>
        <v/>
      </c>
      <c r="J1343" t="str">
        <f>IF(All_Tasks!J1343="","",All_Tasks!J1343)</f>
        <v/>
      </c>
      <c r="K1343" t="str">
        <f>IF(All_Tasks!K1343="","",All_Tasks!K1343)</f>
        <v/>
      </c>
      <c r="L1343" s="231" t="str">
        <f>IF(All_Tasks!L1343="","",All_Tasks!L1343)</f>
        <v/>
      </c>
      <c r="M1343" t="str">
        <f>IF(All_Tasks!M1343="","",All_Tasks!M1343)</f>
        <v/>
      </c>
      <c r="N1343" t="str">
        <f>IF(All_Tasks!N1343="","",All_Tasks!N1343)</f>
        <v/>
      </c>
      <c r="O1343" t="str">
        <f>IF(All_Tasks!O1343="","",All_Tasks!O1343)</f>
        <v/>
      </c>
      <c r="P1343" s="181">
        <f>IF(All_Tasks!P1343="",0,All_Tasks!P1343)</f>
        <v>0</v>
      </c>
      <c r="Q1343" s="181">
        <f>IF(All_Tasks!Q1343="",0,All_Tasks!Q1343)</f>
        <v>0</v>
      </c>
      <c r="R1343" s="181">
        <f>IF(All_Tasks!R1343="",0,All_Tasks!R1343)</f>
        <v>0</v>
      </c>
      <c r="S1343" s="181" t="str">
        <f>IF(All_Tasks!S1343="","",All_Tasks!S1343)</f>
        <v/>
      </c>
      <c r="T1343" t="str">
        <f>IF(All_Tasks!T1343="","",All_Tasks!T1343)</f>
        <v/>
      </c>
      <c r="U1343" t="str">
        <f>IF(All_Tasks!U1343="","",All_Tasks!U1343)</f>
        <v/>
      </c>
      <c r="V1343">
        <f>IF(A1343="",0,IFERROR(MATCH(A1343,Scope_Labor_Rates!$A$6:$A$46,0)+5,0))</f>
        <v>0</v>
      </c>
      <c r="W1343" s="178">
        <f>IF(V1343&gt;0,INDEX(Scope_Labor_Rates!$C$6:$C$46,V1343-5),0)</f>
        <v>0</v>
      </c>
      <c r="X1343" s="178">
        <f>IF(V1343&gt;0,INDEX(Scope_Labor_Rates!$C$6:$C$46,V1343-5),0)</f>
        <v>0</v>
      </c>
      <c r="Y1343" s="180">
        <f>IF(V1343&gt;0,INDEX(Scope_Labor_Rates!$S$6:$S$46,V1343-5),0)</f>
        <v>0</v>
      </c>
      <c r="Z1343" s="180">
        <f>IF(V1343&gt;0,INDEX(Scope_Labor_Rates!$R$6:$R$46,V1343-5),1)</f>
        <v>1</v>
      </c>
      <c r="AA1343" s="231">
        <f t="shared" si="180"/>
        <v>0</v>
      </c>
      <c r="AB1343" t="str">
        <f t="shared" si="181"/>
        <v/>
      </c>
      <c r="AC1343" s="178" t="str">
        <f t="shared" si="182"/>
        <v/>
      </c>
      <c r="AD1343" s="181">
        <f t="shared" si="183"/>
        <v>0</v>
      </c>
      <c r="AE1343" s="178">
        <f>IF(V1343&gt;0,P1343*INDEX(Scope_Labor_Rates!$E$6:$E$46,V1343-5),0)</f>
        <v>0</v>
      </c>
      <c r="AF1343" s="181">
        <f>IF(V1343&gt;0,AE1343*INDEX(Scope_Labor_Rates!$D$6:$D$46,V1343-5)*AA1343,0)</f>
        <v>0</v>
      </c>
      <c r="AG1343" s="178">
        <f>IF(V1343&gt;0,P1343*INDEX(Scope_Labor_Rates!$G$6:$G$46,V1343-5),0)</f>
        <v>0</v>
      </c>
      <c r="AH1343" s="181">
        <f>IF(V1343&gt;0,AG1343*INDEX(Scope_Labor_Rates!$F$6:$F$46,V1343-5)*AA1343,0)</f>
        <v>0</v>
      </c>
      <c r="AI1343" s="178">
        <f>IF(V1343&gt;0,P1343*INDEX(Scope_Labor_Rates!$I$6:$I$46,V1343-5),0)</f>
        <v>0</v>
      </c>
      <c r="AJ1343" s="181">
        <f>IF(V1343&gt;0,AI1343*INDEX(Scope_Labor_Rates!$H$6:$H$46,V1343-5)*AA1343,0)</f>
        <v>0</v>
      </c>
      <c r="AK1343" s="178">
        <f>IF(V1343&gt;0,P1343*INDEX(Scope_Labor_Rates!$K$6:$K$46,V1343-5),0)</f>
        <v>0</v>
      </c>
      <c r="AL1343" s="181">
        <f>IF(V1343&gt;0,AK1343*INDEX(Scope_Labor_Rates!$J$6:$J$46,V1343-5)*AA1343,0)</f>
        <v>0</v>
      </c>
      <c r="AM1343" s="178">
        <f>IF(V1343&gt;0,P1343*INDEX(Scope_Labor_Rates!$M$6:$M$46,V1343-5),0)</f>
        <v>0</v>
      </c>
      <c r="AN1343" s="178">
        <f>IF(V1343&gt;0,AM1343*INDEX(Scope_Labor_Rates!$L$6:$L$46,V1343-5)*AA1343,0)</f>
        <v>0</v>
      </c>
      <c r="AO1343" s="178">
        <f>IF(V1343&gt;0,P1343*INDEX(Scope_Labor_Rates!$O$6:$O$46,V1343-5)*AA1343,0)</f>
        <v>0</v>
      </c>
      <c r="AP1343" s="181">
        <f>IF(V1343&gt;0,P1343*INDEX(Scope_Labor_Rates!$Q$6:$Q$46,V1343-5)*AA1343,0)</f>
        <v>0</v>
      </c>
      <c r="AQ1343" s="178">
        <f t="shared" si="184"/>
        <v>0</v>
      </c>
      <c r="AR1343" s="178">
        <f t="shared" si="185"/>
        <v>0</v>
      </c>
      <c r="AS1343" s="178">
        <f t="shared" si="186"/>
        <v>0</v>
      </c>
      <c r="AT1343" s="178">
        <f t="shared" si="187"/>
        <v>0</v>
      </c>
      <c r="AU1343">
        <f t="shared" si="188"/>
        <v>0</v>
      </c>
    </row>
    <row r="1344" spans="1:47">
      <c r="A1344" t="str">
        <f>IF(All_Tasks!A1344="","",All_Tasks!A1344)</f>
        <v/>
      </c>
      <c r="B1344" t="str">
        <f>IF(All_Tasks!B1344="","",All_Tasks!B1344)</f>
        <v/>
      </c>
      <c r="C1344" t="str">
        <f>IF(All_Tasks!C1344="","",All_Tasks!C1344)</f>
        <v/>
      </c>
      <c r="D1344" t="str">
        <f>IF(All_Tasks!D1344="","",All_Tasks!D1344)</f>
        <v/>
      </c>
      <c r="E1344" t="str">
        <f>IF(All_Tasks!V1344&lt;&gt;"",All_Tasks!V1344,IF(All_Tasks!E1344&lt;&gt;"",All_Tasks!E1344,""))</f>
        <v/>
      </c>
      <c r="F1344" t="str">
        <f>IF(All_Tasks!F1344="","",All_Tasks!F1344)</f>
        <v/>
      </c>
      <c r="G1344" t="str">
        <f>IF(All_Tasks!G1344="","",All_Tasks!G1344)</f>
        <v/>
      </c>
      <c r="H1344" s="231" t="str">
        <f>IF(All_Tasks!H1344="","",All_Tasks!H1344)</f>
        <v/>
      </c>
      <c r="I1344" t="str">
        <f>IF(All_Tasks!I1344="","",All_Tasks!I1344)</f>
        <v/>
      </c>
      <c r="J1344" t="str">
        <f>IF(All_Tasks!J1344="","",All_Tasks!J1344)</f>
        <v/>
      </c>
      <c r="K1344" t="str">
        <f>IF(All_Tasks!K1344="","",All_Tasks!K1344)</f>
        <v/>
      </c>
      <c r="L1344" s="231" t="str">
        <f>IF(All_Tasks!L1344="","",All_Tasks!L1344)</f>
        <v/>
      </c>
      <c r="M1344" t="str">
        <f>IF(All_Tasks!M1344="","",All_Tasks!M1344)</f>
        <v/>
      </c>
      <c r="N1344" t="str">
        <f>IF(All_Tasks!N1344="","",All_Tasks!N1344)</f>
        <v/>
      </c>
      <c r="O1344" t="str">
        <f>IF(All_Tasks!O1344="","",All_Tasks!O1344)</f>
        <v/>
      </c>
      <c r="P1344" s="181">
        <f>IF(All_Tasks!P1344="",0,All_Tasks!P1344)</f>
        <v>0</v>
      </c>
      <c r="Q1344" s="181">
        <f>IF(All_Tasks!Q1344="",0,All_Tasks!Q1344)</f>
        <v>0</v>
      </c>
      <c r="R1344" s="181">
        <f>IF(All_Tasks!R1344="",0,All_Tasks!R1344)</f>
        <v>0</v>
      </c>
      <c r="S1344" s="181" t="str">
        <f>IF(All_Tasks!S1344="","",All_Tasks!S1344)</f>
        <v/>
      </c>
      <c r="T1344" t="str">
        <f>IF(All_Tasks!T1344="","",All_Tasks!T1344)</f>
        <v/>
      </c>
      <c r="U1344" t="str">
        <f>IF(All_Tasks!U1344="","",All_Tasks!U1344)</f>
        <v/>
      </c>
      <c r="V1344">
        <f>IF(A1344="",0,IFERROR(MATCH(A1344,Scope_Labor_Rates!$A$6:$A$46,0)+5,0))</f>
        <v>0</v>
      </c>
      <c r="W1344" s="178">
        <f>IF(V1344&gt;0,INDEX(Scope_Labor_Rates!$C$6:$C$46,V1344-5),0)</f>
        <v>0</v>
      </c>
      <c r="X1344" s="178">
        <f>IF(V1344&gt;0,INDEX(Scope_Labor_Rates!$C$6:$C$46,V1344-5),0)</f>
        <v>0</v>
      </c>
      <c r="Y1344" s="180">
        <f>IF(V1344&gt;0,INDEX(Scope_Labor_Rates!$S$6:$S$46,V1344-5),0)</f>
        <v>0</v>
      </c>
      <c r="Z1344" s="180">
        <f>IF(V1344&gt;0,INDEX(Scope_Labor_Rates!$R$6:$R$46,V1344-5),1)</f>
        <v>1</v>
      </c>
      <c r="AA1344" s="231">
        <f t="shared" si="180"/>
        <v>0</v>
      </c>
      <c r="AB1344" t="str">
        <f t="shared" si="181"/>
        <v/>
      </c>
      <c r="AC1344" s="178" t="str">
        <f t="shared" si="182"/>
        <v/>
      </c>
      <c r="AD1344" s="181">
        <f t="shared" si="183"/>
        <v>0</v>
      </c>
      <c r="AE1344" s="178">
        <f>IF(V1344&gt;0,P1344*INDEX(Scope_Labor_Rates!$E$6:$E$46,V1344-5),0)</f>
        <v>0</v>
      </c>
      <c r="AF1344" s="181">
        <f>IF(V1344&gt;0,AE1344*INDEX(Scope_Labor_Rates!$D$6:$D$46,V1344-5)*AA1344,0)</f>
        <v>0</v>
      </c>
      <c r="AG1344" s="178">
        <f>IF(V1344&gt;0,P1344*INDEX(Scope_Labor_Rates!$G$6:$G$46,V1344-5),0)</f>
        <v>0</v>
      </c>
      <c r="AH1344" s="181">
        <f>IF(V1344&gt;0,AG1344*INDEX(Scope_Labor_Rates!$F$6:$F$46,V1344-5)*AA1344,0)</f>
        <v>0</v>
      </c>
      <c r="AI1344" s="178">
        <f>IF(V1344&gt;0,P1344*INDEX(Scope_Labor_Rates!$I$6:$I$46,V1344-5),0)</f>
        <v>0</v>
      </c>
      <c r="AJ1344" s="181">
        <f>IF(V1344&gt;0,AI1344*INDEX(Scope_Labor_Rates!$H$6:$H$46,V1344-5)*AA1344,0)</f>
        <v>0</v>
      </c>
      <c r="AK1344" s="178">
        <f>IF(V1344&gt;0,P1344*INDEX(Scope_Labor_Rates!$K$6:$K$46,V1344-5),0)</f>
        <v>0</v>
      </c>
      <c r="AL1344" s="181">
        <f>IF(V1344&gt;0,AK1344*INDEX(Scope_Labor_Rates!$J$6:$J$46,V1344-5)*AA1344,0)</f>
        <v>0</v>
      </c>
      <c r="AM1344" s="178">
        <f>IF(V1344&gt;0,P1344*INDEX(Scope_Labor_Rates!$M$6:$M$46,V1344-5),0)</f>
        <v>0</v>
      </c>
      <c r="AN1344" s="178">
        <f>IF(V1344&gt;0,AM1344*INDEX(Scope_Labor_Rates!$L$6:$L$46,V1344-5)*AA1344,0)</f>
        <v>0</v>
      </c>
      <c r="AO1344" s="178">
        <f>IF(V1344&gt;0,P1344*INDEX(Scope_Labor_Rates!$O$6:$O$46,V1344-5)*AA1344,0)</f>
        <v>0</v>
      </c>
      <c r="AP1344" s="181">
        <f>IF(V1344&gt;0,P1344*INDEX(Scope_Labor_Rates!$Q$6:$Q$46,V1344-5)*AA1344,0)</f>
        <v>0</v>
      </c>
      <c r="AQ1344" s="178">
        <f t="shared" si="184"/>
        <v>0</v>
      </c>
      <c r="AR1344" s="178">
        <f t="shared" si="185"/>
        <v>0</v>
      </c>
      <c r="AS1344" s="178">
        <f t="shared" si="186"/>
        <v>0</v>
      </c>
      <c r="AT1344" s="178">
        <f t="shared" si="187"/>
        <v>0</v>
      </c>
      <c r="AU1344">
        <f t="shared" si="188"/>
        <v>0</v>
      </c>
    </row>
    <row r="1345" spans="1:47">
      <c r="A1345" t="str">
        <f>IF(All_Tasks!A1345="","",All_Tasks!A1345)</f>
        <v/>
      </c>
      <c r="B1345" t="str">
        <f>IF(All_Tasks!B1345="","",All_Tasks!B1345)</f>
        <v/>
      </c>
      <c r="C1345" t="str">
        <f>IF(All_Tasks!C1345="","",All_Tasks!C1345)</f>
        <v/>
      </c>
      <c r="D1345" t="str">
        <f>IF(All_Tasks!D1345="","",All_Tasks!D1345)</f>
        <v/>
      </c>
      <c r="E1345" t="str">
        <f>IF(All_Tasks!V1345&lt;&gt;"",All_Tasks!V1345,IF(All_Tasks!E1345&lt;&gt;"",All_Tasks!E1345,""))</f>
        <v/>
      </c>
      <c r="F1345" t="str">
        <f>IF(All_Tasks!F1345="","",All_Tasks!F1345)</f>
        <v/>
      </c>
      <c r="G1345" t="str">
        <f>IF(All_Tasks!G1345="","",All_Tasks!G1345)</f>
        <v/>
      </c>
      <c r="H1345" s="231" t="str">
        <f>IF(All_Tasks!H1345="","",All_Tasks!H1345)</f>
        <v/>
      </c>
      <c r="I1345" t="str">
        <f>IF(All_Tasks!I1345="","",All_Tasks!I1345)</f>
        <v/>
      </c>
      <c r="J1345" t="str">
        <f>IF(All_Tasks!J1345="","",All_Tasks!J1345)</f>
        <v/>
      </c>
      <c r="K1345" t="str">
        <f>IF(All_Tasks!K1345="","",All_Tasks!K1345)</f>
        <v/>
      </c>
      <c r="L1345" s="231" t="str">
        <f>IF(All_Tasks!L1345="","",All_Tasks!L1345)</f>
        <v/>
      </c>
      <c r="M1345" t="str">
        <f>IF(All_Tasks!M1345="","",All_Tasks!M1345)</f>
        <v/>
      </c>
      <c r="N1345" t="str">
        <f>IF(All_Tasks!N1345="","",All_Tasks!N1345)</f>
        <v/>
      </c>
      <c r="O1345" t="str">
        <f>IF(All_Tasks!O1345="","",All_Tasks!O1345)</f>
        <v/>
      </c>
      <c r="P1345" s="181">
        <f>IF(All_Tasks!P1345="",0,All_Tasks!P1345)</f>
        <v>0</v>
      </c>
      <c r="Q1345" s="181">
        <f>IF(All_Tasks!Q1345="",0,All_Tasks!Q1345)</f>
        <v>0</v>
      </c>
      <c r="R1345" s="181">
        <f>IF(All_Tasks!R1345="",0,All_Tasks!R1345)</f>
        <v>0</v>
      </c>
      <c r="S1345" s="181" t="str">
        <f>IF(All_Tasks!S1345="","",All_Tasks!S1345)</f>
        <v/>
      </c>
      <c r="T1345" t="str">
        <f>IF(All_Tasks!T1345="","",All_Tasks!T1345)</f>
        <v/>
      </c>
      <c r="U1345" t="str">
        <f>IF(All_Tasks!U1345="","",All_Tasks!U1345)</f>
        <v/>
      </c>
      <c r="V1345">
        <f>IF(A1345="",0,IFERROR(MATCH(A1345,Scope_Labor_Rates!$A$6:$A$46,0)+5,0))</f>
        <v>0</v>
      </c>
      <c r="W1345" s="178">
        <f>IF(V1345&gt;0,INDEX(Scope_Labor_Rates!$C$6:$C$46,V1345-5),0)</f>
        <v>0</v>
      </c>
      <c r="X1345" s="178">
        <f>IF(V1345&gt;0,INDEX(Scope_Labor_Rates!$C$6:$C$46,V1345-5),0)</f>
        <v>0</v>
      </c>
      <c r="Y1345" s="180">
        <f>IF(V1345&gt;0,INDEX(Scope_Labor_Rates!$S$6:$S$46,V1345-5),0)</f>
        <v>0</v>
      </c>
      <c r="Z1345" s="180">
        <f>IF(V1345&gt;0,INDEX(Scope_Labor_Rates!$R$6:$R$46,V1345-5),1)</f>
        <v>1</v>
      </c>
      <c r="AA1345" s="231">
        <f t="shared" si="180"/>
        <v>0</v>
      </c>
      <c r="AB1345" t="str">
        <f t="shared" si="181"/>
        <v/>
      </c>
      <c r="AC1345" s="178" t="str">
        <f t="shared" si="182"/>
        <v/>
      </c>
      <c r="AD1345" s="181">
        <f t="shared" si="183"/>
        <v>0</v>
      </c>
      <c r="AE1345" s="178">
        <f>IF(V1345&gt;0,P1345*INDEX(Scope_Labor_Rates!$E$6:$E$46,V1345-5),0)</f>
        <v>0</v>
      </c>
      <c r="AF1345" s="181">
        <f>IF(V1345&gt;0,AE1345*INDEX(Scope_Labor_Rates!$D$6:$D$46,V1345-5)*AA1345,0)</f>
        <v>0</v>
      </c>
      <c r="AG1345" s="178">
        <f>IF(V1345&gt;0,P1345*INDEX(Scope_Labor_Rates!$G$6:$G$46,V1345-5),0)</f>
        <v>0</v>
      </c>
      <c r="AH1345" s="181">
        <f>IF(V1345&gt;0,AG1345*INDEX(Scope_Labor_Rates!$F$6:$F$46,V1345-5)*AA1345,0)</f>
        <v>0</v>
      </c>
      <c r="AI1345" s="178">
        <f>IF(V1345&gt;0,P1345*INDEX(Scope_Labor_Rates!$I$6:$I$46,V1345-5),0)</f>
        <v>0</v>
      </c>
      <c r="AJ1345" s="181">
        <f>IF(V1345&gt;0,AI1345*INDEX(Scope_Labor_Rates!$H$6:$H$46,V1345-5)*AA1345,0)</f>
        <v>0</v>
      </c>
      <c r="AK1345" s="178">
        <f>IF(V1345&gt;0,P1345*INDEX(Scope_Labor_Rates!$K$6:$K$46,V1345-5),0)</f>
        <v>0</v>
      </c>
      <c r="AL1345" s="181">
        <f>IF(V1345&gt;0,AK1345*INDEX(Scope_Labor_Rates!$J$6:$J$46,V1345-5)*AA1345,0)</f>
        <v>0</v>
      </c>
      <c r="AM1345" s="178">
        <f>IF(V1345&gt;0,P1345*INDEX(Scope_Labor_Rates!$M$6:$M$46,V1345-5),0)</f>
        <v>0</v>
      </c>
      <c r="AN1345" s="178">
        <f>IF(V1345&gt;0,AM1345*INDEX(Scope_Labor_Rates!$L$6:$L$46,V1345-5)*AA1345,0)</f>
        <v>0</v>
      </c>
      <c r="AO1345" s="178">
        <f>IF(V1345&gt;0,P1345*INDEX(Scope_Labor_Rates!$O$6:$O$46,V1345-5)*AA1345,0)</f>
        <v>0</v>
      </c>
      <c r="AP1345" s="181">
        <f>IF(V1345&gt;0,P1345*INDEX(Scope_Labor_Rates!$Q$6:$Q$46,V1345-5)*AA1345,0)</f>
        <v>0</v>
      </c>
      <c r="AQ1345" s="178">
        <f t="shared" si="184"/>
        <v>0</v>
      </c>
      <c r="AR1345" s="178">
        <f t="shared" si="185"/>
        <v>0</v>
      </c>
      <c r="AS1345" s="178">
        <f t="shared" si="186"/>
        <v>0</v>
      </c>
      <c r="AT1345" s="178">
        <f t="shared" si="187"/>
        <v>0</v>
      </c>
      <c r="AU1345">
        <f t="shared" si="188"/>
        <v>0</v>
      </c>
    </row>
    <row r="1346" spans="1:47">
      <c r="A1346" t="str">
        <f>IF(All_Tasks!A1346="","",All_Tasks!A1346)</f>
        <v/>
      </c>
      <c r="B1346" t="str">
        <f>IF(All_Tasks!B1346="","",All_Tasks!B1346)</f>
        <v/>
      </c>
      <c r="C1346" t="str">
        <f>IF(All_Tasks!C1346="","",All_Tasks!C1346)</f>
        <v/>
      </c>
      <c r="D1346" t="str">
        <f>IF(All_Tasks!D1346="","",All_Tasks!D1346)</f>
        <v/>
      </c>
      <c r="E1346" t="str">
        <f>IF(All_Tasks!V1346&lt;&gt;"",All_Tasks!V1346,IF(All_Tasks!E1346&lt;&gt;"",All_Tasks!E1346,""))</f>
        <v/>
      </c>
      <c r="F1346" t="str">
        <f>IF(All_Tasks!F1346="","",All_Tasks!F1346)</f>
        <v/>
      </c>
      <c r="G1346" t="str">
        <f>IF(All_Tasks!G1346="","",All_Tasks!G1346)</f>
        <v/>
      </c>
      <c r="H1346" s="231" t="str">
        <f>IF(All_Tasks!H1346="","",All_Tasks!H1346)</f>
        <v/>
      </c>
      <c r="I1346" t="str">
        <f>IF(All_Tasks!I1346="","",All_Tasks!I1346)</f>
        <v/>
      </c>
      <c r="J1346" t="str">
        <f>IF(All_Tasks!J1346="","",All_Tasks!J1346)</f>
        <v/>
      </c>
      <c r="K1346" t="str">
        <f>IF(All_Tasks!K1346="","",All_Tasks!K1346)</f>
        <v/>
      </c>
      <c r="L1346" s="231" t="str">
        <f>IF(All_Tasks!L1346="","",All_Tasks!L1346)</f>
        <v/>
      </c>
      <c r="M1346" t="str">
        <f>IF(All_Tasks!M1346="","",All_Tasks!M1346)</f>
        <v/>
      </c>
      <c r="N1346" t="str">
        <f>IF(All_Tasks!N1346="","",All_Tasks!N1346)</f>
        <v/>
      </c>
      <c r="O1346" t="str">
        <f>IF(All_Tasks!O1346="","",All_Tasks!O1346)</f>
        <v/>
      </c>
      <c r="P1346" s="181">
        <f>IF(All_Tasks!P1346="",0,All_Tasks!P1346)</f>
        <v>0</v>
      </c>
      <c r="Q1346" s="181">
        <f>IF(All_Tasks!Q1346="",0,All_Tasks!Q1346)</f>
        <v>0</v>
      </c>
      <c r="R1346" s="181">
        <f>IF(All_Tasks!R1346="",0,All_Tasks!R1346)</f>
        <v>0</v>
      </c>
      <c r="S1346" s="181" t="str">
        <f>IF(All_Tasks!S1346="","",All_Tasks!S1346)</f>
        <v/>
      </c>
      <c r="T1346" t="str">
        <f>IF(All_Tasks!T1346="","",All_Tasks!T1346)</f>
        <v/>
      </c>
      <c r="U1346" t="str">
        <f>IF(All_Tasks!U1346="","",All_Tasks!U1346)</f>
        <v/>
      </c>
      <c r="V1346">
        <f>IF(A1346="",0,IFERROR(MATCH(A1346,Scope_Labor_Rates!$A$6:$A$46,0)+5,0))</f>
        <v>0</v>
      </c>
      <c r="W1346" s="178">
        <f>IF(V1346&gt;0,INDEX(Scope_Labor_Rates!$C$6:$C$46,V1346-5),0)</f>
        <v>0</v>
      </c>
      <c r="X1346" s="178">
        <f>IF(V1346&gt;0,INDEX(Scope_Labor_Rates!$C$6:$C$46,V1346-5),0)</f>
        <v>0</v>
      </c>
      <c r="Y1346" s="180">
        <f>IF(V1346&gt;0,INDEX(Scope_Labor_Rates!$S$6:$S$46,V1346-5),0)</f>
        <v>0</v>
      </c>
      <c r="Z1346" s="180">
        <f>IF(V1346&gt;0,INDEX(Scope_Labor_Rates!$R$6:$R$46,V1346-5),1)</f>
        <v>1</v>
      </c>
      <c r="AA1346" s="231">
        <f t="shared" ref="AA1346:AA1409" si="189">IF(OR(L1346&lt;&gt;"",UPPER(S1346)="COMPLETED"),1,0)</f>
        <v>0</v>
      </c>
      <c r="AB1346" t="str">
        <f t="shared" ref="AB1346:AB1409" si="190">IF(L1346="","",L1346-WEEKDAY(L1346,3)+6)</f>
        <v/>
      </c>
      <c r="AC1346" s="178" t="str">
        <f t="shared" ref="AC1346:AC1409" si="191">IF(AB1346="","",IF(DAY(AB1346)&lt;=23,TEXT(AB1346,"MMM-yyyy"),TEXT(EOMONTH(AB1346,0)+1,"MMM-yyyy")))</f>
        <v/>
      </c>
      <c r="AD1346" s="181">
        <f t="shared" ref="AD1346:AD1409" si="192">P1346*X1346*AA1346</f>
        <v>0</v>
      </c>
      <c r="AE1346" s="178">
        <f>IF(V1346&gt;0,P1346*INDEX(Scope_Labor_Rates!$E$6:$E$46,V1346-5),0)</f>
        <v>0</v>
      </c>
      <c r="AF1346" s="181">
        <f>IF(V1346&gt;0,AE1346*INDEX(Scope_Labor_Rates!$D$6:$D$46,V1346-5)*AA1346,0)</f>
        <v>0</v>
      </c>
      <c r="AG1346" s="178">
        <f>IF(V1346&gt;0,P1346*INDEX(Scope_Labor_Rates!$G$6:$G$46,V1346-5),0)</f>
        <v>0</v>
      </c>
      <c r="AH1346" s="181">
        <f>IF(V1346&gt;0,AG1346*INDEX(Scope_Labor_Rates!$F$6:$F$46,V1346-5)*AA1346,0)</f>
        <v>0</v>
      </c>
      <c r="AI1346" s="178">
        <f>IF(V1346&gt;0,P1346*INDEX(Scope_Labor_Rates!$I$6:$I$46,V1346-5),0)</f>
        <v>0</v>
      </c>
      <c r="AJ1346" s="181">
        <f>IF(V1346&gt;0,AI1346*INDEX(Scope_Labor_Rates!$H$6:$H$46,V1346-5)*AA1346,0)</f>
        <v>0</v>
      </c>
      <c r="AK1346" s="178">
        <f>IF(V1346&gt;0,P1346*INDEX(Scope_Labor_Rates!$K$6:$K$46,V1346-5),0)</f>
        <v>0</v>
      </c>
      <c r="AL1346" s="181">
        <f>IF(V1346&gt;0,AK1346*INDEX(Scope_Labor_Rates!$J$6:$J$46,V1346-5)*AA1346,0)</f>
        <v>0</v>
      </c>
      <c r="AM1346" s="178">
        <f>IF(V1346&gt;0,P1346*INDEX(Scope_Labor_Rates!$M$6:$M$46,V1346-5),0)</f>
        <v>0</v>
      </c>
      <c r="AN1346" s="178">
        <f>IF(V1346&gt;0,AM1346*INDEX(Scope_Labor_Rates!$L$6:$L$46,V1346-5)*AA1346,0)</f>
        <v>0</v>
      </c>
      <c r="AO1346" s="178">
        <f>IF(V1346&gt;0,P1346*INDEX(Scope_Labor_Rates!$O$6:$O$46,V1346-5)*AA1346,0)</f>
        <v>0</v>
      </c>
      <c r="AP1346" s="181">
        <f>IF(V1346&gt;0,P1346*INDEX(Scope_Labor_Rates!$Q$6:$Q$46,V1346-5)*AA1346,0)</f>
        <v>0</v>
      </c>
      <c r="AQ1346" s="178">
        <f t="shared" ref="AQ1346:AQ1409" si="193">AE1346+AG1346+AI1346+AK1346+AM1346</f>
        <v>0</v>
      </c>
      <c r="AR1346" s="178">
        <f t="shared" ref="AR1346:AR1409" si="194">AF1346+AH1346+AJ1346+AL1346+AN1346</f>
        <v>0</v>
      </c>
      <c r="AS1346" s="178">
        <f t="shared" ref="AS1346:AS1409" si="195">AO1346+AP1346</f>
        <v>0</v>
      </c>
      <c r="AT1346" s="178">
        <f t="shared" ref="AT1346:AT1409" si="196">AD1346+AR1346+AS1346</f>
        <v>0</v>
      </c>
      <c r="AU1346">
        <f t="shared" ref="AU1346:AU1409" si="197">AT1346*Z1346</f>
        <v>0</v>
      </c>
    </row>
    <row r="1347" spans="1:47">
      <c r="A1347" t="str">
        <f>IF(All_Tasks!A1347="","",All_Tasks!A1347)</f>
        <v/>
      </c>
      <c r="B1347" t="str">
        <f>IF(All_Tasks!B1347="","",All_Tasks!B1347)</f>
        <v/>
      </c>
      <c r="C1347" t="str">
        <f>IF(All_Tasks!C1347="","",All_Tasks!C1347)</f>
        <v/>
      </c>
      <c r="D1347" t="str">
        <f>IF(All_Tasks!D1347="","",All_Tasks!D1347)</f>
        <v/>
      </c>
      <c r="E1347" t="str">
        <f>IF(All_Tasks!V1347&lt;&gt;"",All_Tasks!V1347,IF(All_Tasks!E1347&lt;&gt;"",All_Tasks!E1347,""))</f>
        <v/>
      </c>
      <c r="F1347" t="str">
        <f>IF(All_Tasks!F1347="","",All_Tasks!F1347)</f>
        <v/>
      </c>
      <c r="G1347" t="str">
        <f>IF(All_Tasks!G1347="","",All_Tasks!G1347)</f>
        <v/>
      </c>
      <c r="H1347" s="231" t="str">
        <f>IF(All_Tasks!H1347="","",All_Tasks!H1347)</f>
        <v/>
      </c>
      <c r="I1347" t="str">
        <f>IF(All_Tasks!I1347="","",All_Tasks!I1347)</f>
        <v/>
      </c>
      <c r="J1347" t="str">
        <f>IF(All_Tasks!J1347="","",All_Tasks!J1347)</f>
        <v/>
      </c>
      <c r="K1347" t="str">
        <f>IF(All_Tasks!K1347="","",All_Tasks!K1347)</f>
        <v/>
      </c>
      <c r="L1347" s="231" t="str">
        <f>IF(All_Tasks!L1347="","",All_Tasks!L1347)</f>
        <v/>
      </c>
      <c r="M1347" t="str">
        <f>IF(All_Tasks!M1347="","",All_Tasks!M1347)</f>
        <v/>
      </c>
      <c r="N1347" t="str">
        <f>IF(All_Tasks!N1347="","",All_Tasks!N1347)</f>
        <v/>
      </c>
      <c r="O1347" t="str">
        <f>IF(All_Tasks!O1347="","",All_Tasks!O1347)</f>
        <v/>
      </c>
      <c r="P1347" s="181">
        <f>IF(All_Tasks!P1347="",0,All_Tasks!P1347)</f>
        <v>0</v>
      </c>
      <c r="Q1347" s="181">
        <f>IF(All_Tasks!Q1347="",0,All_Tasks!Q1347)</f>
        <v>0</v>
      </c>
      <c r="R1347" s="181">
        <f>IF(All_Tasks!R1347="",0,All_Tasks!R1347)</f>
        <v>0</v>
      </c>
      <c r="S1347" s="181" t="str">
        <f>IF(All_Tasks!S1347="","",All_Tasks!S1347)</f>
        <v/>
      </c>
      <c r="T1347" t="str">
        <f>IF(All_Tasks!T1347="","",All_Tasks!T1347)</f>
        <v/>
      </c>
      <c r="U1347" t="str">
        <f>IF(All_Tasks!U1347="","",All_Tasks!U1347)</f>
        <v/>
      </c>
      <c r="V1347">
        <f>IF(A1347="",0,IFERROR(MATCH(A1347,Scope_Labor_Rates!$A$6:$A$46,0)+5,0))</f>
        <v>0</v>
      </c>
      <c r="W1347" s="178">
        <f>IF(V1347&gt;0,INDEX(Scope_Labor_Rates!$C$6:$C$46,V1347-5),0)</f>
        <v>0</v>
      </c>
      <c r="X1347" s="178">
        <f>IF(V1347&gt;0,INDEX(Scope_Labor_Rates!$C$6:$C$46,V1347-5),0)</f>
        <v>0</v>
      </c>
      <c r="Y1347" s="180">
        <f>IF(V1347&gt;0,INDEX(Scope_Labor_Rates!$S$6:$S$46,V1347-5),0)</f>
        <v>0</v>
      </c>
      <c r="Z1347" s="180">
        <f>IF(V1347&gt;0,INDEX(Scope_Labor_Rates!$R$6:$R$46,V1347-5),1)</f>
        <v>1</v>
      </c>
      <c r="AA1347" s="231">
        <f t="shared" si="189"/>
        <v>0</v>
      </c>
      <c r="AB1347" t="str">
        <f t="shared" si="190"/>
        <v/>
      </c>
      <c r="AC1347" s="178" t="str">
        <f t="shared" si="191"/>
        <v/>
      </c>
      <c r="AD1347" s="181">
        <f t="shared" si="192"/>
        <v>0</v>
      </c>
      <c r="AE1347" s="178">
        <f>IF(V1347&gt;0,P1347*INDEX(Scope_Labor_Rates!$E$6:$E$46,V1347-5),0)</f>
        <v>0</v>
      </c>
      <c r="AF1347" s="181">
        <f>IF(V1347&gt;0,AE1347*INDEX(Scope_Labor_Rates!$D$6:$D$46,V1347-5)*AA1347,0)</f>
        <v>0</v>
      </c>
      <c r="AG1347" s="178">
        <f>IF(V1347&gt;0,P1347*INDEX(Scope_Labor_Rates!$G$6:$G$46,V1347-5),0)</f>
        <v>0</v>
      </c>
      <c r="AH1347" s="181">
        <f>IF(V1347&gt;0,AG1347*INDEX(Scope_Labor_Rates!$F$6:$F$46,V1347-5)*AA1347,0)</f>
        <v>0</v>
      </c>
      <c r="AI1347" s="178">
        <f>IF(V1347&gt;0,P1347*INDEX(Scope_Labor_Rates!$I$6:$I$46,V1347-5),0)</f>
        <v>0</v>
      </c>
      <c r="AJ1347" s="181">
        <f>IF(V1347&gt;0,AI1347*INDEX(Scope_Labor_Rates!$H$6:$H$46,V1347-5)*AA1347,0)</f>
        <v>0</v>
      </c>
      <c r="AK1347" s="178">
        <f>IF(V1347&gt;0,P1347*INDEX(Scope_Labor_Rates!$K$6:$K$46,V1347-5),0)</f>
        <v>0</v>
      </c>
      <c r="AL1347" s="181">
        <f>IF(V1347&gt;0,AK1347*INDEX(Scope_Labor_Rates!$J$6:$J$46,V1347-5)*AA1347,0)</f>
        <v>0</v>
      </c>
      <c r="AM1347" s="178">
        <f>IF(V1347&gt;0,P1347*INDEX(Scope_Labor_Rates!$M$6:$M$46,V1347-5),0)</f>
        <v>0</v>
      </c>
      <c r="AN1347" s="178">
        <f>IF(V1347&gt;0,AM1347*INDEX(Scope_Labor_Rates!$L$6:$L$46,V1347-5)*AA1347,0)</f>
        <v>0</v>
      </c>
      <c r="AO1347" s="178">
        <f>IF(V1347&gt;0,P1347*INDEX(Scope_Labor_Rates!$O$6:$O$46,V1347-5)*AA1347,0)</f>
        <v>0</v>
      </c>
      <c r="AP1347" s="181">
        <f>IF(V1347&gt;0,P1347*INDEX(Scope_Labor_Rates!$Q$6:$Q$46,V1347-5)*AA1347,0)</f>
        <v>0</v>
      </c>
      <c r="AQ1347" s="178">
        <f t="shared" si="193"/>
        <v>0</v>
      </c>
      <c r="AR1347" s="178">
        <f t="shared" si="194"/>
        <v>0</v>
      </c>
      <c r="AS1347" s="178">
        <f t="shared" si="195"/>
        <v>0</v>
      </c>
      <c r="AT1347" s="178">
        <f t="shared" si="196"/>
        <v>0</v>
      </c>
      <c r="AU1347">
        <f t="shared" si="197"/>
        <v>0</v>
      </c>
    </row>
    <row r="1348" spans="1:47">
      <c r="A1348" t="str">
        <f>IF(All_Tasks!A1348="","",All_Tasks!A1348)</f>
        <v/>
      </c>
      <c r="B1348" t="str">
        <f>IF(All_Tasks!B1348="","",All_Tasks!B1348)</f>
        <v/>
      </c>
      <c r="C1348" t="str">
        <f>IF(All_Tasks!C1348="","",All_Tasks!C1348)</f>
        <v/>
      </c>
      <c r="D1348" t="str">
        <f>IF(All_Tasks!D1348="","",All_Tasks!D1348)</f>
        <v/>
      </c>
      <c r="E1348" t="str">
        <f>IF(All_Tasks!V1348&lt;&gt;"",All_Tasks!V1348,IF(All_Tasks!E1348&lt;&gt;"",All_Tasks!E1348,""))</f>
        <v/>
      </c>
      <c r="F1348" t="str">
        <f>IF(All_Tasks!F1348="","",All_Tasks!F1348)</f>
        <v/>
      </c>
      <c r="G1348" t="str">
        <f>IF(All_Tasks!G1348="","",All_Tasks!G1348)</f>
        <v/>
      </c>
      <c r="H1348" s="231" t="str">
        <f>IF(All_Tasks!H1348="","",All_Tasks!H1348)</f>
        <v/>
      </c>
      <c r="I1348" t="str">
        <f>IF(All_Tasks!I1348="","",All_Tasks!I1348)</f>
        <v/>
      </c>
      <c r="J1348" t="str">
        <f>IF(All_Tasks!J1348="","",All_Tasks!J1348)</f>
        <v/>
      </c>
      <c r="K1348" t="str">
        <f>IF(All_Tasks!K1348="","",All_Tasks!K1348)</f>
        <v/>
      </c>
      <c r="L1348" s="231" t="str">
        <f>IF(All_Tasks!L1348="","",All_Tasks!L1348)</f>
        <v/>
      </c>
      <c r="M1348" t="str">
        <f>IF(All_Tasks!M1348="","",All_Tasks!M1348)</f>
        <v/>
      </c>
      <c r="N1348" t="str">
        <f>IF(All_Tasks!N1348="","",All_Tasks!N1348)</f>
        <v/>
      </c>
      <c r="O1348" t="str">
        <f>IF(All_Tasks!O1348="","",All_Tasks!O1348)</f>
        <v/>
      </c>
      <c r="P1348" s="181">
        <f>IF(All_Tasks!P1348="",0,All_Tasks!P1348)</f>
        <v>0</v>
      </c>
      <c r="Q1348" s="181">
        <f>IF(All_Tasks!Q1348="",0,All_Tasks!Q1348)</f>
        <v>0</v>
      </c>
      <c r="R1348" s="181">
        <f>IF(All_Tasks!R1348="",0,All_Tasks!R1348)</f>
        <v>0</v>
      </c>
      <c r="S1348" s="181" t="str">
        <f>IF(All_Tasks!S1348="","",All_Tasks!S1348)</f>
        <v/>
      </c>
      <c r="T1348" t="str">
        <f>IF(All_Tasks!T1348="","",All_Tasks!T1348)</f>
        <v/>
      </c>
      <c r="U1348" t="str">
        <f>IF(All_Tasks!U1348="","",All_Tasks!U1348)</f>
        <v/>
      </c>
      <c r="V1348">
        <f>IF(A1348="",0,IFERROR(MATCH(A1348,Scope_Labor_Rates!$A$6:$A$46,0)+5,0))</f>
        <v>0</v>
      </c>
      <c r="W1348" s="178">
        <f>IF(V1348&gt;0,INDEX(Scope_Labor_Rates!$C$6:$C$46,V1348-5),0)</f>
        <v>0</v>
      </c>
      <c r="X1348" s="178">
        <f>IF(V1348&gt;0,INDEX(Scope_Labor_Rates!$C$6:$C$46,V1348-5),0)</f>
        <v>0</v>
      </c>
      <c r="Y1348" s="180">
        <f>IF(V1348&gt;0,INDEX(Scope_Labor_Rates!$S$6:$S$46,V1348-5),0)</f>
        <v>0</v>
      </c>
      <c r="Z1348" s="180">
        <f>IF(V1348&gt;0,INDEX(Scope_Labor_Rates!$R$6:$R$46,V1348-5),1)</f>
        <v>1</v>
      </c>
      <c r="AA1348" s="231">
        <f t="shared" si="189"/>
        <v>0</v>
      </c>
      <c r="AB1348" t="str">
        <f t="shared" si="190"/>
        <v/>
      </c>
      <c r="AC1348" s="178" t="str">
        <f t="shared" si="191"/>
        <v/>
      </c>
      <c r="AD1348" s="181">
        <f t="shared" si="192"/>
        <v>0</v>
      </c>
      <c r="AE1348" s="178">
        <f>IF(V1348&gt;0,P1348*INDEX(Scope_Labor_Rates!$E$6:$E$46,V1348-5),0)</f>
        <v>0</v>
      </c>
      <c r="AF1348" s="181">
        <f>IF(V1348&gt;0,AE1348*INDEX(Scope_Labor_Rates!$D$6:$D$46,V1348-5)*AA1348,0)</f>
        <v>0</v>
      </c>
      <c r="AG1348" s="178">
        <f>IF(V1348&gt;0,P1348*INDEX(Scope_Labor_Rates!$G$6:$G$46,V1348-5),0)</f>
        <v>0</v>
      </c>
      <c r="AH1348" s="181">
        <f>IF(V1348&gt;0,AG1348*INDEX(Scope_Labor_Rates!$F$6:$F$46,V1348-5)*AA1348,0)</f>
        <v>0</v>
      </c>
      <c r="AI1348" s="178">
        <f>IF(V1348&gt;0,P1348*INDEX(Scope_Labor_Rates!$I$6:$I$46,V1348-5),0)</f>
        <v>0</v>
      </c>
      <c r="AJ1348" s="181">
        <f>IF(V1348&gt;0,AI1348*INDEX(Scope_Labor_Rates!$H$6:$H$46,V1348-5)*AA1348,0)</f>
        <v>0</v>
      </c>
      <c r="AK1348" s="178">
        <f>IF(V1348&gt;0,P1348*INDEX(Scope_Labor_Rates!$K$6:$K$46,V1348-5),0)</f>
        <v>0</v>
      </c>
      <c r="AL1348" s="181">
        <f>IF(V1348&gt;0,AK1348*INDEX(Scope_Labor_Rates!$J$6:$J$46,V1348-5)*AA1348,0)</f>
        <v>0</v>
      </c>
      <c r="AM1348" s="178">
        <f>IF(V1348&gt;0,P1348*INDEX(Scope_Labor_Rates!$M$6:$M$46,V1348-5),0)</f>
        <v>0</v>
      </c>
      <c r="AN1348" s="178">
        <f>IF(V1348&gt;0,AM1348*INDEX(Scope_Labor_Rates!$L$6:$L$46,V1348-5)*AA1348,0)</f>
        <v>0</v>
      </c>
      <c r="AO1348" s="178">
        <f>IF(V1348&gt;0,P1348*INDEX(Scope_Labor_Rates!$O$6:$O$46,V1348-5)*AA1348,0)</f>
        <v>0</v>
      </c>
      <c r="AP1348" s="181">
        <f>IF(V1348&gt;0,P1348*INDEX(Scope_Labor_Rates!$Q$6:$Q$46,V1348-5)*AA1348,0)</f>
        <v>0</v>
      </c>
      <c r="AQ1348" s="178">
        <f t="shared" si="193"/>
        <v>0</v>
      </c>
      <c r="AR1348" s="178">
        <f t="shared" si="194"/>
        <v>0</v>
      </c>
      <c r="AS1348" s="178">
        <f t="shared" si="195"/>
        <v>0</v>
      </c>
      <c r="AT1348" s="178">
        <f t="shared" si="196"/>
        <v>0</v>
      </c>
      <c r="AU1348">
        <f t="shared" si="197"/>
        <v>0</v>
      </c>
    </row>
    <row r="1349" spans="1:47">
      <c r="A1349" t="str">
        <f>IF(All_Tasks!A1349="","",All_Tasks!A1349)</f>
        <v/>
      </c>
      <c r="B1349" t="str">
        <f>IF(All_Tasks!B1349="","",All_Tasks!B1349)</f>
        <v/>
      </c>
      <c r="C1349" t="str">
        <f>IF(All_Tasks!C1349="","",All_Tasks!C1349)</f>
        <v/>
      </c>
      <c r="D1349" t="str">
        <f>IF(All_Tasks!D1349="","",All_Tasks!D1349)</f>
        <v/>
      </c>
      <c r="E1349" t="str">
        <f>IF(All_Tasks!V1349&lt;&gt;"",All_Tasks!V1349,IF(All_Tasks!E1349&lt;&gt;"",All_Tasks!E1349,""))</f>
        <v/>
      </c>
      <c r="F1349" t="str">
        <f>IF(All_Tasks!F1349="","",All_Tasks!F1349)</f>
        <v/>
      </c>
      <c r="G1349" t="str">
        <f>IF(All_Tasks!G1349="","",All_Tasks!G1349)</f>
        <v/>
      </c>
      <c r="H1349" s="231" t="str">
        <f>IF(All_Tasks!H1349="","",All_Tasks!H1349)</f>
        <v/>
      </c>
      <c r="I1349" t="str">
        <f>IF(All_Tasks!I1349="","",All_Tasks!I1349)</f>
        <v/>
      </c>
      <c r="J1349" t="str">
        <f>IF(All_Tasks!J1349="","",All_Tasks!J1349)</f>
        <v/>
      </c>
      <c r="K1349" t="str">
        <f>IF(All_Tasks!K1349="","",All_Tasks!K1349)</f>
        <v/>
      </c>
      <c r="L1349" s="231" t="str">
        <f>IF(All_Tasks!L1349="","",All_Tasks!L1349)</f>
        <v/>
      </c>
      <c r="M1349" t="str">
        <f>IF(All_Tasks!M1349="","",All_Tasks!M1349)</f>
        <v/>
      </c>
      <c r="N1349" t="str">
        <f>IF(All_Tasks!N1349="","",All_Tasks!N1349)</f>
        <v/>
      </c>
      <c r="O1349" t="str">
        <f>IF(All_Tasks!O1349="","",All_Tasks!O1349)</f>
        <v/>
      </c>
      <c r="P1349" s="181">
        <f>IF(All_Tasks!P1349="",0,All_Tasks!P1349)</f>
        <v>0</v>
      </c>
      <c r="Q1349" s="181">
        <f>IF(All_Tasks!Q1349="",0,All_Tasks!Q1349)</f>
        <v>0</v>
      </c>
      <c r="R1349" s="181">
        <f>IF(All_Tasks!R1349="",0,All_Tasks!R1349)</f>
        <v>0</v>
      </c>
      <c r="S1349" s="181" t="str">
        <f>IF(All_Tasks!S1349="","",All_Tasks!S1349)</f>
        <v/>
      </c>
      <c r="T1349" t="str">
        <f>IF(All_Tasks!T1349="","",All_Tasks!T1349)</f>
        <v/>
      </c>
      <c r="U1349" t="str">
        <f>IF(All_Tasks!U1349="","",All_Tasks!U1349)</f>
        <v/>
      </c>
      <c r="V1349">
        <f>IF(A1349="",0,IFERROR(MATCH(A1349,Scope_Labor_Rates!$A$6:$A$46,0)+5,0))</f>
        <v>0</v>
      </c>
      <c r="W1349" s="178">
        <f>IF(V1349&gt;0,INDEX(Scope_Labor_Rates!$C$6:$C$46,V1349-5),0)</f>
        <v>0</v>
      </c>
      <c r="X1349" s="178">
        <f>IF(V1349&gt;0,INDEX(Scope_Labor_Rates!$C$6:$C$46,V1349-5),0)</f>
        <v>0</v>
      </c>
      <c r="Y1349" s="180">
        <f>IF(V1349&gt;0,INDEX(Scope_Labor_Rates!$S$6:$S$46,V1349-5),0)</f>
        <v>0</v>
      </c>
      <c r="Z1349" s="180">
        <f>IF(V1349&gt;0,INDEX(Scope_Labor_Rates!$R$6:$R$46,V1349-5),1)</f>
        <v>1</v>
      </c>
      <c r="AA1349" s="231">
        <f t="shared" si="189"/>
        <v>0</v>
      </c>
      <c r="AB1349" t="str">
        <f t="shared" si="190"/>
        <v/>
      </c>
      <c r="AC1349" s="178" t="str">
        <f t="shared" si="191"/>
        <v/>
      </c>
      <c r="AD1349" s="181">
        <f t="shared" si="192"/>
        <v>0</v>
      </c>
      <c r="AE1349" s="178">
        <f>IF(V1349&gt;0,P1349*INDEX(Scope_Labor_Rates!$E$6:$E$46,V1349-5),0)</f>
        <v>0</v>
      </c>
      <c r="AF1349" s="181">
        <f>IF(V1349&gt;0,AE1349*INDEX(Scope_Labor_Rates!$D$6:$D$46,V1349-5)*AA1349,0)</f>
        <v>0</v>
      </c>
      <c r="AG1349" s="178">
        <f>IF(V1349&gt;0,P1349*INDEX(Scope_Labor_Rates!$G$6:$G$46,V1349-5),0)</f>
        <v>0</v>
      </c>
      <c r="AH1349" s="181">
        <f>IF(V1349&gt;0,AG1349*INDEX(Scope_Labor_Rates!$F$6:$F$46,V1349-5)*AA1349,0)</f>
        <v>0</v>
      </c>
      <c r="AI1349" s="178">
        <f>IF(V1349&gt;0,P1349*INDEX(Scope_Labor_Rates!$I$6:$I$46,V1349-5),0)</f>
        <v>0</v>
      </c>
      <c r="AJ1349" s="181">
        <f>IF(V1349&gt;0,AI1349*INDEX(Scope_Labor_Rates!$H$6:$H$46,V1349-5)*AA1349,0)</f>
        <v>0</v>
      </c>
      <c r="AK1349" s="178">
        <f>IF(V1349&gt;0,P1349*INDEX(Scope_Labor_Rates!$K$6:$K$46,V1349-5),0)</f>
        <v>0</v>
      </c>
      <c r="AL1349" s="181">
        <f>IF(V1349&gt;0,AK1349*INDEX(Scope_Labor_Rates!$J$6:$J$46,V1349-5)*AA1349,0)</f>
        <v>0</v>
      </c>
      <c r="AM1349" s="178">
        <f>IF(V1349&gt;0,P1349*INDEX(Scope_Labor_Rates!$M$6:$M$46,V1349-5),0)</f>
        <v>0</v>
      </c>
      <c r="AN1349" s="178">
        <f>IF(V1349&gt;0,AM1349*INDEX(Scope_Labor_Rates!$L$6:$L$46,V1349-5)*AA1349,0)</f>
        <v>0</v>
      </c>
      <c r="AO1349" s="178">
        <f>IF(V1349&gt;0,P1349*INDEX(Scope_Labor_Rates!$O$6:$O$46,V1349-5)*AA1349,0)</f>
        <v>0</v>
      </c>
      <c r="AP1349" s="181">
        <f>IF(V1349&gt;0,P1349*INDEX(Scope_Labor_Rates!$Q$6:$Q$46,V1349-5)*AA1349,0)</f>
        <v>0</v>
      </c>
      <c r="AQ1349" s="178">
        <f t="shared" si="193"/>
        <v>0</v>
      </c>
      <c r="AR1349" s="178">
        <f t="shared" si="194"/>
        <v>0</v>
      </c>
      <c r="AS1349" s="178">
        <f t="shared" si="195"/>
        <v>0</v>
      </c>
      <c r="AT1349" s="178">
        <f t="shared" si="196"/>
        <v>0</v>
      </c>
      <c r="AU1349">
        <f t="shared" si="197"/>
        <v>0</v>
      </c>
    </row>
    <row r="1350" spans="1:47">
      <c r="A1350" t="str">
        <f>IF(All_Tasks!A1350="","",All_Tasks!A1350)</f>
        <v/>
      </c>
      <c r="B1350" t="str">
        <f>IF(All_Tasks!B1350="","",All_Tasks!B1350)</f>
        <v/>
      </c>
      <c r="C1350" t="str">
        <f>IF(All_Tasks!C1350="","",All_Tasks!C1350)</f>
        <v/>
      </c>
      <c r="D1350" t="str">
        <f>IF(All_Tasks!D1350="","",All_Tasks!D1350)</f>
        <v/>
      </c>
      <c r="E1350" t="str">
        <f>IF(All_Tasks!V1350&lt;&gt;"",All_Tasks!V1350,IF(All_Tasks!E1350&lt;&gt;"",All_Tasks!E1350,""))</f>
        <v/>
      </c>
      <c r="F1350" t="str">
        <f>IF(All_Tasks!F1350="","",All_Tasks!F1350)</f>
        <v/>
      </c>
      <c r="G1350" t="str">
        <f>IF(All_Tasks!G1350="","",All_Tasks!G1350)</f>
        <v/>
      </c>
      <c r="H1350" s="231" t="str">
        <f>IF(All_Tasks!H1350="","",All_Tasks!H1350)</f>
        <v/>
      </c>
      <c r="I1350" t="str">
        <f>IF(All_Tasks!I1350="","",All_Tasks!I1350)</f>
        <v/>
      </c>
      <c r="J1350" t="str">
        <f>IF(All_Tasks!J1350="","",All_Tasks!J1350)</f>
        <v/>
      </c>
      <c r="K1350" t="str">
        <f>IF(All_Tasks!K1350="","",All_Tasks!K1350)</f>
        <v/>
      </c>
      <c r="L1350" s="231" t="str">
        <f>IF(All_Tasks!L1350="","",All_Tasks!L1350)</f>
        <v/>
      </c>
      <c r="M1350" t="str">
        <f>IF(All_Tasks!M1350="","",All_Tasks!M1350)</f>
        <v/>
      </c>
      <c r="N1350" t="str">
        <f>IF(All_Tasks!N1350="","",All_Tasks!N1350)</f>
        <v/>
      </c>
      <c r="O1350" t="str">
        <f>IF(All_Tasks!O1350="","",All_Tasks!O1350)</f>
        <v/>
      </c>
      <c r="P1350" s="181">
        <f>IF(All_Tasks!P1350="",0,All_Tasks!P1350)</f>
        <v>0</v>
      </c>
      <c r="Q1350" s="181">
        <f>IF(All_Tasks!Q1350="",0,All_Tasks!Q1350)</f>
        <v>0</v>
      </c>
      <c r="R1350" s="181">
        <f>IF(All_Tasks!R1350="",0,All_Tasks!R1350)</f>
        <v>0</v>
      </c>
      <c r="S1350" s="181" t="str">
        <f>IF(All_Tasks!S1350="","",All_Tasks!S1350)</f>
        <v/>
      </c>
      <c r="T1350" t="str">
        <f>IF(All_Tasks!T1350="","",All_Tasks!T1350)</f>
        <v/>
      </c>
      <c r="U1350" t="str">
        <f>IF(All_Tasks!U1350="","",All_Tasks!U1350)</f>
        <v/>
      </c>
      <c r="V1350">
        <f>IF(A1350="",0,IFERROR(MATCH(A1350,Scope_Labor_Rates!$A$6:$A$46,0)+5,0))</f>
        <v>0</v>
      </c>
      <c r="W1350" s="178">
        <f>IF(V1350&gt;0,INDEX(Scope_Labor_Rates!$C$6:$C$46,V1350-5),0)</f>
        <v>0</v>
      </c>
      <c r="X1350" s="178">
        <f>IF(V1350&gt;0,INDEX(Scope_Labor_Rates!$C$6:$C$46,V1350-5),0)</f>
        <v>0</v>
      </c>
      <c r="Y1350" s="180">
        <f>IF(V1350&gt;0,INDEX(Scope_Labor_Rates!$S$6:$S$46,V1350-5),0)</f>
        <v>0</v>
      </c>
      <c r="Z1350" s="180">
        <f>IF(V1350&gt;0,INDEX(Scope_Labor_Rates!$R$6:$R$46,V1350-5),1)</f>
        <v>1</v>
      </c>
      <c r="AA1350" s="231">
        <f t="shared" si="189"/>
        <v>0</v>
      </c>
      <c r="AB1350" t="str">
        <f t="shared" si="190"/>
        <v/>
      </c>
      <c r="AC1350" s="178" t="str">
        <f t="shared" si="191"/>
        <v/>
      </c>
      <c r="AD1350" s="181">
        <f t="shared" si="192"/>
        <v>0</v>
      </c>
      <c r="AE1350" s="178">
        <f>IF(V1350&gt;0,P1350*INDEX(Scope_Labor_Rates!$E$6:$E$46,V1350-5),0)</f>
        <v>0</v>
      </c>
      <c r="AF1350" s="181">
        <f>IF(V1350&gt;0,AE1350*INDEX(Scope_Labor_Rates!$D$6:$D$46,V1350-5)*AA1350,0)</f>
        <v>0</v>
      </c>
      <c r="AG1350" s="178">
        <f>IF(V1350&gt;0,P1350*INDEX(Scope_Labor_Rates!$G$6:$G$46,V1350-5),0)</f>
        <v>0</v>
      </c>
      <c r="AH1350" s="181">
        <f>IF(V1350&gt;0,AG1350*INDEX(Scope_Labor_Rates!$F$6:$F$46,V1350-5)*AA1350,0)</f>
        <v>0</v>
      </c>
      <c r="AI1350" s="178">
        <f>IF(V1350&gt;0,P1350*INDEX(Scope_Labor_Rates!$I$6:$I$46,V1350-5),0)</f>
        <v>0</v>
      </c>
      <c r="AJ1350" s="181">
        <f>IF(V1350&gt;0,AI1350*INDEX(Scope_Labor_Rates!$H$6:$H$46,V1350-5)*AA1350,0)</f>
        <v>0</v>
      </c>
      <c r="AK1350" s="178">
        <f>IF(V1350&gt;0,P1350*INDEX(Scope_Labor_Rates!$K$6:$K$46,V1350-5),0)</f>
        <v>0</v>
      </c>
      <c r="AL1350" s="181">
        <f>IF(V1350&gt;0,AK1350*INDEX(Scope_Labor_Rates!$J$6:$J$46,V1350-5)*AA1350,0)</f>
        <v>0</v>
      </c>
      <c r="AM1350" s="178">
        <f>IF(V1350&gt;0,P1350*INDEX(Scope_Labor_Rates!$M$6:$M$46,V1350-5),0)</f>
        <v>0</v>
      </c>
      <c r="AN1350" s="178">
        <f>IF(V1350&gt;0,AM1350*INDEX(Scope_Labor_Rates!$L$6:$L$46,V1350-5)*AA1350,0)</f>
        <v>0</v>
      </c>
      <c r="AO1350" s="178">
        <f>IF(V1350&gt;0,P1350*INDEX(Scope_Labor_Rates!$O$6:$O$46,V1350-5)*AA1350,0)</f>
        <v>0</v>
      </c>
      <c r="AP1350" s="181">
        <f>IF(V1350&gt;0,P1350*INDEX(Scope_Labor_Rates!$Q$6:$Q$46,V1350-5)*AA1350,0)</f>
        <v>0</v>
      </c>
      <c r="AQ1350" s="178">
        <f t="shared" si="193"/>
        <v>0</v>
      </c>
      <c r="AR1350" s="178">
        <f t="shared" si="194"/>
        <v>0</v>
      </c>
      <c r="AS1350" s="178">
        <f t="shared" si="195"/>
        <v>0</v>
      </c>
      <c r="AT1350" s="178">
        <f t="shared" si="196"/>
        <v>0</v>
      </c>
      <c r="AU1350">
        <f t="shared" si="197"/>
        <v>0</v>
      </c>
    </row>
    <row r="1351" spans="1:47">
      <c r="A1351" t="str">
        <f>IF(All_Tasks!A1351="","",All_Tasks!A1351)</f>
        <v/>
      </c>
      <c r="B1351" t="str">
        <f>IF(All_Tasks!B1351="","",All_Tasks!B1351)</f>
        <v/>
      </c>
      <c r="C1351" t="str">
        <f>IF(All_Tasks!C1351="","",All_Tasks!C1351)</f>
        <v/>
      </c>
      <c r="D1351" t="str">
        <f>IF(All_Tasks!D1351="","",All_Tasks!D1351)</f>
        <v/>
      </c>
      <c r="E1351" t="str">
        <f>IF(All_Tasks!V1351&lt;&gt;"",All_Tasks!V1351,IF(All_Tasks!E1351&lt;&gt;"",All_Tasks!E1351,""))</f>
        <v/>
      </c>
      <c r="F1351" t="str">
        <f>IF(All_Tasks!F1351="","",All_Tasks!F1351)</f>
        <v/>
      </c>
      <c r="G1351" t="str">
        <f>IF(All_Tasks!G1351="","",All_Tasks!G1351)</f>
        <v/>
      </c>
      <c r="H1351" s="231" t="str">
        <f>IF(All_Tasks!H1351="","",All_Tasks!H1351)</f>
        <v/>
      </c>
      <c r="I1351" t="str">
        <f>IF(All_Tasks!I1351="","",All_Tasks!I1351)</f>
        <v/>
      </c>
      <c r="J1351" t="str">
        <f>IF(All_Tasks!J1351="","",All_Tasks!J1351)</f>
        <v/>
      </c>
      <c r="K1351" t="str">
        <f>IF(All_Tasks!K1351="","",All_Tasks!K1351)</f>
        <v/>
      </c>
      <c r="L1351" s="231" t="str">
        <f>IF(All_Tasks!L1351="","",All_Tasks!L1351)</f>
        <v/>
      </c>
      <c r="M1351" t="str">
        <f>IF(All_Tasks!M1351="","",All_Tasks!M1351)</f>
        <v/>
      </c>
      <c r="N1351" t="str">
        <f>IF(All_Tasks!N1351="","",All_Tasks!N1351)</f>
        <v/>
      </c>
      <c r="O1351" t="str">
        <f>IF(All_Tasks!O1351="","",All_Tasks!O1351)</f>
        <v/>
      </c>
      <c r="P1351" s="181">
        <f>IF(All_Tasks!P1351="",0,All_Tasks!P1351)</f>
        <v>0</v>
      </c>
      <c r="Q1351" s="181">
        <f>IF(All_Tasks!Q1351="",0,All_Tasks!Q1351)</f>
        <v>0</v>
      </c>
      <c r="R1351" s="181">
        <f>IF(All_Tasks!R1351="",0,All_Tasks!R1351)</f>
        <v>0</v>
      </c>
      <c r="S1351" s="181" t="str">
        <f>IF(All_Tasks!S1351="","",All_Tasks!S1351)</f>
        <v/>
      </c>
      <c r="T1351" t="str">
        <f>IF(All_Tasks!T1351="","",All_Tasks!T1351)</f>
        <v/>
      </c>
      <c r="U1351" t="str">
        <f>IF(All_Tasks!U1351="","",All_Tasks!U1351)</f>
        <v/>
      </c>
      <c r="V1351">
        <f>IF(A1351="",0,IFERROR(MATCH(A1351,Scope_Labor_Rates!$A$6:$A$46,0)+5,0))</f>
        <v>0</v>
      </c>
      <c r="W1351" s="178">
        <f>IF(V1351&gt;0,INDEX(Scope_Labor_Rates!$C$6:$C$46,V1351-5),0)</f>
        <v>0</v>
      </c>
      <c r="X1351" s="178">
        <f>IF(V1351&gt;0,INDEX(Scope_Labor_Rates!$C$6:$C$46,V1351-5),0)</f>
        <v>0</v>
      </c>
      <c r="Y1351" s="180">
        <f>IF(V1351&gt;0,INDEX(Scope_Labor_Rates!$S$6:$S$46,V1351-5),0)</f>
        <v>0</v>
      </c>
      <c r="Z1351" s="180">
        <f>IF(V1351&gt;0,INDEX(Scope_Labor_Rates!$R$6:$R$46,V1351-5),1)</f>
        <v>1</v>
      </c>
      <c r="AA1351" s="231">
        <f t="shared" si="189"/>
        <v>0</v>
      </c>
      <c r="AB1351" t="str">
        <f t="shared" si="190"/>
        <v/>
      </c>
      <c r="AC1351" s="178" t="str">
        <f t="shared" si="191"/>
        <v/>
      </c>
      <c r="AD1351" s="181">
        <f t="shared" si="192"/>
        <v>0</v>
      </c>
      <c r="AE1351" s="178">
        <f>IF(V1351&gt;0,P1351*INDEX(Scope_Labor_Rates!$E$6:$E$46,V1351-5),0)</f>
        <v>0</v>
      </c>
      <c r="AF1351" s="181">
        <f>IF(V1351&gt;0,AE1351*INDEX(Scope_Labor_Rates!$D$6:$D$46,V1351-5)*AA1351,0)</f>
        <v>0</v>
      </c>
      <c r="AG1351" s="178">
        <f>IF(V1351&gt;0,P1351*INDEX(Scope_Labor_Rates!$G$6:$G$46,V1351-5),0)</f>
        <v>0</v>
      </c>
      <c r="AH1351" s="181">
        <f>IF(V1351&gt;0,AG1351*INDEX(Scope_Labor_Rates!$F$6:$F$46,V1351-5)*AA1351,0)</f>
        <v>0</v>
      </c>
      <c r="AI1351" s="178">
        <f>IF(V1351&gt;0,P1351*INDEX(Scope_Labor_Rates!$I$6:$I$46,V1351-5),0)</f>
        <v>0</v>
      </c>
      <c r="AJ1351" s="181">
        <f>IF(V1351&gt;0,AI1351*INDEX(Scope_Labor_Rates!$H$6:$H$46,V1351-5)*AA1351,0)</f>
        <v>0</v>
      </c>
      <c r="AK1351" s="178">
        <f>IF(V1351&gt;0,P1351*INDEX(Scope_Labor_Rates!$K$6:$K$46,V1351-5),0)</f>
        <v>0</v>
      </c>
      <c r="AL1351" s="181">
        <f>IF(V1351&gt;0,AK1351*INDEX(Scope_Labor_Rates!$J$6:$J$46,V1351-5)*AA1351,0)</f>
        <v>0</v>
      </c>
      <c r="AM1351" s="178">
        <f>IF(V1351&gt;0,P1351*INDEX(Scope_Labor_Rates!$M$6:$M$46,V1351-5),0)</f>
        <v>0</v>
      </c>
      <c r="AN1351" s="178">
        <f>IF(V1351&gt;0,AM1351*INDEX(Scope_Labor_Rates!$L$6:$L$46,V1351-5)*AA1351,0)</f>
        <v>0</v>
      </c>
      <c r="AO1351" s="178">
        <f>IF(V1351&gt;0,P1351*INDEX(Scope_Labor_Rates!$O$6:$O$46,V1351-5)*AA1351,0)</f>
        <v>0</v>
      </c>
      <c r="AP1351" s="181">
        <f>IF(V1351&gt;0,P1351*INDEX(Scope_Labor_Rates!$Q$6:$Q$46,V1351-5)*AA1351,0)</f>
        <v>0</v>
      </c>
      <c r="AQ1351" s="178">
        <f t="shared" si="193"/>
        <v>0</v>
      </c>
      <c r="AR1351" s="178">
        <f t="shared" si="194"/>
        <v>0</v>
      </c>
      <c r="AS1351" s="178">
        <f t="shared" si="195"/>
        <v>0</v>
      </c>
      <c r="AT1351" s="178">
        <f t="shared" si="196"/>
        <v>0</v>
      </c>
      <c r="AU1351">
        <f t="shared" si="197"/>
        <v>0</v>
      </c>
    </row>
    <row r="1352" spans="1:47">
      <c r="A1352" t="str">
        <f>IF(All_Tasks!A1352="","",All_Tasks!A1352)</f>
        <v/>
      </c>
      <c r="B1352" t="str">
        <f>IF(All_Tasks!B1352="","",All_Tasks!B1352)</f>
        <v/>
      </c>
      <c r="C1352" t="str">
        <f>IF(All_Tasks!C1352="","",All_Tasks!C1352)</f>
        <v/>
      </c>
      <c r="D1352" t="str">
        <f>IF(All_Tasks!D1352="","",All_Tasks!D1352)</f>
        <v/>
      </c>
      <c r="E1352" t="str">
        <f>IF(All_Tasks!V1352&lt;&gt;"",All_Tasks!V1352,IF(All_Tasks!E1352&lt;&gt;"",All_Tasks!E1352,""))</f>
        <v/>
      </c>
      <c r="F1352" t="str">
        <f>IF(All_Tasks!F1352="","",All_Tasks!F1352)</f>
        <v/>
      </c>
      <c r="G1352" t="str">
        <f>IF(All_Tasks!G1352="","",All_Tasks!G1352)</f>
        <v/>
      </c>
      <c r="H1352" s="231" t="str">
        <f>IF(All_Tasks!H1352="","",All_Tasks!H1352)</f>
        <v/>
      </c>
      <c r="I1352" t="str">
        <f>IF(All_Tasks!I1352="","",All_Tasks!I1352)</f>
        <v/>
      </c>
      <c r="J1352" t="str">
        <f>IF(All_Tasks!J1352="","",All_Tasks!J1352)</f>
        <v/>
      </c>
      <c r="K1352" t="str">
        <f>IF(All_Tasks!K1352="","",All_Tasks!K1352)</f>
        <v/>
      </c>
      <c r="L1352" s="231" t="str">
        <f>IF(All_Tasks!L1352="","",All_Tasks!L1352)</f>
        <v/>
      </c>
      <c r="M1352" t="str">
        <f>IF(All_Tasks!M1352="","",All_Tasks!M1352)</f>
        <v/>
      </c>
      <c r="N1352" t="str">
        <f>IF(All_Tasks!N1352="","",All_Tasks!N1352)</f>
        <v/>
      </c>
      <c r="O1352" t="str">
        <f>IF(All_Tasks!O1352="","",All_Tasks!O1352)</f>
        <v/>
      </c>
      <c r="P1352" s="181">
        <f>IF(All_Tasks!P1352="",0,All_Tasks!P1352)</f>
        <v>0</v>
      </c>
      <c r="Q1352" s="181">
        <f>IF(All_Tasks!Q1352="",0,All_Tasks!Q1352)</f>
        <v>0</v>
      </c>
      <c r="R1352" s="181">
        <f>IF(All_Tasks!R1352="",0,All_Tasks!R1352)</f>
        <v>0</v>
      </c>
      <c r="S1352" s="181" t="str">
        <f>IF(All_Tasks!S1352="","",All_Tasks!S1352)</f>
        <v/>
      </c>
      <c r="T1352" t="str">
        <f>IF(All_Tasks!T1352="","",All_Tasks!T1352)</f>
        <v/>
      </c>
      <c r="U1352" t="str">
        <f>IF(All_Tasks!U1352="","",All_Tasks!U1352)</f>
        <v/>
      </c>
      <c r="V1352">
        <f>IF(A1352="",0,IFERROR(MATCH(A1352,Scope_Labor_Rates!$A$6:$A$46,0)+5,0))</f>
        <v>0</v>
      </c>
      <c r="W1352" s="178">
        <f>IF(V1352&gt;0,INDEX(Scope_Labor_Rates!$C$6:$C$46,V1352-5),0)</f>
        <v>0</v>
      </c>
      <c r="X1352" s="178">
        <f>IF(V1352&gt;0,INDEX(Scope_Labor_Rates!$C$6:$C$46,V1352-5),0)</f>
        <v>0</v>
      </c>
      <c r="Y1352" s="180">
        <f>IF(V1352&gt;0,INDEX(Scope_Labor_Rates!$S$6:$S$46,V1352-5),0)</f>
        <v>0</v>
      </c>
      <c r="Z1352" s="180">
        <f>IF(V1352&gt;0,INDEX(Scope_Labor_Rates!$R$6:$R$46,V1352-5),1)</f>
        <v>1</v>
      </c>
      <c r="AA1352" s="231">
        <f t="shared" si="189"/>
        <v>0</v>
      </c>
      <c r="AB1352" t="str">
        <f t="shared" si="190"/>
        <v/>
      </c>
      <c r="AC1352" s="178" t="str">
        <f t="shared" si="191"/>
        <v/>
      </c>
      <c r="AD1352" s="181">
        <f t="shared" si="192"/>
        <v>0</v>
      </c>
      <c r="AE1352" s="178">
        <f>IF(V1352&gt;0,P1352*INDEX(Scope_Labor_Rates!$E$6:$E$46,V1352-5),0)</f>
        <v>0</v>
      </c>
      <c r="AF1352" s="181">
        <f>IF(V1352&gt;0,AE1352*INDEX(Scope_Labor_Rates!$D$6:$D$46,V1352-5)*AA1352,0)</f>
        <v>0</v>
      </c>
      <c r="AG1352" s="178">
        <f>IF(V1352&gt;0,P1352*INDEX(Scope_Labor_Rates!$G$6:$G$46,V1352-5),0)</f>
        <v>0</v>
      </c>
      <c r="AH1352" s="181">
        <f>IF(V1352&gt;0,AG1352*INDEX(Scope_Labor_Rates!$F$6:$F$46,V1352-5)*AA1352,0)</f>
        <v>0</v>
      </c>
      <c r="AI1352" s="178">
        <f>IF(V1352&gt;0,P1352*INDEX(Scope_Labor_Rates!$I$6:$I$46,V1352-5),0)</f>
        <v>0</v>
      </c>
      <c r="AJ1352" s="181">
        <f>IF(V1352&gt;0,AI1352*INDEX(Scope_Labor_Rates!$H$6:$H$46,V1352-5)*AA1352,0)</f>
        <v>0</v>
      </c>
      <c r="AK1352" s="178">
        <f>IF(V1352&gt;0,P1352*INDEX(Scope_Labor_Rates!$K$6:$K$46,V1352-5),0)</f>
        <v>0</v>
      </c>
      <c r="AL1352" s="181">
        <f>IF(V1352&gt;0,AK1352*INDEX(Scope_Labor_Rates!$J$6:$J$46,V1352-5)*AA1352,0)</f>
        <v>0</v>
      </c>
      <c r="AM1352" s="178">
        <f>IF(V1352&gt;0,P1352*INDEX(Scope_Labor_Rates!$M$6:$M$46,V1352-5),0)</f>
        <v>0</v>
      </c>
      <c r="AN1352" s="178">
        <f>IF(V1352&gt;0,AM1352*INDEX(Scope_Labor_Rates!$L$6:$L$46,V1352-5)*AA1352,0)</f>
        <v>0</v>
      </c>
      <c r="AO1352" s="178">
        <f>IF(V1352&gt;0,P1352*INDEX(Scope_Labor_Rates!$O$6:$O$46,V1352-5)*AA1352,0)</f>
        <v>0</v>
      </c>
      <c r="AP1352" s="181">
        <f>IF(V1352&gt;0,P1352*INDEX(Scope_Labor_Rates!$Q$6:$Q$46,V1352-5)*AA1352,0)</f>
        <v>0</v>
      </c>
      <c r="AQ1352" s="178">
        <f t="shared" si="193"/>
        <v>0</v>
      </c>
      <c r="AR1352" s="178">
        <f t="shared" si="194"/>
        <v>0</v>
      </c>
      <c r="AS1352" s="178">
        <f t="shared" si="195"/>
        <v>0</v>
      </c>
      <c r="AT1352" s="178">
        <f t="shared" si="196"/>
        <v>0</v>
      </c>
      <c r="AU1352">
        <f t="shared" si="197"/>
        <v>0</v>
      </c>
    </row>
    <row r="1353" spans="1:47">
      <c r="A1353" t="str">
        <f>IF(All_Tasks!A1353="","",All_Tasks!A1353)</f>
        <v/>
      </c>
      <c r="B1353" t="str">
        <f>IF(All_Tasks!B1353="","",All_Tasks!B1353)</f>
        <v/>
      </c>
      <c r="C1353" t="str">
        <f>IF(All_Tasks!C1353="","",All_Tasks!C1353)</f>
        <v/>
      </c>
      <c r="D1353" t="str">
        <f>IF(All_Tasks!D1353="","",All_Tasks!D1353)</f>
        <v/>
      </c>
      <c r="E1353" t="str">
        <f>IF(All_Tasks!V1353&lt;&gt;"",All_Tasks!V1353,IF(All_Tasks!E1353&lt;&gt;"",All_Tasks!E1353,""))</f>
        <v/>
      </c>
      <c r="F1353" t="str">
        <f>IF(All_Tasks!F1353="","",All_Tasks!F1353)</f>
        <v/>
      </c>
      <c r="G1353" t="str">
        <f>IF(All_Tasks!G1353="","",All_Tasks!G1353)</f>
        <v/>
      </c>
      <c r="H1353" s="231" t="str">
        <f>IF(All_Tasks!H1353="","",All_Tasks!H1353)</f>
        <v/>
      </c>
      <c r="I1353" t="str">
        <f>IF(All_Tasks!I1353="","",All_Tasks!I1353)</f>
        <v/>
      </c>
      <c r="J1353" t="str">
        <f>IF(All_Tasks!J1353="","",All_Tasks!J1353)</f>
        <v/>
      </c>
      <c r="K1353" t="str">
        <f>IF(All_Tasks!K1353="","",All_Tasks!K1353)</f>
        <v/>
      </c>
      <c r="L1353" s="231" t="str">
        <f>IF(All_Tasks!L1353="","",All_Tasks!L1353)</f>
        <v/>
      </c>
      <c r="M1353" t="str">
        <f>IF(All_Tasks!M1353="","",All_Tasks!M1353)</f>
        <v/>
      </c>
      <c r="N1353" t="str">
        <f>IF(All_Tasks!N1353="","",All_Tasks!N1353)</f>
        <v/>
      </c>
      <c r="O1353" t="str">
        <f>IF(All_Tasks!O1353="","",All_Tasks!O1353)</f>
        <v/>
      </c>
      <c r="P1353" s="181">
        <f>IF(All_Tasks!P1353="",0,All_Tasks!P1353)</f>
        <v>0</v>
      </c>
      <c r="Q1353" s="181">
        <f>IF(All_Tasks!Q1353="",0,All_Tasks!Q1353)</f>
        <v>0</v>
      </c>
      <c r="R1353" s="181">
        <f>IF(All_Tasks!R1353="",0,All_Tasks!R1353)</f>
        <v>0</v>
      </c>
      <c r="S1353" s="181" t="str">
        <f>IF(All_Tasks!S1353="","",All_Tasks!S1353)</f>
        <v/>
      </c>
      <c r="T1353" t="str">
        <f>IF(All_Tasks!T1353="","",All_Tasks!T1353)</f>
        <v/>
      </c>
      <c r="U1353" t="str">
        <f>IF(All_Tasks!U1353="","",All_Tasks!U1353)</f>
        <v/>
      </c>
      <c r="V1353">
        <f>IF(A1353="",0,IFERROR(MATCH(A1353,Scope_Labor_Rates!$A$6:$A$46,0)+5,0))</f>
        <v>0</v>
      </c>
      <c r="W1353" s="178">
        <f>IF(V1353&gt;0,INDEX(Scope_Labor_Rates!$C$6:$C$46,V1353-5),0)</f>
        <v>0</v>
      </c>
      <c r="X1353" s="178">
        <f>IF(V1353&gt;0,INDEX(Scope_Labor_Rates!$C$6:$C$46,V1353-5),0)</f>
        <v>0</v>
      </c>
      <c r="Y1353" s="180">
        <f>IF(V1353&gt;0,INDEX(Scope_Labor_Rates!$S$6:$S$46,V1353-5),0)</f>
        <v>0</v>
      </c>
      <c r="Z1353" s="180">
        <f>IF(V1353&gt;0,INDEX(Scope_Labor_Rates!$R$6:$R$46,V1353-5),1)</f>
        <v>1</v>
      </c>
      <c r="AA1353" s="231">
        <f t="shared" si="189"/>
        <v>0</v>
      </c>
      <c r="AB1353" t="str">
        <f t="shared" si="190"/>
        <v/>
      </c>
      <c r="AC1353" s="178" t="str">
        <f t="shared" si="191"/>
        <v/>
      </c>
      <c r="AD1353" s="181">
        <f t="shared" si="192"/>
        <v>0</v>
      </c>
      <c r="AE1353" s="178">
        <f>IF(V1353&gt;0,P1353*INDEX(Scope_Labor_Rates!$E$6:$E$46,V1353-5),0)</f>
        <v>0</v>
      </c>
      <c r="AF1353" s="181">
        <f>IF(V1353&gt;0,AE1353*INDEX(Scope_Labor_Rates!$D$6:$D$46,V1353-5)*AA1353,0)</f>
        <v>0</v>
      </c>
      <c r="AG1353" s="178">
        <f>IF(V1353&gt;0,P1353*INDEX(Scope_Labor_Rates!$G$6:$G$46,V1353-5),0)</f>
        <v>0</v>
      </c>
      <c r="AH1353" s="181">
        <f>IF(V1353&gt;0,AG1353*INDEX(Scope_Labor_Rates!$F$6:$F$46,V1353-5)*AA1353,0)</f>
        <v>0</v>
      </c>
      <c r="AI1353" s="178">
        <f>IF(V1353&gt;0,P1353*INDEX(Scope_Labor_Rates!$I$6:$I$46,V1353-5),0)</f>
        <v>0</v>
      </c>
      <c r="AJ1353" s="181">
        <f>IF(V1353&gt;0,AI1353*INDEX(Scope_Labor_Rates!$H$6:$H$46,V1353-5)*AA1353,0)</f>
        <v>0</v>
      </c>
      <c r="AK1353" s="178">
        <f>IF(V1353&gt;0,P1353*INDEX(Scope_Labor_Rates!$K$6:$K$46,V1353-5),0)</f>
        <v>0</v>
      </c>
      <c r="AL1353" s="181">
        <f>IF(V1353&gt;0,AK1353*INDEX(Scope_Labor_Rates!$J$6:$J$46,V1353-5)*AA1353,0)</f>
        <v>0</v>
      </c>
      <c r="AM1353" s="178">
        <f>IF(V1353&gt;0,P1353*INDEX(Scope_Labor_Rates!$M$6:$M$46,V1353-5),0)</f>
        <v>0</v>
      </c>
      <c r="AN1353" s="178">
        <f>IF(V1353&gt;0,AM1353*INDEX(Scope_Labor_Rates!$L$6:$L$46,V1353-5)*AA1353,0)</f>
        <v>0</v>
      </c>
      <c r="AO1353" s="178">
        <f>IF(V1353&gt;0,P1353*INDEX(Scope_Labor_Rates!$O$6:$O$46,V1353-5)*AA1353,0)</f>
        <v>0</v>
      </c>
      <c r="AP1353" s="181">
        <f>IF(V1353&gt;0,P1353*INDEX(Scope_Labor_Rates!$Q$6:$Q$46,V1353-5)*AA1353,0)</f>
        <v>0</v>
      </c>
      <c r="AQ1353" s="178">
        <f t="shared" si="193"/>
        <v>0</v>
      </c>
      <c r="AR1353" s="178">
        <f t="shared" si="194"/>
        <v>0</v>
      </c>
      <c r="AS1353" s="178">
        <f t="shared" si="195"/>
        <v>0</v>
      </c>
      <c r="AT1353" s="178">
        <f t="shared" si="196"/>
        <v>0</v>
      </c>
      <c r="AU1353">
        <f t="shared" si="197"/>
        <v>0</v>
      </c>
    </row>
    <row r="1354" spans="1:47">
      <c r="A1354" t="str">
        <f>IF(All_Tasks!A1354="","",All_Tasks!A1354)</f>
        <v/>
      </c>
      <c r="B1354" t="str">
        <f>IF(All_Tasks!B1354="","",All_Tasks!B1354)</f>
        <v/>
      </c>
      <c r="C1354" t="str">
        <f>IF(All_Tasks!C1354="","",All_Tasks!C1354)</f>
        <v/>
      </c>
      <c r="D1354" t="str">
        <f>IF(All_Tasks!D1354="","",All_Tasks!D1354)</f>
        <v/>
      </c>
      <c r="E1354" t="str">
        <f>IF(All_Tasks!V1354&lt;&gt;"",All_Tasks!V1354,IF(All_Tasks!E1354&lt;&gt;"",All_Tasks!E1354,""))</f>
        <v/>
      </c>
      <c r="F1354" t="str">
        <f>IF(All_Tasks!F1354="","",All_Tasks!F1354)</f>
        <v/>
      </c>
      <c r="G1354" t="str">
        <f>IF(All_Tasks!G1354="","",All_Tasks!G1354)</f>
        <v/>
      </c>
      <c r="H1354" s="231" t="str">
        <f>IF(All_Tasks!H1354="","",All_Tasks!H1354)</f>
        <v/>
      </c>
      <c r="I1354" t="str">
        <f>IF(All_Tasks!I1354="","",All_Tasks!I1354)</f>
        <v/>
      </c>
      <c r="J1354" t="str">
        <f>IF(All_Tasks!J1354="","",All_Tasks!J1354)</f>
        <v/>
      </c>
      <c r="K1354" t="str">
        <f>IF(All_Tasks!K1354="","",All_Tasks!K1354)</f>
        <v/>
      </c>
      <c r="L1354" s="231" t="str">
        <f>IF(All_Tasks!L1354="","",All_Tasks!L1354)</f>
        <v/>
      </c>
      <c r="M1354" t="str">
        <f>IF(All_Tasks!M1354="","",All_Tasks!M1354)</f>
        <v/>
      </c>
      <c r="N1354" t="str">
        <f>IF(All_Tasks!N1354="","",All_Tasks!N1354)</f>
        <v/>
      </c>
      <c r="O1354" t="str">
        <f>IF(All_Tasks!O1354="","",All_Tasks!O1354)</f>
        <v/>
      </c>
      <c r="P1354" s="181">
        <f>IF(All_Tasks!P1354="",0,All_Tasks!P1354)</f>
        <v>0</v>
      </c>
      <c r="Q1354" s="181">
        <f>IF(All_Tasks!Q1354="",0,All_Tasks!Q1354)</f>
        <v>0</v>
      </c>
      <c r="R1354" s="181">
        <f>IF(All_Tasks!R1354="",0,All_Tasks!R1354)</f>
        <v>0</v>
      </c>
      <c r="S1354" s="181" t="str">
        <f>IF(All_Tasks!S1354="","",All_Tasks!S1354)</f>
        <v/>
      </c>
      <c r="T1354" t="str">
        <f>IF(All_Tasks!T1354="","",All_Tasks!T1354)</f>
        <v/>
      </c>
      <c r="U1354" t="str">
        <f>IF(All_Tasks!U1354="","",All_Tasks!U1354)</f>
        <v/>
      </c>
      <c r="V1354">
        <f>IF(A1354="",0,IFERROR(MATCH(A1354,Scope_Labor_Rates!$A$6:$A$46,0)+5,0))</f>
        <v>0</v>
      </c>
      <c r="W1354" s="178">
        <f>IF(V1354&gt;0,INDEX(Scope_Labor_Rates!$C$6:$C$46,V1354-5),0)</f>
        <v>0</v>
      </c>
      <c r="X1354" s="178">
        <f>IF(V1354&gt;0,INDEX(Scope_Labor_Rates!$C$6:$C$46,V1354-5),0)</f>
        <v>0</v>
      </c>
      <c r="Y1354" s="180">
        <f>IF(V1354&gt;0,INDEX(Scope_Labor_Rates!$S$6:$S$46,V1354-5),0)</f>
        <v>0</v>
      </c>
      <c r="Z1354" s="180">
        <f>IF(V1354&gt;0,INDEX(Scope_Labor_Rates!$R$6:$R$46,V1354-5),1)</f>
        <v>1</v>
      </c>
      <c r="AA1354" s="231">
        <f t="shared" si="189"/>
        <v>0</v>
      </c>
      <c r="AB1354" t="str">
        <f t="shared" si="190"/>
        <v/>
      </c>
      <c r="AC1354" s="178" t="str">
        <f t="shared" si="191"/>
        <v/>
      </c>
      <c r="AD1354" s="181">
        <f t="shared" si="192"/>
        <v>0</v>
      </c>
      <c r="AE1354" s="178">
        <f>IF(V1354&gt;0,P1354*INDEX(Scope_Labor_Rates!$E$6:$E$46,V1354-5),0)</f>
        <v>0</v>
      </c>
      <c r="AF1354" s="181">
        <f>IF(V1354&gt;0,AE1354*INDEX(Scope_Labor_Rates!$D$6:$D$46,V1354-5)*AA1354,0)</f>
        <v>0</v>
      </c>
      <c r="AG1354" s="178">
        <f>IF(V1354&gt;0,P1354*INDEX(Scope_Labor_Rates!$G$6:$G$46,V1354-5),0)</f>
        <v>0</v>
      </c>
      <c r="AH1354" s="181">
        <f>IF(V1354&gt;0,AG1354*INDEX(Scope_Labor_Rates!$F$6:$F$46,V1354-5)*AA1354,0)</f>
        <v>0</v>
      </c>
      <c r="AI1354" s="178">
        <f>IF(V1354&gt;0,P1354*INDEX(Scope_Labor_Rates!$I$6:$I$46,V1354-5),0)</f>
        <v>0</v>
      </c>
      <c r="AJ1354" s="181">
        <f>IF(V1354&gt;0,AI1354*INDEX(Scope_Labor_Rates!$H$6:$H$46,V1354-5)*AA1354,0)</f>
        <v>0</v>
      </c>
      <c r="AK1354" s="178">
        <f>IF(V1354&gt;0,P1354*INDEX(Scope_Labor_Rates!$K$6:$K$46,V1354-5),0)</f>
        <v>0</v>
      </c>
      <c r="AL1354" s="181">
        <f>IF(V1354&gt;0,AK1354*INDEX(Scope_Labor_Rates!$J$6:$J$46,V1354-5)*AA1354,0)</f>
        <v>0</v>
      </c>
      <c r="AM1354" s="178">
        <f>IF(V1354&gt;0,P1354*INDEX(Scope_Labor_Rates!$M$6:$M$46,V1354-5),0)</f>
        <v>0</v>
      </c>
      <c r="AN1354" s="178">
        <f>IF(V1354&gt;0,AM1354*INDEX(Scope_Labor_Rates!$L$6:$L$46,V1354-5)*AA1354,0)</f>
        <v>0</v>
      </c>
      <c r="AO1354" s="178">
        <f>IF(V1354&gt;0,P1354*INDEX(Scope_Labor_Rates!$O$6:$O$46,V1354-5)*AA1354,0)</f>
        <v>0</v>
      </c>
      <c r="AP1354" s="181">
        <f>IF(V1354&gt;0,P1354*INDEX(Scope_Labor_Rates!$Q$6:$Q$46,V1354-5)*AA1354,0)</f>
        <v>0</v>
      </c>
      <c r="AQ1354" s="178">
        <f t="shared" si="193"/>
        <v>0</v>
      </c>
      <c r="AR1354" s="178">
        <f t="shared" si="194"/>
        <v>0</v>
      </c>
      <c r="AS1354" s="178">
        <f t="shared" si="195"/>
        <v>0</v>
      </c>
      <c r="AT1354" s="178">
        <f t="shared" si="196"/>
        <v>0</v>
      </c>
      <c r="AU1354">
        <f t="shared" si="197"/>
        <v>0</v>
      </c>
    </row>
    <row r="1355" spans="1:47">
      <c r="A1355" t="str">
        <f>IF(All_Tasks!A1355="","",All_Tasks!A1355)</f>
        <v/>
      </c>
      <c r="B1355" t="str">
        <f>IF(All_Tasks!B1355="","",All_Tasks!B1355)</f>
        <v/>
      </c>
      <c r="C1355" t="str">
        <f>IF(All_Tasks!C1355="","",All_Tasks!C1355)</f>
        <v/>
      </c>
      <c r="D1355" t="str">
        <f>IF(All_Tasks!D1355="","",All_Tasks!D1355)</f>
        <v/>
      </c>
      <c r="E1355" t="str">
        <f>IF(All_Tasks!V1355&lt;&gt;"",All_Tasks!V1355,IF(All_Tasks!E1355&lt;&gt;"",All_Tasks!E1355,""))</f>
        <v/>
      </c>
      <c r="F1355" t="str">
        <f>IF(All_Tasks!F1355="","",All_Tasks!F1355)</f>
        <v/>
      </c>
      <c r="G1355" t="str">
        <f>IF(All_Tasks!G1355="","",All_Tasks!G1355)</f>
        <v/>
      </c>
      <c r="H1355" s="231" t="str">
        <f>IF(All_Tasks!H1355="","",All_Tasks!H1355)</f>
        <v/>
      </c>
      <c r="I1355" t="str">
        <f>IF(All_Tasks!I1355="","",All_Tasks!I1355)</f>
        <v/>
      </c>
      <c r="J1355" t="str">
        <f>IF(All_Tasks!J1355="","",All_Tasks!J1355)</f>
        <v/>
      </c>
      <c r="K1355" t="str">
        <f>IF(All_Tasks!K1355="","",All_Tasks!K1355)</f>
        <v/>
      </c>
      <c r="L1355" s="231" t="str">
        <f>IF(All_Tasks!L1355="","",All_Tasks!L1355)</f>
        <v/>
      </c>
      <c r="M1355" t="str">
        <f>IF(All_Tasks!M1355="","",All_Tasks!M1355)</f>
        <v/>
      </c>
      <c r="N1355" t="str">
        <f>IF(All_Tasks!N1355="","",All_Tasks!N1355)</f>
        <v/>
      </c>
      <c r="O1355" t="str">
        <f>IF(All_Tasks!O1355="","",All_Tasks!O1355)</f>
        <v/>
      </c>
      <c r="P1355" s="181">
        <f>IF(All_Tasks!P1355="",0,All_Tasks!P1355)</f>
        <v>0</v>
      </c>
      <c r="Q1355" s="181">
        <f>IF(All_Tasks!Q1355="",0,All_Tasks!Q1355)</f>
        <v>0</v>
      </c>
      <c r="R1355" s="181">
        <f>IF(All_Tasks!R1355="",0,All_Tasks!R1355)</f>
        <v>0</v>
      </c>
      <c r="S1355" s="181" t="str">
        <f>IF(All_Tasks!S1355="","",All_Tasks!S1355)</f>
        <v/>
      </c>
      <c r="T1355" t="str">
        <f>IF(All_Tasks!T1355="","",All_Tasks!T1355)</f>
        <v/>
      </c>
      <c r="U1355" t="str">
        <f>IF(All_Tasks!U1355="","",All_Tasks!U1355)</f>
        <v/>
      </c>
      <c r="V1355">
        <f>IF(A1355="",0,IFERROR(MATCH(A1355,Scope_Labor_Rates!$A$6:$A$46,0)+5,0))</f>
        <v>0</v>
      </c>
      <c r="W1355" s="178">
        <f>IF(V1355&gt;0,INDEX(Scope_Labor_Rates!$C$6:$C$46,V1355-5),0)</f>
        <v>0</v>
      </c>
      <c r="X1355" s="178">
        <f>IF(V1355&gt;0,INDEX(Scope_Labor_Rates!$C$6:$C$46,V1355-5),0)</f>
        <v>0</v>
      </c>
      <c r="Y1355" s="180">
        <f>IF(V1355&gt;0,INDEX(Scope_Labor_Rates!$S$6:$S$46,V1355-5),0)</f>
        <v>0</v>
      </c>
      <c r="Z1355" s="180">
        <f>IF(V1355&gt;0,INDEX(Scope_Labor_Rates!$R$6:$R$46,V1355-5),1)</f>
        <v>1</v>
      </c>
      <c r="AA1355" s="231">
        <f t="shared" si="189"/>
        <v>0</v>
      </c>
      <c r="AB1355" t="str">
        <f t="shared" si="190"/>
        <v/>
      </c>
      <c r="AC1355" s="178" t="str">
        <f t="shared" si="191"/>
        <v/>
      </c>
      <c r="AD1355" s="181">
        <f t="shared" si="192"/>
        <v>0</v>
      </c>
      <c r="AE1355" s="178">
        <f>IF(V1355&gt;0,P1355*INDEX(Scope_Labor_Rates!$E$6:$E$46,V1355-5),0)</f>
        <v>0</v>
      </c>
      <c r="AF1355" s="181">
        <f>IF(V1355&gt;0,AE1355*INDEX(Scope_Labor_Rates!$D$6:$D$46,V1355-5)*AA1355,0)</f>
        <v>0</v>
      </c>
      <c r="AG1355" s="178">
        <f>IF(V1355&gt;0,P1355*INDEX(Scope_Labor_Rates!$G$6:$G$46,V1355-5),0)</f>
        <v>0</v>
      </c>
      <c r="AH1355" s="181">
        <f>IF(V1355&gt;0,AG1355*INDEX(Scope_Labor_Rates!$F$6:$F$46,V1355-5)*AA1355,0)</f>
        <v>0</v>
      </c>
      <c r="AI1355" s="178">
        <f>IF(V1355&gt;0,P1355*INDEX(Scope_Labor_Rates!$I$6:$I$46,V1355-5),0)</f>
        <v>0</v>
      </c>
      <c r="AJ1355" s="181">
        <f>IF(V1355&gt;0,AI1355*INDEX(Scope_Labor_Rates!$H$6:$H$46,V1355-5)*AA1355,0)</f>
        <v>0</v>
      </c>
      <c r="AK1355" s="178">
        <f>IF(V1355&gt;0,P1355*INDEX(Scope_Labor_Rates!$K$6:$K$46,V1355-5),0)</f>
        <v>0</v>
      </c>
      <c r="AL1355" s="181">
        <f>IF(V1355&gt;0,AK1355*INDEX(Scope_Labor_Rates!$J$6:$J$46,V1355-5)*AA1355,0)</f>
        <v>0</v>
      </c>
      <c r="AM1355" s="178">
        <f>IF(V1355&gt;0,P1355*INDEX(Scope_Labor_Rates!$M$6:$M$46,V1355-5),0)</f>
        <v>0</v>
      </c>
      <c r="AN1355" s="178">
        <f>IF(V1355&gt;0,AM1355*INDEX(Scope_Labor_Rates!$L$6:$L$46,V1355-5)*AA1355,0)</f>
        <v>0</v>
      </c>
      <c r="AO1355" s="178">
        <f>IF(V1355&gt;0,P1355*INDEX(Scope_Labor_Rates!$O$6:$O$46,V1355-5)*AA1355,0)</f>
        <v>0</v>
      </c>
      <c r="AP1355" s="181">
        <f>IF(V1355&gt;0,P1355*INDEX(Scope_Labor_Rates!$Q$6:$Q$46,V1355-5)*AA1355,0)</f>
        <v>0</v>
      </c>
      <c r="AQ1355" s="178">
        <f t="shared" si="193"/>
        <v>0</v>
      </c>
      <c r="AR1355" s="178">
        <f t="shared" si="194"/>
        <v>0</v>
      </c>
      <c r="AS1355" s="178">
        <f t="shared" si="195"/>
        <v>0</v>
      </c>
      <c r="AT1355" s="178">
        <f t="shared" si="196"/>
        <v>0</v>
      </c>
      <c r="AU1355">
        <f t="shared" si="197"/>
        <v>0</v>
      </c>
    </row>
    <row r="1356" spans="1:47">
      <c r="A1356" t="str">
        <f>IF(All_Tasks!A1356="","",All_Tasks!A1356)</f>
        <v/>
      </c>
      <c r="B1356" t="str">
        <f>IF(All_Tasks!B1356="","",All_Tasks!B1356)</f>
        <v/>
      </c>
      <c r="C1356" t="str">
        <f>IF(All_Tasks!C1356="","",All_Tasks!C1356)</f>
        <v/>
      </c>
      <c r="D1356" t="str">
        <f>IF(All_Tasks!D1356="","",All_Tasks!D1356)</f>
        <v/>
      </c>
      <c r="E1356" t="str">
        <f>IF(All_Tasks!V1356&lt;&gt;"",All_Tasks!V1356,IF(All_Tasks!E1356&lt;&gt;"",All_Tasks!E1356,""))</f>
        <v/>
      </c>
      <c r="F1356" t="str">
        <f>IF(All_Tasks!F1356="","",All_Tasks!F1356)</f>
        <v/>
      </c>
      <c r="G1356" t="str">
        <f>IF(All_Tasks!G1356="","",All_Tasks!G1356)</f>
        <v/>
      </c>
      <c r="H1356" s="231" t="str">
        <f>IF(All_Tasks!H1356="","",All_Tasks!H1356)</f>
        <v/>
      </c>
      <c r="I1356" t="str">
        <f>IF(All_Tasks!I1356="","",All_Tasks!I1356)</f>
        <v/>
      </c>
      <c r="J1356" t="str">
        <f>IF(All_Tasks!J1356="","",All_Tasks!J1356)</f>
        <v/>
      </c>
      <c r="K1356" t="str">
        <f>IF(All_Tasks!K1356="","",All_Tasks!K1356)</f>
        <v/>
      </c>
      <c r="L1356" s="231" t="str">
        <f>IF(All_Tasks!L1356="","",All_Tasks!L1356)</f>
        <v/>
      </c>
      <c r="M1356" t="str">
        <f>IF(All_Tasks!M1356="","",All_Tasks!M1356)</f>
        <v/>
      </c>
      <c r="N1356" t="str">
        <f>IF(All_Tasks!N1356="","",All_Tasks!N1356)</f>
        <v/>
      </c>
      <c r="O1356" t="str">
        <f>IF(All_Tasks!O1356="","",All_Tasks!O1356)</f>
        <v/>
      </c>
      <c r="P1356" s="181">
        <f>IF(All_Tasks!P1356="",0,All_Tasks!P1356)</f>
        <v>0</v>
      </c>
      <c r="Q1356" s="181">
        <f>IF(All_Tasks!Q1356="",0,All_Tasks!Q1356)</f>
        <v>0</v>
      </c>
      <c r="R1356" s="181">
        <f>IF(All_Tasks!R1356="",0,All_Tasks!R1356)</f>
        <v>0</v>
      </c>
      <c r="S1356" s="181" t="str">
        <f>IF(All_Tasks!S1356="","",All_Tasks!S1356)</f>
        <v/>
      </c>
      <c r="T1356" t="str">
        <f>IF(All_Tasks!T1356="","",All_Tasks!T1356)</f>
        <v/>
      </c>
      <c r="U1356" t="str">
        <f>IF(All_Tasks!U1356="","",All_Tasks!U1356)</f>
        <v/>
      </c>
      <c r="V1356">
        <f>IF(A1356="",0,IFERROR(MATCH(A1356,Scope_Labor_Rates!$A$6:$A$46,0)+5,0))</f>
        <v>0</v>
      </c>
      <c r="W1356" s="178">
        <f>IF(V1356&gt;0,INDEX(Scope_Labor_Rates!$C$6:$C$46,V1356-5),0)</f>
        <v>0</v>
      </c>
      <c r="X1356" s="178">
        <f>IF(V1356&gt;0,INDEX(Scope_Labor_Rates!$C$6:$C$46,V1356-5),0)</f>
        <v>0</v>
      </c>
      <c r="Y1356" s="180">
        <f>IF(V1356&gt;0,INDEX(Scope_Labor_Rates!$S$6:$S$46,V1356-5),0)</f>
        <v>0</v>
      </c>
      <c r="Z1356" s="180">
        <f>IF(V1356&gt;0,INDEX(Scope_Labor_Rates!$R$6:$R$46,V1356-5),1)</f>
        <v>1</v>
      </c>
      <c r="AA1356" s="231">
        <f t="shared" si="189"/>
        <v>0</v>
      </c>
      <c r="AB1356" t="str">
        <f t="shared" si="190"/>
        <v/>
      </c>
      <c r="AC1356" s="178" t="str">
        <f t="shared" si="191"/>
        <v/>
      </c>
      <c r="AD1356" s="181">
        <f t="shared" si="192"/>
        <v>0</v>
      </c>
      <c r="AE1356" s="178">
        <f>IF(V1356&gt;0,P1356*INDEX(Scope_Labor_Rates!$E$6:$E$46,V1356-5),0)</f>
        <v>0</v>
      </c>
      <c r="AF1356" s="181">
        <f>IF(V1356&gt;0,AE1356*INDEX(Scope_Labor_Rates!$D$6:$D$46,V1356-5)*AA1356,0)</f>
        <v>0</v>
      </c>
      <c r="AG1356" s="178">
        <f>IF(V1356&gt;0,P1356*INDEX(Scope_Labor_Rates!$G$6:$G$46,V1356-5),0)</f>
        <v>0</v>
      </c>
      <c r="AH1356" s="181">
        <f>IF(V1356&gt;0,AG1356*INDEX(Scope_Labor_Rates!$F$6:$F$46,V1356-5)*AA1356,0)</f>
        <v>0</v>
      </c>
      <c r="AI1356" s="178">
        <f>IF(V1356&gt;0,P1356*INDEX(Scope_Labor_Rates!$I$6:$I$46,V1356-5),0)</f>
        <v>0</v>
      </c>
      <c r="AJ1356" s="181">
        <f>IF(V1356&gt;0,AI1356*INDEX(Scope_Labor_Rates!$H$6:$H$46,V1356-5)*AA1356,0)</f>
        <v>0</v>
      </c>
      <c r="AK1356" s="178">
        <f>IF(V1356&gt;0,P1356*INDEX(Scope_Labor_Rates!$K$6:$K$46,V1356-5),0)</f>
        <v>0</v>
      </c>
      <c r="AL1356" s="181">
        <f>IF(V1356&gt;0,AK1356*INDEX(Scope_Labor_Rates!$J$6:$J$46,V1356-5)*AA1356,0)</f>
        <v>0</v>
      </c>
      <c r="AM1356" s="178">
        <f>IF(V1356&gt;0,P1356*INDEX(Scope_Labor_Rates!$M$6:$M$46,V1356-5),0)</f>
        <v>0</v>
      </c>
      <c r="AN1356" s="178">
        <f>IF(V1356&gt;0,AM1356*INDEX(Scope_Labor_Rates!$L$6:$L$46,V1356-5)*AA1356,0)</f>
        <v>0</v>
      </c>
      <c r="AO1356" s="178">
        <f>IF(V1356&gt;0,P1356*INDEX(Scope_Labor_Rates!$O$6:$O$46,V1356-5)*AA1356,0)</f>
        <v>0</v>
      </c>
      <c r="AP1356" s="181">
        <f>IF(V1356&gt;0,P1356*INDEX(Scope_Labor_Rates!$Q$6:$Q$46,V1356-5)*AA1356,0)</f>
        <v>0</v>
      </c>
      <c r="AQ1356" s="178">
        <f t="shared" si="193"/>
        <v>0</v>
      </c>
      <c r="AR1356" s="178">
        <f t="shared" si="194"/>
        <v>0</v>
      </c>
      <c r="AS1356" s="178">
        <f t="shared" si="195"/>
        <v>0</v>
      </c>
      <c r="AT1356" s="178">
        <f t="shared" si="196"/>
        <v>0</v>
      </c>
      <c r="AU1356">
        <f t="shared" si="197"/>
        <v>0</v>
      </c>
    </row>
    <row r="1357" spans="1:47">
      <c r="A1357" t="str">
        <f>IF(All_Tasks!A1357="","",All_Tasks!A1357)</f>
        <v/>
      </c>
      <c r="B1357" t="str">
        <f>IF(All_Tasks!B1357="","",All_Tasks!B1357)</f>
        <v/>
      </c>
      <c r="C1357" t="str">
        <f>IF(All_Tasks!C1357="","",All_Tasks!C1357)</f>
        <v/>
      </c>
      <c r="D1357" t="str">
        <f>IF(All_Tasks!D1357="","",All_Tasks!D1357)</f>
        <v/>
      </c>
      <c r="E1357" t="str">
        <f>IF(All_Tasks!V1357&lt;&gt;"",All_Tasks!V1357,IF(All_Tasks!E1357&lt;&gt;"",All_Tasks!E1357,""))</f>
        <v/>
      </c>
      <c r="F1357" t="str">
        <f>IF(All_Tasks!F1357="","",All_Tasks!F1357)</f>
        <v/>
      </c>
      <c r="G1357" t="str">
        <f>IF(All_Tasks!G1357="","",All_Tasks!G1357)</f>
        <v/>
      </c>
      <c r="H1357" s="231" t="str">
        <f>IF(All_Tasks!H1357="","",All_Tasks!H1357)</f>
        <v/>
      </c>
      <c r="I1357" t="str">
        <f>IF(All_Tasks!I1357="","",All_Tasks!I1357)</f>
        <v/>
      </c>
      <c r="J1357" t="str">
        <f>IF(All_Tasks!J1357="","",All_Tasks!J1357)</f>
        <v/>
      </c>
      <c r="K1357" t="str">
        <f>IF(All_Tasks!K1357="","",All_Tasks!K1357)</f>
        <v/>
      </c>
      <c r="L1357" s="231" t="str">
        <f>IF(All_Tasks!L1357="","",All_Tasks!L1357)</f>
        <v/>
      </c>
      <c r="M1357" t="str">
        <f>IF(All_Tasks!M1357="","",All_Tasks!M1357)</f>
        <v/>
      </c>
      <c r="N1357" t="str">
        <f>IF(All_Tasks!N1357="","",All_Tasks!N1357)</f>
        <v/>
      </c>
      <c r="O1357" t="str">
        <f>IF(All_Tasks!O1357="","",All_Tasks!O1357)</f>
        <v/>
      </c>
      <c r="P1357" s="181">
        <f>IF(All_Tasks!P1357="",0,All_Tasks!P1357)</f>
        <v>0</v>
      </c>
      <c r="Q1357" s="181">
        <f>IF(All_Tasks!Q1357="",0,All_Tasks!Q1357)</f>
        <v>0</v>
      </c>
      <c r="R1357" s="181">
        <f>IF(All_Tasks!R1357="",0,All_Tasks!R1357)</f>
        <v>0</v>
      </c>
      <c r="S1357" s="181" t="str">
        <f>IF(All_Tasks!S1357="","",All_Tasks!S1357)</f>
        <v/>
      </c>
      <c r="T1357" t="str">
        <f>IF(All_Tasks!T1357="","",All_Tasks!T1357)</f>
        <v/>
      </c>
      <c r="U1357" t="str">
        <f>IF(All_Tasks!U1357="","",All_Tasks!U1357)</f>
        <v/>
      </c>
      <c r="V1357">
        <f>IF(A1357="",0,IFERROR(MATCH(A1357,Scope_Labor_Rates!$A$6:$A$46,0)+5,0))</f>
        <v>0</v>
      </c>
      <c r="W1357" s="178">
        <f>IF(V1357&gt;0,INDEX(Scope_Labor_Rates!$C$6:$C$46,V1357-5),0)</f>
        <v>0</v>
      </c>
      <c r="X1357" s="178">
        <f>IF(V1357&gt;0,INDEX(Scope_Labor_Rates!$C$6:$C$46,V1357-5),0)</f>
        <v>0</v>
      </c>
      <c r="Y1357" s="180">
        <f>IF(V1357&gt;0,INDEX(Scope_Labor_Rates!$S$6:$S$46,V1357-5),0)</f>
        <v>0</v>
      </c>
      <c r="Z1357" s="180">
        <f>IF(V1357&gt;0,INDEX(Scope_Labor_Rates!$R$6:$R$46,V1357-5),1)</f>
        <v>1</v>
      </c>
      <c r="AA1357" s="231">
        <f t="shared" si="189"/>
        <v>0</v>
      </c>
      <c r="AB1357" t="str">
        <f t="shared" si="190"/>
        <v/>
      </c>
      <c r="AC1357" s="178" t="str">
        <f t="shared" si="191"/>
        <v/>
      </c>
      <c r="AD1357" s="181">
        <f t="shared" si="192"/>
        <v>0</v>
      </c>
      <c r="AE1357" s="178">
        <f>IF(V1357&gt;0,P1357*INDEX(Scope_Labor_Rates!$E$6:$E$46,V1357-5),0)</f>
        <v>0</v>
      </c>
      <c r="AF1357" s="181">
        <f>IF(V1357&gt;0,AE1357*INDEX(Scope_Labor_Rates!$D$6:$D$46,V1357-5)*AA1357,0)</f>
        <v>0</v>
      </c>
      <c r="AG1357" s="178">
        <f>IF(V1357&gt;0,P1357*INDEX(Scope_Labor_Rates!$G$6:$G$46,V1357-5),0)</f>
        <v>0</v>
      </c>
      <c r="AH1357" s="181">
        <f>IF(V1357&gt;0,AG1357*INDEX(Scope_Labor_Rates!$F$6:$F$46,V1357-5)*AA1357,0)</f>
        <v>0</v>
      </c>
      <c r="AI1357" s="178">
        <f>IF(V1357&gt;0,P1357*INDEX(Scope_Labor_Rates!$I$6:$I$46,V1357-5),0)</f>
        <v>0</v>
      </c>
      <c r="AJ1357" s="181">
        <f>IF(V1357&gt;0,AI1357*INDEX(Scope_Labor_Rates!$H$6:$H$46,V1357-5)*AA1357,0)</f>
        <v>0</v>
      </c>
      <c r="AK1357" s="178">
        <f>IF(V1357&gt;0,P1357*INDEX(Scope_Labor_Rates!$K$6:$K$46,V1357-5),0)</f>
        <v>0</v>
      </c>
      <c r="AL1357" s="181">
        <f>IF(V1357&gt;0,AK1357*INDEX(Scope_Labor_Rates!$J$6:$J$46,V1357-5)*AA1357,0)</f>
        <v>0</v>
      </c>
      <c r="AM1357" s="178">
        <f>IF(V1357&gt;0,P1357*INDEX(Scope_Labor_Rates!$M$6:$M$46,V1357-5),0)</f>
        <v>0</v>
      </c>
      <c r="AN1357" s="178">
        <f>IF(V1357&gt;0,AM1357*INDEX(Scope_Labor_Rates!$L$6:$L$46,V1357-5)*AA1357,0)</f>
        <v>0</v>
      </c>
      <c r="AO1357" s="178">
        <f>IF(V1357&gt;0,P1357*INDEX(Scope_Labor_Rates!$O$6:$O$46,V1357-5)*AA1357,0)</f>
        <v>0</v>
      </c>
      <c r="AP1357" s="181">
        <f>IF(V1357&gt;0,P1357*INDEX(Scope_Labor_Rates!$Q$6:$Q$46,V1357-5)*AA1357,0)</f>
        <v>0</v>
      </c>
      <c r="AQ1357" s="178">
        <f t="shared" si="193"/>
        <v>0</v>
      </c>
      <c r="AR1357" s="178">
        <f t="shared" si="194"/>
        <v>0</v>
      </c>
      <c r="AS1357" s="178">
        <f t="shared" si="195"/>
        <v>0</v>
      </c>
      <c r="AT1357" s="178">
        <f t="shared" si="196"/>
        <v>0</v>
      </c>
      <c r="AU1357">
        <f t="shared" si="197"/>
        <v>0</v>
      </c>
    </row>
    <row r="1358" spans="1:47">
      <c r="A1358" t="str">
        <f>IF(All_Tasks!A1358="","",All_Tasks!A1358)</f>
        <v/>
      </c>
      <c r="B1358" t="str">
        <f>IF(All_Tasks!B1358="","",All_Tasks!B1358)</f>
        <v/>
      </c>
      <c r="C1358" t="str">
        <f>IF(All_Tasks!C1358="","",All_Tasks!C1358)</f>
        <v/>
      </c>
      <c r="D1358" t="str">
        <f>IF(All_Tasks!D1358="","",All_Tasks!D1358)</f>
        <v/>
      </c>
      <c r="E1358" t="str">
        <f>IF(All_Tasks!V1358&lt;&gt;"",All_Tasks!V1358,IF(All_Tasks!E1358&lt;&gt;"",All_Tasks!E1358,""))</f>
        <v/>
      </c>
      <c r="F1358" t="str">
        <f>IF(All_Tasks!F1358="","",All_Tasks!F1358)</f>
        <v/>
      </c>
      <c r="G1358" t="str">
        <f>IF(All_Tasks!G1358="","",All_Tasks!G1358)</f>
        <v/>
      </c>
      <c r="H1358" s="231" t="str">
        <f>IF(All_Tasks!H1358="","",All_Tasks!H1358)</f>
        <v/>
      </c>
      <c r="I1358" t="str">
        <f>IF(All_Tasks!I1358="","",All_Tasks!I1358)</f>
        <v/>
      </c>
      <c r="J1358" t="str">
        <f>IF(All_Tasks!J1358="","",All_Tasks!J1358)</f>
        <v/>
      </c>
      <c r="K1358" t="str">
        <f>IF(All_Tasks!K1358="","",All_Tasks!K1358)</f>
        <v/>
      </c>
      <c r="L1358" s="231" t="str">
        <f>IF(All_Tasks!L1358="","",All_Tasks!L1358)</f>
        <v/>
      </c>
      <c r="M1358" t="str">
        <f>IF(All_Tasks!M1358="","",All_Tasks!M1358)</f>
        <v/>
      </c>
      <c r="N1358" t="str">
        <f>IF(All_Tasks!N1358="","",All_Tasks!N1358)</f>
        <v/>
      </c>
      <c r="O1358" t="str">
        <f>IF(All_Tasks!O1358="","",All_Tasks!O1358)</f>
        <v/>
      </c>
      <c r="P1358" s="181">
        <f>IF(All_Tasks!P1358="",0,All_Tasks!P1358)</f>
        <v>0</v>
      </c>
      <c r="Q1358" s="181">
        <f>IF(All_Tasks!Q1358="",0,All_Tasks!Q1358)</f>
        <v>0</v>
      </c>
      <c r="R1358" s="181">
        <f>IF(All_Tasks!R1358="",0,All_Tasks!R1358)</f>
        <v>0</v>
      </c>
      <c r="S1358" s="181" t="str">
        <f>IF(All_Tasks!S1358="","",All_Tasks!S1358)</f>
        <v/>
      </c>
      <c r="T1358" t="str">
        <f>IF(All_Tasks!T1358="","",All_Tasks!T1358)</f>
        <v/>
      </c>
      <c r="U1358" t="str">
        <f>IF(All_Tasks!U1358="","",All_Tasks!U1358)</f>
        <v/>
      </c>
      <c r="V1358">
        <f>IF(A1358="",0,IFERROR(MATCH(A1358,Scope_Labor_Rates!$A$6:$A$46,0)+5,0))</f>
        <v>0</v>
      </c>
      <c r="W1358" s="178">
        <f>IF(V1358&gt;0,INDEX(Scope_Labor_Rates!$C$6:$C$46,V1358-5),0)</f>
        <v>0</v>
      </c>
      <c r="X1358" s="178">
        <f>IF(V1358&gt;0,INDEX(Scope_Labor_Rates!$C$6:$C$46,V1358-5),0)</f>
        <v>0</v>
      </c>
      <c r="Y1358" s="180">
        <f>IF(V1358&gt;0,INDEX(Scope_Labor_Rates!$S$6:$S$46,V1358-5),0)</f>
        <v>0</v>
      </c>
      <c r="Z1358" s="180">
        <f>IF(V1358&gt;0,INDEX(Scope_Labor_Rates!$R$6:$R$46,V1358-5),1)</f>
        <v>1</v>
      </c>
      <c r="AA1358" s="231">
        <f t="shared" si="189"/>
        <v>0</v>
      </c>
      <c r="AB1358" t="str">
        <f t="shared" si="190"/>
        <v/>
      </c>
      <c r="AC1358" s="178" t="str">
        <f t="shared" si="191"/>
        <v/>
      </c>
      <c r="AD1358" s="181">
        <f t="shared" si="192"/>
        <v>0</v>
      </c>
      <c r="AE1358" s="178">
        <f>IF(V1358&gt;0,P1358*INDEX(Scope_Labor_Rates!$E$6:$E$46,V1358-5),0)</f>
        <v>0</v>
      </c>
      <c r="AF1358" s="181">
        <f>IF(V1358&gt;0,AE1358*INDEX(Scope_Labor_Rates!$D$6:$D$46,V1358-5)*AA1358,0)</f>
        <v>0</v>
      </c>
      <c r="AG1358" s="178">
        <f>IF(V1358&gt;0,P1358*INDEX(Scope_Labor_Rates!$G$6:$G$46,V1358-5),0)</f>
        <v>0</v>
      </c>
      <c r="AH1358" s="181">
        <f>IF(V1358&gt;0,AG1358*INDEX(Scope_Labor_Rates!$F$6:$F$46,V1358-5)*AA1358,0)</f>
        <v>0</v>
      </c>
      <c r="AI1358" s="178">
        <f>IF(V1358&gt;0,P1358*INDEX(Scope_Labor_Rates!$I$6:$I$46,V1358-5),0)</f>
        <v>0</v>
      </c>
      <c r="AJ1358" s="181">
        <f>IF(V1358&gt;0,AI1358*INDEX(Scope_Labor_Rates!$H$6:$H$46,V1358-5)*AA1358,0)</f>
        <v>0</v>
      </c>
      <c r="AK1358" s="178">
        <f>IF(V1358&gt;0,P1358*INDEX(Scope_Labor_Rates!$K$6:$K$46,V1358-5),0)</f>
        <v>0</v>
      </c>
      <c r="AL1358" s="181">
        <f>IF(V1358&gt;0,AK1358*INDEX(Scope_Labor_Rates!$J$6:$J$46,V1358-5)*AA1358,0)</f>
        <v>0</v>
      </c>
      <c r="AM1358" s="178">
        <f>IF(V1358&gt;0,P1358*INDEX(Scope_Labor_Rates!$M$6:$M$46,V1358-5),0)</f>
        <v>0</v>
      </c>
      <c r="AN1358" s="178">
        <f>IF(V1358&gt;0,AM1358*INDEX(Scope_Labor_Rates!$L$6:$L$46,V1358-5)*AA1358,0)</f>
        <v>0</v>
      </c>
      <c r="AO1358" s="178">
        <f>IF(V1358&gt;0,P1358*INDEX(Scope_Labor_Rates!$O$6:$O$46,V1358-5)*AA1358,0)</f>
        <v>0</v>
      </c>
      <c r="AP1358" s="181">
        <f>IF(V1358&gt;0,P1358*INDEX(Scope_Labor_Rates!$Q$6:$Q$46,V1358-5)*AA1358,0)</f>
        <v>0</v>
      </c>
      <c r="AQ1358" s="178">
        <f t="shared" si="193"/>
        <v>0</v>
      </c>
      <c r="AR1358" s="178">
        <f t="shared" si="194"/>
        <v>0</v>
      </c>
      <c r="AS1358" s="178">
        <f t="shared" si="195"/>
        <v>0</v>
      </c>
      <c r="AT1358" s="178">
        <f t="shared" si="196"/>
        <v>0</v>
      </c>
      <c r="AU1358">
        <f t="shared" si="197"/>
        <v>0</v>
      </c>
    </row>
    <row r="1359" spans="1:47">
      <c r="A1359" t="str">
        <f>IF(All_Tasks!A1359="","",All_Tasks!A1359)</f>
        <v/>
      </c>
      <c r="B1359" t="str">
        <f>IF(All_Tasks!B1359="","",All_Tasks!B1359)</f>
        <v/>
      </c>
      <c r="C1359" t="str">
        <f>IF(All_Tasks!C1359="","",All_Tasks!C1359)</f>
        <v/>
      </c>
      <c r="D1359" t="str">
        <f>IF(All_Tasks!D1359="","",All_Tasks!D1359)</f>
        <v/>
      </c>
      <c r="E1359" t="str">
        <f>IF(All_Tasks!V1359&lt;&gt;"",All_Tasks!V1359,IF(All_Tasks!E1359&lt;&gt;"",All_Tasks!E1359,""))</f>
        <v/>
      </c>
      <c r="F1359" t="str">
        <f>IF(All_Tasks!F1359="","",All_Tasks!F1359)</f>
        <v/>
      </c>
      <c r="G1359" t="str">
        <f>IF(All_Tasks!G1359="","",All_Tasks!G1359)</f>
        <v/>
      </c>
      <c r="H1359" s="231" t="str">
        <f>IF(All_Tasks!H1359="","",All_Tasks!H1359)</f>
        <v/>
      </c>
      <c r="I1359" t="str">
        <f>IF(All_Tasks!I1359="","",All_Tasks!I1359)</f>
        <v/>
      </c>
      <c r="J1359" t="str">
        <f>IF(All_Tasks!J1359="","",All_Tasks!J1359)</f>
        <v/>
      </c>
      <c r="K1359" t="str">
        <f>IF(All_Tasks!K1359="","",All_Tasks!K1359)</f>
        <v/>
      </c>
      <c r="L1359" s="231" t="str">
        <f>IF(All_Tasks!L1359="","",All_Tasks!L1359)</f>
        <v/>
      </c>
      <c r="M1359" t="str">
        <f>IF(All_Tasks!M1359="","",All_Tasks!M1359)</f>
        <v/>
      </c>
      <c r="N1359" t="str">
        <f>IF(All_Tasks!N1359="","",All_Tasks!N1359)</f>
        <v/>
      </c>
      <c r="O1359" t="str">
        <f>IF(All_Tasks!O1359="","",All_Tasks!O1359)</f>
        <v/>
      </c>
      <c r="P1359" s="181">
        <f>IF(All_Tasks!P1359="",0,All_Tasks!P1359)</f>
        <v>0</v>
      </c>
      <c r="Q1359" s="181">
        <f>IF(All_Tasks!Q1359="",0,All_Tasks!Q1359)</f>
        <v>0</v>
      </c>
      <c r="R1359" s="181">
        <f>IF(All_Tasks!R1359="",0,All_Tasks!R1359)</f>
        <v>0</v>
      </c>
      <c r="S1359" s="181" t="str">
        <f>IF(All_Tasks!S1359="","",All_Tasks!S1359)</f>
        <v/>
      </c>
      <c r="T1359" t="str">
        <f>IF(All_Tasks!T1359="","",All_Tasks!T1359)</f>
        <v/>
      </c>
      <c r="U1359" t="str">
        <f>IF(All_Tasks!U1359="","",All_Tasks!U1359)</f>
        <v/>
      </c>
      <c r="V1359">
        <f>IF(A1359="",0,IFERROR(MATCH(A1359,Scope_Labor_Rates!$A$6:$A$46,0)+5,0))</f>
        <v>0</v>
      </c>
      <c r="W1359" s="178">
        <f>IF(V1359&gt;0,INDEX(Scope_Labor_Rates!$C$6:$C$46,V1359-5),0)</f>
        <v>0</v>
      </c>
      <c r="X1359" s="178">
        <f>IF(V1359&gt;0,INDEX(Scope_Labor_Rates!$C$6:$C$46,V1359-5),0)</f>
        <v>0</v>
      </c>
      <c r="Y1359" s="180">
        <f>IF(V1359&gt;0,INDEX(Scope_Labor_Rates!$S$6:$S$46,V1359-5),0)</f>
        <v>0</v>
      </c>
      <c r="Z1359" s="180">
        <f>IF(V1359&gt;0,INDEX(Scope_Labor_Rates!$R$6:$R$46,V1359-5),1)</f>
        <v>1</v>
      </c>
      <c r="AA1359" s="231">
        <f t="shared" si="189"/>
        <v>0</v>
      </c>
      <c r="AB1359" t="str">
        <f t="shared" si="190"/>
        <v/>
      </c>
      <c r="AC1359" s="178" t="str">
        <f t="shared" si="191"/>
        <v/>
      </c>
      <c r="AD1359" s="181">
        <f t="shared" si="192"/>
        <v>0</v>
      </c>
      <c r="AE1359" s="178">
        <f>IF(V1359&gt;0,P1359*INDEX(Scope_Labor_Rates!$E$6:$E$46,V1359-5),0)</f>
        <v>0</v>
      </c>
      <c r="AF1359" s="181">
        <f>IF(V1359&gt;0,AE1359*INDEX(Scope_Labor_Rates!$D$6:$D$46,V1359-5)*AA1359,0)</f>
        <v>0</v>
      </c>
      <c r="AG1359" s="178">
        <f>IF(V1359&gt;0,P1359*INDEX(Scope_Labor_Rates!$G$6:$G$46,V1359-5),0)</f>
        <v>0</v>
      </c>
      <c r="AH1359" s="181">
        <f>IF(V1359&gt;0,AG1359*INDEX(Scope_Labor_Rates!$F$6:$F$46,V1359-5)*AA1359,0)</f>
        <v>0</v>
      </c>
      <c r="AI1359" s="178">
        <f>IF(V1359&gt;0,P1359*INDEX(Scope_Labor_Rates!$I$6:$I$46,V1359-5),0)</f>
        <v>0</v>
      </c>
      <c r="AJ1359" s="181">
        <f>IF(V1359&gt;0,AI1359*INDEX(Scope_Labor_Rates!$H$6:$H$46,V1359-5)*AA1359,0)</f>
        <v>0</v>
      </c>
      <c r="AK1359" s="178">
        <f>IF(V1359&gt;0,P1359*INDEX(Scope_Labor_Rates!$K$6:$K$46,V1359-5),0)</f>
        <v>0</v>
      </c>
      <c r="AL1359" s="181">
        <f>IF(V1359&gt;0,AK1359*INDEX(Scope_Labor_Rates!$J$6:$J$46,V1359-5)*AA1359,0)</f>
        <v>0</v>
      </c>
      <c r="AM1359" s="178">
        <f>IF(V1359&gt;0,P1359*INDEX(Scope_Labor_Rates!$M$6:$M$46,V1359-5),0)</f>
        <v>0</v>
      </c>
      <c r="AN1359" s="178">
        <f>IF(V1359&gt;0,AM1359*INDEX(Scope_Labor_Rates!$L$6:$L$46,V1359-5)*AA1359,0)</f>
        <v>0</v>
      </c>
      <c r="AO1359" s="178">
        <f>IF(V1359&gt;0,P1359*INDEX(Scope_Labor_Rates!$O$6:$O$46,V1359-5)*AA1359,0)</f>
        <v>0</v>
      </c>
      <c r="AP1359" s="181">
        <f>IF(V1359&gt;0,P1359*INDEX(Scope_Labor_Rates!$Q$6:$Q$46,V1359-5)*AA1359,0)</f>
        <v>0</v>
      </c>
      <c r="AQ1359" s="178">
        <f t="shared" si="193"/>
        <v>0</v>
      </c>
      <c r="AR1359" s="178">
        <f t="shared" si="194"/>
        <v>0</v>
      </c>
      <c r="AS1359" s="178">
        <f t="shared" si="195"/>
        <v>0</v>
      </c>
      <c r="AT1359" s="178">
        <f t="shared" si="196"/>
        <v>0</v>
      </c>
      <c r="AU1359">
        <f t="shared" si="197"/>
        <v>0</v>
      </c>
    </row>
    <row r="1360" spans="1:47">
      <c r="A1360" t="str">
        <f>IF(All_Tasks!A1360="","",All_Tasks!A1360)</f>
        <v/>
      </c>
      <c r="B1360" t="str">
        <f>IF(All_Tasks!B1360="","",All_Tasks!B1360)</f>
        <v/>
      </c>
      <c r="C1360" t="str">
        <f>IF(All_Tasks!C1360="","",All_Tasks!C1360)</f>
        <v/>
      </c>
      <c r="D1360" t="str">
        <f>IF(All_Tasks!D1360="","",All_Tasks!D1360)</f>
        <v/>
      </c>
      <c r="E1360" t="str">
        <f>IF(All_Tasks!V1360&lt;&gt;"",All_Tasks!V1360,IF(All_Tasks!E1360&lt;&gt;"",All_Tasks!E1360,""))</f>
        <v/>
      </c>
      <c r="F1360" t="str">
        <f>IF(All_Tasks!F1360="","",All_Tasks!F1360)</f>
        <v/>
      </c>
      <c r="G1360" t="str">
        <f>IF(All_Tasks!G1360="","",All_Tasks!G1360)</f>
        <v/>
      </c>
      <c r="H1360" s="231" t="str">
        <f>IF(All_Tasks!H1360="","",All_Tasks!H1360)</f>
        <v/>
      </c>
      <c r="I1360" t="str">
        <f>IF(All_Tasks!I1360="","",All_Tasks!I1360)</f>
        <v/>
      </c>
      <c r="J1360" t="str">
        <f>IF(All_Tasks!J1360="","",All_Tasks!J1360)</f>
        <v/>
      </c>
      <c r="K1360" t="str">
        <f>IF(All_Tasks!K1360="","",All_Tasks!K1360)</f>
        <v/>
      </c>
      <c r="L1360" s="231" t="str">
        <f>IF(All_Tasks!L1360="","",All_Tasks!L1360)</f>
        <v/>
      </c>
      <c r="M1360" t="str">
        <f>IF(All_Tasks!M1360="","",All_Tasks!M1360)</f>
        <v/>
      </c>
      <c r="N1360" t="str">
        <f>IF(All_Tasks!N1360="","",All_Tasks!N1360)</f>
        <v/>
      </c>
      <c r="O1360" t="str">
        <f>IF(All_Tasks!O1360="","",All_Tasks!O1360)</f>
        <v/>
      </c>
      <c r="P1360" s="181">
        <f>IF(All_Tasks!P1360="",0,All_Tasks!P1360)</f>
        <v>0</v>
      </c>
      <c r="Q1360" s="181">
        <f>IF(All_Tasks!Q1360="",0,All_Tasks!Q1360)</f>
        <v>0</v>
      </c>
      <c r="R1360" s="181">
        <f>IF(All_Tasks!R1360="",0,All_Tasks!R1360)</f>
        <v>0</v>
      </c>
      <c r="S1360" s="181" t="str">
        <f>IF(All_Tasks!S1360="","",All_Tasks!S1360)</f>
        <v/>
      </c>
      <c r="T1360" t="str">
        <f>IF(All_Tasks!T1360="","",All_Tasks!T1360)</f>
        <v/>
      </c>
      <c r="U1360" t="str">
        <f>IF(All_Tasks!U1360="","",All_Tasks!U1360)</f>
        <v/>
      </c>
      <c r="V1360">
        <f>IF(A1360="",0,IFERROR(MATCH(A1360,Scope_Labor_Rates!$A$6:$A$46,0)+5,0))</f>
        <v>0</v>
      </c>
      <c r="W1360" s="178">
        <f>IF(V1360&gt;0,INDEX(Scope_Labor_Rates!$C$6:$C$46,V1360-5),0)</f>
        <v>0</v>
      </c>
      <c r="X1360" s="178">
        <f>IF(V1360&gt;0,INDEX(Scope_Labor_Rates!$C$6:$C$46,V1360-5),0)</f>
        <v>0</v>
      </c>
      <c r="Y1360" s="180">
        <f>IF(V1360&gt;0,INDEX(Scope_Labor_Rates!$S$6:$S$46,V1360-5),0)</f>
        <v>0</v>
      </c>
      <c r="Z1360" s="180">
        <f>IF(V1360&gt;0,INDEX(Scope_Labor_Rates!$R$6:$R$46,V1360-5),1)</f>
        <v>1</v>
      </c>
      <c r="AA1360" s="231">
        <f t="shared" si="189"/>
        <v>0</v>
      </c>
      <c r="AB1360" t="str">
        <f t="shared" si="190"/>
        <v/>
      </c>
      <c r="AC1360" s="178" t="str">
        <f t="shared" si="191"/>
        <v/>
      </c>
      <c r="AD1360" s="181">
        <f t="shared" si="192"/>
        <v>0</v>
      </c>
      <c r="AE1360" s="178">
        <f>IF(V1360&gt;0,P1360*INDEX(Scope_Labor_Rates!$E$6:$E$46,V1360-5),0)</f>
        <v>0</v>
      </c>
      <c r="AF1360" s="181">
        <f>IF(V1360&gt;0,AE1360*INDEX(Scope_Labor_Rates!$D$6:$D$46,V1360-5)*AA1360,0)</f>
        <v>0</v>
      </c>
      <c r="AG1360" s="178">
        <f>IF(V1360&gt;0,P1360*INDEX(Scope_Labor_Rates!$G$6:$G$46,V1360-5),0)</f>
        <v>0</v>
      </c>
      <c r="AH1360" s="181">
        <f>IF(V1360&gt;0,AG1360*INDEX(Scope_Labor_Rates!$F$6:$F$46,V1360-5)*AA1360,0)</f>
        <v>0</v>
      </c>
      <c r="AI1360" s="178">
        <f>IF(V1360&gt;0,P1360*INDEX(Scope_Labor_Rates!$I$6:$I$46,V1360-5),0)</f>
        <v>0</v>
      </c>
      <c r="AJ1360" s="181">
        <f>IF(V1360&gt;0,AI1360*INDEX(Scope_Labor_Rates!$H$6:$H$46,V1360-5)*AA1360,0)</f>
        <v>0</v>
      </c>
      <c r="AK1360" s="178">
        <f>IF(V1360&gt;0,P1360*INDEX(Scope_Labor_Rates!$K$6:$K$46,V1360-5),0)</f>
        <v>0</v>
      </c>
      <c r="AL1360" s="181">
        <f>IF(V1360&gt;0,AK1360*INDEX(Scope_Labor_Rates!$J$6:$J$46,V1360-5)*AA1360,0)</f>
        <v>0</v>
      </c>
      <c r="AM1360" s="178">
        <f>IF(V1360&gt;0,P1360*INDEX(Scope_Labor_Rates!$M$6:$M$46,V1360-5),0)</f>
        <v>0</v>
      </c>
      <c r="AN1360" s="178">
        <f>IF(V1360&gt;0,AM1360*INDEX(Scope_Labor_Rates!$L$6:$L$46,V1360-5)*AA1360,0)</f>
        <v>0</v>
      </c>
      <c r="AO1360" s="178">
        <f>IF(V1360&gt;0,P1360*INDEX(Scope_Labor_Rates!$O$6:$O$46,V1360-5)*AA1360,0)</f>
        <v>0</v>
      </c>
      <c r="AP1360" s="181">
        <f>IF(V1360&gt;0,P1360*INDEX(Scope_Labor_Rates!$Q$6:$Q$46,V1360-5)*AA1360,0)</f>
        <v>0</v>
      </c>
      <c r="AQ1360" s="178">
        <f t="shared" si="193"/>
        <v>0</v>
      </c>
      <c r="AR1360" s="178">
        <f t="shared" si="194"/>
        <v>0</v>
      </c>
      <c r="AS1360" s="178">
        <f t="shared" si="195"/>
        <v>0</v>
      </c>
      <c r="AT1360" s="178">
        <f t="shared" si="196"/>
        <v>0</v>
      </c>
      <c r="AU1360">
        <f t="shared" si="197"/>
        <v>0</v>
      </c>
    </row>
    <row r="1361" spans="1:47">
      <c r="A1361" t="str">
        <f>IF(All_Tasks!A1361="","",All_Tasks!A1361)</f>
        <v/>
      </c>
      <c r="B1361" t="str">
        <f>IF(All_Tasks!B1361="","",All_Tasks!B1361)</f>
        <v/>
      </c>
      <c r="C1361" t="str">
        <f>IF(All_Tasks!C1361="","",All_Tasks!C1361)</f>
        <v/>
      </c>
      <c r="D1361" t="str">
        <f>IF(All_Tasks!D1361="","",All_Tasks!D1361)</f>
        <v/>
      </c>
      <c r="E1361" t="str">
        <f>IF(All_Tasks!V1361&lt;&gt;"",All_Tasks!V1361,IF(All_Tasks!E1361&lt;&gt;"",All_Tasks!E1361,""))</f>
        <v/>
      </c>
      <c r="F1361" t="str">
        <f>IF(All_Tasks!F1361="","",All_Tasks!F1361)</f>
        <v/>
      </c>
      <c r="G1361" t="str">
        <f>IF(All_Tasks!G1361="","",All_Tasks!G1361)</f>
        <v/>
      </c>
      <c r="H1361" s="231" t="str">
        <f>IF(All_Tasks!H1361="","",All_Tasks!H1361)</f>
        <v/>
      </c>
      <c r="I1361" t="str">
        <f>IF(All_Tasks!I1361="","",All_Tasks!I1361)</f>
        <v/>
      </c>
      <c r="J1361" t="str">
        <f>IF(All_Tasks!J1361="","",All_Tasks!J1361)</f>
        <v/>
      </c>
      <c r="K1361" t="str">
        <f>IF(All_Tasks!K1361="","",All_Tasks!K1361)</f>
        <v/>
      </c>
      <c r="L1361" s="231" t="str">
        <f>IF(All_Tasks!L1361="","",All_Tasks!L1361)</f>
        <v/>
      </c>
      <c r="M1361" t="str">
        <f>IF(All_Tasks!M1361="","",All_Tasks!M1361)</f>
        <v/>
      </c>
      <c r="N1361" t="str">
        <f>IF(All_Tasks!N1361="","",All_Tasks!N1361)</f>
        <v/>
      </c>
      <c r="O1361" t="str">
        <f>IF(All_Tasks!O1361="","",All_Tasks!O1361)</f>
        <v/>
      </c>
      <c r="P1361" s="181">
        <f>IF(All_Tasks!P1361="",0,All_Tasks!P1361)</f>
        <v>0</v>
      </c>
      <c r="Q1361" s="181">
        <f>IF(All_Tasks!Q1361="",0,All_Tasks!Q1361)</f>
        <v>0</v>
      </c>
      <c r="R1361" s="181">
        <f>IF(All_Tasks!R1361="",0,All_Tasks!R1361)</f>
        <v>0</v>
      </c>
      <c r="S1361" s="181" t="str">
        <f>IF(All_Tasks!S1361="","",All_Tasks!S1361)</f>
        <v/>
      </c>
      <c r="T1361" t="str">
        <f>IF(All_Tasks!T1361="","",All_Tasks!T1361)</f>
        <v/>
      </c>
      <c r="U1361" t="str">
        <f>IF(All_Tasks!U1361="","",All_Tasks!U1361)</f>
        <v/>
      </c>
      <c r="V1361">
        <f>IF(A1361="",0,IFERROR(MATCH(A1361,Scope_Labor_Rates!$A$6:$A$46,0)+5,0))</f>
        <v>0</v>
      </c>
      <c r="W1361" s="178">
        <f>IF(V1361&gt;0,INDEX(Scope_Labor_Rates!$C$6:$C$46,V1361-5),0)</f>
        <v>0</v>
      </c>
      <c r="X1361" s="178">
        <f>IF(V1361&gt;0,INDEX(Scope_Labor_Rates!$C$6:$C$46,V1361-5),0)</f>
        <v>0</v>
      </c>
      <c r="Y1361" s="180">
        <f>IF(V1361&gt;0,INDEX(Scope_Labor_Rates!$S$6:$S$46,V1361-5),0)</f>
        <v>0</v>
      </c>
      <c r="Z1361" s="180">
        <f>IF(V1361&gt;0,INDEX(Scope_Labor_Rates!$R$6:$R$46,V1361-5),1)</f>
        <v>1</v>
      </c>
      <c r="AA1361" s="231">
        <f t="shared" si="189"/>
        <v>0</v>
      </c>
      <c r="AB1361" t="str">
        <f t="shared" si="190"/>
        <v/>
      </c>
      <c r="AC1361" s="178" t="str">
        <f t="shared" si="191"/>
        <v/>
      </c>
      <c r="AD1361" s="181">
        <f t="shared" si="192"/>
        <v>0</v>
      </c>
      <c r="AE1361" s="178">
        <f>IF(V1361&gt;0,P1361*INDEX(Scope_Labor_Rates!$E$6:$E$46,V1361-5),0)</f>
        <v>0</v>
      </c>
      <c r="AF1361" s="181">
        <f>IF(V1361&gt;0,AE1361*INDEX(Scope_Labor_Rates!$D$6:$D$46,V1361-5)*AA1361,0)</f>
        <v>0</v>
      </c>
      <c r="AG1361" s="178">
        <f>IF(V1361&gt;0,P1361*INDEX(Scope_Labor_Rates!$G$6:$G$46,V1361-5),0)</f>
        <v>0</v>
      </c>
      <c r="AH1361" s="181">
        <f>IF(V1361&gt;0,AG1361*INDEX(Scope_Labor_Rates!$F$6:$F$46,V1361-5)*AA1361,0)</f>
        <v>0</v>
      </c>
      <c r="AI1361" s="178">
        <f>IF(V1361&gt;0,P1361*INDEX(Scope_Labor_Rates!$I$6:$I$46,V1361-5),0)</f>
        <v>0</v>
      </c>
      <c r="AJ1361" s="181">
        <f>IF(V1361&gt;0,AI1361*INDEX(Scope_Labor_Rates!$H$6:$H$46,V1361-5)*AA1361,0)</f>
        <v>0</v>
      </c>
      <c r="AK1361" s="178">
        <f>IF(V1361&gt;0,P1361*INDEX(Scope_Labor_Rates!$K$6:$K$46,V1361-5),0)</f>
        <v>0</v>
      </c>
      <c r="AL1361" s="181">
        <f>IF(V1361&gt;0,AK1361*INDEX(Scope_Labor_Rates!$J$6:$J$46,V1361-5)*AA1361,0)</f>
        <v>0</v>
      </c>
      <c r="AM1361" s="178">
        <f>IF(V1361&gt;0,P1361*INDEX(Scope_Labor_Rates!$M$6:$M$46,V1361-5),0)</f>
        <v>0</v>
      </c>
      <c r="AN1361" s="178">
        <f>IF(V1361&gt;0,AM1361*INDEX(Scope_Labor_Rates!$L$6:$L$46,V1361-5)*AA1361,0)</f>
        <v>0</v>
      </c>
      <c r="AO1361" s="178">
        <f>IF(V1361&gt;0,P1361*INDEX(Scope_Labor_Rates!$O$6:$O$46,V1361-5)*AA1361,0)</f>
        <v>0</v>
      </c>
      <c r="AP1361" s="181">
        <f>IF(V1361&gt;0,P1361*INDEX(Scope_Labor_Rates!$Q$6:$Q$46,V1361-5)*AA1361,0)</f>
        <v>0</v>
      </c>
      <c r="AQ1361" s="178">
        <f t="shared" si="193"/>
        <v>0</v>
      </c>
      <c r="AR1361" s="178">
        <f t="shared" si="194"/>
        <v>0</v>
      </c>
      <c r="AS1361" s="178">
        <f t="shared" si="195"/>
        <v>0</v>
      </c>
      <c r="AT1361" s="178">
        <f t="shared" si="196"/>
        <v>0</v>
      </c>
      <c r="AU1361">
        <f t="shared" si="197"/>
        <v>0</v>
      </c>
    </row>
    <row r="1362" spans="1:47">
      <c r="A1362" t="str">
        <f>IF(All_Tasks!A1362="","",All_Tasks!A1362)</f>
        <v/>
      </c>
      <c r="B1362" t="str">
        <f>IF(All_Tasks!B1362="","",All_Tasks!B1362)</f>
        <v/>
      </c>
      <c r="C1362" t="str">
        <f>IF(All_Tasks!C1362="","",All_Tasks!C1362)</f>
        <v/>
      </c>
      <c r="D1362" t="str">
        <f>IF(All_Tasks!D1362="","",All_Tasks!D1362)</f>
        <v/>
      </c>
      <c r="E1362" t="str">
        <f>IF(All_Tasks!V1362&lt;&gt;"",All_Tasks!V1362,IF(All_Tasks!E1362&lt;&gt;"",All_Tasks!E1362,""))</f>
        <v/>
      </c>
      <c r="F1362" t="str">
        <f>IF(All_Tasks!F1362="","",All_Tasks!F1362)</f>
        <v/>
      </c>
      <c r="G1362" t="str">
        <f>IF(All_Tasks!G1362="","",All_Tasks!G1362)</f>
        <v/>
      </c>
      <c r="H1362" s="231" t="str">
        <f>IF(All_Tasks!H1362="","",All_Tasks!H1362)</f>
        <v/>
      </c>
      <c r="I1362" t="str">
        <f>IF(All_Tasks!I1362="","",All_Tasks!I1362)</f>
        <v/>
      </c>
      <c r="J1362" t="str">
        <f>IF(All_Tasks!J1362="","",All_Tasks!J1362)</f>
        <v/>
      </c>
      <c r="K1362" t="str">
        <f>IF(All_Tasks!K1362="","",All_Tasks!K1362)</f>
        <v/>
      </c>
      <c r="L1362" s="231" t="str">
        <f>IF(All_Tasks!L1362="","",All_Tasks!L1362)</f>
        <v/>
      </c>
      <c r="M1362" t="str">
        <f>IF(All_Tasks!M1362="","",All_Tasks!M1362)</f>
        <v/>
      </c>
      <c r="N1362" t="str">
        <f>IF(All_Tasks!N1362="","",All_Tasks!N1362)</f>
        <v/>
      </c>
      <c r="O1362" t="str">
        <f>IF(All_Tasks!O1362="","",All_Tasks!O1362)</f>
        <v/>
      </c>
      <c r="P1362" s="181">
        <f>IF(All_Tasks!P1362="",0,All_Tasks!P1362)</f>
        <v>0</v>
      </c>
      <c r="Q1362" s="181">
        <f>IF(All_Tasks!Q1362="",0,All_Tasks!Q1362)</f>
        <v>0</v>
      </c>
      <c r="R1362" s="181">
        <f>IF(All_Tasks!R1362="",0,All_Tasks!R1362)</f>
        <v>0</v>
      </c>
      <c r="S1362" s="181" t="str">
        <f>IF(All_Tasks!S1362="","",All_Tasks!S1362)</f>
        <v/>
      </c>
      <c r="T1362" t="str">
        <f>IF(All_Tasks!T1362="","",All_Tasks!T1362)</f>
        <v/>
      </c>
      <c r="U1362" t="str">
        <f>IF(All_Tasks!U1362="","",All_Tasks!U1362)</f>
        <v/>
      </c>
      <c r="V1362">
        <f>IF(A1362="",0,IFERROR(MATCH(A1362,Scope_Labor_Rates!$A$6:$A$46,0)+5,0))</f>
        <v>0</v>
      </c>
      <c r="W1362" s="178">
        <f>IF(V1362&gt;0,INDEX(Scope_Labor_Rates!$C$6:$C$46,V1362-5),0)</f>
        <v>0</v>
      </c>
      <c r="X1362" s="178">
        <f>IF(V1362&gt;0,INDEX(Scope_Labor_Rates!$C$6:$C$46,V1362-5),0)</f>
        <v>0</v>
      </c>
      <c r="Y1362" s="180">
        <f>IF(V1362&gt;0,INDEX(Scope_Labor_Rates!$S$6:$S$46,V1362-5),0)</f>
        <v>0</v>
      </c>
      <c r="Z1362" s="180">
        <f>IF(V1362&gt;0,INDEX(Scope_Labor_Rates!$R$6:$R$46,V1362-5),1)</f>
        <v>1</v>
      </c>
      <c r="AA1362" s="231">
        <f t="shared" si="189"/>
        <v>0</v>
      </c>
      <c r="AB1362" t="str">
        <f t="shared" si="190"/>
        <v/>
      </c>
      <c r="AC1362" s="178" t="str">
        <f t="shared" si="191"/>
        <v/>
      </c>
      <c r="AD1362" s="181">
        <f t="shared" si="192"/>
        <v>0</v>
      </c>
      <c r="AE1362" s="178">
        <f>IF(V1362&gt;0,P1362*INDEX(Scope_Labor_Rates!$E$6:$E$46,V1362-5),0)</f>
        <v>0</v>
      </c>
      <c r="AF1362" s="181">
        <f>IF(V1362&gt;0,AE1362*INDEX(Scope_Labor_Rates!$D$6:$D$46,V1362-5)*AA1362,0)</f>
        <v>0</v>
      </c>
      <c r="AG1362" s="178">
        <f>IF(V1362&gt;0,P1362*INDEX(Scope_Labor_Rates!$G$6:$G$46,V1362-5),0)</f>
        <v>0</v>
      </c>
      <c r="AH1362" s="181">
        <f>IF(V1362&gt;0,AG1362*INDEX(Scope_Labor_Rates!$F$6:$F$46,V1362-5)*AA1362,0)</f>
        <v>0</v>
      </c>
      <c r="AI1362" s="178">
        <f>IF(V1362&gt;0,P1362*INDEX(Scope_Labor_Rates!$I$6:$I$46,V1362-5),0)</f>
        <v>0</v>
      </c>
      <c r="AJ1362" s="181">
        <f>IF(V1362&gt;0,AI1362*INDEX(Scope_Labor_Rates!$H$6:$H$46,V1362-5)*AA1362,0)</f>
        <v>0</v>
      </c>
      <c r="AK1362" s="178">
        <f>IF(V1362&gt;0,P1362*INDEX(Scope_Labor_Rates!$K$6:$K$46,V1362-5),0)</f>
        <v>0</v>
      </c>
      <c r="AL1362" s="181">
        <f>IF(V1362&gt;0,AK1362*INDEX(Scope_Labor_Rates!$J$6:$J$46,V1362-5)*AA1362,0)</f>
        <v>0</v>
      </c>
      <c r="AM1362" s="178">
        <f>IF(V1362&gt;0,P1362*INDEX(Scope_Labor_Rates!$M$6:$M$46,V1362-5),0)</f>
        <v>0</v>
      </c>
      <c r="AN1362" s="178">
        <f>IF(V1362&gt;0,AM1362*INDEX(Scope_Labor_Rates!$L$6:$L$46,V1362-5)*AA1362,0)</f>
        <v>0</v>
      </c>
      <c r="AO1362" s="178">
        <f>IF(V1362&gt;0,P1362*INDEX(Scope_Labor_Rates!$O$6:$O$46,V1362-5)*AA1362,0)</f>
        <v>0</v>
      </c>
      <c r="AP1362" s="181">
        <f>IF(V1362&gt;0,P1362*INDEX(Scope_Labor_Rates!$Q$6:$Q$46,V1362-5)*AA1362,0)</f>
        <v>0</v>
      </c>
      <c r="AQ1362" s="178">
        <f t="shared" si="193"/>
        <v>0</v>
      </c>
      <c r="AR1362" s="178">
        <f t="shared" si="194"/>
        <v>0</v>
      </c>
      <c r="AS1362" s="178">
        <f t="shared" si="195"/>
        <v>0</v>
      </c>
      <c r="AT1362" s="178">
        <f t="shared" si="196"/>
        <v>0</v>
      </c>
      <c r="AU1362">
        <f t="shared" si="197"/>
        <v>0</v>
      </c>
    </row>
    <row r="1363" spans="1:47">
      <c r="A1363" t="str">
        <f>IF(All_Tasks!A1363="","",All_Tasks!A1363)</f>
        <v/>
      </c>
      <c r="B1363" t="str">
        <f>IF(All_Tasks!B1363="","",All_Tasks!B1363)</f>
        <v/>
      </c>
      <c r="C1363" t="str">
        <f>IF(All_Tasks!C1363="","",All_Tasks!C1363)</f>
        <v/>
      </c>
      <c r="D1363" t="str">
        <f>IF(All_Tasks!D1363="","",All_Tasks!D1363)</f>
        <v/>
      </c>
      <c r="E1363" t="str">
        <f>IF(All_Tasks!V1363&lt;&gt;"",All_Tasks!V1363,IF(All_Tasks!E1363&lt;&gt;"",All_Tasks!E1363,""))</f>
        <v/>
      </c>
      <c r="F1363" t="str">
        <f>IF(All_Tasks!F1363="","",All_Tasks!F1363)</f>
        <v/>
      </c>
      <c r="G1363" t="str">
        <f>IF(All_Tasks!G1363="","",All_Tasks!G1363)</f>
        <v/>
      </c>
      <c r="H1363" s="231" t="str">
        <f>IF(All_Tasks!H1363="","",All_Tasks!H1363)</f>
        <v/>
      </c>
      <c r="I1363" t="str">
        <f>IF(All_Tasks!I1363="","",All_Tasks!I1363)</f>
        <v/>
      </c>
      <c r="J1363" t="str">
        <f>IF(All_Tasks!J1363="","",All_Tasks!J1363)</f>
        <v/>
      </c>
      <c r="K1363" t="str">
        <f>IF(All_Tasks!K1363="","",All_Tasks!K1363)</f>
        <v/>
      </c>
      <c r="L1363" s="231" t="str">
        <f>IF(All_Tasks!L1363="","",All_Tasks!L1363)</f>
        <v/>
      </c>
      <c r="M1363" t="str">
        <f>IF(All_Tasks!M1363="","",All_Tasks!M1363)</f>
        <v/>
      </c>
      <c r="N1363" t="str">
        <f>IF(All_Tasks!N1363="","",All_Tasks!N1363)</f>
        <v/>
      </c>
      <c r="O1363" t="str">
        <f>IF(All_Tasks!O1363="","",All_Tasks!O1363)</f>
        <v/>
      </c>
      <c r="P1363" s="181">
        <f>IF(All_Tasks!P1363="",0,All_Tasks!P1363)</f>
        <v>0</v>
      </c>
      <c r="Q1363" s="181">
        <f>IF(All_Tasks!Q1363="",0,All_Tasks!Q1363)</f>
        <v>0</v>
      </c>
      <c r="R1363" s="181">
        <f>IF(All_Tasks!R1363="",0,All_Tasks!R1363)</f>
        <v>0</v>
      </c>
      <c r="S1363" s="181" t="str">
        <f>IF(All_Tasks!S1363="","",All_Tasks!S1363)</f>
        <v/>
      </c>
      <c r="T1363" t="str">
        <f>IF(All_Tasks!T1363="","",All_Tasks!T1363)</f>
        <v/>
      </c>
      <c r="U1363" t="str">
        <f>IF(All_Tasks!U1363="","",All_Tasks!U1363)</f>
        <v/>
      </c>
      <c r="V1363">
        <f>IF(A1363="",0,IFERROR(MATCH(A1363,Scope_Labor_Rates!$A$6:$A$46,0)+5,0))</f>
        <v>0</v>
      </c>
      <c r="W1363" s="178">
        <f>IF(V1363&gt;0,INDEX(Scope_Labor_Rates!$C$6:$C$46,V1363-5),0)</f>
        <v>0</v>
      </c>
      <c r="X1363" s="178">
        <f>IF(V1363&gt;0,INDEX(Scope_Labor_Rates!$C$6:$C$46,V1363-5),0)</f>
        <v>0</v>
      </c>
      <c r="Y1363" s="180">
        <f>IF(V1363&gt;0,INDEX(Scope_Labor_Rates!$S$6:$S$46,V1363-5),0)</f>
        <v>0</v>
      </c>
      <c r="Z1363" s="180">
        <f>IF(V1363&gt;0,INDEX(Scope_Labor_Rates!$R$6:$R$46,V1363-5),1)</f>
        <v>1</v>
      </c>
      <c r="AA1363" s="231">
        <f t="shared" si="189"/>
        <v>0</v>
      </c>
      <c r="AB1363" t="str">
        <f t="shared" si="190"/>
        <v/>
      </c>
      <c r="AC1363" s="178" t="str">
        <f t="shared" si="191"/>
        <v/>
      </c>
      <c r="AD1363" s="181">
        <f t="shared" si="192"/>
        <v>0</v>
      </c>
      <c r="AE1363" s="178">
        <f>IF(V1363&gt;0,P1363*INDEX(Scope_Labor_Rates!$E$6:$E$46,V1363-5),0)</f>
        <v>0</v>
      </c>
      <c r="AF1363" s="181">
        <f>IF(V1363&gt;0,AE1363*INDEX(Scope_Labor_Rates!$D$6:$D$46,V1363-5)*AA1363,0)</f>
        <v>0</v>
      </c>
      <c r="AG1363" s="178">
        <f>IF(V1363&gt;0,P1363*INDEX(Scope_Labor_Rates!$G$6:$G$46,V1363-5),0)</f>
        <v>0</v>
      </c>
      <c r="AH1363" s="181">
        <f>IF(V1363&gt;0,AG1363*INDEX(Scope_Labor_Rates!$F$6:$F$46,V1363-5)*AA1363,0)</f>
        <v>0</v>
      </c>
      <c r="AI1363" s="178">
        <f>IF(V1363&gt;0,P1363*INDEX(Scope_Labor_Rates!$I$6:$I$46,V1363-5),0)</f>
        <v>0</v>
      </c>
      <c r="AJ1363" s="181">
        <f>IF(V1363&gt;0,AI1363*INDEX(Scope_Labor_Rates!$H$6:$H$46,V1363-5)*AA1363,0)</f>
        <v>0</v>
      </c>
      <c r="AK1363" s="178">
        <f>IF(V1363&gt;0,P1363*INDEX(Scope_Labor_Rates!$K$6:$K$46,V1363-5),0)</f>
        <v>0</v>
      </c>
      <c r="AL1363" s="181">
        <f>IF(V1363&gt;0,AK1363*INDEX(Scope_Labor_Rates!$J$6:$J$46,V1363-5)*AA1363,0)</f>
        <v>0</v>
      </c>
      <c r="AM1363" s="178">
        <f>IF(V1363&gt;0,P1363*INDEX(Scope_Labor_Rates!$M$6:$M$46,V1363-5),0)</f>
        <v>0</v>
      </c>
      <c r="AN1363" s="178">
        <f>IF(V1363&gt;0,AM1363*INDEX(Scope_Labor_Rates!$L$6:$L$46,V1363-5)*AA1363,0)</f>
        <v>0</v>
      </c>
      <c r="AO1363" s="178">
        <f>IF(V1363&gt;0,P1363*INDEX(Scope_Labor_Rates!$O$6:$O$46,V1363-5)*AA1363,0)</f>
        <v>0</v>
      </c>
      <c r="AP1363" s="181">
        <f>IF(V1363&gt;0,P1363*INDEX(Scope_Labor_Rates!$Q$6:$Q$46,V1363-5)*AA1363,0)</f>
        <v>0</v>
      </c>
      <c r="AQ1363" s="178">
        <f t="shared" si="193"/>
        <v>0</v>
      </c>
      <c r="AR1363" s="178">
        <f t="shared" si="194"/>
        <v>0</v>
      </c>
      <c r="AS1363" s="178">
        <f t="shared" si="195"/>
        <v>0</v>
      </c>
      <c r="AT1363" s="178">
        <f t="shared" si="196"/>
        <v>0</v>
      </c>
      <c r="AU1363">
        <f t="shared" si="197"/>
        <v>0</v>
      </c>
    </row>
    <row r="1364" spans="1:47">
      <c r="A1364" t="str">
        <f>IF(All_Tasks!A1364="","",All_Tasks!A1364)</f>
        <v/>
      </c>
      <c r="B1364" t="str">
        <f>IF(All_Tasks!B1364="","",All_Tasks!B1364)</f>
        <v/>
      </c>
      <c r="C1364" t="str">
        <f>IF(All_Tasks!C1364="","",All_Tasks!C1364)</f>
        <v/>
      </c>
      <c r="D1364" t="str">
        <f>IF(All_Tasks!D1364="","",All_Tasks!D1364)</f>
        <v/>
      </c>
      <c r="E1364" t="str">
        <f>IF(All_Tasks!V1364&lt;&gt;"",All_Tasks!V1364,IF(All_Tasks!E1364&lt;&gt;"",All_Tasks!E1364,""))</f>
        <v/>
      </c>
      <c r="F1364" t="str">
        <f>IF(All_Tasks!F1364="","",All_Tasks!F1364)</f>
        <v/>
      </c>
      <c r="G1364" t="str">
        <f>IF(All_Tasks!G1364="","",All_Tasks!G1364)</f>
        <v/>
      </c>
      <c r="H1364" s="231" t="str">
        <f>IF(All_Tasks!H1364="","",All_Tasks!H1364)</f>
        <v/>
      </c>
      <c r="I1364" t="str">
        <f>IF(All_Tasks!I1364="","",All_Tasks!I1364)</f>
        <v/>
      </c>
      <c r="J1364" t="str">
        <f>IF(All_Tasks!J1364="","",All_Tasks!J1364)</f>
        <v/>
      </c>
      <c r="K1364" t="str">
        <f>IF(All_Tasks!K1364="","",All_Tasks!K1364)</f>
        <v/>
      </c>
      <c r="L1364" s="231" t="str">
        <f>IF(All_Tasks!L1364="","",All_Tasks!L1364)</f>
        <v/>
      </c>
      <c r="M1364" t="str">
        <f>IF(All_Tasks!M1364="","",All_Tasks!M1364)</f>
        <v/>
      </c>
      <c r="N1364" t="str">
        <f>IF(All_Tasks!N1364="","",All_Tasks!N1364)</f>
        <v/>
      </c>
      <c r="O1364" t="str">
        <f>IF(All_Tasks!O1364="","",All_Tasks!O1364)</f>
        <v/>
      </c>
      <c r="P1364" s="181">
        <f>IF(All_Tasks!P1364="",0,All_Tasks!P1364)</f>
        <v>0</v>
      </c>
      <c r="Q1364" s="181">
        <f>IF(All_Tasks!Q1364="",0,All_Tasks!Q1364)</f>
        <v>0</v>
      </c>
      <c r="R1364" s="181">
        <f>IF(All_Tasks!R1364="",0,All_Tasks!R1364)</f>
        <v>0</v>
      </c>
      <c r="S1364" s="181" t="str">
        <f>IF(All_Tasks!S1364="","",All_Tasks!S1364)</f>
        <v/>
      </c>
      <c r="T1364" t="str">
        <f>IF(All_Tasks!T1364="","",All_Tasks!T1364)</f>
        <v/>
      </c>
      <c r="U1364" t="str">
        <f>IF(All_Tasks!U1364="","",All_Tasks!U1364)</f>
        <v/>
      </c>
      <c r="V1364">
        <f>IF(A1364="",0,IFERROR(MATCH(A1364,Scope_Labor_Rates!$A$6:$A$46,0)+5,0))</f>
        <v>0</v>
      </c>
      <c r="W1364" s="178">
        <f>IF(V1364&gt;0,INDEX(Scope_Labor_Rates!$C$6:$C$46,V1364-5),0)</f>
        <v>0</v>
      </c>
      <c r="X1364" s="178">
        <f>IF(V1364&gt;0,INDEX(Scope_Labor_Rates!$C$6:$C$46,V1364-5),0)</f>
        <v>0</v>
      </c>
      <c r="Y1364" s="180">
        <f>IF(V1364&gt;0,INDEX(Scope_Labor_Rates!$S$6:$S$46,V1364-5),0)</f>
        <v>0</v>
      </c>
      <c r="Z1364" s="180">
        <f>IF(V1364&gt;0,INDEX(Scope_Labor_Rates!$R$6:$R$46,V1364-5),1)</f>
        <v>1</v>
      </c>
      <c r="AA1364" s="231">
        <f t="shared" si="189"/>
        <v>0</v>
      </c>
      <c r="AB1364" t="str">
        <f t="shared" si="190"/>
        <v/>
      </c>
      <c r="AC1364" s="178" t="str">
        <f t="shared" si="191"/>
        <v/>
      </c>
      <c r="AD1364" s="181">
        <f t="shared" si="192"/>
        <v>0</v>
      </c>
      <c r="AE1364" s="178">
        <f>IF(V1364&gt;0,P1364*INDEX(Scope_Labor_Rates!$E$6:$E$46,V1364-5),0)</f>
        <v>0</v>
      </c>
      <c r="AF1364" s="181">
        <f>IF(V1364&gt;0,AE1364*INDEX(Scope_Labor_Rates!$D$6:$D$46,V1364-5)*AA1364,0)</f>
        <v>0</v>
      </c>
      <c r="AG1364" s="178">
        <f>IF(V1364&gt;0,P1364*INDEX(Scope_Labor_Rates!$G$6:$G$46,V1364-5),0)</f>
        <v>0</v>
      </c>
      <c r="AH1364" s="181">
        <f>IF(V1364&gt;0,AG1364*INDEX(Scope_Labor_Rates!$F$6:$F$46,V1364-5)*AA1364,0)</f>
        <v>0</v>
      </c>
      <c r="AI1364" s="178">
        <f>IF(V1364&gt;0,P1364*INDEX(Scope_Labor_Rates!$I$6:$I$46,V1364-5),0)</f>
        <v>0</v>
      </c>
      <c r="AJ1364" s="181">
        <f>IF(V1364&gt;0,AI1364*INDEX(Scope_Labor_Rates!$H$6:$H$46,V1364-5)*AA1364,0)</f>
        <v>0</v>
      </c>
      <c r="AK1364" s="178">
        <f>IF(V1364&gt;0,P1364*INDEX(Scope_Labor_Rates!$K$6:$K$46,V1364-5),0)</f>
        <v>0</v>
      </c>
      <c r="AL1364" s="181">
        <f>IF(V1364&gt;0,AK1364*INDEX(Scope_Labor_Rates!$J$6:$J$46,V1364-5)*AA1364,0)</f>
        <v>0</v>
      </c>
      <c r="AM1364" s="178">
        <f>IF(V1364&gt;0,P1364*INDEX(Scope_Labor_Rates!$M$6:$M$46,V1364-5),0)</f>
        <v>0</v>
      </c>
      <c r="AN1364" s="178">
        <f>IF(V1364&gt;0,AM1364*INDEX(Scope_Labor_Rates!$L$6:$L$46,V1364-5)*AA1364,0)</f>
        <v>0</v>
      </c>
      <c r="AO1364" s="178">
        <f>IF(V1364&gt;0,P1364*INDEX(Scope_Labor_Rates!$O$6:$O$46,V1364-5)*AA1364,0)</f>
        <v>0</v>
      </c>
      <c r="AP1364" s="181">
        <f>IF(V1364&gt;0,P1364*INDEX(Scope_Labor_Rates!$Q$6:$Q$46,V1364-5)*AA1364,0)</f>
        <v>0</v>
      </c>
      <c r="AQ1364" s="178">
        <f t="shared" si="193"/>
        <v>0</v>
      </c>
      <c r="AR1364" s="178">
        <f t="shared" si="194"/>
        <v>0</v>
      </c>
      <c r="AS1364" s="178">
        <f t="shared" si="195"/>
        <v>0</v>
      </c>
      <c r="AT1364" s="178">
        <f t="shared" si="196"/>
        <v>0</v>
      </c>
      <c r="AU1364">
        <f t="shared" si="197"/>
        <v>0</v>
      </c>
    </row>
    <row r="1365" spans="1:47">
      <c r="A1365" t="str">
        <f>IF(All_Tasks!A1365="","",All_Tasks!A1365)</f>
        <v/>
      </c>
      <c r="B1365" t="str">
        <f>IF(All_Tasks!B1365="","",All_Tasks!B1365)</f>
        <v/>
      </c>
      <c r="C1365" t="str">
        <f>IF(All_Tasks!C1365="","",All_Tasks!C1365)</f>
        <v/>
      </c>
      <c r="D1365" t="str">
        <f>IF(All_Tasks!D1365="","",All_Tasks!D1365)</f>
        <v/>
      </c>
      <c r="E1365" t="str">
        <f>IF(All_Tasks!V1365&lt;&gt;"",All_Tasks!V1365,IF(All_Tasks!E1365&lt;&gt;"",All_Tasks!E1365,""))</f>
        <v/>
      </c>
      <c r="F1365" t="str">
        <f>IF(All_Tasks!F1365="","",All_Tasks!F1365)</f>
        <v/>
      </c>
      <c r="G1365" t="str">
        <f>IF(All_Tasks!G1365="","",All_Tasks!G1365)</f>
        <v/>
      </c>
      <c r="H1365" s="231" t="str">
        <f>IF(All_Tasks!H1365="","",All_Tasks!H1365)</f>
        <v/>
      </c>
      <c r="I1365" t="str">
        <f>IF(All_Tasks!I1365="","",All_Tasks!I1365)</f>
        <v/>
      </c>
      <c r="J1365" t="str">
        <f>IF(All_Tasks!J1365="","",All_Tasks!J1365)</f>
        <v/>
      </c>
      <c r="K1365" t="str">
        <f>IF(All_Tasks!K1365="","",All_Tasks!K1365)</f>
        <v/>
      </c>
      <c r="L1365" s="231" t="str">
        <f>IF(All_Tasks!L1365="","",All_Tasks!L1365)</f>
        <v/>
      </c>
      <c r="M1365" t="str">
        <f>IF(All_Tasks!M1365="","",All_Tasks!M1365)</f>
        <v/>
      </c>
      <c r="N1365" t="str">
        <f>IF(All_Tasks!N1365="","",All_Tasks!N1365)</f>
        <v/>
      </c>
      <c r="O1365" t="str">
        <f>IF(All_Tasks!O1365="","",All_Tasks!O1365)</f>
        <v/>
      </c>
      <c r="P1365" s="181">
        <f>IF(All_Tasks!P1365="",0,All_Tasks!P1365)</f>
        <v>0</v>
      </c>
      <c r="Q1365" s="181">
        <f>IF(All_Tasks!Q1365="",0,All_Tasks!Q1365)</f>
        <v>0</v>
      </c>
      <c r="R1365" s="181">
        <f>IF(All_Tasks!R1365="",0,All_Tasks!R1365)</f>
        <v>0</v>
      </c>
      <c r="S1365" s="181" t="str">
        <f>IF(All_Tasks!S1365="","",All_Tasks!S1365)</f>
        <v/>
      </c>
      <c r="T1365" t="str">
        <f>IF(All_Tasks!T1365="","",All_Tasks!T1365)</f>
        <v/>
      </c>
      <c r="U1365" t="str">
        <f>IF(All_Tasks!U1365="","",All_Tasks!U1365)</f>
        <v/>
      </c>
      <c r="V1365">
        <f>IF(A1365="",0,IFERROR(MATCH(A1365,Scope_Labor_Rates!$A$6:$A$46,0)+5,0))</f>
        <v>0</v>
      </c>
      <c r="W1365" s="178">
        <f>IF(V1365&gt;0,INDEX(Scope_Labor_Rates!$C$6:$C$46,V1365-5),0)</f>
        <v>0</v>
      </c>
      <c r="X1365" s="178">
        <f>IF(V1365&gt;0,INDEX(Scope_Labor_Rates!$C$6:$C$46,V1365-5),0)</f>
        <v>0</v>
      </c>
      <c r="Y1365" s="180">
        <f>IF(V1365&gt;0,INDEX(Scope_Labor_Rates!$S$6:$S$46,V1365-5),0)</f>
        <v>0</v>
      </c>
      <c r="Z1365" s="180">
        <f>IF(V1365&gt;0,INDEX(Scope_Labor_Rates!$R$6:$R$46,V1365-5),1)</f>
        <v>1</v>
      </c>
      <c r="AA1365" s="231">
        <f t="shared" si="189"/>
        <v>0</v>
      </c>
      <c r="AB1365" t="str">
        <f t="shared" si="190"/>
        <v/>
      </c>
      <c r="AC1365" s="178" t="str">
        <f t="shared" si="191"/>
        <v/>
      </c>
      <c r="AD1365" s="181">
        <f t="shared" si="192"/>
        <v>0</v>
      </c>
      <c r="AE1365" s="178">
        <f>IF(V1365&gt;0,P1365*INDEX(Scope_Labor_Rates!$E$6:$E$46,V1365-5),0)</f>
        <v>0</v>
      </c>
      <c r="AF1365" s="181">
        <f>IF(V1365&gt;0,AE1365*INDEX(Scope_Labor_Rates!$D$6:$D$46,V1365-5)*AA1365,0)</f>
        <v>0</v>
      </c>
      <c r="AG1365" s="178">
        <f>IF(V1365&gt;0,P1365*INDEX(Scope_Labor_Rates!$G$6:$G$46,V1365-5),0)</f>
        <v>0</v>
      </c>
      <c r="AH1365" s="181">
        <f>IF(V1365&gt;0,AG1365*INDEX(Scope_Labor_Rates!$F$6:$F$46,V1365-5)*AA1365,0)</f>
        <v>0</v>
      </c>
      <c r="AI1365" s="178">
        <f>IF(V1365&gt;0,P1365*INDEX(Scope_Labor_Rates!$I$6:$I$46,V1365-5),0)</f>
        <v>0</v>
      </c>
      <c r="AJ1365" s="181">
        <f>IF(V1365&gt;0,AI1365*INDEX(Scope_Labor_Rates!$H$6:$H$46,V1365-5)*AA1365,0)</f>
        <v>0</v>
      </c>
      <c r="AK1365" s="178">
        <f>IF(V1365&gt;0,P1365*INDEX(Scope_Labor_Rates!$K$6:$K$46,V1365-5),0)</f>
        <v>0</v>
      </c>
      <c r="AL1365" s="181">
        <f>IF(V1365&gt;0,AK1365*INDEX(Scope_Labor_Rates!$J$6:$J$46,V1365-5)*AA1365,0)</f>
        <v>0</v>
      </c>
      <c r="AM1365" s="178">
        <f>IF(V1365&gt;0,P1365*INDEX(Scope_Labor_Rates!$M$6:$M$46,V1365-5),0)</f>
        <v>0</v>
      </c>
      <c r="AN1365" s="178">
        <f>IF(V1365&gt;0,AM1365*INDEX(Scope_Labor_Rates!$L$6:$L$46,V1365-5)*AA1365,0)</f>
        <v>0</v>
      </c>
      <c r="AO1365" s="178">
        <f>IF(V1365&gt;0,P1365*INDEX(Scope_Labor_Rates!$O$6:$O$46,V1365-5)*AA1365,0)</f>
        <v>0</v>
      </c>
      <c r="AP1365" s="181">
        <f>IF(V1365&gt;0,P1365*INDEX(Scope_Labor_Rates!$Q$6:$Q$46,V1365-5)*AA1365,0)</f>
        <v>0</v>
      </c>
      <c r="AQ1365" s="178">
        <f t="shared" si="193"/>
        <v>0</v>
      </c>
      <c r="AR1365" s="178">
        <f t="shared" si="194"/>
        <v>0</v>
      </c>
      <c r="AS1365" s="178">
        <f t="shared" si="195"/>
        <v>0</v>
      </c>
      <c r="AT1365" s="178">
        <f t="shared" si="196"/>
        <v>0</v>
      </c>
      <c r="AU1365">
        <f t="shared" si="197"/>
        <v>0</v>
      </c>
    </row>
    <row r="1366" spans="1:47">
      <c r="A1366" t="str">
        <f>IF(All_Tasks!A1366="","",All_Tasks!A1366)</f>
        <v/>
      </c>
      <c r="B1366" t="str">
        <f>IF(All_Tasks!B1366="","",All_Tasks!B1366)</f>
        <v/>
      </c>
      <c r="C1366" t="str">
        <f>IF(All_Tasks!C1366="","",All_Tasks!C1366)</f>
        <v/>
      </c>
      <c r="D1366" t="str">
        <f>IF(All_Tasks!D1366="","",All_Tasks!D1366)</f>
        <v/>
      </c>
      <c r="E1366" t="str">
        <f>IF(All_Tasks!V1366&lt;&gt;"",All_Tasks!V1366,IF(All_Tasks!E1366&lt;&gt;"",All_Tasks!E1366,""))</f>
        <v/>
      </c>
      <c r="F1366" t="str">
        <f>IF(All_Tasks!F1366="","",All_Tasks!F1366)</f>
        <v/>
      </c>
      <c r="G1366" t="str">
        <f>IF(All_Tasks!G1366="","",All_Tasks!G1366)</f>
        <v/>
      </c>
      <c r="H1366" s="231" t="str">
        <f>IF(All_Tasks!H1366="","",All_Tasks!H1366)</f>
        <v/>
      </c>
      <c r="I1366" t="str">
        <f>IF(All_Tasks!I1366="","",All_Tasks!I1366)</f>
        <v/>
      </c>
      <c r="J1366" t="str">
        <f>IF(All_Tasks!J1366="","",All_Tasks!J1366)</f>
        <v/>
      </c>
      <c r="K1366" t="str">
        <f>IF(All_Tasks!K1366="","",All_Tasks!K1366)</f>
        <v/>
      </c>
      <c r="L1366" s="231" t="str">
        <f>IF(All_Tasks!L1366="","",All_Tasks!L1366)</f>
        <v/>
      </c>
      <c r="M1366" t="str">
        <f>IF(All_Tasks!M1366="","",All_Tasks!M1366)</f>
        <v/>
      </c>
      <c r="N1366" t="str">
        <f>IF(All_Tasks!N1366="","",All_Tasks!N1366)</f>
        <v/>
      </c>
      <c r="O1366" t="str">
        <f>IF(All_Tasks!O1366="","",All_Tasks!O1366)</f>
        <v/>
      </c>
      <c r="P1366" s="181">
        <f>IF(All_Tasks!P1366="",0,All_Tasks!P1366)</f>
        <v>0</v>
      </c>
      <c r="Q1366" s="181">
        <f>IF(All_Tasks!Q1366="",0,All_Tasks!Q1366)</f>
        <v>0</v>
      </c>
      <c r="R1366" s="181">
        <f>IF(All_Tasks!R1366="",0,All_Tasks!R1366)</f>
        <v>0</v>
      </c>
      <c r="S1366" s="181" t="str">
        <f>IF(All_Tasks!S1366="","",All_Tasks!S1366)</f>
        <v/>
      </c>
      <c r="T1366" t="str">
        <f>IF(All_Tasks!T1366="","",All_Tasks!T1366)</f>
        <v/>
      </c>
      <c r="U1366" t="str">
        <f>IF(All_Tasks!U1366="","",All_Tasks!U1366)</f>
        <v/>
      </c>
      <c r="V1366">
        <f>IF(A1366="",0,IFERROR(MATCH(A1366,Scope_Labor_Rates!$A$6:$A$46,0)+5,0))</f>
        <v>0</v>
      </c>
      <c r="W1366" s="178">
        <f>IF(V1366&gt;0,INDEX(Scope_Labor_Rates!$C$6:$C$46,V1366-5),0)</f>
        <v>0</v>
      </c>
      <c r="X1366" s="178">
        <f>IF(V1366&gt;0,INDEX(Scope_Labor_Rates!$C$6:$C$46,V1366-5),0)</f>
        <v>0</v>
      </c>
      <c r="Y1366" s="180">
        <f>IF(V1366&gt;0,INDEX(Scope_Labor_Rates!$S$6:$S$46,V1366-5),0)</f>
        <v>0</v>
      </c>
      <c r="Z1366" s="180">
        <f>IF(V1366&gt;0,INDEX(Scope_Labor_Rates!$R$6:$R$46,V1366-5),1)</f>
        <v>1</v>
      </c>
      <c r="AA1366" s="231">
        <f t="shared" si="189"/>
        <v>0</v>
      </c>
      <c r="AB1366" t="str">
        <f t="shared" si="190"/>
        <v/>
      </c>
      <c r="AC1366" s="178" t="str">
        <f t="shared" si="191"/>
        <v/>
      </c>
      <c r="AD1366" s="181">
        <f t="shared" si="192"/>
        <v>0</v>
      </c>
      <c r="AE1366" s="178">
        <f>IF(V1366&gt;0,P1366*INDEX(Scope_Labor_Rates!$E$6:$E$46,V1366-5),0)</f>
        <v>0</v>
      </c>
      <c r="AF1366" s="181">
        <f>IF(V1366&gt;0,AE1366*INDEX(Scope_Labor_Rates!$D$6:$D$46,V1366-5)*AA1366,0)</f>
        <v>0</v>
      </c>
      <c r="AG1366" s="178">
        <f>IF(V1366&gt;0,P1366*INDEX(Scope_Labor_Rates!$G$6:$G$46,V1366-5),0)</f>
        <v>0</v>
      </c>
      <c r="AH1366" s="181">
        <f>IF(V1366&gt;0,AG1366*INDEX(Scope_Labor_Rates!$F$6:$F$46,V1366-5)*AA1366,0)</f>
        <v>0</v>
      </c>
      <c r="AI1366" s="178">
        <f>IF(V1366&gt;0,P1366*INDEX(Scope_Labor_Rates!$I$6:$I$46,V1366-5),0)</f>
        <v>0</v>
      </c>
      <c r="AJ1366" s="181">
        <f>IF(V1366&gt;0,AI1366*INDEX(Scope_Labor_Rates!$H$6:$H$46,V1366-5)*AA1366,0)</f>
        <v>0</v>
      </c>
      <c r="AK1366" s="178">
        <f>IF(V1366&gt;0,P1366*INDEX(Scope_Labor_Rates!$K$6:$K$46,V1366-5),0)</f>
        <v>0</v>
      </c>
      <c r="AL1366" s="181">
        <f>IF(V1366&gt;0,AK1366*INDEX(Scope_Labor_Rates!$J$6:$J$46,V1366-5)*AA1366,0)</f>
        <v>0</v>
      </c>
      <c r="AM1366" s="178">
        <f>IF(V1366&gt;0,P1366*INDEX(Scope_Labor_Rates!$M$6:$M$46,V1366-5),0)</f>
        <v>0</v>
      </c>
      <c r="AN1366" s="178">
        <f>IF(V1366&gt;0,AM1366*INDEX(Scope_Labor_Rates!$L$6:$L$46,V1366-5)*AA1366,0)</f>
        <v>0</v>
      </c>
      <c r="AO1366" s="178">
        <f>IF(V1366&gt;0,P1366*INDEX(Scope_Labor_Rates!$O$6:$O$46,V1366-5)*AA1366,0)</f>
        <v>0</v>
      </c>
      <c r="AP1366" s="181">
        <f>IF(V1366&gt;0,P1366*INDEX(Scope_Labor_Rates!$Q$6:$Q$46,V1366-5)*AA1366,0)</f>
        <v>0</v>
      </c>
      <c r="AQ1366" s="178">
        <f t="shared" si="193"/>
        <v>0</v>
      </c>
      <c r="AR1366" s="178">
        <f t="shared" si="194"/>
        <v>0</v>
      </c>
      <c r="AS1366" s="178">
        <f t="shared" si="195"/>
        <v>0</v>
      </c>
      <c r="AT1366" s="178">
        <f t="shared" si="196"/>
        <v>0</v>
      </c>
      <c r="AU1366">
        <f t="shared" si="197"/>
        <v>0</v>
      </c>
    </row>
    <row r="1367" spans="1:47">
      <c r="A1367" t="str">
        <f>IF(All_Tasks!A1367="","",All_Tasks!A1367)</f>
        <v/>
      </c>
      <c r="B1367" t="str">
        <f>IF(All_Tasks!B1367="","",All_Tasks!B1367)</f>
        <v/>
      </c>
      <c r="C1367" t="str">
        <f>IF(All_Tasks!C1367="","",All_Tasks!C1367)</f>
        <v/>
      </c>
      <c r="D1367" t="str">
        <f>IF(All_Tasks!D1367="","",All_Tasks!D1367)</f>
        <v/>
      </c>
      <c r="E1367" t="str">
        <f>IF(All_Tasks!V1367&lt;&gt;"",All_Tasks!V1367,IF(All_Tasks!E1367&lt;&gt;"",All_Tasks!E1367,""))</f>
        <v/>
      </c>
      <c r="F1367" t="str">
        <f>IF(All_Tasks!F1367="","",All_Tasks!F1367)</f>
        <v/>
      </c>
      <c r="G1367" t="str">
        <f>IF(All_Tasks!G1367="","",All_Tasks!G1367)</f>
        <v/>
      </c>
      <c r="H1367" s="231" t="str">
        <f>IF(All_Tasks!H1367="","",All_Tasks!H1367)</f>
        <v/>
      </c>
      <c r="I1367" t="str">
        <f>IF(All_Tasks!I1367="","",All_Tasks!I1367)</f>
        <v/>
      </c>
      <c r="J1367" t="str">
        <f>IF(All_Tasks!J1367="","",All_Tasks!J1367)</f>
        <v/>
      </c>
      <c r="K1367" t="str">
        <f>IF(All_Tasks!K1367="","",All_Tasks!K1367)</f>
        <v/>
      </c>
      <c r="L1367" s="231" t="str">
        <f>IF(All_Tasks!L1367="","",All_Tasks!L1367)</f>
        <v/>
      </c>
      <c r="M1367" t="str">
        <f>IF(All_Tasks!M1367="","",All_Tasks!M1367)</f>
        <v/>
      </c>
      <c r="N1367" t="str">
        <f>IF(All_Tasks!N1367="","",All_Tasks!N1367)</f>
        <v/>
      </c>
      <c r="O1367" t="str">
        <f>IF(All_Tasks!O1367="","",All_Tasks!O1367)</f>
        <v/>
      </c>
      <c r="P1367" s="181">
        <f>IF(All_Tasks!P1367="",0,All_Tasks!P1367)</f>
        <v>0</v>
      </c>
      <c r="Q1367" s="181">
        <f>IF(All_Tasks!Q1367="",0,All_Tasks!Q1367)</f>
        <v>0</v>
      </c>
      <c r="R1367" s="181">
        <f>IF(All_Tasks!R1367="",0,All_Tasks!R1367)</f>
        <v>0</v>
      </c>
      <c r="S1367" s="181" t="str">
        <f>IF(All_Tasks!S1367="","",All_Tasks!S1367)</f>
        <v/>
      </c>
      <c r="T1367" t="str">
        <f>IF(All_Tasks!T1367="","",All_Tasks!T1367)</f>
        <v/>
      </c>
      <c r="U1367" t="str">
        <f>IF(All_Tasks!U1367="","",All_Tasks!U1367)</f>
        <v/>
      </c>
      <c r="V1367">
        <f>IF(A1367="",0,IFERROR(MATCH(A1367,Scope_Labor_Rates!$A$6:$A$46,0)+5,0))</f>
        <v>0</v>
      </c>
      <c r="W1367" s="178">
        <f>IF(V1367&gt;0,INDEX(Scope_Labor_Rates!$C$6:$C$46,V1367-5),0)</f>
        <v>0</v>
      </c>
      <c r="X1367" s="178">
        <f>IF(V1367&gt;0,INDEX(Scope_Labor_Rates!$C$6:$C$46,V1367-5),0)</f>
        <v>0</v>
      </c>
      <c r="Y1367" s="180">
        <f>IF(V1367&gt;0,INDEX(Scope_Labor_Rates!$S$6:$S$46,V1367-5),0)</f>
        <v>0</v>
      </c>
      <c r="Z1367" s="180">
        <f>IF(V1367&gt;0,INDEX(Scope_Labor_Rates!$R$6:$R$46,V1367-5),1)</f>
        <v>1</v>
      </c>
      <c r="AA1367" s="231">
        <f t="shared" si="189"/>
        <v>0</v>
      </c>
      <c r="AB1367" t="str">
        <f t="shared" si="190"/>
        <v/>
      </c>
      <c r="AC1367" s="178" t="str">
        <f t="shared" si="191"/>
        <v/>
      </c>
      <c r="AD1367" s="181">
        <f t="shared" si="192"/>
        <v>0</v>
      </c>
      <c r="AE1367" s="178">
        <f>IF(V1367&gt;0,P1367*INDEX(Scope_Labor_Rates!$E$6:$E$46,V1367-5),0)</f>
        <v>0</v>
      </c>
      <c r="AF1367" s="181">
        <f>IF(V1367&gt;0,AE1367*INDEX(Scope_Labor_Rates!$D$6:$D$46,V1367-5)*AA1367,0)</f>
        <v>0</v>
      </c>
      <c r="AG1367" s="178">
        <f>IF(V1367&gt;0,P1367*INDEX(Scope_Labor_Rates!$G$6:$G$46,V1367-5),0)</f>
        <v>0</v>
      </c>
      <c r="AH1367" s="181">
        <f>IF(V1367&gt;0,AG1367*INDEX(Scope_Labor_Rates!$F$6:$F$46,V1367-5)*AA1367,0)</f>
        <v>0</v>
      </c>
      <c r="AI1367" s="178">
        <f>IF(V1367&gt;0,P1367*INDEX(Scope_Labor_Rates!$I$6:$I$46,V1367-5),0)</f>
        <v>0</v>
      </c>
      <c r="AJ1367" s="181">
        <f>IF(V1367&gt;0,AI1367*INDEX(Scope_Labor_Rates!$H$6:$H$46,V1367-5)*AA1367,0)</f>
        <v>0</v>
      </c>
      <c r="AK1367" s="178">
        <f>IF(V1367&gt;0,P1367*INDEX(Scope_Labor_Rates!$K$6:$K$46,V1367-5),0)</f>
        <v>0</v>
      </c>
      <c r="AL1367" s="181">
        <f>IF(V1367&gt;0,AK1367*INDEX(Scope_Labor_Rates!$J$6:$J$46,V1367-5)*AA1367,0)</f>
        <v>0</v>
      </c>
      <c r="AM1367" s="178">
        <f>IF(V1367&gt;0,P1367*INDEX(Scope_Labor_Rates!$M$6:$M$46,V1367-5),0)</f>
        <v>0</v>
      </c>
      <c r="AN1367" s="178">
        <f>IF(V1367&gt;0,AM1367*INDEX(Scope_Labor_Rates!$L$6:$L$46,V1367-5)*AA1367,0)</f>
        <v>0</v>
      </c>
      <c r="AO1367" s="178">
        <f>IF(V1367&gt;0,P1367*INDEX(Scope_Labor_Rates!$O$6:$O$46,V1367-5)*AA1367,0)</f>
        <v>0</v>
      </c>
      <c r="AP1367" s="181">
        <f>IF(V1367&gt;0,P1367*INDEX(Scope_Labor_Rates!$Q$6:$Q$46,V1367-5)*AA1367,0)</f>
        <v>0</v>
      </c>
      <c r="AQ1367" s="178">
        <f t="shared" si="193"/>
        <v>0</v>
      </c>
      <c r="AR1367" s="178">
        <f t="shared" si="194"/>
        <v>0</v>
      </c>
      <c r="AS1367" s="178">
        <f t="shared" si="195"/>
        <v>0</v>
      </c>
      <c r="AT1367" s="178">
        <f t="shared" si="196"/>
        <v>0</v>
      </c>
      <c r="AU1367">
        <f t="shared" si="197"/>
        <v>0</v>
      </c>
    </row>
    <row r="1368" spans="1:47">
      <c r="A1368" t="str">
        <f>IF(All_Tasks!A1368="","",All_Tasks!A1368)</f>
        <v/>
      </c>
      <c r="B1368" t="str">
        <f>IF(All_Tasks!B1368="","",All_Tasks!B1368)</f>
        <v/>
      </c>
      <c r="C1368" t="str">
        <f>IF(All_Tasks!C1368="","",All_Tasks!C1368)</f>
        <v/>
      </c>
      <c r="D1368" t="str">
        <f>IF(All_Tasks!D1368="","",All_Tasks!D1368)</f>
        <v/>
      </c>
      <c r="E1368" t="str">
        <f>IF(All_Tasks!V1368&lt;&gt;"",All_Tasks!V1368,IF(All_Tasks!E1368&lt;&gt;"",All_Tasks!E1368,""))</f>
        <v/>
      </c>
      <c r="F1368" t="str">
        <f>IF(All_Tasks!F1368="","",All_Tasks!F1368)</f>
        <v/>
      </c>
      <c r="G1368" t="str">
        <f>IF(All_Tasks!G1368="","",All_Tasks!G1368)</f>
        <v/>
      </c>
      <c r="H1368" s="231" t="str">
        <f>IF(All_Tasks!H1368="","",All_Tasks!H1368)</f>
        <v/>
      </c>
      <c r="I1368" t="str">
        <f>IF(All_Tasks!I1368="","",All_Tasks!I1368)</f>
        <v/>
      </c>
      <c r="J1368" t="str">
        <f>IF(All_Tasks!J1368="","",All_Tasks!J1368)</f>
        <v/>
      </c>
      <c r="K1368" t="str">
        <f>IF(All_Tasks!K1368="","",All_Tasks!K1368)</f>
        <v/>
      </c>
      <c r="L1368" s="231" t="str">
        <f>IF(All_Tasks!L1368="","",All_Tasks!L1368)</f>
        <v/>
      </c>
      <c r="M1368" t="str">
        <f>IF(All_Tasks!M1368="","",All_Tasks!M1368)</f>
        <v/>
      </c>
      <c r="N1368" t="str">
        <f>IF(All_Tasks!N1368="","",All_Tasks!N1368)</f>
        <v/>
      </c>
      <c r="O1368" t="str">
        <f>IF(All_Tasks!O1368="","",All_Tasks!O1368)</f>
        <v/>
      </c>
      <c r="P1368" s="181">
        <f>IF(All_Tasks!P1368="",0,All_Tasks!P1368)</f>
        <v>0</v>
      </c>
      <c r="Q1368" s="181">
        <f>IF(All_Tasks!Q1368="",0,All_Tasks!Q1368)</f>
        <v>0</v>
      </c>
      <c r="R1368" s="181">
        <f>IF(All_Tasks!R1368="",0,All_Tasks!R1368)</f>
        <v>0</v>
      </c>
      <c r="S1368" s="181" t="str">
        <f>IF(All_Tasks!S1368="","",All_Tasks!S1368)</f>
        <v/>
      </c>
      <c r="T1368" t="str">
        <f>IF(All_Tasks!T1368="","",All_Tasks!T1368)</f>
        <v/>
      </c>
      <c r="U1368" t="str">
        <f>IF(All_Tasks!U1368="","",All_Tasks!U1368)</f>
        <v/>
      </c>
      <c r="V1368">
        <f>IF(A1368="",0,IFERROR(MATCH(A1368,Scope_Labor_Rates!$A$6:$A$46,0)+5,0))</f>
        <v>0</v>
      </c>
      <c r="W1368" s="178">
        <f>IF(V1368&gt;0,INDEX(Scope_Labor_Rates!$C$6:$C$46,V1368-5),0)</f>
        <v>0</v>
      </c>
      <c r="X1368" s="178">
        <f>IF(V1368&gt;0,INDEX(Scope_Labor_Rates!$C$6:$C$46,V1368-5),0)</f>
        <v>0</v>
      </c>
      <c r="Y1368" s="180">
        <f>IF(V1368&gt;0,INDEX(Scope_Labor_Rates!$S$6:$S$46,V1368-5),0)</f>
        <v>0</v>
      </c>
      <c r="Z1368" s="180">
        <f>IF(V1368&gt;0,INDEX(Scope_Labor_Rates!$R$6:$R$46,V1368-5),1)</f>
        <v>1</v>
      </c>
      <c r="AA1368" s="231">
        <f t="shared" si="189"/>
        <v>0</v>
      </c>
      <c r="AB1368" t="str">
        <f t="shared" si="190"/>
        <v/>
      </c>
      <c r="AC1368" s="178" t="str">
        <f t="shared" si="191"/>
        <v/>
      </c>
      <c r="AD1368" s="181">
        <f t="shared" si="192"/>
        <v>0</v>
      </c>
      <c r="AE1368" s="178">
        <f>IF(V1368&gt;0,P1368*INDEX(Scope_Labor_Rates!$E$6:$E$46,V1368-5),0)</f>
        <v>0</v>
      </c>
      <c r="AF1368" s="181">
        <f>IF(V1368&gt;0,AE1368*INDEX(Scope_Labor_Rates!$D$6:$D$46,V1368-5)*AA1368,0)</f>
        <v>0</v>
      </c>
      <c r="AG1368" s="178">
        <f>IF(V1368&gt;0,P1368*INDEX(Scope_Labor_Rates!$G$6:$G$46,V1368-5),0)</f>
        <v>0</v>
      </c>
      <c r="AH1368" s="181">
        <f>IF(V1368&gt;0,AG1368*INDEX(Scope_Labor_Rates!$F$6:$F$46,V1368-5)*AA1368,0)</f>
        <v>0</v>
      </c>
      <c r="AI1368" s="178">
        <f>IF(V1368&gt;0,P1368*INDEX(Scope_Labor_Rates!$I$6:$I$46,V1368-5),0)</f>
        <v>0</v>
      </c>
      <c r="AJ1368" s="181">
        <f>IF(V1368&gt;0,AI1368*INDEX(Scope_Labor_Rates!$H$6:$H$46,V1368-5)*AA1368,0)</f>
        <v>0</v>
      </c>
      <c r="AK1368" s="178">
        <f>IF(V1368&gt;0,P1368*INDEX(Scope_Labor_Rates!$K$6:$K$46,V1368-5),0)</f>
        <v>0</v>
      </c>
      <c r="AL1368" s="181">
        <f>IF(V1368&gt;0,AK1368*INDEX(Scope_Labor_Rates!$J$6:$J$46,V1368-5)*AA1368,0)</f>
        <v>0</v>
      </c>
      <c r="AM1368" s="178">
        <f>IF(V1368&gt;0,P1368*INDEX(Scope_Labor_Rates!$M$6:$M$46,V1368-5),0)</f>
        <v>0</v>
      </c>
      <c r="AN1368" s="178">
        <f>IF(V1368&gt;0,AM1368*INDEX(Scope_Labor_Rates!$L$6:$L$46,V1368-5)*AA1368,0)</f>
        <v>0</v>
      </c>
      <c r="AO1368" s="178">
        <f>IF(V1368&gt;0,P1368*INDEX(Scope_Labor_Rates!$O$6:$O$46,V1368-5)*AA1368,0)</f>
        <v>0</v>
      </c>
      <c r="AP1368" s="181">
        <f>IF(V1368&gt;0,P1368*INDEX(Scope_Labor_Rates!$Q$6:$Q$46,V1368-5)*AA1368,0)</f>
        <v>0</v>
      </c>
      <c r="AQ1368" s="178">
        <f t="shared" si="193"/>
        <v>0</v>
      </c>
      <c r="AR1368" s="178">
        <f t="shared" si="194"/>
        <v>0</v>
      </c>
      <c r="AS1368" s="178">
        <f t="shared" si="195"/>
        <v>0</v>
      </c>
      <c r="AT1368" s="178">
        <f t="shared" si="196"/>
        <v>0</v>
      </c>
      <c r="AU1368">
        <f t="shared" si="197"/>
        <v>0</v>
      </c>
    </row>
    <row r="1369" spans="1:47">
      <c r="A1369" t="str">
        <f>IF(All_Tasks!A1369="","",All_Tasks!A1369)</f>
        <v/>
      </c>
      <c r="B1369" t="str">
        <f>IF(All_Tasks!B1369="","",All_Tasks!B1369)</f>
        <v/>
      </c>
      <c r="C1369" t="str">
        <f>IF(All_Tasks!C1369="","",All_Tasks!C1369)</f>
        <v/>
      </c>
      <c r="D1369" t="str">
        <f>IF(All_Tasks!D1369="","",All_Tasks!D1369)</f>
        <v/>
      </c>
      <c r="E1369" t="str">
        <f>IF(All_Tasks!V1369&lt;&gt;"",All_Tasks!V1369,IF(All_Tasks!E1369&lt;&gt;"",All_Tasks!E1369,""))</f>
        <v/>
      </c>
      <c r="F1369" t="str">
        <f>IF(All_Tasks!F1369="","",All_Tasks!F1369)</f>
        <v/>
      </c>
      <c r="G1369" t="str">
        <f>IF(All_Tasks!G1369="","",All_Tasks!G1369)</f>
        <v/>
      </c>
      <c r="H1369" s="231" t="str">
        <f>IF(All_Tasks!H1369="","",All_Tasks!H1369)</f>
        <v/>
      </c>
      <c r="I1369" t="str">
        <f>IF(All_Tasks!I1369="","",All_Tasks!I1369)</f>
        <v/>
      </c>
      <c r="J1369" t="str">
        <f>IF(All_Tasks!J1369="","",All_Tasks!J1369)</f>
        <v/>
      </c>
      <c r="K1369" t="str">
        <f>IF(All_Tasks!K1369="","",All_Tasks!K1369)</f>
        <v/>
      </c>
      <c r="L1369" s="231" t="str">
        <f>IF(All_Tasks!L1369="","",All_Tasks!L1369)</f>
        <v/>
      </c>
      <c r="M1369" t="str">
        <f>IF(All_Tasks!M1369="","",All_Tasks!M1369)</f>
        <v/>
      </c>
      <c r="N1369" t="str">
        <f>IF(All_Tasks!N1369="","",All_Tasks!N1369)</f>
        <v/>
      </c>
      <c r="O1369" t="str">
        <f>IF(All_Tasks!O1369="","",All_Tasks!O1369)</f>
        <v/>
      </c>
      <c r="P1369" s="181">
        <f>IF(All_Tasks!P1369="",0,All_Tasks!P1369)</f>
        <v>0</v>
      </c>
      <c r="Q1369" s="181">
        <f>IF(All_Tasks!Q1369="",0,All_Tasks!Q1369)</f>
        <v>0</v>
      </c>
      <c r="R1369" s="181">
        <f>IF(All_Tasks!R1369="",0,All_Tasks!R1369)</f>
        <v>0</v>
      </c>
      <c r="S1369" s="181" t="str">
        <f>IF(All_Tasks!S1369="","",All_Tasks!S1369)</f>
        <v/>
      </c>
      <c r="T1369" t="str">
        <f>IF(All_Tasks!T1369="","",All_Tasks!T1369)</f>
        <v/>
      </c>
      <c r="U1369" t="str">
        <f>IF(All_Tasks!U1369="","",All_Tasks!U1369)</f>
        <v/>
      </c>
      <c r="V1369">
        <f>IF(A1369="",0,IFERROR(MATCH(A1369,Scope_Labor_Rates!$A$6:$A$46,0)+5,0))</f>
        <v>0</v>
      </c>
      <c r="W1369" s="178">
        <f>IF(V1369&gt;0,INDEX(Scope_Labor_Rates!$C$6:$C$46,V1369-5),0)</f>
        <v>0</v>
      </c>
      <c r="X1369" s="178">
        <f>IF(V1369&gt;0,INDEX(Scope_Labor_Rates!$C$6:$C$46,V1369-5),0)</f>
        <v>0</v>
      </c>
      <c r="Y1369" s="180">
        <f>IF(V1369&gt;0,INDEX(Scope_Labor_Rates!$S$6:$S$46,V1369-5),0)</f>
        <v>0</v>
      </c>
      <c r="Z1369" s="180">
        <f>IF(V1369&gt;0,INDEX(Scope_Labor_Rates!$R$6:$R$46,V1369-5),1)</f>
        <v>1</v>
      </c>
      <c r="AA1369" s="231">
        <f t="shared" si="189"/>
        <v>0</v>
      </c>
      <c r="AB1369" t="str">
        <f t="shared" si="190"/>
        <v/>
      </c>
      <c r="AC1369" s="178" t="str">
        <f t="shared" si="191"/>
        <v/>
      </c>
      <c r="AD1369" s="181">
        <f t="shared" si="192"/>
        <v>0</v>
      </c>
      <c r="AE1369" s="178">
        <f>IF(V1369&gt;0,P1369*INDEX(Scope_Labor_Rates!$E$6:$E$46,V1369-5),0)</f>
        <v>0</v>
      </c>
      <c r="AF1369" s="181">
        <f>IF(V1369&gt;0,AE1369*INDEX(Scope_Labor_Rates!$D$6:$D$46,V1369-5)*AA1369,0)</f>
        <v>0</v>
      </c>
      <c r="AG1369" s="178">
        <f>IF(V1369&gt;0,P1369*INDEX(Scope_Labor_Rates!$G$6:$G$46,V1369-5),0)</f>
        <v>0</v>
      </c>
      <c r="AH1369" s="181">
        <f>IF(V1369&gt;0,AG1369*INDEX(Scope_Labor_Rates!$F$6:$F$46,V1369-5)*AA1369,0)</f>
        <v>0</v>
      </c>
      <c r="AI1369" s="178">
        <f>IF(V1369&gt;0,P1369*INDEX(Scope_Labor_Rates!$I$6:$I$46,V1369-5),0)</f>
        <v>0</v>
      </c>
      <c r="AJ1369" s="181">
        <f>IF(V1369&gt;0,AI1369*INDEX(Scope_Labor_Rates!$H$6:$H$46,V1369-5)*AA1369,0)</f>
        <v>0</v>
      </c>
      <c r="AK1369" s="178">
        <f>IF(V1369&gt;0,P1369*INDEX(Scope_Labor_Rates!$K$6:$K$46,V1369-5),0)</f>
        <v>0</v>
      </c>
      <c r="AL1369" s="181">
        <f>IF(V1369&gt;0,AK1369*INDEX(Scope_Labor_Rates!$J$6:$J$46,V1369-5)*AA1369,0)</f>
        <v>0</v>
      </c>
      <c r="AM1369" s="178">
        <f>IF(V1369&gt;0,P1369*INDEX(Scope_Labor_Rates!$M$6:$M$46,V1369-5),0)</f>
        <v>0</v>
      </c>
      <c r="AN1369" s="178">
        <f>IF(V1369&gt;0,AM1369*INDEX(Scope_Labor_Rates!$L$6:$L$46,V1369-5)*AA1369,0)</f>
        <v>0</v>
      </c>
      <c r="AO1369" s="178">
        <f>IF(V1369&gt;0,P1369*INDEX(Scope_Labor_Rates!$O$6:$O$46,V1369-5)*AA1369,0)</f>
        <v>0</v>
      </c>
      <c r="AP1369" s="181">
        <f>IF(V1369&gt;0,P1369*INDEX(Scope_Labor_Rates!$Q$6:$Q$46,V1369-5)*AA1369,0)</f>
        <v>0</v>
      </c>
      <c r="AQ1369" s="178">
        <f t="shared" si="193"/>
        <v>0</v>
      </c>
      <c r="AR1369" s="178">
        <f t="shared" si="194"/>
        <v>0</v>
      </c>
      <c r="AS1369" s="178">
        <f t="shared" si="195"/>
        <v>0</v>
      </c>
      <c r="AT1369" s="178">
        <f t="shared" si="196"/>
        <v>0</v>
      </c>
      <c r="AU1369">
        <f t="shared" si="197"/>
        <v>0</v>
      </c>
    </row>
    <row r="1370" spans="1:47">
      <c r="A1370" t="str">
        <f>IF(All_Tasks!A1370="","",All_Tasks!A1370)</f>
        <v/>
      </c>
      <c r="B1370" t="str">
        <f>IF(All_Tasks!B1370="","",All_Tasks!B1370)</f>
        <v/>
      </c>
      <c r="C1370" t="str">
        <f>IF(All_Tasks!C1370="","",All_Tasks!C1370)</f>
        <v/>
      </c>
      <c r="D1370" t="str">
        <f>IF(All_Tasks!D1370="","",All_Tasks!D1370)</f>
        <v/>
      </c>
      <c r="E1370" t="str">
        <f>IF(All_Tasks!V1370&lt;&gt;"",All_Tasks!V1370,IF(All_Tasks!E1370&lt;&gt;"",All_Tasks!E1370,""))</f>
        <v/>
      </c>
      <c r="F1370" t="str">
        <f>IF(All_Tasks!F1370="","",All_Tasks!F1370)</f>
        <v/>
      </c>
      <c r="G1370" t="str">
        <f>IF(All_Tasks!G1370="","",All_Tasks!G1370)</f>
        <v/>
      </c>
      <c r="H1370" s="231" t="str">
        <f>IF(All_Tasks!H1370="","",All_Tasks!H1370)</f>
        <v/>
      </c>
      <c r="I1370" t="str">
        <f>IF(All_Tasks!I1370="","",All_Tasks!I1370)</f>
        <v/>
      </c>
      <c r="J1370" t="str">
        <f>IF(All_Tasks!J1370="","",All_Tasks!J1370)</f>
        <v/>
      </c>
      <c r="K1370" t="str">
        <f>IF(All_Tasks!K1370="","",All_Tasks!K1370)</f>
        <v/>
      </c>
      <c r="L1370" s="231" t="str">
        <f>IF(All_Tasks!L1370="","",All_Tasks!L1370)</f>
        <v/>
      </c>
      <c r="M1370" t="str">
        <f>IF(All_Tasks!M1370="","",All_Tasks!M1370)</f>
        <v/>
      </c>
      <c r="N1370" t="str">
        <f>IF(All_Tasks!N1370="","",All_Tasks!N1370)</f>
        <v/>
      </c>
      <c r="O1370" t="str">
        <f>IF(All_Tasks!O1370="","",All_Tasks!O1370)</f>
        <v/>
      </c>
      <c r="P1370" s="181">
        <f>IF(All_Tasks!P1370="",0,All_Tasks!P1370)</f>
        <v>0</v>
      </c>
      <c r="Q1370" s="181">
        <f>IF(All_Tasks!Q1370="",0,All_Tasks!Q1370)</f>
        <v>0</v>
      </c>
      <c r="R1370" s="181">
        <f>IF(All_Tasks!R1370="",0,All_Tasks!R1370)</f>
        <v>0</v>
      </c>
      <c r="S1370" s="181" t="str">
        <f>IF(All_Tasks!S1370="","",All_Tasks!S1370)</f>
        <v/>
      </c>
      <c r="T1370" t="str">
        <f>IF(All_Tasks!T1370="","",All_Tasks!T1370)</f>
        <v/>
      </c>
      <c r="U1370" t="str">
        <f>IF(All_Tasks!U1370="","",All_Tasks!U1370)</f>
        <v/>
      </c>
      <c r="V1370">
        <f>IF(A1370="",0,IFERROR(MATCH(A1370,Scope_Labor_Rates!$A$6:$A$46,0)+5,0))</f>
        <v>0</v>
      </c>
      <c r="W1370" s="178">
        <f>IF(V1370&gt;0,INDEX(Scope_Labor_Rates!$C$6:$C$46,V1370-5),0)</f>
        <v>0</v>
      </c>
      <c r="X1370" s="178">
        <f>IF(V1370&gt;0,INDEX(Scope_Labor_Rates!$C$6:$C$46,V1370-5),0)</f>
        <v>0</v>
      </c>
      <c r="Y1370" s="180">
        <f>IF(V1370&gt;0,INDEX(Scope_Labor_Rates!$S$6:$S$46,V1370-5),0)</f>
        <v>0</v>
      </c>
      <c r="Z1370" s="180">
        <f>IF(V1370&gt;0,INDEX(Scope_Labor_Rates!$R$6:$R$46,V1370-5),1)</f>
        <v>1</v>
      </c>
      <c r="AA1370" s="231">
        <f t="shared" si="189"/>
        <v>0</v>
      </c>
      <c r="AB1370" t="str">
        <f t="shared" si="190"/>
        <v/>
      </c>
      <c r="AC1370" s="178" t="str">
        <f t="shared" si="191"/>
        <v/>
      </c>
      <c r="AD1370" s="181">
        <f t="shared" si="192"/>
        <v>0</v>
      </c>
      <c r="AE1370" s="178">
        <f>IF(V1370&gt;0,P1370*INDEX(Scope_Labor_Rates!$E$6:$E$46,V1370-5),0)</f>
        <v>0</v>
      </c>
      <c r="AF1370" s="181">
        <f>IF(V1370&gt;0,AE1370*INDEX(Scope_Labor_Rates!$D$6:$D$46,V1370-5)*AA1370,0)</f>
        <v>0</v>
      </c>
      <c r="AG1370" s="178">
        <f>IF(V1370&gt;0,P1370*INDEX(Scope_Labor_Rates!$G$6:$G$46,V1370-5),0)</f>
        <v>0</v>
      </c>
      <c r="AH1370" s="181">
        <f>IF(V1370&gt;0,AG1370*INDEX(Scope_Labor_Rates!$F$6:$F$46,V1370-5)*AA1370,0)</f>
        <v>0</v>
      </c>
      <c r="AI1370" s="178">
        <f>IF(V1370&gt;0,P1370*INDEX(Scope_Labor_Rates!$I$6:$I$46,V1370-5),0)</f>
        <v>0</v>
      </c>
      <c r="AJ1370" s="181">
        <f>IF(V1370&gt;0,AI1370*INDEX(Scope_Labor_Rates!$H$6:$H$46,V1370-5)*AA1370,0)</f>
        <v>0</v>
      </c>
      <c r="AK1370" s="178">
        <f>IF(V1370&gt;0,P1370*INDEX(Scope_Labor_Rates!$K$6:$K$46,V1370-5),0)</f>
        <v>0</v>
      </c>
      <c r="AL1370" s="181">
        <f>IF(V1370&gt;0,AK1370*INDEX(Scope_Labor_Rates!$J$6:$J$46,V1370-5)*AA1370,0)</f>
        <v>0</v>
      </c>
      <c r="AM1370" s="178">
        <f>IF(V1370&gt;0,P1370*INDEX(Scope_Labor_Rates!$M$6:$M$46,V1370-5),0)</f>
        <v>0</v>
      </c>
      <c r="AN1370" s="178">
        <f>IF(V1370&gt;0,AM1370*INDEX(Scope_Labor_Rates!$L$6:$L$46,V1370-5)*AA1370,0)</f>
        <v>0</v>
      </c>
      <c r="AO1370" s="178">
        <f>IF(V1370&gt;0,P1370*INDEX(Scope_Labor_Rates!$O$6:$O$46,V1370-5)*AA1370,0)</f>
        <v>0</v>
      </c>
      <c r="AP1370" s="181">
        <f>IF(V1370&gt;0,P1370*INDEX(Scope_Labor_Rates!$Q$6:$Q$46,V1370-5)*AA1370,0)</f>
        <v>0</v>
      </c>
      <c r="AQ1370" s="178">
        <f t="shared" si="193"/>
        <v>0</v>
      </c>
      <c r="AR1370" s="178">
        <f t="shared" si="194"/>
        <v>0</v>
      </c>
      <c r="AS1370" s="178">
        <f t="shared" si="195"/>
        <v>0</v>
      </c>
      <c r="AT1370" s="178">
        <f t="shared" si="196"/>
        <v>0</v>
      </c>
      <c r="AU1370">
        <f t="shared" si="197"/>
        <v>0</v>
      </c>
    </row>
    <row r="1371" spans="1:47">
      <c r="A1371" t="str">
        <f>IF(All_Tasks!A1371="","",All_Tasks!A1371)</f>
        <v/>
      </c>
      <c r="B1371" t="str">
        <f>IF(All_Tasks!B1371="","",All_Tasks!B1371)</f>
        <v/>
      </c>
      <c r="C1371" t="str">
        <f>IF(All_Tasks!C1371="","",All_Tasks!C1371)</f>
        <v/>
      </c>
      <c r="D1371" t="str">
        <f>IF(All_Tasks!D1371="","",All_Tasks!D1371)</f>
        <v/>
      </c>
      <c r="E1371" t="str">
        <f>IF(All_Tasks!V1371&lt;&gt;"",All_Tasks!V1371,IF(All_Tasks!E1371&lt;&gt;"",All_Tasks!E1371,""))</f>
        <v/>
      </c>
      <c r="F1371" t="str">
        <f>IF(All_Tasks!F1371="","",All_Tasks!F1371)</f>
        <v/>
      </c>
      <c r="G1371" t="str">
        <f>IF(All_Tasks!G1371="","",All_Tasks!G1371)</f>
        <v/>
      </c>
      <c r="H1371" s="231" t="str">
        <f>IF(All_Tasks!H1371="","",All_Tasks!H1371)</f>
        <v/>
      </c>
      <c r="I1371" t="str">
        <f>IF(All_Tasks!I1371="","",All_Tasks!I1371)</f>
        <v/>
      </c>
      <c r="J1371" t="str">
        <f>IF(All_Tasks!J1371="","",All_Tasks!J1371)</f>
        <v/>
      </c>
      <c r="K1371" t="str">
        <f>IF(All_Tasks!K1371="","",All_Tasks!K1371)</f>
        <v/>
      </c>
      <c r="L1371" s="231" t="str">
        <f>IF(All_Tasks!L1371="","",All_Tasks!L1371)</f>
        <v/>
      </c>
      <c r="M1371" t="str">
        <f>IF(All_Tasks!M1371="","",All_Tasks!M1371)</f>
        <v/>
      </c>
      <c r="N1371" t="str">
        <f>IF(All_Tasks!N1371="","",All_Tasks!N1371)</f>
        <v/>
      </c>
      <c r="O1371" t="str">
        <f>IF(All_Tasks!O1371="","",All_Tasks!O1371)</f>
        <v/>
      </c>
      <c r="P1371" s="181">
        <f>IF(All_Tasks!P1371="",0,All_Tasks!P1371)</f>
        <v>0</v>
      </c>
      <c r="Q1371" s="181">
        <f>IF(All_Tasks!Q1371="",0,All_Tasks!Q1371)</f>
        <v>0</v>
      </c>
      <c r="R1371" s="181">
        <f>IF(All_Tasks!R1371="",0,All_Tasks!R1371)</f>
        <v>0</v>
      </c>
      <c r="S1371" s="181" t="str">
        <f>IF(All_Tasks!S1371="","",All_Tasks!S1371)</f>
        <v/>
      </c>
      <c r="T1371" t="str">
        <f>IF(All_Tasks!T1371="","",All_Tasks!T1371)</f>
        <v/>
      </c>
      <c r="U1371" t="str">
        <f>IF(All_Tasks!U1371="","",All_Tasks!U1371)</f>
        <v/>
      </c>
      <c r="V1371">
        <f>IF(A1371="",0,IFERROR(MATCH(A1371,Scope_Labor_Rates!$A$6:$A$46,0)+5,0))</f>
        <v>0</v>
      </c>
      <c r="W1371" s="178">
        <f>IF(V1371&gt;0,INDEX(Scope_Labor_Rates!$C$6:$C$46,V1371-5),0)</f>
        <v>0</v>
      </c>
      <c r="X1371" s="178">
        <f>IF(V1371&gt;0,INDEX(Scope_Labor_Rates!$C$6:$C$46,V1371-5),0)</f>
        <v>0</v>
      </c>
      <c r="Y1371" s="180">
        <f>IF(V1371&gt;0,INDEX(Scope_Labor_Rates!$S$6:$S$46,V1371-5),0)</f>
        <v>0</v>
      </c>
      <c r="Z1371" s="180">
        <f>IF(V1371&gt;0,INDEX(Scope_Labor_Rates!$R$6:$R$46,V1371-5),1)</f>
        <v>1</v>
      </c>
      <c r="AA1371" s="231">
        <f t="shared" si="189"/>
        <v>0</v>
      </c>
      <c r="AB1371" t="str">
        <f t="shared" si="190"/>
        <v/>
      </c>
      <c r="AC1371" s="178" t="str">
        <f t="shared" si="191"/>
        <v/>
      </c>
      <c r="AD1371" s="181">
        <f t="shared" si="192"/>
        <v>0</v>
      </c>
      <c r="AE1371" s="178">
        <f>IF(V1371&gt;0,P1371*INDEX(Scope_Labor_Rates!$E$6:$E$46,V1371-5),0)</f>
        <v>0</v>
      </c>
      <c r="AF1371" s="181">
        <f>IF(V1371&gt;0,AE1371*INDEX(Scope_Labor_Rates!$D$6:$D$46,V1371-5)*AA1371,0)</f>
        <v>0</v>
      </c>
      <c r="AG1371" s="178">
        <f>IF(V1371&gt;0,P1371*INDEX(Scope_Labor_Rates!$G$6:$G$46,V1371-5),0)</f>
        <v>0</v>
      </c>
      <c r="AH1371" s="181">
        <f>IF(V1371&gt;0,AG1371*INDEX(Scope_Labor_Rates!$F$6:$F$46,V1371-5)*AA1371,0)</f>
        <v>0</v>
      </c>
      <c r="AI1371" s="178">
        <f>IF(V1371&gt;0,P1371*INDEX(Scope_Labor_Rates!$I$6:$I$46,V1371-5),0)</f>
        <v>0</v>
      </c>
      <c r="AJ1371" s="181">
        <f>IF(V1371&gt;0,AI1371*INDEX(Scope_Labor_Rates!$H$6:$H$46,V1371-5)*AA1371,0)</f>
        <v>0</v>
      </c>
      <c r="AK1371" s="178">
        <f>IF(V1371&gt;0,P1371*INDEX(Scope_Labor_Rates!$K$6:$K$46,V1371-5),0)</f>
        <v>0</v>
      </c>
      <c r="AL1371" s="181">
        <f>IF(V1371&gt;0,AK1371*INDEX(Scope_Labor_Rates!$J$6:$J$46,V1371-5)*AA1371,0)</f>
        <v>0</v>
      </c>
      <c r="AM1371" s="178">
        <f>IF(V1371&gt;0,P1371*INDEX(Scope_Labor_Rates!$M$6:$M$46,V1371-5),0)</f>
        <v>0</v>
      </c>
      <c r="AN1371" s="178">
        <f>IF(V1371&gt;0,AM1371*INDEX(Scope_Labor_Rates!$L$6:$L$46,V1371-5)*AA1371,0)</f>
        <v>0</v>
      </c>
      <c r="AO1371" s="178">
        <f>IF(V1371&gt;0,P1371*INDEX(Scope_Labor_Rates!$O$6:$O$46,V1371-5)*AA1371,0)</f>
        <v>0</v>
      </c>
      <c r="AP1371" s="181">
        <f>IF(V1371&gt;0,P1371*INDEX(Scope_Labor_Rates!$Q$6:$Q$46,V1371-5)*AA1371,0)</f>
        <v>0</v>
      </c>
      <c r="AQ1371" s="178">
        <f t="shared" si="193"/>
        <v>0</v>
      </c>
      <c r="AR1371" s="178">
        <f t="shared" si="194"/>
        <v>0</v>
      </c>
      <c r="AS1371" s="178">
        <f t="shared" si="195"/>
        <v>0</v>
      </c>
      <c r="AT1371" s="178">
        <f t="shared" si="196"/>
        <v>0</v>
      </c>
      <c r="AU1371">
        <f t="shared" si="197"/>
        <v>0</v>
      </c>
    </row>
    <row r="1372" spans="1:47">
      <c r="A1372" t="str">
        <f>IF(All_Tasks!A1372="","",All_Tasks!A1372)</f>
        <v/>
      </c>
      <c r="B1372" t="str">
        <f>IF(All_Tasks!B1372="","",All_Tasks!B1372)</f>
        <v/>
      </c>
      <c r="C1372" t="str">
        <f>IF(All_Tasks!C1372="","",All_Tasks!C1372)</f>
        <v/>
      </c>
      <c r="D1372" t="str">
        <f>IF(All_Tasks!D1372="","",All_Tasks!D1372)</f>
        <v/>
      </c>
      <c r="E1372" t="str">
        <f>IF(All_Tasks!V1372&lt;&gt;"",All_Tasks!V1372,IF(All_Tasks!E1372&lt;&gt;"",All_Tasks!E1372,""))</f>
        <v/>
      </c>
      <c r="F1372" t="str">
        <f>IF(All_Tasks!F1372="","",All_Tasks!F1372)</f>
        <v/>
      </c>
      <c r="G1372" t="str">
        <f>IF(All_Tasks!G1372="","",All_Tasks!G1372)</f>
        <v/>
      </c>
      <c r="H1372" s="231" t="str">
        <f>IF(All_Tasks!H1372="","",All_Tasks!H1372)</f>
        <v/>
      </c>
      <c r="I1372" t="str">
        <f>IF(All_Tasks!I1372="","",All_Tasks!I1372)</f>
        <v/>
      </c>
      <c r="J1372" t="str">
        <f>IF(All_Tasks!J1372="","",All_Tasks!J1372)</f>
        <v/>
      </c>
      <c r="K1372" t="str">
        <f>IF(All_Tasks!K1372="","",All_Tasks!K1372)</f>
        <v/>
      </c>
      <c r="L1372" s="231" t="str">
        <f>IF(All_Tasks!L1372="","",All_Tasks!L1372)</f>
        <v/>
      </c>
      <c r="M1372" t="str">
        <f>IF(All_Tasks!M1372="","",All_Tasks!M1372)</f>
        <v/>
      </c>
      <c r="N1372" t="str">
        <f>IF(All_Tasks!N1372="","",All_Tasks!N1372)</f>
        <v/>
      </c>
      <c r="O1372" t="str">
        <f>IF(All_Tasks!O1372="","",All_Tasks!O1372)</f>
        <v/>
      </c>
      <c r="P1372" s="181">
        <f>IF(All_Tasks!P1372="",0,All_Tasks!P1372)</f>
        <v>0</v>
      </c>
      <c r="Q1372" s="181">
        <f>IF(All_Tasks!Q1372="",0,All_Tasks!Q1372)</f>
        <v>0</v>
      </c>
      <c r="R1372" s="181">
        <f>IF(All_Tasks!R1372="",0,All_Tasks!R1372)</f>
        <v>0</v>
      </c>
      <c r="S1372" s="181" t="str">
        <f>IF(All_Tasks!S1372="","",All_Tasks!S1372)</f>
        <v/>
      </c>
      <c r="T1372" t="str">
        <f>IF(All_Tasks!T1372="","",All_Tasks!T1372)</f>
        <v/>
      </c>
      <c r="U1372" t="str">
        <f>IF(All_Tasks!U1372="","",All_Tasks!U1372)</f>
        <v/>
      </c>
      <c r="V1372">
        <f>IF(A1372="",0,IFERROR(MATCH(A1372,Scope_Labor_Rates!$A$6:$A$46,0)+5,0))</f>
        <v>0</v>
      </c>
      <c r="W1372" s="178">
        <f>IF(V1372&gt;0,INDEX(Scope_Labor_Rates!$C$6:$C$46,V1372-5),0)</f>
        <v>0</v>
      </c>
      <c r="X1372" s="178">
        <f>IF(V1372&gt;0,INDEX(Scope_Labor_Rates!$C$6:$C$46,V1372-5),0)</f>
        <v>0</v>
      </c>
      <c r="Y1372" s="180">
        <f>IF(V1372&gt;0,INDEX(Scope_Labor_Rates!$S$6:$S$46,V1372-5),0)</f>
        <v>0</v>
      </c>
      <c r="Z1372" s="180">
        <f>IF(V1372&gt;0,INDEX(Scope_Labor_Rates!$R$6:$R$46,V1372-5),1)</f>
        <v>1</v>
      </c>
      <c r="AA1372" s="231">
        <f t="shared" si="189"/>
        <v>0</v>
      </c>
      <c r="AB1372" t="str">
        <f t="shared" si="190"/>
        <v/>
      </c>
      <c r="AC1372" s="178" t="str">
        <f t="shared" si="191"/>
        <v/>
      </c>
      <c r="AD1372" s="181">
        <f t="shared" si="192"/>
        <v>0</v>
      </c>
      <c r="AE1372" s="178">
        <f>IF(V1372&gt;0,P1372*INDEX(Scope_Labor_Rates!$E$6:$E$46,V1372-5),0)</f>
        <v>0</v>
      </c>
      <c r="AF1372" s="181">
        <f>IF(V1372&gt;0,AE1372*INDEX(Scope_Labor_Rates!$D$6:$D$46,V1372-5)*AA1372,0)</f>
        <v>0</v>
      </c>
      <c r="AG1372" s="178">
        <f>IF(V1372&gt;0,P1372*INDEX(Scope_Labor_Rates!$G$6:$G$46,V1372-5),0)</f>
        <v>0</v>
      </c>
      <c r="AH1372" s="181">
        <f>IF(V1372&gt;0,AG1372*INDEX(Scope_Labor_Rates!$F$6:$F$46,V1372-5)*AA1372,0)</f>
        <v>0</v>
      </c>
      <c r="AI1372" s="178">
        <f>IF(V1372&gt;0,P1372*INDEX(Scope_Labor_Rates!$I$6:$I$46,V1372-5),0)</f>
        <v>0</v>
      </c>
      <c r="AJ1372" s="181">
        <f>IF(V1372&gt;0,AI1372*INDEX(Scope_Labor_Rates!$H$6:$H$46,V1372-5)*AA1372,0)</f>
        <v>0</v>
      </c>
      <c r="AK1372" s="178">
        <f>IF(V1372&gt;0,P1372*INDEX(Scope_Labor_Rates!$K$6:$K$46,V1372-5),0)</f>
        <v>0</v>
      </c>
      <c r="AL1372" s="181">
        <f>IF(V1372&gt;0,AK1372*INDEX(Scope_Labor_Rates!$J$6:$J$46,V1372-5)*AA1372,0)</f>
        <v>0</v>
      </c>
      <c r="AM1372" s="178">
        <f>IF(V1372&gt;0,P1372*INDEX(Scope_Labor_Rates!$M$6:$M$46,V1372-5),0)</f>
        <v>0</v>
      </c>
      <c r="AN1372" s="178">
        <f>IF(V1372&gt;0,AM1372*INDEX(Scope_Labor_Rates!$L$6:$L$46,V1372-5)*AA1372,0)</f>
        <v>0</v>
      </c>
      <c r="AO1372" s="178">
        <f>IF(V1372&gt;0,P1372*INDEX(Scope_Labor_Rates!$O$6:$O$46,V1372-5)*AA1372,0)</f>
        <v>0</v>
      </c>
      <c r="AP1372" s="181">
        <f>IF(V1372&gt;0,P1372*INDEX(Scope_Labor_Rates!$Q$6:$Q$46,V1372-5)*AA1372,0)</f>
        <v>0</v>
      </c>
      <c r="AQ1372" s="178">
        <f t="shared" si="193"/>
        <v>0</v>
      </c>
      <c r="AR1372" s="178">
        <f t="shared" si="194"/>
        <v>0</v>
      </c>
      <c r="AS1372" s="178">
        <f t="shared" si="195"/>
        <v>0</v>
      </c>
      <c r="AT1372" s="178">
        <f t="shared" si="196"/>
        <v>0</v>
      </c>
      <c r="AU1372">
        <f t="shared" si="197"/>
        <v>0</v>
      </c>
    </row>
    <row r="1373" spans="1:47">
      <c r="A1373" t="str">
        <f>IF(All_Tasks!A1373="","",All_Tasks!A1373)</f>
        <v/>
      </c>
      <c r="B1373" t="str">
        <f>IF(All_Tasks!B1373="","",All_Tasks!B1373)</f>
        <v/>
      </c>
      <c r="C1373" t="str">
        <f>IF(All_Tasks!C1373="","",All_Tasks!C1373)</f>
        <v/>
      </c>
      <c r="D1373" t="str">
        <f>IF(All_Tasks!D1373="","",All_Tasks!D1373)</f>
        <v/>
      </c>
      <c r="E1373" t="str">
        <f>IF(All_Tasks!V1373&lt;&gt;"",All_Tasks!V1373,IF(All_Tasks!E1373&lt;&gt;"",All_Tasks!E1373,""))</f>
        <v/>
      </c>
      <c r="F1373" t="str">
        <f>IF(All_Tasks!F1373="","",All_Tasks!F1373)</f>
        <v/>
      </c>
      <c r="G1373" t="str">
        <f>IF(All_Tasks!G1373="","",All_Tasks!G1373)</f>
        <v/>
      </c>
      <c r="H1373" s="231" t="str">
        <f>IF(All_Tasks!H1373="","",All_Tasks!H1373)</f>
        <v/>
      </c>
      <c r="I1373" t="str">
        <f>IF(All_Tasks!I1373="","",All_Tasks!I1373)</f>
        <v/>
      </c>
      <c r="J1373" t="str">
        <f>IF(All_Tasks!J1373="","",All_Tasks!J1373)</f>
        <v/>
      </c>
      <c r="K1373" t="str">
        <f>IF(All_Tasks!K1373="","",All_Tasks!K1373)</f>
        <v/>
      </c>
      <c r="L1373" s="231" t="str">
        <f>IF(All_Tasks!L1373="","",All_Tasks!L1373)</f>
        <v/>
      </c>
      <c r="M1373" t="str">
        <f>IF(All_Tasks!M1373="","",All_Tasks!M1373)</f>
        <v/>
      </c>
      <c r="N1373" t="str">
        <f>IF(All_Tasks!N1373="","",All_Tasks!N1373)</f>
        <v/>
      </c>
      <c r="O1373" t="str">
        <f>IF(All_Tasks!O1373="","",All_Tasks!O1373)</f>
        <v/>
      </c>
      <c r="P1373" s="181">
        <f>IF(All_Tasks!P1373="",0,All_Tasks!P1373)</f>
        <v>0</v>
      </c>
      <c r="Q1373" s="181">
        <f>IF(All_Tasks!Q1373="",0,All_Tasks!Q1373)</f>
        <v>0</v>
      </c>
      <c r="R1373" s="181">
        <f>IF(All_Tasks!R1373="",0,All_Tasks!R1373)</f>
        <v>0</v>
      </c>
      <c r="S1373" s="181" t="str">
        <f>IF(All_Tasks!S1373="","",All_Tasks!S1373)</f>
        <v/>
      </c>
      <c r="T1373" t="str">
        <f>IF(All_Tasks!T1373="","",All_Tasks!T1373)</f>
        <v/>
      </c>
      <c r="U1373" t="str">
        <f>IF(All_Tasks!U1373="","",All_Tasks!U1373)</f>
        <v/>
      </c>
      <c r="V1373">
        <f>IF(A1373="",0,IFERROR(MATCH(A1373,Scope_Labor_Rates!$A$6:$A$46,0)+5,0))</f>
        <v>0</v>
      </c>
      <c r="W1373" s="178">
        <f>IF(V1373&gt;0,INDEX(Scope_Labor_Rates!$C$6:$C$46,V1373-5),0)</f>
        <v>0</v>
      </c>
      <c r="X1373" s="178">
        <f>IF(V1373&gt;0,INDEX(Scope_Labor_Rates!$C$6:$C$46,V1373-5),0)</f>
        <v>0</v>
      </c>
      <c r="Y1373" s="180">
        <f>IF(V1373&gt;0,INDEX(Scope_Labor_Rates!$S$6:$S$46,V1373-5),0)</f>
        <v>0</v>
      </c>
      <c r="Z1373" s="180">
        <f>IF(V1373&gt;0,INDEX(Scope_Labor_Rates!$R$6:$R$46,V1373-5),1)</f>
        <v>1</v>
      </c>
      <c r="AA1373" s="231">
        <f t="shared" si="189"/>
        <v>0</v>
      </c>
      <c r="AB1373" t="str">
        <f t="shared" si="190"/>
        <v/>
      </c>
      <c r="AC1373" s="178" t="str">
        <f t="shared" si="191"/>
        <v/>
      </c>
      <c r="AD1373" s="181">
        <f t="shared" si="192"/>
        <v>0</v>
      </c>
      <c r="AE1373" s="178">
        <f>IF(V1373&gt;0,P1373*INDEX(Scope_Labor_Rates!$E$6:$E$46,V1373-5),0)</f>
        <v>0</v>
      </c>
      <c r="AF1373" s="181">
        <f>IF(V1373&gt;0,AE1373*INDEX(Scope_Labor_Rates!$D$6:$D$46,V1373-5)*AA1373,0)</f>
        <v>0</v>
      </c>
      <c r="AG1373" s="178">
        <f>IF(V1373&gt;0,P1373*INDEX(Scope_Labor_Rates!$G$6:$G$46,V1373-5),0)</f>
        <v>0</v>
      </c>
      <c r="AH1373" s="181">
        <f>IF(V1373&gt;0,AG1373*INDEX(Scope_Labor_Rates!$F$6:$F$46,V1373-5)*AA1373,0)</f>
        <v>0</v>
      </c>
      <c r="AI1373" s="178">
        <f>IF(V1373&gt;0,P1373*INDEX(Scope_Labor_Rates!$I$6:$I$46,V1373-5),0)</f>
        <v>0</v>
      </c>
      <c r="AJ1373" s="181">
        <f>IF(V1373&gt;0,AI1373*INDEX(Scope_Labor_Rates!$H$6:$H$46,V1373-5)*AA1373,0)</f>
        <v>0</v>
      </c>
      <c r="AK1373" s="178">
        <f>IF(V1373&gt;0,P1373*INDEX(Scope_Labor_Rates!$K$6:$K$46,V1373-5),0)</f>
        <v>0</v>
      </c>
      <c r="AL1373" s="181">
        <f>IF(V1373&gt;0,AK1373*INDEX(Scope_Labor_Rates!$J$6:$J$46,V1373-5)*AA1373,0)</f>
        <v>0</v>
      </c>
      <c r="AM1373" s="178">
        <f>IF(V1373&gt;0,P1373*INDEX(Scope_Labor_Rates!$M$6:$M$46,V1373-5),0)</f>
        <v>0</v>
      </c>
      <c r="AN1373" s="178">
        <f>IF(V1373&gt;0,AM1373*INDEX(Scope_Labor_Rates!$L$6:$L$46,V1373-5)*AA1373,0)</f>
        <v>0</v>
      </c>
      <c r="AO1373" s="178">
        <f>IF(V1373&gt;0,P1373*INDEX(Scope_Labor_Rates!$O$6:$O$46,V1373-5)*AA1373,0)</f>
        <v>0</v>
      </c>
      <c r="AP1373" s="181">
        <f>IF(V1373&gt;0,P1373*INDEX(Scope_Labor_Rates!$Q$6:$Q$46,V1373-5)*AA1373,0)</f>
        <v>0</v>
      </c>
      <c r="AQ1373" s="178">
        <f t="shared" si="193"/>
        <v>0</v>
      </c>
      <c r="AR1373" s="178">
        <f t="shared" si="194"/>
        <v>0</v>
      </c>
      <c r="AS1373" s="178">
        <f t="shared" si="195"/>
        <v>0</v>
      </c>
      <c r="AT1373" s="178">
        <f t="shared" si="196"/>
        <v>0</v>
      </c>
      <c r="AU1373">
        <f t="shared" si="197"/>
        <v>0</v>
      </c>
    </row>
    <row r="1374" spans="1:47">
      <c r="A1374" t="str">
        <f>IF(All_Tasks!A1374="","",All_Tasks!A1374)</f>
        <v/>
      </c>
      <c r="B1374" t="str">
        <f>IF(All_Tasks!B1374="","",All_Tasks!B1374)</f>
        <v/>
      </c>
      <c r="C1374" t="str">
        <f>IF(All_Tasks!C1374="","",All_Tasks!C1374)</f>
        <v/>
      </c>
      <c r="D1374" t="str">
        <f>IF(All_Tasks!D1374="","",All_Tasks!D1374)</f>
        <v/>
      </c>
      <c r="E1374" t="str">
        <f>IF(All_Tasks!V1374&lt;&gt;"",All_Tasks!V1374,IF(All_Tasks!E1374&lt;&gt;"",All_Tasks!E1374,""))</f>
        <v/>
      </c>
      <c r="F1374" t="str">
        <f>IF(All_Tasks!F1374="","",All_Tasks!F1374)</f>
        <v/>
      </c>
      <c r="G1374" t="str">
        <f>IF(All_Tasks!G1374="","",All_Tasks!G1374)</f>
        <v/>
      </c>
      <c r="H1374" s="231" t="str">
        <f>IF(All_Tasks!H1374="","",All_Tasks!H1374)</f>
        <v/>
      </c>
      <c r="I1374" t="str">
        <f>IF(All_Tasks!I1374="","",All_Tasks!I1374)</f>
        <v/>
      </c>
      <c r="J1374" t="str">
        <f>IF(All_Tasks!J1374="","",All_Tasks!J1374)</f>
        <v/>
      </c>
      <c r="K1374" t="str">
        <f>IF(All_Tasks!K1374="","",All_Tasks!K1374)</f>
        <v/>
      </c>
      <c r="L1374" s="231" t="str">
        <f>IF(All_Tasks!L1374="","",All_Tasks!L1374)</f>
        <v/>
      </c>
      <c r="M1374" t="str">
        <f>IF(All_Tasks!M1374="","",All_Tasks!M1374)</f>
        <v/>
      </c>
      <c r="N1374" t="str">
        <f>IF(All_Tasks!N1374="","",All_Tasks!N1374)</f>
        <v/>
      </c>
      <c r="O1374" t="str">
        <f>IF(All_Tasks!O1374="","",All_Tasks!O1374)</f>
        <v/>
      </c>
      <c r="P1374" s="181">
        <f>IF(All_Tasks!P1374="",0,All_Tasks!P1374)</f>
        <v>0</v>
      </c>
      <c r="Q1374" s="181">
        <f>IF(All_Tasks!Q1374="",0,All_Tasks!Q1374)</f>
        <v>0</v>
      </c>
      <c r="R1374" s="181">
        <f>IF(All_Tasks!R1374="",0,All_Tasks!R1374)</f>
        <v>0</v>
      </c>
      <c r="S1374" s="181" t="str">
        <f>IF(All_Tasks!S1374="","",All_Tasks!S1374)</f>
        <v/>
      </c>
      <c r="T1374" t="str">
        <f>IF(All_Tasks!T1374="","",All_Tasks!T1374)</f>
        <v/>
      </c>
      <c r="U1374" t="str">
        <f>IF(All_Tasks!U1374="","",All_Tasks!U1374)</f>
        <v/>
      </c>
      <c r="V1374">
        <f>IF(A1374="",0,IFERROR(MATCH(A1374,Scope_Labor_Rates!$A$6:$A$46,0)+5,0))</f>
        <v>0</v>
      </c>
      <c r="W1374" s="178">
        <f>IF(V1374&gt;0,INDEX(Scope_Labor_Rates!$C$6:$C$46,V1374-5),0)</f>
        <v>0</v>
      </c>
      <c r="X1374" s="178">
        <f>IF(V1374&gt;0,INDEX(Scope_Labor_Rates!$C$6:$C$46,V1374-5),0)</f>
        <v>0</v>
      </c>
      <c r="Y1374" s="180">
        <f>IF(V1374&gt;0,INDEX(Scope_Labor_Rates!$S$6:$S$46,V1374-5),0)</f>
        <v>0</v>
      </c>
      <c r="Z1374" s="180">
        <f>IF(V1374&gt;0,INDEX(Scope_Labor_Rates!$R$6:$R$46,V1374-5),1)</f>
        <v>1</v>
      </c>
      <c r="AA1374" s="231">
        <f t="shared" si="189"/>
        <v>0</v>
      </c>
      <c r="AB1374" t="str">
        <f t="shared" si="190"/>
        <v/>
      </c>
      <c r="AC1374" s="178" t="str">
        <f t="shared" si="191"/>
        <v/>
      </c>
      <c r="AD1374" s="181">
        <f t="shared" si="192"/>
        <v>0</v>
      </c>
      <c r="AE1374" s="178">
        <f>IF(V1374&gt;0,P1374*INDEX(Scope_Labor_Rates!$E$6:$E$46,V1374-5),0)</f>
        <v>0</v>
      </c>
      <c r="AF1374" s="181">
        <f>IF(V1374&gt;0,AE1374*INDEX(Scope_Labor_Rates!$D$6:$D$46,V1374-5)*AA1374,0)</f>
        <v>0</v>
      </c>
      <c r="AG1374" s="178">
        <f>IF(V1374&gt;0,P1374*INDEX(Scope_Labor_Rates!$G$6:$G$46,V1374-5),0)</f>
        <v>0</v>
      </c>
      <c r="AH1374" s="181">
        <f>IF(V1374&gt;0,AG1374*INDEX(Scope_Labor_Rates!$F$6:$F$46,V1374-5)*AA1374,0)</f>
        <v>0</v>
      </c>
      <c r="AI1374" s="178">
        <f>IF(V1374&gt;0,P1374*INDEX(Scope_Labor_Rates!$I$6:$I$46,V1374-5),0)</f>
        <v>0</v>
      </c>
      <c r="AJ1374" s="181">
        <f>IF(V1374&gt;0,AI1374*INDEX(Scope_Labor_Rates!$H$6:$H$46,V1374-5)*AA1374,0)</f>
        <v>0</v>
      </c>
      <c r="AK1374" s="178">
        <f>IF(V1374&gt;0,P1374*INDEX(Scope_Labor_Rates!$K$6:$K$46,V1374-5),0)</f>
        <v>0</v>
      </c>
      <c r="AL1374" s="181">
        <f>IF(V1374&gt;0,AK1374*INDEX(Scope_Labor_Rates!$J$6:$J$46,V1374-5)*AA1374,0)</f>
        <v>0</v>
      </c>
      <c r="AM1374" s="178">
        <f>IF(V1374&gt;0,P1374*INDEX(Scope_Labor_Rates!$M$6:$M$46,V1374-5),0)</f>
        <v>0</v>
      </c>
      <c r="AN1374" s="178">
        <f>IF(V1374&gt;0,AM1374*INDEX(Scope_Labor_Rates!$L$6:$L$46,V1374-5)*AA1374,0)</f>
        <v>0</v>
      </c>
      <c r="AO1374" s="178">
        <f>IF(V1374&gt;0,P1374*INDEX(Scope_Labor_Rates!$O$6:$O$46,V1374-5)*AA1374,0)</f>
        <v>0</v>
      </c>
      <c r="AP1374" s="181">
        <f>IF(V1374&gt;0,P1374*INDEX(Scope_Labor_Rates!$Q$6:$Q$46,V1374-5)*AA1374,0)</f>
        <v>0</v>
      </c>
      <c r="AQ1374" s="178">
        <f t="shared" si="193"/>
        <v>0</v>
      </c>
      <c r="AR1374" s="178">
        <f t="shared" si="194"/>
        <v>0</v>
      </c>
      <c r="AS1374" s="178">
        <f t="shared" si="195"/>
        <v>0</v>
      </c>
      <c r="AT1374" s="178">
        <f t="shared" si="196"/>
        <v>0</v>
      </c>
      <c r="AU1374">
        <f t="shared" si="197"/>
        <v>0</v>
      </c>
    </row>
    <row r="1375" spans="1:47">
      <c r="A1375" t="str">
        <f>IF(All_Tasks!A1375="","",All_Tasks!A1375)</f>
        <v/>
      </c>
      <c r="B1375" t="str">
        <f>IF(All_Tasks!B1375="","",All_Tasks!B1375)</f>
        <v/>
      </c>
      <c r="C1375" t="str">
        <f>IF(All_Tasks!C1375="","",All_Tasks!C1375)</f>
        <v/>
      </c>
      <c r="D1375" t="str">
        <f>IF(All_Tasks!D1375="","",All_Tasks!D1375)</f>
        <v/>
      </c>
      <c r="E1375" t="str">
        <f>IF(All_Tasks!V1375&lt;&gt;"",All_Tasks!V1375,IF(All_Tasks!E1375&lt;&gt;"",All_Tasks!E1375,""))</f>
        <v/>
      </c>
      <c r="F1375" t="str">
        <f>IF(All_Tasks!F1375="","",All_Tasks!F1375)</f>
        <v/>
      </c>
      <c r="G1375" t="str">
        <f>IF(All_Tasks!G1375="","",All_Tasks!G1375)</f>
        <v/>
      </c>
      <c r="H1375" s="231" t="str">
        <f>IF(All_Tasks!H1375="","",All_Tasks!H1375)</f>
        <v/>
      </c>
      <c r="I1375" t="str">
        <f>IF(All_Tasks!I1375="","",All_Tasks!I1375)</f>
        <v/>
      </c>
      <c r="J1375" t="str">
        <f>IF(All_Tasks!J1375="","",All_Tasks!J1375)</f>
        <v/>
      </c>
      <c r="K1375" t="str">
        <f>IF(All_Tasks!K1375="","",All_Tasks!K1375)</f>
        <v/>
      </c>
      <c r="L1375" s="231" t="str">
        <f>IF(All_Tasks!L1375="","",All_Tasks!L1375)</f>
        <v/>
      </c>
      <c r="M1375" t="str">
        <f>IF(All_Tasks!M1375="","",All_Tasks!M1375)</f>
        <v/>
      </c>
      <c r="N1375" t="str">
        <f>IF(All_Tasks!N1375="","",All_Tasks!N1375)</f>
        <v/>
      </c>
      <c r="O1375" t="str">
        <f>IF(All_Tasks!O1375="","",All_Tasks!O1375)</f>
        <v/>
      </c>
      <c r="P1375" s="181">
        <f>IF(All_Tasks!P1375="",0,All_Tasks!P1375)</f>
        <v>0</v>
      </c>
      <c r="Q1375" s="181">
        <f>IF(All_Tasks!Q1375="",0,All_Tasks!Q1375)</f>
        <v>0</v>
      </c>
      <c r="R1375" s="181">
        <f>IF(All_Tasks!R1375="",0,All_Tasks!R1375)</f>
        <v>0</v>
      </c>
      <c r="S1375" s="181" t="str">
        <f>IF(All_Tasks!S1375="","",All_Tasks!S1375)</f>
        <v/>
      </c>
      <c r="T1375" t="str">
        <f>IF(All_Tasks!T1375="","",All_Tasks!T1375)</f>
        <v/>
      </c>
      <c r="U1375" t="str">
        <f>IF(All_Tasks!U1375="","",All_Tasks!U1375)</f>
        <v/>
      </c>
      <c r="V1375">
        <f>IF(A1375="",0,IFERROR(MATCH(A1375,Scope_Labor_Rates!$A$6:$A$46,0)+5,0))</f>
        <v>0</v>
      </c>
      <c r="W1375" s="178">
        <f>IF(V1375&gt;0,INDEX(Scope_Labor_Rates!$C$6:$C$46,V1375-5),0)</f>
        <v>0</v>
      </c>
      <c r="X1375" s="178">
        <f>IF(V1375&gt;0,INDEX(Scope_Labor_Rates!$C$6:$C$46,V1375-5),0)</f>
        <v>0</v>
      </c>
      <c r="Y1375" s="180">
        <f>IF(V1375&gt;0,INDEX(Scope_Labor_Rates!$S$6:$S$46,V1375-5),0)</f>
        <v>0</v>
      </c>
      <c r="Z1375" s="180">
        <f>IF(V1375&gt;0,INDEX(Scope_Labor_Rates!$R$6:$R$46,V1375-5),1)</f>
        <v>1</v>
      </c>
      <c r="AA1375" s="231">
        <f t="shared" si="189"/>
        <v>0</v>
      </c>
      <c r="AB1375" t="str">
        <f t="shared" si="190"/>
        <v/>
      </c>
      <c r="AC1375" s="178" t="str">
        <f t="shared" si="191"/>
        <v/>
      </c>
      <c r="AD1375" s="181">
        <f t="shared" si="192"/>
        <v>0</v>
      </c>
      <c r="AE1375" s="178">
        <f>IF(V1375&gt;0,P1375*INDEX(Scope_Labor_Rates!$E$6:$E$46,V1375-5),0)</f>
        <v>0</v>
      </c>
      <c r="AF1375" s="181">
        <f>IF(V1375&gt;0,AE1375*INDEX(Scope_Labor_Rates!$D$6:$D$46,V1375-5)*AA1375,0)</f>
        <v>0</v>
      </c>
      <c r="AG1375" s="178">
        <f>IF(V1375&gt;0,P1375*INDEX(Scope_Labor_Rates!$G$6:$G$46,V1375-5),0)</f>
        <v>0</v>
      </c>
      <c r="AH1375" s="181">
        <f>IF(V1375&gt;0,AG1375*INDEX(Scope_Labor_Rates!$F$6:$F$46,V1375-5)*AA1375,0)</f>
        <v>0</v>
      </c>
      <c r="AI1375" s="178">
        <f>IF(V1375&gt;0,P1375*INDEX(Scope_Labor_Rates!$I$6:$I$46,V1375-5),0)</f>
        <v>0</v>
      </c>
      <c r="AJ1375" s="181">
        <f>IF(V1375&gt;0,AI1375*INDEX(Scope_Labor_Rates!$H$6:$H$46,V1375-5)*AA1375,0)</f>
        <v>0</v>
      </c>
      <c r="AK1375" s="178">
        <f>IF(V1375&gt;0,P1375*INDEX(Scope_Labor_Rates!$K$6:$K$46,V1375-5),0)</f>
        <v>0</v>
      </c>
      <c r="AL1375" s="181">
        <f>IF(V1375&gt;0,AK1375*INDEX(Scope_Labor_Rates!$J$6:$J$46,V1375-5)*AA1375,0)</f>
        <v>0</v>
      </c>
      <c r="AM1375" s="178">
        <f>IF(V1375&gt;0,P1375*INDEX(Scope_Labor_Rates!$M$6:$M$46,V1375-5),0)</f>
        <v>0</v>
      </c>
      <c r="AN1375" s="178">
        <f>IF(V1375&gt;0,AM1375*INDEX(Scope_Labor_Rates!$L$6:$L$46,V1375-5)*AA1375,0)</f>
        <v>0</v>
      </c>
      <c r="AO1375" s="178">
        <f>IF(V1375&gt;0,P1375*INDEX(Scope_Labor_Rates!$O$6:$O$46,V1375-5)*AA1375,0)</f>
        <v>0</v>
      </c>
      <c r="AP1375" s="181">
        <f>IF(V1375&gt;0,P1375*INDEX(Scope_Labor_Rates!$Q$6:$Q$46,V1375-5)*AA1375,0)</f>
        <v>0</v>
      </c>
      <c r="AQ1375" s="178">
        <f t="shared" si="193"/>
        <v>0</v>
      </c>
      <c r="AR1375" s="178">
        <f t="shared" si="194"/>
        <v>0</v>
      </c>
      <c r="AS1375" s="178">
        <f t="shared" si="195"/>
        <v>0</v>
      </c>
      <c r="AT1375" s="178">
        <f t="shared" si="196"/>
        <v>0</v>
      </c>
      <c r="AU1375">
        <f t="shared" si="197"/>
        <v>0</v>
      </c>
    </row>
    <row r="1376" spans="1:47">
      <c r="A1376" t="str">
        <f>IF(All_Tasks!A1376="","",All_Tasks!A1376)</f>
        <v/>
      </c>
      <c r="B1376" t="str">
        <f>IF(All_Tasks!B1376="","",All_Tasks!B1376)</f>
        <v/>
      </c>
      <c r="C1376" t="str">
        <f>IF(All_Tasks!C1376="","",All_Tasks!C1376)</f>
        <v/>
      </c>
      <c r="D1376" t="str">
        <f>IF(All_Tasks!D1376="","",All_Tasks!D1376)</f>
        <v/>
      </c>
      <c r="E1376" t="str">
        <f>IF(All_Tasks!V1376&lt;&gt;"",All_Tasks!V1376,IF(All_Tasks!E1376&lt;&gt;"",All_Tasks!E1376,""))</f>
        <v/>
      </c>
      <c r="F1376" t="str">
        <f>IF(All_Tasks!F1376="","",All_Tasks!F1376)</f>
        <v/>
      </c>
      <c r="G1376" t="str">
        <f>IF(All_Tasks!G1376="","",All_Tasks!G1376)</f>
        <v/>
      </c>
      <c r="H1376" s="231" t="str">
        <f>IF(All_Tasks!H1376="","",All_Tasks!H1376)</f>
        <v/>
      </c>
      <c r="I1376" t="str">
        <f>IF(All_Tasks!I1376="","",All_Tasks!I1376)</f>
        <v/>
      </c>
      <c r="J1376" t="str">
        <f>IF(All_Tasks!J1376="","",All_Tasks!J1376)</f>
        <v/>
      </c>
      <c r="K1376" t="str">
        <f>IF(All_Tasks!K1376="","",All_Tasks!K1376)</f>
        <v/>
      </c>
      <c r="L1376" s="231" t="str">
        <f>IF(All_Tasks!L1376="","",All_Tasks!L1376)</f>
        <v/>
      </c>
      <c r="M1376" t="str">
        <f>IF(All_Tasks!M1376="","",All_Tasks!M1376)</f>
        <v/>
      </c>
      <c r="N1376" t="str">
        <f>IF(All_Tasks!N1376="","",All_Tasks!N1376)</f>
        <v/>
      </c>
      <c r="O1376" t="str">
        <f>IF(All_Tasks!O1376="","",All_Tasks!O1376)</f>
        <v/>
      </c>
      <c r="P1376" s="181">
        <f>IF(All_Tasks!P1376="",0,All_Tasks!P1376)</f>
        <v>0</v>
      </c>
      <c r="Q1376" s="181">
        <f>IF(All_Tasks!Q1376="",0,All_Tasks!Q1376)</f>
        <v>0</v>
      </c>
      <c r="R1376" s="181">
        <f>IF(All_Tasks!R1376="",0,All_Tasks!R1376)</f>
        <v>0</v>
      </c>
      <c r="S1376" s="181" t="str">
        <f>IF(All_Tasks!S1376="","",All_Tasks!S1376)</f>
        <v/>
      </c>
      <c r="T1376" t="str">
        <f>IF(All_Tasks!T1376="","",All_Tasks!T1376)</f>
        <v/>
      </c>
      <c r="U1376" t="str">
        <f>IF(All_Tasks!U1376="","",All_Tasks!U1376)</f>
        <v/>
      </c>
      <c r="V1376">
        <f>IF(A1376="",0,IFERROR(MATCH(A1376,Scope_Labor_Rates!$A$6:$A$46,0)+5,0))</f>
        <v>0</v>
      </c>
      <c r="W1376" s="178">
        <f>IF(V1376&gt;0,INDEX(Scope_Labor_Rates!$C$6:$C$46,V1376-5),0)</f>
        <v>0</v>
      </c>
      <c r="X1376" s="178">
        <f>IF(V1376&gt;0,INDEX(Scope_Labor_Rates!$C$6:$C$46,V1376-5),0)</f>
        <v>0</v>
      </c>
      <c r="Y1376" s="180">
        <f>IF(V1376&gt;0,INDEX(Scope_Labor_Rates!$S$6:$S$46,V1376-5),0)</f>
        <v>0</v>
      </c>
      <c r="Z1376" s="180">
        <f>IF(V1376&gt;0,INDEX(Scope_Labor_Rates!$R$6:$R$46,V1376-5),1)</f>
        <v>1</v>
      </c>
      <c r="AA1376" s="231">
        <f t="shared" si="189"/>
        <v>0</v>
      </c>
      <c r="AB1376" t="str">
        <f t="shared" si="190"/>
        <v/>
      </c>
      <c r="AC1376" s="178" t="str">
        <f t="shared" si="191"/>
        <v/>
      </c>
      <c r="AD1376" s="181">
        <f t="shared" si="192"/>
        <v>0</v>
      </c>
      <c r="AE1376" s="178">
        <f>IF(V1376&gt;0,P1376*INDEX(Scope_Labor_Rates!$E$6:$E$46,V1376-5),0)</f>
        <v>0</v>
      </c>
      <c r="AF1376" s="181">
        <f>IF(V1376&gt;0,AE1376*INDEX(Scope_Labor_Rates!$D$6:$D$46,V1376-5)*AA1376,0)</f>
        <v>0</v>
      </c>
      <c r="AG1376" s="178">
        <f>IF(V1376&gt;0,P1376*INDEX(Scope_Labor_Rates!$G$6:$G$46,V1376-5),0)</f>
        <v>0</v>
      </c>
      <c r="AH1376" s="181">
        <f>IF(V1376&gt;0,AG1376*INDEX(Scope_Labor_Rates!$F$6:$F$46,V1376-5)*AA1376,0)</f>
        <v>0</v>
      </c>
      <c r="AI1376" s="178">
        <f>IF(V1376&gt;0,P1376*INDEX(Scope_Labor_Rates!$I$6:$I$46,V1376-5),0)</f>
        <v>0</v>
      </c>
      <c r="AJ1376" s="181">
        <f>IF(V1376&gt;0,AI1376*INDEX(Scope_Labor_Rates!$H$6:$H$46,V1376-5)*AA1376,0)</f>
        <v>0</v>
      </c>
      <c r="AK1376" s="178">
        <f>IF(V1376&gt;0,P1376*INDEX(Scope_Labor_Rates!$K$6:$K$46,V1376-5),0)</f>
        <v>0</v>
      </c>
      <c r="AL1376" s="181">
        <f>IF(V1376&gt;0,AK1376*INDEX(Scope_Labor_Rates!$J$6:$J$46,V1376-5)*AA1376,0)</f>
        <v>0</v>
      </c>
      <c r="AM1376" s="178">
        <f>IF(V1376&gt;0,P1376*INDEX(Scope_Labor_Rates!$M$6:$M$46,V1376-5),0)</f>
        <v>0</v>
      </c>
      <c r="AN1376" s="178">
        <f>IF(V1376&gt;0,AM1376*INDEX(Scope_Labor_Rates!$L$6:$L$46,V1376-5)*AA1376,0)</f>
        <v>0</v>
      </c>
      <c r="AO1376" s="178">
        <f>IF(V1376&gt;0,P1376*INDEX(Scope_Labor_Rates!$O$6:$O$46,V1376-5)*AA1376,0)</f>
        <v>0</v>
      </c>
      <c r="AP1376" s="181">
        <f>IF(V1376&gt;0,P1376*INDEX(Scope_Labor_Rates!$Q$6:$Q$46,V1376-5)*AA1376,0)</f>
        <v>0</v>
      </c>
      <c r="AQ1376" s="178">
        <f t="shared" si="193"/>
        <v>0</v>
      </c>
      <c r="AR1376" s="178">
        <f t="shared" si="194"/>
        <v>0</v>
      </c>
      <c r="AS1376" s="178">
        <f t="shared" si="195"/>
        <v>0</v>
      </c>
      <c r="AT1376" s="178">
        <f t="shared" si="196"/>
        <v>0</v>
      </c>
      <c r="AU1376">
        <f t="shared" si="197"/>
        <v>0</v>
      </c>
    </row>
    <row r="1377" spans="1:47">
      <c r="A1377" t="str">
        <f>IF(All_Tasks!A1377="","",All_Tasks!A1377)</f>
        <v/>
      </c>
      <c r="B1377" t="str">
        <f>IF(All_Tasks!B1377="","",All_Tasks!B1377)</f>
        <v/>
      </c>
      <c r="C1377" t="str">
        <f>IF(All_Tasks!C1377="","",All_Tasks!C1377)</f>
        <v/>
      </c>
      <c r="D1377" t="str">
        <f>IF(All_Tasks!D1377="","",All_Tasks!D1377)</f>
        <v/>
      </c>
      <c r="E1377" t="str">
        <f>IF(All_Tasks!V1377&lt;&gt;"",All_Tasks!V1377,IF(All_Tasks!E1377&lt;&gt;"",All_Tasks!E1377,""))</f>
        <v/>
      </c>
      <c r="F1377" t="str">
        <f>IF(All_Tasks!F1377="","",All_Tasks!F1377)</f>
        <v/>
      </c>
      <c r="G1377" t="str">
        <f>IF(All_Tasks!G1377="","",All_Tasks!G1377)</f>
        <v/>
      </c>
      <c r="H1377" s="231" t="str">
        <f>IF(All_Tasks!H1377="","",All_Tasks!H1377)</f>
        <v/>
      </c>
      <c r="I1377" t="str">
        <f>IF(All_Tasks!I1377="","",All_Tasks!I1377)</f>
        <v/>
      </c>
      <c r="J1377" t="str">
        <f>IF(All_Tasks!J1377="","",All_Tasks!J1377)</f>
        <v/>
      </c>
      <c r="K1377" t="str">
        <f>IF(All_Tasks!K1377="","",All_Tasks!K1377)</f>
        <v/>
      </c>
      <c r="L1377" s="231" t="str">
        <f>IF(All_Tasks!L1377="","",All_Tasks!L1377)</f>
        <v/>
      </c>
      <c r="M1377" t="str">
        <f>IF(All_Tasks!M1377="","",All_Tasks!M1377)</f>
        <v/>
      </c>
      <c r="N1377" t="str">
        <f>IF(All_Tasks!N1377="","",All_Tasks!N1377)</f>
        <v/>
      </c>
      <c r="O1377" t="str">
        <f>IF(All_Tasks!O1377="","",All_Tasks!O1377)</f>
        <v/>
      </c>
      <c r="P1377" s="181">
        <f>IF(All_Tasks!P1377="",0,All_Tasks!P1377)</f>
        <v>0</v>
      </c>
      <c r="Q1377" s="181">
        <f>IF(All_Tasks!Q1377="",0,All_Tasks!Q1377)</f>
        <v>0</v>
      </c>
      <c r="R1377" s="181">
        <f>IF(All_Tasks!R1377="",0,All_Tasks!R1377)</f>
        <v>0</v>
      </c>
      <c r="S1377" s="181" t="str">
        <f>IF(All_Tasks!S1377="","",All_Tasks!S1377)</f>
        <v/>
      </c>
      <c r="T1377" t="str">
        <f>IF(All_Tasks!T1377="","",All_Tasks!T1377)</f>
        <v/>
      </c>
      <c r="U1377" t="str">
        <f>IF(All_Tasks!U1377="","",All_Tasks!U1377)</f>
        <v/>
      </c>
      <c r="V1377">
        <f>IF(A1377="",0,IFERROR(MATCH(A1377,Scope_Labor_Rates!$A$6:$A$46,0)+5,0))</f>
        <v>0</v>
      </c>
      <c r="W1377" s="178">
        <f>IF(V1377&gt;0,INDEX(Scope_Labor_Rates!$C$6:$C$46,V1377-5),0)</f>
        <v>0</v>
      </c>
      <c r="X1377" s="178">
        <f>IF(V1377&gt;0,INDEX(Scope_Labor_Rates!$C$6:$C$46,V1377-5),0)</f>
        <v>0</v>
      </c>
      <c r="Y1377" s="180">
        <f>IF(V1377&gt;0,INDEX(Scope_Labor_Rates!$S$6:$S$46,V1377-5),0)</f>
        <v>0</v>
      </c>
      <c r="Z1377" s="180">
        <f>IF(V1377&gt;0,INDEX(Scope_Labor_Rates!$R$6:$R$46,V1377-5),1)</f>
        <v>1</v>
      </c>
      <c r="AA1377" s="231">
        <f t="shared" si="189"/>
        <v>0</v>
      </c>
      <c r="AB1377" t="str">
        <f t="shared" si="190"/>
        <v/>
      </c>
      <c r="AC1377" s="178" t="str">
        <f t="shared" si="191"/>
        <v/>
      </c>
      <c r="AD1377" s="181">
        <f t="shared" si="192"/>
        <v>0</v>
      </c>
      <c r="AE1377" s="178">
        <f>IF(V1377&gt;0,P1377*INDEX(Scope_Labor_Rates!$E$6:$E$46,V1377-5),0)</f>
        <v>0</v>
      </c>
      <c r="AF1377" s="181">
        <f>IF(V1377&gt;0,AE1377*INDEX(Scope_Labor_Rates!$D$6:$D$46,V1377-5)*AA1377,0)</f>
        <v>0</v>
      </c>
      <c r="AG1377" s="178">
        <f>IF(V1377&gt;0,P1377*INDEX(Scope_Labor_Rates!$G$6:$G$46,V1377-5),0)</f>
        <v>0</v>
      </c>
      <c r="AH1377" s="181">
        <f>IF(V1377&gt;0,AG1377*INDEX(Scope_Labor_Rates!$F$6:$F$46,V1377-5)*AA1377,0)</f>
        <v>0</v>
      </c>
      <c r="AI1377" s="178">
        <f>IF(V1377&gt;0,P1377*INDEX(Scope_Labor_Rates!$I$6:$I$46,V1377-5),0)</f>
        <v>0</v>
      </c>
      <c r="AJ1377" s="181">
        <f>IF(V1377&gt;0,AI1377*INDEX(Scope_Labor_Rates!$H$6:$H$46,V1377-5)*AA1377,0)</f>
        <v>0</v>
      </c>
      <c r="AK1377" s="178">
        <f>IF(V1377&gt;0,P1377*INDEX(Scope_Labor_Rates!$K$6:$K$46,V1377-5),0)</f>
        <v>0</v>
      </c>
      <c r="AL1377" s="181">
        <f>IF(V1377&gt;0,AK1377*INDEX(Scope_Labor_Rates!$J$6:$J$46,V1377-5)*AA1377,0)</f>
        <v>0</v>
      </c>
      <c r="AM1377" s="178">
        <f>IF(V1377&gt;0,P1377*INDEX(Scope_Labor_Rates!$M$6:$M$46,V1377-5),0)</f>
        <v>0</v>
      </c>
      <c r="AN1377" s="178">
        <f>IF(V1377&gt;0,AM1377*INDEX(Scope_Labor_Rates!$L$6:$L$46,V1377-5)*AA1377,0)</f>
        <v>0</v>
      </c>
      <c r="AO1377" s="178">
        <f>IF(V1377&gt;0,P1377*INDEX(Scope_Labor_Rates!$O$6:$O$46,V1377-5)*AA1377,0)</f>
        <v>0</v>
      </c>
      <c r="AP1377" s="181">
        <f>IF(V1377&gt;0,P1377*INDEX(Scope_Labor_Rates!$Q$6:$Q$46,V1377-5)*AA1377,0)</f>
        <v>0</v>
      </c>
      <c r="AQ1377" s="178">
        <f t="shared" si="193"/>
        <v>0</v>
      </c>
      <c r="AR1377" s="178">
        <f t="shared" si="194"/>
        <v>0</v>
      </c>
      <c r="AS1377" s="178">
        <f t="shared" si="195"/>
        <v>0</v>
      </c>
      <c r="AT1377" s="178">
        <f t="shared" si="196"/>
        <v>0</v>
      </c>
      <c r="AU1377">
        <f t="shared" si="197"/>
        <v>0</v>
      </c>
    </row>
    <row r="1378" spans="1:47">
      <c r="A1378" t="str">
        <f>IF(All_Tasks!A1378="","",All_Tasks!A1378)</f>
        <v/>
      </c>
      <c r="B1378" t="str">
        <f>IF(All_Tasks!B1378="","",All_Tasks!B1378)</f>
        <v/>
      </c>
      <c r="C1378" t="str">
        <f>IF(All_Tasks!C1378="","",All_Tasks!C1378)</f>
        <v/>
      </c>
      <c r="D1378" t="str">
        <f>IF(All_Tasks!D1378="","",All_Tasks!D1378)</f>
        <v/>
      </c>
      <c r="E1378" t="str">
        <f>IF(All_Tasks!V1378&lt;&gt;"",All_Tasks!V1378,IF(All_Tasks!E1378&lt;&gt;"",All_Tasks!E1378,""))</f>
        <v/>
      </c>
      <c r="F1378" t="str">
        <f>IF(All_Tasks!F1378="","",All_Tasks!F1378)</f>
        <v/>
      </c>
      <c r="G1378" t="str">
        <f>IF(All_Tasks!G1378="","",All_Tasks!G1378)</f>
        <v/>
      </c>
      <c r="H1378" s="231" t="str">
        <f>IF(All_Tasks!H1378="","",All_Tasks!H1378)</f>
        <v/>
      </c>
      <c r="I1378" t="str">
        <f>IF(All_Tasks!I1378="","",All_Tasks!I1378)</f>
        <v/>
      </c>
      <c r="J1378" t="str">
        <f>IF(All_Tasks!J1378="","",All_Tasks!J1378)</f>
        <v/>
      </c>
      <c r="K1378" t="str">
        <f>IF(All_Tasks!K1378="","",All_Tasks!K1378)</f>
        <v/>
      </c>
      <c r="L1378" s="231" t="str">
        <f>IF(All_Tasks!L1378="","",All_Tasks!L1378)</f>
        <v/>
      </c>
      <c r="M1378" t="str">
        <f>IF(All_Tasks!M1378="","",All_Tasks!M1378)</f>
        <v/>
      </c>
      <c r="N1378" t="str">
        <f>IF(All_Tasks!N1378="","",All_Tasks!N1378)</f>
        <v/>
      </c>
      <c r="O1378" t="str">
        <f>IF(All_Tasks!O1378="","",All_Tasks!O1378)</f>
        <v/>
      </c>
      <c r="P1378" s="181">
        <f>IF(All_Tasks!P1378="",0,All_Tasks!P1378)</f>
        <v>0</v>
      </c>
      <c r="Q1378" s="181">
        <f>IF(All_Tasks!Q1378="",0,All_Tasks!Q1378)</f>
        <v>0</v>
      </c>
      <c r="R1378" s="181">
        <f>IF(All_Tasks!R1378="",0,All_Tasks!R1378)</f>
        <v>0</v>
      </c>
      <c r="S1378" s="181" t="str">
        <f>IF(All_Tasks!S1378="","",All_Tasks!S1378)</f>
        <v/>
      </c>
      <c r="T1378" t="str">
        <f>IF(All_Tasks!T1378="","",All_Tasks!T1378)</f>
        <v/>
      </c>
      <c r="U1378" t="str">
        <f>IF(All_Tasks!U1378="","",All_Tasks!U1378)</f>
        <v/>
      </c>
      <c r="V1378">
        <f>IF(A1378="",0,IFERROR(MATCH(A1378,Scope_Labor_Rates!$A$6:$A$46,0)+5,0))</f>
        <v>0</v>
      </c>
      <c r="W1378" s="178">
        <f>IF(V1378&gt;0,INDEX(Scope_Labor_Rates!$C$6:$C$46,V1378-5),0)</f>
        <v>0</v>
      </c>
      <c r="X1378" s="178">
        <f>IF(V1378&gt;0,INDEX(Scope_Labor_Rates!$C$6:$C$46,V1378-5),0)</f>
        <v>0</v>
      </c>
      <c r="Y1378" s="180">
        <f>IF(V1378&gt;0,INDEX(Scope_Labor_Rates!$S$6:$S$46,V1378-5),0)</f>
        <v>0</v>
      </c>
      <c r="Z1378" s="180">
        <f>IF(V1378&gt;0,INDEX(Scope_Labor_Rates!$R$6:$R$46,V1378-5),1)</f>
        <v>1</v>
      </c>
      <c r="AA1378" s="231">
        <f t="shared" si="189"/>
        <v>0</v>
      </c>
      <c r="AB1378" t="str">
        <f t="shared" si="190"/>
        <v/>
      </c>
      <c r="AC1378" s="178" t="str">
        <f t="shared" si="191"/>
        <v/>
      </c>
      <c r="AD1378" s="181">
        <f t="shared" si="192"/>
        <v>0</v>
      </c>
      <c r="AE1378" s="178">
        <f>IF(V1378&gt;0,P1378*INDEX(Scope_Labor_Rates!$E$6:$E$46,V1378-5),0)</f>
        <v>0</v>
      </c>
      <c r="AF1378" s="181">
        <f>IF(V1378&gt;0,AE1378*INDEX(Scope_Labor_Rates!$D$6:$D$46,V1378-5)*AA1378,0)</f>
        <v>0</v>
      </c>
      <c r="AG1378" s="178">
        <f>IF(V1378&gt;0,P1378*INDEX(Scope_Labor_Rates!$G$6:$G$46,V1378-5),0)</f>
        <v>0</v>
      </c>
      <c r="AH1378" s="181">
        <f>IF(V1378&gt;0,AG1378*INDEX(Scope_Labor_Rates!$F$6:$F$46,V1378-5)*AA1378,0)</f>
        <v>0</v>
      </c>
      <c r="AI1378" s="178">
        <f>IF(V1378&gt;0,P1378*INDEX(Scope_Labor_Rates!$I$6:$I$46,V1378-5),0)</f>
        <v>0</v>
      </c>
      <c r="AJ1378" s="181">
        <f>IF(V1378&gt;0,AI1378*INDEX(Scope_Labor_Rates!$H$6:$H$46,V1378-5)*AA1378,0)</f>
        <v>0</v>
      </c>
      <c r="AK1378" s="178">
        <f>IF(V1378&gt;0,P1378*INDEX(Scope_Labor_Rates!$K$6:$K$46,V1378-5),0)</f>
        <v>0</v>
      </c>
      <c r="AL1378" s="181">
        <f>IF(V1378&gt;0,AK1378*INDEX(Scope_Labor_Rates!$J$6:$J$46,V1378-5)*AA1378,0)</f>
        <v>0</v>
      </c>
      <c r="AM1378" s="178">
        <f>IF(V1378&gt;0,P1378*INDEX(Scope_Labor_Rates!$M$6:$M$46,V1378-5),0)</f>
        <v>0</v>
      </c>
      <c r="AN1378" s="178">
        <f>IF(V1378&gt;0,AM1378*INDEX(Scope_Labor_Rates!$L$6:$L$46,V1378-5)*AA1378,0)</f>
        <v>0</v>
      </c>
      <c r="AO1378" s="178">
        <f>IF(V1378&gt;0,P1378*INDEX(Scope_Labor_Rates!$O$6:$O$46,V1378-5)*AA1378,0)</f>
        <v>0</v>
      </c>
      <c r="AP1378" s="181">
        <f>IF(V1378&gt;0,P1378*INDEX(Scope_Labor_Rates!$Q$6:$Q$46,V1378-5)*AA1378,0)</f>
        <v>0</v>
      </c>
      <c r="AQ1378" s="178">
        <f t="shared" si="193"/>
        <v>0</v>
      </c>
      <c r="AR1378" s="178">
        <f t="shared" si="194"/>
        <v>0</v>
      </c>
      <c r="AS1378" s="178">
        <f t="shared" si="195"/>
        <v>0</v>
      </c>
      <c r="AT1378" s="178">
        <f t="shared" si="196"/>
        <v>0</v>
      </c>
      <c r="AU1378">
        <f t="shared" si="197"/>
        <v>0</v>
      </c>
    </row>
    <row r="1379" spans="1:47">
      <c r="A1379" t="str">
        <f>IF(All_Tasks!A1379="","",All_Tasks!A1379)</f>
        <v/>
      </c>
      <c r="B1379" t="str">
        <f>IF(All_Tasks!B1379="","",All_Tasks!B1379)</f>
        <v/>
      </c>
      <c r="C1379" t="str">
        <f>IF(All_Tasks!C1379="","",All_Tasks!C1379)</f>
        <v/>
      </c>
      <c r="D1379" t="str">
        <f>IF(All_Tasks!D1379="","",All_Tasks!D1379)</f>
        <v/>
      </c>
      <c r="E1379" t="str">
        <f>IF(All_Tasks!V1379&lt;&gt;"",All_Tasks!V1379,IF(All_Tasks!E1379&lt;&gt;"",All_Tasks!E1379,""))</f>
        <v/>
      </c>
      <c r="F1379" t="str">
        <f>IF(All_Tasks!F1379="","",All_Tasks!F1379)</f>
        <v/>
      </c>
      <c r="G1379" t="str">
        <f>IF(All_Tasks!G1379="","",All_Tasks!G1379)</f>
        <v/>
      </c>
      <c r="H1379" s="231" t="str">
        <f>IF(All_Tasks!H1379="","",All_Tasks!H1379)</f>
        <v/>
      </c>
      <c r="I1379" t="str">
        <f>IF(All_Tasks!I1379="","",All_Tasks!I1379)</f>
        <v/>
      </c>
      <c r="J1379" t="str">
        <f>IF(All_Tasks!J1379="","",All_Tasks!J1379)</f>
        <v/>
      </c>
      <c r="K1379" t="str">
        <f>IF(All_Tasks!K1379="","",All_Tasks!K1379)</f>
        <v/>
      </c>
      <c r="L1379" s="231" t="str">
        <f>IF(All_Tasks!L1379="","",All_Tasks!L1379)</f>
        <v/>
      </c>
      <c r="M1379" t="str">
        <f>IF(All_Tasks!M1379="","",All_Tasks!M1379)</f>
        <v/>
      </c>
      <c r="N1379" t="str">
        <f>IF(All_Tasks!N1379="","",All_Tasks!N1379)</f>
        <v/>
      </c>
      <c r="O1379" t="str">
        <f>IF(All_Tasks!O1379="","",All_Tasks!O1379)</f>
        <v/>
      </c>
      <c r="P1379" s="181">
        <f>IF(All_Tasks!P1379="",0,All_Tasks!P1379)</f>
        <v>0</v>
      </c>
      <c r="Q1379" s="181">
        <f>IF(All_Tasks!Q1379="",0,All_Tasks!Q1379)</f>
        <v>0</v>
      </c>
      <c r="R1379" s="181">
        <f>IF(All_Tasks!R1379="",0,All_Tasks!R1379)</f>
        <v>0</v>
      </c>
      <c r="S1379" s="181" t="str">
        <f>IF(All_Tasks!S1379="","",All_Tasks!S1379)</f>
        <v/>
      </c>
      <c r="T1379" t="str">
        <f>IF(All_Tasks!T1379="","",All_Tasks!T1379)</f>
        <v/>
      </c>
      <c r="U1379" t="str">
        <f>IF(All_Tasks!U1379="","",All_Tasks!U1379)</f>
        <v/>
      </c>
      <c r="V1379">
        <f>IF(A1379="",0,IFERROR(MATCH(A1379,Scope_Labor_Rates!$A$6:$A$46,0)+5,0))</f>
        <v>0</v>
      </c>
      <c r="W1379" s="178">
        <f>IF(V1379&gt;0,INDEX(Scope_Labor_Rates!$C$6:$C$46,V1379-5),0)</f>
        <v>0</v>
      </c>
      <c r="X1379" s="178">
        <f>IF(V1379&gt;0,INDEX(Scope_Labor_Rates!$C$6:$C$46,V1379-5),0)</f>
        <v>0</v>
      </c>
      <c r="Y1379" s="180">
        <f>IF(V1379&gt;0,INDEX(Scope_Labor_Rates!$S$6:$S$46,V1379-5),0)</f>
        <v>0</v>
      </c>
      <c r="Z1379" s="180">
        <f>IF(V1379&gt;0,INDEX(Scope_Labor_Rates!$R$6:$R$46,V1379-5),1)</f>
        <v>1</v>
      </c>
      <c r="AA1379" s="231">
        <f t="shared" si="189"/>
        <v>0</v>
      </c>
      <c r="AB1379" t="str">
        <f t="shared" si="190"/>
        <v/>
      </c>
      <c r="AC1379" s="178" t="str">
        <f t="shared" si="191"/>
        <v/>
      </c>
      <c r="AD1379" s="181">
        <f t="shared" si="192"/>
        <v>0</v>
      </c>
      <c r="AE1379" s="178">
        <f>IF(V1379&gt;0,P1379*INDEX(Scope_Labor_Rates!$E$6:$E$46,V1379-5),0)</f>
        <v>0</v>
      </c>
      <c r="AF1379" s="181">
        <f>IF(V1379&gt;0,AE1379*INDEX(Scope_Labor_Rates!$D$6:$D$46,V1379-5)*AA1379,0)</f>
        <v>0</v>
      </c>
      <c r="AG1379" s="178">
        <f>IF(V1379&gt;0,P1379*INDEX(Scope_Labor_Rates!$G$6:$G$46,V1379-5),0)</f>
        <v>0</v>
      </c>
      <c r="AH1379" s="181">
        <f>IF(V1379&gt;0,AG1379*INDEX(Scope_Labor_Rates!$F$6:$F$46,V1379-5)*AA1379,0)</f>
        <v>0</v>
      </c>
      <c r="AI1379" s="178">
        <f>IF(V1379&gt;0,P1379*INDEX(Scope_Labor_Rates!$I$6:$I$46,V1379-5),0)</f>
        <v>0</v>
      </c>
      <c r="AJ1379" s="181">
        <f>IF(V1379&gt;0,AI1379*INDEX(Scope_Labor_Rates!$H$6:$H$46,V1379-5)*AA1379,0)</f>
        <v>0</v>
      </c>
      <c r="AK1379" s="178">
        <f>IF(V1379&gt;0,P1379*INDEX(Scope_Labor_Rates!$K$6:$K$46,V1379-5),0)</f>
        <v>0</v>
      </c>
      <c r="AL1379" s="181">
        <f>IF(V1379&gt;0,AK1379*INDEX(Scope_Labor_Rates!$J$6:$J$46,V1379-5)*AA1379,0)</f>
        <v>0</v>
      </c>
      <c r="AM1379" s="178">
        <f>IF(V1379&gt;0,P1379*INDEX(Scope_Labor_Rates!$M$6:$M$46,V1379-5),0)</f>
        <v>0</v>
      </c>
      <c r="AN1379" s="178">
        <f>IF(V1379&gt;0,AM1379*INDEX(Scope_Labor_Rates!$L$6:$L$46,V1379-5)*AA1379,0)</f>
        <v>0</v>
      </c>
      <c r="AO1379" s="178">
        <f>IF(V1379&gt;0,P1379*INDEX(Scope_Labor_Rates!$O$6:$O$46,V1379-5)*AA1379,0)</f>
        <v>0</v>
      </c>
      <c r="AP1379" s="181">
        <f>IF(V1379&gt;0,P1379*INDEX(Scope_Labor_Rates!$Q$6:$Q$46,V1379-5)*AA1379,0)</f>
        <v>0</v>
      </c>
      <c r="AQ1379" s="178">
        <f t="shared" si="193"/>
        <v>0</v>
      </c>
      <c r="AR1379" s="178">
        <f t="shared" si="194"/>
        <v>0</v>
      </c>
      <c r="AS1379" s="178">
        <f t="shared" si="195"/>
        <v>0</v>
      </c>
      <c r="AT1379" s="178">
        <f t="shared" si="196"/>
        <v>0</v>
      </c>
      <c r="AU1379">
        <f t="shared" si="197"/>
        <v>0</v>
      </c>
    </row>
    <row r="1380" spans="1:47">
      <c r="A1380" t="str">
        <f>IF(All_Tasks!A1380="","",All_Tasks!A1380)</f>
        <v/>
      </c>
      <c r="B1380" t="str">
        <f>IF(All_Tasks!B1380="","",All_Tasks!B1380)</f>
        <v/>
      </c>
      <c r="C1380" t="str">
        <f>IF(All_Tasks!C1380="","",All_Tasks!C1380)</f>
        <v/>
      </c>
      <c r="D1380" t="str">
        <f>IF(All_Tasks!D1380="","",All_Tasks!D1380)</f>
        <v/>
      </c>
      <c r="E1380" t="str">
        <f>IF(All_Tasks!V1380&lt;&gt;"",All_Tasks!V1380,IF(All_Tasks!E1380&lt;&gt;"",All_Tasks!E1380,""))</f>
        <v/>
      </c>
      <c r="F1380" t="str">
        <f>IF(All_Tasks!F1380="","",All_Tasks!F1380)</f>
        <v/>
      </c>
      <c r="G1380" t="str">
        <f>IF(All_Tasks!G1380="","",All_Tasks!G1380)</f>
        <v/>
      </c>
      <c r="H1380" s="231" t="str">
        <f>IF(All_Tasks!H1380="","",All_Tasks!H1380)</f>
        <v/>
      </c>
      <c r="I1380" t="str">
        <f>IF(All_Tasks!I1380="","",All_Tasks!I1380)</f>
        <v/>
      </c>
      <c r="J1380" t="str">
        <f>IF(All_Tasks!J1380="","",All_Tasks!J1380)</f>
        <v/>
      </c>
      <c r="K1380" t="str">
        <f>IF(All_Tasks!K1380="","",All_Tasks!K1380)</f>
        <v/>
      </c>
      <c r="L1380" s="231" t="str">
        <f>IF(All_Tasks!L1380="","",All_Tasks!L1380)</f>
        <v/>
      </c>
      <c r="M1380" t="str">
        <f>IF(All_Tasks!M1380="","",All_Tasks!M1380)</f>
        <v/>
      </c>
      <c r="N1380" t="str">
        <f>IF(All_Tasks!N1380="","",All_Tasks!N1380)</f>
        <v/>
      </c>
      <c r="O1380" t="str">
        <f>IF(All_Tasks!O1380="","",All_Tasks!O1380)</f>
        <v/>
      </c>
      <c r="P1380" s="181">
        <f>IF(All_Tasks!P1380="",0,All_Tasks!P1380)</f>
        <v>0</v>
      </c>
      <c r="Q1380" s="181">
        <f>IF(All_Tasks!Q1380="",0,All_Tasks!Q1380)</f>
        <v>0</v>
      </c>
      <c r="R1380" s="181">
        <f>IF(All_Tasks!R1380="",0,All_Tasks!R1380)</f>
        <v>0</v>
      </c>
      <c r="S1380" s="181" t="str">
        <f>IF(All_Tasks!S1380="","",All_Tasks!S1380)</f>
        <v/>
      </c>
      <c r="T1380" t="str">
        <f>IF(All_Tasks!T1380="","",All_Tasks!T1380)</f>
        <v/>
      </c>
      <c r="U1380" t="str">
        <f>IF(All_Tasks!U1380="","",All_Tasks!U1380)</f>
        <v/>
      </c>
      <c r="V1380">
        <f>IF(A1380="",0,IFERROR(MATCH(A1380,Scope_Labor_Rates!$A$6:$A$46,0)+5,0))</f>
        <v>0</v>
      </c>
      <c r="W1380" s="178">
        <f>IF(V1380&gt;0,INDEX(Scope_Labor_Rates!$C$6:$C$46,V1380-5),0)</f>
        <v>0</v>
      </c>
      <c r="X1380" s="178">
        <f>IF(V1380&gt;0,INDEX(Scope_Labor_Rates!$C$6:$C$46,V1380-5),0)</f>
        <v>0</v>
      </c>
      <c r="Y1380" s="180">
        <f>IF(V1380&gt;0,INDEX(Scope_Labor_Rates!$S$6:$S$46,V1380-5),0)</f>
        <v>0</v>
      </c>
      <c r="Z1380" s="180">
        <f>IF(V1380&gt;0,INDEX(Scope_Labor_Rates!$R$6:$R$46,V1380-5),1)</f>
        <v>1</v>
      </c>
      <c r="AA1380" s="231">
        <f t="shared" si="189"/>
        <v>0</v>
      </c>
      <c r="AB1380" t="str">
        <f t="shared" si="190"/>
        <v/>
      </c>
      <c r="AC1380" s="178" t="str">
        <f t="shared" si="191"/>
        <v/>
      </c>
      <c r="AD1380" s="181">
        <f t="shared" si="192"/>
        <v>0</v>
      </c>
      <c r="AE1380" s="178">
        <f>IF(V1380&gt;0,P1380*INDEX(Scope_Labor_Rates!$E$6:$E$46,V1380-5),0)</f>
        <v>0</v>
      </c>
      <c r="AF1380" s="181">
        <f>IF(V1380&gt;0,AE1380*INDEX(Scope_Labor_Rates!$D$6:$D$46,V1380-5)*AA1380,0)</f>
        <v>0</v>
      </c>
      <c r="AG1380" s="178">
        <f>IF(V1380&gt;0,P1380*INDEX(Scope_Labor_Rates!$G$6:$G$46,V1380-5),0)</f>
        <v>0</v>
      </c>
      <c r="AH1380" s="181">
        <f>IF(V1380&gt;0,AG1380*INDEX(Scope_Labor_Rates!$F$6:$F$46,V1380-5)*AA1380,0)</f>
        <v>0</v>
      </c>
      <c r="AI1380" s="178">
        <f>IF(V1380&gt;0,P1380*INDEX(Scope_Labor_Rates!$I$6:$I$46,V1380-5),0)</f>
        <v>0</v>
      </c>
      <c r="AJ1380" s="181">
        <f>IF(V1380&gt;0,AI1380*INDEX(Scope_Labor_Rates!$H$6:$H$46,V1380-5)*AA1380,0)</f>
        <v>0</v>
      </c>
      <c r="AK1380" s="178">
        <f>IF(V1380&gt;0,P1380*INDEX(Scope_Labor_Rates!$K$6:$K$46,V1380-5),0)</f>
        <v>0</v>
      </c>
      <c r="AL1380" s="181">
        <f>IF(V1380&gt;0,AK1380*INDEX(Scope_Labor_Rates!$J$6:$J$46,V1380-5)*AA1380,0)</f>
        <v>0</v>
      </c>
      <c r="AM1380" s="178">
        <f>IF(V1380&gt;0,P1380*INDEX(Scope_Labor_Rates!$M$6:$M$46,V1380-5),0)</f>
        <v>0</v>
      </c>
      <c r="AN1380" s="178">
        <f>IF(V1380&gt;0,AM1380*INDEX(Scope_Labor_Rates!$L$6:$L$46,V1380-5)*AA1380,0)</f>
        <v>0</v>
      </c>
      <c r="AO1380" s="178">
        <f>IF(V1380&gt;0,P1380*INDEX(Scope_Labor_Rates!$O$6:$O$46,V1380-5)*AA1380,0)</f>
        <v>0</v>
      </c>
      <c r="AP1380" s="181">
        <f>IF(V1380&gt;0,P1380*INDEX(Scope_Labor_Rates!$Q$6:$Q$46,V1380-5)*AA1380,0)</f>
        <v>0</v>
      </c>
      <c r="AQ1380" s="178">
        <f t="shared" si="193"/>
        <v>0</v>
      </c>
      <c r="AR1380" s="178">
        <f t="shared" si="194"/>
        <v>0</v>
      </c>
      <c r="AS1380" s="178">
        <f t="shared" si="195"/>
        <v>0</v>
      </c>
      <c r="AT1380" s="178">
        <f t="shared" si="196"/>
        <v>0</v>
      </c>
      <c r="AU1380">
        <f t="shared" si="197"/>
        <v>0</v>
      </c>
    </row>
    <row r="1381" spans="1:47">
      <c r="A1381" t="str">
        <f>IF(All_Tasks!A1381="","",All_Tasks!A1381)</f>
        <v/>
      </c>
      <c r="B1381" t="str">
        <f>IF(All_Tasks!B1381="","",All_Tasks!B1381)</f>
        <v/>
      </c>
      <c r="C1381" t="str">
        <f>IF(All_Tasks!C1381="","",All_Tasks!C1381)</f>
        <v/>
      </c>
      <c r="D1381" t="str">
        <f>IF(All_Tasks!D1381="","",All_Tasks!D1381)</f>
        <v/>
      </c>
      <c r="E1381" t="str">
        <f>IF(All_Tasks!V1381&lt;&gt;"",All_Tasks!V1381,IF(All_Tasks!E1381&lt;&gt;"",All_Tasks!E1381,""))</f>
        <v/>
      </c>
      <c r="F1381" t="str">
        <f>IF(All_Tasks!F1381="","",All_Tasks!F1381)</f>
        <v/>
      </c>
      <c r="G1381" t="str">
        <f>IF(All_Tasks!G1381="","",All_Tasks!G1381)</f>
        <v/>
      </c>
      <c r="H1381" s="231" t="str">
        <f>IF(All_Tasks!H1381="","",All_Tasks!H1381)</f>
        <v/>
      </c>
      <c r="I1381" t="str">
        <f>IF(All_Tasks!I1381="","",All_Tasks!I1381)</f>
        <v/>
      </c>
      <c r="J1381" t="str">
        <f>IF(All_Tasks!J1381="","",All_Tasks!J1381)</f>
        <v/>
      </c>
      <c r="K1381" t="str">
        <f>IF(All_Tasks!K1381="","",All_Tasks!K1381)</f>
        <v/>
      </c>
      <c r="L1381" s="231" t="str">
        <f>IF(All_Tasks!L1381="","",All_Tasks!L1381)</f>
        <v/>
      </c>
      <c r="M1381" t="str">
        <f>IF(All_Tasks!M1381="","",All_Tasks!M1381)</f>
        <v/>
      </c>
      <c r="N1381" t="str">
        <f>IF(All_Tasks!N1381="","",All_Tasks!N1381)</f>
        <v/>
      </c>
      <c r="O1381" t="str">
        <f>IF(All_Tasks!O1381="","",All_Tasks!O1381)</f>
        <v/>
      </c>
      <c r="P1381" s="181">
        <f>IF(All_Tasks!P1381="",0,All_Tasks!P1381)</f>
        <v>0</v>
      </c>
      <c r="Q1381" s="181">
        <f>IF(All_Tasks!Q1381="",0,All_Tasks!Q1381)</f>
        <v>0</v>
      </c>
      <c r="R1381" s="181">
        <f>IF(All_Tasks!R1381="",0,All_Tasks!R1381)</f>
        <v>0</v>
      </c>
      <c r="S1381" s="181" t="str">
        <f>IF(All_Tasks!S1381="","",All_Tasks!S1381)</f>
        <v/>
      </c>
      <c r="T1381" t="str">
        <f>IF(All_Tasks!T1381="","",All_Tasks!T1381)</f>
        <v/>
      </c>
      <c r="U1381" t="str">
        <f>IF(All_Tasks!U1381="","",All_Tasks!U1381)</f>
        <v/>
      </c>
      <c r="V1381">
        <f>IF(A1381="",0,IFERROR(MATCH(A1381,Scope_Labor_Rates!$A$6:$A$46,0)+5,0))</f>
        <v>0</v>
      </c>
      <c r="W1381" s="178">
        <f>IF(V1381&gt;0,INDEX(Scope_Labor_Rates!$C$6:$C$46,V1381-5),0)</f>
        <v>0</v>
      </c>
      <c r="X1381" s="178">
        <f>IF(V1381&gt;0,INDEX(Scope_Labor_Rates!$C$6:$C$46,V1381-5),0)</f>
        <v>0</v>
      </c>
      <c r="Y1381" s="180">
        <f>IF(V1381&gt;0,INDEX(Scope_Labor_Rates!$S$6:$S$46,V1381-5),0)</f>
        <v>0</v>
      </c>
      <c r="Z1381" s="180">
        <f>IF(V1381&gt;0,INDEX(Scope_Labor_Rates!$R$6:$R$46,V1381-5),1)</f>
        <v>1</v>
      </c>
      <c r="AA1381" s="231">
        <f t="shared" si="189"/>
        <v>0</v>
      </c>
      <c r="AB1381" t="str">
        <f t="shared" si="190"/>
        <v/>
      </c>
      <c r="AC1381" s="178" t="str">
        <f t="shared" si="191"/>
        <v/>
      </c>
      <c r="AD1381" s="181">
        <f t="shared" si="192"/>
        <v>0</v>
      </c>
      <c r="AE1381" s="178">
        <f>IF(V1381&gt;0,P1381*INDEX(Scope_Labor_Rates!$E$6:$E$46,V1381-5),0)</f>
        <v>0</v>
      </c>
      <c r="AF1381" s="181">
        <f>IF(V1381&gt;0,AE1381*INDEX(Scope_Labor_Rates!$D$6:$D$46,V1381-5)*AA1381,0)</f>
        <v>0</v>
      </c>
      <c r="AG1381" s="178">
        <f>IF(V1381&gt;0,P1381*INDEX(Scope_Labor_Rates!$G$6:$G$46,V1381-5),0)</f>
        <v>0</v>
      </c>
      <c r="AH1381" s="181">
        <f>IF(V1381&gt;0,AG1381*INDEX(Scope_Labor_Rates!$F$6:$F$46,V1381-5)*AA1381,0)</f>
        <v>0</v>
      </c>
      <c r="AI1381" s="178">
        <f>IF(V1381&gt;0,P1381*INDEX(Scope_Labor_Rates!$I$6:$I$46,V1381-5),0)</f>
        <v>0</v>
      </c>
      <c r="AJ1381" s="181">
        <f>IF(V1381&gt;0,AI1381*INDEX(Scope_Labor_Rates!$H$6:$H$46,V1381-5)*AA1381,0)</f>
        <v>0</v>
      </c>
      <c r="AK1381" s="178">
        <f>IF(V1381&gt;0,P1381*INDEX(Scope_Labor_Rates!$K$6:$K$46,V1381-5),0)</f>
        <v>0</v>
      </c>
      <c r="AL1381" s="181">
        <f>IF(V1381&gt;0,AK1381*INDEX(Scope_Labor_Rates!$J$6:$J$46,V1381-5)*AA1381,0)</f>
        <v>0</v>
      </c>
      <c r="AM1381" s="178">
        <f>IF(V1381&gt;0,P1381*INDEX(Scope_Labor_Rates!$M$6:$M$46,V1381-5),0)</f>
        <v>0</v>
      </c>
      <c r="AN1381" s="178">
        <f>IF(V1381&gt;0,AM1381*INDEX(Scope_Labor_Rates!$L$6:$L$46,V1381-5)*AA1381,0)</f>
        <v>0</v>
      </c>
      <c r="AO1381" s="178">
        <f>IF(V1381&gt;0,P1381*INDEX(Scope_Labor_Rates!$O$6:$O$46,V1381-5)*AA1381,0)</f>
        <v>0</v>
      </c>
      <c r="AP1381" s="181">
        <f>IF(V1381&gt;0,P1381*INDEX(Scope_Labor_Rates!$Q$6:$Q$46,V1381-5)*AA1381,0)</f>
        <v>0</v>
      </c>
      <c r="AQ1381" s="178">
        <f t="shared" si="193"/>
        <v>0</v>
      </c>
      <c r="AR1381" s="178">
        <f t="shared" si="194"/>
        <v>0</v>
      </c>
      <c r="AS1381" s="178">
        <f t="shared" si="195"/>
        <v>0</v>
      </c>
      <c r="AT1381" s="178">
        <f t="shared" si="196"/>
        <v>0</v>
      </c>
      <c r="AU1381">
        <f t="shared" si="197"/>
        <v>0</v>
      </c>
    </row>
    <row r="1382" spans="1:47">
      <c r="A1382" t="str">
        <f>IF(All_Tasks!A1382="","",All_Tasks!A1382)</f>
        <v/>
      </c>
      <c r="B1382" t="str">
        <f>IF(All_Tasks!B1382="","",All_Tasks!B1382)</f>
        <v/>
      </c>
      <c r="C1382" t="str">
        <f>IF(All_Tasks!C1382="","",All_Tasks!C1382)</f>
        <v/>
      </c>
      <c r="D1382" t="str">
        <f>IF(All_Tasks!D1382="","",All_Tasks!D1382)</f>
        <v/>
      </c>
      <c r="E1382" t="str">
        <f>IF(All_Tasks!V1382&lt;&gt;"",All_Tasks!V1382,IF(All_Tasks!E1382&lt;&gt;"",All_Tasks!E1382,""))</f>
        <v/>
      </c>
      <c r="F1382" t="str">
        <f>IF(All_Tasks!F1382="","",All_Tasks!F1382)</f>
        <v/>
      </c>
      <c r="G1382" t="str">
        <f>IF(All_Tasks!G1382="","",All_Tasks!G1382)</f>
        <v/>
      </c>
      <c r="H1382" s="231" t="str">
        <f>IF(All_Tasks!H1382="","",All_Tasks!H1382)</f>
        <v/>
      </c>
      <c r="I1382" t="str">
        <f>IF(All_Tasks!I1382="","",All_Tasks!I1382)</f>
        <v/>
      </c>
      <c r="J1382" t="str">
        <f>IF(All_Tasks!J1382="","",All_Tasks!J1382)</f>
        <v/>
      </c>
      <c r="K1382" t="str">
        <f>IF(All_Tasks!K1382="","",All_Tasks!K1382)</f>
        <v/>
      </c>
      <c r="L1382" s="231" t="str">
        <f>IF(All_Tasks!L1382="","",All_Tasks!L1382)</f>
        <v/>
      </c>
      <c r="M1382" t="str">
        <f>IF(All_Tasks!M1382="","",All_Tasks!M1382)</f>
        <v/>
      </c>
      <c r="N1382" t="str">
        <f>IF(All_Tasks!N1382="","",All_Tasks!N1382)</f>
        <v/>
      </c>
      <c r="O1382" t="str">
        <f>IF(All_Tasks!O1382="","",All_Tasks!O1382)</f>
        <v/>
      </c>
      <c r="P1382" s="181">
        <f>IF(All_Tasks!P1382="",0,All_Tasks!P1382)</f>
        <v>0</v>
      </c>
      <c r="Q1382" s="181">
        <f>IF(All_Tasks!Q1382="",0,All_Tasks!Q1382)</f>
        <v>0</v>
      </c>
      <c r="R1382" s="181">
        <f>IF(All_Tasks!R1382="",0,All_Tasks!R1382)</f>
        <v>0</v>
      </c>
      <c r="S1382" s="181" t="str">
        <f>IF(All_Tasks!S1382="","",All_Tasks!S1382)</f>
        <v/>
      </c>
      <c r="T1382" t="str">
        <f>IF(All_Tasks!T1382="","",All_Tasks!T1382)</f>
        <v/>
      </c>
      <c r="U1382" t="str">
        <f>IF(All_Tasks!U1382="","",All_Tasks!U1382)</f>
        <v/>
      </c>
      <c r="V1382">
        <f>IF(A1382="",0,IFERROR(MATCH(A1382,Scope_Labor_Rates!$A$6:$A$46,0)+5,0))</f>
        <v>0</v>
      </c>
      <c r="W1382" s="178">
        <f>IF(V1382&gt;0,INDEX(Scope_Labor_Rates!$C$6:$C$46,V1382-5),0)</f>
        <v>0</v>
      </c>
      <c r="X1382" s="178">
        <f>IF(V1382&gt;0,INDEX(Scope_Labor_Rates!$C$6:$C$46,V1382-5),0)</f>
        <v>0</v>
      </c>
      <c r="Y1382" s="180">
        <f>IF(V1382&gt;0,INDEX(Scope_Labor_Rates!$S$6:$S$46,V1382-5),0)</f>
        <v>0</v>
      </c>
      <c r="Z1382" s="180">
        <f>IF(V1382&gt;0,INDEX(Scope_Labor_Rates!$R$6:$R$46,V1382-5),1)</f>
        <v>1</v>
      </c>
      <c r="AA1382" s="231">
        <f t="shared" si="189"/>
        <v>0</v>
      </c>
      <c r="AB1382" t="str">
        <f t="shared" si="190"/>
        <v/>
      </c>
      <c r="AC1382" s="178" t="str">
        <f t="shared" si="191"/>
        <v/>
      </c>
      <c r="AD1382" s="181">
        <f t="shared" si="192"/>
        <v>0</v>
      </c>
      <c r="AE1382" s="178">
        <f>IF(V1382&gt;0,P1382*INDEX(Scope_Labor_Rates!$E$6:$E$46,V1382-5),0)</f>
        <v>0</v>
      </c>
      <c r="AF1382" s="181">
        <f>IF(V1382&gt;0,AE1382*INDEX(Scope_Labor_Rates!$D$6:$D$46,V1382-5)*AA1382,0)</f>
        <v>0</v>
      </c>
      <c r="AG1382" s="178">
        <f>IF(V1382&gt;0,P1382*INDEX(Scope_Labor_Rates!$G$6:$G$46,V1382-5),0)</f>
        <v>0</v>
      </c>
      <c r="AH1382" s="181">
        <f>IF(V1382&gt;0,AG1382*INDEX(Scope_Labor_Rates!$F$6:$F$46,V1382-5)*AA1382,0)</f>
        <v>0</v>
      </c>
      <c r="AI1382" s="178">
        <f>IF(V1382&gt;0,P1382*INDEX(Scope_Labor_Rates!$I$6:$I$46,V1382-5),0)</f>
        <v>0</v>
      </c>
      <c r="AJ1382" s="181">
        <f>IF(V1382&gt;0,AI1382*INDEX(Scope_Labor_Rates!$H$6:$H$46,V1382-5)*AA1382,0)</f>
        <v>0</v>
      </c>
      <c r="AK1382" s="178">
        <f>IF(V1382&gt;0,P1382*INDEX(Scope_Labor_Rates!$K$6:$K$46,V1382-5),0)</f>
        <v>0</v>
      </c>
      <c r="AL1382" s="181">
        <f>IF(V1382&gt;0,AK1382*INDEX(Scope_Labor_Rates!$J$6:$J$46,V1382-5)*AA1382,0)</f>
        <v>0</v>
      </c>
      <c r="AM1382" s="178">
        <f>IF(V1382&gt;0,P1382*INDEX(Scope_Labor_Rates!$M$6:$M$46,V1382-5),0)</f>
        <v>0</v>
      </c>
      <c r="AN1382" s="178">
        <f>IF(V1382&gt;0,AM1382*INDEX(Scope_Labor_Rates!$L$6:$L$46,V1382-5)*AA1382,0)</f>
        <v>0</v>
      </c>
      <c r="AO1382" s="178">
        <f>IF(V1382&gt;0,P1382*INDEX(Scope_Labor_Rates!$O$6:$O$46,V1382-5)*AA1382,0)</f>
        <v>0</v>
      </c>
      <c r="AP1382" s="181">
        <f>IF(V1382&gt;0,P1382*INDEX(Scope_Labor_Rates!$Q$6:$Q$46,V1382-5)*AA1382,0)</f>
        <v>0</v>
      </c>
      <c r="AQ1382" s="178">
        <f t="shared" si="193"/>
        <v>0</v>
      </c>
      <c r="AR1382" s="178">
        <f t="shared" si="194"/>
        <v>0</v>
      </c>
      <c r="AS1382" s="178">
        <f t="shared" si="195"/>
        <v>0</v>
      </c>
      <c r="AT1382" s="178">
        <f t="shared" si="196"/>
        <v>0</v>
      </c>
      <c r="AU1382">
        <f t="shared" si="197"/>
        <v>0</v>
      </c>
    </row>
    <row r="1383" spans="1:47">
      <c r="A1383" t="str">
        <f>IF(All_Tasks!A1383="","",All_Tasks!A1383)</f>
        <v/>
      </c>
      <c r="B1383" t="str">
        <f>IF(All_Tasks!B1383="","",All_Tasks!B1383)</f>
        <v/>
      </c>
      <c r="C1383" t="str">
        <f>IF(All_Tasks!C1383="","",All_Tasks!C1383)</f>
        <v/>
      </c>
      <c r="D1383" t="str">
        <f>IF(All_Tasks!D1383="","",All_Tasks!D1383)</f>
        <v/>
      </c>
      <c r="E1383" t="str">
        <f>IF(All_Tasks!V1383&lt;&gt;"",All_Tasks!V1383,IF(All_Tasks!E1383&lt;&gt;"",All_Tasks!E1383,""))</f>
        <v/>
      </c>
      <c r="F1383" t="str">
        <f>IF(All_Tasks!F1383="","",All_Tasks!F1383)</f>
        <v/>
      </c>
      <c r="G1383" t="str">
        <f>IF(All_Tasks!G1383="","",All_Tasks!G1383)</f>
        <v/>
      </c>
      <c r="H1383" s="231" t="str">
        <f>IF(All_Tasks!H1383="","",All_Tasks!H1383)</f>
        <v/>
      </c>
      <c r="I1383" t="str">
        <f>IF(All_Tasks!I1383="","",All_Tasks!I1383)</f>
        <v/>
      </c>
      <c r="J1383" t="str">
        <f>IF(All_Tasks!J1383="","",All_Tasks!J1383)</f>
        <v/>
      </c>
      <c r="K1383" t="str">
        <f>IF(All_Tasks!K1383="","",All_Tasks!K1383)</f>
        <v/>
      </c>
      <c r="L1383" s="231" t="str">
        <f>IF(All_Tasks!L1383="","",All_Tasks!L1383)</f>
        <v/>
      </c>
      <c r="M1383" t="str">
        <f>IF(All_Tasks!M1383="","",All_Tasks!M1383)</f>
        <v/>
      </c>
      <c r="N1383" t="str">
        <f>IF(All_Tasks!N1383="","",All_Tasks!N1383)</f>
        <v/>
      </c>
      <c r="O1383" t="str">
        <f>IF(All_Tasks!O1383="","",All_Tasks!O1383)</f>
        <v/>
      </c>
      <c r="P1383" s="181">
        <f>IF(All_Tasks!P1383="",0,All_Tasks!P1383)</f>
        <v>0</v>
      </c>
      <c r="Q1383" s="181">
        <f>IF(All_Tasks!Q1383="",0,All_Tasks!Q1383)</f>
        <v>0</v>
      </c>
      <c r="R1383" s="181">
        <f>IF(All_Tasks!R1383="",0,All_Tasks!R1383)</f>
        <v>0</v>
      </c>
      <c r="S1383" s="181" t="str">
        <f>IF(All_Tasks!S1383="","",All_Tasks!S1383)</f>
        <v/>
      </c>
      <c r="T1383" t="str">
        <f>IF(All_Tasks!T1383="","",All_Tasks!T1383)</f>
        <v/>
      </c>
      <c r="U1383" t="str">
        <f>IF(All_Tasks!U1383="","",All_Tasks!U1383)</f>
        <v/>
      </c>
      <c r="V1383">
        <f>IF(A1383="",0,IFERROR(MATCH(A1383,Scope_Labor_Rates!$A$6:$A$46,0)+5,0))</f>
        <v>0</v>
      </c>
      <c r="W1383" s="178">
        <f>IF(V1383&gt;0,INDEX(Scope_Labor_Rates!$C$6:$C$46,V1383-5),0)</f>
        <v>0</v>
      </c>
      <c r="X1383" s="178">
        <f>IF(V1383&gt;0,INDEX(Scope_Labor_Rates!$C$6:$C$46,V1383-5),0)</f>
        <v>0</v>
      </c>
      <c r="Y1383" s="180">
        <f>IF(V1383&gt;0,INDEX(Scope_Labor_Rates!$S$6:$S$46,V1383-5),0)</f>
        <v>0</v>
      </c>
      <c r="Z1383" s="180">
        <f>IF(V1383&gt;0,INDEX(Scope_Labor_Rates!$R$6:$R$46,V1383-5),1)</f>
        <v>1</v>
      </c>
      <c r="AA1383" s="231">
        <f t="shared" si="189"/>
        <v>0</v>
      </c>
      <c r="AB1383" t="str">
        <f t="shared" si="190"/>
        <v/>
      </c>
      <c r="AC1383" s="178" t="str">
        <f t="shared" si="191"/>
        <v/>
      </c>
      <c r="AD1383" s="181">
        <f t="shared" si="192"/>
        <v>0</v>
      </c>
      <c r="AE1383" s="178">
        <f>IF(V1383&gt;0,P1383*INDEX(Scope_Labor_Rates!$E$6:$E$46,V1383-5),0)</f>
        <v>0</v>
      </c>
      <c r="AF1383" s="181">
        <f>IF(V1383&gt;0,AE1383*INDEX(Scope_Labor_Rates!$D$6:$D$46,V1383-5)*AA1383,0)</f>
        <v>0</v>
      </c>
      <c r="AG1383" s="178">
        <f>IF(V1383&gt;0,P1383*INDEX(Scope_Labor_Rates!$G$6:$G$46,V1383-5),0)</f>
        <v>0</v>
      </c>
      <c r="AH1383" s="181">
        <f>IF(V1383&gt;0,AG1383*INDEX(Scope_Labor_Rates!$F$6:$F$46,V1383-5)*AA1383,0)</f>
        <v>0</v>
      </c>
      <c r="AI1383" s="178">
        <f>IF(V1383&gt;0,P1383*INDEX(Scope_Labor_Rates!$I$6:$I$46,V1383-5),0)</f>
        <v>0</v>
      </c>
      <c r="AJ1383" s="181">
        <f>IF(V1383&gt;0,AI1383*INDEX(Scope_Labor_Rates!$H$6:$H$46,V1383-5)*AA1383,0)</f>
        <v>0</v>
      </c>
      <c r="AK1383" s="178">
        <f>IF(V1383&gt;0,P1383*INDEX(Scope_Labor_Rates!$K$6:$K$46,V1383-5),0)</f>
        <v>0</v>
      </c>
      <c r="AL1383" s="181">
        <f>IF(V1383&gt;0,AK1383*INDEX(Scope_Labor_Rates!$J$6:$J$46,V1383-5)*AA1383,0)</f>
        <v>0</v>
      </c>
      <c r="AM1383" s="178">
        <f>IF(V1383&gt;0,P1383*INDEX(Scope_Labor_Rates!$M$6:$M$46,V1383-5),0)</f>
        <v>0</v>
      </c>
      <c r="AN1383" s="178">
        <f>IF(V1383&gt;0,AM1383*INDEX(Scope_Labor_Rates!$L$6:$L$46,V1383-5)*AA1383,0)</f>
        <v>0</v>
      </c>
      <c r="AO1383" s="178">
        <f>IF(V1383&gt;0,P1383*INDEX(Scope_Labor_Rates!$O$6:$O$46,V1383-5)*AA1383,0)</f>
        <v>0</v>
      </c>
      <c r="AP1383" s="181">
        <f>IF(V1383&gt;0,P1383*INDEX(Scope_Labor_Rates!$Q$6:$Q$46,V1383-5)*AA1383,0)</f>
        <v>0</v>
      </c>
      <c r="AQ1383" s="178">
        <f t="shared" si="193"/>
        <v>0</v>
      </c>
      <c r="AR1383" s="178">
        <f t="shared" si="194"/>
        <v>0</v>
      </c>
      <c r="AS1383" s="178">
        <f t="shared" si="195"/>
        <v>0</v>
      </c>
      <c r="AT1383" s="178">
        <f t="shared" si="196"/>
        <v>0</v>
      </c>
      <c r="AU1383">
        <f t="shared" si="197"/>
        <v>0</v>
      </c>
    </row>
    <row r="1384" spans="1:47">
      <c r="A1384" t="str">
        <f>IF(All_Tasks!A1384="","",All_Tasks!A1384)</f>
        <v/>
      </c>
      <c r="B1384" t="str">
        <f>IF(All_Tasks!B1384="","",All_Tasks!B1384)</f>
        <v/>
      </c>
      <c r="C1384" t="str">
        <f>IF(All_Tasks!C1384="","",All_Tasks!C1384)</f>
        <v/>
      </c>
      <c r="D1384" t="str">
        <f>IF(All_Tasks!D1384="","",All_Tasks!D1384)</f>
        <v/>
      </c>
      <c r="E1384" t="str">
        <f>IF(All_Tasks!V1384&lt;&gt;"",All_Tasks!V1384,IF(All_Tasks!E1384&lt;&gt;"",All_Tasks!E1384,""))</f>
        <v/>
      </c>
      <c r="F1384" t="str">
        <f>IF(All_Tasks!F1384="","",All_Tasks!F1384)</f>
        <v/>
      </c>
      <c r="G1384" t="str">
        <f>IF(All_Tasks!G1384="","",All_Tasks!G1384)</f>
        <v/>
      </c>
      <c r="H1384" s="231" t="str">
        <f>IF(All_Tasks!H1384="","",All_Tasks!H1384)</f>
        <v/>
      </c>
      <c r="I1384" t="str">
        <f>IF(All_Tasks!I1384="","",All_Tasks!I1384)</f>
        <v/>
      </c>
      <c r="J1384" t="str">
        <f>IF(All_Tasks!J1384="","",All_Tasks!J1384)</f>
        <v/>
      </c>
      <c r="K1384" t="str">
        <f>IF(All_Tasks!K1384="","",All_Tasks!K1384)</f>
        <v/>
      </c>
      <c r="L1384" s="231" t="str">
        <f>IF(All_Tasks!L1384="","",All_Tasks!L1384)</f>
        <v/>
      </c>
      <c r="M1384" t="str">
        <f>IF(All_Tasks!M1384="","",All_Tasks!M1384)</f>
        <v/>
      </c>
      <c r="N1384" t="str">
        <f>IF(All_Tasks!N1384="","",All_Tasks!N1384)</f>
        <v/>
      </c>
      <c r="O1384" t="str">
        <f>IF(All_Tasks!O1384="","",All_Tasks!O1384)</f>
        <v/>
      </c>
      <c r="P1384" s="181">
        <f>IF(All_Tasks!P1384="",0,All_Tasks!P1384)</f>
        <v>0</v>
      </c>
      <c r="Q1384" s="181">
        <f>IF(All_Tasks!Q1384="",0,All_Tasks!Q1384)</f>
        <v>0</v>
      </c>
      <c r="R1384" s="181">
        <f>IF(All_Tasks!R1384="",0,All_Tasks!R1384)</f>
        <v>0</v>
      </c>
      <c r="S1384" s="181" t="str">
        <f>IF(All_Tasks!S1384="","",All_Tasks!S1384)</f>
        <v/>
      </c>
      <c r="T1384" t="str">
        <f>IF(All_Tasks!T1384="","",All_Tasks!T1384)</f>
        <v/>
      </c>
      <c r="U1384" t="str">
        <f>IF(All_Tasks!U1384="","",All_Tasks!U1384)</f>
        <v/>
      </c>
      <c r="V1384">
        <f>IF(A1384="",0,IFERROR(MATCH(A1384,Scope_Labor_Rates!$A$6:$A$46,0)+5,0))</f>
        <v>0</v>
      </c>
      <c r="W1384" s="178">
        <f>IF(V1384&gt;0,INDEX(Scope_Labor_Rates!$C$6:$C$46,V1384-5),0)</f>
        <v>0</v>
      </c>
      <c r="X1384" s="178">
        <f>IF(V1384&gt;0,INDEX(Scope_Labor_Rates!$C$6:$C$46,V1384-5),0)</f>
        <v>0</v>
      </c>
      <c r="Y1384" s="180">
        <f>IF(V1384&gt;0,INDEX(Scope_Labor_Rates!$S$6:$S$46,V1384-5),0)</f>
        <v>0</v>
      </c>
      <c r="Z1384" s="180">
        <f>IF(V1384&gt;0,INDEX(Scope_Labor_Rates!$R$6:$R$46,V1384-5),1)</f>
        <v>1</v>
      </c>
      <c r="AA1384" s="231">
        <f t="shared" si="189"/>
        <v>0</v>
      </c>
      <c r="AB1384" t="str">
        <f t="shared" si="190"/>
        <v/>
      </c>
      <c r="AC1384" s="178" t="str">
        <f t="shared" si="191"/>
        <v/>
      </c>
      <c r="AD1384" s="181">
        <f t="shared" si="192"/>
        <v>0</v>
      </c>
      <c r="AE1384" s="178">
        <f>IF(V1384&gt;0,P1384*INDEX(Scope_Labor_Rates!$E$6:$E$46,V1384-5),0)</f>
        <v>0</v>
      </c>
      <c r="AF1384" s="181">
        <f>IF(V1384&gt;0,AE1384*INDEX(Scope_Labor_Rates!$D$6:$D$46,V1384-5)*AA1384,0)</f>
        <v>0</v>
      </c>
      <c r="AG1384" s="178">
        <f>IF(V1384&gt;0,P1384*INDEX(Scope_Labor_Rates!$G$6:$G$46,V1384-5),0)</f>
        <v>0</v>
      </c>
      <c r="AH1384" s="181">
        <f>IF(V1384&gt;0,AG1384*INDEX(Scope_Labor_Rates!$F$6:$F$46,V1384-5)*AA1384,0)</f>
        <v>0</v>
      </c>
      <c r="AI1384" s="178">
        <f>IF(V1384&gt;0,P1384*INDEX(Scope_Labor_Rates!$I$6:$I$46,V1384-5),0)</f>
        <v>0</v>
      </c>
      <c r="AJ1384" s="181">
        <f>IF(V1384&gt;0,AI1384*INDEX(Scope_Labor_Rates!$H$6:$H$46,V1384-5)*AA1384,0)</f>
        <v>0</v>
      </c>
      <c r="AK1384" s="178">
        <f>IF(V1384&gt;0,P1384*INDEX(Scope_Labor_Rates!$K$6:$K$46,V1384-5),0)</f>
        <v>0</v>
      </c>
      <c r="AL1384" s="181">
        <f>IF(V1384&gt;0,AK1384*INDEX(Scope_Labor_Rates!$J$6:$J$46,V1384-5)*AA1384,0)</f>
        <v>0</v>
      </c>
      <c r="AM1384" s="178">
        <f>IF(V1384&gt;0,P1384*INDEX(Scope_Labor_Rates!$M$6:$M$46,V1384-5),0)</f>
        <v>0</v>
      </c>
      <c r="AN1384" s="178">
        <f>IF(V1384&gt;0,AM1384*INDEX(Scope_Labor_Rates!$L$6:$L$46,V1384-5)*AA1384,0)</f>
        <v>0</v>
      </c>
      <c r="AO1384" s="178">
        <f>IF(V1384&gt;0,P1384*INDEX(Scope_Labor_Rates!$O$6:$O$46,V1384-5)*AA1384,0)</f>
        <v>0</v>
      </c>
      <c r="AP1384" s="181">
        <f>IF(V1384&gt;0,P1384*INDEX(Scope_Labor_Rates!$Q$6:$Q$46,V1384-5)*AA1384,0)</f>
        <v>0</v>
      </c>
      <c r="AQ1384" s="178">
        <f t="shared" si="193"/>
        <v>0</v>
      </c>
      <c r="AR1384" s="178">
        <f t="shared" si="194"/>
        <v>0</v>
      </c>
      <c r="AS1384" s="178">
        <f t="shared" si="195"/>
        <v>0</v>
      </c>
      <c r="AT1384" s="178">
        <f t="shared" si="196"/>
        <v>0</v>
      </c>
      <c r="AU1384">
        <f t="shared" si="197"/>
        <v>0</v>
      </c>
    </row>
    <row r="1385" spans="1:47">
      <c r="A1385" t="str">
        <f>IF(All_Tasks!A1385="","",All_Tasks!A1385)</f>
        <v/>
      </c>
      <c r="B1385" t="str">
        <f>IF(All_Tasks!B1385="","",All_Tasks!B1385)</f>
        <v/>
      </c>
      <c r="C1385" t="str">
        <f>IF(All_Tasks!C1385="","",All_Tasks!C1385)</f>
        <v/>
      </c>
      <c r="D1385" t="str">
        <f>IF(All_Tasks!D1385="","",All_Tasks!D1385)</f>
        <v/>
      </c>
      <c r="E1385" t="str">
        <f>IF(All_Tasks!V1385&lt;&gt;"",All_Tasks!V1385,IF(All_Tasks!E1385&lt;&gt;"",All_Tasks!E1385,""))</f>
        <v/>
      </c>
      <c r="F1385" t="str">
        <f>IF(All_Tasks!F1385="","",All_Tasks!F1385)</f>
        <v/>
      </c>
      <c r="G1385" t="str">
        <f>IF(All_Tasks!G1385="","",All_Tasks!G1385)</f>
        <v/>
      </c>
      <c r="H1385" s="231" t="str">
        <f>IF(All_Tasks!H1385="","",All_Tasks!H1385)</f>
        <v/>
      </c>
      <c r="I1385" t="str">
        <f>IF(All_Tasks!I1385="","",All_Tasks!I1385)</f>
        <v/>
      </c>
      <c r="J1385" t="str">
        <f>IF(All_Tasks!J1385="","",All_Tasks!J1385)</f>
        <v/>
      </c>
      <c r="K1385" t="str">
        <f>IF(All_Tasks!K1385="","",All_Tasks!K1385)</f>
        <v/>
      </c>
      <c r="L1385" s="231" t="str">
        <f>IF(All_Tasks!L1385="","",All_Tasks!L1385)</f>
        <v/>
      </c>
      <c r="M1385" t="str">
        <f>IF(All_Tasks!M1385="","",All_Tasks!M1385)</f>
        <v/>
      </c>
      <c r="N1385" t="str">
        <f>IF(All_Tasks!N1385="","",All_Tasks!N1385)</f>
        <v/>
      </c>
      <c r="O1385" t="str">
        <f>IF(All_Tasks!O1385="","",All_Tasks!O1385)</f>
        <v/>
      </c>
      <c r="P1385" s="181">
        <f>IF(All_Tasks!P1385="",0,All_Tasks!P1385)</f>
        <v>0</v>
      </c>
      <c r="Q1385" s="181">
        <f>IF(All_Tasks!Q1385="",0,All_Tasks!Q1385)</f>
        <v>0</v>
      </c>
      <c r="R1385" s="181">
        <f>IF(All_Tasks!R1385="",0,All_Tasks!R1385)</f>
        <v>0</v>
      </c>
      <c r="S1385" s="181" t="str">
        <f>IF(All_Tasks!S1385="","",All_Tasks!S1385)</f>
        <v/>
      </c>
      <c r="T1385" t="str">
        <f>IF(All_Tasks!T1385="","",All_Tasks!T1385)</f>
        <v/>
      </c>
      <c r="U1385" t="str">
        <f>IF(All_Tasks!U1385="","",All_Tasks!U1385)</f>
        <v/>
      </c>
      <c r="V1385">
        <f>IF(A1385="",0,IFERROR(MATCH(A1385,Scope_Labor_Rates!$A$6:$A$46,0)+5,0))</f>
        <v>0</v>
      </c>
      <c r="W1385" s="178">
        <f>IF(V1385&gt;0,INDEX(Scope_Labor_Rates!$C$6:$C$46,V1385-5),0)</f>
        <v>0</v>
      </c>
      <c r="X1385" s="178">
        <f>IF(V1385&gt;0,INDEX(Scope_Labor_Rates!$C$6:$C$46,V1385-5),0)</f>
        <v>0</v>
      </c>
      <c r="Y1385" s="180">
        <f>IF(V1385&gt;0,INDEX(Scope_Labor_Rates!$S$6:$S$46,V1385-5),0)</f>
        <v>0</v>
      </c>
      <c r="Z1385" s="180">
        <f>IF(V1385&gt;0,INDEX(Scope_Labor_Rates!$R$6:$R$46,V1385-5),1)</f>
        <v>1</v>
      </c>
      <c r="AA1385" s="231">
        <f t="shared" si="189"/>
        <v>0</v>
      </c>
      <c r="AB1385" t="str">
        <f t="shared" si="190"/>
        <v/>
      </c>
      <c r="AC1385" s="178" t="str">
        <f t="shared" si="191"/>
        <v/>
      </c>
      <c r="AD1385" s="181">
        <f t="shared" si="192"/>
        <v>0</v>
      </c>
      <c r="AE1385" s="178">
        <f>IF(V1385&gt;0,P1385*INDEX(Scope_Labor_Rates!$E$6:$E$46,V1385-5),0)</f>
        <v>0</v>
      </c>
      <c r="AF1385" s="181">
        <f>IF(V1385&gt;0,AE1385*INDEX(Scope_Labor_Rates!$D$6:$D$46,V1385-5)*AA1385,0)</f>
        <v>0</v>
      </c>
      <c r="AG1385" s="178">
        <f>IF(V1385&gt;0,P1385*INDEX(Scope_Labor_Rates!$G$6:$G$46,V1385-5),0)</f>
        <v>0</v>
      </c>
      <c r="AH1385" s="181">
        <f>IF(V1385&gt;0,AG1385*INDEX(Scope_Labor_Rates!$F$6:$F$46,V1385-5)*AA1385,0)</f>
        <v>0</v>
      </c>
      <c r="AI1385" s="178">
        <f>IF(V1385&gt;0,P1385*INDEX(Scope_Labor_Rates!$I$6:$I$46,V1385-5),0)</f>
        <v>0</v>
      </c>
      <c r="AJ1385" s="181">
        <f>IF(V1385&gt;0,AI1385*INDEX(Scope_Labor_Rates!$H$6:$H$46,V1385-5)*AA1385,0)</f>
        <v>0</v>
      </c>
      <c r="AK1385" s="178">
        <f>IF(V1385&gt;0,P1385*INDEX(Scope_Labor_Rates!$K$6:$K$46,V1385-5),0)</f>
        <v>0</v>
      </c>
      <c r="AL1385" s="181">
        <f>IF(V1385&gt;0,AK1385*INDEX(Scope_Labor_Rates!$J$6:$J$46,V1385-5)*AA1385,0)</f>
        <v>0</v>
      </c>
      <c r="AM1385" s="178">
        <f>IF(V1385&gt;0,P1385*INDEX(Scope_Labor_Rates!$M$6:$M$46,V1385-5),0)</f>
        <v>0</v>
      </c>
      <c r="AN1385" s="178">
        <f>IF(V1385&gt;0,AM1385*INDEX(Scope_Labor_Rates!$L$6:$L$46,V1385-5)*AA1385,0)</f>
        <v>0</v>
      </c>
      <c r="AO1385" s="178">
        <f>IF(V1385&gt;0,P1385*INDEX(Scope_Labor_Rates!$O$6:$O$46,V1385-5)*AA1385,0)</f>
        <v>0</v>
      </c>
      <c r="AP1385" s="181">
        <f>IF(V1385&gt;0,P1385*INDEX(Scope_Labor_Rates!$Q$6:$Q$46,V1385-5)*AA1385,0)</f>
        <v>0</v>
      </c>
      <c r="AQ1385" s="178">
        <f t="shared" si="193"/>
        <v>0</v>
      </c>
      <c r="AR1385" s="178">
        <f t="shared" si="194"/>
        <v>0</v>
      </c>
      <c r="AS1385" s="178">
        <f t="shared" si="195"/>
        <v>0</v>
      </c>
      <c r="AT1385" s="178">
        <f t="shared" si="196"/>
        <v>0</v>
      </c>
      <c r="AU1385">
        <f t="shared" si="197"/>
        <v>0</v>
      </c>
    </row>
    <row r="1386" spans="1:47">
      <c r="A1386" t="str">
        <f>IF(All_Tasks!A1386="","",All_Tasks!A1386)</f>
        <v/>
      </c>
      <c r="B1386" t="str">
        <f>IF(All_Tasks!B1386="","",All_Tasks!B1386)</f>
        <v/>
      </c>
      <c r="C1386" t="str">
        <f>IF(All_Tasks!C1386="","",All_Tasks!C1386)</f>
        <v/>
      </c>
      <c r="D1386" t="str">
        <f>IF(All_Tasks!D1386="","",All_Tasks!D1386)</f>
        <v/>
      </c>
      <c r="E1386" t="str">
        <f>IF(All_Tasks!V1386&lt;&gt;"",All_Tasks!V1386,IF(All_Tasks!E1386&lt;&gt;"",All_Tasks!E1386,""))</f>
        <v/>
      </c>
      <c r="F1386" t="str">
        <f>IF(All_Tasks!F1386="","",All_Tasks!F1386)</f>
        <v/>
      </c>
      <c r="G1386" t="str">
        <f>IF(All_Tasks!G1386="","",All_Tasks!G1386)</f>
        <v/>
      </c>
      <c r="H1386" s="231" t="str">
        <f>IF(All_Tasks!H1386="","",All_Tasks!H1386)</f>
        <v/>
      </c>
      <c r="I1386" t="str">
        <f>IF(All_Tasks!I1386="","",All_Tasks!I1386)</f>
        <v/>
      </c>
      <c r="J1386" t="str">
        <f>IF(All_Tasks!J1386="","",All_Tasks!J1386)</f>
        <v/>
      </c>
      <c r="K1386" t="str">
        <f>IF(All_Tasks!K1386="","",All_Tasks!K1386)</f>
        <v/>
      </c>
      <c r="L1386" s="231" t="str">
        <f>IF(All_Tasks!L1386="","",All_Tasks!L1386)</f>
        <v/>
      </c>
      <c r="M1386" t="str">
        <f>IF(All_Tasks!M1386="","",All_Tasks!M1386)</f>
        <v/>
      </c>
      <c r="N1386" t="str">
        <f>IF(All_Tasks!N1386="","",All_Tasks!N1386)</f>
        <v/>
      </c>
      <c r="O1386" t="str">
        <f>IF(All_Tasks!O1386="","",All_Tasks!O1386)</f>
        <v/>
      </c>
      <c r="P1386" s="181">
        <f>IF(All_Tasks!P1386="",0,All_Tasks!P1386)</f>
        <v>0</v>
      </c>
      <c r="Q1386" s="181">
        <f>IF(All_Tasks!Q1386="",0,All_Tasks!Q1386)</f>
        <v>0</v>
      </c>
      <c r="R1386" s="181">
        <f>IF(All_Tasks!R1386="",0,All_Tasks!R1386)</f>
        <v>0</v>
      </c>
      <c r="S1386" s="181" t="str">
        <f>IF(All_Tasks!S1386="","",All_Tasks!S1386)</f>
        <v/>
      </c>
      <c r="T1386" t="str">
        <f>IF(All_Tasks!T1386="","",All_Tasks!T1386)</f>
        <v/>
      </c>
      <c r="U1386" t="str">
        <f>IF(All_Tasks!U1386="","",All_Tasks!U1386)</f>
        <v/>
      </c>
      <c r="V1386">
        <f>IF(A1386="",0,IFERROR(MATCH(A1386,Scope_Labor_Rates!$A$6:$A$46,0)+5,0))</f>
        <v>0</v>
      </c>
      <c r="W1386" s="178">
        <f>IF(V1386&gt;0,INDEX(Scope_Labor_Rates!$C$6:$C$46,V1386-5),0)</f>
        <v>0</v>
      </c>
      <c r="X1386" s="178">
        <f>IF(V1386&gt;0,INDEX(Scope_Labor_Rates!$C$6:$C$46,V1386-5),0)</f>
        <v>0</v>
      </c>
      <c r="Y1386" s="180">
        <f>IF(V1386&gt;0,INDEX(Scope_Labor_Rates!$S$6:$S$46,V1386-5),0)</f>
        <v>0</v>
      </c>
      <c r="Z1386" s="180">
        <f>IF(V1386&gt;0,INDEX(Scope_Labor_Rates!$R$6:$R$46,V1386-5),1)</f>
        <v>1</v>
      </c>
      <c r="AA1386" s="231">
        <f t="shared" si="189"/>
        <v>0</v>
      </c>
      <c r="AB1386" t="str">
        <f t="shared" si="190"/>
        <v/>
      </c>
      <c r="AC1386" s="178" t="str">
        <f t="shared" si="191"/>
        <v/>
      </c>
      <c r="AD1386" s="181">
        <f t="shared" si="192"/>
        <v>0</v>
      </c>
      <c r="AE1386" s="178">
        <f>IF(V1386&gt;0,P1386*INDEX(Scope_Labor_Rates!$E$6:$E$46,V1386-5),0)</f>
        <v>0</v>
      </c>
      <c r="AF1386" s="181">
        <f>IF(V1386&gt;0,AE1386*INDEX(Scope_Labor_Rates!$D$6:$D$46,V1386-5)*AA1386,0)</f>
        <v>0</v>
      </c>
      <c r="AG1386" s="178">
        <f>IF(V1386&gt;0,P1386*INDEX(Scope_Labor_Rates!$G$6:$G$46,V1386-5),0)</f>
        <v>0</v>
      </c>
      <c r="AH1386" s="181">
        <f>IF(V1386&gt;0,AG1386*INDEX(Scope_Labor_Rates!$F$6:$F$46,V1386-5)*AA1386,0)</f>
        <v>0</v>
      </c>
      <c r="AI1386" s="178">
        <f>IF(V1386&gt;0,P1386*INDEX(Scope_Labor_Rates!$I$6:$I$46,V1386-5),0)</f>
        <v>0</v>
      </c>
      <c r="AJ1386" s="181">
        <f>IF(V1386&gt;0,AI1386*INDEX(Scope_Labor_Rates!$H$6:$H$46,V1386-5)*AA1386,0)</f>
        <v>0</v>
      </c>
      <c r="AK1386" s="178">
        <f>IF(V1386&gt;0,P1386*INDEX(Scope_Labor_Rates!$K$6:$K$46,V1386-5),0)</f>
        <v>0</v>
      </c>
      <c r="AL1386" s="181">
        <f>IF(V1386&gt;0,AK1386*INDEX(Scope_Labor_Rates!$J$6:$J$46,V1386-5)*AA1386,0)</f>
        <v>0</v>
      </c>
      <c r="AM1386" s="178">
        <f>IF(V1386&gt;0,P1386*INDEX(Scope_Labor_Rates!$M$6:$M$46,V1386-5),0)</f>
        <v>0</v>
      </c>
      <c r="AN1386" s="178">
        <f>IF(V1386&gt;0,AM1386*INDEX(Scope_Labor_Rates!$L$6:$L$46,V1386-5)*AA1386,0)</f>
        <v>0</v>
      </c>
      <c r="AO1386" s="178">
        <f>IF(V1386&gt;0,P1386*INDEX(Scope_Labor_Rates!$O$6:$O$46,V1386-5)*AA1386,0)</f>
        <v>0</v>
      </c>
      <c r="AP1386" s="181">
        <f>IF(V1386&gt;0,P1386*INDEX(Scope_Labor_Rates!$Q$6:$Q$46,V1386-5)*AA1386,0)</f>
        <v>0</v>
      </c>
      <c r="AQ1386" s="178">
        <f t="shared" si="193"/>
        <v>0</v>
      </c>
      <c r="AR1386" s="178">
        <f t="shared" si="194"/>
        <v>0</v>
      </c>
      <c r="AS1386" s="178">
        <f t="shared" si="195"/>
        <v>0</v>
      </c>
      <c r="AT1386" s="178">
        <f t="shared" si="196"/>
        <v>0</v>
      </c>
      <c r="AU1386">
        <f t="shared" si="197"/>
        <v>0</v>
      </c>
    </row>
    <row r="1387" spans="1:47">
      <c r="A1387" t="str">
        <f>IF(All_Tasks!A1387="","",All_Tasks!A1387)</f>
        <v/>
      </c>
      <c r="B1387" t="str">
        <f>IF(All_Tasks!B1387="","",All_Tasks!B1387)</f>
        <v/>
      </c>
      <c r="C1387" t="str">
        <f>IF(All_Tasks!C1387="","",All_Tasks!C1387)</f>
        <v/>
      </c>
      <c r="D1387" t="str">
        <f>IF(All_Tasks!D1387="","",All_Tasks!D1387)</f>
        <v/>
      </c>
      <c r="E1387" t="str">
        <f>IF(All_Tasks!V1387&lt;&gt;"",All_Tasks!V1387,IF(All_Tasks!E1387&lt;&gt;"",All_Tasks!E1387,""))</f>
        <v/>
      </c>
      <c r="F1387" t="str">
        <f>IF(All_Tasks!F1387="","",All_Tasks!F1387)</f>
        <v/>
      </c>
      <c r="G1387" t="str">
        <f>IF(All_Tasks!G1387="","",All_Tasks!G1387)</f>
        <v/>
      </c>
      <c r="H1387" s="231" t="str">
        <f>IF(All_Tasks!H1387="","",All_Tasks!H1387)</f>
        <v/>
      </c>
      <c r="I1387" t="str">
        <f>IF(All_Tasks!I1387="","",All_Tasks!I1387)</f>
        <v/>
      </c>
      <c r="J1387" t="str">
        <f>IF(All_Tasks!J1387="","",All_Tasks!J1387)</f>
        <v/>
      </c>
      <c r="K1387" t="str">
        <f>IF(All_Tasks!K1387="","",All_Tasks!K1387)</f>
        <v/>
      </c>
      <c r="L1387" s="231" t="str">
        <f>IF(All_Tasks!L1387="","",All_Tasks!L1387)</f>
        <v/>
      </c>
      <c r="M1387" t="str">
        <f>IF(All_Tasks!M1387="","",All_Tasks!M1387)</f>
        <v/>
      </c>
      <c r="N1387" t="str">
        <f>IF(All_Tasks!N1387="","",All_Tasks!N1387)</f>
        <v/>
      </c>
      <c r="O1387" t="str">
        <f>IF(All_Tasks!O1387="","",All_Tasks!O1387)</f>
        <v/>
      </c>
      <c r="P1387" s="181">
        <f>IF(All_Tasks!P1387="",0,All_Tasks!P1387)</f>
        <v>0</v>
      </c>
      <c r="Q1387" s="181">
        <f>IF(All_Tasks!Q1387="",0,All_Tasks!Q1387)</f>
        <v>0</v>
      </c>
      <c r="R1387" s="181">
        <f>IF(All_Tasks!R1387="",0,All_Tasks!R1387)</f>
        <v>0</v>
      </c>
      <c r="S1387" s="181" t="str">
        <f>IF(All_Tasks!S1387="","",All_Tasks!S1387)</f>
        <v/>
      </c>
      <c r="T1387" t="str">
        <f>IF(All_Tasks!T1387="","",All_Tasks!T1387)</f>
        <v/>
      </c>
      <c r="U1387" t="str">
        <f>IF(All_Tasks!U1387="","",All_Tasks!U1387)</f>
        <v/>
      </c>
      <c r="V1387">
        <f>IF(A1387="",0,IFERROR(MATCH(A1387,Scope_Labor_Rates!$A$6:$A$46,0)+5,0))</f>
        <v>0</v>
      </c>
      <c r="W1387" s="178">
        <f>IF(V1387&gt;0,INDEX(Scope_Labor_Rates!$C$6:$C$46,V1387-5),0)</f>
        <v>0</v>
      </c>
      <c r="X1387" s="178">
        <f>IF(V1387&gt;0,INDEX(Scope_Labor_Rates!$C$6:$C$46,V1387-5),0)</f>
        <v>0</v>
      </c>
      <c r="Y1387" s="180">
        <f>IF(V1387&gt;0,INDEX(Scope_Labor_Rates!$S$6:$S$46,V1387-5),0)</f>
        <v>0</v>
      </c>
      <c r="Z1387" s="180">
        <f>IF(V1387&gt;0,INDEX(Scope_Labor_Rates!$R$6:$R$46,V1387-5),1)</f>
        <v>1</v>
      </c>
      <c r="AA1387" s="231">
        <f t="shared" si="189"/>
        <v>0</v>
      </c>
      <c r="AB1387" t="str">
        <f t="shared" si="190"/>
        <v/>
      </c>
      <c r="AC1387" s="178" t="str">
        <f t="shared" si="191"/>
        <v/>
      </c>
      <c r="AD1387" s="181">
        <f t="shared" si="192"/>
        <v>0</v>
      </c>
      <c r="AE1387" s="178">
        <f>IF(V1387&gt;0,P1387*INDEX(Scope_Labor_Rates!$E$6:$E$46,V1387-5),0)</f>
        <v>0</v>
      </c>
      <c r="AF1387" s="181">
        <f>IF(V1387&gt;0,AE1387*INDEX(Scope_Labor_Rates!$D$6:$D$46,V1387-5)*AA1387,0)</f>
        <v>0</v>
      </c>
      <c r="AG1387" s="178">
        <f>IF(V1387&gt;0,P1387*INDEX(Scope_Labor_Rates!$G$6:$G$46,V1387-5),0)</f>
        <v>0</v>
      </c>
      <c r="AH1387" s="181">
        <f>IF(V1387&gt;0,AG1387*INDEX(Scope_Labor_Rates!$F$6:$F$46,V1387-5)*AA1387,0)</f>
        <v>0</v>
      </c>
      <c r="AI1387" s="178">
        <f>IF(V1387&gt;0,P1387*INDEX(Scope_Labor_Rates!$I$6:$I$46,V1387-5),0)</f>
        <v>0</v>
      </c>
      <c r="AJ1387" s="181">
        <f>IF(V1387&gt;0,AI1387*INDEX(Scope_Labor_Rates!$H$6:$H$46,V1387-5)*AA1387,0)</f>
        <v>0</v>
      </c>
      <c r="AK1387" s="178">
        <f>IF(V1387&gt;0,P1387*INDEX(Scope_Labor_Rates!$K$6:$K$46,V1387-5),0)</f>
        <v>0</v>
      </c>
      <c r="AL1387" s="181">
        <f>IF(V1387&gt;0,AK1387*INDEX(Scope_Labor_Rates!$J$6:$J$46,V1387-5)*AA1387,0)</f>
        <v>0</v>
      </c>
      <c r="AM1387" s="178">
        <f>IF(V1387&gt;0,P1387*INDEX(Scope_Labor_Rates!$M$6:$M$46,V1387-5),0)</f>
        <v>0</v>
      </c>
      <c r="AN1387" s="178">
        <f>IF(V1387&gt;0,AM1387*INDEX(Scope_Labor_Rates!$L$6:$L$46,V1387-5)*AA1387,0)</f>
        <v>0</v>
      </c>
      <c r="AO1387" s="178">
        <f>IF(V1387&gt;0,P1387*INDEX(Scope_Labor_Rates!$O$6:$O$46,V1387-5)*AA1387,0)</f>
        <v>0</v>
      </c>
      <c r="AP1387" s="181">
        <f>IF(V1387&gt;0,P1387*INDEX(Scope_Labor_Rates!$Q$6:$Q$46,V1387-5)*AA1387,0)</f>
        <v>0</v>
      </c>
      <c r="AQ1387" s="178">
        <f t="shared" si="193"/>
        <v>0</v>
      </c>
      <c r="AR1387" s="178">
        <f t="shared" si="194"/>
        <v>0</v>
      </c>
      <c r="AS1387" s="178">
        <f t="shared" si="195"/>
        <v>0</v>
      </c>
      <c r="AT1387" s="178">
        <f t="shared" si="196"/>
        <v>0</v>
      </c>
      <c r="AU1387">
        <f t="shared" si="197"/>
        <v>0</v>
      </c>
    </row>
    <row r="1388" spans="1:47">
      <c r="A1388" t="str">
        <f>IF(All_Tasks!A1388="","",All_Tasks!A1388)</f>
        <v/>
      </c>
      <c r="B1388" t="str">
        <f>IF(All_Tasks!B1388="","",All_Tasks!B1388)</f>
        <v/>
      </c>
      <c r="C1388" t="str">
        <f>IF(All_Tasks!C1388="","",All_Tasks!C1388)</f>
        <v/>
      </c>
      <c r="D1388" t="str">
        <f>IF(All_Tasks!D1388="","",All_Tasks!D1388)</f>
        <v/>
      </c>
      <c r="E1388" t="str">
        <f>IF(All_Tasks!V1388&lt;&gt;"",All_Tasks!V1388,IF(All_Tasks!E1388&lt;&gt;"",All_Tasks!E1388,""))</f>
        <v/>
      </c>
      <c r="F1388" t="str">
        <f>IF(All_Tasks!F1388="","",All_Tasks!F1388)</f>
        <v/>
      </c>
      <c r="G1388" t="str">
        <f>IF(All_Tasks!G1388="","",All_Tasks!G1388)</f>
        <v/>
      </c>
      <c r="H1388" s="231" t="str">
        <f>IF(All_Tasks!H1388="","",All_Tasks!H1388)</f>
        <v/>
      </c>
      <c r="I1388" t="str">
        <f>IF(All_Tasks!I1388="","",All_Tasks!I1388)</f>
        <v/>
      </c>
      <c r="J1388" t="str">
        <f>IF(All_Tasks!J1388="","",All_Tasks!J1388)</f>
        <v/>
      </c>
      <c r="K1388" t="str">
        <f>IF(All_Tasks!K1388="","",All_Tasks!K1388)</f>
        <v/>
      </c>
      <c r="L1388" s="231" t="str">
        <f>IF(All_Tasks!L1388="","",All_Tasks!L1388)</f>
        <v/>
      </c>
      <c r="M1388" t="str">
        <f>IF(All_Tasks!M1388="","",All_Tasks!M1388)</f>
        <v/>
      </c>
      <c r="N1388" t="str">
        <f>IF(All_Tasks!N1388="","",All_Tasks!N1388)</f>
        <v/>
      </c>
      <c r="O1388" t="str">
        <f>IF(All_Tasks!O1388="","",All_Tasks!O1388)</f>
        <v/>
      </c>
      <c r="P1388" s="181">
        <f>IF(All_Tasks!P1388="",0,All_Tasks!P1388)</f>
        <v>0</v>
      </c>
      <c r="Q1388" s="181">
        <f>IF(All_Tasks!Q1388="",0,All_Tasks!Q1388)</f>
        <v>0</v>
      </c>
      <c r="R1388" s="181">
        <f>IF(All_Tasks!R1388="",0,All_Tasks!R1388)</f>
        <v>0</v>
      </c>
      <c r="S1388" s="181" t="str">
        <f>IF(All_Tasks!S1388="","",All_Tasks!S1388)</f>
        <v/>
      </c>
      <c r="T1388" t="str">
        <f>IF(All_Tasks!T1388="","",All_Tasks!T1388)</f>
        <v/>
      </c>
      <c r="U1388" t="str">
        <f>IF(All_Tasks!U1388="","",All_Tasks!U1388)</f>
        <v/>
      </c>
      <c r="V1388">
        <f>IF(A1388="",0,IFERROR(MATCH(A1388,Scope_Labor_Rates!$A$6:$A$46,0)+5,0))</f>
        <v>0</v>
      </c>
      <c r="W1388" s="178">
        <f>IF(V1388&gt;0,INDEX(Scope_Labor_Rates!$C$6:$C$46,V1388-5),0)</f>
        <v>0</v>
      </c>
      <c r="X1388" s="178">
        <f>IF(V1388&gt;0,INDEX(Scope_Labor_Rates!$C$6:$C$46,V1388-5),0)</f>
        <v>0</v>
      </c>
      <c r="Y1388" s="180">
        <f>IF(V1388&gt;0,INDEX(Scope_Labor_Rates!$S$6:$S$46,V1388-5),0)</f>
        <v>0</v>
      </c>
      <c r="Z1388" s="180">
        <f>IF(V1388&gt;0,INDEX(Scope_Labor_Rates!$R$6:$R$46,V1388-5),1)</f>
        <v>1</v>
      </c>
      <c r="AA1388" s="231">
        <f t="shared" si="189"/>
        <v>0</v>
      </c>
      <c r="AB1388" t="str">
        <f t="shared" si="190"/>
        <v/>
      </c>
      <c r="AC1388" s="178" t="str">
        <f t="shared" si="191"/>
        <v/>
      </c>
      <c r="AD1388" s="181">
        <f t="shared" si="192"/>
        <v>0</v>
      </c>
      <c r="AE1388" s="178">
        <f>IF(V1388&gt;0,P1388*INDEX(Scope_Labor_Rates!$E$6:$E$46,V1388-5),0)</f>
        <v>0</v>
      </c>
      <c r="AF1388" s="181">
        <f>IF(V1388&gt;0,AE1388*INDEX(Scope_Labor_Rates!$D$6:$D$46,V1388-5)*AA1388,0)</f>
        <v>0</v>
      </c>
      <c r="AG1388" s="178">
        <f>IF(V1388&gt;0,P1388*INDEX(Scope_Labor_Rates!$G$6:$G$46,V1388-5),0)</f>
        <v>0</v>
      </c>
      <c r="AH1388" s="181">
        <f>IF(V1388&gt;0,AG1388*INDEX(Scope_Labor_Rates!$F$6:$F$46,V1388-5)*AA1388,0)</f>
        <v>0</v>
      </c>
      <c r="AI1388" s="178">
        <f>IF(V1388&gt;0,P1388*INDEX(Scope_Labor_Rates!$I$6:$I$46,V1388-5),0)</f>
        <v>0</v>
      </c>
      <c r="AJ1388" s="181">
        <f>IF(V1388&gt;0,AI1388*INDEX(Scope_Labor_Rates!$H$6:$H$46,V1388-5)*AA1388,0)</f>
        <v>0</v>
      </c>
      <c r="AK1388" s="178">
        <f>IF(V1388&gt;0,P1388*INDEX(Scope_Labor_Rates!$K$6:$K$46,V1388-5),0)</f>
        <v>0</v>
      </c>
      <c r="AL1388" s="181">
        <f>IF(V1388&gt;0,AK1388*INDEX(Scope_Labor_Rates!$J$6:$J$46,V1388-5)*AA1388,0)</f>
        <v>0</v>
      </c>
      <c r="AM1388" s="178">
        <f>IF(V1388&gt;0,P1388*INDEX(Scope_Labor_Rates!$M$6:$M$46,V1388-5),0)</f>
        <v>0</v>
      </c>
      <c r="AN1388" s="178">
        <f>IF(V1388&gt;0,AM1388*INDEX(Scope_Labor_Rates!$L$6:$L$46,V1388-5)*AA1388,0)</f>
        <v>0</v>
      </c>
      <c r="AO1388" s="178">
        <f>IF(V1388&gt;0,P1388*INDEX(Scope_Labor_Rates!$O$6:$O$46,V1388-5)*AA1388,0)</f>
        <v>0</v>
      </c>
      <c r="AP1388" s="181">
        <f>IF(V1388&gt;0,P1388*INDEX(Scope_Labor_Rates!$Q$6:$Q$46,V1388-5)*AA1388,0)</f>
        <v>0</v>
      </c>
      <c r="AQ1388" s="178">
        <f t="shared" si="193"/>
        <v>0</v>
      </c>
      <c r="AR1388" s="178">
        <f t="shared" si="194"/>
        <v>0</v>
      </c>
      <c r="AS1388" s="178">
        <f t="shared" si="195"/>
        <v>0</v>
      </c>
      <c r="AT1388" s="178">
        <f t="shared" si="196"/>
        <v>0</v>
      </c>
      <c r="AU1388">
        <f t="shared" si="197"/>
        <v>0</v>
      </c>
    </row>
    <row r="1389" spans="1:47">
      <c r="A1389" t="str">
        <f>IF(All_Tasks!A1389="","",All_Tasks!A1389)</f>
        <v/>
      </c>
      <c r="B1389" t="str">
        <f>IF(All_Tasks!B1389="","",All_Tasks!B1389)</f>
        <v/>
      </c>
      <c r="C1389" t="str">
        <f>IF(All_Tasks!C1389="","",All_Tasks!C1389)</f>
        <v/>
      </c>
      <c r="D1389" t="str">
        <f>IF(All_Tasks!D1389="","",All_Tasks!D1389)</f>
        <v/>
      </c>
      <c r="E1389" t="str">
        <f>IF(All_Tasks!V1389&lt;&gt;"",All_Tasks!V1389,IF(All_Tasks!E1389&lt;&gt;"",All_Tasks!E1389,""))</f>
        <v/>
      </c>
      <c r="F1389" t="str">
        <f>IF(All_Tasks!F1389="","",All_Tasks!F1389)</f>
        <v/>
      </c>
      <c r="G1389" t="str">
        <f>IF(All_Tasks!G1389="","",All_Tasks!G1389)</f>
        <v/>
      </c>
      <c r="H1389" s="231" t="str">
        <f>IF(All_Tasks!H1389="","",All_Tasks!H1389)</f>
        <v/>
      </c>
      <c r="I1389" t="str">
        <f>IF(All_Tasks!I1389="","",All_Tasks!I1389)</f>
        <v/>
      </c>
      <c r="J1389" t="str">
        <f>IF(All_Tasks!J1389="","",All_Tasks!J1389)</f>
        <v/>
      </c>
      <c r="K1389" t="str">
        <f>IF(All_Tasks!K1389="","",All_Tasks!K1389)</f>
        <v/>
      </c>
      <c r="L1389" s="231" t="str">
        <f>IF(All_Tasks!L1389="","",All_Tasks!L1389)</f>
        <v/>
      </c>
      <c r="M1389" t="str">
        <f>IF(All_Tasks!M1389="","",All_Tasks!M1389)</f>
        <v/>
      </c>
      <c r="N1389" t="str">
        <f>IF(All_Tasks!N1389="","",All_Tasks!N1389)</f>
        <v/>
      </c>
      <c r="O1389" t="str">
        <f>IF(All_Tasks!O1389="","",All_Tasks!O1389)</f>
        <v/>
      </c>
      <c r="P1389" s="181">
        <f>IF(All_Tasks!P1389="",0,All_Tasks!P1389)</f>
        <v>0</v>
      </c>
      <c r="Q1389" s="181">
        <f>IF(All_Tasks!Q1389="",0,All_Tasks!Q1389)</f>
        <v>0</v>
      </c>
      <c r="R1389" s="181">
        <f>IF(All_Tasks!R1389="",0,All_Tasks!R1389)</f>
        <v>0</v>
      </c>
      <c r="S1389" s="181" t="str">
        <f>IF(All_Tasks!S1389="","",All_Tasks!S1389)</f>
        <v/>
      </c>
      <c r="T1389" t="str">
        <f>IF(All_Tasks!T1389="","",All_Tasks!T1389)</f>
        <v/>
      </c>
      <c r="U1389" t="str">
        <f>IF(All_Tasks!U1389="","",All_Tasks!U1389)</f>
        <v/>
      </c>
      <c r="V1389">
        <f>IF(A1389="",0,IFERROR(MATCH(A1389,Scope_Labor_Rates!$A$6:$A$46,0)+5,0))</f>
        <v>0</v>
      </c>
      <c r="W1389" s="178">
        <f>IF(V1389&gt;0,INDEX(Scope_Labor_Rates!$C$6:$C$46,V1389-5),0)</f>
        <v>0</v>
      </c>
      <c r="X1389" s="178">
        <f>IF(V1389&gt;0,INDEX(Scope_Labor_Rates!$C$6:$C$46,V1389-5),0)</f>
        <v>0</v>
      </c>
      <c r="Y1389" s="180">
        <f>IF(V1389&gt;0,INDEX(Scope_Labor_Rates!$S$6:$S$46,V1389-5),0)</f>
        <v>0</v>
      </c>
      <c r="Z1389" s="180">
        <f>IF(V1389&gt;0,INDEX(Scope_Labor_Rates!$R$6:$R$46,V1389-5),1)</f>
        <v>1</v>
      </c>
      <c r="AA1389" s="231">
        <f t="shared" si="189"/>
        <v>0</v>
      </c>
      <c r="AB1389" t="str">
        <f t="shared" si="190"/>
        <v/>
      </c>
      <c r="AC1389" s="178" t="str">
        <f t="shared" si="191"/>
        <v/>
      </c>
      <c r="AD1389" s="181">
        <f t="shared" si="192"/>
        <v>0</v>
      </c>
      <c r="AE1389" s="178">
        <f>IF(V1389&gt;0,P1389*INDEX(Scope_Labor_Rates!$E$6:$E$46,V1389-5),0)</f>
        <v>0</v>
      </c>
      <c r="AF1389" s="181">
        <f>IF(V1389&gt;0,AE1389*INDEX(Scope_Labor_Rates!$D$6:$D$46,V1389-5)*AA1389,0)</f>
        <v>0</v>
      </c>
      <c r="AG1389" s="178">
        <f>IF(V1389&gt;0,P1389*INDEX(Scope_Labor_Rates!$G$6:$G$46,V1389-5),0)</f>
        <v>0</v>
      </c>
      <c r="AH1389" s="181">
        <f>IF(V1389&gt;0,AG1389*INDEX(Scope_Labor_Rates!$F$6:$F$46,V1389-5)*AA1389,0)</f>
        <v>0</v>
      </c>
      <c r="AI1389" s="178">
        <f>IF(V1389&gt;0,P1389*INDEX(Scope_Labor_Rates!$I$6:$I$46,V1389-5),0)</f>
        <v>0</v>
      </c>
      <c r="AJ1389" s="181">
        <f>IF(V1389&gt;0,AI1389*INDEX(Scope_Labor_Rates!$H$6:$H$46,V1389-5)*AA1389,0)</f>
        <v>0</v>
      </c>
      <c r="AK1389" s="178">
        <f>IF(V1389&gt;0,P1389*INDEX(Scope_Labor_Rates!$K$6:$K$46,V1389-5),0)</f>
        <v>0</v>
      </c>
      <c r="AL1389" s="181">
        <f>IF(V1389&gt;0,AK1389*INDEX(Scope_Labor_Rates!$J$6:$J$46,V1389-5)*AA1389,0)</f>
        <v>0</v>
      </c>
      <c r="AM1389" s="178">
        <f>IF(V1389&gt;0,P1389*INDEX(Scope_Labor_Rates!$M$6:$M$46,V1389-5),0)</f>
        <v>0</v>
      </c>
      <c r="AN1389" s="178">
        <f>IF(V1389&gt;0,AM1389*INDEX(Scope_Labor_Rates!$L$6:$L$46,V1389-5)*AA1389,0)</f>
        <v>0</v>
      </c>
      <c r="AO1389" s="178">
        <f>IF(V1389&gt;0,P1389*INDEX(Scope_Labor_Rates!$O$6:$O$46,V1389-5)*AA1389,0)</f>
        <v>0</v>
      </c>
      <c r="AP1389" s="181">
        <f>IF(V1389&gt;0,P1389*INDEX(Scope_Labor_Rates!$Q$6:$Q$46,V1389-5)*AA1389,0)</f>
        <v>0</v>
      </c>
      <c r="AQ1389" s="178">
        <f t="shared" si="193"/>
        <v>0</v>
      </c>
      <c r="AR1389" s="178">
        <f t="shared" si="194"/>
        <v>0</v>
      </c>
      <c r="AS1389" s="178">
        <f t="shared" si="195"/>
        <v>0</v>
      </c>
      <c r="AT1389" s="178">
        <f t="shared" si="196"/>
        <v>0</v>
      </c>
      <c r="AU1389">
        <f t="shared" si="197"/>
        <v>0</v>
      </c>
    </row>
    <row r="1390" spans="1:47">
      <c r="A1390" t="str">
        <f>IF(All_Tasks!A1390="","",All_Tasks!A1390)</f>
        <v/>
      </c>
      <c r="B1390" t="str">
        <f>IF(All_Tasks!B1390="","",All_Tasks!B1390)</f>
        <v/>
      </c>
      <c r="C1390" t="str">
        <f>IF(All_Tasks!C1390="","",All_Tasks!C1390)</f>
        <v/>
      </c>
      <c r="D1390" t="str">
        <f>IF(All_Tasks!D1390="","",All_Tasks!D1390)</f>
        <v/>
      </c>
      <c r="E1390" t="str">
        <f>IF(All_Tasks!V1390&lt;&gt;"",All_Tasks!V1390,IF(All_Tasks!E1390&lt;&gt;"",All_Tasks!E1390,""))</f>
        <v/>
      </c>
      <c r="F1390" t="str">
        <f>IF(All_Tasks!F1390="","",All_Tasks!F1390)</f>
        <v/>
      </c>
      <c r="G1390" t="str">
        <f>IF(All_Tasks!G1390="","",All_Tasks!G1390)</f>
        <v/>
      </c>
      <c r="H1390" s="231" t="str">
        <f>IF(All_Tasks!H1390="","",All_Tasks!H1390)</f>
        <v/>
      </c>
      <c r="I1390" t="str">
        <f>IF(All_Tasks!I1390="","",All_Tasks!I1390)</f>
        <v/>
      </c>
      <c r="J1390" t="str">
        <f>IF(All_Tasks!J1390="","",All_Tasks!J1390)</f>
        <v/>
      </c>
      <c r="K1390" t="str">
        <f>IF(All_Tasks!K1390="","",All_Tasks!K1390)</f>
        <v/>
      </c>
      <c r="L1390" s="231" t="str">
        <f>IF(All_Tasks!L1390="","",All_Tasks!L1390)</f>
        <v/>
      </c>
      <c r="M1390" t="str">
        <f>IF(All_Tasks!M1390="","",All_Tasks!M1390)</f>
        <v/>
      </c>
      <c r="N1390" t="str">
        <f>IF(All_Tasks!N1390="","",All_Tasks!N1390)</f>
        <v/>
      </c>
      <c r="O1390" t="str">
        <f>IF(All_Tasks!O1390="","",All_Tasks!O1390)</f>
        <v/>
      </c>
      <c r="P1390" s="181">
        <f>IF(All_Tasks!P1390="",0,All_Tasks!P1390)</f>
        <v>0</v>
      </c>
      <c r="Q1390" s="181">
        <f>IF(All_Tasks!Q1390="",0,All_Tasks!Q1390)</f>
        <v>0</v>
      </c>
      <c r="R1390" s="181">
        <f>IF(All_Tasks!R1390="",0,All_Tasks!R1390)</f>
        <v>0</v>
      </c>
      <c r="S1390" s="181" t="str">
        <f>IF(All_Tasks!S1390="","",All_Tasks!S1390)</f>
        <v/>
      </c>
      <c r="T1390" t="str">
        <f>IF(All_Tasks!T1390="","",All_Tasks!T1390)</f>
        <v/>
      </c>
      <c r="U1390" t="str">
        <f>IF(All_Tasks!U1390="","",All_Tasks!U1390)</f>
        <v/>
      </c>
      <c r="V1390">
        <f>IF(A1390="",0,IFERROR(MATCH(A1390,Scope_Labor_Rates!$A$6:$A$46,0)+5,0))</f>
        <v>0</v>
      </c>
      <c r="W1390" s="178">
        <f>IF(V1390&gt;0,INDEX(Scope_Labor_Rates!$C$6:$C$46,V1390-5),0)</f>
        <v>0</v>
      </c>
      <c r="X1390" s="178">
        <f>IF(V1390&gt;0,INDEX(Scope_Labor_Rates!$C$6:$C$46,V1390-5),0)</f>
        <v>0</v>
      </c>
      <c r="Y1390" s="180">
        <f>IF(V1390&gt;0,INDEX(Scope_Labor_Rates!$S$6:$S$46,V1390-5),0)</f>
        <v>0</v>
      </c>
      <c r="Z1390" s="180">
        <f>IF(V1390&gt;0,INDEX(Scope_Labor_Rates!$R$6:$R$46,V1390-5),1)</f>
        <v>1</v>
      </c>
      <c r="AA1390" s="231">
        <f t="shared" si="189"/>
        <v>0</v>
      </c>
      <c r="AB1390" t="str">
        <f t="shared" si="190"/>
        <v/>
      </c>
      <c r="AC1390" s="178" t="str">
        <f t="shared" si="191"/>
        <v/>
      </c>
      <c r="AD1390" s="181">
        <f t="shared" si="192"/>
        <v>0</v>
      </c>
      <c r="AE1390" s="178">
        <f>IF(V1390&gt;0,P1390*INDEX(Scope_Labor_Rates!$E$6:$E$46,V1390-5),0)</f>
        <v>0</v>
      </c>
      <c r="AF1390" s="181">
        <f>IF(V1390&gt;0,AE1390*INDEX(Scope_Labor_Rates!$D$6:$D$46,V1390-5)*AA1390,0)</f>
        <v>0</v>
      </c>
      <c r="AG1390" s="178">
        <f>IF(V1390&gt;0,P1390*INDEX(Scope_Labor_Rates!$G$6:$G$46,V1390-5),0)</f>
        <v>0</v>
      </c>
      <c r="AH1390" s="181">
        <f>IF(V1390&gt;0,AG1390*INDEX(Scope_Labor_Rates!$F$6:$F$46,V1390-5)*AA1390,0)</f>
        <v>0</v>
      </c>
      <c r="AI1390" s="178">
        <f>IF(V1390&gt;0,P1390*INDEX(Scope_Labor_Rates!$I$6:$I$46,V1390-5),0)</f>
        <v>0</v>
      </c>
      <c r="AJ1390" s="181">
        <f>IF(V1390&gt;0,AI1390*INDEX(Scope_Labor_Rates!$H$6:$H$46,V1390-5)*AA1390,0)</f>
        <v>0</v>
      </c>
      <c r="AK1390" s="178">
        <f>IF(V1390&gt;0,P1390*INDEX(Scope_Labor_Rates!$K$6:$K$46,V1390-5),0)</f>
        <v>0</v>
      </c>
      <c r="AL1390" s="181">
        <f>IF(V1390&gt;0,AK1390*INDEX(Scope_Labor_Rates!$J$6:$J$46,V1390-5)*AA1390,0)</f>
        <v>0</v>
      </c>
      <c r="AM1390" s="178">
        <f>IF(V1390&gt;0,P1390*INDEX(Scope_Labor_Rates!$M$6:$M$46,V1390-5),0)</f>
        <v>0</v>
      </c>
      <c r="AN1390" s="178">
        <f>IF(V1390&gt;0,AM1390*INDEX(Scope_Labor_Rates!$L$6:$L$46,V1390-5)*AA1390,0)</f>
        <v>0</v>
      </c>
      <c r="AO1390" s="178">
        <f>IF(V1390&gt;0,P1390*INDEX(Scope_Labor_Rates!$O$6:$O$46,V1390-5)*AA1390,0)</f>
        <v>0</v>
      </c>
      <c r="AP1390" s="181">
        <f>IF(V1390&gt;0,P1390*INDEX(Scope_Labor_Rates!$Q$6:$Q$46,V1390-5)*AA1390,0)</f>
        <v>0</v>
      </c>
      <c r="AQ1390" s="178">
        <f t="shared" si="193"/>
        <v>0</v>
      </c>
      <c r="AR1390" s="178">
        <f t="shared" si="194"/>
        <v>0</v>
      </c>
      <c r="AS1390" s="178">
        <f t="shared" si="195"/>
        <v>0</v>
      </c>
      <c r="AT1390" s="178">
        <f t="shared" si="196"/>
        <v>0</v>
      </c>
      <c r="AU1390">
        <f t="shared" si="197"/>
        <v>0</v>
      </c>
    </row>
    <row r="1391" spans="1:47">
      <c r="A1391" t="str">
        <f>IF(All_Tasks!A1391="","",All_Tasks!A1391)</f>
        <v/>
      </c>
      <c r="B1391" t="str">
        <f>IF(All_Tasks!B1391="","",All_Tasks!B1391)</f>
        <v/>
      </c>
      <c r="C1391" t="str">
        <f>IF(All_Tasks!C1391="","",All_Tasks!C1391)</f>
        <v/>
      </c>
      <c r="D1391" t="str">
        <f>IF(All_Tasks!D1391="","",All_Tasks!D1391)</f>
        <v/>
      </c>
      <c r="E1391" t="str">
        <f>IF(All_Tasks!V1391&lt;&gt;"",All_Tasks!V1391,IF(All_Tasks!E1391&lt;&gt;"",All_Tasks!E1391,""))</f>
        <v/>
      </c>
      <c r="F1391" t="str">
        <f>IF(All_Tasks!F1391="","",All_Tasks!F1391)</f>
        <v/>
      </c>
      <c r="G1391" t="str">
        <f>IF(All_Tasks!G1391="","",All_Tasks!G1391)</f>
        <v/>
      </c>
      <c r="H1391" s="231" t="str">
        <f>IF(All_Tasks!H1391="","",All_Tasks!H1391)</f>
        <v/>
      </c>
      <c r="I1391" t="str">
        <f>IF(All_Tasks!I1391="","",All_Tasks!I1391)</f>
        <v/>
      </c>
      <c r="J1391" t="str">
        <f>IF(All_Tasks!J1391="","",All_Tasks!J1391)</f>
        <v/>
      </c>
      <c r="K1391" t="str">
        <f>IF(All_Tasks!K1391="","",All_Tasks!K1391)</f>
        <v/>
      </c>
      <c r="L1391" s="231" t="str">
        <f>IF(All_Tasks!L1391="","",All_Tasks!L1391)</f>
        <v/>
      </c>
      <c r="M1391" t="str">
        <f>IF(All_Tasks!M1391="","",All_Tasks!M1391)</f>
        <v/>
      </c>
      <c r="N1391" t="str">
        <f>IF(All_Tasks!N1391="","",All_Tasks!N1391)</f>
        <v/>
      </c>
      <c r="O1391" t="str">
        <f>IF(All_Tasks!O1391="","",All_Tasks!O1391)</f>
        <v/>
      </c>
      <c r="P1391" s="181">
        <f>IF(All_Tasks!P1391="",0,All_Tasks!P1391)</f>
        <v>0</v>
      </c>
      <c r="Q1391" s="181">
        <f>IF(All_Tasks!Q1391="",0,All_Tasks!Q1391)</f>
        <v>0</v>
      </c>
      <c r="R1391" s="181">
        <f>IF(All_Tasks!R1391="",0,All_Tasks!R1391)</f>
        <v>0</v>
      </c>
      <c r="S1391" s="181" t="str">
        <f>IF(All_Tasks!S1391="","",All_Tasks!S1391)</f>
        <v/>
      </c>
      <c r="T1391" t="str">
        <f>IF(All_Tasks!T1391="","",All_Tasks!T1391)</f>
        <v/>
      </c>
      <c r="U1391" t="str">
        <f>IF(All_Tasks!U1391="","",All_Tasks!U1391)</f>
        <v/>
      </c>
      <c r="V1391">
        <f>IF(A1391="",0,IFERROR(MATCH(A1391,Scope_Labor_Rates!$A$6:$A$46,0)+5,0))</f>
        <v>0</v>
      </c>
      <c r="W1391" s="178">
        <f>IF(V1391&gt;0,INDEX(Scope_Labor_Rates!$C$6:$C$46,V1391-5),0)</f>
        <v>0</v>
      </c>
      <c r="X1391" s="178">
        <f>IF(V1391&gt;0,INDEX(Scope_Labor_Rates!$C$6:$C$46,V1391-5),0)</f>
        <v>0</v>
      </c>
      <c r="Y1391" s="180">
        <f>IF(V1391&gt;0,INDEX(Scope_Labor_Rates!$S$6:$S$46,V1391-5),0)</f>
        <v>0</v>
      </c>
      <c r="Z1391" s="180">
        <f>IF(V1391&gt;0,INDEX(Scope_Labor_Rates!$R$6:$R$46,V1391-5),1)</f>
        <v>1</v>
      </c>
      <c r="AA1391" s="231">
        <f t="shared" si="189"/>
        <v>0</v>
      </c>
      <c r="AB1391" t="str">
        <f t="shared" si="190"/>
        <v/>
      </c>
      <c r="AC1391" s="178" t="str">
        <f t="shared" si="191"/>
        <v/>
      </c>
      <c r="AD1391" s="181">
        <f t="shared" si="192"/>
        <v>0</v>
      </c>
      <c r="AE1391" s="178">
        <f>IF(V1391&gt;0,P1391*INDEX(Scope_Labor_Rates!$E$6:$E$46,V1391-5),0)</f>
        <v>0</v>
      </c>
      <c r="AF1391" s="181">
        <f>IF(V1391&gt;0,AE1391*INDEX(Scope_Labor_Rates!$D$6:$D$46,V1391-5)*AA1391,0)</f>
        <v>0</v>
      </c>
      <c r="AG1391" s="178">
        <f>IF(V1391&gt;0,P1391*INDEX(Scope_Labor_Rates!$G$6:$G$46,V1391-5),0)</f>
        <v>0</v>
      </c>
      <c r="AH1391" s="181">
        <f>IF(V1391&gt;0,AG1391*INDEX(Scope_Labor_Rates!$F$6:$F$46,V1391-5)*AA1391,0)</f>
        <v>0</v>
      </c>
      <c r="AI1391" s="178">
        <f>IF(V1391&gt;0,P1391*INDEX(Scope_Labor_Rates!$I$6:$I$46,V1391-5),0)</f>
        <v>0</v>
      </c>
      <c r="AJ1391" s="181">
        <f>IF(V1391&gt;0,AI1391*INDEX(Scope_Labor_Rates!$H$6:$H$46,V1391-5)*AA1391,0)</f>
        <v>0</v>
      </c>
      <c r="AK1391" s="178">
        <f>IF(V1391&gt;0,P1391*INDEX(Scope_Labor_Rates!$K$6:$K$46,V1391-5),0)</f>
        <v>0</v>
      </c>
      <c r="AL1391" s="181">
        <f>IF(V1391&gt;0,AK1391*INDEX(Scope_Labor_Rates!$J$6:$J$46,V1391-5)*AA1391,0)</f>
        <v>0</v>
      </c>
      <c r="AM1391" s="178">
        <f>IF(V1391&gt;0,P1391*INDEX(Scope_Labor_Rates!$M$6:$M$46,V1391-5),0)</f>
        <v>0</v>
      </c>
      <c r="AN1391" s="178">
        <f>IF(V1391&gt;0,AM1391*INDEX(Scope_Labor_Rates!$L$6:$L$46,V1391-5)*AA1391,0)</f>
        <v>0</v>
      </c>
      <c r="AO1391" s="178">
        <f>IF(V1391&gt;0,P1391*INDEX(Scope_Labor_Rates!$O$6:$O$46,V1391-5)*AA1391,0)</f>
        <v>0</v>
      </c>
      <c r="AP1391" s="181">
        <f>IF(V1391&gt;0,P1391*INDEX(Scope_Labor_Rates!$Q$6:$Q$46,V1391-5)*AA1391,0)</f>
        <v>0</v>
      </c>
      <c r="AQ1391" s="178">
        <f t="shared" si="193"/>
        <v>0</v>
      </c>
      <c r="AR1391" s="178">
        <f t="shared" si="194"/>
        <v>0</v>
      </c>
      <c r="AS1391" s="178">
        <f t="shared" si="195"/>
        <v>0</v>
      </c>
      <c r="AT1391" s="178">
        <f t="shared" si="196"/>
        <v>0</v>
      </c>
      <c r="AU1391">
        <f t="shared" si="197"/>
        <v>0</v>
      </c>
    </row>
    <row r="1392" spans="1:47">
      <c r="A1392" t="str">
        <f>IF(All_Tasks!A1392="","",All_Tasks!A1392)</f>
        <v/>
      </c>
      <c r="B1392" t="str">
        <f>IF(All_Tasks!B1392="","",All_Tasks!B1392)</f>
        <v/>
      </c>
      <c r="C1392" t="str">
        <f>IF(All_Tasks!C1392="","",All_Tasks!C1392)</f>
        <v/>
      </c>
      <c r="D1392" t="str">
        <f>IF(All_Tasks!D1392="","",All_Tasks!D1392)</f>
        <v/>
      </c>
      <c r="E1392" t="str">
        <f>IF(All_Tasks!V1392&lt;&gt;"",All_Tasks!V1392,IF(All_Tasks!E1392&lt;&gt;"",All_Tasks!E1392,""))</f>
        <v/>
      </c>
      <c r="F1392" t="str">
        <f>IF(All_Tasks!F1392="","",All_Tasks!F1392)</f>
        <v/>
      </c>
      <c r="G1392" t="str">
        <f>IF(All_Tasks!G1392="","",All_Tasks!G1392)</f>
        <v/>
      </c>
      <c r="H1392" s="231" t="str">
        <f>IF(All_Tasks!H1392="","",All_Tasks!H1392)</f>
        <v/>
      </c>
      <c r="I1392" t="str">
        <f>IF(All_Tasks!I1392="","",All_Tasks!I1392)</f>
        <v/>
      </c>
      <c r="J1392" t="str">
        <f>IF(All_Tasks!J1392="","",All_Tasks!J1392)</f>
        <v/>
      </c>
      <c r="K1392" t="str">
        <f>IF(All_Tasks!K1392="","",All_Tasks!K1392)</f>
        <v/>
      </c>
      <c r="L1392" s="231" t="str">
        <f>IF(All_Tasks!L1392="","",All_Tasks!L1392)</f>
        <v/>
      </c>
      <c r="M1392" t="str">
        <f>IF(All_Tasks!M1392="","",All_Tasks!M1392)</f>
        <v/>
      </c>
      <c r="N1392" t="str">
        <f>IF(All_Tasks!N1392="","",All_Tasks!N1392)</f>
        <v/>
      </c>
      <c r="O1392" t="str">
        <f>IF(All_Tasks!O1392="","",All_Tasks!O1392)</f>
        <v/>
      </c>
      <c r="P1392" s="181">
        <f>IF(All_Tasks!P1392="",0,All_Tasks!P1392)</f>
        <v>0</v>
      </c>
      <c r="Q1392" s="181">
        <f>IF(All_Tasks!Q1392="",0,All_Tasks!Q1392)</f>
        <v>0</v>
      </c>
      <c r="R1392" s="181">
        <f>IF(All_Tasks!R1392="",0,All_Tasks!R1392)</f>
        <v>0</v>
      </c>
      <c r="S1392" s="181" t="str">
        <f>IF(All_Tasks!S1392="","",All_Tasks!S1392)</f>
        <v/>
      </c>
      <c r="T1392" t="str">
        <f>IF(All_Tasks!T1392="","",All_Tasks!T1392)</f>
        <v/>
      </c>
      <c r="U1392" t="str">
        <f>IF(All_Tasks!U1392="","",All_Tasks!U1392)</f>
        <v/>
      </c>
      <c r="V1392">
        <f>IF(A1392="",0,IFERROR(MATCH(A1392,Scope_Labor_Rates!$A$6:$A$46,0)+5,0))</f>
        <v>0</v>
      </c>
      <c r="W1392" s="178">
        <f>IF(V1392&gt;0,INDEX(Scope_Labor_Rates!$C$6:$C$46,V1392-5),0)</f>
        <v>0</v>
      </c>
      <c r="X1392" s="178">
        <f>IF(V1392&gt;0,INDEX(Scope_Labor_Rates!$C$6:$C$46,V1392-5),0)</f>
        <v>0</v>
      </c>
      <c r="Y1392" s="180">
        <f>IF(V1392&gt;0,INDEX(Scope_Labor_Rates!$S$6:$S$46,V1392-5),0)</f>
        <v>0</v>
      </c>
      <c r="Z1392" s="180">
        <f>IF(V1392&gt;0,INDEX(Scope_Labor_Rates!$R$6:$R$46,V1392-5),1)</f>
        <v>1</v>
      </c>
      <c r="AA1392" s="231">
        <f t="shared" si="189"/>
        <v>0</v>
      </c>
      <c r="AB1392" t="str">
        <f t="shared" si="190"/>
        <v/>
      </c>
      <c r="AC1392" s="178" t="str">
        <f t="shared" si="191"/>
        <v/>
      </c>
      <c r="AD1392" s="181">
        <f t="shared" si="192"/>
        <v>0</v>
      </c>
      <c r="AE1392" s="178">
        <f>IF(V1392&gt;0,P1392*INDEX(Scope_Labor_Rates!$E$6:$E$46,V1392-5),0)</f>
        <v>0</v>
      </c>
      <c r="AF1392" s="181">
        <f>IF(V1392&gt;0,AE1392*INDEX(Scope_Labor_Rates!$D$6:$D$46,V1392-5)*AA1392,0)</f>
        <v>0</v>
      </c>
      <c r="AG1392" s="178">
        <f>IF(V1392&gt;0,P1392*INDEX(Scope_Labor_Rates!$G$6:$G$46,V1392-5),0)</f>
        <v>0</v>
      </c>
      <c r="AH1392" s="181">
        <f>IF(V1392&gt;0,AG1392*INDEX(Scope_Labor_Rates!$F$6:$F$46,V1392-5)*AA1392,0)</f>
        <v>0</v>
      </c>
      <c r="AI1392" s="178">
        <f>IF(V1392&gt;0,P1392*INDEX(Scope_Labor_Rates!$I$6:$I$46,V1392-5),0)</f>
        <v>0</v>
      </c>
      <c r="AJ1392" s="181">
        <f>IF(V1392&gt;0,AI1392*INDEX(Scope_Labor_Rates!$H$6:$H$46,V1392-5)*AA1392,0)</f>
        <v>0</v>
      </c>
      <c r="AK1392" s="178">
        <f>IF(V1392&gt;0,P1392*INDEX(Scope_Labor_Rates!$K$6:$K$46,V1392-5),0)</f>
        <v>0</v>
      </c>
      <c r="AL1392" s="181">
        <f>IF(V1392&gt;0,AK1392*INDEX(Scope_Labor_Rates!$J$6:$J$46,V1392-5)*AA1392,0)</f>
        <v>0</v>
      </c>
      <c r="AM1392" s="178">
        <f>IF(V1392&gt;0,P1392*INDEX(Scope_Labor_Rates!$M$6:$M$46,V1392-5),0)</f>
        <v>0</v>
      </c>
      <c r="AN1392" s="178">
        <f>IF(V1392&gt;0,AM1392*INDEX(Scope_Labor_Rates!$L$6:$L$46,V1392-5)*AA1392,0)</f>
        <v>0</v>
      </c>
      <c r="AO1392" s="178">
        <f>IF(V1392&gt;0,P1392*INDEX(Scope_Labor_Rates!$O$6:$O$46,V1392-5)*AA1392,0)</f>
        <v>0</v>
      </c>
      <c r="AP1392" s="181">
        <f>IF(V1392&gt;0,P1392*INDEX(Scope_Labor_Rates!$Q$6:$Q$46,V1392-5)*AA1392,0)</f>
        <v>0</v>
      </c>
      <c r="AQ1392" s="178">
        <f t="shared" si="193"/>
        <v>0</v>
      </c>
      <c r="AR1392" s="178">
        <f t="shared" si="194"/>
        <v>0</v>
      </c>
      <c r="AS1392" s="178">
        <f t="shared" si="195"/>
        <v>0</v>
      </c>
      <c r="AT1392" s="178">
        <f t="shared" si="196"/>
        <v>0</v>
      </c>
      <c r="AU1392">
        <f t="shared" si="197"/>
        <v>0</v>
      </c>
    </row>
    <row r="1393" spans="1:47">
      <c r="A1393" t="str">
        <f>IF(All_Tasks!A1393="","",All_Tasks!A1393)</f>
        <v/>
      </c>
      <c r="B1393" t="str">
        <f>IF(All_Tasks!B1393="","",All_Tasks!B1393)</f>
        <v/>
      </c>
      <c r="C1393" t="str">
        <f>IF(All_Tasks!C1393="","",All_Tasks!C1393)</f>
        <v/>
      </c>
      <c r="D1393" t="str">
        <f>IF(All_Tasks!D1393="","",All_Tasks!D1393)</f>
        <v/>
      </c>
      <c r="E1393" t="str">
        <f>IF(All_Tasks!V1393&lt;&gt;"",All_Tasks!V1393,IF(All_Tasks!E1393&lt;&gt;"",All_Tasks!E1393,""))</f>
        <v/>
      </c>
      <c r="F1393" t="str">
        <f>IF(All_Tasks!F1393="","",All_Tasks!F1393)</f>
        <v/>
      </c>
      <c r="G1393" t="str">
        <f>IF(All_Tasks!G1393="","",All_Tasks!G1393)</f>
        <v/>
      </c>
      <c r="H1393" s="231" t="str">
        <f>IF(All_Tasks!H1393="","",All_Tasks!H1393)</f>
        <v/>
      </c>
      <c r="I1393" t="str">
        <f>IF(All_Tasks!I1393="","",All_Tasks!I1393)</f>
        <v/>
      </c>
      <c r="J1393" t="str">
        <f>IF(All_Tasks!J1393="","",All_Tasks!J1393)</f>
        <v/>
      </c>
      <c r="K1393" t="str">
        <f>IF(All_Tasks!K1393="","",All_Tasks!K1393)</f>
        <v/>
      </c>
      <c r="L1393" s="231" t="str">
        <f>IF(All_Tasks!L1393="","",All_Tasks!L1393)</f>
        <v/>
      </c>
      <c r="M1393" t="str">
        <f>IF(All_Tasks!M1393="","",All_Tasks!M1393)</f>
        <v/>
      </c>
      <c r="N1393" t="str">
        <f>IF(All_Tasks!N1393="","",All_Tasks!N1393)</f>
        <v/>
      </c>
      <c r="O1393" t="str">
        <f>IF(All_Tasks!O1393="","",All_Tasks!O1393)</f>
        <v/>
      </c>
      <c r="P1393" s="181">
        <f>IF(All_Tasks!P1393="",0,All_Tasks!P1393)</f>
        <v>0</v>
      </c>
      <c r="Q1393" s="181">
        <f>IF(All_Tasks!Q1393="",0,All_Tasks!Q1393)</f>
        <v>0</v>
      </c>
      <c r="R1393" s="181">
        <f>IF(All_Tasks!R1393="",0,All_Tasks!R1393)</f>
        <v>0</v>
      </c>
      <c r="S1393" s="181" t="str">
        <f>IF(All_Tasks!S1393="","",All_Tasks!S1393)</f>
        <v/>
      </c>
      <c r="T1393" t="str">
        <f>IF(All_Tasks!T1393="","",All_Tasks!T1393)</f>
        <v/>
      </c>
      <c r="U1393" t="str">
        <f>IF(All_Tasks!U1393="","",All_Tasks!U1393)</f>
        <v/>
      </c>
      <c r="V1393">
        <f>IF(A1393="",0,IFERROR(MATCH(A1393,Scope_Labor_Rates!$A$6:$A$46,0)+5,0))</f>
        <v>0</v>
      </c>
      <c r="W1393" s="178">
        <f>IF(V1393&gt;0,INDEX(Scope_Labor_Rates!$C$6:$C$46,V1393-5),0)</f>
        <v>0</v>
      </c>
      <c r="X1393" s="178">
        <f>IF(V1393&gt;0,INDEX(Scope_Labor_Rates!$C$6:$C$46,V1393-5),0)</f>
        <v>0</v>
      </c>
      <c r="Y1393" s="180">
        <f>IF(V1393&gt;0,INDEX(Scope_Labor_Rates!$S$6:$S$46,V1393-5),0)</f>
        <v>0</v>
      </c>
      <c r="Z1393" s="180">
        <f>IF(V1393&gt;0,INDEX(Scope_Labor_Rates!$R$6:$R$46,V1393-5),1)</f>
        <v>1</v>
      </c>
      <c r="AA1393" s="231">
        <f t="shared" si="189"/>
        <v>0</v>
      </c>
      <c r="AB1393" t="str">
        <f t="shared" si="190"/>
        <v/>
      </c>
      <c r="AC1393" s="178" t="str">
        <f t="shared" si="191"/>
        <v/>
      </c>
      <c r="AD1393" s="181">
        <f t="shared" si="192"/>
        <v>0</v>
      </c>
      <c r="AE1393" s="178">
        <f>IF(V1393&gt;0,P1393*INDEX(Scope_Labor_Rates!$E$6:$E$46,V1393-5),0)</f>
        <v>0</v>
      </c>
      <c r="AF1393" s="181">
        <f>IF(V1393&gt;0,AE1393*INDEX(Scope_Labor_Rates!$D$6:$D$46,V1393-5)*AA1393,0)</f>
        <v>0</v>
      </c>
      <c r="AG1393" s="178">
        <f>IF(V1393&gt;0,P1393*INDEX(Scope_Labor_Rates!$G$6:$G$46,V1393-5),0)</f>
        <v>0</v>
      </c>
      <c r="AH1393" s="181">
        <f>IF(V1393&gt;0,AG1393*INDEX(Scope_Labor_Rates!$F$6:$F$46,V1393-5)*AA1393,0)</f>
        <v>0</v>
      </c>
      <c r="AI1393" s="178">
        <f>IF(V1393&gt;0,P1393*INDEX(Scope_Labor_Rates!$I$6:$I$46,V1393-5),0)</f>
        <v>0</v>
      </c>
      <c r="AJ1393" s="181">
        <f>IF(V1393&gt;0,AI1393*INDEX(Scope_Labor_Rates!$H$6:$H$46,V1393-5)*AA1393,0)</f>
        <v>0</v>
      </c>
      <c r="AK1393" s="178">
        <f>IF(V1393&gt;0,P1393*INDEX(Scope_Labor_Rates!$K$6:$K$46,V1393-5),0)</f>
        <v>0</v>
      </c>
      <c r="AL1393" s="181">
        <f>IF(V1393&gt;0,AK1393*INDEX(Scope_Labor_Rates!$J$6:$J$46,V1393-5)*AA1393,0)</f>
        <v>0</v>
      </c>
      <c r="AM1393" s="178">
        <f>IF(V1393&gt;0,P1393*INDEX(Scope_Labor_Rates!$M$6:$M$46,V1393-5),0)</f>
        <v>0</v>
      </c>
      <c r="AN1393" s="178">
        <f>IF(V1393&gt;0,AM1393*INDEX(Scope_Labor_Rates!$L$6:$L$46,V1393-5)*AA1393,0)</f>
        <v>0</v>
      </c>
      <c r="AO1393" s="178">
        <f>IF(V1393&gt;0,P1393*INDEX(Scope_Labor_Rates!$O$6:$O$46,V1393-5)*AA1393,0)</f>
        <v>0</v>
      </c>
      <c r="AP1393" s="181">
        <f>IF(V1393&gt;0,P1393*INDEX(Scope_Labor_Rates!$Q$6:$Q$46,V1393-5)*AA1393,0)</f>
        <v>0</v>
      </c>
      <c r="AQ1393" s="178">
        <f t="shared" si="193"/>
        <v>0</v>
      </c>
      <c r="AR1393" s="178">
        <f t="shared" si="194"/>
        <v>0</v>
      </c>
      <c r="AS1393" s="178">
        <f t="shared" si="195"/>
        <v>0</v>
      </c>
      <c r="AT1393" s="178">
        <f t="shared" si="196"/>
        <v>0</v>
      </c>
      <c r="AU1393">
        <f t="shared" si="197"/>
        <v>0</v>
      </c>
    </row>
    <row r="1394" spans="1:47">
      <c r="A1394" t="str">
        <f>IF(All_Tasks!A1394="","",All_Tasks!A1394)</f>
        <v/>
      </c>
      <c r="B1394" t="str">
        <f>IF(All_Tasks!B1394="","",All_Tasks!B1394)</f>
        <v/>
      </c>
      <c r="C1394" t="str">
        <f>IF(All_Tasks!C1394="","",All_Tasks!C1394)</f>
        <v/>
      </c>
      <c r="D1394" t="str">
        <f>IF(All_Tasks!D1394="","",All_Tasks!D1394)</f>
        <v/>
      </c>
      <c r="E1394" t="str">
        <f>IF(All_Tasks!V1394&lt;&gt;"",All_Tasks!V1394,IF(All_Tasks!E1394&lt;&gt;"",All_Tasks!E1394,""))</f>
        <v/>
      </c>
      <c r="F1394" t="str">
        <f>IF(All_Tasks!F1394="","",All_Tasks!F1394)</f>
        <v/>
      </c>
      <c r="G1394" t="str">
        <f>IF(All_Tasks!G1394="","",All_Tasks!G1394)</f>
        <v/>
      </c>
      <c r="H1394" s="231" t="str">
        <f>IF(All_Tasks!H1394="","",All_Tasks!H1394)</f>
        <v/>
      </c>
      <c r="I1394" t="str">
        <f>IF(All_Tasks!I1394="","",All_Tasks!I1394)</f>
        <v/>
      </c>
      <c r="J1394" t="str">
        <f>IF(All_Tasks!J1394="","",All_Tasks!J1394)</f>
        <v/>
      </c>
      <c r="K1394" t="str">
        <f>IF(All_Tasks!K1394="","",All_Tasks!K1394)</f>
        <v/>
      </c>
      <c r="L1394" s="231" t="str">
        <f>IF(All_Tasks!L1394="","",All_Tasks!L1394)</f>
        <v/>
      </c>
      <c r="M1394" t="str">
        <f>IF(All_Tasks!M1394="","",All_Tasks!M1394)</f>
        <v/>
      </c>
      <c r="N1394" t="str">
        <f>IF(All_Tasks!N1394="","",All_Tasks!N1394)</f>
        <v/>
      </c>
      <c r="O1394" t="str">
        <f>IF(All_Tasks!O1394="","",All_Tasks!O1394)</f>
        <v/>
      </c>
      <c r="P1394" s="181">
        <f>IF(All_Tasks!P1394="",0,All_Tasks!P1394)</f>
        <v>0</v>
      </c>
      <c r="Q1394" s="181">
        <f>IF(All_Tasks!Q1394="",0,All_Tasks!Q1394)</f>
        <v>0</v>
      </c>
      <c r="R1394" s="181">
        <f>IF(All_Tasks!R1394="",0,All_Tasks!R1394)</f>
        <v>0</v>
      </c>
      <c r="S1394" s="181" t="str">
        <f>IF(All_Tasks!S1394="","",All_Tasks!S1394)</f>
        <v/>
      </c>
      <c r="T1394" t="str">
        <f>IF(All_Tasks!T1394="","",All_Tasks!T1394)</f>
        <v/>
      </c>
      <c r="U1394" t="str">
        <f>IF(All_Tasks!U1394="","",All_Tasks!U1394)</f>
        <v/>
      </c>
      <c r="V1394">
        <f>IF(A1394="",0,IFERROR(MATCH(A1394,Scope_Labor_Rates!$A$6:$A$46,0)+5,0))</f>
        <v>0</v>
      </c>
      <c r="W1394" s="178">
        <f>IF(V1394&gt;0,INDEX(Scope_Labor_Rates!$C$6:$C$46,V1394-5),0)</f>
        <v>0</v>
      </c>
      <c r="X1394" s="178">
        <f>IF(V1394&gt;0,INDEX(Scope_Labor_Rates!$C$6:$C$46,V1394-5),0)</f>
        <v>0</v>
      </c>
      <c r="Y1394" s="180">
        <f>IF(V1394&gt;0,INDEX(Scope_Labor_Rates!$S$6:$S$46,V1394-5),0)</f>
        <v>0</v>
      </c>
      <c r="Z1394" s="180">
        <f>IF(V1394&gt;0,INDEX(Scope_Labor_Rates!$R$6:$R$46,V1394-5),1)</f>
        <v>1</v>
      </c>
      <c r="AA1394" s="231">
        <f t="shared" si="189"/>
        <v>0</v>
      </c>
      <c r="AB1394" t="str">
        <f t="shared" si="190"/>
        <v/>
      </c>
      <c r="AC1394" s="178" t="str">
        <f t="shared" si="191"/>
        <v/>
      </c>
      <c r="AD1394" s="181">
        <f t="shared" si="192"/>
        <v>0</v>
      </c>
      <c r="AE1394" s="178">
        <f>IF(V1394&gt;0,P1394*INDEX(Scope_Labor_Rates!$E$6:$E$46,V1394-5),0)</f>
        <v>0</v>
      </c>
      <c r="AF1394" s="181">
        <f>IF(V1394&gt;0,AE1394*INDEX(Scope_Labor_Rates!$D$6:$D$46,V1394-5)*AA1394,0)</f>
        <v>0</v>
      </c>
      <c r="AG1394" s="178">
        <f>IF(V1394&gt;0,P1394*INDEX(Scope_Labor_Rates!$G$6:$G$46,V1394-5),0)</f>
        <v>0</v>
      </c>
      <c r="AH1394" s="181">
        <f>IF(V1394&gt;0,AG1394*INDEX(Scope_Labor_Rates!$F$6:$F$46,V1394-5)*AA1394,0)</f>
        <v>0</v>
      </c>
      <c r="AI1394" s="178">
        <f>IF(V1394&gt;0,P1394*INDEX(Scope_Labor_Rates!$I$6:$I$46,V1394-5),0)</f>
        <v>0</v>
      </c>
      <c r="AJ1394" s="181">
        <f>IF(V1394&gt;0,AI1394*INDEX(Scope_Labor_Rates!$H$6:$H$46,V1394-5)*AA1394,0)</f>
        <v>0</v>
      </c>
      <c r="AK1394" s="178">
        <f>IF(V1394&gt;0,P1394*INDEX(Scope_Labor_Rates!$K$6:$K$46,V1394-5),0)</f>
        <v>0</v>
      </c>
      <c r="AL1394" s="181">
        <f>IF(V1394&gt;0,AK1394*INDEX(Scope_Labor_Rates!$J$6:$J$46,V1394-5)*AA1394,0)</f>
        <v>0</v>
      </c>
      <c r="AM1394" s="178">
        <f>IF(V1394&gt;0,P1394*INDEX(Scope_Labor_Rates!$M$6:$M$46,V1394-5),0)</f>
        <v>0</v>
      </c>
      <c r="AN1394" s="178">
        <f>IF(V1394&gt;0,AM1394*INDEX(Scope_Labor_Rates!$L$6:$L$46,V1394-5)*AA1394,0)</f>
        <v>0</v>
      </c>
      <c r="AO1394" s="178">
        <f>IF(V1394&gt;0,P1394*INDEX(Scope_Labor_Rates!$O$6:$O$46,V1394-5)*AA1394,0)</f>
        <v>0</v>
      </c>
      <c r="AP1394" s="181">
        <f>IF(V1394&gt;0,P1394*INDEX(Scope_Labor_Rates!$Q$6:$Q$46,V1394-5)*AA1394,0)</f>
        <v>0</v>
      </c>
      <c r="AQ1394" s="178">
        <f t="shared" si="193"/>
        <v>0</v>
      </c>
      <c r="AR1394" s="178">
        <f t="shared" si="194"/>
        <v>0</v>
      </c>
      <c r="AS1394" s="178">
        <f t="shared" si="195"/>
        <v>0</v>
      </c>
      <c r="AT1394" s="178">
        <f t="shared" si="196"/>
        <v>0</v>
      </c>
      <c r="AU1394">
        <f t="shared" si="197"/>
        <v>0</v>
      </c>
    </row>
    <row r="1395" spans="1:47">
      <c r="A1395" t="str">
        <f>IF(All_Tasks!A1395="","",All_Tasks!A1395)</f>
        <v/>
      </c>
      <c r="B1395" t="str">
        <f>IF(All_Tasks!B1395="","",All_Tasks!B1395)</f>
        <v/>
      </c>
      <c r="C1395" t="str">
        <f>IF(All_Tasks!C1395="","",All_Tasks!C1395)</f>
        <v/>
      </c>
      <c r="D1395" t="str">
        <f>IF(All_Tasks!D1395="","",All_Tasks!D1395)</f>
        <v/>
      </c>
      <c r="E1395" t="str">
        <f>IF(All_Tasks!V1395&lt;&gt;"",All_Tasks!V1395,IF(All_Tasks!E1395&lt;&gt;"",All_Tasks!E1395,""))</f>
        <v/>
      </c>
      <c r="F1395" t="str">
        <f>IF(All_Tasks!F1395="","",All_Tasks!F1395)</f>
        <v/>
      </c>
      <c r="G1395" t="str">
        <f>IF(All_Tasks!G1395="","",All_Tasks!G1395)</f>
        <v/>
      </c>
      <c r="H1395" s="231" t="str">
        <f>IF(All_Tasks!H1395="","",All_Tasks!H1395)</f>
        <v/>
      </c>
      <c r="I1395" t="str">
        <f>IF(All_Tasks!I1395="","",All_Tasks!I1395)</f>
        <v/>
      </c>
      <c r="J1395" t="str">
        <f>IF(All_Tasks!J1395="","",All_Tasks!J1395)</f>
        <v/>
      </c>
      <c r="K1395" t="str">
        <f>IF(All_Tasks!K1395="","",All_Tasks!K1395)</f>
        <v/>
      </c>
      <c r="L1395" s="231" t="str">
        <f>IF(All_Tasks!L1395="","",All_Tasks!L1395)</f>
        <v/>
      </c>
      <c r="M1395" t="str">
        <f>IF(All_Tasks!M1395="","",All_Tasks!M1395)</f>
        <v/>
      </c>
      <c r="N1395" t="str">
        <f>IF(All_Tasks!N1395="","",All_Tasks!N1395)</f>
        <v/>
      </c>
      <c r="O1395" t="str">
        <f>IF(All_Tasks!O1395="","",All_Tasks!O1395)</f>
        <v/>
      </c>
      <c r="P1395" s="181">
        <f>IF(All_Tasks!P1395="",0,All_Tasks!P1395)</f>
        <v>0</v>
      </c>
      <c r="Q1395" s="181">
        <f>IF(All_Tasks!Q1395="",0,All_Tasks!Q1395)</f>
        <v>0</v>
      </c>
      <c r="R1395" s="181">
        <f>IF(All_Tasks!R1395="",0,All_Tasks!R1395)</f>
        <v>0</v>
      </c>
      <c r="S1395" s="181" t="str">
        <f>IF(All_Tasks!S1395="","",All_Tasks!S1395)</f>
        <v/>
      </c>
      <c r="T1395" t="str">
        <f>IF(All_Tasks!T1395="","",All_Tasks!T1395)</f>
        <v/>
      </c>
      <c r="U1395" t="str">
        <f>IF(All_Tasks!U1395="","",All_Tasks!U1395)</f>
        <v/>
      </c>
      <c r="V1395">
        <f>IF(A1395="",0,IFERROR(MATCH(A1395,Scope_Labor_Rates!$A$6:$A$46,0)+5,0))</f>
        <v>0</v>
      </c>
      <c r="W1395" s="178">
        <f>IF(V1395&gt;0,INDEX(Scope_Labor_Rates!$C$6:$C$46,V1395-5),0)</f>
        <v>0</v>
      </c>
      <c r="X1395" s="178">
        <f>IF(V1395&gt;0,INDEX(Scope_Labor_Rates!$C$6:$C$46,V1395-5),0)</f>
        <v>0</v>
      </c>
      <c r="Y1395" s="180">
        <f>IF(V1395&gt;0,INDEX(Scope_Labor_Rates!$S$6:$S$46,V1395-5),0)</f>
        <v>0</v>
      </c>
      <c r="Z1395" s="180">
        <f>IF(V1395&gt;0,INDEX(Scope_Labor_Rates!$R$6:$R$46,V1395-5),1)</f>
        <v>1</v>
      </c>
      <c r="AA1395" s="231">
        <f t="shared" si="189"/>
        <v>0</v>
      </c>
      <c r="AB1395" t="str">
        <f t="shared" si="190"/>
        <v/>
      </c>
      <c r="AC1395" s="178" t="str">
        <f t="shared" si="191"/>
        <v/>
      </c>
      <c r="AD1395" s="181">
        <f t="shared" si="192"/>
        <v>0</v>
      </c>
      <c r="AE1395" s="178">
        <f>IF(V1395&gt;0,P1395*INDEX(Scope_Labor_Rates!$E$6:$E$46,V1395-5),0)</f>
        <v>0</v>
      </c>
      <c r="AF1395" s="181">
        <f>IF(V1395&gt;0,AE1395*INDEX(Scope_Labor_Rates!$D$6:$D$46,V1395-5)*AA1395,0)</f>
        <v>0</v>
      </c>
      <c r="AG1395" s="178">
        <f>IF(V1395&gt;0,P1395*INDEX(Scope_Labor_Rates!$G$6:$G$46,V1395-5),0)</f>
        <v>0</v>
      </c>
      <c r="AH1395" s="181">
        <f>IF(V1395&gt;0,AG1395*INDEX(Scope_Labor_Rates!$F$6:$F$46,V1395-5)*AA1395,0)</f>
        <v>0</v>
      </c>
      <c r="AI1395" s="178">
        <f>IF(V1395&gt;0,P1395*INDEX(Scope_Labor_Rates!$I$6:$I$46,V1395-5),0)</f>
        <v>0</v>
      </c>
      <c r="AJ1395" s="181">
        <f>IF(V1395&gt;0,AI1395*INDEX(Scope_Labor_Rates!$H$6:$H$46,V1395-5)*AA1395,0)</f>
        <v>0</v>
      </c>
      <c r="AK1395" s="178">
        <f>IF(V1395&gt;0,P1395*INDEX(Scope_Labor_Rates!$K$6:$K$46,V1395-5),0)</f>
        <v>0</v>
      </c>
      <c r="AL1395" s="181">
        <f>IF(V1395&gt;0,AK1395*INDEX(Scope_Labor_Rates!$J$6:$J$46,V1395-5)*AA1395,0)</f>
        <v>0</v>
      </c>
      <c r="AM1395" s="178">
        <f>IF(V1395&gt;0,P1395*INDEX(Scope_Labor_Rates!$M$6:$M$46,V1395-5),0)</f>
        <v>0</v>
      </c>
      <c r="AN1395" s="178">
        <f>IF(V1395&gt;0,AM1395*INDEX(Scope_Labor_Rates!$L$6:$L$46,V1395-5)*AA1395,0)</f>
        <v>0</v>
      </c>
      <c r="AO1395" s="178">
        <f>IF(V1395&gt;0,P1395*INDEX(Scope_Labor_Rates!$O$6:$O$46,V1395-5)*AA1395,0)</f>
        <v>0</v>
      </c>
      <c r="AP1395" s="181">
        <f>IF(V1395&gt;0,P1395*INDEX(Scope_Labor_Rates!$Q$6:$Q$46,V1395-5)*AA1395,0)</f>
        <v>0</v>
      </c>
      <c r="AQ1395" s="178">
        <f t="shared" si="193"/>
        <v>0</v>
      </c>
      <c r="AR1395" s="178">
        <f t="shared" si="194"/>
        <v>0</v>
      </c>
      <c r="AS1395" s="178">
        <f t="shared" si="195"/>
        <v>0</v>
      </c>
      <c r="AT1395" s="178">
        <f t="shared" si="196"/>
        <v>0</v>
      </c>
      <c r="AU1395">
        <f t="shared" si="197"/>
        <v>0</v>
      </c>
    </row>
    <row r="1396" spans="1:47">
      <c r="A1396" t="str">
        <f>IF(All_Tasks!A1396="","",All_Tasks!A1396)</f>
        <v/>
      </c>
      <c r="B1396" t="str">
        <f>IF(All_Tasks!B1396="","",All_Tasks!B1396)</f>
        <v/>
      </c>
      <c r="C1396" t="str">
        <f>IF(All_Tasks!C1396="","",All_Tasks!C1396)</f>
        <v/>
      </c>
      <c r="D1396" t="str">
        <f>IF(All_Tasks!D1396="","",All_Tasks!D1396)</f>
        <v/>
      </c>
      <c r="E1396" t="str">
        <f>IF(All_Tasks!V1396&lt;&gt;"",All_Tasks!V1396,IF(All_Tasks!E1396&lt;&gt;"",All_Tasks!E1396,""))</f>
        <v/>
      </c>
      <c r="F1396" t="str">
        <f>IF(All_Tasks!F1396="","",All_Tasks!F1396)</f>
        <v/>
      </c>
      <c r="G1396" t="str">
        <f>IF(All_Tasks!G1396="","",All_Tasks!G1396)</f>
        <v/>
      </c>
      <c r="H1396" s="231" t="str">
        <f>IF(All_Tasks!H1396="","",All_Tasks!H1396)</f>
        <v/>
      </c>
      <c r="I1396" t="str">
        <f>IF(All_Tasks!I1396="","",All_Tasks!I1396)</f>
        <v/>
      </c>
      <c r="J1396" t="str">
        <f>IF(All_Tasks!J1396="","",All_Tasks!J1396)</f>
        <v/>
      </c>
      <c r="K1396" t="str">
        <f>IF(All_Tasks!K1396="","",All_Tasks!K1396)</f>
        <v/>
      </c>
      <c r="L1396" s="231" t="str">
        <f>IF(All_Tasks!L1396="","",All_Tasks!L1396)</f>
        <v/>
      </c>
      <c r="M1396" t="str">
        <f>IF(All_Tasks!M1396="","",All_Tasks!M1396)</f>
        <v/>
      </c>
      <c r="N1396" t="str">
        <f>IF(All_Tasks!N1396="","",All_Tasks!N1396)</f>
        <v/>
      </c>
      <c r="O1396" t="str">
        <f>IF(All_Tasks!O1396="","",All_Tasks!O1396)</f>
        <v/>
      </c>
      <c r="P1396" s="181">
        <f>IF(All_Tasks!P1396="",0,All_Tasks!P1396)</f>
        <v>0</v>
      </c>
      <c r="Q1396" s="181">
        <f>IF(All_Tasks!Q1396="",0,All_Tasks!Q1396)</f>
        <v>0</v>
      </c>
      <c r="R1396" s="181">
        <f>IF(All_Tasks!R1396="",0,All_Tasks!R1396)</f>
        <v>0</v>
      </c>
      <c r="S1396" s="181" t="str">
        <f>IF(All_Tasks!S1396="","",All_Tasks!S1396)</f>
        <v/>
      </c>
      <c r="T1396" t="str">
        <f>IF(All_Tasks!T1396="","",All_Tasks!T1396)</f>
        <v/>
      </c>
      <c r="U1396" t="str">
        <f>IF(All_Tasks!U1396="","",All_Tasks!U1396)</f>
        <v/>
      </c>
      <c r="V1396">
        <f>IF(A1396="",0,IFERROR(MATCH(A1396,Scope_Labor_Rates!$A$6:$A$46,0)+5,0))</f>
        <v>0</v>
      </c>
      <c r="W1396" s="178">
        <f>IF(V1396&gt;0,INDEX(Scope_Labor_Rates!$C$6:$C$46,V1396-5),0)</f>
        <v>0</v>
      </c>
      <c r="X1396" s="178">
        <f>IF(V1396&gt;0,INDEX(Scope_Labor_Rates!$C$6:$C$46,V1396-5),0)</f>
        <v>0</v>
      </c>
      <c r="Y1396" s="180">
        <f>IF(V1396&gt;0,INDEX(Scope_Labor_Rates!$S$6:$S$46,V1396-5),0)</f>
        <v>0</v>
      </c>
      <c r="Z1396" s="180">
        <f>IF(V1396&gt;0,INDEX(Scope_Labor_Rates!$R$6:$R$46,V1396-5),1)</f>
        <v>1</v>
      </c>
      <c r="AA1396" s="231">
        <f t="shared" si="189"/>
        <v>0</v>
      </c>
      <c r="AB1396" t="str">
        <f t="shared" si="190"/>
        <v/>
      </c>
      <c r="AC1396" s="178" t="str">
        <f t="shared" si="191"/>
        <v/>
      </c>
      <c r="AD1396" s="181">
        <f t="shared" si="192"/>
        <v>0</v>
      </c>
      <c r="AE1396" s="178">
        <f>IF(V1396&gt;0,P1396*INDEX(Scope_Labor_Rates!$E$6:$E$46,V1396-5),0)</f>
        <v>0</v>
      </c>
      <c r="AF1396" s="181">
        <f>IF(V1396&gt;0,AE1396*INDEX(Scope_Labor_Rates!$D$6:$D$46,V1396-5)*AA1396,0)</f>
        <v>0</v>
      </c>
      <c r="AG1396" s="178">
        <f>IF(V1396&gt;0,P1396*INDEX(Scope_Labor_Rates!$G$6:$G$46,V1396-5),0)</f>
        <v>0</v>
      </c>
      <c r="AH1396" s="181">
        <f>IF(V1396&gt;0,AG1396*INDEX(Scope_Labor_Rates!$F$6:$F$46,V1396-5)*AA1396,0)</f>
        <v>0</v>
      </c>
      <c r="AI1396" s="178">
        <f>IF(V1396&gt;0,P1396*INDEX(Scope_Labor_Rates!$I$6:$I$46,V1396-5),0)</f>
        <v>0</v>
      </c>
      <c r="AJ1396" s="181">
        <f>IF(V1396&gt;0,AI1396*INDEX(Scope_Labor_Rates!$H$6:$H$46,V1396-5)*AA1396,0)</f>
        <v>0</v>
      </c>
      <c r="AK1396" s="178">
        <f>IF(V1396&gt;0,P1396*INDEX(Scope_Labor_Rates!$K$6:$K$46,V1396-5),0)</f>
        <v>0</v>
      </c>
      <c r="AL1396" s="181">
        <f>IF(V1396&gt;0,AK1396*INDEX(Scope_Labor_Rates!$J$6:$J$46,V1396-5)*AA1396,0)</f>
        <v>0</v>
      </c>
      <c r="AM1396" s="178">
        <f>IF(V1396&gt;0,P1396*INDEX(Scope_Labor_Rates!$M$6:$M$46,V1396-5),0)</f>
        <v>0</v>
      </c>
      <c r="AN1396" s="178">
        <f>IF(V1396&gt;0,AM1396*INDEX(Scope_Labor_Rates!$L$6:$L$46,V1396-5)*AA1396,0)</f>
        <v>0</v>
      </c>
      <c r="AO1396" s="178">
        <f>IF(V1396&gt;0,P1396*INDEX(Scope_Labor_Rates!$O$6:$O$46,V1396-5)*AA1396,0)</f>
        <v>0</v>
      </c>
      <c r="AP1396" s="181">
        <f>IF(V1396&gt;0,P1396*INDEX(Scope_Labor_Rates!$Q$6:$Q$46,V1396-5)*AA1396,0)</f>
        <v>0</v>
      </c>
      <c r="AQ1396" s="178">
        <f t="shared" si="193"/>
        <v>0</v>
      </c>
      <c r="AR1396" s="178">
        <f t="shared" si="194"/>
        <v>0</v>
      </c>
      <c r="AS1396" s="178">
        <f t="shared" si="195"/>
        <v>0</v>
      </c>
      <c r="AT1396" s="178">
        <f t="shared" si="196"/>
        <v>0</v>
      </c>
      <c r="AU1396">
        <f t="shared" si="197"/>
        <v>0</v>
      </c>
    </row>
    <row r="1397" spans="1:47">
      <c r="A1397" t="str">
        <f>IF(All_Tasks!A1397="","",All_Tasks!A1397)</f>
        <v/>
      </c>
      <c r="B1397" t="str">
        <f>IF(All_Tasks!B1397="","",All_Tasks!B1397)</f>
        <v/>
      </c>
      <c r="C1397" t="str">
        <f>IF(All_Tasks!C1397="","",All_Tasks!C1397)</f>
        <v/>
      </c>
      <c r="D1397" t="str">
        <f>IF(All_Tasks!D1397="","",All_Tasks!D1397)</f>
        <v/>
      </c>
      <c r="E1397" t="str">
        <f>IF(All_Tasks!V1397&lt;&gt;"",All_Tasks!V1397,IF(All_Tasks!E1397&lt;&gt;"",All_Tasks!E1397,""))</f>
        <v/>
      </c>
      <c r="F1397" t="str">
        <f>IF(All_Tasks!F1397="","",All_Tasks!F1397)</f>
        <v/>
      </c>
      <c r="G1397" t="str">
        <f>IF(All_Tasks!G1397="","",All_Tasks!G1397)</f>
        <v/>
      </c>
      <c r="H1397" s="231" t="str">
        <f>IF(All_Tasks!H1397="","",All_Tasks!H1397)</f>
        <v/>
      </c>
      <c r="I1397" t="str">
        <f>IF(All_Tasks!I1397="","",All_Tasks!I1397)</f>
        <v/>
      </c>
      <c r="J1397" t="str">
        <f>IF(All_Tasks!J1397="","",All_Tasks!J1397)</f>
        <v/>
      </c>
      <c r="K1397" t="str">
        <f>IF(All_Tasks!K1397="","",All_Tasks!K1397)</f>
        <v/>
      </c>
      <c r="L1397" s="231" t="str">
        <f>IF(All_Tasks!L1397="","",All_Tasks!L1397)</f>
        <v/>
      </c>
      <c r="M1397" t="str">
        <f>IF(All_Tasks!M1397="","",All_Tasks!M1397)</f>
        <v/>
      </c>
      <c r="N1397" t="str">
        <f>IF(All_Tasks!N1397="","",All_Tasks!N1397)</f>
        <v/>
      </c>
      <c r="O1397" t="str">
        <f>IF(All_Tasks!O1397="","",All_Tasks!O1397)</f>
        <v/>
      </c>
      <c r="P1397" s="181">
        <f>IF(All_Tasks!P1397="",0,All_Tasks!P1397)</f>
        <v>0</v>
      </c>
      <c r="Q1397" s="181">
        <f>IF(All_Tasks!Q1397="",0,All_Tasks!Q1397)</f>
        <v>0</v>
      </c>
      <c r="R1397" s="181">
        <f>IF(All_Tasks!R1397="",0,All_Tasks!R1397)</f>
        <v>0</v>
      </c>
      <c r="S1397" s="181" t="str">
        <f>IF(All_Tasks!S1397="","",All_Tasks!S1397)</f>
        <v/>
      </c>
      <c r="T1397" t="str">
        <f>IF(All_Tasks!T1397="","",All_Tasks!T1397)</f>
        <v/>
      </c>
      <c r="U1397" t="str">
        <f>IF(All_Tasks!U1397="","",All_Tasks!U1397)</f>
        <v/>
      </c>
      <c r="V1397">
        <f>IF(A1397="",0,IFERROR(MATCH(A1397,Scope_Labor_Rates!$A$6:$A$46,0)+5,0))</f>
        <v>0</v>
      </c>
      <c r="W1397" s="178">
        <f>IF(V1397&gt;0,INDEX(Scope_Labor_Rates!$C$6:$C$46,V1397-5),0)</f>
        <v>0</v>
      </c>
      <c r="X1397" s="178">
        <f>IF(V1397&gt;0,INDEX(Scope_Labor_Rates!$C$6:$C$46,V1397-5),0)</f>
        <v>0</v>
      </c>
      <c r="Y1397" s="180">
        <f>IF(V1397&gt;0,INDEX(Scope_Labor_Rates!$S$6:$S$46,V1397-5),0)</f>
        <v>0</v>
      </c>
      <c r="Z1397" s="180">
        <f>IF(V1397&gt;0,INDEX(Scope_Labor_Rates!$R$6:$R$46,V1397-5),1)</f>
        <v>1</v>
      </c>
      <c r="AA1397" s="231">
        <f t="shared" si="189"/>
        <v>0</v>
      </c>
      <c r="AB1397" t="str">
        <f t="shared" si="190"/>
        <v/>
      </c>
      <c r="AC1397" s="178" t="str">
        <f t="shared" si="191"/>
        <v/>
      </c>
      <c r="AD1397" s="181">
        <f t="shared" si="192"/>
        <v>0</v>
      </c>
      <c r="AE1397" s="178">
        <f>IF(V1397&gt;0,P1397*INDEX(Scope_Labor_Rates!$E$6:$E$46,V1397-5),0)</f>
        <v>0</v>
      </c>
      <c r="AF1397" s="181">
        <f>IF(V1397&gt;0,AE1397*INDEX(Scope_Labor_Rates!$D$6:$D$46,V1397-5)*AA1397,0)</f>
        <v>0</v>
      </c>
      <c r="AG1397" s="178">
        <f>IF(V1397&gt;0,P1397*INDEX(Scope_Labor_Rates!$G$6:$G$46,V1397-5),0)</f>
        <v>0</v>
      </c>
      <c r="AH1397" s="181">
        <f>IF(V1397&gt;0,AG1397*INDEX(Scope_Labor_Rates!$F$6:$F$46,V1397-5)*AA1397,0)</f>
        <v>0</v>
      </c>
      <c r="AI1397" s="178">
        <f>IF(V1397&gt;0,P1397*INDEX(Scope_Labor_Rates!$I$6:$I$46,V1397-5),0)</f>
        <v>0</v>
      </c>
      <c r="AJ1397" s="181">
        <f>IF(V1397&gt;0,AI1397*INDEX(Scope_Labor_Rates!$H$6:$H$46,V1397-5)*AA1397,0)</f>
        <v>0</v>
      </c>
      <c r="AK1397" s="178">
        <f>IF(V1397&gt;0,P1397*INDEX(Scope_Labor_Rates!$K$6:$K$46,V1397-5),0)</f>
        <v>0</v>
      </c>
      <c r="AL1397" s="181">
        <f>IF(V1397&gt;0,AK1397*INDEX(Scope_Labor_Rates!$J$6:$J$46,V1397-5)*AA1397,0)</f>
        <v>0</v>
      </c>
      <c r="AM1397" s="178">
        <f>IF(V1397&gt;0,P1397*INDEX(Scope_Labor_Rates!$M$6:$M$46,V1397-5),0)</f>
        <v>0</v>
      </c>
      <c r="AN1397" s="178">
        <f>IF(V1397&gt;0,AM1397*INDEX(Scope_Labor_Rates!$L$6:$L$46,V1397-5)*AA1397,0)</f>
        <v>0</v>
      </c>
      <c r="AO1397" s="178">
        <f>IF(V1397&gt;0,P1397*INDEX(Scope_Labor_Rates!$O$6:$O$46,V1397-5)*AA1397,0)</f>
        <v>0</v>
      </c>
      <c r="AP1397" s="181">
        <f>IF(V1397&gt;0,P1397*INDEX(Scope_Labor_Rates!$Q$6:$Q$46,V1397-5)*AA1397,0)</f>
        <v>0</v>
      </c>
      <c r="AQ1397" s="178">
        <f t="shared" si="193"/>
        <v>0</v>
      </c>
      <c r="AR1397" s="178">
        <f t="shared" si="194"/>
        <v>0</v>
      </c>
      <c r="AS1397" s="178">
        <f t="shared" si="195"/>
        <v>0</v>
      </c>
      <c r="AT1397" s="178">
        <f t="shared" si="196"/>
        <v>0</v>
      </c>
      <c r="AU1397">
        <f t="shared" si="197"/>
        <v>0</v>
      </c>
    </row>
    <row r="1398" spans="1:47">
      <c r="A1398" t="str">
        <f>IF(All_Tasks!A1398="","",All_Tasks!A1398)</f>
        <v/>
      </c>
      <c r="B1398" t="str">
        <f>IF(All_Tasks!B1398="","",All_Tasks!B1398)</f>
        <v/>
      </c>
      <c r="C1398" t="str">
        <f>IF(All_Tasks!C1398="","",All_Tasks!C1398)</f>
        <v/>
      </c>
      <c r="D1398" t="str">
        <f>IF(All_Tasks!D1398="","",All_Tasks!D1398)</f>
        <v/>
      </c>
      <c r="E1398" t="str">
        <f>IF(All_Tasks!V1398&lt;&gt;"",All_Tasks!V1398,IF(All_Tasks!E1398&lt;&gt;"",All_Tasks!E1398,""))</f>
        <v/>
      </c>
      <c r="F1398" t="str">
        <f>IF(All_Tasks!F1398="","",All_Tasks!F1398)</f>
        <v/>
      </c>
      <c r="G1398" t="str">
        <f>IF(All_Tasks!G1398="","",All_Tasks!G1398)</f>
        <v/>
      </c>
      <c r="H1398" s="231" t="str">
        <f>IF(All_Tasks!H1398="","",All_Tasks!H1398)</f>
        <v/>
      </c>
      <c r="I1398" t="str">
        <f>IF(All_Tasks!I1398="","",All_Tasks!I1398)</f>
        <v/>
      </c>
      <c r="J1398" t="str">
        <f>IF(All_Tasks!J1398="","",All_Tasks!J1398)</f>
        <v/>
      </c>
      <c r="K1398" t="str">
        <f>IF(All_Tasks!K1398="","",All_Tasks!K1398)</f>
        <v/>
      </c>
      <c r="L1398" s="231" t="str">
        <f>IF(All_Tasks!L1398="","",All_Tasks!L1398)</f>
        <v/>
      </c>
      <c r="M1398" t="str">
        <f>IF(All_Tasks!M1398="","",All_Tasks!M1398)</f>
        <v/>
      </c>
      <c r="N1398" t="str">
        <f>IF(All_Tasks!N1398="","",All_Tasks!N1398)</f>
        <v/>
      </c>
      <c r="O1398" t="str">
        <f>IF(All_Tasks!O1398="","",All_Tasks!O1398)</f>
        <v/>
      </c>
      <c r="P1398" s="181">
        <f>IF(All_Tasks!P1398="",0,All_Tasks!P1398)</f>
        <v>0</v>
      </c>
      <c r="Q1398" s="181">
        <f>IF(All_Tasks!Q1398="",0,All_Tasks!Q1398)</f>
        <v>0</v>
      </c>
      <c r="R1398" s="181">
        <f>IF(All_Tasks!R1398="",0,All_Tasks!R1398)</f>
        <v>0</v>
      </c>
      <c r="S1398" s="181" t="str">
        <f>IF(All_Tasks!S1398="","",All_Tasks!S1398)</f>
        <v/>
      </c>
      <c r="T1398" t="str">
        <f>IF(All_Tasks!T1398="","",All_Tasks!T1398)</f>
        <v/>
      </c>
      <c r="U1398" t="str">
        <f>IF(All_Tasks!U1398="","",All_Tasks!U1398)</f>
        <v/>
      </c>
      <c r="V1398">
        <f>IF(A1398="",0,IFERROR(MATCH(A1398,Scope_Labor_Rates!$A$6:$A$46,0)+5,0))</f>
        <v>0</v>
      </c>
      <c r="W1398" s="178">
        <f>IF(V1398&gt;0,INDEX(Scope_Labor_Rates!$C$6:$C$46,V1398-5),0)</f>
        <v>0</v>
      </c>
      <c r="X1398" s="178">
        <f>IF(V1398&gt;0,INDEX(Scope_Labor_Rates!$C$6:$C$46,V1398-5),0)</f>
        <v>0</v>
      </c>
      <c r="Y1398" s="180">
        <f>IF(V1398&gt;0,INDEX(Scope_Labor_Rates!$S$6:$S$46,V1398-5),0)</f>
        <v>0</v>
      </c>
      <c r="Z1398" s="180">
        <f>IF(V1398&gt;0,INDEX(Scope_Labor_Rates!$R$6:$R$46,V1398-5),1)</f>
        <v>1</v>
      </c>
      <c r="AA1398" s="231">
        <f t="shared" si="189"/>
        <v>0</v>
      </c>
      <c r="AB1398" t="str">
        <f t="shared" si="190"/>
        <v/>
      </c>
      <c r="AC1398" s="178" t="str">
        <f t="shared" si="191"/>
        <v/>
      </c>
      <c r="AD1398" s="181">
        <f t="shared" si="192"/>
        <v>0</v>
      </c>
      <c r="AE1398" s="178">
        <f>IF(V1398&gt;0,P1398*INDEX(Scope_Labor_Rates!$E$6:$E$46,V1398-5),0)</f>
        <v>0</v>
      </c>
      <c r="AF1398" s="181">
        <f>IF(V1398&gt;0,AE1398*INDEX(Scope_Labor_Rates!$D$6:$D$46,V1398-5)*AA1398,0)</f>
        <v>0</v>
      </c>
      <c r="AG1398" s="178">
        <f>IF(V1398&gt;0,P1398*INDEX(Scope_Labor_Rates!$G$6:$G$46,V1398-5),0)</f>
        <v>0</v>
      </c>
      <c r="AH1398" s="181">
        <f>IF(V1398&gt;0,AG1398*INDEX(Scope_Labor_Rates!$F$6:$F$46,V1398-5)*AA1398,0)</f>
        <v>0</v>
      </c>
      <c r="AI1398" s="178">
        <f>IF(V1398&gt;0,P1398*INDEX(Scope_Labor_Rates!$I$6:$I$46,V1398-5),0)</f>
        <v>0</v>
      </c>
      <c r="AJ1398" s="181">
        <f>IF(V1398&gt;0,AI1398*INDEX(Scope_Labor_Rates!$H$6:$H$46,V1398-5)*AA1398,0)</f>
        <v>0</v>
      </c>
      <c r="AK1398" s="178">
        <f>IF(V1398&gt;0,P1398*INDEX(Scope_Labor_Rates!$K$6:$K$46,V1398-5),0)</f>
        <v>0</v>
      </c>
      <c r="AL1398" s="181">
        <f>IF(V1398&gt;0,AK1398*INDEX(Scope_Labor_Rates!$J$6:$J$46,V1398-5)*AA1398,0)</f>
        <v>0</v>
      </c>
      <c r="AM1398" s="178">
        <f>IF(V1398&gt;0,P1398*INDEX(Scope_Labor_Rates!$M$6:$M$46,V1398-5),0)</f>
        <v>0</v>
      </c>
      <c r="AN1398" s="178">
        <f>IF(V1398&gt;0,AM1398*INDEX(Scope_Labor_Rates!$L$6:$L$46,V1398-5)*AA1398,0)</f>
        <v>0</v>
      </c>
      <c r="AO1398" s="178">
        <f>IF(V1398&gt;0,P1398*INDEX(Scope_Labor_Rates!$O$6:$O$46,V1398-5)*AA1398,0)</f>
        <v>0</v>
      </c>
      <c r="AP1398" s="181">
        <f>IF(V1398&gt;0,P1398*INDEX(Scope_Labor_Rates!$Q$6:$Q$46,V1398-5)*AA1398,0)</f>
        <v>0</v>
      </c>
      <c r="AQ1398" s="178">
        <f t="shared" si="193"/>
        <v>0</v>
      </c>
      <c r="AR1398" s="178">
        <f t="shared" si="194"/>
        <v>0</v>
      </c>
      <c r="AS1398" s="178">
        <f t="shared" si="195"/>
        <v>0</v>
      </c>
      <c r="AT1398" s="178">
        <f t="shared" si="196"/>
        <v>0</v>
      </c>
      <c r="AU1398">
        <f t="shared" si="197"/>
        <v>0</v>
      </c>
    </row>
    <row r="1399" spans="1:47">
      <c r="A1399" t="str">
        <f>IF(All_Tasks!A1399="","",All_Tasks!A1399)</f>
        <v/>
      </c>
      <c r="B1399" t="str">
        <f>IF(All_Tasks!B1399="","",All_Tasks!B1399)</f>
        <v/>
      </c>
      <c r="C1399" t="str">
        <f>IF(All_Tasks!C1399="","",All_Tasks!C1399)</f>
        <v/>
      </c>
      <c r="D1399" t="str">
        <f>IF(All_Tasks!D1399="","",All_Tasks!D1399)</f>
        <v/>
      </c>
      <c r="E1399" t="str">
        <f>IF(All_Tasks!V1399&lt;&gt;"",All_Tasks!V1399,IF(All_Tasks!E1399&lt;&gt;"",All_Tasks!E1399,""))</f>
        <v/>
      </c>
      <c r="F1399" t="str">
        <f>IF(All_Tasks!F1399="","",All_Tasks!F1399)</f>
        <v/>
      </c>
      <c r="G1399" t="str">
        <f>IF(All_Tasks!G1399="","",All_Tasks!G1399)</f>
        <v/>
      </c>
      <c r="H1399" s="231" t="str">
        <f>IF(All_Tasks!H1399="","",All_Tasks!H1399)</f>
        <v/>
      </c>
      <c r="I1399" t="str">
        <f>IF(All_Tasks!I1399="","",All_Tasks!I1399)</f>
        <v/>
      </c>
      <c r="J1399" t="str">
        <f>IF(All_Tasks!J1399="","",All_Tasks!J1399)</f>
        <v/>
      </c>
      <c r="K1399" t="str">
        <f>IF(All_Tasks!K1399="","",All_Tasks!K1399)</f>
        <v/>
      </c>
      <c r="L1399" s="231" t="str">
        <f>IF(All_Tasks!L1399="","",All_Tasks!L1399)</f>
        <v/>
      </c>
      <c r="M1399" t="str">
        <f>IF(All_Tasks!M1399="","",All_Tasks!M1399)</f>
        <v/>
      </c>
      <c r="N1399" t="str">
        <f>IF(All_Tasks!N1399="","",All_Tasks!N1399)</f>
        <v/>
      </c>
      <c r="O1399" t="str">
        <f>IF(All_Tasks!O1399="","",All_Tasks!O1399)</f>
        <v/>
      </c>
      <c r="P1399" s="181">
        <f>IF(All_Tasks!P1399="",0,All_Tasks!P1399)</f>
        <v>0</v>
      </c>
      <c r="Q1399" s="181">
        <f>IF(All_Tasks!Q1399="",0,All_Tasks!Q1399)</f>
        <v>0</v>
      </c>
      <c r="R1399" s="181">
        <f>IF(All_Tasks!R1399="",0,All_Tasks!R1399)</f>
        <v>0</v>
      </c>
      <c r="S1399" s="181" t="str">
        <f>IF(All_Tasks!S1399="","",All_Tasks!S1399)</f>
        <v/>
      </c>
      <c r="T1399" t="str">
        <f>IF(All_Tasks!T1399="","",All_Tasks!T1399)</f>
        <v/>
      </c>
      <c r="U1399" t="str">
        <f>IF(All_Tasks!U1399="","",All_Tasks!U1399)</f>
        <v/>
      </c>
      <c r="V1399">
        <f>IF(A1399="",0,IFERROR(MATCH(A1399,Scope_Labor_Rates!$A$6:$A$46,0)+5,0))</f>
        <v>0</v>
      </c>
      <c r="W1399" s="178">
        <f>IF(V1399&gt;0,INDEX(Scope_Labor_Rates!$C$6:$C$46,V1399-5),0)</f>
        <v>0</v>
      </c>
      <c r="X1399" s="178">
        <f>IF(V1399&gt;0,INDEX(Scope_Labor_Rates!$C$6:$C$46,V1399-5),0)</f>
        <v>0</v>
      </c>
      <c r="Y1399" s="180">
        <f>IF(V1399&gt;0,INDEX(Scope_Labor_Rates!$S$6:$S$46,V1399-5),0)</f>
        <v>0</v>
      </c>
      <c r="Z1399" s="180">
        <f>IF(V1399&gt;0,INDEX(Scope_Labor_Rates!$R$6:$R$46,V1399-5),1)</f>
        <v>1</v>
      </c>
      <c r="AA1399" s="231">
        <f t="shared" si="189"/>
        <v>0</v>
      </c>
      <c r="AB1399" t="str">
        <f t="shared" si="190"/>
        <v/>
      </c>
      <c r="AC1399" s="178" t="str">
        <f t="shared" si="191"/>
        <v/>
      </c>
      <c r="AD1399" s="181">
        <f t="shared" si="192"/>
        <v>0</v>
      </c>
      <c r="AE1399" s="178">
        <f>IF(V1399&gt;0,P1399*INDEX(Scope_Labor_Rates!$E$6:$E$46,V1399-5),0)</f>
        <v>0</v>
      </c>
      <c r="AF1399" s="181">
        <f>IF(V1399&gt;0,AE1399*INDEX(Scope_Labor_Rates!$D$6:$D$46,V1399-5)*AA1399,0)</f>
        <v>0</v>
      </c>
      <c r="AG1399" s="178">
        <f>IF(V1399&gt;0,P1399*INDEX(Scope_Labor_Rates!$G$6:$G$46,V1399-5),0)</f>
        <v>0</v>
      </c>
      <c r="AH1399" s="181">
        <f>IF(V1399&gt;0,AG1399*INDEX(Scope_Labor_Rates!$F$6:$F$46,V1399-5)*AA1399,0)</f>
        <v>0</v>
      </c>
      <c r="AI1399" s="178">
        <f>IF(V1399&gt;0,P1399*INDEX(Scope_Labor_Rates!$I$6:$I$46,V1399-5),0)</f>
        <v>0</v>
      </c>
      <c r="AJ1399" s="181">
        <f>IF(V1399&gt;0,AI1399*INDEX(Scope_Labor_Rates!$H$6:$H$46,V1399-5)*AA1399,0)</f>
        <v>0</v>
      </c>
      <c r="AK1399" s="178">
        <f>IF(V1399&gt;0,P1399*INDEX(Scope_Labor_Rates!$K$6:$K$46,V1399-5),0)</f>
        <v>0</v>
      </c>
      <c r="AL1399" s="181">
        <f>IF(V1399&gt;0,AK1399*INDEX(Scope_Labor_Rates!$J$6:$J$46,V1399-5)*AA1399,0)</f>
        <v>0</v>
      </c>
      <c r="AM1399" s="178">
        <f>IF(V1399&gt;0,P1399*INDEX(Scope_Labor_Rates!$M$6:$M$46,V1399-5),0)</f>
        <v>0</v>
      </c>
      <c r="AN1399" s="178">
        <f>IF(V1399&gt;0,AM1399*INDEX(Scope_Labor_Rates!$L$6:$L$46,V1399-5)*AA1399,0)</f>
        <v>0</v>
      </c>
      <c r="AO1399" s="178">
        <f>IF(V1399&gt;0,P1399*INDEX(Scope_Labor_Rates!$O$6:$O$46,V1399-5)*AA1399,0)</f>
        <v>0</v>
      </c>
      <c r="AP1399" s="181">
        <f>IF(V1399&gt;0,P1399*INDEX(Scope_Labor_Rates!$Q$6:$Q$46,V1399-5)*AA1399,0)</f>
        <v>0</v>
      </c>
      <c r="AQ1399" s="178">
        <f t="shared" si="193"/>
        <v>0</v>
      </c>
      <c r="AR1399" s="178">
        <f t="shared" si="194"/>
        <v>0</v>
      </c>
      <c r="AS1399" s="178">
        <f t="shared" si="195"/>
        <v>0</v>
      </c>
      <c r="AT1399" s="178">
        <f t="shared" si="196"/>
        <v>0</v>
      </c>
      <c r="AU1399">
        <f t="shared" si="197"/>
        <v>0</v>
      </c>
    </row>
    <row r="1400" spans="1:47">
      <c r="A1400" t="str">
        <f>IF(All_Tasks!A1400="","",All_Tasks!A1400)</f>
        <v/>
      </c>
      <c r="B1400" t="str">
        <f>IF(All_Tasks!B1400="","",All_Tasks!B1400)</f>
        <v/>
      </c>
      <c r="C1400" t="str">
        <f>IF(All_Tasks!C1400="","",All_Tasks!C1400)</f>
        <v/>
      </c>
      <c r="D1400" t="str">
        <f>IF(All_Tasks!D1400="","",All_Tasks!D1400)</f>
        <v/>
      </c>
      <c r="E1400" t="str">
        <f>IF(All_Tasks!V1400&lt;&gt;"",All_Tasks!V1400,IF(All_Tasks!E1400&lt;&gt;"",All_Tasks!E1400,""))</f>
        <v/>
      </c>
      <c r="F1400" t="str">
        <f>IF(All_Tasks!F1400="","",All_Tasks!F1400)</f>
        <v/>
      </c>
      <c r="G1400" t="str">
        <f>IF(All_Tasks!G1400="","",All_Tasks!G1400)</f>
        <v/>
      </c>
      <c r="H1400" s="231" t="str">
        <f>IF(All_Tasks!H1400="","",All_Tasks!H1400)</f>
        <v/>
      </c>
      <c r="I1400" t="str">
        <f>IF(All_Tasks!I1400="","",All_Tasks!I1400)</f>
        <v/>
      </c>
      <c r="J1400" t="str">
        <f>IF(All_Tasks!J1400="","",All_Tasks!J1400)</f>
        <v/>
      </c>
      <c r="K1400" t="str">
        <f>IF(All_Tasks!K1400="","",All_Tasks!K1400)</f>
        <v/>
      </c>
      <c r="L1400" s="231" t="str">
        <f>IF(All_Tasks!L1400="","",All_Tasks!L1400)</f>
        <v/>
      </c>
      <c r="M1400" t="str">
        <f>IF(All_Tasks!M1400="","",All_Tasks!M1400)</f>
        <v/>
      </c>
      <c r="N1400" t="str">
        <f>IF(All_Tasks!N1400="","",All_Tasks!N1400)</f>
        <v/>
      </c>
      <c r="O1400" t="str">
        <f>IF(All_Tasks!O1400="","",All_Tasks!O1400)</f>
        <v/>
      </c>
      <c r="P1400" s="181">
        <f>IF(All_Tasks!P1400="",0,All_Tasks!P1400)</f>
        <v>0</v>
      </c>
      <c r="Q1400" s="181">
        <f>IF(All_Tasks!Q1400="",0,All_Tasks!Q1400)</f>
        <v>0</v>
      </c>
      <c r="R1400" s="181">
        <f>IF(All_Tasks!R1400="",0,All_Tasks!R1400)</f>
        <v>0</v>
      </c>
      <c r="S1400" s="181" t="str">
        <f>IF(All_Tasks!S1400="","",All_Tasks!S1400)</f>
        <v/>
      </c>
      <c r="T1400" t="str">
        <f>IF(All_Tasks!T1400="","",All_Tasks!T1400)</f>
        <v/>
      </c>
      <c r="U1400" t="str">
        <f>IF(All_Tasks!U1400="","",All_Tasks!U1400)</f>
        <v/>
      </c>
      <c r="V1400">
        <f>IF(A1400="",0,IFERROR(MATCH(A1400,Scope_Labor_Rates!$A$6:$A$46,0)+5,0))</f>
        <v>0</v>
      </c>
      <c r="W1400" s="178">
        <f>IF(V1400&gt;0,INDEX(Scope_Labor_Rates!$C$6:$C$46,V1400-5),0)</f>
        <v>0</v>
      </c>
      <c r="X1400" s="178">
        <f>IF(V1400&gt;0,INDEX(Scope_Labor_Rates!$C$6:$C$46,V1400-5),0)</f>
        <v>0</v>
      </c>
      <c r="Y1400" s="180">
        <f>IF(V1400&gt;0,INDEX(Scope_Labor_Rates!$S$6:$S$46,V1400-5),0)</f>
        <v>0</v>
      </c>
      <c r="Z1400" s="180">
        <f>IF(V1400&gt;0,INDEX(Scope_Labor_Rates!$R$6:$R$46,V1400-5),1)</f>
        <v>1</v>
      </c>
      <c r="AA1400" s="231">
        <f t="shared" si="189"/>
        <v>0</v>
      </c>
      <c r="AB1400" t="str">
        <f t="shared" si="190"/>
        <v/>
      </c>
      <c r="AC1400" s="178" t="str">
        <f t="shared" si="191"/>
        <v/>
      </c>
      <c r="AD1400" s="181">
        <f t="shared" si="192"/>
        <v>0</v>
      </c>
      <c r="AE1400" s="178">
        <f>IF(V1400&gt;0,P1400*INDEX(Scope_Labor_Rates!$E$6:$E$46,V1400-5),0)</f>
        <v>0</v>
      </c>
      <c r="AF1400" s="181">
        <f>IF(V1400&gt;0,AE1400*INDEX(Scope_Labor_Rates!$D$6:$D$46,V1400-5)*AA1400,0)</f>
        <v>0</v>
      </c>
      <c r="AG1400" s="178">
        <f>IF(V1400&gt;0,P1400*INDEX(Scope_Labor_Rates!$G$6:$G$46,V1400-5),0)</f>
        <v>0</v>
      </c>
      <c r="AH1400" s="181">
        <f>IF(V1400&gt;0,AG1400*INDEX(Scope_Labor_Rates!$F$6:$F$46,V1400-5)*AA1400,0)</f>
        <v>0</v>
      </c>
      <c r="AI1400" s="178">
        <f>IF(V1400&gt;0,P1400*INDEX(Scope_Labor_Rates!$I$6:$I$46,V1400-5),0)</f>
        <v>0</v>
      </c>
      <c r="AJ1400" s="181">
        <f>IF(V1400&gt;0,AI1400*INDEX(Scope_Labor_Rates!$H$6:$H$46,V1400-5)*AA1400,0)</f>
        <v>0</v>
      </c>
      <c r="AK1400" s="178">
        <f>IF(V1400&gt;0,P1400*INDEX(Scope_Labor_Rates!$K$6:$K$46,V1400-5),0)</f>
        <v>0</v>
      </c>
      <c r="AL1400" s="181">
        <f>IF(V1400&gt;0,AK1400*INDEX(Scope_Labor_Rates!$J$6:$J$46,V1400-5)*AA1400,0)</f>
        <v>0</v>
      </c>
      <c r="AM1400" s="178">
        <f>IF(V1400&gt;0,P1400*INDEX(Scope_Labor_Rates!$M$6:$M$46,V1400-5),0)</f>
        <v>0</v>
      </c>
      <c r="AN1400" s="178">
        <f>IF(V1400&gt;0,AM1400*INDEX(Scope_Labor_Rates!$L$6:$L$46,V1400-5)*AA1400,0)</f>
        <v>0</v>
      </c>
      <c r="AO1400" s="178">
        <f>IF(V1400&gt;0,P1400*INDEX(Scope_Labor_Rates!$O$6:$O$46,V1400-5)*AA1400,0)</f>
        <v>0</v>
      </c>
      <c r="AP1400" s="181">
        <f>IF(V1400&gt;0,P1400*INDEX(Scope_Labor_Rates!$Q$6:$Q$46,V1400-5)*AA1400,0)</f>
        <v>0</v>
      </c>
      <c r="AQ1400" s="178">
        <f t="shared" si="193"/>
        <v>0</v>
      </c>
      <c r="AR1400" s="178">
        <f t="shared" si="194"/>
        <v>0</v>
      </c>
      <c r="AS1400" s="178">
        <f t="shared" si="195"/>
        <v>0</v>
      </c>
      <c r="AT1400" s="178">
        <f t="shared" si="196"/>
        <v>0</v>
      </c>
      <c r="AU1400">
        <f t="shared" si="197"/>
        <v>0</v>
      </c>
    </row>
    <row r="1401" spans="1:47">
      <c r="A1401" t="str">
        <f>IF(All_Tasks!A1401="","",All_Tasks!A1401)</f>
        <v/>
      </c>
      <c r="B1401" t="str">
        <f>IF(All_Tasks!B1401="","",All_Tasks!B1401)</f>
        <v/>
      </c>
      <c r="C1401" t="str">
        <f>IF(All_Tasks!C1401="","",All_Tasks!C1401)</f>
        <v/>
      </c>
      <c r="D1401" t="str">
        <f>IF(All_Tasks!D1401="","",All_Tasks!D1401)</f>
        <v/>
      </c>
      <c r="E1401" t="str">
        <f>IF(All_Tasks!V1401&lt;&gt;"",All_Tasks!V1401,IF(All_Tasks!E1401&lt;&gt;"",All_Tasks!E1401,""))</f>
        <v/>
      </c>
      <c r="F1401" t="str">
        <f>IF(All_Tasks!F1401="","",All_Tasks!F1401)</f>
        <v/>
      </c>
      <c r="G1401" t="str">
        <f>IF(All_Tasks!G1401="","",All_Tasks!G1401)</f>
        <v/>
      </c>
      <c r="H1401" s="231" t="str">
        <f>IF(All_Tasks!H1401="","",All_Tasks!H1401)</f>
        <v/>
      </c>
      <c r="I1401" t="str">
        <f>IF(All_Tasks!I1401="","",All_Tasks!I1401)</f>
        <v/>
      </c>
      <c r="J1401" t="str">
        <f>IF(All_Tasks!J1401="","",All_Tasks!J1401)</f>
        <v/>
      </c>
      <c r="K1401" t="str">
        <f>IF(All_Tasks!K1401="","",All_Tasks!K1401)</f>
        <v/>
      </c>
      <c r="L1401" s="231" t="str">
        <f>IF(All_Tasks!L1401="","",All_Tasks!L1401)</f>
        <v/>
      </c>
      <c r="M1401" t="str">
        <f>IF(All_Tasks!M1401="","",All_Tasks!M1401)</f>
        <v/>
      </c>
      <c r="N1401" t="str">
        <f>IF(All_Tasks!N1401="","",All_Tasks!N1401)</f>
        <v/>
      </c>
      <c r="O1401" t="str">
        <f>IF(All_Tasks!O1401="","",All_Tasks!O1401)</f>
        <v/>
      </c>
      <c r="P1401" s="181">
        <f>IF(All_Tasks!P1401="",0,All_Tasks!P1401)</f>
        <v>0</v>
      </c>
      <c r="Q1401" s="181">
        <f>IF(All_Tasks!Q1401="",0,All_Tasks!Q1401)</f>
        <v>0</v>
      </c>
      <c r="R1401" s="181">
        <f>IF(All_Tasks!R1401="",0,All_Tasks!R1401)</f>
        <v>0</v>
      </c>
      <c r="S1401" s="181" t="str">
        <f>IF(All_Tasks!S1401="","",All_Tasks!S1401)</f>
        <v/>
      </c>
      <c r="T1401" t="str">
        <f>IF(All_Tasks!T1401="","",All_Tasks!T1401)</f>
        <v/>
      </c>
      <c r="U1401" t="str">
        <f>IF(All_Tasks!U1401="","",All_Tasks!U1401)</f>
        <v/>
      </c>
      <c r="V1401">
        <f>IF(A1401="",0,IFERROR(MATCH(A1401,Scope_Labor_Rates!$A$6:$A$46,0)+5,0))</f>
        <v>0</v>
      </c>
      <c r="W1401" s="178">
        <f>IF(V1401&gt;0,INDEX(Scope_Labor_Rates!$C$6:$C$46,V1401-5),0)</f>
        <v>0</v>
      </c>
      <c r="X1401" s="178">
        <f>IF(V1401&gt;0,INDEX(Scope_Labor_Rates!$C$6:$C$46,V1401-5),0)</f>
        <v>0</v>
      </c>
      <c r="Y1401" s="180">
        <f>IF(V1401&gt;0,INDEX(Scope_Labor_Rates!$S$6:$S$46,V1401-5),0)</f>
        <v>0</v>
      </c>
      <c r="Z1401" s="180">
        <f>IF(V1401&gt;0,INDEX(Scope_Labor_Rates!$R$6:$R$46,V1401-5),1)</f>
        <v>1</v>
      </c>
      <c r="AA1401" s="231">
        <f t="shared" si="189"/>
        <v>0</v>
      </c>
      <c r="AB1401" t="str">
        <f t="shared" si="190"/>
        <v/>
      </c>
      <c r="AC1401" s="178" t="str">
        <f t="shared" si="191"/>
        <v/>
      </c>
      <c r="AD1401" s="181">
        <f t="shared" si="192"/>
        <v>0</v>
      </c>
      <c r="AE1401" s="178">
        <f>IF(V1401&gt;0,P1401*INDEX(Scope_Labor_Rates!$E$6:$E$46,V1401-5),0)</f>
        <v>0</v>
      </c>
      <c r="AF1401" s="181">
        <f>IF(V1401&gt;0,AE1401*INDEX(Scope_Labor_Rates!$D$6:$D$46,V1401-5)*AA1401,0)</f>
        <v>0</v>
      </c>
      <c r="AG1401" s="178">
        <f>IF(V1401&gt;0,P1401*INDEX(Scope_Labor_Rates!$G$6:$G$46,V1401-5),0)</f>
        <v>0</v>
      </c>
      <c r="AH1401" s="181">
        <f>IF(V1401&gt;0,AG1401*INDEX(Scope_Labor_Rates!$F$6:$F$46,V1401-5)*AA1401,0)</f>
        <v>0</v>
      </c>
      <c r="AI1401" s="178">
        <f>IF(V1401&gt;0,P1401*INDEX(Scope_Labor_Rates!$I$6:$I$46,V1401-5),0)</f>
        <v>0</v>
      </c>
      <c r="AJ1401" s="181">
        <f>IF(V1401&gt;0,AI1401*INDEX(Scope_Labor_Rates!$H$6:$H$46,V1401-5)*AA1401,0)</f>
        <v>0</v>
      </c>
      <c r="AK1401" s="178">
        <f>IF(V1401&gt;0,P1401*INDEX(Scope_Labor_Rates!$K$6:$K$46,V1401-5),0)</f>
        <v>0</v>
      </c>
      <c r="AL1401" s="181">
        <f>IF(V1401&gt;0,AK1401*INDEX(Scope_Labor_Rates!$J$6:$J$46,V1401-5)*AA1401,0)</f>
        <v>0</v>
      </c>
      <c r="AM1401" s="178">
        <f>IF(V1401&gt;0,P1401*INDEX(Scope_Labor_Rates!$M$6:$M$46,V1401-5),0)</f>
        <v>0</v>
      </c>
      <c r="AN1401" s="178">
        <f>IF(V1401&gt;0,AM1401*INDEX(Scope_Labor_Rates!$L$6:$L$46,V1401-5)*AA1401,0)</f>
        <v>0</v>
      </c>
      <c r="AO1401" s="178">
        <f>IF(V1401&gt;0,P1401*INDEX(Scope_Labor_Rates!$O$6:$O$46,V1401-5)*AA1401,0)</f>
        <v>0</v>
      </c>
      <c r="AP1401" s="181">
        <f>IF(V1401&gt;0,P1401*INDEX(Scope_Labor_Rates!$Q$6:$Q$46,V1401-5)*AA1401,0)</f>
        <v>0</v>
      </c>
      <c r="AQ1401" s="178">
        <f t="shared" si="193"/>
        <v>0</v>
      </c>
      <c r="AR1401" s="178">
        <f t="shared" si="194"/>
        <v>0</v>
      </c>
      <c r="AS1401" s="178">
        <f t="shared" si="195"/>
        <v>0</v>
      </c>
      <c r="AT1401" s="178">
        <f t="shared" si="196"/>
        <v>0</v>
      </c>
      <c r="AU1401">
        <f t="shared" si="197"/>
        <v>0</v>
      </c>
    </row>
    <row r="1402" spans="1:47">
      <c r="A1402" t="str">
        <f>IF(All_Tasks!A1402="","",All_Tasks!A1402)</f>
        <v/>
      </c>
      <c r="B1402" t="str">
        <f>IF(All_Tasks!B1402="","",All_Tasks!B1402)</f>
        <v/>
      </c>
      <c r="C1402" t="str">
        <f>IF(All_Tasks!C1402="","",All_Tasks!C1402)</f>
        <v/>
      </c>
      <c r="D1402" t="str">
        <f>IF(All_Tasks!D1402="","",All_Tasks!D1402)</f>
        <v/>
      </c>
      <c r="E1402" t="str">
        <f>IF(All_Tasks!V1402&lt;&gt;"",All_Tasks!V1402,IF(All_Tasks!E1402&lt;&gt;"",All_Tasks!E1402,""))</f>
        <v/>
      </c>
      <c r="F1402" t="str">
        <f>IF(All_Tasks!F1402="","",All_Tasks!F1402)</f>
        <v/>
      </c>
      <c r="G1402" t="str">
        <f>IF(All_Tasks!G1402="","",All_Tasks!G1402)</f>
        <v/>
      </c>
      <c r="H1402" s="231" t="str">
        <f>IF(All_Tasks!H1402="","",All_Tasks!H1402)</f>
        <v/>
      </c>
      <c r="I1402" t="str">
        <f>IF(All_Tasks!I1402="","",All_Tasks!I1402)</f>
        <v/>
      </c>
      <c r="J1402" t="str">
        <f>IF(All_Tasks!J1402="","",All_Tasks!J1402)</f>
        <v/>
      </c>
      <c r="K1402" t="str">
        <f>IF(All_Tasks!K1402="","",All_Tasks!K1402)</f>
        <v/>
      </c>
      <c r="L1402" s="231" t="str">
        <f>IF(All_Tasks!L1402="","",All_Tasks!L1402)</f>
        <v/>
      </c>
      <c r="M1402" t="str">
        <f>IF(All_Tasks!M1402="","",All_Tasks!M1402)</f>
        <v/>
      </c>
      <c r="N1402" t="str">
        <f>IF(All_Tasks!N1402="","",All_Tasks!N1402)</f>
        <v/>
      </c>
      <c r="O1402" t="str">
        <f>IF(All_Tasks!O1402="","",All_Tasks!O1402)</f>
        <v/>
      </c>
      <c r="P1402" s="181">
        <f>IF(All_Tasks!P1402="",0,All_Tasks!P1402)</f>
        <v>0</v>
      </c>
      <c r="Q1402" s="181">
        <f>IF(All_Tasks!Q1402="",0,All_Tasks!Q1402)</f>
        <v>0</v>
      </c>
      <c r="R1402" s="181">
        <f>IF(All_Tasks!R1402="",0,All_Tasks!R1402)</f>
        <v>0</v>
      </c>
      <c r="S1402" s="181" t="str">
        <f>IF(All_Tasks!S1402="","",All_Tasks!S1402)</f>
        <v/>
      </c>
      <c r="T1402" t="str">
        <f>IF(All_Tasks!T1402="","",All_Tasks!T1402)</f>
        <v/>
      </c>
      <c r="U1402" t="str">
        <f>IF(All_Tasks!U1402="","",All_Tasks!U1402)</f>
        <v/>
      </c>
      <c r="V1402">
        <f>IF(A1402="",0,IFERROR(MATCH(A1402,Scope_Labor_Rates!$A$6:$A$46,0)+5,0))</f>
        <v>0</v>
      </c>
      <c r="W1402" s="178">
        <f>IF(V1402&gt;0,INDEX(Scope_Labor_Rates!$C$6:$C$46,V1402-5),0)</f>
        <v>0</v>
      </c>
      <c r="X1402" s="178">
        <f>IF(V1402&gt;0,INDEX(Scope_Labor_Rates!$C$6:$C$46,V1402-5),0)</f>
        <v>0</v>
      </c>
      <c r="Y1402" s="180">
        <f>IF(V1402&gt;0,INDEX(Scope_Labor_Rates!$S$6:$S$46,V1402-5),0)</f>
        <v>0</v>
      </c>
      <c r="Z1402" s="180">
        <f>IF(V1402&gt;0,INDEX(Scope_Labor_Rates!$R$6:$R$46,V1402-5),1)</f>
        <v>1</v>
      </c>
      <c r="AA1402" s="231">
        <f t="shared" si="189"/>
        <v>0</v>
      </c>
      <c r="AB1402" t="str">
        <f t="shared" si="190"/>
        <v/>
      </c>
      <c r="AC1402" s="178" t="str">
        <f t="shared" si="191"/>
        <v/>
      </c>
      <c r="AD1402" s="181">
        <f t="shared" si="192"/>
        <v>0</v>
      </c>
      <c r="AE1402" s="178">
        <f>IF(V1402&gt;0,P1402*INDEX(Scope_Labor_Rates!$E$6:$E$46,V1402-5),0)</f>
        <v>0</v>
      </c>
      <c r="AF1402" s="181">
        <f>IF(V1402&gt;0,AE1402*INDEX(Scope_Labor_Rates!$D$6:$D$46,V1402-5)*AA1402,0)</f>
        <v>0</v>
      </c>
      <c r="AG1402" s="178">
        <f>IF(V1402&gt;0,P1402*INDEX(Scope_Labor_Rates!$G$6:$G$46,V1402-5),0)</f>
        <v>0</v>
      </c>
      <c r="AH1402" s="181">
        <f>IF(V1402&gt;0,AG1402*INDEX(Scope_Labor_Rates!$F$6:$F$46,V1402-5)*AA1402,0)</f>
        <v>0</v>
      </c>
      <c r="AI1402" s="178">
        <f>IF(V1402&gt;0,P1402*INDEX(Scope_Labor_Rates!$I$6:$I$46,V1402-5),0)</f>
        <v>0</v>
      </c>
      <c r="AJ1402" s="181">
        <f>IF(V1402&gt;0,AI1402*INDEX(Scope_Labor_Rates!$H$6:$H$46,V1402-5)*AA1402,0)</f>
        <v>0</v>
      </c>
      <c r="AK1402" s="178">
        <f>IF(V1402&gt;0,P1402*INDEX(Scope_Labor_Rates!$K$6:$K$46,V1402-5),0)</f>
        <v>0</v>
      </c>
      <c r="AL1402" s="181">
        <f>IF(V1402&gt;0,AK1402*INDEX(Scope_Labor_Rates!$J$6:$J$46,V1402-5)*AA1402,0)</f>
        <v>0</v>
      </c>
      <c r="AM1402" s="178">
        <f>IF(V1402&gt;0,P1402*INDEX(Scope_Labor_Rates!$M$6:$M$46,V1402-5),0)</f>
        <v>0</v>
      </c>
      <c r="AN1402" s="178">
        <f>IF(V1402&gt;0,AM1402*INDEX(Scope_Labor_Rates!$L$6:$L$46,V1402-5)*AA1402,0)</f>
        <v>0</v>
      </c>
      <c r="AO1402" s="178">
        <f>IF(V1402&gt;0,P1402*INDEX(Scope_Labor_Rates!$O$6:$O$46,V1402-5)*AA1402,0)</f>
        <v>0</v>
      </c>
      <c r="AP1402" s="181">
        <f>IF(V1402&gt;0,P1402*INDEX(Scope_Labor_Rates!$Q$6:$Q$46,V1402-5)*AA1402,0)</f>
        <v>0</v>
      </c>
      <c r="AQ1402" s="178">
        <f t="shared" si="193"/>
        <v>0</v>
      </c>
      <c r="AR1402" s="178">
        <f t="shared" si="194"/>
        <v>0</v>
      </c>
      <c r="AS1402" s="178">
        <f t="shared" si="195"/>
        <v>0</v>
      </c>
      <c r="AT1402" s="178">
        <f t="shared" si="196"/>
        <v>0</v>
      </c>
      <c r="AU1402">
        <f t="shared" si="197"/>
        <v>0</v>
      </c>
    </row>
    <row r="1403" spans="1:47">
      <c r="A1403" t="str">
        <f>IF(All_Tasks!A1403="","",All_Tasks!A1403)</f>
        <v/>
      </c>
      <c r="B1403" t="str">
        <f>IF(All_Tasks!B1403="","",All_Tasks!B1403)</f>
        <v/>
      </c>
      <c r="C1403" t="str">
        <f>IF(All_Tasks!C1403="","",All_Tasks!C1403)</f>
        <v/>
      </c>
      <c r="D1403" t="str">
        <f>IF(All_Tasks!D1403="","",All_Tasks!D1403)</f>
        <v/>
      </c>
      <c r="E1403" t="str">
        <f>IF(All_Tasks!V1403&lt;&gt;"",All_Tasks!V1403,IF(All_Tasks!E1403&lt;&gt;"",All_Tasks!E1403,""))</f>
        <v/>
      </c>
      <c r="F1403" t="str">
        <f>IF(All_Tasks!F1403="","",All_Tasks!F1403)</f>
        <v/>
      </c>
      <c r="G1403" t="str">
        <f>IF(All_Tasks!G1403="","",All_Tasks!G1403)</f>
        <v/>
      </c>
      <c r="H1403" s="231" t="str">
        <f>IF(All_Tasks!H1403="","",All_Tasks!H1403)</f>
        <v/>
      </c>
      <c r="I1403" t="str">
        <f>IF(All_Tasks!I1403="","",All_Tasks!I1403)</f>
        <v/>
      </c>
      <c r="J1403" t="str">
        <f>IF(All_Tasks!J1403="","",All_Tasks!J1403)</f>
        <v/>
      </c>
      <c r="K1403" t="str">
        <f>IF(All_Tasks!K1403="","",All_Tasks!K1403)</f>
        <v/>
      </c>
      <c r="L1403" s="231" t="str">
        <f>IF(All_Tasks!L1403="","",All_Tasks!L1403)</f>
        <v/>
      </c>
      <c r="M1403" t="str">
        <f>IF(All_Tasks!M1403="","",All_Tasks!M1403)</f>
        <v/>
      </c>
      <c r="N1403" t="str">
        <f>IF(All_Tasks!N1403="","",All_Tasks!N1403)</f>
        <v/>
      </c>
      <c r="O1403" t="str">
        <f>IF(All_Tasks!O1403="","",All_Tasks!O1403)</f>
        <v/>
      </c>
      <c r="P1403" s="181">
        <f>IF(All_Tasks!P1403="",0,All_Tasks!P1403)</f>
        <v>0</v>
      </c>
      <c r="Q1403" s="181">
        <f>IF(All_Tasks!Q1403="",0,All_Tasks!Q1403)</f>
        <v>0</v>
      </c>
      <c r="R1403" s="181">
        <f>IF(All_Tasks!R1403="",0,All_Tasks!R1403)</f>
        <v>0</v>
      </c>
      <c r="S1403" s="181" t="str">
        <f>IF(All_Tasks!S1403="","",All_Tasks!S1403)</f>
        <v/>
      </c>
      <c r="T1403" t="str">
        <f>IF(All_Tasks!T1403="","",All_Tasks!T1403)</f>
        <v/>
      </c>
      <c r="U1403" t="str">
        <f>IF(All_Tasks!U1403="","",All_Tasks!U1403)</f>
        <v/>
      </c>
      <c r="V1403">
        <f>IF(A1403="",0,IFERROR(MATCH(A1403,Scope_Labor_Rates!$A$6:$A$46,0)+5,0))</f>
        <v>0</v>
      </c>
      <c r="W1403" s="178">
        <f>IF(V1403&gt;0,INDEX(Scope_Labor_Rates!$C$6:$C$46,V1403-5),0)</f>
        <v>0</v>
      </c>
      <c r="X1403" s="178">
        <f>IF(V1403&gt;0,INDEX(Scope_Labor_Rates!$C$6:$C$46,V1403-5),0)</f>
        <v>0</v>
      </c>
      <c r="Y1403" s="180">
        <f>IF(V1403&gt;0,INDEX(Scope_Labor_Rates!$S$6:$S$46,V1403-5),0)</f>
        <v>0</v>
      </c>
      <c r="Z1403" s="180">
        <f>IF(V1403&gt;0,INDEX(Scope_Labor_Rates!$R$6:$R$46,V1403-5),1)</f>
        <v>1</v>
      </c>
      <c r="AA1403" s="231">
        <f t="shared" si="189"/>
        <v>0</v>
      </c>
      <c r="AB1403" t="str">
        <f t="shared" si="190"/>
        <v/>
      </c>
      <c r="AC1403" s="178" t="str">
        <f t="shared" si="191"/>
        <v/>
      </c>
      <c r="AD1403" s="181">
        <f t="shared" si="192"/>
        <v>0</v>
      </c>
      <c r="AE1403" s="178">
        <f>IF(V1403&gt;0,P1403*INDEX(Scope_Labor_Rates!$E$6:$E$46,V1403-5),0)</f>
        <v>0</v>
      </c>
      <c r="AF1403" s="181">
        <f>IF(V1403&gt;0,AE1403*INDEX(Scope_Labor_Rates!$D$6:$D$46,V1403-5)*AA1403,0)</f>
        <v>0</v>
      </c>
      <c r="AG1403" s="178">
        <f>IF(V1403&gt;0,P1403*INDEX(Scope_Labor_Rates!$G$6:$G$46,V1403-5),0)</f>
        <v>0</v>
      </c>
      <c r="AH1403" s="181">
        <f>IF(V1403&gt;0,AG1403*INDEX(Scope_Labor_Rates!$F$6:$F$46,V1403-5)*AA1403,0)</f>
        <v>0</v>
      </c>
      <c r="AI1403" s="178">
        <f>IF(V1403&gt;0,P1403*INDEX(Scope_Labor_Rates!$I$6:$I$46,V1403-5),0)</f>
        <v>0</v>
      </c>
      <c r="AJ1403" s="181">
        <f>IF(V1403&gt;0,AI1403*INDEX(Scope_Labor_Rates!$H$6:$H$46,V1403-5)*AA1403,0)</f>
        <v>0</v>
      </c>
      <c r="AK1403" s="178">
        <f>IF(V1403&gt;0,P1403*INDEX(Scope_Labor_Rates!$K$6:$K$46,V1403-5),0)</f>
        <v>0</v>
      </c>
      <c r="AL1403" s="181">
        <f>IF(V1403&gt;0,AK1403*INDEX(Scope_Labor_Rates!$J$6:$J$46,V1403-5)*AA1403,0)</f>
        <v>0</v>
      </c>
      <c r="AM1403" s="178">
        <f>IF(V1403&gt;0,P1403*INDEX(Scope_Labor_Rates!$M$6:$M$46,V1403-5),0)</f>
        <v>0</v>
      </c>
      <c r="AN1403" s="178">
        <f>IF(V1403&gt;0,AM1403*INDEX(Scope_Labor_Rates!$L$6:$L$46,V1403-5)*AA1403,0)</f>
        <v>0</v>
      </c>
      <c r="AO1403" s="178">
        <f>IF(V1403&gt;0,P1403*INDEX(Scope_Labor_Rates!$O$6:$O$46,V1403-5)*AA1403,0)</f>
        <v>0</v>
      </c>
      <c r="AP1403" s="181">
        <f>IF(V1403&gt;0,P1403*INDEX(Scope_Labor_Rates!$Q$6:$Q$46,V1403-5)*AA1403,0)</f>
        <v>0</v>
      </c>
      <c r="AQ1403" s="178">
        <f t="shared" si="193"/>
        <v>0</v>
      </c>
      <c r="AR1403" s="178">
        <f t="shared" si="194"/>
        <v>0</v>
      </c>
      <c r="AS1403" s="178">
        <f t="shared" si="195"/>
        <v>0</v>
      </c>
      <c r="AT1403" s="178">
        <f t="shared" si="196"/>
        <v>0</v>
      </c>
      <c r="AU1403">
        <f t="shared" si="197"/>
        <v>0</v>
      </c>
    </row>
    <row r="1404" spans="1:47">
      <c r="A1404" t="str">
        <f>IF(All_Tasks!A1404="","",All_Tasks!A1404)</f>
        <v/>
      </c>
      <c r="B1404" t="str">
        <f>IF(All_Tasks!B1404="","",All_Tasks!B1404)</f>
        <v/>
      </c>
      <c r="C1404" t="str">
        <f>IF(All_Tasks!C1404="","",All_Tasks!C1404)</f>
        <v/>
      </c>
      <c r="D1404" t="str">
        <f>IF(All_Tasks!D1404="","",All_Tasks!D1404)</f>
        <v/>
      </c>
      <c r="E1404" t="str">
        <f>IF(All_Tasks!V1404&lt;&gt;"",All_Tasks!V1404,IF(All_Tasks!E1404&lt;&gt;"",All_Tasks!E1404,""))</f>
        <v/>
      </c>
      <c r="F1404" t="str">
        <f>IF(All_Tasks!F1404="","",All_Tasks!F1404)</f>
        <v/>
      </c>
      <c r="G1404" t="str">
        <f>IF(All_Tasks!G1404="","",All_Tasks!G1404)</f>
        <v/>
      </c>
      <c r="H1404" s="231" t="str">
        <f>IF(All_Tasks!H1404="","",All_Tasks!H1404)</f>
        <v/>
      </c>
      <c r="I1404" t="str">
        <f>IF(All_Tasks!I1404="","",All_Tasks!I1404)</f>
        <v/>
      </c>
      <c r="J1404" t="str">
        <f>IF(All_Tasks!J1404="","",All_Tasks!J1404)</f>
        <v/>
      </c>
      <c r="K1404" t="str">
        <f>IF(All_Tasks!K1404="","",All_Tasks!K1404)</f>
        <v/>
      </c>
      <c r="L1404" s="231" t="str">
        <f>IF(All_Tasks!L1404="","",All_Tasks!L1404)</f>
        <v/>
      </c>
      <c r="M1404" t="str">
        <f>IF(All_Tasks!M1404="","",All_Tasks!M1404)</f>
        <v/>
      </c>
      <c r="N1404" t="str">
        <f>IF(All_Tasks!N1404="","",All_Tasks!N1404)</f>
        <v/>
      </c>
      <c r="O1404" t="str">
        <f>IF(All_Tasks!O1404="","",All_Tasks!O1404)</f>
        <v/>
      </c>
      <c r="P1404" s="181">
        <f>IF(All_Tasks!P1404="",0,All_Tasks!P1404)</f>
        <v>0</v>
      </c>
      <c r="Q1404" s="181">
        <f>IF(All_Tasks!Q1404="",0,All_Tasks!Q1404)</f>
        <v>0</v>
      </c>
      <c r="R1404" s="181">
        <f>IF(All_Tasks!R1404="",0,All_Tasks!R1404)</f>
        <v>0</v>
      </c>
      <c r="S1404" s="181" t="str">
        <f>IF(All_Tasks!S1404="","",All_Tasks!S1404)</f>
        <v/>
      </c>
      <c r="T1404" t="str">
        <f>IF(All_Tasks!T1404="","",All_Tasks!T1404)</f>
        <v/>
      </c>
      <c r="U1404" t="str">
        <f>IF(All_Tasks!U1404="","",All_Tasks!U1404)</f>
        <v/>
      </c>
      <c r="V1404">
        <f>IF(A1404="",0,IFERROR(MATCH(A1404,Scope_Labor_Rates!$A$6:$A$46,0)+5,0))</f>
        <v>0</v>
      </c>
      <c r="W1404" s="178">
        <f>IF(V1404&gt;0,INDEX(Scope_Labor_Rates!$C$6:$C$46,V1404-5),0)</f>
        <v>0</v>
      </c>
      <c r="X1404" s="178">
        <f>IF(V1404&gt;0,INDEX(Scope_Labor_Rates!$C$6:$C$46,V1404-5),0)</f>
        <v>0</v>
      </c>
      <c r="Y1404" s="180">
        <f>IF(V1404&gt;0,INDEX(Scope_Labor_Rates!$S$6:$S$46,V1404-5),0)</f>
        <v>0</v>
      </c>
      <c r="Z1404" s="180">
        <f>IF(V1404&gt;0,INDEX(Scope_Labor_Rates!$R$6:$R$46,V1404-5),1)</f>
        <v>1</v>
      </c>
      <c r="AA1404" s="231">
        <f t="shared" si="189"/>
        <v>0</v>
      </c>
      <c r="AB1404" t="str">
        <f t="shared" si="190"/>
        <v/>
      </c>
      <c r="AC1404" s="178" t="str">
        <f t="shared" si="191"/>
        <v/>
      </c>
      <c r="AD1404" s="181">
        <f t="shared" si="192"/>
        <v>0</v>
      </c>
      <c r="AE1404" s="178">
        <f>IF(V1404&gt;0,P1404*INDEX(Scope_Labor_Rates!$E$6:$E$46,V1404-5),0)</f>
        <v>0</v>
      </c>
      <c r="AF1404" s="181">
        <f>IF(V1404&gt;0,AE1404*INDEX(Scope_Labor_Rates!$D$6:$D$46,V1404-5)*AA1404,0)</f>
        <v>0</v>
      </c>
      <c r="AG1404" s="178">
        <f>IF(V1404&gt;0,P1404*INDEX(Scope_Labor_Rates!$G$6:$G$46,V1404-5),0)</f>
        <v>0</v>
      </c>
      <c r="AH1404" s="181">
        <f>IF(V1404&gt;0,AG1404*INDEX(Scope_Labor_Rates!$F$6:$F$46,V1404-5)*AA1404,0)</f>
        <v>0</v>
      </c>
      <c r="AI1404" s="178">
        <f>IF(V1404&gt;0,P1404*INDEX(Scope_Labor_Rates!$I$6:$I$46,V1404-5),0)</f>
        <v>0</v>
      </c>
      <c r="AJ1404" s="181">
        <f>IF(V1404&gt;0,AI1404*INDEX(Scope_Labor_Rates!$H$6:$H$46,V1404-5)*AA1404,0)</f>
        <v>0</v>
      </c>
      <c r="AK1404" s="178">
        <f>IF(V1404&gt;0,P1404*INDEX(Scope_Labor_Rates!$K$6:$K$46,V1404-5),0)</f>
        <v>0</v>
      </c>
      <c r="AL1404" s="181">
        <f>IF(V1404&gt;0,AK1404*INDEX(Scope_Labor_Rates!$J$6:$J$46,V1404-5)*AA1404,0)</f>
        <v>0</v>
      </c>
      <c r="AM1404" s="178">
        <f>IF(V1404&gt;0,P1404*INDEX(Scope_Labor_Rates!$M$6:$M$46,V1404-5),0)</f>
        <v>0</v>
      </c>
      <c r="AN1404" s="178">
        <f>IF(V1404&gt;0,AM1404*INDEX(Scope_Labor_Rates!$L$6:$L$46,V1404-5)*AA1404,0)</f>
        <v>0</v>
      </c>
      <c r="AO1404" s="178">
        <f>IF(V1404&gt;0,P1404*INDEX(Scope_Labor_Rates!$O$6:$O$46,V1404-5)*AA1404,0)</f>
        <v>0</v>
      </c>
      <c r="AP1404" s="181">
        <f>IF(V1404&gt;0,P1404*INDEX(Scope_Labor_Rates!$Q$6:$Q$46,V1404-5)*AA1404,0)</f>
        <v>0</v>
      </c>
      <c r="AQ1404" s="178">
        <f t="shared" si="193"/>
        <v>0</v>
      </c>
      <c r="AR1404" s="178">
        <f t="shared" si="194"/>
        <v>0</v>
      </c>
      <c r="AS1404" s="178">
        <f t="shared" si="195"/>
        <v>0</v>
      </c>
      <c r="AT1404" s="178">
        <f t="shared" si="196"/>
        <v>0</v>
      </c>
      <c r="AU1404">
        <f t="shared" si="197"/>
        <v>0</v>
      </c>
    </row>
    <row r="1405" spans="1:47">
      <c r="A1405" t="str">
        <f>IF(All_Tasks!A1405="","",All_Tasks!A1405)</f>
        <v/>
      </c>
      <c r="B1405" t="str">
        <f>IF(All_Tasks!B1405="","",All_Tasks!B1405)</f>
        <v/>
      </c>
      <c r="C1405" t="str">
        <f>IF(All_Tasks!C1405="","",All_Tasks!C1405)</f>
        <v/>
      </c>
      <c r="D1405" t="str">
        <f>IF(All_Tasks!D1405="","",All_Tasks!D1405)</f>
        <v/>
      </c>
      <c r="E1405" t="str">
        <f>IF(All_Tasks!V1405&lt;&gt;"",All_Tasks!V1405,IF(All_Tasks!E1405&lt;&gt;"",All_Tasks!E1405,""))</f>
        <v/>
      </c>
      <c r="F1405" t="str">
        <f>IF(All_Tasks!F1405="","",All_Tasks!F1405)</f>
        <v/>
      </c>
      <c r="G1405" t="str">
        <f>IF(All_Tasks!G1405="","",All_Tasks!G1405)</f>
        <v/>
      </c>
      <c r="H1405" s="231" t="str">
        <f>IF(All_Tasks!H1405="","",All_Tasks!H1405)</f>
        <v/>
      </c>
      <c r="I1405" t="str">
        <f>IF(All_Tasks!I1405="","",All_Tasks!I1405)</f>
        <v/>
      </c>
      <c r="J1405" t="str">
        <f>IF(All_Tasks!J1405="","",All_Tasks!J1405)</f>
        <v/>
      </c>
      <c r="K1405" t="str">
        <f>IF(All_Tasks!K1405="","",All_Tasks!K1405)</f>
        <v/>
      </c>
      <c r="L1405" s="231" t="str">
        <f>IF(All_Tasks!L1405="","",All_Tasks!L1405)</f>
        <v/>
      </c>
      <c r="M1405" t="str">
        <f>IF(All_Tasks!M1405="","",All_Tasks!M1405)</f>
        <v/>
      </c>
      <c r="N1405" t="str">
        <f>IF(All_Tasks!N1405="","",All_Tasks!N1405)</f>
        <v/>
      </c>
      <c r="O1405" t="str">
        <f>IF(All_Tasks!O1405="","",All_Tasks!O1405)</f>
        <v/>
      </c>
      <c r="P1405" s="181">
        <f>IF(All_Tasks!P1405="",0,All_Tasks!P1405)</f>
        <v>0</v>
      </c>
      <c r="Q1405" s="181">
        <f>IF(All_Tasks!Q1405="",0,All_Tasks!Q1405)</f>
        <v>0</v>
      </c>
      <c r="R1405" s="181">
        <f>IF(All_Tasks!R1405="",0,All_Tasks!R1405)</f>
        <v>0</v>
      </c>
      <c r="S1405" s="181" t="str">
        <f>IF(All_Tasks!S1405="","",All_Tasks!S1405)</f>
        <v/>
      </c>
      <c r="T1405" t="str">
        <f>IF(All_Tasks!T1405="","",All_Tasks!T1405)</f>
        <v/>
      </c>
      <c r="U1405" t="str">
        <f>IF(All_Tasks!U1405="","",All_Tasks!U1405)</f>
        <v/>
      </c>
      <c r="V1405">
        <f>IF(A1405="",0,IFERROR(MATCH(A1405,Scope_Labor_Rates!$A$6:$A$46,0)+5,0))</f>
        <v>0</v>
      </c>
      <c r="W1405" s="178">
        <f>IF(V1405&gt;0,INDEX(Scope_Labor_Rates!$C$6:$C$46,V1405-5),0)</f>
        <v>0</v>
      </c>
      <c r="X1405" s="178">
        <f>IF(V1405&gt;0,INDEX(Scope_Labor_Rates!$C$6:$C$46,V1405-5),0)</f>
        <v>0</v>
      </c>
      <c r="Y1405" s="180">
        <f>IF(V1405&gt;0,INDEX(Scope_Labor_Rates!$S$6:$S$46,V1405-5),0)</f>
        <v>0</v>
      </c>
      <c r="Z1405" s="180">
        <f>IF(V1405&gt;0,INDEX(Scope_Labor_Rates!$R$6:$R$46,V1405-5),1)</f>
        <v>1</v>
      </c>
      <c r="AA1405" s="231">
        <f t="shared" si="189"/>
        <v>0</v>
      </c>
      <c r="AB1405" t="str">
        <f t="shared" si="190"/>
        <v/>
      </c>
      <c r="AC1405" s="178" t="str">
        <f t="shared" si="191"/>
        <v/>
      </c>
      <c r="AD1405" s="181">
        <f t="shared" si="192"/>
        <v>0</v>
      </c>
      <c r="AE1405" s="178">
        <f>IF(V1405&gt;0,P1405*INDEX(Scope_Labor_Rates!$E$6:$E$46,V1405-5),0)</f>
        <v>0</v>
      </c>
      <c r="AF1405" s="181">
        <f>IF(V1405&gt;0,AE1405*INDEX(Scope_Labor_Rates!$D$6:$D$46,V1405-5)*AA1405,0)</f>
        <v>0</v>
      </c>
      <c r="AG1405" s="178">
        <f>IF(V1405&gt;0,P1405*INDEX(Scope_Labor_Rates!$G$6:$G$46,V1405-5),0)</f>
        <v>0</v>
      </c>
      <c r="AH1405" s="181">
        <f>IF(V1405&gt;0,AG1405*INDEX(Scope_Labor_Rates!$F$6:$F$46,V1405-5)*AA1405,0)</f>
        <v>0</v>
      </c>
      <c r="AI1405" s="178">
        <f>IF(V1405&gt;0,P1405*INDEX(Scope_Labor_Rates!$I$6:$I$46,V1405-5),0)</f>
        <v>0</v>
      </c>
      <c r="AJ1405" s="181">
        <f>IF(V1405&gt;0,AI1405*INDEX(Scope_Labor_Rates!$H$6:$H$46,V1405-5)*AA1405,0)</f>
        <v>0</v>
      </c>
      <c r="AK1405" s="178">
        <f>IF(V1405&gt;0,P1405*INDEX(Scope_Labor_Rates!$K$6:$K$46,V1405-5),0)</f>
        <v>0</v>
      </c>
      <c r="AL1405" s="181">
        <f>IF(V1405&gt;0,AK1405*INDEX(Scope_Labor_Rates!$J$6:$J$46,V1405-5)*AA1405,0)</f>
        <v>0</v>
      </c>
      <c r="AM1405" s="178">
        <f>IF(V1405&gt;0,P1405*INDEX(Scope_Labor_Rates!$M$6:$M$46,V1405-5),0)</f>
        <v>0</v>
      </c>
      <c r="AN1405" s="178">
        <f>IF(V1405&gt;0,AM1405*INDEX(Scope_Labor_Rates!$L$6:$L$46,V1405-5)*AA1405,0)</f>
        <v>0</v>
      </c>
      <c r="AO1405" s="178">
        <f>IF(V1405&gt;0,P1405*INDEX(Scope_Labor_Rates!$O$6:$O$46,V1405-5)*AA1405,0)</f>
        <v>0</v>
      </c>
      <c r="AP1405" s="181">
        <f>IF(V1405&gt;0,P1405*INDEX(Scope_Labor_Rates!$Q$6:$Q$46,V1405-5)*AA1405,0)</f>
        <v>0</v>
      </c>
      <c r="AQ1405" s="178">
        <f t="shared" si="193"/>
        <v>0</v>
      </c>
      <c r="AR1405" s="178">
        <f t="shared" si="194"/>
        <v>0</v>
      </c>
      <c r="AS1405" s="178">
        <f t="shared" si="195"/>
        <v>0</v>
      </c>
      <c r="AT1405" s="178">
        <f t="shared" si="196"/>
        <v>0</v>
      </c>
      <c r="AU1405">
        <f t="shared" si="197"/>
        <v>0</v>
      </c>
    </row>
    <row r="1406" spans="1:47">
      <c r="A1406" t="str">
        <f>IF(All_Tasks!A1406="","",All_Tasks!A1406)</f>
        <v/>
      </c>
      <c r="B1406" t="str">
        <f>IF(All_Tasks!B1406="","",All_Tasks!B1406)</f>
        <v/>
      </c>
      <c r="C1406" t="str">
        <f>IF(All_Tasks!C1406="","",All_Tasks!C1406)</f>
        <v/>
      </c>
      <c r="D1406" t="str">
        <f>IF(All_Tasks!D1406="","",All_Tasks!D1406)</f>
        <v/>
      </c>
      <c r="E1406" t="str">
        <f>IF(All_Tasks!V1406&lt;&gt;"",All_Tasks!V1406,IF(All_Tasks!E1406&lt;&gt;"",All_Tasks!E1406,""))</f>
        <v/>
      </c>
      <c r="F1406" t="str">
        <f>IF(All_Tasks!F1406="","",All_Tasks!F1406)</f>
        <v/>
      </c>
      <c r="G1406" t="str">
        <f>IF(All_Tasks!G1406="","",All_Tasks!G1406)</f>
        <v/>
      </c>
      <c r="H1406" s="231" t="str">
        <f>IF(All_Tasks!H1406="","",All_Tasks!H1406)</f>
        <v/>
      </c>
      <c r="I1406" t="str">
        <f>IF(All_Tasks!I1406="","",All_Tasks!I1406)</f>
        <v/>
      </c>
      <c r="J1406" t="str">
        <f>IF(All_Tasks!J1406="","",All_Tasks!J1406)</f>
        <v/>
      </c>
      <c r="K1406" t="str">
        <f>IF(All_Tasks!K1406="","",All_Tasks!K1406)</f>
        <v/>
      </c>
      <c r="L1406" s="231" t="str">
        <f>IF(All_Tasks!L1406="","",All_Tasks!L1406)</f>
        <v/>
      </c>
      <c r="M1406" t="str">
        <f>IF(All_Tasks!M1406="","",All_Tasks!M1406)</f>
        <v/>
      </c>
      <c r="N1406" t="str">
        <f>IF(All_Tasks!N1406="","",All_Tasks!N1406)</f>
        <v/>
      </c>
      <c r="O1406" t="str">
        <f>IF(All_Tasks!O1406="","",All_Tasks!O1406)</f>
        <v/>
      </c>
      <c r="P1406" s="181">
        <f>IF(All_Tasks!P1406="",0,All_Tasks!P1406)</f>
        <v>0</v>
      </c>
      <c r="Q1406" s="181">
        <f>IF(All_Tasks!Q1406="",0,All_Tasks!Q1406)</f>
        <v>0</v>
      </c>
      <c r="R1406" s="181">
        <f>IF(All_Tasks!R1406="",0,All_Tasks!R1406)</f>
        <v>0</v>
      </c>
      <c r="S1406" s="181" t="str">
        <f>IF(All_Tasks!S1406="","",All_Tasks!S1406)</f>
        <v/>
      </c>
      <c r="T1406" t="str">
        <f>IF(All_Tasks!T1406="","",All_Tasks!T1406)</f>
        <v/>
      </c>
      <c r="U1406" t="str">
        <f>IF(All_Tasks!U1406="","",All_Tasks!U1406)</f>
        <v/>
      </c>
      <c r="V1406">
        <f>IF(A1406="",0,IFERROR(MATCH(A1406,Scope_Labor_Rates!$A$6:$A$46,0)+5,0))</f>
        <v>0</v>
      </c>
      <c r="W1406" s="178">
        <f>IF(V1406&gt;0,INDEX(Scope_Labor_Rates!$C$6:$C$46,V1406-5),0)</f>
        <v>0</v>
      </c>
      <c r="X1406" s="178">
        <f>IF(V1406&gt;0,INDEX(Scope_Labor_Rates!$C$6:$C$46,V1406-5),0)</f>
        <v>0</v>
      </c>
      <c r="Y1406" s="180">
        <f>IF(V1406&gt;0,INDEX(Scope_Labor_Rates!$S$6:$S$46,V1406-5),0)</f>
        <v>0</v>
      </c>
      <c r="Z1406" s="180">
        <f>IF(V1406&gt;0,INDEX(Scope_Labor_Rates!$R$6:$R$46,V1406-5),1)</f>
        <v>1</v>
      </c>
      <c r="AA1406" s="231">
        <f t="shared" si="189"/>
        <v>0</v>
      </c>
      <c r="AB1406" t="str">
        <f t="shared" si="190"/>
        <v/>
      </c>
      <c r="AC1406" s="178" t="str">
        <f t="shared" si="191"/>
        <v/>
      </c>
      <c r="AD1406" s="181">
        <f t="shared" si="192"/>
        <v>0</v>
      </c>
      <c r="AE1406" s="178">
        <f>IF(V1406&gt;0,P1406*INDEX(Scope_Labor_Rates!$E$6:$E$46,V1406-5),0)</f>
        <v>0</v>
      </c>
      <c r="AF1406" s="181">
        <f>IF(V1406&gt;0,AE1406*INDEX(Scope_Labor_Rates!$D$6:$D$46,V1406-5)*AA1406,0)</f>
        <v>0</v>
      </c>
      <c r="AG1406" s="178">
        <f>IF(V1406&gt;0,P1406*INDEX(Scope_Labor_Rates!$G$6:$G$46,V1406-5),0)</f>
        <v>0</v>
      </c>
      <c r="AH1406" s="181">
        <f>IF(V1406&gt;0,AG1406*INDEX(Scope_Labor_Rates!$F$6:$F$46,V1406-5)*AA1406,0)</f>
        <v>0</v>
      </c>
      <c r="AI1406" s="178">
        <f>IF(V1406&gt;0,P1406*INDEX(Scope_Labor_Rates!$I$6:$I$46,V1406-5),0)</f>
        <v>0</v>
      </c>
      <c r="AJ1406" s="181">
        <f>IF(V1406&gt;0,AI1406*INDEX(Scope_Labor_Rates!$H$6:$H$46,V1406-5)*AA1406,0)</f>
        <v>0</v>
      </c>
      <c r="AK1406" s="178">
        <f>IF(V1406&gt;0,P1406*INDEX(Scope_Labor_Rates!$K$6:$K$46,V1406-5),0)</f>
        <v>0</v>
      </c>
      <c r="AL1406" s="181">
        <f>IF(V1406&gt;0,AK1406*INDEX(Scope_Labor_Rates!$J$6:$J$46,V1406-5)*AA1406,0)</f>
        <v>0</v>
      </c>
      <c r="AM1406" s="178">
        <f>IF(V1406&gt;0,P1406*INDEX(Scope_Labor_Rates!$M$6:$M$46,V1406-5),0)</f>
        <v>0</v>
      </c>
      <c r="AN1406" s="178">
        <f>IF(V1406&gt;0,AM1406*INDEX(Scope_Labor_Rates!$L$6:$L$46,V1406-5)*AA1406,0)</f>
        <v>0</v>
      </c>
      <c r="AO1406" s="178">
        <f>IF(V1406&gt;0,P1406*INDEX(Scope_Labor_Rates!$O$6:$O$46,V1406-5)*AA1406,0)</f>
        <v>0</v>
      </c>
      <c r="AP1406" s="181">
        <f>IF(V1406&gt;0,P1406*INDEX(Scope_Labor_Rates!$Q$6:$Q$46,V1406-5)*AA1406,0)</f>
        <v>0</v>
      </c>
      <c r="AQ1406" s="178">
        <f t="shared" si="193"/>
        <v>0</v>
      </c>
      <c r="AR1406" s="178">
        <f t="shared" si="194"/>
        <v>0</v>
      </c>
      <c r="AS1406" s="178">
        <f t="shared" si="195"/>
        <v>0</v>
      </c>
      <c r="AT1406" s="178">
        <f t="shared" si="196"/>
        <v>0</v>
      </c>
      <c r="AU1406">
        <f t="shared" si="197"/>
        <v>0</v>
      </c>
    </row>
    <row r="1407" spans="1:47">
      <c r="A1407" t="str">
        <f>IF(All_Tasks!A1407="","",All_Tasks!A1407)</f>
        <v/>
      </c>
      <c r="B1407" t="str">
        <f>IF(All_Tasks!B1407="","",All_Tasks!B1407)</f>
        <v/>
      </c>
      <c r="C1407" t="str">
        <f>IF(All_Tasks!C1407="","",All_Tasks!C1407)</f>
        <v/>
      </c>
      <c r="D1407" t="str">
        <f>IF(All_Tasks!D1407="","",All_Tasks!D1407)</f>
        <v/>
      </c>
      <c r="E1407" t="str">
        <f>IF(All_Tasks!V1407&lt;&gt;"",All_Tasks!V1407,IF(All_Tasks!E1407&lt;&gt;"",All_Tasks!E1407,""))</f>
        <v/>
      </c>
      <c r="F1407" t="str">
        <f>IF(All_Tasks!F1407="","",All_Tasks!F1407)</f>
        <v/>
      </c>
      <c r="G1407" t="str">
        <f>IF(All_Tasks!G1407="","",All_Tasks!G1407)</f>
        <v/>
      </c>
      <c r="H1407" s="231" t="str">
        <f>IF(All_Tasks!H1407="","",All_Tasks!H1407)</f>
        <v/>
      </c>
      <c r="I1407" t="str">
        <f>IF(All_Tasks!I1407="","",All_Tasks!I1407)</f>
        <v/>
      </c>
      <c r="J1407" t="str">
        <f>IF(All_Tasks!J1407="","",All_Tasks!J1407)</f>
        <v/>
      </c>
      <c r="K1407" t="str">
        <f>IF(All_Tasks!K1407="","",All_Tasks!K1407)</f>
        <v/>
      </c>
      <c r="L1407" s="231" t="str">
        <f>IF(All_Tasks!L1407="","",All_Tasks!L1407)</f>
        <v/>
      </c>
      <c r="M1407" t="str">
        <f>IF(All_Tasks!M1407="","",All_Tasks!M1407)</f>
        <v/>
      </c>
      <c r="N1407" t="str">
        <f>IF(All_Tasks!N1407="","",All_Tasks!N1407)</f>
        <v/>
      </c>
      <c r="O1407" t="str">
        <f>IF(All_Tasks!O1407="","",All_Tasks!O1407)</f>
        <v/>
      </c>
      <c r="P1407" s="181">
        <f>IF(All_Tasks!P1407="",0,All_Tasks!P1407)</f>
        <v>0</v>
      </c>
      <c r="Q1407" s="181">
        <f>IF(All_Tasks!Q1407="",0,All_Tasks!Q1407)</f>
        <v>0</v>
      </c>
      <c r="R1407" s="181">
        <f>IF(All_Tasks!R1407="",0,All_Tasks!R1407)</f>
        <v>0</v>
      </c>
      <c r="S1407" s="181" t="str">
        <f>IF(All_Tasks!S1407="","",All_Tasks!S1407)</f>
        <v/>
      </c>
      <c r="T1407" t="str">
        <f>IF(All_Tasks!T1407="","",All_Tasks!T1407)</f>
        <v/>
      </c>
      <c r="U1407" t="str">
        <f>IF(All_Tasks!U1407="","",All_Tasks!U1407)</f>
        <v/>
      </c>
      <c r="V1407">
        <f>IF(A1407="",0,IFERROR(MATCH(A1407,Scope_Labor_Rates!$A$6:$A$46,0)+5,0))</f>
        <v>0</v>
      </c>
      <c r="W1407" s="178">
        <f>IF(V1407&gt;0,INDEX(Scope_Labor_Rates!$C$6:$C$46,V1407-5),0)</f>
        <v>0</v>
      </c>
      <c r="X1407" s="178">
        <f>IF(V1407&gt;0,INDEX(Scope_Labor_Rates!$C$6:$C$46,V1407-5),0)</f>
        <v>0</v>
      </c>
      <c r="Y1407" s="180">
        <f>IF(V1407&gt;0,INDEX(Scope_Labor_Rates!$S$6:$S$46,V1407-5),0)</f>
        <v>0</v>
      </c>
      <c r="Z1407" s="180">
        <f>IF(V1407&gt;0,INDEX(Scope_Labor_Rates!$R$6:$R$46,V1407-5),1)</f>
        <v>1</v>
      </c>
      <c r="AA1407" s="231">
        <f t="shared" si="189"/>
        <v>0</v>
      </c>
      <c r="AB1407" t="str">
        <f t="shared" si="190"/>
        <v/>
      </c>
      <c r="AC1407" s="178" t="str">
        <f t="shared" si="191"/>
        <v/>
      </c>
      <c r="AD1407" s="181">
        <f t="shared" si="192"/>
        <v>0</v>
      </c>
      <c r="AE1407" s="178">
        <f>IF(V1407&gt;0,P1407*INDEX(Scope_Labor_Rates!$E$6:$E$46,V1407-5),0)</f>
        <v>0</v>
      </c>
      <c r="AF1407" s="181">
        <f>IF(V1407&gt;0,AE1407*INDEX(Scope_Labor_Rates!$D$6:$D$46,V1407-5)*AA1407,0)</f>
        <v>0</v>
      </c>
      <c r="AG1407" s="178">
        <f>IF(V1407&gt;0,P1407*INDEX(Scope_Labor_Rates!$G$6:$G$46,V1407-5),0)</f>
        <v>0</v>
      </c>
      <c r="AH1407" s="181">
        <f>IF(V1407&gt;0,AG1407*INDEX(Scope_Labor_Rates!$F$6:$F$46,V1407-5)*AA1407,0)</f>
        <v>0</v>
      </c>
      <c r="AI1407" s="178">
        <f>IF(V1407&gt;0,P1407*INDEX(Scope_Labor_Rates!$I$6:$I$46,V1407-5),0)</f>
        <v>0</v>
      </c>
      <c r="AJ1407" s="181">
        <f>IF(V1407&gt;0,AI1407*INDEX(Scope_Labor_Rates!$H$6:$H$46,V1407-5)*AA1407,0)</f>
        <v>0</v>
      </c>
      <c r="AK1407" s="178">
        <f>IF(V1407&gt;0,P1407*INDEX(Scope_Labor_Rates!$K$6:$K$46,V1407-5),0)</f>
        <v>0</v>
      </c>
      <c r="AL1407" s="181">
        <f>IF(V1407&gt;0,AK1407*INDEX(Scope_Labor_Rates!$J$6:$J$46,V1407-5)*AA1407,0)</f>
        <v>0</v>
      </c>
      <c r="AM1407" s="178">
        <f>IF(V1407&gt;0,P1407*INDEX(Scope_Labor_Rates!$M$6:$M$46,V1407-5),0)</f>
        <v>0</v>
      </c>
      <c r="AN1407" s="178">
        <f>IF(V1407&gt;0,AM1407*INDEX(Scope_Labor_Rates!$L$6:$L$46,V1407-5)*AA1407,0)</f>
        <v>0</v>
      </c>
      <c r="AO1407" s="178">
        <f>IF(V1407&gt;0,P1407*INDEX(Scope_Labor_Rates!$O$6:$O$46,V1407-5)*AA1407,0)</f>
        <v>0</v>
      </c>
      <c r="AP1407" s="181">
        <f>IF(V1407&gt;0,P1407*INDEX(Scope_Labor_Rates!$Q$6:$Q$46,V1407-5)*AA1407,0)</f>
        <v>0</v>
      </c>
      <c r="AQ1407" s="178">
        <f t="shared" si="193"/>
        <v>0</v>
      </c>
      <c r="AR1407" s="178">
        <f t="shared" si="194"/>
        <v>0</v>
      </c>
      <c r="AS1407" s="178">
        <f t="shared" si="195"/>
        <v>0</v>
      </c>
      <c r="AT1407" s="178">
        <f t="shared" si="196"/>
        <v>0</v>
      </c>
      <c r="AU1407">
        <f t="shared" si="197"/>
        <v>0</v>
      </c>
    </row>
    <row r="1408" spans="1:47">
      <c r="A1408" t="str">
        <f>IF(All_Tasks!A1408="","",All_Tasks!A1408)</f>
        <v/>
      </c>
      <c r="B1408" t="str">
        <f>IF(All_Tasks!B1408="","",All_Tasks!B1408)</f>
        <v/>
      </c>
      <c r="C1408" t="str">
        <f>IF(All_Tasks!C1408="","",All_Tasks!C1408)</f>
        <v/>
      </c>
      <c r="D1408" t="str">
        <f>IF(All_Tasks!D1408="","",All_Tasks!D1408)</f>
        <v/>
      </c>
      <c r="E1408" t="str">
        <f>IF(All_Tasks!V1408&lt;&gt;"",All_Tasks!V1408,IF(All_Tasks!E1408&lt;&gt;"",All_Tasks!E1408,""))</f>
        <v/>
      </c>
      <c r="F1408" t="str">
        <f>IF(All_Tasks!F1408="","",All_Tasks!F1408)</f>
        <v/>
      </c>
      <c r="G1408" t="str">
        <f>IF(All_Tasks!G1408="","",All_Tasks!G1408)</f>
        <v/>
      </c>
      <c r="H1408" s="231" t="str">
        <f>IF(All_Tasks!H1408="","",All_Tasks!H1408)</f>
        <v/>
      </c>
      <c r="I1408" t="str">
        <f>IF(All_Tasks!I1408="","",All_Tasks!I1408)</f>
        <v/>
      </c>
      <c r="J1408" t="str">
        <f>IF(All_Tasks!J1408="","",All_Tasks!J1408)</f>
        <v/>
      </c>
      <c r="K1408" t="str">
        <f>IF(All_Tasks!K1408="","",All_Tasks!K1408)</f>
        <v/>
      </c>
      <c r="L1408" s="231" t="str">
        <f>IF(All_Tasks!L1408="","",All_Tasks!L1408)</f>
        <v/>
      </c>
      <c r="M1408" t="str">
        <f>IF(All_Tasks!M1408="","",All_Tasks!M1408)</f>
        <v/>
      </c>
      <c r="N1408" t="str">
        <f>IF(All_Tasks!N1408="","",All_Tasks!N1408)</f>
        <v/>
      </c>
      <c r="O1408" t="str">
        <f>IF(All_Tasks!O1408="","",All_Tasks!O1408)</f>
        <v/>
      </c>
      <c r="P1408" s="181">
        <f>IF(All_Tasks!P1408="",0,All_Tasks!P1408)</f>
        <v>0</v>
      </c>
      <c r="Q1408" s="181">
        <f>IF(All_Tasks!Q1408="",0,All_Tasks!Q1408)</f>
        <v>0</v>
      </c>
      <c r="R1408" s="181">
        <f>IF(All_Tasks!R1408="",0,All_Tasks!R1408)</f>
        <v>0</v>
      </c>
      <c r="S1408" s="181" t="str">
        <f>IF(All_Tasks!S1408="","",All_Tasks!S1408)</f>
        <v/>
      </c>
      <c r="T1408" t="str">
        <f>IF(All_Tasks!T1408="","",All_Tasks!T1408)</f>
        <v/>
      </c>
      <c r="U1408" t="str">
        <f>IF(All_Tasks!U1408="","",All_Tasks!U1408)</f>
        <v/>
      </c>
      <c r="V1408">
        <f>IF(A1408="",0,IFERROR(MATCH(A1408,Scope_Labor_Rates!$A$6:$A$46,0)+5,0))</f>
        <v>0</v>
      </c>
      <c r="W1408" s="178">
        <f>IF(V1408&gt;0,INDEX(Scope_Labor_Rates!$C$6:$C$46,V1408-5),0)</f>
        <v>0</v>
      </c>
      <c r="X1408" s="178">
        <f>IF(V1408&gt;0,INDEX(Scope_Labor_Rates!$C$6:$C$46,V1408-5),0)</f>
        <v>0</v>
      </c>
      <c r="Y1408" s="180">
        <f>IF(V1408&gt;0,INDEX(Scope_Labor_Rates!$S$6:$S$46,V1408-5),0)</f>
        <v>0</v>
      </c>
      <c r="Z1408" s="180">
        <f>IF(V1408&gt;0,INDEX(Scope_Labor_Rates!$R$6:$R$46,V1408-5),1)</f>
        <v>1</v>
      </c>
      <c r="AA1408" s="231">
        <f t="shared" si="189"/>
        <v>0</v>
      </c>
      <c r="AB1408" t="str">
        <f t="shared" si="190"/>
        <v/>
      </c>
      <c r="AC1408" s="178" t="str">
        <f t="shared" si="191"/>
        <v/>
      </c>
      <c r="AD1408" s="181">
        <f t="shared" si="192"/>
        <v>0</v>
      </c>
      <c r="AE1408" s="178">
        <f>IF(V1408&gt;0,P1408*INDEX(Scope_Labor_Rates!$E$6:$E$46,V1408-5),0)</f>
        <v>0</v>
      </c>
      <c r="AF1408" s="181">
        <f>IF(V1408&gt;0,AE1408*INDEX(Scope_Labor_Rates!$D$6:$D$46,V1408-5)*AA1408,0)</f>
        <v>0</v>
      </c>
      <c r="AG1408" s="178">
        <f>IF(V1408&gt;0,P1408*INDEX(Scope_Labor_Rates!$G$6:$G$46,V1408-5),0)</f>
        <v>0</v>
      </c>
      <c r="AH1408" s="181">
        <f>IF(V1408&gt;0,AG1408*INDEX(Scope_Labor_Rates!$F$6:$F$46,V1408-5)*AA1408,0)</f>
        <v>0</v>
      </c>
      <c r="AI1408" s="178">
        <f>IF(V1408&gt;0,P1408*INDEX(Scope_Labor_Rates!$I$6:$I$46,V1408-5),0)</f>
        <v>0</v>
      </c>
      <c r="AJ1408" s="181">
        <f>IF(V1408&gt;0,AI1408*INDEX(Scope_Labor_Rates!$H$6:$H$46,V1408-5)*AA1408,0)</f>
        <v>0</v>
      </c>
      <c r="AK1408" s="178">
        <f>IF(V1408&gt;0,P1408*INDEX(Scope_Labor_Rates!$K$6:$K$46,V1408-5),0)</f>
        <v>0</v>
      </c>
      <c r="AL1408" s="181">
        <f>IF(V1408&gt;0,AK1408*INDEX(Scope_Labor_Rates!$J$6:$J$46,V1408-5)*AA1408,0)</f>
        <v>0</v>
      </c>
      <c r="AM1408" s="178">
        <f>IF(V1408&gt;0,P1408*INDEX(Scope_Labor_Rates!$M$6:$M$46,V1408-5),0)</f>
        <v>0</v>
      </c>
      <c r="AN1408" s="178">
        <f>IF(V1408&gt;0,AM1408*INDEX(Scope_Labor_Rates!$L$6:$L$46,V1408-5)*AA1408,0)</f>
        <v>0</v>
      </c>
      <c r="AO1408" s="178">
        <f>IF(V1408&gt;0,P1408*INDEX(Scope_Labor_Rates!$O$6:$O$46,V1408-5)*AA1408,0)</f>
        <v>0</v>
      </c>
      <c r="AP1408" s="181">
        <f>IF(V1408&gt;0,P1408*INDEX(Scope_Labor_Rates!$Q$6:$Q$46,V1408-5)*AA1408,0)</f>
        <v>0</v>
      </c>
      <c r="AQ1408" s="178">
        <f t="shared" si="193"/>
        <v>0</v>
      </c>
      <c r="AR1408" s="178">
        <f t="shared" si="194"/>
        <v>0</v>
      </c>
      <c r="AS1408" s="178">
        <f t="shared" si="195"/>
        <v>0</v>
      </c>
      <c r="AT1408" s="178">
        <f t="shared" si="196"/>
        <v>0</v>
      </c>
      <c r="AU1408">
        <f t="shared" si="197"/>
        <v>0</v>
      </c>
    </row>
    <row r="1409" spans="1:47">
      <c r="A1409" t="str">
        <f>IF(All_Tasks!A1409="","",All_Tasks!A1409)</f>
        <v/>
      </c>
      <c r="B1409" t="str">
        <f>IF(All_Tasks!B1409="","",All_Tasks!B1409)</f>
        <v/>
      </c>
      <c r="C1409" t="str">
        <f>IF(All_Tasks!C1409="","",All_Tasks!C1409)</f>
        <v/>
      </c>
      <c r="D1409" t="str">
        <f>IF(All_Tasks!D1409="","",All_Tasks!D1409)</f>
        <v/>
      </c>
      <c r="E1409" t="str">
        <f>IF(All_Tasks!V1409&lt;&gt;"",All_Tasks!V1409,IF(All_Tasks!E1409&lt;&gt;"",All_Tasks!E1409,""))</f>
        <v/>
      </c>
      <c r="F1409" t="str">
        <f>IF(All_Tasks!F1409="","",All_Tasks!F1409)</f>
        <v/>
      </c>
      <c r="G1409" t="str">
        <f>IF(All_Tasks!G1409="","",All_Tasks!G1409)</f>
        <v/>
      </c>
      <c r="H1409" s="231" t="str">
        <f>IF(All_Tasks!H1409="","",All_Tasks!H1409)</f>
        <v/>
      </c>
      <c r="I1409" t="str">
        <f>IF(All_Tasks!I1409="","",All_Tasks!I1409)</f>
        <v/>
      </c>
      <c r="J1409" t="str">
        <f>IF(All_Tasks!J1409="","",All_Tasks!J1409)</f>
        <v/>
      </c>
      <c r="K1409" t="str">
        <f>IF(All_Tasks!K1409="","",All_Tasks!K1409)</f>
        <v/>
      </c>
      <c r="L1409" s="231" t="str">
        <f>IF(All_Tasks!L1409="","",All_Tasks!L1409)</f>
        <v/>
      </c>
      <c r="M1409" t="str">
        <f>IF(All_Tasks!M1409="","",All_Tasks!M1409)</f>
        <v/>
      </c>
      <c r="N1409" t="str">
        <f>IF(All_Tasks!N1409="","",All_Tasks!N1409)</f>
        <v/>
      </c>
      <c r="O1409" t="str">
        <f>IF(All_Tasks!O1409="","",All_Tasks!O1409)</f>
        <v/>
      </c>
      <c r="P1409" s="181">
        <f>IF(All_Tasks!P1409="",0,All_Tasks!P1409)</f>
        <v>0</v>
      </c>
      <c r="Q1409" s="181">
        <f>IF(All_Tasks!Q1409="",0,All_Tasks!Q1409)</f>
        <v>0</v>
      </c>
      <c r="R1409" s="181">
        <f>IF(All_Tasks!R1409="",0,All_Tasks!R1409)</f>
        <v>0</v>
      </c>
      <c r="S1409" s="181" t="str">
        <f>IF(All_Tasks!S1409="","",All_Tasks!S1409)</f>
        <v/>
      </c>
      <c r="T1409" t="str">
        <f>IF(All_Tasks!T1409="","",All_Tasks!T1409)</f>
        <v/>
      </c>
      <c r="U1409" t="str">
        <f>IF(All_Tasks!U1409="","",All_Tasks!U1409)</f>
        <v/>
      </c>
      <c r="V1409">
        <f>IF(A1409="",0,IFERROR(MATCH(A1409,Scope_Labor_Rates!$A$6:$A$46,0)+5,0))</f>
        <v>0</v>
      </c>
      <c r="W1409" s="178">
        <f>IF(V1409&gt;0,INDEX(Scope_Labor_Rates!$C$6:$C$46,V1409-5),0)</f>
        <v>0</v>
      </c>
      <c r="X1409" s="178">
        <f>IF(V1409&gt;0,INDEX(Scope_Labor_Rates!$C$6:$C$46,V1409-5),0)</f>
        <v>0</v>
      </c>
      <c r="Y1409" s="180">
        <f>IF(V1409&gt;0,INDEX(Scope_Labor_Rates!$S$6:$S$46,V1409-5),0)</f>
        <v>0</v>
      </c>
      <c r="Z1409" s="180">
        <f>IF(V1409&gt;0,INDEX(Scope_Labor_Rates!$R$6:$R$46,V1409-5),1)</f>
        <v>1</v>
      </c>
      <c r="AA1409" s="231">
        <f t="shared" si="189"/>
        <v>0</v>
      </c>
      <c r="AB1409" t="str">
        <f t="shared" si="190"/>
        <v/>
      </c>
      <c r="AC1409" s="178" t="str">
        <f t="shared" si="191"/>
        <v/>
      </c>
      <c r="AD1409" s="181">
        <f t="shared" si="192"/>
        <v>0</v>
      </c>
      <c r="AE1409" s="178">
        <f>IF(V1409&gt;0,P1409*INDEX(Scope_Labor_Rates!$E$6:$E$46,V1409-5),0)</f>
        <v>0</v>
      </c>
      <c r="AF1409" s="181">
        <f>IF(V1409&gt;0,AE1409*INDEX(Scope_Labor_Rates!$D$6:$D$46,V1409-5)*AA1409,0)</f>
        <v>0</v>
      </c>
      <c r="AG1409" s="178">
        <f>IF(V1409&gt;0,P1409*INDEX(Scope_Labor_Rates!$G$6:$G$46,V1409-5),0)</f>
        <v>0</v>
      </c>
      <c r="AH1409" s="181">
        <f>IF(V1409&gt;0,AG1409*INDEX(Scope_Labor_Rates!$F$6:$F$46,V1409-5)*AA1409,0)</f>
        <v>0</v>
      </c>
      <c r="AI1409" s="178">
        <f>IF(V1409&gt;0,P1409*INDEX(Scope_Labor_Rates!$I$6:$I$46,V1409-5),0)</f>
        <v>0</v>
      </c>
      <c r="AJ1409" s="181">
        <f>IF(V1409&gt;0,AI1409*INDEX(Scope_Labor_Rates!$H$6:$H$46,V1409-5)*AA1409,0)</f>
        <v>0</v>
      </c>
      <c r="AK1409" s="178">
        <f>IF(V1409&gt;0,P1409*INDEX(Scope_Labor_Rates!$K$6:$K$46,V1409-5),0)</f>
        <v>0</v>
      </c>
      <c r="AL1409" s="181">
        <f>IF(V1409&gt;0,AK1409*INDEX(Scope_Labor_Rates!$J$6:$J$46,V1409-5)*AA1409,0)</f>
        <v>0</v>
      </c>
      <c r="AM1409" s="178">
        <f>IF(V1409&gt;0,P1409*INDEX(Scope_Labor_Rates!$M$6:$M$46,V1409-5),0)</f>
        <v>0</v>
      </c>
      <c r="AN1409" s="178">
        <f>IF(V1409&gt;0,AM1409*INDEX(Scope_Labor_Rates!$L$6:$L$46,V1409-5)*AA1409,0)</f>
        <v>0</v>
      </c>
      <c r="AO1409" s="178">
        <f>IF(V1409&gt;0,P1409*INDEX(Scope_Labor_Rates!$O$6:$O$46,V1409-5)*AA1409,0)</f>
        <v>0</v>
      </c>
      <c r="AP1409" s="181">
        <f>IF(V1409&gt;0,P1409*INDEX(Scope_Labor_Rates!$Q$6:$Q$46,V1409-5)*AA1409,0)</f>
        <v>0</v>
      </c>
      <c r="AQ1409" s="178">
        <f t="shared" si="193"/>
        <v>0</v>
      </c>
      <c r="AR1409" s="178">
        <f t="shared" si="194"/>
        <v>0</v>
      </c>
      <c r="AS1409" s="178">
        <f t="shared" si="195"/>
        <v>0</v>
      </c>
      <c r="AT1409" s="178">
        <f t="shared" si="196"/>
        <v>0</v>
      </c>
      <c r="AU1409">
        <f t="shared" si="197"/>
        <v>0</v>
      </c>
    </row>
    <row r="1410" spans="1:47">
      <c r="A1410" t="str">
        <f>IF(All_Tasks!A1410="","",All_Tasks!A1410)</f>
        <v/>
      </c>
      <c r="B1410" t="str">
        <f>IF(All_Tasks!B1410="","",All_Tasks!B1410)</f>
        <v/>
      </c>
      <c r="C1410" t="str">
        <f>IF(All_Tasks!C1410="","",All_Tasks!C1410)</f>
        <v/>
      </c>
      <c r="D1410" t="str">
        <f>IF(All_Tasks!D1410="","",All_Tasks!D1410)</f>
        <v/>
      </c>
      <c r="E1410" t="str">
        <f>IF(All_Tasks!V1410&lt;&gt;"",All_Tasks!V1410,IF(All_Tasks!E1410&lt;&gt;"",All_Tasks!E1410,""))</f>
        <v/>
      </c>
      <c r="F1410" t="str">
        <f>IF(All_Tasks!F1410="","",All_Tasks!F1410)</f>
        <v/>
      </c>
      <c r="G1410" t="str">
        <f>IF(All_Tasks!G1410="","",All_Tasks!G1410)</f>
        <v/>
      </c>
      <c r="H1410" s="231" t="str">
        <f>IF(All_Tasks!H1410="","",All_Tasks!H1410)</f>
        <v/>
      </c>
      <c r="I1410" t="str">
        <f>IF(All_Tasks!I1410="","",All_Tasks!I1410)</f>
        <v/>
      </c>
      <c r="J1410" t="str">
        <f>IF(All_Tasks!J1410="","",All_Tasks!J1410)</f>
        <v/>
      </c>
      <c r="K1410" t="str">
        <f>IF(All_Tasks!K1410="","",All_Tasks!K1410)</f>
        <v/>
      </c>
      <c r="L1410" s="231" t="str">
        <f>IF(All_Tasks!L1410="","",All_Tasks!L1410)</f>
        <v/>
      </c>
      <c r="M1410" t="str">
        <f>IF(All_Tasks!M1410="","",All_Tasks!M1410)</f>
        <v/>
      </c>
      <c r="N1410" t="str">
        <f>IF(All_Tasks!N1410="","",All_Tasks!N1410)</f>
        <v/>
      </c>
      <c r="O1410" t="str">
        <f>IF(All_Tasks!O1410="","",All_Tasks!O1410)</f>
        <v/>
      </c>
      <c r="P1410" s="181">
        <f>IF(All_Tasks!P1410="",0,All_Tasks!P1410)</f>
        <v>0</v>
      </c>
      <c r="Q1410" s="181">
        <f>IF(All_Tasks!Q1410="",0,All_Tasks!Q1410)</f>
        <v>0</v>
      </c>
      <c r="R1410" s="181">
        <f>IF(All_Tasks!R1410="",0,All_Tasks!R1410)</f>
        <v>0</v>
      </c>
      <c r="S1410" s="181" t="str">
        <f>IF(All_Tasks!S1410="","",All_Tasks!S1410)</f>
        <v/>
      </c>
      <c r="T1410" t="str">
        <f>IF(All_Tasks!T1410="","",All_Tasks!T1410)</f>
        <v/>
      </c>
      <c r="U1410" t="str">
        <f>IF(All_Tasks!U1410="","",All_Tasks!U1410)</f>
        <v/>
      </c>
      <c r="V1410">
        <f>IF(A1410="",0,IFERROR(MATCH(A1410,Scope_Labor_Rates!$A$6:$A$46,0)+5,0))</f>
        <v>0</v>
      </c>
      <c r="W1410" s="178">
        <f>IF(V1410&gt;0,INDEX(Scope_Labor_Rates!$C$6:$C$46,V1410-5),0)</f>
        <v>0</v>
      </c>
      <c r="X1410" s="178">
        <f>IF(V1410&gt;0,INDEX(Scope_Labor_Rates!$C$6:$C$46,V1410-5),0)</f>
        <v>0</v>
      </c>
      <c r="Y1410" s="180">
        <f>IF(V1410&gt;0,INDEX(Scope_Labor_Rates!$S$6:$S$46,V1410-5),0)</f>
        <v>0</v>
      </c>
      <c r="Z1410" s="180">
        <f>IF(V1410&gt;0,INDEX(Scope_Labor_Rates!$R$6:$R$46,V1410-5),1)</f>
        <v>1</v>
      </c>
      <c r="AA1410" s="231">
        <f t="shared" ref="AA1410:AA1473" si="198">IF(OR(L1410&lt;&gt;"",UPPER(S1410)="COMPLETED"),1,0)</f>
        <v>0</v>
      </c>
      <c r="AB1410" t="str">
        <f t="shared" ref="AB1410:AB1473" si="199">IF(L1410="","",L1410-WEEKDAY(L1410,3)+6)</f>
        <v/>
      </c>
      <c r="AC1410" s="178" t="str">
        <f t="shared" ref="AC1410:AC1473" si="200">IF(AB1410="","",IF(DAY(AB1410)&lt;=23,TEXT(AB1410,"MMM-yyyy"),TEXT(EOMONTH(AB1410,0)+1,"MMM-yyyy")))</f>
        <v/>
      </c>
      <c r="AD1410" s="181">
        <f t="shared" ref="AD1410:AD1473" si="201">P1410*X1410*AA1410</f>
        <v>0</v>
      </c>
      <c r="AE1410" s="178">
        <f>IF(V1410&gt;0,P1410*INDEX(Scope_Labor_Rates!$E$6:$E$46,V1410-5),0)</f>
        <v>0</v>
      </c>
      <c r="AF1410" s="181">
        <f>IF(V1410&gt;0,AE1410*INDEX(Scope_Labor_Rates!$D$6:$D$46,V1410-5)*AA1410,0)</f>
        <v>0</v>
      </c>
      <c r="AG1410" s="178">
        <f>IF(V1410&gt;0,P1410*INDEX(Scope_Labor_Rates!$G$6:$G$46,V1410-5),0)</f>
        <v>0</v>
      </c>
      <c r="AH1410" s="181">
        <f>IF(V1410&gt;0,AG1410*INDEX(Scope_Labor_Rates!$F$6:$F$46,V1410-5)*AA1410,0)</f>
        <v>0</v>
      </c>
      <c r="AI1410" s="178">
        <f>IF(V1410&gt;0,P1410*INDEX(Scope_Labor_Rates!$I$6:$I$46,V1410-5),0)</f>
        <v>0</v>
      </c>
      <c r="AJ1410" s="181">
        <f>IF(V1410&gt;0,AI1410*INDEX(Scope_Labor_Rates!$H$6:$H$46,V1410-5)*AA1410,0)</f>
        <v>0</v>
      </c>
      <c r="AK1410" s="178">
        <f>IF(V1410&gt;0,P1410*INDEX(Scope_Labor_Rates!$K$6:$K$46,V1410-5),0)</f>
        <v>0</v>
      </c>
      <c r="AL1410" s="181">
        <f>IF(V1410&gt;0,AK1410*INDEX(Scope_Labor_Rates!$J$6:$J$46,V1410-5)*AA1410,0)</f>
        <v>0</v>
      </c>
      <c r="AM1410" s="178">
        <f>IF(V1410&gt;0,P1410*INDEX(Scope_Labor_Rates!$M$6:$M$46,V1410-5),0)</f>
        <v>0</v>
      </c>
      <c r="AN1410" s="178">
        <f>IF(V1410&gt;0,AM1410*INDEX(Scope_Labor_Rates!$L$6:$L$46,V1410-5)*AA1410,0)</f>
        <v>0</v>
      </c>
      <c r="AO1410" s="178">
        <f>IF(V1410&gt;0,P1410*INDEX(Scope_Labor_Rates!$O$6:$O$46,V1410-5)*AA1410,0)</f>
        <v>0</v>
      </c>
      <c r="AP1410" s="181">
        <f>IF(V1410&gt;0,P1410*INDEX(Scope_Labor_Rates!$Q$6:$Q$46,V1410-5)*AA1410,0)</f>
        <v>0</v>
      </c>
      <c r="AQ1410" s="178">
        <f t="shared" ref="AQ1410:AQ1473" si="202">AE1410+AG1410+AI1410+AK1410+AM1410</f>
        <v>0</v>
      </c>
      <c r="AR1410" s="178">
        <f t="shared" ref="AR1410:AR1473" si="203">AF1410+AH1410+AJ1410+AL1410+AN1410</f>
        <v>0</v>
      </c>
      <c r="AS1410" s="178">
        <f t="shared" ref="AS1410:AS1473" si="204">AO1410+AP1410</f>
        <v>0</v>
      </c>
      <c r="AT1410" s="178">
        <f t="shared" ref="AT1410:AT1473" si="205">AD1410+AR1410+AS1410</f>
        <v>0</v>
      </c>
      <c r="AU1410">
        <f t="shared" ref="AU1410:AU1473" si="206">AT1410*Z1410</f>
        <v>0</v>
      </c>
    </row>
    <row r="1411" spans="1:47">
      <c r="A1411" t="str">
        <f>IF(All_Tasks!A1411="","",All_Tasks!A1411)</f>
        <v/>
      </c>
      <c r="B1411" t="str">
        <f>IF(All_Tasks!B1411="","",All_Tasks!B1411)</f>
        <v/>
      </c>
      <c r="C1411" t="str">
        <f>IF(All_Tasks!C1411="","",All_Tasks!C1411)</f>
        <v/>
      </c>
      <c r="D1411" t="str">
        <f>IF(All_Tasks!D1411="","",All_Tasks!D1411)</f>
        <v/>
      </c>
      <c r="E1411" t="str">
        <f>IF(All_Tasks!V1411&lt;&gt;"",All_Tasks!V1411,IF(All_Tasks!E1411&lt;&gt;"",All_Tasks!E1411,""))</f>
        <v/>
      </c>
      <c r="F1411" t="str">
        <f>IF(All_Tasks!F1411="","",All_Tasks!F1411)</f>
        <v/>
      </c>
      <c r="G1411" t="str">
        <f>IF(All_Tasks!G1411="","",All_Tasks!G1411)</f>
        <v/>
      </c>
      <c r="H1411" s="231" t="str">
        <f>IF(All_Tasks!H1411="","",All_Tasks!H1411)</f>
        <v/>
      </c>
      <c r="I1411" t="str">
        <f>IF(All_Tasks!I1411="","",All_Tasks!I1411)</f>
        <v/>
      </c>
      <c r="J1411" t="str">
        <f>IF(All_Tasks!J1411="","",All_Tasks!J1411)</f>
        <v/>
      </c>
      <c r="K1411" t="str">
        <f>IF(All_Tasks!K1411="","",All_Tasks!K1411)</f>
        <v/>
      </c>
      <c r="L1411" s="231" t="str">
        <f>IF(All_Tasks!L1411="","",All_Tasks!L1411)</f>
        <v/>
      </c>
      <c r="M1411" t="str">
        <f>IF(All_Tasks!M1411="","",All_Tasks!M1411)</f>
        <v/>
      </c>
      <c r="N1411" t="str">
        <f>IF(All_Tasks!N1411="","",All_Tasks!N1411)</f>
        <v/>
      </c>
      <c r="O1411" t="str">
        <f>IF(All_Tasks!O1411="","",All_Tasks!O1411)</f>
        <v/>
      </c>
      <c r="P1411" s="181">
        <f>IF(All_Tasks!P1411="",0,All_Tasks!P1411)</f>
        <v>0</v>
      </c>
      <c r="Q1411" s="181">
        <f>IF(All_Tasks!Q1411="",0,All_Tasks!Q1411)</f>
        <v>0</v>
      </c>
      <c r="R1411" s="181">
        <f>IF(All_Tasks!R1411="",0,All_Tasks!R1411)</f>
        <v>0</v>
      </c>
      <c r="S1411" s="181" t="str">
        <f>IF(All_Tasks!S1411="","",All_Tasks!S1411)</f>
        <v/>
      </c>
      <c r="T1411" t="str">
        <f>IF(All_Tasks!T1411="","",All_Tasks!T1411)</f>
        <v/>
      </c>
      <c r="U1411" t="str">
        <f>IF(All_Tasks!U1411="","",All_Tasks!U1411)</f>
        <v/>
      </c>
      <c r="V1411">
        <f>IF(A1411="",0,IFERROR(MATCH(A1411,Scope_Labor_Rates!$A$6:$A$46,0)+5,0))</f>
        <v>0</v>
      </c>
      <c r="W1411" s="178">
        <f>IF(V1411&gt;0,INDEX(Scope_Labor_Rates!$C$6:$C$46,V1411-5),0)</f>
        <v>0</v>
      </c>
      <c r="X1411" s="178">
        <f>IF(V1411&gt;0,INDEX(Scope_Labor_Rates!$C$6:$C$46,V1411-5),0)</f>
        <v>0</v>
      </c>
      <c r="Y1411" s="180">
        <f>IF(V1411&gt;0,INDEX(Scope_Labor_Rates!$S$6:$S$46,V1411-5),0)</f>
        <v>0</v>
      </c>
      <c r="Z1411" s="180">
        <f>IF(V1411&gt;0,INDEX(Scope_Labor_Rates!$R$6:$R$46,V1411-5),1)</f>
        <v>1</v>
      </c>
      <c r="AA1411" s="231">
        <f t="shared" si="198"/>
        <v>0</v>
      </c>
      <c r="AB1411" t="str">
        <f t="shared" si="199"/>
        <v/>
      </c>
      <c r="AC1411" s="178" t="str">
        <f t="shared" si="200"/>
        <v/>
      </c>
      <c r="AD1411" s="181">
        <f t="shared" si="201"/>
        <v>0</v>
      </c>
      <c r="AE1411" s="178">
        <f>IF(V1411&gt;0,P1411*INDEX(Scope_Labor_Rates!$E$6:$E$46,V1411-5),0)</f>
        <v>0</v>
      </c>
      <c r="AF1411" s="181">
        <f>IF(V1411&gt;0,AE1411*INDEX(Scope_Labor_Rates!$D$6:$D$46,V1411-5)*AA1411,0)</f>
        <v>0</v>
      </c>
      <c r="AG1411" s="178">
        <f>IF(V1411&gt;0,P1411*INDEX(Scope_Labor_Rates!$G$6:$G$46,V1411-5),0)</f>
        <v>0</v>
      </c>
      <c r="AH1411" s="181">
        <f>IF(V1411&gt;0,AG1411*INDEX(Scope_Labor_Rates!$F$6:$F$46,V1411-5)*AA1411,0)</f>
        <v>0</v>
      </c>
      <c r="AI1411" s="178">
        <f>IF(V1411&gt;0,P1411*INDEX(Scope_Labor_Rates!$I$6:$I$46,V1411-5),0)</f>
        <v>0</v>
      </c>
      <c r="AJ1411" s="181">
        <f>IF(V1411&gt;0,AI1411*INDEX(Scope_Labor_Rates!$H$6:$H$46,V1411-5)*AA1411,0)</f>
        <v>0</v>
      </c>
      <c r="AK1411" s="178">
        <f>IF(V1411&gt;0,P1411*INDEX(Scope_Labor_Rates!$K$6:$K$46,V1411-5),0)</f>
        <v>0</v>
      </c>
      <c r="AL1411" s="181">
        <f>IF(V1411&gt;0,AK1411*INDEX(Scope_Labor_Rates!$J$6:$J$46,V1411-5)*AA1411,0)</f>
        <v>0</v>
      </c>
      <c r="AM1411" s="178">
        <f>IF(V1411&gt;0,P1411*INDEX(Scope_Labor_Rates!$M$6:$M$46,V1411-5),0)</f>
        <v>0</v>
      </c>
      <c r="AN1411" s="178">
        <f>IF(V1411&gt;0,AM1411*INDEX(Scope_Labor_Rates!$L$6:$L$46,V1411-5)*AA1411,0)</f>
        <v>0</v>
      </c>
      <c r="AO1411" s="178">
        <f>IF(V1411&gt;0,P1411*INDEX(Scope_Labor_Rates!$O$6:$O$46,V1411-5)*AA1411,0)</f>
        <v>0</v>
      </c>
      <c r="AP1411" s="181">
        <f>IF(V1411&gt;0,P1411*INDEX(Scope_Labor_Rates!$Q$6:$Q$46,V1411-5)*AA1411,0)</f>
        <v>0</v>
      </c>
      <c r="AQ1411" s="178">
        <f t="shared" si="202"/>
        <v>0</v>
      </c>
      <c r="AR1411" s="178">
        <f t="shared" si="203"/>
        <v>0</v>
      </c>
      <c r="AS1411" s="178">
        <f t="shared" si="204"/>
        <v>0</v>
      </c>
      <c r="AT1411" s="178">
        <f t="shared" si="205"/>
        <v>0</v>
      </c>
      <c r="AU1411">
        <f t="shared" si="206"/>
        <v>0</v>
      </c>
    </row>
    <row r="1412" spans="1:47">
      <c r="A1412" t="str">
        <f>IF(All_Tasks!A1412="","",All_Tasks!A1412)</f>
        <v/>
      </c>
      <c r="B1412" t="str">
        <f>IF(All_Tasks!B1412="","",All_Tasks!B1412)</f>
        <v/>
      </c>
      <c r="C1412" t="str">
        <f>IF(All_Tasks!C1412="","",All_Tasks!C1412)</f>
        <v/>
      </c>
      <c r="D1412" t="str">
        <f>IF(All_Tasks!D1412="","",All_Tasks!D1412)</f>
        <v/>
      </c>
      <c r="E1412" t="str">
        <f>IF(All_Tasks!V1412&lt;&gt;"",All_Tasks!V1412,IF(All_Tasks!E1412&lt;&gt;"",All_Tasks!E1412,""))</f>
        <v/>
      </c>
      <c r="F1412" t="str">
        <f>IF(All_Tasks!F1412="","",All_Tasks!F1412)</f>
        <v/>
      </c>
      <c r="G1412" t="str">
        <f>IF(All_Tasks!G1412="","",All_Tasks!G1412)</f>
        <v/>
      </c>
      <c r="H1412" s="231" t="str">
        <f>IF(All_Tasks!H1412="","",All_Tasks!H1412)</f>
        <v/>
      </c>
      <c r="I1412" t="str">
        <f>IF(All_Tasks!I1412="","",All_Tasks!I1412)</f>
        <v/>
      </c>
      <c r="J1412" t="str">
        <f>IF(All_Tasks!J1412="","",All_Tasks!J1412)</f>
        <v/>
      </c>
      <c r="K1412" t="str">
        <f>IF(All_Tasks!K1412="","",All_Tasks!K1412)</f>
        <v/>
      </c>
      <c r="L1412" s="231" t="str">
        <f>IF(All_Tasks!L1412="","",All_Tasks!L1412)</f>
        <v/>
      </c>
      <c r="M1412" t="str">
        <f>IF(All_Tasks!M1412="","",All_Tasks!M1412)</f>
        <v/>
      </c>
      <c r="N1412" t="str">
        <f>IF(All_Tasks!N1412="","",All_Tasks!N1412)</f>
        <v/>
      </c>
      <c r="O1412" t="str">
        <f>IF(All_Tasks!O1412="","",All_Tasks!O1412)</f>
        <v/>
      </c>
      <c r="P1412" s="181">
        <f>IF(All_Tasks!P1412="",0,All_Tasks!P1412)</f>
        <v>0</v>
      </c>
      <c r="Q1412" s="181">
        <f>IF(All_Tasks!Q1412="",0,All_Tasks!Q1412)</f>
        <v>0</v>
      </c>
      <c r="R1412" s="181">
        <f>IF(All_Tasks!R1412="",0,All_Tasks!R1412)</f>
        <v>0</v>
      </c>
      <c r="S1412" s="181" t="str">
        <f>IF(All_Tasks!S1412="","",All_Tasks!S1412)</f>
        <v/>
      </c>
      <c r="T1412" t="str">
        <f>IF(All_Tasks!T1412="","",All_Tasks!T1412)</f>
        <v/>
      </c>
      <c r="U1412" t="str">
        <f>IF(All_Tasks!U1412="","",All_Tasks!U1412)</f>
        <v/>
      </c>
      <c r="V1412">
        <f>IF(A1412="",0,IFERROR(MATCH(A1412,Scope_Labor_Rates!$A$6:$A$46,0)+5,0))</f>
        <v>0</v>
      </c>
      <c r="W1412" s="178">
        <f>IF(V1412&gt;0,INDEX(Scope_Labor_Rates!$C$6:$C$46,V1412-5),0)</f>
        <v>0</v>
      </c>
      <c r="X1412" s="178">
        <f>IF(V1412&gt;0,INDEX(Scope_Labor_Rates!$C$6:$C$46,V1412-5),0)</f>
        <v>0</v>
      </c>
      <c r="Y1412" s="180">
        <f>IF(V1412&gt;0,INDEX(Scope_Labor_Rates!$S$6:$S$46,V1412-5),0)</f>
        <v>0</v>
      </c>
      <c r="Z1412" s="180">
        <f>IF(V1412&gt;0,INDEX(Scope_Labor_Rates!$R$6:$R$46,V1412-5),1)</f>
        <v>1</v>
      </c>
      <c r="AA1412" s="231">
        <f t="shared" si="198"/>
        <v>0</v>
      </c>
      <c r="AB1412" t="str">
        <f t="shared" si="199"/>
        <v/>
      </c>
      <c r="AC1412" s="178" t="str">
        <f t="shared" si="200"/>
        <v/>
      </c>
      <c r="AD1412" s="181">
        <f t="shared" si="201"/>
        <v>0</v>
      </c>
      <c r="AE1412" s="178">
        <f>IF(V1412&gt;0,P1412*INDEX(Scope_Labor_Rates!$E$6:$E$46,V1412-5),0)</f>
        <v>0</v>
      </c>
      <c r="AF1412" s="181">
        <f>IF(V1412&gt;0,AE1412*INDEX(Scope_Labor_Rates!$D$6:$D$46,V1412-5)*AA1412,0)</f>
        <v>0</v>
      </c>
      <c r="AG1412" s="178">
        <f>IF(V1412&gt;0,P1412*INDEX(Scope_Labor_Rates!$G$6:$G$46,V1412-5),0)</f>
        <v>0</v>
      </c>
      <c r="AH1412" s="181">
        <f>IF(V1412&gt;0,AG1412*INDEX(Scope_Labor_Rates!$F$6:$F$46,V1412-5)*AA1412,0)</f>
        <v>0</v>
      </c>
      <c r="AI1412" s="178">
        <f>IF(V1412&gt;0,P1412*INDEX(Scope_Labor_Rates!$I$6:$I$46,V1412-5),0)</f>
        <v>0</v>
      </c>
      <c r="AJ1412" s="181">
        <f>IF(V1412&gt;0,AI1412*INDEX(Scope_Labor_Rates!$H$6:$H$46,V1412-5)*AA1412,0)</f>
        <v>0</v>
      </c>
      <c r="AK1412" s="178">
        <f>IF(V1412&gt;0,P1412*INDEX(Scope_Labor_Rates!$K$6:$K$46,V1412-5),0)</f>
        <v>0</v>
      </c>
      <c r="AL1412" s="181">
        <f>IF(V1412&gt;0,AK1412*INDEX(Scope_Labor_Rates!$J$6:$J$46,V1412-5)*AA1412,0)</f>
        <v>0</v>
      </c>
      <c r="AM1412" s="178">
        <f>IF(V1412&gt;0,P1412*INDEX(Scope_Labor_Rates!$M$6:$M$46,V1412-5),0)</f>
        <v>0</v>
      </c>
      <c r="AN1412" s="178">
        <f>IF(V1412&gt;0,AM1412*INDEX(Scope_Labor_Rates!$L$6:$L$46,V1412-5)*AA1412,0)</f>
        <v>0</v>
      </c>
      <c r="AO1412" s="178">
        <f>IF(V1412&gt;0,P1412*INDEX(Scope_Labor_Rates!$O$6:$O$46,V1412-5)*AA1412,0)</f>
        <v>0</v>
      </c>
      <c r="AP1412" s="181">
        <f>IF(V1412&gt;0,P1412*INDEX(Scope_Labor_Rates!$Q$6:$Q$46,V1412-5)*AA1412,0)</f>
        <v>0</v>
      </c>
      <c r="AQ1412" s="178">
        <f t="shared" si="202"/>
        <v>0</v>
      </c>
      <c r="AR1412" s="178">
        <f t="shared" si="203"/>
        <v>0</v>
      </c>
      <c r="AS1412" s="178">
        <f t="shared" si="204"/>
        <v>0</v>
      </c>
      <c r="AT1412" s="178">
        <f t="shared" si="205"/>
        <v>0</v>
      </c>
      <c r="AU1412">
        <f t="shared" si="206"/>
        <v>0</v>
      </c>
    </row>
    <row r="1413" spans="1:47">
      <c r="A1413" t="str">
        <f>IF(All_Tasks!A1413="","",All_Tasks!A1413)</f>
        <v/>
      </c>
      <c r="B1413" t="str">
        <f>IF(All_Tasks!B1413="","",All_Tasks!B1413)</f>
        <v/>
      </c>
      <c r="C1413" t="str">
        <f>IF(All_Tasks!C1413="","",All_Tasks!C1413)</f>
        <v/>
      </c>
      <c r="D1413" t="str">
        <f>IF(All_Tasks!D1413="","",All_Tasks!D1413)</f>
        <v/>
      </c>
      <c r="E1413" t="str">
        <f>IF(All_Tasks!V1413&lt;&gt;"",All_Tasks!V1413,IF(All_Tasks!E1413&lt;&gt;"",All_Tasks!E1413,""))</f>
        <v/>
      </c>
      <c r="F1413" t="str">
        <f>IF(All_Tasks!F1413="","",All_Tasks!F1413)</f>
        <v/>
      </c>
      <c r="G1413" t="str">
        <f>IF(All_Tasks!G1413="","",All_Tasks!G1413)</f>
        <v/>
      </c>
      <c r="H1413" s="231" t="str">
        <f>IF(All_Tasks!H1413="","",All_Tasks!H1413)</f>
        <v/>
      </c>
      <c r="I1413" t="str">
        <f>IF(All_Tasks!I1413="","",All_Tasks!I1413)</f>
        <v/>
      </c>
      <c r="J1413" t="str">
        <f>IF(All_Tasks!J1413="","",All_Tasks!J1413)</f>
        <v/>
      </c>
      <c r="K1413" t="str">
        <f>IF(All_Tasks!K1413="","",All_Tasks!K1413)</f>
        <v/>
      </c>
      <c r="L1413" s="231" t="str">
        <f>IF(All_Tasks!L1413="","",All_Tasks!L1413)</f>
        <v/>
      </c>
      <c r="M1413" t="str">
        <f>IF(All_Tasks!M1413="","",All_Tasks!M1413)</f>
        <v/>
      </c>
      <c r="N1413" t="str">
        <f>IF(All_Tasks!N1413="","",All_Tasks!N1413)</f>
        <v/>
      </c>
      <c r="O1413" t="str">
        <f>IF(All_Tasks!O1413="","",All_Tasks!O1413)</f>
        <v/>
      </c>
      <c r="P1413" s="181">
        <f>IF(All_Tasks!P1413="",0,All_Tasks!P1413)</f>
        <v>0</v>
      </c>
      <c r="Q1413" s="181">
        <f>IF(All_Tasks!Q1413="",0,All_Tasks!Q1413)</f>
        <v>0</v>
      </c>
      <c r="R1413" s="181">
        <f>IF(All_Tasks!R1413="",0,All_Tasks!R1413)</f>
        <v>0</v>
      </c>
      <c r="S1413" s="181" t="str">
        <f>IF(All_Tasks!S1413="","",All_Tasks!S1413)</f>
        <v/>
      </c>
      <c r="T1413" t="str">
        <f>IF(All_Tasks!T1413="","",All_Tasks!T1413)</f>
        <v/>
      </c>
      <c r="U1413" t="str">
        <f>IF(All_Tasks!U1413="","",All_Tasks!U1413)</f>
        <v/>
      </c>
      <c r="V1413">
        <f>IF(A1413="",0,IFERROR(MATCH(A1413,Scope_Labor_Rates!$A$6:$A$46,0)+5,0))</f>
        <v>0</v>
      </c>
      <c r="W1413" s="178">
        <f>IF(V1413&gt;0,INDEX(Scope_Labor_Rates!$C$6:$C$46,V1413-5),0)</f>
        <v>0</v>
      </c>
      <c r="X1413" s="178">
        <f>IF(V1413&gt;0,INDEX(Scope_Labor_Rates!$C$6:$C$46,V1413-5),0)</f>
        <v>0</v>
      </c>
      <c r="Y1413" s="180">
        <f>IF(V1413&gt;0,INDEX(Scope_Labor_Rates!$S$6:$S$46,V1413-5),0)</f>
        <v>0</v>
      </c>
      <c r="Z1413" s="180">
        <f>IF(V1413&gt;0,INDEX(Scope_Labor_Rates!$R$6:$R$46,V1413-5),1)</f>
        <v>1</v>
      </c>
      <c r="AA1413" s="231">
        <f t="shared" si="198"/>
        <v>0</v>
      </c>
      <c r="AB1413" t="str">
        <f t="shared" si="199"/>
        <v/>
      </c>
      <c r="AC1413" s="178" t="str">
        <f t="shared" si="200"/>
        <v/>
      </c>
      <c r="AD1413" s="181">
        <f t="shared" si="201"/>
        <v>0</v>
      </c>
      <c r="AE1413" s="178">
        <f>IF(V1413&gt;0,P1413*INDEX(Scope_Labor_Rates!$E$6:$E$46,V1413-5),0)</f>
        <v>0</v>
      </c>
      <c r="AF1413" s="181">
        <f>IF(V1413&gt;0,AE1413*INDEX(Scope_Labor_Rates!$D$6:$D$46,V1413-5)*AA1413,0)</f>
        <v>0</v>
      </c>
      <c r="AG1413" s="178">
        <f>IF(V1413&gt;0,P1413*INDEX(Scope_Labor_Rates!$G$6:$G$46,V1413-5),0)</f>
        <v>0</v>
      </c>
      <c r="AH1413" s="181">
        <f>IF(V1413&gt;0,AG1413*INDEX(Scope_Labor_Rates!$F$6:$F$46,V1413-5)*AA1413,0)</f>
        <v>0</v>
      </c>
      <c r="AI1413" s="178">
        <f>IF(V1413&gt;0,P1413*INDEX(Scope_Labor_Rates!$I$6:$I$46,V1413-5),0)</f>
        <v>0</v>
      </c>
      <c r="AJ1413" s="181">
        <f>IF(V1413&gt;0,AI1413*INDEX(Scope_Labor_Rates!$H$6:$H$46,V1413-5)*AA1413,0)</f>
        <v>0</v>
      </c>
      <c r="AK1413" s="178">
        <f>IF(V1413&gt;0,P1413*INDEX(Scope_Labor_Rates!$K$6:$K$46,V1413-5),0)</f>
        <v>0</v>
      </c>
      <c r="AL1413" s="181">
        <f>IF(V1413&gt;0,AK1413*INDEX(Scope_Labor_Rates!$J$6:$J$46,V1413-5)*AA1413,0)</f>
        <v>0</v>
      </c>
      <c r="AM1413" s="178">
        <f>IF(V1413&gt;0,P1413*INDEX(Scope_Labor_Rates!$M$6:$M$46,V1413-5),0)</f>
        <v>0</v>
      </c>
      <c r="AN1413" s="178">
        <f>IF(V1413&gt;0,AM1413*INDEX(Scope_Labor_Rates!$L$6:$L$46,V1413-5)*AA1413,0)</f>
        <v>0</v>
      </c>
      <c r="AO1413" s="178">
        <f>IF(V1413&gt;0,P1413*INDEX(Scope_Labor_Rates!$O$6:$O$46,V1413-5)*AA1413,0)</f>
        <v>0</v>
      </c>
      <c r="AP1413" s="181">
        <f>IF(V1413&gt;0,P1413*INDEX(Scope_Labor_Rates!$Q$6:$Q$46,V1413-5)*AA1413,0)</f>
        <v>0</v>
      </c>
      <c r="AQ1413" s="178">
        <f t="shared" si="202"/>
        <v>0</v>
      </c>
      <c r="AR1413" s="178">
        <f t="shared" si="203"/>
        <v>0</v>
      </c>
      <c r="AS1413" s="178">
        <f t="shared" si="204"/>
        <v>0</v>
      </c>
      <c r="AT1413" s="178">
        <f t="shared" si="205"/>
        <v>0</v>
      </c>
      <c r="AU1413">
        <f t="shared" si="206"/>
        <v>0</v>
      </c>
    </row>
    <row r="1414" spans="1:47">
      <c r="A1414" t="str">
        <f>IF(All_Tasks!A1414="","",All_Tasks!A1414)</f>
        <v/>
      </c>
      <c r="B1414" t="str">
        <f>IF(All_Tasks!B1414="","",All_Tasks!B1414)</f>
        <v/>
      </c>
      <c r="C1414" t="str">
        <f>IF(All_Tasks!C1414="","",All_Tasks!C1414)</f>
        <v/>
      </c>
      <c r="D1414" t="str">
        <f>IF(All_Tasks!D1414="","",All_Tasks!D1414)</f>
        <v/>
      </c>
      <c r="E1414" t="str">
        <f>IF(All_Tasks!V1414&lt;&gt;"",All_Tasks!V1414,IF(All_Tasks!E1414&lt;&gt;"",All_Tasks!E1414,""))</f>
        <v/>
      </c>
      <c r="F1414" t="str">
        <f>IF(All_Tasks!F1414="","",All_Tasks!F1414)</f>
        <v/>
      </c>
      <c r="G1414" t="str">
        <f>IF(All_Tasks!G1414="","",All_Tasks!G1414)</f>
        <v/>
      </c>
      <c r="H1414" s="231" t="str">
        <f>IF(All_Tasks!H1414="","",All_Tasks!H1414)</f>
        <v/>
      </c>
      <c r="I1414" t="str">
        <f>IF(All_Tasks!I1414="","",All_Tasks!I1414)</f>
        <v/>
      </c>
      <c r="J1414" t="str">
        <f>IF(All_Tasks!J1414="","",All_Tasks!J1414)</f>
        <v/>
      </c>
      <c r="K1414" t="str">
        <f>IF(All_Tasks!K1414="","",All_Tasks!K1414)</f>
        <v/>
      </c>
      <c r="L1414" s="231" t="str">
        <f>IF(All_Tasks!L1414="","",All_Tasks!L1414)</f>
        <v/>
      </c>
      <c r="M1414" t="str">
        <f>IF(All_Tasks!M1414="","",All_Tasks!M1414)</f>
        <v/>
      </c>
      <c r="N1414" t="str">
        <f>IF(All_Tasks!N1414="","",All_Tasks!N1414)</f>
        <v/>
      </c>
      <c r="O1414" t="str">
        <f>IF(All_Tasks!O1414="","",All_Tasks!O1414)</f>
        <v/>
      </c>
      <c r="P1414" s="181">
        <f>IF(All_Tasks!P1414="",0,All_Tasks!P1414)</f>
        <v>0</v>
      </c>
      <c r="Q1414" s="181">
        <f>IF(All_Tasks!Q1414="",0,All_Tasks!Q1414)</f>
        <v>0</v>
      </c>
      <c r="R1414" s="181">
        <f>IF(All_Tasks!R1414="",0,All_Tasks!R1414)</f>
        <v>0</v>
      </c>
      <c r="S1414" s="181" t="str">
        <f>IF(All_Tasks!S1414="","",All_Tasks!S1414)</f>
        <v/>
      </c>
      <c r="T1414" t="str">
        <f>IF(All_Tasks!T1414="","",All_Tasks!T1414)</f>
        <v/>
      </c>
      <c r="U1414" t="str">
        <f>IF(All_Tasks!U1414="","",All_Tasks!U1414)</f>
        <v/>
      </c>
      <c r="V1414">
        <f>IF(A1414="",0,IFERROR(MATCH(A1414,Scope_Labor_Rates!$A$6:$A$46,0)+5,0))</f>
        <v>0</v>
      </c>
      <c r="W1414" s="178">
        <f>IF(V1414&gt;0,INDEX(Scope_Labor_Rates!$C$6:$C$46,V1414-5),0)</f>
        <v>0</v>
      </c>
      <c r="X1414" s="178">
        <f>IF(V1414&gt;0,INDEX(Scope_Labor_Rates!$C$6:$C$46,V1414-5),0)</f>
        <v>0</v>
      </c>
      <c r="Y1414" s="180">
        <f>IF(V1414&gt;0,INDEX(Scope_Labor_Rates!$S$6:$S$46,V1414-5),0)</f>
        <v>0</v>
      </c>
      <c r="Z1414" s="180">
        <f>IF(V1414&gt;0,INDEX(Scope_Labor_Rates!$R$6:$R$46,V1414-5),1)</f>
        <v>1</v>
      </c>
      <c r="AA1414" s="231">
        <f t="shared" si="198"/>
        <v>0</v>
      </c>
      <c r="AB1414" t="str">
        <f t="shared" si="199"/>
        <v/>
      </c>
      <c r="AC1414" s="178" t="str">
        <f t="shared" si="200"/>
        <v/>
      </c>
      <c r="AD1414" s="181">
        <f t="shared" si="201"/>
        <v>0</v>
      </c>
      <c r="AE1414" s="178">
        <f>IF(V1414&gt;0,P1414*INDEX(Scope_Labor_Rates!$E$6:$E$46,V1414-5),0)</f>
        <v>0</v>
      </c>
      <c r="AF1414" s="181">
        <f>IF(V1414&gt;0,AE1414*INDEX(Scope_Labor_Rates!$D$6:$D$46,V1414-5)*AA1414,0)</f>
        <v>0</v>
      </c>
      <c r="AG1414" s="178">
        <f>IF(V1414&gt;0,P1414*INDEX(Scope_Labor_Rates!$G$6:$G$46,V1414-5),0)</f>
        <v>0</v>
      </c>
      <c r="AH1414" s="181">
        <f>IF(V1414&gt;0,AG1414*INDEX(Scope_Labor_Rates!$F$6:$F$46,V1414-5)*AA1414,0)</f>
        <v>0</v>
      </c>
      <c r="AI1414" s="178">
        <f>IF(V1414&gt;0,P1414*INDEX(Scope_Labor_Rates!$I$6:$I$46,V1414-5),0)</f>
        <v>0</v>
      </c>
      <c r="AJ1414" s="181">
        <f>IF(V1414&gt;0,AI1414*INDEX(Scope_Labor_Rates!$H$6:$H$46,V1414-5)*AA1414,0)</f>
        <v>0</v>
      </c>
      <c r="AK1414" s="178">
        <f>IF(V1414&gt;0,P1414*INDEX(Scope_Labor_Rates!$K$6:$K$46,V1414-5),0)</f>
        <v>0</v>
      </c>
      <c r="AL1414" s="181">
        <f>IF(V1414&gt;0,AK1414*INDEX(Scope_Labor_Rates!$J$6:$J$46,V1414-5)*AA1414,0)</f>
        <v>0</v>
      </c>
      <c r="AM1414" s="178">
        <f>IF(V1414&gt;0,P1414*INDEX(Scope_Labor_Rates!$M$6:$M$46,V1414-5),0)</f>
        <v>0</v>
      </c>
      <c r="AN1414" s="178">
        <f>IF(V1414&gt;0,AM1414*INDEX(Scope_Labor_Rates!$L$6:$L$46,V1414-5)*AA1414,0)</f>
        <v>0</v>
      </c>
      <c r="AO1414" s="178">
        <f>IF(V1414&gt;0,P1414*INDEX(Scope_Labor_Rates!$O$6:$O$46,V1414-5)*AA1414,0)</f>
        <v>0</v>
      </c>
      <c r="AP1414" s="181">
        <f>IF(V1414&gt;0,P1414*INDEX(Scope_Labor_Rates!$Q$6:$Q$46,V1414-5)*AA1414,0)</f>
        <v>0</v>
      </c>
      <c r="AQ1414" s="178">
        <f t="shared" si="202"/>
        <v>0</v>
      </c>
      <c r="AR1414" s="178">
        <f t="shared" si="203"/>
        <v>0</v>
      </c>
      <c r="AS1414" s="178">
        <f t="shared" si="204"/>
        <v>0</v>
      </c>
      <c r="AT1414" s="178">
        <f t="shared" si="205"/>
        <v>0</v>
      </c>
      <c r="AU1414">
        <f t="shared" si="206"/>
        <v>0</v>
      </c>
    </row>
    <row r="1415" spans="1:47">
      <c r="A1415" t="str">
        <f>IF(All_Tasks!A1415="","",All_Tasks!A1415)</f>
        <v/>
      </c>
      <c r="B1415" t="str">
        <f>IF(All_Tasks!B1415="","",All_Tasks!B1415)</f>
        <v/>
      </c>
      <c r="C1415" t="str">
        <f>IF(All_Tasks!C1415="","",All_Tasks!C1415)</f>
        <v/>
      </c>
      <c r="D1415" t="str">
        <f>IF(All_Tasks!D1415="","",All_Tasks!D1415)</f>
        <v/>
      </c>
      <c r="E1415" t="str">
        <f>IF(All_Tasks!V1415&lt;&gt;"",All_Tasks!V1415,IF(All_Tasks!E1415&lt;&gt;"",All_Tasks!E1415,""))</f>
        <v/>
      </c>
      <c r="F1415" t="str">
        <f>IF(All_Tasks!F1415="","",All_Tasks!F1415)</f>
        <v/>
      </c>
      <c r="G1415" t="str">
        <f>IF(All_Tasks!G1415="","",All_Tasks!G1415)</f>
        <v/>
      </c>
      <c r="H1415" s="231" t="str">
        <f>IF(All_Tasks!H1415="","",All_Tasks!H1415)</f>
        <v/>
      </c>
      <c r="I1415" t="str">
        <f>IF(All_Tasks!I1415="","",All_Tasks!I1415)</f>
        <v/>
      </c>
      <c r="J1415" t="str">
        <f>IF(All_Tasks!J1415="","",All_Tasks!J1415)</f>
        <v/>
      </c>
      <c r="K1415" t="str">
        <f>IF(All_Tasks!K1415="","",All_Tasks!K1415)</f>
        <v/>
      </c>
      <c r="L1415" s="231" t="str">
        <f>IF(All_Tasks!L1415="","",All_Tasks!L1415)</f>
        <v/>
      </c>
      <c r="M1415" t="str">
        <f>IF(All_Tasks!M1415="","",All_Tasks!M1415)</f>
        <v/>
      </c>
      <c r="N1415" t="str">
        <f>IF(All_Tasks!N1415="","",All_Tasks!N1415)</f>
        <v/>
      </c>
      <c r="O1415" t="str">
        <f>IF(All_Tasks!O1415="","",All_Tasks!O1415)</f>
        <v/>
      </c>
      <c r="P1415" s="181">
        <f>IF(All_Tasks!P1415="",0,All_Tasks!P1415)</f>
        <v>0</v>
      </c>
      <c r="Q1415" s="181">
        <f>IF(All_Tasks!Q1415="",0,All_Tasks!Q1415)</f>
        <v>0</v>
      </c>
      <c r="R1415" s="181">
        <f>IF(All_Tasks!R1415="",0,All_Tasks!R1415)</f>
        <v>0</v>
      </c>
      <c r="S1415" s="181" t="str">
        <f>IF(All_Tasks!S1415="","",All_Tasks!S1415)</f>
        <v/>
      </c>
      <c r="T1415" t="str">
        <f>IF(All_Tasks!T1415="","",All_Tasks!T1415)</f>
        <v/>
      </c>
      <c r="U1415" t="str">
        <f>IF(All_Tasks!U1415="","",All_Tasks!U1415)</f>
        <v/>
      </c>
      <c r="V1415">
        <f>IF(A1415="",0,IFERROR(MATCH(A1415,Scope_Labor_Rates!$A$6:$A$46,0)+5,0))</f>
        <v>0</v>
      </c>
      <c r="W1415" s="178">
        <f>IF(V1415&gt;0,INDEX(Scope_Labor_Rates!$C$6:$C$46,V1415-5),0)</f>
        <v>0</v>
      </c>
      <c r="X1415" s="178">
        <f>IF(V1415&gt;0,INDEX(Scope_Labor_Rates!$C$6:$C$46,V1415-5),0)</f>
        <v>0</v>
      </c>
      <c r="Y1415" s="180">
        <f>IF(V1415&gt;0,INDEX(Scope_Labor_Rates!$S$6:$S$46,V1415-5),0)</f>
        <v>0</v>
      </c>
      <c r="Z1415" s="180">
        <f>IF(V1415&gt;0,INDEX(Scope_Labor_Rates!$R$6:$R$46,V1415-5),1)</f>
        <v>1</v>
      </c>
      <c r="AA1415" s="231">
        <f t="shared" si="198"/>
        <v>0</v>
      </c>
      <c r="AB1415" t="str">
        <f t="shared" si="199"/>
        <v/>
      </c>
      <c r="AC1415" s="178" t="str">
        <f t="shared" si="200"/>
        <v/>
      </c>
      <c r="AD1415" s="181">
        <f t="shared" si="201"/>
        <v>0</v>
      </c>
      <c r="AE1415" s="178">
        <f>IF(V1415&gt;0,P1415*INDEX(Scope_Labor_Rates!$E$6:$E$46,V1415-5),0)</f>
        <v>0</v>
      </c>
      <c r="AF1415" s="181">
        <f>IF(V1415&gt;0,AE1415*INDEX(Scope_Labor_Rates!$D$6:$D$46,V1415-5)*AA1415,0)</f>
        <v>0</v>
      </c>
      <c r="AG1415" s="178">
        <f>IF(V1415&gt;0,P1415*INDEX(Scope_Labor_Rates!$G$6:$G$46,V1415-5),0)</f>
        <v>0</v>
      </c>
      <c r="AH1415" s="181">
        <f>IF(V1415&gt;0,AG1415*INDEX(Scope_Labor_Rates!$F$6:$F$46,V1415-5)*AA1415,0)</f>
        <v>0</v>
      </c>
      <c r="AI1415" s="178">
        <f>IF(V1415&gt;0,P1415*INDEX(Scope_Labor_Rates!$I$6:$I$46,V1415-5),0)</f>
        <v>0</v>
      </c>
      <c r="AJ1415" s="181">
        <f>IF(V1415&gt;0,AI1415*INDEX(Scope_Labor_Rates!$H$6:$H$46,V1415-5)*AA1415,0)</f>
        <v>0</v>
      </c>
      <c r="AK1415" s="178">
        <f>IF(V1415&gt;0,P1415*INDEX(Scope_Labor_Rates!$K$6:$K$46,V1415-5),0)</f>
        <v>0</v>
      </c>
      <c r="AL1415" s="181">
        <f>IF(V1415&gt;0,AK1415*INDEX(Scope_Labor_Rates!$J$6:$J$46,V1415-5)*AA1415,0)</f>
        <v>0</v>
      </c>
      <c r="AM1415" s="178">
        <f>IF(V1415&gt;0,P1415*INDEX(Scope_Labor_Rates!$M$6:$M$46,V1415-5),0)</f>
        <v>0</v>
      </c>
      <c r="AN1415" s="178">
        <f>IF(V1415&gt;0,AM1415*INDEX(Scope_Labor_Rates!$L$6:$L$46,V1415-5)*AA1415,0)</f>
        <v>0</v>
      </c>
      <c r="AO1415" s="178">
        <f>IF(V1415&gt;0,P1415*INDEX(Scope_Labor_Rates!$O$6:$O$46,V1415-5)*AA1415,0)</f>
        <v>0</v>
      </c>
      <c r="AP1415" s="181">
        <f>IF(V1415&gt;0,P1415*INDEX(Scope_Labor_Rates!$Q$6:$Q$46,V1415-5)*AA1415,0)</f>
        <v>0</v>
      </c>
      <c r="AQ1415" s="178">
        <f t="shared" si="202"/>
        <v>0</v>
      </c>
      <c r="AR1415" s="178">
        <f t="shared" si="203"/>
        <v>0</v>
      </c>
      <c r="AS1415" s="178">
        <f t="shared" si="204"/>
        <v>0</v>
      </c>
      <c r="AT1415" s="178">
        <f t="shared" si="205"/>
        <v>0</v>
      </c>
      <c r="AU1415">
        <f t="shared" si="206"/>
        <v>0</v>
      </c>
    </row>
    <row r="1416" spans="1:47">
      <c r="A1416" t="str">
        <f>IF(All_Tasks!A1416="","",All_Tasks!A1416)</f>
        <v/>
      </c>
      <c r="B1416" t="str">
        <f>IF(All_Tasks!B1416="","",All_Tasks!B1416)</f>
        <v/>
      </c>
      <c r="C1416" t="str">
        <f>IF(All_Tasks!C1416="","",All_Tasks!C1416)</f>
        <v/>
      </c>
      <c r="D1416" t="str">
        <f>IF(All_Tasks!D1416="","",All_Tasks!D1416)</f>
        <v/>
      </c>
      <c r="E1416" t="str">
        <f>IF(All_Tasks!V1416&lt;&gt;"",All_Tasks!V1416,IF(All_Tasks!E1416&lt;&gt;"",All_Tasks!E1416,""))</f>
        <v/>
      </c>
      <c r="F1416" t="str">
        <f>IF(All_Tasks!F1416="","",All_Tasks!F1416)</f>
        <v/>
      </c>
      <c r="G1416" t="str">
        <f>IF(All_Tasks!G1416="","",All_Tasks!G1416)</f>
        <v/>
      </c>
      <c r="H1416" s="231" t="str">
        <f>IF(All_Tasks!H1416="","",All_Tasks!H1416)</f>
        <v/>
      </c>
      <c r="I1416" t="str">
        <f>IF(All_Tasks!I1416="","",All_Tasks!I1416)</f>
        <v/>
      </c>
      <c r="J1416" t="str">
        <f>IF(All_Tasks!J1416="","",All_Tasks!J1416)</f>
        <v/>
      </c>
      <c r="K1416" t="str">
        <f>IF(All_Tasks!K1416="","",All_Tasks!K1416)</f>
        <v/>
      </c>
      <c r="L1416" s="231" t="str">
        <f>IF(All_Tasks!L1416="","",All_Tasks!L1416)</f>
        <v/>
      </c>
      <c r="M1416" t="str">
        <f>IF(All_Tasks!M1416="","",All_Tasks!M1416)</f>
        <v/>
      </c>
      <c r="N1416" t="str">
        <f>IF(All_Tasks!N1416="","",All_Tasks!N1416)</f>
        <v/>
      </c>
      <c r="O1416" t="str">
        <f>IF(All_Tasks!O1416="","",All_Tasks!O1416)</f>
        <v/>
      </c>
      <c r="P1416" s="181">
        <f>IF(All_Tasks!P1416="",0,All_Tasks!P1416)</f>
        <v>0</v>
      </c>
      <c r="Q1416" s="181">
        <f>IF(All_Tasks!Q1416="",0,All_Tasks!Q1416)</f>
        <v>0</v>
      </c>
      <c r="R1416" s="181">
        <f>IF(All_Tasks!R1416="",0,All_Tasks!R1416)</f>
        <v>0</v>
      </c>
      <c r="S1416" s="181" t="str">
        <f>IF(All_Tasks!S1416="","",All_Tasks!S1416)</f>
        <v/>
      </c>
      <c r="T1416" t="str">
        <f>IF(All_Tasks!T1416="","",All_Tasks!T1416)</f>
        <v/>
      </c>
      <c r="U1416" t="str">
        <f>IF(All_Tasks!U1416="","",All_Tasks!U1416)</f>
        <v/>
      </c>
      <c r="V1416">
        <f>IF(A1416="",0,IFERROR(MATCH(A1416,Scope_Labor_Rates!$A$6:$A$46,0)+5,0))</f>
        <v>0</v>
      </c>
      <c r="W1416" s="178">
        <f>IF(V1416&gt;0,INDEX(Scope_Labor_Rates!$C$6:$C$46,V1416-5),0)</f>
        <v>0</v>
      </c>
      <c r="X1416" s="178">
        <f>IF(V1416&gt;0,INDEX(Scope_Labor_Rates!$C$6:$C$46,V1416-5),0)</f>
        <v>0</v>
      </c>
      <c r="Y1416" s="180">
        <f>IF(V1416&gt;0,INDEX(Scope_Labor_Rates!$S$6:$S$46,V1416-5),0)</f>
        <v>0</v>
      </c>
      <c r="Z1416" s="180">
        <f>IF(V1416&gt;0,INDEX(Scope_Labor_Rates!$R$6:$R$46,V1416-5),1)</f>
        <v>1</v>
      </c>
      <c r="AA1416" s="231">
        <f t="shared" si="198"/>
        <v>0</v>
      </c>
      <c r="AB1416" t="str">
        <f t="shared" si="199"/>
        <v/>
      </c>
      <c r="AC1416" s="178" t="str">
        <f t="shared" si="200"/>
        <v/>
      </c>
      <c r="AD1416" s="181">
        <f t="shared" si="201"/>
        <v>0</v>
      </c>
      <c r="AE1416" s="178">
        <f>IF(V1416&gt;0,P1416*INDEX(Scope_Labor_Rates!$E$6:$E$46,V1416-5),0)</f>
        <v>0</v>
      </c>
      <c r="AF1416" s="181">
        <f>IF(V1416&gt;0,AE1416*INDEX(Scope_Labor_Rates!$D$6:$D$46,V1416-5)*AA1416,0)</f>
        <v>0</v>
      </c>
      <c r="AG1416" s="178">
        <f>IF(V1416&gt;0,P1416*INDEX(Scope_Labor_Rates!$G$6:$G$46,V1416-5),0)</f>
        <v>0</v>
      </c>
      <c r="AH1416" s="181">
        <f>IF(V1416&gt;0,AG1416*INDEX(Scope_Labor_Rates!$F$6:$F$46,V1416-5)*AA1416,0)</f>
        <v>0</v>
      </c>
      <c r="AI1416" s="178">
        <f>IF(V1416&gt;0,P1416*INDEX(Scope_Labor_Rates!$I$6:$I$46,V1416-5),0)</f>
        <v>0</v>
      </c>
      <c r="AJ1416" s="181">
        <f>IF(V1416&gt;0,AI1416*INDEX(Scope_Labor_Rates!$H$6:$H$46,V1416-5)*AA1416,0)</f>
        <v>0</v>
      </c>
      <c r="AK1416" s="178">
        <f>IF(V1416&gt;0,P1416*INDEX(Scope_Labor_Rates!$K$6:$K$46,V1416-5),0)</f>
        <v>0</v>
      </c>
      <c r="AL1416" s="181">
        <f>IF(V1416&gt;0,AK1416*INDEX(Scope_Labor_Rates!$J$6:$J$46,V1416-5)*AA1416,0)</f>
        <v>0</v>
      </c>
      <c r="AM1416" s="178">
        <f>IF(V1416&gt;0,P1416*INDEX(Scope_Labor_Rates!$M$6:$M$46,V1416-5),0)</f>
        <v>0</v>
      </c>
      <c r="AN1416" s="178">
        <f>IF(V1416&gt;0,AM1416*INDEX(Scope_Labor_Rates!$L$6:$L$46,V1416-5)*AA1416,0)</f>
        <v>0</v>
      </c>
      <c r="AO1416" s="178">
        <f>IF(V1416&gt;0,P1416*INDEX(Scope_Labor_Rates!$O$6:$O$46,V1416-5)*AA1416,0)</f>
        <v>0</v>
      </c>
      <c r="AP1416" s="181">
        <f>IF(V1416&gt;0,P1416*INDEX(Scope_Labor_Rates!$Q$6:$Q$46,V1416-5)*AA1416,0)</f>
        <v>0</v>
      </c>
      <c r="AQ1416" s="178">
        <f t="shared" si="202"/>
        <v>0</v>
      </c>
      <c r="AR1416" s="178">
        <f t="shared" si="203"/>
        <v>0</v>
      </c>
      <c r="AS1416" s="178">
        <f t="shared" si="204"/>
        <v>0</v>
      </c>
      <c r="AT1416" s="178">
        <f t="shared" si="205"/>
        <v>0</v>
      </c>
      <c r="AU1416">
        <f t="shared" si="206"/>
        <v>0</v>
      </c>
    </row>
    <row r="1417" spans="1:47">
      <c r="A1417" t="str">
        <f>IF(All_Tasks!A1417="","",All_Tasks!A1417)</f>
        <v/>
      </c>
      <c r="B1417" t="str">
        <f>IF(All_Tasks!B1417="","",All_Tasks!B1417)</f>
        <v/>
      </c>
      <c r="C1417" t="str">
        <f>IF(All_Tasks!C1417="","",All_Tasks!C1417)</f>
        <v/>
      </c>
      <c r="D1417" t="str">
        <f>IF(All_Tasks!D1417="","",All_Tasks!D1417)</f>
        <v/>
      </c>
      <c r="E1417" t="str">
        <f>IF(All_Tasks!V1417&lt;&gt;"",All_Tasks!V1417,IF(All_Tasks!E1417&lt;&gt;"",All_Tasks!E1417,""))</f>
        <v/>
      </c>
      <c r="F1417" t="str">
        <f>IF(All_Tasks!F1417="","",All_Tasks!F1417)</f>
        <v/>
      </c>
      <c r="G1417" t="str">
        <f>IF(All_Tasks!G1417="","",All_Tasks!G1417)</f>
        <v/>
      </c>
      <c r="H1417" s="231" t="str">
        <f>IF(All_Tasks!H1417="","",All_Tasks!H1417)</f>
        <v/>
      </c>
      <c r="I1417" t="str">
        <f>IF(All_Tasks!I1417="","",All_Tasks!I1417)</f>
        <v/>
      </c>
      <c r="J1417" t="str">
        <f>IF(All_Tasks!J1417="","",All_Tasks!J1417)</f>
        <v/>
      </c>
      <c r="K1417" t="str">
        <f>IF(All_Tasks!K1417="","",All_Tasks!K1417)</f>
        <v/>
      </c>
      <c r="L1417" s="231" t="str">
        <f>IF(All_Tasks!L1417="","",All_Tasks!L1417)</f>
        <v/>
      </c>
      <c r="M1417" t="str">
        <f>IF(All_Tasks!M1417="","",All_Tasks!M1417)</f>
        <v/>
      </c>
      <c r="N1417" t="str">
        <f>IF(All_Tasks!N1417="","",All_Tasks!N1417)</f>
        <v/>
      </c>
      <c r="O1417" t="str">
        <f>IF(All_Tasks!O1417="","",All_Tasks!O1417)</f>
        <v/>
      </c>
      <c r="P1417" s="181">
        <f>IF(All_Tasks!P1417="",0,All_Tasks!P1417)</f>
        <v>0</v>
      </c>
      <c r="Q1417" s="181">
        <f>IF(All_Tasks!Q1417="",0,All_Tasks!Q1417)</f>
        <v>0</v>
      </c>
      <c r="R1417" s="181">
        <f>IF(All_Tasks!R1417="",0,All_Tasks!R1417)</f>
        <v>0</v>
      </c>
      <c r="S1417" s="181" t="str">
        <f>IF(All_Tasks!S1417="","",All_Tasks!S1417)</f>
        <v/>
      </c>
      <c r="T1417" t="str">
        <f>IF(All_Tasks!T1417="","",All_Tasks!T1417)</f>
        <v/>
      </c>
      <c r="U1417" t="str">
        <f>IF(All_Tasks!U1417="","",All_Tasks!U1417)</f>
        <v/>
      </c>
      <c r="V1417">
        <f>IF(A1417="",0,IFERROR(MATCH(A1417,Scope_Labor_Rates!$A$6:$A$46,0)+5,0))</f>
        <v>0</v>
      </c>
      <c r="W1417" s="178">
        <f>IF(V1417&gt;0,INDEX(Scope_Labor_Rates!$C$6:$C$46,V1417-5),0)</f>
        <v>0</v>
      </c>
      <c r="X1417" s="178">
        <f>IF(V1417&gt;0,INDEX(Scope_Labor_Rates!$C$6:$C$46,V1417-5),0)</f>
        <v>0</v>
      </c>
      <c r="Y1417" s="180">
        <f>IF(V1417&gt;0,INDEX(Scope_Labor_Rates!$S$6:$S$46,V1417-5),0)</f>
        <v>0</v>
      </c>
      <c r="Z1417" s="180">
        <f>IF(V1417&gt;0,INDEX(Scope_Labor_Rates!$R$6:$R$46,V1417-5),1)</f>
        <v>1</v>
      </c>
      <c r="AA1417" s="231">
        <f t="shared" si="198"/>
        <v>0</v>
      </c>
      <c r="AB1417" t="str">
        <f t="shared" si="199"/>
        <v/>
      </c>
      <c r="AC1417" s="178" t="str">
        <f t="shared" si="200"/>
        <v/>
      </c>
      <c r="AD1417" s="181">
        <f t="shared" si="201"/>
        <v>0</v>
      </c>
      <c r="AE1417" s="178">
        <f>IF(V1417&gt;0,P1417*INDEX(Scope_Labor_Rates!$E$6:$E$46,V1417-5),0)</f>
        <v>0</v>
      </c>
      <c r="AF1417" s="181">
        <f>IF(V1417&gt;0,AE1417*INDEX(Scope_Labor_Rates!$D$6:$D$46,V1417-5)*AA1417,0)</f>
        <v>0</v>
      </c>
      <c r="AG1417" s="178">
        <f>IF(V1417&gt;0,P1417*INDEX(Scope_Labor_Rates!$G$6:$G$46,V1417-5),0)</f>
        <v>0</v>
      </c>
      <c r="AH1417" s="181">
        <f>IF(V1417&gt;0,AG1417*INDEX(Scope_Labor_Rates!$F$6:$F$46,V1417-5)*AA1417,0)</f>
        <v>0</v>
      </c>
      <c r="AI1417" s="178">
        <f>IF(V1417&gt;0,P1417*INDEX(Scope_Labor_Rates!$I$6:$I$46,V1417-5),0)</f>
        <v>0</v>
      </c>
      <c r="AJ1417" s="181">
        <f>IF(V1417&gt;0,AI1417*INDEX(Scope_Labor_Rates!$H$6:$H$46,V1417-5)*AA1417,0)</f>
        <v>0</v>
      </c>
      <c r="AK1417" s="178">
        <f>IF(V1417&gt;0,P1417*INDEX(Scope_Labor_Rates!$K$6:$K$46,V1417-5),0)</f>
        <v>0</v>
      </c>
      <c r="AL1417" s="181">
        <f>IF(V1417&gt;0,AK1417*INDEX(Scope_Labor_Rates!$J$6:$J$46,V1417-5)*AA1417,0)</f>
        <v>0</v>
      </c>
      <c r="AM1417" s="178">
        <f>IF(V1417&gt;0,P1417*INDEX(Scope_Labor_Rates!$M$6:$M$46,V1417-5),0)</f>
        <v>0</v>
      </c>
      <c r="AN1417" s="178">
        <f>IF(V1417&gt;0,AM1417*INDEX(Scope_Labor_Rates!$L$6:$L$46,V1417-5)*AA1417,0)</f>
        <v>0</v>
      </c>
      <c r="AO1417" s="178">
        <f>IF(V1417&gt;0,P1417*INDEX(Scope_Labor_Rates!$O$6:$O$46,V1417-5)*AA1417,0)</f>
        <v>0</v>
      </c>
      <c r="AP1417" s="181">
        <f>IF(V1417&gt;0,P1417*INDEX(Scope_Labor_Rates!$Q$6:$Q$46,V1417-5)*AA1417,0)</f>
        <v>0</v>
      </c>
      <c r="AQ1417" s="178">
        <f t="shared" si="202"/>
        <v>0</v>
      </c>
      <c r="AR1417" s="178">
        <f t="shared" si="203"/>
        <v>0</v>
      </c>
      <c r="AS1417" s="178">
        <f t="shared" si="204"/>
        <v>0</v>
      </c>
      <c r="AT1417" s="178">
        <f t="shared" si="205"/>
        <v>0</v>
      </c>
      <c r="AU1417">
        <f t="shared" si="206"/>
        <v>0</v>
      </c>
    </row>
    <row r="1418" spans="1:47">
      <c r="A1418" t="str">
        <f>IF(All_Tasks!A1418="","",All_Tasks!A1418)</f>
        <v/>
      </c>
      <c r="B1418" t="str">
        <f>IF(All_Tasks!B1418="","",All_Tasks!B1418)</f>
        <v/>
      </c>
      <c r="C1418" t="str">
        <f>IF(All_Tasks!C1418="","",All_Tasks!C1418)</f>
        <v/>
      </c>
      <c r="D1418" t="str">
        <f>IF(All_Tasks!D1418="","",All_Tasks!D1418)</f>
        <v/>
      </c>
      <c r="E1418" t="str">
        <f>IF(All_Tasks!V1418&lt;&gt;"",All_Tasks!V1418,IF(All_Tasks!E1418&lt;&gt;"",All_Tasks!E1418,""))</f>
        <v/>
      </c>
      <c r="F1418" t="str">
        <f>IF(All_Tasks!F1418="","",All_Tasks!F1418)</f>
        <v/>
      </c>
      <c r="G1418" t="str">
        <f>IF(All_Tasks!G1418="","",All_Tasks!G1418)</f>
        <v/>
      </c>
      <c r="H1418" s="231" t="str">
        <f>IF(All_Tasks!H1418="","",All_Tasks!H1418)</f>
        <v/>
      </c>
      <c r="I1418" t="str">
        <f>IF(All_Tasks!I1418="","",All_Tasks!I1418)</f>
        <v/>
      </c>
      <c r="J1418" t="str">
        <f>IF(All_Tasks!J1418="","",All_Tasks!J1418)</f>
        <v/>
      </c>
      <c r="K1418" t="str">
        <f>IF(All_Tasks!K1418="","",All_Tasks!K1418)</f>
        <v/>
      </c>
      <c r="L1418" s="231" t="str">
        <f>IF(All_Tasks!L1418="","",All_Tasks!L1418)</f>
        <v/>
      </c>
      <c r="M1418" t="str">
        <f>IF(All_Tasks!M1418="","",All_Tasks!M1418)</f>
        <v/>
      </c>
      <c r="N1418" t="str">
        <f>IF(All_Tasks!N1418="","",All_Tasks!N1418)</f>
        <v/>
      </c>
      <c r="O1418" t="str">
        <f>IF(All_Tasks!O1418="","",All_Tasks!O1418)</f>
        <v/>
      </c>
      <c r="P1418" s="181">
        <f>IF(All_Tasks!P1418="",0,All_Tasks!P1418)</f>
        <v>0</v>
      </c>
      <c r="Q1418" s="181">
        <f>IF(All_Tasks!Q1418="",0,All_Tasks!Q1418)</f>
        <v>0</v>
      </c>
      <c r="R1418" s="181">
        <f>IF(All_Tasks!R1418="",0,All_Tasks!R1418)</f>
        <v>0</v>
      </c>
      <c r="S1418" s="181" t="str">
        <f>IF(All_Tasks!S1418="","",All_Tasks!S1418)</f>
        <v/>
      </c>
      <c r="T1418" t="str">
        <f>IF(All_Tasks!T1418="","",All_Tasks!T1418)</f>
        <v/>
      </c>
      <c r="U1418" t="str">
        <f>IF(All_Tasks!U1418="","",All_Tasks!U1418)</f>
        <v/>
      </c>
      <c r="V1418">
        <f>IF(A1418="",0,IFERROR(MATCH(A1418,Scope_Labor_Rates!$A$6:$A$46,0)+5,0))</f>
        <v>0</v>
      </c>
      <c r="W1418" s="178">
        <f>IF(V1418&gt;0,INDEX(Scope_Labor_Rates!$C$6:$C$46,V1418-5),0)</f>
        <v>0</v>
      </c>
      <c r="X1418" s="178">
        <f>IF(V1418&gt;0,INDEX(Scope_Labor_Rates!$C$6:$C$46,V1418-5),0)</f>
        <v>0</v>
      </c>
      <c r="Y1418" s="180">
        <f>IF(V1418&gt;0,INDEX(Scope_Labor_Rates!$S$6:$S$46,V1418-5),0)</f>
        <v>0</v>
      </c>
      <c r="Z1418" s="180">
        <f>IF(V1418&gt;0,INDEX(Scope_Labor_Rates!$R$6:$R$46,V1418-5),1)</f>
        <v>1</v>
      </c>
      <c r="AA1418" s="231">
        <f t="shared" si="198"/>
        <v>0</v>
      </c>
      <c r="AB1418" t="str">
        <f t="shared" si="199"/>
        <v/>
      </c>
      <c r="AC1418" s="178" t="str">
        <f t="shared" si="200"/>
        <v/>
      </c>
      <c r="AD1418" s="181">
        <f t="shared" si="201"/>
        <v>0</v>
      </c>
      <c r="AE1418" s="178">
        <f>IF(V1418&gt;0,P1418*INDEX(Scope_Labor_Rates!$E$6:$E$46,V1418-5),0)</f>
        <v>0</v>
      </c>
      <c r="AF1418" s="181">
        <f>IF(V1418&gt;0,AE1418*INDEX(Scope_Labor_Rates!$D$6:$D$46,V1418-5)*AA1418,0)</f>
        <v>0</v>
      </c>
      <c r="AG1418" s="178">
        <f>IF(V1418&gt;0,P1418*INDEX(Scope_Labor_Rates!$G$6:$G$46,V1418-5),0)</f>
        <v>0</v>
      </c>
      <c r="AH1418" s="181">
        <f>IF(V1418&gt;0,AG1418*INDEX(Scope_Labor_Rates!$F$6:$F$46,V1418-5)*AA1418,0)</f>
        <v>0</v>
      </c>
      <c r="AI1418" s="178">
        <f>IF(V1418&gt;0,P1418*INDEX(Scope_Labor_Rates!$I$6:$I$46,V1418-5),0)</f>
        <v>0</v>
      </c>
      <c r="AJ1418" s="181">
        <f>IF(V1418&gt;0,AI1418*INDEX(Scope_Labor_Rates!$H$6:$H$46,V1418-5)*AA1418,0)</f>
        <v>0</v>
      </c>
      <c r="AK1418" s="178">
        <f>IF(V1418&gt;0,P1418*INDEX(Scope_Labor_Rates!$K$6:$K$46,V1418-5),0)</f>
        <v>0</v>
      </c>
      <c r="AL1418" s="181">
        <f>IF(V1418&gt;0,AK1418*INDEX(Scope_Labor_Rates!$J$6:$J$46,V1418-5)*AA1418,0)</f>
        <v>0</v>
      </c>
      <c r="AM1418" s="178">
        <f>IF(V1418&gt;0,P1418*INDEX(Scope_Labor_Rates!$M$6:$M$46,V1418-5),0)</f>
        <v>0</v>
      </c>
      <c r="AN1418" s="178">
        <f>IF(V1418&gt;0,AM1418*INDEX(Scope_Labor_Rates!$L$6:$L$46,V1418-5)*AA1418,0)</f>
        <v>0</v>
      </c>
      <c r="AO1418" s="178">
        <f>IF(V1418&gt;0,P1418*INDEX(Scope_Labor_Rates!$O$6:$O$46,V1418-5)*AA1418,0)</f>
        <v>0</v>
      </c>
      <c r="AP1418" s="181">
        <f>IF(V1418&gt;0,P1418*INDEX(Scope_Labor_Rates!$Q$6:$Q$46,V1418-5)*AA1418,0)</f>
        <v>0</v>
      </c>
      <c r="AQ1418" s="178">
        <f t="shared" si="202"/>
        <v>0</v>
      </c>
      <c r="AR1418" s="178">
        <f t="shared" si="203"/>
        <v>0</v>
      </c>
      <c r="AS1418" s="178">
        <f t="shared" si="204"/>
        <v>0</v>
      </c>
      <c r="AT1418" s="178">
        <f t="shared" si="205"/>
        <v>0</v>
      </c>
      <c r="AU1418">
        <f t="shared" si="206"/>
        <v>0</v>
      </c>
    </row>
    <row r="1419" spans="1:47">
      <c r="A1419" t="str">
        <f>IF(All_Tasks!A1419="","",All_Tasks!A1419)</f>
        <v/>
      </c>
      <c r="B1419" t="str">
        <f>IF(All_Tasks!B1419="","",All_Tasks!B1419)</f>
        <v/>
      </c>
      <c r="C1419" t="str">
        <f>IF(All_Tasks!C1419="","",All_Tasks!C1419)</f>
        <v/>
      </c>
      <c r="D1419" t="str">
        <f>IF(All_Tasks!D1419="","",All_Tasks!D1419)</f>
        <v/>
      </c>
      <c r="E1419" t="str">
        <f>IF(All_Tasks!V1419&lt;&gt;"",All_Tasks!V1419,IF(All_Tasks!E1419&lt;&gt;"",All_Tasks!E1419,""))</f>
        <v/>
      </c>
      <c r="F1419" t="str">
        <f>IF(All_Tasks!F1419="","",All_Tasks!F1419)</f>
        <v/>
      </c>
      <c r="G1419" t="str">
        <f>IF(All_Tasks!G1419="","",All_Tasks!G1419)</f>
        <v/>
      </c>
      <c r="H1419" s="231" t="str">
        <f>IF(All_Tasks!H1419="","",All_Tasks!H1419)</f>
        <v/>
      </c>
      <c r="I1419" t="str">
        <f>IF(All_Tasks!I1419="","",All_Tasks!I1419)</f>
        <v/>
      </c>
      <c r="J1419" t="str">
        <f>IF(All_Tasks!J1419="","",All_Tasks!J1419)</f>
        <v/>
      </c>
      <c r="K1419" t="str">
        <f>IF(All_Tasks!K1419="","",All_Tasks!K1419)</f>
        <v/>
      </c>
      <c r="L1419" s="231" t="str">
        <f>IF(All_Tasks!L1419="","",All_Tasks!L1419)</f>
        <v/>
      </c>
      <c r="M1419" t="str">
        <f>IF(All_Tasks!M1419="","",All_Tasks!M1419)</f>
        <v/>
      </c>
      <c r="N1419" t="str">
        <f>IF(All_Tasks!N1419="","",All_Tasks!N1419)</f>
        <v/>
      </c>
      <c r="O1419" t="str">
        <f>IF(All_Tasks!O1419="","",All_Tasks!O1419)</f>
        <v/>
      </c>
      <c r="P1419" s="181">
        <f>IF(All_Tasks!P1419="",0,All_Tasks!P1419)</f>
        <v>0</v>
      </c>
      <c r="Q1419" s="181">
        <f>IF(All_Tasks!Q1419="",0,All_Tasks!Q1419)</f>
        <v>0</v>
      </c>
      <c r="R1419" s="181">
        <f>IF(All_Tasks!R1419="",0,All_Tasks!R1419)</f>
        <v>0</v>
      </c>
      <c r="S1419" s="181" t="str">
        <f>IF(All_Tasks!S1419="","",All_Tasks!S1419)</f>
        <v/>
      </c>
      <c r="T1419" t="str">
        <f>IF(All_Tasks!T1419="","",All_Tasks!T1419)</f>
        <v/>
      </c>
      <c r="U1419" t="str">
        <f>IF(All_Tasks!U1419="","",All_Tasks!U1419)</f>
        <v/>
      </c>
      <c r="V1419">
        <f>IF(A1419="",0,IFERROR(MATCH(A1419,Scope_Labor_Rates!$A$6:$A$46,0)+5,0))</f>
        <v>0</v>
      </c>
      <c r="W1419" s="178">
        <f>IF(V1419&gt;0,INDEX(Scope_Labor_Rates!$C$6:$C$46,V1419-5),0)</f>
        <v>0</v>
      </c>
      <c r="X1419" s="178">
        <f>IF(V1419&gt;0,INDEX(Scope_Labor_Rates!$C$6:$C$46,V1419-5),0)</f>
        <v>0</v>
      </c>
      <c r="Y1419" s="180">
        <f>IF(V1419&gt;0,INDEX(Scope_Labor_Rates!$S$6:$S$46,V1419-5),0)</f>
        <v>0</v>
      </c>
      <c r="Z1419" s="180">
        <f>IF(V1419&gt;0,INDEX(Scope_Labor_Rates!$R$6:$R$46,V1419-5),1)</f>
        <v>1</v>
      </c>
      <c r="AA1419" s="231">
        <f t="shared" si="198"/>
        <v>0</v>
      </c>
      <c r="AB1419" t="str">
        <f t="shared" si="199"/>
        <v/>
      </c>
      <c r="AC1419" s="178" t="str">
        <f t="shared" si="200"/>
        <v/>
      </c>
      <c r="AD1419" s="181">
        <f t="shared" si="201"/>
        <v>0</v>
      </c>
      <c r="AE1419" s="178">
        <f>IF(V1419&gt;0,P1419*INDEX(Scope_Labor_Rates!$E$6:$E$46,V1419-5),0)</f>
        <v>0</v>
      </c>
      <c r="AF1419" s="181">
        <f>IF(V1419&gt;0,AE1419*INDEX(Scope_Labor_Rates!$D$6:$D$46,V1419-5)*AA1419,0)</f>
        <v>0</v>
      </c>
      <c r="AG1419" s="178">
        <f>IF(V1419&gt;0,P1419*INDEX(Scope_Labor_Rates!$G$6:$G$46,V1419-5),0)</f>
        <v>0</v>
      </c>
      <c r="AH1419" s="181">
        <f>IF(V1419&gt;0,AG1419*INDEX(Scope_Labor_Rates!$F$6:$F$46,V1419-5)*AA1419,0)</f>
        <v>0</v>
      </c>
      <c r="AI1419" s="178">
        <f>IF(V1419&gt;0,P1419*INDEX(Scope_Labor_Rates!$I$6:$I$46,V1419-5),0)</f>
        <v>0</v>
      </c>
      <c r="AJ1419" s="181">
        <f>IF(V1419&gt;0,AI1419*INDEX(Scope_Labor_Rates!$H$6:$H$46,V1419-5)*AA1419,0)</f>
        <v>0</v>
      </c>
      <c r="AK1419" s="178">
        <f>IF(V1419&gt;0,P1419*INDEX(Scope_Labor_Rates!$K$6:$K$46,V1419-5),0)</f>
        <v>0</v>
      </c>
      <c r="AL1419" s="181">
        <f>IF(V1419&gt;0,AK1419*INDEX(Scope_Labor_Rates!$J$6:$J$46,V1419-5)*AA1419,0)</f>
        <v>0</v>
      </c>
      <c r="AM1419" s="178">
        <f>IF(V1419&gt;0,P1419*INDEX(Scope_Labor_Rates!$M$6:$M$46,V1419-5),0)</f>
        <v>0</v>
      </c>
      <c r="AN1419" s="178">
        <f>IF(V1419&gt;0,AM1419*INDEX(Scope_Labor_Rates!$L$6:$L$46,V1419-5)*AA1419,0)</f>
        <v>0</v>
      </c>
      <c r="AO1419" s="178">
        <f>IF(V1419&gt;0,P1419*INDEX(Scope_Labor_Rates!$O$6:$O$46,V1419-5)*AA1419,0)</f>
        <v>0</v>
      </c>
      <c r="AP1419" s="181">
        <f>IF(V1419&gt;0,P1419*INDEX(Scope_Labor_Rates!$Q$6:$Q$46,V1419-5)*AA1419,0)</f>
        <v>0</v>
      </c>
      <c r="AQ1419" s="178">
        <f t="shared" si="202"/>
        <v>0</v>
      </c>
      <c r="AR1419" s="178">
        <f t="shared" si="203"/>
        <v>0</v>
      </c>
      <c r="AS1419" s="178">
        <f t="shared" si="204"/>
        <v>0</v>
      </c>
      <c r="AT1419" s="178">
        <f t="shared" si="205"/>
        <v>0</v>
      </c>
      <c r="AU1419">
        <f t="shared" si="206"/>
        <v>0</v>
      </c>
    </row>
    <row r="1420" spans="1:47">
      <c r="A1420" t="str">
        <f>IF(All_Tasks!A1420="","",All_Tasks!A1420)</f>
        <v/>
      </c>
      <c r="B1420" t="str">
        <f>IF(All_Tasks!B1420="","",All_Tasks!B1420)</f>
        <v/>
      </c>
      <c r="C1420" t="str">
        <f>IF(All_Tasks!C1420="","",All_Tasks!C1420)</f>
        <v/>
      </c>
      <c r="D1420" t="str">
        <f>IF(All_Tasks!D1420="","",All_Tasks!D1420)</f>
        <v/>
      </c>
      <c r="E1420" t="str">
        <f>IF(All_Tasks!V1420&lt;&gt;"",All_Tasks!V1420,IF(All_Tasks!E1420&lt;&gt;"",All_Tasks!E1420,""))</f>
        <v/>
      </c>
      <c r="F1420" t="str">
        <f>IF(All_Tasks!F1420="","",All_Tasks!F1420)</f>
        <v/>
      </c>
      <c r="G1420" t="str">
        <f>IF(All_Tasks!G1420="","",All_Tasks!G1420)</f>
        <v/>
      </c>
      <c r="H1420" s="231" t="str">
        <f>IF(All_Tasks!H1420="","",All_Tasks!H1420)</f>
        <v/>
      </c>
      <c r="I1420" t="str">
        <f>IF(All_Tasks!I1420="","",All_Tasks!I1420)</f>
        <v/>
      </c>
      <c r="J1420" t="str">
        <f>IF(All_Tasks!J1420="","",All_Tasks!J1420)</f>
        <v/>
      </c>
      <c r="K1420" t="str">
        <f>IF(All_Tasks!K1420="","",All_Tasks!K1420)</f>
        <v/>
      </c>
      <c r="L1420" s="231" t="str">
        <f>IF(All_Tasks!L1420="","",All_Tasks!L1420)</f>
        <v/>
      </c>
      <c r="M1420" t="str">
        <f>IF(All_Tasks!M1420="","",All_Tasks!M1420)</f>
        <v/>
      </c>
      <c r="N1420" t="str">
        <f>IF(All_Tasks!N1420="","",All_Tasks!N1420)</f>
        <v/>
      </c>
      <c r="O1420" t="str">
        <f>IF(All_Tasks!O1420="","",All_Tasks!O1420)</f>
        <v/>
      </c>
      <c r="P1420" s="181">
        <f>IF(All_Tasks!P1420="",0,All_Tasks!P1420)</f>
        <v>0</v>
      </c>
      <c r="Q1420" s="181">
        <f>IF(All_Tasks!Q1420="",0,All_Tasks!Q1420)</f>
        <v>0</v>
      </c>
      <c r="R1420" s="181">
        <f>IF(All_Tasks!R1420="",0,All_Tasks!R1420)</f>
        <v>0</v>
      </c>
      <c r="S1420" s="181" t="str">
        <f>IF(All_Tasks!S1420="","",All_Tasks!S1420)</f>
        <v/>
      </c>
      <c r="T1420" t="str">
        <f>IF(All_Tasks!T1420="","",All_Tasks!T1420)</f>
        <v/>
      </c>
      <c r="U1420" t="str">
        <f>IF(All_Tasks!U1420="","",All_Tasks!U1420)</f>
        <v/>
      </c>
      <c r="V1420">
        <f>IF(A1420="",0,IFERROR(MATCH(A1420,Scope_Labor_Rates!$A$6:$A$46,0)+5,0))</f>
        <v>0</v>
      </c>
      <c r="W1420" s="178">
        <f>IF(V1420&gt;0,INDEX(Scope_Labor_Rates!$C$6:$C$46,V1420-5),0)</f>
        <v>0</v>
      </c>
      <c r="X1420" s="178">
        <f>IF(V1420&gt;0,INDEX(Scope_Labor_Rates!$C$6:$C$46,V1420-5),0)</f>
        <v>0</v>
      </c>
      <c r="Y1420" s="180">
        <f>IF(V1420&gt;0,INDEX(Scope_Labor_Rates!$S$6:$S$46,V1420-5),0)</f>
        <v>0</v>
      </c>
      <c r="Z1420" s="180">
        <f>IF(V1420&gt;0,INDEX(Scope_Labor_Rates!$R$6:$R$46,V1420-5),1)</f>
        <v>1</v>
      </c>
      <c r="AA1420" s="231">
        <f t="shared" si="198"/>
        <v>0</v>
      </c>
      <c r="AB1420" t="str">
        <f t="shared" si="199"/>
        <v/>
      </c>
      <c r="AC1420" s="178" t="str">
        <f t="shared" si="200"/>
        <v/>
      </c>
      <c r="AD1420" s="181">
        <f t="shared" si="201"/>
        <v>0</v>
      </c>
      <c r="AE1420" s="178">
        <f>IF(V1420&gt;0,P1420*INDEX(Scope_Labor_Rates!$E$6:$E$46,V1420-5),0)</f>
        <v>0</v>
      </c>
      <c r="AF1420" s="181">
        <f>IF(V1420&gt;0,AE1420*INDEX(Scope_Labor_Rates!$D$6:$D$46,V1420-5)*AA1420,0)</f>
        <v>0</v>
      </c>
      <c r="AG1420" s="178">
        <f>IF(V1420&gt;0,P1420*INDEX(Scope_Labor_Rates!$G$6:$G$46,V1420-5),0)</f>
        <v>0</v>
      </c>
      <c r="AH1420" s="181">
        <f>IF(V1420&gt;0,AG1420*INDEX(Scope_Labor_Rates!$F$6:$F$46,V1420-5)*AA1420,0)</f>
        <v>0</v>
      </c>
      <c r="AI1420" s="178">
        <f>IF(V1420&gt;0,P1420*INDEX(Scope_Labor_Rates!$I$6:$I$46,V1420-5),0)</f>
        <v>0</v>
      </c>
      <c r="AJ1420" s="181">
        <f>IF(V1420&gt;0,AI1420*INDEX(Scope_Labor_Rates!$H$6:$H$46,V1420-5)*AA1420,0)</f>
        <v>0</v>
      </c>
      <c r="AK1420" s="178">
        <f>IF(V1420&gt;0,P1420*INDEX(Scope_Labor_Rates!$K$6:$K$46,V1420-5),0)</f>
        <v>0</v>
      </c>
      <c r="AL1420" s="181">
        <f>IF(V1420&gt;0,AK1420*INDEX(Scope_Labor_Rates!$J$6:$J$46,V1420-5)*AA1420,0)</f>
        <v>0</v>
      </c>
      <c r="AM1420" s="178">
        <f>IF(V1420&gt;0,P1420*INDEX(Scope_Labor_Rates!$M$6:$M$46,V1420-5),0)</f>
        <v>0</v>
      </c>
      <c r="AN1420" s="178">
        <f>IF(V1420&gt;0,AM1420*INDEX(Scope_Labor_Rates!$L$6:$L$46,V1420-5)*AA1420,0)</f>
        <v>0</v>
      </c>
      <c r="AO1420" s="178">
        <f>IF(V1420&gt;0,P1420*INDEX(Scope_Labor_Rates!$O$6:$O$46,V1420-5)*AA1420,0)</f>
        <v>0</v>
      </c>
      <c r="AP1420" s="181">
        <f>IF(V1420&gt;0,P1420*INDEX(Scope_Labor_Rates!$Q$6:$Q$46,V1420-5)*AA1420,0)</f>
        <v>0</v>
      </c>
      <c r="AQ1420" s="178">
        <f t="shared" si="202"/>
        <v>0</v>
      </c>
      <c r="AR1420" s="178">
        <f t="shared" si="203"/>
        <v>0</v>
      </c>
      <c r="AS1420" s="178">
        <f t="shared" si="204"/>
        <v>0</v>
      </c>
      <c r="AT1420" s="178">
        <f t="shared" si="205"/>
        <v>0</v>
      </c>
      <c r="AU1420">
        <f t="shared" si="206"/>
        <v>0</v>
      </c>
    </row>
    <row r="1421" spans="1:47">
      <c r="A1421" t="str">
        <f>IF(All_Tasks!A1421="","",All_Tasks!A1421)</f>
        <v/>
      </c>
      <c r="B1421" t="str">
        <f>IF(All_Tasks!B1421="","",All_Tasks!B1421)</f>
        <v/>
      </c>
      <c r="C1421" t="str">
        <f>IF(All_Tasks!C1421="","",All_Tasks!C1421)</f>
        <v/>
      </c>
      <c r="D1421" t="str">
        <f>IF(All_Tasks!D1421="","",All_Tasks!D1421)</f>
        <v/>
      </c>
      <c r="E1421" t="str">
        <f>IF(All_Tasks!V1421&lt;&gt;"",All_Tasks!V1421,IF(All_Tasks!E1421&lt;&gt;"",All_Tasks!E1421,""))</f>
        <v/>
      </c>
      <c r="F1421" t="str">
        <f>IF(All_Tasks!F1421="","",All_Tasks!F1421)</f>
        <v/>
      </c>
      <c r="G1421" t="str">
        <f>IF(All_Tasks!G1421="","",All_Tasks!G1421)</f>
        <v/>
      </c>
      <c r="H1421" s="231" t="str">
        <f>IF(All_Tasks!H1421="","",All_Tasks!H1421)</f>
        <v/>
      </c>
      <c r="I1421" t="str">
        <f>IF(All_Tasks!I1421="","",All_Tasks!I1421)</f>
        <v/>
      </c>
      <c r="J1421" t="str">
        <f>IF(All_Tasks!J1421="","",All_Tasks!J1421)</f>
        <v/>
      </c>
      <c r="K1421" t="str">
        <f>IF(All_Tasks!K1421="","",All_Tasks!K1421)</f>
        <v/>
      </c>
      <c r="L1421" s="231" t="str">
        <f>IF(All_Tasks!L1421="","",All_Tasks!L1421)</f>
        <v/>
      </c>
      <c r="M1421" t="str">
        <f>IF(All_Tasks!M1421="","",All_Tasks!M1421)</f>
        <v/>
      </c>
      <c r="N1421" t="str">
        <f>IF(All_Tasks!N1421="","",All_Tasks!N1421)</f>
        <v/>
      </c>
      <c r="O1421" t="str">
        <f>IF(All_Tasks!O1421="","",All_Tasks!O1421)</f>
        <v/>
      </c>
      <c r="P1421" s="181">
        <f>IF(All_Tasks!P1421="",0,All_Tasks!P1421)</f>
        <v>0</v>
      </c>
      <c r="Q1421" s="181">
        <f>IF(All_Tasks!Q1421="",0,All_Tasks!Q1421)</f>
        <v>0</v>
      </c>
      <c r="R1421" s="181">
        <f>IF(All_Tasks!R1421="",0,All_Tasks!R1421)</f>
        <v>0</v>
      </c>
      <c r="S1421" s="181" t="str">
        <f>IF(All_Tasks!S1421="","",All_Tasks!S1421)</f>
        <v/>
      </c>
      <c r="T1421" t="str">
        <f>IF(All_Tasks!T1421="","",All_Tasks!T1421)</f>
        <v/>
      </c>
      <c r="U1421" t="str">
        <f>IF(All_Tasks!U1421="","",All_Tasks!U1421)</f>
        <v/>
      </c>
      <c r="V1421">
        <f>IF(A1421="",0,IFERROR(MATCH(A1421,Scope_Labor_Rates!$A$6:$A$46,0)+5,0))</f>
        <v>0</v>
      </c>
      <c r="W1421" s="178">
        <f>IF(V1421&gt;0,INDEX(Scope_Labor_Rates!$C$6:$C$46,V1421-5),0)</f>
        <v>0</v>
      </c>
      <c r="X1421" s="178">
        <f>IF(V1421&gt;0,INDEX(Scope_Labor_Rates!$C$6:$C$46,V1421-5),0)</f>
        <v>0</v>
      </c>
      <c r="Y1421" s="180">
        <f>IF(V1421&gt;0,INDEX(Scope_Labor_Rates!$S$6:$S$46,V1421-5),0)</f>
        <v>0</v>
      </c>
      <c r="Z1421" s="180">
        <f>IF(V1421&gt;0,INDEX(Scope_Labor_Rates!$R$6:$R$46,V1421-5),1)</f>
        <v>1</v>
      </c>
      <c r="AA1421" s="231">
        <f t="shared" si="198"/>
        <v>0</v>
      </c>
      <c r="AB1421" t="str">
        <f t="shared" si="199"/>
        <v/>
      </c>
      <c r="AC1421" s="178" t="str">
        <f t="shared" si="200"/>
        <v/>
      </c>
      <c r="AD1421" s="181">
        <f t="shared" si="201"/>
        <v>0</v>
      </c>
      <c r="AE1421" s="178">
        <f>IF(V1421&gt;0,P1421*INDEX(Scope_Labor_Rates!$E$6:$E$46,V1421-5),0)</f>
        <v>0</v>
      </c>
      <c r="AF1421" s="181">
        <f>IF(V1421&gt;0,AE1421*INDEX(Scope_Labor_Rates!$D$6:$D$46,V1421-5)*AA1421,0)</f>
        <v>0</v>
      </c>
      <c r="AG1421" s="178">
        <f>IF(V1421&gt;0,P1421*INDEX(Scope_Labor_Rates!$G$6:$G$46,V1421-5),0)</f>
        <v>0</v>
      </c>
      <c r="AH1421" s="181">
        <f>IF(V1421&gt;0,AG1421*INDEX(Scope_Labor_Rates!$F$6:$F$46,V1421-5)*AA1421,0)</f>
        <v>0</v>
      </c>
      <c r="AI1421" s="178">
        <f>IF(V1421&gt;0,P1421*INDEX(Scope_Labor_Rates!$I$6:$I$46,V1421-5),0)</f>
        <v>0</v>
      </c>
      <c r="AJ1421" s="181">
        <f>IF(V1421&gt;0,AI1421*INDEX(Scope_Labor_Rates!$H$6:$H$46,V1421-5)*AA1421,0)</f>
        <v>0</v>
      </c>
      <c r="AK1421" s="178">
        <f>IF(V1421&gt;0,P1421*INDEX(Scope_Labor_Rates!$K$6:$K$46,V1421-5),0)</f>
        <v>0</v>
      </c>
      <c r="AL1421" s="181">
        <f>IF(V1421&gt;0,AK1421*INDEX(Scope_Labor_Rates!$J$6:$J$46,V1421-5)*AA1421,0)</f>
        <v>0</v>
      </c>
      <c r="AM1421" s="178">
        <f>IF(V1421&gt;0,P1421*INDEX(Scope_Labor_Rates!$M$6:$M$46,V1421-5),0)</f>
        <v>0</v>
      </c>
      <c r="AN1421" s="178">
        <f>IF(V1421&gt;0,AM1421*INDEX(Scope_Labor_Rates!$L$6:$L$46,V1421-5)*AA1421,0)</f>
        <v>0</v>
      </c>
      <c r="AO1421" s="178">
        <f>IF(V1421&gt;0,P1421*INDEX(Scope_Labor_Rates!$O$6:$O$46,V1421-5)*AA1421,0)</f>
        <v>0</v>
      </c>
      <c r="AP1421" s="181">
        <f>IF(V1421&gt;0,P1421*INDEX(Scope_Labor_Rates!$Q$6:$Q$46,V1421-5)*AA1421,0)</f>
        <v>0</v>
      </c>
      <c r="AQ1421" s="178">
        <f t="shared" si="202"/>
        <v>0</v>
      </c>
      <c r="AR1421" s="178">
        <f t="shared" si="203"/>
        <v>0</v>
      </c>
      <c r="AS1421" s="178">
        <f t="shared" si="204"/>
        <v>0</v>
      </c>
      <c r="AT1421" s="178">
        <f t="shared" si="205"/>
        <v>0</v>
      </c>
      <c r="AU1421">
        <f t="shared" si="206"/>
        <v>0</v>
      </c>
    </row>
    <row r="1422" spans="1:47">
      <c r="A1422" t="str">
        <f>IF(All_Tasks!A1422="","",All_Tasks!A1422)</f>
        <v/>
      </c>
      <c r="B1422" t="str">
        <f>IF(All_Tasks!B1422="","",All_Tasks!B1422)</f>
        <v/>
      </c>
      <c r="C1422" t="str">
        <f>IF(All_Tasks!C1422="","",All_Tasks!C1422)</f>
        <v/>
      </c>
      <c r="D1422" t="str">
        <f>IF(All_Tasks!D1422="","",All_Tasks!D1422)</f>
        <v/>
      </c>
      <c r="E1422" t="str">
        <f>IF(All_Tasks!V1422&lt;&gt;"",All_Tasks!V1422,IF(All_Tasks!E1422&lt;&gt;"",All_Tasks!E1422,""))</f>
        <v/>
      </c>
      <c r="F1422" t="str">
        <f>IF(All_Tasks!F1422="","",All_Tasks!F1422)</f>
        <v/>
      </c>
      <c r="G1422" t="str">
        <f>IF(All_Tasks!G1422="","",All_Tasks!G1422)</f>
        <v/>
      </c>
      <c r="H1422" s="231" t="str">
        <f>IF(All_Tasks!H1422="","",All_Tasks!H1422)</f>
        <v/>
      </c>
      <c r="I1422" t="str">
        <f>IF(All_Tasks!I1422="","",All_Tasks!I1422)</f>
        <v/>
      </c>
      <c r="J1422" t="str">
        <f>IF(All_Tasks!J1422="","",All_Tasks!J1422)</f>
        <v/>
      </c>
      <c r="K1422" t="str">
        <f>IF(All_Tasks!K1422="","",All_Tasks!K1422)</f>
        <v/>
      </c>
      <c r="L1422" s="231" t="str">
        <f>IF(All_Tasks!L1422="","",All_Tasks!L1422)</f>
        <v/>
      </c>
      <c r="M1422" t="str">
        <f>IF(All_Tasks!M1422="","",All_Tasks!M1422)</f>
        <v/>
      </c>
      <c r="N1422" t="str">
        <f>IF(All_Tasks!N1422="","",All_Tasks!N1422)</f>
        <v/>
      </c>
      <c r="O1422" t="str">
        <f>IF(All_Tasks!O1422="","",All_Tasks!O1422)</f>
        <v/>
      </c>
      <c r="P1422" s="181">
        <f>IF(All_Tasks!P1422="",0,All_Tasks!P1422)</f>
        <v>0</v>
      </c>
      <c r="Q1422" s="181">
        <f>IF(All_Tasks!Q1422="",0,All_Tasks!Q1422)</f>
        <v>0</v>
      </c>
      <c r="R1422" s="181">
        <f>IF(All_Tasks!R1422="",0,All_Tasks!R1422)</f>
        <v>0</v>
      </c>
      <c r="S1422" s="181" t="str">
        <f>IF(All_Tasks!S1422="","",All_Tasks!S1422)</f>
        <v/>
      </c>
      <c r="T1422" t="str">
        <f>IF(All_Tasks!T1422="","",All_Tasks!T1422)</f>
        <v/>
      </c>
      <c r="U1422" t="str">
        <f>IF(All_Tasks!U1422="","",All_Tasks!U1422)</f>
        <v/>
      </c>
      <c r="V1422">
        <f>IF(A1422="",0,IFERROR(MATCH(A1422,Scope_Labor_Rates!$A$6:$A$46,0)+5,0))</f>
        <v>0</v>
      </c>
      <c r="W1422" s="178">
        <f>IF(V1422&gt;0,INDEX(Scope_Labor_Rates!$C$6:$C$46,V1422-5),0)</f>
        <v>0</v>
      </c>
      <c r="X1422" s="178">
        <f>IF(V1422&gt;0,INDEX(Scope_Labor_Rates!$C$6:$C$46,V1422-5),0)</f>
        <v>0</v>
      </c>
      <c r="Y1422" s="180">
        <f>IF(V1422&gt;0,INDEX(Scope_Labor_Rates!$S$6:$S$46,V1422-5),0)</f>
        <v>0</v>
      </c>
      <c r="Z1422" s="180">
        <f>IF(V1422&gt;0,INDEX(Scope_Labor_Rates!$R$6:$R$46,V1422-5),1)</f>
        <v>1</v>
      </c>
      <c r="AA1422" s="231">
        <f t="shared" si="198"/>
        <v>0</v>
      </c>
      <c r="AB1422" t="str">
        <f t="shared" si="199"/>
        <v/>
      </c>
      <c r="AC1422" s="178" t="str">
        <f t="shared" si="200"/>
        <v/>
      </c>
      <c r="AD1422" s="181">
        <f t="shared" si="201"/>
        <v>0</v>
      </c>
      <c r="AE1422" s="178">
        <f>IF(V1422&gt;0,P1422*INDEX(Scope_Labor_Rates!$E$6:$E$46,V1422-5),0)</f>
        <v>0</v>
      </c>
      <c r="AF1422" s="181">
        <f>IF(V1422&gt;0,AE1422*INDEX(Scope_Labor_Rates!$D$6:$D$46,V1422-5)*AA1422,0)</f>
        <v>0</v>
      </c>
      <c r="AG1422" s="178">
        <f>IF(V1422&gt;0,P1422*INDEX(Scope_Labor_Rates!$G$6:$G$46,V1422-5),0)</f>
        <v>0</v>
      </c>
      <c r="AH1422" s="181">
        <f>IF(V1422&gt;0,AG1422*INDEX(Scope_Labor_Rates!$F$6:$F$46,V1422-5)*AA1422,0)</f>
        <v>0</v>
      </c>
      <c r="AI1422" s="178">
        <f>IF(V1422&gt;0,P1422*INDEX(Scope_Labor_Rates!$I$6:$I$46,V1422-5),0)</f>
        <v>0</v>
      </c>
      <c r="AJ1422" s="181">
        <f>IF(V1422&gt;0,AI1422*INDEX(Scope_Labor_Rates!$H$6:$H$46,V1422-5)*AA1422,0)</f>
        <v>0</v>
      </c>
      <c r="AK1422" s="178">
        <f>IF(V1422&gt;0,P1422*INDEX(Scope_Labor_Rates!$K$6:$K$46,V1422-5),0)</f>
        <v>0</v>
      </c>
      <c r="AL1422" s="181">
        <f>IF(V1422&gt;0,AK1422*INDEX(Scope_Labor_Rates!$J$6:$J$46,V1422-5)*AA1422,0)</f>
        <v>0</v>
      </c>
      <c r="AM1422" s="178">
        <f>IF(V1422&gt;0,P1422*INDEX(Scope_Labor_Rates!$M$6:$M$46,V1422-5),0)</f>
        <v>0</v>
      </c>
      <c r="AN1422" s="178">
        <f>IF(V1422&gt;0,AM1422*INDEX(Scope_Labor_Rates!$L$6:$L$46,V1422-5)*AA1422,0)</f>
        <v>0</v>
      </c>
      <c r="AO1422" s="178">
        <f>IF(V1422&gt;0,P1422*INDEX(Scope_Labor_Rates!$O$6:$O$46,V1422-5)*AA1422,0)</f>
        <v>0</v>
      </c>
      <c r="AP1422" s="181">
        <f>IF(V1422&gt;0,P1422*INDEX(Scope_Labor_Rates!$Q$6:$Q$46,V1422-5)*AA1422,0)</f>
        <v>0</v>
      </c>
      <c r="AQ1422" s="178">
        <f t="shared" si="202"/>
        <v>0</v>
      </c>
      <c r="AR1422" s="178">
        <f t="shared" si="203"/>
        <v>0</v>
      </c>
      <c r="AS1422" s="178">
        <f t="shared" si="204"/>
        <v>0</v>
      </c>
      <c r="AT1422" s="178">
        <f t="shared" si="205"/>
        <v>0</v>
      </c>
      <c r="AU1422">
        <f t="shared" si="206"/>
        <v>0</v>
      </c>
    </row>
    <row r="1423" spans="1:47">
      <c r="A1423" t="str">
        <f>IF(All_Tasks!A1423="","",All_Tasks!A1423)</f>
        <v/>
      </c>
      <c r="B1423" t="str">
        <f>IF(All_Tasks!B1423="","",All_Tasks!B1423)</f>
        <v/>
      </c>
      <c r="C1423" t="str">
        <f>IF(All_Tasks!C1423="","",All_Tasks!C1423)</f>
        <v/>
      </c>
      <c r="D1423" t="str">
        <f>IF(All_Tasks!D1423="","",All_Tasks!D1423)</f>
        <v/>
      </c>
      <c r="E1423" t="str">
        <f>IF(All_Tasks!V1423&lt;&gt;"",All_Tasks!V1423,IF(All_Tasks!E1423&lt;&gt;"",All_Tasks!E1423,""))</f>
        <v/>
      </c>
      <c r="F1423" t="str">
        <f>IF(All_Tasks!F1423="","",All_Tasks!F1423)</f>
        <v/>
      </c>
      <c r="G1423" t="str">
        <f>IF(All_Tasks!G1423="","",All_Tasks!G1423)</f>
        <v/>
      </c>
      <c r="H1423" s="231" t="str">
        <f>IF(All_Tasks!H1423="","",All_Tasks!H1423)</f>
        <v/>
      </c>
      <c r="I1423" t="str">
        <f>IF(All_Tasks!I1423="","",All_Tasks!I1423)</f>
        <v/>
      </c>
      <c r="J1423" t="str">
        <f>IF(All_Tasks!J1423="","",All_Tasks!J1423)</f>
        <v/>
      </c>
      <c r="K1423" t="str">
        <f>IF(All_Tasks!K1423="","",All_Tasks!K1423)</f>
        <v/>
      </c>
      <c r="L1423" s="231" t="str">
        <f>IF(All_Tasks!L1423="","",All_Tasks!L1423)</f>
        <v/>
      </c>
      <c r="M1423" t="str">
        <f>IF(All_Tasks!M1423="","",All_Tasks!M1423)</f>
        <v/>
      </c>
      <c r="N1423" t="str">
        <f>IF(All_Tasks!N1423="","",All_Tasks!N1423)</f>
        <v/>
      </c>
      <c r="O1423" t="str">
        <f>IF(All_Tasks!O1423="","",All_Tasks!O1423)</f>
        <v/>
      </c>
      <c r="P1423" s="181">
        <f>IF(All_Tasks!P1423="",0,All_Tasks!P1423)</f>
        <v>0</v>
      </c>
      <c r="Q1423" s="181">
        <f>IF(All_Tasks!Q1423="",0,All_Tasks!Q1423)</f>
        <v>0</v>
      </c>
      <c r="R1423" s="181">
        <f>IF(All_Tasks!R1423="",0,All_Tasks!R1423)</f>
        <v>0</v>
      </c>
      <c r="S1423" s="181" t="str">
        <f>IF(All_Tasks!S1423="","",All_Tasks!S1423)</f>
        <v/>
      </c>
      <c r="T1423" t="str">
        <f>IF(All_Tasks!T1423="","",All_Tasks!T1423)</f>
        <v/>
      </c>
      <c r="U1423" t="str">
        <f>IF(All_Tasks!U1423="","",All_Tasks!U1423)</f>
        <v/>
      </c>
      <c r="V1423">
        <f>IF(A1423="",0,IFERROR(MATCH(A1423,Scope_Labor_Rates!$A$6:$A$46,0)+5,0))</f>
        <v>0</v>
      </c>
      <c r="W1423" s="178">
        <f>IF(V1423&gt;0,INDEX(Scope_Labor_Rates!$C$6:$C$46,V1423-5),0)</f>
        <v>0</v>
      </c>
      <c r="X1423" s="178">
        <f>IF(V1423&gt;0,INDEX(Scope_Labor_Rates!$C$6:$C$46,V1423-5),0)</f>
        <v>0</v>
      </c>
      <c r="Y1423" s="180">
        <f>IF(V1423&gt;0,INDEX(Scope_Labor_Rates!$S$6:$S$46,V1423-5),0)</f>
        <v>0</v>
      </c>
      <c r="Z1423" s="180">
        <f>IF(V1423&gt;0,INDEX(Scope_Labor_Rates!$R$6:$R$46,V1423-5),1)</f>
        <v>1</v>
      </c>
      <c r="AA1423" s="231">
        <f t="shared" si="198"/>
        <v>0</v>
      </c>
      <c r="AB1423" t="str">
        <f t="shared" si="199"/>
        <v/>
      </c>
      <c r="AC1423" s="178" t="str">
        <f t="shared" si="200"/>
        <v/>
      </c>
      <c r="AD1423" s="181">
        <f t="shared" si="201"/>
        <v>0</v>
      </c>
      <c r="AE1423" s="178">
        <f>IF(V1423&gt;0,P1423*INDEX(Scope_Labor_Rates!$E$6:$E$46,V1423-5),0)</f>
        <v>0</v>
      </c>
      <c r="AF1423" s="181">
        <f>IF(V1423&gt;0,AE1423*INDEX(Scope_Labor_Rates!$D$6:$D$46,V1423-5)*AA1423,0)</f>
        <v>0</v>
      </c>
      <c r="AG1423" s="178">
        <f>IF(V1423&gt;0,P1423*INDEX(Scope_Labor_Rates!$G$6:$G$46,V1423-5),0)</f>
        <v>0</v>
      </c>
      <c r="AH1423" s="181">
        <f>IF(V1423&gt;0,AG1423*INDEX(Scope_Labor_Rates!$F$6:$F$46,V1423-5)*AA1423,0)</f>
        <v>0</v>
      </c>
      <c r="AI1423" s="178">
        <f>IF(V1423&gt;0,P1423*INDEX(Scope_Labor_Rates!$I$6:$I$46,V1423-5),0)</f>
        <v>0</v>
      </c>
      <c r="AJ1423" s="181">
        <f>IF(V1423&gt;0,AI1423*INDEX(Scope_Labor_Rates!$H$6:$H$46,V1423-5)*AA1423,0)</f>
        <v>0</v>
      </c>
      <c r="AK1423" s="178">
        <f>IF(V1423&gt;0,P1423*INDEX(Scope_Labor_Rates!$K$6:$K$46,V1423-5),0)</f>
        <v>0</v>
      </c>
      <c r="AL1423" s="181">
        <f>IF(V1423&gt;0,AK1423*INDEX(Scope_Labor_Rates!$J$6:$J$46,V1423-5)*AA1423,0)</f>
        <v>0</v>
      </c>
      <c r="AM1423" s="178">
        <f>IF(V1423&gt;0,P1423*INDEX(Scope_Labor_Rates!$M$6:$M$46,V1423-5),0)</f>
        <v>0</v>
      </c>
      <c r="AN1423" s="178">
        <f>IF(V1423&gt;0,AM1423*INDEX(Scope_Labor_Rates!$L$6:$L$46,V1423-5)*AA1423,0)</f>
        <v>0</v>
      </c>
      <c r="AO1423" s="178">
        <f>IF(V1423&gt;0,P1423*INDEX(Scope_Labor_Rates!$O$6:$O$46,V1423-5)*AA1423,0)</f>
        <v>0</v>
      </c>
      <c r="AP1423" s="181">
        <f>IF(V1423&gt;0,P1423*INDEX(Scope_Labor_Rates!$Q$6:$Q$46,V1423-5)*AA1423,0)</f>
        <v>0</v>
      </c>
      <c r="AQ1423" s="178">
        <f t="shared" si="202"/>
        <v>0</v>
      </c>
      <c r="AR1423" s="178">
        <f t="shared" si="203"/>
        <v>0</v>
      </c>
      <c r="AS1423" s="178">
        <f t="shared" si="204"/>
        <v>0</v>
      </c>
      <c r="AT1423" s="178">
        <f t="shared" si="205"/>
        <v>0</v>
      </c>
      <c r="AU1423">
        <f t="shared" si="206"/>
        <v>0</v>
      </c>
    </row>
    <row r="1424" spans="1:47">
      <c r="A1424" t="str">
        <f>IF(All_Tasks!A1424="","",All_Tasks!A1424)</f>
        <v/>
      </c>
      <c r="B1424" t="str">
        <f>IF(All_Tasks!B1424="","",All_Tasks!B1424)</f>
        <v/>
      </c>
      <c r="C1424" t="str">
        <f>IF(All_Tasks!C1424="","",All_Tasks!C1424)</f>
        <v/>
      </c>
      <c r="D1424" t="str">
        <f>IF(All_Tasks!D1424="","",All_Tasks!D1424)</f>
        <v/>
      </c>
      <c r="E1424" t="str">
        <f>IF(All_Tasks!V1424&lt;&gt;"",All_Tasks!V1424,IF(All_Tasks!E1424&lt;&gt;"",All_Tasks!E1424,""))</f>
        <v/>
      </c>
      <c r="F1424" t="str">
        <f>IF(All_Tasks!F1424="","",All_Tasks!F1424)</f>
        <v/>
      </c>
      <c r="G1424" t="str">
        <f>IF(All_Tasks!G1424="","",All_Tasks!G1424)</f>
        <v/>
      </c>
      <c r="H1424" s="231" t="str">
        <f>IF(All_Tasks!H1424="","",All_Tasks!H1424)</f>
        <v/>
      </c>
      <c r="I1424" t="str">
        <f>IF(All_Tasks!I1424="","",All_Tasks!I1424)</f>
        <v/>
      </c>
      <c r="J1424" t="str">
        <f>IF(All_Tasks!J1424="","",All_Tasks!J1424)</f>
        <v/>
      </c>
      <c r="K1424" t="str">
        <f>IF(All_Tasks!K1424="","",All_Tasks!K1424)</f>
        <v/>
      </c>
      <c r="L1424" s="231" t="str">
        <f>IF(All_Tasks!L1424="","",All_Tasks!L1424)</f>
        <v/>
      </c>
      <c r="M1424" t="str">
        <f>IF(All_Tasks!M1424="","",All_Tasks!M1424)</f>
        <v/>
      </c>
      <c r="N1424" t="str">
        <f>IF(All_Tasks!N1424="","",All_Tasks!N1424)</f>
        <v/>
      </c>
      <c r="O1424" t="str">
        <f>IF(All_Tasks!O1424="","",All_Tasks!O1424)</f>
        <v/>
      </c>
      <c r="P1424" s="181">
        <f>IF(All_Tasks!P1424="",0,All_Tasks!P1424)</f>
        <v>0</v>
      </c>
      <c r="Q1424" s="181">
        <f>IF(All_Tasks!Q1424="",0,All_Tasks!Q1424)</f>
        <v>0</v>
      </c>
      <c r="R1424" s="181">
        <f>IF(All_Tasks!R1424="",0,All_Tasks!R1424)</f>
        <v>0</v>
      </c>
      <c r="S1424" s="181" t="str">
        <f>IF(All_Tasks!S1424="","",All_Tasks!S1424)</f>
        <v/>
      </c>
      <c r="T1424" t="str">
        <f>IF(All_Tasks!T1424="","",All_Tasks!T1424)</f>
        <v/>
      </c>
      <c r="U1424" t="str">
        <f>IF(All_Tasks!U1424="","",All_Tasks!U1424)</f>
        <v/>
      </c>
      <c r="V1424">
        <f>IF(A1424="",0,IFERROR(MATCH(A1424,Scope_Labor_Rates!$A$6:$A$46,0)+5,0))</f>
        <v>0</v>
      </c>
      <c r="W1424" s="178">
        <f>IF(V1424&gt;0,INDEX(Scope_Labor_Rates!$C$6:$C$46,V1424-5),0)</f>
        <v>0</v>
      </c>
      <c r="X1424" s="178">
        <f>IF(V1424&gt;0,INDEX(Scope_Labor_Rates!$C$6:$C$46,V1424-5),0)</f>
        <v>0</v>
      </c>
      <c r="Y1424" s="180">
        <f>IF(V1424&gt;0,INDEX(Scope_Labor_Rates!$S$6:$S$46,V1424-5),0)</f>
        <v>0</v>
      </c>
      <c r="Z1424" s="180">
        <f>IF(V1424&gt;0,INDEX(Scope_Labor_Rates!$R$6:$R$46,V1424-5),1)</f>
        <v>1</v>
      </c>
      <c r="AA1424" s="231">
        <f t="shared" si="198"/>
        <v>0</v>
      </c>
      <c r="AB1424" t="str">
        <f t="shared" si="199"/>
        <v/>
      </c>
      <c r="AC1424" s="178" t="str">
        <f t="shared" si="200"/>
        <v/>
      </c>
      <c r="AD1424" s="181">
        <f t="shared" si="201"/>
        <v>0</v>
      </c>
      <c r="AE1424" s="178">
        <f>IF(V1424&gt;0,P1424*INDEX(Scope_Labor_Rates!$E$6:$E$46,V1424-5),0)</f>
        <v>0</v>
      </c>
      <c r="AF1424" s="181">
        <f>IF(V1424&gt;0,AE1424*INDEX(Scope_Labor_Rates!$D$6:$D$46,V1424-5)*AA1424,0)</f>
        <v>0</v>
      </c>
      <c r="AG1424" s="178">
        <f>IF(V1424&gt;0,P1424*INDEX(Scope_Labor_Rates!$G$6:$G$46,V1424-5),0)</f>
        <v>0</v>
      </c>
      <c r="AH1424" s="181">
        <f>IF(V1424&gt;0,AG1424*INDEX(Scope_Labor_Rates!$F$6:$F$46,V1424-5)*AA1424,0)</f>
        <v>0</v>
      </c>
      <c r="AI1424" s="178">
        <f>IF(V1424&gt;0,P1424*INDEX(Scope_Labor_Rates!$I$6:$I$46,V1424-5),0)</f>
        <v>0</v>
      </c>
      <c r="AJ1424" s="181">
        <f>IF(V1424&gt;0,AI1424*INDEX(Scope_Labor_Rates!$H$6:$H$46,V1424-5)*AA1424,0)</f>
        <v>0</v>
      </c>
      <c r="AK1424" s="178">
        <f>IF(V1424&gt;0,P1424*INDEX(Scope_Labor_Rates!$K$6:$K$46,V1424-5),0)</f>
        <v>0</v>
      </c>
      <c r="AL1424" s="181">
        <f>IF(V1424&gt;0,AK1424*INDEX(Scope_Labor_Rates!$J$6:$J$46,V1424-5)*AA1424,0)</f>
        <v>0</v>
      </c>
      <c r="AM1424" s="178">
        <f>IF(V1424&gt;0,P1424*INDEX(Scope_Labor_Rates!$M$6:$M$46,V1424-5),0)</f>
        <v>0</v>
      </c>
      <c r="AN1424" s="178">
        <f>IF(V1424&gt;0,AM1424*INDEX(Scope_Labor_Rates!$L$6:$L$46,V1424-5)*AA1424,0)</f>
        <v>0</v>
      </c>
      <c r="AO1424" s="178">
        <f>IF(V1424&gt;0,P1424*INDEX(Scope_Labor_Rates!$O$6:$O$46,V1424-5)*AA1424,0)</f>
        <v>0</v>
      </c>
      <c r="AP1424" s="181">
        <f>IF(V1424&gt;0,P1424*INDEX(Scope_Labor_Rates!$Q$6:$Q$46,V1424-5)*AA1424,0)</f>
        <v>0</v>
      </c>
      <c r="AQ1424" s="178">
        <f t="shared" si="202"/>
        <v>0</v>
      </c>
      <c r="AR1424" s="178">
        <f t="shared" si="203"/>
        <v>0</v>
      </c>
      <c r="AS1424" s="178">
        <f t="shared" si="204"/>
        <v>0</v>
      </c>
      <c r="AT1424" s="178">
        <f t="shared" si="205"/>
        <v>0</v>
      </c>
      <c r="AU1424">
        <f t="shared" si="206"/>
        <v>0</v>
      </c>
    </row>
    <row r="1425" spans="1:47">
      <c r="A1425" t="str">
        <f>IF(All_Tasks!A1425="","",All_Tasks!A1425)</f>
        <v/>
      </c>
      <c r="B1425" t="str">
        <f>IF(All_Tasks!B1425="","",All_Tasks!B1425)</f>
        <v/>
      </c>
      <c r="C1425" t="str">
        <f>IF(All_Tasks!C1425="","",All_Tasks!C1425)</f>
        <v/>
      </c>
      <c r="D1425" t="str">
        <f>IF(All_Tasks!D1425="","",All_Tasks!D1425)</f>
        <v/>
      </c>
      <c r="E1425" t="str">
        <f>IF(All_Tasks!V1425&lt;&gt;"",All_Tasks!V1425,IF(All_Tasks!E1425&lt;&gt;"",All_Tasks!E1425,""))</f>
        <v/>
      </c>
      <c r="F1425" t="str">
        <f>IF(All_Tasks!F1425="","",All_Tasks!F1425)</f>
        <v/>
      </c>
      <c r="G1425" t="str">
        <f>IF(All_Tasks!G1425="","",All_Tasks!G1425)</f>
        <v/>
      </c>
      <c r="H1425" s="231" t="str">
        <f>IF(All_Tasks!H1425="","",All_Tasks!H1425)</f>
        <v/>
      </c>
      <c r="I1425" t="str">
        <f>IF(All_Tasks!I1425="","",All_Tasks!I1425)</f>
        <v/>
      </c>
      <c r="J1425" t="str">
        <f>IF(All_Tasks!J1425="","",All_Tasks!J1425)</f>
        <v/>
      </c>
      <c r="K1425" t="str">
        <f>IF(All_Tasks!K1425="","",All_Tasks!K1425)</f>
        <v/>
      </c>
      <c r="L1425" s="231" t="str">
        <f>IF(All_Tasks!L1425="","",All_Tasks!L1425)</f>
        <v/>
      </c>
      <c r="M1425" t="str">
        <f>IF(All_Tasks!M1425="","",All_Tasks!M1425)</f>
        <v/>
      </c>
      <c r="N1425" t="str">
        <f>IF(All_Tasks!N1425="","",All_Tasks!N1425)</f>
        <v/>
      </c>
      <c r="O1425" t="str">
        <f>IF(All_Tasks!O1425="","",All_Tasks!O1425)</f>
        <v/>
      </c>
      <c r="P1425" s="181">
        <f>IF(All_Tasks!P1425="",0,All_Tasks!P1425)</f>
        <v>0</v>
      </c>
      <c r="Q1425" s="181">
        <f>IF(All_Tasks!Q1425="",0,All_Tasks!Q1425)</f>
        <v>0</v>
      </c>
      <c r="R1425" s="181">
        <f>IF(All_Tasks!R1425="",0,All_Tasks!R1425)</f>
        <v>0</v>
      </c>
      <c r="S1425" s="181" t="str">
        <f>IF(All_Tasks!S1425="","",All_Tasks!S1425)</f>
        <v/>
      </c>
      <c r="T1425" t="str">
        <f>IF(All_Tasks!T1425="","",All_Tasks!T1425)</f>
        <v/>
      </c>
      <c r="U1425" t="str">
        <f>IF(All_Tasks!U1425="","",All_Tasks!U1425)</f>
        <v/>
      </c>
      <c r="V1425">
        <f>IF(A1425="",0,IFERROR(MATCH(A1425,Scope_Labor_Rates!$A$6:$A$46,0)+5,0))</f>
        <v>0</v>
      </c>
      <c r="W1425" s="178">
        <f>IF(V1425&gt;0,INDEX(Scope_Labor_Rates!$C$6:$C$46,V1425-5),0)</f>
        <v>0</v>
      </c>
      <c r="X1425" s="178">
        <f>IF(V1425&gt;0,INDEX(Scope_Labor_Rates!$C$6:$C$46,V1425-5),0)</f>
        <v>0</v>
      </c>
      <c r="Y1425" s="180">
        <f>IF(V1425&gt;0,INDEX(Scope_Labor_Rates!$S$6:$S$46,V1425-5),0)</f>
        <v>0</v>
      </c>
      <c r="Z1425" s="180">
        <f>IF(V1425&gt;0,INDEX(Scope_Labor_Rates!$R$6:$R$46,V1425-5),1)</f>
        <v>1</v>
      </c>
      <c r="AA1425" s="231">
        <f t="shared" si="198"/>
        <v>0</v>
      </c>
      <c r="AB1425" t="str">
        <f t="shared" si="199"/>
        <v/>
      </c>
      <c r="AC1425" s="178" t="str">
        <f t="shared" si="200"/>
        <v/>
      </c>
      <c r="AD1425" s="181">
        <f t="shared" si="201"/>
        <v>0</v>
      </c>
      <c r="AE1425" s="178">
        <f>IF(V1425&gt;0,P1425*INDEX(Scope_Labor_Rates!$E$6:$E$46,V1425-5),0)</f>
        <v>0</v>
      </c>
      <c r="AF1425" s="181">
        <f>IF(V1425&gt;0,AE1425*INDEX(Scope_Labor_Rates!$D$6:$D$46,V1425-5)*AA1425,0)</f>
        <v>0</v>
      </c>
      <c r="AG1425" s="178">
        <f>IF(V1425&gt;0,P1425*INDEX(Scope_Labor_Rates!$G$6:$G$46,V1425-5),0)</f>
        <v>0</v>
      </c>
      <c r="AH1425" s="181">
        <f>IF(V1425&gt;0,AG1425*INDEX(Scope_Labor_Rates!$F$6:$F$46,V1425-5)*AA1425,0)</f>
        <v>0</v>
      </c>
      <c r="AI1425" s="178">
        <f>IF(V1425&gt;0,P1425*INDEX(Scope_Labor_Rates!$I$6:$I$46,V1425-5),0)</f>
        <v>0</v>
      </c>
      <c r="AJ1425" s="181">
        <f>IF(V1425&gt;0,AI1425*INDEX(Scope_Labor_Rates!$H$6:$H$46,V1425-5)*AA1425,0)</f>
        <v>0</v>
      </c>
      <c r="AK1425" s="178">
        <f>IF(V1425&gt;0,P1425*INDEX(Scope_Labor_Rates!$K$6:$K$46,V1425-5),0)</f>
        <v>0</v>
      </c>
      <c r="AL1425" s="181">
        <f>IF(V1425&gt;0,AK1425*INDEX(Scope_Labor_Rates!$J$6:$J$46,V1425-5)*AA1425,0)</f>
        <v>0</v>
      </c>
      <c r="AM1425" s="178">
        <f>IF(V1425&gt;0,P1425*INDEX(Scope_Labor_Rates!$M$6:$M$46,V1425-5),0)</f>
        <v>0</v>
      </c>
      <c r="AN1425" s="178">
        <f>IF(V1425&gt;0,AM1425*INDEX(Scope_Labor_Rates!$L$6:$L$46,V1425-5)*AA1425,0)</f>
        <v>0</v>
      </c>
      <c r="AO1425" s="178">
        <f>IF(V1425&gt;0,P1425*INDEX(Scope_Labor_Rates!$O$6:$O$46,V1425-5)*AA1425,0)</f>
        <v>0</v>
      </c>
      <c r="AP1425" s="181">
        <f>IF(V1425&gt;0,P1425*INDEX(Scope_Labor_Rates!$Q$6:$Q$46,V1425-5)*AA1425,0)</f>
        <v>0</v>
      </c>
      <c r="AQ1425" s="178">
        <f t="shared" si="202"/>
        <v>0</v>
      </c>
      <c r="AR1425" s="178">
        <f t="shared" si="203"/>
        <v>0</v>
      </c>
      <c r="AS1425" s="178">
        <f t="shared" si="204"/>
        <v>0</v>
      </c>
      <c r="AT1425" s="178">
        <f t="shared" si="205"/>
        <v>0</v>
      </c>
      <c r="AU1425">
        <f t="shared" si="206"/>
        <v>0</v>
      </c>
    </row>
    <row r="1426" spans="1:47">
      <c r="A1426" t="str">
        <f>IF(All_Tasks!A1426="","",All_Tasks!A1426)</f>
        <v/>
      </c>
      <c r="B1426" t="str">
        <f>IF(All_Tasks!B1426="","",All_Tasks!B1426)</f>
        <v/>
      </c>
      <c r="C1426" t="str">
        <f>IF(All_Tasks!C1426="","",All_Tasks!C1426)</f>
        <v/>
      </c>
      <c r="D1426" t="str">
        <f>IF(All_Tasks!D1426="","",All_Tasks!D1426)</f>
        <v/>
      </c>
      <c r="E1426" t="str">
        <f>IF(All_Tasks!V1426&lt;&gt;"",All_Tasks!V1426,IF(All_Tasks!E1426&lt;&gt;"",All_Tasks!E1426,""))</f>
        <v/>
      </c>
      <c r="F1426" t="str">
        <f>IF(All_Tasks!F1426="","",All_Tasks!F1426)</f>
        <v/>
      </c>
      <c r="G1426" t="str">
        <f>IF(All_Tasks!G1426="","",All_Tasks!G1426)</f>
        <v/>
      </c>
      <c r="H1426" s="231" t="str">
        <f>IF(All_Tasks!H1426="","",All_Tasks!H1426)</f>
        <v/>
      </c>
      <c r="I1426" t="str">
        <f>IF(All_Tasks!I1426="","",All_Tasks!I1426)</f>
        <v/>
      </c>
      <c r="J1426" t="str">
        <f>IF(All_Tasks!J1426="","",All_Tasks!J1426)</f>
        <v/>
      </c>
      <c r="K1426" t="str">
        <f>IF(All_Tasks!K1426="","",All_Tasks!K1426)</f>
        <v/>
      </c>
      <c r="L1426" s="231" t="str">
        <f>IF(All_Tasks!L1426="","",All_Tasks!L1426)</f>
        <v/>
      </c>
      <c r="M1426" t="str">
        <f>IF(All_Tasks!M1426="","",All_Tasks!M1426)</f>
        <v/>
      </c>
      <c r="N1426" t="str">
        <f>IF(All_Tasks!N1426="","",All_Tasks!N1426)</f>
        <v/>
      </c>
      <c r="O1426" t="str">
        <f>IF(All_Tasks!O1426="","",All_Tasks!O1426)</f>
        <v/>
      </c>
      <c r="P1426" s="181">
        <f>IF(All_Tasks!P1426="",0,All_Tasks!P1426)</f>
        <v>0</v>
      </c>
      <c r="Q1426" s="181">
        <f>IF(All_Tasks!Q1426="",0,All_Tasks!Q1426)</f>
        <v>0</v>
      </c>
      <c r="R1426" s="181">
        <f>IF(All_Tasks!R1426="",0,All_Tasks!R1426)</f>
        <v>0</v>
      </c>
      <c r="S1426" s="181" t="str">
        <f>IF(All_Tasks!S1426="","",All_Tasks!S1426)</f>
        <v/>
      </c>
      <c r="T1426" t="str">
        <f>IF(All_Tasks!T1426="","",All_Tasks!T1426)</f>
        <v/>
      </c>
      <c r="U1426" t="str">
        <f>IF(All_Tasks!U1426="","",All_Tasks!U1426)</f>
        <v/>
      </c>
      <c r="V1426">
        <f>IF(A1426="",0,IFERROR(MATCH(A1426,Scope_Labor_Rates!$A$6:$A$46,0)+5,0))</f>
        <v>0</v>
      </c>
      <c r="W1426" s="178">
        <f>IF(V1426&gt;0,INDEX(Scope_Labor_Rates!$C$6:$C$46,V1426-5),0)</f>
        <v>0</v>
      </c>
      <c r="X1426" s="178">
        <f>IF(V1426&gt;0,INDEX(Scope_Labor_Rates!$C$6:$C$46,V1426-5),0)</f>
        <v>0</v>
      </c>
      <c r="Y1426" s="180">
        <f>IF(V1426&gt;0,INDEX(Scope_Labor_Rates!$S$6:$S$46,V1426-5),0)</f>
        <v>0</v>
      </c>
      <c r="Z1426" s="180">
        <f>IF(V1426&gt;0,INDEX(Scope_Labor_Rates!$R$6:$R$46,V1426-5),1)</f>
        <v>1</v>
      </c>
      <c r="AA1426" s="231">
        <f t="shared" si="198"/>
        <v>0</v>
      </c>
      <c r="AB1426" t="str">
        <f t="shared" si="199"/>
        <v/>
      </c>
      <c r="AC1426" s="178" t="str">
        <f t="shared" si="200"/>
        <v/>
      </c>
      <c r="AD1426" s="181">
        <f t="shared" si="201"/>
        <v>0</v>
      </c>
      <c r="AE1426" s="178">
        <f>IF(V1426&gt;0,P1426*INDEX(Scope_Labor_Rates!$E$6:$E$46,V1426-5),0)</f>
        <v>0</v>
      </c>
      <c r="AF1426" s="181">
        <f>IF(V1426&gt;0,AE1426*INDEX(Scope_Labor_Rates!$D$6:$D$46,V1426-5)*AA1426,0)</f>
        <v>0</v>
      </c>
      <c r="AG1426" s="178">
        <f>IF(V1426&gt;0,P1426*INDEX(Scope_Labor_Rates!$G$6:$G$46,V1426-5),0)</f>
        <v>0</v>
      </c>
      <c r="AH1426" s="181">
        <f>IF(V1426&gt;0,AG1426*INDEX(Scope_Labor_Rates!$F$6:$F$46,V1426-5)*AA1426,0)</f>
        <v>0</v>
      </c>
      <c r="AI1426" s="178">
        <f>IF(V1426&gt;0,P1426*INDEX(Scope_Labor_Rates!$I$6:$I$46,V1426-5),0)</f>
        <v>0</v>
      </c>
      <c r="AJ1426" s="181">
        <f>IF(V1426&gt;0,AI1426*INDEX(Scope_Labor_Rates!$H$6:$H$46,V1426-5)*AA1426,0)</f>
        <v>0</v>
      </c>
      <c r="AK1426" s="178">
        <f>IF(V1426&gt;0,P1426*INDEX(Scope_Labor_Rates!$K$6:$K$46,V1426-5),0)</f>
        <v>0</v>
      </c>
      <c r="AL1426" s="181">
        <f>IF(V1426&gt;0,AK1426*INDEX(Scope_Labor_Rates!$J$6:$J$46,V1426-5)*AA1426,0)</f>
        <v>0</v>
      </c>
      <c r="AM1426" s="178">
        <f>IF(V1426&gt;0,P1426*INDEX(Scope_Labor_Rates!$M$6:$M$46,V1426-5),0)</f>
        <v>0</v>
      </c>
      <c r="AN1426" s="178">
        <f>IF(V1426&gt;0,AM1426*INDEX(Scope_Labor_Rates!$L$6:$L$46,V1426-5)*AA1426,0)</f>
        <v>0</v>
      </c>
      <c r="AO1426" s="178">
        <f>IF(V1426&gt;0,P1426*INDEX(Scope_Labor_Rates!$O$6:$O$46,V1426-5)*AA1426,0)</f>
        <v>0</v>
      </c>
      <c r="AP1426" s="181">
        <f>IF(V1426&gt;0,P1426*INDEX(Scope_Labor_Rates!$Q$6:$Q$46,V1426-5)*AA1426,0)</f>
        <v>0</v>
      </c>
      <c r="AQ1426" s="178">
        <f t="shared" si="202"/>
        <v>0</v>
      </c>
      <c r="AR1426" s="178">
        <f t="shared" si="203"/>
        <v>0</v>
      </c>
      <c r="AS1426" s="178">
        <f t="shared" si="204"/>
        <v>0</v>
      </c>
      <c r="AT1426" s="178">
        <f t="shared" si="205"/>
        <v>0</v>
      </c>
      <c r="AU1426">
        <f t="shared" si="206"/>
        <v>0</v>
      </c>
    </row>
    <row r="1427" spans="1:47">
      <c r="A1427" t="str">
        <f>IF(All_Tasks!A1427="","",All_Tasks!A1427)</f>
        <v/>
      </c>
      <c r="B1427" t="str">
        <f>IF(All_Tasks!B1427="","",All_Tasks!B1427)</f>
        <v/>
      </c>
      <c r="C1427" t="str">
        <f>IF(All_Tasks!C1427="","",All_Tasks!C1427)</f>
        <v/>
      </c>
      <c r="D1427" t="str">
        <f>IF(All_Tasks!D1427="","",All_Tasks!D1427)</f>
        <v/>
      </c>
      <c r="E1427" t="str">
        <f>IF(All_Tasks!V1427&lt;&gt;"",All_Tasks!V1427,IF(All_Tasks!E1427&lt;&gt;"",All_Tasks!E1427,""))</f>
        <v/>
      </c>
      <c r="F1427" t="str">
        <f>IF(All_Tasks!F1427="","",All_Tasks!F1427)</f>
        <v/>
      </c>
      <c r="G1427" t="str">
        <f>IF(All_Tasks!G1427="","",All_Tasks!G1427)</f>
        <v/>
      </c>
      <c r="H1427" s="231" t="str">
        <f>IF(All_Tasks!H1427="","",All_Tasks!H1427)</f>
        <v/>
      </c>
      <c r="I1427" t="str">
        <f>IF(All_Tasks!I1427="","",All_Tasks!I1427)</f>
        <v/>
      </c>
      <c r="J1427" t="str">
        <f>IF(All_Tasks!J1427="","",All_Tasks!J1427)</f>
        <v/>
      </c>
      <c r="K1427" t="str">
        <f>IF(All_Tasks!K1427="","",All_Tasks!K1427)</f>
        <v/>
      </c>
      <c r="L1427" s="231" t="str">
        <f>IF(All_Tasks!L1427="","",All_Tasks!L1427)</f>
        <v/>
      </c>
      <c r="M1427" t="str">
        <f>IF(All_Tasks!M1427="","",All_Tasks!M1427)</f>
        <v/>
      </c>
      <c r="N1427" t="str">
        <f>IF(All_Tasks!N1427="","",All_Tasks!N1427)</f>
        <v/>
      </c>
      <c r="O1427" t="str">
        <f>IF(All_Tasks!O1427="","",All_Tasks!O1427)</f>
        <v/>
      </c>
      <c r="P1427" s="181">
        <f>IF(All_Tasks!P1427="",0,All_Tasks!P1427)</f>
        <v>0</v>
      </c>
      <c r="Q1427" s="181">
        <f>IF(All_Tasks!Q1427="",0,All_Tasks!Q1427)</f>
        <v>0</v>
      </c>
      <c r="R1427" s="181">
        <f>IF(All_Tasks!R1427="",0,All_Tasks!R1427)</f>
        <v>0</v>
      </c>
      <c r="S1427" s="181" t="str">
        <f>IF(All_Tasks!S1427="","",All_Tasks!S1427)</f>
        <v/>
      </c>
      <c r="T1427" t="str">
        <f>IF(All_Tasks!T1427="","",All_Tasks!T1427)</f>
        <v/>
      </c>
      <c r="U1427" t="str">
        <f>IF(All_Tasks!U1427="","",All_Tasks!U1427)</f>
        <v/>
      </c>
      <c r="V1427">
        <f>IF(A1427="",0,IFERROR(MATCH(A1427,Scope_Labor_Rates!$A$6:$A$46,0)+5,0))</f>
        <v>0</v>
      </c>
      <c r="W1427" s="178">
        <f>IF(V1427&gt;0,INDEX(Scope_Labor_Rates!$C$6:$C$46,V1427-5),0)</f>
        <v>0</v>
      </c>
      <c r="X1427" s="178">
        <f>IF(V1427&gt;0,INDEX(Scope_Labor_Rates!$C$6:$C$46,V1427-5),0)</f>
        <v>0</v>
      </c>
      <c r="Y1427" s="180">
        <f>IF(V1427&gt;0,INDEX(Scope_Labor_Rates!$S$6:$S$46,V1427-5),0)</f>
        <v>0</v>
      </c>
      <c r="Z1427" s="180">
        <f>IF(V1427&gt;0,INDEX(Scope_Labor_Rates!$R$6:$R$46,V1427-5),1)</f>
        <v>1</v>
      </c>
      <c r="AA1427" s="231">
        <f t="shared" si="198"/>
        <v>0</v>
      </c>
      <c r="AB1427" t="str">
        <f t="shared" si="199"/>
        <v/>
      </c>
      <c r="AC1427" s="178" t="str">
        <f t="shared" si="200"/>
        <v/>
      </c>
      <c r="AD1427" s="181">
        <f t="shared" si="201"/>
        <v>0</v>
      </c>
      <c r="AE1427" s="178">
        <f>IF(V1427&gt;0,P1427*INDEX(Scope_Labor_Rates!$E$6:$E$46,V1427-5),0)</f>
        <v>0</v>
      </c>
      <c r="AF1427" s="181">
        <f>IF(V1427&gt;0,AE1427*INDEX(Scope_Labor_Rates!$D$6:$D$46,V1427-5)*AA1427,0)</f>
        <v>0</v>
      </c>
      <c r="AG1427" s="178">
        <f>IF(V1427&gt;0,P1427*INDEX(Scope_Labor_Rates!$G$6:$G$46,V1427-5),0)</f>
        <v>0</v>
      </c>
      <c r="AH1427" s="181">
        <f>IF(V1427&gt;0,AG1427*INDEX(Scope_Labor_Rates!$F$6:$F$46,V1427-5)*AA1427,0)</f>
        <v>0</v>
      </c>
      <c r="AI1427" s="178">
        <f>IF(V1427&gt;0,P1427*INDEX(Scope_Labor_Rates!$I$6:$I$46,V1427-5),0)</f>
        <v>0</v>
      </c>
      <c r="AJ1427" s="181">
        <f>IF(V1427&gt;0,AI1427*INDEX(Scope_Labor_Rates!$H$6:$H$46,V1427-5)*AA1427,0)</f>
        <v>0</v>
      </c>
      <c r="AK1427" s="178">
        <f>IF(V1427&gt;0,P1427*INDEX(Scope_Labor_Rates!$K$6:$K$46,V1427-5),0)</f>
        <v>0</v>
      </c>
      <c r="AL1427" s="181">
        <f>IF(V1427&gt;0,AK1427*INDEX(Scope_Labor_Rates!$J$6:$J$46,V1427-5)*AA1427,0)</f>
        <v>0</v>
      </c>
      <c r="AM1427" s="178">
        <f>IF(V1427&gt;0,P1427*INDEX(Scope_Labor_Rates!$M$6:$M$46,V1427-5),0)</f>
        <v>0</v>
      </c>
      <c r="AN1427" s="178">
        <f>IF(V1427&gt;0,AM1427*INDEX(Scope_Labor_Rates!$L$6:$L$46,V1427-5)*AA1427,0)</f>
        <v>0</v>
      </c>
      <c r="AO1427" s="178">
        <f>IF(V1427&gt;0,P1427*INDEX(Scope_Labor_Rates!$O$6:$O$46,V1427-5)*AA1427,0)</f>
        <v>0</v>
      </c>
      <c r="AP1427" s="181">
        <f>IF(V1427&gt;0,P1427*INDEX(Scope_Labor_Rates!$Q$6:$Q$46,V1427-5)*AA1427,0)</f>
        <v>0</v>
      </c>
      <c r="AQ1427" s="178">
        <f t="shared" si="202"/>
        <v>0</v>
      </c>
      <c r="AR1427" s="178">
        <f t="shared" si="203"/>
        <v>0</v>
      </c>
      <c r="AS1427" s="178">
        <f t="shared" si="204"/>
        <v>0</v>
      </c>
      <c r="AT1427" s="178">
        <f t="shared" si="205"/>
        <v>0</v>
      </c>
      <c r="AU1427">
        <f t="shared" si="206"/>
        <v>0</v>
      </c>
    </row>
    <row r="1428" spans="1:47">
      <c r="A1428" t="str">
        <f>IF(All_Tasks!A1428="","",All_Tasks!A1428)</f>
        <v/>
      </c>
      <c r="B1428" t="str">
        <f>IF(All_Tasks!B1428="","",All_Tasks!B1428)</f>
        <v/>
      </c>
      <c r="C1428" t="str">
        <f>IF(All_Tasks!C1428="","",All_Tasks!C1428)</f>
        <v/>
      </c>
      <c r="D1428" t="str">
        <f>IF(All_Tasks!D1428="","",All_Tasks!D1428)</f>
        <v/>
      </c>
      <c r="E1428" t="str">
        <f>IF(All_Tasks!V1428&lt;&gt;"",All_Tasks!V1428,IF(All_Tasks!E1428&lt;&gt;"",All_Tasks!E1428,""))</f>
        <v/>
      </c>
      <c r="F1428" t="str">
        <f>IF(All_Tasks!F1428="","",All_Tasks!F1428)</f>
        <v/>
      </c>
      <c r="G1428" t="str">
        <f>IF(All_Tasks!G1428="","",All_Tasks!G1428)</f>
        <v/>
      </c>
      <c r="H1428" s="231" t="str">
        <f>IF(All_Tasks!H1428="","",All_Tasks!H1428)</f>
        <v/>
      </c>
      <c r="I1428" t="str">
        <f>IF(All_Tasks!I1428="","",All_Tasks!I1428)</f>
        <v/>
      </c>
      <c r="J1428" t="str">
        <f>IF(All_Tasks!J1428="","",All_Tasks!J1428)</f>
        <v/>
      </c>
      <c r="K1428" t="str">
        <f>IF(All_Tasks!K1428="","",All_Tasks!K1428)</f>
        <v/>
      </c>
      <c r="L1428" s="231" t="str">
        <f>IF(All_Tasks!L1428="","",All_Tasks!L1428)</f>
        <v/>
      </c>
      <c r="M1428" t="str">
        <f>IF(All_Tasks!M1428="","",All_Tasks!M1428)</f>
        <v/>
      </c>
      <c r="N1428" t="str">
        <f>IF(All_Tasks!N1428="","",All_Tasks!N1428)</f>
        <v/>
      </c>
      <c r="O1428" t="str">
        <f>IF(All_Tasks!O1428="","",All_Tasks!O1428)</f>
        <v/>
      </c>
      <c r="P1428" s="181">
        <f>IF(All_Tasks!P1428="",0,All_Tasks!P1428)</f>
        <v>0</v>
      </c>
      <c r="Q1428" s="181">
        <f>IF(All_Tasks!Q1428="",0,All_Tasks!Q1428)</f>
        <v>0</v>
      </c>
      <c r="R1428" s="181">
        <f>IF(All_Tasks!R1428="",0,All_Tasks!R1428)</f>
        <v>0</v>
      </c>
      <c r="S1428" s="181" t="str">
        <f>IF(All_Tasks!S1428="","",All_Tasks!S1428)</f>
        <v/>
      </c>
      <c r="T1428" t="str">
        <f>IF(All_Tasks!T1428="","",All_Tasks!T1428)</f>
        <v/>
      </c>
      <c r="U1428" t="str">
        <f>IF(All_Tasks!U1428="","",All_Tasks!U1428)</f>
        <v/>
      </c>
      <c r="V1428">
        <f>IF(A1428="",0,IFERROR(MATCH(A1428,Scope_Labor_Rates!$A$6:$A$46,0)+5,0))</f>
        <v>0</v>
      </c>
      <c r="W1428" s="178">
        <f>IF(V1428&gt;0,INDEX(Scope_Labor_Rates!$C$6:$C$46,V1428-5),0)</f>
        <v>0</v>
      </c>
      <c r="X1428" s="178">
        <f>IF(V1428&gt;0,INDEX(Scope_Labor_Rates!$C$6:$C$46,V1428-5),0)</f>
        <v>0</v>
      </c>
      <c r="Y1428" s="180">
        <f>IF(V1428&gt;0,INDEX(Scope_Labor_Rates!$S$6:$S$46,V1428-5),0)</f>
        <v>0</v>
      </c>
      <c r="Z1428" s="180">
        <f>IF(V1428&gt;0,INDEX(Scope_Labor_Rates!$R$6:$R$46,V1428-5),1)</f>
        <v>1</v>
      </c>
      <c r="AA1428" s="231">
        <f t="shared" si="198"/>
        <v>0</v>
      </c>
      <c r="AB1428" t="str">
        <f t="shared" si="199"/>
        <v/>
      </c>
      <c r="AC1428" s="178" t="str">
        <f t="shared" si="200"/>
        <v/>
      </c>
      <c r="AD1428" s="181">
        <f t="shared" si="201"/>
        <v>0</v>
      </c>
      <c r="AE1428" s="178">
        <f>IF(V1428&gt;0,P1428*INDEX(Scope_Labor_Rates!$E$6:$E$46,V1428-5),0)</f>
        <v>0</v>
      </c>
      <c r="AF1428" s="181">
        <f>IF(V1428&gt;0,AE1428*INDEX(Scope_Labor_Rates!$D$6:$D$46,V1428-5)*AA1428,0)</f>
        <v>0</v>
      </c>
      <c r="AG1428" s="178">
        <f>IF(V1428&gt;0,P1428*INDEX(Scope_Labor_Rates!$G$6:$G$46,V1428-5),0)</f>
        <v>0</v>
      </c>
      <c r="AH1428" s="181">
        <f>IF(V1428&gt;0,AG1428*INDEX(Scope_Labor_Rates!$F$6:$F$46,V1428-5)*AA1428,0)</f>
        <v>0</v>
      </c>
      <c r="AI1428" s="178">
        <f>IF(V1428&gt;0,P1428*INDEX(Scope_Labor_Rates!$I$6:$I$46,V1428-5),0)</f>
        <v>0</v>
      </c>
      <c r="AJ1428" s="181">
        <f>IF(V1428&gt;0,AI1428*INDEX(Scope_Labor_Rates!$H$6:$H$46,V1428-5)*AA1428,0)</f>
        <v>0</v>
      </c>
      <c r="AK1428" s="178">
        <f>IF(V1428&gt;0,P1428*INDEX(Scope_Labor_Rates!$K$6:$K$46,V1428-5),0)</f>
        <v>0</v>
      </c>
      <c r="AL1428" s="181">
        <f>IF(V1428&gt;0,AK1428*INDEX(Scope_Labor_Rates!$J$6:$J$46,V1428-5)*AA1428,0)</f>
        <v>0</v>
      </c>
      <c r="AM1428" s="178">
        <f>IF(V1428&gt;0,P1428*INDEX(Scope_Labor_Rates!$M$6:$M$46,V1428-5),0)</f>
        <v>0</v>
      </c>
      <c r="AN1428" s="178">
        <f>IF(V1428&gt;0,AM1428*INDEX(Scope_Labor_Rates!$L$6:$L$46,V1428-5)*AA1428,0)</f>
        <v>0</v>
      </c>
      <c r="AO1428" s="178">
        <f>IF(V1428&gt;0,P1428*INDEX(Scope_Labor_Rates!$O$6:$O$46,V1428-5)*AA1428,0)</f>
        <v>0</v>
      </c>
      <c r="AP1428" s="181">
        <f>IF(V1428&gt;0,P1428*INDEX(Scope_Labor_Rates!$Q$6:$Q$46,V1428-5)*AA1428,0)</f>
        <v>0</v>
      </c>
      <c r="AQ1428" s="178">
        <f t="shared" si="202"/>
        <v>0</v>
      </c>
      <c r="AR1428" s="178">
        <f t="shared" si="203"/>
        <v>0</v>
      </c>
      <c r="AS1428" s="178">
        <f t="shared" si="204"/>
        <v>0</v>
      </c>
      <c r="AT1428" s="178">
        <f t="shared" si="205"/>
        <v>0</v>
      </c>
      <c r="AU1428">
        <f t="shared" si="206"/>
        <v>0</v>
      </c>
    </row>
    <row r="1429" spans="1:47">
      <c r="A1429" t="str">
        <f>IF(All_Tasks!A1429="","",All_Tasks!A1429)</f>
        <v/>
      </c>
      <c r="B1429" t="str">
        <f>IF(All_Tasks!B1429="","",All_Tasks!B1429)</f>
        <v/>
      </c>
      <c r="C1429" t="str">
        <f>IF(All_Tasks!C1429="","",All_Tasks!C1429)</f>
        <v/>
      </c>
      <c r="D1429" t="str">
        <f>IF(All_Tasks!D1429="","",All_Tasks!D1429)</f>
        <v/>
      </c>
      <c r="E1429" t="str">
        <f>IF(All_Tasks!V1429&lt;&gt;"",All_Tasks!V1429,IF(All_Tasks!E1429&lt;&gt;"",All_Tasks!E1429,""))</f>
        <v/>
      </c>
      <c r="F1429" t="str">
        <f>IF(All_Tasks!F1429="","",All_Tasks!F1429)</f>
        <v/>
      </c>
      <c r="G1429" t="str">
        <f>IF(All_Tasks!G1429="","",All_Tasks!G1429)</f>
        <v/>
      </c>
      <c r="H1429" s="231" t="str">
        <f>IF(All_Tasks!H1429="","",All_Tasks!H1429)</f>
        <v/>
      </c>
      <c r="I1429" t="str">
        <f>IF(All_Tasks!I1429="","",All_Tasks!I1429)</f>
        <v/>
      </c>
      <c r="J1429" t="str">
        <f>IF(All_Tasks!J1429="","",All_Tasks!J1429)</f>
        <v/>
      </c>
      <c r="K1429" t="str">
        <f>IF(All_Tasks!K1429="","",All_Tasks!K1429)</f>
        <v/>
      </c>
      <c r="L1429" s="231" t="str">
        <f>IF(All_Tasks!L1429="","",All_Tasks!L1429)</f>
        <v/>
      </c>
      <c r="M1429" t="str">
        <f>IF(All_Tasks!M1429="","",All_Tasks!M1429)</f>
        <v/>
      </c>
      <c r="N1429" t="str">
        <f>IF(All_Tasks!N1429="","",All_Tasks!N1429)</f>
        <v/>
      </c>
      <c r="O1429" t="str">
        <f>IF(All_Tasks!O1429="","",All_Tasks!O1429)</f>
        <v/>
      </c>
      <c r="P1429" s="181">
        <f>IF(All_Tasks!P1429="",0,All_Tasks!P1429)</f>
        <v>0</v>
      </c>
      <c r="Q1429" s="181">
        <f>IF(All_Tasks!Q1429="",0,All_Tasks!Q1429)</f>
        <v>0</v>
      </c>
      <c r="R1429" s="181">
        <f>IF(All_Tasks!R1429="",0,All_Tasks!R1429)</f>
        <v>0</v>
      </c>
      <c r="S1429" s="181" t="str">
        <f>IF(All_Tasks!S1429="","",All_Tasks!S1429)</f>
        <v/>
      </c>
      <c r="T1429" t="str">
        <f>IF(All_Tasks!T1429="","",All_Tasks!T1429)</f>
        <v/>
      </c>
      <c r="U1429" t="str">
        <f>IF(All_Tasks!U1429="","",All_Tasks!U1429)</f>
        <v/>
      </c>
      <c r="V1429">
        <f>IF(A1429="",0,IFERROR(MATCH(A1429,Scope_Labor_Rates!$A$6:$A$46,0)+5,0))</f>
        <v>0</v>
      </c>
      <c r="W1429" s="178">
        <f>IF(V1429&gt;0,INDEX(Scope_Labor_Rates!$C$6:$C$46,V1429-5),0)</f>
        <v>0</v>
      </c>
      <c r="X1429" s="178">
        <f>IF(V1429&gt;0,INDEX(Scope_Labor_Rates!$C$6:$C$46,V1429-5),0)</f>
        <v>0</v>
      </c>
      <c r="Y1429" s="180">
        <f>IF(V1429&gt;0,INDEX(Scope_Labor_Rates!$S$6:$S$46,V1429-5),0)</f>
        <v>0</v>
      </c>
      <c r="Z1429" s="180">
        <f>IF(V1429&gt;0,INDEX(Scope_Labor_Rates!$R$6:$R$46,V1429-5),1)</f>
        <v>1</v>
      </c>
      <c r="AA1429" s="231">
        <f t="shared" si="198"/>
        <v>0</v>
      </c>
      <c r="AB1429" t="str">
        <f t="shared" si="199"/>
        <v/>
      </c>
      <c r="AC1429" s="178" t="str">
        <f t="shared" si="200"/>
        <v/>
      </c>
      <c r="AD1429" s="181">
        <f t="shared" si="201"/>
        <v>0</v>
      </c>
      <c r="AE1429" s="178">
        <f>IF(V1429&gt;0,P1429*INDEX(Scope_Labor_Rates!$E$6:$E$46,V1429-5),0)</f>
        <v>0</v>
      </c>
      <c r="AF1429" s="181">
        <f>IF(V1429&gt;0,AE1429*INDEX(Scope_Labor_Rates!$D$6:$D$46,V1429-5)*AA1429,0)</f>
        <v>0</v>
      </c>
      <c r="AG1429" s="178">
        <f>IF(V1429&gt;0,P1429*INDEX(Scope_Labor_Rates!$G$6:$G$46,V1429-5),0)</f>
        <v>0</v>
      </c>
      <c r="AH1429" s="181">
        <f>IF(V1429&gt;0,AG1429*INDEX(Scope_Labor_Rates!$F$6:$F$46,V1429-5)*AA1429,0)</f>
        <v>0</v>
      </c>
      <c r="AI1429" s="178">
        <f>IF(V1429&gt;0,P1429*INDEX(Scope_Labor_Rates!$I$6:$I$46,V1429-5),0)</f>
        <v>0</v>
      </c>
      <c r="AJ1429" s="181">
        <f>IF(V1429&gt;0,AI1429*INDEX(Scope_Labor_Rates!$H$6:$H$46,V1429-5)*AA1429,0)</f>
        <v>0</v>
      </c>
      <c r="AK1429" s="178">
        <f>IF(V1429&gt;0,P1429*INDEX(Scope_Labor_Rates!$K$6:$K$46,V1429-5),0)</f>
        <v>0</v>
      </c>
      <c r="AL1429" s="181">
        <f>IF(V1429&gt;0,AK1429*INDEX(Scope_Labor_Rates!$J$6:$J$46,V1429-5)*AA1429,0)</f>
        <v>0</v>
      </c>
      <c r="AM1429" s="178">
        <f>IF(V1429&gt;0,P1429*INDEX(Scope_Labor_Rates!$M$6:$M$46,V1429-5),0)</f>
        <v>0</v>
      </c>
      <c r="AN1429" s="178">
        <f>IF(V1429&gt;0,AM1429*INDEX(Scope_Labor_Rates!$L$6:$L$46,V1429-5)*AA1429,0)</f>
        <v>0</v>
      </c>
      <c r="AO1429" s="178">
        <f>IF(V1429&gt;0,P1429*INDEX(Scope_Labor_Rates!$O$6:$O$46,V1429-5)*AA1429,0)</f>
        <v>0</v>
      </c>
      <c r="AP1429" s="181">
        <f>IF(V1429&gt;0,P1429*INDEX(Scope_Labor_Rates!$Q$6:$Q$46,V1429-5)*AA1429,0)</f>
        <v>0</v>
      </c>
      <c r="AQ1429" s="178">
        <f t="shared" si="202"/>
        <v>0</v>
      </c>
      <c r="AR1429" s="178">
        <f t="shared" si="203"/>
        <v>0</v>
      </c>
      <c r="AS1429" s="178">
        <f t="shared" si="204"/>
        <v>0</v>
      </c>
      <c r="AT1429" s="178">
        <f t="shared" si="205"/>
        <v>0</v>
      </c>
      <c r="AU1429">
        <f t="shared" si="206"/>
        <v>0</v>
      </c>
    </row>
    <row r="1430" spans="1:47">
      <c r="A1430" t="str">
        <f>IF(All_Tasks!A1430="","",All_Tasks!A1430)</f>
        <v/>
      </c>
      <c r="B1430" t="str">
        <f>IF(All_Tasks!B1430="","",All_Tasks!B1430)</f>
        <v/>
      </c>
      <c r="C1430" t="str">
        <f>IF(All_Tasks!C1430="","",All_Tasks!C1430)</f>
        <v/>
      </c>
      <c r="D1430" t="str">
        <f>IF(All_Tasks!D1430="","",All_Tasks!D1430)</f>
        <v/>
      </c>
      <c r="E1430" t="str">
        <f>IF(All_Tasks!V1430&lt;&gt;"",All_Tasks!V1430,IF(All_Tasks!E1430&lt;&gt;"",All_Tasks!E1430,""))</f>
        <v/>
      </c>
      <c r="F1430" t="str">
        <f>IF(All_Tasks!F1430="","",All_Tasks!F1430)</f>
        <v/>
      </c>
      <c r="G1430" t="str">
        <f>IF(All_Tasks!G1430="","",All_Tasks!G1430)</f>
        <v/>
      </c>
      <c r="H1430" s="231" t="str">
        <f>IF(All_Tasks!H1430="","",All_Tasks!H1430)</f>
        <v/>
      </c>
      <c r="I1430" t="str">
        <f>IF(All_Tasks!I1430="","",All_Tasks!I1430)</f>
        <v/>
      </c>
      <c r="J1430" t="str">
        <f>IF(All_Tasks!J1430="","",All_Tasks!J1430)</f>
        <v/>
      </c>
      <c r="K1430" t="str">
        <f>IF(All_Tasks!K1430="","",All_Tasks!K1430)</f>
        <v/>
      </c>
      <c r="L1430" s="231" t="str">
        <f>IF(All_Tasks!L1430="","",All_Tasks!L1430)</f>
        <v/>
      </c>
      <c r="M1430" t="str">
        <f>IF(All_Tasks!M1430="","",All_Tasks!M1430)</f>
        <v/>
      </c>
      <c r="N1430" t="str">
        <f>IF(All_Tasks!N1430="","",All_Tasks!N1430)</f>
        <v/>
      </c>
      <c r="O1430" t="str">
        <f>IF(All_Tasks!O1430="","",All_Tasks!O1430)</f>
        <v/>
      </c>
      <c r="P1430" s="181">
        <f>IF(All_Tasks!P1430="",0,All_Tasks!P1430)</f>
        <v>0</v>
      </c>
      <c r="Q1430" s="181">
        <f>IF(All_Tasks!Q1430="",0,All_Tasks!Q1430)</f>
        <v>0</v>
      </c>
      <c r="R1430" s="181">
        <f>IF(All_Tasks!R1430="",0,All_Tasks!R1430)</f>
        <v>0</v>
      </c>
      <c r="S1430" s="181" t="str">
        <f>IF(All_Tasks!S1430="","",All_Tasks!S1430)</f>
        <v/>
      </c>
      <c r="T1430" t="str">
        <f>IF(All_Tasks!T1430="","",All_Tasks!T1430)</f>
        <v/>
      </c>
      <c r="U1430" t="str">
        <f>IF(All_Tasks!U1430="","",All_Tasks!U1430)</f>
        <v/>
      </c>
      <c r="V1430">
        <f>IF(A1430="",0,IFERROR(MATCH(A1430,Scope_Labor_Rates!$A$6:$A$46,0)+5,0))</f>
        <v>0</v>
      </c>
      <c r="W1430" s="178">
        <f>IF(V1430&gt;0,INDEX(Scope_Labor_Rates!$C$6:$C$46,V1430-5),0)</f>
        <v>0</v>
      </c>
      <c r="X1430" s="178">
        <f>IF(V1430&gt;0,INDEX(Scope_Labor_Rates!$C$6:$C$46,V1430-5),0)</f>
        <v>0</v>
      </c>
      <c r="Y1430" s="180">
        <f>IF(V1430&gt;0,INDEX(Scope_Labor_Rates!$S$6:$S$46,V1430-5),0)</f>
        <v>0</v>
      </c>
      <c r="Z1430" s="180">
        <f>IF(V1430&gt;0,INDEX(Scope_Labor_Rates!$R$6:$R$46,V1430-5),1)</f>
        <v>1</v>
      </c>
      <c r="AA1430" s="231">
        <f t="shared" si="198"/>
        <v>0</v>
      </c>
      <c r="AB1430" t="str">
        <f t="shared" si="199"/>
        <v/>
      </c>
      <c r="AC1430" s="178" t="str">
        <f t="shared" si="200"/>
        <v/>
      </c>
      <c r="AD1430" s="181">
        <f t="shared" si="201"/>
        <v>0</v>
      </c>
      <c r="AE1430" s="178">
        <f>IF(V1430&gt;0,P1430*INDEX(Scope_Labor_Rates!$E$6:$E$46,V1430-5),0)</f>
        <v>0</v>
      </c>
      <c r="AF1430" s="181">
        <f>IF(V1430&gt;0,AE1430*INDEX(Scope_Labor_Rates!$D$6:$D$46,V1430-5)*AA1430,0)</f>
        <v>0</v>
      </c>
      <c r="AG1430" s="178">
        <f>IF(V1430&gt;0,P1430*INDEX(Scope_Labor_Rates!$G$6:$G$46,V1430-5),0)</f>
        <v>0</v>
      </c>
      <c r="AH1430" s="181">
        <f>IF(V1430&gt;0,AG1430*INDEX(Scope_Labor_Rates!$F$6:$F$46,V1430-5)*AA1430,0)</f>
        <v>0</v>
      </c>
      <c r="AI1430" s="178">
        <f>IF(V1430&gt;0,P1430*INDEX(Scope_Labor_Rates!$I$6:$I$46,V1430-5),0)</f>
        <v>0</v>
      </c>
      <c r="AJ1430" s="181">
        <f>IF(V1430&gt;0,AI1430*INDEX(Scope_Labor_Rates!$H$6:$H$46,V1430-5)*AA1430,0)</f>
        <v>0</v>
      </c>
      <c r="AK1430" s="178">
        <f>IF(V1430&gt;0,P1430*INDEX(Scope_Labor_Rates!$K$6:$K$46,V1430-5),0)</f>
        <v>0</v>
      </c>
      <c r="AL1430" s="181">
        <f>IF(V1430&gt;0,AK1430*INDEX(Scope_Labor_Rates!$J$6:$J$46,V1430-5)*AA1430,0)</f>
        <v>0</v>
      </c>
      <c r="AM1430" s="178">
        <f>IF(V1430&gt;0,P1430*INDEX(Scope_Labor_Rates!$M$6:$M$46,V1430-5),0)</f>
        <v>0</v>
      </c>
      <c r="AN1430" s="178">
        <f>IF(V1430&gt;0,AM1430*INDEX(Scope_Labor_Rates!$L$6:$L$46,V1430-5)*AA1430,0)</f>
        <v>0</v>
      </c>
      <c r="AO1430" s="178">
        <f>IF(V1430&gt;0,P1430*INDEX(Scope_Labor_Rates!$O$6:$O$46,V1430-5)*AA1430,0)</f>
        <v>0</v>
      </c>
      <c r="AP1430" s="181">
        <f>IF(V1430&gt;0,P1430*INDEX(Scope_Labor_Rates!$Q$6:$Q$46,V1430-5)*AA1430,0)</f>
        <v>0</v>
      </c>
      <c r="AQ1430" s="178">
        <f t="shared" si="202"/>
        <v>0</v>
      </c>
      <c r="AR1430" s="178">
        <f t="shared" si="203"/>
        <v>0</v>
      </c>
      <c r="AS1430" s="178">
        <f t="shared" si="204"/>
        <v>0</v>
      </c>
      <c r="AT1430" s="178">
        <f t="shared" si="205"/>
        <v>0</v>
      </c>
      <c r="AU1430">
        <f t="shared" si="206"/>
        <v>0</v>
      </c>
    </row>
    <row r="1431" spans="1:47">
      <c r="A1431" t="str">
        <f>IF(All_Tasks!A1431="","",All_Tasks!A1431)</f>
        <v/>
      </c>
      <c r="B1431" t="str">
        <f>IF(All_Tasks!B1431="","",All_Tasks!B1431)</f>
        <v/>
      </c>
      <c r="C1431" t="str">
        <f>IF(All_Tasks!C1431="","",All_Tasks!C1431)</f>
        <v/>
      </c>
      <c r="D1431" t="str">
        <f>IF(All_Tasks!D1431="","",All_Tasks!D1431)</f>
        <v/>
      </c>
      <c r="E1431" t="str">
        <f>IF(All_Tasks!V1431&lt;&gt;"",All_Tasks!V1431,IF(All_Tasks!E1431&lt;&gt;"",All_Tasks!E1431,""))</f>
        <v/>
      </c>
      <c r="F1431" t="str">
        <f>IF(All_Tasks!F1431="","",All_Tasks!F1431)</f>
        <v/>
      </c>
      <c r="G1431" t="str">
        <f>IF(All_Tasks!G1431="","",All_Tasks!G1431)</f>
        <v/>
      </c>
      <c r="H1431" s="231" t="str">
        <f>IF(All_Tasks!H1431="","",All_Tasks!H1431)</f>
        <v/>
      </c>
      <c r="I1431" t="str">
        <f>IF(All_Tasks!I1431="","",All_Tasks!I1431)</f>
        <v/>
      </c>
      <c r="J1431" t="str">
        <f>IF(All_Tasks!J1431="","",All_Tasks!J1431)</f>
        <v/>
      </c>
      <c r="K1431" t="str">
        <f>IF(All_Tasks!K1431="","",All_Tasks!K1431)</f>
        <v/>
      </c>
      <c r="L1431" s="231" t="str">
        <f>IF(All_Tasks!L1431="","",All_Tasks!L1431)</f>
        <v/>
      </c>
      <c r="M1431" t="str">
        <f>IF(All_Tasks!M1431="","",All_Tasks!M1431)</f>
        <v/>
      </c>
      <c r="N1431" t="str">
        <f>IF(All_Tasks!N1431="","",All_Tasks!N1431)</f>
        <v/>
      </c>
      <c r="O1431" t="str">
        <f>IF(All_Tasks!O1431="","",All_Tasks!O1431)</f>
        <v/>
      </c>
      <c r="P1431" s="181">
        <f>IF(All_Tasks!P1431="",0,All_Tasks!P1431)</f>
        <v>0</v>
      </c>
      <c r="Q1431" s="181">
        <f>IF(All_Tasks!Q1431="",0,All_Tasks!Q1431)</f>
        <v>0</v>
      </c>
      <c r="R1431" s="181">
        <f>IF(All_Tasks!R1431="",0,All_Tasks!R1431)</f>
        <v>0</v>
      </c>
      <c r="S1431" s="181" t="str">
        <f>IF(All_Tasks!S1431="","",All_Tasks!S1431)</f>
        <v/>
      </c>
      <c r="T1431" t="str">
        <f>IF(All_Tasks!T1431="","",All_Tasks!T1431)</f>
        <v/>
      </c>
      <c r="U1431" t="str">
        <f>IF(All_Tasks!U1431="","",All_Tasks!U1431)</f>
        <v/>
      </c>
      <c r="V1431">
        <f>IF(A1431="",0,IFERROR(MATCH(A1431,Scope_Labor_Rates!$A$6:$A$46,0)+5,0))</f>
        <v>0</v>
      </c>
      <c r="W1431" s="178">
        <f>IF(V1431&gt;0,INDEX(Scope_Labor_Rates!$C$6:$C$46,V1431-5),0)</f>
        <v>0</v>
      </c>
      <c r="X1431" s="178">
        <f>IF(V1431&gt;0,INDEX(Scope_Labor_Rates!$C$6:$C$46,V1431-5),0)</f>
        <v>0</v>
      </c>
      <c r="Y1431" s="180">
        <f>IF(V1431&gt;0,INDEX(Scope_Labor_Rates!$S$6:$S$46,V1431-5),0)</f>
        <v>0</v>
      </c>
      <c r="Z1431" s="180">
        <f>IF(V1431&gt;0,INDEX(Scope_Labor_Rates!$R$6:$R$46,V1431-5),1)</f>
        <v>1</v>
      </c>
      <c r="AA1431" s="231">
        <f t="shared" si="198"/>
        <v>0</v>
      </c>
      <c r="AB1431" t="str">
        <f t="shared" si="199"/>
        <v/>
      </c>
      <c r="AC1431" s="178" t="str">
        <f t="shared" si="200"/>
        <v/>
      </c>
      <c r="AD1431" s="181">
        <f t="shared" si="201"/>
        <v>0</v>
      </c>
      <c r="AE1431" s="178">
        <f>IF(V1431&gt;0,P1431*INDEX(Scope_Labor_Rates!$E$6:$E$46,V1431-5),0)</f>
        <v>0</v>
      </c>
      <c r="AF1431" s="181">
        <f>IF(V1431&gt;0,AE1431*INDEX(Scope_Labor_Rates!$D$6:$D$46,V1431-5)*AA1431,0)</f>
        <v>0</v>
      </c>
      <c r="AG1431" s="178">
        <f>IF(V1431&gt;0,P1431*INDEX(Scope_Labor_Rates!$G$6:$G$46,V1431-5),0)</f>
        <v>0</v>
      </c>
      <c r="AH1431" s="181">
        <f>IF(V1431&gt;0,AG1431*INDEX(Scope_Labor_Rates!$F$6:$F$46,V1431-5)*AA1431,0)</f>
        <v>0</v>
      </c>
      <c r="AI1431" s="178">
        <f>IF(V1431&gt;0,P1431*INDEX(Scope_Labor_Rates!$I$6:$I$46,V1431-5),0)</f>
        <v>0</v>
      </c>
      <c r="AJ1431" s="181">
        <f>IF(V1431&gt;0,AI1431*INDEX(Scope_Labor_Rates!$H$6:$H$46,V1431-5)*AA1431,0)</f>
        <v>0</v>
      </c>
      <c r="AK1431" s="178">
        <f>IF(V1431&gt;0,P1431*INDEX(Scope_Labor_Rates!$K$6:$K$46,V1431-5),0)</f>
        <v>0</v>
      </c>
      <c r="AL1431" s="181">
        <f>IF(V1431&gt;0,AK1431*INDEX(Scope_Labor_Rates!$J$6:$J$46,V1431-5)*AA1431,0)</f>
        <v>0</v>
      </c>
      <c r="AM1431" s="178">
        <f>IF(V1431&gt;0,P1431*INDEX(Scope_Labor_Rates!$M$6:$M$46,V1431-5),0)</f>
        <v>0</v>
      </c>
      <c r="AN1431" s="178">
        <f>IF(V1431&gt;0,AM1431*INDEX(Scope_Labor_Rates!$L$6:$L$46,V1431-5)*AA1431,0)</f>
        <v>0</v>
      </c>
      <c r="AO1431" s="178">
        <f>IF(V1431&gt;0,P1431*INDEX(Scope_Labor_Rates!$O$6:$O$46,V1431-5)*AA1431,0)</f>
        <v>0</v>
      </c>
      <c r="AP1431" s="181">
        <f>IF(V1431&gt;0,P1431*INDEX(Scope_Labor_Rates!$Q$6:$Q$46,V1431-5)*AA1431,0)</f>
        <v>0</v>
      </c>
      <c r="AQ1431" s="178">
        <f t="shared" si="202"/>
        <v>0</v>
      </c>
      <c r="AR1431" s="178">
        <f t="shared" si="203"/>
        <v>0</v>
      </c>
      <c r="AS1431" s="178">
        <f t="shared" si="204"/>
        <v>0</v>
      </c>
      <c r="AT1431" s="178">
        <f t="shared" si="205"/>
        <v>0</v>
      </c>
      <c r="AU1431">
        <f t="shared" si="206"/>
        <v>0</v>
      </c>
    </row>
    <row r="1432" spans="1:47">
      <c r="A1432" t="str">
        <f>IF(All_Tasks!A1432="","",All_Tasks!A1432)</f>
        <v/>
      </c>
      <c r="B1432" t="str">
        <f>IF(All_Tasks!B1432="","",All_Tasks!B1432)</f>
        <v/>
      </c>
      <c r="C1432" t="str">
        <f>IF(All_Tasks!C1432="","",All_Tasks!C1432)</f>
        <v/>
      </c>
      <c r="D1432" t="str">
        <f>IF(All_Tasks!D1432="","",All_Tasks!D1432)</f>
        <v/>
      </c>
      <c r="E1432" t="str">
        <f>IF(All_Tasks!V1432&lt;&gt;"",All_Tasks!V1432,IF(All_Tasks!E1432&lt;&gt;"",All_Tasks!E1432,""))</f>
        <v/>
      </c>
      <c r="F1432" t="str">
        <f>IF(All_Tasks!F1432="","",All_Tasks!F1432)</f>
        <v/>
      </c>
      <c r="G1432" t="str">
        <f>IF(All_Tasks!G1432="","",All_Tasks!G1432)</f>
        <v/>
      </c>
      <c r="H1432" s="231" t="str">
        <f>IF(All_Tasks!H1432="","",All_Tasks!H1432)</f>
        <v/>
      </c>
      <c r="I1432" t="str">
        <f>IF(All_Tasks!I1432="","",All_Tasks!I1432)</f>
        <v/>
      </c>
      <c r="J1432" t="str">
        <f>IF(All_Tasks!J1432="","",All_Tasks!J1432)</f>
        <v/>
      </c>
      <c r="K1432" t="str">
        <f>IF(All_Tasks!K1432="","",All_Tasks!K1432)</f>
        <v/>
      </c>
      <c r="L1432" s="231" t="str">
        <f>IF(All_Tasks!L1432="","",All_Tasks!L1432)</f>
        <v/>
      </c>
      <c r="M1432" t="str">
        <f>IF(All_Tasks!M1432="","",All_Tasks!M1432)</f>
        <v/>
      </c>
      <c r="N1432" t="str">
        <f>IF(All_Tasks!N1432="","",All_Tasks!N1432)</f>
        <v/>
      </c>
      <c r="O1432" t="str">
        <f>IF(All_Tasks!O1432="","",All_Tasks!O1432)</f>
        <v/>
      </c>
      <c r="P1432" s="181">
        <f>IF(All_Tasks!P1432="",0,All_Tasks!P1432)</f>
        <v>0</v>
      </c>
      <c r="Q1432" s="181">
        <f>IF(All_Tasks!Q1432="",0,All_Tasks!Q1432)</f>
        <v>0</v>
      </c>
      <c r="R1432" s="181">
        <f>IF(All_Tasks!R1432="",0,All_Tasks!R1432)</f>
        <v>0</v>
      </c>
      <c r="S1432" s="181" t="str">
        <f>IF(All_Tasks!S1432="","",All_Tasks!S1432)</f>
        <v/>
      </c>
      <c r="T1432" t="str">
        <f>IF(All_Tasks!T1432="","",All_Tasks!T1432)</f>
        <v/>
      </c>
      <c r="U1432" t="str">
        <f>IF(All_Tasks!U1432="","",All_Tasks!U1432)</f>
        <v/>
      </c>
      <c r="V1432">
        <f>IF(A1432="",0,IFERROR(MATCH(A1432,Scope_Labor_Rates!$A$6:$A$46,0)+5,0))</f>
        <v>0</v>
      </c>
      <c r="W1432" s="178">
        <f>IF(V1432&gt;0,INDEX(Scope_Labor_Rates!$C$6:$C$46,V1432-5),0)</f>
        <v>0</v>
      </c>
      <c r="X1432" s="178">
        <f>IF(V1432&gt;0,INDEX(Scope_Labor_Rates!$C$6:$C$46,V1432-5),0)</f>
        <v>0</v>
      </c>
      <c r="Y1432" s="180">
        <f>IF(V1432&gt;0,INDEX(Scope_Labor_Rates!$S$6:$S$46,V1432-5),0)</f>
        <v>0</v>
      </c>
      <c r="Z1432" s="180">
        <f>IF(V1432&gt;0,INDEX(Scope_Labor_Rates!$R$6:$R$46,V1432-5),1)</f>
        <v>1</v>
      </c>
      <c r="AA1432" s="231">
        <f t="shared" si="198"/>
        <v>0</v>
      </c>
      <c r="AB1432" t="str">
        <f t="shared" si="199"/>
        <v/>
      </c>
      <c r="AC1432" s="178" t="str">
        <f t="shared" si="200"/>
        <v/>
      </c>
      <c r="AD1432" s="181">
        <f t="shared" si="201"/>
        <v>0</v>
      </c>
      <c r="AE1432" s="178">
        <f>IF(V1432&gt;0,P1432*INDEX(Scope_Labor_Rates!$E$6:$E$46,V1432-5),0)</f>
        <v>0</v>
      </c>
      <c r="AF1432" s="181">
        <f>IF(V1432&gt;0,AE1432*INDEX(Scope_Labor_Rates!$D$6:$D$46,V1432-5)*AA1432,0)</f>
        <v>0</v>
      </c>
      <c r="AG1432" s="178">
        <f>IF(V1432&gt;0,P1432*INDEX(Scope_Labor_Rates!$G$6:$G$46,V1432-5),0)</f>
        <v>0</v>
      </c>
      <c r="AH1432" s="181">
        <f>IF(V1432&gt;0,AG1432*INDEX(Scope_Labor_Rates!$F$6:$F$46,V1432-5)*AA1432,0)</f>
        <v>0</v>
      </c>
      <c r="AI1432" s="178">
        <f>IF(V1432&gt;0,P1432*INDEX(Scope_Labor_Rates!$I$6:$I$46,V1432-5),0)</f>
        <v>0</v>
      </c>
      <c r="AJ1432" s="181">
        <f>IF(V1432&gt;0,AI1432*INDEX(Scope_Labor_Rates!$H$6:$H$46,V1432-5)*AA1432,0)</f>
        <v>0</v>
      </c>
      <c r="AK1432" s="178">
        <f>IF(V1432&gt;0,P1432*INDEX(Scope_Labor_Rates!$K$6:$K$46,V1432-5),0)</f>
        <v>0</v>
      </c>
      <c r="AL1432" s="181">
        <f>IF(V1432&gt;0,AK1432*INDEX(Scope_Labor_Rates!$J$6:$J$46,V1432-5)*AA1432,0)</f>
        <v>0</v>
      </c>
      <c r="AM1432" s="178">
        <f>IF(V1432&gt;0,P1432*INDEX(Scope_Labor_Rates!$M$6:$M$46,V1432-5),0)</f>
        <v>0</v>
      </c>
      <c r="AN1432" s="178">
        <f>IF(V1432&gt;0,AM1432*INDEX(Scope_Labor_Rates!$L$6:$L$46,V1432-5)*AA1432,0)</f>
        <v>0</v>
      </c>
      <c r="AO1432" s="178">
        <f>IF(V1432&gt;0,P1432*INDEX(Scope_Labor_Rates!$O$6:$O$46,V1432-5)*AA1432,0)</f>
        <v>0</v>
      </c>
      <c r="AP1432" s="181">
        <f>IF(V1432&gt;0,P1432*INDEX(Scope_Labor_Rates!$Q$6:$Q$46,V1432-5)*AA1432,0)</f>
        <v>0</v>
      </c>
      <c r="AQ1432" s="178">
        <f t="shared" si="202"/>
        <v>0</v>
      </c>
      <c r="AR1432" s="178">
        <f t="shared" si="203"/>
        <v>0</v>
      </c>
      <c r="AS1432" s="178">
        <f t="shared" si="204"/>
        <v>0</v>
      </c>
      <c r="AT1432" s="178">
        <f t="shared" si="205"/>
        <v>0</v>
      </c>
      <c r="AU1432">
        <f t="shared" si="206"/>
        <v>0</v>
      </c>
    </row>
    <row r="1433" spans="1:47">
      <c r="A1433" t="str">
        <f>IF(All_Tasks!A1433="","",All_Tasks!A1433)</f>
        <v/>
      </c>
      <c r="B1433" t="str">
        <f>IF(All_Tasks!B1433="","",All_Tasks!B1433)</f>
        <v/>
      </c>
      <c r="C1433" t="str">
        <f>IF(All_Tasks!C1433="","",All_Tasks!C1433)</f>
        <v/>
      </c>
      <c r="D1433" t="str">
        <f>IF(All_Tasks!D1433="","",All_Tasks!D1433)</f>
        <v/>
      </c>
      <c r="E1433" t="str">
        <f>IF(All_Tasks!V1433&lt;&gt;"",All_Tasks!V1433,IF(All_Tasks!E1433&lt;&gt;"",All_Tasks!E1433,""))</f>
        <v/>
      </c>
      <c r="F1433" t="str">
        <f>IF(All_Tasks!F1433="","",All_Tasks!F1433)</f>
        <v/>
      </c>
      <c r="G1433" t="str">
        <f>IF(All_Tasks!G1433="","",All_Tasks!G1433)</f>
        <v/>
      </c>
      <c r="H1433" s="231" t="str">
        <f>IF(All_Tasks!H1433="","",All_Tasks!H1433)</f>
        <v/>
      </c>
      <c r="I1433" t="str">
        <f>IF(All_Tasks!I1433="","",All_Tasks!I1433)</f>
        <v/>
      </c>
      <c r="J1433" t="str">
        <f>IF(All_Tasks!J1433="","",All_Tasks!J1433)</f>
        <v/>
      </c>
      <c r="K1433" t="str">
        <f>IF(All_Tasks!K1433="","",All_Tasks!K1433)</f>
        <v/>
      </c>
      <c r="L1433" s="231" t="str">
        <f>IF(All_Tasks!L1433="","",All_Tasks!L1433)</f>
        <v/>
      </c>
      <c r="M1433" t="str">
        <f>IF(All_Tasks!M1433="","",All_Tasks!M1433)</f>
        <v/>
      </c>
      <c r="N1433" t="str">
        <f>IF(All_Tasks!N1433="","",All_Tasks!N1433)</f>
        <v/>
      </c>
      <c r="O1433" t="str">
        <f>IF(All_Tasks!O1433="","",All_Tasks!O1433)</f>
        <v/>
      </c>
      <c r="P1433" s="181">
        <f>IF(All_Tasks!P1433="",0,All_Tasks!P1433)</f>
        <v>0</v>
      </c>
      <c r="Q1433" s="181">
        <f>IF(All_Tasks!Q1433="",0,All_Tasks!Q1433)</f>
        <v>0</v>
      </c>
      <c r="R1433" s="181">
        <f>IF(All_Tasks!R1433="",0,All_Tasks!R1433)</f>
        <v>0</v>
      </c>
      <c r="S1433" s="181" t="str">
        <f>IF(All_Tasks!S1433="","",All_Tasks!S1433)</f>
        <v/>
      </c>
      <c r="T1433" t="str">
        <f>IF(All_Tasks!T1433="","",All_Tasks!T1433)</f>
        <v/>
      </c>
      <c r="U1433" t="str">
        <f>IF(All_Tasks!U1433="","",All_Tasks!U1433)</f>
        <v/>
      </c>
      <c r="V1433">
        <f>IF(A1433="",0,IFERROR(MATCH(A1433,Scope_Labor_Rates!$A$6:$A$46,0)+5,0))</f>
        <v>0</v>
      </c>
      <c r="W1433" s="178">
        <f>IF(V1433&gt;0,INDEX(Scope_Labor_Rates!$C$6:$C$46,V1433-5),0)</f>
        <v>0</v>
      </c>
      <c r="X1433" s="178">
        <f>IF(V1433&gt;0,INDEX(Scope_Labor_Rates!$C$6:$C$46,V1433-5),0)</f>
        <v>0</v>
      </c>
      <c r="Y1433" s="180">
        <f>IF(V1433&gt;0,INDEX(Scope_Labor_Rates!$S$6:$S$46,V1433-5),0)</f>
        <v>0</v>
      </c>
      <c r="Z1433" s="180">
        <f>IF(V1433&gt;0,INDEX(Scope_Labor_Rates!$R$6:$R$46,V1433-5),1)</f>
        <v>1</v>
      </c>
      <c r="AA1433" s="231">
        <f t="shared" si="198"/>
        <v>0</v>
      </c>
      <c r="AB1433" t="str">
        <f t="shared" si="199"/>
        <v/>
      </c>
      <c r="AC1433" s="178" t="str">
        <f t="shared" si="200"/>
        <v/>
      </c>
      <c r="AD1433" s="181">
        <f t="shared" si="201"/>
        <v>0</v>
      </c>
      <c r="AE1433" s="178">
        <f>IF(V1433&gt;0,P1433*INDEX(Scope_Labor_Rates!$E$6:$E$46,V1433-5),0)</f>
        <v>0</v>
      </c>
      <c r="AF1433" s="181">
        <f>IF(V1433&gt;0,AE1433*INDEX(Scope_Labor_Rates!$D$6:$D$46,V1433-5)*AA1433,0)</f>
        <v>0</v>
      </c>
      <c r="AG1433" s="178">
        <f>IF(V1433&gt;0,P1433*INDEX(Scope_Labor_Rates!$G$6:$G$46,V1433-5),0)</f>
        <v>0</v>
      </c>
      <c r="AH1433" s="181">
        <f>IF(V1433&gt;0,AG1433*INDEX(Scope_Labor_Rates!$F$6:$F$46,V1433-5)*AA1433,0)</f>
        <v>0</v>
      </c>
      <c r="AI1433" s="178">
        <f>IF(V1433&gt;0,P1433*INDEX(Scope_Labor_Rates!$I$6:$I$46,V1433-5),0)</f>
        <v>0</v>
      </c>
      <c r="AJ1433" s="181">
        <f>IF(V1433&gt;0,AI1433*INDEX(Scope_Labor_Rates!$H$6:$H$46,V1433-5)*AA1433,0)</f>
        <v>0</v>
      </c>
      <c r="AK1433" s="178">
        <f>IF(V1433&gt;0,P1433*INDEX(Scope_Labor_Rates!$K$6:$K$46,V1433-5),0)</f>
        <v>0</v>
      </c>
      <c r="AL1433" s="181">
        <f>IF(V1433&gt;0,AK1433*INDEX(Scope_Labor_Rates!$J$6:$J$46,V1433-5)*AA1433,0)</f>
        <v>0</v>
      </c>
      <c r="AM1433" s="178">
        <f>IF(V1433&gt;0,P1433*INDEX(Scope_Labor_Rates!$M$6:$M$46,V1433-5),0)</f>
        <v>0</v>
      </c>
      <c r="AN1433" s="178">
        <f>IF(V1433&gt;0,AM1433*INDEX(Scope_Labor_Rates!$L$6:$L$46,V1433-5)*AA1433,0)</f>
        <v>0</v>
      </c>
      <c r="AO1433" s="178">
        <f>IF(V1433&gt;0,P1433*INDEX(Scope_Labor_Rates!$O$6:$O$46,V1433-5)*AA1433,0)</f>
        <v>0</v>
      </c>
      <c r="AP1433" s="181">
        <f>IF(V1433&gt;0,P1433*INDEX(Scope_Labor_Rates!$Q$6:$Q$46,V1433-5)*AA1433,0)</f>
        <v>0</v>
      </c>
      <c r="AQ1433" s="178">
        <f t="shared" si="202"/>
        <v>0</v>
      </c>
      <c r="AR1433" s="178">
        <f t="shared" si="203"/>
        <v>0</v>
      </c>
      <c r="AS1433" s="178">
        <f t="shared" si="204"/>
        <v>0</v>
      </c>
      <c r="AT1433" s="178">
        <f t="shared" si="205"/>
        <v>0</v>
      </c>
      <c r="AU1433">
        <f t="shared" si="206"/>
        <v>0</v>
      </c>
    </row>
    <row r="1434" spans="1:47">
      <c r="A1434" t="str">
        <f>IF(All_Tasks!A1434="","",All_Tasks!A1434)</f>
        <v/>
      </c>
      <c r="B1434" t="str">
        <f>IF(All_Tasks!B1434="","",All_Tasks!B1434)</f>
        <v/>
      </c>
      <c r="C1434" t="str">
        <f>IF(All_Tasks!C1434="","",All_Tasks!C1434)</f>
        <v/>
      </c>
      <c r="D1434" t="str">
        <f>IF(All_Tasks!D1434="","",All_Tasks!D1434)</f>
        <v/>
      </c>
      <c r="E1434" t="str">
        <f>IF(All_Tasks!V1434&lt;&gt;"",All_Tasks!V1434,IF(All_Tasks!E1434&lt;&gt;"",All_Tasks!E1434,""))</f>
        <v/>
      </c>
      <c r="F1434" t="str">
        <f>IF(All_Tasks!F1434="","",All_Tasks!F1434)</f>
        <v/>
      </c>
      <c r="G1434" t="str">
        <f>IF(All_Tasks!G1434="","",All_Tasks!G1434)</f>
        <v/>
      </c>
      <c r="H1434" s="231" t="str">
        <f>IF(All_Tasks!H1434="","",All_Tasks!H1434)</f>
        <v/>
      </c>
      <c r="I1434" t="str">
        <f>IF(All_Tasks!I1434="","",All_Tasks!I1434)</f>
        <v/>
      </c>
      <c r="J1434" t="str">
        <f>IF(All_Tasks!J1434="","",All_Tasks!J1434)</f>
        <v/>
      </c>
      <c r="K1434" t="str">
        <f>IF(All_Tasks!K1434="","",All_Tasks!K1434)</f>
        <v/>
      </c>
      <c r="L1434" s="231" t="str">
        <f>IF(All_Tasks!L1434="","",All_Tasks!L1434)</f>
        <v/>
      </c>
      <c r="M1434" t="str">
        <f>IF(All_Tasks!M1434="","",All_Tasks!M1434)</f>
        <v/>
      </c>
      <c r="N1434" t="str">
        <f>IF(All_Tasks!N1434="","",All_Tasks!N1434)</f>
        <v/>
      </c>
      <c r="O1434" t="str">
        <f>IF(All_Tasks!O1434="","",All_Tasks!O1434)</f>
        <v/>
      </c>
      <c r="P1434" s="181">
        <f>IF(All_Tasks!P1434="",0,All_Tasks!P1434)</f>
        <v>0</v>
      </c>
      <c r="Q1434" s="181">
        <f>IF(All_Tasks!Q1434="",0,All_Tasks!Q1434)</f>
        <v>0</v>
      </c>
      <c r="R1434" s="181">
        <f>IF(All_Tasks!R1434="",0,All_Tasks!R1434)</f>
        <v>0</v>
      </c>
      <c r="S1434" s="181" t="str">
        <f>IF(All_Tasks!S1434="","",All_Tasks!S1434)</f>
        <v/>
      </c>
      <c r="T1434" t="str">
        <f>IF(All_Tasks!T1434="","",All_Tasks!T1434)</f>
        <v/>
      </c>
      <c r="U1434" t="str">
        <f>IF(All_Tasks!U1434="","",All_Tasks!U1434)</f>
        <v/>
      </c>
      <c r="V1434">
        <f>IF(A1434="",0,IFERROR(MATCH(A1434,Scope_Labor_Rates!$A$6:$A$46,0)+5,0))</f>
        <v>0</v>
      </c>
      <c r="W1434" s="178">
        <f>IF(V1434&gt;0,INDEX(Scope_Labor_Rates!$C$6:$C$46,V1434-5),0)</f>
        <v>0</v>
      </c>
      <c r="X1434" s="178">
        <f>IF(V1434&gt;0,INDEX(Scope_Labor_Rates!$C$6:$C$46,V1434-5),0)</f>
        <v>0</v>
      </c>
      <c r="Y1434" s="180">
        <f>IF(V1434&gt;0,INDEX(Scope_Labor_Rates!$S$6:$S$46,V1434-5),0)</f>
        <v>0</v>
      </c>
      <c r="Z1434" s="180">
        <f>IF(V1434&gt;0,INDEX(Scope_Labor_Rates!$R$6:$R$46,V1434-5),1)</f>
        <v>1</v>
      </c>
      <c r="AA1434" s="231">
        <f t="shared" si="198"/>
        <v>0</v>
      </c>
      <c r="AB1434" t="str">
        <f t="shared" si="199"/>
        <v/>
      </c>
      <c r="AC1434" s="178" t="str">
        <f t="shared" si="200"/>
        <v/>
      </c>
      <c r="AD1434" s="181">
        <f t="shared" si="201"/>
        <v>0</v>
      </c>
      <c r="AE1434" s="178">
        <f>IF(V1434&gt;0,P1434*INDEX(Scope_Labor_Rates!$E$6:$E$46,V1434-5),0)</f>
        <v>0</v>
      </c>
      <c r="AF1434" s="181">
        <f>IF(V1434&gt;0,AE1434*INDEX(Scope_Labor_Rates!$D$6:$D$46,V1434-5)*AA1434,0)</f>
        <v>0</v>
      </c>
      <c r="AG1434" s="178">
        <f>IF(V1434&gt;0,P1434*INDEX(Scope_Labor_Rates!$G$6:$G$46,V1434-5),0)</f>
        <v>0</v>
      </c>
      <c r="AH1434" s="181">
        <f>IF(V1434&gt;0,AG1434*INDEX(Scope_Labor_Rates!$F$6:$F$46,V1434-5)*AA1434,0)</f>
        <v>0</v>
      </c>
      <c r="AI1434" s="178">
        <f>IF(V1434&gt;0,P1434*INDEX(Scope_Labor_Rates!$I$6:$I$46,V1434-5),0)</f>
        <v>0</v>
      </c>
      <c r="AJ1434" s="181">
        <f>IF(V1434&gt;0,AI1434*INDEX(Scope_Labor_Rates!$H$6:$H$46,V1434-5)*AA1434,0)</f>
        <v>0</v>
      </c>
      <c r="AK1434" s="178">
        <f>IF(V1434&gt;0,P1434*INDEX(Scope_Labor_Rates!$K$6:$K$46,V1434-5),0)</f>
        <v>0</v>
      </c>
      <c r="AL1434" s="181">
        <f>IF(V1434&gt;0,AK1434*INDEX(Scope_Labor_Rates!$J$6:$J$46,V1434-5)*AA1434,0)</f>
        <v>0</v>
      </c>
      <c r="AM1434" s="178">
        <f>IF(V1434&gt;0,P1434*INDEX(Scope_Labor_Rates!$M$6:$M$46,V1434-5),0)</f>
        <v>0</v>
      </c>
      <c r="AN1434" s="178">
        <f>IF(V1434&gt;0,AM1434*INDEX(Scope_Labor_Rates!$L$6:$L$46,V1434-5)*AA1434,0)</f>
        <v>0</v>
      </c>
      <c r="AO1434" s="178">
        <f>IF(V1434&gt;0,P1434*INDEX(Scope_Labor_Rates!$O$6:$O$46,V1434-5)*AA1434,0)</f>
        <v>0</v>
      </c>
      <c r="AP1434" s="181">
        <f>IF(V1434&gt;0,P1434*INDEX(Scope_Labor_Rates!$Q$6:$Q$46,V1434-5)*AA1434,0)</f>
        <v>0</v>
      </c>
      <c r="AQ1434" s="178">
        <f t="shared" si="202"/>
        <v>0</v>
      </c>
      <c r="AR1434" s="178">
        <f t="shared" si="203"/>
        <v>0</v>
      </c>
      <c r="AS1434" s="178">
        <f t="shared" si="204"/>
        <v>0</v>
      </c>
      <c r="AT1434" s="178">
        <f t="shared" si="205"/>
        <v>0</v>
      </c>
      <c r="AU1434">
        <f t="shared" si="206"/>
        <v>0</v>
      </c>
    </row>
    <row r="1435" spans="1:47">
      <c r="A1435" t="str">
        <f>IF(All_Tasks!A1435="","",All_Tasks!A1435)</f>
        <v/>
      </c>
      <c r="B1435" t="str">
        <f>IF(All_Tasks!B1435="","",All_Tasks!B1435)</f>
        <v/>
      </c>
      <c r="C1435" t="str">
        <f>IF(All_Tasks!C1435="","",All_Tasks!C1435)</f>
        <v/>
      </c>
      <c r="D1435" t="str">
        <f>IF(All_Tasks!D1435="","",All_Tasks!D1435)</f>
        <v/>
      </c>
      <c r="E1435" t="str">
        <f>IF(All_Tasks!V1435&lt;&gt;"",All_Tasks!V1435,IF(All_Tasks!E1435&lt;&gt;"",All_Tasks!E1435,""))</f>
        <v/>
      </c>
      <c r="F1435" t="str">
        <f>IF(All_Tasks!F1435="","",All_Tasks!F1435)</f>
        <v/>
      </c>
      <c r="G1435" t="str">
        <f>IF(All_Tasks!G1435="","",All_Tasks!G1435)</f>
        <v/>
      </c>
      <c r="H1435" s="231" t="str">
        <f>IF(All_Tasks!H1435="","",All_Tasks!H1435)</f>
        <v/>
      </c>
      <c r="I1435" t="str">
        <f>IF(All_Tasks!I1435="","",All_Tasks!I1435)</f>
        <v/>
      </c>
      <c r="J1435" t="str">
        <f>IF(All_Tasks!J1435="","",All_Tasks!J1435)</f>
        <v/>
      </c>
      <c r="K1435" t="str">
        <f>IF(All_Tasks!K1435="","",All_Tasks!K1435)</f>
        <v/>
      </c>
      <c r="L1435" s="231" t="str">
        <f>IF(All_Tasks!L1435="","",All_Tasks!L1435)</f>
        <v/>
      </c>
      <c r="M1435" t="str">
        <f>IF(All_Tasks!M1435="","",All_Tasks!M1435)</f>
        <v/>
      </c>
      <c r="N1435" t="str">
        <f>IF(All_Tasks!N1435="","",All_Tasks!N1435)</f>
        <v/>
      </c>
      <c r="O1435" t="str">
        <f>IF(All_Tasks!O1435="","",All_Tasks!O1435)</f>
        <v/>
      </c>
      <c r="P1435" s="181">
        <f>IF(All_Tasks!P1435="",0,All_Tasks!P1435)</f>
        <v>0</v>
      </c>
      <c r="Q1435" s="181">
        <f>IF(All_Tasks!Q1435="",0,All_Tasks!Q1435)</f>
        <v>0</v>
      </c>
      <c r="R1435" s="181">
        <f>IF(All_Tasks!R1435="",0,All_Tasks!R1435)</f>
        <v>0</v>
      </c>
      <c r="S1435" s="181" t="str">
        <f>IF(All_Tasks!S1435="","",All_Tasks!S1435)</f>
        <v/>
      </c>
      <c r="T1435" t="str">
        <f>IF(All_Tasks!T1435="","",All_Tasks!T1435)</f>
        <v/>
      </c>
      <c r="U1435" t="str">
        <f>IF(All_Tasks!U1435="","",All_Tasks!U1435)</f>
        <v/>
      </c>
      <c r="V1435">
        <f>IF(A1435="",0,IFERROR(MATCH(A1435,Scope_Labor_Rates!$A$6:$A$46,0)+5,0))</f>
        <v>0</v>
      </c>
      <c r="W1435" s="178">
        <f>IF(V1435&gt;0,INDEX(Scope_Labor_Rates!$C$6:$C$46,V1435-5),0)</f>
        <v>0</v>
      </c>
      <c r="X1435" s="178">
        <f>IF(V1435&gt;0,INDEX(Scope_Labor_Rates!$C$6:$C$46,V1435-5),0)</f>
        <v>0</v>
      </c>
      <c r="Y1435" s="180">
        <f>IF(V1435&gt;0,INDEX(Scope_Labor_Rates!$S$6:$S$46,V1435-5),0)</f>
        <v>0</v>
      </c>
      <c r="Z1435" s="180">
        <f>IF(V1435&gt;0,INDEX(Scope_Labor_Rates!$R$6:$R$46,V1435-5),1)</f>
        <v>1</v>
      </c>
      <c r="AA1435" s="231">
        <f t="shared" si="198"/>
        <v>0</v>
      </c>
      <c r="AB1435" t="str">
        <f t="shared" si="199"/>
        <v/>
      </c>
      <c r="AC1435" s="178" t="str">
        <f t="shared" si="200"/>
        <v/>
      </c>
      <c r="AD1435" s="181">
        <f t="shared" si="201"/>
        <v>0</v>
      </c>
      <c r="AE1435" s="178">
        <f>IF(V1435&gt;0,P1435*INDEX(Scope_Labor_Rates!$E$6:$E$46,V1435-5),0)</f>
        <v>0</v>
      </c>
      <c r="AF1435" s="181">
        <f>IF(V1435&gt;0,AE1435*INDEX(Scope_Labor_Rates!$D$6:$D$46,V1435-5)*AA1435,0)</f>
        <v>0</v>
      </c>
      <c r="AG1435" s="178">
        <f>IF(V1435&gt;0,P1435*INDEX(Scope_Labor_Rates!$G$6:$G$46,V1435-5),0)</f>
        <v>0</v>
      </c>
      <c r="AH1435" s="181">
        <f>IF(V1435&gt;0,AG1435*INDEX(Scope_Labor_Rates!$F$6:$F$46,V1435-5)*AA1435,0)</f>
        <v>0</v>
      </c>
      <c r="AI1435" s="178">
        <f>IF(V1435&gt;0,P1435*INDEX(Scope_Labor_Rates!$I$6:$I$46,V1435-5),0)</f>
        <v>0</v>
      </c>
      <c r="AJ1435" s="181">
        <f>IF(V1435&gt;0,AI1435*INDEX(Scope_Labor_Rates!$H$6:$H$46,V1435-5)*AA1435,0)</f>
        <v>0</v>
      </c>
      <c r="AK1435" s="178">
        <f>IF(V1435&gt;0,P1435*INDEX(Scope_Labor_Rates!$K$6:$K$46,V1435-5),0)</f>
        <v>0</v>
      </c>
      <c r="AL1435" s="181">
        <f>IF(V1435&gt;0,AK1435*INDEX(Scope_Labor_Rates!$J$6:$J$46,V1435-5)*AA1435,0)</f>
        <v>0</v>
      </c>
      <c r="AM1435" s="178">
        <f>IF(V1435&gt;0,P1435*INDEX(Scope_Labor_Rates!$M$6:$M$46,V1435-5),0)</f>
        <v>0</v>
      </c>
      <c r="AN1435" s="178">
        <f>IF(V1435&gt;0,AM1435*INDEX(Scope_Labor_Rates!$L$6:$L$46,V1435-5)*AA1435,0)</f>
        <v>0</v>
      </c>
      <c r="AO1435" s="178">
        <f>IF(V1435&gt;0,P1435*INDEX(Scope_Labor_Rates!$O$6:$O$46,V1435-5)*AA1435,0)</f>
        <v>0</v>
      </c>
      <c r="AP1435" s="181">
        <f>IF(V1435&gt;0,P1435*INDEX(Scope_Labor_Rates!$Q$6:$Q$46,V1435-5)*AA1435,0)</f>
        <v>0</v>
      </c>
      <c r="AQ1435" s="178">
        <f t="shared" si="202"/>
        <v>0</v>
      </c>
      <c r="AR1435" s="178">
        <f t="shared" si="203"/>
        <v>0</v>
      </c>
      <c r="AS1435" s="178">
        <f t="shared" si="204"/>
        <v>0</v>
      </c>
      <c r="AT1435" s="178">
        <f t="shared" si="205"/>
        <v>0</v>
      </c>
      <c r="AU1435">
        <f t="shared" si="206"/>
        <v>0</v>
      </c>
    </row>
    <row r="1436" spans="1:47">
      <c r="A1436" t="str">
        <f>IF(All_Tasks!A1436="","",All_Tasks!A1436)</f>
        <v/>
      </c>
      <c r="B1436" t="str">
        <f>IF(All_Tasks!B1436="","",All_Tasks!B1436)</f>
        <v/>
      </c>
      <c r="C1436" t="str">
        <f>IF(All_Tasks!C1436="","",All_Tasks!C1436)</f>
        <v/>
      </c>
      <c r="D1436" t="str">
        <f>IF(All_Tasks!D1436="","",All_Tasks!D1436)</f>
        <v/>
      </c>
      <c r="E1436" t="str">
        <f>IF(All_Tasks!V1436&lt;&gt;"",All_Tasks!V1436,IF(All_Tasks!E1436&lt;&gt;"",All_Tasks!E1436,""))</f>
        <v/>
      </c>
      <c r="F1436" t="str">
        <f>IF(All_Tasks!F1436="","",All_Tasks!F1436)</f>
        <v/>
      </c>
      <c r="G1436" t="str">
        <f>IF(All_Tasks!G1436="","",All_Tasks!G1436)</f>
        <v/>
      </c>
      <c r="H1436" s="231" t="str">
        <f>IF(All_Tasks!H1436="","",All_Tasks!H1436)</f>
        <v/>
      </c>
      <c r="I1436" t="str">
        <f>IF(All_Tasks!I1436="","",All_Tasks!I1436)</f>
        <v/>
      </c>
      <c r="J1436" t="str">
        <f>IF(All_Tasks!J1436="","",All_Tasks!J1436)</f>
        <v/>
      </c>
      <c r="K1436" t="str">
        <f>IF(All_Tasks!K1436="","",All_Tasks!K1436)</f>
        <v/>
      </c>
      <c r="L1436" s="231" t="str">
        <f>IF(All_Tasks!L1436="","",All_Tasks!L1436)</f>
        <v/>
      </c>
      <c r="M1436" t="str">
        <f>IF(All_Tasks!M1436="","",All_Tasks!M1436)</f>
        <v/>
      </c>
      <c r="N1436" t="str">
        <f>IF(All_Tasks!N1436="","",All_Tasks!N1436)</f>
        <v/>
      </c>
      <c r="O1436" t="str">
        <f>IF(All_Tasks!O1436="","",All_Tasks!O1436)</f>
        <v/>
      </c>
      <c r="P1436" s="181">
        <f>IF(All_Tasks!P1436="",0,All_Tasks!P1436)</f>
        <v>0</v>
      </c>
      <c r="Q1436" s="181">
        <f>IF(All_Tasks!Q1436="",0,All_Tasks!Q1436)</f>
        <v>0</v>
      </c>
      <c r="R1436" s="181">
        <f>IF(All_Tasks!R1436="",0,All_Tasks!R1436)</f>
        <v>0</v>
      </c>
      <c r="S1436" s="181" t="str">
        <f>IF(All_Tasks!S1436="","",All_Tasks!S1436)</f>
        <v/>
      </c>
      <c r="T1436" t="str">
        <f>IF(All_Tasks!T1436="","",All_Tasks!T1436)</f>
        <v/>
      </c>
      <c r="U1436" t="str">
        <f>IF(All_Tasks!U1436="","",All_Tasks!U1436)</f>
        <v/>
      </c>
      <c r="V1436">
        <f>IF(A1436="",0,IFERROR(MATCH(A1436,Scope_Labor_Rates!$A$6:$A$46,0)+5,0))</f>
        <v>0</v>
      </c>
      <c r="W1436" s="178">
        <f>IF(V1436&gt;0,INDEX(Scope_Labor_Rates!$C$6:$C$46,V1436-5),0)</f>
        <v>0</v>
      </c>
      <c r="X1436" s="178">
        <f>IF(V1436&gt;0,INDEX(Scope_Labor_Rates!$C$6:$C$46,V1436-5),0)</f>
        <v>0</v>
      </c>
      <c r="Y1436" s="180">
        <f>IF(V1436&gt;0,INDEX(Scope_Labor_Rates!$S$6:$S$46,V1436-5),0)</f>
        <v>0</v>
      </c>
      <c r="Z1436" s="180">
        <f>IF(V1436&gt;0,INDEX(Scope_Labor_Rates!$R$6:$R$46,V1436-5),1)</f>
        <v>1</v>
      </c>
      <c r="AA1436" s="231">
        <f t="shared" si="198"/>
        <v>0</v>
      </c>
      <c r="AB1436" t="str">
        <f t="shared" si="199"/>
        <v/>
      </c>
      <c r="AC1436" s="178" t="str">
        <f t="shared" si="200"/>
        <v/>
      </c>
      <c r="AD1436" s="181">
        <f t="shared" si="201"/>
        <v>0</v>
      </c>
      <c r="AE1436" s="178">
        <f>IF(V1436&gt;0,P1436*INDEX(Scope_Labor_Rates!$E$6:$E$46,V1436-5),0)</f>
        <v>0</v>
      </c>
      <c r="AF1436" s="181">
        <f>IF(V1436&gt;0,AE1436*INDEX(Scope_Labor_Rates!$D$6:$D$46,V1436-5)*AA1436,0)</f>
        <v>0</v>
      </c>
      <c r="AG1436" s="178">
        <f>IF(V1436&gt;0,P1436*INDEX(Scope_Labor_Rates!$G$6:$G$46,V1436-5),0)</f>
        <v>0</v>
      </c>
      <c r="AH1436" s="181">
        <f>IF(V1436&gt;0,AG1436*INDEX(Scope_Labor_Rates!$F$6:$F$46,V1436-5)*AA1436,0)</f>
        <v>0</v>
      </c>
      <c r="AI1436" s="178">
        <f>IF(V1436&gt;0,P1436*INDEX(Scope_Labor_Rates!$I$6:$I$46,V1436-5),0)</f>
        <v>0</v>
      </c>
      <c r="AJ1436" s="181">
        <f>IF(V1436&gt;0,AI1436*INDEX(Scope_Labor_Rates!$H$6:$H$46,V1436-5)*AA1436,0)</f>
        <v>0</v>
      </c>
      <c r="AK1436" s="178">
        <f>IF(V1436&gt;0,P1436*INDEX(Scope_Labor_Rates!$K$6:$K$46,V1436-5),0)</f>
        <v>0</v>
      </c>
      <c r="AL1436" s="181">
        <f>IF(V1436&gt;0,AK1436*INDEX(Scope_Labor_Rates!$J$6:$J$46,V1436-5)*AA1436,0)</f>
        <v>0</v>
      </c>
      <c r="AM1436" s="178">
        <f>IF(V1436&gt;0,P1436*INDEX(Scope_Labor_Rates!$M$6:$M$46,V1436-5),0)</f>
        <v>0</v>
      </c>
      <c r="AN1436" s="178">
        <f>IF(V1436&gt;0,AM1436*INDEX(Scope_Labor_Rates!$L$6:$L$46,V1436-5)*AA1436,0)</f>
        <v>0</v>
      </c>
      <c r="AO1436" s="178">
        <f>IF(V1436&gt;0,P1436*INDEX(Scope_Labor_Rates!$O$6:$O$46,V1436-5)*AA1436,0)</f>
        <v>0</v>
      </c>
      <c r="AP1436" s="181">
        <f>IF(V1436&gt;0,P1436*INDEX(Scope_Labor_Rates!$Q$6:$Q$46,V1436-5)*AA1436,0)</f>
        <v>0</v>
      </c>
      <c r="AQ1436" s="178">
        <f t="shared" si="202"/>
        <v>0</v>
      </c>
      <c r="AR1436" s="178">
        <f t="shared" si="203"/>
        <v>0</v>
      </c>
      <c r="AS1436" s="178">
        <f t="shared" si="204"/>
        <v>0</v>
      </c>
      <c r="AT1436" s="178">
        <f t="shared" si="205"/>
        <v>0</v>
      </c>
      <c r="AU1436">
        <f t="shared" si="206"/>
        <v>0</v>
      </c>
    </row>
    <row r="1437" spans="1:47">
      <c r="A1437" t="str">
        <f>IF(All_Tasks!A1437="","",All_Tasks!A1437)</f>
        <v/>
      </c>
      <c r="B1437" t="str">
        <f>IF(All_Tasks!B1437="","",All_Tasks!B1437)</f>
        <v/>
      </c>
      <c r="C1437" t="str">
        <f>IF(All_Tasks!C1437="","",All_Tasks!C1437)</f>
        <v/>
      </c>
      <c r="D1437" t="str">
        <f>IF(All_Tasks!D1437="","",All_Tasks!D1437)</f>
        <v/>
      </c>
      <c r="E1437" t="str">
        <f>IF(All_Tasks!V1437&lt;&gt;"",All_Tasks!V1437,IF(All_Tasks!E1437&lt;&gt;"",All_Tasks!E1437,""))</f>
        <v/>
      </c>
      <c r="F1437" t="str">
        <f>IF(All_Tasks!F1437="","",All_Tasks!F1437)</f>
        <v/>
      </c>
      <c r="G1437" t="str">
        <f>IF(All_Tasks!G1437="","",All_Tasks!G1437)</f>
        <v/>
      </c>
      <c r="H1437" s="231" t="str">
        <f>IF(All_Tasks!H1437="","",All_Tasks!H1437)</f>
        <v/>
      </c>
      <c r="I1437" t="str">
        <f>IF(All_Tasks!I1437="","",All_Tasks!I1437)</f>
        <v/>
      </c>
      <c r="J1437" t="str">
        <f>IF(All_Tasks!J1437="","",All_Tasks!J1437)</f>
        <v/>
      </c>
      <c r="K1437" t="str">
        <f>IF(All_Tasks!K1437="","",All_Tasks!K1437)</f>
        <v/>
      </c>
      <c r="L1437" s="231" t="str">
        <f>IF(All_Tasks!L1437="","",All_Tasks!L1437)</f>
        <v/>
      </c>
      <c r="M1437" t="str">
        <f>IF(All_Tasks!M1437="","",All_Tasks!M1437)</f>
        <v/>
      </c>
      <c r="N1437" t="str">
        <f>IF(All_Tasks!N1437="","",All_Tasks!N1437)</f>
        <v/>
      </c>
      <c r="O1437" t="str">
        <f>IF(All_Tasks!O1437="","",All_Tasks!O1437)</f>
        <v/>
      </c>
      <c r="P1437" s="181">
        <f>IF(All_Tasks!P1437="",0,All_Tasks!P1437)</f>
        <v>0</v>
      </c>
      <c r="Q1437" s="181">
        <f>IF(All_Tasks!Q1437="",0,All_Tasks!Q1437)</f>
        <v>0</v>
      </c>
      <c r="R1437" s="181">
        <f>IF(All_Tasks!R1437="",0,All_Tasks!R1437)</f>
        <v>0</v>
      </c>
      <c r="S1437" s="181" t="str">
        <f>IF(All_Tasks!S1437="","",All_Tasks!S1437)</f>
        <v/>
      </c>
      <c r="T1437" t="str">
        <f>IF(All_Tasks!T1437="","",All_Tasks!T1437)</f>
        <v/>
      </c>
      <c r="U1437" t="str">
        <f>IF(All_Tasks!U1437="","",All_Tasks!U1437)</f>
        <v/>
      </c>
      <c r="V1437">
        <f>IF(A1437="",0,IFERROR(MATCH(A1437,Scope_Labor_Rates!$A$6:$A$46,0)+5,0))</f>
        <v>0</v>
      </c>
      <c r="W1437" s="178">
        <f>IF(V1437&gt;0,INDEX(Scope_Labor_Rates!$C$6:$C$46,V1437-5),0)</f>
        <v>0</v>
      </c>
      <c r="X1437" s="178">
        <f>IF(V1437&gt;0,INDEX(Scope_Labor_Rates!$C$6:$C$46,V1437-5),0)</f>
        <v>0</v>
      </c>
      <c r="Y1437" s="180">
        <f>IF(V1437&gt;0,INDEX(Scope_Labor_Rates!$S$6:$S$46,V1437-5),0)</f>
        <v>0</v>
      </c>
      <c r="Z1437" s="180">
        <f>IF(V1437&gt;0,INDEX(Scope_Labor_Rates!$R$6:$R$46,V1437-5),1)</f>
        <v>1</v>
      </c>
      <c r="AA1437" s="231">
        <f t="shared" si="198"/>
        <v>0</v>
      </c>
      <c r="AB1437" t="str">
        <f t="shared" si="199"/>
        <v/>
      </c>
      <c r="AC1437" s="178" t="str">
        <f t="shared" si="200"/>
        <v/>
      </c>
      <c r="AD1437" s="181">
        <f t="shared" si="201"/>
        <v>0</v>
      </c>
      <c r="AE1437" s="178">
        <f>IF(V1437&gt;0,P1437*INDEX(Scope_Labor_Rates!$E$6:$E$46,V1437-5),0)</f>
        <v>0</v>
      </c>
      <c r="AF1437" s="181">
        <f>IF(V1437&gt;0,AE1437*INDEX(Scope_Labor_Rates!$D$6:$D$46,V1437-5)*AA1437,0)</f>
        <v>0</v>
      </c>
      <c r="AG1437" s="178">
        <f>IF(V1437&gt;0,P1437*INDEX(Scope_Labor_Rates!$G$6:$G$46,V1437-5),0)</f>
        <v>0</v>
      </c>
      <c r="AH1437" s="181">
        <f>IF(V1437&gt;0,AG1437*INDEX(Scope_Labor_Rates!$F$6:$F$46,V1437-5)*AA1437,0)</f>
        <v>0</v>
      </c>
      <c r="AI1437" s="178">
        <f>IF(V1437&gt;0,P1437*INDEX(Scope_Labor_Rates!$I$6:$I$46,V1437-5),0)</f>
        <v>0</v>
      </c>
      <c r="AJ1437" s="181">
        <f>IF(V1437&gt;0,AI1437*INDEX(Scope_Labor_Rates!$H$6:$H$46,V1437-5)*AA1437,0)</f>
        <v>0</v>
      </c>
      <c r="AK1437" s="178">
        <f>IF(V1437&gt;0,P1437*INDEX(Scope_Labor_Rates!$K$6:$K$46,V1437-5),0)</f>
        <v>0</v>
      </c>
      <c r="AL1437" s="181">
        <f>IF(V1437&gt;0,AK1437*INDEX(Scope_Labor_Rates!$J$6:$J$46,V1437-5)*AA1437,0)</f>
        <v>0</v>
      </c>
      <c r="AM1437" s="178">
        <f>IF(V1437&gt;0,P1437*INDEX(Scope_Labor_Rates!$M$6:$M$46,V1437-5),0)</f>
        <v>0</v>
      </c>
      <c r="AN1437" s="178">
        <f>IF(V1437&gt;0,AM1437*INDEX(Scope_Labor_Rates!$L$6:$L$46,V1437-5)*AA1437,0)</f>
        <v>0</v>
      </c>
      <c r="AO1437" s="178">
        <f>IF(V1437&gt;0,P1437*INDEX(Scope_Labor_Rates!$O$6:$O$46,V1437-5)*AA1437,0)</f>
        <v>0</v>
      </c>
      <c r="AP1437" s="181">
        <f>IF(V1437&gt;0,P1437*INDEX(Scope_Labor_Rates!$Q$6:$Q$46,V1437-5)*AA1437,0)</f>
        <v>0</v>
      </c>
      <c r="AQ1437" s="178">
        <f t="shared" si="202"/>
        <v>0</v>
      </c>
      <c r="AR1437" s="178">
        <f t="shared" si="203"/>
        <v>0</v>
      </c>
      <c r="AS1437" s="178">
        <f t="shared" si="204"/>
        <v>0</v>
      </c>
      <c r="AT1437" s="178">
        <f t="shared" si="205"/>
        <v>0</v>
      </c>
      <c r="AU1437">
        <f t="shared" si="206"/>
        <v>0</v>
      </c>
    </row>
    <row r="1438" spans="1:47">
      <c r="A1438" t="str">
        <f>IF(All_Tasks!A1438="","",All_Tasks!A1438)</f>
        <v/>
      </c>
      <c r="B1438" t="str">
        <f>IF(All_Tasks!B1438="","",All_Tasks!B1438)</f>
        <v/>
      </c>
      <c r="C1438" t="str">
        <f>IF(All_Tasks!C1438="","",All_Tasks!C1438)</f>
        <v/>
      </c>
      <c r="D1438" t="str">
        <f>IF(All_Tasks!D1438="","",All_Tasks!D1438)</f>
        <v/>
      </c>
      <c r="E1438" t="str">
        <f>IF(All_Tasks!V1438&lt;&gt;"",All_Tasks!V1438,IF(All_Tasks!E1438&lt;&gt;"",All_Tasks!E1438,""))</f>
        <v/>
      </c>
      <c r="F1438" t="str">
        <f>IF(All_Tasks!F1438="","",All_Tasks!F1438)</f>
        <v/>
      </c>
      <c r="G1438" t="str">
        <f>IF(All_Tasks!G1438="","",All_Tasks!G1438)</f>
        <v/>
      </c>
      <c r="H1438" s="231" t="str">
        <f>IF(All_Tasks!H1438="","",All_Tasks!H1438)</f>
        <v/>
      </c>
      <c r="I1438" t="str">
        <f>IF(All_Tasks!I1438="","",All_Tasks!I1438)</f>
        <v/>
      </c>
      <c r="J1438" t="str">
        <f>IF(All_Tasks!J1438="","",All_Tasks!J1438)</f>
        <v/>
      </c>
      <c r="K1438" t="str">
        <f>IF(All_Tasks!K1438="","",All_Tasks!K1438)</f>
        <v/>
      </c>
      <c r="L1438" s="231" t="str">
        <f>IF(All_Tasks!L1438="","",All_Tasks!L1438)</f>
        <v/>
      </c>
      <c r="M1438" t="str">
        <f>IF(All_Tasks!M1438="","",All_Tasks!M1438)</f>
        <v/>
      </c>
      <c r="N1438" t="str">
        <f>IF(All_Tasks!N1438="","",All_Tasks!N1438)</f>
        <v/>
      </c>
      <c r="O1438" t="str">
        <f>IF(All_Tasks!O1438="","",All_Tasks!O1438)</f>
        <v/>
      </c>
      <c r="P1438" s="181">
        <f>IF(All_Tasks!P1438="",0,All_Tasks!P1438)</f>
        <v>0</v>
      </c>
      <c r="Q1438" s="181">
        <f>IF(All_Tasks!Q1438="",0,All_Tasks!Q1438)</f>
        <v>0</v>
      </c>
      <c r="R1438" s="181">
        <f>IF(All_Tasks!R1438="",0,All_Tasks!R1438)</f>
        <v>0</v>
      </c>
      <c r="S1438" s="181" t="str">
        <f>IF(All_Tasks!S1438="","",All_Tasks!S1438)</f>
        <v/>
      </c>
      <c r="T1438" t="str">
        <f>IF(All_Tasks!T1438="","",All_Tasks!T1438)</f>
        <v/>
      </c>
      <c r="U1438" t="str">
        <f>IF(All_Tasks!U1438="","",All_Tasks!U1438)</f>
        <v/>
      </c>
      <c r="V1438">
        <f>IF(A1438="",0,IFERROR(MATCH(A1438,Scope_Labor_Rates!$A$6:$A$46,0)+5,0))</f>
        <v>0</v>
      </c>
      <c r="W1438" s="178">
        <f>IF(V1438&gt;0,INDEX(Scope_Labor_Rates!$C$6:$C$46,V1438-5),0)</f>
        <v>0</v>
      </c>
      <c r="X1438" s="178">
        <f>IF(V1438&gt;0,INDEX(Scope_Labor_Rates!$C$6:$C$46,V1438-5),0)</f>
        <v>0</v>
      </c>
      <c r="Y1438" s="180">
        <f>IF(V1438&gt;0,INDEX(Scope_Labor_Rates!$S$6:$S$46,V1438-5),0)</f>
        <v>0</v>
      </c>
      <c r="Z1438" s="180">
        <f>IF(V1438&gt;0,INDEX(Scope_Labor_Rates!$R$6:$R$46,V1438-5),1)</f>
        <v>1</v>
      </c>
      <c r="AA1438" s="231">
        <f t="shared" si="198"/>
        <v>0</v>
      </c>
      <c r="AB1438" t="str">
        <f t="shared" si="199"/>
        <v/>
      </c>
      <c r="AC1438" s="178" t="str">
        <f t="shared" si="200"/>
        <v/>
      </c>
      <c r="AD1438" s="181">
        <f t="shared" si="201"/>
        <v>0</v>
      </c>
      <c r="AE1438" s="178">
        <f>IF(V1438&gt;0,P1438*INDEX(Scope_Labor_Rates!$E$6:$E$46,V1438-5),0)</f>
        <v>0</v>
      </c>
      <c r="AF1438" s="181">
        <f>IF(V1438&gt;0,AE1438*INDEX(Scope_Labor_Rates!$D$6:$D$46,V1438-5)*AA1438,0)</f>
        <v>0</v>
      </c>
      <c r="AG1438" s="178">
        <f>IF(V1438&gt;0,P1438*INDEX(Scope_Labor_Rates!$G$6:$G$46,V1438-5),0)</f>
        <v>0</v>
      </c>
      <c r="AH1438" s="181">
        <f>IF(V1438&gt;0,AG1438*INDEX(Scope_Labor_Rates!$F$6:$F$46,V1438-5)*AA1438,0)</f>
        <v>0</v>
      </c>
      <c r="AI1438" s="178">
        <f>IF(V1438&gt;0,P1438*INDEX(Scope_Labor_Rates!$I$6:$I$46,V1438-5),0)</f>
        <v>0</v>
      </c>
      <c r="AJ1438" s="181">
        <f>IF(V1438&gt;0,AI1438*INDEX(Scope_Labor_Rates!$H$6:$H$46,V1438-5)*AA1438,0)</f>
        <v>0</v>
      </c>
      <c r="AK1438" s="178">
        <f>IF(V1438&gt;0,P1438*INDEX(Scope_Labor_Rates!$K$6:$K$46,V1438-5),0)</f>
        <v>0</v>
      </c>
      <c r="AL1438" s="181">
        <f>IF(V1438&gt;0,AK1438*INDEX(Scope_Labor_Rates!$J$6:$J$46,V1438-5)*AA1438,0)</f>
        <v>0</v>
      </c>
      <c r="AM1438" s="178">
        <f>IF(V1438&gt;0,P1438*INDEX(Scope_Labor_Rates!$M$6:$M$46,V1438-5),0)</f>
        <v>0</v>
      </c>
      <c r="AN1438" s="178">
        <f>IF(V1438&gt;0,AM1438*INDEX(Scope_Labor_Rates!$L$6:$L$46,V1438-5)*AA1438,0)</f>
        <v>0</v>
      </c>
      <c r="AO1438" s="178">
        <f>IF(V1438&gt;0,P1438*INDEX(Scope_Labor_Rates!$O$6:$O$46,V1438-5)*AA1438,0)</f>
        <v>0</v>
      </c>
      <c r="AP1438" s="181">
        <f>IF(V1438&gt;0,P1438*INDEX(Scope_Labor_Rates!$Q$6:$Q$46,V1438-5)*AA1438,0)</f>
        <v>0</v>
      </c>
      <c r="AQ1438" s="178">
        <f t="shared" si="202"/>
        <v>0</v>
      </c>
      <c r="AR1438" s="178">
        <f t="shared" si="203"/>
        <v>0</v>
      </c>
      <c r="AS1438" s="178">
        <f t="shared" si="204"/>
        <v>0</v>
      </c>
      <c r="AT1438" s="178">
        <f t="shared" si="205"/>
        <v>0</v>
      </c>
      <c r="AU1438">
        <f t="shared" si="206"/>
        <v>0</v>
      </c>
    </row>
    <row r="1439" spans="1:47">
      <c r="A1439" t="str">
        <f>IF(All_Tasks!A1439="","",All_Tasks!A1439)</f>
        <v/>
      </c>
      <c r="B1439" t="str">
        <f>IF(All_Tasks!B1439="","",All_Tasks!B1439)</f>
        <v/>
      </c>
      <c r="C1439" t="str">
        <f>IF(All_Tasks!C1439="","",All_Tasks!C1439)</f>
        <v/>
      </c>
      <c r="D1439" t="str">
        <f>IF(All_Tasks!D1439="","",All_Tasks!D1439)</f>
        <v/>
      </c>
      <c r="E1439" t="str">
        <f>IF(All_Tasks!V1439&lt;&gt;"",All_Tasks!V1439,IF(All_Tasks!E1439&lt;&gt;"",All_Tasks!E1439,""))</f>
        <v/>
      </c>
      <c r="F1439" t="str">
        <f>IF(All_Tasks!F1439="","",All_Tasks!F1439)</f>
        <v/>
      </c>
      <c r="G1439" t="str">
        <f>IF(All_Tasks!G1439="","",All_Tasks!G1439)</f>
        <v/>
      </c>
      <c r="H1439" s="231" t="str">
        <f>IF(All_Tasks!H1439="","",All_Tasks!H1439)</f>
        <v/>
      </c>
      <c r="I1439" t="str">
        <f>IF(All_Tasks!I1439="","",All_Tasks!I1439)</f>
        <v/>
      </c>
      <c r="J1439" t="str">
        <f>IF(All_Tasks!J1439="","",All_Tasks!J1439)</f>
        <v/>
      </c>
      <c r="K1439" t="str">
        <f>IF(All_Tasks!K1439="","",All_Tasks!K1439)</f>
        <v/>
      </c>
      <c r="L1439" s="231" t="str">
        <f>IF(All_Tasks!L1439="","",All_Tasks!L1439)</f>
        <v/>
      </c>
      <c r="M1439" t="str">
        <f>IF(All_Tasks!M1439="","",All_Tasks!M1439)</f>
        <v/>
      </c>
      <c r="N1439" t="str">
        <f>IF(All_Tasks!N1439="","",All_Tasks!N1439)</f>
        <v/>
      </c>
      <c r="O1439" t="str">
        <f>IF(All_Tasks!O1439="","",All_Tasks!O1439)</f>
        <v/>
      </c>
      <c r="P1439" s="181">
        <f>IF(All_Tasks!P1439="",0,All_Tasks!P1439)</f>
        <v>0</v>
      </c>
      <c r="Q1439" s="181">
        <f>IF(All_Tasks!Q1439="",0,All_Tasks!Q1439)</f>
        <v>0</v>
      </c>
      <c r="R1439" s="181">
        <f>IF(All_Tasks!R1439="",0,All_Tasks!R1439)</f>
        <v>0</v>
      </c>
      <c r="S1439" s="181" t="str">
        <f>IF(All_Tasks!S1439="","",All_Tasks!S1439)</f>
        <v/>
      </c>
      <c r="T1439" t="str">
        <f>IF(All_Tasks!T1439="","",All_Tasks!T1439)</f>
        <v/>
      </c>
      <c r="U1439" t="str">
        <f>IF(All_Tasks!U1439="","",All_Tasks!U1439)</f>
        <v/>
      </c>
      <c r="V1439">
        <f>IF(A1439="",0,IFERROR(MATCH(A1439,Scope_Labor_Rates!$A$6:$A$46,0)+5,0))</f>
        <v>0</v>
      </c>
      <c r="W1439" s="178">
        <f>IF(V1439&gt;0,INDEX(Scope_Labor_Rates!$C$6:$C$46,V1439-5),0)</f>
        <v>0</v>
      </c>
      <c r="X1439" s="178">
        <f>IF(V1439&gt;0,INDEX(Scope_Labor_Rates!$C$6:$C$46,V1439-5),0)</f>
        <v>0</v>
      </c>
      <c r="Y1439" s="180">
        <f>IF(V1439&gt;0,INDEX(Scope_Labor_Rates!$S$6:$S$46,V1439-5),0)</f>
        <v>0</v>
      </c>
      <c r="Z1439" s="180">
        <f>IF(V1439&gt;0,INDEX(Scope_Labor_Rates!$R$6:$R$46,V1439-5),1)</f>
        <v>1</v>
      </c>
      <c r="AA1439" s="231">
        <f t="shared" si="198"/>
        <v>0</v>
      </c>
      <c r="AB1439" t="str">
        <f t="shared" si="199"/>
        <v/>
      </c>
      <c r="AC1439" s="178" t="str">
        <f t="shared" si="200"/>
        <v/>
      </c>
      <c r="AD1439" s="181">
        <f t="shared" si="201"/>
        <v>0</v>
      </c>
      <c r="AE1439" s="178">
        <f>IF(V1439&gt;0,P1439*INDEX(Scope_Labor_Rates!$E$6:$E$46,V1439-5),0)</f>
        <v>0</v>
      </c>
      <c r="AF1439" s="181">
        <f>IF(V1439&gt;0,AE1439*INDEX(Scope_Labor_Rates!$D$6:$D$46,V1439-5)*AA1439,0)</f>
        <v>0</v>
      </c>
      <c r="AG1439" s="178">
        <f>IF(V1439&gt;0,P1439*INDEX(Scope_Labor_Rates!$G$6:$G$46,V1439-5),0)</f>
        <v>0</v>
      </c>
      <c r="AH1439" s="181">
        <f>IF(V1439&gt;0,AG1439*INDEX(Scope_Labor_Rates!$F$6:$F$46,V1439-5)*AA1439,0)</f>
        <v>0</v>
      </c>
      <c r="AI1439" s="178">
        <f>IF(V1439&gt;0,P1439*INDEX(Scope_Labor_Rates!$I$6:$I$46,V1439-5),0)</f>
        <v>0</v>
      </c>
      <c r="AJ1439" s="181">
        <f>IF(V1439&gt;0,AI1439*INDEX(Scope_Labor_Rates!$H$6:$H$46,V1439-5)*AA1439,0)</f>
        <v>0</v>
      </c>
      <c r="AK1439" s="178">
        <f>IF(V1439&gt;0,P1439*INDEX(Scope_Labor_Rates!$K$6:$K$46,V1439-5),0)</f>
        <v>0</v>
      </c>
      <c r="AL1439" s="181">
        <f>IF(V1439&gt;0,AK1439*INDEX(Scope_Labor_Rates!$J$6:$J$46,V1439-5)*AA1439,0)</f>
        <v>0</v>
      </c>
      <c r="AM1439" s="178">
        <f>IF(V1439&gt;0,P1439*INDEX(Scope_Labor_Rates!$M$6:$M$46,V1439-5),0)</f>
        <v>0</v>
      </c>
      <c r="AN1439" s="178">
        <f>IF(V1439&gt;0,AM1439*INDEX(Scope_Labor_Rates!$L$6:$L$46,V1439-5)*AA1439,0)</f>
        <v>0</v>
      </c>
      <c r="AO1439" s="178">
        <f>IF(V1439&gt;0,P1439*INDEX(Scope_Labor_Rates!$O$6:$O$46,V1439-5)*AA1439,0)</f>
        <v>0</v>
      </c>
      <c r="AP1439" s="181">
        <f>IF(V1439&gt;0,P1439*INDEX(Scope_Labor_Rates!$Q$6:$Q$46,V1439-5)*AA1439,0)</f>
        <v>0</v>
      </c>
      <c r="AQ1439" s="178">
        <f t="shared" si="202"/>
        <v>0</v>
      </c>
      <c r="AR1439" s="178">
        <f t="shared" si="203"/>
        <v>0</v>
      </c>
      <c r="AS1439" s="178">
        <f t="shared" si="204"/>
        <v>0</v>
      </c>
      <c r="AT1439" s="178">
        <f t="shared" si="205"/>
        <v>0</v>
      </c>
      <c r="AU1439">
        <f t="shared" si="206"/>
        <v>0</v>
      </c>
    </row>
    <row r="1440" spans="1:47">
      <c r="A1440" t="str">
        <f>IF(All_Tasks!A1440="","",All_Tasks!A1440)</f>
        <v/>
      </c>
      <c r="B1440" t="str">
        <f>IF(All_Tasks!B1440="","",All_Tasks!B1440)</f>
        <v/>
      </c>
      <c r="C1440" t="str">
        <f>IF(All_Tasks!C1440="","",All_Tasks!C1440)</f>
        <v/>
      </c>
      <c r="D1440" t="str">
        <f>IF(All_Tasks!D1440="","",All_Tasks!D1440)</f>
        <v/>
      </c>
      <c r="E1440" t="str">
        <f>IF(All_Tasks!V1440&lt;&gt;"",All_Tasks!V1440,IF(All_Tasks!E1440&lt;&gt;"",All_Tasks!E1440,""))</f>
        <v/>
      </c>
      <c r="F1440" t="str">
        <f>IF(All_Tasks!F1440="","",All_Tasks!F1440)</f>
        <v/>
      </c>
      <c r="G1440" t="str">
        <f>IF(All_Tasks!G1440="","",All_Tasks!G1440)</f>
        <v/>
      </c>
      <c r="H1440" s="231" t="str">
        <f>IF(All_Tasks!H1440="","",All_Tasks!H1440)</f>
        <v/>
      </c>
      <c r="I1440" t="str">
        <f>IF(All_Tasks!I1440="","",All_Tasks!I1440)</f>
        <v/>
      </c>
      <c r="J1440" t="str">
        <f>IF(All_Tasks!J1440="","",All_Tasks!J1440)</f>
        <v/>
      </c>
      <c r="K1440" t="str">
        <f>IF(All_Tasks!K1440="","",All_Tasks!K1440)</f>
        <v/>
      </c>
      <c r="L1440" s="231" t="str">
        <f>IF(All_Tasks!L1440="","",All_Tasks!L1440)</f>
        <v/>
      </c>
      <c r="M1440" t="str">
        <f>IF(All_Tasks!M1440="","",All_Tasks!M1440)</f>
        <v/>
      </c>
      <c r="N1440" t="str">
        <f>IF(All_Tasks!N1440="","",All_Tasks!N1440)</f>
        <v/>
      </c>
      <c r="O1440" t="str">
        <f>IF(All_Tasks!O1440="","",All_Tasks!O1440)</f>
        <v/>
      </c>
      <c r="P1440" s="181">
        <f>IF(All_Tasks!P1440="",0,All_Tasks!P1440)</f>
        <v>0</v>
      </c>
      <c r="Q1440" s="181">
        <f>IF(All_Tasks!Q1440="",0,All_Tasks!Q1440)</f>
        <v>0</v>
      </c>
      <c r="R1440" s="181">
        <f>IF(All_Tasks!R1440="",0,All_Tasks!R1440)</f>
        <v>0</v>
      </c>
      <c r="S1440" s="181" t="str">
        <f>IF(All_Tasks!S1440="","",All_Tasks!S1440)</f>
        <v/>
      </c>
      <c r="T1440" t="str">
        <f>IF(All_Tasks!T1440="","",All_Tasks!T1440)</f>
        <v/>
      </c>
      <c r="U1440" t="str">
        <f>IF(All_Tasks!U1440="","",All_Tasks!U1440)</f>
        <v/>
      </c>
      <c r="V1440">
        <f>IF(A1440="",0,IFERROR(MATCH(A1440,Scope_Labor_Rates!$A$6:$A$46,0)+5,0))</f>
        <v>0</v>
      </c>
      <c r="W1440" s="178">
        <f>IF(V1440&gt;0,INDEX(Scope_Labor_Rates!$C$6:$C$46,V1440-5),0)</f>
        <v>0</v>
      </c>
      <c r="X1440" s="178">
        <f>IF(V1440&gt;0,INDEX(Scope_Labor_Rates!$C$6:$C$46,V1440-5),0)</f>
        <v>0</v>
      </c>
      <c r="Y1440" s="180">
        <f>IF(V1440&gt;0,INDEX(Scope_Labor_Rates!$S$6:$S$46,V1440-5),0)</f>
        <v>0</v>
      </c>
      <c r="Z1440" s="180">
        <f>IF(V1440&gt;0,INDEX(Scope_Labor_Rates!$R$6:$R$46,V1440-5),1)</f>
        <v>1</v>
      </c>
      <c r="AA1440" s="231">
        <f t="shared" si="198"/>
        <v>0</v>
      </c>
      <c r="AB1440" t="str">
        <f t="shared" si="199"/>
        <v/>
      </c>
      <c r="AC1440" s="178" t="str">
        <f t="shared" si="200"/>
        <v/>
      </c>
      <c r="AD1440" s="181">
        <f t="shared" si="201"/>
        <v>0</v>
      </c>
      <c r="AE1440" s="178">
        <f>IF(V1440&gt;0,P1440*INDEX(Scope_Labor_Rates!$E$6:$E$46,V1440-5),0)</f>
        <v>0</v>
      </c>
      <c r="AF1440" s="181">
        <f>IF(V1440&gt;0,AE1440*INDEX(Scope_Labor_Rates!$D$6:$D$46,V1440-5)*AA1440,0)</f>
        <v>0</v>
      </c>
      <c r="AG1440" s="178">
        <f>IF(V1440&gt;0,P1440*INDEX(Scope_Labor_Rates!$G$6:$G$46,V1440-5),0)</f>
        <v>0</v>
      </c>
      <c r="AH1440" s="181">
        <f>IF(V1440&gt;0,AG1440*INDEX(Scope_Labor_Rates!$F$6:$F$46,V1440-5)*AA1440,0)</f>
        <v>0</v>
      </c>
      <c r="AI1440" s="178">
        <f>IF(V1440&gt;0,P1440*INDEX(Scope_Labor_Rates!$I$6:$I$46,V1440-5),0)</f>
        <v>0</v>
      </c>
      <c r="AJ1440" s="181">
        <f>IF(V1440&gt;0,AI1440*INDEX(Scope_Labor_Rates!$H$6:$H$46,V1440-5)*AA1440,0)</f>
        <v>0</v>
      </c>
      <c r="AK1440" s="178">
        <f>IF(V1440&gt;0,P1440*INDEX(Scope_Labor_Rates!$K$6:$K$46,V1440-5),0)</f>
        <v>0</v>
      </c>
      <c r="AL1440" s="181">
        <f>IF(V1440&gt;0,AK1440*INDEX(Scope_Labor_Rates!$J$6:$J$46,V1440-5)*AA1440,0)</f>
        <v>0</v>
      </c>
      <c r="AM1440" s="178">
        <f>IF(V1440&gt;0,P1440*INDEX(Scope_Labor_Rates!$M$6:$M$46,V1440-5),0)</f>
        <v>0</v>
      </c>
      <c r="AN1440" s="178">
        <f>IF(V1440&gt;0,AM1440*INDEX(Scope_Labor_Rates!$L$6:$L$46,V1440-5)*AA1440,0)</f>
        <v>0</v>
      </c>
      <c r="AO1440" s="178">
        <f>IF(V1440&gt;0,P1440*INDEX(Scope_Labor_Rates!$O$6:$O$46,V1440-5)*AA1440,0)</f>
        <v>0</v>
      </c>
      <c r="AP1440" s="181">
        <f>IF(V1440&gt;0,P1440*INDEX(Scope_Labor_Rates!$Q$6:$Q$46,V1440-5)*AA1440,0)</f>
        <v>0</v>
      </c>
      <c r="AQ1440" s="178">
        <f t="shared" si="202"/>
        <v>0</v>
      </c>
      <c r="AR1440" s="178">
        <f t="shared" si="203"/>
        <v>0</v>
      </c>
      <c r="AS1440" s="178">
        <f t="shared" si="204"/>
        <v>0</v>
      </c>
      <c r="AT1440" s="178">
        <f t="shared" si="205"/>
        <v>0</v>
      </c>
      <c r="AU1440">
        <f t="shared" si="206"/>
        <v>0</v>
      </c>
    </row>
    <row r="1441" spans="1:47">
      <c r="A1441" t="str">
        <f>IF(All_Tasks!A1441="","",All_Tasks!A1441)</f>
        <v/>
      </c>
      <c r="B1441" t="str">
        <f>IF(All_Tasks!B1441="","",All_Tasks!B1441)</f>
        <v/>
      </c>
      <c r="C1441" t="str">
        <f>IF(All_Tasks!C1441="","",All_Tasks!C1441)</f>
        <v/>
      </c>
      <c r="D1441" t="str">
        <f>IF(All_Tasks!D1441="","",All_Tasks!D1441)</f>
        <v/>
      </c>
      <c r="E1441" t="str">
        <f>IF(All_Tasks!V1441&lt;&gt;"",All_Tasks!V1441,IF(All_Tasks!E1441&lt;&gt;"",All_Tasks!E1441,""))</f>
        <v/>
      </c>
      <c r="F1441" t="str">
        <f>IF(All_Tasks!F1441="","",All_Tasks!F1441)</f>
        <v/>
      </c>
      <c r="G1441" t="str">
        <f>IF(All_Tasks!G1441="","",All_Tasks!G1441)</f>
        <v/>
      </c>
      <c r="H1441" s="231" t="str">
        <f>IF(All_Tasks!H1441="","",All_Tasks!H1441)</f>
        <v/>
      </c>
      <c r="I1441" t="str">
        <f>IF(All_Tasks!I1441="","",All_Tasks!I1441)</f>
        <v/>
      </c>
      <c r="J1441" t="str">
        <f>IF(All_Tasks!J1441="","",All_Tasks!J1441)</f>
        <v/>
      </c>
      <c r="K1441" t="str">
        <f>IF(All_Tasks!K1441="","",All_Tasks!K1441)</f>
        <v/>
      </c>
      <c r="L1441" s="231" t="str">
        <f>IF(All_Tasks!L1441="","",All_Tasks!L1441)</f>
        <v/>
      </c>
      <c r="M1441" t="str">
        <f>IF(All_Tasks!M1441="","",All_Tasks!M1441)</f>
        <v/>
      </c>
      <c r="N1441" t="str">
        <f>IF(All_Tasks!N1441="","",All_Tasks!N1441)</f>
        <v/>
      </c>
      <c r="O1441" t="str">
        <f>IF(All_Tasks!O1441="","",All_Tasks!O1441)</f>
        <v/>
      </c>
      <c r="P1441" s="181">
        <f>IF(All_Tasks!P1441="",0,All_Tasks!P1441)</f>
        <v>0</v>
      </c>
      <c r="Q1441" s="181">
        <f>IF(All_Tasks!Q1441="",0,All_Tasks!Q1441)</f>
        <v>0</v>
      </c>
      <c r="R1441" s="181">
        <f>IF(All_Tasks!R1441="",0,All_Tasks!R1441)</f>
        <v>0</v>
      </c>
      <c r="S1441" s="181" t="str">
        <f>IF(All_Tasks!S1441="","",All_Tasks!S1441)</f>
        <v/>
      </c>
      <c r="T1441" t="str">
        <f>IF(All_Tasks!T1441="","",All_Tasks!T1441)</f>
        <v/>
      </c>
      <c r="U1441" t="str">
        <f>IF(All_Tasks!U1441="","",All_Tasks!U1441)</f>
        <v/>
      </c>
      <c r="V1441">
        <f>IF(A1441="",0,IFERROR(MATCH(A1441,Scope_Labor_Rates!$A$6:$A$46,0)+5,0))</f>
        <v>0</v>
      </c>
      <c r="W1441" s="178">
        <f>IF(V1441&gt;0,INDEX(Scope_Labor_Rates!$C$6:$C$46,V1441-5),0)</f>
        <v>0</v>
      </c>
      <c r="X1441" s="178">
        <f>IF(V1441&gt;0,INDEX(Scope_Labor_Rates!$C$6:$C$46,V1441-5),0)</f>
        <v>0</v>
      </c>
      <c r="Y1441" s="180">
        <f>IF(V1441&gt;0,INDEX(Scope_Labor_Rates!$S$6:$S$46,V1441-5),0)</f>
        <v>0</v>
      </c>
      <c r="Z1441" s="180">
        <f>IF(V1441&gt;0,INDEX(Scope_Labor_Rates!$R$6:$R$46,V1441-5),1)</f>
        <v>1</v>
      </c>
      <c r="AA1441" s="231">
        <f t="shared" si="198"/>
        <v>0</v>
      </c>
      <c r="AB1441" t="str">
        <f t="shared" si="199"/>
        <v/>
      </c>
      <c r="AC1441" s="178" t="str">
        <f t="shared" si="200"/>
        <v/>
      </c>
      <c r="AD1441" s="181">
        <f t="shared" si="201"/>
        <v>0</v>
      </c>
      <c r="AE1441" s="178">
        <f>IF(V1441&gt;0,P1441*INDEX(Scope_Labor_Rates!$E$6:$E$46,V1441-5),0)</f>
        <v>0</v>
      </c>
      <c r="AF1441" s="181">
        <f>IF(V1441&gt;0,AE1441*INDEX(Scope_Labor_Rates!$D$6:$D$46,V1441-5)*AA1441,0)</f>
        <v>0</v>
      </c>
      <c r="AG1441" s="178">
        <f>IF(V1441&gt;0,P1441*INDEX(Scope_Labor_Rates!$G$6:$G$46,V1441-5),0)</f>
        <v>0</v>
      </c>
      <c r="AH1441" s="181">
        <f>IF(V1441&gt;0,AG1441*INDEX(Scope_Labor_Rates!$F$6:$F$46,V1441-5)*AA1441,0)</f>
        <v>0</v>
      </c>
      <c r="AI1441" s="178">
        <f>IF(V1441&gt;0,P1441*INDEX(Scope_Labor_Rates!$I$6:$I$46,V1441-5),0)</f>
        <v>0</v>
      </c>
      <c r="AJ1441" s="181">
        <f>IF(V1441&gt;0,AI1441*INDEX(Scope_Labor_Rates!$H$6:$H$46,V1441-5)*AA1441,0)</f>
        <v>0</v>
      </c>
      <c r="AK1441" s="178">
        <f>IF(V1441&gt;0,P1441*INDEX(Scope_Labor_Rates!$K$6:$K$46,V1441-5),0)</f>
        <v>0</v>
      </c>
      <c r="AL1441" s="181">
        <f>IF(V1441&gt;0,AK1441*INDEX(Scope_Labor_Rates!$J$6:$J$46,V1441-5)*AA1441,0)</f>
        <v>0</v>
      </c>
      <c r="AM1441" s="178">
        <f>IF(V1441&gt;0,P1441*INDEX(Scope_Labor_Rates!$M$6:$M$46,V1441-5),0)</f>
        <v>0</v>
      </c>
      <c r="AN1441" s="178">
        <f>IF(V1441&gt;0,AM1441*INDEX(Scope_Labor_Rates!$L$6:$L$46,V1441-5)*AA1441,0)</f>
        <v>0</v>
      </c>
      <c r="AO1441" s="178">
        <f>IF(V1441&gt;0,P1441*INDEX(Scope_Labor_Rates!$O$6:$O$46,V1441-5)*AA1441,0)</f>
        <v>0</v>
      </c>
      <c r="AP1441" s="181">
        <f>IF(V1441&gt;0,P1441*INDEX(Scope_Labor_Rates!$Q$6:$Q$46,V1441-5)*AA1441,0)</f>
        <v>0</v>
      </c>
      <c r="AQ1441" s="178">
        <f t="shared" si="202"/>
        <v>0</v>
      </c>
      <c r="AR1441" s="178">
        <f t="shared" si="203"/>
        <v>0</v>
      </c>
      <c r="AS1441" s="178">
        <f t="shared" si="204"/>
        <v>0</v>
      </c>
      <c r="AT1441" s="178">
        <f t="shared" si="205"/>
        <v>0</v>
      </c>
      <c r="AU1441">
        <f t="shared" si="206"/>
        <v>0</v>
      </c>
    </row>
    <row r="1442" spans="1:47">
      <c r="A1442" t="str">
        <f>IF(All_Tasks!A1442="","",All_Tasks!A1442)</f>
        <v/>
      </c>
      <c r="B1442" t="str">
        <f>IF(All_Tasks!B1442="","",All_Tasks!B1442)</f>
        <v/>
      </c>
      <c r="C1442" t="str">
        <f>IF(All_Tasks!C1442="","",All_Tasks!C1442)</f>
        <v/>
      </c>
      <c r="D1442" t="str">
        <f>IF(All_Tasks!D1442="","",All_Tasks!D1442)</f>
        <v/>
      </c>
      <c r="E1442" t="str">
        <f>IF(All_Tasks!V1442&lt;&gt;"",All_Tasks!V1442,IF(All_Tasks!E1442&lt;&gt;"",All_Tasks!E1442,""))</f>
        <v/>
      </c>
      <c r="F1442" t="str">
        <f>IF(All_Tasks!F1442="","",All_Tasks!F1442)</f>
        <v/>
      </c>
      <c r="G1442" t="str">
        <f>IF(All_Tasks!G1442="","",All_Tasks!G1442)</f>
        <v/>
      </c>
      <c r="H1442" s="231" t="str">
        <f>IF(All_Tasks!H1442="","",All_Tasks!H1442)</f>
        <v/>
      </c>
      <c r="I1442" t="str">
        <f>IF(All_Tasks!I1442="","",All_Tasks!I1442)</f>
        <v/>
      </c>
      <c r="J1442" t="str">
        <f>IF(All_Tasks!J1442="","",All_Tasks!J1442)</f>
        <v/>
      </c>
      <c r="K1442" t="str">
        <f>IF(All_Tasks!K1442="","",All_Tasks!K1442)</f>
        <v/>
      </c>
      <c r="L1442" s="231" t="str">
        <f>IF(All_Tasks!L1442="","",All_Tasks!L1442)</f>
        <v/>
      </c>
      <c r="M1442" t="str">
        <f>IF(All_Tasks!M1442="","",All_Tasks!M1442)</f>
        <v/>
      </c>
      <c r="N1442" t="str">
        <f>IF(All_Tasks!N1442="","",All_Tasks!N1442)</f>
        <v/>
      </c>
      <c r="O1442" t="str">
        <f>IF(All_Tasks!O1442="","",All_Tasks!O1442)</f>
        <v/>
      </c>
      <c r="P1442" s="181">
        <f>IF(All_Tasks!P1442="",0,All_Tasks!P1442)</f>
        <v>0</v>
      </c>
      <c r="Q1442" s="181">
        <f>IF(All_Tasks!Q1442="",0,All_Tasks!Q1442)</f>
        <v>0</v>
      </c>
      <c r="R1442" s="181">
        <f>IF(All_Tasks!R1442="",0,All_Tasks!R1442)</f>
        <v>0</v>
      </c>
      <c r="S1442" s="181" t="str">
        <f>IF(All_Tasks!S1442="","",All_Tasks!S1442)</f>
        <v/>
      </c>
      <c r="T1442" t="str">
        <f>IF(All_Tasks!T1442="","",All_Tasks!T1442)</f>
        <v/>
      </c>
      <c r="U1442" t="str">
        <f>IF(All_Tasks!U1442="","",All_Tasks!U1442)</f>
        <v/>
      </c>
      <c r="V1442">
        <f>IF(A1442="",0,IFERROR(MATCH(A1442,Scope_Labor_Rates!$A$6:$A$46,0)+5,0))</f>
        <v>0</v>
      </c>
      <c r="W1442" s="178">
        <f>IF(V1442&gt;0,INDEX(Scope_Labor_Rates!$C$6:$C$46,V1442-5),0)</f>
        <v>0</v>
      </c>
      <c r="X1442" s="178">
        <f>IF(V1442&gt;0,INDEX(Scope_Labor_Rates!$C$6:$C$46,V1442-5),0)</f>
        <v>0</v>
      </c>
      <c r="Y1442" s="180">
        <f>IF(V1442&gt;0,INDEX(Scope_Labor_Rates!$S$6:$S$46,V1442-5),0)</f>
        <v>0</v>
      </c>
      <c r="Z1442" s="180">
        <f>IF(V1442&gt;0,INDEX(Scope_Labor_Rates!$R$6:$R$46,V1442-5),1)</f>
        <v>1</v>
      </c>
      <c r="AA1442" s="231">
        <f t="shared" si="198"/>
        <v>0</v>
      </c>
      <c r="AB1442" t="str">
        <f t="shared" si="199"/>
        <v/>
      </c>
      <c r="AC1442" s="178" t="str">
        <f t="shared" si="200"/>
        <v/>
      </c>
      <c r="AD1442" s="181">
        <f t="shared" si="201"/>
        <v>0</v>
      </c>
      <c r="AE1442" s="178">
        <f>IF(V1442&gt;0,P1442*INDEX(Scope_Labor_Rates!$E$6:$E$46,V1442-5),0)</f>
        <v>0</v>
      </c>
      <c r="AF1442" s="181">
        <f>IF(V1442&gt;0,AE1442*INDEX(Scope_Labor_Rates!$D$6:$D$46,V1442-5)*AA1442,0)</f>
        <v>0</v>
      </c>
      <c r="AG1442" s="178">
        <f>IF(V1442&gt;0,P1442*INDEX(Scope_Labor_Rates!$G$6:$G$46,V1442-5),0)</f>
        <v>0</v>
      </c>
      <c r="AH1442" s="181">
        <f>IF(V1442&gt;0,AG1442*INDEX(Scope_Labor_Rates!$F$6:$F$46,V1442-5)*AA1442,0)</f>
        <v>0</v>
      </c>
      <c r="AI1442" s="178">
        <f>IF(V1442&gt;0,P1442*INDEX(Scope_Labor_Rates!$I$6:$I$46,V1442-5),0)</f>
        <v>0</v>
      </c>
      <c r="AJ1442" s="181">
        <f>IF(V1442&gt;0,AI1442*INDEX(Scope_Labor_Rates!$H$6:$H$46,V1442-5)*AA1442,0)</f>
        <v>0</v>
      </c>
      <c r="AK1442" s="178">
        <f>IF(V1442&gt;0,P1442*INDEX(Scope_Labor_Rates!$K$6:$K$46,V1442-5),0)</f>
        <v>0</v>
      </c>
      <c r="AL1442" s="181">
        <f>IF(V1442&gt;0,AK1442*INDEX(Scope_Labor_Rates!$J$6:$J$46,V1442-5)*AA1442,0)</f>
        <v>0</v>
      </c>
      <c r="AM1442" s="178">
        <f>IF(V1442&gt;0,P1442*INDEX(Scope_Labor_Rates!$M$6:$M$46,V1442-5),0)</f>
        <v>0</v>
      </c>
      <c r="AN1442" s="178">
        <f>IF(V1442&gt;0,AM1442*INDEX(Scope_Labor_Rates!$L$6:$L$46,V1442-5)*AA1442,0)</f>
        <v>0</v>
      </c>
      <c r="AO1442" s="178">
        <f>IF(V1442&gt;0,P1442*INDEX(Scope_Labor_Rates!$O$6:$O$46,V1442-5)*AA1442,0)</f>
        <v>0</v>
      </c>
      <c r="AP1442" s="181">
        <f>IF(V1442&gt;0,P1442*INDEX(Scope_Labor_Rates!$Q$6:$Q$46,V1442-5)*AA1442,0)</f>
        <v>0</v>
      </c>
      <c r="AQ1442" s="178">
        <f t="shared" si="202"/>
        <v>0</v>
      </c>
      <c r="AR1442" s="178">
        <f t="shared" si="203"/>
        <v>0</v>
      </c>
      <c r="AS1442" s="178">
        <f t="shared" si="204"/>
        <v>0</v>
      </c>
      <c r="AT1442" s="178">
        <f t="shared" si="205"/>
        <v>0</v>
      </c>
      <c r="AU1442">
        <f t="shared" si="206"/>
        <v>0</v>
      </c>
    </row>
    <row r="1443" spans="1:47">
      <c r="A1443" t="str">
        <f>IF(All_Tasks!A1443="","",All_Tasks!A1443)</f>
        <v/>
      </c>
      <c r="B1443" t="str">
        <f>IF(All_Tasks!B1443="","",All_Tasks!B1443)</f>
        <v/>
      </c>
      <c r="C1443" t="str">
        <f>IF(All_Tasks!C1443="","",All_Tasks!C1443)</f>
        <v/>
      </c>
      <c r="D1443" t="str">
        <f>IF(All_Tasks!D1443="","",All_Tasks!D1443)</f>
        <v/>
      </c>
      <c r="E1443" t="str">
        <f>IF(All_Tasks!V1443&lt;&gt;"",All_Tasks!V1443,IF(All_Tasks!E1443&lt;&gt;"",All_Tasks!E1443,""))</f>
        <v/>
      </c>
      <c r="F1443" t="str">
        <f>IF(All_Tasks!F1443="","",All_Tasks!F1443)</f>
        <v/>
      </c>
      <c r="G1443" t="str">
        <f>IF(All_Tasks!G1443="","",All_Tasks!G1443)</f>
        <v/>
      </c>
      <c r="H1443" s="231" t="str">
        <f>IF(All_Tasks!H1443="","",All_Tasks!H1443)</f>
        <v/>
      </c>
      <c r="I1443" t="str">
        <f>IF(All_Tasks!I1443="","",All_Tasks!I1443)</f>
        <v/>
      </c>
      <c r="J1443" t="str">
        <f>IF(All_Tasks!J1443="","",All_Tasks!J1443)</f>
        <v/>
      </c>
      <c r="K1443" t="str">
        <f>IF(All_Tasks!K1443="","",All_Tasks!K1443)</f>
        <v/>
      </c>
      <c r="L1443" s="231" t="str">
        <f>IF(All_Tasks!L1443="","",All_Tasks!L1443)</f>
        <v/>
      </c>
      <c r="M1443" t="str">
        <f>IF(All_Tasks!M1443="","",All_Tasks!M1443)</f>
        <v/>
      </c>
      <c r="N1443" t="str">
        <f>IF(All_Tasks!N1443="","",All_Tasks!N1443)</f>
        <v/>
      </c>
      <c r="O1443" t="str">
        <f>IF(All_Tasks!O1443="","",All_Tasks!O1443)</f>
        <v/>
      </c>
      <c r="P1443" s="181">
        <f>IF(All_Tasks!P1443="",0,All_Tasks!P1443)</f>
        <v>0</v>
      </c>
      <c r="Q1443" s="181">
        <f>IF(All_Tasks!Q1443="",0,All_Tasks!Q1443)</f>
        <v>0</v>
      </c>
      <c r="R1443" s="181">
        <f>IF(All_Tasks!R1443="",0,All_Tasks!R1443)</f>
        <v>0</v>
      </c>
      <c r="S1443" s="181" t="str">
        <f>IF(All_Tasks!S1443="","",All_Tasks!S1443)</f>
        <v/>
      </c>
      <c r="T1443" t="str">
        <f>IF(All_Tasks!T1443="","",All_Tasks!T1443)</f>
        <v/>
      </c>
      <c r="U1443" t="str">
        <f>IF(All_Tasks!U1443="","",All_Tasks!U1443)</f>
        <v/>
      </c>
      <c r="V1443">
        <f>IF(A1443="",0,IFERROR(MATCH(A1443,Scope_Labor_Rates!$A$6:$A$46,0)+5,0))</f>
        <v>0</v>
      </c>
      <c r="W1443" s="178">
        <f>IF(V1443&gt;0,INDEX(Scope_Labor_Rates!$C$6:$C$46,V1443-5),0)</f>
        <v>0</v>
      </c>
      <c r="X1443" s="178">
        <f>IF(V1443&gt;0,INDEX(Scope_Labor_Rates!$C$6:$C$46,V1443-5),0)</f>
        <v>0</v>
      </c>
      <c r="Y1443" s="180">
        <f>IF(V1443&gt;0,INDEX(Scope_Labor_Rates!$S$6:$S$46,V1443-5),0)</f>
        <v>0</v>
      </c>
      <c r="Z1443" s="180">
        <f>IF(V1443&gt;0,INDEX(Scope_Labor_Rates!$R$6:$R$46,V1443-5),1)</f>
        <v>1</v>
      </c>
      <c r="AA1443" s="231">
        <f t="shared" si="198"/>
        <v>0</v>
      </c>
      <c r="AB1443" t="str">
        <f t="shared" si="199"/>
        <v/>
      </c>
      <c r="AC1443" s="178" t="str">
        <f t="shared" si="200"/>
        <v/>
      </c>
      <c r="AD1443" s="181">
        <f t="shared" si="201"/>
        <v>0</v>
      </c>
      <c r="AE1443" s="178">
        <f>IF(V1443&gt;0,P1443*INDEX(Scope_Labor_Rates!$E$6:$E$46,V1443-5),0)</f>
        <v>0</v>
      </c>
      <c r="AF1443" s="181">
        <f>IF(V1443&gt;0,AE1443*INDEX(Scope_Labor_Rates!$D$6:$D$46,V1443-5)*AA1443,0)</f>
        <v>0</v>
      </c>
      <c r="AG1443" s="178">
        <f>IF(V1443&gt;0,P1443*INDEX(Scope_Labor_Rates!$G$6:$G$46,V1443-5),0)</f>
        <v>0</v>
      </c>
      <c r="AH1443" s="181">
        <f>IF(V1443&gt;0,AG1443*INDEX(Scope_Labor_Rates!$F$6:$F$46,V1443-5)*AA1443,0)</f>
        <v>0</v>
      </c>
      <c r="AI1443" s="178">
        <f>IF(V1443&gt;0,P1443*INDEX(Scope_Labor_Rates!$I$6:$I$46,V1443-5),0)</f>
        <v>0</v>
      </c>
      <c r="AJ1443" s="181">
        <f>IF(V1443&gt;0,AI1443*INDEX(Scope_Labor_Rates!$H$6:$H$46,V1443-5)*AA1443,0)</f>
        <v>0</v>
      </c>
      <c r="AK1443" s="178">
        <f>IF(V1443&gt;0,P1443*INDEX(Scope_Labor_Rates!$K$6:$K$46,V1443-5),0)</f>
        <v>0</v>
      </c>
      <c r="AL1443" s="181">
        <f>IF(V1443&gt;0,AK1443*INDEX(Scope_Labor_Rates!$J$6:$J$46,V1443-5)*AA1443,0)</f>
        <v>0</v>
      </c>
      <c r="AM1443" s="178">
        <f>IF(V1443&gt;0,P1443*INDEX(Scope_Labor_Rates!$M$6:$M$46,V1443-5),0)</f>
        <v>0</v>
      </c>
      <c r="AN1443" s="178">
        <f>IF(V1443&gt;0,AM1443*INDEX(Scope_Labor_Rates!$L$6:$L$46,V1443-5)*AA1443,0)</f>
        <v>0</v>
      </c>
      <c r="AO1443" s="178">
        <f>IF(V1443&gt;0,P1443*INDEX(Scope_Labor_Rates!$O$6:$O$46,V1443-5)*AA1443,0)</f>
        <v>0</v>
      </c>
      <c r="AP1443" s="181">
        <f>IF(V1443&gt;0,P1443*INDEX(Scope_Labor_Rates!$Q$6:$Q$46,V1443-5)*AA1443,0)</f>
        <v>0</v>
      </c>
      <c r="AQ1443" s="178">
        <f t="shared" si="202"/>
        <v>0</v>
      </c>
      <c r="AR1443" s="178">
        <f t="shared" si="203"/>
        <v>0</v>
      </c>
      <c r="AS1443" s="178">
        <f t="shared" si="204"/>
        <v>0</v>
      </c>
      <c r="AT1443" s="178">
        <f t="shared" si="205"/>
        <v>0</v>
      </c>
      <c r="AU1443">
        <f t="shared" si="206"/>
        <v>0</v>
      </c>
    </row>
    <row r="1444" spans="1:47">
      <c r="A1444" t="str">
        <f>IF(All_Tasks!A1444="","",All_Tasks!A1444)</f>
        <v/>
      </c>
      <c r="B1444" t="str">
        <f>IF(All_Tasks!B1444="","",All_Tasks!B1444)</f>
        <v/>
      </c>
      <c r="C1444" t="str">
        <f>IF(All_Tasks!C1444="","",All_Tasks!C1444)</f>
        <v/>
      </c>
      <c r="D1444" t="str">
        <f>IF(All_Tasks!D1444="","",All_Tasks!D1444)</f>
        <v/>
      </c>
      <c r="E1444" t="str">
        <f>IF(All_Tasks!V1444&lt;&gt;"",All_Tasks!V1444,IF(All_Tasks!E1444&lt;&gt;"",All_Tasks!E1444,""))</f>
        <v/>
      </c>
      <c r="F1444" t="str">
        <f>IF(All_Tasks!F1444="","",All_Tasks!F1444)</f>
        <v/>
      </c>
      <c r="G1444" t="str">
        <f>IF(All_Tasks!G1444="","",All_Tasks!G1444)</f>
        <v/>
      </c>
      <c r="H1444" s="231" t="str">
        <f>IF(All_Tasks!H1444="","",All_Tasks!H1444)</f>
        <v/>
      </c>
      <c r="I1444" t="str">
        <f>IF(All_Tasks!I1444="","",All_Tasks!I1444)</f>
        <v/>
      </c>
      <c r="J1444" t="str">
        <f>IF(All_Tasks!J1444="","",All_Tasks!J1444)</f>
        <v/>
      </c>
      <c r="K1444" t="str">
        <f>IF(All_Tasks!K1444="","",All_Tasks!K1444)</f>
        <v/>
      </c>
      <c r="L1444" s="231" t="str">
        <f>IF(All_Tasks!L1444="","",All_Tasks!L1444)</f>
        <v/>
      </c>
      <c r="M1444" t="str">
        <f>IF(All_Tasks!M1444="","",All_Tasks!M1444)</f>
        <v/>
      </c>
      <c r="N1444" t="str">
        <f>IF(All_Tasks!N1444="","",All_Tasks!N1444)</f>
        <v/>
      </c>
      <c r="O1444" t="str">
        <f>IF(All_Tasks!O1444="","",All_Tasks!O1444)</f>
        <v/>
      </c>
      <c r="P1444" s="181">
        <f>IF(All_Tasks!P1444="",0,All_Tasks!P1444)</f>
        <v>0</v>
      </c>
      <c r="Q1444" s="181">
        <f>IF(All_Tasks!Q1444="",0,All_Tasks!Q1444)</f>
        <v>0</v>
      </c>
      <c r="R1444" s="181">
        <f>IF(All_Tasks!R1444="",0,All_Tasks!R1444)</f>
        <v>0</v>
      </c>
      <c r="S1444" s="181" t="str">
        <f>IF(All_Tasks!S1444="","",All_Tasks!S1444)</f>
        <v/>
      </c>
      <c r="T1444" t="str">
        <f>IF(All_Tasks!T1444="","",All_Tasks!T1444)</f>
        <v/>
      </c>
      <c r="U1444" t="str">
        <f>IF(All_Tasks!U1444="","",All_Tasks!U1444)</f>
        <v/>
      </c>
      <c r="V1444">
        <f>IF(A1444="",0,IFERROR(MATCH(A1444,Scope_Labor_Rates!$A$6:$A$46,0)+5,0))</f>
        <v>0</v>
      </c>
      <c r="W1444" s="178">
        <f>IF(V1444&gt;0,INDEX(Scope_Labor_Rates!$C$6:$C$46,V1444-5),0)</f>
        <v>0</v>
      </c>
      <c r="X1444" s="178">
        <f>IF(V1444&gt;0,INDEX(Scope_Labor_Rates!$C$6:$C$46,V1444-5),0)</f>
        <v>0</v>
      </c>
      <c r="Y1444" s="180">
        <f>IF(V1444&gt;0,INDEX(Scope_Labor_Rates!$S$6:$S$46,V1444-5),0)</f>
        <v>0</v>
      </c>
      <c r="Z1444" s="180">
        <f>IF(V1444&gt;0,INDEX(Scope_Labor_Rates!$R$6:$R$46,V1444-5),1)</f>
        <v>1</v>
      </c>
      <c r="AA1444" s="231">
        <f t="shared" si="198"/>
        <v>0</v>
      </c>
      <c r="AB1444" t="str">
        <f t="shared" si="199"/>
        <v/>
      </c>
      <c r="AC1444" s="178" t="str">
        <f t="shared" si="200"/>
        <v/>
      </c>
      <c r="AD1444" s="181">
        <f t="shared" si="201"/>
        <v>0</v>
      </c>
      <c r="AE1444" s="178">
        <f>IF(V1444&gt;0,P1444*INDEX(Scope_Labor_Rates!$E$6:$E$46,V1444-5),0)</f>
        <v>0</v>
      </c>
      <c r="AF1444" s="181">
        <f>IF(V1444&gt;0,AE1444*INDEX(Scope_Labor_Rates!$D$6:$D$46,V1444-5)*AA1444,0)</f>
        <v>0</v>
      </c>
      <c r="AG1444" s="178">
        <f>IF(V1444&gt;0,P1444*INDEX(Scope_Labor_Rates!$G$6:$G$46,V1444-5),0)</f>
        <v>0</v>
      </c>
      <c r="AH1444" s="181">
        <f>IF(V1444&gt;0,AG1444*INDEX(Scope_Labor_Rates!$F$6:$F$46,V1444-5)*AA1444,0)</f>
        <v>0</v>
      </c>
      <c r="AI1444" s="178">
        <f>IF(V1444&gt;0,P1444*INDEX(Scope_Labor_Rates!$I$6:$I$46,V1444-5),0)</f>
        <v>0</v>
      </c>
      <c r="AJ1444" s="181">
        <f>IF(V1444&gt;0,AI1444*INDEX(Scope_Labor_Rates!$H$6:$H$46,V1444-5)*AA1444,0)</f>
        <v>0</v>
      </c>
      <c r="AK1444" s="178">
        <f>IF(V1444&gt;0,P1444*INDEX(Scope_Labor_Rates!$K$6:$K$46,V1444-5),0)</f>
        <v>0</v>
      </c>
      <c r="AL1444" s="181">
        <f>IF(V1444&gt;0,AK1444*INDEX(Scope_Labor_Rates!$J$6:$J$46,V1444-5)*AA1444,0)</f>
        <v>0</v>
      </c>
      <c r="AM1444" s="178">
        <f>IF(V1444&gt;0,P1444*INDEX(Scope_Labor_Rates!$M$6:$M$46,V1444-5),0)</f>
        <v>0</v>
      </c>
      <c r="AN1444" s="178">
        <f>IF(V1444&gt;0,AM1444*INDEX(Scope_Labor_Rates!$L$6:$L$46,V1444-5)*AA1444,0)</f>
        <v>0</v>
      </c>
      <c r="AO1444" s="178">
        <f>IF(V1444&gt;0,P1444*INDEX(Scope_Labor_Rates!$O$6:$O$46,V1444-5)*AA1444,0)</f>
        <v>0</v>
      </c>
      <c r="AP1444" s="181">
        <f>IF(V1444&gt;0,P1444*INDEX(Scope_Labor_Rates!$Q$6:$Q$46,V1444-5)*AA1444,0)</f>
        <v>0</v>
      </c>
      <c r="AQ1444" s="178">
        <f t="shared" si="202"/>
        <v>0</v>
      </c>
      <c r="AR1444" s="178">
        <f t="shared" si="203"/>
        <v>0</v>
      </c>
      <c r="AS1444" s="178">
        <f t="shared" si="204"/>
        <v>0</v>
      </c>
      <c r="AT1444" s="178">
        <f t="shared" si="205"/>
        <v>0</v>
      </c>
      <c r="AU1444">
        <f t="shared" si="206"/>
        <v>0</v>
      </c>
    </row>
    <row r="1445" spans="1:47">
      <c r="A1445" t="str">
        <f>IF(All_Tasks!A1445="","",All_Tasks!A1445)</f>
        <v/>
      </c>
      <c r="B1445" t="str">
        <f>IF(All_Tasks!B1445="","",All_Tasks!B1445)</f>
        <v/>
      </c>
      <c r="C1445" t="str">
        <f>IF(All_Tasks!C1445="","",All_Tasks!C1445)</f>
        <v/>
      </c>
      <c r="D1445" t="str">
        <f>IF(All_Tasks!D1445="","",All_Tasks!D1445)</f>
        <v/>
      </c>
      <c r="E1445" t="str">
        <f>IF(All_Tasks!V1445&lt;&gt;"",All_Tasks!V1445,IF(All_Tasks!E1445&lt;&gt;"",All_Tasks!E1445,""))</f>
        <v/>
      </c>
      <c r="F1445" t="str">
        <f>IF(All_Tasks!F1445="","",All_Tasks!F1445)</f>
        <v/>
      </c>
      <c r="G1445" t="str">
        <f>IF(All_Tasks!G1445="","",All_Tasks!G1445)</f>
        <v/>
      </c>
      <c r="H1445" s="231" t="str">
        <f>IF(All_Tasks!H1445="","",All_Tasks!H1445)</f>
        <v/>
      </c>
      <c r="I1445" t="str">
        <f>IF(All_Tasks!I1445="","",All_Tasks!I1445)</f>
        <v/>
      </c>
      <c r="J1445" t="str">
        <f>IF(All_Tasks!J1445="","",All_Tasks!J1445)</f>
        <v/>
      </c>
      <c r="K1445" t="str">
        <f>IF(All_Tasks!K1445="","",All_Tasks!K1445)</f>
        <v/>
      </c>
      <c r="L1445" s="231" t="str">
        <f>IF(All_Tasks!L1445="","",All_Tasks!L1445)</f>
        <v/>
      </c>
      <c r="M1445" t="str">
        <f>IF(All_Tasks!M1445="","",All_Tasks!M1445)</f>
        <v/>
      </c>
      <c r="N1445" t="str">
        <f>IF(All_Tasks!N1445="","",All_Tasks!N1445)</f>
        <v/>
      </c>
      <c r="O1445" t="str">
        <f>IF(All_Tasks!O1445="","",All_Tasks!O1445)</f>
        <v/>
      </c>
      <c r="P1445" s="181">
        <f>IF(All_Tasks!P1445="",0,All_Tasks!P1445)</f>
        <v>0</v>
      </c>
      <c r="Q1445" s="181">
        <f>IF(All_Tasks!Q1445="",0,All_Tasks!Q1445)</f>
        <v>0</v>
      </c>
      <c r="R1445" s="181">
        <f>IF(All_Tasks!R1445="",0,All_Tasks!R1445)</f>
        <v>0</v>
      </c>
      <c r="S1445" s="181" t="str">
        <f>IF(All_Tasks!S1445="","",All_Tasks!S1445)</f>
        <v/>
      </c>
      <c r="T1445" t="str">
        <f>IF(All_Tasks!T1445="","",All_Tasks!T1445)</f>
        <v/>
      </c>
      <c r="U1445" t="str">
        <f>IF(All_Tasks!U1445="","",All_Tasks!U1445)</f>
        <v/>
      </c>
      <c r="V1445">
        <f>IF(A1445="",0,IFERROR(MATCH(A1445,Scope_Labor_Rates!$A$6:$A$46,0)+5,0))</f>
        <v>0</v>
      </c>
      <c r="W1445" s="178">
        <f>IF(V1445&gt;0,INDEX(Scope_Labor_Rates!$C$6:$C$46,V1445-5),0)</f>
        <v>0</v>
      </c>
      <c r="X1445" s="178">
        <f>IF(V1445&gt;0,INDEX(Scope_Labor_Rates!$C$6:$C$46,V1445-5),0)</f>
        <v>0</v>
      </c>
      <c r="Y1445" s="180">
        <f>IF(V1445&gt;0,INDEX(Scope_Labor_Rates!$S$6:$S$46,V1445-5),0)</f>
        <v>0</v>
      </c>
      <c r="Z1445" s="180">
        <f>IF(V1445&gt;0,INDEX(Scope_Labor_Rates!$R$6:$R$46,V1445-5),1)</f>
        <v>1</v>
      </c>
      <c r="AA1445" s="231">
        <f t="shared" si="198"/>
        <v>0</v>
      </c>
      <c r="AB1445" t="str">
        <f t="shared" si="199"/>
        <v/>
      </c>
      <c r="AC1445" s="178" t="str">
        <f t="shared" si="200"/>
        <v/>
      </c>
      <c r="AD1445" s="181">
        <f t="shared" si="201"/>
        <v>0</v>
      </c>
      <c r="AE1445" s="178">
        <f>IF(V1445&gt;0,P1445*INDEX(Scope_Labor_Rates!$E$6:$E$46,V1445-5),0)</f>
        <v>0</v>
      </c>
      <c r="AF1445" s="181">
        <f>IF(V1445&gt;0,AE1445*INDEX(Scope_Labor_Rates!$D$6:$D$46,V1445-5)*AA1445,0)</f>
        <v>0</v>
      </c>
      <c r="AG1445" s="178">
        <f>IF(V1445&gt;0,P1445*INDEX(Scope_Labor_Rates!$G$6:$G$46,V1445-5),0)</f>
        <v>0</v>
      </c>
      <c r="AH1445" s="181">
        <f>IF(V1445&gt;0,AG1445*INDEX(Scope_Labor_Rates!$F$6:$F$46,V1445-5)*AA1445,0)</f>
        <v>0</v>
      </c>
      <c r="AI1445" s="178">
        <f>IF(V1445&gt;0,P1445*INDEX(Scope_Labor_Rates!$I$6:$I$46,V1445-5),0)</f>
        <v>0</v>
      </c>
      <c r="AJ1445" s="181">
        <f>IF(V1445&gt;0,AI1445*INDEX(Scope_Labor_Rates!$H$6:$H$46,V1445-5)*AA1445,0)</f>
        <v>0</v>
      </c>
      <c r="AK1445" s="178">
        <f>IF(V1445&gt;0,P1445*INDEX(Scope_Labor_Rates!$K$6:$K$46,V1445-5),0)</f>
        <v>0</v>
      </c>
      <c r="AL1445" s="181">
        <f>IF(V1445&gt;0,AK1445*INDEX(Scope_Labor_Rates!$J$6:$J$46,V1445-5)*AA1445,0)</f>
        <v>0</v>
      </c>
      <c r="AM1445" s="178">
        <f>IF(V1445&gt;0,P1445*INDEX(Scope_Labor_Rates!$M$6:$M$46,V1445-5),0)</f>
        <v>0</v>
      </c>
      <c r="AN1445" s="178">
        <f>IF(V1445&gt;0,AM1445*INDEX(Scope_Labor_Rates!$L$6:$L$46,V1445-5)*AA1445,0)</f>
        <v>0</v>
      </c>
      <c r="AO1445" s="178">
        <f>IF(V1445&gt;0,P1445*INDEX(Scope_Labor_Rates!$O$6:$O$46,V1445-5)*AA1445,0)</f>
        <v>0</v>
      </c>
      <c r="AP1445" s="181">
        <f>IF(V1445&gt;0,P1445*INDEX(Scope_Labor_Rates!$Q$6:$Q$46,V1445-5)*AA1445,0)</f>
        <v>0</v>
      </c>
      <c r="AQ1445" s="178">
        <f t="shared" si="202"/>
        <v>0</v>
      </c>
      <c r="AR1445" s="178">
        <f t="shared" si="203"/>
        <v>0</v>
      </c>
      <c r="AS1445" s="178">
        <f t="shared" si="204"/>
        <v>0</v>
      </c>
      <c r="AT1445" s="178">
        <f t="shared" si="205"/>
        <v>0</v>
      </c>
      <c r="AU1445">
        <f t="shared" si="206"/>
        <v>0</v>
      </c>
    </row>
    <row r="1446" spans="1:47">
      <c r="A1446" t="str">
        <f>IF(All_Tasks!A1446="","",All_Tasks!A1446)</f>
        <v/>
      </c>
      <c r="B1446" t="str">
        <f>IF(All_Tasks!B1446="","",All_Tasks!B1446)</f>
        <v/>
      </c>
      <c r="C1446" t="str">
        <f>IF(All_Tasks!C1446="","",All_Tasks!C1446)</f>
        <v/>
      </c>
      <c r="D1446" t="str">
        <f>IF(All_Tasks!D1446="","",All_Tasks!D1446)</f>
        <v/>
      </c>
      <c r="E1446" t="str">
        <f>IF(All_Tasks!V1446&lt;&gt;"",All_Tasks!V1446,IF(All_Tasks!E1446&lt;&gt;"",All_Tasks!E1446,""))</f>
        <v/>
      </c>
      <c r="F1446" t="str">
        <f>IF(All_Tasks!F1446="","",All_Tasks!F1446)</f>
        <v/>
      </c>
      <c r="G1446" t="str">
        <f>IF(All_Tasks!G1446="","",All_Tasks!G1446)</f>
        <v/>
      </c>
      <c r="H1446" s="231" t="str">
        <f>IF(All_Tasks!H1446="","",All_Tasks!H1446)</f>
        <v/>
      </c>
      <c r="I1446" t="str">
        <f>IF(All_Tasks!I1446="","",All_Tasks!I1446)</f>
        <v/>
      </c>
      <c r="J1446" t="str">
        <f>IF(All_Tasks!J1446="","",All_Tasks!J1446)</f>
        <v/>
      </c>
      <c r="K1446" t="str">
        <f>IF(All_Tasks!K1446="","",All_Tasks!K1446)</f>
        <v/>
      </c>
      <c r="L1446" s="231" t="str">
        <f>IF(All_Tasks!L1446="","",All_Tasks!L1446)</f>
        <v/>
      </c>
      <c r="M1446" t="str">
        <f>IF(All_Tasks!M1446="","",All_Tasks!M1446)</f>
        <v/>
      </c>
      <c r="N1446" t="str">
        <f>IF(All_Tasks!N1446="","",All_Tasks!N1446)</f>
        <v/>
      </c>
      <c r="O1446" t="str">
        <f>IF(All_Tasks!O1446="","",All_Tasks!O1446)</f>
        <v/>
      </c>
      <c r="P1446" s="181">
        <f>IF(All_Tasks!P1446="",0,All_Tasks!P1446)</f>
        <v>0</v>
      </c>
      <c r="Q1446" s="181">
        <f>IF(All_Tasks!Q1446="",0,All_Tasks!Q1446)</f>
        <v>0</v>
      </c>
      <c r="R1446" s="181">
        <f>IF(All_Tasks!R1446="",0,All_Tasks!R1446)</f>
        <v>0</v>
      </c>
      <c r="S1446" s="181" t="str">
        <f>IF(All_Tasks!S1446="","",All_Tasks!S1446)</f>
        <v/>
      </c>
      <c r="T1446" t="str">
        <f>IF(All_Tasks!T1446="","",All_Tasks!T1446)</f>
        <v/>
      </c>
      <c r="U1446" t="str">
        <f>IF(All_Tasks!U1446="","",All_Tasks!U1446)</f>
        <v/>
      </c>
      <c r="V1446">
        <f>IF(A1446="",0,IFERROR(MATCH(A1446,Scope_Labor_Rates!$A$6:$A$46,0)+5,0))</f>
        <v>0</v>
      </c>
      <c r="W1446" s="178">
        <f>IF(V1446&gt;0,INDEX(Scope_Labor_Rates!$C$6:$C$46,V1446-5),0)</f>
        <v>0</v>
      </c>
      <c r="X1446" s="178">
        <f>IF(V1446&gt;0,INDEX(Scope_Labor_Rates!$C$6:$C$46,V1446-5),0)</f>
        <v>0</v>
      </c>
      <c r="Y1446" s="180">
        <f>IF(V1446&gt;0,INDEX(Scope_Labor_Rates!$S$6:$S$46,V1446-5),0)</f>
        <v>0</v>
      </c>
      <c r="Z1446" s="180">
        <f>IF(V1446&gt;0,INDEX(Scope_Labor_Rates!$R$6:$R$46,V1446-5),1)</f>
        <v>1</v>
      </c>
      <c r="AA1446" s="231">
        <f t="shared" si="198"/>
        <v>0</v>
      </c>
      <c r="AB1446" t="str">
        <f t="shared" si="199"/>
        <v/>
      </c>
      <c r="AC1446" s="178" t="str">
        <f t="shared" si="200"/>
        <v/>
      </c>
      <c r="AD1446" s="181">
        <f t="shared" si="201"/>
        <v>0</v>
      </c>
      <c r="AE1446" s="178">
        <f>IF(V1446&gt;0,P1446*INDEX(Scope_Labor_Rates!$E$6:$E$46,V1446-5),0)</f>
        <v>0</v>
      </c>
      <c r="AF1446" s="181">
        <f>IF(V1446&gt;0,AE1446*INDEX(Scope_Labor_Rates!$D$6:$D$46,V1446-5)*AA1446,0)</f>
        <v>0</v>
      </c>
      <c r="AG1446" s="178">
        <f>IF(V1446&gt;0,P1446*INDEX(Scope_Labor_Rates!$G$6:$G$46,V1446-5),0)</f>
        <v>0</v>
      </c>
      <c r="AH1446" s="181">
        <f>IF(V1446&gt;0,AG1446*INDEX(Scope_Labor_Rates!$F$6:$F$46,V1446-5)*AA1446,0)</f>
        <v>0</v>
      </c>
      <c r="AI1446" s="178">
        <f>IF(V1446&gt;0,P1446*INDEX(Scope_Labor_Rates!$I$6:$I$46,V1446-5),0)</f>
        <v>0</v>
      </c>
      <c r="AJ1446" s="181">
        <f>IF(V1446&gt;0,AI1446*INDEX(Scope_Labor_Rates!$H$6:$H$46,V1446-5)*AA1446,0)</f>
        <v>0</v>
      </c>
      <c r="AK1446" s="178">
        <f>IF(V1446&gt;0,P1446*INDEX(Scope_Labor_Rates!$K$6:$K$46,V1446-5),0)</f>
        <v>0</v>
      </c>
      <c r="AL1446" s="181">
        <f>IF(V1446&gt;0,AK1446*INDEX(Scope_Labor_Rates!$J$6:$J$46,V1446-5)*AA1446,0)</f>
        <v>0</v>
      </c>
      <c r="AM1446" s="178">
        <f>IF(V1446&gt;0,P1446*INDEX(Scope_Labor_Rates!$M$6:$M$46,V1446-5),0)</f>
        <v>0</v>
      </c>
      <c r="AN1446" s="178">
        <f>IF(V1446&gt;0,AM1446*INDEX(Scope_Labor_Rates!$L$6:$L$46,V1446-5)*AA1446,0)</f>
        <v>0</v>
      </c>
      <c r="AO1446" s="178">
        <f>IF(V1446&gt;0,P1446*INDEX(Scope_Labor_Rates!$O$6:$O$46,V1446-5)*AA1446,0)</f>
        <v>0</v>
      </c>
      <c r="AP1446" s="181">
        <f>IF(V1446&gt;0,P1446*INDEX(Scope_Labor_Rates!$Q$6:$Q$46,V1446-5)*AA1446,0)</f>
        <v>0</v>
      </c>
      <c r="AQ1446" s="178">
        <f t="shared" si="202"/>
        <v>0</v>
      </c>
      <c r="AR1446" s="178">
        <f t="shared" si="203"/>
        <v>0</v>
      </c>
      <c r="AS1446" s="178">
        <f t="shared" si="204"/>
        <v>0</v>
      </c>
      <c r="AT1446" s="178">
        <f t="shared" si="205"/>
        <v>0</v>
      </c>
      <c r="AU1446">
        <f t="shared" si="206"/>
        <v>0</v>
      </c>
    </row>
    <row r="1447" spans="1:47">
      <c r="A1447" t="str">
        <f>IF(All_Tasks!A1447="","",All_Tasks!A1447)</f>
        <v/>
      </c>
      <c r="B1447" t="str">
        <f>IF(All_Tasks!B1447="","",All_Tasks!B1447)</f>
        <v/>
      </c>
      <c r="C1447" t="str">
        <f>IF(All_Tasks!C1447="","",All_Tasks!C1447)</f>
        <v/>
      </c>
      <c r="D1447" t="str">
        <f>IF(All_Tasks!D1447="","",All_Tasks!D1447)</f>
        <v/>
      </c>
      <c r="E1447" t="str">
        <f>IF(All_Tasks!V1447&lt;&gt;"",All_Tasks!V1447,IF(All_Tasks!E1447&lt;&gt;"",All_Tasks!E1447,""))</f>
        <v/>
      </c>
      <c r="F1447" t="str">
        <f>IF(All_Tasks!F1447="","",All_Tasks!F1447)</f>
        <v/>
      </c>
      <c r="G1447" t="str">
        <f>IF(All_Tasks!G1447="","",All_Tasks!G1447)</f>
        <v/>
      </c>
      <c r="H1447" s="231" t="str">
        <f>IF(All_Tasks!H1447="","",All_Tasks!H1447)</f>
        <v/>
      </c>
      <c r="I1447" t="str">
        <f>IF(All_Tasks!I1447="","",All_Tasks!I1447)</f>
        <v/>
      </c>
      <c r="J1447" t="str">
        <f>IF(All_Tasks!J1447="","",All_Tasks!J1447)</f>
        <v/>
      </c>
      <c r="K1447" t="str">
        <f>IF(All_Tasks!K1447="","",All_Tasks!K1447)</f>
        <v/>
      </c>
      <c r="L1447" s="231" t="str">
        <f>IF(All_Tasks!L1447="","",All_Tasks!L1447)</f>
        <v/>
      </c>
      <c r="M1447" t="str">
        <f>IF(All_Tasks!M1447="","",All_Tasks!M1447)</f>
        <v/>
      </c>
      <c r="N1447" t="str">
        <f>IF(All_Tasks!N1447="","",All_Tasks!N1447)</f>
        <v/>
      </c>
      <c r="O1447" t="str">
        <f>IF(All_Tasks!O1447="","",All_Tasks!O1447)</f>
        <v/>
      </c>
      <c r="P1447" s="181">
        <f>IF(All_Tasks!P1447="",0,All_Tasks!P1447)</f>
        <v>0</v>
      </c>
      <c r="Q1447" s="181">
        <f>IF(All_Tasks!Q1447="",0,All_Tasks!Q1447)</f>
        <v>0</v>
      </c>
      <c r="R1447" s="181">
        <f>IF(All_Tasks!R1447="",0,All_Tasks!R1447)</f>
        <v>0</v>
      </c>
      <c r="S1447" s="181" t="str">
        <f>IF(All_Tasks!S1447="","",All_Tasks!S1447)</f>
        <v/>
      </c>
      <c r="T1447" t="str">
        <f>IF(All_Tasks!T1447="","",All_Tasks!T1447)</f>
        <v/>
      </c>
      <c r="U1447" t="str">
        <f>IF(All_Tasks!U1447="","",All_Tasks!U1447)</f>
        <v/>
      </c>
      <c r="V1447">
        <f>IF(A1447="",0,IFERROR(MATCH(A1447,Scope_Labor_Rates!$A$6:$A$46,0)+5,0))</f>
        <v>0</v>
      </c>
      <c r="W1447" s="178">
        <f>IF(V1447&gt;0,INDEX(Scope_Labor_Rates!$C$6:$C$46,V1447-5),0)</f>
        <v>0</v>
      </c>
      <c r="X1447" s="178">
        <f>IF(V1447&gt;0,INDEX(Scope_Labor_Rates!$C$6:$C$46,V1447-5),0)</f>
        <v>0</v>
      </c>
      <c r="Y1447" s="180">
        <f>IF(V1447&gt;0,INDEX(Scope_Labor_Rates!$S$6:$S$46,V1447-5),0)</f>
        <v>0</v>
      </c>
      <c r="Z1447" s="180">
        <f>IF(V1447&gt;0,INDEX(Scope_Labor_Rates!$R$6:$R$46,V1447-5),1)</f>
        <v>1</v>
      </c>
      <c r="AA1447" s="231">
        <f t="shared" si="198"/>
        <v>0</v>
      </c>
      <c r="AB1447" t="str">
        <f t="shared" si="199"/>
        <v/>
      </c>
      <c r="AC1447" s="178" t="str">
        <f t="shared" si="200"/>
        <v/>
      </c>
      <c r="AD1447" s="181">
        <f t="shared" si="201"/>
        <v>0</v>
      </c>
      <c r="AE1447" s="178">
        <f>IF(V1447&gt;0,P1447*INDEX(Scope_Labor_Rates!$E$6:$E$46,V1447-5),0)</f>
        <v>0</v>
      </c>
      <c r="AF1447" s="181">
        <f>IF(V1447&gt;0,AE1447*INDEX(Scope_Labor_Rates!$D$6:$D$46,V1447-5)*AA1447,0)</f>
        <v>0</v>
      </c>
      <c r="AG1447" s="178">
        <f>IF(V1447&gt;0,P1447*INDEX(Scope_Labor_Rates!$G$6:$G$46,V1447-5),0)</f>
        <v>0</v>
      </c>
      <c r="AH1447" s="181">
        <f>IF(V1447&gt;0,AG1447*INDEX(Scope_Labor_Rates!$F$6:$F$46,V1447-5)*AA1447,0)</f>
        <v>0</v>
      </c>
      <c r="AI1447" s="178">
        <f>IF(V1447&gt;0,P1447*INDEX(Scope_Labor_Rates!$I$6:$I$46,V1447-5),0)</f>
        <v>0</v>
      </c>
      <c r="AJ1447" s="181">
        <f>IF(V1447&gt;0,AI1447*INDEX(Scope_Labor_Rates!$H$6:$H$46,V1447-5)*AA1447,0)</f>
        <v>0</v>
      </c>
      <c r="AK1447" s="178">
        <f>IF(V1447&gt;0,P1447*INDEX(Scope_Labor_Rates!$K$6:$K$46,V1447-5),0)</f>
        <v>0</v>
      </c>
      <c r="AL1447" s="181">
        <f>IF(V1447&gt;0,AK1447*INDEX(Scope_Labor_Rates!$J$6:$J$46,V1447-5)*AA1447,0)</f>
        <v>0</v>
      </c>
      <c r="AM1447" s="178">
        <f>IF(V1447&gt;0,P1447*INDEX(Scope_Labor_Rates!$M$6:$M$46,V1447-5),0)</f>
        <v>0</v>
      </c>
      <c r="AN1447" s="178">
        <f>IF(V1447&gt;0,AM1447*INDEX(Scope_Labor_Rates!$L$6:$L$46,V1447-5)*AA1447,0)</f>
        <v>0</v>
      </c>
      <c r="AO1447" s="178">
        <f>IF(V1447&gt;0,P1447*INDEX(Scope_Labor_Rates!$O$6:$O$46,V1447-5)*AA1447,0)</f>
        <v>0</v>
      </c>
      <c r="AP1447" s="181">
        <f>IF(V1447&gt;0,P1447*INDEX(Scope_Labor_Rates!$Q$6:$Q$46,V1447-5)*AA1447,0)</f>
        <v>0</v>
      </c>
      <c r="AQ1447" s="178">
        <f t="shared" si="202"/>
        <v>0</v>
      </c>
      <c r="AR1447" s="178">
        <f t="shared" si="203"/>
        <v>0</v>
      </c>
      <c r="AS1447" s="178">
        <f t="shared" si="204"/>
        <v>0</v>
      </c>
      <c r="AT1447" s="178">
        <f t="shared" si="205"/>
        <v>0</v>
      </c>
      <c r="AU1447">
        <f t="shared" si="206"/>
        <v>0</v>
      </c>
    </row>
    <row r="1448" spans="1:47">
      <c r="A1448" t="str">
        <f>IF(All_Tasks!A1448="","",All_Tasks!A1448)</f>
        <v/>
      </c>
      <c r="B1448" t="str">
        <f>IF(All_Tasks!B1448="","",All_Tasks!B1448)</f>
        <v/>
      </c>
      <c r="C1448" t="str">
        <f>IF(All_Tasks!C1448="","",All_Tasks!C1448)</f>
        <v/>
      </c>
      <c r="D1448" t="str">
        <f>IF(All_Tasks!D1448="","",All_Tasks!D1448)</f>
        <v/>
      </c>
      <c r="E1448" t="str">
        <f>IF(All_Tasks!V1448&lt;&gt;"",All_Tasks!V1448,IF(All_Tasks!E1448&lt;&gt;"",All_Tasks!E1448,""))</f>
        <v/>
      </c>
      <c r="F1448" t="str">
        <f>IF(All_Tasks!F1448="","",All_Tasks!F1448)</f>
        <v/>
      </c>
      <c r="G1448" t="str">
        <f>IF(All_Tasks!G1448="","",All_Tasks!G1448)</f>
        <v/>
      </c>
      <c r="H1448" s="231" t="str">
        <f>IF(All_Tasks!H1448="","",All_Tasks!H1448)</f>
        <v/>
      </c>
      <c r="I1448" t="str">
        <f>IF(All_Tasks!I1448="","",All_Tasks!I1448)</f>
        <v/>
      </c>
      <c r="J1448" t="str">
        <f>IF(All_Tasks!J1448="","",All_Tasks!J1448)</f>
        <v/>
      </c>
      <c r="K1448" t="str">
        <f>IF(All_Tasks!K1448="","",All_Tasks!K1448)</f>
        <v/>
      </c>
      <c r="L1448" s="231" t="str">
        <f>IF(All_Tasks!L1448="","",All_Tasks!L1448)</f>
        <v/>
      </c>
      <c r="M1448" t="str">
        <f>IF(All_Tasks!M1448="","",All_Tasks!M1448)</f>
        <v/>
      </c>
      <c r="N1448" t="str">
        <f>IF(All_Tasks!N1448="","",All_Tasks!N1448)</f>
        <v/>
      </c>
      <c r="O1448" t="str">
        <f>IF(All_Tasks!O1448="","",All_Tasks!O1448)</f>
        <v/>
      </c>
      <c r="P1448" s="181">
        <f>IF(All_Tasks!P1448="",0,All_Tasks!P1448)</f>
        <v>0</v>
      </c>
      <c r="Q1448" s="181">
        <f>IF(All_Tasks!Q1448="",0,All_Tasks!Q1448)</f>
        <v>0</v>
      </c>
      <c r="R1448" s="181">
        <f>IF(All_Tasks!R1448="",0,All_Tasks!R1448)</f>
        <v>0</v>
      </c>
      <c r="S1448" s="181" t="str">
        <f>IF(All_Tasks!S1448="","",All_Tasks!S1448)</f>
        <v/>
      </c>
      <c r="T1448" t="str">
        <f>IF(All_Tasks!T1448="","",All_Tasks!T1448)</f>
        <v/>
      </c>
      <c r="U1448" t="str">
        <f>IF(All_Tasks!U1448="","",All_Tasks!U1448)</f>
        <v/>
      </c>
      <c r="V1448">
        <f>IF(A1448="",0,IFERROR(MATCH(A1448,Scope_Labor_Rates!$A$6:$A$46,0)+5,0))</f>
        <v>0</v>
      </c>
      <c r="W1448" s="178">
        <f>IF(V1448&gt;0,INDEX(Scope_Labor_Rates!$C$6:$C$46,V1448-5),0)</f>
        <v>0</v>
      </c>
      <c r="X1448" s="178">
        <f>IF(V1448&gt;0,INDEX(Scope_Labor_Rates!$C$6:$C$46,V1448-5),0)</f>
        <v>0</v>
      </c>
      <c r="Y1448" s="180">
        <f>IF(V1448&gt;0,INDEX(Scope_Labor_Rates!$S$6:$S$46,V1448-5),0)</f>
        <v>0</v>
      </c>
      <c r="Z1448" s="180">
        <f>IF(V1448&gt;0,INDEX(Scope_Labor_Rates!$R$6:$R$46,V1448-5),1)</f>
        <v>1</v>
      </c>
      <c r="AA1448" s="231">
        <f t="shared" si="198"/>
        <v>0</v>
      </c>
      <c r="AB1448" t="str">
        <f t="shared" si="199"/>
        <v/>
      </c>
      <c r="AC1448" s="178" t="str">
        <f t="shared" si="200"/>
        <v/>
      </c>
      <c r="AD1448" s="181">
        <f t="shared" si="201"/>
        <v>0</v>
      </c>
      <c r="AE1448" s="178">
        <f>IF(V1448&gt;0,P1448*INDEX(Scope_Labor_Rates!$E$6:$E$46,V1448-5),0)</f>
        <v>0</v>
      </c>
      <c r="AF1448" s="181">
        <f>IF(V1448&gt;0,AE1448*INDEX(Scope_Labor_Rates!$D$6:$D$46,V1448-5)*AA1448,0)</f>
        <v>0</v>
      </c>
      <c r="AG1448" s="178">
        <f>IF(V1448&gt;0,P1448*INDEX(Scope_Labor_Rates!$G$6:$G$46,V1448-5),0)</f>
        <v>0</v>
      </c>
      <c r="AH1448" s="181">
        <f>IF(V1448&gt;0,AG1448*INDEX(Scope_Labor_Rates!$F$6:$F$46,V1448-5)*AA1448,0)</f>
        <v>0</v>
      </c>
      <c r="AI1448" s="178">
        <f>IF(V1448&gt;0,P1448*INDEX(Scope_Labor_Rates!$I$6:$I$46,V1448-5),0)</f>
        <v>0</v>
      </c>
      <c r="AJ1448" s="181">
        <f>IF(V1448&gt;0,AI1448*INDEX(Scope_Labor_Rates!$H$6:$H$46,V1448-5)*AA1448,0)</f>
        <v>0</v>
      </c>
      <c r="AK1448" s="178">
        <f>IF(V1448&gt;0,P1448*INDEX(Scope_Labor_Rates!$K$6:$K$46,V1448-5),0)</f>
        <v>0</v>
      </c>
      <c r="AL1448" s="181">
        <f>IF(V1448&gt;0,AK1448*INDEX(Scope_Labor_Rates!$J$6:$J$46,V1448-5)*AA1448,0)</f>
        <v>0</v>
      </c>
      <c r="AM1448" s="178">
        <f>IF(V1448&gt;0,P1448*INDEX(Scope_Labor_Rates!$M$6:$M$46,V1448-5),0)</f>
        <v>0</v>
      </c>
      <c r="AN1448" s="178">
        <f>IF(V1448&gt;0,AM1448*INDEX(Scope_Labor_Rates!$L$6:$L$46,V1448-5)*AA1448,0)</f>
        <v>0</v>
      </c>
      <c r="AO1448" s="178">
        <f>IF(V1448&gt;0,P1448*INDEX(Scope_Labor_Rates!$O$6:$O$46,V1448-5)*AA1448,0)</f>
        <v>0</v>
      </c>
      <c r="AP1448" s="181">
        <f>IF(V1448&gt;0,P1448*INDEX(Scope_Labor_Rates!$Q$6:$Q$46,V1448-5)*AA1448,0)</f>
        <v>0</v>
      </c>
      <c r="AQ1448" s="178">
        <f t="shared" si="202"/>
        <v>0</v>
      </c>
      <c r="AR1448" s="178">
        <f t="shared" si="203"/>
        <v>0</v>
      </c>
      <c r="AS1448" s="178">
        <f t="shared" si="204"/>
        <v>0</v>
      </c>
      <c r="AT1448" s="178">
        <f t="shared" si="205"/>
        <v>0</v>
      </c>
      <c r="AU1448">
        <f t="shared" si="206"/>
        <v>0</v>
      </c>
    </row>
    <row r="1449" spans="1:47">
      <c r="A1449" t="str">
        <f>IF(All_Tasks!A1449="","",All_Tasks!A1449)</f>
        <v/>
      </c>
      <c r="B1449" t="str">
        <f>IF(All_Tasks!B1449="","",All_Tasks!B1449)</f>
        <v/>
      </c>
      <c r="C1449" t="str">
        <f>IF(All_Tasks!C1449="","",All_Tasks!C1449)</f>
        <v/>
      </c>
      <c r="D1449" t="str">
        <f>IF(All_Tasks!D1449="","",All_Tasks!D1449)</f>
        <v/>
      </c>
      <c r="E1449" t="str">
        <f>IF(All_Tasks!V1449&lt;&gt;"",All_Tasks!V1449,IF(All_Tasks!E1449&lt;&gt;"",All_Tasks!E1449,""))</f>
        <v/>
      </c>
      <c r="F1449" t="str">
        <f>IF(All_Tasks!F1449="","",All_Tasks!F1449)</f>
        <v/>
      </c>
      <c r="G1449" t="str">
        <f>IF(All_Tasks!G1449="","",All_Tasks!G1449)</f>
        <v/>
      </c>
      <c r="H1449" s="231" t="str">
        <f>IF(All_Tasks!H1449="","",All_Tasks!H1449)</f>
        <v/>
      </c>
      <c r="I1449" t="str">
        <f>IF(All_Tasks!I1449="","",All_Tasks!I1449)</f>
        <v/>
      </c>
      <c r="J1449" t="str">
        <f>IF(All_Tasks!J1449="","",All_Tasks!J1449)</f>
        <v/>
      </c>
      <c r="K1449" t="str">
        <f>IF(All_Tasks!K1449="","",All_Tasks!K1449)</f>
        <v/>
      </c>
      <c r="L1449" s="231" t="str">
        <f>IF(All_Tasks!L1449="","",All_Tasks!L1449)</f>
        <v/>
      </c>
      <c r="M1449" t="str">
        <f>IF(All_Tasks!M1449="","",All_Tasks!M1449)</f>
        <v/>
      </c>
      <c r="N1449" t="str">
        <f>IF(All_Tasks!N1449="","",All_Tasks!N1449)</f>
        <v/>
      </c>
      <c r="O1449" t="str">
        <f>IF(All_Tasks!O1449="","",All_Tasks!O1449)</f>
        <v/>
      </c>
      <c r="P1449" s="181">
        <f>IF(All_Tasks!P1449="",0,All_Tasks!P1449)</f>
        <v>0</v>
      </c>
      <c r="Q1449" s="181">
        <f>IF(All_Tasks!Q1449="",0,All_Tasks!Q1449)</f>
        <v>0</v>
      </c>
      <c r="R1449" s="181">
        <f>IF(All_Tasks!R1449="",0,All_Tasks!R1449)</f>
        <v>0</v>
      </c>
      <c r="S1449" s="181" t="str">
        <f>IF(All_Tasks!S1449="","",All_Tasks!S1449)</f>
        <v/>
      </c>
      <c r="T1449" t="str">
        <f>IF(All_Tasks!T1449="","",All_Tasks!T1449)</f>
        <v/>
      </c>
      <c r="U1449" t="str">
        <f>IF(All_Tasks!U1449="","",All_Tasks!U1449)</f>
        <v/>
      </c>
      <c r="V1449">
        <f>IF(A1449="",0,IFERROR(MATCH(A1449,Scope_Labor_Rates!$A$6:$A$46,0)+5,0))</f>
        <v>0</v>
      </c>
      <c r="W1449" s="178">
        <f>IF(V1449&gt;0,INDEX(Scope_Labor_Rates!$C$6:$C$46,V1449-5),0)</f>
        <v>0</v>
      </c>
      <c r="X1449" s="178">
        <f>IF(V1449&gt;0,INDEX(Scope_Labor_Rates!$C$6:$C$46,V1449-5),0)</f>
        <v>0</v>
      </c>
      <c r="Y1449" s="180">
        <f>IF(V1449&gt;0,INDEX(Scope_Labor_Rates!$S$6:$S$46,V1449-5),0)</f>
        <v>0</v>
      </c>
      <c r="Z1449" s="180">
        <f>IF(V1449&gt;0,INDEX(Scope_Labor_Rates!$R$6:$R$46,V1449-5),1)</f>
        <v>1</v>
      </c>
      <c r="AA1449" s="231">
        <f t="shared" si="198"/>
        <v>0</v>
      </c>
      <c r="AB1449" t="str">
        <f t="shared" si="199"/>
        <v/>
      </c>
      <c r="AC1449" s="178" t="str">
        <f t="shared" si="200"/>
        <v/>
      </c>
      <c r="AD1449" s="181">
        <f t="shared" si="201"/>
        <v>0</v>
      </c>
      <c r="AE1449" s="178">
        <f>IF(V1449&gt;0,P1449*INDEX(Scope_Labor_Rates!$E$6:$E$46,V1449-5),0)</f>
        <v>0</v>
      </c>
      <c r="AF1449" s="181">
        <f>IF(V1449&gt;0,AE1449*INDEX(Scope_Labor_Rates!$D$6:$D$46,V1449-5)*AA1449,0)</f>
        <v>0</v>
      </c>
      <c r="AG1449" s="178">
        <f>IF(V1449&gt;0,P1449*INDEX(Scope_Labor_Rates!$G$6:$G$46,V1449-5),0)</f>
        <v>0</v>
      </c>
      <c r="AH1449" s="181">
        <f>IF(V1449&gt;0,AG1449*INDEX(Scope_Labor_Rates!$F$6:$F$46,V1449-5)*AA1449,0)</f>
        <v>0</v>
      </c>
      <c r="AI1449" s="178">
        <f>IF(V1449&gt;0,P1449*INDEX(Scope_Labor_Rates!$I$6:$I$46,V1449-5),0)</f>
        <v>0</v>
      </c>
      <c r="AJ1449" s="181">
        <f>IF(V1449&gt;0,AI1449*INDEX(Scope_Labor_Rates!$H$6:$H$46,V1449-5)*AA1449,0)</f>
        <v>0</v>
      </c>
      <c r="AK1449" s="178">
        <f>IF(V1449&gt;0,P1449*INDEX(Scope_Labor_Rates!$K$6:$K$46,V1449-5),0)</f>
        <v>0</v>
      </c>
      <c r="AL1449" s="181">
        <f>IF(V1449&gt;0,AK1449*INDEX(Scope_Labor_Rates!$J$6:$J$46,V1449-5)*AA1449,0)</f>
        <v>0</v>
      </c>
      <c r="AM1449" s="178">
        <f>IF(V1449&gt;0,P1449*INDEX(Scope_Labor_Rates!$M$6:$M$46,V1449-5),0)</f>
        <v>0</v>
      </c>
      <c r="AN1449" s="178">
        <f>IF(V1449&gt;0,AM1449*INDEX(Scope_Labor_Rates!$L$6:$L$46,V1449-5)*AA1449,0)</f>
        <v>0</v>
      </c>
      <c r="AO1449" s="178">
        <f>IF(V1449&gt;0,P1449*INDEX(Scope_Labor_Rates!$O$6:$O$46,V1449-5)*AA1449,0)</f>
        <v>0</v>
      </c>
      <c r="AP1449" s="181">
        <f>IF(V1449&gt;0,P1449*INDEX(Scope_Labor_Rates!$Q$6:$Q$46,V1449-5)*AA1449,0)</f>
        <v>0</v>
      </c>
      <c r="AQ1449" s="178">
        <f t="shared" si="202"/>
        <v>0</v>
      </c>
      <c r="AR1449" s="178">
        <f t="shared" si="203"/>
        <v>0</v>
      </c>
      <c r="AS1449" s="178">
        <f t="shared" si="204"/>
        <v>0</v>
      </c>
      <c r="AT1449" s="178">
        <f t="shared" si="205"/>
        <v>0</v>
      </c>
      <c r="AU1449">
        <f t="shared" si="206"/>
        <v>0</v>
      </c>
    </row>
    <row r="1450" spans="1:47">
      <c r="A1450" t="str">
        <f>IF(All_Tasks!A1450="","",All_Tasks!A1450)</f>
        <v/>
      </c>
      <c r="B1450" t="str">
        <f>IF(All_Tasks!B1450="","",All_Tasks!B1450)</f>
        <v/>
      </c>
      <c r="C1450" t="str">
        <f>IF(All_Tasks!C1450="","",All_Tasks!C1450)</f>
        <v/>
      </c>
      <c r="D1450" t="str">
        <f>IF(All_Tasks!D1450="","",All_Tasks!D1450)</f>
        <v/>
      </c>
      <c r="E1450" t="str">
        <f>IF(All_Tasks!V1450&lt;&gt;"",All_Tasks!V1450,IF(All_Tasks!E1450&lt;&gt;"",All_Tasks!E1450,""))</f>
        <v/>
      </c>
      <c r="F1450" t="str">
        <f>IF(All_Tasks!F1450="","",All_Tasks!F1450)</f>
        <v/>
      </c>
      <c r="G1450" t="str">
        <f>IF(All_Tasks!G1450="","",All_Tasks!G1450)</f>
        <v/>
      </c>
      <c r="H1450" s="231" t="str">
        <f>IF(All_Tasks!H1450="","",All_Tasks!H1450)</f>
        <v/>
      </c>
      <c r="I1450" t="str">
        <f>IF(All_Tasks!I1450="","",All_Tasks!I1450)</f>
        <v/>
      </c>
      <c r="J1450" t="str">
        <f>IF(All_Tasks!J1450="","",All_Tasks!J1450)</f>
        <v/>
      </c>
      <c r="K1450" t="str">
        <f>IF(All_Tasks!K1450="","",All_Tasks!K1450)</f>
        <v/>
      </c>
      <c r="L1450" s="231" t="str">
        <f>IF(All_Tasks!L1450="","",All_Tasks!L1450)</f>
        <v/>
      </c>
      <c r="M1450" t="str">
        <f>IF(All_Tasks!M1450="","",All_Tasks!M1450)</f>
        <v/>
      </c>
      <c r="N1450" t="str">
        <f>IF(All_Tasks!N1450="","",All_Tasks!N1450)</f>
        <v/>
      </c>
      <c r="O1450" t="str">
        <f>IF(All_Tasks!O1450="","",All_Tasks!O1450)</f>
        <v/>
      </c>
      <c r="P1450" s="181">
        <f>IF(All_Tasks!P1450="",0,All_Tasks!P1450)</f>
        <v>0</v>
      </c>
      <c r="Q1450" s="181">
        <f>IF(All_Tasks!Q1450="",0,All_Tasks!Q1450)</f>
        <v>0</v>
      </c>
      <c r="R1450" s="181">
        <f>IF(All_Tasks!R1450="",0,All_Tasks!R1450)</f>
        <v>0</v>
      </c>
      <c r="S1450" s="181" t="str">
        <f>IF(All_Tasks!S1450="","",All_Tasks!S1450)</f>
        <v/>
      </c>
      <c r="T1450" t="str">
        <f>IF(All_Tasks!T1450="","",All_Tasks!T1450)</f>
        <v/>
      </c>
      <c r="U1450" t="str">
        <f>IF(All_Tasks!U1450="","",All_Tasks!U1450)</f>
        <v/>
      </c>
      <c r="V1450">
        <f>IF(A1450="",0,IFERROR(MATCH(A1450,Scope_Labor_Rates!$A$6:$A$46,0)+5,0))</f>
        <v>0</v>
      </c>
      <c r="W1450" s="178">
        <f>IF(V1450&gt;0,INDEX(Scope_Labor_Rates!$C$6:$C$46,V1450-5),0)</f>
        <v>0</v>
      </c>
      <c r="X1450" s="178">
        <f>IF(V1450&gt;0,INDEX(Scope_Labor_Rates!$C$6:$C$46,V1450-5),0)</f>
        <v>0</v>
      </c>
      <c r="Y1450" s="180">
        <f>IF(V1450&gt;0,INDEX(Scope_Labor_Rates!$S$6:$S$46,V1450-5),0)</f>
        <v>0</v>
      </c>
      <c r="Z1450" s="180">
        <f>IF(V1450&gt;0,INDEX(Scope_Labor_Rates!$R$6:$R$46,V1450-5),1)</f>
        <v>1</v>
      </c>
      <c r="AA1450" s="231">
        <f t="shared" si="198"/>
        <v>0</v>
      </c>
      <c r="AB1450" t="str">
        <f t="shared" si="199"/>
        <v/>
      </c>
      <c r="AC1450" s="178" t="str">
        <f t="shared" si="200"/>
        <v/>
      </c>
      <c r="AD1450" s="181">
        <f t="shared" si="201"/>
        <v>0</v>
      </c>
      <c r="AE1450" s="178">
        <f>IF(V1450&gt;0,P1450*INDEX(Scope_Labor_Rates!$E$6:$E$46,V1450-5),0)</f>
        <v>0</v>
      </c>
      <c r="AF1450" s="181">
        <f>IF(V1450&gt;0,AE1450*INDEX(Scope_Labor_Rates!$D$6:$D$46,V1450-5)*AA1450,0)</f>
        <v>0</v>
      </c>
      <c r="AG1450" s="178">
        <f>IF(V1450&gt;0,P1450*INDEX(Scope_Labor_Rates!$G$6:$G$46,V1450-5),0)</f>
        <v>0</v>
      </c>
      <c r="AH1450" s="181">
        <f>IF(V1450&gt;0,AG1450*INDEX(Scope_Labor_Rates!$F$6:$F$46,V1450-5)*AA1450,0)</f>
        <v>0</v>
      </c>
      <c r="AI1450" s="178">
        <f>IF(V1450&gt;0,P1450*INDEX(Scope_Labor_Rates!$I$6:$I$46,V1450-5),0)</f>
        <v>0</v>
      </c>
      <c r="AJ1450" s="181">
        <f>IF(V1450&gt;0,AI1450*INDEX(Scope_Labor_Rates!$H$6:$H$46,V1450-5)*AA1450,0)</f>
        <v>0</v>
      </c>
      <c r="AK1450" s="178">
        <f>IF(V1450&gt;0,P1450*INDEX(Scope_Labor_Rates!$K$6:$K$46,V1450-5),0)</f>
        <v>0</v>
      </c>
      <c r="AL1450" s="181">
        <f>IF(V1450&gt;0,AK1450*INDEX(Scope_Labor_Rates!$J$6:$J$46,V1450-5)*AA1450,0)</f>
        <v>0</v>
      </c>
      <c r="AM1450" s="178">
        <f>IF(V1450&gt;0,P1450*INDEX(Scope_Labor_Rates!$M$6:$M$46,V1450-5),0)</f>
        <v>0</v>
      </c>
      <c r="AN1450" s="178">
        <f>IF(V1450&gt;0,AM1450*INDEX(Scope_Labor_Rates!$L$6:$L$46,V1450-5)*AA1450,0)</f>
        <v>0</v>
      </c>
      <c r="AO1450" s="178">
        <f>IF(V1450&gt;0,P1450*INDEX(Scope_Labor_Rates!$O$6:$O$46,V1450-5)*AA1450,0)</f>
        <v>0</v>
      </c>
      <c r="AP1450" s="181">
        <f>IF(V1450&gt;0,P1450*INDEX(Scope_Labor_Rates!$Q$6:$Q$46,V1450-5)*AA1450,0)</f>
        <v>0</v>
      </c>
      <c r="AQ1450" s="178">
        <f t="shared" si="202"/>
        <v>0</v>
      </c>
      <c r="AR1450" s="178">
        <f t="shared" si="203"/>
        <v>0</v>
      </c>
      <c r="AS1450" s="178">
        <f t="shared" si="204"/>
        <v>0</v>
      </c>
      <c r="AT1450" s="178">
        <f t="shared" si="205"/>
        <v>0</v>
      </c>
      <c r="AU1450">
        <f t="shared" si="206"/>
        <v>0</v>
      </c>
    </row>
    <row r="1451" spans="1:47">
      <c r="A1451" t="str">
        <f>IF(All_Tasks!A1451="","",All_Tasks!A1451)</f>
        <v/>
      </c>
      <c r="B1451" t="str">
        <f>IF(All_Tasks!B1451="","",All_Tasks!B1451)</f>
        <v/>
      </c>
      <c r="C1451" t="str">
        <f>IF(All_Tasks!C1451="","",All_Tasks!C1451)</f>
        <v/>
      </c>
      <c r="D1451" t="str">
        <f>IF(All_Tasks!D1451="","",All_Tasks!D1451)</f>
        <v/>
      </c>
      <c r="E1451" t="str">
        <f>IF(All_Tasks!V1451&lt;&gt;"",All_Tasks!V1451,IF(All_Tasks!E1451&lt;&gt;"",All_Tasks!E1451,""))</f>
        <v/>
      </c>
      <c r="F1451" t="str">
        <f>IF(All_Tasks!F1451="","",All_Tasks!F1451)</f>
        <v/>
      </c>
      <c r="G1451" t="str">
        <f>IF(All_Tasks!G1451="","",All_Tasks!G1451)</f>
        <v/>
      </c>
      <c r="H1451" s="231" t="str">
        <f>IF(All_Tasks!H1451="","",All_Tasks!H1451)</f>
        <v/>
      </c>
      <c r="I1451" t="str">
        <f>IF(All_Tasks!I1451="","",All_Tasks!I1451)</f>
        <v/>
      </c>
      <c r="J1451" t="str">
        <f>IF(All_Tasks!J1451="","",All_Tasks!J1451)</f>
        <v/>
      </c>
      <c r="K1451" t="str">
        <f>IF(All_Tasks!K1451="","",All_Tasks!K1451)</f>
        <v/>
      </c>
      <c r="L1451" s="231" t="str">
        <f>IF(All_Tasks!L1451="","",All_Tasks!L1451)</f>
        <v/>
      </c>
      <c r="M1451" t="str">
        <f>IF(All_Tasks!M1451="","",All_Tasks!M1451)</f>
        <v/>
      </c>
      <c r="N1451" t="str">
        <f>IF(All_Tasks!N1451="","",All_Tasks!N1451)</f>
        <v/>
      </c>
      <c r="O1451" t="str">
        <f>IF(All_Tasks!O1451="","",All_Tasks!O1451)</f>
        <v/>
      </c>
      <c r="P1451" s="181">
        <f>IF(All_Tasks!P1451="",0,All_Tasks!P1451)</f>
        <v>0</v>
      </c>
      <c r="Q1451" s="181">
        <f>IF(All_Tasks!Q1451="",0,All_Tasks!Q1451)</f>
        <v>0</v>
      </c>
      <c r="R1451" s="181">
        <f>IF(All_Tasks!R1451="",0,All_Tasks!R1451)</f>
        <v>0</v>
      </c>
      <c r="S1451" s="181" t="str">
        <f>IF(All_Tasks!S1451="","",All_Tasks!S1451)</f>
        <v/>
      </c>
      <c r="T1451" t="str">
        <f>IF(All_Tasks!T1451="","",All_Tasks!T1451)</f>
        <v/>
      </c>
      <c r="U1451" t="str">
        <f>IF(All_Tasks!U1451="","",All_Tasks!U1451)</f>
        <v/>
      </c>
      <c r="V1451">
        <f>IF(A1451="",0,IFERROR(MATCH(A1451,Scope_Labor_Rates!$A$6:$A$46,0)+5,0))</f>
        <v>0</v>
      </c>
      <c r="W1451" s="178">
        <f>IF(V1451&gt;0,INDEX(Scope_Labor_Rates!$C$6:$C$46,V1451-5),0)</f>
        <v>0</v>
      </c>
      <c r="X1451" s="178">
        <f>IF(V1451&gt;0,INDEX(Scope_Labor_Rates!$C$6:$C$46,V1451-5),0)</f>
        <v>0</v>
      </c>
      <c r="Y1451" s="180">
        <f>IF(V1451&gt;0,INDEX(Scope_Labor_Rates!$S$6:$S$46,V1451-5),0)</f>
        <v>0</v>
      </c>
      <c r="Z1451" s="180">
        <f>IF(V1451&gt;0,INDEX(Scope_Labor_Rates!$R$6:$R$46,V1451-5),1)</f>
        <v>1</v>
      </c>
      <c r="AA1451" s="231">
        <f t="shared" si="198"/>
        <v>0</v>
      </c>
      <c r="AB1451" t="str">
        <f t="shared" si="199"/>
        <v/>
      </c>
      <c r="AC1451" s="178" t="str">
        <f t="shared" si="200"/>
        <v/>
      </c>
      <c r="AD1451" s="181">
        <f t="shared" si="201"/>
        <v>0</v>
      </c>
      <c r="AE1451" s="178">
        <f>IF(V1451&gt;0,P1451*INDEX(Scope_Labor_Rates!$E$6:$E$46,V1451-5),0)</f>
        <v>0</v>
      </c>
      <c r="AF1451" s="181">
        <f>IF(V1451&gt;0,AE1451*INDEX(Scope_Labor_Rates!$D$6:$D$46,V1451-5)*AA1451,0)</f>
        <v>0</v>
      </c>
      <c r="AG1451" s="178">
        <f>IF(V1451&gt;0,P1451*INDEX(Scope_Labor_Rates!$G$6:$G$46,V1451-5),0)</f>
        <v>0</v>
      </c>
      <c r="AH1451" s="181">
        <f>IF(V1451&gt;0,AG1451*INDEX(Scope_Labor_Rates!$F$6:$F$46,V1451-5)*AA1451,0)</f>
        <v>0</v>
      </c>
      <c r="AI1451" s="178">
        <f>IF(V1451&gt;0,P1451*INDEX(Scope_Labor_Rates!$I$6:$I$46,V1451-5),0)</f>
        <v>0</v>
      </c>
      <c r="AJ1451" s="181">
        <f>IF(V1451&gt;0,AI1451*INDEX(Scope_Labor_Rates!$H$6:$H$46,V1451-5)*AA1451,0)</f>
        <v>0</v>
      </c>
      <c r="AK1451" s="178">
        <f>IF(V1451&gt;0,P1451*INDEX(Scope_Labor_Rates!$K$6:$K$46,V1451-5),0)</f>
        <v>0</v>
      </c>
      <c r="AL1451" s="181">
        <f>IF(V1451&gt;0,AK1451*INDEX(Scope_Labor_Rates!$J$6:$J$46,V1451-5)*AA1451,0)</f>
        <v>0</v>
      </c>
      <c r="AM1451" s="178">
        <f>IF(V1451&gt;0,P1451*INDEX(Scope_Labor_Rates!$M$6:$M$46,V1451-5),0)</f>
        <v>0</v>
      </c>
      <c r="AN1451" s="178">
        <f>IF(V1451&gt;0,AM1451*INDEX(Scope_Labor_Rates!$L$6:$L$46,V1451-5)*AA1451,0)</f>
        <v>0</v>
      </c>
      <c r="AO1451" s="178">
        <f>IF(V1451&gt;0,P1451*INDEX(Scope_Labor_Rates!$O$6:$O$46,V1451-5)*AA1451,0)</f>
        <v>0</v>
      </c>
      <c r="AP1451" s="181">
        <f>IF(V1451&gt;0,P1451*INDEX(Scope_Labor_Rates!$Q$6:$Q$46,V1451-5)*AA1451,0)</f>
        <v>0</v>
      </c>
      <c r="AQ1451" s="178">
        <f t="shared" si="202"/>
        <v>0</v>
      </c>
      <c r="AR1451" s="178">
        <f t="shared" si="203"/>
        <v>0</v>
      </c>
      <c r="AS1451" s="178">
        <f t="shared" si="204"/>
        <v>0</v>
      </c>
      <c r="AT1451" s="178">
        <f t="shared" si="205"/>
        <v>0</v>
      </c>
      <c r="AU1451">
        <f t="shared" si="206"/>
        <v>0</v>
      </c>
    </row>
    <row r="1452" spans="1:47">
      <c r="A1452" t="str">
        <f>IF(All_Tasks!A1452="","",All_Tasks!A1452)</f>
        <v/>
      </c>
      <c r="B1452" t="str">
        <f>IF(All_Tasks!B1452="","",All_Tasks!B1452)</f>
        <v/>
      </c>
      <c r="C1452" t="str">
        <f>IF(All_Tasks!C1452="","",All_Tasks!C1452)</f>
        <v/>
      </c>
      <c r="D1452" t="str">
        <f>IF(All_Tasks!D1452="","",All_Tasks!D1452)</f>
        <v/>
      </c>
      <c r="E1452" t="str">
        <f>IF(All_Tasks!V1452&lt;&gt;"",All_Tasks!V1452,IF(All_Tasks!E1452&lt;&gt;"",All_Tasks!E1452,""))</f>
        <v/>
      </c>
      <c r="F1452" t="str">
        <f>IF(All_Tasks!F1452="","",All_Tasks!F1452)</f>
        <v/>
      </c>
      <c r="G1452" t="str">
        <f>IF(All_Tasks!G1452="","",All_Tasks!G1452)</f>
        <v/>
      </c>
      <c r="H1452" s="231" t="str">
        <f>IF(All_Tasks!H1452="","",All_Tasks!H1452)</f>
        <v/>
      </c>
      <c r="I1452" t="str">
        <f>IF(All_Tasks!I1452="","",All_Tasks!I1452)</f>
        <v/>
      </c>
      <c r="J1452" t="str">
        <f>IF(All_Tasks!J1452="","",All_Tasks!J1452)</f>
        <v/>
      </c>
      <c r="K1452" t="str">
        <f>IF(All_Tasks!K1452="","",All_Tasks!K1452)</f>
        <v/>
      </c>
      <c r="L1452" s="231" t="str">
        <f>IF(All_Tasks!L1452="","",All_Tasks!L1452)</f>
        <v/>
      </c>
      <c r="M1452" t="str">
        <f>IF(All_Tasks!M1452="","",All_Tasks!M1452)</f>
        <v/>
      </c>
      <c r="N1452" t="str">
        <f>IF(All_Tasks!N1452="","",All_Tasks!N1452)</f>
        <v/>
      </c>
      <c r="O1452" t="str">
        <f>IF(All_Tasks!O1452="","",All_Tasks!O1452)</f>
        <v/>
      </c>
      <c r="P1452" s="181">
        <f>IF(All_Tasks!P1452="",0,All_Tasks!P1452)</f>
        <v>0</v>
      </c>
      <c r="Q1452" s="181">
        <f>IF(All_Tasks!Q1452="",0,All_Tasks!Q1452)</f>
        <v>0</v>
      </c>
      <c r="R1452" s="181">
        <f>IF(All_Tasks!R1452="",0,All_Tasks!R1452)</f>
        <v>0</v>
      </c>
      <c r="S1452" s="181" t="str">
        <f>IF(All_Tasks!S1452="","",All_Tasks!S1452)</f>
        <v/>
      </c>
      <c r="T1452" t="str">
        <f>IF(All_Tasks!T1452="","",All_Tasks!T1452)</f>
        <v/>
      </c>
      <c r="U1452" t="str">
        <f>IF(All_Tasks!U1452="","",All_Tasks!U1452)</f>
        <v/>
      </c>
      <c r="V1452">
        <f>IF(A1452="",0,IFERROR(MATCH(A1452,Scope_Labor_Rates!$A$6:$A$46,0)+5,0))</f>
        <v>0</v>
      </c>
      <c r="W1452" s="178">
        <f>IF(V1452&gt;0,INDEX(Scope_Labor_Rates!$C$6:$C$46,V1452-5),0)</f>
        <v>0</v>
      </c>
      <c r="X1452" s="178">
        <f>IF(V1452&gt;0,INDEX(Scope_Labor_Rates!$C$6:$C$46,V1452-5),0)</f>
        <v>0</v>
      </c>
      <c r="Y1452" s="180">
        <f>IF(V1452&gt;0,INDEX(Scope_Labor_Rates!$S$6:$S$46,V1452-5),0)</f>
        <v>0</v>
      </c>
      <c r="Z1452" s="180">
        <f>IF(V1452&gt;0,INDEX(Scope_Labor_Rates!$R$6:$R$46,V1452-5),1)</f>
        <v>1</v>
      </c>
      <c r="AA1452" s="231">
        <f t="shared" si="198"/>
        <v>0</v>
      </c>
      <c r="AB1452" t="str">
        <f t="shared" si="199"/>
        <v/>
      </c>
      <c r="AC1452" s="178" t="str">
        <f t="shared" si="200"/>
        <v/>
      </c>
      <c r="AD1452" s="181">
        <f t="shared" si="201"/>
        <v>0</v>
      </c>
      <c r="AE1452" s="178">
        <f>IF(V1452&gt;0,P1452*INDEX(Scope_Labor_Rates!$E$6:$E$46,V1452-5),0)</f>
        <v>0</v>
      </c>
      <c r="AF1452" s="181">
        <f>IF(V1452&gt;0,AE1452*INDEX(Scope_Labor_Rates!$D$6:$D$46,V1452-5)*AA1452,0)</f>
        <v>0</v>
      </c>
      <c r="AG1452" s="178">
        <f>IF(V1452&gt;0,P1452*INDEX(Scope_Labor_Rates!$G$6:$G$46,V1452-5),0)</f>
        <v>0</v>
      </c>
      <c r="AH1452" s="181">
        <f>IF(V1452&gt;0,AG1452*INDEX(Scope_Labor_Rates!$F$6:$F$46,V1452-5)*AA1452,0)</f>
        <v>0</v>
      </c>
      <c r="AI1452" s="178">
        <f>IF(V1452&gt;0,P1452*INDEX(Scope_Labor_Rates!$I$6:$I$46,V1452-5),0)</f>
        <v>0</v>
      </c>
      <c r="AJ1452" s="181">
        <f>IF(V1452&gt;0,AI1452*INDEX(Scope_Labor_Rates!$H$6:$H$46,V1452-5)*AA1452,0)</f>
        <v>0</v>
      </c>
      <c r="AK1452" s="178">
        <f>IF(V1452&gt;0,P1452*INDEX(Scope_Labor_Rates!$K$6:$K$46,V1452-5),0)</f>
        <v>0</v>
      </c>
      <c r="AL1452" s="181">
        <f>IF(V1452&gt;0,AK1452*INDEX(Scope_Labor_Rates!$J$6:$J$46,V1452-5)*AA1452,0)</f>
        <v>0</v>
      </c>
      <c r="AM1452" s="178">
        <f>IF(V1452&gt;0,P1452*INDEX(Scope_Labor_Rates!$M$6:$M$46,V1452-5),0)</f>
        <v>0</v>
      </c>
      <c r="AN1452" s="178">
        <f>IF(V1452&gt;0,AM1452*INDEX(Scope_Labor_Rates!$L$6:$L$46,V1452-5)*AA1452,0)</f>
        <v>0</v>
      </c>
      <c r="AO1452" s="178">
        <f>IF(V1452&gt;0,P1452*INDEX(Scope_Labor_Rates!$O$6:$O$46,V1452-5)*AA1452,0)</f>
        <v>0</v>
      </c>
      <c r="AP1452" s="181">
        <f>IF(V1452&gt;0,P1452*INDEX(Scope_Labor_Rates!$Q$6:$Q$46,V1452-5)*AA1452,0)</f>
        <v>0</v>
      </c>
      <c r="AQ1452" s="178">
        <f t="shared" si="202"/>
        <v>0</v>
      </c>
      <c r="AR1452" s="178">
        <f t="shared" si="203"/>
        <v>0</v>
      </c>
      <c r="AS1452" s="178">
        <f t="shared" si="204"/>
        <v>0</v>
      </c>
      <c r="AT1452" s="178">
        <f t="shared" si="205"/>
        <v>0</v>
      </c>
      <c r="AU1452">
        <f t="shared" si="206"/>
        <v>0</v>
      </c>
    </row>
    <row r="1453" spans="1:47">
      <c r="A1453" t="str">
        <f>IF(All_Tasks!A1453="","",All_Tasks!A1453)</f>
        <v/>
      </c>
      <c r="B1453" t="str">
        <f>IF(All_Tasks!B1453="","",All_Tasks!B1453)</f>
        <v/>
      </c>
      <c r="C1453" t="str">
        <f>IF(All_Tasks!C1453="","",All_Tasks!C1453)</f>
        <v/>
      </c>
      <c r="D1453" t="str">
        <f>IF(All_Tasks!D1453="","",All_Tasks!D1453)</f>
        <v/>
      </c>
      <c r="E1453" t="str">
        <f>IF(All_Tasks!V1453&lt;&gt;"",All_Tasks!V1453,IF(All_Tasks!E1453&lt;&gt;"",All_Tasks!E1453,""))</f>
        <v/>
      </c>
      <c r="F1453" t="str">
        <f>IF(All_Tasks!F1453="","",All_Tasks!F1453)</f>
        <v/>
      </c>
      <c r="G1453" t="str">
        <f>IF(All_Tasks!G1453="","",All_Tasks!G1453)</f>
        <v/>
      </c>
      <c r="H1453" s="231" t="str">
        <f>IF(All_Tasks!H1453="","",All_Tasks!H1453)</f>
        <v/>
      </c>
      <c r="I1453" t="str">
        <f>IF(All_Tasks!I1453="","",All_Tasks!I1453)</f>
        <v/>
      </c>
      <c r="J1453" t="str">
        <f>IF(All_Tasks!J1453="","",All_Tasks!J1453)</f>
        <v/>
      </c>
      <c r="K1453" t="str">
        <f>IF(All_Tasks!K1453="","",All_Tasks!K1453)</f>
        <v/>
      </c>
      <c r="L1453" s="231" t="str">
        <f>IF(All_Tasks!L1453="","",All_Tasks!L1453)</f>
        <v/>
      </c>
      <c r="M1453" t="str">
        <f>IF(All_Tasks!M1453="","",All_Tasks!M1453)</f>
        <v/>
      </c>
      <c r="N1453" t="str">
        <f>IF(All_Tasks!N1453="","",All_Tasks!N1453)</f>
        <v/>
      </c>
      <c r="O1453" t="str">
        <f>IF(All_Tasks!O1453="","",All_Tasks!O1453)</f>
        <v/>
      </c>
      <c r="P1453" s="181">
        <f>IF(All_Tasks!P1453="",0,All_Tasks!P1453)</f>
        <v>0</v>
      </c>
      <c r="Q1453" s="181">
        <f>IF(All_Tasks!Q1453="",0,All_Tasks!Q1453)</f>
        <v>0</v>
      </c>
      <c r="R1453" s="181">
        <f>IF(All_Tasks!R1453="",0,All_Tasks!R1453)</f>
        <v>0</v>
      </c>
      <c r="S1453" s="181" t="str">
        <f>IF(All_Tasks!S1453="","",All_Tasks!S1453)</f>
        <v/>
      </c>
      <c r="T1453" t="str">
        <f>IF(All_Tasks!T1453="","",All_Tasks!T1453)</f>
        <v/>
      </c>
      <c r="U1453" t="str">
        <f>IF(All_Tasks!U1453="","",All_Tasks!U1453)</f>
        <v/>
      </c>
      <c r="V1453">
        <f>IF(A1453="",0,IFERROR(MATCH(A1453,Scope_Labor_Rates!$A$6:$A$46,0)+5,0))</f>
        <v>0</v>
      </c>
      <c r="W1453" s="178">
        <f>IF(V1453&gt;0,INDEX(Scope_Labor_Rates!$C$6:$C$46,V1453-5),0)</f>
        <v>0</v>
      </c>
      <c r="X1453" s="178">
        <f>IF(V1453&gt;0,INDEX(Scope_Labor_Rates!$C$6:$C$46,V1453-5),0)</f>
        <v>0</v>
      </c>
      <c r="Y1453" s="180">
        <f>IF(V1453&gt;0,INDEX(Scope_Labor_Rates!$S$6:$S$46,V1453-5),0)</f>
        <v>0</v>
      </c>
      <c r="Z1453" s="180">
        <f>IF(V1453&gt;0,INDEX(Scope_Labor_Rates!$R$6:$R$46,V1453-5),1)</f>
        <v>1</v>
      </c>
      <c r="AA1453" s="231">
        <f t="shared" si="198"/>
        <v>0</v>
      </c>
      <c r="AB1453" t="str">
        <f t="shared" si="199"/>
        <v/>
      </c>
      <c r="AC1453" s="178" t="str">
        <f t="shared" si="200"/>
        <v/>
      </c>
      <c r="AD1453" s="181">
        <f t="shared" si="201"/>
        <v>0</v>
      </c>
      <c r="AE1453" s="178">
        <f>IF(V1453&gt;0,P1453*INDEX(Scope_Labor_Rates!$E$6:$E$46,V1453-5),0)</f>
        <v>0</v>
      </c>
      <c r="AF1453" s="181">
        <f>IF(V1453&gt;0,AE1453*INDEX(Scope_Labor_Rates!$D$6:$D$46,V1453-5)*AA1453,0)</f>
        <v>0</v>
      </c>
      <c r="AG1453" s="178">
        <f>IF(V1453&gt;0,P1453*INDEX(Scope_Labor_Rates!$G$6:$G$46,V1453-5),0)</f>
        <v>0</v>
      </c>
      <c r="AH1453" s="181">
        <f>IF(V1453&gt;0,AG1453*INDEX(Scope_Labor_Rates!$F$6:$F$46,V1453-5)*AA1453,0)</f>
        <v>0</v>
      </c>
      <c r="AI1453" s="178">
        <f>IF(V1453&gt;0,P1453*INDEX(Scope_Labor_Rates!$I$6:$I$46,V1453-5),0)</f>
        <v>0</v>
      </c>
      <c r="AJ1453" s="181">
        <f>IF(V1453&gt;0,AI1453*INDEX(Scope_Labor_Rates!$H$6:$H$46,V1453-5)*AA1453,0)</f>
        <v>0</v>
      </c>
      <c r="AK1453" s="178">
        <f>IF(V1453&gt;0,P1453*INDEX(Scope_Labor_Rates!$K$6:$K$46,V1453-5),0)</f>
        <v>0</v>
      </c>
      <c r="AL1453" s="181">
        <f>IF(V1453&gt;0,AK1453*INDEX(Scope_Labor_Rates!$J$6:$J$46,V1453-5)*AA1453,0)</f>
        <v>0</v>
      </c>
      <c r="AM1453" s="178">
        <f>IF(V1453&gt;0,P1453*INDEX(Scope_Labor_Rates!$M$6:$M$46,V1453-5),0)</f>
        <v>0</v>
      </c>
      <c r="AN1453" s="178">
        <f>IF(V1453&gt;0,AM1453*INDEX(Scope_Labor_Rates!$L$6:$L$46,V1453-5)*AA1453,0)</f>
        <v>0</v>
      </c>
      <c r="AO1453" s="178">
        <f>IF(V1453&gt;0,P1453*INDEX(Scope_Labor_Rates!$O$6:$O$46,V1453-5)*AA1453,0)</f>
        <v>0</v>
      </c>
      <c r="AP1453" s="181">
        <f>IF(V1453&gt;0,P1453*INDEX(Scope_Labor_Rates!$Q$6:$Q$46,V1453-5)*AA1453,0)</f>
        <v>0</v>
      </c>
      <c r="AQ1453" s="178">
        <f t="shared" si="202"/>
        <v>0</v>
      </c>
      <c r="AR1453" s="178">
        <f t="shared" si="203"/>
        <v>0</v>
      </c>
      <c r="AS1453" s="178">
        <f t="shared" si="204"/>
        <v>0</v>
      </c>
      <c r="AT1453" s="178">
        <f t="shared" si="205"/>
        <v>0</v>
      </c>
      <c r="AU1453">
        <f t="shared" si="206"/>
        <v>0</v>
      </c>
    </row>
    <row r="1454" spans="1:47">
      <c r="A1454" t="str">
        <f>IF(All_Tasks!A1454="","",All_Tasks!A1454)</f>
        <v/>
      </c>
      <c r="B1454" t="str">
        <f>IF(All_Tasks!B1454="","",All_Tasks!B1454)</f>
        <v/>
      </c>
      <c r="C1454" t="str">
        <f>IF(All_Tasks!C1454="","",All_Tasks!C1454)</f>
        <v/>
      </c>
      <c r="D1454" t="str">
        <f>IF(All_Tasks!D1454="","",All_Tasks!D1454)</f>
        <v/>
      </c>
      <c r="E1454" t="str">
        <f>IF(All_Tasks!V1454&lt;&gt;"",All_Tasks!V1454,IF(All_Tasks!E1454&lt;&gt;"",All_Tasks!E1454,""))</f>
        <v/>
      </c>
      <c r="F1454" t="str">
        <f>IF(All_Tasks!F1454="","",All_Tasks!F1454)</f>
        <v/>
      </c>
      <c r="G1454" t="str">
        <f>IF(All_Tasks!G1454="","",All_Tasks!G1454)</f>
        <v/>
      </c>
      <c r="H1454" s="231" t="str">
        <f>IF(All_Tasks!H1454="","",All_Tasks!H1454)</f>
        <v/>
      </c>
      <c r="I1454" t="str">
        <f>IF(All_Tasks!I1454="","",All_Tasks!I1454)</f>
        <v/>
      </c>
      <c r="J1454" t="str">
        <f>IF(All_Tasks!J1454="","",All_Tasks!J1454)</f>
        <v/>
      </c>
      <c r="K1454" t="str">
        <f>IF(All_Tasks!K1454="","",All_Tasks!K1454)</f>
        <v/>
      </c>
      <c r="L1454" s="231" t="str">
        <f>IF(All_Tasks!L1454="","",All_Tasks!L1454)</f>
        <v/>
      </c>
      <c r="M1454" t="str">
        <f>IF(All_Tasks!M1454="","",All_Tasks!M1454)</f>
        <v/>
      </c>
      <c r="N1454" t="str">
        <f>IF(All_Tasks!N1454="","",All_Tasks!N1454)</f>
        <v/>
      </c>
      <c r="O1454" t="str">
        <f>IF(All_Tasks!O1454="","",All_Tasks!O1454)</f>
        <v/>
      </c>
      <c r="P1454" s="181">
        <f>IF(All_Tasks!P1454="",0,All_Tasks!P1454)</f>
        <v>0</v>
      </c>
      <c r="Q1454" s="181">
        <f>IF(All_Tasks!Q1454="",0,All_Tasks!Q1454)</f>
        <v>0</v>
      </c>
      <c r="R1454" s="181">
        <f>IF(All_Tasks!R1454="",0,All_Tasks!R1454)</f>
        <v>0</v>
      </c>
      <c r="S1454" s="181" t="str">
        <f>IF(All_Tasks!S1454="","",All_Tasks!S1454)</f>
        <v/>
      </c>
      <c r="T1454" t="str">
        <f>IF(All_Tasks!T1454="","",All_Tasks!T1454)</f>
        <v/>
      </c>
      <c r="U1454" t="str">
        <f>IF(All_Tasks!U1454="","",All_Tasks!U1454)</f>
        <v/>
      </c>
      <c r="V1454">
        <f>IF(A1454="",0,IFERROR(MATCH(A1454,Scope_Labor_Rates!$A$6:$A$46,0)+5,0))</f>
        <v>0</v>
      </c>
      <c r="W1454" s="178">
        <f>IF(V1454&gt;0,INDEX(Scope_Labor_Rates!$C$6:$C$46,V1454-5),0)</f>
        <v>0</v>
      </c>
      <c r="X1454" s="178">
        <f>IF(V1454&gt;0,INDEX(Scope_Labor_Rates!$C$6:$C$46,V1454-5),0)</f>
        <v>0</v>
      </c>
      <c r="Y1454" s="180">
        <f>IF(V1454&gt;0,INDEX(Scope_Labor_Rates!$S$6:$S$46,V1454-5),0)</f>
        <v>0</v>
      </c>
      <c r="Z1454" s="180">
        <f>IF(V1454&gt;0,INDEX(Scope_Labor_Rates!$R$6:$R$46,V1454-5),1)</f>
        <v>1</v>
      </c>
      <c r="AA1454" s="231">
        <f t="shared" si="198"/>
        <v>0</v>
      </c>
      <c r="AB1454" t="str">
        <f t="shared" si="199"/>
        <v/>
      </c>
      <c r="AC1454" s="178" t="str">
        <f t="shared" si="200"/>
        <v/>
      </c>
      <c r="AD1454" s="181">
        <f t="shared" si="201"/>
        <v>0</v>
      </c>
      <c r="AE1454" s="178">
        <f>IF(V1454&gt;0,P1454*INDEX(Scope_Labor_Rates!$E$6:$E$46,V1454-5),0)</f>
        <v>0</v>
      </c>
      <c r="AF1454" s="181">
        <f>IF(V1454&gt;0,AE1454*INDEX(Scope_Labor_Rates!$D$6:$D$46,V1454-5)*AA1454,0)</f>
        <v>0</v>
      </c>
      <c r="AG1454" s="178">
        <f>IF(V1454&gt;0,P1454*INDEX(Scope_Labor_Rates!$G$6:$G$46,V1454-5),0)</f>
        <v>0</v>
      </c>
      <c r="AH1454" s="181">
        <f>IF(V1454&gt;0,AG1454*INDEX(Scope_Labor_Rates!$F$6:$F$46,V1454-5)*AA1454,0)</f>
        <v>0</v>
      </c>
      <c r="AI1454" s="178">
        <f>IF(V1454&gt;0,P1454*INDEX(Scope_Labor_Rates!$I$6:$I$46,V1454-5),0)</f>
        <v>0</v>
      </c>
      <c r="AJ1454" s="181">
        <f>IF(V1454&gt;0,AI1454*INDEX(Scope_Labor_Rates!$H$6:$H$46,V1454-5)*AA1454,0)</f>
        <v>0</v>
      </c>
      <c r="AK1454" s="178">
        <f>IF(V1454&gt;0,P1454*INDEX(Scope_Labor_Rates!$K$6:$K$46,V1454-5),0)</f>
        <v>0</v>
      </c>
      <c r="AL1454" s="181">
        <f>IF(V1454&gt;0,AK1454*INDEX(Scope_Labor_Rates!$J$6:$J$46,V1454-5)*AA1454,0)</f>
        <v>0</v>
      </c>
      <c r="AM1454" s="178">
        <f>IF(V1454&gt;0,P1454*INDEX(Scope_Labor_Rates!$M$6:$M$46,V1454-5),0)</f>
        <v>0</v>
      </c>
      <c r="AN1454" s="178">
        <f>IF(V1454&gt;0,AM1454*INDEX(Scope_Labor_Rates!$L$6:$L$46,V1454-5)*AA1454,0)</f>
        <v>0</v>
      </c>
      <c r="AO1454" s="178">
        <f>IF(V1454&gt;0,P1454*INDEX(Scope_Labor_Rates!$O$6:$O$46,V1454-5)*AA1454,0)</f>
        <v>0</v>
      </c>
      <c r="AP1454" s="181">
        <f>IF(V1454&gt;0,P1454*INDEX(Scope_Labor_Rates!$Q$6:$Q$46,V1454-5)*AA1454,0)</f>
        <v>0</v>
      </c>
      <c r="AQ1454" s="178">
        <f t="shared" si="202"/>
        <v>0</v>
      </c>
      <c r="AR1454" s="178">
        <f t="shared" si="203"/>
        <v>0</v>
      </c>
      <c r="AS1454" s="178">
        <f t="shared" si="204"/>
        <v>0</v>
      </c>
      <c r="AT1454" s="178">
        <f t="shared" si="205"/>
        <v>0</v>
      </c>
      <c r="AU1454">
        <f t="shared" si="206"/>
        <v>0</v>
      </c>
    </row>
    <row r="1455" spans="1:47">
      <c r="A1455" t="str">
        <f>IF(All_Tasks!A1455="","",All_Tasks!A1455)</f>
        <v/>
      </c>
      <c r="B1455" t="str">
        <f>IF(All_Tasks!B1455="","",All_Tasks!B1455)</f>
        <v/>
      </c>
      <c r="C1455" t="str">
        <f>IF(All_Tasks!C1455="","",All_Tasks!C1455)</f>
        <v/>
      </c>
      <c r="D1455" t="str">
        <f>IF(All_Tasks!D1455="","",All_Tasks!D1455)</f>
        <v/>
      </c>
      <c r="E1455" t="str">
        <f>IF(All_Tasks!V1455&lt;&gt;"",All_Tasks!V1455,IF(All_Tasks!E1455&lt;&gt;"",All_Tasks!E1455,""))</f>
        <v/>
      </c>
      <c r="F1455" t="str">
        <f>IF(All_Tasks!F1455="","",All_Tasks!F1455)</f>
        <v/>
      </c>
      <c r="G1455" t="str">
        <f>IF(All_Tasks!G1455="","",All_Tasks!G1455)</f>
        <v/>
      </c>
      <c r="H1455" s="231" t="str">
        <f>IF(All_Tasks!H1455="","",All_Tasks!H1455)</f>
        <v/>
      </c>
      <c r="I1455" t="str">
        <f>IF(All_Tasks!I1455="","",All_Tasks!I1455)</f>
        <v/>
      </c>
      <c r="J1455" t="str">
        <f>IF(All_Tasks!J1455="","",All_Tasks!J1455)</f>
        <v/>
      </c>
      <c r="K1455" t="str">
        <f>IF(All_Tasks!K1455="","",All_Tasks!K1455)</f>
        <v/>
      </c>
      <c r="L1455" s="231" t="str">
        <f>IF(All_Tasks!L1455="","",All_Tasks!L1455)</f>
        <v/>
      </c>
      <c r="M1455" t="str">
        <f>IF(All_Tasks!M1455="","",All_Tasks!M1455)</f>
        <v/>
      </c>
      <c r="N1455" t="str">
        <f>IF(All_Tasks!N1455="","",All_Tasks!N1455)</f>
        <v/>
      </c>
      <c r="O1455" t="str">
        <f>IF(All_Tasks!O1455="","",All_Tasks!O1455)</f>
        <v/>
      </c>
      <c r="P1455" s="181">
        <f>IF(All_Tasks!P1455="",0,All_Tasks!P1455)</f>
        <v>0</v>
      </c>
      <c r="Q1455" s="181">
        <f>IF(All_Tasks!Q1455="",0,All_Tasks!Q1455)</f>
        <v>0</v>
      </c>
      <c r="R1455" s="181">
        <f>IF(All_Tasks!R1455="",0,All_Tasks!R1455)</f>
        <v>0</v>
      </c>
      <c r="S1455" s="181" t="str">
        <f>IF(All_Tasks!S1455="","",All_Tasks!S1455)</f>
        <v/>
      </c>
      <c r="T1455" t="str">
        <f>IF(All_Tasks!T1455="","",All_Tasks!T1455)</f>
        <v/>
      </c>
      <c r="U1455" t="str">
        <f>IF(All_Tasks!U1455="","",All_Tasks!U1455)</f>
        <v/>
      </c>
      <c r="V1455">
        <f>IF(A1455="",0,IFERROR(MATCH(A1455,Scope_Labor_Rates!$A$6:$A$46,0)+5,0))</f>
        <v>0</v>
      </c>
      <c r="W1455" s="178">
        <f>IF(V1455&gt;0,INDEX(Scope_Labor_Rates!$C$6:$C$46,V1455-5),0)</f>
        <v>0</v>
      </c>
      <c r="X1455" s="178">
        <f>IF(V1455&gt;0,INDEX(Scope_Labor_Rates!$C$6:$C$46,V1455-5),0)</f>
        <v>0</v>
      </c>
      <c r="Y1455" s="180">
        <f>IF(V1455&gt;0,INDEX(Scope_Labor_Rates!$S$6:$S$46,V1455-5),0)</f>
        <v>0</v>
      </c>
      <c r="Z1455" s="180">
        <f>IF(V1455&gt;0,INDEX(Scope_Labor_Rates!$R$6:$R$46,V1455-5),1)</f>
        <v>1</v>
      </c>
      <c r="AA1455" s="231">
        <f t="shared" si="198"/>
        <v>0</v>
      </c>
      <c r="AB1455" t="str">
        <f t="shared" si="199"/>
        <v/>
      </c>
      <c r="AC1455" s="178" t="str">
        <f t="shared" si="200"/>
        <v/>
      </c>
      <c r="AD1455" s="181">
        <f t="shared" si="201"/>
        <v>0</v>
      </c>
      <c r="AE1455" s="178">
        <f>IF(V1455&gt;0,P1455*INDEX(Scope_Labor_Rates!$E$6:$E$46,V1455-5),0)</f>
        <v>0</v>
      </c>
      <c r="AF1455" s="181">
        <f>IF(V1455&gt;0,AE1455*INDEX(Scope_Labor_Rates!$D$6:$D$46,V1455-5)*AA1455,0)</f>
        <v>0</v>
      </c>
      <c r="AG1455" s="178">
        <f>IF(V1455&gt;0,P1455*INDEX(Scope_Labor_Rates!$G$6:$G$46,V1455-5),0)</f>
        <v>0</v>
      </c>
      <c r="AH1455" s="181">
        <f>IF(V1455&gt;0,AG1455*INDEX(Scope_Labor_Rates!$F$6:$F$46,V1455-5)*AA1455,0)</f>
        <v>0</v>
      </c>
      <c r="AI1455" s="178">
        <f>IF(V1455&gt;0,P1455*INDEX(Scope_Labor_Rates!$I$6:$I$46,V1455-5),0)</f>
        <v>0</v>
      </c>
      <c r="AJ1455" s="181">
        <f>IF(V1455&gt;0,AI1455*INDEX(Scope_Labor_Rates!$H$6:$H$46,V1455-5)*AA1455,0)</f>
        <v>0</v>
      </c>
      <c r="AK1455" s="178">
        <f>IF(V1455&gt;0,P1455*INDEX(Scope_Labor_Rates!$K$6:$K$46,V1455-5),0)</f>
        <v>0</v>
      </c>
      <c r="AL1455" s="181">
        <f>IF(V1455&gt;0,AK1455*INDEX(Scope_Labor_Rates!$J$6:$J$46,V1455-5)*AA1455,0)</f>
        <v>0</v>
      </c>
      <c r="AM1455" s="178">
        <f>IF(V1455&gt;0,P1455*INDEX(Scope_Labor_Rates!$M$6:$M$46,V1455-5),0)</f>
        <v>0</v>
      </c>
      <c r="AN1455" s="178">
        <f>IF(V1455&gt;0,AM1455*INDEX(Scope_Labor_Rates!$L$6:$L$46,V1455-5)*AA1455,0)</f>
        <v>0</v>
      </c>
      <c r="AO1455" s="178">
        <f>IF(V1455&gt;0,P1455*INDEX(Scope_Labor_Rates!$O$6:$O$46,V1455-5)*AA1455,0)</f>
        <v>0</v>
      </c>
      <c r="AP1455" s="181">
        <f>IF(V1455&gt;0,P1455*INDEX(Scope_Labor_Rates!$Q$6:$Q$46,V1455-5)*AA1455,0)</f>
        <v>0</v>
      </c>
      <c r="AQ1455" s="178">
        <f t="shared" si="202"/>
        <v>0</v>
      </c>
      <c r="AR1455" s="178">
        <f t="shared" si="203"/>
        <v>0</v>
      </c>
      <c r="AS1455" s="178">
        <f t="shared" si="204"/>
        <v>0</v>
      </c>
      <c r="AT1455" s="178">
        <f t="shared" si="205"/>
        <v>0</v>
      </c>
      <c r="AU1455">
        <f t="shared" si="206"/>
        <v>0</v>
      </c>
    </row>
    <row r="1456" spans="1:47">
      <c r="A1456" t="str">
        <f>IF(All_Tasks!A1456="","",All_Tasks!A1456)</f>
        <v/>
      </c>
      <c r="B1456" t="str">
        <f>IF(All_Tasks!B1456="","",All_Tasks!B1456)</f>
        <v/>
      </c>
      <c r="C1456" t="str">
        <f>IF(All_Tasks!C1456="","",All_Tasks!C1456)</f>
        <v/>
      </c>
      <c r="D1456" t="str">
        <f>IF(All_Tasks!D1456="","",All_Tasks!D1456)</f>
        <v/>
      </c>
      <c r="E1456" t="str">
        <f>IF(All_Tasks!V1456&lt;&gt;"",All_Tasks!V1456,IF(All_Tasks!E1456&lt;&gt;"",All_Tasks!E1456,""))</f>
        <v/>
      </c>
      <c r="F1456" t="str">
        <f>IF(All_Tasks!F1456="","",All_Tasks!F1456)</f>
        <v/>
      </c>
      <c r="G1456" t="str">
        <f>IF(All_Tasks!G1456="","",All_Tasks!G1456)</f>
        <v/>
      </c>
      <c r="H1456" s="231" t="str">
        <f>IF(All_Tasks!H1456="","",All_Tasks!H1456)</f>
        <v/>
      </c>
      <c r="I1456" t="str">
        <f>IF(All_Tasks!I1456="","",All_Tasks!I1456)</f>
        <v/>
      </c>
      <c r="J1456" t="str">
        <f>IF(All_Tasks!J1456="","",All_Tasks!J1456)</f>
        <v/>
      </c>
      <c r="K1456" t="str">
        <f>IF(All_Tasks!K1456="","",All_Tasks!K1456)</f>
        <v/>
      </c>
      <c r="L1456" s="231" t="str">
        <f>IF(All_Tasks!L1456="","",All_Tasks!L1456)</f>
        <v/>
      </c>
      <c r="M1456" t="str">
        <f>IF(All_Tasks!M1456="","",All_Tasks!M1456)</f>
        <v/>
      </c>
      <c r="N1456" t="str">
        <f>IF(All_Tasks!N1456="","",All_Tasks!N1456)</f>
        <v/>
      </c>
      <c r="O1456" t="str">
        <f>IF(All_Tasks!O1456="","",All_Tasks!O1456)</f>
        <v/>
      </c>
      <c r="P1456" s="181">
        <f>IF(All_Tasks!P1456="",0,All_Tasks!P1456)</f>
        <v>0</v>
      </c>
      <c r="Q1456" s="181">
        <f>IF(All_Tasks!Q1456="",0,All_Tasks!Q1456)</f>
        <v>0</v>
      </c>
      <c r="R1456" s="181">
        <f>IF(All_Tasks!R1456="",0,All_Tasks!R1456)</f>
        <v>0</v>
      </c>
      <c r="S1456" s="181" t="str">
        <f>IF(All_Tasks!S1456="","",All_Tasks!S1456)</f>
        <v/>
      </c>
      <c r="T1456" t="str">
        <f>IF(All_Tasks!T1456="","",All_Tasks!T1456)</f>
        <v/>
      </c>
      <c r="U1456" t="str">
        <f>IF(All_Tasks!U1456="","",All_Tasks!U1456)</f>
        <v/>
      </c>
      <c r="V1456">
        <f>IF(A1456="",0,IFERROR(MATCH(A1456,Scope_Labor_Rates!$A$6:$A$46,0)+5,0))</f>
        <v>0</v>
      </c>
      <c r="W1456" s="178">
        <f>IF(V1456&gt;0,INDEX(Scope_Labor_Rates!$C$6:$C$46,V1456-5),0)</f>
        <v>0</v>
      </c>
      <c r="X1456" s="178">
        <f>IF(V1456&gt;0,INDEX(Scope_Labor_Rates!$C$6:$C$46,V1456-5),0)</f>
        <v>0</v>
      </c>
      <c r="Y1456" s="180">
        <f>IF(V1456&gt;0,INDEX(Scope_Labor_Rates!$S$6:$S$46,V1456-5),0)</f>
        <v>0</v>
      </c>
      <c r="Z1456" s="180">
        <f>IF(V1456&gt;0,INDEX(Scope_Labor_Rates!$R$6:$R$46,V1456-5),1)</f>
        <v>1</v>
      </c>
      <c r="AA1456" s="231">
        <f t="shared" si="198"/>
        <v>0</v>
      </c>
      <c r="AB1456" t="str">
        <f t="shared" si="199"/>
        <v/>
      </c>
      <c r="AC1456" s="178" t="str">
        <f t="shared" si="200"/>
        <v/>
      </c>
      <c r="AD1456" s="181">
        <f t="shared" si="201"/>
        <v>0</v>
      </c>
      <c r="AE1456" s="178">
        <f>IF(V1456&gt;0,P1456*INDEX(Scope_Labor_Rates!$E$6:$E$46,V1456-5),0)</f>
        <v>0</v>
      </c>
      <c r="AF1456" s="181">
        <f>IF(V1456&gt;0,AE1456*INDEX(Scope_Labor_Rates!$D$6:$D$46,V1456-5)*AA1456,0)</f>
        <v>0</v>
      </c>
      <c r="AG1456" s="178">
        <f>IF(V1456&gt;0,P1456*INDEX(Scope_Labor_Rates!$G$6:$G$46,V1456-5),0)</f>
        <v>0</v>
      </c>
      <c r="AH1456" s="181">
        <f>IF(V1456&gt;0,AG1456*INDEX(Scope_Labor_Rates!$F$6:$F$46,V1456-5)*AA1456,0)</f>
        <v>0</v>
      </c>
      <c r="AI1456" s="178">
        <f>IF(V1456&gt;0,P1456*INDEX(Scope_Labor_Rates!$I$6:$I$46,V1456-5),0)</f>
        <v>0</v>
      </c>
      <c r="AJ1456" s="181">
        <f>IF(V1456&gt;0,AI1456*INDEX(Scope_Labor_Rates!$H$6:$H$46,V1456-5)*AA1456,0)</f>
        <v>0</v>
      </c>
      <c r="AK1456" s="178">
        <f>IF(V1456&gt;0,P1456*INDEX(Scope_Labor_Rates!$K$6:$K$46,V1456-5),0)</f>
        <v>0</v>
      </c>
      <c r="AL1456" s="181">
        <f>IF(V1456&gt;0,AK1456*INDEX(Scope_Labor_Rates!$J$6:$J$46,V1456-5)*AA1456,0)</f>
        <v>0</v>
      </c>
      <c r="AM1456" s="178">
        <f>IF(V1456&gt;0,P1456*INDEX(Scope_Labor_Rates!$M$6:$M$46,V1456-5),0)</f>
        <v>0</v>
      </c>
      <c r="AN1456" s="178">
        <f>IF(V1456&gt;0,AM1456*INDEX(Scope_Labor_Rates!$L$6:$L$46,V1456-5)*AA1456,0)</f>
        <v>0</v>
      </c>
      <c r="AO1456" s="178">
        <f>IF(V1456&gt;0,P1456*INDEX(Scope_Labor_Rates!$O$6:$O$46,V1456-5)*AA1456,0)</f>
        <v>0</v>
      </c>
      <c r="AP1456" s="181">
        <f>IF(V1456&gt;0,P1456*INDEX(Scope_Labor_Rates!$Q$6:$Q$46,V1456-5)*AA1456,0)</f>
        <v>0</v>
      </c>
      <c r="AQ1456" s="178">
        <f t="shared" si="202"/>
        <v>0</v>
      </c>
      <c r="AR1456" s="178">
        <f t="shared" si="203"/>
        <v>0</v>
      </c>
      <c r="AS1456" s="178">
        <f t="shared" si="204"/>
        <v>0</v>
      </c>
      <c r="AT1456" s="178">
        <f t="shared" si="205"/>
        <v>0</v>
      </c>
      <c r="AU1456">
        <f t="shared" si="206"/>
        <v>0</v>
      </c>
    </row>
    <row r="1457" spans="1:47">
      <c r="A1457" t="str">
        <f>IF(All_Tasks!A1457="","",All_Tasks!A1457)</f>
        <v/>
      </c>
      <c r="B1457" t="str">
        <f>IF(All_Tasks!B1457="","",All_Tasks!B1457)</f>
        <v/>
      </c>
      <c r="C1457" t="str">
        <f>IF(All_Tasks!C1457="","",All_Tasks!C1457)</f>
        <v/>
      </c>
      <c r="D1457" t="str">
        <f>IF(All_Tasks!D1457="","",All_Tasks!D1457)</f>
        <v/>
      </c>
      <c r="E1457" t="str">
        <f>IF(All_Tasks!V1457&lt;&gt;"",All_Tasks!V1457,IF(All_Tasks!E1457&lt;&gt;"",All_Tasks!E1457,""))</f>
        <v/>
      </c>
      <c r="F1457" t="str">
        <f>IF(All_Tasks!F1457="","",All_Tasks!F1457)</f>
        <v/>
      </c>
      <c r="G1457" t="str">
        <f>IF(All_Tasks!G1457="","",All_Tasks!G1457)</f>
        <v/>
      </c>
      <c r="H1457" s="231" t="str">
        <f>IF(All_Tasks!H1457="","",All_Tasks!H1457)</f>
        <v/>
      </c>
      <c r="I1457" t="str">
        <f>IF(All_Tasks!I1457="","",All_Tasks!I1457)</f>
        <v/>
      </c>
      <c r="J1457" t="str">
        <f>IF(All_Tasks!J1457="","",All_Tasks!J1457)</f>
        <v/>
      </c>
      <c r="K1457" t="str">
        <f>IF(All_Tasks!K1457="","",All_Tasks!K1457)</f>
        <v/>
      </c>
      <c r="L1457" s="231" t="str">
        <f>IF(All_Tasks!L1457="","",All_Tasks!L1457)</f>
        <v/>
      </c>
      <c r="M1457" t="str">
        <f>IF(All_Tasks!M1457="","",All_Tasks!M1457)</f>
        <v/>
      </c>
      <c r="N1457" t="str">
        <f>IF(All_Tasks!N1457="","",All_Tasks!N1457)</f>
        <v/>
      </c>
      <c r="O1457" t="str">
        <f>IF(All_Tasks!O1457="","",All_Tasks!O1457)</f>
        <v/>
      </c>
      <c r="P1457" s="181">
        <f>IF(All_Tasks!P1457="",0,All_Tasks!P1457)</f>
        <v>0</v>
      </c>
      <c r="Q1457" s="181">
        <f>IF(All_Tasks!Q1457="",0,All_Tasks!Q1457)</f>
        <v>0</v>
      </c>
      <c r="R1457" s="181">
        <f>IF(All_Tasks!R1457="",0,All_Tasks!R1457)</f>
        <v>0</v>
      </c>
      <c r="S1457" s="181" t="str">
        <f>IF(All_Tasks!S1457="","",All_Tasks!S1457)</f>
        <v/>
      </c>
      <c r="T1457" t="str">
        <f>IF(All_Tasks!T1457="","",All_Tasks!T1457)</f>
        <v/>
      </c>
      <c r="U1457" t="str">
        <f>IF(All_Tasks!U1457="","",All_Tasks!U1457)</f>
        <v/>
      </c>
      <c r="V1457">
        <f>IF(A1457="",0,IFERROR(MATCH(A1457,Scope_Labor_Rates!$A$6:$A$46,0)+5,0))</f>
        <v>0</v>
      </c>
      <c r="W1457" s="178">
        <f>IF(V1457&gt;0,INDEX(Scope_Labor_Rates!$C$6:$C$46,V1457-5),0)</f>
        <v>0</v>
      </c>
      <c r="X1457" s="178">
        <f>IF(V1457&gt;0,INDEX(Scope_Labor_Rates!$C$6:$C$46,V1457-5),0)</f>
        <v>0</v>
      </c>
      <c r="Y1457" s="180">
        <f>IF(V1457&gt;0,INDEX(Scope_Labor_Rates!$S$6:$S$46,V1457-5),0)</f>
        <v>0</v>
      </c>
      <c r="Z1457" s="180">
        <f>IF(V1457&gt;0,INDEX(Scope_Labor_Rates!$R$6:$R$46,V1457-5),1)</f>
        <v>1</v>
      </c>
      <c r="AA1457" s="231">
        <f t="shared" si="198"/>
        <v>0</v>
      </c>
      <c r="AB1457" t="str">
        <f t="shared" si="199"/>
        <v/>
      </c>
      <c r="AC1457" s="178" t="str">
        <f t="shared" si="200"/>
        <v/>
      </c>
      <c r="AD1457" s="181">
        <f t="shared" si="201"/>
        <v>0</v>
      </c>
      <c r="AE1457" s="178">
        <f>IF(V1457&gt;0,P1457*INDEX(Scope_Labor_Rates!$E$6:$E$46,V1457-5),0)</f>
        <v>0</v>
      </c>
      <c r="AF1457" s="181">
        <f>IF(V1457&gt;0,AE1457*INDEX(Scope_Labor_Rates!$D$6:$D$46,V1457-5)*AA1457,0)</f>
        <v>0</v>
      </c>
      <c r="AG1457" s="178">
        <f>IF(V1457&gt;0,P1457*INDEX(Scope_Labor_Rates!$G$6:$G$46,V1457-5),0)</f>
        <v>0</v>
      </c>
      <c r="AH1457" s="181">
        <f>IF(V1457&gt;0,AG1457*INDEX(Scope_Labor_Rates!$F$6:$F$46,V1457-5)*AA1457,0)</f>
        <v>0</v>
      </c>
      <c r="AI1457" s="178">
        <f>IF(V1457&gt;0,P1457*INDEX(Scope_Labor_Rates!$I$6:$I$46,V1457-5),0)</f>
        <v>0</v>
      </c>
      <c r="AJ1457" s="181">
        <f>IF(V1457&gt;0,AI1457*INDEX(Scope_Labor_Rates!$H$6:$H$46,V1457-5)*AA1457,0)</f>
        <v>0</v>
      </c>
      <c r="AK1457" s="178">
        <f>IF(V1457&gt;0,P1457*INDEX(Scope_Labor_Rates!$K$6:$K$46,V1457-5),0)</f>
        <v>0</v>
      </c>
      <c r="AL1457" s="181">
        <f>IF(V1457&gt;0,AK1457*INDEX(Scope_Labor_Rates!$J$6:$J$46,V1457-5)*AA1457,0)</f>
        <v>0</v>
      </c>
      <c r="AM1457" s="178">
        <f>IF(V1457&gt;0,P1457*INDEX(Scope_Labor_Rates!$M$6:$M$46,V1457-5),0)</f>
        <v>0</v>
      </c>
      <c r="AN1457" s="178">
        <f>IF(V1457&gt;0,AM1457*INDEX(Scope_Labor_Rates!$L$6:$L$46,V1457-5)*AA1457,0)</f>
        <v>0</v>
      </c>
      <c r="AO1457" s="178">
        <f>IF(V1457&gt;0,P1457*INDEX(Scope_Labor_Rates!$O$6:$O$46,V1457-5)*AA1457,0)</f>
        <v>0</v>
      </c>
      <c r="AP1457" s="181">
        <f>IF(V1457&gt;0,P1457*INDEX(Scope_Labor_Rates!$Q$6:$Q$46,V1457-5)*AA1457,0)</f>
        <v>0</v>
      </c>
      <c r="AQ1457" s="178">
        <f t="shared" si="202"/>
        <v>0</v>
      </c>
      <c r="AR1457" s="178">
        <f t="shared" si="203"/>
        <v>0</v>
      </c>
      <c r="AS1457" s="178">
        <f t="shared" si="204"/>
        <v>0</v>
      </c>
      <c r="AT1457" s="178">
        <f t="shared" si="205"/>
        <v>0</v>
      </c>
      <c r="AU1457">
        <f t="shared" si="206"/>
        <v>0</v>
      </c>
    </row>
    <row r="1458" spans="1:47">
      <c r="A1458" t="str">
        <f>IF(All_Tasks!A1458="","",All_Tasks!A1458)</f>
        <v/>
      </c>
      <c r="B1458" t="str">
        <f>IF(All_Tasks!B1458="","",All_Tasks!B1458)</f>
        <v/>
      </c>
      <c r="C1458" t="str">
        <f>IF(All_Tasks!C1458="","",All_Tasks!C1458)</f>
        <v/>
      </c>
      <c r="D1458" t="str">
        <f>IF(All_Tasks!D1458="","",All_Tasks!D1458)</f>
        <v/>
      </c>
      <c r="E1458" t="str">
        <f>IF(All_Tasks!V1458&lt;&gt;"",All_Tasks!V1458,IF(All_Tasks!E1458&lt;&gt;"",All_Tasks!E1458,""))</f>
        <v/>
      </c>
      <c r="F1458" t="str">
        <f>IF(All_Tasks!F1458="","",All_Tasks!F1458)</f>
        <v/>
      </c>
      <c r="G1458" t="str">
        <f>IF(All_Tasks!G1458="","",All_Tasks!G1458)</f>
        <v/>
      </c>
      <c r="H1458" s="231" t="str">
        <f>IF(All_Tasks!H1458="","",All_Tasks!H1458)</f>
        <v/>
      </c>
      <c r="I1458" t="str">
        <f>IF(All_Tasks!I1458="","",All_Tasks!I1458)</f>
        <v/>
      </c>
      <c r="J1458" t="str">
        <f>IF(All_Tasks!J1458="","",All_Tasks!J1458)</f>
        <v/>
      </c>
      <c r="K1458" t="str">
        <f>IF(All_Tasks!K1458="","",All_Tasks!K1458)</f>
        <v/>
      </c>
      <c r="L1458" s="231" t="str">
        <f>IF(All_Tasks!L1458="","",All_Tasks!L1458)</f>
        <v/>
      </c>
      <c r="M1458" t="str">
        <f>IF(All_Tasks!M1458="","",All_Tasks!M1458)</f>
        <v/>
      </c>
      <c r="N1458" t="str">
        <f>IF(All_Tasks!N1458="","",All_Tasks!N1458)</f>
        <v/>
      </c>
      <c r="O1458" t="str">
        <f>IF(All_Tasks!O1458="","",All_Tasks!O1458)</f>
        <v/>
      </c>
      <c r="P1458" s="181">
        <f>IF(All_Tasks!P1458="",0,All_Tasks!P1458)</f>
        <v>0</v>
      </c>
      <c r="Q1458" s="181">
        <f>IF(All_Tasks!Q1458="",0,All_Tasks!Q1458)</f>
        <v>0</v>
      </c>
      <c r="R1458" s="181">
        <f>IF(All_Tasks!R1458="",0,All_Tasks!R1458)</f>
        <v>0</v>
      </c>
      <c r="S1458" s="181" t="str">
        <f>IF(All_Tasks!S1458="","",All_Tasks!S1458)</f>
        <v/>
      </c>
      <c r="T1458" t="str">
        <f>IF(All_Tasks!T1458="","",All_Tasks!T1458)</f>
        <v/>
      </c>
      <c r="U1458" t="str">
        <f>IF(All_Tasks!U1458="","",All_Tasks!U1458)</f>
        <v/>
      </c>
      <c r="V1458">
        <f>IF(A1458="",0,IFERROR(MATCH(A1458,Scope_Labor_Rates!$A$6:$A$46,0)+5,0))</f>
        <v>0</v>
      </c>
      <c r="W1458" s="178">
        <f>IF(V1458&gt;0,INDEX(Scope_Labor_Rates!$C$6:$C$46,V1458-5),0)</f>
        <v>0</v>
      </c>
      <c r="X1458" s="178">
        <f>IF(V1458&gt;0,INDEX(Scope_Labor_Rates!$C$6:$C$46,V1458-5),0)</f>
        <v>0</v>
      </c>
      <c r="Y1458" s="180">
        <f>IF(V1458&gt;0,INDEX(Scope_Labor_Rates!$S$6:$S$46,V1458-5),0)</f>
        <v>0</v>
      </c>
      <c r="Z1458" s="180">
        <f>IF(V1458&gt;0,INDEX(Scope_Labor_Rates!$R$6:$R$46,V1458-5),1)</f>
        <v>1</v>
      </c>
      <c r="AA1458" s="231">
        <f t="shared" si="198"/>
        <v>0</v>
      </c>
      <c r="AB1458" t="str">
        <f t="shared" si="199"/>
        <v/>
      </c>
      <c r="AC1458" s="178" t="str">
        <f t="shared" si="200"/>
        <v/>
      </c>
      <c r="AD1458" s="181">
        <f t="shared" si="201"/>
        <v>0</v>
      </c>
      <c r="AE1458" s="178">
        <f>IF(V1458&gt;0,P1458*INDEX(Scope_Labor_Rates!$E$6:$E$46,V1458-5),0)</f>
        <v>0</v>
      </c>
      <c r="AF1458" s="181">
        <f>IF(V1458&gt;0,AE1458*INDEX(Scope_Labor_Rates!$D$6:$D$46,V1458-5)*AA1458,0)</f>
        <v>0</v>
      </c>
      <c r="AG1458" s="178">
        <f>IF(V1458&gt;0,P1458*INDEX(Scope_Labor_Rates!$G$6:$G$46,V1458-5),0)</f>
        <v>0</v>
      </c>
      <c r="AH1458" s="181">
        <f>IF(V1458&gt;0,AG1458*INDEX(Scope_Labor_Rates!$F$6:$F$46,V1458-5)*AA1458,0)</f>
        <v>0</v>
      </c>
      <c r="AI1458" s="178">
        <f>IF(V1458&gt;0,P1458*INDEX(Scope_Labor_Rates!$I$6:$I$46,V1458-5),0)</f>
        <v>0</v>
      </c>
      <c r="AJ1458" s="181">
        <f>IF(V1458&gt;0,AI1458*INDEX(Scope_Labor_Rates!$H$6:$H$46,V1458-5)*AA1458,0)</f>
        <v>0</v>
      </c>
      <c r="AK1458" s="178">
        <f>IF(V1458&gt;0,P1458*INDEX(Scope_Labor_Rates!$K$6:$K$46,V1458-5),0)</f>
        <v>0</v>
      </c>
      <c r="AL1458" s="181">
        <f>IF(V1458&gt;0,AK1458*INDEX(Scope_Labor_Rates!$J$6:$J$46,V1458-5)*AA1458,0)</f>
        <v>0</v>
      </c>
      <c r="AM1458" s="178">
        <f>IF(V1458&gt;0,P1458*INDEX(Scope_Labor_Rates!$M$6:$M$46,V1458-5),0)</f>
        <v>0</v>
      </c>
      <c r="AN1458" s="178">
        <f>IF(V1458&gt;0,AM1458*INDEX(Scope_Labor_Rates!$L$6:$L$46,V1458-5)*AA1458,0)</f>
        <v>0</v>
      </c>
      <c r="AO1458" s="178">
        <f>IF(V1458&gt;0,P1458*INDEX(Scope_Labor_Rates!$O$6:$O$46,V1458-5)*AA1458,0)</f>
        <v>0</v>
      </c>
      <c r="AP1458" s="181">
        <f>IF(V1458&gt;0,P1458*INDEX(Scope_Labor_Rates!$Q$6:$Q$46,V1458-5)*AA1458,0)</f>
        <v>0</v>
      </c>
      <c r="AQ1458" s="178">
        <f t="shared" si="202"/>
        <v>0</v>
      </c>
      <c r="AR1458" s="178">
        <f t="shared" si="203"/>
        <v>0</v>
      </c>
      <c r="AS1458" s="178">
        <f t="shared" si="204"/>
        <v>0</v>
      </c>
      <c r="AT1458" s="178">
        <f t="shared" si="205"/>
        <v>0</v>
      </c>
      <c r="AU1458">
        <f t="shared" si="206"/>
        <v>0</v>
      </c>
    </row>
    <row r="1459" spans="1:47">
      <c r="A1459" t="str">
        <f>IF(All_Tasks!A1459="","",All_Tasks!A1459)</f>
        <v/>
      </c>
      <c r="B1459" t="str">
        <f>IF(All_Tasks!B1459="","",All_Tasks!B1459)</f>
        <v/>
      </c>
      <c r="C1459" t="str">
        <f>IF(All_Tasks!C1459="","",All_Tasks!C1459)</f>
        <v/>
      </c>
      <c r="D1459" t="str">
        <f>IF(All_Tasks!D1459="","",All_Tasks!D1459)</f>
        <v/>
      </c>
      <c r="E1459" t="str">
        <f>IF(All_Tasks!V1459&lt;&gt;"",All_Tasks!V1459,IF(All_Tasks!E1459&lt;&gt;"",All_Tasks!E1459,""))</f>
        <v/>
      </c>
      <c r="F1459" t="str">
        <f>IF(All_Tasks!F1459="","",All_Tasks!F1459)</f>
        <v/>
      </c>
      <c r="G1459" t="str">
        <f>IF(All_Tasks!G1459="","",All_Tasks!G1459)</f>
        <v/>
      </c>
      <c r="H1459" s="231" t="str">
        <f>IF(All_Tasks!H1459="","",All_Tasks!H1459)</f>
        <v/>
      </c>
      <c r="I1459" t="str">
        <f>IF(All_Tasks!I1459="","",All_Tasks!I1459)</f>
        <v/>
      </c>
      <c r="J1459" t="str">
        <f>IF(All_Tasks!J1459="","",All_Tasks!J1459)</f>
        <v/>
      </c>
      <c r="K1459" t="str">
        <f>IF(All_Tasks!K1459="","",All_Tasks!K1459)</f>
        <v/>
      </c>
      <c r="L1459" s="231" t="str">
        <f>IF(All_Tasks!L1459="","",All_Tasks!L1459)</f>
        <v/>
      </c>
      <c r="M1459" t="str">
        <f>IF(All_Tasks!M1459="","",All_Tasks!M1459)</f>
        <v/>
      </c>
      <c r="N1459" t="str">
        <f>IF(All_Tasks!N1459="","",All_Tasks!N1459)</f>
        <v/>
      </c>
      <c r="O1459" t="str">
        <f>IF(All_Tasks!O1459="","",All_Tasks!O1459)</f>
        <v/>
      </c>
      <c r="P1459" s="181">
        <f>IF(All_Tasks!P1459="",0,All_Tasks!P1459)</f>
        <v>0</v>
      </c>
      <c r="Q1459" s="181">
        <f>IF(All_Tasks!Q1459="",0,All_Tasks!Q1459)</f>
        <v>0</v>
      </c>
      <c r="R1459" s="181">
        <f>IF(All_Tasks!R1459="",0,All_Tasks!R1459)</f>
        <v>0</v>
      </c>
      <c r="S1459" s="181" t="str">
        <f>IF(All_Tasks!S1459="","",All_Tasks!S1459)</f>
        <v/>
      </c>
      <c r="T1459" t="str">
        <f>IF(All_Tasks!T1459="","",All_Tasks!T1459)</f>
        <v/>
      </c>
      <c r="U1459" t="str">
        <f>IF(All_Tasks!U1459="","",All_Tasks!U1459)</f>
        <v/>
      </c>
      <c r="V1459">
        <f>IF(A1459="",0,IFERROR(MATCH(A1459,Scope_Labor_Rates!$A$6:$A$46,0)+5,0))</f>
        <v>0</v>
      </c>
      <c r="W1459" s="178">
        <f>IF(V1459&gt;0,INDEX(Scope_Labor_Rates!$C$6:$C$46,V1459-5),0)</f>
        <v>0</v>
      </c>
      <c r="X1459" s="178">
        <f>IF(V1459&gt;0,INDEX(Scope_Labor_Rates!$C$6:$C$46,V1459-5),0)</f>
        <v>0</v>
      </c>
      <c r="Y1459" s="180">
        <f>IF(V1459&gt;0,INDEX(Scope_Labor_Rates!$S$6:$S$46,V1459-5),0)</f>
        <v>0</v>
      </c>
      <c r="Z1459" s="180">
        <f>IF(V1459&gt;0,INDEX(Scope_Labor_Rates!$R$6:$R$46,V1459-5),1)</f>
        <v>1</v>
      </c>
      <c r="AA1459" s="231">
        <f t="shared" si="198"/>
        <v>0</v>
      </c>
      <c r="AB1459" t="str">
        <f t="shared" si="199"/>
        <v/>
      </c>
      <c r="AC1459" s="178" t="str">
        <f t="shared" si="200"/>
        <v/>
      </c>
      <c r="AD1459" s="181">
        <f t="shared" si="201"/>
        <v>0</v>
      </c>
      <c r="AE1459" s="178">
        <f>IF(V1459&gt;0,P1459*INDEX(Scope_Labor_Rates!$E$6:$E$46,V1459-5),0)</f>
        <v>0</v>
      </c>
      <c r="AF1459" s="181">
        <f>IF(V1459&gt;0,AE1459*INDEX(Scope_Labor_Rates!$D$6:$D$46,V1459-5)*AA1459,0)</f>
        <v>0</v>
      </c>
      <c r="AG1459" s="178">
        <f>IF(V1459&gt;0,P1459*INDEX(Scope_Labor_Rates!$G$6:$G$46,V1459-5),0)</f>
        <v>0</v>
      </c>
      <c r="AH1459" s="181">
        <f>IF(V1459&gt;0,AG1459*INDEX(Scope_Labor_Rates!$F$6:$F$46,V1459-5)*AA1459,0)</f>
        <v>0</v>
      </c>
      <c r="AI1459" s="178">
        <f>IF(V1459&gt;0,P1459*INDEX(Scope_Labor_Rates!$I$6:$I$46,V1459-5),0)</f>
        <v>0</v>
      </c>
      <c r="AJ1459" s="181">
        <f>IF(V1459&gt;0,AI1459*INDEX(Scope_Labor_Rates!$H$6:$H$46,V1459-5)*AA1459,0)</f>
        <v>0</v>
      </c>
      <c r="AK1459" s="178">
        <f>IF(V1459&gt;0,P1459*INDEX(Scope_Labor_Rates!$K$6:$K$46,V1459-5),0)</f>
        <v>0</v>
      </c>
      <c r="AL1459" s="181">
        <f>IF(V1459&gt;0,AK1459*INDEX(Scope_Labor_Rates!$J$6:$J$46,V1459-5)*AA1459,0)</f>
        <v>0</v>
      </c>
      <c r="AM1459" s="178">
        <f>IF(V1459&gt;0,P1459*INDEX(Scope_Labor_Rates!$M$6:$M$46,V1459-5),0)</f>
        <v>0</v>
      </c>
      <c r="AN1459" s="178">
        <f>IF(V1459&gt;0,AM1459*INDEX(Scope_Labor_Rates!$L$6:$L$46,V1459-5)*AA1459,0)</f>
        <v>0</v>
      </c>
      <c r="AO1459" s="178">
        <f>IF(V1459&gt;0,P1459*INDEX(Scope_Labor_Rates!$O$6:$O$46,V1459-5)*AA1459,0)</f>
        <v>0</v>
      </c>
      <c r="AP1459" s="181">
        <f>IF(V1459&gt;0,P1459*INDEX(Scope_Labor_Rates!$Q$6:$Q$46,V1459-5)*AA1459,0)</f>
        <v>0</v>
      </c>
      <c r="AQ1459" s="178">
        <f t="shared" si="202"/>
        <v>0</v>
      </c>
      <c r="AR1459" s="178">
        <f t="shared" si="203"/>
        <v>0</v>
      </c>
      <c r="AS1459" s="178">
        <f t="shared" si="204"/>
        <v>0</v>
      </c>
      <c r="AT1459" s="178">
        <f t="shared" si="205"/>
        <v>0</v>
      </c>
      <c r="AU1459">
        <f t="shared" si="206"/>
        <v>0</v>
      </c>
    </row>
    <row r="1460" spans="1:47">
      <c r="A1460" t="str">
        <f>IF(All_Tasks!A1460="","",All_Tasks!A1460)</f>
        <v/>
      </c>
      <c r="B1460" t="str">
        <f>IF(All_Tasks!B1460="","",All_Tasks!B1460)</f>
        <v/>
      </c>
      <c r="C1460" t="str">
        <f>IF(All_Tasks!C1460="","",All_Tasks!C1460)</f>
        <v/>
      </c>
      <c r="D1460" t="str">
        <f>IF(All_Tasks!D1460="","",All_Tasks!D1460)</f>
        <v/>
      </c>
      <c r="E1460" t="str">
        <f>IF(All_Tasks!V1460&lt;&gt;"",All_Tasks!V1460,IF(All_Tasks!E1460&lt;&gt;"",All_Tasks!E1460,""))</f>
        <v/>
      </c>
      <c r="F1460" t="str">
        <f>IF(All_Tasks!F1460="","",All_Tasks!F1460)</f>
        <v/>
      </c>
      <c r="G1460" t="str">
        <f>IF(All_Tasks!G1460="","",All_Tasks!G1460)</f>
        <v/>
      </c>
      <c r="H1460" s="231" t="str">
        <f>IF(All_Tasks!H1460="","",All_Tasks!H1460)</f>
        <v/>
      </c>
      <c r="I1460" t="str">
        <f>IF(All_Tasks!I1460="","",All_Tasks!I1460)</f>
        <v/>
      </c>
      <c r="J1460" t="str">
        <f>IF(All_Tasks!J1460="","",All_Tasks!J1460)</f>
        <v/>
      </c>
      <c r="K1460" t="str">
        <f>IF(All_Tasks!K1460="","",All_Tasks!K1460)</f>
        <v/>
      </c>
      <c r="L1460" s="231" t="str">
        <f>IF(All_Tasks!L1460="","",All_Tasks!L1460)</f>
        <v/>
      </c>
      <c r="M1460" t="str">
        <f>IF(All_Tasks!M1460="","",All_Tasks!M1460)</f>
        <v/>
      </c>
      <c r="N1460" t="str">
        <f>IF(All_Tasks!N1460="","",All_Tasks!N1460)</f>
        <v/>
      </c>
      <c r="O1460" t="str">
        <f>IF(All_Tasks!O1460="","",All_Tasks!O1460)</f>
        <v/>
      </c>
      <c r="P1460" s="181">
        <f>IF(All_Tasks!P1460="",0,All_Tasks!P1460)</f>
        <v>0</v>
      </c>
      <c r="Q1460" s="181">
        <f>IF(All_Tasks!Q1460="",0,All_Tasks!Q1460)</f>
        <v>0</v>
      </c>
      <c r="R1460" s="181">
        <f>IF(All_Tasks!R1460="",0,All_Tasks!R1460)</f>
        <v>0</v>
      </c>
      <c r="S1460" s="181" t="str">
        <f>IF(All_Tasks!S1460="","",All_Tasks!S1460)</f>
        <v/>
      </c>
      <c r="T1460" t="str">
        <f>IF(All_Tasks!T1460="","",All_Tasks!T1460)</f>
        <v/>
      </c>
      <c r="U1460" t="str">
        <f>IF(All_Tasks!U1460="","",All_Tasks!U1460)</f>
        <v/>
      </c>
      <c r="V1460">
        <f>IF(A1460="",0,IFERROR(MATCH(A1460,Scope_Labor_Rates!$A$6:$A$46,0)+5,0))</f>
        <v>0</v>
      </c>
      <c r="W1460" s="178">
        <f>IF(V1460&gt;0,INDEX(Scope_Labor_Rates!$C$6:$C$46,V1460-5),0)</f>
        <v>0</v>
      </c>
      <c r="X1460" s="178">
        <f>IF(V1460&gt;0,INDEX(Scope_Labor_Rates!$C$6:$C$46,V1460-5),0)</f>
        <v>0</v>
      </c>
      <c r="Y1460" s="180">
        <f>IF(V1460&gt;0,INDEX(Scope_Labor_Rates!$S$6:$S$46,V1460-5),0)</f>
        <v>0</v>
      </c>
      <c r="Z1460" s="180">
        <f>IF(V1460&gt;0,INDEX(Scope_Labor_Rates!$R$6:$R$46,V1460-5),1)</f>
        <v>1</v>
      </c>
      <c r="AA1460" s="231">
        <f t="shared" si="198"/>
        <v>0</v>
      </c>
      <c r="AB1460" t="str">
        <f t="shared" si="199"/>
        <v/>
      </c>
      <c r="AC1460" s="178" t="str">
        <f t="shared" si="200"/>
        <v/>
      </c>
      <c r="AD1460" s="181">
        <f t="shared" si="201"/>
        <v>0</v>
      </c>
      <c r="AE1460" s="178">
        <f>IF(V1460&gt;0,P1460*INDEX(Scope_Labor_Rates!$E$6:$E$46,V1460-5),0)</f>
        <v>0</v>
      </c>
      <c r="AF1460" s="181">
        <f>IF(V1460&gt;0,AE1460*INDEX(Scope_Labor_Rates!$D$6:$D$46,V1460-5)*AA1460,0)</f>
        <v>0</v>
      </c>
      <c r="AG1460" s="178">
        <f>IF(V1460&gt;0,P1460*INDEX(Scope_Labor_Rates!$G$6:$G$46,V1460-5),0)</f>
        <v>0</v>
      </c>
      <c r="AH1460" s="181">
        <f>IF(V1460&gt;0,AG1460*INDEX(Scope_Labor_Rates!$F$6:$F$46,V1460-5)*AA1460,0)</f>
        <v>0</v>
      </c>
      <c r="AI1460" s="178">
        <f>IF(V1460&gt;0,P1460*INDEX(Scope_Labor_Rates!$I$6:$I$46,V1460-5),0)</f>
        <v>0</v>
      </c>
      <c r="AJ1460" s="181">
        <f>IF(V1460&gt;0,AI1460*INDEX(Scope_Labor_Rates!$H$6:$H$46,V1460-5)*AA1460,0)</f>
        <v>0</v>
      </c>
      <c r="AK1460" s="178">
        <f>IF(V1460&gt;0,P1460*INDEX(Scope_Labor_Rates!$K$6:$K$46,V1460-5),0)</f>
        <v>0</v>
      </c>
      <c r="AL1460" s="181">
        <f>IF(V1460&gt;0,AK1460*INDEX(Scope_Labor_Rates!$J$6:$J$46,V1460-5)*AA1460,0)</f>
        <v>0</v>
      </c>
      <c r="AM1460" s="178">
        <f>IF(V1460&gt;0,P1460*INDEX(Scope_Labor_Rates!$M$6:$M$46,V1460-5),0)</f>
        <v>0</v>
      </c>
      <c r="AN1460" s="178">
        <f>IF(V1460&gt;0,AM1460*INDEX(Scope_Labor_Rates!$L$6:$L$46,V1460-5)*AA1460,0)</f>
        <v>0</v>
      </c>
      <c r="AO1460" s="178">
        <f>IF(V1460&gt;0,P1460*INDEX(Scope_Labor_Rates!$O$6:$O$46,V1460-5)*AA1460,0)</f>
        <v>0</v>
      </c>
      <c r="AP1460" s="181">
        <f>IF(V1460&gt;0,P1460*INDEX(Scope_Labor_Rates!$Q$6:$Q$46,V1460-5)*AA1460,0)</f>
        <v>0</v>
      </c>
      <c r="AQ1460" s="178">
        <f t="shared" si="202"/>
        <v>0</v>
      </c>
      <c r="AR1460" s="178">
        <f t="shared" si="203"/>
        <v>0</v>
      </c>
      <c r="AS1460" s="178">
        <f t="shared" si="204"/>
        <v>0</v>
      </c>
      <c r="AT1460" s="178">
        <f t="shared" si="205"/>
        <v>0</v>
      </c>
      <c r="AU1460">
        <f t="shared" si="206"/>
        <v>0</v>
      </c>
    </row>
    <row r="1461" spans="1:47">
      <c r="A1461" t="str">
        <f>IF(All_Tasks!A1461="","",All_Tasks!A1461)</f>
        <v/>
      </c>
      <c r="B1461" t="str">
        <f>IF(All_Tasks!B1461="","",All_Tasks!B1461)</f>
        <v/>
      </c>
      <c r="C1461" t="str">
        <f>IF(All_Tasks!C1461="","",All_Tasks!C1461)</f>
        <v/>
      </c>
      <c r="D1461" t="str">
        <f>IF(All_Tasks!D1461="","",All_Tasks!D1461)</f>
        <v/>
      </c>
      <c r="E1461" t="str">
        <f>IF(All_Tasks!V1461&lt;&gt;"",All_Tasks!V1461,IF(All_Tasks!E1461&lt;&gt;"",All_Tasks!E1461,""))</f>
        <v/>
      </c>
      <c r="F1461" t="str">
        <f>IF(All_Tasks!F1461="","",All_Tasks!F1461)</f>
        <v/>
      </c>
      <c r="G1461" t="str">
        <f>IF(All_Tasks!G1461="","",All_Tasks!G1461)</f>
        <v/>
      </c>
      <c r="H1461" s="231" t="str">
        <f>IF(All_Tasks!H1461="","",All_Tasks!H1461)</f>
        <v/>
      </c>
      <c r="I1461" t="str">
        <f>IF(All_Tasks!I1461="","",All_Tasks!I1461)</f>
        <v/>
      </c>
      <c r="J1461" t="str">
        <f>IF(All_Tasks!J1461="","",All_Tasks!J1461)</f>
        <v/>
      </c>
      <c r="K1461" t="str">
        <f>IF(All_Tasks!K1461="","",All_Tasks!K1461)</f>
        <v/>
      </c>
      <c r="L1461" s="231" t="str">
        <f>IF(All_Tasks!L1461="","",All_Tasks!L1461)</f>
        <v/>
      </c>
      <c r="M1461" t="str">
        <f>IF(All_Tasks!M1461="","",All_Tasks!M1461)</f>
        <v/>
      </c>
      <c r="N1461" t="str">
        <f>IF(All_Tasks!N1461="","",All_Tasks!N1461)</f>
        <v/>
      </c>
      <c r="O1461" t="str">
        <f>IF(All_Tasks!O1461="","",All_Tasks!O1461)</f>
        <v/>
      </c>
      <c r="P1461" s="181">
        <f>IF(All_Tasks!P1461="",0,All_Tasks!P1461)</f>
        <v>0</v>
      </c>
      <c r="Q1461" s="181">
        <f>IF(All_Tasks!Q1461="",0,All_Tasks!Q1461)</f>
        <v>0</v>
      </c>
      <c r="R1461" s="181">
        <f>IF(All_Tasks!R1461="",0,All_Tasks!R1461)</f>
        <v>0</v>
      </c>
      <c r="S1461" s="181" t="str">
        <f>IF(All_Tasks!S1461="","",All_Tasks!S1461)</f>
        <v/>
      </c>
      <c r="T1461" t="str">
        <f>IF(All_Tasks!T1461="","",All_Tasks!T1461)</f>
        <v/>
      </c>
      <c r="U1461" t="str">
        <f>IF(All_Tasks!U1461="","",All_Tasks!U1461)</f>
        <v/>
      </c>
      <c r="V1461">
        <f>IF(A1461="",0,IFERROR(MATCH(A1461,Scope_Labor_Rates!$A$6:$A$46,0)+5,0))</f>
        <v>0</v>
      </c>
      <c r="W1461" s="178">
        <f>IF(V1461&gt;0,INDEX(Scope_Labor_Rates!$C$6:$C$46,V1461-5),0)</f>
        <v>0</v>
      </c>
      <c r="X1461" s="178">
        <f>IF(V1461&gt;0,INDEX(Scope_Labor_Rates!$C$6:$C$46,V1461-5),0)</f>
        <v>0</v>
      </c>
      <c r="Y1461" s="180">
        <f>IF(V1461&gt;0,INDEX(Scope_Labor_Rates!$S$6:$S$46,V1461-5),0)</f>
        <v>0</v>
      </c>
      <c r="Z1461" s="180">
        <f>IF(V1461&gt;0,INDEX(Scope_Labor_Rates!$R$6:$R$46,V1461-5),1)</f>
        <v>1</v>
      </c>
      <c r="AA1461" s="231">
        <f t="shared" si="198"/>
        <v>0</v>
      </c>
      <c r="AB1461" t="str">
        <f t="shared" si="199"/>
        <v/>
      </c>
      <c r="AC1461" s="178" t="str">
        <f t="shared" si="200"/>
        <v/>
      </c>
      <c r="AD1461" s="181">
        <f t="shared" si="201"/>
        <v>0</v>
      </c>
      <c r="AE1461" s="178">
        <f>IF(V1461&gt;0,P1461*INDEX(Scope_Labor_Rates!$E$6:$E$46,V1461-5),0)</f>
        <v>0</v>
      </c>
      <c r="AF1461" s="181">
        <f>IF(V1461&gt;0,AE1461*INDEX(Scope_Labor_Rates!$D$6:$D$46,V1461-5)*AA1461,0)</f>
        <v>0</v>
      </c>
      <c r="AG1461" s="178">
        <f>IF(V1461&gt;0,P1461*INDEX(Scope_Labor_Rates!$G$6:$G$46,V1461-5),0)</f>
        <v>0</v>
      </c>
      <c r="AH1461" s="181">
        <f>IF(V1461&gt;0,AG1461*INDEX(Scope_Labor_Rates!$F$6:$F$46,V1461-5)*AA1461,0)</f>
        <v>0</v>
      </c>
      <c r="AI1461" s="178">
        <f>IF(V1461&gt;0,P1461*INDEX(Scope_Labor_Rates!$I$6:$I$46,V1461-5),0)</f>
        <v>0</v>
      </c>
      <c r="AJ1461" s="181">
        <f>IF(V1461&gt;0,AI1461*INDEX(Scope_Labor_Rates!$H$6:$H$46,V1461-5)*AA1461,0)</f>
        <v>0</v>
      </c>
      <c r="AK1461" s="178">
        <f>IF(V1461&gt;0,P1461*INDEX(Scope_Labor_Rates!$K$6:$K$46,V1461-5),0)</f>
        <v>0</v>
      </c>
      <c r="AL1461" s="181">
        <f>IF(V1461&gt;0,AK1461*INDEX(Scope_Labor_Rates!$J$6:$J$46,V1461-5)*AA1461,0)</f>
        <v>0</v>
      </c>
      <c r="AM1461" s="178">
        <f>IF(V1461&gt;0,P1461*INDEX(Scope_Labor_Rates!$M$6:$M$46,V1461-5),0)</f>
        <v>0</v>
      </c>
      <c r="AN1461" s="178">
        <f>IF(V1461&gt;0,AM1461*INDEX(Scope_Labor_Rates!$L$6:$L$46,V1461-5)*AA1461,0)</f>
        <v>0</v>
      </c>
      <c r="AO1461" s="178">
        <f>IF(V1461&gt;0,P1461*INDEX(Scope_Labor_Rates!$O$6:$O$46,V1461-5)*AA1461,0)</f>
        <v>0</v>
      </c>
      <c r="AP1461" s="181">
        <f>IF(V1461&gt;0,P1461*INDEX(Scope_Labor_Rates!$Q$6:$Q$46,V1461-5)*AA1461,0)</f>
        <v>0</v>
      </c>
      <c r="AQ1461" s="178">
        <f t="shared" si="202"/>
        <v>0</v>
      </c>
      <c r="AR1461" s="178">
        <f t="shared" si="203"/>
        <v>0</v>
      </c>
      <c r="AS1461" s="178">
        <f t="shared" si="204"/>
        <v>0</v>
      </c>
      <c r="AT1461" s="178">
        <f t="shared" si="205"/>
        <v>0</v>
      </c>
      <c r="AU1461">
        <f t="shared" si="206"/>
        <v>0</v>
      </c>
    </row>
    <row r="1462" spans="1:47">
      <c r="A1462" t="str">
        <f>IF(All_Tasks!A1462="","",All_Tasks!A1462)</f>
        <v/>
      </c>
      <c r="B1462" t="str">
        <f>IF(All_Tasks!B1462="","",All_Tasks!B1462)</f>
        <v/>
      </c>
      <c r="C1462" t="str">
        <f>IF(All_Tasks!C1462="","",All_Tasks!C1462)</f>
        <v/>
      </c>
      <c r="D1462" t="str">
        <f>IF(All_Tasks!D1462="","",All_Tasks!D1462)</f>
        <v/>
      </c>
      <c r="E1462" t="str">
        <f>IF(All_Tasks!V1462&lt;&gt;"",All_Tasks!V1462,IF(All_Tasks!E1462&lt;&gt;"",All_Tasks!E1462,""))</f>
        <v/>
      </c>
      <c r="F1462" t="str">
        <f>IF(All_Tasks!F1462="","",All_Tasks!F1462)</f>
        <v/>
      </c>
      <c r="G1462" t="str">
        <f>IF(All_Tasks!G1462="","",All_Tasks!G1462)</f>
        <v/>
      </c>
      <c r="H1462" s="231" t="str">
        <f>IF(All_Tasks!H1462="","",All_Tasks!H1462)</f>
        <v/>
      </c>
      <c r="I1462" t="str">
        <f>IF(All_Tasks!I1462="","",All_Tasks!I1462)</f>
        <v/>
      </c>
      <c r="J1462" t="str">
        <f>IF(All_Tasks!J1462="","",All_Tasks!J1462)</f>
        <v/>
      </c>
      <c r="K1462" t="str">
        <f>IF(All_Tasks!K1462="","",All_Tasks!K1462)</f>
        <v/>
      </c>
      <c r="L1462" s="231" t="str">
        <f>IF(All_Tasks!L1462="","",All_Tasks!L1462)</f>
        <v/>
      </c>
      <c r="M1462" t="str">
        <f>IF(All_Tasks!M1462="","",All_Tasks!M1462)</f>
        <v/>
      </c>
      <c r="N1462" t="str">
        <f>IF(All_Tasks!N1462="","",All_Tasks!N1462)</f>
        <v/>
      </c>
      <c r="O1462" t="str">
        <f>IF(All_Tasks!O1462="","",All_Tasks!O1462)</f>
        <v/>
      </c>
      <c r="P1462" s="181">
        <f>IF(All_Tasks!P1462="",0,All_Tasks!P1462)</f>
        <v>0</v>
      </c>
      <c r="Q1462" s="181">
        <f>IF(All_Tasks!Q1462="",0,All_Tasks!Q1462)</f>
        <v>0</v>
      </c>
      <c r="R1462" s="181">
        <f>IF(All_Tasks!R1462="",0,All_Tasks!R1462)</f>
        <v>0</v>
      </c>
      <c r="S1462" s="181" t="str">
        <f>IF(All_Tasks!S1462="","",All_Tasks!S1462)</f>
        <v/>
      </c>
      <c r="T1462" t="str">
        <f>IF(All_Tasks!T1462="","",All_Tasks!T1462)</f>
        <v/>
      </c>
      <c r="U1462" t="str">
        <f>IF(All_Tasks!U1462="","",All_Tasks!U1462)</f>
        <v/>
      </c>
      <c r="V1462">
        <f>IF(A1462="",0,IFERROR(MATCH(A1462,Scope_Labor_Rates!$A$6:$A$46,0)+5,0))</f>
        <v>0</v>
      </c>
      <c r="W1462" s="178">
        <f>IF(V1462&gt;0,INDEX(Scope_Labor_Rates!$C$6:$C$46,V1462-5),0)</f>
        <v>0</v>
      </c>
      <c r="X1462" s="178">
        <f>IF(V1462&gt;0,INDEX(Scope_Labor_Rates!$C$6:$C$46,V1462-5),0)</f>
        <v>0</v>
      </c>
      <c r="Y1462" s="180">
        <f>IF(V1462&gt;0,INDEX(Scope_Labor_Rates!$S$6:$S$46,V1462-5),0)</f>
        <v>0</v>
      </c>
      <c r="Z1462" s="180">
        <f>IF(V1462&gt;0,INDEX(Scope_Labor_Rates!$R$6:$R$46,V1462-5),1)</f>
        <v>1</v>
      </c>
      <c r="AA1462" s="231">
        <f t="shared" si="198"/>
        <v>0</v>
      </c>
      <c r="AB1462" t="str">
        <f t="shared" si="199"/>
        <v/>
      </c>
      <c r="AC1462" s="178" t="str">
        <f t="shared" si="200"/>
        <v/>
      </c>
      <c r="AD1462" s="181">
        <f t="shared" si="201"/>
        <v>0</v>
      </c>
      <c r="AE1462" s="178">
        <f>IF(V1462&gt;0,P1462*INDEX(Scope_Labor_Rates!$E$6:$E$46,V1462-5),0)</f>
        <v>0</v>
      </c>
      <c r="AF1462" s="181">
        <f>IF(V1462&gt;0,AE1462*INDEX(Scope_Labor_Rates!$D$6:$D$46,V1462-5)*AA1462,0)</f>
        <v>0</v>
      </c>
      <c r="AG1462" s="178">
        <f>IF(V1462&gt;0,P1462*INDEX(Scope_Labor_Rates!$G$6:$G$46,V1462-5),0)</f>
        <v>0</v>
      </c>
      <c r="AH1462" s="181">
        <f>IF(V1462&gt;0,AG1462*INDEX(Scope_Labor_Rates!$F$6:$F$46,V1462-5)*AA1462,0)</f>
        <v>0</v>
      </c>
      <c r="AI1462" s="178">
        <f>IF(V1462&gt;0,P1462*INDEX(Scope_Labor_Rates!$I$6:$I$46,V1462-5),0)</f>
        <v>0</v>
      </c>
      <c r="AJ1462" s="181">
        <f>IF(V1462&gt;0,AI1462*INDEX(Scope_Labor_Rates!$H$6:$H$46,V1462-5)*AA1462,0)</f>
        <v>0</v>
      </c>
      <c r="AK1462" s="178">
        <f>IF(V1462&gt;0,P1462*INDEX(Scope_Labor_Rates!$K$6:$K$46,V1462-5),0)</f>
        <v>0</v>
      </c>
      <c r="AL1462" s="181">
        <f>IF(V1462&gt;0,AK1462*INDEX(Scope_Labor_Rates!$J$6:$J$46,V1462-5)*AA1462,0)</f>
        <v>0</v>
      </c>
      <c r="AM1462" s="178">
        <f>IF(V1462&gt;0,P1462*INDEX(Scope_Labor_Rates!$M$6:$M$46,V1462-5),0)</f>
        <v>0</v>
      </c>
      <c r="AN1462" s="178">
        <f>IF(V1462&gt;0,AM1462*INDEX(Scope_Labor_Rates!$L$6:$L$46,V1462-5)*AA1462,0)</f>
        <v>0</v>
      </c>
      <c r="AO1462" s="178">
        <f>IF(V1462&gt;0,P1462*INDEX(Scope_Labor_Rates!$O$6:$O$46,V1462-5)*AA1462,0)</f>
        <v>0</v>
      </c>
      <c r="AP1462" s="181">
        <f>IF(V1462&gt;0,P1462*INDEX(Scope_Labor_Rates!$Q$6:$Q$46,V1462-5)*AA1462,0)</f>
        <v>0</v>
      </c>
      <c r="AQ1462" s="178">
        <f t="shared" si="202"/>
        <v>0</v>
      </c>
      <c r="AR1462" s="178">
        <f t="shared" si="203"/>
        <v>0</v>
      </c>
      <c r="AS1462" s="178">
        <f t="shared" si="204"/>
        <v>0</v>
      </c>
      <c r="AT1462" s="178">
        <f t="shared" si="205"/>
        <v>0</v>
      </c>
      <c r="AU1462">
        <f t="shared" si="206"/>
        <v>0</v>
      </c>
    </row>
    <row r="1463" spans="1:47">
      <c r="A1463" t="str">
        <f>IF(All_Tasks!A1463="","",All_Tasks!A1463)</f>
        <v/>
      </c>
      <c r="B1463" t="str">
        <f>IF(All_Tasks!B1463="","",All_Tasks!B1463)</f>
        <v/>
      </c>
      <c r="C1463" t="str">
        <f>IF(All_Tasks!C1463="","",All_Tasks!C1463)</f>
        <v/>
      </c>
      <c r="D1463" t="str">
        <f>IF(All_Tasks!D1463="","",All_Tasks!D1463)</f>
        <v/>
      </c>
      <c r="E1463" t="str">
        <f>IF(All_Tasks!V1463&lt;&gt;"",All_Tasks!V1463,IF(All_Tasks!E1463&lt;&gt;"",All_Tasks!E1463,""))</f>
        <v/>
      </c>
      <c r="F1463" t="str">
        <f>IF(All_Tasks!F1463="","",All_Tasks!F1463)</f>
        <v/>
      </c>
      <c r="G1463" t="str">
        <f>IF(All_Tasks!G1463="","",All_Tasks!G1463)</f>
        <v/>
      </c>
      <c r="H1463" s="231" t="str">
        <f>IF(All_Tasks!H1463="","",All_Tasks!H1463)</f>
        <v/>
      </c>
      <c r="I1463" t="str">
        <f>IF(All_Tasks!I1463="","",All_Tasks!I1463)</f>
        <v/>
      </c>
      <c r="J1463" t="str">
        <f>IF(All_Tasks!J1463="","",All_Tasks!J1463)</f>
        <v/>
      </c>
      <c r="K1463" t="str">
        <f>IF(All_Tasks!K1463="","",All_Tasks!K1463)</f>
        <v/>
      </c>
      <c r="L1463" s="231" t="str">
        <f>IF(All_Tasks!L1463="","",All_Tasks!L1463)</f>
        <v/>
      </c>
      <c r="M1463" t="str">
        <f>IF(All_Tasks!M1463="","",All_Tasks!M1463)</f>
        <v/>
      </c>
      <c r="N1463" t="str">
        <f>IF(All_Tasks!N1463="","",All_Tasks!N1463)</f>
        <v/>
      </c>
      <c r="O1463" t="str">
        <f>IF(All_Tasks!O1463="","",All_Tasks!O1463)</f>
        <v/>
      </c>
      <c r="P1463" s="181">
        <f>IF(All_Tasks!P1463="",0,All_Tasks!P1463)</f>
        <v>0</v>
      </c>
      <c r="Q1463" s="181">
        <f>IF(All_Tasks!Q1463="",0,All_Tasks!Q1463)</f>
        <v>0</v>
      </c>
      <c r="R1463" s="181">
        <f>IF(All_Tasks!R1463="",0,All_Tasks!R1463)</f>
        <v>0</v>
      </c>
      <c r="S1463" s="181" t="str">
        <f>IF(All_Tasks!S1463="","",All_Tasks!S1463)</f>
        <v/>
      </c>
      <c r="T1463" t="str">
        <f>IF(All_Tasks!T1463="","",All_Tasks!T1463)</f>
        <v/>
      </c>
      <c r="U1463" t="str">
        <f>IF(All_Tasks!U1463="","",All_Tasks!U1463)</f>
        <v/>
      </c>
      <c r="V1463">
        <f>IF(A1463="",0,IFERROR(MATCH(A1463,Scope_Labor_Rates!$A$6:$A$46,0)+5,0))</f>
        <v>0</v>
      </c>
      <c r="W1463" s="178">
        <f>IF(V1463&gt;0,INDEX(Scope_Labor_Rates!$C$6:$C$46,V1463-5),0)</f>
        <v>0</v>
      </c>
      <c r="X1463" s="178">
        <f>IF(V1463&gt;0,INDEX(Scope_Labor_Rates!$C$6:$C$46,V1463-5),0)</f>
        <v>0</v>
      </c>
      <c r="Y1463" s="180">
        <f>IF(V1463&gt;0,INDEX(Scope_Labor_Rates!$S$6:$S$46,V1463-5),0)</f>
        <v>0</v>
      </c>
      <c r="Z1463" s="180">
        <f>IF(V1463&gt;0,INDEX(Scope_Labor_Rates!$R$6:$R$46,V1463-5),1)</f>
        <v>1</v>
      </c>
      <c r="AA1463" s="231">
        <f t="shared" si="198"/>
        <v>0</v>
      </c>
      <c r="AB1463" t="str">
        <f t="shared" si="199"/>
        <v/>
      </c>
      <c r="AC1463" s="178" t="str">
        <f t="shared" si="200"/>
        <v/>
      </c>
      <c r="AD1463" s="181">
        <f t="shared" si="201"/>
        <v>0</v>
      </c>
      <c r="AE1463" s="178">
        <f>IF(V1463&gt;0,P1463*INDEX(Scope_Labor_Rates!$E$6:$E$46,V1463-5),0)</f>
        <v>0</v>
      </c>
      <c r="AF1463" s="181">
        <f>IF(V1463&gt;0,AE1463*INDEX(Scope_Labor_Rates!$D$6:$D$46,V1463-5)*AA1463,0)</f>
        <v>0</v>
      </c>
      <c r="AG1463" s="178">
        <f>IF(V1463&gt;0,P1463*INDEX(Scope_Labor_Rates!$G$6:$G$46,V1463-5),0)</f>
        <v>0</v>
      </c>
      <c r="AH1463" s="181">
        <f>IF(V1463&gt;0,AG1463*INDEX(Scope_Labor_Rates!$F$6:$F$46,V1463-5)*AA1463,0)</f>
        <v>0</v>
      </c>
      <c r="AI1463" s="178">
        <f>IF(V1463&gt;0,P1463*INDEX(Scope_Labor_Rates!$I$6:$I$46,V1463-5),0)</f>
        <v>0</v>
      </c>
      <c r="AJ1463" s="181">
        <f>IF(V1463&gt;0,AI1463*INDEX(Scope_Labor_Rates!$H$6:$H$46,V1463-5)*AA1463,0)</f>
        <v>0</v>
      </c>
      <c r="AK1463" s="178">
        <f>IF(V1463&gt;0,P1463*INDEX(Scope_Labor_Rates!$K$6:$K$46,V1463-5),0)</f>
        <v>0</v>
      </c>
      <c r="AL1463" s="181">
        <f>IF(V1463&gt;0,AK1463*INDEX(Scope_Labor_Rates!$J$6:$J$46,V1463-5)*AA1463,0)</f>
        <v>0</v>
      </c>
      <c r="AM1463" s="178">
        <f>IF(V1463&gt;0,P1463*INDEX(Scope_Labor_Rates!$M$6:$M$46,V1463-5),0)</f>
        <v>0</v>
      </c>
      <c r="AN1463" s="178">
        <f>IF(V1463&gt;0,AM1463*INDEX(Scope_Labor_Rates!$L$6:$L$46,V1463-5)*AA1463,0)</f>
        <v>0</v>
      </c>
      <c r="AO1463" s="178">
        <f>IF(V1463&gt;0,P1463*INDEX(Scope_Labor_Rates!$O$6:$O$46,V1463-5)*AA1463,0)</f>
        <v>0</v>
      </c>
      <c r="AP1463" s="181">
        <f>IF(V1463&gt;0,P1463*INDEX(Scope_Labor_Rates!$Q$6:$Q$46,V1463-5)*AA1463,0)</f>
        <v>0</v>
      </c>
      <c r="AQ1463" s="178">
        <f t="shared" si="202"/>
        <v>0</v>
      </c>
      <c r="AR1463" s="178">
        <f t="shared" si="203"/>
        <v>0</v>
      </c>
      <c r="AS1463" s="178">
        <f t="shared" si="204"/>
        <v>0</v>
      </c>
      <c r="AT1463" s="178">
        <f t="shared" si="205"/>
        <v>0</v>
      </c>
      <c r="AU1463">
        <f t="shared" si="206"/>
        <v>0</v>
      </c>
    </row>
    <row r="1464" spans="1:47">
      <c r="A1464" t="str">
        <f>IF(All_Tasks!A1464="","",All_Tasks!A1464)</f>
        <v/>
      </c>
      <c r="B1464" t="str">
        <f>IF(All_Tasks!B1464="","",All_Tasks!B1464)</f>
        <v/>
      </c>
      <c r="C1464" t="str">
        <f>IF(All_Tasks!C1464="","",All_Tasks!C1464)</f>
        <v/>
      </c>
      <c r="D1464" t="str">
        <f>IF(All_Tasks!D1464="","",All_Tasks!D1464)</f>
        <v/>
      </c>
      <c r="E1464" t="str">
        <f>IF(All_Tasks!V1464&lt;&gt;"",All_Tasks!V1464,IF(All_Tasks!E1464&lt;&gt;"",All_Tasks!E1464,""))</f>
        <v/>
      </c>
      <c r="F1464" t="str">
        <f>IF(All_Tasks!F1464="","",All_Tasks!F1464)</f>
        <v/>
      </c>
      <c r="G1464" t="str">
        <f>IF(All_Tasks!G1464="","",All_Tasks!G1464)</f>
        <v/>
      </c>
      <c r="H1464" s="231" t="str">
        <f>IF(All_Tasks!H1464="","",All_Tasks!H1464)</f>
        <v/>
      </c>
      <c r="I1464" t="str">
        <f>IF(All_Tasks!I1464="","",All_Tasks!I1464)</f>
        <v/>
      </c>
      <c r="J1464" t="str">
        <f>IF(All_Tasks!J1464="","",All_Tasks!J1464)</f>
        <v/>
      </c>
      <c r="K1464" t="str">
        <f>IF(All_Tasks!K1464="","",All_Tasks!K1464)</f>
        <v/>
      </c>
      <c r="L1464" s="231" t="str">
        <f>IF(All_Tasks!L1464="","",All_Tasks!L1464)</f>
        <v/>
      </c>
      <c r="M1464" t="str">
        <f>IF(All_Tasks!M1464="","",All_Tasks!M1464)</f>
        <v/>
      </c>
      <c r="N1464" t="str">
        <f>IF(All_Tasks!N1464="","",All_Tasks!N1464)</f>
        <v/>
      </c>
      <c r="O1464" t="str">
        <f>IF(All_Tasks!O1464="","",All_Tasks!O1464)</f>
        <v/>
      </c>
      <c r="P1464" s="181">
        <f>IF(All_Tasks!P1464="",0,All_Tasks!P1464)</f>
        <v>0</v>
      </c>
      <c r="Q1464" s="181">
        <f>IF(All_Tasks!Q1464="",0,All_Tasks!Q1464)</f>
        <v>0</v>
      </c>
      <c r="R1464" s="181">
        <f>IF(All_Tasks!R1464="",0,All_Tasks!R1464)</f>
        <v>0</v>
      </c>
      <c r="S1464" s="181" t="str">
        <f>IF(All_Tasks!S1464="","",All_Tasks!S1464)</f>
        <v/>
      </c>
      <c r="T1464" t="str">
        <f>IF(All_Tasks!T1464="","",All_Tasks!T1464)</f>
        <v/>
      </c>
      <c r="U1464" t="str">
        <f>IF(All_Tasks!U1464="","",All_Tasks!U1464)</f>
        <v/>
      </c>
      <c r="V1464">
        <f>IF(A1464="",0,IFERROR(MATCH(A1464,Scope_Labor_Rates!$A$6:$A$46,0)+5,0))</f>
        <v>0</v>
      </c>
      <c r="W1464" s="178">
        <f>IF(V1464&gt;0,INDEX(Scope_Labor_Rates!$C$6:$C$46,V1464-5),0)</f>
        <v>0</v>
      </c>
      <c r="X1464" s="178">
        <f>IF(V1464&gt;0,INDEX(Scope_Labor_Rates!$C$6:$C$46,V1464-5),0)</f>
        <v>0</v>
      </c>
      <c r="Y1464" s="180">
        <f>IF(V1464&gt;0,INDEX(Scope_Labor_Rates!$S$6:$S$46,V1464-5),0)</f>
        <v>0</v>
      </c>
      <c r="Z1464" s="180">
        <f>IF(V1464&gt;0,INDEX(Scope_Labor_Rates!$R$6:$R$46,V1464-5),1)</f>
        <v>1</v>
      </c>
      <c r="AA1464" s="231">
        <f t="shared" si="198"/>
        <v>0</v>
      </c>
      <c r="AB1464" t="str">
        <f t="shared" si="199"/>
        <v/>
      </c>
      <c r="AC1464" s="178" t="str">
        <f t="shared" si="200"/>
        <v/>
      </c>
      <c r="AD1464" s="181">
        <f t="shared" si="201"/>
        <v>0</v>
      </c>
      <c r="AE1464" s="178">
        <f>IF(V1464&gt;0,P1464*INDEX(Scope_Labor_Rates!$E$6:$E$46,V1464-5),0)</f>
        <v>0</v>
      </c>
      <c r="AF1464" s="181">
        <f>IF(V1464&gt;0,AE1464*INDEX(Scope_Labor_Rates!$D$6:$D$46,V1464-5)*AA1464,0)</f>
        <v>0</v>
      </c>
      <c r="AG1464" s="178">
        <f>IF(V1464&gt;0,P1464*INDEX(Scope_Labor_Rates!$G$6:$G$46,V1464-5),0)</f>
        <v>0</v>
      </c>
      <c r="AH1464" s="181">
        <f>IF(V1464&gt;0,AG1464*INDEX(Scope_Labor_Rates!$F$6:$F$46,V1464-5)*AA1464,0)</f>
        <v>0</v>
      </c>
      <c r="AI1464" s="178">
        <f>IF(V1464&gt;0,P1464*INDEX(Scope_Labor_Rates!$I$6:$I$46,V1464-5),0)</f>
        <v>0</v>
      </c>
      <c r="AJ1464" s="181">
        <f>IF(V1464&gt;0,AI1464*INDEX(Scope_Labor_Rates!$H$6:$H$46,V1464-5)*AA1464,0)</f>
        <v>0</v>
      </c>
      <c r="AK1464" s="178">
        <f>IF(V1464&gt;0,P1464*INDEX(Scope_Labor_Rates!$K$6:$K$46,V1464-5),0)</f>
        <v>0</v>
      </c>
      <c r="AL1464" s="181">
        <f>IF(V1464&gt;0,AK1464*INDEX(Scope_Labor_Rates!$J$6:$J$46,V1464-5)*AA1464,0)</f>
        <v>0</v>
      </c>
      <c r="AM1464" s="178">
        <f>IF(V1464&gt;0,P1464*INDEX(Scope_Labor_Rates!$M$6:$M$46,V1464-5),0)</f>
        <v>0</v>
      </c>
      <c r="AN1464" s="178">
        <f>IF(V1464&gt;0,AM1464*INDEX(Scope_Labor_Rates!$L$6:$L$46,V1464-5)*AA1464,0)</f>
        <v>0</v>
      </c>
      <c r="AO1464" s="178">
        <f>IF(V1464&gt;0,P1464*INDEX(Scope_Labor_Rates!$O$6:$O$46,V1464-5)*AA1464,0)</f>
        <v>0</v>
      </c>
      <c r="AP1464" s="181">
        <f>IF(V1464&gt;0,P1464*INDEX(Scope_Labor_Rates!$Q$6:$Q$46,V1464-5)*AA1464,0)</f>
        <v>0</v>
      </c>
      <c r="AQ1464" s="178">
        <f t="shared" si="202"/>
        <v>0</v>
      </c>
      <c r="AR1464" s="178">
        <f t="shared" si="203"/>
        <v>0</v>
      </c>
      <c r="AS1464" s="178">
        <f t="shared" si="204"/>
        <v>0</v>
      </c>
      <c r="AT1464" s="178">
        <f t="shared" si="205"/>
        <v>0</v>
      </c>
      <c r="AU1464">
        <f t="shared" si="206"/>
        <v>0</v>
      </c>
    </row>
    <row r="1465" spans="1:47">
      <c r="A1465" t="str">
        <f>IF(All_Tasks!A1465="","",All_Tasks!A1465)</f>
        <v/>
      </c>
      <c r="B1465" t="str">
        <f>IF(All_Tasks!B1465="","",All_Tasks!B1465)</f>
        <v/>
      </c>
      <c r="C1465" t="str">
        <f>IF(All_Tasks!C1465="","",All_Tasks!C1465)</f>
        <v/>
      </c>
      <c r="D1465" t="str">
        <f>IF(All_Tasks!D1465="","",All_Tasks!D1465)</f>
        <v/>
      </c>
      <c r="E1465" t="str">
        <f>IF(All_Tasks!V1465&lt;&gt;"",All_Tasks!V1465,IF(All_Tasks!E1465&lt;&gt;"",All_Tasks!E1465,""))</f>
        <v/>
      </c>
      <c r="F1465" t="str">
        <f>IF(All_Tasks!F1465="","",All_Tasks!F1465)</f>
        <v/>
      </c>
      <c r="G1465" t="str">
        <f>IF(All_Tasks!G1465="","",All_Tasks!G1465)</f>
        <v/>
      </c>
      <c r="H1465" s="231" t="str">
        <f>IF(All_Tasks!H1465="","",All_Tasks!H1465)</f>
        <v/>
      </c>
      <c r="I1465" t="str">
        <f>IF(All_Tasks!I1465="","",All_Tasks!I1465)</f>
        <v/>
      </c>
      <c r="J1465" t="str">
        <f>IF(All_Tasks!J1465="","",All_Tasks!J1465)</f>
        <v/>
      </c>
      <c r="K1465" t="str">
        <f>IF(All_Tasks!K1465="","",All_Tasks!K1465)</f>
        <v/>
      </c>
      <c r="L1465" s="231" t="str">
        <f>IF(All_Tasks!L1465="","",All_Tasks!L1465)</f>
        <v/>
      </c>
      <c r="M1465" t="str">
        <f>IF(All_Tasks!M1465="","",All_Tasks!M1465)</f>
        <v/>
      </c>
      <c r="N1465" t="str">
        <f>IF(All_Tasks!N1465="","",All_Tasks!N1465)</f>
        <v/>
      </c>
      <c r="O1465" t="str">
        <f>IF(All_Tasks!O1465="","",All_Tasks!O1465)</f>
        <v/>
      </c>
      <c r="P1465" s="181">
        <f>IF(All_Tasks!P1465="",0,All_Tasks!P1465)</f>
        <v>0</v>
      </c>
      <c r="Q1465" s="181">
        <f>IF(All_Tasks!Q1465="",0,All_Tasks!Q1465)</f>
        <v>0</v>
      </c>
      <c r="R1465" s="181">
        <f>IF(All_Tasks!R1465="",0,All_Tasks!R1465)</f>
        <v>0</v>
      </c>
      <c r="S1465" s="181" t="str">
        <f>IF(All_Tasks!S1465="","",All_Tasks!S1465)</f>
        <v/>
      </c>
      <c r="T1465" t="str">
        <f>IF(All_Tasks!T1465="","",All_Tasks!T1465)</f>
        <v/>
      </c>
      <c r="U1465" t="str">
        <f>IF(All_Tasks!U1465="","",All_Tasks!U1465)</f>
        <v/>
      </c>
      <c r="V1465">
        <f>IF(A1465="",0,IFERROR(MATCH(A1465,Scope_Labor_Rates!$A$6:$A$46,0)+5,0))</f>
        <v>0</v>
      </c>
      <c r="W1465" s="178">
        <f>IF(V1465&gt;0,INDEX(Scope_Labor_Rates!$C$6:$C$46,V1465-5),0)</f>
        <v>0</v>
      </c>
      <c r="X1465" s="178">
        <f>IF(V1465&gt;0,INDEX(Scope_Labor_Rates!$C$6:$C$46,V1465-5),0)</f>
        <v>0</v>
      </c>
      <c r="Y1465" s="180">
        <f>IF(V1465&gt;0,INDEX(Scope_Labor_Rates!$S$6:$S$46,V1465-5),0)</f>
        <v>0</v>
      </c>
      <c r="Z1465" s="180">
        <f>IF(V1465&gt;0,INDEX(Scope_Labor_Rates!$R$6:$R$46,V1465-5),1)</f>
        <v>1</v>
      </c>
      <c r="AA1465" s="231">
        <f t="shared" si="198"/>
        <v>0</v>
      </c>
      <c r="AB1465" t="str">
        <f t="shared" si="199"/>
        <v/>
      </c>
      <c r="AC1465" s="178" t="str">
        <f t="shared" si="200"/>
        <v/>
      </c>
      <c r="AD1465" s="181">
        <f t="shared" si="201"/>
        <v>0</v>
      </c>
      <c r="AE1465" s="178">
        <f>IF(V1465&gt;0,P1465*INDEX(Scope_Labor_Rates!$E$6:$E$46,V1465-5),0)</f>
        <v>0</v>
      </c>
      <c r="AF1465" s="181">
        <f>IF(V1465&gt;0,AE1465*INDEX(Scope_Labor_Rates!$D$6:$D$46,V1465-5)*AA1465,0)</f>
        <v>0</v>
      </c>
      <c r="AG1465" s="178">
        <f>IF(V1465&gt;0,P1465*INDEX(Scope_Labor_Rates!$G$6:$G$46,V1465-5),0)</f>
        <v>0</v>
      </c>
      <c r="AH1465" s="181">
        <f>IF(V1465&gt;0,AG1465*INDEX(Scope_Labor_Rates!$F$6:$F$46,V1465-5)*AA1465,0)</f>
        <v>0</v>
      </c>
      <c r="AI1465" s="178">
        <f>IF(V1465&gt;0,P1465*INDEX(Scope_Labor_Rates!$I$6:$I$46,V1465-5),0)</f>
        <v>0</v>
      </c>
      <c r="AJ1465" s="181">
        <f>IF(V1465&gt;0,AI1465*INDEX(Scope_Labor_Rates!$H$6:$H$46,V1465-5)*AA1465,0)</f>
        <v>0</v>
      </c>
      <c r="AK1465" s="178">
        <f>IF(V1465&gt;0,P1465*INDEX(Scope_Labor_Rates!$K$6:$K$46,V1465-5),0)</f>
        <v>0</v>
      </c>
      <c r="AL1465" s="181">
        <f>IF(V1465&gt;0,AK1465*INDEX(Scope_Labor_Rates!$J$6:$J$46,V1465-5)*AA1465,0)</f>
        <v>0</v>
      </c>
      <c r="AM1465" s="178">
        <f>IF(V1465&gt;0,P1465*INDEX(Scope_Labor_Rates!$M$6:$M$46,V1465-5),0)</f>
        <v>0</v>
      </c>
      <c r="AN1465" s="178">
        <f>IF(V1465&gt;0,AM1465*INDEX(Scope_Labor_Rates!$L$6:$L$46,V1465-5)*AA1465,0)</f>
        <v>0</v>
      </c>
      <c r="AO1465" s="178">
        <f>IF(V1465&gt;0,P1465*INDEX(Scope_Labor_Rates!$O$6:$O$46,V1465-5)*AA1465,0)</f>
        <v>0</v>
      </c>
      <c r="AP1465" s="181">
        <f>IF(V1465&gt;0,P1465*INDEX(Scope_Labor_Rates!$Q$6:$Q$46,V1465-5)*AA1465,0)</f>
        <v>0</v>
      </c>
      <c r="AQ1465" s="178">
        <f t="shared" si="202"/>
        <v>0</v>
      </c>
      <c r="AR1465" s="178">
        <f t="shared" si="203"/>
        <v>0</v>
      </c>
      <c r="AS1465" s="178">
        <f t="shared" si="204"/>
        <v>0</v>
      </c>
      <c r="AT1465" s="178">
        <f t="shared" si="205"/>
        <v>0</v>
      </c>
      <c r="AU1465">
        <f t="shared" si="206"/>
        <v>0</v>
      </c>
    </row>
    <row r="1466" spans="1:47">
      <c r="A1466" t="str">
        <f>IF(All_Tasks!A1466="","",All_Tasks!A1466)</f>
        <v/>
      </c>
      <c r="B1466" t="str">
        <f>IF(All_Tasks!B1466="","",All_Tasks!B1466)</f>
        <v/>
      </c>
      <c r="C1466" t="str">
        <f>IF(All_Tasks!C1466="","",All_Tasks!C1466)</f>
        <v/>
      </c>
      <c r="D1466" t="str">
        <f>IF(All_Tasks!D1466="","",All_Tasks!D1466)</f>
        <v/>
      </c>
      <c r="E1466" t="str">
        <f>IF(All_Tasks!V1466&lt;&gt;"",All_Tasks!V1466,IF(All_Tasks!E1466&lt;&gt;"",All_Tasks!E1466,""))</f>
        <v/>
      </c>
      <c r="F1466" t="str">
        <f>IF(All_Tasks!F1466="","",All_Tasks!F1466)</f>
        <v/>
      </c>
      <c r="G1466" t="str">
        <f>IF(All_Tasks!G1466="","",All_Tasks!G1466)</f>
        <v/>
      </c>
      <c r="H1466" s="231" t="str">
        <f>IF(All_Tasks!H1466="","",All_Tasks!H1466)</f>
        <v/>
      </c>
      <c r="I1466" t="str">
        <f>IF(All_Tasks!I1466="","",All_Tasks!I1466)</f>
        <v/>
      </c>
      <c r="J1466" t="str">
        <f>IF(All_Tasks!J1466="","",All_Tasks!J1466)</f>
        <v/>
      </c>
      <c r="K1466" t="str">
        <f>IF(All_Tasks!K1466="","",All_Tasks!K1466)</f>
        <v/>
      </c>
      <c r="L1466" s="231" t="str">
        <f>IF(All_Tasks!L1466="","",All_Tasks!L1466)</f>
        <v/>
      </c>
      <c r="M1466" t="str">
        <f>IF(All_Tasks!M1466="","",All_Tasks!M1466)</f>
        <v/>
      </c>
      <c r="N1466" t="str">
        <f>IF(All_Tasks!N1466="","",All_Tasks!N1466)</f>
        <v/>
      </c>
      <c r="O1466" t="str">
        <f>IF(All_Tasks!O1466="","",All_Tasks!O1466)</f>
        <v/>
      </c>
      <c r="P1466" s="181">
        <f>IF(All_Tasks!P1466="",0,All_Tasks!P1466)</f>
        <v>0</v>
      </c>
      <c r="Q1466" s="181">
        <f>IF(All_Tasks!Q1466="",0,All_Tasks!Q1466)</f>
        <v>0</v>
      </c>
      <c r="R1466" s="181">
        <f>IF(All_Tasks!R1466="",0,All_Tasks!R1466)</f>
        <v>0</v>
      </c>
      <c r="S1466" s="181" t="str">
        <f>IF(All_Tasks!S1466="","",All_Tasks!S1466)</f>
        <v/>
      </c>
      <c r="T1466" t="str">
        <f>IF(All_Tasks!T1466="","",All_Tasks!T1466)</f>
        <v/>
      </c>
      <c r="U1466" t="str">
        <f>IF(All_Tasks!U1466="","",All_Tasks!U1466)</f>
        <v/>
      </c>
      <c r="V1466">
        <f>IF(A1466="",0,IFERROR(MATCH(A1466,Scope_Labor_Rates!$A$6:$A$46,0)+5,0))</f>
        <v>0</v>
      </c>
      <c r="W1466" s="178">
        <f>IF(V1466&gt;0,INDEX(Scope_Labor_Rates!$C$6:$C$46,V1466-5),0)</f>
        <v>0</v>
      </c>
      <c r="X1466" s="178">
        <f>IF(V1466&gt;0,INDEX(Scope_Labor_Rates!$C$6:$C$46,V1466-5),0)</f>
        <v>0</v>
      </c>
      <c r="Y1466" s="180">
        <f>IF(V1466&gt;0,INDEX(Scope_Labor_Rates!$S$6:$S$46,V1466-5),0)</f>
        <v>0</v>
      </c>
      <c r="Z1466" s="180">
        <f>IF(V1466&gt;0,INDEX(Scope_Labor_Rates!$R$6:$R$46,V1466-5),1)</f>
        <v>1</v>
      </c>
      <c r="AA1466" s="231">
        <f t="shared" si="198"/>
        <v>0</v>
      </c>
      <c r="AB1466" t="str">
        <f t="shared" si="199"/>
        <v/>
      </c>
      <c r="AC1466" s="178" t="str">
        <f t="shared" si="200"/>
        <v/>
      </c>
      <c r="AD1466" s="181">
        <f t="shared" si="201"/>
        <v>0</v>
      </c>
      <c r="AE1466" s="178">
        <f>IF(V1466&gt;0,P1466*INDEX(Scope_Labor_Rates!$E$6:$E$46,V1466-5),0)</f>
        <v>0</v>
      </c>
      <c r="AF1466" s="181">
        <f>IF(V1466&gt;0,AE1466*INDEX(Scope_Labor_Rates!$D$6:$D$46,V1466-5)*AA1466,0)</f>
        <v>0</v>
      </c>
      <c r="AG1466" s="178">
        <f>IF(V1466&gt;0,P1466*INDEX(Scope_Labor_Rates!$G$6:$G$46,V1466-5),0)</f>
        <v>0</v>
      </c>
      <c r="AH1466" s="181">
        <f>IF(V1466&gt;0,AG1466*INDEX(Scope_Labor_Rates!$F$6:$F$46,V1466-5)*AA1466,0)</f>
        <v>0</v>
      </c>
      <c r="AI1466" s="178">
        <f>IF(V1466&gt;0,P1466*INDEX(Scope_Labor_Rates!$I$6:$I$46,V1466-5),0)</f>
        <v>0</v>
      </c>
      <c r="AJ1466" s="181">
        <f>IF(V1466&gt;0,AI1466*INDEX(Scope_Labor_Rates!$H$6:$H$46,V1466-5)*AA1466,0)</f>
        <v>0</v>
      </c>
      <c r="AK1466" s="178">
        <f>IF(V1466&gt;0,P1466*INDEX(Scope_Labor_Rates!$K$6:$K$46,V1466-5),0)</f>
        <v>0</v>
      </c>
      <c r="AL1466" s="181">
        <f>IF(V1466&gt;0,AK1466*INDEX(Scope_Labor_Rates!$J$6:$J$46,V1466-5)*AA1466,0)</f>
        <v>0</v>
      </c>
      <c r="AM1466" s="178">
        <f>IF(V1466&gt;0,P1466*INDEX(Scope_Labor_Rates!$M$6:$M$46,V1466-5),0)</f>
        <v>0</v>
      </c>
      <c r="AN1466" s="178">
        <f>IF(V1466&gt;0,AM1466*INDEX(Scope_Labor_Rates!$L$6:$L$46,V1466-5)*AA1466,0)</f>
        <v>0</v>
      </c>
      <c r="AO1466" s="178">
        <f>IF(V1466&gt;0,P1466*INDEX(Scope_Labor_Rates!$O$6:$O$46,V1466-5)*AA1466,0)</f>
        <v>0</v>
      </c>
      <c r="AP1466" s="181">
        <f>IF(V1466&gt;0,P1466*INDEX(Scope_Labor_Rates!$Q$6:$Q$46,V1466-5)*AA1466,0)</f>
        <v>0</v>
      </c>
      <c r="AQ1466" s="178">
        <f t="shared" si="202"/>
        <v>0</v>
      </c>
      <c r="AR1466" s="178">
        <f t="shared" si="203"/>
        <v>0</v>
      </c>
      <c r="AS1466" s="178">
        <f t="shared" si="204"/>
        <v>0</v>
      </c>
      <c r="AT1466" s="178">
        <f t="shared" si="205"/>
        <v>0</v>
      </c>
      <c r="AU1466">
        <f t="shared" si="206"/>
        <v>0</v>
      </c>
    </row>
    <row r="1467" spans="1:47">
      <c r="A1467" t="str">
        <f>IF(All_Tasks!A1467="","",All_Tasks!A1467)</f>
        <v/>
      </c>
      <c r="B1467" t="str">
        <f>IF(All_Tasks!B1467="","",All_Tasks!B1467)</f>
        <v/>
      </c>
      <c r="C1467" t="str">
        <f>IF(All_Tasks!C1467="","",All_Tasks!C1467)</f>
        <v/>
      </c>
      <c r="D1467" t="str">
        <f>IF(All_Tasks!D1467="","",All_Tasks!D1467)</f>
        <v/>
      </c>
      <c r="E1467" t="str">
        <f>IF(All_Tasks!V1467&lt;&gt;"",All_Tasks!V1467,IF(All_Tasks!E1467&lt;&gt;"",All_Tasks!E1467,""))</f>
        <v/>
      </c>
      <c r="F1467" t="str">
        <f>IF(All_Tasks!F1467="","",All_Tasks!F1467)</f>
        <v/>
      </c>
      <c r="G1467" t="str">
        <f>IF(All_Tasks!G1467="","",All_Tasks!G1467)</f>
        <v/>
      </c>
      <c r="H1467" s="231" t="str">
        <f>IF(All_Tasks!H1467="","",All_Tasks!H1467)</f>
        <v/>
      </c>
      <c r="I1467" t="str">
        <f>IF(All_Tasks!I1467="","",All_Tasks!I1467)</f>
        <v/>
      </c>
      <c r="J1467" t="str">
        <f>IF(All_Tasks!J1467="","",All_Tasks!J1467)</f>
        <v/>
      </c>
      <c r="K1467" t="str">
        <f>IF(All_Tasks!K1467="","",All_Tasks!K1467)</f>
        <v/>
      </c>
      <c r="L1467" s="231" t="str">
        <f>IF(All_Tasks!L1467="","",All_Tasks!L1467)</f>
        <v/>
      </c>
      <c r="M1467" t="str">
        <f>IF(All_Tasks!M1467="","",All_Tasks!M1467)</f>
        <v/>
      </c>
      <c r="N1467" t="str">
        <f>IF(All_Tasks!N1467="","",All_Tasks!N1467)</f>
        <v/>
      </c>
      <c r="O1467" t="str">
        <f>IF(All_Tasks!O1467="","",All_Tasks!O1467)</f>
        <v/>
      </c>
      <c r="P1467" s="181">
        <f>IF(All_Tasks!P1467="",0,All_Tasks!P1467)</f>
        <v>0</v>
      </c>
      <c r="Q1467" s="181">
        <f>IF(All_Tasks!Q1467="",0,All_Tasks!Q1467)</f>
        <v>0</v>
      </c>
      <c r="R1467" s="181">
        <f>IF(All_Tasks!R1467="",0,All_Tasks!R1467)</f>
        <v>0</v>
      </c>
      <c r="S1467" s="181" t="str">
        <f>IF(All_Tasks!S1467="","",All_Tasks!S1467)</f>
        <v/>
      </c>
      <c r="T1467" t="str">
        <f>IF(All_Tasks!T1467="","",All_Tasks!T1467)</f>
        <v/>
      </c>
      <c r="U1467" t="str">
        <f>IF(All_Tasks!U1467="","",All_Tasks!U1467)</f>
        <v/>
      </c>
      <c r="V1467">
        <f>IF(A1467="",0,IFERROR(MATCH(A1467,Scope_Labor_Rates!$A$6:$A$46,0)+5,0))</f>
        <v>0</v>
      </c>
      <c r="W1467" s="178">
        <f>IF(V1467&gt;0,INDEX(Scope_Labor_Rates!$C$6:$C$46,V1467-5),0)</f>
        <v>0</v>
      </c>
      <c r="X1467" s="178">
        <f>IF(V1467&gt;0,INDEX(Scope_Labor_Rates!$C$6:$C$46,V1467-5),0)</f>
        <v>0</v>
      </c>
      <c r="Y1467" s="180">
        <f>IF(V1467&gt;0,INDEX(Scope_Labor_Rates!$S$6:$S$46,V1467-5),0)</f>
        <v>0</v>
      </c>
      <c r="Z1467" s="180">
        <f>IF(V1467&gt;0,INDEX(Scope_Labor_Rates!$R$6:$R$46,V1467-5),1)</f>
        <v>1</v>
      </c>
      <c r="AA1467" s="231">
        <f t="shared" si="198"/>
        <v>0</v>
      </c>
      <c r="AB1467" t="str">
        <f t="shared" si="199"/>
        <v/>
      </c>
      <c r="AC1467" s="178" t="str">
        <f t="shared" si="200"/>
        <v/>
      </c>
      <c r="AD1467" s="181">
        <f t="shared" si="201"/>
        <v>0</v>
      </c>
      <c r="AE1467" s="178">
        <f>IF(V1467&gt;0,P1467*INDEX(Scope_Labor_Rates!$E$6:$E$46,V1467-5),0)</f>
        <v>0</v>
      </c>
      <c r="AF1467" s="181">
        <f>IF(V1467&gt;0,AE1467*INDEX(Scope_Labor_Rates!$D$6:$D$46,V1467-5)*AA1467,0)</f>
        <v>0</v>
      </c>
      <c r="AG1467" s="178">
        <f>IF(V1467&gt;0,P1467*INDEX(Scope_Labor_Rates!$G$6:$G$46,V1467-5),0)</f>
        <v>0</v>
      </c>
      <c r="AH1467" s="181">
        <f>IF(V1467&gt;0,AG1467*INDEX(Scope_Labor_Rates!$F$6:$F$46,V1467-5)*AA1467,0)</f>
        <v>0</v>
      </c>
      <c r="AI1467" s="178">
        <f>IF(V1467&gt;0,P1467*INDEX(Scope_Labor_Rates!$I$6:$I$46,V1467-5),0)</f>
        <v>0</v>
      </c>
      <c r="AJ1467" s="181">
        <f>IF(V1467&gt;0,AI1467*INDEX(Scope_Labor_Rates!$H$6:$H$46,V1467-5)*AA1467,0)</f>
        <v>0</v>
      </c>
      <c r="AK1467" s="178">
        <f>IF(V1467&gt;0,P1467*INDEX(Scope_Labor_Rates!$K$6:$K$46,V1467-5),0)</f>
        <v>0</v>
      </c>
      <c r="AL1467" s="181">
        <f>IF(V1467&gt;0,AK1467*INDEX(Scope_Labor_Rates!$J$6:$J$46,V1467-5)*AA1467,0)</f>
        <v>0</v>
      </c>
      <c r="AM1467" s="178">
        <f>IF(V1467&gt;0,P1467*INDEX(Scope_Labor_Rates!$M$6:$M$46,V1467-5),0)</f>
        <v>0</v>
      </c>
      <c r="AN1467" s="178">
        <f>IF(V1467&gt;0,AM1467*INDEX(Scope_Labor_Rates!$L$6:$L$46,V1467-5)*AA1467,0)</f>
        <v>0</v>
      </c>
      <c r="AO1467" s="178">
        <f>IF(V1467&gt;0,P1467*INDEX(Scope_Labor_Rates!$O$6:$O$46,V1467-5)*AA1467,0)</f>
        <v>0</v>
      </c>
      <c r="AP1467" s="181">
        <f>IF(V1467&gt;0,P1467*INDEX(Scope_Labor_Rates!$Q$6:$Q$46,V1467-5)*AA1467,0)</f>
        <v>0</v>
      </c>
      <c r="AQ1467" s="178">
        <f t="shared" si="202"/>
        <v>0</v>
      </c>
      <c r="AR1467" s="178">
        <f t="shared" si="203"/>
        <v>0</v>
      </c>
      <c r="AS1467" s="178">
        <f t="shared" si="204"/>
        <v>0</v>
      </c>
      <c r="AT1467" s="178">
        <f t="shared" si="205"/>
        <v>0</v>
      </c>
      <c r="AU1467">
        <f t="shared" si="206"/>
        <v>0</v>
      </c>
    </row>
    <row r="1468" spans="1:47">
      <c r="A1468" t="str">
        <f>IF(All_Tasks!A1468="","",All_Tasks!A1468)</f>
        <v/>
      </c>
      <c r="B1468" t="str">
        <f>IF(All_Tasks!B1468="","",All_Tasks!B1468)</f>
        <v/>
      </c>
      <c r="C1468" t="str">
        <f>IF(All_Tasks!C1468="","",All_Tasks!C1468)</f>
        <v/>
      </c>
      <c r="D1468" t="str">
        <f>IF(All_Tasks!D1468="","",All_Tasks!D1468)</f>
        <v/>
      </c>
      <c r="E1468" t="str">
        <f>IF(All_Tasks!V1468&lt;&gt;"",All_Tasks!V1468,IF(All_Tasks!E1468&lt;&gt;"",All_Tasks!E1468,""))</f>
        <v/>
      </c>
      <c r="F1468" t="str">
        <f>IF(All_Tasks!F1468="","",All_Tasks!F1468)</f>
        <v/>
      </c>
      <c r="G1468" t="str">
        <f>IF(All_Tasks!G1468="","",All_Tasks!G1468)</f>
        <v/>
      </c>
      <c r="H1468" s="231" t="str">
        <f>IF(All_Tasks!H1468="","",All_Tasks!H1468)</f>
        <v/>
      </c>
      <c r="I1468" t="str">
        <f>IF(All_Tasks!I1468="","",All_Tasks!I1468)</f>
        <v/>
      </c>
      <c r="J1468" t="str">
        <f>IF(All_Tasks!J1468="","",All_Tasks!J1468)</f>
        <v/>
      </c>
      <c r="K1468" t="str">
        <f>IF(All_Tasks!K1468="","",All_Tasks!K1468)</f>
        <v/>
      </c>
      <c r="L1468" s="231" t="str">
        <f>IF(All_Tasks!L1468="","",All_Tasks!L1468)</f>
        <v/>
      </c>
      <c r="M1468" t="str">
        <f>IF(All_Tasks!M1468="","",All_Tasks!M1468)</f>
        <v/>
      </c>
      <c r="N1468" t="str">
        <f>IF(All_Tasks!N1468="","",All_Tasks!N1468)</f>
        <v/>
      </c>
      <c r="O1468" t="str">
        <f>IF(All_Tasks!O1468="","",All_Tasks!O1468)</f>
        <v/>
      </c>
      <c r="P1468" s="181">
        <f>IF(All_Tasks!P1468="",0,All_Tasks!P1468)</f>
        <v>0</v>
      </c>
      <c r="Q1468" s="181">
        <f>IF(All_Tasks!Q1468="",0,All_Tasks!Q1468)</f>
        <v>0</v>
      </c>
      <c r="R1468" s="181">
        <f>IF(All_Tasks!R1468="",0,All_Tasks!R1468)</f>
        <v>0</v>
      </c>
      <c r="S1468" s="181" t="str">
        <f>IF(All_Tasks!S1468="","",All_Tasks!S1468)</f>
        <v/>
      </c>
      <c r="T1468" t="str">
        <f>IF(All_Tasks!T1468="","",All_Tasks!T1468)</f>
        <v/>
      </c>
      <c r="U1468" t="str">
        <f>IF(All_Tasks!U1468="","",All_Tasks!U1468)</f>
        <v/>
      </c>
      <c r="V1468">
        <f>IF(A1468="",0,IFERROR(MATCH(A1468,Scope_Labor_Rates!$A$6:$A$46,0)+5,0))</f>
        <v>0</v>
      </c>
      <c r="W1468" s="178">
        <f>IF(V1468&gt;0,INDEX(Scope_Labor_Rates!$C$6:$C$46,V1468-5),0)</f>
        <v>0</v>
      </c>
      <c r="X1468" s="178">
        <f>IF(V1468&gt;0,INDEX(Scope_Labor_Rates!$C$6:$C$46,V1468-5),0)</f>
        <v>0</v>
      </c>
      <c r="Y1468" s="180">
        <f>IF(V1468&gt;0,INDEX(Scope_Labor_Rates!$S$6:$S$46,V1468-5),0)</f>
        <v>0</v>
      </c>
      <c r="Z1468" s="180">
        <f>IF(V1468&gt;0,INDEX(Scope_Labor_Rates!$R$6:$R$46,V1468-5),1)</f>
        <v>1</v>
      </c>
      <c r="AA1468" s="231">
        <f t="shared" si="198"/>
        <v>0</v>
      </c>
      <c r="AB1468" t="str">
        <f t="shared" si="199"/>
        <v/>
      </c>
      <c r="AC1468" s="178" t="str">
        <f t="shared" si="200"/>
        <v/>
      </c>
      <c r="AD1468" s="181">
        <f t="shared" si="201"/>
        <v>0</v>
      </c>
      <c r="AE1468" s="178">
        <f>IF(V1468&gt;0,P1468*INDEX(Scope_Labor_Rates!$E$6:$E$46,V1468-5),0)</f>
        <v>0</v>
      </c>
      <c r="AF1468" s="181">
        <f>IF(V1468&gt;0,AE1468*INDEX(Scope_Labor_Rates!$D$6:$D$46,V1468-5)*AA1468,0)</f>
        <v>0</v>
      </c>
      <c r="AG1468" s="178">
        <f>IF(V1468&gt;0,P1468*INDEX(Scope_Labor_Rates!$G$6:$G$46,V1468-5),0)</f>
        <v>0</v>
      </c>
      <c r="AH1468" s="181">
        <f>IF(V1468&gt;0,AG1468*INDEX(Scope_Labor_Rates!$F$6:$F$46,V1468-5)*AA1468,0)</f>
        <v>0</v>
      </c>
      <c r="AI1468" s="178">
        <f>IF(V1468&gt;0,P1468*INDEX(Scope_Labor_Rates!$I$6:$I$46,V1468-5),0)</f>
        <v>0</v>
      </c>
      <c r="AJ1468" s="181">
        <f>IF(V1468&gt;0,AI1468*INDEX(Scope_Labor_Rates!$H$6:$H$46,V1468-5)*AA1468,0)</f>
        <v>0</v>
      </c>
      <c r="AK1468" s="178">
        <f>IF(V1468&gt;0,P1468*INDEX(Scope_Labor_Rates!$K$6:$K$46,V1468-5),0)</f>
        <v>0</v>
      </c>
      <c r="AL1468" s="181">
        <f>IF(V1468&gt;0,AK1468*INDEX(Scope_Labor_Rates!$J$6:$J$46,V1468-5)*AA1468,0)</f>
        <v>0</v>
      </c>
      <c r="AM1468" s="178">
        <f>IF(V1468&gt;0,P1468*INDEX(Scope_Labor_Rates!$M$6:$M$46,V1468-5),0)</f>
        <v>0</v>
      </c>
      <c r="AN1468" s="178">
        <f>IF(V1468&gt;0,AM1468*INDEX(Scope_Labor_Rates!$L$6:$L$46,V1468-5)*AA1468,0)</f>
        <v>0</v>
      </c>
      <c r="AO1468" s="178">
        <f>IF(V1468&gt;0,P1468*INDEX(Scope_Labor_Rates!$O$6:$O$46,V1468-5)*AA1468,0)</f>
        <v>0</v>
      </c>
      <c r="AP1468" s="181">
        <f>IF(V1468&gt;0,P1468*INDEX(Scope_Labor_Rates!$Q$6:$Q$46,V1468-5)*AA1468,0)</f>
        <v>0</v>
      </c>
      <c r="AQ1468" s="178">
        <f t="shared" si="202"/>
        <v>0</v>
      </c>
      <c r="AR1468" s="178">
        <f t="shared" si="203"/>
        <v>0</v>
      </c>
      <c r="AS1468" s="178">
        <f t="shared" si="204"/>
        <v>0</v>
      </c>
      <c r="AT1468" s="178">
        <f t="shared" si="205"/>
        <v>0</v>
      </c>
      <c r="AU1468">
        <f t="shared" si="206"/>
        <v>0</v>
      </c>
    </row>
    <row r="1469" spans="1:47">
      <c r="A1469" t="str">
        <f>IF(All_Tasks!A1469="","",All_Tasks!A1469)</f>
        <v/>
      </c>
      <c r="B1469" t="str">
        <f>IF(All_Tasks!B1469="","",All_Tasks!B1469)</f>
        <v/>
      </c>
      <c r="C1469" t="str">
        <f>IF(All_Tasks!C1469="","",All_Tasks!C1469)</f>
        <v/>
      </c>
      <c r="D1469" t="str">
        <f>IF(All_Tasks!D1469="","",All_Tasks!D1469)</f>
        <v/>
      </c>
      <c r="E1469" t="str">
        <f>IF(All_Tasks!V1469&lt;&gt;"",All_Tasks!V1469,IF(All_Tasks!E1469&lt;&gt;"",All_Tasks!E1469,""))</f>
        <v/>
      </c>
      <c r="F1469" t="str">
        <f>IF(All_Tasks!F1469="","",All_Tasks!F1469)</f>
        <v/>
      </c>
      <c r="G1469" t="str">
        <f>IF(All_Tasks!G1469="","",All_Tasks!G1469)</f>
        <v/>
      </c>
      <c r="H1469" s="231" t="str">
        <f>IF(All_Tasks!H1469="","",All_Tasks!H1469)</f>
        <v/>
      </c>
      <c r="I1469" t="str">
        <f>IF(All_Tasks!I1469="","",All_Tasks!I1469)</f>
        <v/>
      </c>
      <c r="J1469" t="str">
        <f>IF(All_Tasks!J1469="","",All_Tasks!J1469)</f>
        <v/>
      </c>
      <c r="K1469" t="str">
        <f>IF(All_Tasks!K1469="","",All_Tasks!K1469)</f>
        <v/>
      </c>
      <c r="L1469" s="231" t="str">
        <f>IF(All_Tasks!L1469="","",All_Tasks!L1469)</f>
        <v/>
      </c>
      <c r="M1469" t="str">
        <f>IF(All_Tasks!M1469="","",All_Tasks!M1469)</f>
        <v/>
      </c>
      <c r="N1469" t="str">
        <f>IF(All_Tasks!N1469="","",All_Tasks!N1469)</f>
        <v/>
      </c>
      <c r="O1469" t="str">
        <f>IF(All_Tasks!O1469="","",All_Tasks!O1469)</f>
        <v/>
      </c>
      <c r="P1469" s="181">
        <f>IF(All_Tasks!P1469="",0,All_Tasks!P1469)</f>
        <v>0</v>
      </c>
      <c r="Q1469" s="181">
        <f>IF(All_Tasks!Q1469="",0,All_Tasks!Q1469)</f>
        <v>0</v>
      </c>
      <c r="R1469" s="181">
        <f>IF(All_Tasks!R1469="",0,All_Tasks!R1469)</f>
        <v>0</v>
      </c>
      <c r="S1469" s="181" t="str">
        <f>IF(All_Tasks!S1469="","",All_Tasks!S1469)</f>
        <v/>
      </c>
      <c r="T1469" t="str">
        <f>IF(All_Tasks!T1469="","",All_Tasks!T1469)</f>
        <v/>
      </c>
      <c r="U1469" t="str">
        <f>IF(All_Tasks!U1469="","",All_Tasks!U1469)</f>
        <v/>
      </c>
      <c r="V1469">
        <f>IF(A1469="",0,IFERROR(MATCH(A1469,Scope_Labor_Rates!$A$6:$A$46,0)+5,0))</f>
        <v>0</v>
      </c>
      <c r="W1469" s="178">
        <f>IF(V1469&gt;0,INDEX(Scope_Labor_Rates!$C$6:$C$46,V1469-5),0)</f>
        <v>0</v>
      </c>
      <c r="X1469" s="178">
        <f>IF(V1469&gt;0,INDEX(Scope_Labor_Rates!$C$6:$C$46,V1469-5),0)</f>
        <v>0</v>
      </c>
      <c r="Y1469" s="180">
        <f>IF(V1469&gt;0,INDEX(Scope_Labor_Rates!$S$6:$S$46,V1469-5),0)</f>
        <v>0</v>
      </c>
      <c r="Z1469" s="180">
        <f>IF(V1469&gt;0,INDEX(Scope_Labor_Rates!$R$6:$R$46,V1469-5),1)</f>
        <v>1</v>
      </c>
      <c r="AA1469" s="231">
        <f t="shared" si="198"/>
        <v>0</v>
      </c>
      <c r="AB1469" t="str">
        <f t="shared" si="199"/>
        <v/>
      </c>
      <c r="AC1469" s="178" t="str">
        <f t="shared" si="200"/>
        <v/>
      </c>
      <c r="AD1469" s="181">
        <f t="shared" si="201"/>
        <v>0</v>
      </c>
      <c r="AE1469" s="178">
        <f>IF(V1469&gt;0,P1469*INDEX(Scope_Labor_Rates!$E$6:$E$46,V1469-5),0)</f>
        <v>0</v>
      </c>
      <c r="AF1469" s="181">
        <f>IF(V1469&gt;0,AE1469*INDEX(Scope_Labor_Rates!$D$6:$D$46,V1469-5)*AA1469,0)</f>
        <v>0</v>
      </c>
      <c r="AG1469" s="178">
        <f>IF(V1469&gt;0,P1469*INDEX(Scope_Labor_Rates!$G$6:$G$46,V1469-5),0)</f>
        <v>0</v>
      </c>
      <c r="AH1469" s="181">
        <f>IF(V1469&gt;0,AG1469*INDEX(Scope_Labor_Rates!$F$6:$F$46,V1469-5)*AA1469,0)</f>
        <v>0</v>
      </c>
      <c r="AI1469" s="178">
        <f>IF(V1469&gt;0,P1469*INDEX(Scope_Labor_Rates!$I$6:$I$46,V1469-5),0)</f>
        <v>0</v>
      </c>
      <c r="AJ1469" s="181">
        <f>IF(V1469&gt;0,AI1469*INDEX(Scope_Labor_Rates!$H$6:$H$46,V1469-5)*AA1469,0)</f>
        <v>0</v>
      </c>
      <c r="AK1469" s="178">
        <f>IF(V1469&gt;0,P1469*INDEX(Scope_Labor_Rates!$K$6:$K$46,V1469-5),0)</f>
        <v>0</v>
      </c>
      <c r="AL1469" s="181">
        <f>IF(V1469&gt;0,AK1469*INDEX(Scope_Labor_Rates!$J$6:$J$46,V1469-5)*AA1469,0)</f>
        <v>0</v>
      </c>
      <c r="AM1469" s="178">
        <f>IF(V1469&gt;0,P1469*INDEX(Scope_Labor_Rates!$M$6:$M$46,V1469-5),0)</f>
        <v>0</v>
      </c>
      <c r="AN1469" s="178">
        <f>IF(V1469&gt;0,AM1469*INDEX(Scope_Labor_Rates!$L$6:$L$46,V1469-5)*AA1469,0)</f>
        <v>0</v>
      </c>
      <c r="AO1469" s="178">
        <f>IF(V1469&gt;0,P1469*INDEX(Scope_Labor_Rates!$O$6:$O$46,V1469-5)*AA1469,0)</f>
        <v>0</v>
      </c>
      <c r="AP1469" s="181">
        <f>IF(V1469&gt;0,P1469*INDEX(Scope_Labor_Rates!$Q$6:$Q$46,V1469-5)*AA1469,0)</f>
        <v>0</v>
      </c>
      <c r="AQ1469" s="178">
        <f t="shared" si="202"/>
        <v>0</v>
      </c>
      <c r="AR1469" s="178">
        <f t="shared" si="203"/>
        <v>0</v>
      </c>
      <c r="AS1469" s="178">
        <f t="shared" si="204"/>
        <v>0</v>
      </c>
      <c r="AT1469" s="178">
        <f t="shared" si="205"/>
        <v>0</v>
      </c>
      <c r="AU1469">
        <f t="shared" si="206"/>
        <v>0</v>
      </c>
    </row>
    <row r="1470" spans="1:47">
      <c r="A1470" t="str">
        <f>IF(All_Tasks!A1470="","",All_Tasks!A1470)</f>
        <v/>
      </c>
      <c r="B1470" t="str">
        <f>IF(All_Tasks!B1470="","",All_Tasks!B1470)</f>
        <v/>
      </c>
      <c r="C1470" t="str">
        <f>IF(All_Tasks!C1470="","",All_Tasks!C1470)</f>
        <v/>
      </c>
      <c r="D1470" t="str">
        <f>IF(All_Tasks!D1470="","",All_Tasks!D1470)</f>
        <v/>
      </c>
      <c r="E1470" t="str">
        <f>IF(All_Tasks!V1470&lt;&gt;"",All_Tasks!V1470,IF(All_Tasks!E1470&lt;&gt;"",All_Tasks!E1470,""))</f>
        <v/>
      </c>
      <c r="F1470" t="str">
        <f>IF(All_Tasks!F1470="","",All_Tasks!F1470)</f>
        <v/>
      </c>
      <c r="G1470" t="str">
        <f>IF(All_Tasks!G1470="","",All_Tasks!G1470)</f>
        <v/>
      </c>
      <c r="H1470" s="231" t="str">
        <f>IF(All_Tasks!H1470="","",All_Tasks!H1470)</f>
        <v/>
      </c>
      <c r="I1470" t="str">
        <f>IF(All_Tasks!I1470="","",All_Tasks!I1470)</f>
        <v/>
      </c>
      <c r="J1470" t="str">
        <f>IF(All_Tasks!J1470="","",All_Tasks!J1470)</f>
        <v/>
      </c>
      <c r="K1470" t="str">
        <f>IF(All_Tasks!K1470="","",All_Tasks!K1470)</f>
        <v/>
      </c>
      <c r="L1470" s="231" t="str">
        <f>IF(All_Tasks!L1470="","",All_Tasks!L1470)</f>
        <v/>
      </c>
      <c r="M1470" t="str">
        <f>IF(All_Tasks!M1470="","",All_Tasks!M1470)</f>
        <v/>
      </c>
      <c r="N1470" t="str">
        <f>IF(All_Tasks!N1470="","",All_Tasks!N1470)</f>
        <v/>
      </c>
      <c r="O1470" t="str">
        <f>IF(All_Tasks!O1470="","",All_Tasks!O1470)</f>
        <v/>
      </c>
      <c r="P1470" s="181">
        <f>IF(All_Tasks!P1470="",0,All_Tasks!P1470)</f>
        <v>0</v>
      </c>
      <c r="Q1470" s="181">
        <f>IF(All_Tasks!Q1470="",0,All_Tasks!Q1470)</f>
        <v>0</v>
      </c>
      <c r="R1470" s="181">
        <f>IF(All_Tasks!R1470="",0,All_Tasks!R1470)</f>
        <v>0</v>
      </c>
      <c r="S1470" s="181" t="str">
        <f>IF(All_Tasks!S1470="","",All_Tasks!S1470)</f>
        <v/>
      </c>
      <c r="T1470" t="str">
        <f>IF(All_Tasks!T1470="","",All_Tasks!T1470)</f>
        <v/>
      </c>
      <c r="U1470" t="str">
        <f>IF(All_Tasks!U1470="","",All_Tasks!U1470)</f>
        <v/>
      </c>
      <c r="V1470">
        <f>IF(A1470="",0,IFERROR(MATCH(A1470,Scope_Labor_Rates!$A$6:$A$46,0)+5,0))</f>
        <v>0</v>
      </c>
      <c r="W1470" s="178">
        <f>IF(V1470&gt;0,INDEX(Scope_Labor_Rates!$C$6:$C$46,V1470-5),0)</f>
        <v>0</v>
      </c>
      <c r="X1470" s="178">
        <f>IF(V1470&gt;0,INDEX(Scope_Labor_Rates!$C$6:$C$46,V1470-5),0)</f>
        <v>0</v>
      </c>
      <c r="Y1470" s="180">
        <f>IF(V1470&gt;0,INDEX(Scope_Labor_Rates!$S$6:$S$46,V1470-5),0)</f>
        <v>0</v>
      </c>
      <c r="Z1470" s="180">
        <f>IF(V1470&gt;0,INDEX(Scope_Labor_Rates!$R$6:$R$46,V1470-5),1)</f>
        <v>1</v>
      </c>
      <c r="AA1470" s="231">
        <f t="shared" si="198"/>
        <v>0</v>
      </c>
      <c r="AB1470" t="str">
        <f t="shared" si="199"/>
        <v/>
      </c>
      <c r="AC1470" s="178" t="str">
        <f t="shared" si="200"/>
        <v/>
      </c>
      <c r="AD1470" s="181">
        <f t="shared" si="201"/>
        <v>0</v>
      </c>
      <c r="AE1470" s="178">
        <f>IF(V1470&gt;0,P1470*INDEX(Scope_Labor_Rates!$E$6:$E$46,V1470-5),0)</f>
        <v>0</v>
      </c>
      <c r="AF1470" s="181">
        <f>IF(V1470&gt;0,AE1470*INDEX(Scope_Labor_Rates!$D$6:$D$46,V1470-5)*AA1470,0)</f>
        <v>0</v>
      </c>
      <c r="AG1470" s="178">
        <f>IF(V1470&gt;0,P1470*INDEX(Scope_Labor_Rates!$G$6:$G$46,V1470-5),0)</f>
        <v>0</v>
      </c>
      <c r="AH1470" s="181">
        <f>IF(V1470&gt;0,AG1470*INDEX(Scope_Labor_Rates!$F$6:$F$46,V1470-5)*AA1470,0)</f>
        <v>0</v>
      </c>
      <c r="AI1470" s="178">
        <f>IF(V1470&gt;0,P1470*INDEX(Scope_Labor_Rates!$I$6:$I$46,V1470-5),0)</f>
        <v>0</v>
      </c>
      <c r="AJ1470" s="181">
        <f>IF(V1470&gt;0,AI1470*INDEX(Scope_Labor_Rates!$H$6:$H$46,V1470-5)*AA1470,0)</f>
        <v>0</v>
      </c>
      <c r="AK1470" s="178">
        <f>IF(V1470&gt;0,P1470*INDEX(Scope_Labor_Rates!$K$6:$K$46,V1470-5),0)</f>
        <v>0</v>
      </c>
      <c r="AL1470" s="181">
        <f>IF(V1470&gt;0,AK1470*INDEX(Scope_Labor_Rates!$J$6:$J$46,V1470-5)*AA1470,0)</f>
        <v>0</v>
      </c>
      <c r="AM1470" s="178">
        <f>IF(V1470&gt;0,P1470*INDEX(Scope_Labor_Rates!$M$6:$M$46,V1470-5),0)</f>
        <v>0</v>
      </c>
      <c r="AN1470" s="178">
        <f>IF(V1470&gt;0,AM1470*INDEX(Scope_Labor_Rates!$L$6:$L$46,V1470-5)*AA1470,0)</f>
        <v>0</v>
      </c>
      <c r="AO1470" s="178">
        <f>IF(V1470&gt;0,P1470*INDEX(Scope_Labor_Rates!$O$6:$O$46,V1470-5)*AA1470,0)</f>
        <v>0</v>
      </c>
      <c r="AP1470" s="181">
        <f>IF(V1470&gt;0,P1470*INDEX(Scope_Labor_Rates!$Q$6:$Q$46,V1470-5)*AA1470,0)</f>
        <v>0</v>
      </c>
      <c r="AQ1470" s="178">
        <f t="shared" si="202"/>
        <v>0</v>
      </c>
      <c r="AR1470" s="178">
        <f t="shared" si="203"/>
        <v>0</v>
      </c>
      <c r="AS1470" s="178">
        <f t="shared" si="204"/>
        <v>0</v>
      </c>
      <c r="AT1470" s="178">
        <f t="shared" si="205"/>
        <v>0</v>
      </c>
      <c r="AU1470">
        <f t="shared" si="206"/>
        <v>0</v>
      </c>
    </row>
    <row r="1471" spans="1:47">
      <c r="A1471" t="str">
        <f>IF(All_Tasks!A1471="","",All_Tasks!A1471)</f>
        <v/>
      </c>
      <c r="B1471" t="str">
        <f>IF(All_Tasks!B1471="","",All_Tasks!B1471)</f>
        <v/>
      </c>
      <c r="C1471" t="str">
        <f>IF(All_Tasks!C1471="","",All_Tasks!C1471)</f>
        <v/>
      </c>
      <c r="D1471" t="str">
        <f>IF(All_Tasks!D1471="","",All_Tasks!D1471)</f>
        <v/>
      </c>
      <c r="E1471" t="str">
        <f>IF(All_Tasks!V1471&lt;&gt;"",All_Tasks!V1471,IF(All_Tasks!E1471&lt;&gt;"",All_Tasks!E1471,""))</f>
        <v/>
      </c>
      <c r="F1471" t="str">
        <f>IF(All_Tasks!F1471="","",All_Tasks!F1471)</f>
        <v/>
      </c>
      <c r="G1471" t="str">
        <f>IF(All_Tasks!G1471="","",All_Tasks!G1471)</f>
        <v/>
      </c>
      <c r="H1471" s="231" t="str">
        <f>IF(All_Tasks!H1471="","",All_Tasks!H1471)</f>
        <v/>
      </c>
      <c r="I1471" t="str">
        <f>IF(All_Tasks!I1471="","",All_Tasks!I1471)</f>
        <v/>
      </c>
      <c r="J1471" t="str">
        <f>IF(All_Tasks!J1471="","",All_Tasks!J1471)</f>
        <v/>
      </c>
      <c r="K1471" t="str">
        <f>IF(All_Tasks!K1471="","",All_Tasks!K1471)</f>
        <v/>
      </c>
      <c r="L1471" s="231" t="str">
        <f>IF(All_Tasks!L1471="","",All_Tasks!L1471)</f>
        <v/>
      </c>
      <c r="M1471" t="str">
        <f>IF(All_Tasks!M1471="","",All_Tasks!M1471)</f>
        <v/>
      </c>
      <c r="N1471" t="str">
        <f>IF(All_Tasks!N1471="","",All_Tasks!N1471)</f>
        <v/>
      </c>
      <c r="O1471" t="str">
        <f>IF(All_Tasks!O1471="","",All_Tasks!O1471)</f>
        <v/>
      </c>
      <c r="P1471" s="181">
        <f>IF(All_Tasks!P1471="",0,All_Tasks!P1471)</f>
        <v>0</v>
      </c>
      <c r="Q1471" s="181">
        <f>IF(All_Tasks!Q1471="",0,All_Tasks!Q1471)</f>
        <v>0</v>
      </c>
      <c r="R1471" s="181">
        <f>IF(All_Tasks!R1471="",0,All_Tasks!R1471)</f>
        <v>0</v>
      </c>
      <c r="S1471" s="181" t="str">
        <f>IF(All_Tasks!S1471="","",All_Tasks!S1471)</f>
        <v/>
      </c>
      <c r="T1471" t="str">
        <f>IF(All_Tasks!T1471="","",All_Tasks!T1471)</f>
        <v/>
      </c>
      <c r="U1471" t="str">
        <f>IF(All_Tasks!U1471="","",All_Tasks!U1471)</f>
        <v/>
      </c>
      <c r="V1471">
        <f>IF(A1471="",0,IFERROR(MATCH(A1471,Scope_Labor_Rates!$A$6:$A$46,0)+5,0))</f>
        <v>0</v>
      </c>
      <c r="W1471" s="178">
        <f>IF(V1471&gt;0,INDEX(Scope_Labor_Rates!$C$6:$C$46,V1471-5),0)</f>
        <v>0</v>
      </c>
      <c r="X1471" s="178">
        <f>IF(V1471&gt;0,INDEX(Scope_Labor_Rates!$C$6:$C$46,V1471-5),0)</f>
        <v>0</v>
      </c>
      <c r="Y1471" s="180">
        <f>IF(V1471&gt;0,INDEX(Scope_Labor_Rates!$S$6:$S$46,V1471-5),0)</f>
        <v>0</v>
      </c>
      <c r="Z1471" s="180">
        <f>IF(V1471&gt;0,INDEX(Scope_Labor_Rates!$R$6:$R$46,V1471-5),1)</f>
        <v>1</v>
      </c>
      <c r="AA1471" s="231">
        <f t="shared" si="198"/>
        <v>0</v>
      </c>
      <c r="AB1471" t="str">
        <f t="shared" si="199"/>
        <v/>
      </c>
      <c r="AC1471" s="178" t="str">
        <f t="shared" si="200"/>
        <v/>
      </c>
      <c r="AD1471" s="181">
        <f t="shared" si="201"/>
        <v>0</v>
      </c>
      <c r="AE1471" s="178">
        <f>IF(V1471&gt;0,P1471*INDEX(Scope_Labor_Rates!$E$6:$E$46,V1471-5),0)</f>
        <v>0</v>
      </c>
      <c r="AF1471" s="181">
        <f>IF(V1471&gt;0,AE1471*INDEX(Scope_Labor_Rates!$D$6:$D$46,V1471-5)*AA1471,0)</f>
        <v>0</v>
      </c>
      <c r="AG1471" s="178">
        <f>IF(V1471&gt;0,P1471*INDEX(Scope_Labor_Rates!$G$6:$G$46,V1471-5),0)</f>
        <v>0</v>
      </c>
      <c r="AH1471" s="181">
        <f>IF(V1471&gt;0,AG1471*INDEX(Scope_Labor_Rates!$F$6:$F$46,V1471-5)*AA1471,0)</f>
        <v>0</v>
      </c>
      <c r="AI1471" s="178">
        <f>IF(V1471&gt;0,P1471*INDEX(Scope_Labor_Rates!$I$6:$I$46,V1471-5),0)</f>
        <v>0</v>
      </c>
      <c r="AJ1471" s="181">
        <f>IF(V1471&gt;0,AI1471*INDEX(Scope_Labor_Rates!$H$6:$H$46,V1471-5)*AA1471,0)</f>
        <v>0</v>
      </c>
      <c r="AK1471" s="178">
        <f>IF(V1471&gt;0,P1471*INDEX(Scope_Labor_Rates!$K$6:$K$46,V1471-5),0)</f>
        <v>0</v>
      </c>
      <c r="AL1471" s="181">
        <f>IF(V1471&gt;0,AK1471*INDEX(Scope_Labor_Rates!$J$6:$J$46,V1471-5)*AA1471,0)</f>
        <v>0</v>
      </c>
      <c r="AM1471" s="178">
        <f>IF(V1471&gt;0,P1471*INDEX(Scope_Labor_Rates!$M$6:$M$46,V1471-5),0)</f>
        <v>0</v>
      </c>
      <c r="AN1471" s="178">
        <f>IF(V1471&gt;0,AM1471*INDEX(Scope_Labor_Rates!$L$6:$L$46,V1471-5)*AA1471,0)</f>
        <v>0</v>
      </c>
      <c r="AO1471" s="178">
        <f>IF(V1471&gt;0,P1471*INDEX(Scope_Labor_Rates!$O$6:$O$46,V1471-5)*AA1471,0)</f>
        <v>0</v>
      </c>
      <c r="AP1471" s="181">
        <f>IF(V1471&gt;0,P1471*INDEX(Scope_Labor_Rates!$Q$6:$Q$46,V1471-5)*AA1471,0)</f>
        <v>0</v>
      </c>
      <c r="AQ1471" s="178">
        <f t="shared" si="202"/>
        <v>0</v>
      </c>
      <c r="AR1471" s="178">
        <f t="shared" si="203"/>
        <v>0</v>
      </c>
      <c r="AS1471" s="178">
        <f t="shared" si="204"/>
        <v>0</v>
      </c>
      <c r="AT1471" s="178">
        <f t="shared" si="205"/>
        <v>0</v>
      </c>
      <c r="AU1471">
        <f t="shared" si="206"/>
        <v>0</v>
      </c>
    </row>
    <row r="1472" spans="1:47">
      <c r="A1472" t="str">
        <f>IF(All_Tasks!A1472="","",All_Tasks!A1472)</f>
        <v/>
      </c>
      <c r="B1472" t="str">
        <f>IF(All_Tasks!B1472="","",All_Tasks!B1472)</f>
        <v/>
      </c>
      <c r="C1472" t="str">
        <f>IF(All_Tasks!C1472="","",All_Tasks!C1472)</f>
        <v/>
      </c>
      <c r="D1472" t="str">
        <f>IF(All_Tasks!D1472="","",All_Tasks!D1472)</f>
        <v/>
      </c>
      <c r="E1472" t="str">
        <f>IF(All_Tasks!V1472&lt;&gt;"",All_Tasks!V1472,IF(All_Tasks!E1472&lt;&gt;"",All_Tasks!E1472,""))</f>
        <v/>
      </c>
      <c r="F1472" t="str">
        <f>IF(All_Tasks!F1472="","",All_Tasks!F1472)</f>
        <v/>
      </c>
      <c r="G1472" t="str">
        <f>IF(All_Tasks!G1472="","",All_Tasks!G1472)</f>
        <v/>
      </c>
      <c r="H1472" s="231" t="str">
        <f>IF(All_Tasks!H1472="","",All_Tasks!H1472)</f>
        <v/>
      </c>
      <c r="I1472" t="str">
        <f>IF(All_Tasks!I1472="","",All_Tasks!I1472)</f>
        <v/>
      </c>
      <c r="J1472" t="str">
        <f>IF(All_Tasks!J1472="","",All_Tasks!J1472)</f>
        <v/>
      </c>
      <c r="K1472" t="str">
        <f>IF(All_Tasks!K1472="","",All_Tasks!K1472)</f>
        <v/>
      </c>
      <c r="L1472" s="231" t="str">
        <f>IF(All_Tasks!L1472="","",All_Tasks!L1472)</f>
        <v/>
      </c>
      <c r="M1472" t="str">
        <f>IF(All_Tasks!M1472="","",All_Tasks!M1472)</f>
        <v/>
      </c>
      <c r="N1472" t="str">
        <f>IF(All_Tasks!N1472="","",All_Tasks!N1472)</f>
        <v/>
      </c>
      <c r="O1472" t="str">
        <f>IF(All_Tasks!O1472="","",All_Tasks!O1472)</f>
        <v/>
      </c>
      <c r="P1472" s="181">
        <f>IF(All_Tasks!P1472="",0,All_Tasks!P1472)</f>
        <v>0</v>
      </c>
      <c r="Q1472" s="181">
        <f>IF(All_Tasks!Q1472="",0,All_Tasks!Q1472)</f>
        <v>0</v>
      </c>
      <c r="R1472" s="181">
        <f>IF(All_Tasks!R1472="",0,All_Tasks!R1472)</f>
        <v>0</v>
      </c>
      <c r="S1472" s="181" t="str">
        <f>IF(All_Tasks!S1472="","",All_Tasks!S1472)</f>
        <v/>
      </c>
      <c r="T1472" t="str">
        <f>IF(All_Tasks!T1472="","",All_Tasks!T1472)</f>
        <v/>
      </c>
      <c r="U1472" t="str">
        <f>IF(All_Tasks!U1472="","",All_Tasks!U1472)</f>
        <v/>
      </c>
      <c r="V1472">
        <f>IF(A1472="",0,IFERROR(MATCH(A1472,Scope_Labor_Rates!$A$6:$A$46,0)+5,0))</f>
        <v>0</v>
      </c>
      <c r="W1472" s="178">
        <f>IF(V1472&gt;0,INDEX(Scope_Labor_Rates!$C$6:$C$46,V1472-5),0)</f>
        <v>0</v>
      </c>
      <c r="X1472" s="178">
        <f>IF(V1472&gt;0,INDEX(Scope_Labor_Rates!$C$6:$C$46,V1472-5),0)</f>
        <v>0</v>
      </c>
      <c r="Y1472" s="180">
        <f>IF(V1472&gt;0,INDEX(Scope_Labor_Rates!$S$6:$S$46,V1472-5),0)</f>
        <v>0</v>
      </c>
      <c r="Z1472" s="180">
        <f>IF(V1472&gt;0,INDEX(Scope_Labor_Rates!$R$6:$R$46,V1472-5),1)</f>
        <v>1</v>
      </c>
      <c r="AA1472" s="231">
        <f t="shared" si="198"/>
        <v>0</v>
      </c>
      <c r="AB1472" t="str">
        <f t="shared" si="199"/>
        <v/>
      </c>
      <c r="AC1472" s="178" t="str">
        <f t="shared" si="200"/>
        <v/>
      </c>
      <c r="AD1472" s="181">
        <f t="shared" si="201"/>
        <v>0</v>
      </c>
      <c r="AE1472" s="178">
        <f>IF(V1472&gt;0,P1472*INDEX(Scope_Labor_Rates!$E$6:$E$46,V1472-5),0)</f>
        <v>0</v>
      </c>
      <c r="AF1472" s="181">
        <f>IF(V1472&gt;0,AE1472*INDEX(Scope_Labor_Rates!$D$6:$D$46,V1472-5)*AA1472,0)</f>
        <v>0</v>
      </c>
      <c r="AG1472" s="178">
        <f>IF(V1472&gt;0,P1472*INDEX(Scope_Labor_Rates!$G$6:$G$46,V1472-5),0)</f>
        <v>0</v>
      </c>
      <c r="AH1472" s="181">
        <f>IF(V1472&gt;0,AG1472*INDEX(Scope_Labor_Rates!$F$6:$F$46,V1472-5)*AA1472,0)</f>
        <v>0</v>
      </c>
      <c r="AI1472" s="178">
        <f>IF(V1472&gt;0,P1472*INDEX(Scope_Labor_Rates!$I$6:$I$46,V1472-5),0)</f>
        <v>0</v>
      </c>
      <c r="AJ1472" s="181">
        <f>IF(V1472&gt;0,AI1472*INDEX(Scope_Labor_Rates!$H$6:$H$46,V1472-5)*AA1472,0)</f>
        <v>0</v>
      </c>
      <c r="AK1472" s="178">
        <f>IF(V1472&gt;0,P1472*INDEX(Scope_Labor_Rates!$K$6:$K$46,V1472-5),0)</f>
        <v>0</v>
      </c>
      <c r="AL1472" s="181">
        <f>IF(V1472&gt;0,AK1472*INDEX(Scope_Labor_Rates!$J$6:$J$46,V1472-5)*AA1472,0)</f>
        <v>0</v>
      </c>
      <c r="AM1472" s="178">
        <f>IF(V1472&gt;0,P1472*INDEX(Scope_Labor_Rates!$M$6:$M$46,V1472-5),0)</f>
        <v>0</v>
      </c>
      <c r="AN1472" s="178">
        <f>IF(V1472&gt;0,AM1472*INDEX(Scope_Labor_Rates!$L$6:$L$46,V1472-5)*AA1472,0)</f>
        <v>0</v>
      </c>
      <c r="AO1472" s="178">
        <f>IF(V1472&gt;0,P1472*INDEX(Scope_Labor_Rates!$O$6:$O$46,V1472-5)*AA1472,0)</f>
        <v>0</v>
      </c>
      <c r="AP1472" s="181">
        <f>IF(V1472&gt;0,P1472*INDEX(Scope_Labor_Rates!$Q$6:$Q$46,V1472-5)*AA1472,0)</f>
        <v>0</v>
      </c>
      <c r="AQ1472" s="178">
        <f t="shared" si="202"/>
        <v>0</v>
      </c>
      <c r="AR1472" s="178">
        <f t="shared" si="203"/>
        <v>0</v>
      </c>
      <c r="AS1472" s="178">
        <f t="shared" si="204"/>
        <v>0</v>
      </c>
      <c r="AT1472" s="178">
        <f t="shared" si="205"/>
        <v>0</v>
      </c>
      <c r="AU1472">
        <f t="shared" si="206"/>
        <v>0</v>
      </c>
    </row>
    <row r="1473" spans="1:47">
      <c r="A1473" t="str">
        <f>IF(All_Tasks!A1473="","",All_Tasks!A1473)</f>
        <v/>
      </c>
      <c r="B1473" t="str">
        <f>IF(All_Tasks!B1473="","",All_Tasks!B1473)</f>
        <v/>
      </c>
      <c r="C1473" t="str">
        <f>IF(All_Tasks!C1473="","",All_Tasks!C1473)</f>
        <v/>
      </c>
      <c r="D1473" t="str">
        <f>IF(All_Tasks!D1473="","",All_Tasks!D1473)</f>
        <v/>
      </c>
      <c r="E1473" t="str">
        <f>IF(All_Tasks!V1473&lt;&gt;"",All_Tasks!V1473,IF(All_Tasks!E1473&lt;&gt;"",All_Tasks!E1473,""))</f>
        <v/>
      </c>
      <c r="F1473" t="str">
        <f>IF(All_Tasks!F1473="","",All_Tasks!F1473)</f>
        <v/>
      </c>
      <c r="G1473" t="str">
        <f>IF(All_Tasks!G1473="","",All_Tasks!G1473)</f>
        <v/>
      </c>
      <c r="H1473" s="231" t="str">
        <f>IF(All_Tasks!H1473="","",All_Tasks!H1473)</f>
        <v/>
      </c>
      <c r="I1473" t="str">
        <f>IF(All_Tasks!I1473="","",All_Tasks!I1473)</f>
        <v/>
      </c>
      <c r="J1473" t="str">
        <f>IF(All_Tasks!J1473="","",All_Tasks!J1473)</f>
        <v/>
      </c>
      <c r="K1473" t="str">
        <f>IF(All_Tasks!K1473="","",All_Tasks!K1473)</f>
        <v/>
      </c>
      <c r="L1473" s="231" t="str">
        <f>IF(All_Tasks!L1473="","",All_Tasks!L1473)</f>
        <v/>
      </c>
      <c r="M1473" t="str">
        <f>IF(All_Tasks!M1473="","",All_Tasks!M1473)</f>
        <v/>
      </c>
      <c r="N1473" t="str">
        <f>IF(All_Tasks!N1473="","",All_Tasks!N1473)</f>
        <v/>
      </c>
      <c r="O1473" t="str">
        <f>IF(All_Tasks!O1473="","",All_Tasks!O1473)</f>
        <v/>
      </c>
      <c r="P1473" s="181">
        <f>IF(All_Tasks!P1473="",0,All_Tasks!P1473)</f>
        <v>0</v>
      </c>
      <c r="Q1473" s="181">
        <f>IF(All_Tasks!Q1473="",0,All_Tasks!Q1473)</f>
        <v>0</v>
      </c>
      <c r="R1473" s="181">
        <f>IF(All_Tasks!R1473="",0,All_Tasks!R1473)</f>
        <v>0</v>
      </c>
      <c r="S1473" s="181" t="str">
        <f>IF(All_Tasks!S1473="","",All_Tasks!S1473)</f>
        <v/>
      </c>
      <c r="T1473" t="str">
        <f>IF(All_Tasks!T1473="","",All_Tasks!T1473)</f>
        <v/>
      </c>
      <c r="U1473" t="str">
        <f>IF(All_Tasks!U1473="","",All_Tasks!U1473)</f>
        <v/>
      </c>
      <c r="V1473">
        <f>IF(A1473="",0,IFERROR(MATCH(A1473,Scope_Labor_Rates!$A$6:$A$46,0)+5,0))</f>
        <v>0</v>
      </c>
      <c r="W1473" s="178">
        <f>IF(V1473&gt;0,INDEX(Scope_Labor_Rates!$C$6:$C$46,V1473-5),0)</f>
        <v>0</v>
      </c>
      <c r="X1473" s="178">
        <f>IF(V1473&gt;0,INDEX(Scope_Labor_Rates!$C$6:$C$46,V1473-5),0)</f>
        <v>0</v>
      </c>
      <c r="Y1473" s="180">
        <f>IF(V1473&gt;0,INDEX(Scope_Labor_Rates!$S$6:$S$46,V1473-5),0)</f>
        <v>0</v>
      </c>
      <c r="Z1473" s="180">
        <f>IF(V1473&gt;0,INDEX(Scope_Labor_Rates!$R$6:$R$46,V1473-5),1)</f>
        <v>1</v>
      </c>
      <c r="AA1473" s="231">
        <f t="shared" si="198"/>
        <v>0</v>
      </c>
      <c r="AB1473" t="str">
        <f t="shared" si="199"/>
        <v/>
      </c>
      <c r="AC1473" s="178" t="str">
        <f t="shared" si="200"/>
        <v/>
      </c>
      <c r="AD1473" s="181">
        <f t="shared" si="201"/>
        <v>0</v>
      </c>
      <c r="AE1473" s="178">
        <f>IF(V1473&gt;0,P1473*INDEX(Scope_Labor_Rates!$E$6:$E$46,V1473-5),0)</f>
        <v>0</v>
      </c>
      <c r="AF1473" s="181">
        <f>IF(V1473&gt;0,AE1473*INDEX(Scope_Labor_Rates!$D$6:$D$46,V1473-5)*AA1473,0)</f>
        <v>0</v>
      </c>
      <c r="AG1473" s="178">
        <f>IF(V1473&gt;0,P1473*INDEX(Scope_Labor_Rates!$G$6:$G$46,V1473-5),0)</f>
        <v>0</v>
      </c>
      <c r="AH1473" s="181">
        <f>IF(V1473&gt;0,AG1473*INDEX(Scope_Labor_Rates!$F$6:$F$46,V1473-5)*AA1473,0)</f>
        <v>0</v>
      </c>
      <c r="AI1473" s="178">
        <f>IF(V1473&gt;0,P1473*INDEX(Scope_Labor_Rates!$I$6:$I$46,V1473-5),0)</f>
        <v>0</v>
      </c>
      <c r="AJ1473" s="181">
        <f>IF(V1473&gt;0,AI1473*INDEX(Scope_Labor_Rates!$H$6:$H$46,V1473-5)*AA1473,0)</f>
        <v>0</v>
      </c>
      <c r="AK1473" s="178">
        <f>IF(V1473&gt;0,P1473*INDEX(Scope_Labor_Rates!$K$6:$K$46,V1473-5),0)</f>
        <v>0</v>
      </c>
      <c r="AL1473" s="181">
        <f>IF(V1473&gt;0,AK1473*INDEX(Scope_Labor_Rates!$J$6:$J$46,V1473-5)*AA1473,0)</f>
        <v>0</v>
      </c>
      <c r="AM1473" s="178">
        <f>IF(V1473&gt;0,P1473*INDEX(Scope_Labor_Rates!$M$6:$M$46,V1473-5),0)</f>
        <v>0</v>
      </c>
      <c r="AN1473" s="178">
        <f>IF(V1473&gt;0,AM1473*INDEX(Scope_Labor_Rates!$L$6:$L$46,V1473-5)*AA1473,0)</f>
        <v>0</v>
      </c>
      <c r="AO1473" s="178">
        <f>IF(V1473&gt;0,P1473*INDEX(Scope_Labor_Rates!$O$6:$O$46,V1473-5)*AA1473,0)</f>
        <v>0</v>
      </c>
      <c r="AP1473" s="181">
        <f>IF(V1473&gt;0,P1473*INDEX(Scope_Labor_Rates!$Q$6:$Q$46,V1473-5)*AA1473,0)</f>
        <v>0</v>
      </c>
      <c r="AQ1473" s="178">
        <f t="shared" si="202"/>
        <v>0</v>
      </c>
      <c r="AR1473" s="178">
        <f t="shared" si="203"/>
        <v>0</v>
      </c>
      <c r="AS1473" s="178">
        <f t="shared" si="204"/>
        <v>0</v>
      </c>
      <c r="AT1473" s="178">
        <f t="shared" si="205"/>
        <v>0</v>
      </c>
      <c r="AU1473">
        <f t="shared" si="206"/>
        <v>0</v>
      </c>
    </row>
    <row r="1474" spans="1:47">
      <c r="A1474" t="str">
        <f>IF(All_Tasks!A1474="","",All_Tasks!A1474)</f>
        <v/>
      </c>
      <c r="B1474" t="str">
        <f>IF(All_Tasks!B1474="","",All_Tasks!B1474)</f>
        <v/>
      </c>
      <c r="C1474" t="str">
        <f>IF(All_Tasks!C1474="","",All_Tasks!C1474)</f>
        <v/>
      </c>
      <c r="D1474" t="str">
        <f>IF(All_Tasks!D1474="","",All_Tasks!D1474)</f>
        <v/>
      </c>
      <c r="E1474" t="str">
        <f>IF(All_Tasks!V1474&lt;&gt;"",All_Tasks!V1474,IF(All_Tasks!E1474&lt;&gt;"",All_Tasks!E1474,""))</f>
        <v/>
      </c>
      <c r="F1474" t="str">
        <f>IF(All_Tasks!F1474="","",All_Tasks!F1474)</f>
        <v/>
      </c>
      <c r="G1474" t="str">
        <f>IF(All_Tasks!G1474="","",All_Tasks!G1474)</f>
        <v/>
      </c>
      <c r="H1474" s="231" t="str">
        <f>IF(All_Tasks!H1474="","",All_Tasks!H1474)</f>
        <v/>
      </c>
      <c r="I1474" t="str">
        <f>IF(All_Tasks!I1474="","",All_Tasks!I1474)</f>
        <v/>
      </c>
      <c r="J1474" t="str">
        <f>IF(All_Tasks!J1474="","",All_Tasks!J1474)</f>
        <v/>
      </c>
      <c r="K1474" t="str">
        <f>IF(All_Tasks!K1474="","",All_Tasks!K1474)</f>
        <v/>
      </c>
      <c r="L1474" s="231" t="str">
        <f>IF(All_Tasks!L1474="","",All_Tasks!L1474)</f>
        <v/>
      </c>
      <c r="M1474" t="str">
        <f>IF(All_Tasks!M1474="","",All_Tasks!M1474)</f>
        <v/>
      </c>
      <c r="N1474" t="str">
        <f>IF(All_Tasks!N1474="","",All_Tasks!N1474)</f>
        <v/>
      </c>
      <c r="O1474" t="str">
        <f>IF(All_Tasks!O1474="","",All_Tasks!O1474)</f>
        <v/>
      </c>
      <c r="P1474" s="181">
        <f>IF(All_Tasks!P1474="",0,All_Tasks!P1474)</f>
        <v>0</v>
      </c>
      <c r="Q1474" s="181">
        <f>IF(All_Tasks!Q1474="",0,All_Tasks!Q1474)</f>
        <v>0</v>
      </c>
      <c r="R1474" s="181">
        <f>IF(All_Tasks!R1474="",0,All_Tasks!R1474)</f>
        <v>0</v>
      </c>
      <c r="S1474" s="181" t="str">
        <f>IF(All_Tasks!S1474="","",All_Tasks!S1474)</f>
        <v/>
      </c>
      <c r="T1474" t="str">
        <f>IF(All_Tasks!T1474="","",All_Tasks!T1474)</f>
        <v/>
      </c>
      <c r="U1474" t="str">
        <f>IF(All_Tasks!U1474="","",All_Tasks!U1474)</f>
        <v/>
      </c>
      <c r="V1474">
        <f>IF(A1474="",0,IFERROR(MATCH(A1474,Scope_Labor_Rates!$A$6:$A$46,0)+5,0))</f>
        <v>0</v>
      </c>
      <c r="W1474" s="178">
        <f>IF(V1474&gt;0,INDEX(Scope_Labor_Rates!$C$6:$C$46,V1474-5),0)</f>
        <v>0</v>
      </c>
      <c r="X1474" s="178">
        <f>IF(V1474&gt;0,INDEX(Scope_Labor_Rates!$C$6:$C$46,V1474-5),0)</f>
        <v>0</v>
      </c>
      <c r="Y1474" s="180">
        <f>IF(V1474&gt;0,INDEX(Scope_Labor_Rates!$S$6:$S$46,V1474-5),0)</f>
        <v>0</v>
      </c>
      <c r="Z1474" s="180">
        <f>IF(V1474&gt;0,INDEX(Scope_Labor_Rates!$R$6:$R$46,V1474-5),1)</f>
        <v>1</v>
      </c>
      <c r="AA1474" s="231">
        <f t="shared" ref="AA1474:AA1537" si="207">IF(OR(L1474&lt;&gt;"",UPPER(S1474)="COMPLETED"),1,0)</f>
        <v>0</v>
      </c>
      <c r="AB1474" t="str">
        <f t="shared" ref="AB1474:AB1537" si="208">IF(L1474="","",L1474-WEEKDAY(L1474,3)+6)</f>
        <v/>
      </c>
      <c r="AC1474" s="178" t="str">
        <f t="shared" ref="AC1474:AC1537" si="209">IF(AB1474="","",IF(DAY(AB1474)&lt;=23,TEXT(AB1474,"MMM-yyyy"),TEXT(EOMONTH(AB1474,0)+1,"MMM-yyyy")))</f>
        <v/>
      </c>
      <c r="AD1474" s="181">
        <f t="shared" ref="AD1474:AD1537" si="210">P1474*X1474*AA1474</f>
        <v>0</v>
      </c>
      <c r="AE1474" s="178">
        <f>IF(V1474&gt;0,P1474*INDEX(Scope_Labor_Rates!$E$6:$E$46,V1474-5),0)</f>
        <v>0</v>
      </c>
      <c r="AF1474" s="181">
        <f>IF(V1474&gt;0,AE1474*INDEX(Scope_Labor_Rates!$D$6:$D$46,V1474-5)*AA1474,0)</f>
        <v>0</v>
      </c>
      <c r="AG1474" s="178">
        <f>IF(V1474&gt;0,P1474*INDEX(Scope_Labor_Rates!$G$6:$G$46,V1474-5),0)</f>
        <v>0</v>
      </c>
      <c r="AH1474" s="181">
        <f>IF(V1474&gt;0,AG1474*INDEX(Scope_Labor_Rates!$F$6:$F$46,V1474-5)*AA1474,0)</f>
        <v>0</v>
      </c>
      <c r="AI1474" s="178">
        <f>IF(V1474&gt;0,P1474*INDEX(Scope_Labor_Rates!$I$6:$I$46,V1474-5),0)</f>
        <v>0</v>
      </c>
      <c r="AJ1474" s="181">
        <f>IF(V1474&gt;0,AI1474*INDEX(Scope_Labor_Rates!$H$6:$H$46,V1474-5)*AA1474,0)</f>
        <v>0</v>
      </c>
      <c r="AK1474" s="178">
        <f>IF(V1474&gt;0,P1474*INDEX(Scope_Labor_Rates!$K$6:$K$46,V1474-5),0)</f>
        <v>0</v>
      </c>
      <c r="AL1474" s="181">
        <f>IF(V1474&gt;0,AK1474*INDEX(Scope_Labor_Rates!$J$6:$J$46,V1474-5)*AA1474,0)</f>
        <v>0</v>
      </c>
      <c r="AM1474" s="178">
        <f>IF(V1474&gt;0,P1474*INDEX(Scope_Labor_Rates!$M$6:$M$46,V1474-5),0)</f>
        <v>0</v>
      </c>
      <c r="AN1474" s="178">
        <f>IF(V1474&gt;0,AM1474*INDEX(Scope_Labor_Rates!$L$6:$L$46,V1474-5)*AA1474,0)</f>
        <v>0</v>
      </c>
      <c r="AO1474" s="178">
        <f>IF(V1474&gt;0,P1474*INDEX(Scope_Labor_Rates!$O$6:$O$46,V1474-5)*AA1474,0)</f>
        <v>0</v>
      </c>
      <c r="AP1474" s="181">
        <f>IF(V1474&gt;0,P1474*INDEX(Scope_Labor_Rates!$Q$6:$Q$46,V1474-5)*AA1474,0)</f>
        <v>0</v>
      </c>
      <c r="AQ1474" s="178">
        <f t="shared" ref="AQ1474:AQ1537" si="211">AE1474+AG1474+AI1474+AK1474+AM1474</f>
        <v>0</v>
      </c>
      <c r="AR1474" s="178">
        <f t="shared" ref="AR1474:AR1537" si="212">AF1474+AH1474+AJ1474+AL1474+AN1474</f>
        <v>0</v>
      </c>
      <c r="AS1474" s="178">
        <f t="shared" ref="AS1474:AS1537" si="213">AO1474+AP1474</f>
        <v>0</v>
      </c>
      <c r="AT1474" s="178">
        <f t="shared" ref="AT1474:AT1537" si="214">AD1474+AR1474+AS1474</f>
        <v>0</v>
      </c>
      <c r="AU1474">
        <f t="shared" ref="AU1474:AU1537" si="215">AT1474*Z1474</f>
        <v>0</v>
      </c>
    </row>
    <row r="1475" spans="1:47">
      <c r="A1475" t="str">
        <f>IF(All_Tasks!A1475="","",All_Tasks!A1475)</f>
        <v/>
      </c>
      <c r="B1475" t="str">
        <f>IF(All_Tasks!B1475="","",All_Tasks!B1475)</f>
        <v/>
      </c>
      <c r="C1475" t="str">
        <f>IF(All_Tasks!C1475="","",All_Tasks!C1475)</f>
        <v/>
      </c>
      <c r="D1475" t="str">
        <f>IF(All_Tasks!D1475="","",All_Tasks!D1475)</f>
        <v/>
      </c>
      <c r="E1475" t="str">
        <f>IF(All_Tasks!V1475&lt;&gt;"",All_Tasks!V1475,IF(All_Tasks!E1475&lt;&gt;"",All_Tasks!E1475,""))</f>
        <v/>
      </c>
      <c r="F1475" t="str">
        <f>IF(All_Tasks!F1475="","",All_Tasks!F1475)</f>
        <v/>
      </c>
      <c r="G1475" t="str">
        <f>IF(All_Tasks!G1475="","",All_Tasks!G1475)</f>
        <v/>
      </c>
      <c r="H1475" s="231" t="str">
        <f>IF(All_Tasks!H1475="","",All_Tasks!H1475)</f>
        <v/>
      </c>
      <c r="I1475" t="str">
        <f>IF(All_Tasks!I1475="","",All_Tasks!I1475)</f>
        <v/>
      </c>
      <c r="J1475" t="str">
        <f>IF(All_Tasks!J1475="","",All_Tasks!J1475)</f>
        <v/>
      </c>
      <c r="K1475" t="str">
        <f>IF(All_Tasks!K1475="","",All_Tasks!K1475)</f>
        <v/>
      </c>
      <c r="L1475" s="231" t="str">
        <f>IF(All_Tasks!L1475="","",All_Tasks!L1475)</f>
        <v/>
      </c>
      <c r="M1475" t="str">
        <f>IF(All_Tasks!M1475="","",All_Tasks!M1475)</f>
        <v/>
      </c>
      <c r="N1475" t="str">
        <f>IF(All_Tasks!N1475="","",All_Tasks!N1475)</f>
        <v/>
      </c>
      <c r="O1475" t="str">
        <f>IF(All_Tasks!O1475="","",All_Tasks!O1475)</f>
        <v/>
      </c>
      <c r="P1475" s="181">
        <f>IF(All_Tasks!P1475="",0,All_Tasks!P1475)</f>
        <v>0</v>
      </c>
      <c r="Q1475" s="181">
        <f>IF(All_Tasks!Q1475="",0,All_Tasks!Q1475)</f>
        <v>0</v>
      </c>
      <c r="R1475" s="181">
        <f>IF(All_Tasks!R1475="",0,All_Tasks!R1475)</f>
        <v>0</v>
      </c>
      <c r="S1475" s="181" t="str">
        <f>IF(All_Tasks!S1475="","",All_Tasks!S1475)</f>
        <v/>
      </c>
      <c r="T1475" t="str">
        <f>IF(All_Tasks!T1475="","",All_Tasks!T1475)</f>
        <v/>
      </c>
      <c r="U1475" t="str">
        <f>IF(All_Tasks!U1475="","",All_Tasks!U1475)</f>
        <v/>
      </c>
      <c r="V1475">
        <f>IF(A1475="",0,IFERROR(MATCH(A1475,Scope_Labor_Rates!$A$6:$A$46,0)+5,0))</f>
        <v>0</v>
      </c>
      <c r="W1475" s="178">
        <f>IF(V1475&gt;0,INDEX(Scope_Labor_Rates!$C$6:$C$46,V1475-5),0)</f>
        <v>0</v>
      </c>
      <c r="X1475" s="178">
        <f>IF(V1475&gt;0,INDEX(Scope_Labor_Rates!$C$6:$C$46,V1475-5),0)</f>
        <v>0</v>
      </c>
      <c r="Y1475" s="180">
        <f>IF(V1475&gt;0,INDEX(Scope_Labor_Rates!$S$6:$S$46,V1475-5),0)</f>
        <v>0</v>
      </c>
      <c r="Z1475" s="180">
        <f>IF(V1475&gt;0,INDEX(Scope_Labor_Rates!$R$6:$R$46,V1475-5),1)</f>
        <v>1</v>
      </c>
      <c r="AA1475" s="231">
        <f t="shared" si="207"/>
        <v>0</v>
      </c>
      <c r="AB1475" t="str">
        <f t="shared" si="208"/>
        <v/>
      </c>
      <c r="AC1475" s="178" t="str">
        <f t="shared" si="209"/>
        <v/>
      </c>
      <c r="AD1475" s="181">
        <f t="shared" si="210"/>
        <v>0</v>
      </c>
      <c r="AE1475" s="178">
        <f>IF(V1475&gt;0,P1475*INDEX(Scope_Labor_Rates!$E$6:$E$46,V1475-5),0)</f>
        <v>0</v>
      </c>
      <c r="AF1475" s="181">
        <f>IF(V1475&gt;0,AE1475*INDEX(Scope_Labor_Rates!$D$6:$D$46,V1475-5)*AA1475,0)</f>
        <v>0</v>
      </c>
      <c r="AG1475" s="178">
        <f>IF(V1475&gt;0,P1475*INDEX(Scope_Labor_Rates!$G$6:$G$46,V1475-5),0)</f>
        <v>0</v>
      </c>
      <c r="AH1475" s="181">
        <f>IF(V1475&gt;0,AG1475*INDEX(Scope_Labor_Rates!$F$6:$F$46,V1475-5)*AA1475,0)</f>
        <v>0</v>
      </c>
      <c r="AI1475" s="178">
        <f>IF(V1475&gt;0,P1475*INDEX(Scope_Labor_Rates!$I$6:$I$46,V1475-5),0)</f>
        <v>0</v>
      </c>
      <c r="AJ1475" s="181">
        <f>IF(V1475&gt;0,AI1475*INDEX(Scope_Labor_Rates!$H$6:$H$46,V1475-5)*AA1475,0)</f>
        <v>0</v>
      </c>
      <c r="AK1475" s="178">
        <f>IF(V1475&gt;0,P1475*INDEX(Scope_Labor_Rates!$K$6:$K$46,V1475-5),0)</f>
        <v>0</v>
      </c>
      <c r="AL1475" s="181">
        <f>IF(V1475&gt;0,AK1475*INDEX(Scope_Labor_Rates!$J$6:$J$46,V1475-5)*AA1475,0)</f>
        <v>0</v>
      </c>
      <c r="AM1475" s="178">
        <f>IF(V1475&gt;0,P1475*INDEX(Scope_Labor_Rates!$M$6:$M$46,V1475-5),0)</f>
        <v>0</v>
      </c>
      <c r="AN1475" s="178">
        <f>IF(V1475&gt;0,AM1475*INDEX(Scope_Labor_Rates!$L$6:$L$46,V1475-5)*AA1475,0)</f>
        <v>0</v>
      </c>
      <c r="AO1475" s="178">
        <f>IF(V1475&gt;0,P1475*INDEX(Scope_Labor_Rates!$O$6:$O$46,V1475-5)*AA1475,0)</f>
        <v>0</v>
      </c>
      <c r="AP1475" s="181">
        <f>IF(V1475&gt;0,P1475*INDEX(Scope_Labor_Rates!$Q$6:$Q$46,V1475-5)*AA1475,0)</f>
        <v>0</v>
      </c>
      <c r="AQ1475" s="178">
        <f t="shared" si="211"/>
        <v>0</v>
      </c>
      <c r="AR1475" s="178">
        <f t="shared" si="212"/>
        <v>0</v>
      </c>
      <c r="AS1475" s="178">
        <f t="shared" si="213"/>
        <v>0</v>
      </c>
      <c r="AT1475" s="178">
        <f t="shared" si="214"/>
        <v>0</v>
      </c>
      <c r="AU1475">
        <f t="shared" si="215"/>
        <v>0</v>
      </c>
    </row>
    <row r="1476" spans="1:47">
      <c r="A1476" t="str">
        <f>IF(All_Tasks!A1476="","",All_Tasks!A1476)</f>
        <v/>
      </c>
      <c r="B1476" t="str">
        <f>IF(All_Tasks!B1476="","",All_Tasks!B1476)</f>
        <v/>
      </c>
      <c r="C1476" t="str">
        <f>IF(All_Tasks!C1476="","",All_Tasks!C1476)</f>
        <v/>
      </c>
      <c r="D1476" t="str">
        <f>IF(All_Tasks!D1476="","",All_Tasks!D1476)</f>
        <v/>
      </c>
      <c r="E1476" t="str">
        <f>IF(All_Tasks!V1476&lt;&gt;"",All_Tasks!V1476,IF(All_Tasks!E1476&lt;&gt;"",All_Tasks!E1476,""))</f>
        <v/>
      </c>
      <c r="F1476" t="str">
        <f>IF(All_Tasks!F1476="","",All_Tasks!F1476)</f>
        <v/>
      </c>
      <c r="G1476" t="str">
        <f>IF(All_Tasks!G1476="","",All_Tasks!G1476)</f>
        <v/>
      </c>
      <c r="H1476" s="231" t="str">
        <f>IF(All_Tasks!H1476="","",All_Tasks!H1476)</f>
        <v/>
      </c>
      <c r="I1476" t="str">
        <f>IF(All_Tasks!I1476="","",All_Tasks!I1476)</f>
        <v/>
      </c>
      <c r="J1476" t="str">
        <f>IF(All_Tasks!J1476="","",All_Tasks!J1476)</f>
        <v/>
      </c>
      <c r="K1476" t="str">
        <f>IF(All_Tasks!K1476="","",All_Tasks!K1476)</f>
        <v/>
      </c>
      <c r="L1476" s="231" t="str">
        <f>IF(All_Tasks!L1476="","",All_Tasks!L1476)</f>
        <v/>
      </c>
      <c r="M1476" t="str">
        <f>IF(All_Tasks!M1476="","",All_Tasks!M1476)</f>
        <v/>
      </c>
      <c r="N1476" t="str">
        <f>IF(All_Tasks!N1476="","",All_Tasks!N1476)</f>
        <v/>
      </c>
      <c r="O1476" t="str">
        <f>IF(All_Tasks!O1476="","",All_Tasks!O1476)</f>
        <v/>
      </c>
      <c r="P1476" s="181">
        <f>IF(All_Tasks!P1476="",0,All_Tasks!P1476)</f>
        <v>0</v>
      </c>
      <c r="Q1476" s="181">
        <f>IF(All_Tasks!Q1476="",0,All_Tasks!Q1476)</f>
        <v>0</v>
      </c>
      <c r="R1476" s="181">
        <f>IF(All_Tasks!R1476="",0,All_Tasks!R1476)</f>
        <v>0</v>
      </c>
      <c r="S1476" s="181" t="str">
        <f>IF(All_Tasks!S1476="","",All_Tasks!S1476)</f>
        <v/>
      </c>
      <c r="T1476" t="str">
        <f>IF(All_Tasks!T1476="","",All_Tasks!T1476)</f>
        <v/>
      </c>
      <c r="U1476" t="str">
        <f>IF(All_Tasks!U1476="","",All_Tasks!U1476)</f>
        <v/>
      </c>
      <c r="V1476">
        <f>IF(A1476="",0,IFERROR(MATCH(A1476,Scope_Labor_Rates!$A$6:$A$46,0)+5,0))</f>
        <v>0</v>
      </c>
      <c r="W1476" s="178">
        <f>IF(V1476&gt;0,INDEX(Scope_Labor_Rates!$C$6:$C$46,V1476-5),0)</f>
        <v>0</v>
      </c>
      <c r="X1476" s="178">
        <f>IF(V1476&gt;0,INDEX(Scope_Labor_Rates!$C$6:$C$46,V1476-5),0)</f>
        <v>0</v>
      </c>
      <c r="Y1476" s="180">
        <f>IF(V1476&gt;0,INDEX(Scope_Labor_Rates!$S$6:$S$46,V1476-5),0)</f>
        <v>0</v>
      </c>
      <c r="Z1476" s="180">
        <f>IF(V1476&gt;0,INDEX(Scope_Labor_Rates!$R$6:$R$46,V1476-5),1)</f>
        <v>1</v>
      </c>
      <c r="AA1476" s="231">
        <f t="shared" si="207"/>
        <v>0</v>
      </c>
      <c r="AB1476" t="str">
        <f t="shared" si="208"/>
        <v/>
      </c>
      <c r="AC1476" s="178" t="str">
        <f t="shared" si="209"/>
        <v/>
      </c>
      <c r="AD1476" s="181">
        <f t="shared" si="210"/>
        <v>0</v>
      </c>
      <c r="AE1476" s="178">
        <f>IF(V1476&gt;0,P1476*INDEX(Scope_Labor_Rates!$E$6:$E$46,V1476-5),0)</f>
        <v>0</v>
      </c>
      <c r="AF1476" s="181">
        <f>IF(V1476&gt;0,AE1476*INDEX(Scope_Labor_Rates!$D$6:$D$46,V1476-5)*AA1476,0)</f>
        <v>0</v>
      </c>
      <c r="AG1476" s="178">
        <f>IF(V1476&gt;0,P1476*INDEX(Scope_Labor_Rates!$G$6:$G$46,V1476-5),0)</f>
        <v>0</v>
      </c>
      <c r="AH1476" s="181">
        <f>IF(V1476&gt;0,AG1476*INDEX(Scope_Labor_Rates!$F$6:$F$46,V1476-5)*AA1476,0)</f>
        <v>0</v>
      </c>
      <c r="AI1476" s="178">
        <f>IF(V1476&gt;0,P1476*INDEX(Scope_Labor_Rates!$I$6:$I$46,V1476-5),0)</f>
        <v>0</v>
      </c>
      <c r="AJ1476" s="181">
        <f>IF(V1476&gt;0,AI1476*INDEX(Scope_Labor_Rates!$H$6:$H$46,V1476-5)*AA1476,0)</f>
        <v>0</v>
      </c>
      <c r="AK1476" s="178">
        <f>IF(V1476&gt;0,P1476*INDEX(Scope_Labor_Rates!$K$6:$K$46,V1476-5),0)</f>
        <v>0</v>
      </c>
      <c r="AL1476" s="181">
        <f>IF(V1476&gt;0,AK1476*INDEX(Scope_Labor_Rates!$J$6:$J$46,V1476-5)*AA1476,0)</f>
        <v>0</v>
      </c>
      <c r="AM1476" s="178">
        <f>IF(V1476&gt;0,P1476*INDEX(Scope_Labor_Rates!$M$6:$M$46,V1476-5),0)</f>
        <v>0</v>
      </c>
      <c r="AN1476" s="178">
        <f>IF(V1476&gt;0,AM1476*INDEX(Scope_Labor_Rates!$L$6:$L$46,V1476-5)*AA1476,0)</f>
        <v>0</v>
      </c>
      <c r="AO1476" s="178">
        <f>IF(V1476&gt;0,P1476*INDEX(Scope_Labor_Rates!$O$6:$O$46,V1476-5)*AA1476,0)</f>
        <v>0</v>
      </c>
      <c r="AP1476" s="181">
        <f>IF(V1476&gt;0,P1476*INDEX(Scope_Labor_Rates!$Q$6:$Q$46,V1476-5)*AA1476,0)</f>
        <v>0</v>
      </c>
      <c r="AQ1476" s="178">
        <f t="shared" si="211"/>
        <v>0</v>
      </c>
      <c r="AR1476" s="178">
        <f t="shared" si="212"/>
        <v>0</v>
      </c>
      <c r="AS1476" s="178">
        <f t="shared" si="213"/>
        <v>0</v>
      </c>
      <c r="AT1476" s="178">
        <f t="shared" si="214"/>
        <v>0</v>
      </c>
      <c r="AU1476">
        <f t="shared" si="215"/>
        <v>0</v>
      </c>
    </row>
    <row r="1477" spans="1:47">
      <c r="A1477" t="str">
        <f>IF(All_Tasks!A1477="","",All_Tasks!A1477)</f>
        <v/>
      </c>
      <c r="B1477" t="str">
        <f>IF(All_Tasks!B1477="","",All_Tasks!B1477)</f>
        <v/>
      </c>
      <c r="C1477" t="str">
        <f>IF(All_Tasks!C1477="","",All_Tasks!C1477)</f>
        <v/>
      </c>
      <c r="D1477" t="str">
        <f>IF(All_Tasks!D1477="","",All_Tasks!D1477)</f>
        <v/>
      </c>
      <c r="E1477" t="str">
        <f>IF(All_Tasks!V1477&lt;&gt;"",All_Tasks!V1477,IF(All_Tasks!E1477&lt;&gt;"",All_Tasks!E1477,""))</f>
        <v/>
      </c>
      <c r="F1477" t="str">
        <f>IF(All_Tasks!F1477="","",All_Tasks!F1477)</f>
        <v/>
      </c>
      <c r="G1477" t="str">
        <f>IF(All_Tasks!G1477="","",All_Tasks!G1477)</f>
        <v/>
      </c>
      <c r="H1477" s="231" t="str">
        <f>IF(All_Tasks!H1477="","",All_Tasks!H1477)</f>
        <v/>
      </c>
      <c r="I1477" t="str">
        <f>IF(All_Tasks!I1477="","",All_Tasks!I1477)</f>
        <v/>
      </c>
      <c r="J1477" t="str">
        <f>IF(All_Tasks!J1477="","",All_Tasks!J1477)</f>
        <v/>
      </c>
      <c r="K1477" t="str">
        <f>IF(All_Tasks!K1477="","",All_Tasks!K1477)</f>
        <v/>
      </c>
      <c r="L1477" s="231" t="str">
        <f>IF(All_Tasks!L1477="","",All_Tasks!L1477)</f>
        <v/>
      </c>
      <c r="M1477" t="str">
        <f>IF(All_Tasks!M1477="","",All_Tasks!M1477)</f>
        <v/>
      </c>
      <c r="N1477" t="str">
        <f>IF(All_Tasks!N1477="","",All_Tasks!N1477)</f>
        <v/>
      </c>
      <c r="O1477" t="str">
        <f>IF(All_Tasks!O1477="","",All_Tasks!O1477)</f>
        <v/>
      </c>
      <c r="P1477" s="181">
        <f>IF(All_Tasks!P1477="",0,All_Tasks!P1477)</f>
        <v>0</v>
      </c>
      <c r="Q1477" s="181">
        <f>IF(All_Tasks!Q1477="",0,All_Tasks!Q1477)</f>
        <v>0</v>
      </c>
      <c r="R1477" s="181">
        <f>IF(All_Tasks!R1477="",0,All_Tasks!R1477)</f>
        <v>0</v>
      </c>
      <c r="S1477" s="181" t="str">
        <f>IF(All_Tasks!S1477="","",All_Tasks!S1477)</f>
        <v/>
      </c>
      <c r="T1477" t="str">
        <f>IF(All_Tasks!T1477="","",All_Tasks!T1477)</f>
        <v/>
      </c>
      <c r="U1477" t="str">
        <f>IF(All_Tasks!U1477="","",All_Tasks!U1477)</f>
        <v/>
      </c>
      <c r="V1477">
        <f>IF(A1477="",0,IFERROR(MATCH(A1477,Scope_Labor_Rates!$A$6:$A$46,0)+5,0))</f>
        <v>0</v>
      </c>
      <c r="W1477" s="178">
        <f>IF(V1477&gt;0,INDEX(Scope_Labor_Rates!$C$6:$C$46,V1477-5),0)</f>
        <v>0</v>
      </c>
      <c r="X1477" s="178">
        <f>IF(V1477&gt;0,INDEX(Scope_Labor_Rates!$C$6:$C$46,V1477-5),0)</f>
        <v>0</v>
      </c>
      <c r="Y1477" s="180">
        <f>IF(V1477&gt;0,INDEX(Scope_Labor_Rates!$S$6:$S$46,V1477-5),0)</f>
        <v>0</v>
      </c>
      <c r="Z1477" s="180">
        <f>IF(V1477&gt;0,INDEX(Scope_Labor_Rates!$R$6:$R$46,V1477-5),1)</f>
        <v>1</v>
      </c>
      <c r="AA1477" s="231">
        <f t="shared" si="207"/>
        <v>0</v>
      </c>
      <c r="AB1477" t="str">
        <f t="shared" si="208"/>
        <v/>
      </c>
      <c r="AC1477" s="178" t="str">
        <f t="shared" si="209"/>
        <v/>
      </c>
      <c r="AD1477" s="181">
        <f t="shared" si="210"/>
        <v>0</v>
      </c>
      <c r="AE1477" s="178">
        <f>IF(V1477&gt;0,P1477*INDEX(Scope_Labor_Rates!$E$6:$E$46,V1477-5),0)</f>
        <v>0</v>
      </c>
      <c r="AF1477" s="181">
        <f>IF(V1477&gt;0,AE1477*INDEX(Scope_Labor_Rates!$D$6:$D$46,V1477-5)*AA1477,0)</f>
        <v>0</v>
      </c>
      <c r="AG1477" s="178">
        <f>IF(V1477&gt;0,P1477*INDEX(Scope_Labor_Rates!$G$6:$G$46,V1477-5),0)</f>
        <v>0</v>
      </c>
      <c r="AH1477" s="181">
        <f>IF(V1477&gt;0,AG1477*INDEX(Scope_Labor_Rates!$F$6:$F$46,V1477-5)*AA1477,0)</f>
        <v>0</v>
      </c>
      <c r="AI1477" s="178">
        <f>IF(V1477&gt;0,P1477*INDEX(Scope_Labor_Rates!$I$6:$I$46,V1477-5),0)</f>
        <v>0</v>
      </c>
      <c r="AJ1477" s="181">
        <f>IF(V1477&gt;0,AI1477*INDEX(Scope_Labor_Rates!$H$6:$H$46,V1477-5)*AA1477,0)</f>
        <v>0</v>
      </c>
      <c r="AK1477" s="178">
        <f>IF(V1477&gt;0,P1477*INDEX(Scope_Labor_Rates!$K$6:$K$46,V1477-5),0)</f>
        <v>0</v>
      </c>
      <c r="AL1477" s="181">
        <f>IF(V1477&gt;0,AK1477*INDEX(Scope_Labor_Rates!$J$6:$J$46,V1477-5)*AA1477,0)</f>
        <v>0</v>
      </c>
      <c r="AM1477" s="178">
        <f>IF(V1477&gt;0,P1477*INDEX(Scope_Labor_Rates!$M$6:$M$46,V1477-5),0)</f>
        <v>0</v>
      </c>
      <c r="AN1477" s="178">
        <f>IF(V1477&gt;0,AM1477*INDEX(Scope_Labor_Rates!$L$6:$L$46,V1477-5)*AA1477,0)</f>
        <v>0</v>
      </c>
      <c r="AO1477" s="178">
        <f>IF(V1477&gt;0,P1477*INDEX(Scope_Labor_Rates!$O$6:$O$46,V1477-5)*AA1477,0)</f>
        <v>0</v>
      </c>
      <c r="AP1477" s="181">
        <f>IF(V1477&gt;0,P1477*INDEX(Scope_Labor_Rates!$Q$6:$Q$46,V1477-5)*AA1477,0)</f>
        <v>0</v>
      </c>
      <c r="AQ1477" s="178">
        <f t="shared" si="211"/>
        <v>0</v>
      </c>
      <c r="AR1477" s="178">
        <f t="shared" si="212"/>
        <v>0</v>
      </c>
      <c r="AS1477" s="178">
        <f t="shared" si="213"/>
        <v>0</v>
      </c>
      <c r="AT1477" s="178">
        <f t="shared" si="214"/>
        <v>0</v>
      </c>
      <c r="AU1477">
        <f t="shared" si="215"/>
        <v>0</v>
      </c>
    </row>
    <row r="1478" spans="1:47">
      <c r="A1478" t="str">
        <f>IF(All_Tasks!A1478="","",All_Tasks!A1478)</f>
        <v/>
      </c>
      <c r="B1478" t="str">
        <f>IF(All_Tasks!B1478="","",All_Tasks!B1478)</f>
        <v/>
      </c>
      <c r="C1478" t="str">
        <f>IF(All_Tasks!C1478="","",All_Tasks!C1478)</f>
        <v/>
      </c>
      <c r="D1478" t="str">
        <f>IF(All_Tasks!D1478="","",All_Tasks!D1478)</f>
        <v/>
      </c>
      <c r="E1478" t="str">
        <f>IF(All_Tasks!V1478&lt;&gt;"",All_Tasks!V1478,IF(All_Tasks!E1478&lt;&gt;"",All_Tasks!E1478,""))</f>
        <v/>
      </c>
      <c r="F1478" t="str">
        <f>IF(All_Tasks!F1478="","",All_Tasks!F1478)</f>
        <v/>
      </c>
      <c r="G1478" t="str">
        <f>IF(All_Tasks!G1478="","",All_Tasks!G1478)</f>
        <v/>
      </c>
      <c r="H1478" s="231" t="str">
        <f>IF(All_Tasks!H1478="","",All_Tasks!H1478)</f>
        <v/>
      </c>
      <c r="I1478" t="str">
        <f>IF(All_Tasks!I1478="","",All_Tasks!I1478)</f>
        <v/>
      </c>
      <c r="J1478" t="str">
        <f>IF(All_Tasks!J1478="","",All_Tasks!J1478)</f>
        <v/>
      </c>
      <c r="K1478" t="str">
        <f>IF(All_Tasks!K1478="","",All_Tasks!K1478)</f>
        <v/>
      </c>
      <c r="L1478" s="231" t="str">
        <f>IF(All_Tasks!L1478="","",All_Tasks!L1478)</f>
        <v/>
      </c>
      <c r="M1478" t="str">
        <f>IF(All_Tasks!M1478="","",All_Tasks!M1478)</f>
        <v/>
      </c>
      <c r="N1478" t="str">
        <f>IF(All_Tasks!N1478="","",All_Tasks!N1478)</f>
        <v/>
      </c>
      <c r="O1478" t="str">
        <f>IF(All_Tasks!O1478="","",All_Tasks!O1478)</f>
        <v/>
      </c>
      <c r="P1478" s="181">
        <f>IF(All_Tasks!P1478="",0,All_Tasks!P1478)</f>
        <v>0</v>
      </c>
      <c r="Q1478" s="181">
        <f>IF(All_Tasks!Q1478="",0,All_Tasks!Q1478)</f>
        <v>0</v>
      </c>
      <c r="R1478" s="181">
        <f>IF(All_Tasks!R1478="",0,All_Tasks!R1478)</f>
        <v>0</v>
      </c>
      <c r="S1478" s="181" t="str">
        <f>IF(All_Tasks!S1478="","",All_Tasks!S1478)</f>
        <v/>
      </c>
      <c r="T1478" t="str">
        <f>IF(All_Tasks!T1478="","",All_Tasks!T1478)</f>
        <v/>
      </c>
      <c r="U1478" t="str">
        <f>IF(All_Tasks!U1478="","",All_Tasks!U1478)</f>
        <v/>
      </c>
      <c r="V1478">
        <f>IF(A1478="",0,IFERROR(MATCH(A1478,Scope_Labor_Rates!$A$6:$A$46,0)+5,0))</f>
        <v>0</v>
      </c>
      <c r="W1478" s="178">
        <f>IF(V1478&gt;0,INDEX(Scope_Labor_Rates!$C$6:$C$46,V1478-5),0)</f>
        <v>0</v>
      </c>
      <c r="X1478" s="178">
        <f>IF(V1478&gt;0,INDEX(Scope_Labor_Rates!$C$6:$C$46,V1478-5),0)</f>
        <v>0</v>
      </c>
      <c r="Y1478" s="180">
        <f>IF(V1478&gt;0,INDEX(Scope_Labor_Rates!$S$6:$S$46,V1478-5),0)</f>
        <v>0</v>
      </c>
      <c r="Z1478" s="180">
        <f>IF(V1478&gt;0,INDEX(Scope_Labor_Rates!$R$6:$R$46,V1478-5),1)</f>
        <v>1</v>
      </c>
      <c r="AA1478" s="231">
        <f t="shared" si="207"/>
        <v>0</v>
      </c>
      <c r="AB1478" t="str">
        <f t="shared" si="208"/>
        <v/>
      </c>
      <c r="AC1478" s="178" t="str">
        <f t="shared" si="209"/>
        <v/>
      </c>
      <c r="AD1478" s="181">
        <f t="shared" si="210"/>
        <v>0</v>
      </c>
      <c r="AE1478" s="178">
        <f>IF(V1478&gt;0,P1478*INDEX(Scope_Labor_Rates!$E$6:$E$46,V1478-5),0)</f>
        <v>0</v>
      </c>
      <c r="AF1478" s="181">
        <f>IF(V1478&gt;0,AE1478*INDEX(Scope_Labor_Rates!$D$6:$D$46,V1478-5)*AA1478,0)</f>
        <v>0</v>
      </c>
      <c r="AG1478" s="178">
        <f>IF(V1478&gt;0,P1478*INDEX(Scope_Labor_Rates!$G$6:$G$46,V1478-5),0)</f>
        <v>0</v>
      </c>
      <c r="AH1478" s="181">
        <f>IF(V1478&gt;0,AG1478*INDEX(Scope_Labor_Rates!$F$6:$F$46,V1478-5)*AA1478,0)</f>
        <v>0</v>
      </c>
      <c r="AI1478" s="178">
        <f>IF(V1478&gt;0,P1478*INDEX(Scope_Labor_Rates!$I$6:$I$46,V1478-5),0)</f>
        <v>0</v>
      </c>
      <c r="AJ1478" s="181">
        <f>IF(V1478&gt;0,AI1478*INDEX(Scope_Labor_Rates!$H$6:$H$46,V1478-5)*AA1478,0)</f>
        <v>0</v>
      </c>
      <c r="AK1478" s="178">
        <f>IF(V1478&gt;0,P1478*INDEX(Scope_Labor_Rates!$K$6:$K$46,V1478-5),0)</f>
        <v>0</v>
      </c>
      <c r="AL1478" s="181">
        <f>IF(V1478&gt;0,AK1478*INDEX(Scope_Labor_Rates!$J$6:$J$46,V1478-5)*AA1478,0)</f>
        <v>0</v>
      </c>
      <c r="AM1478" s="178">
        <f>IF(V1478&gt;0,P1478*INDEX(Scope_Labor_Rates!$M$6:$M$46,V1478-5),0)</f>
        <v>0</v>
      </c>
      <c r="AN1478" s="178">
        <f>IF(V1478&gt;0,AM1478*INDEX(Scope_Labor_Rates!$L$6:$L$46,V1478-5)*AA1478,0)</f>
        <v>0</v>
      </c>
      <c r="AO1478" s="178">
        <f>IF(V1478&gt;0,P1478*INDEX(Scope_Labor_Rates!$O$6:$O$46,V1478-5)*AA1478,0)</f>
        <v>0</v>
      </c>
      <c r="AP1478" s="181">
        <f>IF(V1478&gt;0,P1478*INDEX(Scope_Labor_Rates!$Q$6:$Q$46,V1478-5)*AA1478,0)</f>
        <v>0</v>
      </c>
      <c r="AQ1478" s="178">
        <f t="shared" si="211"/>
        <v>0</v>
      </c>
      <c r="AR1478" s="178">
        <f t="shared" si="212"/>
        <v>0</v>
      </c>
      <c r="AS1478" s="178">
        <f t="shared" si="213"/>
        <v>0</v>
      </c>
      <c r="AT1478" s="178">
        <f t="shared" si="214"/>
        <v>0</v>
      </c>
      <c r="AU1478">
        <f t="shared" si="215"/>
        <v>0</v>
      </c>
    </row>
    <row r="1479" spans="1:47">
      <c r="A1479" t="str">
        <f>IF(All_Tasks!A1479="","",All_Tasks!A1479)</f>
        <v/>
      </c>
      <c r="B1479" t="str">
        <f>IF(All_Tasks!B1479="","",All_Tasks!B1479)</f>
        <v/>
      </c>
      <c r="C1479" t="str">
        <f>IF(All_Tasks!C1479="","",All_Tasks!C1479)</f>
        <v/>
      </c>
      <c r="D1479" t="str">
        <f>IF(All_Tasks!D1479="","",All_Tasks!D1479)</f>
        <v/>
      </c>
      <c r="E1479" t="str">
        <f>IF(All_Tasks!V1479&lt;&gt;"",All_Tasks!V1479,IF(All_Tasks!E1479&lt;&gt;"",All_Tasks!E1479,""))</f>
        <v/>
      </c>
      <c r="F1479" t="str">
        <f>IF(All_Tasks!F1479="","",All_Tasks!F1479)</f>
        <v/>
      </c>
      <c r="G1479" t="str">
        <f>IF(All_Tasks!G1479="","",All_Tasks!G1479)</f>
        <v/>
      </c>
      <c r="H1479" s="231" t="str">
        <f>IF(All_Tasks!H1479="","",All_Tasks!H1479)</f>
        <v/>
      </c>
      <c r="I1479" t="str">
        <f>IF(All_Tasks!I1479="","",All_Tasks!I1479)</f>
        <v/>
      </c>
      <c r="J1479" t="str">
        <f>IF(All_Tasks!J1479="","",All_Tasks!J1479)</f>
        <v/>
      </c>
      <c r="K1479" t="str">
        <f>IF(All_Tasks!K1479="","",All_Tasks!K1479)</f>
        <v/>
      </c>
      <c r="L1479" s="231" t="str">
        <f>IF(All_Tasks!L1479="","",All_Tasks!L1479)</f>
        <v/>
      </c>
      <c r="M1479" t="str">
        <f>IF(All_Tasks!M1479="","",All_Tasks!M1479)</f>
        <v/>
      </c>
      <c r="N1479" t="str">
        <f>IF(All_Tasks!N1479="","",All_Tasks!N1479)</f>
        <v/>
      </c>
      <c r="O1479" t="str">
        <f>IF(All_Tasks!O1479="","",All_Tasks!O1479)</f>
        <v/>
      </c>
      <c r="P1479" s="181">
        <f>IF(All_Tasks!P1479="",0,All_Tasks!P1479)</f>
        <v>0</v>
      </c>
      <c r="Q1479" s="181">
        <f>IF(All_Tasks!Q1479="",0,All_Tasks!Q1479)</f>
        <v>0</v>
      </c>
      <c r="R1479" s="181">
        <f>IF(All_Tasks!R1479="",0,All_Tasks!R1479)</f>
        <v>0</v>
      </c>
      <c r="S1479" s="181" t="str">
        <f>IF(All_Tasks!S1479="","",All_Tasks!S1479)</f>
        <v/>
      </c>
      <c r="T1479" t="str">
        <f>IF(All_Tasks!T1479="","",All_Tasks!T1479)</f>
        <v/>
      </c>
      <c r="U1479" t="str">
        <f>IF(All_Tasks!U1479="","",All_Tasks!U1479)</f>
        <v/>
      </c>
      <c r="V1479">
        <f>IF(A1479="",0,IFERROR(MATCH(A1479,Scope_Labor_Rates!$A$6:$A$46,0)+5,0))</f>
        <v>0</v>
      </c>
      <c r="W1479" s="178">
        <f>IF(V1479&gt;0,INDEX(Scope_Labor_Rates!$C$6:$C$46,V1479-5),0)</f>
        <v>0</v>
      </c>
      <c r="X1479" s="178">
        <f>IF(V1479&gt;0,INDEX(Scope_Labor_Rates!$C$6:$C$46,V1479-5),0)</f>
        <v>0</v>
      </c>
      <c r="Y1479" s="180">
        <f>IF(V1479&gt;0,INDEX(Scope_Labor_Rates!$S$6:$S$46,V1479-5),0)</f>
        <v>0</v>
      </c>
      <c r="Z1479" s="180">
        <f>IF(V1479&gt;0,INDEX(Scope_Labor_Rates!$R$6:$R$46,V1479-5),1)</f>
        <v>1</v>
      </c>
      <c r="AA1479" s="231">
        <f t="shared" si="207"/>
        <v>0</v>
      </c>
      <c r="AB1479" t="str">
        <f t="shared" si="208"/>
        <v/>
      </c>
      <c r="AC1479" s="178" t="str">
        <f t="shared" si="209"/>
        <v/>
      </c>
      <c r="AD1479" s="181">
        <f t="shared" si="210"/>
        <v>0</v>
      </c>
      <c r="AE1479" s="178">
        <f>IF(V1479&gt;0,P1479*INDEX(Scope_Labor_Rates!$E$6:$E$46,V1479-5),0)</f>
        <v>0</v>
      </c>
      <c r="AF1479" s="181">
        <f>IF(V1479&gt;0,AE1479*INDEX(Scope_Labor_Rates!$D$6:$D$46,V1479-5)*AA1479,0)</f>
        <v>0</v>
      </c>
      <c r="AG1479" s="178">
        <f>IF(V1479&gt;0,P1479*INDEX(Scope_Labor_Rates!$G$6:$G$46,V1479-5),0)</f>
        <v>0</v>
      </c>
      <c r="AH1479" s="181">
        <f>IF(V1479&gt;0,AG1479*INDEX(Scope_Labor_Rates!$F$6:$F$46,V1479-5)*AA1479,0)</f>
        <v>0</v>
      </c>
      <c r="AI1479" s="178">
        <f>IF(V1479&gt;0,P1479*INDEX(Scope_Labor_Rates!$I$6:$I$46,V1479-5),0)</f>
        <v>0</v>
      </c>
      <c r="AJ1479" s="181">
        <f>IF(V1479&gt;0,AI1479*INDEX(Scope_Labor_Rates!$H$6:$H$46,V1479-5)*AA1479,0)</f>
        <v>0</v>
      </c>
      <c r="AK1479" s="178">
        <f>IF(V1479&gt;0,P1479*INDEX(Scope_Labor_Rates!$K$6:$K$46,V1479-5),0)</f>
        <v>0</v>
      </c>
      <c r="AL1479" s="181">
        <f>IF(V1479&gt;0,AK1479*INDEX(Scope_Labor_Rates!$J$6:$J$46,V1479-5)*AA1479,0)</f>
        <v>0</v>
      </c>
      <c r="AM1479" s="178">
        <f>IF(V1479&gt;0,P1479*INDEX(Scope_Labor_Rates!$M$6:$M$46,V1479-5),0)</f>
        <v>0</v>
      </c>
      <c r="AN1479" s="178">
        <f>IF(V1479&gt;0,AM1479*INDEX(Scope_Labor_Rates!$L$6:$L$46,V1479-5)*AA1479,0)</f>
        <v>0</v>
      </c>
      <c r="AO1479" s="178">
        <f>IF(V1479&gt;0,P1479*INDEX(Scope_Labor_Rates!$O$6:$O$46,V1479-5)*AA1479,0)</f>
        <v>0</v>
      </c>
      <c r="AP1479" s="181">
        <f>IF(V1479&gt;0,P1479*INDEX(Scope_Labor_Rates!$Q$6:$Q$46,V1479-5)*AA1479,0)</f>
        <v>0</v>
      </c>
      <c r="AQ1479" s="178">
        <f t="shared" si="211"/>
        <v>0</v>
      </c>
      <c r="AR1479" s="178">
        <f t="shared" si="212"/>
        <v>0</v>
      </c>
      <c r="AS1479" s="178">
        <f t="shared" si="213"/>
        <v>0</v>
      </c>
      <c r="AT1479" s="178">
        <f t="shared" si="214"/>
        <v>0</v>
      </c>
      <c r="AU1479">
        <f t="shared" si="215"/>
        <v>0</v>
      </c>
    </row>
    <row r="1480" spans="1:47">
      <c r="A1480" t="str">
        <f>IF(All_Tasks!A1480="","",All_Tasks!A1480)</f>
        <v/>
      </c>
      <c r="B1480" t="str">
        <f>IF(All_Tasks!B1480="","",All_Tasks!B1480)</f>
        <v/>
      </c>
      <c r="C1480" t="str">
        <f>IF(All_Tasks!C1480="","",All_Tasks!C1480)</f>
        <v/>
      </c>
      <c r="D1480" t="str">
        <f>IF(All_Tasks!D1480="","",All_Tasks!D1480)</f>
        <v/>
      </c>
      <c r="E1480" t="str">
        <f>IF(All_Tasks!V1480&lt;&gt;"",All_Tasks!V1480,IF(All_Tasks!E1480&lt;&gt;"",All_Tasks!E1480,""))</f>
        <v/>
      </c>
      <c r="F1480" t="str">
        <f>IF(All_Tasks!F1480="","",All_Tasks!F1480)</f>
        <v/>
      </c>
      <c r="G1480" t="str">
        <f>IF(All_Tasks!G1480="","",All_Tasks!G1480)</f>
        <v/>
      </c>
      <c r="H1480" s="231" t="str">
        <f>IF(All_Tasks!H1480="","",All_Tasks!H1480)</f>
        <v/>
      </c>
      <c r="I1480" t="str">
        <f>IF(All_Tasks!I1480="","",All_Tasks!I1480)</f>
        <v/>
      </c>
      <c r="J1480" t="str">
        <f>IF(All_Tasks!J1480="","",All_Tasks!J1480)</f>
        <v/>
      </c>
      <c r="K1480" t="str">
        <f>IF(All_Tasks!K1480="","",All_Tasks!K1480)</f>
        <v/>
      </c>
      <c r="L1480" s="231" t="str">
        <f>IF(All_Tasks!L1480="","",All_Tasks!L1480)</f>
        <v/>
      </c>
      <c r="M1480" t="str">
        <f>IF(All_Tasks!M1480="","",All_Tasks!M1480)</f>
        <v/>
      </c>
      <c r="N1480" t="str">
        <f>IF(All_Tasks!N1480="","",All_Tasks!N1480)</f>
        <v/>
      </c>
      <c r="O1480" t="str">
        <f>IF(All_Tasks!O1480="","",All_Tasks!O1480)</f>
        <v/>
      </c>
      <c r="P1480" s="181">
        <f>IF(All_Tasks!P1480="",0,All_Tasks!P1480)</f>
        <v>0</v>
      </c>
      <c r="Q1480" s="181">
        <f>IF(All_Tasks!Q1480="",0,All_Tasks!Q1480)</f>
        <v>0</v>
      </c>
      <c r="R1480" s="181">
        <f>IF(All_Tasks!R1480="",0,All_Tasks!R1480)</f>
        <v>0</v>
      </c>
      <c r="S1480" s="181" t="str">
        <f>IF(All_Tasks!S1480="","",All_Tasks!S1480)</f>
        <v/>
      </c>
      <c r="T1480" t="str">
        <f>IF(All_Tasks!T1480="","",All_Tasks!T1480)</f>
        <v/>
      </c>
      <c r="U1480" t="str">
        <f>IF(All_Tasks!U1480="","",All_Tasks!U1480)</f>
        <v/>
      </c>
      <c r="V1480">
        <f>IF(A1480="",0,IFERROR(MATCH(A1480,Scope_Labor_Rates!$A$6:$A$46,0)+5,0))</f>
        <v>0</v>
      </c>
      <c r="W1480" s="178">
        <f>IF(V1480&gt;0,INDEX(Scope_Labor_Rates!$C$6:$C$46,V1480-5),0)</f>
        <v>0</v>
      </c>
      <c r="X1480" s="178">
        <f>IF(V1480&gt;0,INDEX(Scope_Labor_Rates!$C$6:$C$46,V1480-5),0)</f>
        <v>0</v>
      </c>
      <c r="Y1480" s="180">
        <f>IF(V1480&gt;0,INDEX(Scope_Labor_Rates!$S$6:$S$46,V1480-5),0)</f>
        <v>0</v>
      </c>
      <c r="Z1480" s="180">
        <f>IF(V1480&gt;0,INDEX(Scope_Labor_Rates!$R$6:$R$46,V1480-5),1)</f>
        <v>1</v>
      </c>
      <c r="AA1480" s="231">
        <f t="shared" si="207"/>
        <v>0</v>
      </c>
      <c r="AB1480" t="str">
        <f t="shared" si="208"/>
        <v/>
      </c>
      <c r="AC1480" s="178" t="str">
        <f t="shared" si="209"/>
        <v/>
      </c>
      <c r="AD1480" s="181">
        <f t="shared" si="210"/>
        <v>0</v>
      </c>
      <c r="AE1480" s="178">
        <f>IF(V1480&gt;0,P1480*INDEX(Scope_Labor_Rates!$E$6:$E$46,V1480-5),0)</f>
        <v>0</v>
      </c>
      <c r="AF1480" s="181">
        <f>IF(V1480&gt;0,AE1480*INDEX(Scope_Labor_Rates!$D$6:$D$46,V1480-5)*AA1480,0)</f>
        <v>0</v>
      </c>
      <c r="AG1480" s="178">
        <f>IF(V1480&gt;0,P1480*INDEX(Scope_Labor_Rates!$G$6:$G$46,V1480-5),0)</f>
        <v>0</v>
      </c>
      <c r="AH1480" s="181">
        <f>IF(V1480&gt;0,AG1480*INDEX(Scope_Labor_Rates!$F$6:$F$46,V1480-5)*AA1480,0)</f>
        <v>0</v>
      </c>
      <c r="AI1480" s="178">
        <f>IF(V1480&gt;0,P1480*INDEX(Scope_Labor_Rates!$I$6:$I$46,V1480-5),0)</f>
        <v>0</v>
      </c>
      <c r="AJ1480" s="181">
        <f>IF(V1480&gt;0,AI1480*INDEX(Scope_Labor_Rates!$H$6:$H$46,V1480-5)*AA1480,0)</f>
        <v>0</v>
      </c>
      <c r="AK1480" s="178">
        <f>IF(V1480&gt;0,P1480*INDEX(Scope_Labor_Rates!$K$6:$K$46,V1480-5),0)</f>
        <v>0</v>
      </c>
      <c r="AL1480" s="181">
        <f>IF(V1480&gt;0,AK1480*INDEX(Scope_Labor_Rates!$J$6:$J$46,V1480-5)*AA1480,0)</f>
        <v>0</v>
      </c>
      <c r="AM1480" s="178">
        <f>IF(V1480&gt;0,P1480*INDEX(Scope_Labor_Rates!$M$6:$M$46,V1480-5),0)</f>
        <v>0</v>
      </c>
      <c r="AN1480" s="178">
        <f>IF(V1480&gt;0,AM1480*INDEX(Scope_Labor_Rates!$L$6:$L$46,V1480-5)*AA1480,0)</f>
        <v>0</v>
      </c>
      <c r="AO1480" s="178">
        <f>IF(V1480&gt;0,P1480*INDEX(Scope_Labor_Rates!$O$6:$O$46,V1480-5)*AA1480,0)</f>
        <v>0</v>
      </c>
      <c r="AP1480" s="181">
        <f>IF(V1480&gt;0,P1480*INDEX(Scope_Labor_Rates!$Q$6:$Q$46,V1480-5)*AA1480,0)</f>
        <v>0</v>
      </c>
      <c r="AQ1480" s="178">
        <f t="shared" si="211"/>
        <v>0</v>
      </c>
      <c r="AR1480" s="178">
        <f t="shared" si="212"/>
        <v>0</v>
      </c>
      <c r="AS1480" s="178">
        <f t="shared" si="213"/>
        <v>0</v>
      </c>
      <c r="AT1480" s="178">
        <f t="shared" si="214"/>
        <v>0</v>
      </c>
      <c r="AU1480">
        <f t="shared" si="215"/>
        <v>0</v>
      </c>
    </row>
    <row r="1481" spans="1:47">
      <c r="A1481" t="str">
        <f>IF(All_Tasks!A1481="","",All_Tasks!A1481)</f>
        <v/>
      </c>
      <c r="B1481" t="str">
        <f>IF(All_Tasks!B1481="","",All_Tasks!B1481)</f>
        <v/>
      </c>
      <c r="C1481" t="str">
        <f>IF(All_Tasks!C1481="","",All_Tasks!C1481)</f>
        <v/>
      </c>
      <c r="D1481" t="str">
        <f>IF(All_Tasks!D1481="","",All_Tasks!D1481)</f>
        <v/>
      </c>
      <c r="E1481" t="str">
        <f>IF(All_Tasks!V1481&lt;&gt;"",All_Tasks!V1481,IF(All_Tasks!E1481&lt;&gt;"",All_Tasks!E1481,""))</f>
        <v/>
      </c>
      <c r="F1481" t="str">
        <f>IF(All_Tasks!F1481="","",All_Tasks!F1481)</f>
        <v/>
      </c>
      <c r="G1481" t="str">
        <f>IF(All_Tasks!G1481="","",All_Tasks!G1481)</f>
        <v/>
      </c>
      <c r="H1481" s="231" t="str">
        <f>IF(All_Tasks!H1481="","",All_Tasks!H1481)</f>
        <v/>
      </c>
      <c r="I1481" t="str">
        <f>IF(All_Tasks!I1481="","",All_Tasks!I1481)</f>
        <v/>
      </c>
      <c r="J1481" t="str">
        <f>IF(All_Tasks!J1481="","",All_Tasks!J1481)</f>
        <v/>
      </c>
      <c r="K1481" t="str">
        <f>IF(All_Tasks!K1481="","",All_Tasks!K1481)</f>
        <v/>
      </c>
      <c r="L1481" s="231" t="str">
        <f>IF(All_Tasks!L1481="","",All_Tasks!L1481)</f>
        <v/>
      </c>
      <c r="M1481" t="str">
        <f>IF(All_Tasks!M1481="","",All_Tasks!M1481)</f>
        <v/>
      </c>
      <c r="N1481" t="str">
        <f>IF(All_Tasks!N1481="","",All_Tasks!N1481)</f>
        <v/>
      </c>
      <c r="O1481" t="str">
        <f>IF(All_Tasks!O1481="","",All_Tasks!O1481)</f>
        <v/>
      </c>
      <c r="P1481" s="181">
        <f>IF(All_Tasks!P1481="",0,All_Tasks!P1481)</f>
        <v>0</v>
      </c>
      <c r="Q1481" s="181">
        <f>IF(All_Tasks!Q1481="",0,All_Tasks!Q1481)</f>
        <v>0</v>
      </c>
      <c r="R1481" s="181">
        <f>IF(All_Tasks!R1481="",0,All_Tasks!R1481)</f>
        <v>0</v>
      </c>
      <c r="S1481" s="181" t="str">
        <f>IF(All_Tasks!S1481="","",All_Tasks!S1481)</f>
        <v/>
      </c>
      <c r="T1481" t="str">
        <f>IF(All_Tasks!T1481="","",All_Tasks!T1481)</f>
        <v/>
      </c>
      <c r="U1481" t="str">
        <f>IF(All_Tasks!U1481="","",All_Tasks!U1481)</f>
        <v/>
      </c>
      <c r="V1481">
        <f>IF(A1481="",0,IFERROR(MATCH(A1481,Scope_Labor_Rates!$A$6:$A$46,0)+5,0))</f>
        <v>0</v>
      </c>
      <c r="W1481" s="178">
        <f>IF(V1481&gt;0,INDEX(Scope_Labor_Rates!$C$6:$C$46,V1481-5),0)</f>
        <v>0</v>
      </c>
      <c r="X1481" s="178">
        <f>IF(V1481&gt;0,INDEX(Scope_Labor_Rates!$C$6:$C$46,V1481-5),0)</f>
        <v>0</v>
      </c>
      <c r="Y1481" s="180">
        <f>IF(V1481&gt;0,INDEX(Scope_Labor_Rates!$S$6:$S$46,V1481-5),0)</f>
        <v>0</v>
      </c>
      <c r="Z1481" s="180">
        <f>IF(V1481&gt;0,INDEX(Scope_Labor_Rates!$R$6:$R$46,V1481-5),1)</f>
        <v>1</v>
      </c>
      <c r="AA1481" s="231">
        <f t="shared" si="207"/>
        <v>0</v>
      </c>
      <c r="AB1481" t="str">
        <f t="shared" si="208"/>
        <v/>
      </c>
      <c r="AC1481" s="178" t="str">
        <f t="shared" si="209"/>
        <v/>
      </c>
      <c r="AD1481" s="181">
        <f t="shared" si="210"/>
        <v>0</v>
      </c>
      <c r="AE1481" s="178">
        <f>IF(V1481&gt;0,P1481*INDEX(Scope_Labor_Rates!$E$6:$E$46,V1481-5),0)</f>
        <v>0</v>
      </c>
      <c r="AF1481" s="181">
        <f>IF(V1481&gt;0,AE1481*INDEX(Scope_Labor_Rates!$D$6:$D$46,V1481-5)*AA1481,0)</f>
        <v>0</v>
      </c>
      <c r="AG1481" s="178">
        <f>IF(V1481&gt;0,P1481*INDEX(Scope_Labor_Rates!$G$6:$G$46,V1481-5),0)</f>
        <v>0</v>
      </c>
      <c r="AH1481" s="181">
        <f>IF(V1481&gt;0,AG1481*INDEX(Scope_Labor_Rates!$F$6:$F$46,V1481-5)*AA1481,0)</f>
        <v>0</v>
      </c>
      <c r="AI1481" s="178">
        <f>IF(V1481&gt;0,P1481*INDEX(Scope_Labor_Rates!$I$6:$I$46,V1481-5),0)</f>
        <v>0</v>
      </c>
      <c r="AJ1481" s="181">
        <f>IF(V1481&gt;0,AI1481*INDEX(Scope_Labor_Rates!$H$6:$H$46,V1481-5)*AA1481,0)</f>
        <v>0</v>
      </c>
      <c r="AK1481" s="178">
        <f>IF(V1481&gt;0,P1481*INDEX(Scope_Labor_Rates!$K$6:$K$46,V1481-5),0)</f>
        <v>0</v>
      </c>
      <c r="AL1481" s="181">
        <f>IF(V1481&gt;0,AK1481*INDEX(Scope_Labor_Rates!$J$6:$J$46,V1481-5)*AA1481,0)</f>
        <v>0</v>
      </c>
      <c r="AM1481" s="178">
        <f>IF(V1481&gt;0,P1481*INDEX(Scope_Labor_Rates!$M$6:$M$46,V1481-5),0)</f>
        <v>0</v>
      </c>
      <c r="AN1481" s="178">
        <f>IF(V1481&gt;0,AM1481*INDEX(Scope_Labor_Rates!$L$6:$L$46,V1481-5)*AA1481,0)</f>
        <v>0</v>
      </c>
      <c r="AO1481" s="178">
        <f>IF(V1481&gt;0,P1481*INDEX(Scope_Labor_Rates!$O$6:$O$46,V1481-5)*AA1481,0)</f>
        <v>0</v>
      </c>
      <c r="AP1481" s="181">
        <f>IF(V1481&gt;0,P1481*INDEX(Scope_Labor_Rates!$Q$6:$Q$46,V1481-5)*AA1481,0)</f>
        <v>0</v>
      </c>
      <c r="AQ1481" s="178">
        <f t="shared" si="211"/>
        <v>0</v>
      </c>
      <c r="AR1481" s="178">
        <f t="shared" si="212"/>
        <v>0</v>
      </c>
      <c r="AS1481" s="178">
        <f t="shared" si="213"/>
        <v>0</v>
      </c>
      <c r="AT1481" s="178">
        <f t="shared" si="214"/>
        <v>0</v>
      </c>
      <c r="AU1481">
        <f t="shared" si="215"/>
        <v>0</v>
      </c>
    </row>
    <row r="1482" spans="1:47">
      <c r="A1482" t="str">
        <f>IF(All_Tasks!A1482="","",All_Tasks!A1482)</f>
        <v/>
      </c>
      <c r="B1482" t="str">
        <f>IF(All_Tasks!B1482="","",All_Tasks!B1482)</f>
        <v/>
      </c>
      <c r="C1482" t="str">
        <f>IF(All_Tasks!C1482="","",All_Tasks!C1482)</f>
        <v/>
      </c>
      <c r="D1482" t="str">
        <f>IF(All_Tasks!D1482="","",All_Tasks!D1482)</f>
        <v/>
      </c>
      <c r="E1482" t="str">
        <f>IF(All_Tasks!V1482&lt;&gt;"",All_Tasks!V1482,IF(All_Tasks!E1482&lt;&gt;"",All_Tasks!E1482,""))</f>
        <v/>
      </c>
      <c r="F1482" t="str">
        <f>IF(All_Tasks!F1482="","",All_Tasks!F1482)</f>
        <v/>
      </c>
      <c r="G1482" t="str">
        <f>IF(All_Tasks!G1482="","",All_Tasks!G1482)</f>
        <v/>
      </c>
      <c r="H1482" s="231" t="str">
        <f>IF(All_Tasks!H1482="","",All_Tasks!H1482)</f>
        <v/>
      </c>
      <c r="I1482" t="str">
        <f>IF(All_Tasks!I1482="","",All_Tasks!I1482)</f>
        <v/>
      </c>
      <c r="J1482" t="str">
        <f>IF(All_Tasks!J1482="","",All_Tasks!J1482)</f>
        <v/>
      </c>
      <c r="K1482" t="str">
        <f>IF(All_Tasks!K1482="","",All_Tasks!K1482)</f>
        <v/>
      </c>
      <c r="L1482" s="231" t="str">
        <f>IF(All_Tasks!L1482="","",All_Tasks!L1482)</f>
        <v/>
      </c>
      <c r="M1482" t="str">
        <f>IF(All_Tasks!M1482="","",All_Tasks!M1482)</f>
        <v/>
      </c>
      <c r="N1482" t="str">
        <f>IF(All_Tasks!N1482="","",All_Tasks!N1482)</f>
        <v/>
      </c>
      <c r="O1482" t="str">
        <f>IF(All_Tasks!O1482="","",All_Tasks!O1482)</f>
        <v/>
      </c>
      <c r="P1482" s="181">
        <f>IF(All_Tasks!P1482="",0,All_Tasks!P1482)</f>
        <v>0</v>
      </c>
      <c r="Q1482" s="181">
        <f>IF(All_Tasks!Q1482="",0,All_Tasks!Q1482)</f>
        <v>0</v>
      </c>
      <c r="R1482" s="181">
        <f>IF(All_Tasks!R1482="",0,All_Tasks!R1482)</f>
        <v>0</v>
      </c>
      <c r="S1482" s="181" t="str">
        <f>IF(All_Tasks!S1482="","",All_Tasks!S1482)</f>
        <v/>
      </c>
      <c r="T1482" t="str">
        <f>IF(All_Tasks!T1482="","",All_Tasks!T1482)</f>
        <v/>
      </c>
      <c r="U1482" t="str">
        <f>IF(All_Tasks!U1482="","",All_Tasks!U1482)</f>
        <v/>
      </c>
      <c r="V1482">
        <f>IF(A1482="",0,IFERROR(MATCH(A1482,Scope_Labor_Rates!$A$6:$A$46,0)+5,0))</f>
        <v>0</v>
      </c>
      <c r="W1482" s="178">
        <f>IF(V1482&gt;0,INDEX(Scope_Labor_Rates!$C$6:$C$46,V1482-5),0)</f>
        <v>0</v>
      </c>
      <c r="X1482" s="178">
        <f>IF(V1482&gt;0,INDEX(Scope_Labor_Rates!$C$6:$C$46,V1482-5),0)</f>
        <v>0</v>
      </c>
      <c r="Y1482" s="180">
        <f>IF(V1482&gt;0,INDEX(Scope_Labor_Rates!$S$6:$S$46,V1482-5),0)</f>
        <v>0</v>
      </c>
      <c r="Z1482" s="180">
        <f>IF(V1482&gt;0,INDEX(Scope_Labor_Rates!$R$6:$R$46,V1482-5),1)</f>
        <v>1</v>
      </c>
      <c r="AA1482" s="231">
        <f t="shared" si="207"/>
        <v>0</v>
      </c>
      <c r="AB1482" t="str">
        <f t="shared" si="208"/>
        <v/>
      </c>
      <c r="AC1482" s="178" t="str">
        <f t="shared" si="209"/>
        <v/>
      </c>
      <c r="AD1482" s="181">
        <f t="shared" si="210"/>
        <v>0</v>
      </c>
      <c r="AE1482" s="178">
        <f>IF(V1482&gt;0,P1482*INDEX(Scope_Labor_Rates!$E$6:$E$46,V1482-5),0)</f>
        <v>0</v>
      </c>
      <c r="AF1482" s="181">
        <f>IF(V1482&gt;0,AE1482*INDEX(Scope_Labor_Rates!$D$6:$D$46,V1482-5)*AA1482,0)</f>
        <v>0</v>
      </c>
      <c r="AG1482" s="178">
        <f>IF(V1482&gt;0,P1482*INDEX(Scope_Labor_Rates!$G$6:$G$46,V1482-5),0)</f>
        <v>0</v>
      </c>
      <c r="AH1482" s="181">
        <f>IF(V1482&gt;0,AG1482*INDEX(Scope_Labor_Rates!$F$6:$F$46,V1482-5)*AA1482,0)</f>
        <v>0</v>
      </c>
      <c r="AI1482" s="178">
        <f>IF(V1482&gt;0,P1482*INDEX(Scope_Labor_Rates!$I$6:$I$46,V1482-5),0)</f>
        <v>0</v>
      </c>
      <c r="AJ1482" s="181">
        <f>IF(V1482&gt;0,AI1482*INDEX(Scope_Labor_Rates!$H$6:$H$46,V1482-5)*AA1482,0)</f>
        <v>0</v>
      </c>
      <c r="AK1482" s="178">
        <f>IF(V1482&gt;0,P1482*INDEX(Scope_Labor_Rates!$K$6:$K$46,V1482-5),0)</f>
        <v>0</v>
      </c>
      <c r="AL1482" s="181">
        <f>IF(V1482&gt;0,AK1482*INDEX(Scope_Labor_Rates!$J$6:$J$46,V1482-5)*AA1482,0)</f>
        <v>0</v>
      </c>
      <c r="AM1482" s="178">
        <f>IF(V1482&gt;0,P1482*INDEX(Scope_Labor_Rates!$M$6:$M$46,V1482-5),0)</f>
        <v>0</v>
      </c>
      <c r="AN1482" s="178">
        <f>IF(V1482&gt;0,AM1482*INDEX(Scope_Labor_Rates!$L$6:$L$46,V1482-5)*AA1482,0)</f>
        <v>0</v>
      </c>
      <c r="AO1482" s="178">
        <f>IF(V1482&gt;0,P1482*INDEX(Scope_Labor_Rates!$O$6:$O$46,V1482-5)*AA1482,0)</f>
        <v>0</v>
      </c>
      <c r="AP1482" s="181">
        <f>IF(V1482&gt;0,P1482*INDEX(Scope_Labor_Rates!$Q$6:$Q$46,V1482-5)*AA1482,0)</f>
        <v>0</v>
      </c>
      <c r="AQ1482" s="178">
        <f t="shared" si="211"/>
        <v>0</v>
      </c>
      <c r="AR1482" s="178">
        <f t="shared" si="212"/>
        <v>0</v>
      </c>
      <c r="AS1482" s="178">
        <f t="shared" si="213"/>
        <v>0</v>
      </c>
      <c r="AT1482" s="178">
        <f t="shared" si="214"/>
        <v>0</v>
      </c>
      <c r="AU1482">
        <f t="shared" si="215"/>
        <v>0</v>
      </c>
    </row>
    <row r="1483" spans="1:47">
      <c r="A1483" t="str">
        <f>IF(All_Tasks!A1483="","",All_Tasks!A1483)</f>
        <v/>
      </c>
      <c r="B1483" t="str">
        <f>IF(All_Tasks!B1483="","",All_Tasks!B1483)</f>
        <v/>
      </c>
      <c r="C1483" t="str">
        <f>IF(All_Tasks!C1483="","",All_Tasks!C1483)</f>
        <v/>
      </c>
      <c r="D1483" t="str">
        <f>IF(All_Tasks!D1483="","",All_Tasks!D1483)</f>
        <v/>
      </c>
      <c r="E1483" t="str">
        <f>IF(All_Tasks!V1483&lt;&gt;"",All_Tasks!V1483,IF(All_Tasks!E1483&lt;&gt;"",All_Tasks!E1483,""))</f>
        <v/>
      </c>
      <c r="F1483" t="str">
        <f>IF(All_Tasks!F1483="","",All_Tasks!F1483)</f>
        <v/>
      </c>
      <c r="G1483" t="str">
        <f>IF(All_Tasks!G1483="","",All_Tasks!G1483)</f>
        <v/>
      </c>
      <c r="H1483" s="231" t="str">
        <f>IF(All_Tasks!H1483="","",All_Tasks!H1483)</f>
        <v/>
      </c>
      <c r="I1483" t="str">
        <f>IF(All_Tasks!I1483="","",All_Tasks!I1483)</f>
        <v/>
      </c>
      <c r="J1483" t="str">
        <f>IF(All_Tasks!J1483="","",All_Tasks!J1483)</f>
        <v/>
      </c>
      <c r="K1483" t="str">
        <f>IF(All_Tasks!K1483="","",All_Tasks!K1483)</f>
        <v/>
      </c>
      <c r="L1483" s="231" t="str">
        <f>IF(All_Tasks!L1483="","",All_Tasks!L1483)</f>
        <v/>
      </c>
      <c r="M1483" t="str">
        <f>IF(All_Tasks!M1483="","",All_Tasks!M1483)</f>
        <v/>
      </c>
      <c r="N1483" t="str">
        <f>IF(All_Tasks!N1483="","",All_Tasks!N1483)</f>
        <v/>
      </c>
      <c r="O1483" t="str">
        <f>IF(All_Tasks!O1483="","",All_Tasks!O1483)</f>
        <v/>
      </c>
      <c r="P1483" s="181">
        <f>IF(All_Tasks!P1483="",0,All_Tasks!P1483)</f>
        <v>0</v>
      </c>
      <c r="Q1483" s="181">
        <f>IF(All_Tasks!Q1483="",0,All_Tasks!Q1483)</f>
        <v>0</v>
      </c>
      <c r="R1483" s="181">
        <f>IF(All_Tasks!R1483="",0,All_Tasks!R1483)</f>
        <v>0</v>
      </c>
      <c r="S1483" s="181" t="str">
        <f>IF(All_Tasks!S1483="","",All_Tasks!S1483)</f>
        <v/>
      </c>
      <c r="T1483" t="str">
        <f>IF(All_Tasks!T1483="","",All_Tasks!T1483)</f>
        <v/>
      </c>
      <c r="U1483" t="str">
        <f>IF(All_Tasks!U1483="","",All_Tasks!U1483)</f>
        <v/>
      </c>
      <c r="V1483">
        <f>IF(A1483="",0,IFERROR(MATCH(A1483,Scope_Labor_Rates!$A$6:$A$46,0)+5,0))</f>
        <v>0</v>
      </c>
      <c r="W1483" s="178">
        <f>IF(V1483&gt;0,INDEX(Scope_Labor_Rates!$C$6:$C$46,V1483-5),0)</f>
        <v>0</v>
      </c>
      <c r="X1483" s="178">
        <f>IF(V1483&gt;0,INDEX(Scope_Labor_Rates!$C$6:$C$46,V1483-5),0)</f>
        <v>0</v>
      </c>
      <c r="Y1483" s="180">
        <f>IF(V1483&gt;0,INDEX(Scope_Labor_Rates!$S$6:$S$46,V1483-5),0)</f>
        <v>0</v>
      </c>
      <c r="Z1483" s="180">
        <f>IF(V1483&gt;0,INDEX(Scope_Labor_Rates!$R$6:$R$46,V1483-5),1)</f>
        <v>1</v>
      </c>
      <c r="AA1483" s="231">
        <f t="shared" si="207"/>
        <v>0</v>
      </c>
      <c r="AB1483" t="str">
        <f t="shared" si="208"/>
        <v/>
      </c>
      <c r="AC1483" s="178" t="str">
        <f t="shared" si="209"/>
        <v/>
      </c>
      <c r="AD1483" s="181">
        <f t="shared" si="210"/>
        <v>0</v>
      </c>
      <c r="AE1483" s="178">
        <f>IF(V1483&gt;0,P1483*INDEX(Scope_Labor_Rates!$E$6:$E$46,V1483-5),0)</f>
        <v>0</v>
      </c>
      <c r="AF1483" s="181">
        <f>IF(V1483&gt;0,AE1483*INDEX(Scope_Labor_Rates!$D$6:$D$46,V1483-5)*AA1483,0)</f>
        <v>0</v>
      </c>
      <c r="AG1483" s="178">
        <f>IF(V1483&gt;0,P1483*INDEX(Scope_Labor_Rates!$G$6:$G$46,V1483-5),0)</f>
        <v>0</v>
      </c>
      <c r="AH1483" s="181">
        <f>IF(V1483&gt;0,AG1483*INDEX(Scope_Labor_Rates!$F$6:$F$46,V1483-5)*AA1483,0)</f>
        <v>0</v>
      </c>
      <c r="AI1483" s="178">
        <f>IF(V1483&gt;0,P1483*INDEX(Scope_Labor_Rates!$I$6:$I$46,V1483-5),0)</f>
        <v>0</v>
      </c>
      <c r="AJ1483" s="181">
        <f>IF(V1483&gt;0,AI1483*INDEX(Scope_Labor_Rates!$H$6:$H$46,V1483-5)*AA1483,0)</f>
        <v>0</v>
      </c>
      <c r="AK1483" s="178">
        <f>IF(V1483&gt;0,P1483*INDEX(Scope_Labor_Rates!$K$6:$K$46,V1483-5),0)</f>
        <v>0</v>
      </c>
      <c r="AL1483" s="181">
        <f>IF(V1483&gt;0,AK1483*INDEX(Scope_Labor_Rates!$J$6:$J$46,V1483-5)*AA1483,0)</f>
        <v>0</v>
      </c>
      <c r="AM1483" s="178">
        <f>IF(V1483&gt;0,P1483*INDEX(Scope_Labor_Rates!$M$6:$M$46,V1483-5),0)</f>
        <v>0</v>
      </c>
      <c r="AN1483" s="178">
        <f>IF(V1483&gt;0,AM1483*INDEX(Scope_Labor_Rates!$L$6:$L$46,V1483-5)*AA1483,0)</f>
        <v>0</v>
      </c>
      <c r="AO1483" s="178">
        <f>IF(V1483&gt;0,P1483*INDEX(Scope_Labor_Rates!$O$6:$O$46,V1483-5)*AA1483,0)</f>
        <v>0</v>
      </c>
      <c r="AP1483" s="181">
        <f>IF(V1483&gt;0,P1483*INDEX(Scope_Labor_Rates!$Q$6:$Q$46,V1483-5)*AA1483,0)</f>
        <v>0</v>
      </c>
      <c r="AQ1483" s="178">
        <f t="shared" si="211"/>
        <v>0</v>
      </c>
      <c r="AR1483" s="178">
        <f t="shared" si="212"/>
        <v>0</v>
      </c>
      <c r="AS1483" s="178">
        <f t="shared" si="213"/>
        <v>0</v>
      </c>
      <c r="AT1483" s="178">
        <f t="shared" si="214"/>
        <v>0</v>
      </c>
      <c r="AU1483">
        <f t="shared" si="215"/>
        <v>0</v>
      </c>
    </row>
    <row r="1484" spans="1:47">
      <c r="A1484" t="str">
        <f>IF(All_Tasks!A1484="","",All_Tasks!A1484)</f>
        <v/>
      </c>
      <c r="B1484" t="str">
        <f>IF(All_Tasks!B1484="","",All_Tasks!B1484)</f>
        <v/>
      </c>
      <c r="C1484" t="str">
        <f>IF(All_Tasks!C1484="","",All_Tasks!C1484)</f>
        <v/>
      </c>
      <c r="D1484" t="str">
        <f>IF(All_Tasks!D1484="","",All_Tasks!D1484)</f>
        <v/>
      </c>
      <c r="E1484" t="str">
        <f>IF(All_Tasks!V1484&lt;&gt;"",All_Tasks!V1484,IF(All_Tasks!E1484&lt;&gt;"",All_Tasks!E1484,""))</f>
        <v/>
      </c>
      <c r="F1484" t="str">
        <f>IF(All_Tasks!F1484="","",All_Tasks!F1484)</f>
        <v/>
      </c>
      <c r="G1484" t="str">
        <f>IF(All_Tasks!G1484="","",All_Tasks!G1484)</f>
        <v/>
      </c>
      <c r="H1484" s="231" t="str">
        <f>IF(All_Tasks!H1484="","",All_Tasks!H1484)</f>
        <v/>
      </c>
      <c r="I1484" t="str">
        <f>IF(All_Tasks!I1484="","",All_Tasks!I1484)</f>
        <v/>
      </c>
      <c r="J1484" t="str">
        <f>IF(All_Tasks!J1484="","",All_Tasks!J1484)</f>
        <v/>
      </c>
      <c r="K1484" t="str">
        <f>IF(All_Tasks!K1484="","",All_Tasks!K1484)</f>
        <v/>
      </c>
      <c r="L1484" s="231" t="str">
        <f>IF(All_Tasks!L1484="","",All_Tasks!L1484)</f>
        <v/>
      </c>
      <c r="M1484" t="str">
        <f>IF(All_Tasks!M1484="","",All_Tasks!M1484)</f>
        <v/>
      </c>
      <c r="N1484" t="str">
        <f>IF(All_Tasks!N1484="","",All_Tasks!N1484)</f>
        <v/>
      </c>
      <c r="O1484" t="str">
        <f>IF(All_Tasks!O1484="","",All_Tasks!O1484)</f>
        <v/>
      </c>
      <c r="P1484" s="181">
        <f>IF(All_Tasks!P1484="",0,All_Tasks!P1484)</f>
        <v>0</v>
      </c>
      <c r="Q1484" s="181">
        <f>IF(All_Tasks!Q1484="",0,All_Tasks!Q1484)</f>
        <v>0</v>
      </c>
      <c r="R1484" s="181">
        <f>IF(All_Tasks!R1484="",0,All_Tasks!R1484)</f>
        <v>0</v>
      </c>
      <c r="S1484" s="181" t="str">
        <f>IF(All_Tasks!S1484="","",All_Tasks!S1484)</f>
        <v/>
      </c>
      <c r="T1484" t="str">
        <f>IF(All_Tasks!T1484="","",All_Tasks!T1484)</f>
        <v/>
      </c>
      <c r="U1484" t="str">
        <f>IF(All_Tasks!U1484="","",All_Tasks!U1484)</f>
        <v/>
      </c>
      <c r="V1484">
        <f>IF(A1484="",0,IFERROR(MATCH(A1484,Scope_Labor_Rates!$A$6:$A$46,0)+5,0))</f>
        <v>0</v>
      </c>
      <c r="W1484" s="178">
        <f>IF(V1484&gt;0,INDEX(Scope_Labor_Rates!$C$6:$C$46,V1484-5),0)</f>
        <v>0</v>
      </c>
      <c r="X1484" s="178">
        <f>IF(V1484&gt;0,INDEX(Scope_Labor_Rates!$C$6:$C$46,V1484-5),0)</f>
        <v>0</v>
      </c>
      <c r="Y1484" s="180">
        <f>IF(V1484&gt;0,INDEX(Scope_Labor_Rates!$S$6:$S$46,V1484-5),0)</f>
        <v>0</v>
      </c>
      <c r="Z1484" s="180">
        <f>IF(V1484&gt;0,INDEX(Scope_Labor_Rates!$R$6:$R$46,V1484-5),1)</f>
        <v>1</v>
      </c>
      <c r="AA1484" s="231">
        <f t="shared" si="207"/>
        <v>0</v>
      </c>
      <c r="AB1484" t="str">
        <f t="shared" si="208"/>
        <v/>
      </c>
      <c r="AC1484" s="178" t="str">
        <f t="shared" si="209"/>
        <v/>
      </c>
      <c r="AD1484" s="181">
        <f t="shared" si="210"/>
        <v>0</v>
      </c>
      <c r="AE1484" s="178">
        <f>IF(V1484&gt;0,P1484*INDEX(Scope_Labor_Rates!$E$6:$E$46,V1484-5),0)</f>
        <v>0</v>
      </c>
      <c r="AF1484" s="181">
        <f>IF(V1484&gt;0,AE1484*INDEX(Scope_Labor_Rates!$D$6:$D$46,V1484-5)*AA1484,0)</f>
        <v>0</v>
      </c>
      <c r="AG1484" s="178">
        <f>IF(V1484&gt;0,P1484*INDEX(Scope_Labor_Rates!$G$6:$G$46,V1484-5),0)</f>
        <v>0</v>
      </c>
      <c r="AH1484" s="181">
        <f>IF(V1484&gt;0,AG1484*INDEX(Scope_Labor_Rates!$F$6:$F$46,V1484-5)*AA1484,0)</f>
        <v>0</v>
      </c>
      <c r="AI1484" s="178">
        <f>IF(V1484&gt;0,P1484*INDEX(Scope_Labor_Rates!$I$6:$I$46,V1484-5),0)</f>
        <v>0</v>
      </c>
      <c r="AJ1484" s="181">
        <f>IF(V1484&gt;0,AI1484*INDEX(Scope_Labor_Rates!$H$6:$H$46,V1484-5)*AA1484,0)</f>
        <v>0</v>
      </c>
      <c r="AK1484" s="178">
        <f>IF(V1484&gt;0,P1484*INDEX(Scope_Labor_Rates!$K$6:$K$46,V1484-5),0)</f>
        <v>0</v>
      </c>
      <c r="AL1484" s="181">
        <f>IF(V1484&gt;0,AK1484*INDEX(Scope_Labor_Rates!$J$6:$J$46,V1484-5)*AA1484,0)</f>
        <v>0</v>
      </c>
      <c r="AM1484" s="178">
        <f>IF(V1484&gt;0,P1484*INDEX(Scope_Labor_Rates!$M$6:$M$46,V1484-5),0)</f>
        <v>0</v>
      </c>
      <c r="AN1484" s="178">
        <f>IF(V1484&gt;0,AM1484*INDEX(Scope_Labor_Rates!$L$6:$L$46,V1484-5)*AA1484,0)</f>
        <v>0</v>
      </c>
      <c r="AO1484" s="178">
        <f>IF(V1484&gt;0,P1484*INDEX(Scope_Labor_Rates!$O$6:$O$46,V1484-5)*AA1484,0)</f>
        <v>0</v>
      </c>
      <c r="AP1484" s="181">
        <f>IF(V1484&gt;0,P1484*INDEX(Scope_Labor_Rates!$Q$6:$Q$46,V1484-5)*AA1484,0)</f>
        <v>0</v>
      </c>
      <c r="AQ1484" s="178">
        <f t="shared" si="211"/>
        <v>0</v>
      </c>
      <c r="AR1484" s="178">
        <f t="shared" si="212"/>
        <v>0</v>
      </c>
      <c r="AS1484" s="178">
        <f t="shared" si="213"/>
        <v>0</v>
      </c>
      <c r="AT1484" s="178">
        <f t="shared" si="214"/>
        <v>0</v>
      </c>
      <c r="AU1484">
        <f t="shared" si="215"/>
        <v>0</v>
      </c>
    </row>
    <row r="1485" spans="1:47">
      <c r="A1485" t="str">
        <f>IF(All_Tasks!A1485="","",All_Tasks!A1485)</f>
        <v/>
      </c>
      <c r="B1485" t="str">
        <f>IF(All_Tasks!B1485="","",All_Tasks!B1485)</f>
        <v/>
      </c>
      <c r="C1485" t="str">
        <f>IF(All_Tasks!C1485="","",All_Tasks!C1485)</f>
        <v/>
      </c>
      <c r="D1485" t="str">
        <f>IF(All_Tasks!D1485="","",All_Tasks!D1485)</f>
        <v/>
      </c>
      <c r="E1485" t="str">
        <f>IF(All_Tasks!V1485&lt;&gt;"",All_Tasks!V1485,IF(All_Tasks!E1485&lt;&gt;"",All_Tasks!E1485,""))</f>
        <v/>
      </c>
      <c r="F1485" t="str">
        <f>IF(All_Tasks!F1485="","",All_Tasks!F1485)</f>
        <v/>
      </c>
      <c r="G1485" t="str">
        <f>IF(All_Tasks!G1485="","",All_Tasks!G1485)</f>
        <v/>
      </c>
      <c r="H1485" s="231" t="str">
        <f>IF(All_Tasks!H1485="","",All_Tasks!H1485)</f>
        <v/>
      </c>
      <c r="I1485" t="str">
        <f>IF(All_Tasks!I1485="","",All_Tasks!I1485)</f>
        <v/>
      </c>
      <c r="J1485" t="str">
        <f>IF(All_Tasks!J1485="","",All_Tasks!J1485)</f>
        <v/>
      </c>
      <c r="K1485" t="str">
        <f>IF(All_Tasks!K1485="","",All_Tasks!K1485)</f>
        <v/>
      </c>
      <c r="L1485" s="231" t="str">
        <f>IF(All_Tasks!L1485="","",All_Tasks!L1485)</f>
        <v/>
      </c>
      <c r="M1485" t="str">
        <f>IF(All_Tasks!M1485="","",All_Tasks!M1485)</f>
        <v/>
      </c>
      <c r="N1485" t="str">
        <f>IF(All_Tasks!N1485="","",All_Tasks!N1485)</f>
        <v/>
      </c>
      <c r="O1485" t="str">
        <f>IF(All_Tasks!O1485="","",All_Tasks!O1485)</f>
        <v/>
      </c>
      <c r="P1485" s="181">
        <f>IF(All_Tasks!P1485="",0,All_Tasks!P1485)</f>
        <v>0</v>
      </c>
      <c r="Q1485" s="181">
        <f>IF(All_Tasks!Q1485="",0,All_Tasks!Q1485)</f>
        <v>0</v>
      </c>
      <c r="R1485" s="181">
        <f>IF(All_Tasks!R1485="",0,All_Tasks!R1485)</f>
        <v>0</v>
      </c>
      <c r="S1485" s="181" t="str">
        <f>IF(All_Tasks!S1485="","",All_Tasks!S1485)</f>
        <v/>
      </c>
      <c r="T1485" t="str">
        <f>IF(All_Tasks!T1485="","",All_Tasks!T1485)</f>
        <v/>
      </c>
      <c r="U1485" t="str">
        <f>IF(All_Tasks!U1485="","",All_Tasks!U1485)</f>
        <v/>
      </c>
      <c r="V1485">
        <f>IF(A1485="",0,IFERROR(MATCH(A1485,Scope_Labor_Rates!$A$6:$A$46,0)+5,0))</f>
        <v>0</v>
      </c>
      <c r="W1485" s="178">
        <f>IF(V1485&gt;0,INDEX(Scope_Labor_Rates!$C$6:$C$46,V1485-5),0)</f>
        <v>0</v>
      </c>
      <c r="X1485" s="178">
        <f>IF(V1485&gt;0,INDEX(Scope_Labor_Rates!$C$6:$C$46,V1485-5),0)</f>
        <v>0</v>
      </c>
      <c r="Y1485" s="180">
        <f>IF(V1485&gt;0,INDEX(Scope_Labor_Rates!$S$6:$S$46,V1485-5),0)</f>
        <v>0</v>
      </c>
      <c r="Z1485" s="180">
        <f>IF(V1485&gt;0,INDEX(Scope_Labor_Rates!$R$6:$R$46,V1485-5),1)</f>
        <v>1</v>
      </c>
      <c r="AA1485" s="231">
        <f t="shared" si="207"/>
        <v>0</v>
      </c>
      <c r="AB1485" t="str">
        <f t="shared" si="208"/>
        <v/>
      </c>
      <c r="AC1485" s="178" t="str">
        <f t="shared" si="209"/>
        <v/>
      </c>
      <c r="AD1485" s="181">
        <f t="shared" si="210"/>
        <v>0</v>
      </c>
      <c r="AE1485" s="178">
        <f>IF(V1485&gt;0,P1485*INDEX(Scope_Labor_Rates!$E$6:$E$46,V1485-5),0)</f>
        <v>0</v>
      </c>
      <c r="AF1485" s="181">
        <f>IF(V1485&gt;0,AE1485*INDEX(Scope_Labor_Rates!$D$6:$D$46,V1485-5)*AA1485,0)</f>
        <v>0</v>
      </c>
      <c r="AG1485" s="178">
        <f>IF(V1485&gt;0,P1485*INDEX(Scope_Labor_Rates!$G$6:$G$46,V1485-5),0)</f>
        <v>0</v>
      </c>
      <c r="AH1485" s="181">
        <f>IF(V1485&gt;0,AG1485*INDEX(Scope_Labor_Rates!$F$6:$F$46,V1485-5)*AA1485,0)</f>
        <v>0</v>
      </c>
      <c r="AI1485" s="178">
        <f>IF(V1485&gt;0,P1485*INDEX(Scope_Labor_Rates!$I$6:$I$46,V1485-5),0)</f>
        <v>0</v>
      </c>
      <c r="AJ1485" s="181">
        <f>IF(V1485&gt;0,AI1485*INDEX(Scope_Labor_Rates!$H$6:$H$46,V1485-5)*AA1485,0)</f>
        <v>0</v>
      </c>
      <c r="AK1485" s="178">
        <f>IF(V1485&gt;0,P1485*INDEX(Scope_Labor_Rates!$K$6:$K$46,V1485-5),0)</f>
        <v>0</v>
      </c>
      <c r="AL1485" s="181">
        <f>IF(V1485&gt;0,AK1485*INDEX(Scope_Labor_Rates!$J$6:$J$46,V1485-5)*AA1485,0)</f>
        <v>0</v>
      </c>
      <c r="AM1485" s="178">
        <f>IF(V1485&gt;0,P1485*INDEX(Scope_Labor_Rates!$M$6:$M$46,V1485-5),0)</f>
        <v>0</v>
      </c>
      <c r="AN1485" s="178">
        <f>IF(V1485&gt;0,AM1485*INDEX(Scope_Labor_Rates!$L$6:$L$46,V1485-5)*AA1485,0)</f>
        <v>0</v>
      </c>
      <c r="AO1485" s="178">
        <f>IF(V1485&gt;0,P1485*INDEX(Scope_Labor_Rates!$O$6:$O$46,V1485-5)*AA1485,0)</f>
        <v>0</v>
      </c>
      <c r="AP1485" s="181">
        <f>IF(V1485&gt;0,P1485*INDEX(Scope_Labor_Rates!$Q$6:$Q$46,V1485-5)*AA1485,0)</f>
        <v>0</v>
      </c>
      <c r="AQ1485" s="178">
        <f t="shared" si="211"/>
        <v>0</v>
      </c>
      <c r="AR1485" s="178">
        <f t="shared" si="212"/>
        <v>0</v>
      </c>
      <c r="AS1485" s="178">
        <f t="shared" si="213"/>
        <v>0</v>
      </c>
      <c r="AT1485" s="178">
        <f t="shared" si="214"/>
        <v>0</v>
      </c>
      <c r="AU1485">
        <f t="shared" si="215"/>
        <v>0</v>
      </c>
    </row>
    <row r="1486" spans="1:47">
      <c r="A1486" t="str">
        <f>IF(All_Tasks!A1486="","",All_Tasks!A1486)</f>
        <v/>
      </c>
      <c r="B1486" t="str">
        <f>IF(All_Tasks!B1486="","",All_Tasks!B1486)</f>
        <v/>
      </c>
      <c r="C1486" t="str">
        <f>IF(All_Tasks!C1486="","",All_Tasks!C1486)</f>
        <v/>
      </c>
      <c r="D1486" t="str">
        <f>IF(All_Tasks!D1486="","",All_Tasks!D1486)</f>
        <v/>
      </c>
      <c r="E1486" t="str">
        <f>IF(All_Tasks!V1486&lt;&gt;"",All_Tasks!V1486,IF(All_Tasks!E1486&lt;&gt;"",All_Tasks!E1486,""))</f>
        <v/>
      </c>
      <c r="F1486" t="str">
        <f>IF(All_Tasks!F1486="","",All_Tasks!F1486)</f>
        <v/>
      </c>
      <c r="G1486" t="str">
        <f>IF(All_Tasks!G1486="","",All_Tasks!G1486)</f>
        <v/>
      </c>
      <c r="H1486" s="231" t="str">
        <f>IF(All_Tasks!H1486="","",All_Tasks!H1486)</f>
        <v/>
      </c>
      <c r="I1486" t="str">
        <f>IF(All_Tasks!I1486="","",All_Tasks!I1486)</f>
        <v/>
      </c>
      <c r="J1486" t="str">
        <f>IF(All_Tasks!J1486="","",All_Tasks!J1486)</f>
        <v/>
      </c>
      <c r="K1486" t="str">
        <f>IF(All_Tasks!K1486="","",All_Tasks!K1486)</f>
        <v/>
      </c>
      <c r="L1486" s="231" t="str">
        <f>IF(All_Tasks!L1486="","",All_Tasks!L1486)</f>
        <v/>
      </c>
      <c r="M1486" t="str">
        <f>IF(All_Tasks!M1486="","",All_Tasks!M1486)</f>
        <v/>
      </c>
      <c r="N1486" t="str">
        <f>IF(All_Tasks!N1486="","",All_Tasks!N1486)</f>
        <v/>
      </c>
      <c r="O1486" t="str">
        <f>IF(All_Tasks!O1486="","",All_Tasks!O1486)</f>
        <v/>
      </c>
      <c r="P1486" s="181">
        <f>IF(All_Tasks!P1486="",0,All_Tasks!P1486)</f>
        <v>0</v>
      </c>
      <c r="Q1486" s="181">
        <f>IF(All_Tasks!Q1486="",0,All_Tasks!Q1486)</f>
        <v>0</v>
      </c>
      <c r="R1486" s="181">
        <f>IF(All_Tasks!R1486="",0,All_Tasks!R1486)</f>
        <v>0</v>
      </c>
      <c r="S1486" s="181" t="str">
        <f>IF(All_Tasks!S1486="","",All_Tasks!S1486)</f>
        <v/>
      </c>
      <c r="T1486" t="str">
        <f>IF(All_Tasks!T1486="","",All_Tasks!T1486)</f>
        <v/>
      </c>
      <c r="U1486" t="str">
        <f>IF(All_Tasks!U1486="","",All_Tasks!U1486)</f>
        <v/>
      </c>
      <c r="V1486">
        <f>IF(A1486="",0,IFERROR(MATCH(A1486,Scope_Labor_Rates!$A$6:$A$46,0)+5,0))</f>
        <v>0</v>
      </c>
      <c r="W1486" s="178">
        <f>IF(V1486&gt;0,INDEX(Scope_Labor_Rates!$C$6:$C$46,V1486-5),0)</f>
        <v>0</v>
      </c>
      <c r="X1486" s="178">
        <f>IF(V1486&gt;0,INDEX(Scope_Labor_Rates!$C$6:$C$46,V1486-5),0)</f>
        <v>0</v>
      </c>
      <c r="Y1486" s="180">
        <f>IF(V1486&gt;0,INDEX(Scope_Labor_Rates!$S$6:$S$46,V1486-5),0)</f>
        <v>0</v>
      </c>
      <c r="Z1486" s="180">
        <f>IF(V1486&gt;0,INDEX(Scope_Labor_Rates!$R$6:$R$46,V1486-5),1)</f>
        <v>1</v>
      </c>
      <c r="AA1486" s="231">
        <f t="shared" si="207"/>
        <v>0</v>
      </c>
      <c r="AB1486" t="str">
        <f t="shared" si="208"/>
        <v/>
      </c>
      <c r="AC1486" s="178" t="str">
        <f t="shared" si="209"/>
        <v/>
      </c>
      <c r="AD1486" s="181">
        <f t="shared" si="210"/>
        <v>0</v>
      </c>
      <c r="AE1486" s="178">
        <f>IF(V1486&gt;0,P1486*INDEX(Scope_Labor_Rates!$E$6:$E$46,V1486-5),0)</f>
        <v>0</v>
      </c>
      <c r="AF1486" s="181">
        <f>IF(V1486&gt;0,AE1486*INDEX(Scope_Labor_Rates!$D$6:$D$46,V1486-5)*AA1486,0)</f>
        <v>0</v>
      </c>
      <c r="AG1486" s="178">
        <f>IF(V1486&gt;0,P1486*INDEX(Scope_Labor_Rates!$G$6:$G$46,V1486-5),0)</f>
        <v>0</v>
      </c>
      <c r="AH1486" s="181">
        <f>IF(V1486&gt;0,AG1486*INDEX(Scope_Labor_Rates!$F$6:$F$46,V1486-5)*AA1486,0)</f>
        <v>0</v>
      </c>
      <c r="AI1486" s="178">
        <f>IF(V1486&gt;0,P1486*INDEX(Scope_Labor_Rates!$I$6:$I$46,V1486-5),0)</f>
        <v>0</v>
      </c>
      <c r="AJ1486" s="181">
        <f>IF(V1486&gt;0,AI1486*INDEX(Scope_Labor_Rates!$H$6:$H$46,V1486-5)*AA1486,0)</f>
        <v>0</v>
      </c>
      <c r="AK1486" s="178">
        <f>IF(V1486&gt;0,P1486*INDEX(Scope_Labor_Rates!$K$6:$K$46,V1486-5),0)</f>
        <v>0</v>
      </c>
      <c r="AL1486" s="181">
        <f>IF(V1486&gt;0,AK1486*INDEX(Scope_Labor_Rates!$J$6:$J$46,V1486-5)*AA1486,0)</f>
        <v>0</v>
      </c>
      <c r="AM1486" s="178">
        <f>IF(V1486&gt;0,P1486*INDEX(Scope_Labor_Rates!$M$6:$M$46,V1486-5),0)</f>
        <v>0</v>
      </c>
      <c r="AN1486" s="178">
        <f>IF(V1486&gt;0,AM1486*INDEX(Scope_Labor_Rates!$L$6:$L$46,V1486-5)*AA1486,0)</f>
        <v>0</v>
      </c>
      <c r="AO1486" s="178">
        <f>IF(V1486&gt;0,P1486*INDEX(Scope_Labor_Rates!$O$6:$O$46,V1486-5)*AA1486,0)</f>
        <v>0</v>
      </c>
      <c r="AP1486" s="181">
        <f>IF(V1486&gt;0,P1486*INDEX(Scope_Labor_Rates!$Q$6:$Q$46,V1486-5)*AA1486,0)</f>
        <v>0</v>
      </c>
      <c r="AQ1486" s="178">
        <f t="shared" si="211"/>
        <v>0</v>
      </c>
      <c r="AR1486" s="178">
        <f t="shared" si="212"/>
        <v>0</v>
      </c>
      <c r="AS1486" s="178">
        <f t="shared" si="213"/>
        <v>0</v>
      </c>
      <c r="AT1486" s="178">
        <f t="shared" si="214"/>
        <v>0</v>
      </c>
      <c r="AU1486">
        <f t="shared" si="215"/>
        <v>0</v>
      </c>
    </row>
    <row r="1487" spans="1:47">
      <c r="A1487" t="str">
        <f>IF(All_Tasks!A1487="","",All_Tasks!A1487)</f>
        <v/>
      </c>
      <c r="B1487" t="str">
        <f>IF(All_Tasks!B1487="","",All_Tasks!B1487)</f>
        <v/>
      </c>
      <c r="C1487" t="str">
        <f>IF(All_Tasks!C1487="","",All_Tasks!C1487)</f>
        <v/>
      </c>
      <c r="D1487" t="str">
        <f>IF(All_Tasks!D1487="","",All_Tasks!D1487)</f>
        <v/>
      </c>
      <c r="E1487" t="str">
        <f>IF(All_Tasks!V1487&lt;&gt;"",All_Tasks!V1487,IF(All_Tasks!E1487&lt;&gt;"",All_Tasks!E1487,""))</f>
        <v/>
      </c>
      <c r="F1487" t="str">
        <f>IF(All_Tasks!F1487="","",All_Tasks!F1487)</f>
        <v/>
      </c>
      <c r="G1487" t="str">
        <f>IF(All_Tasks!G1487="","",All_Tasks!G1487)</f>
        <v/>
      </c>
      <c r="H1487" s="231" t="str">
        <f>IF(All_Tasks!H1487="","",All_Tasks!H1487)</f>
        <v/>
      </c>
      <c r="I1487" t="str">
        <f>IF(All_Tasks!I1487="","",All_Tasks!I1487)</f>
        <v/>
      </c>
      <c r="J1487" t="str">
        <f>IF(All_Tasks!J1487="","",All_Tasks!J1487)</f>
        <v/>
      </c>
      <c r="K1487" t="str">
        <f>IF(All_Tasks!K1487="","",All_Tasks!K1487)</f>
        <v/>
      </c>
      <c r="L1487" s="231" t="str">
        <f>IF(All_Tasks!L1487="","",All_Tasks!L1487)</f>
        <v/>
      </c>
      <c r="M1487" t="str">
        <f>IF(All_Tasks!M1487="","",All_Tasks!M1487)</f>
        <v/>
      </c>
      <c r="N1487" t="str">
        <f>IF(All_Tasks!N1487="","",All_Tasks!N1487)</f>
        <v/>
      </c>
      <c r="O1487" t="str">
        <f>IF(All_Tasks!O1487="","",All_Tasks!O1487)</f>
        <v/>
      </c>
      <c r="P1487" s="181">
        <f>IF(All_Tasks!P1487="",0,All_Tasks!P1487)</f>
        <v>0</v>
      </c>
      <c r="Q1487" s="181">
        <f>IF(All_Tasks!Q1487="",0,All_Tasks!Q1487)</f>
        <v>0</v>
      </c>
      <c r="R1487" s="181">
        <f>IF(All_Tasks!R1487="",0,All_Tasks!R1487)</f>
        <v>0</v>
      </c>
      <c r="S1487" s="181" t="str">
        <f>IF(All_Tasks!S1487="","",All_Tasks!S1487)</f>
        <v/>
      </c>
      <c r="T1487" t="str">
        <f>IF(All_Tasks!T1487="","",All_Tasks!T1487)</f>
        <v/>
      </c>
      <c r="U1487" t="str">
        <f>IF(All_Tasks!U1487="","",All_Tasks!U1487)</f>
        <v/>
      </c>
      <c r="V1487">
        <f>IF(A1487="",0,IFERROR(MATCH(A1487,Scope_Labor_Rates!$A$6:$A$46,0)+5,0))</f>
        <v>0</v>
      </c>
      <c r="W1487" s="178">
        <f>IF(V1487&gt;0,INDEX(Scope_Labor_Rates!$C$6:$C$46,V1487-5),0)</f>
        <v>0</v>
      </c>
      <c r="X1487" s="178">
        <f>IF(V1487&gt;0,INDEX(Scope_Labor_Rates!$C$6:$C$46,V1487-5),0)</f>
        <v>0</v>
      </c>
      <c r="Y1487" s="180">
        <f>IF(V1487&gt;0,INDEX(Scope_Labor_Rates!$S$6:$S$46,V1487-5),0)</f>
        <v>0</v>
      </c>
      <c r="Z1487" s="180">
        <f>IF(V1487&gt;0,INDEX(Scope_Labor_Rates!$R$6:$R$46,V1487-5),1)</f>
        <v>1</v>
      </c>
      <c r="AA1487" s="231">
        <f t="shared" si="207"/>
        <v>0</v>
      </c>
      <c r="AB1487" t="str">
        <f t="shared" si="208"/>
        <v/>
      </c>
      <c r="AC1487" s="178" t="str">
        <f t="shared" si="209"/>
        <v/>
      </c>
      <c r="AD1487" s="181">
        <f t="shared" si="210"/>
        <v>0</v>
      </c>
      <c r="AE1487" s="178">
        <f>IF(V1487&gt;0,P1487*INDEX(Scope_Labor_Rates!$E$6:$E$46,V1487-5),0)</f>
        <v>0</v>
      </c>
      <c r="AF1487" s="181">
        <f>IF(V1487&gt;0,AE1487*INDEX(Scope_Labor_Rates!$D$6:$D$46,V1487-5)*AA1487,0)</f>
        <v>0</v>
      </c>
      <c r="AG1487" s="178">
        <f>IF(V1487&gt;0,P1487*INDEX(Scope_Labor_Rates!$G$6:$G$46,V1487-5),0)</f>
        <v>0</v>
      </c>
      <c r="AH1487" s="181">
        <f>IF(V1487&gt;0,AG1487*INDEX(Scope_Labor_Rates!$F$6:$F$46,V1487-5)*AA1487,0)</f>
        <v>0</v>
      </c>
      <c r="AI1487" s="178">
        <f>IF(V1487&gt;0,P1487*INDEX(Scope_Labor_Rates!$I$6:$I$46,V1487-5),0)</f>
        <v>0</v>
      </c>
      <c r="AJ1487" s="181">
        <f>IF(V1487&gt;0,AI1487*INDEX(Scope_Labor_Rates!$H$6:$H$46,V1487-5)*AA1487,0)</f>
        <v>0</v>
      </c>
      <c r="AK1487" s="178">
        <f>IF(V1487&gt;0,P1487*INDEX(Scope_Labor_Rates!$K$6:$K$46,V1487-5),0)</f>
        <v>0</v>
      </c>
      <c r="AL1487" s="181">
        <f>IF(V1487&gt;0,AK1487*INDEX(Scope_Labor_Rates!$J$6:$J$46,V1487-5)*AA1487,0)</f>
        <v>0</v>
      </c>
      <c r="AM1487" s="178">
        <f>IF(V1487&gt;0,P1487*INDEX(Scope_Labor_Rates!$M$6:$M$46,V1487-5),0)</f>
        <v>0</v>
      </c>
      <c r="AN1487" s="178">
        <f>IF(V1487&gt;0,AM1487*INDEX(Scope_Labor_Rates!$L$6:$L$46,V1487-5)*AA1487,0)</f>
        <v>0</v>
      </c>
      <c r="AO1487" s="178">
        <f>IF(V1487&gt;0,P1487*INDEX(Scope_Labor_Rates!$O$6:$O$46,V1487-5)*AA1487,0)</f>
        <v>0</v>
      </c>
      <c r="AP1487" s="181">
        <f>IF(V1487&gt;0,P1487*INDEX(Scope_Labor_Rates!$Q$6:$Q$46,V1487-5)*AA1487,0)</f>
        <v>0</v>
      </c>
      <c r="AQ1487" s="178">
        <f t="shared" si="211"/>
        <v>0</v>
      </c>
      <c r="AR1487" s="178">
        <f t="shared" si="212"/>
        <v>0</v>
      </c>
      <c r="AS1487" s="178">
        <f t="shared" si="213"/>
        <v>0</v>
      </c>
      <c r="AT1487" s="178">
        <f t="shared" si="214"/>
        <v>0</v>
      </c>
      <c r="AU1487">
        <f t="shared" si="215"/>
        <v>0</v>
      </c>
    </row>
    <row r="1488" spans="1:47">
      <c r="A1488" t="str">
        <f>IF(All_Tasks!A1488="","",All_Tasks!A1488)</f>
        <v/>
      </c>
      <c r="B1488" t="str">
        <f>IF(All_Tasks!B1488="","",All_Tasks!B1488)</f>
        <v/>
      </c>
      <c r="C1488" t="str">
        <f>IF(All_Tasks!C1488="","",All_Tasks!C1488)</f>
        <v/>
      </c>
      <c r="D1488" t="str">
        <f>IF(All_Tasks!D1488="","",All_Tasks!D1488)</f>
        <v/>
      </c>
      <c r="E1488" t="str">
        <f>IF(All_Tasks!V1488&lt;&gt;"",All_Tasks!V1488,IF(All_Tasks!E1488&lt;&gt;"",All_Tasks!E1488,""))</f>
        <v/>
      </c>
      <c r="F1488" t="str">
        <f>IF(All_Tasks!F1488="","",All_Tasks!F1488)</f>
        <v/>
      </c>
      <c r="G1488" t="str">
        <f>IF(All_Tasks!G1488="","",All_Tasks!G1488)</f>
        <v/>
      </c>
      <c r="H1488" s="231" t="str">
        <f>IF(All_Tasks!H1488="","",All_Tasks!H1488)</f>
        <v/>
      </c>
      <c r="I1488" t="str">
        <f>IF(All_Tasks!I1488="","",All_Tasks!I1488)</f>
        <v/>
      </c>
      <c r="J1488" t="str">
        <f>IF(All_Tasks!J1488="","",All_Tasks!J1488)</f>
        <v/>
      </c>
      <c r="K1488" t="str">
        <f>IF(All_Tasks!K1488="","",All_Tasks!K1488)</f>
        <v/>
      </c>
      <c r="L1488" s="231" t="str">
        <f>IF(All_Tasks!L1488="","",All_Tasks!L1488)</f>
        <v/>
      </c>
      <c r="M1488" t="str">
        <f>IF(All_Tasks!M1488="","",All_Tasks!M1488)</f>
        <v/>
      </c>
      <c r="N1488" t="str">
        <f>IF(All_Tasks!N1488="","",All_Tasks!N1488)</f>
        <v/>
      </c>
      <c r="O1488" t="str">
        <f>IF(All_Tasks!O1488="","",All_Tasks!O1488)</f>
        <v/>
      </c>
      <c r="P1488" s="181">
        <f>IF(All_Tasks!P1488="",0,All_Tasks!P1488)</f>
        <v>0</v>
      </c>
      <c r="Q1488" s="181">
        <f>IF(All_Tasks!Q1488="",0,All_Tasks!Q1488)</f>
        <v>0</v>
      </c>
      <c r="R1488" s="181">
        <f>IF(All_Tasks!R1488="",0,All_Tasks!R1488)</f>
        <v>0</v>
      </c>
      <c r="S1488" s="181" t="str">
        <f>IF(All_Tasks!S1488="","",All_Tasks!S1488)</f>
        <v/>
      </c>
      <c r="T1488" t="str">
        <f>IF(All_Tasks!T1488="","",All_Tasks!T1488)</f>
        <v/>
      </c>
      <c r="U1488" t="str">
        <f>IF(All_Tasks!U1488="","",All_Tasks!U1488)</f>
        <v/>
      </c>
      <c r="V1488">
        <f>IF(A1488="",0,IFERROR(MATCH(A1488,Scope_Labor_Rates!$A$6:$A$46,0)+5,0))</f>
        <v>0</v>
      </c>
      <c r="W1488" s="178">
        <f>IF(V1488&gt;0,INDEX(Scope_Labor_Rates!$C$6:$C$46,V1488-5),0)</f>
        <v>0</v>
      </c>
      <c r="X1488" s="178">
        <f>IF(V1488&gt;0,INDEX(Scope_Labor_Rates!$C$6:$C$46,V1488-5),0)</f>
        <v>0</v>
      </c>
      <c r="Y1488" s="180">
        <f>IF(V1488&gt;0,INDEX(Scope_Labor_Rates!$S$6:$S$46,V1488-5),0)</f>
        <v>0</v>
      </c>
      <c r="Z1488" s="180">
        <f>IF(V1488&gt;0,INDEX(Scope_Labor_Rates!$R$6:$R$46,V1488-5),1)</f>
        <v>1</v>
      </c>
      <c r="AA1488" s="231">
        <f t="shared" si="207"/>
        <v>0</v>
      </c>
      <c r="AB1488" t="str">
        <f t="shared" si="208"/>
        <v/>
      </c>
      <c r="AC1488" s="178" t="str">
        <f t="shared" si="209"/>
        <v/>
      </c>
      <c r="AD1488" s="181">
        <f t="shared" si="210"/>
        <v>0</v>
      </c>
      <c r="AE1488" s="178">
        <f>IF(V1488&gt;0,P1488*INDEX(Scope_Labor_Rates!$E$6:$E$46,V1488-5),0)</f>
        <v>0</v>
      </c>
      <c r="AF1488" s="181">
        <f>IF(V1488&gt;0,AE1488*INDEX(Scope_Labor_Rates!$D$6:$D$46,V1488-5)*AA1488,0)</f>
        <v>0</v>
      </c>
      <c r="AG1488" s="178">
        <f>IF(V1488&gt;0,P1488*INDEX(Scope_Labor_Rates!$G$6:$G$46,V1488-5),0)</f>
        <v>0</v>
      </c>
      <c r="AH1488" s="181">
        <f>IF(V1488&gt;0,AG1488*INDEX(Scope_Labor_Rates!$F$6:$F$46,V1488-5)*AA1488,0)</f>
        <v>0</v>
      </c>
      <c r="AI1488" s="178">
        <f>IF(V1488&gt;0,P1488*INDEX(Scope_Labor_Rates!$I$6:$I$46,V1488-5),0)</f>
        <v>0</v>
      </c>
      <c r="AJ1488" s="181">
        <f>IF(V1488&gt;0,AI1488*INDEX(Scope_Labor_Rates!$H$6:$H$46,V1488-5)*AA1488,0)</f>
        <v>0</v>
      </c>
      <c r="AK1488" s="178">
        <f>IF(V1488&gt;0,P1488*INDEX(Scope_Labor_Rates!$K$6:$K$46,V1488-5),0)</f>
        <v>0</v>
      </c>
      <c r="AL1488" s="181">
        <f>IF(V1488&gt;0,AK1488*INDEX(Scope_Labor_Rates!$J$6:$J$46,V1488-5)*AA1488,0)</f>
        <v>0</v>
      </c>
      <c r="AM1488" s="178">
        <f>IF(V1488&gt;0,P1488*INDEX(Scope_Labor_Rates!$M$6:$M$46,V1488-5),0)</f>
        <v>0</v>
      </c>
      <c r="AN1488" s="178">
        <f>IF(V1488&gt;0,AM1488*INDEX(Scope_Labor_Rates!$L$6:$L$46,V1488-5)*AA1488,0)</f>
        <v>0</v>
      </c>
      <c r="AO1488" s="178">
        <f>IF(V1488&gt;0,P1488*INDEX(Scope_Labor_Rates!$O$6:$O$46,V1488-5)*AA1488,0)</f>
        <v>0</v>
      </c>
      <c r="AP1488" s="181">
        <f>IF(V1488&gt;0,P1488*INDEX(Scope_Labor_Rates!$Q$6:$Q$46,V1488-5)*AA1488,0)</f>
        <v>0</v>
      </c>
      <c r="AQ1488" s="178">
        <f t="shared" si="211"/>
        <v>0</v>
      </c>
      <c r="AR1488" s="178">
        <f t="shared" si="212"/>
        <v>0</v>
      </c>
      <c r="AS1488" s="178">
        <f t="shared" si="213"/>
        <v>0</v>
      </c>
      <c r="AT1488" s="178">
        <f t="shared" si="214"/>
        <v>0</v>
      </c>
      <c r="AU1488">
        <f t="shared" si="215"/>
        <v>0</v>
      </c>
    </row>
    <row r="1489" spans="1:47">
      <c r="A1489" t="str">
        <f>IF(All_Tasks!A1489="","",All_Tasks!A1489)</f>
        <v/>
      </c>
      <c r="B1489" t="str">
        <f>IF(All_Tasks!B1489="","",All_Tasks!B1489)</f>
        <v/>
      </c>
      <c r="C1489" t="str">
        <f>IF(All_Tasks!C1489="","",All_Tasks!C1489)</f>
        <v/>
      </c>
      <c r="D1489" t="str">
        <f>IF(All_Tasks!D1489="","",All_Tasks!D1489)</f>
        <v/>
      </c>
      <c r="E1489" t="str">
        <f>IF(All_Tasks!V1489&lt;&gt;"",All_Tasks!V1489,IF(All_Tasks!E1489&lt;&gt;"",All_Tasks!E1489,""))</f>
        <v/>
      </c>
      <c r="F1489" t="str">
        <f>IF(All_Tasks!F1489="","",All_Tasks!F1489)</f>
        <v/>
      </c>
      <c r="G1489" t="str">
        <f>IF(All_Tasks!G1489="","",All_Tasks!G1489)</f>
        <v/>
      </c>
      <c r="H1489" s="231" t="str">
        <f>IF(All_Tasks!H1489="","",All_Tasks!H1489)</f>
        <v/>
      </c>
      <c r="I1489" t="str">
        <f>IF(All_Tasks!I1489="","",All_Tasks!I1489)</f>
        <v/>
      </c>
      <c r="J1489" t="str">
        <f>IF(All_Tasks!J1489="","",All_Tasks!J1489)</f>
        <v/>
      </c>
      <c r="K1489" t="str">
        <f>IF(All_Tasks!K1489="","",All_Tasks!K1489)</f>
        <v/>
      </c>
      <c r="L1489" s="231" t="str">
        <f>IF(All_Tasks!L1489="","",All_Tasks!L1489)</f>
        <v/>
      </c>
      <c r="M1489" t="str">
        <f>IF(All_Tasks!M1489="","",All_Tasks!M1489)</f>
        <v/>
      </c>
      <c r="N1489" t="str">
        <f>IF(All_Tasks!N1489="","",All_Tasks!N1489)</f>
        <v/>
      </c>
      <c r="O1489" t="str">
        <f>IF(All_Tasks!O1489="","",All_Tasks!O1489)</f>
        <v/>
      </c>
      <c r="P1489" s="181">
        <f>IF(All_Tasks!P1489="",0,All_Tasks!P1489)</f>
        <v>0</v>
      </c>
      <c r="Q1489" s="181">
        <f>IF(All_Tasks!Q1489="",0,All_Tasks!Q1489)</f>
        <v>0</v>
      </c>
      <c r="R1489" s="181">
        <f>IF(All_Tasks!R1489="",0,All_Tasks!R1489)</f>
        <v>0</v>
      </c>
      <c r="S1489" s="181" t="str">
        <f>IF(All_Tasks!S1489="","",All_Tasks!S1489)</f>
        <v/>
      </c>
      <c r="T1489" t="str">
        <f>IF(All_Tasks!T1489="","",All_Tasks!T1489)</f>
        <v/>
      </c>
      <c r="U1489" t="str">
        <f>IF(All_Tasks!U1489="","",All_Tasks!U1489)</f>
        <v/>
      </c>
      <c r="V1489">
        <f>IF(A1489="",0,IFERROR(MATCH(A1489,Scope_Labor_Rates!$A$6:$A$46,0)+5,0))</f>
        <v>0</v>
      </c>
      <c r="W1489" s="178">
        <f>IF(V1489&gt;0,INDEX(Scope_Labor_Rates!$C$6:$C$46,V1489-5),0)</f>
        <v>0</v>
      </c>
      <c r="X1489" s="178">
        <f>IF(V1489&gt;0,INDEX(Scope_Labor_Rates!$C$6:$C$46,V1489-5),0)</f>
        <v>0</v>
      </c>
      <c r="Y1489" s="180">
        <f>IF(V1489&gt;0,INDEX(Scope_Labor_Rates!$S$6:$S$46,V1489-5),0)</f>
        <v>0</v>
      </c>
      <c r="Z1489" s="180">
        <f>IF(V1489&gt;0,INDEX(Scope_Labor_Rates!$R$6:$R$46,V1489-5),1)</f>
        <v>1</v>
      </c>
      <c r="AA1489" s="231">
        <f t="shared" si="207"/>
        <v>0</v>
      </c>
      <c r="AB1489" t="str">
        <f t="shared" si="208"/>
        <v/>
      </c>
      <c r="AC1489" s="178" t="str">
        <f t="shared" si="209"/>
        <v/>
      </c>
      <c r="AD1489" s="181">
        <f t="shared" si="210"/>
        <v>0</v>
      </c>
      <c r="AE1489" s="178">
        <f>IF(V1489&gt;0,P1489*INDEX(Scope_Labor_Rates!$E$6:$E$46,V1489-5),0)</f>
        <v>0</v>
      </c>
      <c r="AF1489" s="181">
        <f>IF(V1489&gt;0,AE1489*INDEX(Scope_Labor_Rates!$D$6:$D$46,V1489-5)*AA1489,0)</f>
        <v>0</v>
      </c>
      <c r="AG1489" s="178">
        <f>IF(V1489&gt;0,P1489*INDEX(Scope_Labor_Rates!$G$6:$G$46,V1489-5),0)</f>
        <v>0</v>
      </c>
      <c r="AH1489" s="181">
        <f>IF(V1489&gt;0,AG1489*INDEX(Scope_Labor_Rates!$F$6:$F$46,V1489-5)*AA1489,0)</f>
        <v>0</v>
      </c>
      <c r="AI1489" s="178">
        <f>IF(V1489&gt;0,P1489*INDEX(Scope_Labor_Rates!$I$6:$I$46,V1489-5),0)</f>
        <v>0</v>
      </c>
      <c r="AJ1489" s="181">
        <f>IF(V1489&gt;0,AI1489*INDEX(Scope_Labor_Rates!$H$6:$H$46,V1489-5)*AA1489,0)</f>
        <v>0</v>
      </c>
      <c r="AK1489" s="178">
        <f>IF(V1489&gt;0,P1489*INDEX(Scope_Labor_Rates!$K$6:$K$46,V1489-5),0)</f>
        <v>0</v>
      </c>
      <c r="AL1489" s="181">
        <f>IF(V1489&gt;0,AK1489*INDEX(Scope_Labor_Rates!$J$6:$J$46,V1489-5)*AA1489,0)</f>
        <v>0</v>
      </c>
      <c r="AM1489" s="178">
        <f>IF(V1489&gt;0,P1489*INDEX(Scope_Labor_Rates!$M$6:$M$46,V1489-5),0)</f>
        <v>0</v>
      </c>
      <c r="AN1489" s="178">
        <f>IF(V1489&gt;0,AM1489*INDEX(Scope_Labor_Rates!$L$6:$L$46,V1489-5)*AA1489,0)</f>
        <v>0</v>
      </c>
      <c r="AO1489" s="178">
        <f>IF(V1489&gt;0,P1489*INDEX(Scope_Labor_Rates!$O$6:$O$46,V1489-5)*AA1489,0)</f>
        <v>0</v>
      </c>
      <c r="AP1489" s="181">
        <f>IF(V1489&gt;0,P1489*INDEX(Scope_Labor_Rates!$Q$6:$Q$46,V1489-5)*AA1489,0)</f>
        <v>0</v>
      </c>
      <c r="AQ1489" s="178">
        <f t="shared" si="211"/>
        <v>0</v>
      </c>
      <c r="AR1489" s="178">
        <f t="shared" si="212"/>
        <v>0</v>
      </c>
      <c r="AS1489" s="178">
        <f t="shared" si="213"/>
        <v>0</v>
      </c>
      <c r="AT1489" s="178">
        <f t="shared" si="214"/>
        <v>0</v>
      </c>
      <c r="AU1489">
        <f t="shared" si="215"/>
        <v>0</v>
      </c>
    </row>
    <row r="1490" spans="1:47">
      <c r="A1490" t="str">
        <f>IF(All_Tasks!A1490="","",All_Tasks!A1490)</f>
        <v/>
      </c>
      <c r="B1490" t="str">
        <f>IF(All_Tasks!B1490="","",All_Tasks!B1490)</f>
        <v/>
      </c>
      <c r="C1490" t="str">
        <f>IF(All_Tasks!C1490="","",All_Tasks!C1490)</f>
        <v/>
      </c>
      <c r="D1490" t="str">
        <f>IF(All_Tasks!D1490="","",All_Tasks!D1490)</f>
        <v/>
      </c>
      <c r="E1490" t="str">
        <f>IF(All_Tasks!V1490&lt;&gt;"",All_Tasks!V1490,IF(All_Tasks!E1490&lt;&gt;"",All_Tasks!E1490,""))</f>
        <v/>
      </c>
      <c r="F1490" t="str">
        <f>IF(All_Tasks!F1490="","",All_Tasks!F1490)</f>
        <v/>
      </c>
      <c r="G1490" t="str">
        <f>IF(All_Tasks!G1490="","",All_Tasks!G1490)</f>
        <v/>
      </c>
      <c r="H1490" s="231" t="str">
        <f>IF(All_Tasks!H1490="","",All_Tasks!H1490)</f>
        <v/>
      </c>
      <c r="I1490" t="str">
        <f>IF(All_Tasks!I1490="","",All_Tasks!I1490)</f>
        <v/>
      </c>
      <c r="J1490" t="str">
        <f>IF(All_Tasks!J1490="","",All_Tasks!J1490)</f>
        <v/>
      </c>
      <c r="K1490" t="str">
        <f>IF(All_Tasks!K1490="","",All_Tasks!K1490)</f>
        <v/>
      </c>
      <c r="L1490" s="231" t="str">
        <f>IF(All_Tasks!L1490="","",All_Tasks!L1490)</f>
        <v/>
      </c>
      <c r="M1490" t="str">
        <f>IF(All_Tasks!M1490="","",All_Tasks!M1490)</f>
        <v/>
      </c>
      <c r="N1490" t="str">
        <f>IF(All_Tasks!N1490="","",All_Tasks!N1490)</f>
        <v/>
      </c>
      <c r="O1490" t="str">
        <f>IF(All_Tasks!O1490="","",All_Tasks!O1490)</f>
        <v/>
      </c>
      <c r="P1490" s="181">
        <f>IF(All_Tasks!P1490="",0,All_Tasks!P1490)</f>
        <v>0</v>
      </c>
      <c r="Q1490" s="181">
        <f>IF(All_Tasks!Q1490="",0,All_Tasks!Q1490)</f>
        <v>0</v>
      </c>
      <c r="R1490" s="181">
        <f>IF(All_Tasks!R1490="",0,All_Tasks!R1490)</f>
        <v>0</v>
      </c>
      <c r="S1490" s="181" t="str">
        <f>IF(All_Tasks!S1490="","",All_Tasks!S1490)</f>
        <v/>
      </c>
      <c r="T1490" t="str">
        <f>IF(All_Tasks!T1490="","",All_Tasks!T1490)</f>
        <v/>
      </c>
      <c r="U1490" t="str">
        <f>IF(All_Tasks!U1490="","",All_Tasks!U1490)</f>
        <v/>
      </c>
      <c r="V1490">
        <f>IF(A1490="",0,IFERROR(MATCH(A1490,Scope_Labor_Rates!$A$6:$A$46,0)+5,0))</f>
        <v>0</v>
      </c>
      <c r="W1490" s="178">
        <f>IF(V1490&gt;0,INDEX(Scope_Labor_Rates!$C$6:$C$46,V1490-5),0)</f>
        <v>0</v>
      </c>
      <c r="X1490" s="178">
        <f>IF(V1490&gt;0,INDEX(Scope_Labor_Rates!$C$6:$C$46,V1490-5),0)</f>
        <v>0</v>
      </c>
      <c r="Y1490" s="180">
        <f>IF(V1490&gt;0,INDEX(Scope_Labor_Rates!$S$6:$S$46,V1490-5),0)</f>
        <v>0</v>
      </c>
      <c r="Z1490" s="180">
        <f>IF(V1490&gt;0,INDEX(Scope_Labor_Rates!$R$6:$R$46,V1490-5),1)</f>
        <v>1</v>
      </c>
      <c r="AA1490" s="231">
        <f t="shared" si="207"/>
        <v>0</v>
      </c>
      <c r="AB1490" t="str">
        <f t="shared" si="208"/>
        <v/>
      </c>
      <c r="AC1490" s="178" t="str">
        <f t="shared" si="209"/>
        <v/>
      </c>
      <c r="AD1490" s="181">
        <f t="shared" si="210"/>
        <v>0</v>
      </c>
      <c r="AE1490" s="178">
        <f>IF(V1490&gt;0,P1490*INDEX(Scope_Labor_Rates!$E$6:$E$46,V1490-5),0)</f>
        <v>0</v>
      </c>
      <c r="AF1490" s="181">
        <f>IF(V1490&gt;0,AE1490*INDEX(Scope_Labor_Rates!$D$6:$D$46,V1490-5)*AA1490,0)</f>
        <v>0</v>
      </c>
      <c r="AG1490" s="178">
        <f>IF(V1490&gt;0,P1490*INDEX(Scope_Labor_Rates!$G$6:$G$46,V1490-5),0)</f>
        <v>0</v>
      </c>
      <c r="AH1490" s="181">
        <f>IF(V1490&gt;0,AG1490*INDEX(Scope_Labor_Rates!$F$6:$F$46,V1490-5)*AA1490,0)</f>
        <v>0</v>
      </c>
      <c r="AI1490" s="178">
        <f>IF(V1490&gt;0,P1490*INDEX(Scope_Labor_Rates!$I$6:$I$46,V1490-5),0)</f>
        <v>0</v>
      </c>
      <c r="AJ1490" s="181">
        <f>IF(V1490&gt;0,AI1490*INDEX(Scope_Labor_Rates!$H$6:$H$46,V1490-5)*AA1490,0)</f>
        <v>0</v>
      </c>
      <c r="AK1490" s="178">
        <f>IF(V1490&gt;0,P1490*INDEX(Scope_Labor_Rates!$K$6:$K$46,V1490-5),0)</f>
        <v>0</v>
      </c>
      <c r="AL1490" s="181">
        <f>IF(V1490&gt;0,AK1490*INDEX(Scope_Labor_Rates!$J$6:$J$46,V1490-5)*AA1490,0)</f>
        <v>0</v>
      </c>
      <c r="AM1490" s="178">
        <f>IF(V1490&gt;0,P1490*INDEX(Scope_Labor_Rates!$M$6:$M$46,V1490-5),0)</f>
        <v>0</v>
      </c>
      <c r="AN1490" s="178">
        <f>IF(V1490&gt;0,AM1490*INDEX(Scope_Labor_Rates!$L$6:$L$46,V1490-5)*AA1490,0)</f>
        <v>0</v>
      </c>
      <c r="AO1490" s="178">
        <f>IF(V1490&gt;0,P1490*INDEX(Scope_Labor_Rates!$O$6:$O$46,V1490-5)*AA1490,0)</f>
        <v>0</v>
      </c>
      <c r="AP1490" s="181">
        <f>IF(V1490&gt;0,P1490*INDEX(Scope_Labor_Rates!$Q$6:$Q$46,V1490-5)*AA1490,0)</f>
        <v>0</v>
      </c>
      <c r="AQ1490" s="178">
        <f t="shared" si="211"/>
        <v>0</v>
      </c>
      <c r="AR1490" s="178">
        <f t="shared" si="212"/>
        <v>0</v>
      </c>
      <c r="AS1490" s="178">
        <f t="shared" si="213"/>
        <v>0</v>
      </c>
      <c r="AT1490" s="178">
        <f t="shared" si="214"/>
        <v>0</v>
      </c>
      <c r="AU1490">
        <f t="shared" si="215"/>
        <v>0</v>
      </c>
    </row>
    <row r="1491" spans="1:47">
      <c r="A1491" t="str">
        <f>IF(All_Tasks!A1491="","",All_Tasks!A1491)</f>
        <v/>
      </c>
      <c r="B1491" t="str">
        <f>IF(All_Tasks!B1491="","",All_Tasks!B1491)</f>
        <v/>
      </c>
      <c r="C1491" t="str">
        <f>IF(All_Tasks!C1491="","",All_Tasks!C1491)</f>
        <v/>
      </c>
      <c r="D1491" t="str">
        <f>IF(All_Tasks!D1491="","",All_Tasks!D1491)</f>
        <v/>
      </c>
      <c r="E1491" t="str">
        <f>IF(All_Tasks!V1491&lt;&gt;"",All_Tasks!V1491,IF(All_Tasks!E1491&lt;&gt;"",All_Tasks!E1491,""))</f>
        <v/>
      </c>
      <c r="F1491" t="str">
        <f>IF(All_Tasks!F1491="","",All_Tasks!F1491)</f>
        <v/>
      </c>
      <c r="G1491" t="str">
        <f>IF(All_Tasks!G1491="","",All_Tasks!G1491)</f>
        <v/>
      </c>
      <c r="H1491" s="231" t="str">
        <f>IF(All_Tasks!H1491="","",All_Tasks!H1491)</f>
        <v/>
      </c>
      <c r="I1491" t="str">
        <f>IF(All_Tasks!I1491="","",All_Tasks!I1491)</f>
        <v/>
      </c>
      <c r="J1491" t="str">
        <f>IF(All_Tasks!J1491="","",All_Tasks!J1491)</f>
        <v/>
      </c>
      <c r="K1491" t="str">
        <f>IF(All_Tasks!K1491="","",All_Tasks!K1491)</f>
        <v/>
      </c>
      <c r="L1491" s="231" t="str">
        <f>IF(All_Tasks!L1491="","",All_Tasks!L1491)</f>
        <v/>
      </c>
      <c r="M1491" t="str">
        <f>IF(All_Tasks!M1491="","",All_Tasks!M1491)</f>
        <v/>
      </c>
      <c r="N1491" t="str">
        <f>IF(All_Tasks!N1491="","",All_Tasks!N1491)</f>
        <v/>
      </c>
      <c r="O1491" t="str">
        <f>IF(All_Tasks!O1491="","",All_Tasks!O1491)</f>
        <v/>
      </c>
      <c r="P1491" s="181">
        <f>IF(All_Tasks!P1491="",0,All_Tasks!P1491)</f>
        <v>0</v>
      </c>
      <c r="Q1491" s="181">
        <f>IF(All_Tasks!Q1491="",0,All_Tasks!Q1491)</f>
        <v>0</v>
      </c>
      <c r="R1491" s="181">
        <f>IF(All_Tasks!R1491="",0,All_Tasks!R1491)</f>
        <v>0</v>
      </c>
      <c r="S1491" s="181" t="str">
        <f>IF(All_Tasks!S1491="","",All_Tasks!S1491)</f>
        <v/>
      </c>
      <c r="T1491" t="str">
        <f>IF(All_Tasks!T1491="","",All_Tasks!T1491)</f>
        <v/>
      </c>
      <c r="U1491" t="str">
        <f>IF(All_Tasks!U1491="","",All_Tasks!U1491)</f>
        <v/>
      </c>
      <c r="V1491">
        <f>IF(A1491="",0,IFERROR(MATCH(A1491,Scope_Labor_Rates!$A$6:$A$46,0)+5,0))</f>
        <v>0</v>
      </c>
      <c r="W1491" s="178">
        <f>IF(V1491&gt;0,INDEX(Scope_Labor_Rates!$C$6:$C$46,V1491-5),0)</f>
        <v>0</v>
      </c>
      <c r="X1491" s="178">
        <f>IF(V1491&gt;0,INDEX(Scope_Labor_Rates!$C$6:$C$46,V1491-5),0)</f>
        <v>0</v>
      </c>
      <c r="Y1491" s="180">
        <f>IF(V1491&gt;0,INDEX(Scope_Labor_Rates!$S$6:$S$46,V1491-5),0)</f>
        <v>0</v>
      </c>
      <c r="Z1491" s="180">
        <f>IF(V1491&gt;0,INDEX(Scope_Labor_Rates!$R$6:$R$46,V1491-5),1)</f>
        <v>1</v>
      </c>
      <c r="AA1491" s="231">
        <f t="shared" si="207"/>
        <v>0</v>
      </c>
      <c r="AB1491" t="str">
        <f t="shared" si="208"/>
        <v/>
      </c>
      <c r="AC1491" s="178" t="str">
        <f t="shared" si="209"/>
        <v/>
      </c>
      <c r="AD1491" s="181">
        <f t="shared" si="210"/>
        <v>0</v>
      </c>
      <c r="AE1491" s="178">
        <f>IF(V1491&gt;0,P1491*INDEX(Scope_Labor_Rates!$E$6:$E$46,V1491-5),0)</f>
        <v>0</v>
      </c>
      <c r="AF1491" s="181">
        <f>IF(V1491&gt;0,AE1491*INDEX(Scope_Labor_Rates!$D$6:$D$46,V1491-5)*AA1491,0)</f>
        <v>0</v>
      </c>
      <c r="AG1491" s="178">
        <f>IF(V1491&gt;0,P1491*INDEX(Scope_Labor_Rates!$G$6:$G$46,V1491-5),0)</f>
        <v>0</v>
      </c>
      <c r="AH1491" s="181">
        <f>IF(V1491&gt;0,AG1491*INDEX(Scope_Labor_Rates!$F$6:$F$46,V1491-5)*AA1491,0)</f>
        <v>0</v>
      </c>
      <c r="AI1491" s="178">
        <f>IF(V1491&gt;0,P1491*INDEX(Scope_Labor_Rates!$I$6:$I$46,V1491-5),0)</f>
        <v>0</v>
      </c>
      <c r="AJ1491" s="181">
        <f>IF(V1491&gt;0,AI1491*INDEX(Scope_Labor_Rates!$H$6:$H$46,V1491-5)*AA1491,0)</f>
        <v>0</v>
      </c>
      <c r="AK1491" s="178">
        <f>IF(V1491&gt;0,P1491*INDEX(Scope_Labor_Rates!$K$6:$K$46,V1491-5),0)</f>
        <v>0</v>
      </c>
      <c r="AL1491" s="181">
        <f>IF(V1491&gt;0,AK1491*INDEX(Scope_Labor_Rates!$J$6:$J$46,V1491-5)*AA1491,0)</f>
        <v>0</v>
      </c>
      <c r="AM1491" s="178">
        <f>IF(V1491&gt;0,P1491*INDEX(Scope_Labor_Rates!$M$6:$M$46,V1491-5),0)</f>
        <v>0</v>
      </c>
      <c r="AN1491" s="178">
        <f>IF(V1491&gt;0,AM1491*INDEX(Scope_Labor_Rates!$L$6:$L$46,V1491-5)*AA1491,0)</f>
        <v>0</v>
      </c>
      <c r="AO1491" s="178">
        <f>IF(V1491&gt;0,P1491*INDEX(Scope_Labor_Rates!$O$6:$O$46,V1491-5)*AA1491,0)</f>
        <v>0</v>
      </c>
      <c r="AP1491" s="181">
        <f>IF(V1491&gt;0,P1491*INDEX(Scope_Labor_Rates!$Q$6:$Q$46,V1491-5)*AA1491,0)</f>
        <v>0</v>
      </c>
      <c r="AQ1491" s="178">
        <f t="shared" si="211"/>
        <v>0</v>
      </c>
      <c r="AR1491" s="178">
        <f t="shared" si="212"/>
        <v>0</v>
      </c>
      <c r="AS1491" s="178">
        <f t="shared" si="213"/>
        <v>0</v>
      </c>
      <c r="AT1491" s="178">
        <f t="shared" si="214"/>
        <v>0</v>
      </c>
      <c r="AU1491">
        <f t="shared" si="215"/>
        <v>0</v>
      </c>
    </row>
    <row r="1492" spans="1:47">
      <c r="A1492" t="str">
        <f>IF(All_Tasks!A1492="","",All_Tasks!A1492)</f>
        <v/>
      </c>
      <c r="B1492" t="str">
        <f>IF(All_Tasks!B1492="","",All_Tasks!B1492)</f>
        <v/>
      </c>
      <c r="C1492" t="str">
        <f>IF(All_Tasks!C1492="","",All_Tasks!C1492)</f>
        <v/>
      </c>
      <c r="D1492" t="str">
        <f>IF(All_Tasks!D1492="","",All_Tasks!D1492)</f>
        <v/>
      </c>
      <c r="E1492" t="str">
        <f>IF(All_Tasks!V1492&lt;&gt;"",All_Tasks!V1492,IF(All_Tasks!E1492&lt;&gt;"",All_Tasks!E1492,""))</f>
        <v/>
      </c>
      <c r="F1492" t="str">
        <f>IF(All_Tasks!F1492="","",All_Tasks!F1492)</f>
        <v/>
      </c>
      <c r="G1492" t="str">
        <f>IF(All_Tasks!G1492="","",All_Tasks!G1492)</f>
        <v/>
      </c>
      <c r="H1492" s="231" t="str">
        <f>IF(All_Tasks!H1492="","",All_Tasks!H1492)</f>
        <v/>
      </c>
      <c r="I1492" t="str">
        <f>IF(All_Tasks!I1492="","",All_Tasks!I1492)</f>
        <v/>
      </c>
      <c r="J1492" t="str">
        <f>IF(All_Tasks!J1492="","",All_Tasks!J1492)</f>
        <v/>
      </c>
      <c r="K1492" t="str">
        <f>IF(All_Tasks!K1492="","",All_Tasks!K1492)</f>
        <v/>
      </c>
      <c r="L1492" s="231" t="str">
        <f>IF(All_Tasks!L1492="","",All_Tasks!L1492)</f>
        <v/>
      </c>
      <c r="M1492" t="str">
        <f>IF(All_Tasks!M1492="","",All_Tasks!M1492)</f>
        <v/>
      </c>
      <c r="N1492" t="str">
        <f>IF(All_Tasks!N1492="","",All_Tasks!N1492)</f>
        <v/>
      </c>
      <c r="O1492" t="str">
        <f>IF(All_Tasks!O1492="","",All_Tasks!O1492)</f>
        <v/>
      </c>
      <c r="P1492" s="181">
        <f>IF(All_Tasks!P1492="",0,All_Tasks!P1492)</f>
        <v>0</v>
      </c>
      <c r="Q1492" s="181">
        <f>IF(All_Tasks!Q1492="",0,All_Tasks!Q1492)</f>
        <v>0</v>
      </c>
      <c r="R1492" s="181">
        <f>IF(All_Tasks!R1492="",0,All_Tasks!R1492)</f>
        <v>0</v>
      </c>
      <c r="S1492" s="181" t="str">
        <f>IF(All_Tasks!S1492="","",All_Tasks!S1492)</f>
        <v/>
      </c>
      <c r="T1492" t="str">
        <f>IF(All_Tasks!T1492="","",All_Tasks!T1492)</f>
        <v/>
      </c>
      <c r="U1492" t="str">
        <f>IF(All_Tasks!U1492="","",All_Tasks!U1492)</f>
        <v/>
      </c>
      <c r="V1492">
        <f>IF(A1492="",0,IFERROR(MATCH(A1492,Scope_Labor_Rates!$A$6:$A$46,0)+5,0))</f>
        <v>0</v>
      </c>
      <c r="W1492" s="178">
        <f>IF(V1492&gt;0,INDEX(Scope_Labor_Rates!$C$6:$C$46,V1492-5),0)</f>
        <v>0</v>
      </c>
      <c r="X1492" s="178">
        <f>IF(V1492&gt;0,INDEX(Scope_Labor_Rates!$C$6:$C$46,V1492-5),0)</f>
        <v>0</v>
      </c>
      <c r="Y1492" s="180">
        <f>IF(V1492&gt;0,INDEX(Scope_Labor_Rates!$S$6:$S$46,V1492-5),0)</f>
        <v>0</v>
      </c>
      <c r="Z1492" s="180">
        <f>IF(V1492&gt;0,INDEX(Scope_Labor_Rates!$R$6:$R$46,V1492-5),1)</f>
        <v>1</v>
      </c>
      <c r="AA1492" s="231">
        <f t="shared" si="207"/>
        <v>0</v>
      </c>
      <c r="AB1492" t="str">
        <f t="shared" si="208"/>
        <v/>
      </c>
      <c r="AC1492" s="178" t="str">
        <f t="shared" si="209"/>
        <v/>
      </c>
      <c r="AD1492" s="181">
        <f t="shared" si="210"/>
        <v>0</v>
      </c>
      <c r="AE1492" s="178">
        <f>IF(V1492&gt;0,P1492*INDEX(Scope_Labor_Rates!$E$6:$E$46,V1492-5),0)</f>
        <v>0</v>
      </c>
      <c r="AF1492" s="181">
        <f>IF(V1492&gt;0,AE1492*INDEX(Scope_Labor_Rates!$D$6:$D$46,V1492-5)*AA1492,0)</f>
        <v>0</v>
      </c>
      <c r="AG1492" s="178">
        <f>IF(V1492&gt;0,P1492*INDEX(Scope_Labor_Rates!$G$6:$G$46,V1492-5),0)</f>
        <v>0</v>
      </c>
      <c r="AH1492" s="181">
        <f>IF(V1492&gt;0,AG1492*INDEX(Scope_Labor_Rates!$F$6:$F$46,V1492-5)*AA1492,0)</f>
        <v>0</v>
      </c>
      <c r="AI1492" s="178">
        <f>IF(V1492&gt;0,P1492*INDEX(Scope_Labor_Rates!$I$6:$I$46,V1492-5),0)</f>
        <v>0</v>
      </c>
      <c r="AJ1492" s="181">
        <f>IF(V1492&gt;0,AI1492*INDEX(Scope_Labor_Rates!$H$6:$H$46,V1492-5)*AA1492,0)</f>
        <v>0</v>
      </c>
      <c r="AK1492" s="178">
        <f>IF(V1492&gt;0,P1492*INDEX(Scope_Labor_Rates!$K$6:$K$46,V1492-5),0)</f>
        <v>0</v>
      </c>
      <c r="AL1492" s="181">
        <f>IF(V1492&gt;0,AK1492*INDEX(Scope_Labor_Rates!$J$6:$J$46,V1492-5)*AA1492,0)</f>
        <v>0</v>
      </c>
      <c r="AM1492" s="178">
        <f>IF(V1492&gt;0,P1492*INDEX(Scope_Labor_Rates!$M$6:$M$46,V1492-5),0)</f>
        <v>0</v>
      </c>
      <c r="AN1492" s="178">
        <f>IF(V1492&gt;0,AM1492*INDEX(Scope_Labor_Rates!$L$6:$L$46,V1492-5)*AA1492,0)</f>
        <v>0</v>
      </c>
      <c r="AO1492" s="178">
        <f>IF(V1492&gt;0,P1492*INDEX(Scope_Labor_Rates!$O$6:$O$46,V1492-5)*AA1492,0)</f>
        <v>0</v>
      </c>
      <c r="AP1492" s="181">
        <f>IF(V1492&gt;0,P1492*INDEX(Scope_Labor_Rates!$Q$6:$Q$46,V1492-5)*AA1492,0)</f>
        <v>0</v>
      </c>
      <c r="AQ1492" s="178">
        <f t="shared" si="211"/>
        <v>0</v>
      </c>
      <c r="AR1492" s="178">
        <f t="shared" si="212"/>
        <v>0</v>
      </c>
      <c r="AS1492" s="178">
        <f t="shared" si="213"/>
        <v>0</v>
      </c>
      <c r="AT1492" s="178">
        <f t="shared" si="214"/>
        <v>0</v>
      </c>
      <c r="AU1492">
        <f t="shared" si="215"/>
        <v>0</v>
      </c>
    </row>
    <row r="1493" spans="1:47">
      <c r="A1493" t="str">
        <f>IF(All_Tasks!A1493="","",All_Tasks!A1493)</f>
        <v/>
      </c>
      <c r="B1493" t="str">
        <f>IF(All_Tasks!B1493="","",All_Tasks!B1493)</f>
        <v/>
      </c>
      <c r="C1493" t="str">
        <f>IF(All_Tasks!C1493="","",All_Tasks!C1493)</f>
        <v/>
      </c>
      <c r="D1493" t="str">
        <f>IF(All_Tasks!D1493="","",All_Tasks!D1493)</f>
        <v/>
      </c>
      <c r="E1493" t="str">
        <f>IF(All_Tasks!V1493&lt;&gt;"",All_Tasks!V1493,IF(All_Tasks!E1493&lt;&gt;"",All_Tasks!E1493,""))</f>
        <v/>
      </c>
      <c r="F1493" t="str">
        <f>IF(All_Tasks!F1493="","",All_Tasks!F1493)</f>
        <v/>
      </c>
      <c r="G1493" t="str">
        <f>IF(All_Tasks!G1493="","",All_Tasks!G1493)</f>
        <v/>
      </c>
      <c r="H1493" s="231" t="str">
        <f>IF(All_Tasks!H1493="","",All_Tasks!H1493)</f>
        <v/>
      </c>
      <c r="I1493" t="str">
        <f>IF(All_Tasks!I1493="","",All_Tasks!I1493)</f>
        <v/>
      </c>
      <c r="J1493" t="str">
        <f>IF(All_Tasks!J1493="","",All_Tasks!J1493)</f>
        <v/>
      </c>
      <c r="K1493" t="str">
        <f>IF(All_Tasks!K1493="","",All_Tasks!K1493)</f>
        <v/>
      </c>
      <c r="L1493" s="231" t="str">
        <f>IF(All_Tasks!L1493="","",All_Tasks!L1493)</f>
        <v/>
      </c>
      <c r="M1493" t="str">
        <f>IF(All_Tasks!M1493="","",All_Tasks!M1493)</f>
        <v/>
      </c>
      <c r="N1493" t="str">
        <f>IF(All_Tasks!N1493="","",All_Tasks!N1493)</f>
        <v/>
      </c>
      <c r="O1493" t="str">
        <f>IF(All_Tasks!O1493="","",All_Tasks!O1493)</f>
        <v/>
      </c>
      <c r="P1493" s="181">
        <f>IF(All_Tasks!P1493="",0,All_Tasks!P1493)</f>
        <v>0</v>
      </c>
      <c r="Q1493" s="181">
        <f>IF(All_Tasks!Q1493="",0,All_Tasks!Q1493)</f>
        <v>0</v>
      </c>
      <c r="R1493" s="181">
        <f>IF(All_Tasks!R1493="",0,All_Tasks!R1493)</f>
        <v>0</v>
      </c>
      <c r="S1493" s="181" t="str">
        <f>IF(All_Tasks!S1493="","",All_Tasks!S1493)</f>
        <v/>
      </c>
      <c r="T1493" t="str">
        <f>IF(All_Tasks!T1493="","",All_Tasks!T1493)</f>
        <v/>
      </c>
      <c r="U1493" t="str">
        <f>IF(All_Tasks!U1493="","",All_Tasks!U1493)</f>
        <v/>
      </c>
      <c r="V1493">
        <f>IF(A1493="",0,IFERROR(MATCH(A1493,Scope_Labor_Rates!$A$6:$A$46,0)+5,0))</f>
        <v>0</v>
      </c>
      <c r="W1493" s="178">
        <f>IF(V1493&gt;0,INDEX(Scope_Labor_Rates!$C$6:$C$46,V1493-5),0)</f>
        <v>0</v>
      </c>
      <c r="X1493" s="178">
        <f>IF(V1493&gt;0,INDEX(Scope_Labor_Rates!$C$6:$C$46,V1493-5),0)</f>
        <v>0</v>
      </c>
      <c r="Y1493" s="180">
        <f>IF(V1493&gt;0,INDEX(Scope_Labor_Rates!$S$6:$S$46,V1493-5),0)</f>
        <v>0</v>
      </c>
      <c r="Z1493" s="180">
        <f>IF(V1493&gt;0,INDEX(Scope_Labor_Rates!$R$6:$R$46,V1493-5),1)</f>
        <v>1</v>
      </c>
      <c r="AA1493" s="231">
        <f t="shared" si="207"/>
        <v>0</v>
      </c>
      <c r="AB1493" t="str">
        <f t="shared" si="208"/>
        <v/>
      </c>
      <c r="AC1493" s="178" t="str">
        <f t="shared" si="209"/>
        <v/>
      </c>
      <c r="AD1493" s="181">
        <f t="shared" si="210"/>
        <v>0</v>
      </c>
      <c r="AE1493" s="178">
        <f>IF(V1493&gt;0,P1493*INDEX(Scope_Labor_Rates!$E$6:$E$46,V1493-5),0)</f>
        <v>0</v>
      </c>
      <c r="AF1493" s="181">
        <f>IF(V1493&gt;0,AE1493*INDEX(Scope_Labor_Rates!$D$6:$D$46,V1493-5)*AA1493,0)</f>
        <v>0</v>
      </c>
      <c r="AG1493" s="178">
        <f>IF(V1493&gt;0,P1493*INDEX(Scope_Labor_Rates!$G$6:$G$46,V1493-5),0)</f>
        <v>0</v>
      </c>
      <c r="AH1493" s="181">
        <f>IF(V1493&gt;0,AG1493*INDEX(Scope_Labor_Rates!$F$6:$F$46,V1493-5)*AA1493,0)</f>
        <v>0</v>
      </c>
      <c r="AI1493" s="178">
        <f>IF(V1493&gt;0,P1493*INDEX(Scope_Labor_Rates!$I$6:$I$46,V1493-5),0)</f>
        <v>0</v>
      </c>
      <c r="AJ1493" s="181">
        <f>IF(V1493&gt;0,AI1493*INDEX(Scope_Labor_Rates!$H$6:$H$46,V1493-5)*AA1493,0)</f>
        <v>0</v>
      </c>
      <c r="AK1493" s="178">
        <f>IF(V1493&gt;0,P1493*INDEX(Scope_Labor_Rates!$K$6:$K$46,V1493-5),0)</f>
        <v>0</v>
      </c>
      <c r="AL1493" s="181">
        <f>IF(V1493&gt;0,AK1493*INDEX(Scope_Labor_Rates!$J$6:$J$46,V1493-5)*AA1493,0)</f>
        <v>0</v>
      </c>
      <c r="AM1493" s="178">
        <f>IF(V1493&gt;0,P1493*INDEX(Scope_Labor_Rates!$M$6:$M$46,V1493-5),0)</f>
        <v>0</v>
      </c>
      <c r="AN1493" s="178">
        <f>IF(V1493&gt;0,AM1493*INDEX(Scope_Labor_Rates!$L$6:$L$46,V1493-5)*AA1493,0)</f>
        <v>0</v>
      </c>
      <c r="AO1493" s="178">
        <f>IF(V1493&gt;0,P1493*INDEX(Scope_Labor_Rates!$O$6:$O$46,V1493-5)*AA1493,0)</f>
        <v>0</v>
      </c>
      <c r="AP1493" s="181">
        <f>IF(V1493&gt;0,P1493*INDEX(Scope_Labor_Rates!$Q$6:$Q$46,V1493-5)*AA1493,0)</f>
        <v>0</v>
      </c>
      <c r="AQ1493" s="178">
        <f t="shared" si="211"/>
        <v>0</v>
      </c>
      <c r="AR1493" s="178">
        <f t="shared" si="212"/>
        <v>0</v>
      </c>
      <c r="AS1493" s="178">
        <f t="shared" si="213"/>
        <v>0</v>
      </c>
      <c r="AT1493" s="178">
        <f t="shared" si="214"/>
        <v>0</v>
      </c>
      <c r="AU1493">
        <f t="shared" si="215"/>
        <v>0</v>
      </c>
    </row>
    <row r="1494" spans="1:47">
      <c r="A1494" t="str">
        <f>IF(All_Tasks!A1494="","",All_Tasks!A1494)</f>
        <v/>
      </c>
      <c r="B1494" t="str">
        <f>IF(All_Tasks!B1494="","",All_Tasks!B1494)</f>
        <v/>
      </c>
      <c r="C1494" t="str">
        <f>IF(All_Tasks!C1494="","",All_Tasks!C1494)</f>
        <v/>
      </c>
      <c r="D1494" t="str">
        <f>IF(All_Tasks!D1494="","",All_Tasks!D1494)</f>
        <v/>
      </c>
      <c r="E1494" t="str">
        <f>IF(All_Tasks!V1494&lt;&gt;"",All_Tasks!V1494,IF(All_Tasks!E1494&lt;&gt;"",All_Tasks!E1494,""))</f>
        <v/>
      </c>
      <c r="F1494" t="str">
        <f>IF(All_Tasks!F1494="","",All_Tasks!F1494)</f>
        <v/>
      </c>
      <c r="G1494" t="str">
        <f>IF(All_Tasks!G1494="","",All_Tasks!G1494)</f>
        <v/>
      </c>
      <c r="H1494" s="231" t="str">
        <f>IF(All_Tasks!H1494="","",All_Tasks!H1494)</f>
        <v/>
      </c>
      <c r="I1494" t="str">
        <f>IF(All_Tasks!I1494="","",All_Tasks!I1494)</f>
        <v/>
      </c>
      <c r="J1494" t="str">
        <f>IF(All_Tasks!J1494="","",All_Tasks!J1494)</f>
        <v/>
      </c>
      <c r="K1494" t="str">
        <f>IF(All_Tasks!K1494="","",All_Tasks!K1494)</f>
        <v/>
      </c>
      <c r="L1494" s="231" t="str">
        <f>IF(All_Tasks!L1494="","",All_Tasks!L1494)</f>
        <v/>
      </c>
      <c r="M1494" t="str">
        <f>IF(All_Tasks!M1494="","",All_Tasks!M1494)</f>
        <v/>
      </c>
      <c r="N1494" t="str">
        <f>IF(All_Tasks!N1494="","",All_Tasks!N1494)</f>
        <v/>
      </c>
      <c r="O1494" t="str">
        <f>IF(All_Tasks!O1494="","",All_Tasks!O1494)</f>
        <v/>
      </c>
      <c r="P1494" s="181">
        <f>IF(All_Tasks!P1494="",0,All_Tasks!P1494)</f>
        <v>0</v>
      </c>
      <c r="Q1494" s="181">
        <f>IF(All_Tasks!Q1494="",0,All_Tasks!Q1494)</f>
        <v>0</v>
      </c>
      <c r="R1494" s="181">
        <f>IF(All_Tasks!R1494="",0,All_Tasks!R1494)</f>
        <v>0</v>
      </c>
      <c r="S1494" s="181" t="str">
        <f>IF(All_Tasks!S1494="","",All_Tasks!S1494)</f>
        <v/>
      </c>
      <c r="T1494" t="str">
        <f>IF(All_Tasks!T1494="","",All_Tasks!T1494)</f>
        <v/>
      </c>
      <c r="U1494" t="str">
        <f>IF(All_Tasks!U1494="","",All_Tasks!U1494)</f>
        <v/>
      </c>
      <c r="V1494">
        <f>IF(A1494="",0,IFERROR(MATCH(A1494,Scope_Labor_Rates!$A$6:$A$46,0)+5,0))</f>
        <v>0</v>
      </c>
      <c r="W1494" s="178">
        <f>IF(V1494&gt;0,INDEX(Scope_Labor_Rates!$C$6:$C$46,V1494-5),0)</f>
        <v>0</v>
      </c>
      <c r="X1494" s="178">
        <f>IF(V1494&gt;0,INDEX(Scope_Labor_Rates!$C$6:$C$46,V1494-5),0)</f>
        <v>0</v>
      </c>
      <c r="Y1494" s="180">
        <f>IF(V1494&gt;0,INDEX(Scope_Labor_Rates!$S$6:$S$46,V1494-5),0)</f>
        <v>0</v>
      </c>
      <c r="Z1494" s="180">
        <f>IF(V1494&gt;0,INDEX(Scope_Labor_Rates!$R$6:$R$46,V1494-5),1)</f>
        <v>1</v>
      </c>
      <c r="AA1494" s="231">
        <f t="shared" si="207"/>
        <v>0</v>
      </c>
      <c r="AB1494" t="str">
        <f t="shared" si="208"/>
        <v/>
      </c>
      <c r="AC1494" s="178" t="str">
        <f t="shared" si="209"/>
        <v/>
      </c>
      <c r="AD1494" s="181">
        <f t="shared" si="210"/>
        <v>0</v>
      </c>
      <c r="AE1494" s="178">
        <f>IF(V1494&gt;0,P1494*INDEX(Scope_Labor_Rates!$E$6:$E$46,V1494-5),0)</f>
        <v>0</v>
      </c>
      <c r="AF1494" s="181">
        <f>IF(V1494&gt;0,AE1494*INDEX(Scope_Labor_Rates!$D$6:$D$46,V1494-5)*AA1494,0)</f>
        <v>0</v>
      </c>
      <c r="AG1494" s="178">
        <f>IF(V1494&gt;0,P1494*INDEX(Scope_Labor_Rates!$G$6:$G$46,V1494-5),0)</f>
        <v>0</v>
      </c>
      <c r="AH1494" s="181">
        <f>IF(V1494&gt;0,AG1494*INDEX(Scope_Labor_Rates!$F$6:$F$46,V1494-5)*AA1494,0)</f>
        <v>0</v>
      </c>
      <c r="AI1494" s="178">
        <f>IF(V1494&gt;0,P1494*INDEX(Scope_Labor_Rates!$I$6:$I$46,V1494-5),0)</f>
        <v>0</v>
      </c>
      <c r="AJ1494" s="181">
        <f>IF(V1494&gt;0,AI1494*INDEX(Scope_Labor_Rates!$H$6:$H$46,V1494-5)*AA1494,0)</f>
        <v>0</v>
      </c>
      <c r="AK1494" s="178">
        <f>IF(V1494&gt;0,P1494*INDEX(Scope_Labor_Rates!$K$6:$K$46,V1494-5),0)</f>
        <v>0</v>
      </c>
      <c r="AL1494" s="181">
        <f>IF(V1494&gt;0,AK1494*INDEX(Scope_Labor_Rates!$J$6:$J$46,V1494-5)*AA1494,0)</f>
        <v>0</v>
      </c>
      <c r="AM1494" s="178">
        <f>IF(V1494&gt;0,P1494*INDEX(Scope_Labor_Rates!$M$6:$M$46,V1494-5),0)</f>
        <v>0</v>
      </c>
      <c r="AN1494" s="178">
        <f>IF(V1494&gt;0,AM1494*INDEX(Scope_Labor_Rates!$L$6:$L$46,V1494-5)*AA1494,0)</f>
        <v>0</v>
      </c>
      <c r="AO1494" s="178">
        <f>IF(V1494&gt;0,P1494*INDEX(Scope_Labor_Rates!$O$6:$O$46,V1494-5)*AA1494,0)</f>
        <v>0</v>
      </c>
      <c r="AP1494" s="181">
        <f>IF(V1494&gt;0,P1494*INDEX(Scope_Labor_Rates!$Q$6:$Q$46,V1494-5)*AA1494,0)</f>
        <v>0</v>
      </c>
      <c r="AQ1494" s="178">
        <f t="shared" si="211"/>
        <v>0</v>
      </c>
      <c r="AR1494" s="178">
        <f t="shared" si="212"/>
        <v>0</v>
      </c>
      <c r="AS1494" s="178">
        <f t="shared" si="213"/>
        <v>0</v>
      </c>
      <c r="AT1494" s="178">
        <f t="shared" si="214"/>
        <v>0</v>
      </c>
      <c r="AU1494">
        <f t="shared" si="215"/>
        <v>0</v>
      </c>
    </row>
    <row r="1495" spans="1:47">
      <c r="A1495" t="str">
        <f>IF(All_Tasks!A1495="","",All_Tasks!A1495)</f>
        <v/>
      </c>
      <c r="B1495" t="str">
        <f>IF(All_Tasks!B1495="","",All_Tasks!B1495)</f>
        <v/>
      </c>
      <c r="C1495" t="str">
        <f>IF(All_Tasks!C1495="","",All_Tasks!C1495)</f>
        <v/>
      </c>
      <c r="D1495" t="str">
        <f>IF(All_Tasks!D1495="","",All_Tasks!D1495)</f>
        <v/>
      </c>
      <c r="E1495" t="str">
        <f>IF(All_Tasks!V1495&lt;&gt;"",All_Tasks!V1495,IF(All_Tasks!E1495&lt;&gt;"",All_Tasks!E1495,""))</f>
        <v/>
      </c>
      <c r="F1495" t="str">
        <f>IF(All_Tasks!F1495="","",All_Tasks!F1495)</f>
        <v/>
      </c>
      <c r="G1495" t="str">
        <f>IF(All_Tasks!G1495="","",All_Tasks!G1495)</f>
        <v/>
      </c>
      <c r="H1495" s="231" t="str">
        <f>IF(All_Tasks!H1495="","",All_Tasks!H1495)</f>
        <v/>
      </c>
      <c r="I1495" t="str">
        <f>IF(All_Tasks!I1495="","",All_Tasks!I1495)</f>
        <v/>
      </c>
      <c r="J1495" t="str">
        <f>IF(All_Tasks!J1495="","",All_Tasks!J1495)</f>
        <v/>
      </c>
      <c r="K1495" t="str">
        <f>IF(All_Tasks!K1495="","",All_Tasks!K1495)</f>
        <v/>
      </c>
      <c r="L1495" s="231" t="str">
        <f>IF(All_Tasks!L1495="","",All_Tasks!L1495)</f>
        <v/>
      </c>
      <c r="M1495" t="str">
        <f>IF(All_Tasks!M1495="","",All_Tasks!M1495)</f>
        <v/>
      </c>
      <c r="N1495" t="str">
        <f>IF(All_Tasks!N1495="","",All_Tasks!N1495)</f>
        <v/>
      </c>
      <c r="O1495" t="str">
        <f>IF(All_Tasks!O1495="","",All_Tasks!O1495)</f>
        <v/>
      </c>
      <c r="P1495" s="181">
        <f>IF(All_Tasks!P1495="",0,All_Tasks!P1495)</f>
        <v>0</v>
      </c>
      <c r="Q1495" s="181">
        <f>IF(All_Tasks!Q1495="",0,All_Tasks!Q1495)</f>
        <v>0</v>
      </c>
      <c r="R1495" s="181">
        <f>IF(All_Tasks!R1495="",0,All_Tasks!R1495)</f>
        <v>0</v>
      </c>
      <c r="S1495" s="181" t="str">
        <f>IF(All_Tasks!S1495="","",All_Tasks!S1495)</f>
        <v/>
      </c>
      <c r="T1495" t="str">
        <f>IF(All_Tasks!T1495="","",All_Tasks!T1495)</f>
        <v/>
      </c>
      <c r="U1495" t="str">
        <f>IF(All_Tasks!U1495="","",All_Tasks!U1495)</f>
        <v/>
      </c>
      <c r="V1495">
        <f>IF(A1495="",0,IFERROR(MATCH(A1495,Scope_Labor_Rates!$A$6:$A$46,0)+5,0))</f>
        <v>0</v>
      </c>
      <c r="W1495" s="178">
        <f>IF(V1495&gt;0,INDEX(Scope_Labor_Rates!$C$6:$C$46,V1495-5),0)</f>
        <v>0</v>
      </c>
      <c r="X1495" s="178">
        <f>IF(V1495&gt;0,INDEX(Scope_Labor_Rates!$C$6:$C$46,V1495-5),0)</f>
        <v>0</v>
      </c>
      <c r="Y1495" s="180">
        <f>IF(V1495&gt;0,INDEX(Scope_Labor_Rates!$S$6:$S$46,V1495-5),0)</f>
        <v>0</v>
      </c>
      <c r="Z1495" s="180">
        <f>IF(V1495&gt;0,INDEX(Scope_Labor_Rates!$R$6:$R$46,V1495-5),1)</f>
        <v>1</v>
      </c>
      <c r="AA1495" s="231">
        <f t="shared" si="207"/>
        <v>0</v>
      </c>
      <c r="AB1495" t="str">
        <f t="shared" si="208"/>
        <v/>
      </c>
      <c r="AC1495" s="178" t="str">
        <f t="shared" si="209"/>
        <v/>
      </c>
      <c r="AD1495" s="181">
        <f t="shared" si="210"/>
        <v>0</v>
      </c>
      <c r="AE1495" s="178">
        <f>IF(V1495&gt;0,P1495*INDEX(Scope_Labor_Rates!$E$6:$E$46,V1495-5),0)</f>
        <v>0</v>
      </c>
      <c r="AF1495" s="181">
        <f>IF(V1495&gt;0,AE1495*INDEX(Scope_Labor_Rates!$D$6:$D$46,V1495-5)*AA1495,0)</f>
        <v>0</v>
      </c>
      <c r="AG1495" s="178">
        <f>IF(V1495&gt;0,P1495*INDEX(Scope_Labor_Rates!$G$6:$G$46,V1495-5),0)</f>
        <v>0</v>
      </c>
      <c r="AH1495" s="181">
        <f>IF(V1495&gt;0,AG1495*INDEX(Scope_Labor_Rates!$F$6:$F$46,V1495-5)*AA1495,0)</f>
        <v>0</v>
      </c>
      <c r="AI1495" s="178">
        <f>IF(V1495&gt;0,P1495*INDEX(Scope_Labor_Rates!$I$6:$I$46,V1495-5),0)</f>
        <v>0</v>
      </c>
      <c r="AJ1495" s="181">
        <f>IF(V1495&gt;0,AI1495*INDEX(Scope_Labor_Rates!$H$6:$H$46,V1495-5)*AA1495,0)</f>
        <v>0</v>
      </c>
      <c r="AK1495" s="178">
        <f>IF(V1495&gt;0,P1495*INDEX(Scope_Labor_Rates!$K$6:$K$46,V1495-5),0)</f>
        <v>0</v>
      </c>
      <c r="AL1495" s="181">
        <f>IF(V1495&gt;0,AK1495*INDEX(Scope_Labor_Rates!$J$6:$J$46,V1495-5)*AA1495,0)</f>
        <v>0</v>
      </c>
      <c r="AM1495" s="178">
        <f>IF(V1495&gt;0,P1495*INDEX(Scope_Labor_Rates!$M$6:$M$46,V1495-5),0)</f>
        <v>0</v>
      </c>
      <c r="AN1495" s="178">
        <f>IF(V1495&gt;0,AM1495*INDEX(Scope_Labor_Rates!$L$6:$L$46,V1495-5)*AA1495,0)</f>
        <v>0</v>
      </c>
      <c r="AO1495" s="178">
        <f>IF(V1495&gt;0,P1495*INDEX(Scope_Labor_Rates!$O$6:$O$46,V1495-5)*AA1495,0)</f>
        <v>0</v>
      </c>
      <c r="AP1495" s="181">
        <f>IF(V1495&gt;0,P1495*INDEX(Scope_Labor_Rates!$Q$6:$Q$46,V1495-5)*AA1495,0)</f>
        <v>0</v>
      </c>
      <c r="AQ1495" s="178">
        <f t="shared" si="211"/>
        <v>0</v>
      </c>
      <c r="AR1495" s="178">
        <f t="shared" si="212"/>
        <v>0</v>
      </c>
      <c r="AS1495" s="178">
        <f t="shared" si="213"/>
        <v>0</v>
      </c>
      <c r="AT1495" s="178">
        <f t="shared" si="214"/>
        <v>0</v>
      </c>
      <c r="AU1495">
        <f t="shared" si="215"/>
        <v>0</v>
      </c>
    </row>
    <row r="1496" spans="1:47">
      <c r="A1496" t="str">
        <f>IF(All_Tasks!A1496="","",All_Tasks!A1496)</f>
        <v/>
      </c>
      <c r="B1496" t="str">
        <f>IF(All_Tasks!B1496="","",All_Tasks!B1496)</f>
        <v/>
      </c>
      <c r="C1496" t="str">
        <f>IF(All_Tasks!C1496="","",All_Tasks!C1496)</f>
        <v/>
      </c>
      <c r="D1496" t="str">
        <f>IF(All_Tasks!D1496="","",All_Tasks!D1496)</f>
        <v/>
      </c>
      <c r="E1496" t="str">
        <f>IF(All_Tasks!V1496&lt;&gt;"",All_Tasks!V1496,IF(All_Tasks!E1496&lt;&gt;"",All_Tasks!E1496,""))</f>
        <v/>
      </c>
      <c r="F1496" t="str">
        <f>IF(All_Tasks!F1496="","",All_Tasks!F1496)</f>
        <v/>
      </c>
      <c r="G1496" t="str">
        <f>IF(All_Tasks!G1496="","",All_Tasks!G1496)</f>
        <v/>
      </c>
      <c r="H1496" s="231" t="str">
        <f>IF(All_Tasks!H1496="","",All_Tasks!H1496)</f>
        <v/>
      </c>
      <c r="I1496" t="str">
        <f>IF(All_Tasks!I1496="","",All_Tasks!I1496)</f>
        <v/>
      </c>
      <c r="J1496" t="str">
        <f>IF(All_Tasks!J1496="","",All_Tasks!J1496)</f>
        <v/>
      </c>
      <c r="K1496" t="str">
        <f>IF(All_Tasks!K1496="","",All_Tasks!K1496)</f>
        <v/>
      </c>
      <c r="L1496" s="231" t="str">
        <f>IF(All_Tasks!L1496="","",All_Tasks!L1496)</f>
        <v/>
      </c>
      <c r="M1496" t="str">
        <f>IF(All_Tasks!M1496="","",All_Tasks!M1496)</f>
        <v/>
      </c>
      <c r="N1496" t="str">
        <f>IF(All_Tasks!N1496="","",All_Tasks!N1496)</f>
        <v/>
      </c>
      <c r="O1496" t="str">
        <f>IF(All_Tasks!O1496="","",All_Tasks!O1496)</f>
        <v/>
      </c>
      <c r="P1496" s="181">
        <f>IF(All_Tasks!P1496="",0,All_Tasks!P1496)</f>
        <v>0</v>
      </c>
      <c r="Q1496" s="181">
        <f>IF(All_Tasks!Q1496="",0,All_Tasks!Q1496)</f>
        <v>0</v>
      </c>
      <c r="R1496" s="181">
        <f>IF(All_Tasks!R1496="",0,All_Tasks!R1496)</f>
        <v>0</v>
      </c>
      <c r="S1496" s="181" t="str">
        <f>IF(All_Tasks!S1496="","",All_Tasks!S1496)</f>
        <v/>
      </c>
      <c r="T1496" t="str">
        <f>IF(All_Tasks!T1496="","",All_Tasks!T1496)</f>
        <v/>
      </c>
      <c r="U1496" t="str">
        <f>IF(All_Tasks!U1496="","",All_Tasks!U1496)</f>
        <v/>
      </c>
      <c r="V1496">
        <f>IF(A1496="",0,IFERROR(MATCH(A1496,Scope_Labor_Rates!$A$6:$A$46,0)+5,0))</f>
        <v>0</v>
      </c>
      <c r="W1496" s="178">
        <f>IF(V1496&gt;0,INDEX(Scope_Labor_Rates!$C$6:$C$46,V1496-5),0)</f>
        <v>0</v>
      </c>
      <c r="X1496" s="178">
        <f>IF(V1496&gt;0,INDEX(Scope_Labor_Rates!$C$6:$C$46,V1496-5),0)</f>
        <v>0</v>
      </c>
      <c r="Y1496" s="180">
        <f>IF(V1496&gt;0,INDEX(Scope_Labor_Rates!$S$6:$S$46,V1496-5),0)</f>
        <v>0</v>
      </c>
      <c r="Z1496" s="180">
        <f>IF(V1496&gt;0,INDEX(Scope_Labor_Rates!$R$6:$R$46,V1496-5),1)</f>
        <v>1</v>
      </c>
      <c r="AA1496" s="231">
        <f t="shared" si="207"/>
        <v>0</v>
      </c>
      <c r="AB1496" t="str">
        <f t="shared" si="208"/>
        <v/>
      </c>
      <c r="AC1496" s="178" t="str">
        <f t="shared" si="209"/>
        <v/>
      </c>
      <c r="AD1496" s="181">
        <f t="shared" si="210"/>
        <v>0</v>
      </c>
      <c r="AE1496" s="178">
        <f>IF(V1496&gt;0,P1496*INDEX(Scope_Labor_Rates!$E$6:$E$46,V1496-5),0)</f>
        <v>0</v>
      </c>
      <c r="AF1496" s="181">
        <f>IF(V1496&gt;0,AE1496*INDEX(Scope_Labor_Rates!$D$6:$D$46,V1496-5)*AA1496,0)</f>
        <v>0</v>
      </c>
      <c r="AG1496" s="178">
        <f>IF(V1496&gt;0,P1496*INDEX(Scope_Labor_Rates!$G$6:$G$46,V1496-5),0)</f>
        <v>0</v>
      </c>
      <c r="AH1496" s="181">
        <f>IF(V1496&gt;0,AG1496*INDEX(Scope_Labor_Rates!$F$6:$F$46,V1496-5)*AA1496,0)</f>
        <v>0</v>
      </c>
      <c r="AI1496" s="178">
        <f>IF(V1496&gt;0,P1496*INDEX(Scope_Labor_Rates!$I$6:$I$46,V1496-5),0)</f>
        <v>0</v>
      </c>
      <c r="AJ1496" s="181">
        <f>IF(V1496&gt;0,AI1496*INDEX(Scope_Labor_Rates!$H$6:$H$46,V1496-5)*AA1496,0)</f>
        <v>0</v>
      </c>
      <c r="AK1496" s="178">
        <f>IF(V1496&gt;0,P1496*INDEX(Scope_Labor_Rates!$K$6:$K$46,V1496-5),0)</f>
        <v>0</v>
      </c>
      <c r="AL1496" s="181">
        <f>IF(V1496&gt;0,AK1496*INDEX(Scope_Labor_Rates!$J$6:$J$46,V1496-5)*AA1496,0)</f>
        <v>0</v>
      </c>
      <c r="AM1496" s="178">
        <f>IF(V1496&gt;0,P1496*INDEX(Scope_Labor_Rates!$M$6:$M$46,V1496-5),0)</f>
        <v>0</v>
      </c>
      <c r="AN1496" s="178">
        <f>IF(V1496&gt;0,AM1496*INDEX(Scope_Labor_Rates!$L$6:$L$46,V1496-5)*AA1496,0)</f>
        <v>0</v>
      </c>
      <c r="AO1496" s="178">
        <f>IF(V1496&gt;0,P1496*INDEX(Scope_Labor_Rates!$O$6:$O$46,V1496-5)*AA1496,0)</f>
        <v>0</v>
      </c>
      <c r="AP1496" s="181">
        <f>IF(V1496&gt;0,P1496*INDEX(Scope_Labor_Rates!$Q$6:$Q$46,V1496-5)*AA1496,0)</f>
        <v>0</v>
      </c>
      <c r="AQ1496" s="178">
        <f t="shared" si="211"/>
        <v>0</v>
      </c>
      <c r="AR1496" s="178">
        <f t="shared" si="212"/>
        <v>0</v>
      </c>
      <c r="AS1496" s="178">
        <f t="shared" si="213"/>
        <v>0</v>
      </c>
      <c r="AT1496" s="178">
        <f t="shared" si="214"/>
        <v>0</v>
      </c>
      <c r="AU1496">
        <f t="shared" si="215"/>
        <v>0</v>
      </c>
    </row>
    <row r="1497" spans="1:47">
      <c r="A1497" t="str">
        <f>IF(All_Tasks!A1497="","",All_Tasks!A1497)</f>
        <v/>
      </c>
      <c r="B1497" t="str">
        <f>IF(All_Tasks!B1497="","",All_Tasks!B1497)</f>
        <v/>
      </c>
      <c r="C1497" t="str">
        <f>IF(All_Tasks!C1497="","",All_Tasks!C1497)</f>
        <v/>
      </c>
      <c r="D1497" t="str">
        <f>IF(All_Tasks!D1497="","",All_Tasks!D1497)</f>
        <v/>
      </c>
      <c r="E1497" t="str">
        <f>IF(All_Tasks!V1497&lt;&gt;"",All_Tasks!V1497,IF(All_Tasks!E1497&lt;&gt;"",All_Tasks!E1497,""))</f>
        <v/>
      </c>
      <c r="F1497" t="str">
        <f>IF(All_Tasks!F1497="","",All_Tasks!F1497)</f>
        <v/>
      </c>
      <c r="G1497" t="str">
        <f>IF(All_Tasks!G1497="","",All_Tasks!G1497)</f>
        <v/>
      </c>
      <c r="H1497" s="231" t="str">
        <f>IF(All_Tasks!H1497="","",All_Tasks!H1497)</f>
        <v/>
      </c>
      <c r="I1497" t="str">
        <f>IF(All_Tasks!I1497="","",All_Tasks!I1497)</f>
        <v/>
      </c>
      <c r="J1497" t="str">
        <f>IF(All_Tasks!J1497="","",All_Tasks!J1497)</f>
        <v/>
      </c>
      <c r="K1497" t="str">
        <f>IF(All_Tasks!K1497="","",All_Tasks!K1497)</f>
        <v/>
      </c>
      <c r="L1497" s="231" t="str">
        <f>IF(All_Tasks!L1497="","",All_Tasks!L1497)</f>
        <v/>
      </c>
      <c r="M1497" t="str">
        <f>IF(All_Tasks!M1497="","",All_Tasks!M1497)</f>
        <v/>
      </c>
      <c r="N1497" t="str">
        <f>IF(All_Tasks!N1497="","",All_Tasks!N1497)</f>
        <v/>
      </c>
      <c r="O1497" t="str">
        <f>IF(All_Tasks!O1497="","",All_Tasks!O1497)</f>
        <v/>
      </c>
      <c r="P1497" s="181">
        <f>IF(All_Tasks!P1497="",0,All_Tasks!P1497)</f>
        <v>0</v>
      </c>
      <c r="Q1497" s="181">
        <f>IF(All_Tasks!Q1497="",0,All_Tasks!Q1497)</f>
        <v>0</v>
      </c>
      <c r="R1497" s="181">
        <f>IF(All_Tasks!R1497="",0,All_Tasks!R1497)</f>
        <v>0</v>
      </c>
      <c r="S1497" s="181" t="str">
        <f>IF(All_Tasks!S1497="","",All_Tasks!S1497)</f>
        <v/>
      </c>
      <c r="T1497" t="str">
        <f>IF(All_Tasks!T1497="","",All_Tasks!T1497)</f>
        <v/>
      </c>
      <c r="U1497" t="str">
        <f>IF(All_Tasks!U1497="","",All_Tasks!U1497)</f>
        <v/>
      </c>
      <c r="V1497">
        <f>IF(A1497="",0,IFERROR(MATCH(A1497,Scope_Labor_Rates!$A$6:$A$46,0)+5,0))</f>
        <v>0</v>
      </c>
      <c r="W1497" s="178">
        <f>IF(V1497&gt;0,INDEX(Scope_Labor_Rates!$C$6:$C$46,V1497-5),0)</f>
        <v>0</v>
      </c>
      <c r="X1497" s="178">
        <f>IF(V1497&gt;0,INDEX(Scope_Labor_Rates!$C$6:$C$46,V1497-5),0)</f>
        <v>0</v>
      </c>
      <c r="Y1497" s="180">
        <f>IF(V1497&gt;0,INDEX(Scope_Labor_Rates!$S$6:$S$46,V1497-5),0)</f>
        <v>0</v>
      </c>
      <c r="Z1497" s="180">
        <f>IF(V1497&gt;0,INDEX(Scope_Labor_Rates!$R$6:$R$46,V1497-5),1)</f>
        <v>1</v>
      </c>
      <c r="AA1497" s="231">
        <f t="shared" si="207"/>
        <v>0</v>
      </c>
      <c r="AB1497" t="str">
        <f t="shared" si="208"/>
        <v/>
      </c>
      <c r="AC1497" s="178" t="str">
        <f t="shared" si="209"/>
        <v/>
      </c>
      <c r="AD1497" s="181">
        <f t="shared" si="210"/>
        <v>0</v>
      </c>
      <c r="AE1497" s="178">
        <f>IF(V1497&gt;0,P1497*INDEX(Scope_Labor_Rates!$E$6:$E$46,V1497-5),0)</f>
        <v>0</v>
      </c>
      <c r="AF1497" s="181">
        <f>IF(V1497&gt;0,AE1497*INDEX(Scope_Labor_Rates!$D$6:$D$46,V1497-5)*AA1497,0)</f>
        <v>0</v>
      </c>
      <c r="AG1497" s="178">
        <f>IF(V1497&gt;0,P1497*INDEX(Scope_Labor_Rates!$G$6:$G$46,V1497-5),0)</f>
        <v>0</v>
      </c>
      <c r="AH1497" s="181">
        <f>IF(V1497&gt;0,AG1497*INDEX(Scope_Labor_Rates!$F$6:$F$46,V1497-5)*AA1497,0)</f>
        <v>0</v>
      </c>
      <c r="AI1497" s="178">
        <f>IF(V1497&gt;0,P1497*INDEX(Scope_Labor_Rates!$I$6:$I$46,V1497-5),0)</f>
        <v>0</v>
      </c>
      <c r="AJ1497" s="181">
        <f>IF(V1497&gt;0,AI1497*INDEX(Scope_Labor_Rates!$H$6:$H$46,V1497-5)*AA1497,0)</f>
        <v>0</v>
      </c>
      <c r="AK1497" s="178">
        <f>IF(V1497&gt;0,P1497*INDEX(Scope_Labor_Rates!$K$6:$K$46,V1497-5),0)</f>
        <v>0</v>
      </c>
      <c r="AL1497" s="181">
        <f>IF(V1497&gt;0,AK1497*INDEX(Scope_Labor_Rates!$J$6:$J$46,V1497-5)*AA1497,0)</f>
        <v>0</v>
      </c>
      <c r="AM1497" s="178">
        <f>IF(V1497&gt;0,P1497*INDEX(Scope_Labor_Rates!$M$6:$M$46,V1497-5),0)</f>
        <v>0</v>
      </c>
      <c r="AN1497" s="178">
        <f>IF(V1497&gt;0,AM1497*INDEX(Scope_Labor_Rates!$L$6:$L$46,V1497-5)*AA1497,0)</f>
        <v>0</v>
      </c>
      <c r="AO1497" s="178">
        <f>IF(V1497&gt;0,P1497*INDEX(Scope_Labor_Rates!$O$6:$O$46,V1497-5)*AA1497,0)</f>
        <v>0</v>
      </c>
      <c r="AP1497" s="181">
        <f>IF(V1497&gt;0,P1497*INDEX(Scope_Labor_Rates!$Q$6:$Q$46,V1497-5)*AA1497,0)</f>
        <v>0</v>
      </c>
      <c r="AQ1497" s="178">
        <f t="shared" si="211"/>
        <v>0</v>
      </c>
      <c r="AR1497" s="178">
        <f t="shared" si="212"/>
        <v>0</v>
      </c>
      <c r="AS1497" s="178">
        <f t="shared" si="213"/>
        <v>0</v>
      </c>
      <c r="AT1497" s="178">
        <f t="shared" si="214"/>
        <v>0</v>
      </c>
      <c r="AU1497">
        <f t="shared" si="215"/>
        <v>0</v>
      </c>
    </row>
    <row r="1498" spans="1:47">
      <c r="A1498" t="str">
        <f>IF(All_Tasks!A1498="","",All_Tasks!A1498)</f>
        <v/>
      </c>
      <c r="B1498" t="str">
        <f>IF(All_Tasks!B1498="","",All_Tasks!B1498)</f>
        <v/>
      </c>
      <c r="C1498" t="str">
        <f>IF(All_Tasks!C1498="","",All_Tasks!C1498)</f>
        <v/>
      </c>
      <c r="D1498" t="str">
        <f>IF(All_Tasks!D1498="","",All_Tasks!D1498)</f>
        <v/>
      </c>
      <c r="E1498" t="str">
        <f>IF(All_Tasks!V1498&lt;&gt;"",All_Tasks!V1498,IF(All_Tasks!E1498&lt;&gt;"",All_Tasks!E1498,""))</f>
        <v/>
      </c>
      <c r="F1498" t="str">
        <f>IF(All_Tasks!F1498="","",All_Tasks!F1498)</f>
        <v/>
      </c>
      <c r="G1498" t="str">
        <f>IF(All_Tasks!G1498="","",All_Tasks!G1498)</f>
        <v/>
      </c>
      <c r="H1498" s="231" t="str">
        <f>IF(All_Tasks!H1498="","",All_Tasks!H1498)</f>
        <v/>
      </c>
      <c r="I1498" t="str">
        <f>IF(All_Tasks!I1498="","",All_Tasks!I1498)</f>
        <v/>
      </c>
      <c r="J1498" t="str">
        <f>IF(All_Tasks!J1498="","",All_Tasks!J1498)</f>
        <v/>
      </c>
      <c r="K1498" t="str">
        <f>IF(All_Tasks!K1498="","",All_Tasks!K1498)</f>
        <v/>
      </c>
      <c r="L1498" s="231" t="str">
        <f>IF(All_Tasks!L1498="","",All_Tasks!L1498)</f>
        <v/>
      </c>
      <c r="M1498" t="str">
        <f>IF(All_Tasks!M1498="","",All_Tasks!M1498)</f>
        <v/>
      </c>
      <c r="N1498" t="str">
        <f>IF(All_Tasks!N1498="","",All_Tasks!N1498)</f>
        <v/>
      </c>
      <c r="O1498" t="str">
        <f>IF(All_Tasks!O1498="","",All_Tasks!O1498)</f>
        <v/>
      </c>
      <c r="P1498" s="181">
        <f>IF(All_Tasks!P1498="",0,All_Tasks!P1498)</f>
        <v>0</v>
      </c>
      <c r="Q1498" s="181">
        <f>IF(All_Tasks!Q1498="",0,All_Tasks!Q1498)</f>
        <v>0</v>
      </c>
      <c r="R1498" s="181">
        <f>IF(All_Tasks!R1498="",0,All_Tasks!R1498)</f>
        <v>0</v>
      </c>
      <c r="S1498" s="181" t="str">
        <f>IF(All_Tasks!S1498="","",All_Tasks!S1498)</f>
        <v/>
      </c>
      <c r="T1498" t="str">
        <f>IF(All_Tasks!T1498="","",All_Tasks!T1498)</f>
        <v/>
      </c>
      <c r="U1498" t="str">
        <f>IF(All_Tasks!U1498="","",All_Tasks!U1498)</f>
        <v/>
      </c>
      <c r="V1498">
        <f>IF(A1498="",0,IFERROR(MATCH(A1498,Scope_Labor_Rates!$A$6:$A$46,0)+5,0))</f>
        <v>0</v>
      </c>
      <c r="W1498" s="178">
        <f>IF(V1498&gt;0,INDEX(Scope_Labor_Rates!$C$6:$C$46,V1498-5),0)</f>
        <v>0</v>
      </c>
      <c r="X1498" s="178">
        <f>IF(V1498&gt;0,INDEX(Scope_Labor_Rates!$C$6:$C$46,V1498-5),0)</f>
        <v>0</v>
      </c>
      <c r="Y1498" s="180">
        <f>IF(V1498&gt;0,INDEX(Scope_Labor_Rates!$S$6:$S$46,V1498-5),0)</f>
        <v>0</v>
      </c>
      <c r="Z1498" s="180">
        <f>IF(V1498&gt;0,INDEX(Scope_Labor_Rates!$R$6:$R$46,V1498-5),1)</f>
        <v>1</v>
      </c>
      <c r="AA1498" s="231">
        <f t="shared" si="207"/>
        <v>0</v>
      </c>
      <c r="AB1498" t="str">
        <f t="shared" si="208"/>
        <v/>
      </c>
      <c r="AC1498" s="178" t="str">
        <f t="shared" si="209"/>
        <v/>
      </c>
      <c r="AD1498" s="181">
        <f t="shared" si="210"/>
        <v>0</v>
      </c>
      <c r="AE1498" s="178">
        <f>IF(V1498&gt;0,P1498*INDEX(Scope_Labor_Rates!$E$6:$E$46,V1498-5),0)</f>
        <v>0</v>
      </c>
      <c r="AF1498" s="181">
        <f>IF(V1498&gt;0,AE1498*INDEX(Scope_Labor_Rates!$D$6:$D$46,V1498-5)*AA1498,0)</f>
        <v>0</v>
      </c>
      <c r="AG1498" s="178">
        <f>IF(V1498&gt;0,P1498*INDEX(Scope_Labor_Rates!$G$6:$G$46,V1498-5),0)</f>
        <v>0</v>
      </c>
      <c r="AH1498" s="181">
        <f>IF(V1498&gt;0,AG1498*INDEX(Scope_Labor_Rates!$F$6:$F$46,V1498-5)*AA1498,0)</f>
        <v>0</v>
      </c>
      <c r="AI1498" s="178">
        <f>IF(V1498&gt;0,P1498*INDEX(Scope_Labor_Rates!$I$6:$I$46,V1498-5),0)</f>
        <v>0</v>
      </c>
      <c r="AJ1498" s="181">
        <f>IF(V1498&gt;0,AI1498*INDEX(Scope_Labor_Rates!$H$6:$H$46,V1498-5)*AA1498,0)</f>
        <v>0</v>
      </c>
      <c r="AK1498" s="178">
        <f>IF(V1498&gt;0,P1498*INDEX(Scope_Labor_Rates!$K$6:$K$46,V1498-5),0)</f>
        <v>0</v>
      </c>
      <c r="AL1498" s="181">
        <f>IF(V1498&gt;0,AK1498*INDEX(Scope_Labor_Rates!$J$6:$J$46,V1498-5)*AA1498,0)</f>
        <v>0</v>
      </c>
      <c r="AM1498" s="178">
        <f>IF(V1498&gt;0,P1498*INDEX(Scope_Labor_Rates!$M$6:$M$46,V1498-5),0)</f>
        <v>0</v>
      </c>
      <c r="AN1498" s="178">
        <f>IF(V1498&gt;0,AM1498*INDEX(Scope_Labor_Rates!$L$6:$L$46,V1498-5)*AA1498,0)</f>
        <v>0</v>
      </c>
      <c r="AO1498" s="178">
        <f>IF(V1498&gt;0,P1498*INDEX(Scope_Labor_Rates!$O$6:$O$46,V1498-5)*AA1498,0)</f>
        <v>0</v>
      </c>
      <c r="AP1498" s="181">
        <f>IF(V1498&gt;0,P1498*INDEX(Scope_Labor_Rates!$Q$6:$Q$46,V1498-5)*AA1498,0)</f>
        <v>0</v>
      </c>
      <c r="AQ1498" s="178">
        <f t="shared" si="211"/>
        <v>0</v>
      </c>
      <c r="AR1498" s="178">
        <f t="shared" si="212"/>
        <v>0</v>
      </c>
      <c r="AS1498" s="178">
        <f t="shared" si="213"/>
        <v>0</v>
      </c>
      <c r="AT1498" s="178">
        <f t="shared" si="214"/>
        <v>0</v>
      </c>
      <c r="AU1498">
        <f t="shared" si="215"/>
        <v>0</v>
      </c>
    </row>
    <row r="1499" spans="1:47">
      <c r="A1499" t="str">
        <f>IF(All_Tasks!A1499="","",All_Tasks!A1499)</f>
        <v/>
      </c>
      <c r="B1499" t="str">
        <f>IF(All_Tasks!B1499="","",All_Tasks!B1499)</f>
        <v/>
      </c>
      <c r="C1499" t="str">
        <f>IF(All_Tasks!C1499="","",All_Tasks!C1499)</f>
        <v/>
      </c>
      <c r="D1499" t="str">
        <f>IF(All_Tasks!D1499="","",All_Tasks!D1499)</f>
        <v/>
      </c>
      <c r="E1499" t="str">
        <f>IF(All_Tasks!V1499&lt;&gt;"",All_Tasks!V1499,IF(All_Tasks!E1499&lt;&gt;"",All_Tasks!E1499,""))</f>
        <v/>
      </c>
      <c r="F1499" t="str">
        <f>IF(All_Tasks!F1499="","",All_Tasks!F1499)</f>
        <v/>
      </c>
      <c r="G1499" t="str">
        <f>IF(All_Tasks!G1499="","",All_Tasks!G1499)</f>
        <v/>
      </c>
      <c r="H1499" s="231" t="str">
        <f>IF(All_Tasks!H1499="","",All_Tasks!H1499)</f>
        <v/>
      </c>
      <c r="I1499" t="str">
        <f>IF(All_Tasks!I1499="","",All_Tasks!I1499)</f>
        <v/>
      </c>
      <c r="J1499" t="str">
        <f>IF(All_Tasks!J1499="","",All_Tasks!J1499)</f>
        <v/>
      </c>
      <c r="K1499" t="str">
        <f>IF(All_Tasks!K1499="","",All_Tasks!K1499)</f>
        <v/>
      </c>
      <c r="L1499" s="231" t="str">
        <f>IF(All_Tasks!L1499="","",All_Tasks!L1499)</f>
        <v/>
      </c>
      <c r="M1499" t="str">
        <f>IF(All_Tasks!M1499="","",All_Tasks!M1499)</f>
        <v/>
      </c>
      <c r="N1499" t="str">
        <f>IF(All_Tasks!N1499="","",All_Tasks!N1499)</f>
        <v/>
      </c>
      <c r="O1499" t="str">
        <f>IF(All_Tasks!O1499="","",All_Tasks!O1499)</f>
        <v/>
      </c>
      <c r="P1499" s="181">
        <f>IF(All_Tasks!P1499="",0,All_Tasks!P1499)</f>
        <v>0</v>
      </c>
      <c r="Q1499" s="181">
        <f>IF(All_Tasks!Q1499="",0,All_Tasks!Q1499)</f>
        <v>0</v>
      </c>
      <c r="R1499" s="181">
        <f>IF(All_Tasks!R1499="",0,All_Tasks!R1499)</f>
        <v>0</v>
      </c>
      <c r="S1499" s="181" t="str">
        <f>IF(All_Tasks!S1499="","",All_Tasks!S1499)</f>
        <v/>
      </c>
      <c r="T1499" t="str">
        <f>IF(All_Tasks!T1499="","",All_Tasks!T1499)</f>
        <v/>
      </c>
      <c r="U1499" t="str">
        <f>IF(All_Tasks!U1499="","",All_Tasks!U1499)</f>
        <v/>
      </c>
      <c r="V1499">
        <f>IF(A1499="",0,IFERROR(MATCH(A1499,Scope_Labor_Rates!$A$6:$A$46,0)+5,0))</f>
        <v>0</v>
      </c>
      <c r="W1499" s="178">
        <f>IF(V1499&gt;0,INDEX(Scope_Labor_Rates!$C$6:$C$46,V1499-5),0)</f>
        <v>0</v>
      </c>
      <c r="X1499" s="178">
        <f>IF(V1499&gt;0,INDEX(Scope_Labor_Rates!$C$6:$C$46,V1499-5),0)</f>
        <v>0</v>
      </c>
      <c r="Y1499" s="180">
        <f>IF(V1499&gt;0,INDEX(Scope_Labor_Rates!$S$6:$S$46,V1499-5),0)</f>
        <v>0</v>
      </c>
      <c r="Z1499" s="180">
        <f>IF(V1499&gt;0,INDEX(Scope_Labor_Rates!$R$6:$R$46,V1499-5),1)</f>
        <v>1</v>
      </c>
      <c r="AA1499" s="231">
        <f t="shared" si="207"/>
        <v>0</v>
      </c>
      <c r="AB1499" t="str">
        <f t="shared" si="208"/>
        <v/>
      </c>
      <c r="AC1499" s="178" t="str">
        <f t="shared" si="209"/>
        <v/>
      </c>
      <c r="AD1499" s="181">
        <f t="shared" si="210"/>
        <v>0</v>
      </c>
      <c r="AE1499" s="178">
        <f>IF(V1499&gt;0,P1499*INDEX(Scope_Labor_Rates!$E$6:$E$46,V1499-5),0)</f>
        <v>0</v>
      </c>
      <c r="AF1499" s="181">
        <f>IF(V1499&gt;0,AE1499*INDEX(Scope_Labor_Rates!$D$6:$D$46,V1499-5)*AA1499,0)</f>
        <v>0</v>
      </c>
      <c r="AG1499" s="178">
        <f>IF(V1499&gt;0,P1499*INDEX(Scope_Labor_Rates!$G$6:$G$46,V1499-5),0)</f>
        <v>0</v>
      </c>
      <c r="AH1499" s="181">
        <f>IF(V1499&gt;0,AG1499*INDEX(Scope_Labor_Rates!$F$6:$F$46,V1499-5)*AA1499,0)</f>
        <v>0</v>
      </c>
      <c r="AI1499" s="178">
        <f>IF(V1499&gt;0,P1499*INDEX(Scope_Labor_Rates!$I$6:$I$46,V1499-5),0)</f>
        <v>0</v>
      </c>
      <c r="AJ1499" s="181">
        <f>IF(V1499&gt;0,AI1499*INDEX(Scope_Labor_Rates!$H$6:$H$46,V1499-5)*AA1499,0)</f>
        <v>0</v>
      </c>
      <c r="AK1499" s="178">
        <f>IF(V1499&gt;0,P1499*INDEX(Scope_Labor_Rates!$K$6:$K$46,V1499-5),0)</f>
        <v>0</v>
      </c>
      <c r="AL1499" s="181">
        <f>IF(V1499&gt;0,AK1499*INDEX(Scope_Labor_Rates!$J$6:$J$46,V1499-5)*AA1499,0)</f>
        <v>0</v>
      </c>
      <c r="AM1499" s="178">
        <f>IF(V1499&gt;0,P1499*INDEX(Scope_Labor_Rates!$M$6:$M$46,V1499-5),0)</f>
        <v>0</v>
      </c>
      <c r="AN1499" s="178">
        <f>IF(V1499&gt;0,AM1499*INDEX(Scope_Labor_Rates!$L$6:$L$46,V1499-5)*AA1499,0)</f>
        <v>0</v>
      </c>
      <c r="AO1499" s="178">
        <f>IF(V1499&gt;0,P1499*INDEX(Scope_Labor_Rates!$O$6:$O$46,V1499-5)*AA1499,0)</f>
        <v>0</v>
      </c>
      <c r="AP1499" s="181">
        <f>IF(V1499&gt;0,P1499*INDEX(Scope_Labor_Rates!$Q$6:$Q$46,V1499-5)*AA1499,0)</f>
        <v>0</v>
      </c>
      <c r="AQ1499" s="178">
        <f t="shared" si="211"/>
        <v>0</v>
      </c>
      <c r="AR1499" s="178">
        <f t="shared" si="212"/>
        <v>0</v>
      </c>
      <c r="AS1499" s="178">
        <f t="shared" si="213"/>
        <v>0</v>
      </c>
      <c r="AT1499" s="178">
        <f t="shared" si="214"/>
        <v>0</v>
      </c>
      <c r="AU1499">
        <f t="shared" si="215"/>
        <v>0</v>
      </c>
    </row>
    <row r="1500" spans="1:47">
      <c r="A1500" t="str">
        <f>IF(All_Tasks!A1500="","",All_Tasks!A1500)</f>
        <v/>
      </c>
      <c r="B1500" t="str">
        <f>IF(All_Tasks!B1500="","",All_Tasks!B1500)</f>
        <v/>
      </c>
      <c r="C1500" t="str">
        <f>IF(All_Tasks!C1500="","",All_Tasks!C1500)</f>
        <v/>
      </c>
      <c r="D1500" t="str">
        <f>IF(All_Tasks!D1500="","",All_Tasks!D1500)</f>
        <v/>
      </c>
      <c r="E1500" t="str">
        <f>IF(All_Tasks!V1500&lt;&gt;"",All_Tasks!V1500,IF(All_Tasks!E1500&lt;&gt;"",All_Tasks!E1500,""))</f>
        <v/>
      </c>
      <c r="F1500" t="str">
        <f>IF(All_Tasks!F1500="","",All_Tasks!F1500)</f>
        <v/>
      </c>
      <c r="G1500" t="str">
        <f>IF(All_Tasks!G1500="","",All_Tasks!G1500)</f>
        <v/>
      </c>
      <c r="H1500" s="231" t="str">
        <f>IF(All_Tasks!H1500="","",All_Tasks!H1500)</f>
        <v/>
      </c>
      <c r="I1500" t="str">
        <f>IF(All_Tasks!I1500="","",All_Tasks!I1500)</f>
        <v/>
      </c>
      <c r="J1500" t="str">
        <f>IF(All_Tasks!J1500="","",All_Tasks!J1500)</f>
        <v/>
      </c>
      <c r="K1500" t="str">
        <f>IF(All_Tasks!K1500="","",All_Tasks!K1500)</f>
        <v/>
      </c>
      <c r="L1500" s="231" t="str">
        <f>IF(All_Tasks!L1500="","",All_Tasks!L1500)</f>
        <v/>
      </c>
      <c r="M1500" t="str">
        <f>IF(All_Tasks!M1500="","",All_Tasks!M1500)</f>
        <v/>
      </c>
      <c r="N1500" t="str">
        <f>IF(All_Tasks!N1500="","",All_Tasks!N1500)</f>
        <v/>
      </c>
      <c r="O1500" t="str">
        <f>IF(All_Tasks!O1500="","",All_Tasks!O1500)</f>
        <v/>
      </c>
      <c r="P1500" s="181">
        <f>IF(All_Tasks!P1500="",0,All_Tasks!P1500)</f>
        <v>0</v>
      </c>
      <c r="Q1500" s="181">
        <f>IF(All_Tasks!Q1500="",0,All_Tasks!Q1500)</f>
        <v>0</v>
      </c>
      <c r="R1500" s="181">
        <f>IF(All_Tasks!R1500="",0,All_Tasks!R1500)</f>
        <v>0</v>
      </c>
      <c r="S1500" s="181" t="str">
        <f>IF(All_Tasks!S1500="","",All_Tasks!S1500)</f>
        <v/>
      </c>
      <c r="T1500" t="str">
        <f>IF(All_Tasks!T1500="","",All_Tasks!T1500)</f>
        <v/>
      </c>
      <c r="U1500" t="str">
        <f>IF(All_Tasks!U1500="","",All_Tasks!U1500)</f>
        <v/>
      </c>
      <c r="V1500">
        <f>IF(A1500="",0,IFERROR(MATCH(A1500,Scope_Labor_Rates!$A$6:$A$46,0)+5,0))</f>
        <v>0</v>
      </c>
      <c r="W1500" s="178">
        <f>IF(V1500&gt;0,INDEX(Scope_Labor_Rates!$C$6:$C$46,V1500-5),0)</f>
        <v>0</v>
      </c>
      <c r="X1500" s="178">
        <f>IF(V1500&gt;0,INDEX(Scope_Labor_Rates!$C$6:$C$46,V1500-5),0)</f>
        <v>0</v>
      </c>
      <c r="Y1500" s="180">
        <f>IF(V1500&gt;0,INDEX(Scope_Labor_Rates!$S$6:$S$46,V1500-5),0)</f>
        <v>0</v>
      </c>
      <c r="Z1500" s="180">
        <f>IF(V1500&gt;0,INDEX(Scope_Labor_Rates!$R$6:$R$46,V1500-5),1)</f>
        <v>1</v>
      </c>
      <c r="AA1500" s="231">
        <f t="shared" si="207"/>
        <v>0</v>
      </c>
      <c r="AB1500" t="str">
        <f t="shared" si="208"/>
        <v/>
      </c>
      <c r="AC1500" s="178" t="str">
        <f t="shared" si="209"/>
        <v/>
      </c>
      <c r="AD1500" s="181">
        <f t="shared" si="210"/>
        <v>0</v>
      </c>
      <c r="AE1500" s="178">
        <f>IF(V1500&gt;0,P1500*INDEX(Scope_Labor_Rates!$E$6:$E$46,V1500-5),0)</f>
        <v>0</v>
      </c>
      <c r="AF1500" s="181">
        <f>IF(V1500&gt;0,AE1500*INDEX(Scope_Labor_Rates!$D$6:$D$46,V1500-5)*AA1500,0)</f>
        <v>0</v>
      </c>
      <c r="AG1500" s="178">
        <f>IF(V1500&gt;0,P1500*INDEX(Scope_Labor_Rates!$G$6:$G$46,V1500-5),0)</f>
        <v>0</v>
      </c>
      <c r="AH1500" s="181">
        <f>IF(V1500&gt;0,AG1500*INDEX(Scope_Labor_Rates!$F$6:$F$46,V1500-5)*AA1500,0)</f>
        <v>0</v>
      </c>
      <c r="AI1500" s="178">
        <f>IF(V1500&gt;0,P1500*INDEX(Scope_Labor_Rates!$I$6:$I$46,V1500-5),0)</f>
        <v>0</v>
      </c>
      <c r="AJ1500" s="181">
        <f>IF(V1500&gt;0,AI1500*INDEX(Scope_Labor_Rates!$H$6:$H$46,V1500-5)*AA1500,0)</f>
        <v>0</v>
      </c>
      <c r="AK1500" s="178">
        <f>IF(V1500&gt;0,P1500*INDEX(Scope_Labor_Rates!$K$6:$K$46,V1500-5),0)</f>
        <v>0</v>
      </c>
      <c r="AL1500" s="181">
        <f>IF(V1500&gt;0,AK1500*INDEX(Scope_Labor_Rates!$J$6:$J$46,V1500-5)*AA1500,0)</f>
        <v>0</v>
      </c>
      <c r="AM1500" s="178">
        <f>IF(V1500&gt;0,P1500*INDEX(Scope_Labor_Rates!$M$6:$M$46,V1500-5),0)</f>
        <v>0</v>
      </c>
      <c r="AN1500" s="178">
        <f>IF(V1500&gt;0,AM1500*INDEX(Scope_Labor_Rates!$L$6:$L$46,V1500-5)*AA1500,0)</f>
        <v>0</v>
      </c>
      <c r="AO1500" s="178">
        <f>IF(V1500&gt;0,P1500*INDEX(Scope_Labor_Rates!$O$6:$O$46,V1500-5)*AA1500,0)</f>
        <v>0</v>
      </c>
      <c r="AP1500" s="181">
        <f>IF(V1500&gt;0,P1500*INDEX(Scope_Labor_Rates!$Q$6:$Q$46,V1500-5)*AA1500,0)</f>
        <v>0</v>
      </c>
      <c r="AQ1500" s="178">
        <f t="shared" si="211"/>
        <v>0</v>
      </c>
      <c r="AR1500" s="178">
        <f t="shared" si="212"/>
        <v>0</v>
      </c>
      <c r="AS1500" s="178">
        <f t="shared" si="213"/>
        <v>0</v>
      </c>
      <c r="AT1500" s="178">
        <f t="shared" si="214"/>
        <v>0</v>
      </c>
      <c r="AU1500">
        <f t="shared" si="215"/>
        <v>0</v>
      </c>
    </row>
    <row r="1501" spans="1:47">
      <c r="A1501" t="str">
        <f>IF(All_Tasks!A1501="","",All_Tasks!A1501)</f>
        <v/>
      </c>
      <c r="B1501" t="str">
        <f>IF(All_Tasks!B1501="","",All_Tasks!B1501)</f>
        <v/>
      </c>
      <c r="C1501" t="str">
        <f>IF(All_Tasks!C1501="","",All_Tasks!C1501)</f>
        <v/>
      </c>
      <c r="D1501" t="str">
        <f>IF(All_Tasks!D1501="","",All_Tasks!D1501)</f>
        <v/>
      </c>
      <c r="E1501" t="str">
        <f>IF(All_Tasks!V1501&lt;&gt;"",All_Tasks!V1501,IF(All_Tasks!E1501&lt;&gt;"",All_Tasks!E1501,""))</f>
        <v/>
      </c>
      <c r="F1501" t="str">
        <f>IF(All_Tasks!F1501="","",All_Tasks!F1501)</f>
        <v/>
      </c>
      <c r="G1501" t="str">
        <f>IF(All_Tasks!G1501="","",All_Tasks!G1501)</f>
        <v/>
      </c>
      <c r="H1501" s="231" t="str">
        <f>IF(All_Tasks!H1501="","",All_Tasks!H1501)</f>
        <v/>
      </c>
      <c r="I1501" t="str">
        <f>IF(All_Tasks!I1501="","",All_Tasks!I1501)</f>
        <v/>
      </c>
      <c r="J1501" t="str">
        <f>IF(All_Tasks!J1501="","",All_Tasks!J1501)</f>
        <v/>
      </c>
      <c r="K1501" t="str">
        <f>IF(All_Tasks!K1501="","",All_Tasks!K1501)</f>
        <v/>
      </c>
      <c r="L1501" s="231" t="str">
        <f>IF(All_Tasks!L1501="","",All_Tasks!L1501)</f>
        <v/>
      </c>
      <c r="M1501" t="str">
        <f>IF(All_Tasks!M1501="","",All_Tasks!M1501)</f>
        <v/>
      </c>
      <c r="N1501" t="str">
        <f>IF(All_Tasks!N1501="","",All_Tasks!N1501)</f>
        <v/>
      </c>
      <c r="O1501" t="str">
        <f>IF(All_Tasks!O1501="","",All_Tasks!O1501)</f>
        <v/>
      </c>
      <c r="P1501" s="181">
        <f>IF(All_Tasks!P1501="",0,All_Tasks!P1501)</f>
        <v>0</v>
      </c>
      <c r="Q1501" s="181">
        <f>IF(All_Tasks!Q1501="",0,All_Tasks!Q1501)</f>
        <v>0</v>
      </c>
      <c r="R1501" s="181">
        <f>IF(All_Tasks!R1501="",0,All_Tasks!R1501)</f>
        <v>0</v>
      </c>
      <c r="S1501" s="181" t="str">
        <f>IF(All_Tasks!S1501="","",All_Tasks!S1501)</f>
        <v/>
      </c>
      <c r="T1501" t="str">
        <f>IF(All_Tasks!T1501="","",All_Tasks!T1501)</f>
        <v/>
      </c>
      <c r="U1501" t="str">
        <f>IF(All_Tasks!U1501="","",All_Tasks!U1501)</f>
        <v/>
      </c>
      <c r="V1501">
        <f>IF(A1501="",0,IFERROR(MATCH(A1501,Scope_Labor_Rates!$A$6:$A$46,0)+5,0))</f>
        <v>0</v>
      </c>
      <c r="W1501" s="178">
        <f>IF(V1501&gt;0,INDEX(Scope_Labor_Rates!$C$6:$C$46,V1501-5),0)</f>
        <v>0</v>
      </c>
      <c r="X1501" s="178">
        <f>IF(V1501&gt;0,INDEX(Scope_Labor_Rates!$C$6:$C$46,V1501-5),0)</f>
        <v>0</v>
      </c>
      <c r="Y1501" s="180">
        <f>IF(V1501&gt;0,INDEX(Scope_Labor_Rates!$S$6:$S$46,V1501-5),0)</f>
        <v>0</v>
      </c>
      <c r="Z1501" s="180">
        <f>IF(V1501&gt;0,INDEX(Scope_Labor_Rates!$R$6:$R$46,V1501-5),1)</f>
        <v>1</v>
      </c>
      <c r="AA1501" s="231">
        <f t="shared" si="207"/>
        <v>0</v>
      </c>
      <c r="AB1501" t="str">
        <f t="shared" si="208"/>
        <v/>
      </c>
      <c r="AC1501" s="178" t="str">
        <f t="shared" si="209"/>
        <v/>
      </c>
      <c r="AD1501" s="181">
        <f t="shared" si="210"/>
        <v>0</v>
      </c>
      <c r="AE1501" s="178">
        <f>IF(V1501&gt;0,P1501*INDEX(Scope_Labor_Rates!$E$6:$E$46,V1501-5),0)</f>
        <v>0</v>
      </c>
      <c r="AF1501" s="181">
        <f>IF(V1501&gt;0,AE1501*INDEX(Scope_Labor_Rates!$D$6:$D$46,V1501-5)*AA1501,0)</f>
        <v>0</v>
      </c>
      <c r="AG1501" s="178">
        <f>IF(V1501&gt;0,P1501*INDEX(Scope_Labor_Rates!$G$6:$G$46,V1501-5),0)</f>
        <v>0</v>
      </c>
      <c r="AH1501" s="181">
        <f>IF(V1501&gt;0,AG1501*INDEX(Scope_Labor_Rates!$F$6:$F$46,V1501-5)*AA1501,0)</f>
        <v>0</v>
      </c>
      <c r="AI1501" s="178">
        <f>IF(V1501&gt;0,P1501*INDEX(Scope_Labor_Rates!$I$6:$I$46,V1501-5),0)</f>
        <v>0</v>
      </c>
      <c r="AJ1501" s="181">
        <f>IF(V1501&gt;0,AI1501*INDEX(Scope_Labor_Rates!$H$6:$H$46,V1501-5)*AA1501,0)</f>
        <v>0</v>
      </c>
      <c r="AK1501" s="178">
        <f>IF(V1501&gt;0,P1501*INDEX(Scope_Labor_Rates!$K$6:$K$46,V1501-5),0)</f>
        <v>0</v>
      </c>
      <c r="AL1501" s="181">
        <f>IF(V1501&gt;0,AK1501*INDEX(Scope_Labor_Rates!$J$6:$J$46,V1501-5)*AA1501,0)</f>
        <v>0</v>
      </c>
      <c r="AM1501" s="178">
        <f>IF(V1501&gt;0,P1501*INDEX(Scope_Labor_Rates!$M$6:$M$46,V1501-5),0)</f>
        <v>0</v>
      </c>
      <c r="AN1501" s="178">
        <f>IF(V1501&gt;0,AM1501*INDEX(Scope_Labor_Rates!$L$6:$L$46,V1501-5)*AA1501,0)</f>
        <v>0</v>
      </c>
      <c r="AO1501" s="178">
        <f>IF(V1501&gt;0,P1501*INDEX(Scope_Labor_Rates!$O$6:$O$46,V1501-5)*AA1501,0)</f>
        <v>0</v>
      </c>
      <c r="AP1501" s="181">
        <f>IF(V1501&gt;0,P1501*INDEX(Scope_Labor_Rates!$Q$6:$Q$46,V1501-5)*AA1501,0)</f>
        <v>0</v>
      </c>
      <c r="AQ1501" s="178">
        <f t="shared" si="211"/>
        <v>0</v>
      </c>
      <c r="AR1501" s="178">
        <f t="shared" si="212"/>
        <v>0</v>
      </c>
      <c r="AS1501" s="178">
        <f t="shared" si="213"/>
        <v>0</v>
      </c>
      <c r="AT1501" s="178">
        <f t="shared" si="214"/>
        <v>0</v>
      </c>
      <c r="AU1501">
        <f t="shared" si="215"/>
        <v>0</v>
      </c>
    </row>
    <row r="1502" spans="1:47">
      <c r="A1502" t="str">
        <f>IF(All_Tasks!A1502="","",All_Tasks!A1502)</f>
        <v/>
      </c>
      <c r="B1502" t="str">
        <f>IF(All_Tasks!B1502="","",All_Tasks!B1502)</f>
        <v/>
      </c>
      <c r="C1502" t="str">
        <f>IF(All_Tasks!C1502="","",All_Tasks!C1502)</f>
        <v/>
      </c>
      <c r="D1502" t="str">
        <f>IF(All_Tasks!D1502="","",All_Tasks!D1502)</f>
        <v/>
      </c>
      <c r="E1502" t="str">
        <f>IF(All_Tasks!V1502&lt;&gt;"",All_Tasks!V1502,IF(All_Tasks!E1502&lt;&gt;"",All_Tasks!E1502,""))</f>
        <v/>
      </c>
      <c r="F1502" t="str">
        <f>IF(All_Tasks!F1502="","",All_Tasks!F1502)</f>
        <v/>
      </c>
      <c r="G1502" t="str">
        <f>IF(All_Tasks!G1502="","",All_Tasks!G1502)</f>
        <v/>
      </c>
      <c r="H1502" s="231" t="str">
        <f>IF(All_Tasks!H1502="","",All_Tasks!H1502)</f>
        <v/>
      </c>
      <c r="I1502" t="str">
        <f>IF(All_Tasks!I1502="","",All_Tasks!I1502)</f>
        <v/>
      </c>
      <c r="J1502" t="str">
        <f>IF(All_Tasks!J1502="","",All_Tasks!J1502)</f>
        <v/>
      </c>
      <c r="K1502" t="str">
        <f>IF(All_Tasks!K1502="","",All_Tasks!K1502)</f>
        <v/>
      </c>
      <c r="L1502" s="231" t="str">
        <f>IF(All_Tasks!L1502="","",All_Tasks!L1502)</f>
        <v/>
      </c>
      <c r="M1502" t="str">
        <f>IF(All_Tasks!M1502="","",All_Tasks!M1502)</f>
        <v/>
      </c>
      <c r="N1502" t="str">
        <f>IF(All_Tasks!N1502="","",All_Tasks!N1502)</f>
        <v/>
      </c>
      <c r="O1502" t="str">
        <f>IF(All_Tasks!O1502="","",All_Tasks!O1502)</f>
        <v/>
      </c>
      <c r="P1502" s="181">
        <f>IF(All_Tasks!P1502="",0,All_Tasks!P1502)</f>
        <v>0</v>
      </c>
      <c r="Q1502" s="181">
        <f>IF(All_Tasks!Q1502="",0,All_Tasks!Q1502)</f>
        <v>0</v>
      </c>
      <c r="R1502" s="181">
        <f>IF(All_Tasks!R1502="",0,All_Tasks!R1502)</f>
        <v>0</v>
      </c>
      <c r="S1502" s="181" t="str">
        <f>IF(All_Tasks!S1502="","",All_Tasks!S1502)</f>
        <v/>
      </c>
      <c r="T1502" t="str">
        <f>IF(All_Tasks!T1502="","",All_Tasks!T1502)</f>
        <v/>
      </c>
      <c r="U1502" t="str">
        <f>IF(All_Tasks!U1502="","",All_Tasks!U1502)</f>
        <v/>
      </c>
      <c r="V1502">
        <f>IF(A1502="",0,IFERROR(MATCH(A1502,Scope_Labor_Rates!$A$6:$A$46,0)+5,0))</f>
        <v>0</v>
      </c>
      <c r="W1502" s="178">
        <f>IF(V1502&gt;0,INDEX(Scope_Labor_Rates!$C$6:$C$46,V1502-5),0)</f>
        <v>0</v>
      </c>
      <c r="X1502" s="178">
        <f>IF(V1502&gt;0,INDEX(Scope_Labor_Rates!$C$6:$C$46,V1502-5),0)</f>
        <v>0</v>
      </c>
      <c r="Y1502" s="180">
        <f>IF(V1502&gt;0,INDEX(Scope_Labor_Rates!$S$6:$S$46,V1502-5),0)</f>
        <v>0</v>
      </c>
      <c r="Z1502" s="180">
        <f>IF(V1502&gt;0,INDEX(Scope_Labor_Rates!$R$6:$R$46,V1502-5),1)</f>
        <v>1</v>
      </c>
      <c r="AA1502" s="231">
        <f t="shared" si="207"/>
        <v>0</v>
      </c>
      <c r="AB1502" t="str">
        <f t="shared" si="208"/>
        <v/>
      </c>
      <c r="AC1502" s="178" t="str">
        <f t="shared" si="209"/>
        <v/>
      </c>
      <c r="AD1502" s="181">
        <f t="shared" si="210"/>
        <v>0</v>
      </c>
      <c r="AE1502" s="178">
        <f>IF(V1502&gt;0,P1502*INDEX(Scope_Labor_Rates!$E$6:$E$46,V1502-5),0)</f>
        <v>0</v>
      </c>
      <c r="AF1502" s="181">
        <f>IF(V1502&gt;0,AE1502*INDEX(Scope_Labor_Rates!$D$6:$D$46,V1502-5)*AA1502,0)</f>
        <v>0</v>
      </c>
      <c r="AG1502" s="178">
        <f>IF(V1502&gt;0,P1502*INDEX(Scope_Labor_Rates!$G$6:$G$46,V1502-5),0)</f>
        <v>0</v>
      </c>
      <c r="AH1502" s="181">
        <f>IF(V1502&gt;0,AG1502*INDEX(Scope_Labor_Rates!$F$6:$F$46,V1502-5)*AA1502,0)</f>
        <v>0</v>
      </c>
      <c r="AI1502" s="178">
        <f>IF(V1502&gt;0,P1502*INDEX(Scope_Labor_Rates!$I$6:$I$46,V1502-5),0)</f>
        <v>0</v>
      </c>
      <c r="AJ1502" s="181">
        <f>IF(V1502&gt;0,AI1502*INDEX(Scope_Labor_Rates!$H$6:$H$46,V1502-5)*AA1502,0)</f>
        <v>0</v>
      </c>
      <c r="AK1502" s="178">
        <f>IF(V1502&gt;0,P1502*INDEX(Scope_Labor_Rates!$K$6:$K$46,V1502-5),0)</f>
        <v>0</v>
      </c>
      <c r="AL1502" s="181">
        <f>IF(V1502&gt;0,AK1502*INDEX(Scope_Labor_Rates!$J$6:$J$46,V1502-5)*AA1502,0)</f>
        <v>0</v>
      </c>
      <c r="AM1502" s="178">
        <f>IF(V1502&gt;0,P1502*INDEX(Scope_Labor_Rates!$M$6:$M$46,V1502-5),0)</f>
        <v>0</v>
      </c>
      <c r="AN1502" s="178">
        <f>IF(V1502&gt;0,AM1502*INDEX(Scope_Labor_Rates!$L$6:$L$46,V1502-5)*AA1502,0)</f>
        <v>0</v>
      </c>
      <c r="AO1502" s="178">
        <f>IF(V1502&gt;0,P1502*INDEX(Scope_Labor_Rates!$O$6:$O$46,V1502-5)*AA1502,0)</f>
        <v>0</v>
      </c>
      <c r="AP1502" s="181">
        <f>IF(V1502&gt;0,P1502*INDEX(Scope_Labor_Rates!$Q$6:$Q$46,V1502-5)*AA1502,0)</f>
        <v>0</v>
      </c>
      <c r="AQ1502" s="178">
        <f t="shared" si="211"/>
        <v>0</v>
      </c>
      <c r="AR1502" s="178">
        <f t="shared" si="212"/>
        <v>0</v>
      </c>
      <c r="AS1502" s="178">
        <f t="shared" si="213"/>
        <v>0</v>
      </c>
      <c r="AT1502" s="178">
        <f t="shared" si="214"/>
        <v>0</v>
      </c>
      <c r="AU1502">
        <f t="shared" si="215"/>
        <v>0</v>
      </c>
    </row>
    <row r="1503" spans="1:47">
      <c r="A1503" t="str">
        <f>IF(All_Tasks!A1503="","",All_Tasks!A1503)</f>
        <v/>
      </c>
      <c r="B1503" t="str">
        <f>IF(All_Tasks!B1503="","",All_Tasks!B1503)</f>
        <v/>
      </c>
      <c r="C1503" t="str">
        <f>IF(All_Tasks!C1503="","",All_Tasks!C1503)</f>
        <v/>
      </c>
      <c r="D1503" t="str">
        <f>IF(All_Tasks!D1503="","",All_Tasks!D1503)</f>
        <v/>
      </c>
      <c r="E1503" t="str">
        <f>IF(All_Tasks!V1503&lt;&gt;"",All_Tasks!V1503,IF(All_Tasks!E1503&lt;&gt;"",All_Tasks!E1503,""))</f>
        <v/>
      </c>
      <c r="F1503" t="str">
        <f>IF(All_Tasks!F1503="","",All_Tasks!F1503)</f>
        <v/>
      </c>
      <c r="G1503" t="str">
        <f>IF(All_Tasks!G1503="","",All_Tasks!G1503)</f>
        <v/>
      </c>
      <c r="H1503" s="231" t="str">
        <f>IF(All_Tasks!H1503="","",All_Tasks!H1503)</f>
        <v/>
      </c>
      <c r="I1503" t="str">
        <f>IF(All_Tasks!I1503="","",All_Tasks!I1503)</f>
        <v/>
      </c>
      <c r="J1503" t="str">
        <f>IF(All_Tasks!J1503="","",All_Tasks!J1503)</f>
        <v/>
      </c>
      <c r="K1503" t="str">
        <f>IF(All_Tasks!K1503="","",All_Tasks!K1503)</f>
        <v/>
      </c>
      <c r="L1503" s="231" t="str">
        <f>IF(All_Tasks!L1503="","",All_Tasks!L1503)</f>
        <v/>
      </c>
      <c r="M1503" t="str">
        <f>IF(All_Tasks!M1503="","",All_Tasks!M1503)</f>
        <v/>
      </c>
      <c r="N1503" t="str">
        <f>IF(All_Tasks!N1503="","",All_Tasks!N1503)</f>
        <v/>
      </c>
      <c r="O1503" t="str">
        <f>IF(All_Tasks!O1503="","",All_Tasks!O1503)</f>
        <v/>
      </c>
      <c r="P1503" s="181">
        <f>IF(All_Tasks!P1503="",0,All_Tasks!P1503)</f>
        <v>0</v>
      </c>
      <c r="Q1503" s="181">
        <f>IF(All_Tasks!Q1503="",0,All_Tasks!Q1503)</f>
        <v>0</v>
      </c>
      <c r="R1503" s="181">
        <f>IF(All_Tasks!R1503="",0,All_Tasks!R1503)</f>
        <v>0</v>
      </c>
      <c r="S1503" s="181" t="str">
        <f>IF(All_Tasks!S1503="","",All_Tasks!S1503)</f>
        <v/>
      </c>
      <c r="T1503" t="str">
        <f>IF(All_Tasks!T1503="","",All_Tasks!T1503)</f>
        <v/>
      </c>
      <c r="U1503" t="str">
        <f>IF(All_Tasks!U1503="","",All_Tasks!U1503)</f>
        <v/>
      </c>
      <c r="V1503">
        <f>IF(A1503="",0,IFERROR(MATCH(A1503,Scope_Labor_Rates!$A$6:$A$46,0)+5,0))</f>
        <v>0</v>
      </c>
      <c r="W1503" s="178">
        <f>IF(V1503&gt;0,INDEX(Scope_Labor_Rates!$C$6:$C$46,V1503-5),0)</f>
        <v>0</v>
      </c>
      <c r="X1503" s="178">
        <f>IF(V1503&gt;0,INDEX(Scope_Labor_Rates!$C$6:$C$46,V1503-5),0)</f>
        <v>0</v>
      </c>
      <c r="Y1503" s="180">
        <f>IF(V1503&gt;0,INDEX(Scope_Labor_Rates!$S$6:$S$46,V1503-5),0)</f>
        <v>0</v>
      </c>
      <c r="Z1503" s="180">
        <f>IF(V1503&gt;0,INDEX(Scope_Labor_Rates!$R$6:$R$46,V1503-5),1)</f>
        <v>1</v>
      </c>
      <c r="AA1503" s="231">
        <f t="shared" si="207"/>
        <v>0</v>
      </c>
      <c r="AB1503" t="str">
        <f t="shared" si="208"/>
        <v/>
      </c>
      <c r="AC1503" s="178" t="str">
        <f t="shared" si="209"/>
        <v/>
      </c>
      <c r="AD1503" s="181">
        <f t="shared" si="210"/>
        <v>0</v>
      </c>
      <c r="AE1503" s="178">
        <f>IF(V1503&gt;0,P1503*INDEX(Scope_Labor_Rates!$E$6:$E$46,V1503-5),0)</f>
        <v>0</v>
      </c>
      <c r="AF1503" s="181">
        <f>IF(V1503&gt;0,AE1503*INDEX(Scope_Labor_Rates!$D$6:$D$46,V1503-5)*AA1503,0)</f>
        <v>0</v>
      </c>
      <c r="AG1503" s="178">
        <f>IF(V1503&gt;0,P1503*INDEX(Scope_Labor_Rates!$G$6:$G$46,V1503-5),0)</f>
        <v>0</v>
      </c>
      <c r="AH1503" s="181">
        <f>IF(V1503&gt;0,AG1503*INDEX(Scope_Labor_Rates!$F$6:$F$46,V1503-5)*AA1503,0)</f>
        <v>0</v>
      </c>
      <c r="AI1503" s="178">
        <f>IF(V1503&gt;0,P1503*INDEX(Scope_Labor_Rates!$I$6:$I$46,V1503-5),0)</f>
        <v>0</v>
      </c>
      <c r="AJ1503" s="181">
        <f>IF(V1503&gt;0,AI1503*INDEX(Scope_Labor_Rates!$H$6:$H$46,V1503-5)*AA1503,0)</f>
        <v>0</v>
      </c>
      <c r="AK1503" s="178">
        <f>IF(V1503&gt;0,P1503*INDEX(Scope_Labor_Rates!$K$6:$K$46,V1503-5),0)</f>
        <v>0</v>
      </c>
      <c r="AL1503" s="181">
        <f>IF(V1503&gt;0,AK1503*INDEX(Scope_Labor_Rates!$J$6:$J$46,V1503-5)*AA1503,0)</f>
        <v>0</v>
      </c>
      <c r="AM1503" s="178">
        <f>IF(V1503&gt;0,P1503*INDEX(Scope_Labor_Rates!$M$6:$M$46,V1503-5),0)</f>
        <v>0</v>
      </c>
      <c r="AN1503" s="178">
        <f>IF(V1503&gt;0,AM1503*INDEX(Scope_Labor_Rates!$L$6:$L$46,V1503-5)*AA1503,0)</f>
        <v>0</v>
      </c>
      <c r="AO1503" s="178">
        <f>IF(V1503&gt;0,P1503*INDEX(Scope_Labor_Rates!$O$6:$O$46,V1503-5)*AA1503,0)</f>
        <v>0</v>
      </c>
      <c r="AP1503" s="181">
        <f>IF(V1503&gt;0,P1503*INDEX(Scope_Labor_Rates!$Q$6:$Q$46,V1503-5)*AA1503,0)</f>
        <v>0</v>
      </c>
      <c r="AQ1503" s="178">
        <f t="shared" si="211"/>
        <v>0</v>
      </c>
      <c r="AR1503" s="178">
        <f t="shared" si="212"/>
        <v>0</v>
      </c>
      <c r="AS1503" s="178">
        <f t="shared" si="213"/>
        <v>0</v>
      </c>
      <c r="AT1503" s="178">
        <f t="shared" si="214"/>
        <v>0</v>
      </c>
      <c r="AU1503">
        <f t="shared" si="215"/>
        <v>0</v>
      </c>
    </row>
    <row r="1504" spans="1:47">
      <c r="A1504" t="str">
        <f>IF(All_Tasks!A1504="","",All_Tasks!A1504)</f>
        <v/>
      </c>
      <c r="B1504" t="str">
        <f>IF(All_Tasks!B1504="","",All_Tasks!B1504)</f>
        <v/>
      </c>
      <c r="C1504" t="str">
        <f>IF(All_Tasks!C1504="","",All_Tasks!C1504)</f>
        <v/>
      </c>
      <c r="D1504" t="str">
        <f>IF(All_Tasks!D1504="","",All_Tasks!D1504)</f>
        <v/>
      </c>
      <c r="E1504" t="str">
        <f>IF(All_Tasks!V1504&lt;&gt;"",All_Tasks!V1504,IF(All_Tasks!E1504&lt;&gt;"",All_Tasks!E1504,""))</f>
        <v/>
      </c>
      <c r="F1504" t="str">
        <f>IF(All_Tasks!F1504="","",All_Tasks!F1504)</f>
        <v/>
      </c>
      <c r="G1504" t="str">
        <f>IF(All_Tasks!G1504="","",All_Tasks!G1504)</f>
        <v/>
      </c>
      <c r="H1504" s="231" t="str">
        <f>IF(All_Tasks!H1504="","",All_Tasks!H1504)</f>
        <v/>
      </c>
      <c r="I1504" t="str">
        <f>IF(All_Tasks!I1504="","",All_Tasks!I1504)</f>
        <v/>
      </c>
      <c r="J1504" t="str">
        <f>IF(All_Tasks!J1504="","",All_Tasks!J1504)</f>
        <v/>
      </c>
      <c r="K1504" t="str">
        <f>IF(All_Tasks!K1504="","",All_Tasks!K1504)</f>
        <v/>
      </c>
      <c r="L1504" s="231" t="str">
        <f>IF(All_Tasks!L1504="","",All_Tasks!L1504)</f>
        <v/>
      </c>
      <c r="M1504" t="str">
        <f>IF(All_Tasks!M1504="","",All_Tasks!M1504)</f>
        <v/>
      </c>
      <c r="N1504" t="str">
        <f>IF(All_Tasks!N1504="","",All_Tasks!N1504)</f>
        <v/>
      </c>
      <c r="O1504" t="str">
        <f>IF(All_Tasks!O1504="","",All_Tasks!O1504)</f>
        <v/>
      </c>
      <c r="P1504" s="181">
        <f>IF(All_Tasks!P1504="",0,All_Tasks!P1504)</f>
        <v>0</v>
      </c>
      <c r="Q1504" s="181">
        <f>IF(All_Tasks!Q1504="",0,All_Tasks!Q1504)</f>
        <v>0</v>
      </c>
      <c r="R1504" s="181">
        <f>IF(All_Tasks!R1504="",0,All_Tasks!R1504)</f>
        <v>0</v>
      </c>
      <c r="S1504" s="181" t="str">
        <f>IF(All_Tasks!S1504="","",All_Tasks!S1504)</f>
        <v/>
      </c>
      <c r="T1504" t="str">
        <f>IF(All_Tasks!T1504="","",All_Tasks!T1504)</f>
        <v/>
      </c>
      <c r="U1504" t="str">
        <f>IF(All_Tasks!U1504="","",All_Tasks!U1504)</f>
        <v/>
      </c>
      <c r="V1504">
        <f>IF(A1504="",0,IFERROR(MATCH(A1504,Scope_Labor_Rates!$A$6:$A$46,0)+5,0))</f>
        <v>0</v>
      </c>
      <c r="W1504" s="178">
        <f>IF(V1504&gt;0,INDEX(Scope_Labor_Rates!$C$6:$C$46,V1504-5),0)</f>
        <v>0</v>
      </c>
      <c r="X1504" s="178">
        <f>IF(V1504&gt;0,INDEX(Scope_Labor_Rates!$C$6:$C$46,V1504-5),0)</f>
        <v>0</v>
      </c>
      <c r="Y1504" s="180">
        <f>IF(V1504&gt;0,INDEX(Scope_Labor_Rates!$S$6:$S$46,V1504-5),0)</f>
        <v>0</v>
      </c>
      <c r="Z1504" s="180">
        <f>IF(V1504&gt;0,INDEX(Scope_Labor_Rates!$R$6:$R$46,V1504-5),1)</f>
        <v>1</v>
      </c>
      <c r="AA1504" s="231">
        <f t="shared" si="207"/>
        <v>0</v>
      </c>
      <c r="AB1504" t="str">
        <f t="shared" si="208"/>
        <v/>
      </c>
      <c r="AC1504" s="178" t="str">
        <f t="shared" si="209"/>
        <v/>
      </c>
      <c r="AD1504" s="181">
        <f t="shared" si="210"/>
        <v>0</v>
      </c>
      <c r="AE1504" s="178">
        <f>IF(V1504&gt;0,P1504*INDEX(Scope_Labor_Rates!$E$6:$E$46,V1504-5),0)</f>
        <v>0</v>
      </c>
      <c r="AF1504" s="181">
        <f>IF(V1504&gt;0,AE1504*INDEX(Scope_Labor_Rates!$D$6:$D$46,V1504-5)*AA1504,0)</f>
        <v>0</v>
      </c>
      <c r="AG1504" s="178">
        <f>IF(V1504&gt;0,P1504*INDEX(Scope_Labor_Rates!$G$6:$G$46,V1504-5),0)</f>
        <v>0</v>
      </c>
      <c r="AH1504" s="181">
        <f>IF(V1504&gt;0,AG1504*INDEX(Scope_Labor_Rates!$F$6:$F$46,V1504-5)*AA1504,0)</f>
        <v>0</v>
      </c>
      <c r="AI1504" s="178">
        <f>IF(V1504&gt;0,P1504*INDEX(Scope_Labor_Rates!$I$6:$I$46,V1504-5),0)</f>
        <v>0</v>
      </c>
      <c r="AJ1504" s="181">
        <f>IF(V1504&gt;0,AI1504*INDEX(Scope_Labor_Rates!$H$6:$H$46,V1504-5)*AA1504,0)</f>
        <v>0</v>
      </c>
      <c r="AK1504" s="178">
        <f>IF(V1504&gt;0,P1504*INDEX(Scope_Labor_Rates!$K$6:$K$46,V1504-5),0)</f>
        <v>0</v>
      </c>
      <c r="AL1504" s="181">
        <f>IF(V1504&gt;0,AK1504*INDEX(Scope_Labor_Rates!$J$6:$J$46,V1504-5)*AA1504,0)</f>
        <v>0</v>
      </c>
      <c r="AM1504" s="178">
        <f>IF(V1504&gt;0,P1504*INDEX(Scope_Labor_Rates!$M$6:$M$46,V1504-5),0)</f>
        <v>0</v>
      </c>
      <c r="AN1504" s="178">
        <f>IF(V1504&gt;0,AM1504*INDEX(Scope_Labor_Rates!$L$6:$L$46,V1504-5)*AA1504,0)</f>
        <v>0</v>
      </c>
      <c r="AO1504" s="178">
        <f>IF(V1504&gt;0,P1504*INDEX(Scope_Labor_Rates!$O$6:$O$46,V1504-5)*AA1504,0)</f>
        <v>0</v>
      </c>
      <c r="AP1504" s="181">
        <f>IF(V1504&gt;0,P1504*INDEX(Scope_Labor_Rates!$Q$6:$Q$46,V1504-5)*AA1504,0)</f>
        <v>0</v>
      </c>
      <c r="AQ1504" s="178">
        <f t="shared" si="211"/>
        <v>0</v>
      </c>
      <c r="AR1504" s="178">
        <f t="shared" si="212"/>
        <v>0</v>
      </c>
      <c r="AS1504" s="178">
        <f t="shared" si="213"/>
        <v>0</v>
      </c>
      <c r="AT1504" s="178">
        <f t="shared" si="214"/>
        <v>0</v>
      </c>
      <c r="AU1504">
        <f t="shared" si="215"/>
        <v>0</v>
      </c>
    </row>
    <row r="1505" spans="1:47">
      <c r="A1505" t="str">
        <f>IF(All_Tasks!A1505="","",All_Tasks!A1505)</f>
        <v/>
      </c>
      <c r="B1505" t="str">
        <f>IF(All_Tasks!B1505="","",All_Tasks!B1505)</f>
        <v/>
      </c>
      <c r="C1505" t="str">
        <f>IF(All_Tasks!C1505="","",All_Tasks!C1505)</f>
        <v/>
      </c>
      <c r="D1505" t="str">
        <f>IF(All_Tasks!D1505="","",All_Tasks!D1505)</f>
        <v/>
      </c>
      <c r="E1505" t="str">
        <f>IF(All_Tasks!V1505&lt;&gt;"",All_Tasks!V1505,IF(All_Tasks!E1505&lt;&gt;"",All_Tasks!E1505,""))</f>
        <v/>
      </c>
      <c r="F1505" t="str">
        <f>IF(All_Tasks!F1505="","",All_Tasks!F1505)</f>
        <v/>
      </c>
      <c r="G1505" t="str">
        <f>IF(All_Tasks!G1505="","",All_Tasks!G1505)</f>
        <v/>
      </c>
      <c r="H1505" s="231" t="str">
        <f>IF(All_Tasks!H1505="","",All_Tasks!H1505)</f>
        <v/>
      </c>
      <c r="I1505" t="str">
        <f>IF(All_Tasks!I1505="","",All_Tasks!I1505)</f>
        <v/>
      </c>
      <c r="J1505" t="str">
        <f>IF(All_Tasks!J1505="","",All_Tasks!J1505)</f>
        <v/>
      </c>
      <c r="K1505" t="str">
        <f>IF(All_Tasks!K1505="","",All_Tasks!K1505)</f>
        <v/>
      </c>
      <c r="L1505" s="231" t="str">
        <f>IF(All_Tasks!L1505="","",All_Tasks!L1505)</f>
        <v/>
      </c>
      <c r="M1505" t="str">
        <f>IF(All_Tasks!M1505="","",All_Tasks!M1505)</f>
        <v/>
      </c>
      <c r="N1505" t="str">
        <f>IF(All_Tasks!N1505="","",All_Tasks!N1505)</f>
        <v/>
      </c>
      <c r="O1505" t="str">
        <f>IF(All_Tasks!O1505="","",All_Tasks!O1505)</f>
        <v/>
      </c>
      <c r="P1505" s="181">
        <f>IF(All_Tasks!P1505="",0,All_Tasks!P1505)</f>
        <v>0</v>
      </c>
      <c r="Q1505" s="181">
        <f>IF(All_Tasks!Q1505="",0,All_Tasks!Q1505)</f>
        <v>0</v>
      </c>
      <c r="R1505" s="181">
        <f>IF(All_Tasks!R1505="",0,All_Tasks!R1505)</f>
        <v>0</v>
      </c>
      <c r="S1505" s="181" t="str">
        <f>IF(All_Tasks!S1505="","",All_Tasks!S1505)</f>
        <v/>
      </c>
      <c r="T1505" t="str">
        <f>IF(All_Tasks!T1505="","",All_Tasks!T1505)</f>
        <v/>
      </c>
      <c r="U1505" t="str">
        <f>IF(All_Tasks!U1505="","",All_Tasks!U1505)</f>
        <v/>
      </c>
      <c r="V1505">
        <f>IF(A1505="",0,IFERROR(MATCH(A1505,Scope_Labor_Rates!$A$6:$A$46,0)+5,0))</f>
        <v>0</v>
      </c>
      <c r="W1505" s="178">
        <f>IF(V1505&gt;0,INDEX(Scope_Labor_Rates!$C$6:$C$46,V1505-5),0)</f>
        <v>0</v>
      </c>
      <c r="X1505" s="178">
        <f>IF(V1505&gt;0,INDEX(Scope_Labor_Rates!$C$6:$C$46,V1505-5),0)</f>
        <v>0</v>
      </c>
      <c r="Y1505" s="180">
        <f>IF(V1505&gt;0,INDEX(Scope_Labor_Rates!$S$6:$S$46,V1505-5),0)</f>
        <v>0</v>
      </c>
      <c r="Z1505" s="180">
        <f>IF(V1505&gt;0,INDEX(Scope_Labor_Rates!$R$6:$R$46,V1505-5),1)</f>
        <v>1</v>
      </c>
      <c r="AA1505" s="231">
        <f t="shared" si="207"/>
        <v>0</v>
      </c>
      <c r="AB1505" t="str">
        <f t="shared" si="208"/>
        <v/>
      </c>
      <c r="AC1505" s="178" t="str">
        <f t="shared" si="209"/>
        <v/>
      </c>
      <c r="AD1505" s="181">
        <f t="shared" si="210"/>
        <v>0</v>
      </c>
      <c r="AE1505" s="178">
        <f>IF(V1505&gt;0,P1505*INDEX(Scope_Labor_Rates!$E$6:$E$46,V1505-5),0)</f>
        <v>0</v>
      </c>
      <c r="AF1505" s="181">
        <f>IF(V1505&gt;0,AE1505*INDEX(Scope_Labor_Rates!$D$6:$D$46,V1505-5)*AA1505,0)</f>
        <v>0</v>
      </c>
      <c r="AG1505" s="178">
        <f>IF(V1505&gt;0,P1505*INDEX(Scope_Labor_Rates!$G$6:$G$46,V1505-5),0)</f>
        <v>0</v>
      </c>
      <c r="AH1505" s="181">
        <f>IF(V1505&gt;0,AG1505*INDEX(Scope_Labor_Rates!$F$6:$F$46,V1505-5)*AA1505,0)</f>
        <v>0</v>
      </c>
      <c r="AI1505" s="178">
        <f>IF(V1505&gt;0,P1505*INDEX(Scope_Labor_Rates!$I$6:$I$46,V1505-5),0)</f>
        <v>0</v>
      </c>
      <c r="AJ1505" s="181">
        <f>IF(V1505&gt;0,AI1505*INDEX(Scope_Labor_Rates!$H$6:$H$46,V1505-5)*AA1505,0)</f>
        <v>0</v>
      </c>
      <c r="AK1505" s="178">
        <f>IF(V1505&gt;0,P1505*INDEX(Scope_Labor_Rates!$K$6:$K$46,V1505-5),0)</f>
        <v>0</v>
      </c>
      <c r="AL1505" s="181">
        <f>IF(V1505&gt;0,AK1505*INDEX(Scope_Labor_Rates!$J$6:$J$46,V1505-5)*AA1505,0)</f>
        <v>0</v>
      </c>
      <c r="AM1505" s="178">
        <f>IF(V1505&gt;0,P1505*INDEX(Scope_Labor_Rates!$M$6:$M$46,V1505-5),0)</f>
        <v>0</v>
      </c>
      <c r="AN1505" s="178">
        <f>IF(V1505&gt;0,AM1505*INDEX(Scope_Labor_Rates!$L$6:$L$46,V1505-5)*AA1505,0)</f>
        <v>0</v>
      </c>
      <c r="AO1505" s="178">
        <f>IF(V1505&gt;0,P1505*INDEX(Scope_Labor_Rates!$O$6:$O$46,V1505-5)*AA1505,0)</f>
        <v>0</v>
      </c>
      <c r="AP1505" s="181">
        <f>IF(V1505&gt;0,P1505*INDEX(Scope_Labor_Rates!$Q$6:$Q$46,V1505-5)*AA1505,0)</f>
        <v>0</v>
      </c>
      <c r="AQ1505" s="178">
        <f t="shared" si="211"/>
        <v>0</v>
      </c>
      <c r="AR1505" s="178">
        <f t="shared" si="212"/>
        <v>0</v>
      </c>
      <c r="AS1505" s="178">
        <f t="shared" si="213"/>
        <v>0</v>
      </c>
      <c r="AT1505" s="178">
        <f t="shared" si="214"/>
        <v>0</v>
      </c>
      <c r="AU1505">
        <f t="shared" si="215"/>
        <v>0</v>
      </c>
    </row>
    <row r="1506" spans="1:47">
      <c r="A1506" t="str">
        <f>IF(All_Tasks!A1506="","",All_Tasks!A1506)</f>
        <v/>
      </c>
      <c r="B1506" t="str">
        <f>IF(All_Tasks!B1506="","",All_Tasks!B1506)</f>
        <v/>
      </c>
      <c r="C1506" t="str">
        <f>IF(All_Tasks!C1506="","",All_Tasks!C1506)</f>
        <v/>
      </c>
      <c r="D1506" t="str">
        <f>IF(All_Tasks!D1506="","",All_Tasks!D1506)</f>
        <v/>
      </c>
      <c r="E1506" t="str">
        <f>IF(All_Tasks!V1506&lt;&gt;"",All_Tasks!V1506,IF(All_Tasks!E1506&lt;&gt;"",All_Tasks!E1506,""))</f>
        <v/>
      </c>
      <c r="F1506" t="str">
        <f>IF(All_Tasks!F1506="","",All_Tasks!F1506)</f>
        <v/>
      </c>
      <c r="G1506" t="str">
        <f>IF(All_Tasks!G1506="","",All_Tasks!G1506)</f>
        <v/>
      </c>
      <c r="H1506" s="231" t="str">
        <f>IF(All_Tasks!H1506="","",All_Tasks!H1506)</f>
        <v/>
      </c>
      <c r="I1506" t="str">
        <f>IF(All_Tasks!I1506="","",All_Tasks!I1506)</f>
        <v/>
      </c>
      <c r="J1506" t="str">
        <f>IF(All_Tasks!J1506="","",All_Tasks!J1506)</f>
        <v/>
      </c>
      <c r="K1506" t="str">
        <f>IF(All_Tasks!K1506="","",All_Tasks!K1506)</f>
        <v/>
      </c>
      <c r="L1506" s="231" t="str">
        <f>IF(All_Tasks!L1506="","",All_Tasks!L1506)</f>
        <v/>
      </c>
      <c r="M1506" t="str">
        <f>IF(All_Tasks!M1506="","",All_Tasks!M1506)</f>
        <v/>
      </c>
      <c r="N1506" t="str">
        <f>IF(All_Tasks!N1506="","",All_Tasks!N1506)</f>
        <v/>
      </c>
      <c r="O1506" t="str">
        <f>IF(All_Tasks!O1506="","",All_Tasks!O1506)</f>
        <v/>
      </c>
      <c r="P1506" s="181">
        <f>IF(All_Tasks!P1506="",0,All_Tasks!P1506)</f>
        <v>0</v>
      </c>
      <c r="Q1506" s="181">
        <f>IF(All_Tasks!Q1506="",0,All_Tasks!Q1506)</f>
        <v>0</v>
      </c>
      <c r="R1506" s="181">
        <f>IF(All_Tasks!R1506="",0,All_Tasks!R1506)</f>
        <v>0</v>
      </c>
      <c r="S1506" s="181" t="str">
        <f>IF(All_Tasks!S1506="","",All_Tasks!S1506)</f>
        <v/>
      </c>
      <c r="T1506" t="str">
        <f>IF(All_Tasks!T1506="","",All_Tasks!T1506)</f>
        <v/>
      </c>
      <c r="U1506" t="str">
        <f>IF(All_Tasks!U1506="","",All_Tasks!U1506)</f>
        <v/>
      </c>
      <c r="V1506">
        <f>IF(A1506="",0,IFERROR(MATCH(A1506,Scope_Labor_Rates!$A$6:$A$46,0)+5,0))</f>
        <v>0</v>
      </c>
      <c r="W1506" s="178">
        <f>IF(V1506&gt;0,INDEX(Scope_Labor_Rates!$C$6:$C$46,V1506-5),0)</f>
        <v>0</v>
      </c>
      <c r="X1506" s="178">
        <f>IF(V1506&gt;0,INDEX(Scope_Labor_Rates!$C$6:$C$46,V1506-5),0)</f>
        <v>0</v>
      </c>
      <c r="Y1506" s="180">
        <f>IF(V1506&gt;0,INDEX(Scope_Labor_Rates!$S$6:$S$46,V1506-5),0)</f>
        <v>0</v>
      </c>
      <c r="Z1506" s="180">
        <f>IF(V1506&gt;0,INDEX(Scope_Labor_Rates!$R$6:$R$46,V1506-5),1)</f>
        <v>1</v>
      </c>
      <c r="AA1506" s="231">
        <f t="shared" si="207"/>
        <v>0</v>
      </c>
      <c r="AB1506" t="str">
        <f t="shared" si="208"/>
        <v/>
      </c>
      <c r="AC1506" s="178" t="str">
        <f t="shared" si="209"/>
        <v/>
      </c>
      <c r="AD1506" s="181">
        <f t="shared" si="210"/>
        <v>0</v>
      </c>
      <c r="AE1506" s="178">
        <f>IF(V1506&gt;0,P1506*INDEX(Scope_Labor_Rates!$E$6:$E$46,V1506-5),0)</f>
        <v>0</v>
      </c>
      <c r="AF1506" s="181">
        <f>IF(V1506&gt;0,AE1506*INDEX(Scope_Labor_Rates!$D$6:$D$46,V1506-5)*AA1506,0)</f>
        <v>0</v>
      </c>
      <c r="AG1506" s="178">
        <f>IF(V1506&gt;0,P1506*INDEX(Scope_Labor_Rates!$G$6:$G$46,V1506-5),0)</f>
        <v>0</v>
      </c>
      <c r="AH1506" s="181">
        <f>IF(V1506&gt;0,AG1506*INDEX(Scope_Labor_Rates!$F$6:$F$46,V1506-5)*AA1506,0)</f>
        <v>0</v>
      </c>
      <c r="AI1506" s="178">
        <f>IF(V1506&gt;0,P1506*INDEX(Scope_Labor_Rates!$I$6:$I$46,V1506-5),0)</f>
        <v>0</v>
      </c>
      <c r="AJ1506" s="181">
        <f>IF(V1506&gt;0,AI1506*INDEX(Scope_Labor_Rates!$H$6:$H$46,V1506-5)*AA1506,0)</f>
        <v>0</v>
      </c>
      <c r="AK1506" s="178">
        <f>IF(V1506&gt;0,P1506*INDEX(Scope_Labor_Rates!$K$6:$K$46,V1506-5),0)</f>
        <v>0</v>
      </c>
      <c r="AL1506" s="181">
        <f>IF(V1506&gt;0,AK1506*INDEX(Scope_Labor_Rates!$J$6:$J$46,V1506-5)*AA1506,0)</f>
        <v>0</v>
      </c>
      <c r="AM1506" s="178">
        <f>IF(V1506&gt;0,P1506*INDEX(Scope_Labor_Rates!$M$6:$M$46,V1506-5),0)</f>
        <v>0</v>
      </c>
      <c r="AN1506" s="178">
        <f>IF(V1506&gt;0,AM1506*INDEX(Scope_Labor_Rates!$L$6:$L$46,V1506-5)*AA1506,0)</f>
        <v>0</v>
      </c>
      <c r="AO1506" s="178">
        <f>IF(V1506&gt;0,P1506*INDEX(Scope_Labor_Rates!$O$6:$O$46,V1506-5)*AA1506,0)</f>
        <v>0</v>
      </c>
      <c r="AP1506" s="181">
        <f>IF(V1506&gt;0,P1506*INDEX(Scope_Labor_Rates!$Q$6:$Q$46,V1506-5)*AA1506,0)</f>
        <v>0</v>
      </c>
      <c r="AQ1506" s="178">
        <f t="shared" si="211"/>
        <v>0</v>
      </c>
      <c r="AR1506" s="178">
        <f t="shared" si="212"/>
        <v>0</v>
      </c>
      <c r="AS1506" s="178">
        <f t="shared" si="213"/>
        <v>0</v>
      </c>
      <c r="AT1506" s="178">
        <f t="shared" si="214"/>
        <v>0</v>
      </c>
      <c r="AU1506">
        <f t="shared" si="215"/>
        <v>0</v>
      </c>
    </row>
    <row r="1507" spans="1:47">
      <c r="A1507" t="str">
        <f>IF(All_Tasks!A1507="","",All_Tasks!A1507)</f>
        <v/>
      </c>
      <c r="B1507" t="str">
        <f>IF(All_Tasks!B1507="","",All_Tasks!B1507)</f>
        <v/>
      </c>
      <c r="C1507" t="str">
        <f>IF(All_Tasks!C1507="","",All_Tasks!C1507)</f>
        <v/>
      </c>
      <c r="D1507" t="str">
        <f>IF(All_Tasks!D1507="","",All_Tasks!D1507)</f>
        <v/>
      </c>
      <c r="E1507" t="str">
        <f>IF(All_Tasks!V1507&lt;&gt;"",All_Tasks!V1507,IF(All_Tasks!E1507&lt;&gt;"",All_Tasks!E1507,""))</f>
        <v/>
      </c>
      <c r="F1507" t="str">
        <f>IF(All_Tasks!F1507="","",All_Tasks!F1507)</f>
        <v/>
      </c>
      <c r="G1507" t="str">
        <f>IF(All_Tasks!G1507="","",All_Tasks!G1507)</f>
        <v/>
      </c>
      <c r="H1507" s="231" t="str">
        <f>IF(All_Tasks!H1507="","",All_Tasks!H1507)</f>
        <v/>
      </c>
      <c r="I1507" t="str">
        <f>IF(All_Tasks!I1507="","",All_Tasks!I1507)</f>
        <v/>
      </c>
      <c r="J1507" t="str">
        <f>IF(All_Tasks!J1507="","",All_Tasks!J1507)</f>
        <v/>
      </c>
      <c r="K1507" t="str">
        <f>IF(All_Tasks!K1507="","",All_Tasks!K1507)</f>
        <v/>
      </c>
      <c r="L1507" s="231" t="str">
        <f>IF(All_Tasks!L1507="","",All_Tasks!L1507)</f>
        <v/>
      </c>
      <c r="M1507" t="str">
        <f>IF(All_Tasks!M1507="","",All_Tasks!M1507)</f>
        <v/>
      </c>
      <c r="N1507" t="str">
        <f>IF(All_Tasks!N1507="","",All_Tasks!N1507)</f>
        <v/>
      </c>
      <c r="O1507" t="str">
        <f>IF(All_Tasks!O1507="","",All_Tasks!O1507)</f>
        <v/>
      </c>
      <c r="P1507" s="181">
        <f>IF(All_Tasks!P1507="",0,All_Tasks!P1507)</f>
        <v>0</v>
      </c>
      <c r="Q1507" s="181">
        <f>IF(All_Tasks!Q1507="",0,All_Tasks!Q1507)</f>
        <v>0</v>
      </c>
      <c r="R1507" s="181">
        <f>IF(All_Tasks!R1507="",0,All_Tasks!R1507)</f>
        <v>0</v>
      </c>
      <c r="S1507" s="181" t="str">
        <f>IF(All_Tasks!S1507="","",All_Tasks!S1507)</f>
        <v/>
      </c>
      <c r="T1507" t="str">
        <f>IF(All_Tasks!T1507="","",All_Tasks!T1507)</f>
        <v/>
      </c>
      <c r="U1507" t="str">
        <f>IF(All_Tasks!U1507="","",All_Tasks!U1507)</f>
        <v/>
      </c>
      <c r="V1507">
        <f>IF(A1507="",0,IFERROR(MATCH(A1507,Scope_Labor_Rates!$A$6:$A$46,0)+5,0))</f>
        <v>0</v>
      </c>
      <c r="W1507" s="178">
        <f>IF(V1507&gt;0,INDEX(Scope_Labor_Rates!$C$6:$C$46,V1507-5),0)</f>
        <v>0</v>
      </c>
      <c r="X1507" s="178">
        <f>IF(V1507&gt;0,INDEX(Scope_Labor_Rates!$C$6:$C$46,V1507-5),0)</f>
        <v>0</v>
      </c>
      <c r="Y1507" s="180">
        <f>IF(V1507&gt;0,INDEX(Scope_Labor_Rates!$S$6:$S$46,V1507-5),0)</f>
        <v>0</v>
      </c>
      <c r="Z1507" s="180">
        <f>IF(V1507&gt;0,INDEX(Scope_Labor_Rates!$R$6:$R$46,V1507-5),1)</f>
        <v>1</v>
      </c>
      <c r="AA1507" s="231">
        <f t="shared" si="207"/>
        <v>0</v>
      </c>
      <c r="AB1507" t="str">
        <f t="shared" si="208"/>
        <v/>
      </c>
      <c r="AC1507" s="178" t="str">
        <f t="shared" si="209"/>
        <v/>
      </c>
      <c r="AD1507" s="181">
        <f t="shared" si="210"/>
        <v>0</v>
      </c>
      <c r="AE1507" s="178">
        <f>IF(V1507&gt;0,P1507*INDEX(Scope_Labor_Rates!$E$6:$E$46,V1507-5),0)</f>
        <v>0</v>
      </c>
      <c r="AF1507" s="181">
        <f>IF(V1507&gt;0,AE1507*INDEX(Scope_Labor_Rates!$D$6:$D$46,V1507-5)*AA1507,0)</f>
        <v>0</v>
      </c>
      <c r="AG1507" s="178">
        <f>IF(V1507&gt;0,P1507*INDEX(Scope_Labor_Rates!$G$6:$G$46,V1507-5),0)</f>
        <v>0</v>
      </c>
      <c r="AH1507" s="181">
        <f>IF(V1507&gt;0,AG1507*INDEX(Scope_Labor_Rates!$F$6:$F$46,V1507-5)*AA1507,0)</f>
        <v>0</v>
      </c>
      <c r="AI1507" s="178">
        <f>IF(V1507&gt;0,P1507*INDEX(Scope_Labor_Rates!$I$6:$I$46,V1507-5),0)</f>
        <v>0</v>
      </c>
      <c r="AJ1507" s="181">
        <f>IF(V1507&gt;0,AI1507*INDEX(Scope_Labor_Rates!$H$6:$H$46,V1507-5)*AA1507,0)</f>
        <v>0</v>
      </c>
      <c r="AK1507" s="178">
        <f>IF(V1507&gt;0,P1507*INDEX(Scope_Labor_Rates!$K$6:$K$46,V1507-5),0)</f>
        <v>0</v>
      </c>
      <c r="AL1507" s="181">
        <f>IF(V1507&gt;0,AK1507*INDEX(Scope_Labor_Rates!$J$6:$J$46,V1507-5)*AA1507,0)</f>
        <v>0</v>
      </c>
      <c r="AM1507" s="178">
        <f>IF(V1507&gt;0,P1507*INDEX(Scope_Labor_Rates!$M$6:$M$46,V1507-5),0)</f>
        <v>0</v>
      </c>
      <c r="AN1507" s="178">
        <f>IF(V1507&gt;0,AM1507*INDEX(Scope_Labor_Rates!$L$6:$L$46,V1507-5)*AA1507,0)</f>
        <v>0</v>
      </c>
      <c r="AO1507" s="178">
        <f>IF(V1507&gt;0,P1507*INDEX(Scope_Labor_Rates!$O$6:$O$46,V1507-5)*AA1507,0)</f>
        <v>0</v>
      </c>
      <c r="AP1507" s="181">
        <f>IF(V1507&gt;0,P1507*INDEX(Scope_Labor_Rates!$Q$6:$Q$46,V1507-5)*AA1507,0)</f>
        <v>0</v>
      </c>
      <c r="AQ1507" s="178">
        <f t="shared" si="211"/>
        <v>0</v>
      </c>
      <c r="AR1507" s="178">
        <f t="shared" si="212"/>
        <v>0</v>
      </c>
      <c r="AS1507" s="178">
        <f t="shared" si="213"/>
        <v>0</v>
      </c>
      <c r="AT1507" s="178">
        <f t="shared" si="214"/>
        <v>0</v>
      </c>
      <c r="AU1507">
        <f t="shared" si="215"/>
        <v>0</v>
      </c>
    </row>
    <row r="1508" spans="1:47">
      <c r="A1508" t="str">
        <f>IF(All_Tasks!A1508="","",All_Tasks!A1508)</f>
        <v/>
      </c>
      <c r="B1508" t="str">
        <f>IF(All_Tasks!B1508="","",All_Tasks!B1508)</f>
        <v/>
      </c>
      <c r="C1508" t="str">
        <f>IF(All_Tasks!C1508="","",All_Tasks!C1508)</f>
        <v/>
      </c>
      <c r="D1508" t="str">
        <f>IF(All_Tasks!D1508="","",All_Tasks!D1508)</f>
        <v/>
      </c>
      <c r="E1508" t="str">
        <f>IF(All_Tasks!V1508&lt;&gt;"",All_Tasks!V1508,IF(All_Tasks!E1508&lt;&gt;"",All_Tasks!E1508,""))</f>
        <v/>
      </c>
      <c r="F1508" t="str">
        <f>IF(All_Tasks!F1508="","",All_Tasks!F1508)</f>
        <v/>
      </c>
      <c r="G1508" t="str">
        <f>IF(All_Tasks!G1508="","",All_Tasks!G1508)</f>
        <v/>
      </c>
      <c r="H1508" s="231" t="str">
        <f>IF(All_Tasks!H1508="","",All_Tasks!H1508)</f>
        <v/>
      </c>
      <c r="I1508" t="str">
        <f>IF(All_Tasks!I1508="","",All_Tasks!I1508)</f>
        <v/>
      </c>
      <c r="J1508" t="str">
        <f>IF(All_Tasks!J1508="","",All_Tasks!J1508)</f>
        <v/>
      </c>
      <c r="K1508" t="str">
        <f>IF(All_Tasks!K1508="","",All_Tasks!K1508)</f>
        <v/>
      </c>
      <c r="L1508" s="231" t="str">
        <f>IF(All_Tasks!L1508="","",All_Tasks!L1508)</f>
        <v/>
      </c>
      <c r="M1508" t="str">
        <f>IF(All_Tasks!M1508="","",All_Tasks!M1508)</f>
        <v/>
      </c>
      <c r="N1508" t="str">
        <f>IF(All_Tasks!N1508="","",All_Tasks!N1508)</f>
        <v/>
      </c>
      <c r="O1508" t="str">
        <f>IF(All_Tasks!O1508="","",All_Tasks!O1508)</f>
        <v/>
      </c>
      <c r="P1508" s="181">
        <f>IF(All_Tasks!P1508="",0,All_Tasks!P1508)</f>
        <v>0</v>
      </c>
      <c r="Q1508" s="181">
        <f>IF(All_Tasks!Q1508="",0,All_Tasks!Q1508)</f>
        <v>0</v>
      </c>
      <c r="R1508" s="181">
        <f>IF(All_Tasks!R1508="",0,All_Tasks!R1508)</f>
        <v>0</v>
      </c>
      <c r="S1508" s="181" t="str">
        <f>IF(All_Tasks!S1508="","",All_Tasks!S1508)</f>
        <v/>
      </c>
      <c r="T1508" t="str">
        <f>IF(All_Tasks!T1508="","",All_Tasks!T1508)</f>
        <v/>
      </c>
      <c r="U1508" t="str">
        <f>IF(All_Tasks!U1508="","",All_Tasks!U1508)</f>
        <v/>
      </c>
      <c r="V1508">
        <f>IF(A1508="",0,IFERROR(MATCH(A1508,Scope_Labor_Rates!$A$6:$A$46,0)+5,0))</f>
        <v>0</v>
      </c>
      <c r="W1508" s="178">
        <f>IF(V1508&gt;0,INDEX(Scope_Labor_Rates!$C$6:$C$46,V1508-5),0)</f>
        <v>0</v>
      </c>
      <c r="X1508" s="178">
        <f>IF(V1508&gt;0,INDEX(Scope_Labor_Rates!$C$6:$C$46,V1508-5),0)</f>
        <v>0</v>
      </c>
      <c r="Y1508" s="180">
        <f>IF(V1508&gt;0,INDEX(Scope_Labor_Rates!$S$6:$S$46,V1508-5),0)</f>
        <v>0</v>
      </c>
      <c r="Z1508" s="180">
        <f>IF(V1508&gt;0,INDEX(Scope_Labor_Rates!$R$6:$R$46,V1508-5),1)</f>
        <v>1</v>
      </c>
      <c r="AA1508" s="231">
        <f t="shared" si="207"/>
        <v>0</v>
      </c>
      <c r="AB1508" t="str">
        <f t="shared" si="208"/>
        <v/>
      </c>
      <c r="AC1508" s="178" t="str">
        <f t="shared" si="209"/>
        <v/>
      </c>
      <c r="AD1508" s="181">
        <f t="shared" si="210"/>
        <v>0</v>
      </c>
      <c r="AE1508" s="178">
        <f>IF(V1508&gt;0,P1508*INDEX(Scope_Labor_Rates!$E$6:$E$46,V1508-5),0)</f>
        <v>0</v>
      </c>
      <c r="AF1508" s="181">
        <f>IF(V1508&gt;0,AE1508*INDEX(Scope_Labor_Rates!$D$6:$D$46,V1508-5)*AA1508,0)</f>
        <v>0</v>
      </c>
      <c r="AG1508" s="178">
        <f>IF(V1508&gt;0,P1508*INDEX(Scope_Labor_Rates!$G$6:$G$46,V1508-5),0)</f>
        <v>0</v>
      </c>
      <c r="AH1508" s="181">
        <f>IF(V1508&gt;0,AG1508*INDEX(Scope_Labor_Rates!$F$6:$F$46,V1508-5)*AA1508,0)</f>
        <v>0</v>
      </c>
      <c r="AI1508" s="178">
        <f>IF(V1508&gt;0,P1508*INDEX(Scope_Labor_Rates!$I$6:$I$46,V1508-5),0)</f>
        <v>0</v>
      </c>
      <c r="AJ1508" s="181">
        <f>IF(V1508&gt;0,AI1508*INDEX(Scope_Labor_Rates!$H$6:$H$46,V1508-5)*AA1508,0)</f>
        <v>0</v>
      </c>
      <c r="AK1508" s="178">
        <f>IF(V1508&gt;0,P1508*INDEX(Scope_Labor_Rates!$K$6:$K$46,V1508-5),0)</f>
        <v>0</v>
      </c>
      <c r="AL1508" s="181">
        <f>IF(V1508&gt;0,AK1508*INDEX(Scope_Labor_Rates!$J$6:$J$46,V1508-5)*AA1508,0)</f>
        <v>0</v>
      </c>
      <c r="AM1508" s="178">
        <f>IF(V1508&gt;0,P1508*INDEX(Scope_Labor_Rates!$M$6:$M$46,V1508-5),0)</f>
        <v>0</v>
      </c>
      <c r="AN1508" s="178">
        <f>IF(V1508&gt;0,AM1508*INDEX(Scope_Labor_Rates!$L$6:$L$46,V1508-5)*AA1508,0)</f>
        <v>0</v>
      </c>
      <c r="AO1508" s="178">
        <f>IF(V1508&gt;0,P1508*INDEX(Scope_Labor_Rates!$O$6:$O$46,V1508-5)*AA1508,0)</f>
        <v>0</v>
      </c>
      <c r="AP1508" s="181">
        <f>IF(V1508&gt;0,P1508*INDEX(Scope_Labor_Rates!$Q$6:$Q$46,V1508-5)*AA1508,0)</f>
        <v>0</v>
      </c>
      <c r="AQ1508" s="178">
        <f t="shared" si="211"/>
        <v>0</v>
      </c>
      <c r="AR1508" s="178">
        <f t="shared" si="212"/>
        <v>0</v>
      </c>
      <c r="AS1508" s="178">
        <f t="shared" si="213"/>
        <v>0</v>
      </c>
      <c r="AT1508" s="178">
        <f t="shared" si="214"/>
        <v>0</v>
      </c>
      <c r="AU1508">
        <f t="shared" si="215"/>
        <v>0</v>
      </c>
    </row>
    <row r="1509" spans="1:47">
      <c r="A1509" t="str">
        <f>IF(All_Tasks!A1509="","",All_Tasks!A1509)</f>
        <v/>
      </c>
      <c r="B1509" t="str">
        <f>IF(All_Tasks!B1509="","",All_Tasks!B1509)</f>
        <v/>
      </c>
      <c r="C1509" t="str">
        <f>IF(All_Tasks!C1509="","",All_Tasks!C1509)</f>
        <v/>
      </c>
      <c r="D1509" t="str">
        <f>IF(All_Tasks!D1509="","",All_Tasks!D1509)</f>
        <v/>
      </c>
      <c r="E1509" t="str">
        <f>IF(All_Tasks!V1509&lt;&gt;"",All_Tasks!V1509,IF(All_Tasks!E1509&lt;&gt;"",All_Tasks!E1509,""))</f>
        <v/>
      </c>
      <c r="F1509" t="str">
        <f>IF(All_Tasks!F1509="","",All_Tasks!F1509)</f>
        <v/>
      </c>
      <c r="G1509" t="str">
        <f>IF(All_Tasks!G1509="","",All_Tasks!G1509)</f>
        <v/>
      </c>
      <c r="H1509" s="231" t="str">
        <f>IF(All_Tasks!H1509="","",All_Tasks!H1509)</f>
        <v/>
      </c>
      <c r="I1509" t="str">
        <f>IF(All_Tasks!I1509="","",All_Tasks!I1509)</f>
        <v/>
      </c>
      <c r="J1509" t="str">
        <f>IF(All_Tasks!J1509="","",All_Tasks!J1509)</f>
        <v/>
      </c>
      <c r="K1509" t="str">
        <f>IF(All_Tasks!K1509="","",All_Tasks!K1509)</f>
        <v/>
      </c>
      <c r="L1509" s="231" t="str">
        <f>IF(All_Tasks!L1509="","",All_Tasks!L1509)</f>
        <v/>
      </c>
      <c r="M1509" t="str">
        <f>IF(All_Tasks!M1509="","",All_Tasks!M1509)</f>
        <v/>
      </c>
      <c r="N1509" t="str">
        <f>IF(All_Tasks!N1509="","",All_Tasks!N1509)</f>
        <v/>
      </c>
      <c r="O1509" t="str">
        <f>IF(All_Tasks!O1509="","",All_Tasks!O1509)</f>
        <v/>
      </c>
      <c r="P1509" s="181">
        <f>IF(All_Tasks!P1509="",0,All_Tasks!P1509)</f>
        <v>0</v>
      </c>
      <c r="Q1509" s="181">
        <f>IF(All_Tasks!Q1509="",0,All_Tasks!Q1509)</f>
        <v>0</v>
      </c>
      <c r="R1509" s="181">
        <f>IF(All_Tasks!R1509="",0,All_Tasks!R1509)</f>
        <v>0</v>
      </c>
      <c r="S1509" s="181" t="str">
        <f>IF(All_Tasks!S1509="","",All_Tasks!S1509)</f>
        <v/>
      </c>
      <c r="T1509" t="str">
        <f>IF(All_Tasks!T1509="","",All_Tasks!T1509)</f>
        <v/>
      </c>
      <c r="U1509" t="str">
        <f>IF(All_Tasks!U1509="","",All_Tasks!U1509)</f>
        <v/>
      </c>
      <c r="V1509">
        <f>IF(A1509="",0,IFERROR(MATCH(A1509,Scope_Labor_Rates!$A$6:$A$46,0)+5,0))</f>
        <v>0</v>
      </c>
      <c r="W1509" s="178">
        <f>IF(V1509&gt;0,INDEX(Scope_Labor_Rates!$C$6:$C$46,V1509-5),0)</f>
        <v>0</v>
      </c>
      <c r="X1509" s="178">
        <f>IF(V1509&gt;0,INDEX(Scope_Labor_Rates!$C$6:$C$46,V1509-5),0)</f>
        <v>0</v>
      </c>
      <c r="Y1509" s="180">
        <f>IF(V1509&gt;0,INDEX(Scope_Labor_Rates!$S$6:$S$46,V1509-5),0)</f>
        <v>0</v>
      </c>
      <c r="Z1509" s="180">
        <f>IF(V1509&gt;0,INDEX(Scope_Labor_Rates!$R$6:$R$46,V1509-5),1)</f>
        <v>1</v>
      </c>
      <c r="AA1509" s="231">
        <f t="shared" si="207"/>
        <v>0</v>
      </c>
      <c r="AB1509" t="str">
        <f t="shared" si="208"/>
        <v/>
      </c>
      <c r="AC1509" s="178" t="str">
        <f t="shared" si="209"/>
        <v/>
      </c>
      <c r="AD1509" s="181">
        <f t="shared" si="210"/>
        <v>0</v>
      </c>
      <c r="AE1509" s="178">
        <f>IF(V1509&gt;0,P1509*INDEX(Scope_Labor_Rates!$E$6:$E$46,V1509-5),0)</f>
        <v>0</v>
      </c>
      <c r="AF1509" s="181">
        <f>IF(V1509&gt;0,AE1509*INDEX(Scope_Labor_Rates!$D$6:$D$46,V1509-5)*AA1509,0)</f>
        <v>0</v>
      </c>
      <c r="AG1509" s="178">
        <f>IF(V1509&gt;0,P1509*INDEX(Scope_Labor_Rates!$G$6:$G$46,V1509-5),0)</f>
        <v>0</v>
      </c>
      <c r="AH1509" s="181">
        <f>IF(V1509&gt;0,AG1509*INDEX(Scope_Labor_Rates!$F$6:$F$46,V1509-5)*AA1509,0)</f>
        <v>0</v>
      </c>
      <c r="AI1509" s="178">
        <f>IF(V1509&gt;0,P1509*INDEX(Scope_Labor_Rates!$I$6:$I$46,V1509-5),0)</f>
        <v>0</v>
      </c>
      <c r="AJ1509" s="181">
        <f>IF(V1509&gt;0,AI1509*INDEX(Scope_Labor_Rates!$H$6:$H$46,V1509-5)*AA1509,0)</f>
        <v>0</v>
      </c>
      <c r="AK1509" s="178">
        <f>IF(V1509&gt;0,P1509*INDEX(Scope_Labor_Rates!$K$6:$K$46,V1509-5),0)</f>
        <v>0</v>
      </c>
      <c r="AL1509" s="181">
        <f>IF(V1509&gt;0,AK1509*INDEX(Scope_Labor_Rates!$J$6:$J$46,V1509-5)*AA1509,0)</f>
        <v>0</v>
      </c>
      <c r="AM1509" s="178">
        <f>IF(V1509&gt;0,P1509*INDEX(Scope_Labor_Rates!$M$6:$M$46,V1509-5),0)</f>
        <v>0</v>
      </c>
      <c r="AN1509" s="178">
        <f>IF(V1509&gt;0,AM1509*INDEX(Scope_Labor_Rates!$L$6:$L$46,V1509-5)*AA1509,0)</f>
        <v>0</v>
      </c>
      <c r="AO1509" s="178">
        <f>IF(V1509&gt;0,P1509*INDEX(Scope_Labor_Rates!$O$6:$O$46,V1509-5)*AA1509,0)</f>
        <v>0</v>
      </c>
      <c r="AP1509" s="181">
        <f>IF(V1509&gt;0,P1509*INDEX(Scope_Labor_Rates!$Q$6:$Q$46,V1509-5)*AA1509,0)</f>
        <v>0</v>
      </c>
      <c r="AQ1509" s="178">
        <f t="shared" si="211"/>
        <v>0</v>
      </c>
      <c r="AR1509" s="178">
        <f t="shared" si="212"/>
        <v>0</v>
      </c>
      <c r="AS1509" s="178">
        <f t="shared" si="213"/>
        <v>0</v>
      </c>
      <c r="AT1509" s="178">
        <f t="shared" si="214"/>
        <v>0</v>
      </c>
      <c r="AU1509">
        <f t="shared" si="215"/>
        <v>0</v>
      </c>
    </row>
    <row r="1510" spans="1:47">
      <c r="A1510" t="str">
        <f>IF(All_Tasks!A1510="","",All_Tasks!A1510)</f>
        <v/>
      </c>
      <c r="B1510" t="str">
        <f>IF(All_Tasks!B1510="","",All_Tasks!B1510)</f>
        <v/>
      </c>
      <c r="C1510" t="str">
        <f>IF(All_Tasks!C1510="","",All_Tasks!C1510)</f>
        <v/>
      </c>
      <c r="D1510" t="str">
        <f>IF(All_Tasks!D1510="","",All_Tasks!D1510)</f>
        <v/>
      </c>
      <c r="E1510" t="str">
        <f>IF(All_Tasks!V1510&lt;&gt;"",All_Tasks!V1510,IF(All_Tasks!E1510&lt;&gt;"",All_Tasks!E1510,""))</f>
        <v/>
      </c>
      <c r="F1510" t="str">
        <f>IF(All_Tasks!F1510="","",All_Tasks!F1510)</f>
        <v/>
      </c>
      <c r="G1510" t="str">
        <f>IF(All_Tasks!G1510="","",All_Tasks!G1510)</f>
        <v/>
      </c>
      <c r="H1510" s="231" t="str">
        <f>IF(All_Tasks!H1510="","",All_Tasks!H1510)</f>
        <v/>
      </c>
      <c r="I1510" t="str">
        <f>IF(All_Tasks!I1510="","",All_Tasks!I1510)</f>
        <v/>
      </c>
      <c r="J1510" t="str">
        <f>IF(All_Tasks!J1510="","",All_Tasks!J1510)</f>
        <v/>
      </c>
      <c r="K1510" t="str">
        <f>IF(All_Tasks!K1510="","",All_Tasks!K1510)</f>
        <v/>
      </c>
      <c r="L1510" s="231" t="str">
        <f>IF(All_Tasks!L1510="","",All_Tasks!L1510)</f>
        <v/>
      </c>
      <c r="M1510" t="str">
        <f>IF(All_Tasks!M1510="","",All_Tasks!M1510)</f>
        <v/>
      </c>
      <c r="N1510" t="str">
        <f>IF(All_Tasks!N1510="","",All_Tasks!N1510)</f>
        <v/>
      </c>
      <c r="O1510" t="str">
        <f>IF(All_Tasks!O1510="","",All_Tasks!O1510)</f>
        <v/>
      </c>
      <c r="P1510" s="181">
        <f>IF(All_Tasks!P1510="",0,All_Tasks!P1510)</f>
        <v>0</v>
      </c>
      <c r="Q1510" s="181">
        <f>IF(All_Tasks!Q1510="",0,All_Tasks!Q1510)</f>
        <v>0</v>
      </c>
      <c r="R1510" s="181">
        <f>IF(All_Tasks!R1510="",0,All_Tasks!R1510)</f>
        <v>0</v>
      </c>
      <c r="S1510" s="181" t="str">
        <f>IF(All_Tasks!S1510="","",All_Tasks!S1510)</f>
        <v/>
      </c>
      <c r="T1510" t="str">
        <f>IF(All_Tasks!T1510="","",All_Tasks!T1510)</f>
        <v/>
      </c>
      <c r="U1510" t="str">
        <f>IF(All_Tasks!U1510="","",All_Tasks!U1510)</f>
        <v/>
      </c>
      <c r="V1510">
        <f>IF(A1510="",0,IFERROR(MATCH(A1510,Scope_Labor_Rates!$A$6:$A$46,0)+5,0))</f>
        <v>0</v>
      </c>
      <c r="W1510" s="178">
        <f>IF(V1510&gt;0,INDEX(Scope_Labor_Rates!$C$6:$C$46,V1510-5),0)</f>
        <v>0</v>
      </c>
      <c r="X1510" s="178">
        <f>IF(V1510&gt;0,INDEX(Scope_Labor_Rates!$C$6:$C$46,V1510-5),0)</f>
        <v>0</v>
      </c>
      <c r="Y1510" s="180">
        <f>IF(V1510&gt;0,INDEX(Scope_Labor_Rates!$S$6:$S$46,V1510-5),0)</f>
        <v>0</v>
      </c>
      <c r="Z1510" s="180">
        <f>IF(V1510&gt;0,INDEX(Scope_Labor_Rates!$R$6:$R$46,V1510-5),1)</f>
        <v>1</v>
      </c>
      <c r="AA1510" s="231">
        <f t="shared" si="207"/>
        <v>0</v>
      </c>
      <c r="AB1510" t="str">
        <f t="shared" si="208"/>
        <v/>
      </c>
      <c r="AC1510" s="178" t="str">
        <f t="shared" si="209"/>
        <v/>
      </c>
      <c r="AD1510" s="181">
        <f t="shared" si="210"/>
        <v>0</v>
      </c>
      <c r="AE1510" s="178">
        <f>IF(V1510&gt;0,P1510*INDEX(Scope_Labor_Rates!$E$6:$E$46,V1510-5),0)</f>
        <v>0</v>
      </c>
      <c r="AF1510" s="181">
        <f>IF(V1510&gt;0,AE1510*INDEX(Scope_Labor_Rates!$D$6:$D$46,V1510-5)*AA1510,0)</f>
        <v>0</v>
      </c>
      <c r="AG1510" s="178">
        <f>IF(V1510&gt;0,P1510*INDEX(Scope_Labor_Rates!$G$6:$G$46,V1510-5),0)</f>
        <v>0</v>
      </c>
      <c r="AH1510" s="181">
        <f>IF(V1510&gt;0,AG1510*INDEX(Scope_Labor_Rates!$F$6:$F$46,V1510-5)*AA1510,0)</f>
        <v>0</v>
      </c>
      <c r="AI1510" s="178">
        <f>IF(V1510&gt;0,P1510*INDEX(Scope_Labor_Rates!$I$6:$I$46,V1510-5),0)</f>
        <v>0</v>
      </c>
      <c r="AJ1510" s="181">
        <f>IF(V1510&gt;0,AI1510*INDEX(Scope_Labor_Rates!$H$6:$H$46,V1510-5)*AA1510,0)</f>
        <v>0</v>
      </c>
      <c r="AK1510" s="178">
        <f>IF(V1510&gt;0,P1510*INDEX(Scope_Labor_Rates!$K$6:$K$46,V1510-5),0)</f>
        <v>0</v>
      </c>
      <c r="AL1510" s="181">
        <f>IF(V1510&gt;0,AK1510*INDEX(Scope_Labor_Rates!$J$6:$J$46,V1510-5)*AA1510,0)</f>
        <v>0</v>
      </c>
      <c r="AM1510" s="178">
        <f>IF(V1510&gt;0,P1510*INDEX(Scope_Labor_Rates!$M$6:$M$46,V1510-5),0)</f>
        <v>0</v>
      </c>
      <c r="AN1510" s="178">
        <f>IF(V1510&gt;0,AM1510*INDEX(Scope_Labor_Rates!$L$6:$L$46,V1510-5)*AA1510,0)</f>
        <v>0</v>
      </c>
      <c r="AO1510" s="178">
        <f>IF(V1510&gt;0,P1510*INDEX(Scope_Labor_Rates!$O$6:$O$46,V1510-5)*AA1510,0)</f>
        <v>0</v>
      </c>
      <c r="AP1510" s="181">
        <f>IF(V1510&gt;0,P1510*INDEX(Scope_Labor_Rates!$Q$6:$Q$46,V1510-5)*AA1510,0)</f>
        <v>0</v>
      </c>
      <c r="AQ1510" s="178">
        <f t="shared" si="211"/>
        <v>0</v>
      </c>
      <c r="AR1510" s="178">
        <f t="shared" si="212"/>
        <v>0</v>
      </c>
      <c r="AS1510" s="178">
        <f t="shared" si="213"/>
        <v>0</v>
      </c>
      <c r="AT1510" s="178">
        <f t="shared" si="214"/>
        <v>0</v>
      </c>
      <c r="AU1510">
        <f t="shared" si="215"/>
        <v>0</v>
      </c>
    </row>
    <row r="1511" spans="1:47">
      <c r="A1511" t="str">
        <f>IF(All_Tasks!A1511="","",All_Tasks!A1511)</f>
        <v/>
      </c>
      <c r="B1511" t="str">
        <f>IF(All_Tasks!B1511="","",All_Tasks!B1511)</f>
        <v/>
      </c>
      <c r="C1511" t="str">
        <f>IF(All_Tasks!C1511="","",All_Tasks!C1511)</f>
        <v/>
      </c>
      <c r="D1511" t="str">
        <f>IF(All_Tasks!D1511="","",All_Tasks!D1511)</f>
        <v/>
      </c>
      <c r="E1511" t="str">
        <f>IF(All_Tasks!V1511&lt;&gt;"",All_Tasks!V1511,IF(All_Tasks!E1511&lt;&gt;"",All_Tasks!E1511,""))</f>
        <v/>
      </c>
      <c r="F1511" t="str">
        <f>IF(All_Tasks!F1511="","",All_Tasks!F1511)</f>
        <v/>
      </c>
      <c r="G1511" t="str">
        <f>IF(All_Tasks!G1511="","",All_Tasks!G1511)</f>
        <v/>
      </c>
      <c r="H1511" s="231" t="str">
        <f>IF(All_Tasks!H1511="","",All_Tasks!H1511)</f>
        <v/>
      </c>
      <c r="I1511" t="str">
        <f>IF(All_Tasks!I1511="","",All_Tasks!I1511)</f>
        <v/>
      </c>
      <c r="J1511" t="str">
        <f>IF(All_Tasks!J1511="","",All_Tasks!J1511)</f>
        <v/>
      </c>
      <c r="K1511" t="str">
        <f>IF(All_Tasks!K1511="","",All_Tasks!K1511)</f>
        <v/>
      </c>
      <c r="L1511" s="231" t="str">
        <f>IF(All_Tasks!L1511="","",All_Tasks!L1511)</f>
        <v/>
      </c>
      <c r="M1511" t="str">
        <f>IF(All_Tasks!M1511="","",All_Tasks!M1511)</f>
        <v/>
      </c>
      <c r="N1511" t="str">
        <f>IF(All_Tasks!N1511="","",All_Tasks!N1511)</f>
        <v/>
      </c>
      <c r="O1511" t="str">
        <f>IF(All_Tasks!O1511="","",All_Tasks!O1511)</f>
        <v/>
      </c>
      <c r="P1511" s="181">
        <f>IF(All_Tasks!P1511="",0,All_Tasks!P1511)</f>
        <v>0</v>
      </c>
      <c r="Q1511" s="181">
        <f>IF(All_Tasks!Q1511="",0,All_Tasks!Q1511)</f>
        <v>0</v>
      </c>
      <c r="R1511" s="181">
        <f>IF(All_Tasks!R1511="",0,All_Tasks!R1511)</f>
        <v>0</v>
      </c>
      <c r="S1511" s="181" t="str">
        <f>IF(All_Tasks!S1511="","",All_Tasks!S1511)</f>
        <v/>
      </c>
      <c r="T1511" t="str">
        <f>IF(All_Tasks!T1511="","",All_Tasks!T1511)</f>
        <v/>
      </c>
      <c r="U1511" t="str">
        <f>IF(All_Tasks!U1511="","",All_Tasks!U1511)</f>
        <v/>
      </c>
      <c r="V1511">
        <f>IF(A1511="",0,IFERROR(MATCH(A1511,Scope_Labor_Rates!$A$6:$A$46,0)+5,0))</f>
        <v>0</v>
      </c>
      <c r="W1511" s="178">
        <f>IF(V1511&gt;0,INDEX(Scope_Labor_Rates!$C$6:$C$46,V1511-5),0)</f>
        <v>0</v>
      </c>
      <c r="X1511" s="178">
        <f>IF(V1511&gt;0,INDEX(Scope_Labor_Rates!$C$6:$C$46,V1511-5),0)</f>
        <v>0</v>
      </c>
      <c r="Y1511" s="180">
        <f>IF(V1511&gt;0,INDEX(Scope_Labor_Rates!$S$6:$S$46,V1511-5),0)</f>
        <v>0</v>
      </c>
      <c r="Z1511" s="180">
        <f>IF(V1511&gt;0,INDEX(Scope_Labor_Rates!$R$6:$R$46,V1511-5),1)</f>
        <v>1</v>
      </c>
      <c r="AA1511" s="231">
        <f t="shared" si="207"/>
        <v>0</v>
      </c>
      <c r="AB1511" t="str">
        <f t="shared" si="208"/>
        <v/>
      </c>
      <c r="AC1511" s="178" t="str">
        <f t="shared" si="209"/>
        <v/>
      </c>
      <c r="AD1511" s="181">
        <f t="shared" si="210"/>
        <v>0</v>
      </c>
      <c r="AE1511" s="178">
        <f>IF(V1511&gt;0,P1511*INDEX(Scope_Labor_Rates!$E$6:$E$46,V1511-5),0)</f>
        <v>0</v>
      </c>
      <c r="AF1511" s="181">
        <f>IF(V1511&gt;0,AE1511*INDEX(Scope_Labor_Rates!$D$6:$D$46,V1511-5)*AA1511,0)</f>
        <v>0</v>
      </c>
      <c r="AG1511" s="178">
        <f>IF(V1511&gt;0,P1511*INDEX(Scope_Labor_Rates!$G$6:$G$46,V1511-5),0)</f>
        <v>0</v>
      </c>
      <c r="AH1511" s="181">
        <f>IF(V1511&gt;0,AG1511*INDEX(Scope_Labor_Rates!$F$6:$F$46,V1511-5)*AA1511,0)</f>
        <v>0</v>
      </c>
      <c r="AI1511" s="178">
        <f>IF(V1511&gt;0,P1511*INDEX(Scope_Labor_Rates!$I$6:$I$46,V1511-5),0)</f>
        <v>0</v>
      </c>
      <c r="AJ1511" s="181">
        <f>IF(V1511&gt;0,AI1511*INDEX(Scope_Labor_Rates!$H$6:$H$46,V1511-5)*AA1511,0)</f>
        <v>0</v>
      </c>
      <c r="AK1511" s="178">
        <f>IF(V1511&gt;0,P1511*INDEX(Scope_Labor_Rates!$K$6:$K$46,V1511-5),0)</f>
        <v>0</v>
      </c>
      <c r="AL1511" s="181">
        <f>IF(V1511&gt;0,AK1511*INDEX(Scope_Labor_Rates!$J$6:$J$46,V1511-5)*AA1511,0)</f>
        <v>0</v>
      </c>
      <c r="AM1511" s="178">
        <f>IF(V1511&gt;0,P1511*INDEX(Scope_Labor_Rates!$M$6:$M$46,V1511-5),0)</f>
        <v>0</v>
      </c>
      <c r="AN1511" s="178">
        <f>IF(V1511&gt;0,AM1511*INDEX(Scope_Labor_Rates!$L$6:$L$46,V1511-5)*AA1511,0)</f>
        <v>0</v>
      </c>
      <c r="AO1511" s="178">
        <f>IF(V1511&gt;0,P1511*INDEX(Scope_Labor_Rates!$O$6:$O$46,V1511-5)*AA1511,0)</f>
        <v>0</v>
      </c>
      <c r="AP1511" s="181">
        <f>IF(V1511&gt;0,P1511*INDEX(Scope_Labor_Rates!$Q$6:$Q$46,V1511-5)*AA1511,0)</f>
        <v>0</v>
      </c>
      <c r="AQ1511" s="178">
        <f t="shared" si="211"/>
        <v>0</v>
      </c>
      <c r="AR1511" s="178">
        <f t="shared" si="212"/>
        <v>0</v>
      </c>
      <c r="AS1511" s="178">
        <f t="shared" si="213"/>
        <v>0</v>
      </c>
      <c r="AT1511" s="178">
        <f t="shared" si="214"/>
        <v>0</v>
      </c>
      <c r="AU1511">
        <f t="shared" si="215"/>
        <v>0</v>
      </c>
    </row>
    <row r="1512" spans="1:47">
      <c r="A1512" t="str">
        <f>IF(All_Tasks!A1512="","",All_Tasks!A1512)</f>
        <v/>
      </c>
      <c r="B1512" t="str">
        <f>IF(All_Tasks!B1512="","",All_Tasks!B1512)</f>
        <v/>
      </c>
      <c r="C1512" t="str">
        <f>IF(All_Tasks!C1512="","",All_Tasks!C1512)</f>
        <v/>
      </c>
      <c r="D1512" t="str">
        <f>IF(All_Tasks!D1512="","",All_Tasks!D1512)</f>
        <v/>
      </c>
      <c r="E1512" t="str">
        <f>IF(All_Tasks!V1512&lt;&gt;"",All_Tasks!V1512,IF(All_Tasks!E1512&lt;&gt;"",All_Tasks!E1512,""))</f>
        <v/>
      </c>
      <c r="F1512" t="str">
        <f>IF(All_Tasks!F1512="","",All_Tasks!F1512)</f>
        <v/>
      </c>
      <c r="G1512" t="str">
        <f>IF(All_Tasks!G1512="","",All_Tasks!G1512)</f>
        <v/>
      </c>
      <c r="H1512" s="231" t="str">
        <f>IF(All_Tasks!H1512="","",All_Tasks!H1512)</f>
        <v/>
      </c>
      <c r="I1512" t="str">
        <f>IF(All_Tasks!I1512="","",All_Tasks!I1512)</f>
        <v/>
      </c>
      <c r="J1512" t="str">
        <f>IF(All_Tasks!J1512="","",All_Tasks!J1512)</f>
        <v/>
      </c>
      <c r="K1512" t="str">
        <f>IF(All_Tasks!K1512="","",All_Tasks!K1512)</f>
        <v/>
      </c>
      <c r="L1512" s="231" t="str">
        <f>IF(All_Tasks!L1512="","",All_Tasks!L1512)</f>
        <v/>
      </c>
      <c r="M1512" t="str">
        <f>IF(All_Tasks!M1512="","",All_Tasks!M1512)</f>
        <v/>
      </c>
      <c r="N1512" t="str">
        <f>IF(All_Tasks!N1512="","",All_Tasks!N1512)</f>
        <v/>
      </c>
      <c r="O1512" t="str">
        <f>IF(All_Tasks!O1512="","",All_Tasks!O1512)</f>
        <v/>
      </c>
      <c r="P1512" s="181">
        <f>IF(All_Tasks!P1512="",0,All_Tasks!P1512)</f>
        <v>0</v>
      </c>
      <c r="Q1512" s="181">
        <f>IF(All_Tasks!Q1512="",0,All_Tasks!Q1512)</f>
        <v>0</v>
      </c>
      <c r="R1512" s="181">
        <f>IF(All_Tasks!R1512="",0,All_Tasks!R1512)</f>
        <v>0</v>
      </c>
      <c r="S1512" s="181" t="str">
        <f>IF(All_Tasks!S1512="","",All_Tasks!S1512)</f>
        <v/>
      </c>
      <c r="T1512" t="str">
        <f>IF(All_Tasks!T1512="","",All_Tasks!T1512)</f>
        <v/>
      </c>
      <c r="U1512" t="str">
        <f>IF(All_Tasks!U1512="","",All_Tasks!U1512)</f>
        <v/>
      </c>
      <c r="V1512">
        <f>IF(A1512="",0,IFERROR(MATCH(A1512,Scope_Labor_Rates!$A$6:$A$46,0)+5,0))</f>
        <v>0</v>
      </c>
      <c r="W1512" s="178">
        <f>IF(V1512&gt;0,INDEX(Scope_Labor_Rates!$C$6:$C$46,V1512-5),0)</f>
        <v>0</v>
      </c>
      <c r="X1512" s="178">
        <f>IF(V1512&gt;0,INDEX(Scope_Labor_Rates!$C$6:$C$46,V1512-5),0)</f>
        <v>0</v>
      </c>
      <c r="Y1512" s="180">
        <f>IF(V1512&gt;0,INDEX(Scope_Labor_Rates!$S$6:$S$46,V1512-5),0)</f>
        <v>0</v>
      </c>
      <c r="Z1512" s="180">
        <f>IF(V1512&gt;0,INDEX(Scope_Labor_Rates!$R$6:$R$46,V1512-5),1)</f>
        <v>1</v>
      </c>
      <c r="AA1512" s="231">
        <f t="shared" si="207"/>
        <v>0</v>
      </c>
      <c r="AB1512" t="str">
        <f t="shared" si="208"/>
        <v/>
      </c>
      <c r="AC1512" s="178" t="str">
        <f t="shared" si="209"/>
        <v/>
      </c>
      <c r="AD1512" s="181">
        <f t="shared" si="210"/>
        <v>0</v>
      </c>
      <c r="AE1512" s="178">
        <f>IF(V1512&gt;0,P1512*INDEX(Scope_Labor_Rates!$E$6:$E$46,V1512-5),0)</f>
        <v>0</v>
      </c>
      <c r="AF1512" s="181">
        <f>IF(V1512&gt;0,AE1512*INDEX(Scope_Labor_Rates!$D$6:$D$46,V1512-5)*AA1512,0)</f>
        <v>0</v>
      </c>
      <c r="AG1512" s="178">
        <f>IF(V1512&gt;0,P1512*INDEX(Scope_Labor_Rates!$G$6:$G$46,V1512-5),0)</f>
        <v>0</v>
      </c>
      <c r="AH1512" s="181">
        <f>IF(V1512&gt;0,AG1512*INDEX(Scope_Labor_Rates!$F$6:$F$46,V1512-5)*AA1512,0)</f>
        <v>0</v>
      </c>
      <c r="AI1512" s="178">
        <f>IF(V1512&gt;0,P1512*INDEX(Scope_Labor_Rates!$I$6:$I$46,V1512-5),0)</f>
        <v>0</v>
      </c>
      <c r="AJ1512" s="181">
        <f>IF(V1512&gt;0,AI1512*INDEX(Scope_Labor_Rates!$H$6:$H$46,V1512-5)*AA1512,0)</f>
        <v>0</v>
      </c>
      <c r="AK1512" s="178">
        <f>IF(V1512&gt;0,P1512*INDEX(Scope_Labor_Rates!$K$6:$K$46,V1512-5),0)</f>
        <v>0</v>
      </c>
      <c r="AL1512" s="181">
        <f>IF(V1512&gt;0,AK1512*INDEX(Scope_Labor_Rates!$J$6:$J$46,V1512-5)*AA1512,0)</f>
        <v>0</v>
      </c>
      <c r="AM1512" s="178">
        <f>IF(V1512&gt;0,P1512*INDEX(Scope_Labor_Rates!$M$6:$M$46,V1512-5),0)</f>
        <v>0</v>
      </c>
      <c r="AN1512" s="178">
        <f>IF(V1512&gt;0,AM1512*INDEX(Scope_Labor_Rates!$L$6:$L$46,V1512-5)*AA1512,0)</f>
        <v>0</v>
      </c>
      <c r="AO1512" s="178">
        <f>IF(V1512&gt;0,P1512*INDEX(Scope_Labor_Rates!$O$6:$O$46,V1512-5)*AA1512,0)</f>
        <v>0</v>
      </c>
      <c r="AP1512" s="181">
        <f>IF(V1512&gt;0,P1512*INDEX(Scope_Labor_Rates!$Q$6:$Q$46,V1512-5)*AA1512,0)</f>
        <v>0</v>
      </c>
      <c r="AQ1512" s="178">
        <f t="shared" si="211"/>
        <v>0</v>
      </c>
      <c r="AR1512" s="178">
        <f t="shared" si="212"/>
        <v>0</v>
      </c>
      <c r="AS1512" s="178">
        <f t="shared" si="213"/>
        <v>0</v>
      </c>
      <c r="AT1512" s="178">
        <f t="shared" si="214"/>
        <v>0</v>
      </c>
      <c r="AU1512">
        <f t="shared" si="215"/>
        <v>0</v>
      </c>
    </row>
    <row r="1513" spans="1:47">
      <c r="A1513" t="str">
        <f>IF(All_Tasks!A1513="","",All_Tasks!A1513)</f>
        <v/>
      </c>
      <c r="B1513" t="str">
        <f>IF(All_Tasks!B1513="","",All_Tasks!B1513)</f>
        <v/>
      </c>
      <c r="C1513" t="str">
        <f>IF(All_Tasks!C1513="","",All_Tasks!C1513)</f>
        <v/>
      </c>
      <c r="D1513" t="str">
        <f>IF(All_Tasks!D1513="","",All_Tasks!D1513)</f>
        <v/>
      </c>
      <c r="E1513" t="str">
        <f>IF(All_Tasks!V1513&lt;&gt;"",All_Tasks!V1513,IF(All_Tasks!E1513&lt;&gt;"",All_Tasks!E1513,""))</f>
        <v/>
      </c>
      <c r="F1513" t="str">
        <f>IF(All_Tasks!F1513="","",All_Tasks!F1513)</f>
        <v/>
      </c>
      <c r="G1513" t="str">
        <f>IF(All_Tasks!G1513="","",All_Tasks!G1513)</f>
        <v/>
      </c>
      <c r="H1513" s="231" t="str">
        <f>IF(All_Tasks!H1513="","",All_Tasks!H1513)</f>
        <v/>
      </c>
      <c r="I1513" t="str">
        <f>IF(All_Tasks!I1513="","",All_Tasks!I1513)</f>
        <v/>
      </c>
      <c r="J1513" t="str">
        <f>IF(All_Tasks!J1513="","",All_Tasks!J1513)</f>
        <v/>
      </c>
      <c r="K1513" t="str">
        <f>IF(All_Tasks!K1513="","",All_Tasks!K1513)</f>
        <v/>
      </c>
      <c r="L1513" s="231" t="str">
        <f>IF(All_Tasks!L1513="","",All_Tasks!L1513)</f>
        <v/>
      </c>
      <c r="M1513" t="str">
        <f>IF(All_Tasks!M1513="","",All_Tasks!M1513)</f>
        <v/>
      </c>
      <c r="N1513" t="str">
        <f>IF(All_Tasks!N1513="","",All_Tasks!N1513)</f>
        <v/>
      </c>
      <c r="O1513" t="str">
        <f>IF(All_Tasks!O1513="","",All_Tasks!O1513)</f>
        <v/>
      </c>
      <c r="P1513" s="181">
        <f>IF(All_Tasks!P1513="",0,All_Tasks!P1513)</f>
        <v>0</v>
      </c>
      <c r="Q1513" s="181">
        <f>IF(All_Tasks!Q1513="",0,All_Tasks!Q1513)</f>
        <v>0</v>
      </c>
      <c r="R1513" s="181">
        <f>IF(All_Tasks!R1513="",0,All_Tasks!R1513)</f>
        <v>0</v>
      </c>
      <c r="S1513" s="181" t="str">
        <f>IF(All_Tasks!S1513="","",All_Tasks!S1513)</f>
        <v/>
      </c>
      <c r="T1513" t="str">
        <f>IF(All_Tasks!T1513="","",All_Tasks!T1513)</f>
        <v/>
      </c>
      <c r="U1513" t="str">
        <f>IF(All_Tasks!U1513="","",All_Tasks!U1513)</f>
        <v/>
      </c>
      <c r="V1513">
        <f>IF(A1513="",0,IFERROR(MATCH(A1513,Scope_Labor_Rates!$A$6:$A$46,0)+5,0))</f>
        <v>0</v>
      </c>
      <c r="W1513" s="178">
        <f>IF(V1513&gt;0,INDEX(Scope_Labor_Rates!$C$6:$C$46,V1513-5),0)</f>
        <v>0</v>
      </c>
      <c r="X1513" s="178">
        <f>IF(V1513&gt;0,INDEX(Scope_Labor_Rates!$C$6:$C$46,V1513-5),0)</f>
        <v>0</v>
      </c>
      <c r="Y1513" s="180">
        <f>IF(V1513&gt;0,INDEX(Scope_Labor_Rates!$S$6:$S$46,V1513-5),0)</f>
        <v>0</v>
      </c>
      <c r="Z1513" s="180">
        <f>IF(V1513&gt;0,INDEX(Scope_Labor_Rates!$R$6:$R$46,V1513-5),1)</f>
        <v>1</v>
      </c>
      <c r="AA1513" s="231">
        <f t="shared" si="207"/>
        <v>0</v>
      </c>
      <c r="AB1513" t="str">
        <f t="shared" si="208"/>
        <v/>
      </c>
      <c r="AC1513" s="178" t="str">
        <f t="shared" si="209"/>
        <v/>
      </c>
      <c r="AD1513" s="181">
        <f t="shared" si="210"/>
        <v>0</v>
      </c>
      <c r="AE1513" s="178">
        <f>IF(V1513&gt;0,P1513*INDEX(Scope_Labor_Rates!$E$6:$E$46,V1513-5),0)</f>
        <v>0</v>
      </c>
      <c r="AF1513" s="181">
        <f>IF(V1513&gt;0,AE1513*INDEX(Scope_Labor_Rates!$D$6:$D$46,V1513-5)*AA1513,0)</f>
        <v>0</v>
      </c>
      <c r="AG1513" s="178">
        <f>IF(V1513&gt;0,P1513*INDEX(Scope_Labor_Rates!$G$6:$G$46,V1513-5),0)</f>
        <v>0</v>
      </c>
      <c r="AH1513" s="181">
        <f>IF(V1513&gt;0,AG1513*INDEX(Scope_Labor_Rates!$F$6:$F$46,V1513-5)*AA1513,0)</f>
        <v>0</v>
      </c>
      <c r="AI1513" s="178">
        <f>IF(V1513&gt;0,P1513*INDEX(Scope_Labor_Rates!$I$6:$I$46,V1513-5),0)</f>
        <v>0</v>
      </c>
      <c r="AJ1513" s="181">
        <f>IF(V1513&gt;0,AI1513*INDEX(Scope_Labor_Rates!$H$6:$H$46,V1513-5)*AA1513,0)</f>
        <v>0</v>
      </c>
      <c r="AK1513" s="178">
        <f>IF(V1513&gt;0,P1513*INDEX(Scope_Labor_Rates!$K$6:$K$46,V1513-5),0)</f>
        <v>0</v>
      </c>
      <c r="AL1513" s="181">
        <f>IF(V1513&gt;0,AK1513*INDEX(Scope_Labor_Rates!$J$6:$J$46,V1513-5)*AA1513,0)</f>
        <v>0</v>
      </c>
      <c r="AM1513" s="178">
        <f>IF(V1513&gt;0,P1513*INDEX(Scope_Labor_Rates!$M$6:$M$46,V1513-5),0)</f>
        <v>0</v>
      </c>
      <c r="AN1513" s="178">
        <f>IF(V1513&gt;0,AM1513*INDEX(Scope_Labor_Rates!$L$6:$L$46,V1513-5)*AA1513,0)</f>
        <v>0</v>
      </c>
      <c r="AO1513" s="178">
        <f>IF(V1513&gt;0,P1513*INDEX(Scope_Labor_Rates!$O$6:$O$46,V1513-5)*AA1513,0)</f>
        <v>0</v>
      </c>
      <c r="AP1513" s="181">
        <f>IF(V1513&gt;0,P1513*INDEX(Scope_Labor_Rates!$Q$6:$Q$46,V1513-5)*AA1513,0)</f>
        <v>0</v>
      </c>
      <c r="AQ1513" s="178">
        <f t="shared" si="211"/>
        <v>0</v>
      </c>
      <c r="AR1513" s="178">
        <f t="shared" si="212"/>
        <v>0</v>
      </c>
      <c r="AS1513" s="178">
        <f t="shared" si="213"/>
        <v>0</v>
      </c>
      <c r="AT1513" s="178">
        <f t="shared" si="214"/>
        <v>0</v>
      </c>
      <c r="AU1513">
        <f t="shared" si="215"/>
        <v>0</v>
      </c>
    </row>
    <row r="1514" spans="1:47">
      <c r="A1514" t="str">
        <f>IF(All_Tasks!A1514="","",All_Tasks!A1514)</f>
        <v/>
      </c>
      <c r="B1514" t="str">
        <f>IF(All_Tasks!B1514="","",All_Tasks!B1514)</f>
        <v/>
      </c>
      <c r="C1514" t="str">
        <f>IF(All_Tasks!C1514="","",All_Tasks!C1514)</f>
        <v/>
      </c>
      <c r="D1514" t="str">
        <f>IF(All_Tasks!D1514="","",All_Tasks!D1514)</f>
        <v/>
      </c>
      <c r="E1514" t="str">
        <f>IF(All_Tasks!V1514&lt;&gt;"",All_Tasks!V1514,IF(All_Tasks!E1514&lt;&gt;"",All_Tasks!E1514,""))</f>
        <v/>
      </c>
      <c r="F1514" t="str">
        <f>IF(All_Tasks!F1514="","",All_Tasks!F1514)</f>
        <v/>
      </c>
      <c r="G1514" t="str">
        <f>IF(All_Tasks!G1514="","",All_Tasks!G1514)</f>
        <v/>
      </c>
      <c r="H1514" s="231" t="str">
        <f>IF(All_Tasks!H1514="","",All_Tasks!H1514)</f>
        <v/>
      </c>
      <c r="I1514" t="str">
        <f>IF(All_Tasks!I1514="","",All_Tasks!I1514)</f>
        <v/>
      </c>
      <c r="J1514" t="str">
        <f>IF(All_Tasks!J1514="","",All_Tasks!J1514)</f>
        <v/>
      </c>
      <c r="K1514" t="str">
        <f>IF(All_Tasks!K1514="","",All_Tasks!K1514)</f>
        <v/>
      </c>
      <c r="L1514" s="231" t="str">
        <f>IF(All_Tasks!L1514="","",All_Tasks!L1514)</f>
        <v/>
      </c>
      <c r="M1514" t="str">
        <f>IF(All_Tasks!M1514="","",All_Tasks!M1514)</f>
        <v/>
      </c>
      <c r="N1514" t="str">
        <f>IF(All_Tasks!N1514="","",All_Tasks!N1514)</f>
        <v/>
      </c>
      <c r="O1514" t="str">
        <f>IF(All_Tasks!O1514="","",All_Tasks!O1514)</f>
        <v/>
      </c>
      <c r="P1514" s="181">
        <f>IF(All_Tasks!P1514="",0,All_Tasks!P1514)</f>
        <v>0</v>
      </c>
      <c r="Q1514" s="181">
        <f>IF(All_Tasks!Q1514="",0,All_Tasks!Q1514)</f>
        <v>0</v>
      </c>
      <c r="R1514" s="181">
        <f>IF(All_Tasks!R1514="",0,All_Tasks!R1514)</f>
        <v>0</v>
      </c>
      <c r="S1514" s="181" t="str">
        <f>IF(All_Tasks!S1514="","",All_Tasks!S1514)</f>
        <v/>
      </c>
      <c r="T1514" t="str">
        <f>IF(All_Tasks!T1514="","",All_Tasks!T1514)</f>
        <v/>
      </c>
      <c r="U1514" t="str">
        <f>IF(All_Tasks!U1514="","",All_Tasks!U1514)</f>
        <v/>
      </c>
      <c r="V1514">
        <f>IF(A1514="",0,IFERROR(MATCH(A1514,Scope_Labor_Rates!$A$6:$A$46,0)+5,0))</f>
        <v>0</v>
      </c>
      <c r="W1514" s="178">
        <f>IF(V1514&gt;0,INDEX(Scope_Labor_Rates!$C$6:$C$46,V1514-5),0)</f>
        <v>0</v>
      </c>
      <c r="X1514" s="178">
        <f>IF(V1514&gt;0,INDEX(Scope_Labor_Rates!$C$6:$C$46,V1514-5),0)</f>
        <v>0</v>
      </c>
      <c r="Y1514" s="180">
        <f>IF(V1514&gt;0,INDEX(Scope_Labor_Rates!$S$6:$S$46,V1514-5),0)</f>
        <v>0</v>
      </c>
      <c r="Z1514" s="180">
        <f>IF(V1514&gt;0,INDEX(Scope_Labor_Rates!$R$6:$R$46,V1514-5),1)</f>
        <v>1</v>
      </c>
      <c r="AA1514" s="231">
        <f t="shared" si="207"/>
        <v>0</v>
      </c>
      <c r="AB1514" t="str">
        <f t="shared" si="208"/>
        <v/>
      </c>
      <c r="AC1514" s="178" t="str">
        <f t="shared" si="209"/>
        <v/>
      </c>
      <c r="AD1514" s="181">
        <f t="shared" si="210"/>
        <v>0</v>
      </c>
      <c r="AE1514" s="178">
        <f>IF(V1514&gt;0,P1514*INDEX(Scope_Labor_Rates!$E$6:$E$46,V1514-5),0)</f>
        <v>0</v>
      </c>
      <c r="AF1514" s="181">
        <f>IF(V1514&gt;0,AE1514*INDEX(Scope_Labor_Rates!$D$6:$D$46,V1514-5)*AA1514,0)</f>
        <v>0</v>
      </c>
      <c r="AG1514" s="178">
        <f>IF(V1514&gt;0,P1514*INDEX(Scope_Labor_Rates!$G$6:$G$46,V1514-5),0)</f>
        <v>0</v>
      </c>
      <c r="AH1514" s="181">
        <f>IF(V1514&gt;0,AG1514*INDEX(Scope_Labor_Rates!$F$6:$F$46,V1514-5)*AA1514,0)</f>
        <v>0</v>
      </c>
      <c r="AI1514" s="178">
        <f>IF(V1514&gt;0,P1514*INDEX(Scope_Labor_Rates!$I$6:$I$46,V1514-5),0)</f>
        <v>0</v>
      </c>
      <c r="AJ1514" s="181">
        <f>IF(V1514&gt;0,AI1514*INDEX(Scope_Labor_Rates!$H$6:$H$46,V1514-5)*AA1514,0)</f>
        <v>0</v>
      </c>
      <c r="AK1514" s="178">
        <f>IF(V1514&gt;0,P1514*INDEX(Scope_Labor_Rates!$K$6:$K$46,V1514-5),0)</f>
        <v>0</v>
      </c>
      <c r="AL1514" s="181">
        <f>IF(V1514&gt;0,AK1514*INDEX(Scope_Labor_Rates!$J$6:$J$46,V1514-5)*AA1514,0)</f>
        <v>0</v>
      </c>
      <c r="AM1514" s="178">
        <f>IF(V1514&gt;0,P1514*INDEX(Scope_Labor_Rates!$M$6:$M$46,V1514-5),0)</f>
        <v>0</v>
      </c>
      <c r="AN1514" s="178">
        <f>IF(V1514&gt;0,AM1514*INDEX(Scope_Labor_Rates!$L$6:$L$46,V1514-5)*AA1514,0)</f>
        <v>0</v>
      </c>
      <c r="AO1514" s="178">
        <f>IF(V1514&gt;0,P1514*INDEX(Scope_Labor_Rates!$O$6:$O$46,V1514-5)*AA1514,0)</f>
        <v>0</v>
      </c>
      <c r="AP1514" s="181">
        <f>IF(V1514&gt;0,P1514*INDEX(Scope_Labor_Rates!$Q$6:$Q$46,V1514-5)*AA1514,0)</f>
        <v>0</v>
      </c>
      <c r="AQ1514" s="178">
        <f t="shared" si="211"/>
        <v>0</v>
      </c>
      <c r="AR1514" s="178">
        <f t="shared" si="212"/>
        <v>0</v>
      </c>
      <c r="AS1514" s="178">
        <f t="shared" si="213"/>
        <v>0</v>
      </c>
      <c r="AT1514" s="178">
        <f t="shared" si="214"/>
        <v>0</v>
      </c>
      <c r="AU1514">
        <f t="shared" si="215"/>
        <v>0</v>
      </c>
    </row>
    <row r="1515" spans="1:47">
      <c r="A1515" t="str">
        <f>IF(All_Tasks!A1515="","",All_Tasks!A1515)</f>
        <v/>
      </c>
      <c r="B1515" t="str">
        <f>IF(All_Tasks!B1515="","",All_Tasks!B1515)</f>
        <v/>
      </c>
      <c r="C1515" t="str">
        <f>IF(All_Tasks!C1515="","",All_Tasks!C1515)</f>
        <v/>
      </c>
      <c r="D1515" t="str">
        <f>IF(All_Tasks!D1515="","",All_Tasks!D1515)</f>
        <v/>
      </c>
      <c r="E1515" t="str">
        <f>IF(All_Tasks!V1515&lt;&gt;"",All_Tasks!V1515,IF(All_Tasks!E1515&lt;&gt;"",All_Tasks!E1515,""))</f>
        <v/>
      </c>
      <c r="F1515" t="str">
        <f>IF(All_Tasks!F1515="","",All_Tasks!F1515)</f>
        <v/>
      </c>
      <c r="G1515" t="str">
        <f>IF(All_Tasks!G1515="","",All_Tasks!G1515)</f>
        <v/>
      </c>
      <c r="H1515" s="231" t="str">
        <f>IF(All_Tasks!H1515="","",All_Tasks!H1515)</f>
        <v/>
      </c>
      <c r="I1515" t="str">
        <f>IF(All_Tasks!I1515="","",All_Tasks!I1515)</f>
        <v/>
      </c>
      <c r="J1515" t="str">
        <f>IF(All_Tasks!J1515="","",All_Tasks!J1515)</f>
        <v/>
      </c>
      <c r="K1515" t="str">
        <f>IF(All_Tasks!K1515="","",All_Tasks!K1515)</f>
        <v/>
      </c>
      <c r="L1515" s="231" t="str">
        <f>IF(All_Tasks!L1515="","",All_Tasks!L1515)</f>
        <v/>
      </c>
      <c r="M1515" t="str">
        <f>IF(All_Tasks!M1515="","",All_Tasks!M1515)</f>
        <v/>
      </c>
      <c r="N1515" t="str">
        <f>IF(All_Tasks!N1515="","",All_Tasks!N1515)</f>
        <v/>
      </c>
      <c r="O1515" t="str">
        <f>IF(All_Tasks!O1515="","",All_Tasks!O1515)</f>
        <v/>
      </c>
      <c r="P1515" s="181">
        <f>IF(All_Tasks!P1515="",0,All_Tasks!P1515)</f>
        <v>0</v>
      </c>
      <c r="Q1515" s="181">
        <f>IF(All_Tasks!Q1515="",0,All_Tasks!Q1515)</f>
        <v>0</v>
      </c>
      <c r="R1515" s="181">
        <f>IF(All_Tasks!R1515="",0,All_Tasks!R1515)</f>
        <v>0</v>
      </c>
      <c r="S1515" s="181" t="str">
        <f>IF(All_Tasks!S1515="","",All_Tasks!S1515)</f>
        <v/>
      </c>
      <c r="T1515" t="str">
        <f>IF(All_Tasks!T1515="","",All_Tasks!T1515)</f>
        <v/>
      </c>
      <c r="U1515" t="str">
        <f>IF(All_Tasks!U1515="","",All_Tasks!U1515)</f>
        <v/>
      </c>
      <c r="V1515">
        <f>IF(A1515="",0,IFERROR(MATCH(A1515,Scope_Labor_Rates!$A$6:$A$46,0)+5,0))</f>
        <v>0</v>
      </c>
      <c r="W1515" s="178">
        <f>IF(V1515&gt;0,INDEX(Scope_Labor_Rates!$C$6:$C$46,V1515-5),0)</f>
        <v>0</v>
      </c>
      <c r="X1515" s="178">
        <f>IF(V1515&gt;0,INDEX(Scope_Labor_Rates!$C$6:$C$46,V1515-5),0)</f>
        <v>0</v>
      </c>
      <c r="Y1515" s="180">
        <f>IF(V1515&gt;0,INDEX(Scope_Labor_Rates!$S$6:$S$46,V1515-5),0)</f>
        <v>0</v>
      </c>
      <c r="Z1515" s="180">
        <f>IF(V1515&gt;0,INDEX(Scope_Labor_Rates!$R$6:$R$46,V1515-5),1)</f>
        <v>1</v>
      </c>
      <c r="AA1515" s="231">
        <f t="shared" si="207"/>
        <v>0</v>
      </c>
      <c r="AB1515" t="str">
        <f t="shared" si="208"/>
        <v/>
      </c>
      <c r="AC1515" s="178" t="str">
        <f t="shared" si="209"/>
        <v/>
      </c>
      <c r="AD1515" s="181">
        <f t="shared" si="210"/>
        <v>0</v>
      </c>
      <c r="AE1515" s="178">
        <f>IF(V1515&gt;0,P1515*INDEX(Scope_Labor_Rates!$E$6:$E$46,V1515-5),0)</f>
        <v>0</v>
      </c>
      <c r="AF1515" s="181">
        <f>IF(V1515&gt;0,AE1515*INDEX(Scope_Labor_Rates!$D$6:$D$46,V1515-5)*AA1515,0)</f>
        <v>0</v>
      </c>
      <c r="AG1515" s="178">
        <f>IF(V1515&gt;0,P1515*INDEX(Scope_Labor_Rates!$G$6:$G$46,V1515-5),0)</f>
        <v>0</v>
      </c>
      <c r="AH1515" s="181">
        <f>IF(V1515&gt;0,AG1515*INDEX(Scope_Labor_Rates!$F$6:$F$46,V1515-5)*AA1515,0)</f>
        <v>0</v>
      </c>
      <c r="AI1515" s="178">
        <f>IF(V1515&gt;0,P1515*INDEX(Scope_Labor_Rates!$I$6:$I$46,V1515-5),0)</f>
        <v>0</v>
      </c>
      <c r="AJ1515" s="181">
        <f>IF(V1515&gt;0,AI1515*INDEX(Scope_Labor_Rates!$H$6:$H$46,V1515-5)*AA1515,0)</f>
        <v>0</v>
      </c>
      <c r="AK1515" s="178">
        <f>IF(V1515&gt;0,P1515*INDEX(Scope_Labor_Rates!$K$6:$K$46,V1515-5),0)</f>
        <v>0</v>
      </c>
      <c r="AL1515" s="181">
        <f>IF(V1515&gt;0,AK1515*INDEX(Scope_Labor_Rates!$J$6:$J$46,V1515-5)*AA1515,0)</f>
        <v>0</v>
      </c>
      <c r="AM1515" s="178">
        <f>IF(V1515&gt;0,P1515*INDEX(Scope_Labor_Rates!$M$6:$M$46,V1515-5),0)</f>
        <v>0</v>
      </c>
      <c r="AN1515" s="178">
        <f>IF(V1515&gt;0,AM1515*INDEX(Scope_Labor_Rates!$L$6:$L$46,V1515-5)*AA1515,0)</f>
        <v>0</v>
      </c>
      <c r="AO1515" s="178">
        <f>IF(V1515&gt;0,P1515*INDEX(Scope_Labor_Rates!$O$6:$O$46,V1515-5)*AA1515,0)</f>
        <v>0</v>
      </c>
      <c r="AP1515" s="181">
        <f>IF(V1515&gt;0,P1515*INDEX(Scope_Labor_Rates!$Q$6:$Q$46,V1515-5)*AA1515,0)</f>
        <v>0</v>
      </c>
      <c r="AQ1515" s="178">
        <f t="shared" si="211"/>
        <v>0</v>
      </c>
      <c r="AR1515" s="178">
        <f t="shared" si="212"/>
        <v>0</v>
      </c>
      <c r="AS1515" s="178">
        <f t="shared" si="213"/>
        <v>0</v>
      </c>
      <c r="AT1515" s="178">
        <f t="shared" si="214"/>
        <v>0</v>
      </c>
      <c r="AU1515">
        <f t="shared" si="215"/>
        <v>0</v>
      </c>
    </row>
    <row r="1516" spans="1:47">
      <c r="A1516" t="str">
        <f>IF(All_Tasks!A1516="","",All_Tasks!A1516)</f>
        <v/>
      </c>
      <c r="B1516" t="str">
        <f>IF(All_Tasks!B1516="","",All_Tasks!B1516)</f>
        <v/>
      </c>
      <c r="C1516" t="str">
        <f>IF(All_Tasks!C1516="","",All_Tasks!C1516)</f>
        <v/>
      </c>
      <c r="D1516" t="str">
        <f>IF(All_Tasks!D1516="","",All_Tasks!D1516)</f>
        <v/>
      </c>
      <c r="E1516" t="str">
        <f>IF(All_Tasks!V1516&lt;&gt;"",All_Tasks!V1516,IF(All_Tasks!E1516&lt;&gt;"",All_Tasks!E1516,""))</f>
        <v/>
      </c>
      <c r="F1516" t="str">
        <f>IF(All_Tasks!F1516="","",All_Tasks!F1516)</f>
        <v/>
      </c>
      <c r="G1516" t="str">
        <f>IF(All_Tasks!G1516="","",All_Tasks!G1516)</f>
        <v/>
      </c>
      <c r="H1516" s="231" t="str">
        <f>IF(All_Tasks!H1516="","",All_Tasks!H1516)</f>
        <v/>
      </c>
      <c r="I1516" t="str">
        <f>IF(All_Tasks!I1516="","",All_Tasks!I1516)</f>
        <v/>
      </c>
      <c r="J1516" t="str">
        <f>IF(All_Tasks!J1516="","",All_Tasks!J1516)</f>
        <v/>
      </c>
      <c r="K1516" t="str">
        <f>IF(All_Tasks!K1516="","",All_Tasks!K1516)</f>
        <v/>
      </c>
      <c r="L1516" s="231" t="str">
        <f>IF(All_Tasks!L1516="","",All_Tasks!L1516)</f>
        <v/>
      </c>
      <c r="M1516" t="str">
        <f>IF(All_Tasks!M1516="","",All_Tasks!M1516)</f>
        <v/>
      </c>
      <c r="N1516" t="str">
        <f>IF(All_Tasks!N1516="","",All_Tasks!N1516)</f>
        <v/>
      </c>
      <c r="O1516" t="str">
        <f>IF(All_Tasks!O1516="","",All_Tasks!O1516)</f>
        <v/>
      </c>
      <c r="P1516" s="181">
        <f>IF(All_Tasks!P1516="",0,All_Tasks!P1516)</f>
        <v>0</v>
      </c>
      <c r="Q1516" s="181">
        <f>IF(All_Tasks!Q1516="",0,All_Tasks!Q1516)</f>
        <v>0</v>
      </c>
      <c r="R1516" s="181">
        <f>IF(All_Tasks!R1516="",0,All_Tasks!R1516)</f>
        <v>0</v>
      </c>
      <c r="S1516" s="181" t="str">
        <f>IF(All_Tasks!S1516="","",All_Tasks!S1516)</f>
        <v/>
      </c>
      <c r="T1516" t="str">
        <f>IF(All_Tasks!T1516="","",All_Tasks!T1516)</f>
        <v/>
      </c>
      <c r="U1516" t="str">
        <f>IF(All_Tasks!U1516="","",All_Tasks!U1516)</f>
        <v/>
      </c>
      <c r="V1516">
        <f>IF(A1516="",0,IFERROR(MATCH(A1516,Scope_Labor_Rates!$A$6:$A$46,0)+5,0))</f>
        <v>0</v>
      </c>
      <c r="W1516" s="178">
        <f>IF(V1516&gt;0,INDEX(Scope_Labor_Rates!$C$6:$C$46,V1516-5),0)</f>
        <v>0</v>
      </c>
      <c r="X1516" s="178">
        <f>IF(V1516&gt;0,INDEX(Scope_Labor_Rates!$C$6:$C$46,V1516-5),0)</f>
        <v>0</v>
      </c>
      <c r="Y1516" s="180">
        <f>IF(V1516&gt;0,INDEX(Scope_Labor_Rates!$S$6:$S$46,V1516-5),0)</f>
        <v>0</v>
      </c>
      <c r="Z1516" s="180">
        <f>IF(V1516&gt;0,INDEX(Scope_Labor_Rates!$R$6:$R$46,V1516-5),1)</f>
        <v>1</v>
      </c>
      <c r="AA1516" s="231">
        <f t="shared" si="207"/>
        <v>0</v>
      </c>
      <c r="AB1516" t="str">
        <f t="shared" si="208"/>
        <v/>
      </c>
      <c r="AC1516" s="178" t="str">
        <f t="shared" si="209"/>
        <v/>
      </c>
      <c r="AD1516" s="181">
        <f t="shared" si="210"/>
        <v>0</v>
      </c>
      <c r="AE1516" s="178">
        <f>IF(V1516&gt;0,P1516*INDEX(Scope_Labor_Rates!$E$6:$E$46,V1516-5),0)</f>
        <v>0</v>
      </c>
      <c r="AF1516" s="181">
        <f>IF(V1516&gt;0,AE1516*INDEX(Scope_Labor_Rates!$D$6:$D$46,V1516-5)*AA1516,0)</f>
        <v>0</v>
      </c>
      <c r="AG1516" s="178">
        <f>IF(V1516&gt;0,P1516*INDEX(Scope_Labor_Rates!$G$6:$G$46,V1516-5),0)</f>
        <v>0</v>
      </c>
      <c r="AH1516" s="181">
        <f>IF(V1516&gt;0,AG1516*INDEX(Scope_Labor_Rates!$F$6:$F$46,V1516-5)*AA1516,0)</f>
        <v>0</v>
      </c>
      <c r="AI1516" s="178">
        <f>IF(V1516&gt;0,P1516*INDEX(Scope_Labor_Rates!$I$6:$I$46,V1516-5),0)</f>
        <v>0</v>
      </c>
      <c r="AJ1516" s="181">
        <f>IF(V1516&gt;0,AI1516*INDEX(Scope_Labor_Rates!$H$6:$H$46,V1516-5)*AA1516,0)</f>
        <v>0</v>
      </c>
      <c r="AK1516" s="178">
        <f>IF(V1516&gt;0,P1516*INDEX(Scope_Labor_Rates!$K$6:$K$46,V1516-5),0)</f>
        <v>0</v>
      </c>
      <c r="AL1516" s="181">
        <f>IF(V1516&gt;0,AK1516*INDEX(Scope_Labor_Rates!$J$6:$J$46,V1516-5)*AA1516,0)</f>
        <v>0</v>
      </c>
      <c r="AM1516" s="178">
        <f>IF(V1516&gt;0,P1516*INDEX(Scope_Labor_Rates!$M$6:$M$46,V1516-5),0)</f>
        <v>0</v>
      </c>
      <c r="AN1516" s="178">
        <f>IF(V1516&gt;0,AM1516*INDEX(Scope_Labor_Rates!$L$6:$L$46,V1516-5)*AA1516,0)</f>
        <v>0</v>
      </c>
      <c r="AO1516" s="178">
        <f>IF(V1516&gt;0,P1516*INDEX(Scope_Labor_Rates!$O$6:$O$46,V1516-5)*AA1516,0)</f>
        <v>0</v>
      </c>
      <c r="AP1516" s="181">
        <f>IF(V1516&gt;0,P1516*INDEX(Scope_Labor_Rates!$Q$6:$Q$46,V1516-5)*AA1516,0)</f>
        <v>0</v>
      </c>
      <c r="AQ1516" s="178">
        <f t="shared" si="211"/>
        <v>0</v>
      </c>
      <c r="AR1516" s="178">
        <f t="shared" si="212"/>
        <v>0</v>
      </c>
      <c r="AS1516" s="178">
        <f t="shared" si="213"/>
        <v>0</v>
      </c>
      <c r="AT1516" s="178">
        <f t="shared" si="214"/>
        <v>0</v>
      </c>
      <c r="AU1516">
        <f t="shared" si="215"/>
        <v>0</v>
      </c>
    </row>
    <row r="1517" spans="1:47">
      <c r="A1517" t="str">
        <f>IF(All_Tasks!A1517="","",All_Tasks!A1517)</f>
        <v/>
      </c>
      <c r="B1517" t="str">
        <f>IF(All_Tasks!B1517="","",All_Tasks!B1517)</f>
        <v/>
      </c>
      <c r="C1517" t="str">
        <f>IF(All_Tasks!C1517="","",All_Tasks!C1517)</f>
        <v/>
      </c>
      <c r="D1517" t="str">
        <f>IF(All_Tasks!D1517="","",All_Tasks!D1517)</f>
        <v/>
      </c>
      <c r="E1517" t="str">
        <f>IF(All_Tasks!V1517&lt;&gt;"",All_Tasks!V1517,IF(All_Tasks!E1517&lt;&gt;"",All_Tasks!E1517,""))</f>
        <v/>
      </c>
      <c r="F1517" t="str">
        <f>IF(All_Tasks!F1517="","",All_Tasks!F1517)</f>
        <v/>
      </c>
      <c r="G1517" t="str">
        <f>IF(All_Tasks!G1517="","",All_Tasks!G1517)</f>
        <v/>
      </c>
      <c r="H1517" s="231" t="str">
        <f>IF(All_Tasks!H1517="","",All_Tasks!H1517)</f>
        <v/>
      </c>
      <c r="I1517" t="str">
        <f>IF(All_Tasks!I1517="","",All_Tasks!I1517)</f>
        <v/>
      </c>
      <c r="J1517" t="str">
        <f>IF(All_Tasks!J1517="","",All_Tasks!J1517)</f>
        <v/>
      </c>
      <c r="K1517" t="str">
        <f>IF(All_Tasks!K1517="","",All_Tasks!K1517)</f>
        <v/>
      </c>
      <c r="L1517" s="231" t="str">
        <f>IF(All_Tasks!L1517="","",All_Tasks!L1517)</f>
        <v/>
      </c>
      <c r="M1517" t="str">
        <f>IF(All_Tasks!M1517="","",All_Tasks!M1517)</f>
        <v/>
      </c>
      <c r="N1517" t="str">
        <f>IF(All_Tasks!N1517="","",All_Tasks!N1517)</f>
        <v/>
      </c>
      <c r="O1517" t="str">
        <f>IF(All_Tasks!O1517="","",All_Tasks!O1517)</f>
        <v/>
      </c>
      <c r="P1517" s="181">
        <f>IF(All_Tasks!P1517="",0,All_Tasks!P1517)</f>
        <v>0</v>
      </c>
      <c r="Q1517" s="181">
        <f>IF(All_Tasks!Q1517="",0,All_Tasks!Q1517)</f>
        <v>0</v>
      </c>
      <c r="R1517" s="181">
        <f>IF(All_Tasks!R1517="",0,All_Tasks!R1517)</f>
        <v>0</v>
      </c>
      <c r="S1517" s="181" t="str">
        <f>IF(All_Tasks!S1517="","",All_Tasks!S1517)</f>
        <v/>
      </c>
      <c r="T1517" t="str">
        <f>IF(All_Tasks!T1517="","",All_Tasks!T1517)</f>
        <v/>
      </c>
      <c r="U1517" t="str">
        <f>IF(All_Tasks!U1517="","",All_Tasks!U1517)</f>
        <v/>
      </c>
      <c r="V1517">
        <f>IF(A1517="",0,IFERROR(MATCH(A1517,Scope_Labor_Rates!$A$6:$A$46,0)+5,0))</f>
        <v>0</v>
      </c>
      <c r="W1517" s="178">
        <f>IF(V1517&gt;0,INDEX(Scope_Labor_Rates!$C$6:$C$46,V1517-5),0)</f>
        <v>0</v>
      </c>
      <c r="X1517" s="178">
        <f>IF(V1517&gt;0,INDEX(Scope_Labor_Rates!$C$6:$C$46,V1517-5),0)</f>
        <v>0</v>
      </c>
      <c r="Y1517" s="180">
        <f>IF(V1517&gt;0,INDEX(Scope_Labor_Rates!$S$6:$S$46,V1517-5),0)</f>
        <v>0</v>
      </c>
      <c r="Z1517" s="180">
        <f>IF(V1517&gt;0,INDEX(Scope_Labor_Rates!$R$6:$R$46,V1517-5),1)</f>
        <v>1</v>
      </c>
      <c r="AA1517" s="231">
        <f t="shared" si="207"/>
        <v>0</v>
      </c>
      <c r="AB1517" t="str">
        <f t="shared" si="208"/>
        <v/>
      </c>
      <c r="AC1517" s="178" t="str">
        <f t="shared" si="209"/>
        <v/>
      </c>
      <c r="AD1517" s="181">
        <f t="shared" si="210"/>
        <v>0</v>
      </c>
      <c r="AE1517" s="178">
        <f>IF(V1517&gt;0,P1517*INDEX(Scope_Labor_Rates!$E$6:$E$46,V1517-5),0)</f>
        <v>0</v>
      </c>
      <c r="AF1517" s="181">
        <f>IF(V1517&gt;0,AE1517*INDEX(Scope_Labor_Rates!$D$6:$D$46,V1517-5)*AA1517,0)</f>
        <v>0</v>
      </c>
      <c r="AG1517" s="178">
        <f>IF(V1517&gt;0,P1517*INDEX(Scope_Labor_Rates!$G$6:$G$46,V1517-5),0)</f>
        <v>0</v>
      </c>
      <c r="AH1517" s="181">
        <f>IF(V1517&gt;0,AG1517*INDEX(Scope_Labor_Rates!$F$6:$F$46,V1517-5)*AA1517,0)</f>
        <v>0</v>
      </c>
      <c r="AI1517" s="178">
        <f>IF(V1517&gt;0,P1517*INDEX(Scope_Labor_Rates!$I$6:$I$46,V1517-5),0)</f>
        <v>0</v>
      </c>
      <c r="AJ1517" s="181">
        <f>IF(V1517&gt;0,AI1517*INDEX(Scope_Labor_Rates!$H$6:$H$46,V1517-5)*AA1517,0)</f>
        <v>0</v>
      </c>
      <c r="AK1517" s="178">
        <f>IF(V1517&gt;0,P1517*INDEX(Scope_Labor_Rates!$K$6:$K$46,V1517-5),0)</f>
        <v>0</v>
      </c>
      <c r="AL1517" s="181">
        <f>IF(V1517&gt;0,AK1517*INDEX(Scope_Labor_Rates!$J$6:$J$46,V1517-5)*AA1517,0)</f>
        <v>0</v>
      </c>
      <c r="AM1517" s="178">
        <f>IF(V1517&gt;0,P1517*INDEX(Scope_Labor_Rates!$M$6:$M$46,V1517-5),0)</f>
        <v>0</v>
      </c>
      <c r="AN1517" s="178">
        <f>IF(V1517&gt;0,AM1517*INDEX(Scope_Labor_Rates!$L$6:$L$46,V1517-5)*AA1517,0)</f>
        <v>0</v>
      </c>
      <c r="AO1517" s="178">
        <f>IF(V1517&gt;0,P1517*INDEX(Scope_Labor_Rates!$O$6:$O$46,V1517-5)*AA1517,0)</f>
        <v>0</v>
      </c>
      <c r="AP1517" s="181">
        <f>IF(V1517&gt;0,P1517*INDEX(Scope_Labor_Rates!$Q$6:$Q$46,V1517-5)*AA1517,0)</f>
        <v>0</v>
      </c>
      <c r="AQ1517" s="178">
        <f t="shared" si="211"/>
        <v>0</v>
      </c>
      <c r="AR1517" s="178">
        <f t="shared" si="212"/>
        <v>0</v>
      </c>
      <c r="AS1517" s="178">
        <f t="shared" si="213"/>
        <v>0</v>
      </c>
      <c r="AT1517" s="178">
        <f t="shared" si="214"/>
        <v>0</v>
      </c>
      <c r="AU1517">
        <f t="shared" si="215"/>
        <v>0</v>
      </c>
    </row>
    <row r="1518" spans="1:47">
      <c r="A1518" t="str">
        <f>IF(All_Tasks!A1518="","",All_Tasks!A1518)</f>
        <v/>
      </c>
      <c r="B1518" t="str">
        <f>IF(All_Tasks!B1518="","",All_Tasks!B1518)</f>
        <v/>
      </c>
      <c r="C1518" t="str">
        <f>IF(All_Tasks!C1518="","",All_Tasks!C1518)</f>
        <v/>
      </c>
      <c r="D1518" t="str">
        <f>IF(All_Tasks!D1518="","",All_Tasks!D1518)</f>
        <v/>
      </c>
      <c r="E1518" t="str">
        <f>IF(All_Tasks!V1518&lt;&gt;"",All_Tasks!V1518,IF(All_Tasks!E1518&lt;&gt;"",All_Tasks!E1518,""))</f>
        <v/>
      </c>
      <c r="F1518" t="str">
        <f>IF(All_Tasks!F1518="","",All_Tasks!F1518)</f>
        <v/>
      </c>
      <c r="G1518" t="str">
        <f>IF(All_Tasks!G1518="","",All_Tasks!G1518)</f>
        <v/>
      </c>
      <c r="H1518" s="231" t="str">
        <f>IF(All_Tasks!H1518="","",All_Tasks!H1518)</f>
        <v/>
      </c>
      <c r="I1518" t="str">
        <f>IF(All_Tasks!I1518="","",All_Tasks!I1518)</f>
        <v/>
      </c>
      <c r="J1518" t="str">
        <f>IF(All_Tasks!J1518="","",All_Tasks!J1518)</f>
        <v/>
      </c>
      <c r="K1518" t="str">
        <f>IF(All_Tasks!K1518="","",All_Tasks!K1518)</f>
        <v/>
      </c>
      <c r="L1518" s="231" t="str">
        <f>IF(All_Tasks!L1518="","",All_Tasks!L1518)</f>
        <v/>
      </c>
      <c r="M1518" t="str">
        <f>IF(All_Tasks!M1518="","",All_Tasks!M1518)</f>
        <v/>
      </c>
      <c r="N1518" t="str">
        <f>IF(All_Tasks!N1518="","",All_Tasks!N1518)</f>
        <v/>
      </c>
      <c r="O1518" t="str">
        <f>IF(All_Tasks!O1518="","",All_Tasks!O1518)</f>
        <v/>
      </c>
      <c r="P1518" s="181">
        <f>IF(All_Tasks!P1518="",0,All_Tasks!P1518)</f>
        <v>0</v>
      </c>
      <c r="Q1518" s="181">
        <f>IF(All_Tasks!Q1518="",0,All_Tasks!Q1518)</f>
        <v>0</v>
      </c>
      <c r="R1518" s="181">
        <f>IF(All_Tasks!R1518="",0,All_Tasks!R1518)</f>
        <v>0</v>
      </c>
      <c r="S1518" s="181" t="str">
        <f>IF(All_Tasks!S1518="","",All_Tasks!S1518)</f>
        <v/>
      </c>
      <c r="T1518" t="str">
        <f>IF(All_Tasks!T1518="","",All_Tasks!T1518)</f>
        <v/>
      </c>
      <c r="U1518" t="str">
        <f>IF(All_Tasks!U1518="","",All_Tasks!U1518)</f>
        <v/>
      </c>
      <c r="V1518">
        <f>IF(A1518="",0,IFERROR(MATCH(A1518,Scope_Labor_Rates!$A$6:$A$46,0)+5,0))</f>
        <v>0</v>
      </c>
      <c r="W1518" s="178">
        <f>IF(V1518&gt;0,INDEX(Scope_Labor_Rates!$C$6:$C$46,V1518-5),0)</f>
        <v>0</v>
      </c>
      <c r="X1518" s="178">
        <f>IF(V1518&gt;0,INDEX(Scope_Labor_Rates!$C$6:$C$46,V1518-5),0)</f>
        <v>0</v>
      </c>
      <c r="Y1518" s="180">
        <f>IF(V1518&gt;0,INDEX(Scope_Labor_Rates!$S$6:$S$46,V1518-5),0)</f>
        <v>0</v>
      </c>
      <c r="Z1518" s="180">
        <f>IF(V1518&gt;0,INDEX(Scope_Labor_Rates!$R$6:$R$46,V1518-5),1)</f>
        <v>1</v>
      </c>
      <c r="AA1518" s="231">
        <f t="shared" si="207"/>
        <v>0</v>
      </c>
      <c r="AB1518" t="str">
        <f t="shared" si="208"/>
        <v/>
      </c>
      <c r="AC1518" s="178" t="str">
        <f t="shared" si="209"/>
        <v/>
      </c>
      <c r="AD1518" s="181">
        <f t="shared" si="210"/>
        <v>0</v>
      </c>
      <c r="AE1518" s="178">
        <f>IF(V1518&gt;0,P1518*INDEX(Scope_Labor_Rates!$E$6:$E$46,V1518-5),0)</f>
        <v>0</v>
      </c>
      <c r="AF1518" s="181">
        <f>IF(V1518&gt;0,AE1518*INDEX(Scope_Labor_Rates!$D$6:$D$46,V1518-5)*AA1518,0)</f>
        <v>0</v>
      </c>
      <c r="AG1518" s="178">
        <f>IF(V1518&gt;0,P1518*INDEX(Scope_Labor_Rates!$G$6:$G$46,V1518-5),0)</f>
        <v>0</v>
      </c>
      <c r="AH1518" s="181">
        <f>IF(V1518&gt;0,AG1518*INDEX(Scope_Labor_Rates!$F$6:$F$46,V1518-5)*AA1518,0)</f>
        <v>0</v>
      </c>
      <c r="AI1518" s="178">
        <f>IF(V1518&gt;0,P1518*INDEX(Scope_Labor_Rates!$I$6:$I$46,V1518-5),0)</f>
        <v>0</v>
      </c>
      <c r="AJ1518" s="181">
        <f>IF(V1518&gt;0,AI1518*INDEX(Scope_Labor_Rates!$H$6:$H$46,V1518-5)*AA1518,0)</f>
        <v>0</v>
      </c>
      <c r="AK1518" s="178">
        <f>IF(V1518&gt;0,P1518*INDEX(Scope_Labor_Rates!$K$6:$K$46,V1518-5),0)</f>
        <v>0</v>
      </c>
      <c r="AL1518" s="181">
        <f>IF(V1518&gt;0,AK1518*INDEX(Scope_Labor_Rates!$J$6:$J$46,V1518-5)*AA1518,0)</f>
        <v>0</v>
      </c>
      <c r="AM1518" s="178">
        <f>IF(V1518&gt;0,P1518*INDEX(Scope_Labor_Rates!$M$6:$M$46,V1518-5),0)</f>
        <v>0</v>
      </c>
      <c r="AN1518" s="178">
        <f>IF(V1518&gt;0,AM1518*INDEX(Scope_Labor_Rates!$L$6:$L$46,V1518-5)*AA1518,0)</f>
        <v>0</v>
      </c>
      <c r="AO1518" s="178">
        <f>IF(V1518&gt;0,P1518*INDEX(Scope_Labor_Rates!$O$6:$O$46,V1518-5)*AA1518,0)</f>
        <v>0</v>
      </c>
      <c r="AP1518" s="181">
        <f>IF(V1518&gt;0,P1518*INDEX(Scope_Labor_Rates!$Q$6:$Q$46,V1518-5)*AA1518,0)</f>
        <v>0</v>
      </c>
      <c r="AQ1518" s="178">
        <f t="shared" si="211"/>
        <v>0</v>
      </c>
      <c r="AR1518" s="178">
        <f t="shared" si="212"/>
        <v>0</v>
      </c>
      <c r="AS1518" s="178">
        <f t="shared" si="213"/>
        <v>0</v>
      </c>
      <c r="AT1518" s="178">
        <f t="shared" si="214"/>
        <v>0</v>
      </c>
      <c r="AU1518">
        <f t="shared" si="215"/>
        <v>0</v>
      </c>
    </row>
    <row r="1519" spans="1:47">
      <c r="A1519" t="str">
        <f>IF(All_Tasks!A1519="","",All_Tasks!A1519)</f>
        <v/>
      </c>
      <c r="B1519" t="str">
        <f>IF(All_Tasks!B1519="","",All_Tasks!B1519)</f>
        <v/>
      </c>
      <c r="C1519" t="str">
        <f>IF(All_Tasks!C1519="","",All_Tasks!C1519)</f>
        <v/>
      </c>
      <c r="D1519" t="str">
        <f>IF(All_Tasks!D1519="","",All_Tasks!D1519)</f>
        <v/>
      </c>
      <c r="E1519" t="str">
        <f>IF(All_Tasks!V1519&lt;&gt;"",All_Tasks!V1519,IF(All_Tasks!E1519&lt;&gt;"",All_Tasks!E1519,""))</f>
        <v/>
      </c>
      <c r="F1519" t="str">
        <f>IF(All_Tasks!F1519="","",All_Tasks!F1519)</f>
        <v/>
      </c>
      <c r="G1519" t="str">
        <f>IF(All_Tasks!G1519="","",All_Tasks!G1519)</f>
        <v/>
      </c>
      <c r="H1519" s="231" t="str">
        <f>IF(All_Tasks!H1519="","",All_Tasks!H1519)</f>
        <v/>
      </c>
      <c r="I1519" t="str">
        <f>IF(All_Tasks!I1519="","",All_Tasks!I1519)</f>
        <v/>
      </c>
      <c r="J1519" t="str">
        <f>IF(All_Tasks!J1519="","",All_Tasks!J1519)</f>
        <v/>
      </c>
      <c r="K1519" t="str">
        <f>IF(All_Tasks!K1519="","",All_Tasks!K1519)</f>
        <v/>
      </c>
      <c r="L1519" s="231" t="str">
        <f>IF(All_Tasks!L1519="","",All_Tasks!L1519)</f>
        <v/>
      </c>
      <c r="M1519" t="str">
        <f>IF(All_Tasks!M1519="","",All_Tasks!M1519)</f>
        <v/>
      </c>
      <c r="N1519" t="str">
        <f>IF(All_Tasks!N1519="","",All_Tasks!N1519)</f>
        <v/>
      </c>
      <c r="O1519" t="str">
        <f>IF(All_Tasks!O1519="","",All_Tasks!O1519)</f>
        <v/>
      </c>
      <c r="P1519" s="181">
        <f>IF(All_Tasks!P1519="",0,All_Tasks!P1519)</f>
        <v>0</v>
      </c>
      <c r="Q1519" s="181">
        <f>IF(All_Tasks!Q1519="",0,All_Tasks!Q1519)</f>
        <v>0</v>
      </c>
      <c r="R1519" s="181">
        <f>IF(All_Tasks!R1519="",0,All_Tasks!R1519)</f>
        <v>0</v>
      </c>
      <c r="S1519" s="181" t="str">
        <f>IF(All_Tasks!S1519="","",All_Tasks!S1519)</f>
        <v/>
      </c>
      <c r="T1519" t="str">
        <f>IF(All_Tasks!T1519="","",All_Tasks!T1519)</f>
        <v/>
      </c>
      <c r="U1519" t="str">
        <f>IF(All_Tasks!U1519="","",All_Tasks!U1519)</f>
        <v/>
      </c>
      <c r="V1519">
        <f>IF(A1519="",0,IFERROR(MATCH(A1519,Scope_Labor_Rates!$A$6:$A$46,0)+5,0))</f>
        <v>0</v>
      </c>
      <c r="W1519" s="178">
        <f>IF(V1519&gt;0,INDEX(Scope_Labor_Rates!$C$6:$C$46,V1519-5),0)</f>
        <v>0</v>
      </c>
      <c r="X1519" s="178">
        <f>IF(V1519&gt;0,INDEX(Scope_Labor_Rates!$C$6:$C$46,V1519-5),0)</f>
        <v>0</v>
      </c>
      <c r="Y1519" s="180">
        <f>IF(V1519&gt;0,INDEX(Scope_Labor_Rates!$S$6:$S$46,V1519-5),0)</f>
        <v>0</v>
      </c>
      <c r="Z1519" s="180">
        <f>IF(V1519&gt;0,INDEX(Scope_Labor_Rates!$R$6:$R$46,V1519-5),1)</f>
        <v>1</v>
      </c>
      <c r="AA1519" s="231">
        <f t="shared" si="207"/>
        <v>0</v>
      </c>
      <c r="AB1519" t="str">
        <f t="shared" si="208"/>
        <v/>
      </c>
      <c r="AC1519" s="178" t="str">
        <f t="shared" si="209"/>
        <v/>
      </c>
      <c r="AD1519" s="181">
        <f t="shared" si="210"/>
        <v>0</v>
      </c>
      <c r="AE1519" s="178">
        <f>IF(V1519&gt;0,P1519*INDEX(Scope_Labor_Rates!$E$6:$E$46,V1519-5),0)</f>
        <v>0</v>
      </c>
      <c r="AF1519" s="181">
        <f>IF(V1519&gt;0,AE1519*INDEX(Scope_Labor_Rates!$D$6:$D$46,V1519-5)*AA1519,0)</f>
        <v>0</v>
      </c>
      <c r="AG1519" s="178">
        <f>IF(V1519&gt;0,P1519*INDEX(Scope_Labor_Rates!$G$6:$G$46,V1519-5),0)</f>
        <v>0</v>
      </c>
      <c r="AH1519" s="181">
        <f>IF(V1519&gt;0,AG1519*INDEX(Scope_Labor_Rates!$F$6:$F$46,V1519-5)*AA1519,0)</f>
        <v>0</v>
      </c>
      <c r="AI1519" s="178">
        <f>IF(V1519&gt;0,P1519*INDEX(Scope_Labor_Rates!$I$6:$I$46,V1519-5),0)</f>
        <v>0</v>
      </c>
      <c r="AJ1519" s="181">
        <f>IF(V1519&gt;0,AI1519*INDEX(Scope_Labor_Rates!$H$6:$H$46,V1519-5)*AA1519,0)</f>
        <v>0</v>
      </c>
      <c r="AK1519" s="178">
        <f>IF(V1519&gt;0,P1519*INDEX(Scope_Labor_Rates!$K$6:$K$46,V1519-5),0)</f>
        <v>0</v>
      </c>
      <c r="AL1519" s="181">
        <f>IF(V1519&gt;0,AK1519*INDEX(Scope_Labor_Rates!$J$6:$J$46,V1519-5)*AA1519,0)</f>
        <v>0</v>
      </c>
      <c r="AM1519" s="178">
        <f>IF(V1519&gt;0,P1519*INDEX(Scope_Labor_Rates!$M$6:$M$46,V1519-5),0)</f>
        <v>0</v>
      </c>
      <c r="AN1519" s="178">
        <f>IF(V1519&gt;0,AM1519*INDEX(Scope_Labor_Rates!$L$6:$L$46,V1519-5)*AA1519,0)</f>
        <v>0</v>
      </c>
      <c r="AO1519" s="178">
        <f>IF(V1519&gt;0,P1519*INDEX(Scope_Labor_Rates!$O$6:$O$46,V1519-5)*AA1519,0)</f>
        <v>0</v>
      </c>
      <c r="AP1519" s="181">
        <f>IF(V1519&gt;0,P1519*INDEX(Scope_Labor_Rates!$Q$6:$Q$46,V1519-5)*AA1519,0)</f>
        <v>0</v>
      </c>
      <c r="AQ1519" s="178">
        <f t="shared" si="211"/>
        <v>0</v>
      </c>
      <c r="AR1519" s="178">
        <f t="shared" si="212"/>
        <v>0</v>
      </c>
      <c r="AS1519" s="178">
        <f t="shared" si="213"/>
        <v>0</v>
      </c>
      <c r="AT1519" s="178">
        <f t="shared" si="214"/>
        <v>0</v>
      </c>
      <c r="AU1519">
        <f t="shared" si="215"/>
        <v>0</v>
      </c>
    </row>
    <row r="1520" spans="1:47">
      <c r="A1520" t="str">
        <f>IF(All_Tasks!A1520="","",All_Tasks!A1520)</f>
        <v/>
      </c>
      <c r="B1520" t="str">
        <f>IF(All_Tasks!B1520="","",All_Tasks!B1520)</f>
        <v/>
      </c>
      <c r="C1520" t="str">
        <f>IF(All_Tasks!C1520="","",All_Tasks!C1520)</f>
        <v/>
      </c>
      <c r="D1520" t="str">
        <f>IF(All_Tasks!D1520="","",All_Tasks!D1520)</f>
        <v/>
      </c>
      <c r="E1520" t="str">
        <f>IF(All_Tasks!V1520&lt;&gt;"",All_Tasks!V1520,IF(All_Tasks!E1520&lt;&gt;"",All_Tasks!E1520,""))</f>
        <v/>
      </c>
      <c r="F1520" t="str">
        <f>IF(All_Tasks!F1520="","",All_Tasks!F1520)</f>
        <v/>
      </c>
      <c r="G1520" t="str">
        <f>IF(All_Tasks!G1520="","",All_Tasks!G1520)</f>
        <v/>
      </c>
      <c r="H1520" s="231" t="str">
        <f>IF(All_Tasks!H1520="","",All_Tasks!H1520)</f>
        <v/>
      </c>
      <c r="I1520" t="str">
        <f>IF(All_Tasks!I1520="","",All_Tasks!I1520)</f>
        <v/>
      </c>
      <c r="J1520" t="str">
        <f>IF(All_Tasks!J1520="","",All_Tasks!J1520)</f>
        <v/>
      </c>
      <c r="K1520" t="str">
        <f>IF(All_Tasks!K1520="","",All_Tasks!K1520)</f>
        <v/>
      </c>
      <c r="L1520" s="231" t="str">
        <f>IF(All_Tasks!L1520="","",All_Tasks!L1520)</f>
        <v/>
      </c>
      <c r="M1520" t="str">
        <f>IF(All_Tasks!M1520="","",All_Tasks!M1520)</f>
        <v/>
      </c>
      <c r="N1520" t="str">
        <f>IF(All_Tasks!N1520="","",All_Tasks!N1520)</f>
        <v/>
      </c>
      <c r="O1520" t="str">
        <f>IF(All_Tasks!O1520="","",All_Tasks!O1520)</f>
        <v/>
      </c>
      <c r="P1520" s="181">
        <f>IF(All_Tasks!P1520="",0,All_Tasks!P1520)</f>
        <v>0</v>
      </c>
      <c r="Q1520" s="181">
        <f>IF(All_Tasks!Q1520="",0,All_Tasks!Q1520)</f>
        <v>0</v>
      </c>
      <c r="R1520" s="181">
        <f>IF(All_Tasks!R1520="",0,All_Tasks!R1520)</f>
        <v>0</v>
      </c>
      <c r="S1520" s="181" t="str">
        <f>IF(All_Tasks!S1520="","",All_Tasks!S1520)</f>
        <v/>
      </c>
      <c r="T1520" t="str">
        <f>IF(All_Tasks!T1520="","",All_Tasks!T1520)</f>
        <v/>
      </c>
      <c r="U1520" t="str">
        <f>IF(All_Tasks!U1520="","",All_Tasks!U1520)</f>
        <v/>
      </c>
      <c r="V1520">
        <f>IF(A1520="",0,IFERROR(MATCH(A1520,Scope_Labor_Rates!$A$6:$A$46,0)+5,0))</f>
        <v>0</v>
      </c>
      <c r="W1520" s="178">
        <f>IF(V1520&gt;0,INDEX(Scope_Labor_Rates!$C$6:$C$46,V1520-5),0)</f>
        <v>0</v>
      </c>
      <c r="X1520" s="178">
        <f>IF(V1520&gt;0,INDEX(Scope_Labor_Rates!$C$6:$C$46,V1520-5),0)</f>
        <v>0</v>
      </c>
      <c r="Y1520" s="180">
        <f>IF(V1520&gt;0,INDEX(Scope_Labor_Rates!$S$6:$S$46,V1520-5),0)</f>
        <v>0</v>
      </c>
      <c r="Z1520" s="180">
        <f>IF(V1520&gt;0,INDEX(Scope_Labor_Rates!$R$6:$R$46,V1520-5),1)</f>
        <v>1</v>
      </c>
      <c r="AA1520" s="231">
        <f t="shared" si="207"/>
        <v>0</v>
      </c>
      <c r="AB1520" t="str">
        <f t="shared" si="208"/>
        <v/>
      </c>
      <c r="AC1520" s="178" t="str">
        <f t="shared" si="209"/>
        <v/>
      </c>
      <c r="AD1520" s="181">
        <f t="shared" si="210"/>
        <v>0</v>
      </c>
      <c r="AE1520" s="178">
        <f>IF(V1520&gt;0,P1520*INDEX(Scope_Labor_Rates!$E$6:$E$46,V1520-5),0)</f>
        <v>0</v>
      </c>
      <c r="AF1520" s="181">
        <f>IF(V1520&gt;0,AE1520*INDEX(Scope_Labor_Rates!$D$6:$D$46,V1520-5)*AA1520,0)</f>
        <v>0</v>
      </c>
      <c r="AG1520" s="178">
        <f>IF(V1520&gt;0,P1520*INDEX(Scope_Labor_Rates!$G$6:$G$46,V1520-5),0)</f>
        <v>0</v>
      </c>
      <c r="AH1520" s="181">
        <f>IF(V1520&gt;0,AG1520*INDEX(Scope_Labor_Rates!$F$6:$F$46,V1520-5)*AA1520,0)</f>
        <v>0</v>
      </c>
      <c r="AI1520" s="178">
        <f>IF(V1520&gt;0,P1520*INDEX(Scope_Labor_Rates!$I$6:$I$46,V1520-5),0)</f>
        <v>0</v>
      </c>
      <c r="AJ1520" s="181">
        <f>IF(V1520&gt;0,AI1520*INDEX(Scope_Labor_Rates!$H$6:$H$46,V1520-5)*AA1520,0)</f>
        <v>0</v>
      </c>
      <c r="AK1520" s="178">
        <f>IF(V1520&gt;0,P1520*INDEX(Scope_Labor_Rates!$K$6:$K$46,V1520-5),0)</f>
        <v>0</v>
      </c>
      <c r="AL1520" s="181">
        <f>IF(V1520&gt;0,AK1520*INDEX(Scope_Labor_Rates!$J$6:$J$46,V1520-5)*AA1520,0)</f>
        <v>0</v>
      </c>
      <c r="AM1520" s="178">
        <f>IF(V1520&gt;0,P1520*INDEX(Scope_Labor_Rates!$M$6:$M$46,V1520-5),0)</f>
        <v>0</v>
      </c>
      <c r="AN1520" s="178">
        <f>IF(V1520&gt;0,AM1520*INDEX(Scope_Labor_Rates!$L$6:$L$46,V1520-5)*AA1520,0)</f>
        <v>0</v>
      </c>
      <c r="AO1520" s="178">
        <f>IF(V1520&gt;0,P1520*INDEX(Scope_Labor_Rates!$O$6:$O$46,V1520-5)*AA1520,0)</f>
        <v>0</v>
      </c>
      <c r="AP1520" s="181">
        <f>IF(V1520&gt;0,P1520*INDEX(Scope_Labor_Rates!$Q$6:$Q$46,V1520-5)*AA1520,0)</f>
        <v>0</v>
      </c>
      <c r="AQ1520" s="178">
        <f t="shared" si="211"/>
        <v>0</v>
      </c>
      <c r="AR1520" s="178">
        <f t="shared" si="212"/>
        <v>0</v>
      </c>
      <c r="AS1520" s="178">
        <f t="shared" si="213"/>
        <v>0</v>
      </c>
      <c r="AT1520" s="178">
        <f t="shared" si="214"/>
        <v>0</v>
      </c>
      <c r="AU1520">
        <f t="shared" si="215"/>
        <v>0</v>
      </c>
    </row>
    <row r="1521" spans="1:47">
      <c r="A1521" t="str">
        <f>IF(All_Tasks!A1521="","",All_Tasks!A1521)</f>
        <v/>
      </c>
      <c r="B1521" t="str">
        <f>IF(All_Tasks!B1521="","",All_Tasks!B1521)</f>
        <v/>
      </c>
      <c r="C1521" t="str">
        <f>IF(All_Tasks!C1521="","",All_Tasks!C1521)</f>
        <v/>
      </c>
      <c r="D1521" t="str">
        <f>IF(All_Tasks!D1521="","",All_Tasks!D1521)</f>
        <v/>
      </c>
      <c r="E1521" t="str">
        <f>IF(All_Tasks!V1521&lt;&gt;"",All_Tasks!V1521,IF(All_Tasks!E1521&lt;&gt;"",All_Tasks!E1521,""))</f>
        <v/>
      </c>
      <c r="F1521" t="str">
        <f>IF(All_Tasks!F1521="","",All_Tasks!F1521)</f>
        <v/>
      </c>
      <c r="G1521" t="str">
        <f>IF(All_Tasks!G1521="","",All_Tasks!G1521)</f>
        <v/>
      </c>
      <c r="H1521" s="231" t="str">
        <f>IF(All_Tasks!H1521="","",All_Tasks!H1521)</f>
        <v/>
      </c>
      <c r="I1521" t="str">
        <f>IF(All_Tasks!I1521="","",All_Tasks!I1521)</f>
        <v/>
      </c>
      <c r="J1521" t="str">
        <f>IF(All_Tasks!J1521="","",All_Tasks!J1521)</f>
        <v/>
      </c>
      <c r="K1521" t="str">
        <f>IF(All_Tasks!K1521="","",All_Tasks!K1521)</f>
        <v/>
      </c>
      <c r="L1521" s="231" t="str">
        <f>IF(All_Tasks!L1521="","",All_Tasks!L1521)</f>
        <v/>
      </c>
      <c r="M1521" t="str">
        <f>IF(All_Tasks!M1521="","",All_Tasks!M1521)</f>
        <v/>
      </c>
      <c r="N1521" t="str">
        <f>IF(All_Tasks!N1521="","",All_Tasks!N1521)</f>
        <v/>
      </c>
      <c r="O1521" t="str">
        <f>IF(All_Tasks!O1521="","",All_Tasks!O1521)</f>
        <v/>
      </c>
      <c r="P1521" s="181">
        <f>IF(All_Tasks!P1521="",0,All_Tasks!P1521)</f>
        <v>0</v>
      </c>
      <c r="Q1521" s="181">
        <f>IF(All_Tasks!Q1521="",0,All_Tasks!Q1521)</f>
        <v>0</v>
      </c>
      <c r="R1521" s="181">
        <f>IF(All_Tasks!R1521="",0,All_Tasks!R1521)</f>
        <v>0</v>
      </c>
      <c r="S1521" s="181" t="str">
        <f>IF(All_Tasks!S1521="","",All_Tasks!S1521)</f>
        <v/>
      </c>
      <c r="T1521" t="str">
        <f>IF(All_Tasks!T1521="","",All_Tasks!T1521)</f>
        <v/>
      </c>
      <c r="U1521" t="str">
        <f>IF(All_Tasks!U1521="","",All_Tasks!U1521)</f>
        <v/>
      </c>
      <c r="V1521">
        <f>IF(A1521="",0,IFERROR(MATCH(A1521,Scope_Labor_Rates!$A$6:$A$46,0)+5,0))</f>
        <v>0</v>
      </c>
      <c r="W1521" s="178">
        <f>IF(V1521&gt;0,INDEX(Scope_Labor_Rates!$C$6:$C$46,V1521-5),0)</f>
        <v>0</v>
      </c>
      <c r="X1521" s="178">
        <f>IF(V1521&gt;0,INDEX(Scope_Labor_Rates!$C$6:$C$46,V1521-5),0)</f>
        <v>0</v>
      </c>
      <c r="Y1521" s="180">
        <f>IF(V1521&gt;0,INDEX(Scope_Labor_Rates!$S$6:$S$46,V1521-5),0)</f>
        <v>0</v>
      </c>
      <c r="Z1521" s="180">
        <f>IF(V1521&gt;0,INDEX(Scope_Labor_Rates!$R$6:$R$46,V1521-5),1)</f>
        <v>1</v>
      </c>
      <c r="AA1521" s="231">
        <f t="shared" si="207"/>
        <v>0</v>
      </c>
      <c r="AB1521" t="str">
        <f t="shared" si="208"/>
        <v/>
      </c>
      <c r="AC1521" s="178" t="str">
        <f t="shared" si="209"/>
        <v/>
      </c>
      <c r="AD1521" s="181">
        <f t="shared" si="210"/>
        <v>0</v>
      </c>
      <c r="AE1521" s="178">
        <f>IF(V1521&gt;0,P1521*INDEX(Scope_Labor_Rates!$E$6:$E$46,V1521-5),0)</f>
        <v>0</v>
      </c>
      <c r="AF1521" s="181">
        <f>IF(V1521&gt;0,AE1521*INDEX(Scope_Labor_Rates!$D$6:$D$46,V1521-5)*AA1521,0)</f>
        <v>0</v>
      </c>
      <c r="AG1521" s="178">
        <f>IF(V1521&gt;0,P1521*INDEX(Scope_Labor_Rates!$G$6:$G$46,V1521-5),0)</f>
        <v>0</v>
      </c>
      <c r="AH1521" s="181">
        <f>IF(V1521&gt;0,AG1521*INDEX(Scope_Labor_Rates!$F$6:$F$46,V1521-5)*AA1521,0)</f>
        <v>0</v>
      </c>
      <c r="AI1521" s="178">
        <f>IF(V1521&gt;0,P1521*INDEX(Scope_Labor_Rates!$I$6:$I$46,V1521-5),0)</f>
        <v>0</v>
      </c>
      <c r="AJ1521" s="181">
        <f>IF(V1521&gt;0,AI1521*INDEX(Scope_Labor_Rates!$H$6:$H$46,V1521-5)*AA1521,0)</f>
        <v>0</v>
      </c>
      <c r="AK1521" s="178">
        <f>IF(V1521&gt;0,P1521*INDEX(Scope_Labor_Rates!$K$6:$K$46,V1521-5),0)</f>
        <v>0</v>
      </c>
      <c r="AL1521" s="181">
        <f>IF(V1521&gt;0,AK1521*INDEX(Scope_Labor_Rates!$J$6:$J$46,V1521-5)*AA1521,0)</f>
        <v>0</v>
      </c>
      <c r="AM1521" s="178">
        <f>IF(V1521&gt;0,P1521*INDEX(Scope_Labor_Rates!$M$6:$M$46,V1521-5),0)</f>
        <v>0</v>
      </c>
      <c r="AN1521" s="178">
        <f>IF(V1521&gt;0,AM1521*INDEX(Scope_Labor_Rates!$L$6:$L$46,V1521-5)*AA1521,0)</f>
        <v>0</v>
      </c>
      <c r="AO1521" s="178">
        <f>IF(V1521&gt;0,P1521*INDEX(Scope_Labor_Rates!$O$6:$O$46,V1521-5)*AA1521,0)</f>
        <v>0</v>
      </c>
      <c r="AP1521" s="181">
        <f>IF(V1521&gt;0,P1521*INDEX(Scope_Labor_Rates!$Q$6:$Q$46,V1521-5)*AA1521,0)</f>
        <v>0</v>
      </c>
      <c r="AQ1521" s="178">
        <f t="shared" si="211"/>
        <v>0</v>
      </c>
      <c r="AR1521" s="178">
        <f t="shared" si="212"/>
        <v>0</v>
      </c>
      <c r="AS1521" s="178">
        <f t="shared" si="213"/>
        <v>0</v>
      </c>
      <c r="AT1521" s="178">
        <f t="shared" si="214"/>
        <v>0</v>
      </c>
      <c r="AU1521">
        <f t="shared" si="215"/>
        <v>0</v>
      </c>
    </row>
    <row r="1522" spans="1:47">
      <c r="A1522" t="str">
        <f>IF(All_Tasks!A1522="","",All_Tasks!A1522)</f>
        <v/>
      </c>
      <c r="B1522" t="str">
        <f>IF(All_Tasks!B1522="","",All_Tasks!B1522)</f>
        <v/>
      </c>
      <c r="C1522" t="str">
        <f>IF(All_Tasks!C1522="","",All_Tasks!C1522)</f>
        <v/>
      </c>
      <c r="D1522" t="str">
        <f>IF(All_Tasks!D1522="","",All_Tasks!D1522)</f>
        <v/>
      </c>
      <c r="E1522" t="str">
        <f>IF(All_Tasks!V1522&lt;&gt;"",All_Tasks!V1522,IF(All_Tasks!E1522&lt;&gt;"",All_Tasks!E1522,""))</f>
        <v/>
      </c>
      <c r="F1522" t="str">
        <f>IF(All_Tasks!F1522="","",All_Tasks!F1522)</f>
        <v/>
      </c>
      <c r="G1522" t="str">
        <f>IF(All_Tasks!G1522="","",All_Tasks!G1522)</f>
        <v/>
      </c>
      <c r="H1522" s="231" t="str">
        <f>IF(All_Tasks!H1522="","",All_Tasks!H1522)</f>
        <v/>
      </c>
      <c r="I1522" t="str">
        <f>IF(All_Tasks!I1522="","",All_Tasks!I1522)</f>
        <v/>
      </c>
      <c r="J1522" t="str">
        <f>IF(All_Tasks!J1522="","",All_Tasks!J1522)</f>
        <v/>
      </c>
      <c r="K1522" t="str">
        <f>IF(All_Tasks!K1522="","",All_Tasks!K1522)</f>
        <v/>
      </c>
      <c r="L1522" s="231" t="str">
        <f>IF(All_Tasks!L1522="","",All_Tasks!L1522)</f>
        <v/>
      </c>
      <c r="M1522" t="str">
        <f>IF(All_Tasks!M1522="","",All_Tasks!M1522)</f>
        <v/>
      </c>
      <c r="N1522" t="str">
        <f>IF(All_Tasks!N1522="","",All_Tasks!N1522)</f>
        <v/>
      </c>
      <c r="O1522" t="str">
        <f>IF(All_Tasks!O1522="","",All_Tasks!O1522)</f>
        <v/>
      </c>
      <c r="P1522" s="181">
        <f>IF(All_Tasks!P1522="",0,All_Tasks!P1522)</f>
        <v>0</v>
      </c>
      <c r="Q1522" s="181">
        <f>IF(All_Tasks!Q1522="",0,All_Tasks!Q1522)</f>
        <v>0</v>
      </c>
      <c r="R1522" s="181">
        <f>IF(All_Tasks!R1522="",0,All_Tasks!R1522)</f>
        <v>0</v>
      </c>
      <c r="S1522" s="181" t="str">
        <f>IF(All_Tasks!S1522="","",All_Tasks!S1522)</f>
        <v/>
      </c>
      <c r="T1522" t="str">
        <f>IF(All_Tasks!T1522="","",All_Tasks!T1522)</f>
        <v/>
      </c>
      <c r="U1522" t="str">
        <f>IF(All_Tasks!U1522="","",All_Tasks!U1522)</f>
        <v/>
      </c>
      <c r="V1522">
        <f>IF(A1522="",0,IFERROR(MATCH(A1522,Scope_Labor_Rates!$A$6:$A$46,0)+5,0))</f>
        <v>0</v>
      </c>
      <c r="W1522" s="178">
        <f>IF(V1522&gt;0,INDEX(Scope_Labor_Rates!$C$6:$C$46,V1522-5),0)</f>
        <v>0</v>
      </c>
      <c r="X1522" s="178">
        <f>IF(V1522&gt;0,INDEX(Scope_Labor_Rates!$C$6:$C$46,V1522-5),0)</f>
        <v>0</v>
      </c>
      <c r="Y1522" s="180">
        <f>IF(V1522&gt;0,INDEX(Scope_Labor_Rates!$S$6:$S$46,V1522-5),0)</f>
        <v>0</v>
      </c>
      <c r="Z1522" s="180">
        <f>IF(V1522&gt;0,INDEX(Scope_Labor_Rates!$R$6:$R$46,V1522-5),1)</f>
        <v>1</v>
      </c>
      <c r="AA1522" s="231">
        <f t="shared" si="207"/>
        <v>0</v>
      </c>
      <c r="AB1522" t="str">
        <f t="shared" si="208"/>
        <v/>
      </c>
      <c r="AC1522" s="178" t="str">
        <f t="shared" si="209"/>
        <v/>
      </c>
      <c r="AD1522" s="181">
        <f t="shared" si="210"/>
        <v>0</v>
      </c>
      <c r="AE1522" s="178">
        <f>IF(V1522&gt;0,P1522*INDEX(Scope_Labor_Rates!$E$6:$E$46,V1522-5),0)</f>
        <v>0</v>
      </c>
      <c r="AF1522" s="181">
        <f>IF(V1522&gt;0,AE1522*INDEX(Scope_Labor_Rates!$D$6:$D$46,V1522-5)*AA1522,0)</f>
        <v>0</v>
      </c>
      <c r="AG1522" s="178">
        <f>IF(V1522&gt;0,P1522*INDEX(Scope_Labor_Rates!$G$6:$G$46,V1522-5),0)</f>
        <v>0</v>
      </c>
      <c r="AH1522" s="181">
        <f>IF(V1522&gt;0,AG1522*INDEX(Scope_Labor_Rates!$F$6:$F$46,V1522-5)*AA1522,0)</f>
        <v>0</v>
      </c>
      <c r="AI1522" s="178">
        <f>IF(V1522&gt;0,P1522*INDEX(Scope_Labor_Rates!$I$6:$I$46,V1522-5),0)</f>
        <v>0</v>
      </c>
      <c r="AJ1522" s="181">
        <f>IF(V1522&gt;0,AI1522*INDEX(Scope_Labor_Rates!$H$6:$H$46,V1522-5)*AA1522,0)</f>
        <v>0</v>
      </c>
      <c r="AK1522" s="178">
        <f>IF(V1522&gt;0,P1522*INDEX(Scope_Labor_Rates!$K$6:$K$46,V1522-5),0)</f>
        <v>0</v>
      </c>
      <c r="AL1522" s="181">
        <f>IF(V1522&gt;0,AK1522*INDEX(Scope_Labor_Rates!$J$6:$J$46,V1522-5)*AA1522,0)</f>
        <v>0</v>
      </c>
      <c r="AM1522" s="178">
        <f>IF(V1522&gt;0,P1522*INDEX(Scope_Labor_Rates!$M$6:$M$46,V1522-5),0)</f>
        <v>0</v>
      </c>
      <c r="AN1522" s="178">
        <f>IF(V1522&gt;0,AM1522*INDEX(Scope_Labor_Rates!$L$6:$L$46,V1522-5)*AA1522,0)</f>
        <v>0</v>
      </c>
      <c r="AO1522" s="178">
        <f>IF(V1522&gt;0,P1522*INDEX(Scope_Labor_Rates!$O$6:$O$46,V1522-5)*AA1522,0)</f>
        <v>0</v>
      </c>
      <c r="AP1522" s="181">
        <f>IF(V1522&gt;0,P1522*INDEX(Scope_Labor_Rates!$Q$6:$Q$46,V1522-5)*AA1522,0)</f>
        <v>0</v>
      </c>
      <c r="AQ1522" s="178">
        <f t="shared" si="211"/>
        <v>0</v>
      </c>
      <c r="AR1522" s="178">
        <f t="shared" si="212"/>
        <v>0</v>
      </c>
      <c r="AS1522" s="178">
        <f t="shared" si="213"/>
        <v>0</v>
      </c>
      <c r="AT1522" s="178">
        <f t="shared" si="214"/>
        <v>0</v>
      </c>
      <c r="AU1522">
        <f t="shared" si="215"/>
        <v>0</v>
      </c>
    </row>
    <row r="1523" spans="1:47">
      <c r="A1523" t="str">
        <f>IF(All_Tasks!A1523="","",All_Tasks!A1523)</f>
        <v/>
      </c>
      <c r="B1523" t="str">
        <f>IF(All_Tasks!B1523="","",All_Tasks!B1523)</f>
        <v/>
      </c>
      <c r="C1523" t="str">
        <f>IF(All_Tasks!C1523="","",All_Tasks!C1523)</f>
        <v/>
      </c>
      <c r="D1523" t="str">
        <f>IF(All_Tasks!D1523="","",All_Tasks!D1523)</f>
        <v/>
      </c>
      <c r="E1523" t="str">
        <f>IF(All_Tasks!V1523&lt;&gt;"",All_Tasks!V1523,IF(All_Tasks!E1523&lt;&gt;"",All_Tasks!E1523,""))</f>
        <v/>
      </c>
      <c r="F1523" t="str">
        <f>IF(All_Tasks!F1523="","",All_Tasks!F1523)</f>
        <v/>
      </c>
      <c r="G1523" t="str">
        <f>IF(All_Tasks!G1523="","",All_Tasks!G1523)</f>
        <v/>
      </c>
      <c r="H1523" s="231" t="str">
        <f>IF(All_Tasks!H1523="","",All_Tasks!H1523)</f>
        <v/>
      </c>
      <c r="I1523" t="str">
        <f>IF(All_Tasks!I1523="","",All_Tasks!I1523)</f>
        <v/>
      </c>
      <c r="J1523" t="str">
        <f>IF(All_Tasks!J1523="","",All_Tasks!J1523)</f>
        <v/>
      </c>
      <c r="K1523" t="str">
        <f>IF(All_Tasks!K1523="","",All_Tasks!K1523)</f>
        <v/>
      </c>
      <c r="L1523" s="231" t="str">
        <f>IF(All_Tasks!L1523="","",All_Tasks!L1523)</f>
        <v/>
      </c>
      <c r="M1523" t="str">
        <f>IF(All_Tasks!M1523="","",All_Tasks!M1523)</f>
        <v/>
      </c>
      <c r="N1523" t="str">
        <f>IF(All_Tasks!N1523="","",All_Tasks!N1523)</f>
        <v/>
      </c>
      <c r="O1523" t="str">
        <f>IF(All_Tasks!O1523="","",All_Tasks!O1523)</f>
        <v/>
      </c>
      <c r="P1523" s="181">
        <f>IF(All_Tasks!P1523="",0,All_Tasks!P1523)</f>
        <v>0</v>
      </c>
      <c r="Q1523" s="181">
        <f>IF(All_Tasks!Q1523="",0,All_Tasks!Q1523)</f>
        <v>0</v>
      </c>
      <c r="R1523" s="181">
        <f>IF(All_Tasks!R1523="",0,All_Tasks!R1523)</f>
        <v>0</v>
      </c>
      <c r="S1523" s="181" t="str">
        <f>IF(All_Tasks!S1523="","",All_Tasks!S1523)</f>
        <v/>
      </c>
      <c r="T1523" t="str">
        <f>IF(All_Tasks!T1523="","",All_Tasks!T1523)</f>
        <v/>
      </c>
      <c r="U1523" t="str">
        <f>IF(All_Tasks!U1523="","",All_Tasks!U1523)</f>
        <v/>
      </c>
      <c r="V1523">
        <f>IF(A1523="",0,IFERROR(MATCH(A1523,Scope_Labor_Rates!$A$6:$A$46,0)+5,0))</f>
        <v>0</v>
      </c>
      <c r="W1523" s="178">
        <f>IF(V1523&gt;0,INDEX(Scope_Labor_Rates!$C$6:$C$46,V1523-5),0)</f>
        <v>0</v>
      </c>
      <c r="X1523" s="178">
        <f>IF(V1523&gt;0,INDEX(Scope_Labor_Rates!$C$6:$C$46,V1523-5),0)</f>
        <v>0</v>
      </c>
      <c r="Y1523" s="180">
        <f>IF(V1523&gt;0,INDEX(Scope_Labor_Rates!$S$6:$S$46,V1523-5),0)</f>
        <v>0</v>
      </c>
      <c r="Z1523" s="180">
        <f>IF(V1523&gt;0,INDEX(Scope_Labor_Rates!$R$6:$R$46,V1523-5),1)</f>
        <v>1</v>
      </c>
      <c r="AA1523" s="231">
        <f t="shared" si="207"/>
        <v>0</v>
      </c>
      <c r="AB1523" t="str">
        <f t="shared" si="208"/>
        <v/>
      </c>
      <c r="AC1523" s="178" t="str">
        <f t="shared" si="209"/>
        <v/>
      </c>
      <c r="AD1523" s="181">
        <f t="shared" si="210"/>
        <v>0</v>
      </c>
      <c r="AE1523" s="178">
        <f>IF(V1523&gt;0,P1523*INDEX(Scope_Labor_Rates!$E$6:$E$46,V1523-5),0)</f>
        <v>0</v>
      </c>
      <c r="AF1523" s="181">
        <f>IF(V1523&gt;0,AE1523*INDEX(Scope_Labor_Rates!$D$6:$D$46,V1523-5)*AA1523,0)</f>
        <v>0</v>
      </c>
      <c r="AG1523" s="178">
        <f>IF(V1523&gt;0,P1523*INDEX(Scope_Labor_Rates!$G$6:$G$46,V1523-5),0)</f>
        <v>0</v>
      </c>
      <c r="AH1523" s="181">
        <f>IF(V1523&gt;0,AG1523*INDEX(Scope_Labor_Rates!$F$6:$F$46,V1523-5)*AA1523,0)</f>
        <v>0</v>
      </c>
      <c r="AI1523" s="178">
        <f>IF(V1523&gt;0,P1523*INDEX(Scope_Labor_Rates!$I$6:$I$46,V1523-5),0)</f>
        <v>0</v>
      </c>
      <c r="AJ1523" s="181">
        <f>IF(V1523&gt;0,AI1523*INDEX(Scope_Labor_Rates!$H$6:$H$46,V1523-5)*AA1523,0)</f>
        <v>0</v>
      </c>
      <c r="AK1523" s="178">
        <f>IF(V1523&gt;0,P1523*INDEX(Scope_Labor_Rates!$K$6:$K$46,V1523-5),0)</f>
        <v>0</v>
      </c>
      <c r="AL1523" s="181">
        <f>IF(V1523&gt;0,AK1523*INDEX(Scope_Labor_Rates!$J$6:$J$46,V1523-5)*AA1523,0)</f>
        <v>0</v>
      </c>
      <c r="AM1523" s="178">
        <f>IF(V1523&gt;0,P1523*INDEX(Scope_Labor_Rates!$M$6:$M$46,V1523-5),0)</f>
        <v>0</v>
      </c>
      <c r="AN1523" s="178">
        <f>IF(V1523&gt;0,AM1523*INDEX(Scope_Labor_Rates!$L$6:$L$46,V1523-5)*AA1523,0)</f>
        <v>0</v>
      </c>
      <c r="AO1523" s="178">
        <f>IF(V1523&gt;0,P1523*INDEX(Scope_Labor_Rates!$O$6:$O$46,V1523-5)*AA1523,0)</f>
        <v>0</v>
      </c>
      <c r="AP1523" s="181">
        <f>IF(V1523&gt;0,P1523*INDEX(Scope_Labor_Rates!$Q$6:$Q$46,V1523-5)*AA1523,0)</f>
        <v>0</v>
      </c>
      <c r="AQ1523" s="178">
        <f t="shared" si="211"/>
        <v>0</v>
      </c>
      <c r="AR1523" s="178">
        <f t="shared" si="212"/>
        <v>0</v>
      </c>
      <c r="AS1523" s="178">
        <f t="shared" si="213"/>
        <v>0</v>
      </c>
      <c r="AT1523" s="178">
        <f t="shared" si="214"/>
        <v>0</v>
      </c>
      <c r="AU1523">
        <f t="shared" si="215"/>
        <v>0</v>
      </c>
    </row>
    <row r="1524" spans="1:47">
      <c r="A1524" t="str">
        <f>IF(All_Tasks!A1524="","",All_Tasks!A1524)</f>
        <v/>
      </c>
      <c r="B1524" t="str">
        <f>IF(All_Tasks!B1524="","",All_Tasks!B1524)</f>
        <v/>
      </c>
      <c r="C1524" t="str">
        <f>IF(All_Tasks!C1524="","",All_Tasks!C1524)</f>
        <v/>
      </c>
      <c r="D1524" t="str">
        <f>IF(All_Tasks!D1524="","",All_Tasks!D1524)</f>
        <v/>
      </c>
      <c r="E1524" t="str">
        <f>IF(All_Tasks!V1524&lt;&gt;"",All_Tasks!V1524,IF(All_Tasks!E1524&lt;&gt;"",All_Tasks!E1524,""))</f>
        <v/>
      </c>
      <c r="F1524" t="str">
        <f>IF(All_Tasks!F1524="","",All_Tasks!F1524)</f>
        <v/>
      </c>
      <c r="G1524" t="str">
        <f>IF(All_Tasks!G1524="","",All_Tasks!G1524)</f>
        <v/>
      </c>
      <c r="H1524" s="231" t="str">
        <f>IF(All_Tasks!H1524="","",All_Tasks!H1524)</f>
        <v/>
      </c>
      <c r="I1524" t="str">
        <f>IF(All_Tasks!I1524="","",All_Tasks!I1524)</f>
        <v/>
      </c>
      <c r="J1524" t="str">
        <f>IF(All_Tasks!J1524="","",All_Tasks!J1524)</f>
        <v/>
      </c>
      <c r="K1524" t="str">
        <f>IF(All_Tasks!K1524="","",All_Tasks!K1524)</f>
        <v/>
      </c>
      <c r="L1524" s="231" t="str">
        <f>IF(All_Tasks!L1524="","",All_Tasks!L1524)</f>
        <v/>
      </c>
      <c r="M1524" t="str">
        <f>IF(All_Tasks!M1524="","",All_Tasks!M1524)</f>
        <v/>
      </c>
      <c r="N1524" t="str">
        <f>IF(All_Tasks!N1524="","",All_Tasks!N1524)</f>
        <v/>
      </c>
      <c r="O1524" t="str">
        <f>IF(All_Tasks!O1524="","",All_Tasks!O1524)</f>
        <v/>
      </c>
      <c r="P1524" s="181">
        <f>IF(All_Tasks!P1524="",0,All_Tasks!P1524)</f>
        <v>0</v>
      </c>
      <c r="Q1524" s="181">
        <f>IF(All_Tasks!Q1524="",0,All_Tasks!Q1524)</f>
        <v>0</v>
      </c>
      <c r="R1524" s="181">
        <f>IF(All_Tasks!R1524="",0,All_Tasks!R1524)</f>
        <v>0</v>
      </c>
      <c r="S1524" s="181" t="str">
        <f>IF(All_Tasks!S1524="","",All_Tasks!S1524)</f>
        <v/>
      </c>
      <c r="T1524" t="str">
        <f>IF(All_Tasks!T1524="","",All_Tasks!T1524)</f>
        <v/>
      </c>
      <c r="U1524" t="str">
        <f>IF(All_Tasks!U1524="","",All_Tasks!U1524)</f>
        <v/>
      </c>
      <c r="V1524">
        <f>IF(A1524="",0,IFERROR(MATCH(A1524,Scope_Labor_Rates!$A$6:$A$46,0)+5,0))</f>
        <v>0</v>
      </c>
      <c r="W1524" s="178">
        <f>IF(V1524&gt;0,INDEX(Scope_Labor_Rates!$C$6:$C$46,V1524-5),0)</f>
        <v>0</v>
      </c>
      <c r="X1524" s="178">
        <f>IF(V1524&gt;0,INDEX(Scope_Labor_Rates!$C$6:$C$46,V1524-5),0)</f>
        <v>0</v>
      </c>
      <c r="Y1524" s="180">
        <f>IF(V1524&gt;0,INDEX(Scope_Labor_Rates!$S$6:$S$46,V1524-5),0)</f>
        <v>0</v>
      </c>
      <c r="Z1524" s="180">
        <f>IF(V1524&gt;0,INDEX(Scope_Labor_Rates!$R$6:$R$46,V1524-5),1)</f>
        <v>1</v>
      </c>
      <c r="AA1524" s="231">
        <f t="shared" si="207"/>
        <v>0</v>
      </c>
      <c r="AB1524" t="str">
        <f t="shared" si="208"/>
        <v/>
      </c>
      <c r="AC1524" s="178" t="str">
        <f t="shared" si="209"/>
        <v/>
      </c>
      <c r="AD1524" s="181">
        <f t="shared" si="210"/>
        <v>0</v>
      </c>
      <c r="AE1524" s="178">
        <f>IF(V1524&gt;0,P1524*INDEX(Scope_Labor_Rates!$E$6:$E$46,V1524-5),0)</f>
        <v>0</v>
      </c>
      <c r="AF1524" s="181">
        <f>IF(V1524&gt;0,AE1524*INDEX(Scope_Labor_Rates!$D$6:$D$46,V1524-5)*AA1524,0)</f>
        <v>0</v>
      </c>
      <c r="AG1524" s="178">
        <f>IF(V1524&gt;0,P1524*INDEX(Scope_Labor_Rates!$G$6:$G$46,V1524-5),0)</f>
        <v>0</v>
      </c>
      <c r="AH1524" s="181">
        <f>IF(V1524&gt;0,AG1524*INDEX(Scope_Labor_Rates!$F$6:$F$46,V1524-5)*AA1524,0)</f>
        <v>0</v>
      </c>
      <c r="AI1524" s="178">
        <f>IF(V1524&gt;0,P1524*INDEX(Scope_Labor_Rates!$I$6:$I$46,V1524-5),0)</f>
        <v>0</v>
      </c>
      <c r="AJ1524" s="181">
        <f>IF(V1524&gt;0,AI1524*INDEX(Scope_Labor_Rates!$H$6:$H$46,V1524-5)*AA1524,0)</f>
        <v>0</v>
      </c>
      <c r="AK1524" s="178">
        <f>IF(V1524&gt;0,P1524*INDEX(Scope_Labor_Rates!$K$6:$K$46,V1524-5),0)</f>
        <v>0</v>
      </c>
      <c r="AL1524" s="181">
        <f>IF(V1524&gt;0,AK1524*INDEX(Scope_Labor_Rates!$J$6:$J$46,V1524-5)*AA1524,0)</f>
        <v>0</v>
      </c>
      <c r="AM1524" s="178">
        <f>IF(V1524&gt;0,P1524*INDEX(Scope_Labor_Rates!$M$6:$M$46,V1524-5),0)</f>
        <v>0</v>
      </c>
      <c r="AN1524" s="178">
        <f>IF(V1524&gt;0,AM1524*INDEX(Scope_Labor_Rates!$L$6:$L$46,V1524-5)*AA1524,0)</f>
        <v>0</v>
      </c>
      <c r="AO1524" s="178">
        <f>IF(V1524&gt;0,P1524*INDEX(Scope_Labor_Rates!$O$6:$O$46,V1524-5)*AA1524,0)</f>
        <v>0</v>
      </c>
      <c r="AP1524" s="181">
        <f>IF(V1524&gt;0,P1524*INDEX(Scope_Labor_Rates!$Q$6:$Q$46,V1524-5)*AA1524,0)</f>
        <v>0</v>
      </c>
      <c r="AQ1524" s="178">
        <f t="shared" si="211"/>
        <v>0</v>
      </c>
      <c r="AR1524" s="178">
        <f t="shared" si="212"/>
        <v>0</v>
      </c>
      <c r="AS1524" s="178">
        <f t="shared" si="213"/>
        <v>0</v>
      </c>
      <c r="AT1524" s="178">
        <f t="shared" si="214"/>
        <v>0</v>
      </c>
      <c r="AU1524">
        <f t="shared" si="215"/>
        <v>0</v>
      </c>
    </row>
    <row r="1525" spans="1:47">
      <c r="A1525" t="str">
        <f>IF(All_Tasks!A1525="","",All_Tasks!A1525)</f>
        <v/>
      </c>
      <c r="B1525" t="str">
        <f>IF(All_Tasks!B1525="","",All_Tasks!B1525)</f>
        <v/>
      </c>
      <c r="C1525" t="str">
        <f>IF(All_Tasks!C1525="","",All_Tasks!C1525)</f>
        <v/>
      </c>
      <c r="D1525" t="str">
        <f>IF(All_Tasks!D1525="","",All_Tasks!D1525)</f>
        <v/>
      </c>
      <c r="E1525" t="str">
        <f>IF(All_Tasks!V1525&lt;&gt;"",All_Tasks!V1525,IF(All_Tasks!E1525&lt;&gt;"",All_Tasks!E1525,""))</f>
        <v/>
      </c>
      <c r="F1525" t="str">
        <f>IF(All_Tasks!F1525="","",All_Tasks!F1525)</f>
        <v/>
      </c>
      <c r="G1525" t="str">
        <f>IF(All_Tasks!G1525="","",All_Tasks!G1525)</f>
        <v/>
      </c>
      <c r="H1525" s="231" t="str">
        <f>IF(All_Tasks!H1525="","",All_Tasks!H1525)</f>
        <v/>
      </c>
      <c r="I1525" t="str">
        <f>IF(All_Tasks!I1525="","",All_Tasks!I1525)</f>
        <v/>
      </c>
      <c r="J1525" t="str">
        <f>IF(All_Tasks!J1525="","",All_Tasks!J1525)</f>
        <v/>
      </c>
      <c r="K1525" t="str">
        <f>IF(All_Tasks!K1525="","",All_Tasks!K1525)</f>
        <v/>
      </c>
      <c r="L1525" s="231" t="str">
        <f>IF(All_Tasks!L1525="","",All_Tasks!L1525)</f>
        <v/>
      </c>
      <c r="M1525" t="str">
        <f>IF(All_Tasks!M1525="","",All_Tasks!M1525)</f>
        <v/>
      </c>
      <c r="N1525" t="str">
        <f>IF(All_Tasks!N1525="","",All_Tasks!N1525)</f>
        <v/>
      </c>
      <c r="O1525" t="str">
        <f>IF(All_Tasks!O1525="","",All_Tasks!O1525)</f>
        <v/>
      </c>
      <c r="P1525" s="181">
        <f>IF(All_Tasks!P1525="",0,All_Tasks!P1525)</f>
        <v>0</v>
      </c>
      <c r="Q1525" s="181">
        <f>IF(All_Tasks!Q1525="",0,All_Tasks!Q1525)</f>
        <v>0</v>
      </c>
      <c r="R1525" s="181">
        <f>IF(All_Tasks!R1525="",0,All_Tasks!R1525)</f>
        <v>0</v>
      </c>
      <c r="S1525" s="181" t="str">
        <f>IF(All_Tasks!S1525="","",All_Tasks!S1525)</f>
        <v/>
      </c>
      <c r="T1525" t="str">
        <f>IF(All_Tasks!T1525="","",All_Tasks!T1525)</f>
        <v/>
      </c>
      <c r="U1525" t="str">
        <f>IF(All_Tasks!U1525="","",All_Tasks!U1525)</f>
        <v/>
      </c>
      <c r="V1525">
        <f>IF(A1525="",0,IFERROR(MATCH(A1525,Scope_Labor_Rates!$A$6:$A$46,0)+5,0))</f>
        <v>0</v>
      </c>
      <c r="W1525" s="178">
        <f>IF(V1525&gt;0,INDEX(Scope_Labor_Rates!$C$6:$C$46,V1525-5),0)</f>
        <v>0</v>
      </c>
      <c r="X1525" s="178">
        <f>IF(V1525&gt;0,INDEX(Scope_Labor_Rates!$C$6:$C$46,V1525-5),0)</f>
        <v>0</v>
      </c>
      <c r="Y1525" s="180">
        <f>IF(V1525&gt;0,INDEX(Scope_Labor_Rates!$S$6:$S$46,V1525-5),0)</f>
        <v>0</v>
      </c>
      <c r="Z1525" s="180">
        <f>IF(V1525&gt;0,INDEX(Scope_Labor_Rates!$R$6:$R$46,V1525-5),1)</f>
        <v>1</v>
      </c>
      <c r="AA1525" s="231">
        <f t="shared" si="207"/>
        <v>0</v>
      </c>
      <c r="AB1525" t="str">
        <f t="shared" si="208"/>
        <v/>
      </c>
      <c r="AC1525" s="178" t="str">
        <f t="shared" si="209"/>
        <v/>
      </c>
      <c r="AD1525" s="181">
        <f t="shared" si="210"/>
        <v>0</v>
      </c>
      <c r="AE1525" s="178">
        <f>IF(V1525&gt;0,P1525*INDEX(Scope_Labor_Rates!$E$6:$E$46,V1525-5),0)</f>
        <v>0</v>
      </c>
      <c r="AF1525" s="181">
        <f>IF(V1525&gt;0,AE1525*INDEX(Scope_Labor_Rates!$D$6:$D$46,V1525-5)*AA1525,0)</f>
        <v>0</v>
      </c>
      <c r="AG1525" s="178">
        <f>IF(V1525&gt;0,P1525*INDEX(Scope_Labor_Rates!$G$6:$G$46,V1525-5),0)</f>
        <v>0</v>
      </c>
      <c r="AH1525" s="181">
        <f>IF(V1525&gt;0,AG1525*INDEX(Scope_Labor_Rates!$F$6:$F$46,V1525-5)*AA1525,0)</f>
        <v>0</v>
      </c>
      <c r="AI1525" s="178">
        <f>IF(V1525&gt;0,P1525*INDEX(Scope_Labor_Rates!$I$6:$I$46,V1525-5),0)</f>
        <v>0</v>
      </c>
      <c r="AJ1525" s="181">
        <f>IF(V1525&gt;0,AI1525*INDEX(Scope_Labor_Rates!$H$6:$H$46,V1525-5)*AA1525,0)</f>
        <v>0</v>
      </c>
      <c r="AK1525" s="178">
        <f>IF(V1525&gt;0,P1525*INDEX(Scope_Labor_Rates!$K$6:$K$46,V1525-5),0)</f>
        <v>0</v>
      </c>
      <c r="AL1525" s="181">
        <f>IF(V1525&gt;0,AK1525*INDEX(Scope_Labor_Rates!$J$6:$J$46,V1525-5)*AA1525,0)</f>
        <v>0</v>
      </c>
      <c r="AM1525" s="178">
        <f>IF(V1525&gt;0,P1525*INDEX(Scope_Labor_Rates!$M$6:$M$46,V1525-5),0)</f>
        <v>0</v>
      </c>
      <c r="AN1525" s="178">
        <f>IF(V1525&gt;0,AM1525*INDEX(Scope_Labor_Rates!$L$6:$L$46,V1525-5)*AA1525,0)</f>
        <v>0</v>
      </c>
      <c r="AO1525" s="178">
        <f>IF(V1525&gt;0,P1525*INDEX(Scope_Labor_Rates!$O$6:$O$46,V1525-5)*AA1525,0)</f>
        <v>0</v>
      </c>
      <c r="AP1525" s="181">
        <f>IF(V1525&gt;0,P1525*INDEX(Scope_Labor_Rates!$Q$6:$Q$46,V1525-5)*AA1525,0)</f>
        <v>0</v>
      </c>
      <c r="AQ1525" s="178">
        <f t="shared" si="211"/>
        <v>0</v>
      </c>
      <c r="AR1525" s="178">
        <f t="shared" si="212"/>
        <v>0</v>
      </c>
      <c r="AS1525" s="178">
        <f t="shared" si="213"/>
        <v>0</v>
      </c>
      <c r="AT1525" s="178">
        <f t="shared" si="214"/>
        <v>0</v>
      </c>
      <c r="AU1525">
        <f t="shared" si="215"/>
        <v>0</v>
      </c>
    </row>
    <row r="1526" spans="1:47">
      <c r="A1526" t="str">
        <f>IF(All_Tasks!A1526="","",All_Tasks!A1526)</f>
        <v/>
      </c>
      <c r="B1526" t="str">
        <f>IF(All_Tasks!B1526="","",All_Tasks!B1526)</f>
        <v/>
      </c>
      <c r="C1526" t="str">
        <f>IF(All_Tasks!C1526="","",All_Tasks!C1526)</f>
        <v/>
      </c>
      <c r="D1526" t="str">
        <f>IF(All_Tasks!D1526="","",All_Tasks!D1526)</f>
        <v/>
      </c>
      <c r="E1526" t="str">
        <f>IF(All_Tasks!V1526&lt;&gt;"",All_Tasks!V1526,IF(All_Tasks!E1526&lt;&gt;"",All_Tasks!E1526,""))</f>
        <v/>
      </c>
      <c r="F1526" t="str">
        <f>IF(All_Tasks!F1526="","",All_Tasks!F1526)</f>
        <v/>
      </c>
      <c r="G1526" t="str">
        <f>IF(All_Tasks!G1526="","",All_Tasks!G1526)</f>
        <v/>
      </c>
      <c r="H1526" s="231" t="str">
        <f>IF(All_Tasks!H1526="","",All_Tasks!H1526)</f>
        <v/>
      </c>
      <c r="I1526" t="str">
        <f>IF(All_Tasks!I1526="","",All_Tasks!I1526)</f>
        <v/>
      </c>
      <c r="J1526" t="str">
        <f>IF(All_Tasks!J1526="","",All_Tasks!J1526)</f>
        <v/>
      </c>
      <c r="K1526" t="str">
        <f>IF(All_Tasks!K1526="","",All_Tasks!K1526)</f>
        <v/>
      </c>
      <c r="L1526" s="231" t="str">
        <f>IF(All_Tasks!L1526="","",All_Tasks!L1526)</f>
        <v/>
      </c>
      <c r="M1526" t="str">
        <f>IF(All_Tasks!M1526="","",All_Tasks!M1526)</f>
        <v/>
      </c>
      <c r="N1526" t="str">
        <f>IF(All_Tasks!N1526="","",All_Tasks!N1526)</f>
        <v/>
      </c>
      <c r="O1526" t="str">
        <f>IF(All_Tasks!O1526="","",All_Tasks!O1526)</f>
        <v/>
      </c>
      <c r="P1526" s="181">
        <f>IF(All_Tasks!P1526="",0,All_Tasks!P1526)</f>
        <v>0</v>
      </c>
      <c r="Q1526" s="181">
        <f>IF(All_Tasks!Q1526="",0,All_Tasks!Q1526)</f>
        <v>0</v>
      </c>
      <c r="R1526" s="181">
        <f>IF(All_Tasks!R1526="",0,All_Tasks!R1526)</f>
        <v>0</v>
      </c>
      <c r="S1526" s="181" t="str">
        <f>IF(All_Tasks!S1526="","",All_Tasks!S1526)</f>
        <v/>
      </c>
      <c r="T1526" t="str">
        <f>IF(All_Tasks!T1526="","",All_Tasks!T1526)</f>
        <v/>
      </c>
      <c r="U1526" t="str">
        <f>IF(All_Tasks!U1526="","",All_Tasks!U1526)</f>
        <v/>
      </c>
      <c r="V1526">
        <f>IF(A1526="",0,IFERROR(MATCH(A1526,Scope_Labor_Rates!$A$6:$A$46,0)+5,0))</f>
        <v>0</v>
      </c>
      <c r="W1526" s="178">
        <f>IF(V1526&gt;0,INDEX(Scope_Labor_Rates!$C$6:$C$46,V1526-5),0)</f>
        <v>0</v>
      </c>
      <c r="X1526" s="178">
        <f>IF(V1526&gt;0,INDEX(Scope_Labor_Rates!$C$6:$C$46,V1526-5),0)</f>
        <v>0</v>
      </c>
      <c r="Y1526" s="180">
        <f>IF(V1526&gt;0,INDEX(Scope_Labor_Rates!$S$6:$S$46,V1526-5),0)</f>
        <v>0</v>
      </c>
      <c r="Z1526" s="180">
        <f>IF(V1526&gt;0,INDEX(Scope_Labor_Rates!$R$6:$R$46,V1526-5),1)</f>
        <v>1</v>
      </c>
      <c r="AA1526" s="231">
        <f t="shared" si="207"/>
        <v>0</v>
      </c>
      <c r="AB1526" t="str">
        <f t="shared" si="208"/>
        <v/>
      </c>
      <c r="AC1526" s="178" t="str">
        <f t="shared" si="209"/>
        <v/>
      </c>
      <c r="AD1526" s="181">
        <f t="shared" si="210"/>
        <v>0</v>
      </c>
      <c r="AE1526" s="178">
        <f>IF(V1526&gt;0,P1526*INDEX(Scope_Labor_Rates!$E$6:$E$46,V1526-5),0)</f>
        <v>0</v>
      </c>
      <c r="AF1526" s="181">
        <f>IF(V1526&gt;0,AE1526*INDEX(Scope_Labor_Rates!$D$6:$D$46,V1526-5)*AA1526,0)</f>
        <v>0</v>
      </c>
      <c r="AG1526" s="178">
        <f>IF(V1526&gt;0,P1526*INDEX(Scope_Labor_Rates!$G$6:$G$46,V1526-5),0)</f>
        <v>0</v>
      </c>
      <c r="AH1526" s="181">
        <f>IF(V1526&gt;0,AG1526*INDEX(Scope_Labor_Rates!$F$6:$F$46,V1526-5)*AA1526,0)</f>
        <v>0</v>
      </c>
      <c r="AI1526" s="178">
        <f>IF(V1526&gt;0,P1526*INDEX(Scope_Labor_Rates!$I$6:$I$46,V1526-5),0)</f>
        <v>0</v>
      </c>
      <c r="AJ1526" s="181">
        <f>IF(V1526&gt;0,AI1526*INDEX(Scope_Labor_Rates!$H$6:$H$46,V1526-5)*AA1526,0)</f>
        <v>0</v>
      </c>
      <c r="AK1526" s="178">
        <f>IF(V1526&gt;0,P1526*INDEX(Scope_Labor_Rates!$K$6:$K$46,V1526-5),0)</f>
        <v>0</v>
      </c>
      <c r="AL1526" s="181">
        <f>IF(V1526&gt;0,AK1526*INDEX(Scope_Labor_Rates!$J$6:$J$46,V1526-5)*AA1526,0)</f>
        <v>0</v>
      </c>
      <c r="AM1526" s="178">
        <f>IF(V1526&gt;0,P1526*INDEX(Scope_Labor_Rates!$M$6:$M$46,V1526-5),0)</f>
        <v>0</v>
      </c>
      <c r="AN1526" s="178">
        <f>IF(V1526&gt;0,AM1526*INDEX(Scope_Labor_Rates!$L$6:$L$46,V1526-5)*AA1526,0)</f>
        <v>0</v>
      </c>
      <c r="AO1526" s="178">
        <f>IF(V1526&gt;0,P1526*INDEX(Scope_Labor_Rates!$O$6:$O$46,V1526-5)*AA1526,0)</f>
        <v>0</v>
      </c>
      <c r="AP1526" s="181">
        <f>IF(V1526&gt;0,P1526*INDEX(Scope_Labor_Rates!$Q$6:$Q$46,V1526-5)*AA1526,0)</f>
        <v>0</v>
      </c>
      <c r="AQ1526" s="178">
        <f t="shared" si="211"/>
        <v>0</v>
      </c>
      <c r="AR1526" s="178">
        <f t="shared" si="212"/>
        <v>0</v>
      </c>
      <c r="AS1526" s="178">
        <f t="shared" si="213"/>
        <v>0</v>
      </c>
      <c r="AT1526" s="178">
        <f t="shared" si="214"/>
        <v>0</v>
      </c>
      <c r="AU1526">
        <f t="shared" si="215"/>
        <v>0</v>
      </c>
    </row>
    <row r="1527" spans="1:47">
      <c r="A1527" t="str">
        <f>IF(All_Tasks!A1527="","",All_Tasks!A1527)</f>
        <v/>
      </c>
      <c r="B1527" t="str">
        <f>IF(All_Tasks!B1527="","",All_Tasks!B1527)</f>
        <v/>
      </c>
      <c r="C1527" t="str">
        <f>IF(All_Tasks!C1527="","",All_Tasks!C1527)</f>
        <v/>
      </c>
      <c r="D1527" t="str">
        <f>IF(All_Tasks!D1527="","",All_Tasks!D1527)</f>
        <v/>
      </c>
      <c r="E1527" t="str">
        <f>IF(All_Tasks!V1527&lt;&gt;"",All_Tasks!V1527,IF(All_Tasks!E1527&lt;&gt;"",All_Tasks!E1527,""))</f>
        <v/>
      </c>
      <c r="F1527" t="str">
        <f>IF(All_Tasks!F1527="","",All_Tasks!F1527)</f>
        <v/>
      </c>
      <c r="G1527" t="str">
        <f>IF(All_Tasks!G1527="","",All_Tasks!G1527)</f>
        <v/>
      </c>
      <c r="H1527" s="231" t="str">
        <f>IF(All_Tasks!H1527="","",All_Tasks!H1527)</f>
        <v/>
      </c>
      <c r="I1527" t="str">
        <f>IF(All_Tasks!I1527="","",All_Tasks!I1527)</f>
        <v/>
      </c>
      <c r="J1527" t="str">
        <f>IF(All_Tasks!J1527="","",All_Tasks!J1527)</f>
        <v/>
      </c>
      <c r="K1527" t="str">
        <f>IF(All_Tasks!K1527="","",All_Tasks!K1527)</f>
        <v/>
      </c>
      <c r="L1527" s="231" t="str">
        <f>IF(All_Tasks!L1527="","",All_Tasks!L1527)</f>
        <v/>
      </c>
      <c r="M1527" t="str">
        <f>IF(All_Tasks!M1527="","",All_Tasks!M1527)</f>
        <v/>
      </c>
      <c r="N1527" t="str">
        <f>IF(All_Tasks!N1527="","",All_Tasks!N1527)</f>
        <v/>
      </c>
      <c r="O1527" t="str">
        <f>IF(All_Tasks!O1527="","",All_Tasks!O1527)</f>
        <v/>
      </c>
      <c r="P1527" s="181">
        <f>IF(All_Tasks!P1527="",0,All_Tasks!P1527)</f>
        <v>0</v>
      </c>
      <c r="Q1527" s="181">
        <f>IF(All_Tasks!Q1527="",0,All_Tasks!Q1527)</f>
        <v>0</v>
      </c>
      <c r="R1527" s="181">
        <f>IF(All_Tasks!R1527="",0,All_Tasks!R1527)</f>
        <v>0</v>
      </c>
      <c r="S1527" s="181" t="str">
        <f>IF(All_Tasks!S1527="","",All_Tasks!S1527)</f>
        <v/>
      </c>
      <c r="T1527" t="str">
        <f>IF(All_Tasks!T1527="","",All_Tasks!T1527)</f>
        <v/>
      </c>
      <c r="U1527" t="str">
        <f>IF(All_Tasks!U1527="","",All_Tasks!U1527)</f>
        <v/>
      </c>
      <c r="V1527">
        <f>IF(A1527="",0,IFERROR(MATCH(A1527,Scope_Labor_Rates!$A$6:$A$46,0)+5,0))</f>
        <v>0</v>
      </c>
      <c r="W1527" s="178">
        <f>IF(V1527&gt;0,INDEX(Scope_Labor_Rates!$C$6:$C$46,V1527-5),0)</f>
        <v>0</v>
      </c>
      <c r="X1527" s="178">
        <f>IF(V1527&gt;0,INDEX(Scope_Labor_Rates!$C$6:$C$46,V1527-5),0)</f>
        <v>0</v>
      </c>
      <c r="Y1527" s="180">
        <f>IF(V1527&gt;0,INDEX(Scope_Labor_Rates!$S$6:$S$46,V1527-5),0)</f>
        <v>0</v>
      </c>
      <c r="Z1527" s="180">
        <f>IF(V1527&gt;0,INDEX(Scope_Labor_Rates!$R$6:$R$46,V1527-5),1)</f>
        <v>1</v>
      </c>
      <c r="AA1527" s="231">
        <f t="shared" si="207"/>
        <v>0</v>
      </c>
      <c r="AB1527" t="str">
        <f t="shared" si="208"/>
        <v/>
      </c>
      <c r="AC1527" s="178" t="str">
        <f t="shared" si="209"/>
        <v/>
      </c>
      <c r="AD1527" s="181">
        <f t="shared" si="210"/>
        <v>0</v>
      </c>
      <c r="AE1527" s="178">
        <f>IF(V1527&gt;0,P1527*INDEX(Scope_Labor_Rates!$E$6:$E$46,V1527-5),0)</f>
        <v>0</v>
      </c>
      <c r="AF1527" s="181">
        <f>IF(V1527&gt;0,AE1527*INDEX(Scope_Labor_Rates!$D$6:$D$46,V1527-5)*AA1527,0)</f>
        <v>0</v>
      </c>
      <c r="AG1527" s="178">
        <f>IF(V1527&gt;0,P1527*INDEX(Scope_Labor_Rates!$G$6:$G$46,V1527-5),0)</f>
        <v>0</v>
      </c>
      <c r="AH1527" s="181">
        <f>IF(V1527&gt;0,AG1527*INDEX(Scope_Labor_Rates!$F$6:$F$46,V1527-5)*AA1527,0)</f>
        <v>0</v>
      </c>
      <c r="AI1527" s="178">
        <f>IF(V1527&gt;0,P1527*INDEX(Scope_Labor_Rates!$I$6:$I$46,V1527-5),0)</f>
        <v>0</v>
      </c>
      <c r="AJ1527" s="181">
        <f>IF(V1527&gt;0,AI1527*INDEX(Scope_Labor_Rates!$H$6:$H$46,V1527-5)*AA1527,0)</f>
        <v>0</v>
      </c>
      <c r="AK1527" s="178">
        <f>IF(V1527&gt;0,P1527*INDEX(Scope_Labor_Rates!$K$6:$K$46,V1527-5),0)</f>
        <v>0</v>
      </c>
      <c r="AL1527" s="181">
        <f>IF(V1527&gt;0,AK1527*INDEX(Scope_Labor_Rates!$J$6:$J$46,V1527-5)*AA1527,0)</f>
        <v>0</v>
      </c>
      <c r="AM1527" s="178">
        <f>IF(V1527&gt;0,P1527*INDEX(Scope_Labor_Rates!$M$6:$M$46,V1527-5),0)</f>
        <v>0</v>
      </c>
      <c r="AN1527" s="178">
        <f>IF(V1527&gt;0,AM1527*INDEX(Scope_Labor_Rates!$L$6:$L$46,V1527-5)*AA1527,0)</f>
        <v>0</v>
      </c>
      <c r="AO1527" s="178">
        <f>IF(V1527&gt;0,P1527*INDEX(Scope_Labor_Rates!$O$6:$O$46,V1527-5)*AA1527,0)</f>
        <v>0</v>
      </c>
      <c r="AP1527" s="181">
        <f>IF(V1527&gt;0,P1527*INDEX(Scope_Labor_Rates!$Q$6:$Q$46,V1527-5)*AA1527,0)</f>
        <v>0</v>
      </c>
      <c r="AQ1527" s="178">
        <f t="shared" si="211"/>
        <v>0</v>
      </c>
      <c r="AR1527" s="178">
        <f t="shared" si="212"/>
        <v>0</v>
      </c>
      <c r="AS1527" s="178">
        <f t="shared" si="213"/>
        <v>0</v>
      </c>
      <c r="AT1527" s="178">
        <f t="shared" si="214"/>
        <v>0</v>
      </c>
      <c r="AU1527">
        <f t="shared" si="215"/>
        <v>0</v>
      </c>
    </row>
    <row r="1528" spans="1:47">
      <c r="A1528" t="str">
        <f>IF(All_Tasks!A1528="","",All_Tasks!A1528)</f>
        <v/>
      </c>
      <c r="B1528" t="str">
        <f>IF(All_Tasks!B1528="","",All_Tasks!B1528)</f>
        <v/>
      </c>
      <c r="C1528" t="str">
        <f>IF(All_Tasks!C1528="","",All_Tasks!C1528)</f>
        <v/>
      </c>
      <c r="D1528" t="str">
        <f>IF(All_Tasks!D1528="","",All_Tasks!D1528)</f>
        <v/>
      </c>
      <c r="E1528" t="str">
        <f>IF(All_Tasks!V1528&lt;&gt;"",All_Tasks!V1528,IF(All_Tasks!E1528&lt;&gt;"",All_Tasks!E1528,""))</f>
        <v/>
      </c>
      <c r="F1528" t="str">
        <f>IF(All_Tasks!F1528="","",All_Tasks!F1528)</f>
        <v/>
      </c>
      <c r="G1528" t="str">
        <f>IF(All_Tasks!G1528="","",All_Tasks!G1528)</f>
        <v/>
      </c>
      <c r="H1528" s="231" t="str">
        <f>IF(All_Tasks!H1528="","",All_Tasks!H1528)</f>
        <v/>
      </c>
      <c r="I1528" t="str">
        <f>IF(All_Tasks!I1528="","",All_Tasks!I1528)</f>
        <v/>
      </c>
      <c r="J1528" t="str">
        <f>IF(All_Tasks!J1528="","",All_Tasks!J1528)</f>
        <v/>
      </c>
      <c r="K1528" t="str">
        <f>IF(All_Tasks!K1528="","",All_Tasks!K1528)</f>
        <v/>
      </c>
      <c r="L1528" s="231" t="str">
        <f>IF(All_Tasks!L1528="","",All_Tasks!L1528)</f>
        <v/>
      </c>
      <c r="M1528" t="str">
        <f>IF(All_Tasks!M1528="","",All_Tasks!M1528)</f>
        <v/>
      </c>
      <c r="N1528" t="str">
        <f>IF(All_Tasks!N1528="","",All_Tasks!N1528)</f>
        <v/>
      </c>
      <c r="O1528" t="str">
        <f>IF(All_Tasks!O1528="","",All_Tasks!O1528)</f>
        <v/>
      </c>
      <c r="P1528" s="181">
        <f>IF(All_Tasks!P1528="",0,All_Tasks!P1528)</f>
        <v>0</v>
      </c>
      <c r="Q1528" s="181">
        <f>IF(All_Tasks!Q1528="",0,All_Tasks!Q1528)</f>
        <v>0</v>
      </c>
      <c r="R1528" s="181">
        <f>IF(All_Tasks!R1528="",0,All_Tasks!R1528)</f>
        <v>0</v>
      </c>
      <c r="S1528" s="181" t="str">
        <f>IF(All_Tasks!S1528="","",All_Tasks!S1528)</f>
        <v/>
      </c>
      <c r="T1528" t="str">
        <f>IF(All_Tasks!T1528="","",All_Tasks!T1528)</f>
        <v/>
      </c>
      <c r="U1528" t="str">
        <f>IF(All_Tasks!U1528="","",All_Tasks!U1528)</f>
        <v/>
      </c>
      <c r="V1528">
        <f>IF(A1528="",0,IFERROR(MATCH(A1528,Scope_Labor_Rates!$A$6:$A$46,0)+5,0))</f>
        <v>0</v>
      </c>
      <c r="W1528" s="178">
        <f>IF(V1528&gt;0,INDEX(Scope_Labor_Rates!$C$6:$C$46,V1528-5),0)</f>
        <v>0</v>
      </c>
      <c r="X1528" s="178">
        <f>IF(V1528&gt;0,INDEX(Scope_Labor_Rates!$C$6:$C$46,V1528-5),0)</f>
        <v>0</v>
      </c>
      <c r="Y1528" s="180">
        <f>IF(V1528&gt;0,INDEX(Scope_Labor_Rates!$S$6:$S$46,V1528-5),0)</f>
        <v>0</v>
      </c>
      <c r="Z1528" s="180">
        <f>IF(V1528&gt;0,INDEX(Scope_Labor_Rates!$R$6:$R$46,V1528-5),1)</f>
        <v>1</v>
      </c>
      <c r="AA1528" s="231">
        <f t="shared" si="207"/>
        <v>0</v>
      </c>
      <c r="AB1528" t="str">
        <f t="shared" si="208"/>
        <v/>
      </c>
      <c r="AC1528" s="178" t="str">
        <f t="shared" si="209"/>
        <v/>
      </c>
      <c r="AD1528" s="181">
        <f t="shared" si="210"/>
        <v>0</v>
      </c>
      <c r="AE1528" s="178">
        <f>IF(V1528&gt;0,P1528*INDEX(Scope_Labor_Rates!$E$6:$E$46,V1528-5),0)</f>
        <v>0</v>
      </c>
      <c r="AF1528" s="181">
        <f>IF(V1528&gt;0,AE1528*INDEX(Scope_Labor_Rates!$D$6:$D$46,V1528-5)*AA1528,0)</f>
        <v>0</v>
      </c>
      <c r="AG1528" s="178">
        <f>IF(V1528&gt;0,P1528*INDEX(Scope_Labor_Rates!$G$6:$G$46,V1528-5),0)</f>
        <v>0</v>
      </c>
      <c r="AH1528" s="181">
        <f>IF(V1528&gt;0,AG1528*INDEX(Scope_Labor_Rates!$F$6:$F$46,V1528-5)*AA1528,0)</f>
        <v>0</v>
      </c>
      <c r="AI1528" s="178">
        <f>IF(V1528&gt;0,P1528*INDEX(Scope_Labor_Rates!$I$6:$I$46,V1528-5),0)</f>
        <v>0</v>
      </c>
      <c r="AJ1528" s="181">
        <f>IF(V1528&gt;0,AI1528*INDEX(Scope_Labor_Rates!$H$6:$H$46,V1528-5)*AA1528,0)</f>
        <v>0</v>
      </c>
      <c r="AK1528" s="178">
        <f>IF(V1528&gt;0,P1528*INDEX(Scope_Labor_Rates!$K$6:$K$46,V1528-5),0)</f>
        <v>0</v>
      </c>
      <c r="AL1528" s="181">
        <f>IF(V1528&gt;0,AK1528*INDEX(Scope_Labor_Rates!$J$6:$J$46,V1528-5)*AA1528,0)</f>
        <v>0</v>
      </c>
      <c r="AM1528" s="178">
        <f>IF(V1528&gt;0,P1528*INDEX(Scope_Labor_Rates!$M$6:$M$46,V1528-5),0)</f>
        <v>0</v>
      </c>
      <c r="AN1528" s="178">
        <f>IF(V1528&gt;0,AM1528*INDEX(Scope_Labor_Rates!$L$6:$L$46,V1528-5)*AA1528,0)</f>
        <v>0</v>
      </c>
      <c r="AO1528" s="178">
        <f>IF(V1528&gt;0,P1528*INDEX(Scope_Labor_Rates!$O$6:$O$46,V1528-5)*AA1528,0)</f>
        <v>0</v>
      </c>
      <c r="AP1528" s="181">
        <f>IF(V1528&gt;0,P1528*INDEX(Scope_Labor_Rates!$Q$6:$Q$46,V1528-5)*AA1528,0)</f>
        <v>0</v>
      </c>
      <c r="AQ1528" s="178">
        <f t="shared" si="211"/>
        <v>0</v>
      </c>
      <c r="AR1528" s="178">
        <f t="shared" si="212"/>
        <v>0</v>
      </c>
      <c r="AS1528" s="178">
        <f t="shared" si="213"/>
        <v>0</v>
      </c>
      <c r="AT1528" s="178">
        <f t="shared" si="214"/>
        <v>0</v>
      </c>
      <c r="AU1528">
        <f t="shared" si="215"/>
        <v>0</v>
      </c>
    </row>
    <row r="1529" spans="1:47">
      <c r="A1529" t="str">
        <f>IF(All_Tasks!A1529="","",All_Tasks!A1529)</f>
        <v/>
      </c>
      <c r="B1529" t="str">
        <f>IF(All_Tasks!B1529="","",All_Tasks!B1529)</f>
        <v/>
      </c>
      <c r="C1529" t="str">
        <f>IF(All_Tasks!C1529="","",All_Tasks!C1529)</f>
        <v/>
      </c>
      <c r="D1529" t="str">
        <f>IF(All_Tasks!D1529="","",All_Tasks!D1529)</f>
        <v/>
      </c>
      <c r="E1529" t="str">
        <f>IF(All_Tasks!V1529&lt;&gt;"",All_Tasks!V1529,IF(All_Tasks!E1529&lt;&gt;"",All_Tasks!E1529,""))</f>
        <v/>
      </c>
      <c r="F1529" t="str">
        <f>IF(All_Tasks!F1529="","",All_Tasks!F1529)</f>
        <v/>
      </c>
      <c r="G1529" t="str">
        <f>IF(All_Tasks!G1529="","",All_Tasks!G1529)</f>
        <v/>
      </c>
      <c r="H1529" s="231" t="str">
        <f>IF(All_Tasks!H1529="","",All_Tasks!H1529)</f>
        <v/>
      </c>
      <c r="I1529" t="str">
        <f>IF(All_Tasks!I1529="","",All_Tasks!I1529)</f>
        <v/>
      </c>
      <c r="J1529" t="str">
        <f>IF(All_Tasks!J1529="","",All_Tasks!J1529)</f>
        <v/>
      </c>
      <c r="K1529" t="str">
        <f>IF(All_Tasks!K1529="","",All_Tasks!K1529)</f>
        <v/>
      </c>
      <c r="L1529" s="231" t="str">
        <f>IF(All_Tasks!L1529="","",All_Tasks!L1529)</f>
        <v/>
      </c>
      <c r="M1529" t="str">
        <f>IF(All_Tasks!M1529="","",All_Tasks!M1529)</f>
        <v/>
      </c>
      <c r="N1529" t="str">
        <f>IF(All_Tasks!N1529="","",All_Tasks!N1529)</f>
        <v/>
      </c>
      <c r="O1529" t="str">
        <f>IF(All_Tasks!O1529="","",All_Tasks!O1529)</f>
        <v/>
      </c>
      <c r="P1529" s="181">
        <f>IF(All_Tasks!P1529="",0,All_Tasks!P1529)</f>
        <v>0</v>
      </c>
      <c r="Q1529" s="181">
        <f>IF(All_Tasks!Q1529="",0,All_Tasks!Q1529)</f>
        <v>0</v>
      </c>
      <c r="R1529" s="181">
        <f>IF(All_Tasks!R1529="",0,All_Tasks!R1529)</f>
        <v>0</v>
      </c>
      <c r="S1529" s="181" t="str">
        <f>IF(All_Tasks!S1529="","",All_Tasks!S1529)</f>
        <v/>
      </c>
      <c r="T1529" t="str">
        <f>IF(All_Tasks!T1529="","",All_Tasks!T1529)</f>
        <v/>
      </c>
      <c r="U1529" t="str">
        <f>IF(All_Tasks!U1529="","",All_Tasks!U1529)</f>
        <v/>
      </c>
      <c r="V1529">
        <f>IF(A1529="",0,IFERROR(MATCH(A1529,Scope_Labor_Rates!$A$6:$A$46,0)+5,0))</f>
        <v>0</v>
      </c>
      <c r="W1529" s="178">
        <f>IF(V1529&gt;0,INDEX(Scope_Labor_Rates!$C$6:$C$46,V1529-5),0)</f>
        <v>0</v>
      </c>
      <c r="X1529" s="178">
        <f>IF(V1529&gt;0,INDEX(Scope_Labor_Rates!$C$6:$C$46,V1529-5),0)</f>
        <v>0</v>
      </c>
      <c r="Y1529" s="180">
        <f>IF(V1529&gt;0,INDEX(Scope_Labor_Rates!$S$6:$S$46,V1529-5),0)</f>
        <v>0</v>
      </c>
      <c r="Z1529" s="180">
        <f>IF(V1529&gt;0,INDEX(Scope_Labor_Rates!$R$6:$R$46,V1529-5),1)</f>
        <v>1</v>
      </c>
      <c r="AA1529" s="231">
        <f t="shared" si="207"/>
        <v>0</v>
      </c>
      <c r="AB1529" t="str">
        <f t="shared" si="208"/>
        <v/>
      </c>
      <c r="AC1529" s="178" t="str">
        <f t="shared" si="209"/>
        <v/>
      </c>
      <c r="AD1529" s="181">
        <f t="shared" si="210"/>
        <v>0</v>
      </c>
      <c r="AE1529" s="178">
        <f>IF(V1529&gt;0,P1529*INDEX(Scope_Labor_Rates!$E$6:$E$46,V1529-5),0)</f>
        <v>0</v>
      </c>
      <c r="AF1529" s="181">
        <f>IF(V1529&gt;0,AE1529*INDEX(Scope_Labor_Rates!$D$6:$D$46,V1529-5)*AA1529,0)</f>
        <v>0</v>
      </c>
      <c r="AG1529" s="178">
        <f>IF(V1529&gt;0,P1529*INDEX(Scope_Labor_Rates!$G$6:$G$46,V1529-5),0)</f>
        <v>0</v>
      </c>
      <c r="AH1529" s="181">
        <f>IF(V1529&gt;0,AG1529*INDEX(Scope_Labor_Rates!$F$6:$F$46,V1529-5)*AA1529,0)</f>
        <v>0</v>
      </c>
      <c r="AI1529" s="178">
        <f>IF(V1529&gt;0,P1529*INDEX(Scope_Labor_Rates!$I$6:$I$46,V1529-5),0)</f>
        <v>0</v>
      </c>
      <c r="AJ1529" s="181">
        <f>IF(V1529&gt;0,AI1529*INDEX(Scope_Labor_Rates!$H$6:$H$46,V1529-5)*AA1529,0)</f>
        <v>0</v>
      </c>
      <c r="AK1529" s="178">
        <f>IF(V1529&gt;0,P1529*INDEX(Scope_Labor_Rates!$K$6:$K$46,V1529-5),0)</f>
        <v>0</v>
      </c>
      <c r="AL1529" s="181">
        <f>IF(V1529&gt;0,AK1529*INDEX(Scope_Labor_Rates!$J$6:$J$46,V1529-5)*AA1529,0)</f>
        <v>0</v>
      </c>
      <c r="AM1529" s="178">
        <f>IF(V1529&gt;0,P1529*INDEX(Scope_Labor_Rates!$M$6:$M$46,V1529-5),0)</f>
        <v>0</v>
      </c>
      <c r="AN1529" s="178">
        <f>IF(V1529&gt;0,AM1529*INDEX(Scope_Labor_Rates!$L$6:$L$46,V1529-5)*AA1529,0)</f>
        <v>0</v>
      </c>
      <c r="AO1529" s="178">
        <f>IF(V1529&gt;0,P1529*INDEX(Scope_Labor_Rates!$O$6:$O$46,V1529-5)*AA1529,0)</f>
        <v>0</v>
      </c>
      <c r="AP1529" s="181">
        <f>IF(V1529&gt;0,P1529*INDEX(Scope_Labor_Rates!$Q$6:$Q$46,V1529-5)*AA1529,0)</f>
        <v>0</v>
      </c>
      <c r="AQ1529" s="178">
        <f t="shared" si="211"/>
        <v>0</v>
      </c>
      <c r="AR1529" s="178">
        <f t="shared" si="212"/>
        <v>0</v>
      </c>
      <c r="AS1529" s="178">
        <f t="shared" si="213"/>
        <v>0</v>
      </c>
      <c r="AT1529" s="178">
        <f t="shared" si="214"/>
        <v>0</v>
      </c>
      <c r="AU1529">
        <f t="shared" si="215"/>
        <v>0</v>
      </c>
    </row>
    <row r="1530" spans="1:47">
      <c r="A1530" t="str">
        <f>IF(All_Tasks!A1530="","",All_Tasks!A1530)</f>
        <v/>
      </c>
      <c r="B1530" t="str">
        <f>IF(All_Tasks!B1530="","",All_Tasks!B1530)</f>
        <v/>
      </c>
      <c r="C1530" t="str">
        <f>IF(All_Tasks!C1530="","",All_Tasks!C1530)</f>
        <v/>
      </c>
      <c r="D1530" t="str">
        <f>IF(All_Tasks!D1530="","",All_Tasks!D1530)</f>
        <v/>
      </c>
      <c r="E1530" t="str">
        <f>IF(All_Tasks!V1530&lt;&gt;"",All_Tasks!V1530,IF(All_Tasks!E1530&lt;&gt;"",All_Tasks!E1530,""))</f>
        <v/>
      </c>
      <c r="F1530" t="str">
        <f>IF(All_Tasks!F1530="","",All_Tasks!F1530)</f>
        <v/>
      </c>
      <c r="G1530" t="str">
        <f>IF(All_Tasks!G1530="","",All_Tasks!G1530)</f>
        <v/>
      </c>
      <c r="H1530" s="231" t="str">
        <f>IF(All_Tasks!H1530="","",All_Tasks!H1530)</f>
        <v/>
      </c>
      <c r="I1530" t="str">
        <f>IF(All_Tasks!I1530="","",All_Tasks!I1530)</f>
        <v/>
      </c>
      <c r="J1530" t="str">
        <f>IF(All_Tasks!J1530="","",All_Tasks!J1530)</f>
        <v/>
      </c>
      <c r="K1530" t="str">
        <f>IF(All_Tasks!K1530="","",All_Tasks!K1530)</f>
        <v/>
      </c>
      <c r="L1530" s="231" t="str">
        <f>IF(All_Tasks!L1530="","",All_Tasks!L1530)</f>
        <v/>
      </c>
      <c r="M1530" t="str">
        <f>IF(All_Tasks!M1530="","",All_Tasks!M1530)</f>
        <v/>
      </c>
      <c r="N1530" t="str">
        <f>IF(All_Tasks!N1530="","",All_Tasks!N1530)</f>
        <v/>
      </c>
      <c r="O1530" t="str">
        <f>IF(All_Tasks!O1530="","",All_Tasks!O1530)</f>
        <v/>
      </c>
      <c r="P1530" s="181">
        <f>IF(All_Tasks!P1530="",0,All_Tasks!P1530)</f>
        <v>0</v>
      </c>
      <c r="Q1530" s="181">
        <f>IF(All_Tasks!Q1530="",0,All_Tasks!Q1530)</f>
        <v>0</v>
      </c>
      <c r="R1530" s="181">
        <f>IF(All_Tasks!R1530="",0,All_Tasks!R1530)</f>
        <v>0</v>
      </c>
      <c r="S1530" s="181" t="str">
        <f>IF(All_Tasks!S1530="","",All_Tasks!S1530)</f>
        <v/>
      </c>
      <c r="T1530" t="str">
        <f>IF(All_Tasks!T1530="","",All_Tasks!T1530)</f>
        <v/>
      </c>
      <c r="U1530" t="str">
        <f>IF(All_Tasks!U1530="","",All_Tasks!U1530)</f>
        <v/>
      </c>
      <c r="V1530">
        <f>IF(A1530="",0,IFERROR(MATCH(A1530,Scope_Labor_Rates!$A$6:$A$46,0)+5,0))</f>
        <v>0</v>
      </c>
      <c r="W1530" s="178">
        <f>IF(V1530&gt;0,INDEX(Scope_Labor_Rates!$C$6:$C$46,V1530-5),0)</f>
        <v>0</v>
      </c>
      <c r="X1530" s="178">
        <f>IF(V1530&gt;0,INDEX(Scope_Labor_Rates!$C$6:$C$46,V1530-5),0)</f>
        <v>0</v>
      </c>
      <c r="Y1530" s="180">
        <f>IF(V1530&gt;0,INDEX(Scope_Labor_Rates!$S$6:$S$46,V1530-5),0)</f>
        <v>0</v>
      </c>
      <c r="Z1530" s="180">
        <f>IF(V1530&gt;0,INDEX(Scope_Labor_Rates!$R$6:$R$46,V1530-5),1)</f>
        <v>1</v>
      </c>
      <c r="AA1530" s="231">
        <f t="shared" si="207"/>
        <v>0</v>
      </c>
      <c r="AB1530" t="str">
        <f t="shared" si="208"/>
        <v/>
      </c>
      <c r="AC1530" s="178" t="str">
        <f t="shared" si="209"/>
        <v/>
      </c>
      <c r="AD1530" s="181">
        <f t="shared" si="210"/>
        <v>0</v>
      </c>
      <c r="AE1530" s="178">
        <f>IF(V1530&gt;0,P1530*INDEX(Scope_Labor_Rates!$E$6:$E$46,V1530-5),0)</f>
        <v>0</v>
      </c>
      <c r="AF1530" s="181">
        <f>IF(V1530&gt;0,AE1530*INDEX(Scope_Labor_Rates!$D$6:$D$46,V1530-5)*AA1530,0)</f>
        <v>0</v>
      </c>
      <c r="AG1530" s="178">
        <f>IF(V1530&gt;0,P1530*INDEX(Scope_Labor_Rates!$G$6:$G$46,V1530-5),0)</f>
        <v>0</v>
      </c>
      <c r="AH1530" s="181">
        <f>IF(V1530&gt;0,AG1530*INDEX(Scope_Labor_Rates!$F$6:$F$46,V1530-5)*AA1530,0)</f>
        <v>0</v>
      </c>
      <c r="AI1530" s="178">
        <f>IF(V1530&gt;0,P1530*INDEX(Scope_Labor_Rates!$I$6:$I$46,V1530-5),0)</f>
        <v>0</v>
      </c>
      <c r="AJ1530" s="181">
        <f>IF(V1530&gt;0,AI1530*INDEX(Scope_Labor_Rates!$H$6:$H$46,V1530-5)*AA1530,0)</f>
        <v>0</v>
      </c>
      <c r="AK1530" s="178">
        <f>IF(V1530&gt;0,P1530*INDEX(Scope_Labor_Rates!$K$6:$K$46,V1530-5),0)</f>
        <v>0</v>
      </c>
      <c r="AL1530" s="181">
        <f>IF(V1530&gt;0,AK1530*INDEX(Scope_Labor_Rates!$J$6:$J$46,V1530-5)*AA1530,0)</f>
        <v>0</v>
      </c>
      <c r="AM1530" s="178">
        <f>IF(V1530&gt;0,P1530*INDEX(Scope_Labor_Rates!$M$6:$M$46,V1530-5),0)</f>
        <v>0</v>
      </c>
      <c r="AN1530" s="178">
        <f>IF(V1530&gt;0,AM1530*INDEX(Scope_Labor_Rates!$L$6:$L$46,V1530-5)*AA1530,0)</f>
        <v>0</v>
      </c>
      <c r="AO1530" s="178">
        <f>IF(V1530&gt;0,P1530*INDEX(Scope_Labor_Rates!$O$6:$O$46,V1530-5)*AA1530,0)</f>
        <v>0</v>
      </c>
      <c r="AP1530" s="181">
        <f>IF(V1530&gt;0,P1530*INDEX(Scope_Labor_Rates!$Q$6:$Q$46,V1530-5)*AA1530,0)</f>
        <v>0</v>
      </c>
      <c r="AQ1530" s="178">
        <f t="shared" si="211"/>
        <v>0</v>
      </c>
      <c r="AR1530" s="178">
        <f t="shared" si="212"/>
        <v>0</v>
      </c>
      <c r="AS1530" s="178">
        <f t="shared" si="213"/>
        <v>0</v>
      </c>
      <c r="AT1530" s="178">
        <f t="shared" si="214"/>
        <v>0</v>
      </c>
      <c r="AU1530">
        <f t="shared" si="215"/>
        <v>0</v>
      </c>
    </row>
    <row r="1531" spans="1:47">
      <c r="A1531" t="str">
        <f>IF(All_Tasks!A1531="","",All_Tasks!A1531)</f>
        <v/>
      </c>
      <c r="B1531" t="str">
        <f>IF(All_Tasks!B1531="","",All_Tasks!B1531)</f>
        <v/>
      </c>
      <c r="C1531" t="str">
        <f>IF(All_Tasks!C1531="","",All_Tasks!C1531)</f>
        <v/>
      </c>
      <c r="D1531" t="str">
        <f>IF(All_Tasks!D1531="","",All_Tasks!D1531)</f>
        <v/>
      </c>
      <c r="E1531" t="str">
        <f>IF(All_Tasks!V1531&lt;&gt;"",All_Tasks!V1531,IF(All_Tasks!E1531&lt;&gt;"",All_Tasks!E1531,""))</f>
        <v/>
      </c>
      <c r="F1531" t="str">
        <f>IF(All_Tasks!F1531="","",All_Tasks!F1531)</f>
        <v/>
      </c>
      <c r="G1531" t="str">
        <f>IF(All_Tasks!G1531="","",All_Tasks!G1531)</f>
        <v/>
      </c>
      <c r="H1531" s="231" t="str">
        <f>IF(All_Tasks!H1531="","",All_Tasks!H1531)</f>
        <v/>
      </c>
      <c r="I1531" t="str">
        <f>IF(All_Tasks!I1531="","",All_Tasks!I1531)</f>
        <v/>
      </c>
      <c r="J1531" t="str">
        <f>IF(All_Tasks!J1531="","",All_Tasks!J1531)</f>
        <v/>
      </c>
      <c r="K1531" t="str">
        <f>IF(All_Tasks!K1531="","",All_Tasks!K1531)</f>
        <v/>
      </c>
      <c r="L1531" s="231" t="str">
        <f>IF(All_Tasks!L1531="","",All_Tasks!L1531)</f>
        <v/>
      </c>
      <c r="M1531" t="str">
        <f>IF(All_Tasks!M1531="","",All_Tasks!M1531)</f>
        <v/>
      </c>
      <c r="N1531" t="str">
        <f>IF(All_Tasks!N1531="","",All_Tasks!N1531)</f>
        <v/>
      </c>
      <c r="O1531" t="str">
        <f>IF(All_Tasks!O1531="","",All_Tasks!O1531)</f>
        <v/>
      </c>
      <c r="P1531" s="181">
        <f>IF(All_Tasks!P1531="",0,All_Tasks!P1531)</f>
        <v>0</v>
      </c>
      <c r="Q1531" s="181">
        <f>IF(All_Tasks!Q1531="",0,All_Tasks!Q1531)</f>
        <v>0</v>
      </c>
      <c r="R1531" s="181">
        <f>IF(All_Tasks!R1531="",0,All_Tasks!R1531)</f>
        <v>0</v>
      </c>
      <c r="S1531" s="181" t="str">
        <f>IF(All_Tasks!S1531="","",All_Tasks!S1531)</f>
        <v/>
      </c>
      <c r="T1531" t="str">
        <f>IF(All_Tasks!T1531="","",All_Tasks!T1531)</f>
        <v/>
      </c>
      <c r="U1531" t="str">
        <f>IF(All_Tasks!U1531="","",All_Tasks!U1531)</f>
        <v/>
      </c>
      <c r="V1531">
        <f>IF(A1531="",0,IFERROR(MATCH(A1531,Scope_Labor_Rates!$A$6:$A$46,0)+5,0))</f>
        <v>0</v>
      </c>
      <c r="W1531" s="178">
        <f>IF(V1531&gt;0,INDEX(Scope_Labor_Rates!$C$6:$C$46,V1531-5),0)</f>
        <v>0</v>
      </c>
      <c r="X1531" s="178">
        <f>IF(V1531&gt;0,INDEX(Scope_Labor_Rates!$C$6:$C$46,V1531-5),0)</f>
        <v>0</v>
      </c>
      <c r="Y1531" s="180">
        <f>IF(V1531&gt;0,INDEX(Scope_Labor_Rates!$S$6:$S$46,V1531-5),0)</f>
        <v>0</v>
      </c>
      <c r="Z1531" s="180">
        <f>IF(V1531&gt;0,INDEX(Scope_Labor_Rates!$R$6:$R$46,V1531-5),1)</f>
        <v>1</v>
      </c>
      <c r="AA1531" s="231">
        <f t="shared" si="207"/>
        <v>0</v>
      </c>
      <c r="AB1531" t="str">
        <f t="shared" si="208"/>
        <v/>
      </c>
      <c r="AC1531" s="178" t="str">
        <f t="shared" si="209"/>
        <v/>
      </c>
      <c r="AD1531" s="181">
        <f t="shared" si="210"/>
        <v>0</v>
      </c>
      <c r="AE1531" s="178">
        <f>IF(V1531&gt;0,P1531*INDEX(Scope_Labor_Rates!$E$6:$E$46,V1531-5),0)</f>
        <v>0</v>
      </c>
      <c r="AF1531" s="181">
        <f>IF(V1531&gt;0,AE1531*INDEX(Scope_Labor_Rates!$D$6:$D$46,V1531-5)*AA1531,0)</f>
        <v>0</v>
      </c>
      <c r="AG1531" s="178">
        <f>IF(V1531&gt;0,P1531*INDEX(Scope_Labor_Rates!$G$6:$G$46,V1531-5),0)</f>
        <v>0</v>
      </c>
      <c r="AH1531" s="181">
        <f>IF(V1531&gt;0,AG1531*INDEX(Scope_Labor_Rates!$F$6:$F$46,V1531-5)*AA1531,0)</f>
        <v>0</v>
      </c>
      <c r="AI1531" s="178">
        <f>IF(V1531&gt;0,P1531*INDEX(Scope_Labor_Rates!$I$6:$I$46,V1531-5),0)</f>
        <v>0</v>
      </c>
      <c r="AJ1531" s="181">
        <f>IF(V1531&gt;0,AI1531*INDEX(Scope_Labor_Rates!$H$6:$H$46,V1531-5)*AA1531,0)</f>
        <v>0</v>
      </c>
      <c r="AK1531" s="178">
        <f>IF(V1531&gt;0,P1531*INDEX(Scope_Labor_Rates!$K$6:$K$46,V1531-5),0)</f>
        <v>0</v>
      </c>
      <c r="AL1531" s="181">
        <f>IF(V1531&gt;0,AK1531*INDEX(Scope_Labor_Rates!$J$6:$J$46,V1531-5)*AA1531,0)</f>
        <v>0</v>
      </c>
      <c r="AM1531" s="178">
        <f>IF(V1531&gt;0,P1531*INDEX(Scope_Labor_Rates!$M$6:$M$46,V1531-5),0)</f>
        <v>0</v>
      </c>
      <c r="AN1531" s="178">
        <f>IF(V1531&gt;0,AM1531*INDEX(Scope_Labor_Rates!$L$6:$L$46,V1531-5)*AA1531,0)</f>
        <v>0</v>
      </c>
      <c r="AO1531" s="178">
        <f>IF(V1531&gt;0,P1531*INDEX(Scope_Labor_Rates!$O$6:$O$46,V1531-5)*AA1531,0)</f>
        <v>0</v>
      </c>
      <c r="AP1531" s="181">
        <f>IF(V1531&gt;0,P1531*INDEX(Scope_Labor_Rates!$Q$6:$Q$46,V1531-5)*AA1531,0)</f>
        <v>0</v>
      </c>
      <c r="AQ1531" s="178">
        <f t="shared" si="211"/>
        <v>0</v>
      </c>
      <c r="AR1531" s="178">
        <f t="shared" si="212"/>
        <v>0</v>
      </c>
      <c r="AS1531" s="178">
        <f t="shared" si="213"/>
        <v>0</v>
      </c>
      <c r="AT1531" s="178">
        <f t="shared" si="214"/>
        <v>0</v>
      </c>
      <c r="AU1531">
        <f t="shared" si="215"/>
        <v>0</v>
      </c>
    </row>
    <row r="1532" spans="1:47">
      <c r="A1532" t="str">
        <f>IF(All_Tasks!A1532="","",All_Tasks!A1532)</f>
        <v/>
      </c>
      <c r="B1532" t="str">
        <f>IF(All_Tasks!B1532="","",All_Tasks!B1532)</f>
        <v/>
      </c>
      <c r="C1532" t="str">
        <f>IF(All_Tasks!C1532="","",All_Tasks!C1532)</f>
        <v/>
      </c>
      <c r="D1532" t="str">
        <f>IF(All_Tasks!D1532="","",All_Tasks!D1532)</f>
        <v/>
      </c>
      <c r="E1532" t="str">
        <f>IF(All_Tasks!V1532&lt;&gt;"",All_Tasks!V1532,IF(All_Tasks!E1532&lt;&gt;"",All_Tasks!E1532,""))</f>
        <v/>
      </c>
      <c r="F1532" t="str">
        <f>IF(All_Tasks!F1532="","",All_Tasks!F1532)</f>
        <v/>
      </c>
      <c r="G1532" t="str">
        <f>IF(All_Tasks!G1532="","",All_Tasks!G1532)</f>
        <v/>
      </c>
      <c r="H1532" s="231" t="str">
        <f>IF(All_Tasks!H1532="","",All_Tasks!H1532)</f>
        <v/>
      </c>
      <c r="I1532" t="str">
        <f>IF(All_Tasks!I1532="","",All_Tasks!I1532)</f>
        <v/>
      </c>
      <c r="J1532" t="str">
        <f>IF(All_Tasks!J1532="","",All_Tasks!J1532)</f>
        <v/>
      </c>
      <c r="K1532" t="str">
        <f>IF(All_Tasks!K1532="","",All_Tasks!K1532)</f>
        <v/>
      </c>
      <c r="L1532" s="231" t="str">
        <f>IF(All_Tasks!L1532="","",All_Tasks!L1532)</f>
        <v/>
      </c>
      <c r="M1532" t="str">
        <f>IF(All_Tasks!M1532="","",All_Tasks!M1532)</f>
        <v/>
      </c>
      <c r="N1532" t="str">
        <f>IF(All_Tasks!N1532="","",All_Tasks!N1532)</f>
        <v/>
      </c>
      <c r="O1532" t="str">
        <f>IF(All_Tasks!O1532="","",All_Tasks!O1532)</f>
        <v/>
      </c>
      <c r="P1532" s="181">
        <f>IF(All_Tasks!P1532="",0,All_Tasks!P1532)</f>
        <v>0</v>
      </c>
      <c r="Q1532" s="181">
        <f>IF(All_Tasks!Q1532="",0,All_Tasks!Q1532)</f>
        <v>0</v>
      </c>
      <c r="R1532" s="181">
        <f>IF(All_Tasks!R1532="",0,All_Tasks!R1532)</f>
        <v>0</v>
      </c>
      <c r="S1532" s="181" t="str">
        <f>IF(All_Tasks!S1532="","",All_Tasks!S1532)</f>
        <v/>
      </c>
      <c r="T1532" t="str">
        <f>IF(All_Tasks!T1532="","",All_Tasks!T1532)</f>
        <v/>
      </c>
      <c r="U1532" t="str">
        <f>IF(All_Tasks!U1532="","",All_Tasks!U1532)</f>
        <v/>
      </c>
      <c r="V1532">
        <f>IF(A1532="",0,IFERROR(MATCH(A1532,Scope_Labor_Rates!$A$6:$A$46,0)+5,0))</f>
        <v>0</v>
      </c>
      <c r="W1532" s="178">
        <f>IF(V1532&gt;0,INDEX(Scope_Labor_Rates!$C$6:$C$46,V1532-5),0)</f>
        <v>0</v>
      </c>
      <c r="X1532" s="178">
        <f>IF(V1532&gt;0,INDEX(Scope_Labor_Rates!$C$6:$C$46,V1532-5),0)</f>
        <v>0</v>
      </c>
      <c r="Y1532" s="180">
        <f>IF(V1532&gt;0,INDEX(Scope_Labor_Rates!$S$6:$S$46,V1532-5),0)</f>
        <v>0</v>
      </c>
      <c r="Z1532" s="180">
        <f>IF(V1532&gt;0,INDEX(Scope_Labor_Rates!$R$6:$R$46,V1532-5),1)</f>
        <v>1</v>
      </c>
      <c r="AA1532" s="231">
        <f t="shared" si="207"/>
        <v>0</v>
      </c>
      <c r="AB1532" t="str">
        <f t="shared" si="208"/>
        <v/>
      </c>
      <c r="AC1532" s="178" t="str">
        <f t="shared" si="209"/>
        <v/>
      </c>
      <c r="AD1532" s="181">
        <f t="shared" si="210"/>
        <v>0</v>
      </c>
      <c r="AE1532" s="178">
        <f>IF(V1532&gt;0,P1532*INDEX(Scope_Labor_Rates!$E$6:$E$46,V1532-5),0)</f>
        <v>0</v>
      </c>
      <c r="AF1532" s="181">
        <f>IF(V1532&gt;0,AE1532*INDEX(Scope_Labor_Rates!$D$6:$D$46,V1532-5)*AA1532,0)</f>
        <v>0</v>
      </c>
      <c r="AG1532" s="178">
        <f>IF(V1532&gt;0,P1532*INDEX(Scope_Labor_Rates!$G$6:$G$46,V1532-5),0)</f>
        <v>0</v>
      </c>
      <c r="AH1532" s="181">
        <f>IF(V1532&gt;0,AG1532*INDEX(Scope_Labor_Rates!$F$6:$F$46,V1532-5)*AA1532,0)</f>
        <v>0</v>
      </c>
      <c r="AI1532" s="178">
        <f>IF(V1532&gt;0,P1532*INDEX(Scope_Labor_Rates!$I$6:$I$46,V1532-5),0)</f>
        <v>0</v>
      </c>
      <c r="AJ1532" s="181">
        <f>IF(V1532&gt;0,AI1532*INDEX(Scope_Labor_Rates!$H$6:$H$46,V1532-5)*AA1532,0)</f>
        <v>0</v>
      </c>
      <c r="AK1532" s="178">
        <f>IF(V1532&gt;0,P1532*INDEX(Scope_Labor_Rates!$K$6:$K$46,V1532-5),0)</f>
        <v>0</v>
      </c>
      <c r="AL1532" s="181">
        <f>IF(V1532&gt;0,AK1532*INDEX(Scope_Labor_Rates!$J$6:$J$46,V1532-5)*AA1532,0)</f>
        <v>0</v>
      </c>
      <c r="AM1532" s="178">
        <f>IF(V1532&gt;0,P1532*INDEX(Scope_Labor_Rates!$M$6:$M$46,V1532-5),0)</f>
        <v>0</v>
      </c>
      <c r="AN1532" s="178">
        <f>IF(V1532&gt;0,AM1532*INDEX(Scope_Labor_Rates!$L$6:$L$46,V1532-5)*AA1532,0)</f>
        <v>0</v>
      </c>
      <c r="AO1532" s="178">
        <f>IF(V1532&gt;0,P1532*INDEX(Scope_Labor_Rates!$O$6:$O$46,V1532-5)*AA1532,0)</f>
        <v>0</v>
      </c>
      <c r="AP1532" s="181">
        <f>IF(V1532&gt;0,P1532*INDEX(Scope_Labor_Rates!$Q$6:$Q$46,V1532-5)*AA1532,0)</f>
        <v>0</v>
      </c>
      <c r="AQ1532" s="178">
        <f t="shared" si="211"/>
        <v>0</v>
      </c>
      <c r="AR1532" s="178">
        <f t="shared" si="212"/>
        <v>0</v>
      </c>
      <c r="AS1532" s="178">
        <f t="shared" si="213"/>
        <v>0</v>
      </c>
      <c r="AT1532" s="178">
        <f t="shared" si="214"/>
        <v>0</v>
      </c>
      <c r="AU1532">
        <f t="shared" si="215"/>
        <v>0</v>
      </c>
    </row>
    <row r="1533" spans="1:47">
      <c r="A1533" t="str">
        <f>IF(All_Tasks!A1533="","",All_Tasks!A1533)</f>
        <v/>
      </c>
      <c r="B1533" t="str">
        <f>IF(All_Tasks!B1533="","",All_Tasks!B1533)</f>
        <v/>
      </c>
      <c r="C1533" t="str">
        <f>IF(All_Tasks!C1533="","",All_Tasks!C1533)</f>
        <v/>
      </c>
      <c r="D1533" t="str">
        <f>IF(All_Tasks!D1533="","",All_Tasks!D1533)</f>
        <v/>
      </c>
      <c r="E1533" t="str">
        <f>IF(All_Tasks!V1533&lt;&gt;"",All_Tasks!V1533,IF(All_Tasks!E1533&lt;&gt;"",All_Tasks!E1533,""))</f>
        <v/>
      </c>
      <c r="F1533" t="str">
        <f>IF(All_Tasks!F1533="","",All_Tasks!F1533)</f>
        <v/>
      </c>
      <c r="G1533" t="str">
        <f>IF(All_Tasks!G1533="","",All_Tasks!G1533)</f>
        <v/>
      </c>
      <c r="H1533" s="231" t="str">
        <f>IF(All_Tasks!H1533="","",All_Tasks!H1533)</f>
        <v/>
      </c>
      <c r="I1533" t="str">
        <f>IF(All_Tasks!I1533="","",All_Tasks!I1533)</f>
        <v/>
      </c>
      <c r="J1533" t="str">
        <f>IF(All_Tasks!J1533="","",All_Tasks!J1533)</f>
        <v/>
      </c>
      <c r="K1533" t="str">
        <f>IF(All_Tasks!K1533="","",All_Tasks!K1533)</f>
        <v/>
      </c>
      <c r="L1533" s="231" t="str">
        <f>IF(All_Tasks!L1533="","",All_Tasks!L1533)</f>
        <v/>
      </c>
      <c r="M1533" t="str">
        <f>IF(All_Tasks!M1533="","",All_Tasks!M1533)</f>
        <v/>
      </c>
      <c r="N1533" t="str">
        <f>IF(All_Tasks!N1533="","",All_Tasks!N1533)</f>
        <v/>
      </c>
      <c r="O1533" t="str">
        <f>IF(All_Tasks!O1533="","",All_Tasks!O1533)</f>
        <v/>
      </c>
      <c r="P1533" s="181">
        <f>IF(All_Tasks!P1533="",0,All_Tasks!P1533)</f>
        <v>0</v>
      </c>
      <c r="Q1533" s="181">
        <f>IF(All_Tasks!Q1533="",0,All_Tasks!Q1533)</f>
        <v>0</v>
      </c>
      <c r="R1533" s="181">
        <f>IF(All_Tasks!R1533="",0,All_Tasks!R1533)</f>
        <v>0</v>
      </c>
      <c r="S1533" s="181" t="str">
        <f>IF(All_Tasks!S1533="","",All_Tasks!S1533)</f>
        <v/>
      </c>
      <c r="T1533" t="str">
        <f>IF(All_Tasks!T1533="","",All_Tasks!T1533)</f>
        <v/>
      </c>
      <c r="U1533" t="str">
        <f>IF(All_Tasks!U1533="","",All_Tasks!U1533)</f>
        <v/>
      </c>
      <c r="V1533">
        <f>IF(A1533="",0,IFERROR(MATCH(A1533,Scope_Labor_Rates!$A$6:$A$46,0)+5,0))</f>
        <v>0</v>
      </c>
      <c r="W1533" s="178">
        <f>IF(V1533&gt;0,INDEX(Scope_Labor_Rates!$C$6:$C$46,V1533-5),0)</f>
        <v>0</v>
      </c>
      <c r="X1533" s="178">
        <f>IF(V1533&gt;0,INDEX(Scope_Labor_Rates!$C$6:$C$46,V1533-5),0)</f>
        <v>0</v>
      </c>
      <c r="Y1533" s="180">
        <f>IF(V1533&gt;0,INDEX(Scope_Labor_Rates!$S$6:$S$46,V1533-5),0)</f>
        <v>0</v>
      </c>
      <c r="Z1533" s="180">
        <f>IF(V1533&gt;0,INDEX(Scope_Labor_Rates!$R$6:$R$46,V1533-5),1)</f>
        <v>1</v>
      </c>
      <c r="AA1533" s="231">
        <f t="shared" si="207"/>
        <v>0</v>
      </c>
      <c r="AB1533" t="str">
        <f t="shared" si="208"/>
        <v/>
      </c>
      <c r="AC1533" s="178" t="str">
        <f t="shared" si="209"/>
        <v/>
      </c>
      <c r="AD1533" s="181">
        <f t="shared" si="210"/>
        <v>0</v>
      </c>
      <c r="AE1533" s="178">
        <f>IF(V1533&gt;0,P1533*INDEX(Scope_Labor_Rates!$E$6:$E$46,V1533-5),0)</f>
        <v>0</v>
      </c>
      <c r="AF1533" s="181">
        <f>IF(V1533&gt;0,AE1533*INDEX(Scope_Labor_Rates!$D$6:$D$46,V1533-5)*AA1533,0)</f>
        <v>0</v>
      </c>
      <c r="AG1533" s="178">
        <f>IF(V1533&gt;0,P1533*INDEX(Scope_Labor_Rates!$G$6:$G$46,V1533-5),0)</f>
        <v>0</v>
      </c>
      <c r="AH1533" s="181">
        <f>IF(V1533&gt;0,AG1533*INDEX(Scope_Labor_Rates!$F$6:$F$46,V1533-5)*AA1533,0)</f>
        <v>0</v>
      </c>
      <c r="AI1533" s="178">
        <f>IF(V1533&gt;0,P1533*INDEX(Scope_Labor_Rates!$I$6:$I$46,V1533-5),0)</f>
        <v>0</v>
      </c>
      <c r="AJ1533" s="181">
        <f>IF(V1533&gt;0,AI1533*INDEX(Scope_Labor_Rates!$H$6:$H$46,V1533-5)*AA1533,0)</f>
        <v>0</v>
      </c>
      <c r="AK1533" s="178">
        <f>IF(V1533&gt;0,P1533*INDEX(Scope_Labor_Rates!$K$6:$K$46,V1533-5),0)</f>
        <v>0</v>
      </c>
      <c r="AL1533" s="181">
        <f>IF(V1533&gt;0,AK1533*INDEX(Scope_Labor_Rates!$J$6:$J$46,V1533-5)*AA1533,0)</f>
        <v>0</v>
      </c>
      <c r="AM1533" s="178">
        <f>IF(V1533&gt;0,P1533*INDEX(Scope_Labor_Rates!$M$6:$M$46,V1533-5),0)</f>
        <v>0</v>
      </c>
      <c r="AN1533" s="178">
        <f>IF(V1533&gt;0,AM1533*INDEX(Scope_Labor_Rates!$L$6:$L$46,V1533-5)*AA1533,0)</f>
        <v>0</v>
      </c>
      <c r="AO1533" s="178">
        <f>IF(V1533&gt;0,P1533*INDEX(Scope_Labor_Rates!$O$6:$O$46,V1533-5)*AA1533,0)</f>
        <v>0</v>
      </c>
      <c r="AP1533" s="181">
        <f>IF(V1533&gt;0,P1533*INDEX(Scope_Labor_Rates!$Q$6:$Q$46,V1533-5)*AA1533,0)</f>
        <v>0</v>
      </c>
      <c r="AQ1533" s="178">
        <f t="shared" si="211"/>
        <v>0</v>
      </c>
      <c r="AR1533" s="178">
        <f t="shared" si="212"/>
        <v>0</v>
      </c>
      <c r="AS1533" s="178">
        <f t="shared" si="213"/>
        <v>0</v>
      </c>
      <c r="AT1533" s="178">
        <f t="shared" si="214"/>
        <v>0</v>
      </c>
      <c r="AU1533">
        <f t="shared" si="215"/>
        <v>0</v>
      </c>
    </row>
    <row r="1534" spans="1:47">
      <c r="A1534" t="str">
        <f>IF(All_Tasks!A1534="","",All_Tasks!A1534)</f>
        <v/>
      </c>
      <c r="B1534" t="str">
        <f>IF(All_Tasks!B1534="","",All_Tasks!B1534)</f>
        <v/>
      </c>
      <c r="C1534" t="str">
        <f>IF(All_Tasks!C1534="","",All_Tasks!C1534)</f>
        <v/>
      </c>
      <c r="D1534" t="str">
        <f>IF(All_Tasks!D1534="","",All_Tasks!D1534)</f>
        <v/>
      </c>
      <c r="E1534" t="str">
        <f>IF(All_Tasks!V1534&lt;&gt;"",All_Tasks!V1534,IF(All_Tasks!E1534&lt;&gt;"",All_Tasks!E1534,""))</f>
        <v/>
      </c>
      <c r="F1534" t="str">
        <f>IF(All_Tasks!F1534="","",All_Tasks!F1534)</f>
        <v/>
      </c>
      <c r="G1534" t="str">
        <f>IF(All_Tasks!G1534="","",All_Tasks!G1534)</f>
        <v/>
      </c>
      <c r="H1534" s="231" t="str">
        <f>IF(All_Tasks!H1534="","",All_Tasks!H1534)</f>
        <v/>
      </c>
      <c r="I1534" t="str">
        <f>IF(All_Tasks!I1534="","",All_Tasks!I1534)</f>
        <v/>
      </c>
      <c r="J1534" t="str">
        <f>IF(All_Tasks!J1534="","",All_Tasks!J1534)</f>
        <v/>
      </c>
      <c r="K1534" t="str">
        <f>IF(All_Tasks!K1534="","",All_Tasks!K1534)</f>
        <v/>
      </c>
      <c r="L1534" s="231" t="str">
        <f>IF(All_Tasks!L1534="","",All_Tasks!L1534)</f>
        <v/>
      </c>
      <c r="M1534" t="str">
        <f>IF(All_Tasks!M1534="","",All_Tasks!M1534)</f>
        <v/>
      </c>
      <c r="N1534" t="str">
        <f>IF(All_Tasks!N1534="","",All_Tasks!N1534)</f>
        <v/>
      </c>
      <c r="O1534" t="str">
        <f>IF(All_Tasks!O1534="","",All_Tasks!O1534)</f>
        <v/>
      </c>
      <c r="P1534" s="181">
        <f>IF(All_Tasks!P1534="",0,All_Tasks!P1534)</f>
        <v>0</v>
      </c>
      <c r="Q1534" s="181">
        <f>IF(All_Tasks!Q1534="",0,All_Tasks!Q1534)</f>
        <v>0</v>
      </c>
      <c r="R1534" s="181">
        <f>IF(All_Tasks!R1534="",0,All_Tasks!R1534)</f>
        <v>0</v>
      </c>
      <c r="S1534" s="181" t="str">
        <f>IF(All_Tasks!S1534="","",All_Tasks!S1534)</f>
        <v/>
      </c>
      <c r="T1534" t="str">
        <f>IF(All_Tasks!T1534="","",All_Tasks!T1534)</f>
        <v/>
      </c>
      <c r="U1534" t="str">
        <f>IF(All_Tasks!U1534="","",All_Tasks!U1534)</f>
        <v/>
      </c>
      <c r="V1534">
        <f>IF(A1534="",0,IFERROR(MATCH(A1534,Scope_Labor_Rates!$A$6:$A$46,0)+5,0))</f>
        <v>0</v>
      </c>
      <c r="W1534" s="178">
        <f>IF(V1534&gt;0,INDEX(Scope_Labor_Rates!$C$6:$C$46,V1534-5),0)</f>
        <v>0</v>
      </c>
      <c r="X1534" s="178">
        <f>IF(V1534&gt;0,INDEX(Scope_Labor_Rates!$C$6:$C$46,V1534-5),0)</f>
        <v>0</v>
      </c>
      <c r="Y1534" s="180">
        <f>IF(V1534&gt;0,INDEX(Scope_Labor_Rates!$S$6:$S$46,V1534-5),0)</f>
        <v>0</v>
      </c>
      <c r="Z1534" s="180">
        <f>IF(V1534&gt;0,INDEX(Scope_Labor_Rates!$R$6:$R$46,V1534-5),1)</f>
        <v>1</v>
      </c>
      <c r="AA1534" s="231">
        <f t="shared" si="207"/>
        <v>0</v>
      </c>
      <c r="AB1534" t="str">
        <f t="shared" si="208"/>
        <v/>
      </c>
      <c r="AC1534" s="178" t="str">
        <f t="shared" si="209"/>
        <v/>
      </c>
      <c r="AD1534" s="181">
        <f t="shared" si="210"/>
        <v>0</v>
      </c>
      <c r="AE1534" s="178">
        <f>IF(V1534&gt;0,P1534*INDEX(Scope_Labor_Rates!$E$6:$E$46,V1534-5),0)</f>
        <v>0</v>
      </c>
      <c r="AF1534" s="181">
        <f>IF(V1534&gt;0,AE1534*INDEX(Scope_Labor_Rates!$D$6:$D$46,V1534-5)*AA1534,0)</f>
        <v>0</v>
      </c>
      <c r="AG1534" s="178">
        <f>IF(V1534&gt;0,P1534*INDEX(Scope_Labor_Rates!$G$6:$G$46,V1534-5),0)</f>
        <v>0</v>
      </c>
      <c r="AH1534" s="181">
        <f>IF(V1534&gt;0,AG1534*INDEX(Scope_Labor_Rates!$F$6:$F$46,V1534-5)*AA1534,0)</f>
        <v>0</v>
      </c>
      <c r="AI1534" s="178">
        <f>IF(V1534&gt;0,P1534*INDEX(Scope_Labor_Rates!$I$6:$I$46,V1534-5),0)</f>
        <v>0</v>
      </c>
      <c r="AJ1534" s="181">
        <f>IF(V1534&gt;0,AI1534*INDEX(Scope_Labor_Rates!$H$6:$H$46,V1534-5)*AA1534,0)</f>
        <v>0</v>
      </c>
      <c r="AK1534" s="178">
        <f>IF(V1534&gt;0,P1534*INDEX(Scope_Labor_Rates!$K$6:$K$46,V1534-5),0)</f>
        <v>0</v>
      </c>
      <c r="AL1534" s="181">
        <f>IF(V1534&gt;0,AK1534*INDEX(Scope_Labor_Rates!$J$6:$J$46,V1534-5)*AA1534,0)</f>
        <v>0</v>
      </c>
      <c r="AM1534" s="178">
        <f>IF(V1534&gt;0,P1534*INDEX(Scope_Labor_Rates!$M$6:$M$46,V1534-5),0)</f>
        <v>0</v>
      </c>
      <c r="AN1534" s="178">
        <f>IF(V1534&gt;0,AM1534*INDEX(Scope_Labor_Rates!$L$6:$L$46,V1534-5)*AA1534,0)</f>
        <v>0</v>
      </c>
      <c r="AO1534" s="178">
        <f>IF(V1534&gt;0,P1534*INDEX(Scope_Labor_Rates!$O$6:$O$46,V1534-5)*AA1534,0)</f>
        <v>0</v>
      </c>
      <c r="AP1534" s="181">
        <f>IF(V1534&gt;0,P1534*INDEX(Scope_Labor_Rates!$Q$6:$Q$46,V1534-5)*AA1534,0)</f>
        <v>0</v>
      </c>
      <c r="AQ1534" s="178">
        <f t="shared" si="211"/>
        <v>0</v>
      </c>
      <c r="AR1534" s="178">
        <f t="shared" si="212"/>
        <v>0</v>
      </c>
      <c r="AS1534" s="178">
        <f t="shared" si="213"/>
        <v>0</v>
      </c>
      <c r="AT1534" s="178">
        <f t="shared" si="214"/>
        <v>0</v>
      </c>
      <c r="AU1534">
        <f t="shared" si="215"/>
        <v>0</v>
      </c>
    </row>
    <row r="1535" spans="1:47">
      <c r="A1535" t="str">
        <f>IF(All_Tasks!A1535="","",All_Tasks!A1535)</f>
        <v/>
      </c>
      <c r="B1535" t="str">
        <f>IF(All_Tasks!B1535="","",All_Tasks!B1535)</f>
        <v/>
      </c>
      <c r="C1535" t="str">
        <f>IF(All_Tasks!C1535="","",All_Tasks!C1535)</f>
        <v/>
      </c>
      <c r="D1535" t="str">
        <f>IF(All_Tasks!D1535="","",All_Tasks!D1535)</f>
        <v/>
      </c>
      <c r="E1535" t="str">
        <f>IF(All_Tasks!V1535&lt;&gt;"",All_Tasks!V1535,IF(All_Tasks!E1535&lt;&gt;"",All_Tasks!E1535,""))</f>
        <v/>
      </c>
      <c r="F1535" t="str">
        <f>IF(All_Tasks!F1535="","",All_Tasks!F1535)</f>
        <v/>
      </c>
      <c r="G1535" t="str">
        <f>IF(All_Tasks!G1535="","",All_Tasks!G1535)</f>
        <v/>
      </c>
      <c r="H1535" s="231" t="str">
        <f>IF(All_Tasks!H1535="","",All_Tasks!H1535)</f>
        <v/>
      </c>
      <c r="I1535" t="str">
        <f>IF(All_Tasks!I1535="","",All_Tasks!I1535)</f>
        <v/>
      </c>
      <c r="J1535" t="str">
        <f>IF(All_Tasks!J1535="","",All_Tasks!J1535)</f>
        <v/>
      </c>
      <c r="K1535" t="str">
        <f>IF(All_Tasks!K1535="","",All_Tasks!K1535)</f>
        <v/>
      </c>
      <c r="L1535" s="231" t="str">
        <f>IF(All_Tasks!L1535="","",All_Tasks!L1535)</f>
        <v/>
      </c>
      <c r="M1535" t="str">
        <f>IF(All_Tasks!M1535="","",All_Tasks!M1535)</f>
        <v/>
      </c>
      <c r="N1535" t="str">
        <f>IF(All_Tasks!N1535="","",All_Tasks!N1535)</f>
        <v/>
      </c>
      <c r="O1535" t="str">
        <f>IF(All_Tasks!O1535="","",All_Tasks!O1535)</f>
        <v/>
      </c>
      <c r="P1535" s="181">
        <f>IF(All_Tasks!P1535="",0,All_Tasks!P1535)</f>
        <v>0</v>
      </c>
      <c r="Q1535" s="181">
        <f>IF(All_Tasks!Q1535="",0,All_Tasks!Q1535)</f>
        <v>0</v>
      </c>
      <c r="R1535" s="181">
        <f>IF(All_Tasks!R1535="",0,All_Tasks!R1535)</f>
        <v>0</v>
      </c>
      <c r="S1535" s="181" t="str">
        <f>IF(All_Tasks!S1535="","",All_Tasks!S1535)</f>
        <v/>
      </c>
      <c r="T1535" t="str">
        <f>IF(All_Tasks!T1535="","",All_Tasks!T1535)</f>
        <v/>
      </c>
      <c r="U1535" t="str">
        <f>IF(All_Tasks!U1535="","",All_Tasks!U1535)</f>
        <v/>
      </c>
      <c r="V1535">
        <f>IF(A1535="",0,IFERROR(MATCH(A1535,Scope_Labor_Rates!$A$6:$A$46,0)+5,0))</f>
        <v>0</v>
      </c>
      <c r="W1535" s="178">
        <f>IF(V1535&gt;0,INDEX(Scope_Labor_Rates!$C$6:$C$46,V1535-5),0)</f>
        <v>0</v>
      </c>
      <c r="X1535" s="178">
        <f>IF(V1535&gt;0,INDEX(Scope_Labor_Rates!$C$6:$C$46,V1535-5),0)</f>
        <v>0</v>
      </c>
      <c r="Y1535" s="180">
        <f>IF(V1535&gt;0,INDEX(Scope_Labor_Rates!$S$6:$S$46,V1535-5),0)</f>
        <v>0</v>
      </c>
      <c r="Z1535" s="180">
        <f>IF(V1535&gt;0,INDEX(Scope_Labor_Rates!$R$6:$R$46,V1535-5),1)</f>
        <v>1</v>
      </c>
      <c r="AA1535" s="231">
        <f t="shared" si="207"/>
        <v>0</v>
      </c>
      <c r="AB1535" t="str">
        <f t="shared" si="208"/>
        <v/>
      </c>
      <c r="AC1535" s="178" t="str">
        <f t="shared" si="209"/>
        <v/>
      </c>
      <c r="AD1535" s="181">
        <f t="shared" si="210"/>
        <v>0</v>
      </c>
      <c r="AE1535" s="178">
        <f>IF(V1535&gt;0,P1535*INDEX(Scope_Labor_Rates!$E$6:$E$46,V1535-5),0)</f>
        <v>0</v>
      </c>
      <c r="AF1535" s="181">
        <f>IF(V1535&gt;0,AE1535*INDEX(Scope_Labor_Rates!$D$6:$D$46,V1535-5)*AA1535,0)</f>
        <v>0</v>
      </c>
      <c r="AG1535" s="178">
        <f>IF(V1535&gt;0,P1535*INDEX(Scope_Labor_Rates!$G$6:$G$46,V1535-5),0)</f>
        <v>0</v>
      </c>
      <c r="AH1535" s="181">
        <f>IF(V1535&gt;0,AG1535*INDEX(Scope_Labor_Rates!$F$6:$F$46,V1535-5)*AA1535,0)</f>
        <v>0</v>
      </c>
      <c r="AI1535" s="178">
        <f>IF(V1535&gt;0,P1535*INDEX(Scope_Labor_Rates!$I$6:$I$46,V1535-5),0)</f>
        <v>0</v>
      </c>
      <c r="AJ1535" s="181">
        <f>IF(V1535&gt;0,AI1535*INDEX(Scope_Labor_Rates!$H$6:$H$46,V1535-5)*AA1535,0)</f>
        <v>0</v>
      </c>
      <c r="AK1535" s="178">
        <f>IF(V1535&gt;0,P1535*INDEX(Scope_Labor_Rates!$K$6:$K$46,V1535-5),0)</f>
        <v>0</v>
      </c>
      <c r="AL1535" s="181">
        <f>IF(V1535&gt;0,AK1535*INDEX(Scope_Labor_Rates!$J$6:$J$46,V1535-5)*AA1535,0)</f>
        <v>0</v>
      </c>
      <c r="AM1535" s="178">
        <f>IF(V1535&gt;0,P1535*INDEX(Scope_Labor_Rates!$M$6:$M$46,V1535-5),0)</f>
        <v>0</v>
      </c>
      <c r="AN1535" s="178">
        <f>IF(V1535&gt;0,AM1535*INDEX(Scope_Labor_Rates!$L$6:$L$46,V1535-5)*AA1535,0)</f>
        <v>0</v>
      </c>
      <c r="AO1535" s="178">
        <f>IF(V1535&gt;0,P1535*INDEX(Scope_Labor_Rates!$O$6:$O$46,V1535-5)*AA1535,0)</f>
        <v>0</v>
      </c>
      <c r="AP1535" s="181">
        <f>IF(V1535&gt;0,P1535*INDEX(Scope_Labor_Rates!$Q$6:$Q$46,V1535-5)*AA1535,0)</f>
        <v>0</v>
      </c>
      <c r="AQ1535" s="178">
        <f t="shared" si="211"/>
        <v>0</v>
      </c>
      <c r="AR1535" s="178">
        <f t="shared" si="212"/>
        <v>0</v>
      </c>
      <c r="AS1535" s="178">
        <f t="shared" si="213"/>
        <v>0</v>
      </c>
      <c r="AT1535" s="178">
        <f t="shared" si="214"/>
        <v>0</v>
      </c>
      <c r="AU1535">
        <f t="shared" si="215"/>
        <v>0</v>
      </c>
    </row>
    <row r="1536" spans="1:47">
      <c r="A1536" t="str">
        <f>IF(All_Tasks!A1536="","",All_Tasks!A1536)</f>
        <v/>
      </c>
      <c r="B1536" t="str">
        <f>IF(All_Tasks!B1536="","",All_Tasks!B1536)</f>
        <v/>
      </c>
      <c r="C1536" t="str">
        <f>IF(All_Tasks!C1536="","",All_Tasks!C1536)</f>
        <v/>
      </c>
      <c r="D1536" t="str">
        <f>IF(All_Tasks!D1536="","",All_Tasks!D1536)</f>
        <v/>
      </c>
      <c r="E1536" t="str">
        <f>IF(All_Tasks!V1536&lt;&gt;"",All_Tasks!V1536,IF(All_Tasks!E1536&lt;&gt;"",All_Tasks!E1536,""))</f>
        <v/>
      </c>
      <c r="F1536" t="str">
        <f>IF(All_Tasks!F1536="","",All_Tasks!F1536)</f>
        <v/>
      </c>
      <c r="G1536" t="str">
        <f>IF(All_Tasks!G1536="","",All_Tasks!G1536)</f>
        <v/>
      </c>
      <c r="H1536" s="231" t="str">
        <f>IF(All_Tasks!H1536="","",All_Tasks!H1536)</f>
        <v/>
      </c>
      <c r="I1536" t="str">
        <f>IF(All_Tasks!I1536="","",All_Tasks!I1536)</f>
        <v/>
      </c>
      <c r="J1536" t="str">
        <f>IF(All_Tasks!J1536="","",All_Tasks!J1536)</f>
        <v/>
      </c>
      <c r="K1536" t="str">
        <f>IF(All_Tasks!K1536="","",All_Tasks!K1536)</f>
        <v/>
      </c>
      <c r="L1536" s="231" t="str">
        <f>IF(All_Tasks!L1536="","",All_Tasks!L1536)</f>
        <v/>
      </c>
      <c r="M1536" t="str">
        <f>IF(All_Tasks!M1536="","",All_Tasks!M1536)</f>
        <v/>
      </c>
      <c r="N1536" t="str">
        <f>IF(All_Tasks!N1536="","",All_Tasks!N1536)</f>
        <v/>
      </c>
      <c r="O1536" t="str">
        <f>IF(All_Tasks!O1536="","",All_Tasks!O1536)</f>
        <v/>
      </c>
      <c r="P1536" s="181">
        <f>IF(All_Tasks!P1536="",0,All_Tasks!P1536)</f>
        <v>0</v>
      </c>
      <c r="Q1536" s="181">
        <f>IF(All_Tasks!Q1536="",0,All_Tasks!Q1536)</f>
        <v>0</v>
      </c>
      <c r="R1536" s="181">
        <f>IF(All_Tasks!R1536="",0,All_Tasks!R1536)</f>
        <v>0</v>
      </c>
      <c r="S1536" s="181" t="str">
        <f>IF(All_Tasks!S1536="","",All_Tasks!S1536)</f>
        <v/>
      </c>
      <c r="T1536" t="str">
        <f>IF(All_Tasks!T1536="","",All_Tasks!T1536)</f>
        <v/>
      </c>
      <c r="U1536" t="str">
        <f>IF(All_Tasks!U1536="","",All_Tasks!U1536)</f>
        <v/>
      </c>
      <c r="V1536">
        <f>IF(A1536="",0,IFERROR(MATCH(A1536,Scope_Labor_Rates!$A$6:$A$46,0)+5,0))</f>
        <v>0</v>
      </c>
      <c r="W1536" s="178">
        <f>IF(V1536&gt;0,INDEX(Scope_Labor_Rates!$C$6:$C$46,V1536-5),0)</f>
        <v>0</v>
      </c>
      <c r="X1536" s="178">
        <f>IF(V1536&gt;0,INDEX(Scope_Labor_Rates!$C$6:$C$46,V1536-5),0)</f>
        <v>0</v>
      </c>
      <c r="Y1536" s="180">
        <f>IF(V1536&gt;0,INDEX(Scope_Labor_Rates!$S$6:$S$46,V1536-5),0)</f>
        <v>0</v>
      </c>
      <c r="Z1536" s="180">
        <f>IF(V1536&gt;0,INDEX(Scope_Labor_Rates!$R$6:$R$46,V1536-5),1)</f>
        <v>1</v>
      </c>
      <c r="AA1536" s="231">
        <f t="shared" si="207"/>
        <v>0</v>
      </c>
      <c r="AB1536" t="str">
        <f t="shared" si="208"/>
        <v/>
      </c>
      <c r="AC1536" s="178" t="str">
        <f t="shared" si="209"/>
        <v/>
      </c>
      <c r="AD1536" s="181">
        <f t="shared" si="210"/>
        <v>0</v>
      </c>
      <c r="AE1536" s="178">
        <f>IF(V1536&gt;0,P1536*INDEX(Scope_Labor_Rates!$E$6:$E$46,V1536-5),0)</f>
        <v>0</v>
      </c>
      <c r="AF1536" s="181">
        <f>IF(V1536&gt;0,AE1536*INDEX(Scope_Labor_Rates!$D$6:$D$46,V1536-5)*AA1536,0)</f>
        <v>0</v>
      </c>
      <c r="AG1536" s="178">
        <f>IF(V1536&gt;0,P1536*INDEX(Scope_Labor_Rates!$G$6:$G$46,V1536-5),0)</f>
        <v>0</v>
      </c>
      <c r="AH1536" s="181">
        <f>IF(V1536&gt;0,AG1536*INDEX(Scope_Labor_Rates!$F$6:$F$46,V1536-5)*AA1536,0)</f>
        <v>0</v>
      </c>
      <c r="AI1536" s="178">
        <f>IF(V1536&gt;0,P1536*INDEX(Scope_Labor_Rates!$I$6:$I$46,V1536-5),0)</f>
        <v>0</v>
      </c>
      <c r="AJ1536" s="181">
        <f>IF(V1536&gt;0,AI1536*INDEX(Scope_Labor_Rates!$H$6:$H$46,V1536-5)*AA1536,0)</f>
        <v>0</v>
      </c>
      <c r="AK1536" s="178">
        <f>IF(V1536&gt;0,P1536*INDEX(Scope_Labor_Rates!$K$6:$K$46,V1536-5),0)</f>
        <v>0</v>
      </c>
      <c r="AL1536" s="181">
        <f>IF(V1536&gt;0,AK1536*INDEX(Scope_Labor_Rates!$J$6:$J$46,V1536-5)*AA1536,0)</f>
        <v>0</v>
      </c>
      <c r="AM1536" s="178">
        <f>IF(V1536&gt;0,P1536*INDEX(Scope_Labor_Rates!$M$6:$M$46,V1536-5),0)</f>
        <v>0</v>
      </c>
      <c r="AN1536" s="178">
        <f>IF(V1536&gt;0,AM1536*INDEX(Scope_Labor_Rates!$L$6:$L$46,V1536-5)*AA1536,0)</f>
        <v>0</v>
      </c>
      <c r="AO1536" s="178">
        <f>IF(V1536&gt;0,P1536*INDEX(Scope_Labor_Rates!$O$6:$O$46,V1536-5)*AA1536,0)</f>
        <v>0</v>
      </c>
      <c r="AP1536" s="181">
        <f>IF(V1536&gt;0,P1536*INDEX(Scope_Labor_Rates!$Q$6:$Q$46,V1536-5)*AA1536,0)</f>
        <v>0</v>
      </c>
      <c r="AQ1536" s="178">
        <f t="shared" si="211"/>
        <v>0</v>
      </c>
      <c r="AR1536" s="178">
        <f t="shared" si="212"/>
        <v>0</v>
      </c>
      <c r="AS1536" s="178">
        <f t="shared" si="213"/>
        <v>0</v>
      </c>
      <c r="AT1536" s="178">
        <f t="shared" si="214"/>
        <v>0</v>
      </c>
      <c r="AU1536">
        <f t="shared" si="215"/>
        <v>0</v>
      </c>
    </row>
    <row r="1537" spans="1:47">
      <c r="A1537" t="str">
        <f>IF(All_Tasks!A1537="","",All_Tasks!A1537)</f>
        <v/>
      </c>
      <c r="B1537" t="str">
        <f>IF(All_Tasks!B1537="","",All_Tasks!B1537)</f>
        <v/>
      </c>
      <c r="C1537" t="str">
        <f>IF(All_Tasks!C1537="","",All_Tasks!C1537)</f>
        <v/>
      </c>
      <c r="D1537" t="str">
        <f>IF(All_Tasks!D1537="","",All_Tasks!D1537)</f>
        <v/>
      </c>
      <c r="E1537" t="str">
        <f>IF(All_Tasks!V1537&lt;&gt;"",All_Tasks!V1537,IF(All_Tasks!E1537&lt;&gt;"",All_Tasks!E1537,""))</f>
        <v/>
      </c>
      <c r="F1537" t="str">
        <f>IF(All_Tasks!F1537="","",All_Tasks!F1537)</f>
        <v/>
      </c>
      <c r="G1537" t="str">
        <f>IF(All_Tasks!G1537="","",All_Tasks!G1537)</f>
        <v/>
      </c>
      <c r="H1537" s="231" t="str">
        <f>IF(All_Tasks!H1537="","",All_Tasks!H1537)</f>
        <v/>
      </c>
      <c r="I1537" t="str">
        <f>IF(All_Tasks!I1537="","",All_Tasks!I1537)</f>
        <v/>
      </c>
      <c r="J1537" t="str">
        <f>IF(All_Tasks!J1537="","",All_Tasks!J1537)</f>
        <v/>
      </c>
      <c r="K1537" t="str">
        <f>IF(All_Tasks!K1537="","",All_Tasks!K1537)</f>
        <v/>
      </c>
      <c r="L1537" s="231" t="str">
        <f>IF(All_Tasks!L1537="","",All_Tasks!L1537)</f>
        <v/>
      </c>
      <c r="M1537" t="str">
        <f>IF(All_Tasks!M1537="","",All_Tasks!M1537)</f>
        <v/>
      </c>
      <c r="N1537" t="str">
        <f>IF(All_Tasks!N1537="","",All_Tasks!N1537)</f>
        <v/>
      </c>
      <c r="O1537" t="str">
        <f>IF(All_Tasks!O1537="","",All_Tasks!O1537)</f>
        <v/>
      </c>
      <c r="P1537" s="181">
        <f>IF(All_Tasks!P1537="",0,All_Tasks!P1537)</f>
        <v>0</v>
      </c>
      <c r="Q1537" s="181">
        <f>IF(All_Tasks!Q1537="",0,All_Tasks!Q1537)</f>
        <v>0</v>
      </c>
      <c r="R1537" s="181">
        <f>IF(All_Tasks!R1537="",0,All_Tasks!R1537)</f>
        <v>0</v>
      </c>
      <c r="S1537" s="181" t="str">
        <f>IF(All_Tasks!S1537="","",All_Tasks!S1537)</f>
        <v/>
      </c>
      <c r="T1537" t="str">
        <f>IF(All_Tasks!T1537="","",All_Tasks!T1537)</f>
        <v/>
      </c>
      <c r="U1537" t="str">
        <f>IF(All_Tasks!U1537="","",All_Tasks!U1537)</f>
        <v/>
      </c>
      <c r="V1537">
        <f>IF(A1537="",0,IFERROR(MATCH(A1537,Scope_Labor_Rates!$A$6:$A$46,0)+5,0))</f>
        <v>0</v>
      </c>
      <c r="W1537" s="178">
        <f>IF(V1537&gt;0,INDEX(Scope_Labor_Rates!$C$6:$C$46,V1537-5),0)</f>
        <v>0</v>
      </c>
      <c r="X1537" s="178">
        <f>IF(V1537&gt;0,INDEX(Scope_Labor_Rates!$C$6:$C$46,V1537-5),0)</f>
        <v>0</v>
      </c>
      <c r="Y1537" s="180">
        <f>IF(V1537&gt;0,INDEX(Scope_Labor_Rates!$S$6:$S$46,V1537-5),0)</f>
        <v>0</v>
      </c>
      <c r="Z1537" s="180">
        <f>IF(V1537&gt;0,INDEX(Scope_Labor_Rates!$R$6:$R$46,V1537-5),1)</f>
        <v>1</v>
      </c>
      <c r="AA1537" s="231">
        <f t="shared" si="207"/>
        <v>0</v>
      </c>
      <c r="AB1537" t="str">
        <f t="shared" si="208"/>
        <v/>
      </c>
      <c r="AC1537" s="178" t="str">
        <f t="shared" si="209"/>
        <v/>
      </c>
      <c r="AD1537" s="181">
        <f t="shared" si="210"/>
        <v>0</v>
      </c>
      <c r="AE1537" s="178">
        <f>IF(V1537&gt;0,P1537*INDEX(Scope_Labor_Rates!$E$6:$E$46,V1537-5),0)</f>
        <v>0</v>
      </c>
      <c r="AF1537" s="181">
        <f>IF(V1537&gt;0,AE1537*INDEX(Scope_Labor_Rates!$D$6:$D$46,V1537-5)*AA1537,0)</f>
        <v>0</v>
      </c>
      <c r="AG1537" s="178">
        <f>IF(V1537&gt;0,P1537*INDEX(Scope_Labor_Rates!$G$6:$G$46,V1537-5),0)</f>
        <v>0</v>
      </c>
      <c r="AH1537" s="181">
        <f>IF(V1537&gt;0,AG1537*INDEX(Scope_Labor_Rates!$F$6:$F$46,V1537-5)*AA1537,0)</f>
        <v>0</v>
      </c>
      <c r="AI1537" s="178">
        <f>IF(V1537&gt;0,P1537*INDEX(Scope_Labor_Rates!$I$6:$I$46,V1537-5),0)</f>
        <v>0</v>
      </c>
      <c r="AJ1537" s="181">
        <f>IF(V1537&gt;0,AI1537*INDEX(Scope_Labor_Rates!$H$6:$H$46,V1537-5)*AA1537,0)</f>
        <v>0</v>
      </c>
      <c r="AK1537" s="178">
        <f>IF(V1537&gt;0,P1537*INDEX(Scope_Labor_Rates!$K$6:$K$46,V1537-5),0)</f>
        <v>0</v>
      </c>
      <c r="AL1537" s="181">
        <f>IF(V1537&gt;0,AK1537*INDEX(Scope_Labor_Rates!$J$6:$J$46,V1537-5)*AA1537,0)</f>
        <v>0</v>
      </c>
      <c r="AM1537" s="178">
        <f>IF(V1537&gt;0,P1537*INDEX(Scope_Labor_Rates!$M$6:$M$46,V1537-5),0)</f>
        <v>0</v>
      </c>
      <c r="AN1537" s="178">
        <f>IF(V1537&gt;0,AM1537*INDEX(Scope_Labor_Rates!$L$6:$L$46,V1537-5)*AA1537,0)</f>
        <v>0</v>
      </c>
      <c r="AO1537" s="178">
        <f>IF(V1537&gt;0,P1537*INDEX(Scope_Labor_Rates!$O$6:$O$46,V1537-5)*AA1537,0)</f>
        <v>0</v>
      </c>
      <c r="AP1537" s="181">
        <f>IF(V1537&gt;0,P1537*INDEX(Scope_Labor_Rates!$Q$6:$Q$46,V1537-5)*AA1537,0)</f>
        <v>0</v>
      </c>
      <c r="AQ1537" s="178">
        <f t="shared" si="211"/>
        <v>0</v>
      </c>
      <c r="AR1537" s="178">
        <f t="shared" si="212"/>
        <v>0</v>
      </c>
      <c r="AS1537" s="178">
        <f t="shared" si="213"/>
        <v>0</v>
      </c>
      <c r="AT1537" s="178">
        <f t="shared" si="214"/>
        <v>0</v>
      </c>
      <c r="AU1537">
        <f t="shared" si="215"/>
        <v>0</v>
      </c>
    </row>
    <row r="1538" spans="1:47">
      <c r="A1538" t="str">
        <f>IF(All_Tasks!A1538="","",All_Tasks!A1538)</f>
        <v/>
      </c>
      <c r="B1538" t="str">
        <f>IF(All_Tasks!B1538="","",All_Tasks!B1538)</f>
        <v/>
      </c>
      <c r="C1538" t="str">
        <f>IF(All_Tasks!C1538="","",All_Tasks!C1538)</f>
        <v/>
      </c>
      <c r="D1538" t="str">
        <f>IF(All_Tasks!D1538="","",All_Tasks!D1538)</f>
        <v/>
      </c>
      <c r="E1538" t="str">
        <f>IF(All_Tasks!V1538&lt;&gt;"",All_Tasks!V1538,IF(All_Tasks!E1538&lt;&gt;"",All_Tasks!E1538,""))</f>
        <v/>
      </c>
      <c r="F1538" t="str">
        <f>IF(All_Tasks!F1538="","",All_Tasks!F1538)</f>
        <v/>
      </c>
      <c r="G1538" t="str">
        <f>IF(All_Tasks!G1538="","",All_Tasks!G1538)</f>
        <v/>
      </c>
      <c r="H1538" s="231" t="str">
        <f>IF(All_Tasks!H1538="","",All_Tasks!H1538)</f>
        <v/>
      </c>
      <c r="I1538" t="str">
        <f>IF(All_Tasks!I1538="","",All_Tasks!I1538)</f>
        <v/>
      </c>
      <c r="J1538" t="str">
        <f>IF(All_Tasks!J1538="","",All_Tasks!J1538)</f>
        <v/>
      </c>
      <c r="K1538" t="str">
        <f>IF(All_Tasks!K1538="","",All_Tasks!K1538)</f>
        <v/>
      </c>
      <c r="L1538" s="231" t="str">
        <f>IF(All_Tasks!L1538="","",All_Tasks!L1538)</f>
        <v/>
      </c>
      <c r="M1538" t="str">
        <f>IF(All_Tasks!M1538="","",All_Tasks!M1538)</f>
        <v/>
      </c>
      <c r="N1538" t="str">
        <f>IF(All_Tasks!N1538="","",All_Tasks!N1538)</f>
        <v/>
      </c>
      <c r="O1538" t="str">
        <f>IF(All_Tasks!O1538="","",All_Tasks!O1538)</f>
        <v/>
      </c>
      <c r="P1538" s="181">
        <f>IF(All_Tasks!P1538="",0,All_Tasks!P1538)</f>
        <v>0</v>
      </c>
      <c r="Q1538" s="181">
        <f>IF(All_Tasks!Q1538="",0,All_Tasks!Q1538)</f>
        <v>0</v>
      </c>
      <c r="R1538" s="181">
        <f>IF(All_Tasks!R1538="",0,All_Tasks!R1538)</f>
        <v>0</v>
      </c>
      <c r="S1538" s="181" t="str">
        <f>IF(All_Tasks!S1538="","",All_Tasks!S1538)</f>
        <v/>
      </c>
      <c r="T1538" t="str">
        <f>IF(All_Tasks!T1538="","",All_Tasks!T1538)</f>
        <v/>
      </c>
      <c r="U1538" t="str">
        <f>IF(All_Tasks!U1538="","",All_Tasks!U1538)</f>
        <v/>
      </c>
      <c r="V1538">
        <f>IF(A1538="",0,IFERROR(MATCH(A1538,Scope_Labor_Rates!$A$6:$A$46,0)+5,0))</f>
        <v>0</v>
      </c>
      <c r="W1538" s="178">
        <f>IF(V1538&gt;0,INDEX(Scope_Labor_Rates!$C$6:$C$46,V1538-5),0)</f>
        <v>0</v>
      </c>
      <c r="X1538" s="178">
        <f>IF(V1538&gt;0,INDEX(Scope_Labor_Rates!$C$6:$C$46,V1538-5),0)</f>
        <v>0</v>
      </c>
      <c r="Y1538" s="180">
        <f>IF(V1538&gt;0,INDEX(Scope_Labor_Rates!$S$6:$S$46,V1538-5),0)</f>
        <v>0</v>
      </c>
      <c r="Z1538" s="180">
        <f>IF(V1538&gt;0,INDEX(Scope_Labor_Rates!$R$6:$R$46,V1538-5),1)</f>
        <v>1</v>
      </c>
      <c r="AA1538" s="231">
        <f t="shared" ref="AA1538:AA1601" si="216">IF(OR(L1538&lt;&gt;"",UPPER(S1538)="COMPLETED"),1,0)</f>
        <v>0</v>
      </c>
      <c r="AB1538" t="str">
        <f t="shared" ref="AB1538:AB1601" si="217">IF(L1538="","",L1538-WEEKDAY(L1538,3)+6)</f>
        <v/>
      </c>
      <c r="AC1538" s="178" t="str">
        <f t="shared" ref="AC1538:AC1601" si="218">IF(AB1538="","",IF(DAY(AB1538)&lt;=23,TEXT(AB1538,"MMM-yyyy"),TEXT(EOMONTH(AB1538,0)+1,"MMM-yyyy")))</f>
        <v/>
      </c>
      <c r="AD1538" s="181">
        <f t="shared" ref="AD1538:AD1601" si="219">P1538*X1538*AA1538</f>
        <v>0</v>
      </c>
      <c r="AE1538" s="178">
        <f>IF(V1538&gt;0,P1538*INDEX(Scope_Labor_Rates!$E$6:$E$46,V1538-5),0)</f>
        <v>0</v>
      </c>
      <c r="AF1538" s="181">
        <f>IF(V1538&gt;0,AE1538*INDEX(Scope_Labor_Rates!$D$6:$D$46,V1538-5)*AA1538,0)</f>
        <v>0</v>
      </c>
      <c r="AG1538" s="178">
        <f>IF(V1538&gt;0,P1538*INDEX(Scope_Labor_Rates!$G$6:$G$46,V1538-5),0)</f>
        <v>0</v>
      </c>
      <c r="AH1538" s="181">
        <f>IF(V1538&gt;0,AG1538*INDEX(Scope_Labor_Rates!$F$6:$F$46,V1538-5)*AA1538,0)</f>
        <v>0</v>
      </c>
      <c r="AI1538" s="178">
        <f>IF(V1538&gt;0,P1538*INDEX(Scope_Labor_Rates!$I$6:$I$46,V1538-5),0)</f>
        <v>0</v>
      </c>
      <c r="AJ1538" s="181">
        <f>IF(V1538&gt;0,AI1538*INDEX(Scope_Labor_Rates!$H$6:$H$46,V1538-5)*AA1538,0)</f>
        <v>0</v>
      </c>
      <c r="AK1538" s="178">
        <f>IF(V1538&gt;0,P1538*INDEX(Scope_Labor_Rates!$K$6:$K$46,V1538-5),0)</f>
        <v>0</v>
      </c>
      <c r="AL1538" s="181">
        <f>IF(V1538&gt;0,AK1538*INDEX(Scope_Labor_Rates!$J$6:$J$46,V1538-5)*AA1538,0)</f>
        <v>0</v>
      </c>
      <c r="AM1538" s="178">
        <f>IF(V1538&gt;0,P1538*INDEX(Scope_Labor_Rates!$M$6:$M$46,V1538-5),0)</f>
        <v>0</v>
      </c>
      <c r="AN1538" s="178">
        <f>IF(V1538&gt;0,AM1538*INDEX(Scope_Labor_Rates!$L$6:$L$46,V1538-5)*AA1538,0)</f>
        <v>0</v>
      </c>
      <c r="AO1538" s="178">
        <f>IF(V1538&gt;0,P1538*INDEX(Scope_Labor_Rates!$O$6:$O$46,V1538-5)*AA1538,0)</f>
        <v>0</v>
      </c>
      <c r="AP1538" s="181">
        <f>IF(V1538&gt;0,P1538*INDEX(Scope_Labor_Rates!$Q$6:$Q$46,V1538-5)*AA1538,0)</f>
        <v>0</v>
      </c>
      <c r="AQ1538" s="178">
        <f t="shared" ref="AQ1538:AQ1601" si="220">AE1538+AG1538+AI1538+AK1538+AM1538</f>
        <v>0</v>
      </c>
      <c r="AR1538" s="178">
        <f t="shared" ref="AR1538:AR1601" si="221">AF1538+AH1538+AJ1538+AL1538+AN1538</f>
        <v>0</v>
      </c>
      <c r="AS1538" s="178">
        <f t="shared" ref="AS1538:AS1601" si="222">AO1538+AP1538</f>
        <v>0</v>
      </c>
      <c r="AT1538" s="178">
        <f t="shared" ref="AT1538:AT1601" si="223">AD1538+AR1538+AS1538</f>
        <v>0</v>
      </c>
      <c r="AU1538">
        <f t="shared" ref="AU1538:AU1601" si="224">AT1538*Z1538</f>
        <v>0</v>
      </c>
    </row>
    <row r="1539" spans="1:47">
      <c r="A1539" t="str">
        <f>IF(All_Tasks!A1539="","",All_Tasks!A1539)</f>
        <v/>
      </c>
      <c r="B1539" t="str">
        <f>IF(All_Tasks!B1539="","",All_Tasks!B1539)</f>
        <v/>
      </c>
      <c r="C1539" t="str">
        <f>IF(All_Tasks!C1539="","",All_Tasks!C1539)</f>
        <v/>
      </c>
      <c r="D1539" t="str">
        <f>IF(All_Tasks!D1539="","",All_Tasks!D1539)</f>
        <v/>
      </c>
      <c r="E1539" t="str">
        <f>IF(All_Tasks!V1539&lt;&gt;"",All_Tasks!V1539,IF(All_Tasks!E1539&lt;&gt;"",All_Tasks!E1539,""))</f>
        <v/>
      </c>
      <c r="F1539" t="str">
        <f>IF(All_Tasks!F1539="","",All_Tasks!F1539)</f>
        <v/>
      </c>
      <c r="G1539" t="str">
        <f>IF(All_Tasks!G1539="","",All_Tasks!G1539)</f>
        <v/>
      </c>
      <c r="H1539" s="231" t="str">
        <f>IF(All_Tasks!H1539="","",All_Tasks!H1539)</f>
        <v/>
      </c>
      <c r="I1539" t="str">
        <f>IF(All_Tasks!I1539="","",All_Tasks!I1539)</f>
        <v/>
      </c>
      <c r="J1539" t="str">
        <f>IF(All_Tasks!J1539="","",All_Tasks!J1539)</f>
        <v/>
      </c>
      <c r="K1539" t="str">
        <f>IF(All_Tasks!K1539="","",All_Tasks!K1539)</f>
        <v/>
      </c>
      <c r="L1539" s="231" t="str">
        <f>IF(All_Tasks!L1539="","",All_Tasks!L1539)</f>
        <v/>
      </c>
      <c r="M1539" t="str">
        <f>IF(All_Tasks!M1539="","",All_Tasks!M1539)</f>
        <v/>
      </c>
      <c r="N1539" t="str">
        <f>IF(All_Tasks!N1539="","",All_Tasks!N1539)</f>
        <v/>
      </c>
      <c r="O1539" t="str">
        <f>IF(All_Tasks!O1539="","",All_Tasks!O1539)</f>
        <v/>
      </c>
      <c r="P1539" s="181">
        <f>IF(All_Tasks!P1539="",0,All_Tasks!P1539)</f>
        <v>0</v>
      </c>
      <c r="Q1539" s="181">
        <f>IF(All_Tasks!Q1539="",0,All_Tasks!Q1539)</f>
        <v>0</v>
      </c>
      <c r="R1539" s="181">
        <f>IF(All_Tasks!R1539="",0,All_Tasks!R1539)</f>
        <v>0</v>
      </c>
      <c r="S1539" s="181" t="str">
        <f>IF(All_Tasks!S1539="","",All_Tasks!S1539)</f>
        <v/>
      </c>
      <c r="T1539" t="str">
        <f>IF(All_Tasks!T1539="","",All_Tasks!T1539)</f>
        <v/>
      </c>
      <c r="U1539" t="str">
        <f>IF(All_Tasks!U1539="","",All_Tasks!U1539)</f>
        <v/>
      </c>
      <c r="V1539">
        <f>IF(A1539="",0,IFERROR(MATCH(A1539,Scope_Labor_Rates!$A$6:$A$46,0)+5,0))</f>
        <v>0</v>
      </c>
      <c r="W1539" s="178">
        <f>IF(V1539&gt;0,INDEX(Scope_Labor_Rates!$C$6:$C$46,V1539-5),0)</f>
        <v>0</v>
      </c>
      <c r="X1539" s="178">
        <f>IF(V1539&gt;0,INDEX(Scope_Labor_Rates!$C$6:$C$46,V1539-5),0)</f>
        <v>0</v>
      </c>
      <c r="Y1539" s="180">
        <f>IF(V1539&gt;0,INDEX(Scope_Labor_Rates!$S$6:$S$46,V1539-5),0)</f>
        <v>0</v>
      </c>
      <c r="Z1539" s="180">
        <f>IF(V1539&gt;0,INDEX(Scope_Labor_Rates!$R$6:$R$46,V1539-5),1)</f>
        <v>1</v>
      </c>
      <c r="AA1539" s="231">
        <f t="shared" si="216"/>
        <v>0</v>
      </c>
      <c r="AB1539" t="str">
        <f t="shared" si="217"/>
        <v/>
      </c>
      <c r="AC1539" s="178" t="str">
        <f t="shared" si="218"/>
        <v/>
      </c>
      <c r="AD1539" s="181">
        <f t="shared" si="219"/>
        <v>0</v>
      </c>
      <c r="AE1539" s="178">
        <f>IF(V1539&gt;0,P1539*INDEX(Scope_Labor_Rates!$E$6:$E$46,V1539-5),0)</f>
        <v>0</v>
      </c>
      <c r="AF1539" s="181">
        <f>IF(V1539&gt;0,AE1539*INDEX(Scope_Labor_Rates!$D$6:$D$46,V1539-5)*AA1539,0)</f>
        <v>0</v>
      </c>
      <c r="AG1539" s="178">
        <f>IF(V1539&gt;0,P1539*INDEX(Scope_Labor_Rates!$G$6:$G$46,V1539-5),0)</f>
        <v>0</v>
      </c>
      <c r="AH1539" s="181">
        <f>IF(V1539&gt;0,AG1539*INDEX(Scope_Labor_Rates!$F$6:$F$46,V1539-5)*AA1539,0)</f>
        <v>0</v>
      </c>
      <c r="AI1539" s="178">
        <f>IF(V1539&gt;0,P1539*INDEX(Scope_Labor_Rates!$I$6:$I$46,V1539-5),0)</f>
        <v>0</v>
      </c>
      <c r="AJ1539" s="181">
        <f>IF(V1539&gt;0,AI1539*INDEX(Scope_Labor_Rates!$H$6:$H$46,V1539-5)*AA1539,0)</f>
        <v>0</v>
      </c>
      <c r="AK1539" s="178">
        <f>IF(V1539&gt;0,P1539*INDEX(Scope_Labor_Rates!$K$6:$K$46,V1539-5),0)</f>
        <v>0</v>
      </c>
      <c r="AL1539" s="181">
        <f>IF(V1539&gt;0,AK1539*INDEX(Scope_Labor_Rates!$J$6:$J$46,V1539-5)*AA1539,0)</f>
        <v>0</v>
      </c>
      <c r="AM1539" s="178">
        <f>IF(V1539&gt;0,P1539*INDEX(Scope_Labor_Rates!$M$6:$M$46,V1539-5),0)</f>
        <v>0</v>
      </c>
      <c r="AN1539" s="178">
        <f>IF(V1539&gt;0,AM1539*INDEX(Scope_Labor_Rates!$L$6:$L$46,V1539-5)*AA1539,0)</f>
        <v>0</v>
      </c>
      <c r="AO1539" s="178">
        <f>IF(V1539&gt;0,P1539*INDEX(Scope_Labor_Rates!$O$6:$O$46,V1539-5)*AA1539,0)</f>
        <v>0</v>
      </c>
      <c r="AP1539" s="181">
        <f>IF(V1539&gt;0,P1539*INDEX(Scope_Labor_Rates!$Q$6:$Q$46,V1539-5)*AA1539,0)</f>
        <v>0</v>
      </c>
      <c r="AQ1539" s="178">
        <f t="shared" si="220"/>
        <v>0</v>
      </c>
      <c r="AR1539" s="178">
        <f t="shared" si="221"/>
        <v>0</v>
      </c>
      <c r="AS1539" s="178">
        <f t="shared" si="222"/>
        <v>0</v>
      </c>
      <c r="AT1539" s="178">
        <f t="shared" si="223"/>
        <v>0</v>
      </c>
      <c r="AU1539">
        <f t="shared" si="224"/>
        <v>0</v>
      </c>
    </row>
    <row r="1540" spans="1:47">
      <c r="A1540" t="str">
        <f>IF(All_Tasks!A1540="","",All_Tasks!A1540)</f>
        <v/>
      </c>
      <c r="B1540" t="str">
        <f>IF(All_Tasks!B1540="","",All_Tasks!B1540)</f>
        <v/>
      </c>
      <c r="C1540" t="str">
        <f>IF(All_Tasks!C1540="","",All_Tasks!C1540)</f>
        <v/>
      </c>
      <c r="D1540" t="str">
        <f>IF(All_Tasks!D1540="","",All_Tasks!D1540)</f>
        <v/>
      </c>
      <c r="E1540" t="str">
        <f>IF(All_Tasks!V1540&lt;&gt;"",All_Tasks!V1540,IF(All_Tasks!E1540&lt;&gt;"",All_Tasks!E1540,""))</f>
        <v/>
      </c>
      <c r="F1540" t="str">
        <f>IF(All_Tasks!F1540="","",All_Tasks!F1540)</f>
        <v/>
      </c>
      <c r="G1540" t="str">
        <f>IF(All_Tasks!G1540="","",All_Tasks!G1540)</f>
        <v/>
      </c>
      <c r="H1540" s="231" t="str">
        <f>IF(All_Tasks!H1540="","",All_Tasks!H1540)</f>
        <v/>
      </c>
      <c r="I1540" t="str">
        <f>IF(All_Tasks!I1540="","",All_Tasks!I1540)</f>
        <v/>
      </c>
      <c r="J1540" t="str">
        <f>IF(All_Tasks!J1540="","",All_Tasks!J1540)</f>
        <v/>
      </c>
      <c r="K1540" t="str">
        <f>IF(All_Tasks!K1540="","",All_Tasks!K1540)</f>
        <v/>
      </c>
      <c r="L1540" s="231" t="str">
        <f>IF(All_Tasks!L1540="","",All_Tasks!L1540)</f>
        <v/>
      </c>
      <c r="M1540" t="str">
        <f>IF(All_Tasks!M1540="","",All_Tasks!M1540)</f>
        <v/>
      </c>
      <c r="N1540" t="str">
        <f>IF(All_Tasks!N1540="","",All_Tasks!N1540)</f>
        <v/>
      </c>
      <c r="O1540" t="str">
        <f>IF(All_Tasks!O1540="","",All_Tasks!O1540)</f>
        <v/>
      </c>
      <c r="P1540" s="181">
        <f>IF(All_Tasks!P1540="",0,All_Tasks!P1540)</f>
        <v>0</v>
      </c>
      <c r="Q1540" s="181">
        <f>IF(All_Tasks!Q1540="",0,All_Tasks!Q1540)</f>
        <v>0</v>
      </c>
      <c r="R1540" s="181">
        <f>IF(All_Tasks!R1540="",0,All_Tasks!R1540)</f>
        <v>0</v>
      </c>
      <c r="S1540" s="181" t="str">
        <f>IF(All_Tasks!S1540="","",All_Tasks!S1540)</f>
        <v/>
      </c>
      <c r="T1540" t="str">
        <f>IF(All_Tasks!T1540="","",All_Tasks!T1540)</f>
        <v/>
      </c>
      <c r="U1540" t="str">
        <f>IF(All_Tasks!U1540="","",All_Tasks!U1540)</f>
        <v/>
      </c>
      <c r="V1540">
        <f>IF(A1540="",0,IFERROR(MATCH(A1540,Scope_Labor_Rates!$A$6:$A$46,0)+5,0))</f>
        <v>0</v>
      </c>
      <c r="W1540" s="178">
        <f>IF(V1540&gt;0,INDEX(Scope_Labor_Rates!$C$6:$C$46,V1540-5),0)</f>
        <v>0</v>
      </c>
      <c r="X1540" s="178">
        <f>IF(V1540&gt;0,INDEX(Scope_Labor_Rates!$C$6:$C$46,V1540-5),0)</f>
        <v>0</v>
      </c>
      <c r="Y1540" s="180">
        <f>IF(V1540&gt;0,INDEX(Scope_Labor_Rates!$S$6:$S$46,V1540-5),0)</f>
        <v>0</v>
      </c>
      <c r="Z1540" s="180">
        <f>IF(V1540&gt;0,INDEX(Scope_Labor_Rates!$R$6:$R$46,V1540-5),1)</f>
        <v>1</v>
      </c>
      <c r="AA1540" s="231">
        <f t="shared" si="216"/>
        <v>0</v>
      </c>
      <c r="AB1540" t="str">
        <f t="shared" si="217"/>
        <v/>
      </c>
      <c r="AC1540" s="178" t="str">
        <f t="shared" si="218"/>
        <v/>
      </c>
      <c r="AD1540" s="181">
        <f t="shared" si="219"/>
        <v>0</v>
      </c>
      <c r="AE1540" s="178">
        <f>IF(V1540&gt;0,P1540*INDEX(Scope_Labor_Rates!$E$6:$E$46,V1540-5),0)</f>
        <v>0</v>
      </c>
      <c r="AF1540" s="181">
        <f>IF(V1540&gt;0,AE1540*INDEX(Scope_Labor_Rates!$D$6:$D$46,V1540-5)*AA1540,0)</f>
        <v>0</v>
      </c>
      <c r="AG1540" s="178">
        <f>IF(V1540&gt;0,P1540*INDEX(Scope_Labor_Rates!$G$6:$G$46,V1540-5),0)</f>
        <v>0</v>
      </c>
      <c r="AH1540" s="181">
        <f>IF(V1540&gt;0,AG1540*INDEX(Scope_Labor_Rates!$F$6:$F$46,V1540-5)*AA1540,0)</f>
        <v>0</v>
      </c>
      <c r="AI1540" s="178">
        <f>IF(V1540&gt;0,P1540*INDEX(Scope_Labor_Rates!$I$6:$I$46,V1540-5),0)</f>
        <v>0</v>
      </c>
      <c r="AJ1540" s="181">
        <f>IF(V1540&gt;0,AI1540*INDEX(Scope_Labor_Rates!$H$6:$H$46,V1540-5)*AA1540,0)</f>
        <v>0</v>
      </c>
      <c r="AK1540" s="178">
        <f>IF(V1540&gt;0,P1540*INDEX(Scope_Labor_Rates!$K$6:$K$46,V1540-5),0)</f>
        <v>0</v>
      </c>
      <c r="AL1540" s="181">
        <f>IF(V1540&gt;0,AK1540*INDEX(Scope_Labor_Rates!$J$6:$J$46,V1540-5)*AA1540,0)</f>
        <v>0</v>
      </c>
      <c r="AM1540" s="178">
        <f>IF(V1540&gt;0,P1540*INDEX(Scope_Labor_Rates!$M$6:$M$46,V1540-5),0)</f>
        <v>0</v>
      </c>
      <c r="AN1540" s="178">
        <f>IF(V1540&gt;0,AM1540*INDEX(Scope_Labor_Rates!$L$6:$L$46,V1540-5)*AA1540,0)</f>
        <v>0</v>
      </c>
      <c r="AO1540" s="178">
        <f>IF(V1540&gt;0,P1540*INDEX(Scope_Labor_Rates!$O$6:$O$46,V1540-5)*AA1540,0)</f>
        <v>0</v>
      </c>
      <c r="AP1540" s="181">
        <f>IF(V1540&gt;0,P1540*INDEX(Scope_Labor_Rates!$Q$6:$Q$46,V1540-5)*AA1540,0)</f>
        <v>0</v>
      </c>
      <c r="AQ1540" s="178">
        <f t="shared" si="220"/>
        <v>0</v>
      </c>
      <c r="AR1540" s="178">
        <f t="shared" si="221"/>
        <v>0</v>
      </c>
      <c r="AS1540" s="178">
        <f t="shared" si="222"/>
        <v>0</v>
      </c>
      <c r="AT1540" s="178">
        <f t="shared" si="223"/>
        <v>0</v>
      </c>
      <c r="AU1540">
        <f t="shared" si="224"/>
        <v>0</v>
      </c>
    </row>
    <row r="1541" spans="1:47">
      <c r="A1541" t="str">
        <f>IF(All_Tasks!A1541="","",All_Tasks!A1541)</f>
        <v/>
      </c>
      <c r="B1541" t="str">
        <f>IF(All_Tasks!B1541="","",All_Tasks!B1541)</f>
        <v/>
      </c>
      <c r="C1541" t="str">
        <f>IF(All_Tasks!C1541="","",All_Tasks!C1541)</f>
        <v/>
      </c>
      <c r="D1541" t="str">
        <f>IF(All_Tasks!D1541="","",All_Tasks!D1541)</f>
        <v/>
      </c>
      <c r="E1541" t="str">
        <f>IF(All_Tasks!V1541&lt;&gt;"",All_Tasks!V1541,IF(All_Tasks!E1541&lt;&gt;"",All_Tasks!E1541,""))</f>
        <v/>
      </c>
      <c r="F1541" t="str">
        <f>IF(All_Tasks!F1541="","",All_Tasks!F1541)</f>
        <v/>
      </c>
      <c r="G1541" t="str">
        <f>IF(All_Tasks!G1541="","",All_Tasks!G1541)</f>
        <v/>
      </c>
      <c r="H1541" s="231" t="str">
        <f>IF(All_Tasks!H1541="","",All_Tasks!H1541)</f>
        <v/>
      </c>
      <c r="I1541" t="str">
        <f>IF(All_Tasks!I1541="","",All_Tasks!I1541)</f>
        <v/>
      </c>
      <c r="J1541" t="str">
        <f>IF(All_Tasks!J1541="","",All_Tasks!J1541)</f>
        <v/>
      </c>
      <c r="K1541" t="str">
        <f>IF(All_Tasks!K1541="","",All_Tasks!K1541)</f>
        <v/>
      </c>
      <c r="L1541" s="231" t="str">
        <f>IF(All_Tasks!L1541="","",All_Tasks!L1541)</f>
        <v/>
      </c>
      <c r="M1541" t="str">
        <f>IF(All_Tasks!M1541="","",All_Tasks!M1541)</f>
        <v/>
      </c>
      <c r="N1541" t="str">
        <f>IF(All_Tasks!N1541="","",All_Tasks!N1541)</f>
        <v/>
      </c>
      <c r="O1541" t="str">
        <f>IF(All_Tasks!O1541="","",All_Tasks!O1541)</f>
        <v/>
      </c>
      <c r="P1541" s="181">
        <f>IF(All_Tasks!P1541="",0,All_Tasks!P1541)</f>
        <v>0</v>
      </c>
      <c r="Q1541" s="181">
        <f>IF(All_Tasks!Q1541="",0,All_Tasks!Q1541)</f>
        <v>0</v>
      </c>
      <c r="R1541" s="181">
        <f>IF(All_Tasks!R1541="",0,All_Tasks!R1541)</f>
        <v>0</v>
      </c>
      <c r="S1541" s="181" t="str">
        <f>IF(All_Tasks!S1541="","",All_Tasks!S1541)</f>
        <v/>
      </c>
      <c r="T1541" t="str">
        <f>IF(All_Tasks!T1541="","",All_Tasks!T1541)</f>
        <v/>
      </c>
      <c r="U1541" t="str">
        <f>IF(All_Tasks!U1541="","",All_Tasks!U1541)</f>
        <v/>
      </c>
      <c r="V1541">
        <f>IF(A1541="",0,IFERROR(MATCH(A1541,Scope_Labor_Rates!$A$6:$A$46,0)+5,0))</f>
        <v>0</v>
      </c>
      <c r="W1541" s="178">
        <f>IF(V1541&gt;0,INDEX(Scope_Labor_Rates!$C$6:$C$46,V1541-5),0)</f>
        <v>0</v>
      </c>
      <c r="X1541" s="178">
        <f>IF(V1541&gt;0,INDEX(Scope_Labor_Rates!$C$6:$C$46,V1541-5),0)</f>
        <v>0</v>
      </c>
      <c r="Y1541" s="180">
        <f>IF(V1541&gt;0,INDEX(Scope_Labor_Rates!$S$6:$S$46,V1541-5),0)</f>
        <v>0</v>
      </c>
      <c r="Z1541" s="180">
        <f>IF(V1541&gt;0,INDEX(Scope_Labor_Rates!$R$6:$R$46,V1541-5),1)</f>
        <v>1</v>
      </c>
      <c r="AA1541" s="231">
        <f t="shared" si="216"/>
        <v>0</v>
      </c>
      <c r="AB1541" t="str">
        <f t="shared" si="217"/>
        <v/>
      </c>
      <c r="AC1541" s="178" t="str">
        <f t="shared" si="218"/>
        <v/>
      </c>
      <c r="AD1541" s="181">
        <f t="shared" si="219"/>
        <v>0</v>
      </c>
      <c r="AE1541" s="178">
        <f>IF(V1541&gt;0,P1541*INDEX(Scope_Labor_Rates!$E$6:$E$46,V1541-5),0)</f>
        <v>0</v>
      </c>
      <c r="AF1541" s="181">
        <f>IF(V1541&gt;0,AE1541*INDEX(Scope_Labor_Rates!$D$6:$D$46,V1541-5)*AA1541,0)</f>
        <v>0</v>
      </c>
      <c r="AG1541" s="178">
        <f>IF(V1541&gt;0,P1541*INDEX(Scope_Labor_Rates!$G$6:$G$46,V1541-5),0)</f>
        <v>0</v>
      </c>
      <c r="AH1541" s="181">
        <f>IF(V1541&gt;0,AG1541*INDEX(Scope_Labor_Rates!$F$6:$F$46,V1541-5)*AA1541,0)</f>
        <v>0</v>
      </c>
      <c r="AI1541" s="178">
        <f>IF(V1541&gt;0,P1541*INDEX(Scope_Labor_Rates!$I$6:$I$46,V1541-5),0)</f>
        <v>0</v>
      </c>
      <c r="AJ1541" s="181">
        <f>IF(V1541&gt;0,AI1541*INDEX(Scope_Labor_Rates!$H$6:$H$46,V1541-5)*AA1541,0)</f>
        <v>0</v>
      </c>
      <c r="AK1541" s="178">
        <f>IF(V1541&gt;0,P1541*INDEX(Scope_Labor_Rates!$K$6:$K$46,V1541-5),0)</f>
        <v>0</v>
      </c>
      <c r="AL1541" s="181">
        <f>IF(V1541&gt;0,AK1541*INDEX(Scope_Labor_Rates!$J$6:$J$46,V1541-5)*AA1541,0)</f>
        <v>0</v>
      </c>
      <c r="AM1541" s="178">
        <f>IF(V1541&gt;0,P1541*INDEX(Scope_Labor_Rates!$M$6:$M$46,V1541-5),0)</f>
        <v>0</v>
      </c>
      <c r="AN1541" s="178">
        <f>IF(V1541&gt;0,AM1541*INDEX(Scope_Labor_Rates!$L$6:$L$46,V1541-5)*AA1541,0)</f>
        <v>0</v>
      </c>
      <c r="AO1541" s="178">
        <f>IF(V1541&gt;0,P1541*INDEX(Scope_Labor_Rates!$O$6:$O$46,V1541-5)*AA1541,0)</f>
        <v>0</v>
      </c>
      <c r="AP1541" s="181">
        <f>IF(V1541&gt;0,P1541*INDEX(Scope_Labor_Rates!$Q$6:$Q$46,V1541-5)*AA1541,0)</f>
        <v>0</v>
      </c>
      <c r="AQ1541" s="178">
        <f t="shared" si="220"/>
        <v>0</v>
      </c>
      <c r="AR1541" s="178">
        <f t="shared" si="221"/>
        <v>0</v>
      </c>
      <c r="AS1541" s="178">
        <f t="shared" si="222"/>
        <v>0</v>
      </c>
      <c r="AT1541" s="178">
        <f t="shared" si="223"/>
        <v>0</v>
      </c>
      <c r="AU1541">
        <f t="shared" si="224"/>
        <v>0</v>
      </c>
    </row>
    <row r="1542" spans="1:47">
      <c r="A1542" t="str">
        <f>IF(All_Tasks!A1542="","",All_Tasks!A1542)</f>
        <v/>
      </c>
      <c r="B1542" t="str">
        <f>IF(All_Tasks!B1542="","",All_Tasks!B1542)</f>
        <v/>
      </c>
      <c r="C1542" t="str">
        <f>IF(All_Tasks!C1542="","",All_Tasks!C1542)</f>
        <v/>
      </c>
      <c r="D1542" t="str">
        <f>IF(All_Tasks!D1542="","",All_Tasks!D1542)</f>
        <v/>
      </c>
      <c r="E1542" t="str">
        <f>IF(All_Tasks!V1542&lt;&gt;"",All_Tasks!V1542,IF(All_Tasks!E1542&lt;&gt;"",All_Tasks!E1542,""))</f>
        <v/>
      </c>
      <c r="F1542" t="str">
        <f>IF(All_Tasks!F1542="","",All_Tasks!F1542)</f>
        <v/>
      </c>
      <c r="G1542" t="str">
        <f>IF(All_Tasks!G1542="","",All_Tasks!G1542)</f>
        <v/>
      </c>
      <c r="H1542" s="231" t="str">
        <f>IF(All_Tasks!H1542="","",All_Tasks!H1542)</f>
        <v/>
      </c>
      <c r="I1542" t="str">
        <f>IF(All_Tasks!I1542="","",All_Tasks!I1542)</f>
        <v/>
      </c>
      <c r="J1542" t="str">
        <f>IF(All_Tasks!J1542="","",All_Tasks!J1542)</f>
        <v/>
      </c>
      <c r="K1542" t="str">
        <f>IF(All_Tasks!K1542="","",All_Tasks!K1542)</f>
        <v/>
      </c>
      <c r="L1542" s="231" t="str">
        <f>IF(All_Tasks!L1542="","",All_Tasks!L1542)</f>
        <v/>
      </c>
      <c r="M1542" t="str">
        <f>IF(All_Tasks!M1542="","",All_Tasks!M1542)</f>
        <v/>
      </c>
      <c r="N1542" t="str">
        <f>IF(All_Tasks!N1542="","",All_Tasks!N1542)</f>
        <v/>
      </c>
      <c r="O1542" t="str">
        <f>IF(All_Tasks!O1542="","",All_Tasks!O1542)</f>
        <v/>
      </c>
      <c r="P1542" s="181">
        <f>IF(All_Tasks!P1542="",0,All_Tasks!P1542)</f>
        <v>0</v>
      </c>
      <c r="Q1542" s="181">
        <f>IF(All_Tasks!Q1542="",0,All_Tasks!Q1542)</f>
        <v>0</v>
      </c>
      <c r="R1542" s="181">
        <f>IF(All_Tasks!R1542="",0,All_Tasks!R1542)</f>
        <v>0</v>
      </c>
      <c r="S1542" s="181" t="str">
        <f>IF(All_Tasks!S1542="","",All_Tasks!S1542)</f>
        <v/>
      </c>
      <c r="T1542" t="str">
        <f>IF(All_Tasks!T1542="","",All_Tasks!T1542)</f>
        <v/>
      </c>
      <c r="U1542" t="str">
        <f>IF(All_Tasks!U1542="","",All_Tasks!U1542)</f>
        <v/>
      </c>
      <c r="V1542">
        <f>IF(A1542="",0,IFERROR(MATCH(A1542,Scope_Labor_Rates!$A$6:$A$46,0)+5,0))</f>
        <v>0</v>
      </c>
      <c r="W1542" s="178">
        <f>IF(V1542&gt;0,INDEX(Scope_Labor_Rates!$C$6:$C$46,V1542-5),0)</f>
        <v>0</v>
      </c>
      <c r="X1542" s="178">
        <f>IF(V1542&gt;0,INDEX(Scope_Labor_Rates!$C$6:$C$46,V1542-5),0)</f>
        <v>0</v>
      </c>
      <c r="Y1542" s="180">
        <f>IF(V1542&gt;0,INDEX(Scope_Labor_Rates!$S$6:$S$46,V1542-5),0)</f>
        <v>0</v>
      </c>
      <c r="Z1542" s="180">
        <f>IF(V1542&gt;0,INDEX(Scope_Labor_Rates!$R$6:$R$46,V1542-5),1)</f>
        <v>1</v>
      </c>
      <c r="AA1542" s="231">
        <f t="shared" si="216"/>
        <v>0</v>
      </c>
      <c r="AB1542" t="str">
        <f t="shared" si="217"/>
        <v/>
      </c>
      <c r="AC1542" s="178" t="str">
        <f t="shared" si="218"/>
        <v/>
      </c>
      <c r="AD1542" s="181">
        <f t="shared" si="219"/>
        <v>0</v>
      </c>
      <c r="AE1542" s="178">
        <f>IF(V1542&gt;0,P1542*INDEX(Scope_Labor_Rates!$E$6:$E$46,V1542-5),0)</f>
        <v>0</v>
      </c>
      <c r="AF1542" s="181">
        <f>IF(V1542&gt;0,AE1542*INDEX(Scope_Labor_Rates!$D$6:$D$46,V1542-5)*AA1542,0)</f>
        <v>0</v>
      </c>
      <c r="AG1542" s="178">
        <f>IF(V1542&gt;0,P1542*INDEX(Scope_Labor_Rates!$G$6:$G$46,V1542-5),0)</f>
        <v>0</v>
      </c>
      <c r="AH1542" s="181">
        <f>IF(V1542&gt;0,AG1542*INDEX(Scope_Labor_Rates!$F$6:$F$46,V1542-5)*AA1542,0)</f>
        <v>0</v>
      </c>
      <c r="AI1542" s="178">
        <f>IF(V1542&gt;0,P1542*INDEX(Scope_Labor_Rates!$I$6:$I$46,V1542-5),0)</f>
        <v>0</v>
      </c>
      <c r="AJ1542" s="181">
        <f>IF(V1542&gt;0,AI1542*INDEX(Scope_Labor_Rates!$H$6:$H$46,V1542-5)*AA1542,0)</f>
        <v>0</v>
      </c>
      <c r="AK1542" s="178">
        <f>IF(V1542&gt;0,P1542*INDEX(Scope_Labor_Rates!$K$6:$K$46,V1542-5),0)</f>
        <v>0</v>
      </c>
      <c r="AL1542" s="181">
        <f>IF(V1542&gt;0,AK1542*INDEX(Scope_Labor_Rates!$J$6:$J$46,V1542-5)*AA1542,0)</f>
        <v>0</v>
      </c>
      <c r="AM1542" s="178">
        <f>IF(V1542&gt;0,P1542*INDEX(Scope_Labor_Rates!$M$6:$M$46,V1542-5),0)</f>
        <v>0</v>
      </c>
      <c r="AN1542" s="178">
        <f>IF(V1542&gt;0,AM1542*INDEX(Scope_Labor_Rates!$L$6:$L$46,V1542-5)*AA1542,0)</f>
        <v>0</v>
      </c>
      <c r="AO1542" s="178">
        <f>IF(V1542&gt;0,P1542*INDEX(Scope_Labor_Rates!$O$6:$O$46,V1542-5)*AA1542,0)</f>
        <v>0</v>
      </c>
      <c r="AP1542" s="181">
        <f>IF(V1542&gt;0,P1542*INDEX(Scope_Labor_Rates!$Q$6:$Q$46,V1542-5)*AA1542,0)</f>
        <v>0</v>
      </c>
      <c r="AQ1542" s="178">
        <f t="shared" si="220"/>
        <v>0</v>
      </c>
      <c r="AR1542" s="178">
        <f t="shared" si="221"/>
        <v>0</v>
      </c>
      <c r="AS1542" s="178">
        <f t="shared" si="222"/>
        <v>0</v>
      </c>
      <c r="AT1542" s="178">
        <f t="shared" si="223"/>
        <v>0</v>
      </c>
      <c r="AU1542">
        <f t="shared" si="224"/>
        <v>0</v>
      </c>
    </row>
    <row r="1543" spans="1:47">
      <c r="A1543" t="str">
        <f>IF(All_Tasks!A1543="","",All_Tasks!A1543)</f>
        <v/>
      </c>
      <c r="B1543" t="str">
        <f>IF(All_Tasks!B1543="","",All_Tasks!B1543)</f>
        <v/>
      </c>
      <c r="C1543" t="str">
        <f>IF(All_Tasks!C1543="","",All_Tasks!C1543)</f>
        <v/>
      </c>
      <c r="D1543" t="str">
        <f>IF(All_Tasks!D1543="","",All_Tasks!D1543)</f>
        <v/>
      </c>
      <c r="E1543" t="str">
        <f>IF(All_Tasks!V1543&lt;&gt;"",All_Tasks!V1543,IF(All_Tasks!E1543&lt;&gt;"",All_Tasks!E1543,""))</f>
        <v/>
      </c>
      <c r="F1543" t="str">
        <f>IF(All_Tasks!F1543="","",All_Tasks!F1543)</f>
        <v/>
      </c>
      <c r="G1543" t="str">
        <f>IF(All_Tasks!G1543="","",All_Tasks!G1543)</f>
        <v/>
      </c>
      <c r="H1543" s="231" t="str">
        <f>IF(All_Tasks!H1543="","",All_Tasks!H1543)</f>
        <v/>
      </c>
      <c r="I1543" t="str">
        <f>IF(All_Tasks!I1543="","",All_Tasks!I1543)</f>
        <v/>
      </c>
      <c r="J1543" t="str">
        <f>IF(All_Tasks!J1543="","",All_Tasks!J1543)</f>
        <v/>
      </c>
      <c r="K1543" t="str">
        <f>IF(All_Tasks!K1543="","",All_Tasks!K1543)</f>
        <v/>
      </c>
      <c r="L1543" s="231" t="str">
        <f>IF(All_Tasks!L1543="","",All_Tasks!L1543)</f>
        <v/>
      </c>
      <c r="M1543" t="str">
        <f>IF(All_Tasks!M1543="","",All_Tasks!M1543)</f>
        <v/>
      </c>
      <c r="N1543" t="str">
        <f>IF(All_Tasks!N1543="","",All_Tasks!N1543)</f>
        <v/>
      </c>
      <c r="O1543" t="str">
        <f>IF(All_Tasks!O1543="","",All_Tasks!O1543)</f>
        <v/>
      </c>
      <c r="P1543" s="181">
        <f>IF(All_Tasks!P1543="",0,All_Tasks!P1543)</f>
        <v>0</v>
      </c>
      <c r="Q1543" s="181">
        <f>IF(All_Tasks!Q1543="",0,All_Tasks!Q1543)</f>
        <v>0</v>
      </c>
      <c r="R1543" s="181">
        <f>IF(All_Tasks!R1543="",0,All_Tasks!R1543)</f>
        <v>0</v>
      </c>
      <c r="S1543" s="181" t="str">
        <f>IF(All_Tasks!S1543="","",All_Tasks!S1543)</f>
        <v/>
      </c>
      <c r="T1543" t="str">
        <f>IF(All_Tasks!T1543="","",All_Tasks!T1543)</f>
        <v/>
      </c>
      <c r="U1543" t="str">
        <f>IF(All_Tasks!U1543="","",All_Tasks!U1543)</f>
        <v/>
      </c>
      <c r="V1543">
        <f>IF(A1543="",0,IFERROR(MATCH(A1543,Scope_Labor_Rates!$A$6:$A$46,0)+5,0))</f>
        <v>0</v>
      </c>
      <c r="W1543" s="178">
        <f>IF(V1543&gt;0,INDEX(Scope_Labor_Rates!$C$6:$C$46,V1543-5),0)</f>
        <v>0</v>
      </c>
      <c r="X1543" s="178">
        <f>IF(V1543&gt;0,INDEX(Scope_Labor_Rates!$C$6:$C$46,V1543-5),0)</f>
        <v>0</v>
      </c>
      <c r="Y1543" s="180">
        <f>IF(V1543&gt;0,INDEX(Scope_Labor_Rates!$S$6:$S$46,V1543-5),0)</f>
        <v>0</v>
      </c>
      <c r="Z1543" s="180">
        <f>IF(V1543&gt;0,INDEX(Scope_Labor_Rates!$R$6:$R$46,V1543-5),1)</f>
        <v>1</v>
      </c>
      <c r="AA1543" s="231">
        <f t="shared" si="216"/>
        <v>0</v>
      </c>
      <c r="AB1543" t="str">
        <f t="shared" si="217"/>
        <v/>
      </c>
      <c r="AC1543" s="178" t="str">
        <f t="shared" si="218"/>
        <v/>
      </c>
      <c r="AD1543" s="181">
        <f t="shared" si="219"/>
        <v>0</v>
      </c>
      <c r="AE1543" s="178">
        <f>IF(V1543&gt;0,P1543*INDEX(Scope_Labor_Rates!$E$6:$E$46,V1543-5),0)</f>
        <v>0</v>
      </c>
      <c r="AF1543" s="181">
        <f>IF(V1543&gt;0,AE1543*INDEX(Scope_Labor_Rates!$D$6:$D$46,V1543-5)*AA1543,0)</f>
        <v>0</v>
      </c>
      <c r="AG1543" s="178">
        <f>IF(V1543&gt;0,P1543*INDEX(Scope_Labor_Rates!$G$6:$G$46,V1543-5),0)</f>
        <v>0</v>
      </c>
      <c r="AH1543" s="181">
        <f>IF(V1543&gt;0,AG1543*INDEX(Scope_Labor_Rates!$F$6:$F$46,V1543-5)*AA1543,0)</f>
        <v>0</v>
      </c>
      <c r="AI1543" s="178">
        <f>IF(V1543&gt;0,P1543*INDEX(Scope_Labor_Rates!$I$6:$I$46,V1543-5),0)</f>
        <v>0</v>
      </c>
      <c r="AJ1543" s="181">
        <f>IF(V1543&gt;0,AI1543*INDEX(Scope_Labor_Rates!$H$6:$H$46,V1543-5)*AA1543,0)</f>
        <v>0</v>
      </c>
      <c r="AK1543" s="178">
        <f>IF(V1543&gt;0,P1543*INDEX(Scope_Labor_Rates!$K$6:$K$46,V1543-5),0)</f>
        <v>0</v>
      </c>
      <c r="AL1543" s="181">
        <f>IF(V1543&gt;0,AK1543*INDEX(Scope_Labor_Rates!$J$6:$J$46,V1543-5)*AA1543,0)</f>
        <v>0</v>
      </c>
      <c r="AM1543" s="178">
        <f>IF(V1543&gt;0,P1543*INDEX(Scope_Labor_Rates!$M$6:$M$46,V1543-5),0)</f>
        <v>0</v>
      </c>
      <c r="AN1543" s="178">
        <f>IF(V1543&gt;0,AM1543*INDEX(Scope_Labor_Rates!$L$6:$L$46,V1543-5)*AA1543,0)</f>
        <v>0</v>
      </c>
      <c r="AO1543" s="178">
        <f>IF(V1543&gt;0,P1543*INDEX(Scope_Labor_Rates!$O$6:$O$46,V1543-5)*AA1543,0)</f>
        <v>0</v>
      </c>
      <c r="AP1543" s="181">
        <f>IF(V1543&gt;0,P1543*INDEX(Scope_Labor_Rates!$Q$6:$Q$46,V1543-5)*AA1543,0)</f>
        <v>0</v>
      </c>
      <c r="AQ1543" s="178">
        <f t="shared" si="220"/>
        <v>0</v>
      </c>
      <c r="AR1543" s="178">
        <f t="shared" si="221"/>
        <v>0</v>
      </c>
      <c r="AS1543" s="178">
        <f t="shared" si="222"/>
        <v>0</v>
      </c>
      <c r="AT1543" s="178">
        <f t="shared" si="223"/>
        <v>0</v>
      </c>
      <c r="AU1543">
        <f t="shared" si="224"/>
        <v>0</v>
      </c>
    </row>
    <row r="1544" spans="1:47">
      <c r="A1544" t="str">
        <f>IF(All_Tasks!A1544="","",All_Tasks!A1544)</f>
        <v/>
      </c>
      <c r="B1544" t="str">
        <f>IF(All_Tasks!B1544="","",All_Tasks!B1544)</f>
        <v/>
      </c>
      <c r="C1544" t="str">
        <f>IF(All_Tasks!C1544="","",All_Tasks!C1544)</f>
        <v/>
      </c>
      <c r="D1544" t="str">
        <f>IF(All_Tasks!D1544="","",All_Tasks!D1544)</f>
        <v/>
      </c>
      <c r="E1544" t="str">
        <f>IF(All_Tasks!V1544&lt;&gt;"",All_Tasks!V1544,IF(All_Tasks!E1544&lt;&gt;"",All_Tasks!E1544,""))</f>
        <v/>
      </c>
      <c r="F1544" t="str">
        <f>IF(All_Tasks!F1544="","",All_Tasks!F1544)</f>
        <v/>
      </c>
      <c r="G1544" t="str">
        <f>IF(All_Tasks!G1544="","",All_Tasks!G1544)</f>
        <v/>
      </c>
      <c r="H1544" s="231" t="str">
        <f>IF(All_Tasks!H1544="","",All_Tasks!H1544)</f>
        <v/>
      </c>
      <c r="I1544" t="str">
        <f>IF(All_Tasks!I1544="","",All_Tasks!I1544)</f>
        <v/>
      </c>
      <c r="J1544" t="str">
        <f>IF(All_Tasks!J1544="","",All_Tasks!J1544)</f>
        <v/>
      </c>
      <c r="K1544" t="str">
        <f>IF(All_Tasks!K1544="","",All_Tasks!K1544)</f>
        <v/>
      </c>
      <c r="L1544" s="231" t="str">
        <f>IF(All_Tasks!L1544="","",All_Tasks!L1544)</f>
        <v/>
      </c>
      <c r="M1544" t="str">
        <f>IF(All_Tasks!M1544="","",All_Tasks!M1544)</f>
        <v/>
      </c>
      <c r="N1544" t="str">
        <f>IF(All_Tasks!N1544="","",All_Tasks!N1544)</f>
        <v/>
      </c>
      <c r="O1544" t="str">
        <f>IF(All_Tasks!O1544="","",All_Tasks!O1544)</f>
        <v/>
      </c>
      <c r="P1544" s="181">
        <f>IF(All_Tasks!P1544="",0,All_Tasks!P1544)</f>
        <v>0</v>
      </c>
      <c r="Q1544" s="181">
        <f>IF(All_Tasks!Q1544="",0,All_Tasks!Q1544)</f>
        <v>0</v>
      </c>
      <c r="R1544" s="181">
        <f>IF(All_Tasks!R1544="",0,All_Tasks!R1544)</f>
        <v>0</v>
      </c>
      <c r="S1544" s="181" t="str">
        <f>IF(All_Tasks!S1544="","",All_Tasks!S1544)</f>
        <v/>
      </c>
      <c r="T1544" t="str">
        <f>IF(All_Tasks!T1544="","",All_Tasks!T1544)</f>
        <v/>
      </c>
      <c r="U1544" t="str">
        <f>IF(All_Tasks!U1544="","",All_Tasks!U1544)</f>
        <v/>
      </c>
      <c r="V1544">
        <f>IF(A1544="",0,IFERROR(MATCH(A1544,Scope_Labor_Rates!$A$6:$A$46,0)+5,0))</f>
        <v>0</v>
      </c>
      <c r="W1544" s="178">
        <f>IF(V1544&gt;0,INDEX(Scope_Labor_Rates!$C$6:$C$46,V1544-5),0)</f>
        <v>0</v>
      </c>
      <c r="X1544" s="178">
        <f>IF(V1544&gt;0,INDEX(Scope_Labor_Rates!$C$6:$C$46,V1544-5),0)</f>
        <v>0</v>
      </c>
      <c r="Y1544" s="180">
        <f>IF(V1544&gt;0,INDEX(Scope_Labor_Rates!$S$6:$S$46,V1544-5),0)</f>
        <v>0</v>
      </c>
      <c r="Z1544" s="180">
        <f>IF(V1544&gt;0,INDEX(Scope_Labor_Rates!$R$6:$R$46,V1544-5),1)</f>
        <v>1</v>
      </c>
      <c r="AA1544" s="231">
        <f t="shared" si="216"/>
        <v>0</v>
      </c>
      <c r="AB1544" t="str">
        <f t="shared" si="217"/>
        <v/>
      </c>
      <c r="AC1544" s="178" t="str">
        <f t="shared" si="218"/>
        <v/>
      </c>
      <c r="AD1544" s="181">
        <f t="shared" si="219"/>
        <v>0</v>
      </c>
      <c r="AE1544" s="178">
        <f>IF(V1544&gt;0,P1544*INDEX(Scope_Labor_Rates!$E$6:$E$46,V1544-5),0)</f>
        <v>0</v>
      </c>
      <c r="AF1544" s="181">
        <f>IF(V1544&gt;0,AE1544*INDEX(Scope_Labor_Rates!$D$6:$D$46,V1544-5)*AA1544,0)</f>
        <v>0</v>
      </c>
      <c r="AG1544" s="178">
        <f>IF(V1544&gt;0,P1544*INDEX(Scope_Labor_Rates!$G$6:$G$46,V1544-5),0)</f>
        <v>0</v>
      </c>
      <c r="AH1544" s="181">
        <f>IF(V1544&gt;0,AG1544*INDEX(Scope_Labor_Rates!$F$6:$F$46,V1544-5)*AA1544,0)</f>
        <v>0</v>
      </c>
      <c r="AI1544" s="178">
        <f>IF(V1544&gt;0,P1544*INDEX(Scope_Labor_Rates!$I$6:$I$46,V1544-5),0)</f>
        <v>0</v>
      </c>
      <c r="AJ1544" s="181">
        <f>IF(V1544&gt;0,AI1544*INDEX(Scope_Labor_Rates!$H$6:$H$46,V1544-5)*AA1544,0)</f>
        <v>0</v>
      </c>
      <c r="AK1544" s="178">
        <f>IF(V1544&gt;0,P1544*INDEX(Scope_Labor_Rates!$K$6:$K$46,V1544-5),0)</f>
        <v>0</v>
      </c>
      <c r="AL1544" s="181">
        <f>IF(V1544&gt;0,AK1544*INDEX(Scope_Labor_Rates!$J$6:$J$46,V1544-5)*AA1544,0)</f>
        <v>0</v>
      </c>
      <c r="AM1544" s="178">
        <f>IF(V1544&gt;0,P1544*INDEX(Scope_Labor_Rates!$M$6:$M$46,V1544-5),0)</f>
        <v>0</v>
      </c>
      <c r="AN1544" s="178">
        <f>IF(V1544&gt;0,AM1544*INDEX(Scope_Labor_Rates!$L$6:$L$46,V1544-5)*AA1544,0)</f>
        <v>0</v>
      </c>
      <c r="AO1544" s="178">
        <f>IF(V1544&gt;0,P1544*INDEX(Scope_Labor_Rates!$O$6:$O$46,V1544-5)*AA1544,0)</f>
        <v>0</v>
      </c>
      <c r="AP1544" s="181">
        <f>IF(V1544&gt;0,P1544*INDEX(Scope_Labor_Rates!$Q$6:$Q$46,V1544-5)*AA1544,0)</f>
        <v>0</v>
      </c>
      <c r="AQ1544" s="178">
        <f t="shared" si="220"/>
        <v>0</v>
      </c>
      <c r="AR1544" s="178">
        <f t="shared" si="221"/>
        <v>0</v>
      </c>
      <c r="AS1544" s="178">
        <f t="shared" si="222"/>
        <v>0</v>
      </c>
      <c r="AT1544" s="178">
        <f t="shared" si="223"/>
        <v>0</v>
      </c>
      <c r="AU1544">
        <f t="shared" si="224"/>
        <v>0</v>
      </c>
    </row>
    <row r="1545" spans="1:47">
      <c r="A1545" t="str">
        <f>IF(All_Tasks!A1545="","",All_Tasks!A1545)</f>
        <v/>
      </c>
      <c r="B1545" t="str">
        <f>IF(All_Tasks!B1545="","",All_Tasks!B1545)</f>
        <v/>
      </c>
      <c r="C1545" t="str">
        <f>IF(All_Tasks!C1545="","",All_Tasks!C1545)</f>
        <v/>
      </c>
      <c r="D1545" t="str">
        <f>IF(All_Tasks!D1545="","",All_Tasks!D1545)</f>
        <v/>
      </c>
      <c r="E1545" t="str">
        <f>IF(All_Tasks!V1545&lt;&gt;"",All_Tasks!V1545,IF(All_Tasks!E1545&lt;&gt;"",All_Tasks!E1545,""))</f>
        <v/>
      </c>
      <c r="F1545" t="str">
        <f>IF(All_Tasks!F1545="","",All_Tasks!F1545)</f>
        <v/>
      </c>
      <c r="G1545" t="str">
        <f>IF(All_Tasks!G1545="","",All_Tasks!G1545)</f>
        <v/>
      </c>
      <c r="H1545" s="231" t="str">
        <f>IF(All_Tasks!H1545="","",All_Tasks!H1545)</f>
        <v/>
      </c>
      <c r="I1545" t="str">
        <f>IF(All_Tasks!I1545="","",All_Tasks!I1545)</f>
        <v/>
      </c>
      <c r="J1545" t="str">
        <f>IF(All_Tasks!J1545="","",All_Tasks!J1545)</f>
        <v/>
      </c>
      <c r="K1545" t="str">
        <f>IF(All_Tasks!K1545="","",All_Tasks!K1545)</f>
        <v/>
      </c>
      <c r="L1545" s="231" t="str">
        <f>IF(All_Tasks!L1545="","",All_Tasks!L1545)</f>
        <v/>
      </c>
      <c r="M1545" t="str">
        <f>IF(All_Tasks!M1545="","",All_Tasks!M1545)</f>
        <v/>
      </c>
      <c r="N1545" t="str">
        <f>IF(All_Tasks!N1545="","",All_Tasks!N1545)</f>
        <v/>
      </c>
      <c r="O1545" t="str">
        <f>IF(All_Tasks!O1545="","",All_Tasks!O1545)</f>
        <v/>
      </c>
      <c r="P1545" s="181">
        <f>IF(All_Tasks!P1545="",0,All_Tasks!P1545)</f>
        <v>0</v>
      </c>
      <c r="Q1545" s="181">
        <f>IF(All_Tasks!Q1545="",0,All_Tasks!Q1545)</f>
        <v>0</v>
      </c>
      <c r="R1545" s="181">
        <f>IF(All_Tasks!R1545="",0,All_Tasks!R1545)</f>
        <v>0</v>
      </c>
      <c r="S1545" s="181" t="str">
        <f>IF(All_Tasks!S1545="","",All_Tasks!S1545)</f>
        <v/>
      </c>
      <c r="T1545" t="str">
        <f>IF(All_Tasks!T1545="","",All_Tasks!T1545)</f>
        <v/>
      </c>
      <c r="U1545" t="str">
        <f>IF(All_Tasks!U1545="","",All_Tasks!U1545)</f>
        <v/>
      </c>
      <c r="V1545">
        <f>IF(A1545="",0,IFERROR(MATCH(A1545,Scope_Labor_Rates!$A$6:$A$46,0)+5,0))</f>
        <v>0</v>
      </c>
      <c r="W1545" s="178">
        <f>IF(V1545&gt;0,INDEX(Scope_Labor_Rates!$C$6:$C$46,V1545-5),0)</f>
        <v>0</v>
      </c>
      <c r="X1545" s="178">
        <f>IF(V1545&gt;0,INDEX(Scope_Labor_Rates!$C$6:$C$46,V1545-5),0)</f>
        <v>0</v>
      </c>
      <c r="Y1545" s="180">
        <f>IF(V1545&gt;0,INDEX(Scope_Labor_Rates!$S$6:$S$46,V1545-5),0)</f>
        <v>0</v>
      </c>
      <c r="Z1545" s="180">
        <f>IF(V1545&gt;0,INDEX(Scope_Labor_Rates!$R$6:$R$46,V1545-5),1)</f>
        <v>1</v>
      </c>
      <c r="AA1545" s="231">
        <f t="shared" si="216"/>
        <v>0</v>
      </c>
      <c r="AB1545" t="str">
        <f t="shared" si="217"/>
        <v/>
      </c>
      <c r="AC1545" s="178" t="str">
        <f t="shared" si="218"/>
        <v/>
      </c>
      <c r="AD1545" s="181">
        <f t="shared" si="219"/>
        <v>0</v>
      </c>
      <c r="AE1545" s="178">
        <f>IF(V1545&gt;0,P1545*INDEX(Scope_Labor_Rates!$E$6:$E$46,V1545-5),0)</f>
        <v>0</v>
      </c>
      <c r="AF1545" s="181">
        <f>IF(V1545&gt;0,AE1545*INDEX(Scope_Labor_Rates!$D$6:$D$46,V1545-5)*AA1545,0)</f>
        <v>0</v>
      </c>
      <c r="AG1545" s="178">
        <f>IF(V1545&gt;0,P1545*INDEX(Scope_Labor_Rates!$G$6:$G$46,V1545-5),0)</f>
        <v>0</v>
      </c>
      <c r="AH1545" s="181">
        <f>IF(V1545&gt;0,AG1545*INDEX(Scope_Labor_Rates!$F$6:$F$46,V1545-5)*AA1545,0)</f>
        <v>0</v>
      </c>
      <c r="AI1545" s="178">
        <f>IF(V1545&gt;0,P1545*INDEX(Scope_Labor_Rates!$I$6:$I$46,V1545-5),0)</f>
        <v>0</v>
      </c>
      <c r="AJ1545" s="181">
        <f>IF(V1545&gt;0,AI1545*INDEX(Scope_Labor_Rates!$H$6:$H$46,V1545-5)*AA1545,0)</f>
        <v>0</v>
      </c>
      <c r="AK1545" s="178">
        <f>IF(V1545&gt;0,P1545*INDEX(Scope_Labor_Rates!$K$6:$K$46,V1545-5),0)</f>
        <v>0</v>
      </c>
      <c r="AL1545" s="181">
        <f>IF(V1545&gt;0,AK1545*INDEX(Scope_Labor_Rates!$J$6:$J$46,V1545-5)*AA1545,0)</f>
        <v>0</v>
      </c>
      <c r="AM1545" s="178">
        <f>IF(V1545&gt;0,P1545*INDEX(Scope_Labor_Rates!$M$6:$M$46,V1545-5),0)</f>
        <v>0</v>
      </c>
      <c r="AN1545" s="178">
        <f>IF(V1545&gt;0,AM1545*INDEX(Scope_Labor_Rates!$L$6:$L$46,V1545-5)*AA1545,0)</f>
        <v>0</v>
      </c>
      <c r="AO1545" s="178">
        <f>IF(V1545&gt;0,P1545*INDEX(Scope_Labor_Rates!$O$6:$O$46,V1545-5)*AA1545,0)</f>
        <v>0</v>
      </c>
      <c r="AP1545" s="181">
        <f>IF(V1545&gt;0,P1545*INDEX(Scope_Labor_Rates!$Q$6:$Q$46,V1545-5)*AA1545,0)</f>
        <v>0</v>
      </c>
      <c r="AQ1545" s="178">
        <f t="shared" si="220"/>
        <v>0</v>
      </c>
      <c r="AR1545" s="178">
        <f t="shared" si="221"/>
        <v>0</v>
      </c>
      <c r="AS1545" s="178">
        <f t="shared" si="222"/>
        <v>0</v>
      </c>
      <c r="AT1545" s="178">
        <f t="shared" si="223"/>
        <v>0</v>
      </c>
      <c r="AU1545">
        <f t="shared" si="224"/>
        <v>0</v>
      </c>
    </row>
    <row r="1546" spans="1:47">
      <c r="A1546" t="str">
        <f>IF(All_Tasks!A1546="","",All_Tasks!A1546)</f>
        <v/>
      </c>
      <c r="B1546" t="str">
        <f>IF(All_Tasks!B1546="","",All_Tasks!B1546)</f>
        <v/>
      </c>
      <c r="C1546" t="str">
        <f>IF(All_Tasks!C1546="","",All_Tasks!C1546)</f>
        <v/>
      </c>
      <c r="D1546" t="str">
        <f>IF(All_Tasks!D1546="","",All_Tasks!D1546)</f>
        <v/>
      </c>
      <c r="E1546" t="str">
        <f>IF(All_Tasks!V1546&lt;&gt;"",All_Tasks!V1546,IF(All_Tasks!E1546&lt;&gt;"",All_Tasks!E1546,""))</f>
        <v/>
      </c>
      <c r="F1546" t="str">
        <f>IF(All_Tasks!F1546="","",All_Tasks!F1546)</f>
        <v/>
      </c>
      <c r="G1546" t="str">
        <f>IF(All_Tasks!G1546="","",All_Tasks!G1546)</f>
        <v/>
      </c>
      <c r="H1546" s="231" t="str">
        <f>IF(All_Tasks!H1546="","",All_Tasks!H1546)</f>
        <v/>
      </c>
      <c r="I1546" t="str">
        <f>IF(All_Tasks!I1546="","",All_Tasks!I1546)</f>
        <v/>
      </c>
      <c r="J1546" t="str">
        <f>IF(All_Tasks!J1546="","",All_Tasks!J1546)</f>
        <v/>
      </c>
      <c r="K1546" t="str">
        <f>IF(All_Tasks!K1546="","",All_Tasks!K1546)</f>
        <v/>
      </c>
      <c r="L1546" s="231" t="str">
        <f>IF(All_Tasks!L1546="","",All_Tasks!L1546)</f>
        <v/>
      </c>
      <c r="M1546" t="str">
        <f>IF(All_Tasks!M1546="","",All_Tasks!M1546)</f>
        <v/>
      </c>
      <c r="N1546" t="str">
        <f>IF(All_Tasks!N1546="","",All_Tasks!N1546)</f>
        <v/>
      </c>
      <c r="O1546" t="str">
        <f>IF(All_Tasks!O1546="","",All_Tasks!O1546)</f>
        <v/>
      </c>
      <c r="P1546" s="181">
        <f>IF(All_Tasks!P1546="",0,All_Tasks!P1546)</f>
        <v>0</v>
      </c>
      <c r="Q1546" s="181">
        <f>IF(All_Tasks!Q1546="",0,All_Tasks!Q1546)</f>
        <v>0</v>
      </c>
      <c r="R1546" s="181">
        <f>IF(All_Tasks!R1546="",0,All_Tasks!R1546)</f>
        <v>0</v>
      </c>
      <c r="S1546" s="181" t="str">
        <f>IF(All_Tasks!S1546="","",All_Tasks!S1546)</f>
        <v/>
      </c>
      <c r="T1546" t="str">
        <f>IF(All_Tasks!T1546="","",All_Tasks!T1546)</f>
        <v/>
      </c>
      <c r="U1546" t="str">
        <f>IF(All_Tasks!U1546="","",All_Tasks!U1546)</f>
        <v/>
      </c>
      <c r="V1546">
        <f>IF(A1546="",0,IFERROR(MATCH(A1546,Scope_Labor_Rates!$A$6:$A$46,0)+5,0))</f>
        <v>0</v>
      </c>
      <c r="W1546" s="178">
        <f>IF(V1546&gt;0,INDEX(Scope_Labor_Rates!$C$6:$C$46,V1546-5),0)</f>
        <v>0</v>
      </c>
      <c r="X1546" s="178">
        <f>IF(V1546&gt;0,INDEX(Scope_Labor_Rates!$C$6:$C$46,V1546-5),0)</f>
        <v>0</v>
      </c>
      <c r="Y1546" s="180">
        <f>IF(V1546&gt;0,INDEX(Scope_Labor_Rates!$S$6:$S$46,V1546-5),0)</f>
        <v>0</v>
      </c>
      <c r="Z1546" s="180">
        <f>IF(V1546&gt;0,INDEX(Scope_Labor_Rates!$R$6:$R$46,V1546-5),1)</f>
        <v>1</v>
      </c>
      <c r="AA1546" s="231">
        <f t="shared" si="216"/>
        <v>0</v>
      </c>
      <c r="AB1546" t="str">
        <f t="shared" si="217"/>
        <v/>
      </c>
      <c r="AC1546" s="178" t="str">
        <f t="shared" si="218"/>
        <v/>
      </c>
      <c r="AD1546" s="181">
        <f t="shared" si="219"/>
        <v>0</v>
      </c>
      <c r="AE1546" s="178">
        <f>IF(V1546&gt;0,P1546*INDEX(Scope_Labor_Rates!$E$6:$E$46,V1546-5),0)</f>
        <v>0</v>
      </c>
      <c r="AF1546" s="181">
        <f>IF(V1546&gt;0,AE1546*INDEX(Scope_Labor_Rates!$D$6:$D$46,V1546-5)*AA1546,0)</f>
        <v>0</v>
      </c>
      <c r="AG1546" s="178">
        <f>IF(V1546&gt;0,P1546*INDEX(Scope_Labor_Rates!$G$6:$G$46,V1546-5),0)</f>
        <v>0</v>
      </c>
      <c r="AH1546" s="181">
        <f>IF(V1546&gt;0,AG1546*INDEX(Scope_Labor_Rates!$F$6:$F$46,V1546-5)*AA1546,0)</f>
        <v>0</v>
      </c>
      <c r="AI1546" s="178">
        <f>IF(V1546&gt;0,P1546*INDEX(Scope_Labor_Rates!$I$6:$I$46,V1546-5),0)</f>
        <v>0</v>
      </c>
      <c r="AJ1546" s="181">
        <f>IF(V1546&gt;0,AI1546*INDEX(Scope_Labor_Rates!$H$6:$H$46,V1546-5)*AA1546,0)</f>
        <v>0</v>
      </c>
      <c r="AK1546" s="178">
        <f>IF(V1546&gt;0,P1546*INDEX(Scope_Labor_Rates!$K$6:$K$46,V1546-5),0)</f>
        <v>0</v>
      </c>
      <c r="AL1546" s="181">
        <f>IF(V1546&gt;0,AK1546*INDEX(Scope_Labor_Rates!$J$6:$J$46,V1546-5)*AA1546,0)</f>
        <v>0</v>
      </c>
      <c r="AM1546" s="178">
        <f>IF(V1546&gt;0,P1546*INDEX(Scope_Labor_Rates!$M$6:$M$46,V1546-5),0)</f>
        <v>0</v>
      </c>
      <c r="AN1546" s="178">
        <f>IF(V1546&gt;0,AM1546*INDEX(Scope_Labor_Rates!$L$6:$L$46,V1546-5)*AA1546,0)</f>
        <v>0</v>
      </c>
      <c r="AO1546" s="178">
        <f>IF(V1546&gt;0,P1546*INDEX(Scope_Labor_Rates!$O$6:$O$46,V1546-5)*AA1546,0)</f>
        <v>0</v>
      </c>
      <c r="AP1546" s="181">
        <f>IF(V1546&gt;0,P1546*INDEX(Scope_Labor_Rates!$Q$6:$Q$46,V1546-5)*AA1546,0)</f>
        <v>0</v>
      </c>
      <c r="AQ1546" s="178">
        <f t="shared" si="220"/>
        <v>0</v>
      </c>
      <c r="AR1546" s="178">
        <f t="shared" si="221"/>
        <v>0</v>
      </c>
      <c r="AS1546" s="178">
        <f t="shared" si="222"/>
        <v>0</v>
      </c>
      <c r="AT1546" s="178">
        <f t="shared" si="223"/>
        <v>0</v>
      </c>
      <c r="AU1546">
        <f t="shared" si="224"/>
        <v>0</v>
      </c>
    </row>
    <row r="1547" spans="1:47">
      <c r="A1547" t="str">
        <f>IF(All_Tasks!A1547="","",All_Tasks!A1547)</f>
        <v/>
      </c>
      <c r="B1547" t="str">
        <f>IF(All_Tasks!B1547="","",All_Tasks!B1547)</f>
        <v/>
      </c>
      <c r="C1547" t="str">
        <f>IF(All_Tasks!C1547="","",All_Tasks!C1547)</f>
        <v/>
      </c>
      <c r="D1547" t="str">
        <f>IF(All_Tasks!D1547="","",All_Tasks!D1547)</f>
        <v/>
      </c>
      <c r="E1547" t="str">
        <f>IF(All_Tasks!V1547&lt;&gt;"",All_Tasks!V1547,IF(All_Tasks!E1547&lt;&gt;"",All_Tasks!E1547,""))</f>
        <v/>
      </c>
      <c r="F1547" t="str">
        <f>IF(All_Tasks!F1547="","",All_Tasks!F1547)</f>
        <v/>
      </c>
      <c r="G1547" t="str">
        <f>IF(All_Tasks!G1547="","",All_Tasks!G1547)</f>
        <v/>
      </c>
      <c r="H1547" s="231" t="str">
        <f>IF(All_Tasks!H1547="","",All_Tasks!H1547)</f>
        <v/>
      </c>
      <c r="I1547" t="str">
        <f>IF(All_Tasks!I1547="","",All_Tasks!I1547)</f>
        <v/>
      </c>
      <c r="J1547" t="str">
        <f>IF(All_Tasks!J1547="","",All_Tasks!J1547)</f>
        <v/>
      </c>
      <c r="K1547" t="str">
        <f>IF(All_Tasks!K1547="","",All_Tasks!K1547)</f>
        <v/>
      </c>
      <c r="L1547" s="231" t="str">
        <f>IF(All_Tasks!L1547="","",All_Tasks!L1547)</f>
        <v/>
      </c>
      <c r="M1547" t="str">
        <f>IF(All_Tasks!M1547="","",All_Tasks!M1547)</f>
        <v/>
      </c>
      <c r="N1547" t="str">
        <f>IF(All_Tasks!N1547="","",All_Tasks!N1547)</f>
        <v/>
      </c>
      <c r="O1547" t="str">
        <f>IF(All_Tasks!O1547="","",All_Tasks!O1547)</f>
        <v/>
      </c>
      <c r="P1547" s="181">
        <f>IF(All_Tasks!P1547="",0,All_Tasks!P1547)</f>
        <v>0</v>
      </c>
      <c r="Q1547" s="181">
        <f>IF(All_Tasks!Q1547="",0,All_Tasks!Q1547)</f>
        <v>0</v>
      </c>
      <c r="R1547" s="181">
        <f>IF(All_Tasks!R1547="",0,All_Tasks!R1547)</f>
        <v>0</v>
      </c>
      <c r="S1547" s="181" t="str">
        <f>IF(All_Tasks!S1547="","",All_Tasks!S1547)</f>
        <v/>
      </c>
      <c r="T1547" t="str">
        <f>IF(All_Tasks!T1547="","",All_Tasks!T1547)</f>
        <v/>
      </c>
      <c r="U1547" t="str">
        <f>IF(All_Tasks!U1547="","",All_Tasks!U1547)</f>
        <v/>
      </c>
      <c r="V1547">
        <f>IF(A1547="",0,IFERROR(MATCH(A1547,Scope_Labor_Rates!$A$6:$A$46,0)+5,0))</f>
        <v>0</v>
      </c>
      <c r="W1547" s="178">
        <f>IF(V1547&gt;0,INDEX(Scope_Labor_Rates!$C$6:$C$46,V1547-5),0)</f>
        <v>0</v>
      </c>
      <c r="X1547" s="178">
        <f>IF(V1547&gt;0,INDEX(Scope_Labor_Rates!$C$6:$C$46,V1547-5),0)</f>
        <v>0</v>
      </c>
      <c r="Y1547" s="180">
        <f>IF(V1547&gt;0,INDEX(Scope_Labor_Rates!$S$6:$S$46,V1547-5),0)</f>
        <v>0</v>
      </c>
      <c r="Z1547" s="180">
        <f>IF(V1547&gt;0,INDEX(Scope_Labor_Rates!$R$6:$R$46,V1547-5),1)</f>
        <v>1</v>
      </c>
      <c r="AA1547" s="231">
        <f t="shared" si="216"/>
        <v>0</v>
      </c>
      <c r="AB1547" t="str">
        <f t="shared" si="217"/>
        <v/>
      </c>
      <c r="AC1547" s="178" t="str">
        <f t="shared" si="218"/>
        <v/>
      </c>
      <c r="AD1547" s="181">
        <f t="shared" si="219"/>
        <v>0</v>
      </c>
      <c r="AE1547" s="178">
        <f>IF(V1547&gt;0,P1547*INDEX(Scope_Labor_Rates!$E$6:$E$46,V1547-5),0)</f>
        <v>0</v>
      </c>
      <c r="AF1547" s="181">
        <f>IF(V1547&gt;0,AE1547*INDEX(Scope_Labor_Rates!$D$6:$D$46,V1547-5)*AA1547,0)</f>
        <v>0</v>
      </c>
      <c r="AG1547" s="178">
        <f>IF(V1547&gt;0,P1547*INDEX(Scope_Labor_Rates!$G$6:$G$46,V1547-5),0)</f>
        <v>0</v>
      </c>
      <c r="AH1547" s="181">
        <f>IF(V1547&gt;0,AG1547*INDEX(Scope_Labor_Rates!$F$6:$F$46,V1547-5)*AA1547,0)</f>
        <v>0</v>
      </c>
      <c r="AI1547" s="178">
        <f>IF(V1547&gt;0,P1547*INDEX(Scope_Labor_Rates!$I$6:$I$46,V1547-5),0)</f>
        <v>0</v>
      </c>
      <c r="AJ1547" s="181">
        <f>IF(V1547&gt;0,AI1547*INDEX(Scope_Labor_Rates!$H$6:$H$46,V1547-5)*AA1547,0)</f>
        <v>0</v>
      </c>
      <c r="AK1547" s="178">
        <f>IF(V1547&gt;0,P1547*INDEX(Scope_Labor_Rates!$K$6:$K$46,V1547-5),0)</f>
        <v>0</v>
      </c>
      <c r="AL1547" s="181">
        <f>IF(V1547&gt;0,AK1547*INDEX(Scope_Labor_Rates!$J$6:$J$46,V1547-5)*AA1547,0)</f>
        <v>0</v>
      </c>
      <c r="AM1547" s="178">
        <f>IF(V1547&gt;0,P1547*INDEX(Scope_Labor_Rates!$M$6:$M$46,V1547-5),0)</f>
        <v>0</v>
      </c>
      <c r="AN1547" s="178">
        <f>IF(V1547&gt;0,AM1547*INDEX(Scope_Labor_Rates!$L$6:$L$46,V1547-5)*AA1547,0)</f>
        <v>0</v>
      </c>
      <c r="AO1547" s="178">
        <f>IF(V1547&gt;0,P1547*INDEX(Scope_Labor_Rates!$O$6:$O$46,V1547-5)*AA1547,0)</f>
        <v>0</v>
      </c>
      <c r="AP1547" s="181">
        <f>IF(V1547&gt;0,P1547*INDEX(Scope_Labor_Rates!$Q$6:$Q$46,V1547-5)*AA1547,0)</f>
        <v>0</v>
      </c>
      <c r="AQ1547" s="178">
        <f t="shared" si="220"/>
        <v>0</v>
      </c>
      <c r="AR1547" s="178">
        <f t="shared" si="221"/>
        <v>0</v>
      </c>
      <c r="AS1547" s="178">
        <f t="shared" si="222"/>
        <v>0</v>
      </c>
      <c r="AT1547" s="178">
        <f t="shared" si="223"/>
        <v>0</v>
      </c>
      <c r="AU1547">
        <f t="shared" si="224"/>
        <v>0</v>
      </c>
    </row>
    <row r="1548" spans="1:47">
      <c r="A1548" t="str">
        <f>IF(All_Tasks!A1548="","",All_Tasks!A1548)</f>
        <v/>
      </c>
      <c r="B1548" t="str">
        <f>IF(All_Tasks!B1548="","",All_Tasks!B1548)</f>
        <v/>
      </c>
      <c r="C1548" t="str">
        <f>IF(All_Tasks!C1548="","",All_Tasks!C1548)</f>
        <v/>
      </c>
      <c r="D1548" t="str">
        <f>IF(All_Tasks!D1548="","",All_Tasks!D1548)</f>
        <v/>
      </c>
      <c r="E1548" t="str">
        <f>IF(All_Tasks!V1548&lt;&gt;"",All_Tasks!V1548,IF(All_Tasks!E1548&lt;&gt;"",All_Tasks!E1548,""))</f>
        <v/>
      </c>
      <c r="F1548" t="str">
        <f>IF(All_Tasks!F1548="","",All_Tasks!F1548)</f>
        <v/>
      </c>
      <c r="G1548" t="str">
        <f>IF(All_Tasks!G1548="","",All_Tasks!G1548)</f>
        <v/>
      </c>
      <c r="H1548" s="231" t="str">
        <f>IF(All_Tasks!H1548="","",All_Tasks!H1548)</f>
        <v/>
      </c>
      <c r="I1548" t="str">
        <f>IF(All_Tasks!I1548="","",All_Tasks!I1548)</f>
        <v/>
      </c>
      <c r="J1548" t="str">
        <f>IF(All_Tasks!J1548="","",All_Tasks!J1548)</f>
        <v/>
      </c>
      <c r="K1548" t="str">
        <f>IF(All_Tasks!K1548="","",All_Tasks!K1548)</f>
        <v/>
      </c>
      <c r="L1548" s="231" t="str">
        <f>IF(All_Tasks!L1548="","",All_Tasks!L1548)</f>
        <v/>
      </c>
      <c r="M1548" t="str">
        <f>IF(All_Tasks!M1548="","",All_Tasks!M1548)</f>
        <v/>
      </c>
      <c r="N1548" t="str">
        <f>IF(All_Tasks!N1548="","",All_Tasks!N1548)</f>
        <v/>
      </c>
      <c r="O1548" t="str">
        <f>IF(All_Tasks!O1548="","",All_Tasks!O1548)</f>
        <v/>
      </c>
      <c r="P1548" s="181">
        <f>IF(All_Tasks!P1548="",0,All_Tasks!P1548)</f>
        <v>0</v>
      </c>
      <c r="Q1548" s="181">
        <f>IF(All_Tasks!Q1548="",0,All_Tasks!Q1548)</f>
        <v>0</v>
      </c>
      <c r="R1548" s="181">
        <f>IF(All_Tasks!R1548="",0,All_Tasks!R1548)</f>
        <v>0</v>
      </c>
      <c r="S1548" s="181" t="str">
        <f>IF(All_Tasks!S1548="","",All_Tasks!S1548)</f>
        <v/>
      </c>
      <c r="T1548" t="str">
        <f>IF(All_Tasks!T1548="","",All_Tasks!T1548)</f>
        <v/>
      </c>
      <c r="U1548" t="str">
        <f>IF(All_Tasks!U1548="","",All_Tasks!U1548)</f>
        <v/>
      </c>
      <c r="V1548">
        <f>IF(A1548="",0,IFERROR(MATCH(A1548,Scope_Labor_Rates!$A$6:$A$46,0)+5,0))</f>
        <v>0</v>
      </c>
      <c r="W1548" s="178">
        <f>IF(V1548&gt;0,INDEX(Scope_Labor_Rates!$C$6:$C$46,V1548-5),0)</f>
        <v>0</v>
      </c>
      <c r="X1548" s="178">
        <f>IF(V1548&gt;0,INDEX(Scope_Labor_Rates!$C$6:$C$46,V1548-5),0)</f>
        <v>0</v>
      </c>
      <c r="Y1548" s="180">
        <f>IF(V1548&gt;0,INDEX(Scope_Labor_Rates!$S$6:$S$46,V1548-5),0)</f>
        <v>0</v>
      </c>
      <c r="Z1548" s="180">
        <f>IF(V1548&gt;0,INDEX(Scope_Labor_Rates!$R$6:$R$46,V1548-5),1)</f>
        <v>1</v>
      </c>
      <c r="AA1548" s="231">
        <f t="shared" si="216"/>
        <v>0</v>
      </c>
      <c r="AB1548" t="str">
        <f t="shared" si="217"/>
        <v/>
      </c>
      <c r="AC1548" s="178" t="str">
        <f t="shared" si="218"/>
        <v/>
      </c>
      <c r="AD1548" s="181">
        <f t="shared" si="219"/>
        <v>0</v>
      </c>
      <c r="AE1548" s="178">
        <f>IF(V1548&gt;0,P1548*INDEX(Scope_Labor_Rates!$E$6:$E$46,V1548-5),0)</f>
        <v>0</v>
      </c>
      <c r="AF1548" s="181">
        <f>IF(V1548&gt;0,AE1548*INDEX(Scope_Labor_Rates!$D$6:$D$46,V1548-5)*AA1548,0)</f>
        <v>0</v>
      </c>
      <c r="AG1548" s="178">
        <f>IF(V1548&gt;0,P1548*INDEX(Scope_Labor_Rates!$G$6:$G$46,V1548-5),0)</f>
        <v>0</v>
      </c>
      <c r="AH1548" s="181">
        <f>IF(V1548&gt;0,AG1548*INDEX(Scope_Labor_Rates!$F$6:$F$46,V1548-5)*AA1548,0)</f>
        <v>0</v>
      </c>
      <c r="AI1548" s="178">
        <f>IF(V1548&gt;0,P1548*INDEX(Scope_Labor_Rates!$I$6:$I$46,V1548-5),0)</f>
        <v>0</v>
      </c>
      <c r="AJ1548" s="181">
        <f>IF(V1548&gt;0,AI1548*INDEX(Scope_Labor_Rates!$H$6:$H$46,V1548-5)*AA1548,0)</f>
        <v>0</v>
      </c>
      <c r="AK1548" s="178">
        <f>IF(V1548&gt;0,P1548*INDEX(Scope_Labor_Rates!$K$6:$K$46,V1548-5),0)</f>
        <v>0</v>
      </c>
      <c r="AL1548" s="181">
        <f>IF(V1548&gt;0,AK1548*INDEX(Scope_Labor_Rates!$J$6:$J$46,V1548-5)*AA1548,0)</f>
        <v>0</v>
      </c>
      <c r="AM1548" s="178">
        <f>IF(V1548&gt;0,P1548*INDEX(Scope_Labor_Rates!$M$6:$M$46,V1548-5),0)</f>
        <v>0</v>
      </c>
      <c r="AN1548" s="178">
        <f>IF(V1548&gt;0,AM1548*INDEX(Scope_Labor_Rates!$L$6:$L$46,V1548-5)*AA1548,0)</f>
        <v>0</v>
      </c>
      <c r="AO1548" s="178">
        <f>IF(V1548&gt;0,P1548*INDEX(Scope_Labor_Rates!$O$6:$O$46,V1548-5)*AA1548,0)</f>
        <v>0</v>
      </c>
      <c r="AP1548" s="181">
        <f>IF(V1548&gt;0,P1548*INDEX(Scope_Labor_Rates!$Q$6:$Q$46,V1548-5)*AA1548,0)</f>
        <v>0</v>
      </c>
      <c r="AQ1548" s="178">
        <f t="shared" si="220"/>
        <v>0</v>
      </c>
      <c r="AR1548" s="178">
        <f t="shared" si="221"/>
        <v>0</v>
      </c>
      <c r="AS1548" s="178">
        <f t="shared" si="222"/>
        <v>0</v>
      </c>
      <c r="AT1548" s="178">
        <f t="shared" si="223"/>
        <v>0</v>
      </c>
      <c r="AU1548">
        <f t="shared" si="224"/>
        <v>0</v>
      </c>
    </row>
    <row r="1549" spans="1:47">
      <c r="A1549" t="str">
        <f>IF(All_Tasks!A1549="","",All_Tasks!A1549)</f>
        <v/>
      </c>
      <c r="B1549" t="str">
        <f>IF(All_Tasks!B1549="","",All_Tasks!B1549)</f>
        <v/>
      </c>
      <c r="C1549" t="str">
        <f>IF(All_Tasks!C1549="","",All_Tasks!C1549)</f>
        <v/>
      </c>
      <c r="D1549" t="str">
        <f>IF(All_Tasks!D1549="","",All_Tasks!D1549)</f>
        <v/>
      </c>
      <c r="E1549" t="str">
        <f>IF(All_Tasks!V1549&lt;&gt;"",All_Tasks!V1549,IF(All_Tasks!E1549&lt;&gt;"",All_Tasks!E1549,""))</f>
        <v/>
      </c>
      <c r="F1549" t="str">
        <f>IF(All_Tasks!F1549="","",All_Tasks!F1549)</f>
        <v/>
      </c>
      <c r="G1549" t="str">
        <f>IF(All_Tasks!G1549="","",All_Tasks!G1549)</f>
        <v/>
      </c>
      <c r="H1549" s="231" t="str">
        <f>IF(All_Tasks!H1549="","",All_Tasks!H1549)</f>
        <v/>
      </c>
      <c r="I1549" t="str">
        <f>IF(All_Tasks!I1549="","",All_Tasks!I1549)</f>
        <v/>
      </c>
      <c r="J1549" t="str">
        <f>IF(All_Tasks!J1549="","",All_Tasks!J1549)</f>
        <v/>
      </c>
      <c r="K1549" t="str">
        <f>IF(All_Tasks!K1549="","",All_Tasks!K1549)</f>
        <v/>
      </c>
      <c r="L1549" s="231" t="str">
        <f>IF(All_Tasks!L1549="","",All_Tasks!L1549)</f>
        <v/>
      </c>
      <c r="M1549" t="str">
        <f>IF(All_Tasks!M1549="","",All_Tasks!M1549)</f>
        <v/>
      </c>
      <c r="N1549" t="str">
        <f>IF(All_Tasks!N1549="","",All_Tasks!N1549)</f>
        <v/>
      </c>
      <c r="O1549" t="str">
        <f>IF(All_Tasks!O1549="","",All_Tasks!O1549)</f>
        <v/>
      </c>
      <c r="P1549" s="181">
        <f>IF(All_Tasks!P1549="",0,All_Tasks!P1549)</f>
        <v>0</v>
      </c>
      <c r="Q1549" s="181">
        <f>IF(All_Tasks!Q1549="",0,All_Tasks!Q1549)</f>
        <v>0</v>
      </c>
      <c r="R1549" s="181">
        <f>IF(All_Tasks!R1549="",0,All_Tasks!R1549)</f>
        <v>0</v>
      </c>
      <c r="S1549" s="181" t="str">
        <f>IF(All_Tasks!S1549="","",All_Tasks!S1549)</f>
        <v/>
      </c>
      <c r="T1549" t="str">
        <f>IF(All_Tasks!T1549="","",All_Tasks!T1549)</f>
        <v/>
      </c>
      <c r="U1549" t="str">
        <f>IF(All_Tasks!U1549="","",All_Tasks!U1549)</f>
        <v/>
      </c>
      <c r="V1549">
        <f>IF(A1549="",0,IFERROR(MATCH(A1549,Scope_Labor_Rates!$A$6:$A$46,0)+5,0))</f>
        <v>0</v>
      </c>
      <c r="W1549" s="178">
        <f>IF(V1549&gt;0,INDEX(Scope_Labor_Rates!$C$6:$C$46,V1549-5),0)</f>
        <v>0</v>
      </c>
      <c r="X1549" s="178">
        <f>IF(V1549&gt;0,INDEX(Scope_Labor_Rates!$C$6:$C$46,V1549-5),0)</f>
        <v>0</v>
      </c>
      <c r="Y1549" s="180">
        <f>IF(V1549&gt;0,INDEX(Scope_Labor_Rates!$S$6:$S$46,V1549-5),0)</f>
        <v>0</v>
      </c>
      <c r="Z1549" s="180">
        <f>IF(V1549&gt;0,INDEX(Scope_Labor_Rates!$R$6:$R$46,V1549-5),1)</f>
        <v>1</v>
      </c>
      <c r="AA1549" s="231">
        <f t="shared" si="216"/>
        <v>0</v>
      </c>
      <c r="AB1549" t="str">
        <f t="shared" si="217"/>
        <v/>
      </c>
      <c r="AC1549" s="178" t="str">
        <f t="shared" si="218"/>
        <v/>
      </c>
      <c r="AD1549" s="181">
        <f t="shared" si="219"/>
        <v>0</v>
      </c>
      <c r="AE1549" s="178">
        <f>IF(V1549&gt;0,P1549*INDEX(Scope_Labor_Rates!$E$6:$E$46,V1549-5),0)</f>
        <v>0</v>
      </c>
      <c r="AF1549" s="181">
        <f>IF(V1549&gt;0,AE1549*INDEX(Scope_Labor_Rates!$D$6:$D$46,V1549-5)*AA1549,0)</f>
        <v>0</v>
      </c>
      <c r="AG1549" s="178">
        <f>IF(V1549&gt;0,P1549*INDEX(Scope_Labor_Rates!$G$6:$G$46,V1549-5),0)</f>
        <v>0</v>
      </c>
      <c r="AH1549" s="181">
        <f>IF(V1549&gt;0,AG1549*INDEX(Scope_Labor_Rates!$F$6:$F$46,V1549-5)*AA1549,0)</f>
        <v>0</v>
      </c>
      <c r="AI1549" s="178">
        <f>IF(V1549&gt;0,P1549*INDEX(Scope_Labor_Rates!$I$6:$I$46,V1549-5),0)</f>
        <v>0</v>
      </c>
      <c r="AJ1549" s="181">
        <f>IF(V1549&gt;0,AI1549*INDEX(Scope_Labor_Rates!$H$6:$H$46,V1549-5)*AA1549,0)</f>
        <v>0</v>
      </c>
      <c r="AK1549" s="178">
        <f>IF(V1549&gt;0,P1549*INDEX(Scope_Labor_Rates!$K$6:$K$46,V1549-5),0)</f>
        <v>0</v>
      </c>
      <c r="AL1549" s="181">
        <f>IF(V1549&gt;0,AK1549*INDEX(Scope_Labor_Rates!$J$6:$J$46,V1549-5)*AA1549,0)</f>
        <v>0</v>
      </c>
      <c r="AM1549" s="178">
        <f>IF(V1549&gt;0,P1549*INDEX(Scope_Labor_Rates!$M$6:$M$46,V1549-5),0)</f>
        <v>0</v>
      </c>
      <c r="AN1549" s="178">
        <f>IF(V1549&gt;0,AM1549*INDEX(Scope_Labor_Rates!$L$6:$L$46,V1549-5)*AA1549,0)</f>
        <v>0</v>
      </c>
      <c r="AO1549" s="178">
        <f>IF(V1549&gt;0,P1549*INDEX(Scope_Labor_Rates!$O$6:$O$46,V1549-5)*AA1549,0)</f>
        <v>0</v>
      </c>
      <c r="AP1549" s="181">
        <f>IF(V1549&gt;0,P1549*INDEX(Scope_Labor_Rates!$Q$6:$Q$46,V1549-5)*AA1549,0)</f>
        <v>0</v>
      </c>
      <c r="AQ1549" s="178">
        <f t="shared" si="220"/>
        <v>0</v>
      </c>
      <c r="AR1549" s="178">
        <f t="shared" si="221"/>
        <v>0</v>
      </c>
      <c r="AS1549" s="178">
        <f t="shared" si="222"/>
        <v>0</v>
      </c>
      <c r="AT1549" s="178">
        <f t="shared" si="223"/>
        <v>0</v>
      </c>
      <c r="AU1549">
        <f t="shared" si="224"/>
        <v>0</v>
      </c>
    </row>
    <row r="1550" spans="1:47">
      <c r="A1550" t="str">
        <f>IF(All_Tasks!A1550="","",All_Tasks!A1550)</f>
        <v/>
      </c>
      <c r="B1550" t="str">
        <f>IF(All_Tasks!B1550="","",All_Tasks!B1550)</f>
        <v/>
      </c>
      <c r="C1550" t="str">
        <f>IF(All_Tasks!C1550="","",All_Tasks!C1550)</f>
        <v/>
      </c>
      <c r="D1550" t="str">
        <f>IF(All_Tasks!D1550="","",All_Tasks!D1550)</f>
        <v/>
      </c>
      <c r="E1550" t="str">
        <f>IF(All_Tasks!V1550&lt;&gt;"",All_Tasks!V1550,IF(All_Tasks!E1550&lt;&gt;"",All_Tasks!E1550,""))</f>
        <v/>
      </c>
      <c r="F1550" t="str">
        <f>IF(All_Tasks!F1550="","",All_Tasks!F1550)</f>
        <v/>
      </c>
      <c r="G1550" t="str">
        <f>IF(All_Tasks!G1550="","",All_Tasks!G1550)</f>
        <v/>
      </c>
      <c r="H1550" s="231" t="str">
        <f>IF(All_Tasks!H1550="","",All_Tasks!H1550)</f>
        <v/>
      </c>
      <c r="I1550" t="str">
        <f>IF(All_Tasks!I1550="","",All_Tasks!I1550)</f>
        <v/>
      </c>
      <c r="J1550" t="str">
        <f>IF(All_Tasks!J1550="","",All_Tasks!J1550)</f>
        <v/>
      </c>
      <c r="K1550" t="str">
        <f>IF(All_Tasks!K1550="","",All_Tasks!K1550)</f>
        <v/>
      </c>
      <c r="L1550" s="231" t="str">
        <f>IF(All_Tasks!L1550="","",All_Tasks!L1550)</f>
        <v/>
      </c>
      <c r="M1550" t="str">
        <f>IF(All_Tasks!M1550="","",All_Tasks!M1550)</f>
        <v/>
      </c>
      <c r="N1550" t="str">
        <f>IF(All_Tasks!N1550="","",All_Tasks!N1550)</f>
        <v/>
      </c>
      <c r="O1550" t="str">
        <f>IF(All_Tasks!O1550="","",All_Tasks!O1550)</f>
        <v/>
      </c>
      <c r="P1550" s="181">
        <f>IF(All_Tasks!P1550="",0,All_Tasks!P1550)</f>
        <v>0</v>
      </c>
      <c r="Q1550" s="181">
        <f>IF(All_Tasks!Q1550="",0,All_Tasks!Q1550)</f>
        <v>0</v>
      </c>
      <c r="R1550" s="181">
        <f>IF(All_Tasks!R1550="",0,All_Tasks!R1550)</f>
        <v>0</v>
      </c>
      <c r="S1550" s="181" t="str">
        <f>IF(All_Tasks!S1550="","",All_Tasks!S1550)</f>
        <v/>
      </c>
      <c r="T1550" t="str">
        <f>IF(All_Tasks!T1550="","",All_Tasks!T1550)</f>
        <v/>
      </c>
      <c r="U1550" t="str">
        <f>IF(All_Tasks!U1550="","",All_Tasks!U1550)</f>
        <v/>
      </c>
      <c r="V1550">
        <f>IF(A1550="",0,IFERROR(MATCH(A1550,Scope_Labor_Rates!$A$6:$A$46,0)+5,0))</f>
        <v>0</v>
      </c>
      <c r="W1550" s="178">
        <f>IF(V1550&gt;0,INDEX(Scope_Labor_Rates!$C$6:$C$46,V1550-5),0)</f>
        <v>0</v>
      </c>
      <c r="X1550" s="178">
        <f>IF(V1550&gt;0,INDEX(Scope_Labor_Rates!$C$6:$C$46,V1550-5),0)</f>
        <v>0</v>
      </c>
      <c r="Y1550" s="180">
        <f>IF(V1550&gt;0,INDEX(Scope_Labor_Rates!$S$6:$S$46,V1550-5),0)</f>
        <v>0</v>
      </c>
      <c r="Z1550" s="180">
        <f>IF(V1550&gt;0,INDEX(Scope_Labor_Rates!$R$6:$R$46,V1550-5),1)</f>
        <v>1</v>
      </c>
      <c r="AA1550" s="231">
        <f t="shared" si="216"/>
        <v>0</v>
      </c>
      <c r="AB1550" t="str">
        <f t="shared" si="217"/>
        <v/>
      </c>
      <c r="AC1550" s="178" t="str">
        <f t="shared" si="218"/>
        <v/>
      </c>
      <c r="AD1550" s="181">
        <f t="shared" si="219"/>
        <v>0</v>
      </c>
      <c r="AE1550" s="178">
        <f>IF(V1550&gt;0,P1550*INDEX(Scope_Labor_Rates!$E$6:$E$46,V1550-5),0)</f>
        <v>0</v>
      </c>
      <c r="AF1550" s="181">
        <f>IF(V1550&gt;0,AE1550*INDEX(Scope_Labor_Rates!$D$6:$D$46,V1550-5)*AA1550,0)</f>
        <v>0</v>
      </c>
      <c r="AG1550" s="178">
        <f>IF(V1550&gt;0,P1550*INDEX(Scope_Labor_Rates!$G$6:$G$46,V1550-5),0)</f>
        <v>0</v>
      </c>
      <c r="AH1550" s="181">
        <f>IF(V1550&gt;0,AG1550*INDEX(Scope_Labor_Rates!$F$6:$F$46,V1550-5)*AA1550,0)</f>
        <v>0</v>
      </c>
      <c r="AI1550" s="178">
        <f>IF(V1550&gt;0,P1550*INDEX(Scope_Labor_Rates!$I$6:$I$46,V1550-5),0)</f>
        <v>0</v>
      </c>
      <c r="AJ1550" s="181">
        <f>IF(V1550&gt;0,AI1550*INDEX(Scope_Labor_Rates!$H$6:$H$46,V1550-5)*AA1550,0)</f>
        <v>0</v>
      </c>
      <c r="AK1550" s="178">
        <f>IF(V1550&gt;0,P1550*INDEX(Scope_Labor_Rates!$K$6:$K$46,V1550-5),0)</f>
        <v>0</v>
      </c>
      <c r="AL1550" s="181">
        <f>IF(V1550&gt;0,AK1550*INDEX(Scope_Labor_Rates!$J$6:$J$46,V1550-5)*AA1550,0)</f>
        <v>0</v>
      </c>
      <c r="AM1550" s="178">
        <f>IF(V1550&gt;0,P1550*INDEX(Scope_Labor_Rates!$M$6:$M$46,V1550-5),0)</f>
        <v>0</v>
      </c>
      <c r="AN1550" s="178">
        <f>IF(V1550&gt;0,AM1550*INDEX(Scope_Labor_Rates!$L$6:$L$46,V1550-5)*AA1550,0)</f>
        <v>0</v>
      </c>
      <c r="AO1550" s="178">
        <f>IF(V1550&gt;0,P1550*INDEX(Scope_Labor_Rates!$O$6:$O$46,V1550-5)*AA1550,0)</f>
        <v>0</v>
      </c>
      <c r="AP1550" s="181">
        <f>IF(V1550&gt;0,P1550*INDEX(Scope_Labor_Rates!$Q$6:$Q$46,V1550-5)*AA1550,0)</f>
        <v>0</v>
      </c>
      <c r="AQ1550" s="178">
        <f t="shared" si="220"/>
        <v>0</v>
      </c>
      <c r="AR1550" s="178">
        <f t="shared" si="221"/>
        <v>0</v>
      </c>
      <c r="AS1550" s="178">
        <f t="shared" si="222"/>
        <v>0</v>
      </c>
      <c r="AT1550" s="178">
        <f t="shared" si="223"/>
        <v>0</v>
      </c>
      <c r="AU1550">
        <f t="shared" si="224"/>
        <v>0</v>
      </c>
    </row>
    <row r="1551" spans="1:47">
      <c r="A1551" t="str">
        <f>IF(All_Tasks!A1551="","",All_Tasks!A1551)</f>
        <v/>
      </c>
      <c r="B1551" t="str">
        <f>IF(All_Tasks!B1551="","",All_Tasks!B1551)</f>
        <v/>
      </c>
      <c r="C1551" t="str">
        <f>IF(All_Tasks!C1551="","",All_Tasks!C1551)</f>
        <v/>
      </c>
      <c r="D1551" t="str">
        <f>IF(All_Tasks!D1551="","",All_Tasks!D1551)</f>
        <v/>
      </c>
      <c r="E1551" t="str">
        <f>IF(All_Tasks!V1551&lt;&gt;"",All_Tasks!V1551,IF(All_Tasks!E1551&lt;&gt;"",All_Tasks!E1551,""))</f>
        <v/>
      </c>
      <c r="F1551" t="str">
        <f>IF(All_Tasks!F1551="","",All_Tasks!F1551)</f>
        <v/>
      </c>
      <c r="G1551" t="str">
        <f>IF(All_Tasks!G1551="","",All_Tasks!G1551)</f>
        <v/>
      </c>
      <c r="H1551" s="231" t="str">
        <f>IF(All_Tasks!H1551="","",All_Tasks!H1551)</f>
        <v/>
      </c>
      <c r="I1551" t="str">
        <f>IF(All_Tasks!I1551="","",All_Tasks!I1551)</f>
        <v/>
      </c>
      <c r="J1551" t="str">
        <f>IF(All_Tasks!J1551="","",All_Tasks!J1551)</f>
        <v/>
      </c>
      <c r="K1551" t="str">
        <f>IF(All_Tasks!K1551="","",All_Tasks!K1551)</f>
        <v/>
      </c>
      <c r="L1551" s="231" t="str">
        <f>IF(All_Tasks!L1551="","",All_Tasks!L1551)</f>
        <v/>
      </c>
      <c r="M1551" t="str">
        <f>IF(All_Tasks!M1551="","",All_Tasks!M1551)</f>
        <v/>
      </c>
      <c r="N1551" t="str">
        <f>IF(All_Tasks!N1551="","",All_Tasks!N1551)</f>
        <v/>
      </c>
      <c r="O1551" t="str">
        <f>IF(All_Tasks!O1551="","",All_Tasks!O1551)</f>
        <v/>
      </c>
      <c r="P1551" s="181">
        <f>IF(All_Tasks!P1551="",0,All_Tasks!P1551)</f>
        <v>0</v>
      </c>
      <c r="Q1551" s="181">
        <f>IF(All_Tasks!Q1551="",0,All_Tasks!Q1551)</f>
        <v>0</v>
      </c>
      <c r="R1551" s="181">
        <f>IF(All_Tasks!R1551="",0,All_Tasks!R1551)</f>
        <v>0</v>
      </c>
      <c r="S1551" s="181" t="str">
        <f>IF(All_Tasks!S1551="","",All_Tasks!S1551)</f>
        <v/>
      </c>
      <c r="T1551" t="str">
        <f>IF(All_Tasks!T1551="","",All_Tasks!T1551)</f>
        <v/>
      </c>
      <c r="U1551" t="str">
        <f>IF(All_Tasks!U1551="","",All_Tasks!U1551)</f>
        <v/>
      </c>
      <c r="V1551">
        <f>IF(A1551="",0,IFERROR(MATCH(A1551,Scope_Labor_Rates!$A$6:$A$46,0)+5,0))</f>
        <v>0</v>
      </c>
      <c r="W1551" s="178">
        <f>IF(V1551&gt;0,INDEX(Scope_Labor_Rates!$C$6:$C$46,V1551-5),0)</f>
        <v>0</v>
      </c>
      <c r="X1551" s="178">
        <f>IF(V1551&gt;0,INDEX(Scope_Labor_Rates!$C$6:$C$46,V1551-5),0)</f>
        <v>0</v>
      </c>
      <c r="Y1551" s="180">
        <f>IF(V1551&gt;0,INDEX(Scope_Labor_Rates!$S$6:$S$46,V1551-5),0)</f>
        <v>0</v>
      </c>
      <c r="Z1551" s="180">
        <f>IF(V1551&gt;0,INDEX(Scope_Labor_Rates!$R$6:$R$46,V1551-5),1)</f>
        <v>1</v>
      </c>
      <c r="AA1551" s="231">
        <f t="shared" si="216"/>
        <v>0</v>
      </c>
      <c r="AB1551" t="str">
        <f t="shared" si="217"/>
        <v/>
      </c>
      <c r="AC1551" s="178" t="str">
        <f t="shared" si="218"/>
        <v/>
      </c>
      <c r="AD1551" s="181">
        <f t="shared" si="219"/>
        <v>0</v>
      </c>
      <c r="AE1551" s="178">
        <f>IF(V1551&gt;0,P1551*INDEX(Scope_Labor_Rates!$E$6:$E$46,V1551-5),0)</f>
        <v>0</v>
      </c>
      <c r="AF1551" s="181">
        <f>IF(V1551&gt;0,AE1551*INDEX(Scope_Labor_Rates!$D$6:$D$46,V1551-5)*AA1551,0)</f>
        <v>0</v>
      </c>
      <c r="AG1551" s="178">
        <f>IF(V1551&gt;0,P1551*INDEX(Scope_Labor_Rates!$G$6:$G$46,V1551-5),0)</f>
        <v>0</v>
      </c>
      <c r="AH1551" s="181">
        <f>IF(V1551&gt;0,AG1551*INDEX(Scope_Labor_Rates!$F$6:$F$46,V1551-5)*AA1551,0)</f>
        <v>0</v>
      </c>
      <c r="AI1551" s="178">
        <f>IF(V1551&gt;0,P1551*INDEX(Scope_Labor_Rates!$I$6:$I$46,V1551-5),0)</f>
        <v>0</v>
      </c>
      <c r="AJ1551" s="181">
        <f>IF(V1551&gt;0,AI1551*INDEX(Scope_Labor_Rates!$H$6:$H$46,V1551-5)*AA1551,0)</f>
        <v>0</v>
      </c>
      <c r="AK1551" s="178">
        <f>IF(V1551&gt;0,P1551*INDEX(Scope_Labor_Rates!$K$6:$K$46,V1551-5),0)</f>
        <v>0</v>
      </c>
      <c r="AL1551" s="181">
        <f>IF(V1551&gt;0,AK1551*INDEX(Scope_Labor_Rates!$J$6:$J$46,V1551-5)*AA1551,0)</f>
        <v>0</v>
      </c>
      <c r="AM1551" s="178">
        <f>IF(V1551&gt;0,P1551*INDEX(Scope_Labor_Rates!$M$6:$M$46,V1551-5),0)</f>
        <v>0</v>
      </c>
      <c r="AN1551" s="178">
        <f>IF(V1551&gt;0,AM1551*INDEX(Scope_Labor_Rates!$L$6:$L$46,V1551-5)*AA1551,0)</f>
        <v>0</v>
      </c>
      <c r="AO1551" s="178">
        <f>IF(V1551&gt;0,P1551*INDEX(Scope_Labor_Rates!$O$6:$O$46,V1551-5)*AA1551,0)</f>
        <v>0</v>
      </c>
      <c r="AP1551" s="181">
        <f>IF(V1551&gt;0,P1551*INDEX(Scope_Labor_Rates!$Q$6:$Q$46,V1551-5)*AA1551,0)</f>
        <v>0</v>
      </c>
      <c r="AQ1551" s="178">
        <f t="shared" si="220"/>
        <v>0</v>
      </c>
      <c r="AR1551" s="178">
        <f t="shared" si="221"/>
        <v>0</v>
      </c>
      <c r="AS1551" s="178">
        <f t="shared" si="222"/>
        <v>0</v>
      </c>
      <c r="AT1551" s="178">
        <f t="shared" si="223"/>
        <v>0</v>
      </c>
      <c r="AU1551">
        <f t="shared" si="224"/>
        <v>0</v>
      </c>
    </row>
    <row r="1552" spans="1:47">
      <c r="A1552" t="str">
        <f>IF(All_Tasks!A1552="","",All_Tasks!A1552)</f>
        <v/>
      </c>
      <c r="B1552" t="str">
        <f>IF(All_Tasks!B1552="","",All_Tasks!B1552)</f>
        <v/>
      </c>
      <c r="C1552" t="str">
        <f>IF(All_Tasks!C1552="","",All_Tasks!C1552)</f>
        <v/>
      </c>
      <c r="D1552" t="str">
        <f>IF(All_Tasks!D1552="","",All_Tasks!D1552)</f>
        <v/>
      </c>
      <c r="E1552" t="str">
        <f>IF(All_Tasks!V1552&lt;&gt;"",All_Tasks!V1552,IF(All_Tasks!E1552&lt;&gt;"",All_Tasks!E1552,""))</f>
        <v/>
      </c>
      <c r="F1552" t="str">
        <f>IF(All_Tasks!F1552="","",All_Tasks!F1552)</f>
        <v/>
      </c>
      <c r="G1552" t="str">
        <f>IF(All_Tasks!G1552="","",All_Tasks!G1552)</f>
        <v/>
      </c>
      <c r="H1552" s="231" t="str">
        <f>IF(All_Tasks!H1552="","",All_Tasks!H1552)</f>
        <v/>
      </c>
      <c r="I1552" t="str">
        <f>IF(All_Tasks!I1552="","",All_Tasks!I1552)</f>
        <v/>
      </c>
      <c r="J1552" t="str">
        <f>IF(All_Tasks!J1552="","",All_Tasks!J1552)</f>
        <v/>
      </c>
      <c r="K1552" t="str">
        <f>IF(All_Tasks!K1552="","",All_Tasks!K1552)</f>
        <v/>
      </c>
      <c r="L1552" s="231" t="str">
        <f>IF(All_Tasks!L1552="","",All_Tasks!L1552)</f>
        <v/>
      </c>
      <c r="M1552" t="str">
        <f>IF(All_Tasks!M1552="","",All_Tasks!M1552)</f>
        <v/>
      </c>
      <c r="N1552" t="str">
        <f>IF(All_Tasks!N1552="","",All_Tasks!N1552)</f>
        <v/>
      </c>
      <c r="O1552" t="str">
        <f>IF(All_Tasks!O1552="","",All_Tasks!O1552)</f>
        <v/>
      </c>
      <c r="P1552" s="181">
        <f>IF(All_Tasks!P1552="",0,All_Tasks!P1552)</f>
        <v>0</v>
      </c>
      <c r="Q1552" s="181">
        <f>IF(All_Tasks!Q1552="",0,All_Tasks!Q1552)</f>
        <v>0</v>
      </c>
      <c r="R1552" s="181">
        <f>IF(All_Tasks!R1552="",0,All_Tasks!R1552)</f>
        <v>0</v>
      </c>
      <c r="S1552" s="181" t="str">
        <f>IF(All_Tasks!S1552="","",All_Tasks!S1552)</f>
        <v/>
      </c>
      <c r="T1552" t="str">
        <f>IF(All_Tasks!T1552="","",All_Tasks!T1552)</f>
        <v/>
      </c>
      <c r="U1552" t="str">
        <f>IF(All_Tasks!U1552="","",All_Tasks!U1552)</f>
        <v/>
      </c>
      <c r="V1552">
        <f>IF(A1552="",0,IFERROR(MATCH(A1552,Scope_Labor_Rates!$A$6:$A$46,0)+5,0))</f>
        <v>0</v>
      </c>
      <c r="W1552" s="178">
        <f>IF(V1552&gt;0,INDEX(Scope_Labor_Rates!$C$6:$C$46,V1552-5),0)</f>
        <v>0</v>
      </c>
      <c r="X1552" s="178">
        <f>IF(V1552&gt;0,INDEX(Scope_Labor_Rates!$C$6:$C$46,V1552-5),0)</f>
        <v>0</v>
      </c>
      <c r="Y1552" s="180">
        <f>IF(V1552&gt;0,INDEX(Scope_Labor_Rates!$S$6:$S$46,V1552-5),0)</f>
        <v>0</v>
      </c>
      <c r="Z1552" s="180">
        <f>IF(V1552&gt;0,INDEX(Scope_Labor_Rates!$R$6:$R$46,V1552-5),1)</f>
        <v>1</v>
      </c>
      <c r="AA1552" s="231">
        <f t="shared" si="216"/>
        <v>0</v>
      </c>
      <c r="AB1552" t="str">
        <f t="shared" si="217"/>
        <v/>
      </c>
      <c r="AC1552" s="178" t="str">
        <f t="shared" si="218"/>
        <v/>
      </c>
      <c r="AD1552" s="181">
        <f t="shared" si="219"/>
        <v>0</v>
      </c>
      <c r="AE1552" s="178">
        <f>IF(V1552&gt;0,P1552*INDEX(Scope_Labor_Rates!$E$6:$E$46,V1552-5),0)</f>
        <v>0</v>
      </c>
      <c r="AF1552" s="181">
        <f>IF(V1552&gt;0,AE1552*INDEX(Scope_Labor_Rates!$D$6:$D$46,V1552-5)*AA1552,0)</f>
        <v>0</v>
      </c>
      <c r="AG1552" s="178">
        <f>IF(V1552&gt;0,P1552*INDEX(Scope_Labor_Rates!$G$6:$G$46,V1552-5),0)</f>
        <v>0</v>
      </c>
      <c r="AH1552" s="181">
        <f>IF(V1552&gt;0,AG1552*INDEX(Scope_Labor_Rates!$F$6:$F$46,V1552-5)*AA1552,0)</f>
        <v>0</v>
      </c>
      <c r="AI1552" s="178">
        <f>IF(V1552&gt;0,P1552*INDEX(Scope_Labor_Rates!$I$6:$I$46,V1552-5),0)</f>
        <v>0</v>
      </c>
      <c r="AJ1552" s="181">
        <f>IF(V1552&gt;0,AI1552*INDEX(Scope_Labor_Rates!$H$6:$H$46,V1552-5)*AA1552,0)</f>
        <v>0</v>
      </c>
      <c r="AK1552" s="178">
        <f>IF(V1552&gt;0,P1552*INDEX(Scope_Labor_Rates!$K$6:$K$46,V1552-5),0)</f>
        <v>0</v>
      </c>
      <c r="AL1552" s="181">
        <f>IF(V1552&gt;0,AK1552*INDEX(Scope_Labor_Rates!$J$6:$J$46,V1552-5)*AA1552,0)</f>
        <v>0</v>
      </c>
      <c r="AM1552" s="178">
        <f>IF(V1552&gt;0,P1552*INDEX(Scope_Labor_Rates!$M$6:$M$46,V1552-5),0)</f>
        <v>0</v>
      </c>
      <c r="AN1552" s="178">
        <f>IF(V1552&gt;0,AM1552*INDEX(Scope_Labor_Rates!$L$6:$L$46,V1552-5)*AA1552,0)</f>
        <v>0</v>
      </c>
      <c r="AO1552" s="178">
        <f>IF(V1552&gt;0,P1552*INDEX(Scope_Labor_Rates!$O$6:$O$46,V1552-5)*AA1552,0)</f>
        <v>0</v>
      </c>
      <c r="AP1552" s="181">
        <f>IF(V1552&gt;0,P1552*INDEX(Scope_Labor_Rates!$Q$6:$Q$46,V1552-5)*AA1552,0)</f>
        <v>0</v>
      </c>
      <c r="AQ1552" s="178">
        <f t="shared" si="220"/>
        <v>0</v>
      </c>
      <c r="AR1552" s="178">
        <f t="shared" si="221"/>
        <v>0</v>
      </c>
      <c r="AS1552" s="178">
        <f t="shared" si="222"/>
        <v>0</v>
      </c>
      <c r="AT1552" s="178">
        <f t="shared" si="223"/>
        <v>0</v>
      </c>
      <c r="AU1552">
        <f t="shared" si="224"/>
        <v>0</v>
      </c>
    </row>
    <row r="1553" spans="1:47">
      <c r="A1553" t="str">
        <f>IF(All_Tasks!A1553="","",All_Tasks!A1553)</f>
        <v/>
      </c>
      <c r="B1553" t="str">
        <f>IF(All_Tasks!B1553="","",All_Tasks!B1553)</f>
        <v/>
      </c>
      <c r="C1553" t="str">
        <f>IF(All_Tasks!C1553="","",All_Tasks!C1553)</f>
        <v/>
      </c>
      <c r="D1553" t="str">
        <f>IF(All_Tasks!D1553="","",All_Tasks!D1553)</f>
        <v/>
      </c>
      <c r="E1553" t="str">
        <f>IF(All_Tasks!V1553&lt;&gt;"",All_Tasks!V1553,IF(All_Tasks!E1553&lt;&gt;"",All_Tasks!E1553,""))</f>
        <v/>
      </c>
      <c r="F1553" t="str">
        <f>IF(All_Tasks!F1553="","",All_Tasks!F1553)</f>
        <v/>
      </c>
      <c r="G1553" t="str">
        <f>IF(All_Tasks!G1553="","",All_Tasks!G1553)</f>
        <v/>
      </c>
      <c r="H1553" s="231" t="str">
        <f>IF(All_Tasks!H1553="","",All_Tasks!H1553)</f>
        <v/>
      </c>
      <c r="I1553" t="str">
        <f>IF(All_Tasks!I1553="","",All_Tasks!I1553)</f>
        <v/>
      </c>
      <c r="J1553" t="str">
        <f>IF(All_Tasks!J1553="","",All_Tasks!J1553)</f>
        <v/>
      </c>
      <c r="K1553" t="str">
        <f>IF(All_Tasks!K1553="","",All_Tasks!K1553)</f>
        <v/>
      </c>
      <c r="L1553" s="231" t="str">
        <f>IF(All_Tasks!L1553="","",All_Tasks!L1553)</f>
        <v/>
      </c>
      <c r="M1553" t="str">
        <f>IF(All_Tasks!M1553="","",All_Tasks!M1553)</f>
        <v/>
      </c>
      <c r="N1553" t="str">
        <f>IF(All_Tasks!N1553="","",All_Tasks!N1553)</f>
        <v/>
      </c>
      <c r="O1553" t="str">
        <f>IF(All_Tasks!O1553="","",All_Tasks!O1553)</f>
        <v/>
      </c>
      <c r="P1553" s="181">
        <f>IF(All_Tasks!P1553="",0,All_Tasks!P1553)</f>
        <v>0</v>
      </c>
      <c r="Q1553" s="181">
        <f>IF(All_Tasks!Q1553="",0,All_Tasks!Q1553)</f>
        <v>0</v>
      </c>
      <c r="R1553" s="181">
        <f>IF(All_Tasks!R1553="",0,All_Tasks!R1553)</f>
        <v>0</v>
      </c>
      <c r="S1553" s="181" t="str">
        <f>IF(All_Tasks!S1553="","",All_Tasks!S1553)</f>
        <v/>
      </c>
      <c r="T1553" t="str">
        <f>IF(All_Tasks!T1553="","",All_Tasks!T1553)</f>
        <v/>
      </c>
      <c r="U1553" t="str">
        <f>IF(All_Tasks!U1553="","",All_Tasks!U1553)</f>
        <v/>
      </c>
      <c r="V1553">
        <f>IF(A1553="",0,IFERROR(MATCH(A1553,Scope_Labor_Rates!$A$6:$A$46,0)+5,0))</f>
        <v>0</v>
      </c>
      <c r="W1553" s="178">
        <f>IF(V1553&gt;0,INDEX(Scope_Labor_Rates!$C$6:$C$46,V1553-5),0)</f>
        <v>0</v>
      </c>
      <c r="X1553" s="178">
        <f>IF(V1553&gt;0,INDEX(Scope_Labor_Rates!$C$6:$C$46,V1553-5),0)</f>
        <v>0</v>
      </c>
      <c r="Y1553" s="180">
        <f>IF(V1553&gt;0,INDEX(Scope_Labor_Rates!$S$6:$S$46,V1553-5),0)</f>
        <v>0</v>
      </c>
      <c r="Z1553" s="180">
        <f>IF(V1553&gt;0,INDEX(Scope_Labor_Rates!$R$6:$R$46,V1553-5),1)</f>
        <v>1</v>
      </c>
      <c r="AA1553" s="231">
        <f t="shared" si="216"/>
        <v>0</v>
      </c>
      <c r="AB1553" t="str">
        <f t="shared" si="217"/>
        <v/>
      </c>
      <c r="AC1553" s="178" t="str">
        <f t="shared" si="218"/>
        <v/>
      </c>
      <c r="AD1553" s="181">
        <f t="shared" si="219"/>
        <v>0</v>
      </c>
      <c r="AE1553" s="178">
        <f>IF(V1553&gt;0,P1553*INDEX(Scope_Labor_Rates!$E$6:$E$46,V1553-5),0)</f>
        <v>0</v>
      </c>
      <c r="AF1553" s="181">
        <f>IF(V1553&gt;0,AE1553*INDEX(Scope_Labor_Rates!$D$6:$D$46,V1553-5)*AA1553,0)</f>
        <v>0</v>
      </c>
      <c r="AG1553" s="178">
        <f>IF(V1553&gt;0,P1553*INDEX(Scope_Labor_Rates!$G$6:$G$46,V1553-5),0)</f>
        <v>0</v>
      </c>
      <c r="AH1553" s="181">
        <f>IF(V1553&gt;0,AG1553*INDEX(Scope_Labor_Rates!$F$6:$F$46,V1553-5)*AA1553,0)</f>
        <v>0</v>
      </c>
      <c r="AI1553" s="178">
        <f>IF(V1553&gt;0,P1553*INDEX(Scope_Labor_Rates!$I$6:$I$46,V1553-5),0)</f>
        <v>0</v>
      </c>
      <c r="AJ1553" s="181">
        <f>IF(V1553&gt;0,AI1553*INDEX(Scope_Labor_Rates!$H$6:$H$46,V1553-5)*AA1553,0)</f>
        <v>0</v>
      </c>
      <c r="AK1553" s="178">
        <f>IF(V1553&gt;0,P1553*INDEX(Scope_Labor_Rates!$K$6:$K$46,V1553-5),0)</f>
        <v>0</v>
      </c>
      <c r="AL1553" s="181">
        <f>IF(V1553&gt;0,AK1553*INDEX(Scope_Labor_Rates!$J$6:$J$46,V1553-5)*AA1553,0)</f>
        <v>0</v>
      </c>
      <c r="AM1553" s="178">
        <f>IF(V1553&gt;0,P1553*INDEX(Scope_Labor_Rates!$M$6:$M$46,V1553-5),0)</f>
        <v>0</v>
      </c>
      <c r="AN1553" s="178">
        <f>IF(V1553&gt;0,AM1553*INDEX(Scope_Labor_Rates!$L$6:$L$46,V1553-5)*AA1553,0)</f>
        <v>0</v>
      </c>
      <c r="AO1553" s="178">
        <f>IF(V1553&gt;0,P1553*INDEX(Scope_Labor_Rates!$O$6:$O$46,V1553-5)*AA1553,0)</f>
        <v>0</v>
      </c>
      <c r="AP1553" s="181">
        <f>IF(V1553&gt;0,P1553*INDEX(Scope_Labor_Rates!$Q$6:$Q$46,V1553-5)*AA1553,0)</f>
        <v>0</v>
      </c>
      <c r="AQ1553" s="178">
        <f t="shared" si="220"/>
        <v>0</v>
      </c>
      <c r="AR1553" s="178">
        <f t="shared" si="221"/>
        <v>0</v>
      </c>
      <c r="AS1553" s="178">
        <f t="shared" si="222"/>
        <v>0</v>
      </c>
      <c r="AT1553" s="178">
        <f t="shared" si="223"/>
        <v>0</v>
      </c>
      <c r="AU1553">
        <f t="shared" si="224"/>
        <v>0</v>
      </c>
    </row>
    <row r="1554" spans="1:47">
      <c r="A1554" t="str">
        <f>IF(All_Tasks!A1554="","",All_Tasks!A1554)</f>
        <v/>
      </c>
      <c r="B1554" t="str">
        <f>IF(All_Tasks!B1554="","",All_Tasks!B1554)</f>
        <v/>
      </c>
      <c r="C1554" t="str">
        <f>IF(All_Tasks!C1554="","",All_Tasks!C1554)</f>
        <v/>
      </c>
      <c r="D1554" t="str">
        <f>IF(All_Tasks!D1554="","",All_Tasks!D1554)</f>
        <v/>
      </c>
      <c r="E1554" t="str">
        <f>IF(All_Tasks!V1554&lt;&gt;"",All_Tasks!V1554,IF(All_Tasks!E1554&lt;&gt;"",All_Tasks!E1554,""))</f>
        <v/>
      </c>
      <c r="F1554" t="str">
        <f>IF(All_Tasks!F1554="","",All_Tasks!F1554)</f>
        <v/>
      </c>
      <c r="G1554" t="str">
        <f>IF(All_Tasks!G1554="","",All_Tasks!G1554)</f>
        <v/>
      </c>
      <c r="H1554" s="231" t="str">
        <f>IF(All_Tasks!H1554="","",All_Tasks!H1554)</f>
        <v/>
      </c>
      <c r="I1554" t="str">
        <f>IF(All_Tasks!I1554="","",All_Tasks!I1554)</f>
        <v/>
      </c>
      <c r="J1554" t="str">
        <f>IF(All_Tasks!J1554="","",All_Tasks!J1554)</f>
        <v/>
      </c>
      <c r="K1554" t="str">
        <f>IF(All_Tasks!K1554="","",All_Tasks!K1554)</f>
        <v/>
      </c>
      <c r="L1554" s="231" t="str">
        <f>IF(All_Tasks!L1554="","",All_Tasks!L1554)</f>
        <v/>
      </c>
      <c r="M1554" t="str">
        <f>IF(All_Tasks!M1554="","",All_Tasks!M1554)</f>
        <v/>
      </c>
      <c r="N1554" t="str">
        <f>IF(All_Tasks!N1554="","",All_Tasks!N1554)</f>
        <v/>
      </c>
      <c r="O1554" t="str">
        <f>IF(All_Tasks!O1554="","",All_Tasks!O1554)</f>
        <v/>
      </c>
      <c r="P1554" s="181">
        <f>IF(All_Tasks!P1554="",0,All_Tasks!P1554)</f>
        <v>0</v>
      </c>
      <c r="Q1554" s="181">
        <f>IF(All_Tasks!Q1554="",0,All_Tasks!Q1554)</f>
        <v>0</v>
      </c>
      <c r="R1554" s="181">
        <f>IF(All_Tasks!R1554="",0,All_Tasks!R1554)</f>
        <v>0</v>
      </c>
      <c r="S1554" s="181" t="str">
        <f>IF(All_Tasks!S1554="","",All_Tasks!S1554)</f>
        <v/>
      </c>
      <c r="T1554" t="str">
        <f>IF(All_Tasks!T1554="","",All_Tasks!T1554)</f>
        <v/>
      </c>
      <c r="U1554" t="str">
        <f>IF(All_Tasks!U1554="","",All_Tasks!U1554)</f>
        <v/>
      </c>
      <c r="V1554">
        <f>IF(A1554="",0,IFERROR(MATCH(A1554,Scope_Labor_Rates!$A$6:$A$46,0)+5,0))</f>
        <v>0</v>
      </c>
      <c r="W1554" s="178">
        <f>IF(V1554&gt;0,INDEX(Scope_Labor_Rates!$C$6:$C$46,V1554-5),0)</f>
        <v>0</v>
      </c>
      <c r="X1554" s="178">
        <f>IF(V1554&gt;0,INDEX(Scope_Labor_Rates!$C$6:$C$46,V1554-5),0)</f>
        <v>0</v>
      </c>
      <c r="Y1554" s="180">
        <f>IF(V1554&gt;0,INDEX(Scope_Labor_Rates!$S$6:$S$46,V1554-5),0)</f>
        <v>0</v>
      </c>
      <c r="Z1554" s="180">
        <f>IF(V1554&gt;0,INDEX(Scope_Labor_Rates!$R$6:$R$46,V1554-5),1)</f>
        <v>1</v>
      </c>
      <c r="AA1554" s="231">
        <f t="shared" si="216"/>
        <v>0</v>
      </c>
      <c r="AB1554" t="str">
        <f t="shared" si="217"/>
        <v/>
      </c>
      <c r="AC1554" s="178" t="str">
        <f t="shared" si="218"/>
        <v/>
      </c>
      <c r="AD1554" s="181">
        <f t="shared" si="219"/>
        <v>0</v>
      </c>
      <c r="AE1554" s="178">
        <f>IF(V1554&gt;0,P1554*INDEX(Scope_Labor_Rates!$E$6:$E$46,V1554-5),0)</f>
        <v>0</v>
      </c>
      <c r="AF1554" s="181">
        <f>IF(V1554&gt;0,AE1554*INDEX(Scope_Labor_Rates!$D$6:$D$46,V1554-5)*AA1554,0)</f>
        <v>0</v>
      </c>
      <c r="AG1554" s="178">
        <f>IF(V1554&gt;0,P1554*INDEX(Scope_Labor_Rates!$G$6:$G$46,V1554-5),0)</f>
        <v>0</v>
      </c>
      <c r="AH1554" s="181">
        <f>IF(V1554&gt;0,AG1554*INDEX(Scope_Labor_Rates!$F$6:$F$46,V1554-5)*AA1554,0)</f>
        <v>0</v>
      </c>
      <c r="AI1554" s="178">
        <f>IF(V1554&gt;0,P1554*INDEX(Scope_Labor_Rates!$I$6:$I$46,V1554-5),0)</f>
        <v>0</v>
      </c>
      <c r="AJ1554" s="181">
        <f>IF(V1554&gt;0,AI1554*INDEX(Scope_Labor_Rates!$H$6:$H$46,V1554-5)*AA1554,0)</f>
        <v>0</v>
      </c>
      <c r="AK1554" s="178">
        <f>IF(V1554&gt;0,P1554*INDEX(Scope_Labor_Rates!$K$6:$K$46,V1554-5),0)</f>
        <v>0</v>
      </c>
      <c r="AL1554" s="181">
        <f>IF(V1554&gt;0,AK1554*INDEX(Scope_Labor_Rates!$J$6:$J$46,V1554-5)*AA1554,0)</f>
        <v>0</v>
      </c>
      <c r="AM1554" s="178">
        <f>IF(V1554&gt;0,P1554*INDEX(Scope_Labor_Rates!$M$6:$M$46,V1554-5),0)</f>
        <v>0</v>
      </c>
      <c r="AN1554" s="178">
        <f>IF(V1554&gt;0,AM1554*INDEX(Scope_Labor_Rates!$L$6:$L$46,V1554-5)*AA1554,0)</f>
        <v>0</v>
      </c>
      <c r="AO1554" s="178">
        <f>IF(V1554&gt;0,P1554*INDEX(Scope_Labor_Rates!$O$6:$O$46,V1554-5)*AA1554,0)</f>
        <v>0</v>
      </c>
      <c r="AP1554" s="181">
        <f>IF(V1554&gt;0,P1554*INDEX(Scope_Labor_Rates!$Q$6:$Q$46,V1554-5)*AA1554,0)</f>
        <v>0</v>
      </c>
      <c r="AQ1554" s="178">
        <f t="shared" si="220"/>
        <v>0</v>
      </c>
      <c r="AR1554" s="178">
        <f t="shared" si="221"/>
        <v>0</v>
      </c>
      <c r="AS1554" s="178">
        <f t="shared" si="222"/>
        <v>0</v>
      </c>
      <c r="AT1554" s="178">
        <f t="shared" si="223"/>
        <v>0</v>
      </c>
      <c r="AU1554">
        <f t="shared" si="224"/>
        <v>0</v>
      </c>
    </row>
    <row r="1555" spans="1:47">
      <c r="A1555" t="str">
        <f>IF(All_Tasks!A1555="","",All_Tasks!A1555)</f>
        <v/>
      </c>
      <c r="B1555" t="str">
        <f>IF(All_Tasks!B1555="","",All_Tasks!B1555)</f>
        <v/>
      </c>
      <c r="C1555" t="str">
        <f>IF(All_Tasks!C1555="","",All_Tasks!C1555)</f>
        <v/>
      </c>
      <c r="D1555" t="str">
        <f>IF(All_Tasks!D1555="","",All_Tasks!D1555)</f>
        <v/>
      </c>
      <c r="E1555" t="str">
        <f>IF(All_Tasks!V1555&lt;&gt;"",All_Tasks!V1555,IF(All_Tasks!E1555&lt;&gt;"",All_Tasks!E1555,""))</f>
        <v/>
      </c>
      <c r="F1555" t="str">
        <f>IF(All_Tasks!F1555="","",All_Tasks!F1555)</f>
        <v/>
      </c>
      <c r="G1555" t="str">
        <f>IF(All_Tasks!G1555="","",All_Tasks!G1555)</f>
        <v/>
      </c>
      <c r="H1555" s="231" t="str">
        <f>IF(All_Tasks!H1555="","",All_Tasks!H1555)</f>
        <v/>
      </c>
      <c r="I1555" t="str">
        <f>IF(All_Tasks!I1555="","",All_Tasks!I1555)</f>
        <v/>
      </c>
      <c r="J1555" t="str">
        <f>IF(All_Tasks!J1555="","",All_Tasks!J1555)</f>
        <v/>
      </c>
      <c r="K1555" t="str">
        <f>IF(All_Tasks!K1555="","",All_Tasks!K1555)</f>
        <v/>
      </c>
      <c r="L1555" s="231" t="str">
        <f>IF(All_Tasks!L1555="","",All_Tasks!L1555)</f>
        <v/>
      </c>
      <c r="M1555" t="str">
        <f>IF(All_Tasks!M1555="","",All_Tasks!M1555)</f>
        <v/>
      </c>
      <c r="N1555" t="str">
        <f>IF(All_Tasks!N1555="","",All_Tasks!N1555)</f>
        <v/>
      </c>
      <c r="O1555" t="str">
        <f>IF(All_Tasks!O1555="","",All_Tasks!O1555)</f>
        <v/>
      </c>
      <c r="P1555" s="181">
        <f>IF(All_Tasks!P1555="",0,All_Tasks!P1555)</f>
        <v>0</v>
      </c>
      <c r="Q1555" s="181">
        <f>IF(All_Tasks!Q1555="",0,All_Tasks!Q1555)</f>
        <v>0</v>
      </c>
      <c r="R1555" s="181">
        <f>IF(All_Tasks!R1555="",0,All_Tasks!R1555)</f>
        <v>0</v>
      </c>
      <c r="S1555" s="181" t="str">
        <f>IF(All_Tasks!S1555="","",All_Tasks!S1555)</f>
        <v/>
      </c>
      <c r="T1555" t="str">
        <f>IF(All_Tasks!T1555="","",All_Tasks!T1555)</f>
        <v/>
      </c>
      <c r="U1555" t="str">
        <f>IF(All_Tasks!U1555="","",All_Tasks!U1555)</f>
        <v/>
      </c>
      <c r="V1555">
        <f>IF(A1555="",0,IFERROR(MATCH(A1555,Scope_Labor_Rates!$A$6:$A$46,0)+5,0))</f>
        <v>0</v>
      </c>
      <c r="W1555" s="178">
        <f>IF(V1555&gt;0,INDEX(Scope_Labor_Rates!$C$6:$C$46,V1555-5),0)</f>
        <v>0</v>
      </c>
      <c r="X1555" s="178">
        <f>IF(V1555&gt;0,INDEX(Scope_Labor_Rates!$C$6:$C$46,V1555-5),0)</f>
        <v>0</v>
      </c>
      <c r="Y1555" s="180">
        <f>IF(V1555&gt;0,INDEX(Scope_Labor_Rates!$S$6:$S$46,V1555-5),0)</f>
        <v>0</v>
      </c>
      <c r="Z1555" s="180">
        <f>IF(V1555&gt;0,INDEX(Scope_Labor_Rates!$R$6:$R$46,V1555-5),1)</f>
        <v>1</v>
      </c>
      <c r="AA1555" s="231">
        <f t="shared" si="216"/>
        <v>0</v>
      </c>
      <c r="AB1555" t="str">
        <f t="shared" si="217"/>
        <v/>
      </c>
      <c r="AC1555" s="178" t="str">
        <f t="shared" si="218"/>
        <v/>
      </c>
      <c r="AD1555" s="181">
        <f t="shared" si="219"/>
        <v>0</v>
      </c>
      <c r="AE1555" s="178">
        <f>IF(V1555&gt;0,P1555*INDEX(Scope_Labor_Rates!$E$6:$E$46,V1555-5),0)</f>
        <v>0</v>
      </c>
      <c r="AF1555" s="181">
        <f>IF(V1555&gt;0,AE1555*INDEX(Scope_Labor_Rates!$D$6:$D$46,V1555-5)*AA1555,0)</f>
        <v>0</v>
      </c>
      <c r="AG1555" s="178">
        <f>IF(V1555&gt;0,P1555*INDEX(Scope_Labor_Rates!$G$6:$G$46,V1555-5),0)</f>
        <v>0</v>
      </c>
      <c r="AH1555" s="181">
        <f>IF(V1555&gt;0,AG1555*INDEX(Scope_Labor_Rates!$F$6:$F$46,V1555-5)*AA1555,0)</f>
        <v>0</v>
      </c>
      <c r="AI1555" s="178">
        <f>IF(V1555&gt;0,P1555*INDEX(Scope_Labor_Rates!$I$6:$I$46,V1555-5),0)</f>
        <v>0</v>
      </c>
      <c r="AJ1555" s="181">
        <f>IF(V1555&gt;0,AI1555*INDEX(Scope_Labor_Rates!$H$6:$H$46,V1555-5)*AA1555,0)</f>
        <v>0</v>
      </c>
      <c r="AK1555" s="178">
        <f>IF(V1555&gt;0,P1555*INDEX(Scope_Labor_Rates!$K$6:$K$46,V1555-5),0)</f>
        <v>0</v>
      </c>
      <c r="AL1555" s="181">
        <f>IF(V1555&gt;0,AK1555*INDEX(Scope_Labor_Rates!$J$6:$J$46,V1555-5)*AA1555,0)</f>
        <v>0</v>
      </c>
      <c r="AM1555" s="178">
        <f>IF(V1555&gt;0,P1555*INDEX(Scope_Labor_Rates!$M$6:$M$46,V1555-5),0)</f>
        <v>0</v>
      </c>
      <c r="AN1555" s="178">
        <f>IF(V1555&gt;0,AM1555*INDEX(Scope_Labor_Rates!$L$6:$L$46,V1555-5)*AA1555,0)</f>
        <v>0</v>
      </c>
      <c r="AO1555" s="178">
        <f>IF(V1555&gt;0,P1555*INDEX(Scope_Labor_Rates!$O$6:$O$46,V1555-5)*AA1555,0)</f>
        <v>0</v>
      </c>
      <c r="AP1555" s="181">
        <f>IF(V1555&gt;0,P1555*INDEX(Scope_Labor_Rates!$Q$6:$Q$46,V1555-5)*AA1555,0)</f>
        <v>0</v>
      </c>
      <c r="AQ1555" s="178">
        <f t="shared" si="220"/>
        <v>0</v>
      </c>
      <c r="AR1555" s="178">
        <f t="shared" si="221"/>
        <v>0</v>
      </c>
      <c r="AS1555" s="178">
        <f t="shared" si="222"/>
        <v>0</v>
      </c>
      <c r="AT1555" s="178">
        <f t="shared" si="223"/>
        <v>0</v>
      </c>
      <c r="AU1555">
        <f t="shared" si="224"/>
        <v>0</v>
      </c>
    </row>
    <row r="1556" spans="1:47">
      <c r="A1556" t="str">
        <f>IF(All_Tasks!A1556="","",All_Tasks!A1556)</f>
        <v/>
      </c>
      <c r="B1556" t="str">
        <f>IF(All_Tasks!B1556="","",All_Tasks!B1556)</f>
        <v/>
      </c>
      <c r="C1556" t="str">
        <f>IF(All_Tasks!C1556="","",All_Tasks!C1556)</f>
        <v/>
      </c>
      <c r="D1556" t="str">
        <f>IF(All_Tasks!D1556="","",All_Tasks!D1556)</f>
        <v/>
      </c>
      <c r="E1556" t="str">
        <f>IF(All_Tasks!V1556&lt;&gt;"",All_Tasks!V1556,IF(All_Tasks!E1556&lt;&gt;"",All_Tasks!E1556,""))</f>
        <v/>
      </c>
      <c r="F1556" t="str">
        <f>IF(All_Tasks!F1556="","",All_Tasks!F1556)</f>
        <v/>
      </c>
      <c r="G1556" t="str">
        <f>IF(All_Tasks!G1556="","",All_Tasks!G1556)</f>
        <v/>
      </c>
      <c r="H1556" s="231" t="str">
        <f>IF(All_Tasks!H1556="","",All_Tasks!H1556)</f>
        <v/>
      </c>
      <c r="I1556" t="str">
        <f>IF(All_Tasks!I1556="","",All_Tasks!I1556)</f>
        <v/>
      </c>
      <c r="J1556" t="str">
        <f>IF(All_Tasks!J1556="","",All_Tasks!J1556)</f>
        <v/>
      </c>
      <c r="K1556" t="str">
        <f>IF(All_Tasks!K1556="","",All_Tasks!K1556)</f>
        <v/>
      </c>
      <c r="L1556" s="231" t="str">
        <f>IF(All_Tasks!L1556="","",All_Tasks!L1556)</f>
        <v/>
      </c>
      <c r="M1556" t="str">
        <f>IF(All_Tasks!M1556="","",All_Tasks!M1556)</f>
        <v/>
      </c>
      <c r="N1556" t="str">
        <f>IF(All_Tasks!N1556="","",All_Tasks!N1556)</f>
        <v/>
      </c>
      <c r="O1556" t="str">
        <f>IF(All_Tasks!O1556="","",All_Tasks!O1556)</f>
        <v/>
      </c>
      <c r="P1556" s="181">
        <f>IF(All_Tasks!P1556="",0,All_Tasks!P1556)</f>
        <v>0</v>
      </c>
      <c r="Q1556" s="181">
        <f>IF(All_Tasks!Q1556="",0,All_Tasks!Q1556)</f>
        <v>0</v>
      </c>
      <c r="R1556" s="181">
        <f>IF(All_Tasks!R1556="",0,All_Tasks!R1556)</f>
        <v>0</v>
      </c>
      <c r="S1556" s="181" t="str">
        <f>IF(All_Tasks!S1556="","",All_Tasks!S1556)</f>
        <v/>
      </c>
      <c r="T1556" t="str">
        <f>IF(All_Tasks!T1556="","",All_Tasks!T1556)</f>
        <v/>
      </c>
      <c r="U1556" t="str">
        <f>IF(All_Tasks!U1556="","",All_Tasks!U1556)</f>
        <v/>
      </c>
      <c r="V1556">
        <f>IF(A1556="",0,IFERROR(MATCH(A1556,Scope_Labor_Rates!$A$6:$A$46,0)+5,0))</f>
        <v>0</v>
      </c>
      <c r="W1556" s="178">
        <f>IF(V1556&gt;0,INDEX(Scope_Labor_Rates!$C$6:$C$46,V1556-5),0)</f>
        <v>0</v>
      </c>
      <c r="X1556" s="178">
        <f>IF(V1556&gt;0,INDEX(Scope_Labor_Rates!$C$6:$C$46,V1556-5),0)</f>
        <v>0</v>
      </c>
      <c r="Y1556" s="180">
        <f>IF(V1556&gt;0,INDEX(Scope_Labor_Rates!$S$6:$S$46,V1556-5),0)</f>
        <v>0</v>
      </c>
      <c r="Z1556" s="180">
        <f>IF(V1556&gt;0,INDEX(Scope_Labor_Rates!$R$6:$R$46,V1556-5),1)</f>
        <v>1</v>
      </c>
      <c r="AA1556" s="231">
        <f t="shared" si="216"/>
        <v>0</v>
      </c>
      <c r="AB1556" t="str">
        <f t="shared" si="217"/>
        <v/>
      </c>
      <c r="AC1556" s="178" t="str">
        <f t="shared" si="218"/>
        <v/>
      </c>
      <c r="AD1556" s="181">
        <f t="shared" si="219"/>
        <v>0</v>
      </c>
      <c r="AE1556" s="178">
        <f>IF(V1556&gt;0,P1556*INDEX(Scope_Labor_Rates!$E$6:$E$46,V1556-5),0)</f>
        <v>0</v>
      </c>
      <c r="AF1556" s="181">
        <f>IF(V1556&gt;0,AE1556*INDEX(Scope_Labor_Rates!$D$6:$D$46,V1556-5)*AA1556,0)</f>
        <v>0</v>
      </c>
      <c r="AG1556" s="178">
        <f>IF(V1556&gt;0,P1556*INDEX(Scope_Labor_Rates!$G$6:$G$46,V1556-5),0)</f>
        <v>0</v>
      </c>
      <c r="AH1556" s="181">
        <f>IF(V1556&gt;0,AG1556*INDEX(Scope_Labor_Rates!$F$6:$F$46,V1556-5)*AA1556,0)</f>
        <v>0</v>
      </c>
      <c r="AI1556" s="178">
        <f>IF(V1556&gt;0,P1556*INDEX(Scope_Labor_Rates!$I$6:$I$46,V1556-5),0)</f>
        <v>0</v>
      </c>
      <c r="AJ1556" s="181">
        <f>IF(V1556&gt;0,AI1556*INDEX(Scope_Labor_Rates!$H$6:$H$46,V1556-5)*AA1556,0)</f>
        <v>0</v>
      </c>
      <c r="AK1556" s="178">
        <f>IF(V1556&gt;0,P1556*INDEX(Scope_Labor_Rates!$K$6:$K$46,V1556-5),0)</f>
        <v>0</v>
      </c>
      <c r="AL1556" s="181">
        <f>IF(V1556&gt;0,AK1556*INDEX(Scope_Labor_Rates!$J$6:$J$46,V1556-5)*AA1556,0)</f>
        <v>0</v>
      </c>
      <c r="AM1556" s="178">
        <f>IF(V1556&gt;0,P1556*INDEX(Scope_Labor_Rates!$M$6:$M$46,V1556-5),0)</f>
        <v>0</v>
      </c>
      <c r="AN1556" s="178">
        <f>IF(V1556&gt;0,AM1556*INDEX(Scope_Labor_Rates!$L$6:$L$46,V1556-5)*AA1556,0)</f>
        <v>0</v>
      </c>
      <c r="AO1556" s="178">
        <f>IF(V1556&gt;0,P1556*INDEX(Scope_Labor_Rates!$O$6:$O$46,V1556-5)*AA1556,0)</f>
        <v>0</v>
      </c>
      <c r="AP1556" s="181">
        <f>IF(V1556&gt;0,P1556*INDEX(Scope_Labor_Rates!$Q$6:$Q$46,V1556-5)*AA1556,0)</f>
        <v>0</v>
      </c>
      <c r="AQ1556" s="178">
        <f t="shared" si="220"/>
        <v>0</v>
      </c>
      <c r="AR1556" s="178">
        <f t="shared" si="221"/>
        <v>0</v>
      </c>
      <c r="AS1556" s="178">
        <f t="shared" si="222"/>
        <v>0</v>
      </c>
      <c r="AT1556" s="178">
        <f t="shared" si="223"/>
        <v>0</v>
      </c>
      <c r="AU1556">
        <f t="shared" si="224"/>
        <v>0</v>
      </c>
    </row>
    <row r="1557" spans="1:47">
      <c r="A1557" t="str">
        <f>IF(All_Tasks!A1557="","",All_Tasks!A1557)</f>
        <v/>
      </c>
      <c r="B1557" t="str">
        <f>IF(All_Tasks!B1557="","",All_Tasks!B1557)</f>
        <v/>
      </c>
      <c r="C1557" t="str">
        <f>IF(All_Tasks!C1557="","",All_Tasks!C1557)</f>
        <v/>
      </c>
      <c r="D1557" t="str">
        <f>IF(All_Tasks!D1557="","",All_Tasks!D1557)</f>
        <v/>
      </c>
      <c r="E1557" t="str">
        <f>IF(All_Tasks!V1557&lt;&gt;"",All_Tasks!V1557,IF(All_Tasks!E1557&lt;&gt;"",All_Tasks!E1557,""))</f>
        <v/>
      </c>
      <c r="F1557" t="str">
        <f>IF(All_Tasks!F1557="","",All_Tasks!F1557)</f>
        <v/>
      </c>
      <c r="G1557" t="str">
        <f>IF(All_Tasks!G1557="","",All_Tasks!G1557)</f>
        <v/>
      </c>
      <c r="H1557" s="231" t="str">
        <f>IF(All_Tasks!H1557="","",All_Tasks!H1557)</f>
        <v/>
      </c>
      <c r="I1557" t="str">
        <f>IF(All_Tasks!I1557="","",All_Tasks!I1557)</f>
        <v/>
      </c>
      <c r="J1557" t="str">
        <f>IF(All_Tasks!J1557="","",All_Tasks!J1557)</f>
        <v/>
      </c>
      <c r="K1557" t="str">
        <f>IF(All_Tasks!K1557="","",All_Tasks!K1557)</f>
        <v/>
      </c>
      <c r="L1557" s="231" t="str">
        <f>IF(All_Tasks!L1557="","",All_Tasks!L1557)</f>
        <v/>
      </c>
      <c r="M1557" t="str">
        <f>IF(All_Tasks!M1557="","",All_Tasks!M1557)</f>
        <v/>
      </c>
      <c r="N1557" t="str">
        <f>IF(All_Tasks!N1557="","",All_Tasks!N1557)</f>
        <v/>
      </c>
      <c r="O1557" t="str">
        <f>IF(All_Tasks!O1557="","",All_Tasks!O1557)</f>
        <v/>
      </c>
      <c r="P1557" s="181">
        <f>IF(All_Tasks!P1557="",0,All_Tasks!P1557)</f>
        <v>0</v>
      </c>
      <c r="Q1557" s="181">
        <f>IF(All_Tasks!Q1557="",0,All_Tasks!Q1557)</f>
        <v>0</v>
      </c>
      <c r="R1557" s="181">
        <f>IF(All_Tasks!R1557="",0,All_Tasks!R1557)</f>
        <v>0</v>
      </c>
      <c r="S1557" s="181" t="str">
        <f>IF(All_Tasks!S1557="","",All_Tasks!S1557)</f>
        <v/>
      </c>
      <c r="T1557" t="str">
        <f>IF(All_Tasks!T1557="","",All_Tasks!T1557)</f>
        <v/>
      </c>
      <c r="U1557" t="str">
        <f>IF(All_Tasks!U1557="","",All_Tasks!U1557)</f>
        <v/>
      </c>
      <c r="V1557">
        <f>IF(A1557="",0,IFERROR(MATCH(A1557,Scope_Labor_Rates!$A$6:$A$46,0)+5,0))</f>
        <v>0</v>
      </c>
      <c r="W1557" s="178">
        <f>IF(V1557&gt;0,INDEX(Scope_Labor_Rates!$C$6:$C$46,V1557-5),0)</f>
        <v>0</v>
      </c>
      <c r="X1557" s="178">
        <f>IF(V1557&gt;0,INDEX(Scope_Labor_Rates!$C$6:$C$46,V1557-5),0)</f>
        <v>0</v>
      </c>
      <c r="Y1557" s="180">
        <f>IF(V1557&gt;0,INDEX(Scope_Labor_Rates!$S$6:$S$46,V1557-5),0)</f>
        <v>0</v>
      </c>
      <c r="Z1557" s="180">
        <f>IF(V1557&gt;0,INDEX(Scope_Labor_Rates!$R$6:$R$46,V1557-5),1)</f>
        <v>1</v>
      </c>
      <c r="AA1557" s="231">
        <f t="shared" si="216"/>
        <v>0</v>
      </c>
      <c r="AB1557" t="str">
        <f t="shared" si="217"/>
        <v/>
      </c>
      <c r="AC1557" s="178" t="str">
        <f t="shared" si="218"/>
        <v/>
      </c>
      <c r="AD1557" s="181">
        <f t="shared" si="219"/>
        <v>0</v>
      </c>
      <c r="AE1557" s="178">
        <f>IF(V1557&gt;0,P1557*INDEX(Scope_Labor_Rates!$E$6:$E$46,V1557-5),0)</f>
        <v>0</v>
      </c>
      <c r="AF1557" s="181">
        <f>IF(V1557&gt;0,AE1557*INDEX(Scope_Labor_Rates!$D$6:$D$46,V1557-5)*AA1557,0)</f>
        <v>0</v>
      </c>
      <c r="AG1557" s="178">
        <f>IF(V1557&gt;0,P1557*INDEX(Scope_Labor_Rates!$G$6:$G$46,V1557-5),0)</f>
        <v>0</v>
      </c>
      <c r="AH1557" s="181">
        <f>IF(V1557&gt;0,AG1557*INDEX(Scope_Labor_Rates!$F$6:$F$46,V1557-5)*AA1557,0)</f>
        <v>0</v>
      </c>
      <c r="AI1557" s="178">
        <f>IF(V1557&gt;0,P1557*INDEX(Scope_Labor_Rates!$I$6:$I$46,V1557-5),0)</f>
        <v>0</v>
      </c>
      <c r="AJ1557" s="181">
        <f>IF(V1557&gt;0,AI1557*INDEX(Scope_Labor_Rates!$H$6:$H$46,V1557-5)*AA1557,0)</f>
        <v>0</v>
      </c>
      <c r="AK1557" s="178">
        <f>IF(V1557&gt;0,P1557*INDEX(Scope_Labor_Rates!$K$6:$K$46,V1557-5),0)</f>
        <v>0</v>
      </c>
      <c r="AL1557" s="181">
        <f>IF(V1557&gt;0,AK1557*INDEX(Scope_Labor_Rates!$J$6:$J$46,V1557-5)*AA1557,0)</f>
        <v>0</v>
      </c>
      <c r="AM1557" s="178">
        <f>IF(V1557&gt;0,P1557*INDEX(Scope_Labor_Rates!$M$6:$M$46,V1557-5),0)</f>
        <v>0</v>
      </c>
      <c r="AN1557" s="178">
        <f>IF(V1557&gt;0,AM1557*INDEX(Scope_Labor_Rates!$L$6:$L$46,V1557-5)*AA1557,0)</f>
        <v>0</v>
      </c>
      <c r="AO1557" s="178">
        <f>IF(V1557&gt;0,P1557*INDEX(Scope_Labor_Rates!$O$6:$O$46,V1557-5)*AA1557,0)</f>
        <v>0</v>
      </c>
      <c r="AP1557" s="181">
        <f>IF(V1557&gt;0,P1557*INDEX(Scope_Labor_Rates!$Q$6:$Q$46,V1557-5)*AA1557,0)</f>
        <v>0</v>
      </c>
      <c r="AQ1557" s="178">
        <f t="shared" si="220"/>
        <v>0</v>
      </c>
      <c r="AR1557" s="178">
        <f t="shared" si="221"/>
        <v>0</v>
      </c>
      <c r="AS1557" s="178">
        <f t="shared" si="222"/>
        <v>0</v>
      </c>
      <c r="AT1557" s="178">
        <f t="shared" si="223"/>
        <v>0</v>
      </c>
      <c r="AU1557">
        <f t="shared" si="224"/>
        <v>0</v>
      </c>
    </row>
    <row r="1558" spans="1:47">
      <c r="A1558" t="str">
        <f>IF(All_Tasks!A1558="","",All_Tasks!A1558)</f>
        <v/>
      </c>
      <c r="B1558" t="str">
        <f>IF(All_Tasks!B1558="","",All_Tasks!B1558)</f>
        <v/>
      </c>
      <c r="C1558" t="str">
        <f>IF(All_Tasks!C1558="","",All_Tasks!C1558)</f>
        <v/>
      </c>
      <c r="D1558" t="str">
        <f>IF(All_Tasks!D1558="","",All_Tasks!D1558)</f>
        <v/>
      </c>
      <c r="E1558" t="str">
        <f>IF(All_Tasks!V1558&lt;&gt;"",All_Tasks!V1558,IF(All_Tasks!E1558&lt;&gt;"",All_Tasks!E1558,""))</f>
        <v/>
      </c>
      <c r="F1558" t="str">
        <f>IF(All_Tasks!F1558="","",All_Tasks!F1558)</f>
        <v/>
      </c>
      <c r="G1558" t="str">
        <f>IF(All_Tasks!G1558="","",All_Tasks!G1558)</f>
        <v/>
      </c>
      <c r="H1558" s="231" t="str">
        <f>IF(All_Tasks!H1558="","",All_Tasks!H1558)</f>
        <v/>
      </c>
      <c r="I1558" t="str">
        <f>IF(All_Tasks!I1558="","",All_Tasks!I1558)</f>
        <v/>
      </c>
      <c r="J1558" t="str">
        <f>IF(All_Tasks!J1558="","",All_Tasks!J1558)</f>
        <v/>
      </c>
      <c r="K1558" t="str">
        <f>IF(All_Tasks!K1558="","",All_Tasks!K1558)</f>
        <v/>
      </c>
      <c r="L1558" s="231" t="str">
        <f>IF(All_Tasks!L1558="","",All_Tasks!L1558)</f>
        <v/>
      </c>
      <c r="M1558" t="str">
        <f>IF(All_Tasks!M1558="","",All_Tasks!M1558)</f>
        <v/>
      </c>
      <c r="N1558" t="str">
        <f>IF(All_Tasks!N1558="","",All_Tasks!N1558)</f>
        <v/>
      </c>
      <c r="O1558" t="str">
        <f>IF(All_Tasks!O1558="","",All_Tasks!O1558)</f>
        <v/>
      </c>
      <c r="P1558" s="181">
        <f>IF(All_Tasks!P1558="",0,All_Tasks!P1558)</f>
        <v>0</v>
      </c>
      <c r="Q1558" s="181">
        <f>IF(All_Tasks!Q1558="",0,All_Tasks!Q1558)</f>
        <v>0</v>
      </c>
      <c r="R1558" s="181">
        <f>IF(All_Tasks!R1558="",0,All_Tasks!R1558)</f>
        <v>0</v>
      </c>
      <c r="S1558" s="181" t="str">
        <f>IF(All_Tasks!S1558="","",All_Tasks!S1558)</f>
        <v/>
      </c>
      <c r="T1558" t="str">
        <f>IF(All_Tasks!T1558="","",All_Tasks!T1558)</f>
        <v/>
      </c>
      <c r="U1558" t="str">
        <f>IF(All_Tasks!U1558="","",All_Tasks!U1558)</f>
        <v/>
      </c>
      <c r="V1558">
        <f>IF(A1558="",0,IFERROR(MATCH(A1558,Scope_Labor_Rates!$A$6:$A$46,0)+5,0))</f>
        <v>0</v>
      </c>
      <c r="W1558" s="178">
        <f>IF(V1558&gt;0,INDEX(Scope_Labor_Rates!$C$6:$C$46,V1558-5),0)</f>
        <v>0</v>
      </c>
      <c r="X1558" s="178">
        <f>IF(V1558&gt;0,INDEX(Scope_Labor_Rates!$C$6:$C$46,V1558-5),0)</f>
        <v>0</v>
      </c>
      <c r="Y1558" s="180">
        <f>IF(V1558&gt;0,INDEX(Scope_Labor_Rates!$S$6:$S$46,V1558-5),0)</f>
        <v>0</v>
      </c>
      <c r="Z1558" s="180">
        <f>IF(V1558&gt;0,INDEX(Scope_Labor_Rates!$R$6:$R$46,V1558-5),1)</f>
        <v>1</v>
      </c>
      <c r="AA1558" s="231">
        <f t="shared" si="216"/>
        <v>0</v>
      </c>
      <c r="AB1558" t="str">
        <f t="shared" si="217"/>
        <v/>
      </c>
      <c r="AC1558" s="178" t="str">
        <f t="shared" si="218"/>
        <v/>
      </c>
      <c r="AD1558" s="181">
        <f t="shared" si="219"/>
        <v>0</v>
      </c>
      <c r="AE1558" s="178">
        <f>IF(V1558&gt;0,P1558*INDEX(Scope_Labor_Rates!$E$6:$E$46,V1558-5),0)</f>
        <v>0</v>
      </c>
      <c r="AF1558" s="181">
        <f>IF(V1558&gt;0,AE1558*INDEX(Scope_Labor_Rates!$D$6:$D$46,V1558-5)*AA1558,0)</f>
        <v>0</v>
      </c>
      <c r="AG1558" s="178">
        <f>IF(V1558&gt;0,P1558*INDEX(Scope_Labor_Rates!$G$6:$G$46,V1558-5),0)</f>
        <v>0</v>
      </c>
      <c r="AH1558" s="181">
        <f>IF(V1558&gt;0,AG1558*INDEX(Scope_Labor_Rates!$F$6:$F$46,V1558-5)*AA1558,0)</f>
        <v>0</v>
      </c>
      <c r="AI1558" s="178">
        <f>IF(V1558&gt;0,P1558*INDEX(Scope_Labor_Rates!$I$6:$I$46,V1558-5),0)</f>
        <v>0</v>
      </c>
      <c r="AJ1558" s="181">
        <f>IF(V1558&gt;0,AI1558*INDEX(Scope_Labor_Rates!$H$6:$H$46,V1558-5)*AA1558,0)</f>
        <v>0</v>
      </c>
      <c r="AK1558" s="178">
        <f>IF(V1558&gt;0,P1558*INDEX(Scope_Labor_Rates!$K$6:$K$46,V1558-5),0)</f>
        <v>0</v>
      </c>
      <c r="AL1558" s="181">
        <f>IF(V1558&gt;0,AK1558*INDEX(Scope_Labor_Rates!$J$6:$J$46,V1558-5)*AA1558,0)</f>
        <v>0</v>
      </c>
      <c r="AM1558" s="178">
        <f>IF(V1558&gt;0,P1558*INDEX(Scope_Labor_Rates!$M$6:$M$46,V1558-5),0)</f>
        <v>0</v>
      </c>
      <c r="AN1558" s="178">
        <f>IF(V1558&gt;0,AM1558*INDEX(Scope_Labor_Rates!$L$6:$L$46,V1558-5)*AA1558,0)</f>
        <v>0</v>
      </c>
      <c r="AO1558" s="178">
        <f>IF(V1558&gt;0,P1558*INDEX(Scope_Labor_Rates!$O$6:$O$46,V1558-5)*AA1558,0)</f>
        <v>0</v>
      </c>
      <c r="AP1558" s="181">
        <f>IF(V1558&gt;0,P1558*INDEX(Scope_Labor_Rates!$Q$6:$Q$46,V1558-5)*AA1558,0)</f>
        <v>0</v>
      </c>
      <c r="AQ1558" s="178">
        <f t="shared" si="220"/>
        <v>0</v>
      </c>
      <c r="AR1558" s="178">
        <f t="shared" si="221"/>
        <v>0</v>
      </c>
      <c r="AS1558" s="178">
        <f t="shared" si="222"/>
        <v>0</v>
      </c>
      <c r="AT1558" s="178">
        <f t="shared" si="223"/>
        <v>0</v>
      </c>
      <c r="AU1558">
        <f t="shared" si="224"/>
        <v>0</v>
      </c>
    </row>
    <row r="1559" spans="1:47">
      <c r="A1559" t="str">
        <f>IF(All_Tasks!A1559="","",All_Tasks!A1559)</f>
        <v/>
      </c>
      <c r="B1559" t="str">
        <f>IF(All_Tasks!B1559="","",All_Tasks!B1559)</f>
        <v/>
      </c>
      <c r="C1559" t="str">
        <f>IF(All_Tasks!C1559="","",All_Tasks!C1559)</f>
        <v/>
      </c>
      <c r="D1559" t="str">
        <f>IF(All_Tasks!D1559="","",All_Tasks!D1559)</f>
        <v/>
      </c>
      <c r="E1559" t="str">
        <f>IF(All_Tasks!V1559&lt;&gt;"",All_Tasks!V1559,IF(All_Tasks!E1559&lt;&gt;"",All_Tasks!E1559,""))</f>
        <v/>
      </c>
      <c r="F1559" t="str">
        <f>IF(All_Tasks!F1559="","",All_Tasks!F1559)</f>
        <v/>
      </c>
      <c r="G1559" t="str">
        <f>IF(All_Tasks!G1559="","",All_Tasks!G1559)</f>
        <v/>
      </c>
      <c r="H1559" s="231" t="str">
        <f>IF(All_Tasks!H1559="","",All_Tasks!H1559)</f>
        <v/>
      </c>
      <c r="I1559" t="str">
        <f>IF(All_Tasks!I1559="","",All_Tasks!I1559)</f>
        <v/>
      </c>
      <c r="J1559" t="str">
        <f>IF(All_Tasks!J1559="","",All_Tasks!J1559)</f>
        <v/>
      </c>
      <c r="K1559" t="str">
        <f>IF(All_Tasks!K1559="","",All_Tasks!K1559)</f>
        <v/>
      </c>
      <c r="L1559" s="231" t="str">
        <f>IF(All_Tasks!L1559="","",All_Tasks!L1559)</f>
        <v/>
      </c>
      <c r="M1559" t="str">
        <f>IF(All_Tasks!M1559="","",All_Tasks!M1559)</f>
        <v/>
      </c>
      <c r="N1559" t="str">
        <f>IF(All_Tasks!N1559="","",All_Tasks!N1559)</f>
        <v/>
      </c>
      <c r="O1559" t="str">
        <f>IF(All_Tasks!O1559="","",All_Tasks!O1559)</f>
        <v/>
      </c>
      <c r="P1559" s="181">
        <f>IF(All_Tasks!P1559="",0,All_Tasks!P1559)</f>
        <v>0</v>
      </c>
      <c r="Q1559" s="181">
        <f>IF(All_Tasks!Q1559="",0,All_Tasks!Q1559)</f>
        <v>0</v>
      </c>
      <c r="R1559" s="181">
        <f>IF(All_Tasks!R1559="",0,All_Tasks!R1559)</f>
        <v>0</v>
      </c>
      <c r="S1559" s="181" t="str">
        <f>IF(All_Tasks!S1559="","",All_Tasks!S1559)</f>
        <v/>
      </c>
      <c r="T1559" t="str">
        <f>IF(All_Tasks!T1559="","",All_Tasks!T1559)</f>
        <v/>
      </c>
      <c r="U1559" t="str">
        <f>IF(All_Tasks!U1559="","",All_Tasks!U1559)</f>
        <v/>
      </c>
      <c r="V1559">
        <f>IF(A1559="",0,IFERROR(MATCH(A1559,Scope_Labor_Rates!$A$6:$A$46,0)+5,0))</f>
        <v>0</v>
      </c>
      <c r="W1559" s="178">
        <f>IF(V1559&gt;0,INDEX(Scope_Labor_Rates!$C$6:$C$46,V1559-5),0)</f>
        <v>0</v>
      </c>
      <c r="X1559" s="178">
        <f>IF(V1559&gt;0,INDEX(Scope_Labor_Rates!$C$6:$C$46,V1559-5),0)</f>
        <v>0</v>
      </c>
      <c r="Y1559" s="180">
        <f>IF(V1559&gt;0,INDEX(Scope_Labor_Rates!$S$6:$S$46,V1559-5),0)</f>
        <v>0</v>
      </c>
      <c r="Z1559" s="180">
        <f>IF(V1559&gt;0,INDEX(Scope_Labor_Rates!$R$6:$R$46,V1559-5),1)</f>
        <v>1</v>
      </c>
      <c r="AA1559" s="231">
        <f t="shared" si="216"/>
        <v>0</v>
      </c>
      <c r="AB1559" t="str">
        <f t="shared" si="217"/>
        <v/>
      </c>
      <c r="AC1559" s="178" t="str">
        <f t="shared" si="218"/>
        <v/>
      </c>
      <c r="AD1559" s="181">
        <f t="shared" si="219"/>
        <v>0</v>
      </c>
      <c r="AE1559" s="178">
        <f>IF(V1559&gt;0,P1559*INDEX(Scope_Labor_Rates!$E$6:$E$46,V1559-5),0)</f>
        <v>0</v>
      </c>
      <c r="AF1559" s="181">
        <f>IF(V1559&gt;0,AE1559*INDEX(Scope_Labor_Rates!$D$6:$D$46,V1559-5)*AA1559,0)</f>
        <v>0</v>
      </c>
      <c r="AG1559" s="178">
        <f>IF(V1559&gt;0,P1559*INDEX(Scope_Labor_Rates!$G$6:$G$46,V1559-5),0)</f>
        <v>0</v>
      </c>
      <c r="AH1559" s="181">
        <f>IF(V1559&gt;0,AG1559*INDEX(Scope_Labor_Rates!$F$6:$F$46,V1559-5)*AA1559,0)</f>
        <v>0</v>
      </c>
      <c r="AI1559" s="178">
        <f>IF(V1559&gt;0,P1559*INDEX(Scope_Labor_Rates!$I$6:$I$46,V1559-5),0)</f>
        <v>0</v>
      </c>
      <c r="AJ1559" s="181">
        <f>IF(V1559&gt;0,AI1559*INDEX(Scope_Labor_Rates!$H$6:$H$46,V1559-5)*AA1559,0)</f>
        <v>0</v>
      </c>
      <c r="AK1559" s="178">
        <f>IF(V1559&gt;0,P1559*INDEX(Scope_Labor_Rates!$K$6:$K$46,V1559-5),0)</f>
        <v>0</v>
      </c>
      <c r="AL1559" s="181">
        <f>IF(V1559&gt;0,AK1559*INDEX(Scope_Labor_Rates!$J$6:$J$46,V1559-5)*AA1559,0)</f>
        <v>0</v>
      </c>
      <c r="AM1559" s="178">
        <f>IF(V1559&gt;0,P1559*INDEX(Scope_Labor_Rates!$M$6:$M$46,V1559-5),0)</f>
        <v>0</v>
      </c>
      <c r="AN1559" s="178">
        <f>IF(V1559&gt;0,AM1559*INDEX(Scope_Labor_Rates!$L$6:$L$46,V1559-5)*AA1559,0)</f>
        <v>0</v>
      </c>
      <c r="AO1559" s="178">
        <f>IF(V1559&gt;0,P1559*INDEX(Scope_Labor_Rates!$O$6:$O$46,V1559-5)*AA1559,0)</f>
        <v>0</v>
      </c>
      <c r="AP1559" s="181">
        <f>IF(V1559&gt;0,P1559*INDEX(Scope_Labor_Rates!$Q$6:$Q$46,V1559-5)*AA1559,0)</f>
        <v>0</v>
      </c>
      <c r="AQ1559" s="178">
        <f t="shared" si="220"/>
        <v>0</v>
      </c>
      <c r="AR1559" s="178">
        <f t="shared" si="221"/>
        <v>0</v>
      </c>
      <c r="AS1559" s="178">
        <f t="shared" si="222"/>
        <v>0</v>
      </c>
      <c r="AT1559" s="178">
        <f t="shared" si="223"/>
        <v>0</v>
      </c>
      <c r="AU1559">
        <f t="shared" si="224"/>
        <v>0</v>
      </c>
    </row>
    <row r="1560" spans="1:47">
      <c r="A1560" t="str">
        <f>IF(All_Tasks!A1560="","",All_Tasks!A1560)</f>
        <v/>
      </c>
      <c r="B1560" t="str">
        <f>IF(All_Tasks!B1560="","",All_Tasks!B1560)</f>
        <v/>
      </c>
      <c r="C1560" t="str">
        <f>IF(All_Tasks!C1560="","",All_Tasks!C1560)</f>
        <v/>
      </c>
      <c r="D1560" t="str">
        <f>IF(All_Tasks!D1560="","",All_Tasks!D1560)</f>
        <v/>
      </c>
      <c r="E1560" t="str">
        <f>IF(All_Tasks!V1560&lt;&gt;"",All_Tasks!V1560,IF(All_Tasks!E1560&lt;&gt;"",All_Tasks!E1560,""))</f>
        <v/>
      </c>
      <c r="F1560" t="str">
        <f>IF(All_Tasks!F1560="","",All_Tasks!F1560)</f>
        <v/>
      </c>
      <c r="G1560" t="str">
        <f>IF(All_Tasks!G1560="","",All_Tasks!G1560)</f>
        <v/>
      </c>
      <c r="H1560" s="231" t="str">
        <f>IF(All_Tasks!H1560="","",All_Tasks!H1560)</f>
        <v/>
      </c>
      <c r="I1560" t="str">
        <f>IF(All_Tasks!I1560="","",All_Tasks!I1560)</f>
        <v/>
      </c>
      <c r="J1560" t="str">
        <f>IF(All_Tasks!J1560="","",All_Tasks!J1560)</f>
        <v/>
      </c>
      <c r="K1560" t="str">
        <f>IF(All_Tasks!K1560="","",All_Tasks!K1560)</f>
        <v/>
      </c>
      <c r="L1560" s="231" t="str">
        <f>IF(All_Tasks!L1560="","",All_Tasks!L1560)</f>
        <v/>
      </c>
      <c r="M1560" t="str">
        <f>IF(All_Tasks!M1560="","",All_Tasks!M1560)</f>
        <v/>
      </c>
      <c r="N1560" t="str">
        <f>IF(All_Tasks!N1560="","",All_Tasks!N1560)</f>
        <v/>
      </c>
      <c r="O1560" t="str">
        <f>IF(All_Tasks!O1560="","",All_Tasks!O1560)</f>
        <v/>
      </c>
      <c r="P1560" s="181">
        <f>IF(All_Tasks!P1560="",0,All_Tasks!P1560)</f>
        <v>0</v>
      </c>
      <c r="Q1560" s="181">
        <f>IF(All_Tasks!Q1560="",0,All_Tasks!Q1560)</f>
        <v>0</v>
      </c>
      <c r="R1560" s="181">
        <f>IF(All_Tasks!R1560="",0,All_Tasks!R1560)</f>
        <v>0</v>
      </c>
      <c r="S1560" s="181" t="str">
        <f>IF(All_Tasks!S1560="","",All_Tasks!S1560)</f>
        <v/>
      </c>
      <c r="T1560" t="str">
        <f>IF(All_Tasks!T1560="","",All_Tasks!T1560)</f>
        <v/>
      </c>
      <c r="U1560" t="str">
        <f>IF(All_Tasks!U1560="","",All_Tasks!U1560)</f>
        <v/>
      </c>
      <c r="V1560">
        <f>IF(A1560="",0,IFERROR(MATCH(A1560,Scope_Labor_Rates!$A$6:$A$46,0)+5,0))</f>
        <v>0</v>
      </c>
      <c r="W1560" s="178">
        <f>IF(V1560&gt;0,INDEX(Scope_Labor_Rates!$C$6:$C$46,V1560-5),0)</f>
        <v>0</v>
      </c>
      <c r="X1560" s="178">
        <f>IF(V1560&gt;0,INDEX(Scope_Labor_Rates!$C$6:$C$46,V1560-5),0)</f>
        <v>0</v>
      </c>
      <c r="Y1560" s="180">
        <f>IF(V1560&gt;0,INDEX(Scope_Labor_Rates!$S$6:$S$46,V1560-5),0)</f>
        <v>0</v>
      </c>
      <c r="Z1560" s="180">
        <f>IF(V1560&gt;0,INDEX(Scope_Labor_Rates!$R$6:$R$46,V1560-5),1)</f>
        <v>1</v>
      </c>
      <c r="AA1560" s="231">
        <f t="shared" si="216"/>
        <v>0</v>
      </c>
      <c r="AB1560" t="str">
        <f t="shared" si="217"/>
        <v/>
      </c>
      <c r="AC1560" s="178" t="str">
        <f t="shared" si="218"/>
        <v/>
      </c>
      <c r="AD1560" s="181">
        <f t="shared" si="219"/>
        <v>0</v>
      </c>
      <c r="AE1560" s="178">
        <f>IF(V1560&gt;0,P1560*INDEX(Scope_Labor_Rates!$E$6:$E$46,V1560-5),0)</f>
        <v>0</v>
      </c>
      <c r="AF1560" s="181">
        <f>IF(V1560&gt;0,AE1560*INDEX(Scope_Labor_Rates!$D$6:$D$46,V1560-5)*AA1560,0)</f>
        <v>0</v>
      </c>
      <c r="AG1560" s="178">
        <f>IF(V1560&gt;0,P1560*INDEX(Scope_Labor_Rates!$G$6:$G$46,V1560-5),0)</f>
        <v>0</v>
      </c>
      <c r="AH1560" s="181">
        <f>IF(V1560&gt;0,AG1560*INDEX(Scope_Labor_Rates!$F$6:$F$46,V1560-5)*AA1560,0)</f>
        <v>0</v>
      </c>
      <c r="AI1560" s="178">
        <f>IF(V1560&gt;0,P1560*INDEX(Scope_Labor_Rates!$I$6:$I$46,V1560-5),0)</f>
        <v>0</v>
      </c>
      <c r="AJ1560" s="181">
        <f>IF(V1560&gt;0,AI1560*INDEX(Scope_Labor_Rates!$H$6:$H$46,V1560-5)*AA1560,0)</f>
        <v>0</v>
      </c>
      <c r="AK1560" s="178">
        <f>IF(V1560&gt;0,P1560*INDEX(Scope_Labor_Rates!$K$6:$K$46,V1560-5),0)</f>
        <v>0</v>
      </c>
      <c r="AL1560" s="181">
        <f>IF(V1560&gt;0,AK1560*INDEX(Scope_Labor_Rates!$J$6:$J$46,V1560-5)*AA1560,0)</f>
        <v>0</v>
      </c>
      <c r="AM1560" s="178">
        <f>IF(V1560&gt;0,P1560*INDEX(Scope_Labor_Rates!$M$6:$M$46,V1560-5),0)</f>
        <v>0</v>
      </c>
      <c r="AN1560" s="178">
        <f>IF(V1560&gt;0,AM1560*INDEX(Scope_Labor_Rates!$L$6:$L$46,V1560-5)*AA1560,0)</f>
        <v>0</v>
      </c>
      <c r="AO1560" s="178">
        <f>IF(V1560&gt;0,P1560*INDEX(Scope_Labor_Rates!$O$6:$O$46,V1560-5)*AA1560,0)</f>
        <v>0</v>
      </c>
      <c r="AP1560" s="181">
        <f>IF(V1560&gt;0,P1560*INDEX(Scope_Labor_Rates!$Q$6:$Q$46,V1560-5)*AA1560,0)</f>
        <v>0</v>
      </c>
      <c r="AQ1560" s="178">
        <f t="shared" si="220"/>
        <v>0</v>
      </c>
      <c r="AR1560" s="178">
        <f t="shared" si="221"/>
        <v>0</v>
      </c>
      <c r="AS1560" s="178">
        <f t="shared" si="222"/>
        <v>0</v>
      </c>
      <c r="AT1560" s="178">
        <f t="shared" si="223"/>
        <v>0</v>
      </c>
      <c r="AU1560">
        <f t="shared" si="224"/>
        <v>0</v>
      </c>
    </row>
    <row r="1561" spans="1:47">
      <c r="A1561" t="str">
        <f>IF(All_Tasks!A1561="","",All_Tasks!A1561)</f>
        <v/>
      </c>
      <c r="B1561" t="str">
        <f>IF(All_Tasks!B1561="","",All_Tasks!B1561)</f>
        <v/>
      </c>
      <c r="C1561" t="str">
        <f>IF(All_Tasks!C1561="","",All_Tasks!C1561)</f>
        <v/>
      </c>
      <c r="D1561" t="str">
        <f>IF(All_Tasks!D1561="","",All_Tasks!D1561)</f>
        <v/>
      </c>
      <c r="E1561" t="str">
        <f>IF(All_Tasks!V1561&lt;&gt;"",All_Tasks!V1561,IF(All_Tasks!E1561&lt;&gt;"",All_Tasks!E1561,""))</f>
        <v/>
      </c>
      <c r="F1561" t="str">
        <f>IF(All_Tasks!F1561="","",All_Tasks!F1561)</f>
        <v/>
      </c>
      <c r="G1561" t="str">
        <f>IF(All_Tasks!G1561="","",All_Tasks!G1561)</f>
        <v/>
      </c>
      <c r="H1561" s="231" t="str">
        <f>IF(All_Tasks!H1561="","",All_Tasks!H1561)</f>
        <v/>
      </c>
      <c r="I1561" t="str">
        <f>IF(All_Tasks!I1561="","",All_Tasks!I1561)</f>
        <v/>
      </c>
      <c r="J1561" t="str">
        <f>IF(All_Tasks!J1561="","",All_Tasks!J1561)</f>
        <v/>
      </c>
      <c r="K1561" t="str">
        <f>IF(All_Tasks!K1561="","",All_Tasks!K1561)</f>
        <v/>
      </c>
      <c r="L1561" s="231" t="str">
        <f>IF(All_Tasks!L1561="","",All_Tasks!L1561)</f>
        <v/>
      </c>
      <c r="M1561" t="str">
        <f>IF(All_Tasks!M1561="","",All_Tasks!M1561)</f>
        <v/>
      </c>
      <c r="N1561" t="str">
        <f>IF(All_Tasks!N1561="","",All_Tasks!N1561)</f>
        <v/>
      </c>
      <c r="O1561" t="str">
        <f>IF(All_Tasks!O1561="","",All_Tasks!O1561)</f>
        <v/>
      </c>
      <c r="P1561" s="181">
        <f>IF(All_Tasks!P1561="",0,All_Tasks!P1561)</f>
        <v>0</v>
      </c>
      <c r="Q1561" s="181">
        <f>IF(All_Tasks!Q1561="",0,All_Tasks!Q1561)</f>
        <v>0</v>
      </c>
      <c r="R1561" s="181">
        <f>IF(All_Tasks!R1561="",0,All_Tasks!R1561)</f>
        <v>0</v>
      </c>
      <c r="S1561" s="181" t="str">
        <f>IF(All_Tasks!S1561="","",All_Tasks!S1561)</f>
        <v/>
      </c>
      <c r="T1561" t="str">
        <f>IF(All_Tasks!T1561="","",All_Tasks!T1561)</f>
        <v/>
      </c>
      <c r="U1561" t="str">
        <f>IF(All_Tasks!U1561="","",All_Tasks!U1561)</f>
        <v/>
      </c>
      <c r="V1561">
        <f>IF(A1561="",0,IFERROR(MATCH(A1561,Scope_Labor_Rates!$A$6:$A$46,0)+5,0))</f>
        <v>0</v>
      </c>
      <c r="W1561" s="178">
        <f>IF(V1561&gt;0,INDEX(Scope_Labor_Rates!$C$6:$C$46,V1561-5),0)</f>
        <v>0</v>
      </c>
      <c r="X1561" s="178">
        <f>IF(V1561&gt;0,INDEX(Scope_Labor_Rates!$C$6:$C$46,V1561-5),0)</f>
        <v>0</v>
      </c>
      <c r="Y1561" s="180">
        <f>IF(V1561&gt;0,INDEX(Scope_Labor_Rates!$S$6:$S$46,V1561-5),0)</f>
        <v>0</v>
      </c>
      <c r="Z1561" s="180">
        <f>IF(V1561&gt;0,INDEX(Scope_Labor_Rates!$R$6:$R$46,V1561-5),1)</f>
        <v>1</v>
      </c>
      <c r="AA1561" s="231">
        <f t="shared" si="216"/>
        <v>0</v>
      </c>
      <c r="AB1561" t="str">
        <f t="shared" si="217"/>
        <v/>
      </c>
      <c r="AC1561" s="178" t="str">
        <f t="shared" si="218"/>
        <v/>
      </c>
      <c r="AD1561" s="181">
        <f t="shared" si="219"/>
        <v>0</v>
      </c>
      <c r="AE1561" s="178">
        <f>IF(V1561&gt;0,P1561*INDEX(Scope_Labor_Rates!$E$6:$E$46,V1561-5),0)</f>
        <v>0</v>
      </c>
      <c r="AF1561" s="181">
        <f>IF(V1561&gt;0,AE1561*INDEX(Scope_Labor_Rates!$D$6:$D$46,V1561-5)*AA1561,0)</f>
        <v>0</v>
      </c>
      <c r="AG1561" s="178">
        <f>IF(V1561&gt;0,P1561*INDEX(Scope_Labor_Rates!$G$6:$G$46,V1561-5),0)</f>
        <v>0</v>
      </c>
      <c r="AH1561" s="181">
        <f>IF(V1561&gt;0,AG1561*INDEX(Scope_Labor_Rates!$F$6:$F$46,V1561-5)*AA1561,0)</f>
        <v>0</v>
      </c>
      <c r="AI1561" s="178">
        <f>IF(V1561&gt;0,P1561*INDEX(Scope_Labor_Rates!$I$6:$I$46,V1561-5),0)</f>
        <v>0</v>
      </c>
      <c r="AJ1561" s="181">
        <f>IF(V1561&gt;0,AI1561*INDEX(Scope_Labor_Rates!$H$6:$H$46,V1561-5)*AA1561,0)</f>
        <v>0</v>
      </c>
      <c r="AK1561" s="178">
        <f>IF(V1561&gt;0,P1561*INDEX(Scope_Labor_Rates!$K$6:$K$46,V1561-5),0)</f>
        <v>0</v>
      </c>
      <c r="AL1561" s="181">
        <f>IF(V1561&gt;0,AK1561*INDEX(Scope_Labor_Rates!$J$6:$J$46,V1561-5)*AA1561,0)</f>
        <v>0</v>
      </c>
      <c r="AM1561" s="178">
        <f>IF(V1561&gt;0,P1561*INDEX(Scope_Labor_Rates!$M$6:$M$46,V1561-5),0)</f>
        <v>0</v>
      </c>
      <c r="AN1561" s="178">
        <f>IF(V1561&gt;0,AM1561*INDEX(Scope_Labor_Rates!$L$6:$L$46,V1561-5)*AA1561,0)</f>
        <v>0</v>
      </c>
      <c r="AO1561" s="178">
        <f>IF(V1561&gt;0,P1561*INDEX(Scope_Labor_Rates!$O$6:$O$46,V1561-5)*AA1561,0)</f>
        <v>0</v>
      </c>
      <c r="AP1561" s="181">
        <f>IF(V1561&gt;0,P1561*INDEX(Scope_Labor_Rates!$Q$6:$Q$46,V1561-5)*AA1561,0)</f>
        <v>0</v>
      </c>
      <c r="AQ1561" s="178">
        <f t="shared" si="220"/>
        <v>0</v>
      </c>
      <c r="AR1561" s="178">
        <f t="shared" si="221"/>
        <v>0</v>
      </c>
      <c r="AS1561" s="178">
        <f t="shared" si="222"/>
        <v>0</v>
      </c>
      <c r="AT1561" s="178">
        <f t="shared" si="223"/>
        <v>0</v>
      </c>
      <c r="AU1561">
        <f t="shared" si="224"/>
        <v>0</v>
      </c>
    </row>
    <row r="1562" spans="1:47">
      <c r="A1562" t="str">
        <f>IF(All_Tasks!A1562="","",All_Tasks!A1562)</f>
        <v/>
      </c>
      <c r="B1562" t="str">
        <f>IF(All_Tasks!B1562="","",All_Tasks!B1562)</f>
        <v/>
      </c>
      <c r="C1562" t="str">
        <f>IF(All_Tasks!C1562="","",All_Tasks!C1562)</f>
        <v/>
      </c>
      <c r="D1562" t="str">
        <f>IF(All_Tasks!D1562="","",All_Tasks!D1562)</f>
        <v/>
      </c>
      <c r="E1562" t="str">
        <f>IF(All_Tasks!V1562&lt;&gt;"",All_Tasks!V1562,IF(All_Tasks!E1562&lt;&gt;"",All_Tasks!E1562,""))</f>
        <v/>
      </c>
      <c r="F1562" t="str">
        <f>IF(All_Tasks!F1562="","",All_Tasks!F1562)</f>
        <v/>
      </c>
      <c r="G1562" t="str">
        <f>IF(All_Tasks!G1562="","",All_Tasks!G1562)</f>
        <v/>
      </c>
      <c r="H1562" s="231" t="str">
        <f>IF(All_Tasks!H1562="","",All_Tasks!H1562)</f>
        <v/>
      </c>
      <c r="I1562" t="str">
        <f>IF(All_Tasks!I1562="","",All_Tasks!I1562)</f>
        <v/>
      </c>
      <c r="J1562" t="str">
        <f>IF(All_Tasks!J1562="","",All_Tasks!J1562)</f>
        <v/>
      </c>
      <c r="K1562" t="str">
        <f>IF(All_Tasks!K1562="","",All_Tasks!K1562)</f>
        <v/>
      </c>
      <c r="L1562" s="231" t="str">
        <f>IF(All_Tasks!L1562="","",All_Tasks!L1562)</f>
        <v/>
      </c>
      <c r="M1562" t="str">
        <f>IF(All_Tasks!M1562="","",All_Tasks!M1562)</f>
        <v/>
      </c>
      <c r="N1562" t="str">
        <f>IF(All_Tasks!N1562="","",All_Tasks!N1562)</f>
        <v/>
      </c>
      <c r="O1562" t="str">
        <f>IF(All_Tasks!O1562="","",All_Tasks!O1562)</f>
        <v/>
      </c>
      <c r="P1562" s="181">
        <f>IF(All_Tasks!P1562="",0,All_Tasks!P1562)</f>
        <v>0</v>
      </c>
      <c r="Q1562" s="181">
        <f>IF(All_Tasks!Q1562="",0,All_Tasks!Q1562)</f>
        <v>0</v>
      </c>
      <c r="R1562" s="181">
        <f>IF(All_Tasks!R1562="",0,All_Tasks!R1562)</f>
        <v>0</v>
      </c>
      <c r="S1562" s="181" t="str">
        <f>IF(All_Tasks!S1562="","",All_Tasks!S1562)</f>
        <v/>
      </c>
      <c r="T1562" t="str">
        <f>IF(All_Tasks!T1562="","",All_Tasks!T1562)</f>
        <v/>
      </c>
      <c r="U1562" t="str">
        <f>IF(All_Tasks!U1562="","",All_Tasks!U1562)</f>
        <v/>
      </c>
      <c r="V1562">
        <f>IF(A1562="",0,IFERROR(MATCH(A1562,Scope_Labor_Rates!$A$6:$A$46,0)+5,0))</f>
        <v>0</v>
      </c>
      <c r="W1562" s="178">
        <f>IF(V1562&gt;0,INDEX(Scope_Labor_Rates!$C$6:$C$46,V1562-5),0)</f>
        <v>0</v>
      </c>
      <c r="X1562" s="178">
        <f>IF(V1562&gt;0,INDEX(Scope_Labor_Rates!$C$6:$C$46,V1562-5),0)</f>
        <v>0</v>
      </c>
      <c r="Y1562" s="180">
        <f>IF(V1562&gt;0,INDEX(Scope_Labor_Rates!$S$6:$S$46,V1562-5),0)</f>
        <v>0</v>
      </c>
      <c r="Z1562" s="180">
        <f>IF(V1562&gt;0,INDEX(Scope_Labor_Rates!$R$6:$R$46,V1562-5),1)</f>
        <v>1</v>
      </c>
      <c r="AA1562" s="231">
        <f t="shared" si="216"/>
        <v>0</v>
      </c>
      <c r="AB1562" t="str">
        <f t="shared" si="217"/>
        <v/>
      </c>
      <c r="AC1562" s="178" t="str">
        <f t="shared" si="218"/>
        <v/>
      </c>
      <c r="AD1562" s="181">
        <f t="shared" si="219"/>
        <v>0</v>
      </c>
      <c r="AE1562" s="178">
        <f>IF(V1562&gt;0,P1562*INDEX(Scope_Labor_Rates!$E$6:$E$46,V1562-5),0)</f>
        <v>0</v>
      </c>
      <c r="AF1562" s="181">
        <f>IF(V1562&gt;0,AE1562*INDEX(Scope_Labor_Rates!$D$6:$D$46,V1562-5)*AA1562,0)</f>
        <v>0</v>
      </c>
      <c r="AG1562" s="178">
        <f>IF(V1562&gt;0,P1562*INDEX(Scope_Labor_Rates!$G$6:$G$46,V1562-5),0)</f>
        <v>0</v>
      </c>
      <c r="AH1562" s="181">
        <f>IF(V1562&gt;0,AG1562*INDEX(Scope_Labor_Rates!$F$6:$F$46,V1562-5)*AA1562,0)</f>
        <v>0</v>
      </c>
      <c r="AI1562" s="178">
        <f>IF(V1562&gt;0,P1562*INDEX(Scope_Labor_Rates!$I$6:$I$46,V1562-5),0)</f>
        <v>0</v>
      </c>
      <c r="AJ1562" s="181">
        <f>IF(V1562&gt;0,AI1562*INDEX(Scope_Labor_Rates!$H$6:$H$46,V1562-5)*AA1562,0)</f>
        <v>0</v>
      </c>
      <c r="AK1562" s="178">
        <f>IF(V1562&gt;0,P1562*INDEX(Scope_Labor_Rates!$K$6:$K$46,V1562-5),0)</f>
        <v>0</v>
      </c>
      <c r="AL1562" s="181">
        <f>IF(V1562&gt;0,AK1562*INDEX(Scope_Labor_Rates!$J$6:$J$46,V1562-5)*AA1562,0)</f>
        <v>0</v>
      </c>
      <c r="AM1562" s="178">
        <f>IF(V1562&gt;0,P1562*INDEX(Scope_Labor_Rates!$M$6:$M$46,V1562-5),0)</f>
        <v>0</v>
      </c>
      <c r="AN1562" s="178">
        <f>IF(V1562&gt;0,AM1562*INDEX(Scope_Labor_Rates!$L$6:$L$46,V1562-5)*AA1562,0)</f>
        <v>0</v>
      </c>
      <c r="AO1562" s="178">
        <f>IF(V1562&gt;0,P1562*INDEX(Scope_Labor_Rates!$O$6:$O$46,V1562-5)*AA1562,0)</f>
        <v>0</v>
      </c>
      <c r="AP1562" s="181">
        <f>IF(V1562&gt;0,P1562*INDEX(Scope_Labor_Rates!$Q$6:$Q$46,V1562-5)*AA1562,0)</f>
        <v>0</v>
      </c>
      <c r="AQ1562" s="178">
        <f t="shared" si="220"/>
        <v>0</v>
      </c>
      <c r="AR1562" s="178">
        <f t="shared" si="221"/>
        <v>0</v>
      </c>
      <c r="AS1562" s="178">
        <f t="shared" si="222"/>
        <v>0</v>
      </c>
      <c r="AT1562" s="178">
        <f t="shared" si="223"/>
        <v>0</v>
      </c>
      <c r="AU1562">
        <f t="shared" si="224"/>
        <v>0</v>
      </c>
    </row>
    <row r="1563" spans="1:47">
      <c r="A1563" t="str">
        <f>IF(All_Tasks!A1563="","",All_Tasks!A1563)</f>
        <v/>
      </c>
      <c r="B1563" t="str">
        <f>IF(All_Tasks!B1563="","",All_Tasks!B1563)</f>
        <v/>
      </c>
      <c r="C1563" t="str">
        <f>IF(All_Tasks!C1563="","",All_Tasks!C1563)</f>
        <v/>
      </c>
      <c r="D1563" t="str">
        <f>IF(All_Tasks!D1563="","",All_Tasks!D1563)</f>
        <v/>
      </c>
      <c r="E1563" t="str">
        <f>IF(All_Tasks!V1563&lt;&gt;"",All_Tasks!V1563,IF(All_Tasks!E1563&lt;&gt;"",All_Tasks!E1563,""))</f>
        <v/>
      </c>
      <c r="F1563" t="str">
        <f>IF(All_Tasks!F1563="","",All_Tasks!F1563)</f>
        <v/>
      </c>
      <c r="G1563" t="str">
        <f>IF(All_Tasks!G1563="","",All_Tasks!G1563)</f>
        <v/>
      </c>
      <c r="H1563" s="231" t="str">
        <f>IF(All_Tasks!H1563="","",All_Tasks!H1563)</f>
        <v/>
      </c>
      <c r="I1563" t="str">
        <f>IF(All_Tasks!I1563="","",All_Tasks!I1563)</f>
        <v/>
      </c>
      <c r="J1563" t="str">
        <f>IF(All_Tasks!J1563="","",All_Tasks!J1563)</f>
        <v/>
      </c>
      <c r="K1563" t="str">
        <f>IF(All_Tasks!K1563="","",All_Tasks!K1563)</f>
        <v/>
      </c>
      <c r="L1563" s="231" t="str">
        <f>IF(All_Tasks!L1563="","",All_Tasks!L1563)</f>
        <v/>
      </c>
      <c r="M1563" t="str">
        <f>IF(All_Tasks!M1563="","",All_Tasks!M1563)</f>
        <v/>
      </c>
      <c r="N1563" t="str">
        <f>IF(All_Tasks!N1563="","",All_Tasks!N1563)</f>
        <v/>
      </c>
      <c r="O1563" t="str">
        <f>IF(All_Tasks!O1563="","",All_Tasks!O1563)</f>
        <v/>
      </c>
      <c r="P1563" s="181">
        <f>IF(All_Tasks!P1563="",0,All_Tasks!P1563)</f>
        <v>0</v>
      </c>
      <c r="Q1563" s="181">
        <f>IF(All_Tasks!Q1563="",0,All_Tasks!Q1563)</f>
        <v>0</v>
      </c>
      <c r="R1563" s="181">
        <f>IF(All_Tasks!R1563="",0,All_Tasks!R1563)</f>
        <v>0</v>
      </c>
      <c r="S1563" s="181" t="str">
        <f>IF(All_Tasks!S1563="","",All_Tasks!S1563)</f>
        <v/>
      </c>
      <c r="T1563" t="str">
        <f>IF(All_Tasks!T1563="","",All_Tasks!T1563)</f>
        <v/>
      </c>
      <c r="U1563" t="str">
        <f>IF(All_Tasks!U1563="","",All_Tasks!U1563)</f>
        <v/>
      </c>
      <c r="V1563">
        <f>IF(A1563="",0,IFERROR(MATCH(A1563,Scope_Labor_Rates!$A$6:$A$46,0)+5,0))</f>
        <v>0</v>
      </c>
      <c r="W1563" s="178">
        <f>IF(V1563&gt;0,INDEX(Scope_Labor_Rates!$C$6:$C$46,V1563-5),0)</f>
        <v>0</v>
      </c>
      <c r="X1563" s="178">
        <f>IF(V1563&gt;0,INDEX(Scope_Labor_Rates!$C$6:$C$46,V1563-5),0)</f>
        <v>0</v>
      </c>
      <c r="Y1563" s="180">
        <f>IF(V1563&gt;0,INDEX(Scope_Labor_Rates!$S$6:$S$46,V1563-5),0)</f>
        <v>0</v>
      </c>
      <c r="Z1563" s="180">
        <f>IF(V1563&gt;0,INDEX(Scope_Labor_Rates!$R$6:$R$46,V1563-5),1)</f>
        <v>1</v>
      </c>
      <c r="AA1563" s="231">
        <f t="shared" si="216"/>
        <v>0</v>
      </c>
      <c r="AB1563" t="str">
        <f t="shared" si="217"/>
        <v/>
      </c>
      <c r="AC1563" s="178" t="str">
        <f t="shared" si="218"/>
        <v/>
      </c>
      <c r="AD1563" s="181">
        <f t="shared" si="219"/>
        <v>0</v>
      </c>
      <c r="AE1563" s="178">
        <f>IF(V1563&gt;0,P1563*INDEX(Scope_Labor_Rates!$E$6:$E$46,V1563-5),0)</f>
        <v>0</v>
      </c>
      <c r="AF1563" s="181">
        <f>IF(V1563&gt;0,AE1563*INDEX(Scope_Labor_Rates!$D$6:$D$46,V1563-5)*AA1563,0)</f>
        <v>0</v>
      </c>
      <c r="AG1563" s="178">
        <f>IF(V1563&gt;0,P1563*INDEX(Scope_Labor_Rates!$G$6:$G$46,V1563-5),0)</f>
        <v>0</v>
      </c>
      <c r="AH1563" s="181">
        <f>IF(V1563&gt;0,AG1563*INDEX(Scope_Labor_Rates!$F$6:$F$46,V1563-5)*AA1563,0)</f>
        <v>0</v>
      </c>
      <c r="AI1563" s="178">
        <f>IF(V1563&gt;0,P1563*INDEX(Scope_Labor_Rates!$I$6:$I$46,V1563-5),0)</f>
        <v>0</v>
      </c>
      <c r="AJ1563" s="181">
        <f>IF(V1563&gt;0,AI1563*INDEX(Scope_Labor_Rates!$H$6:$H$46,V1563-5)*AA1563,0)</f>
        <v>0</v>
      </c>
      <c r="AK1563" s="178">
        <f>IF(V1563&gt;0,P1563*INDEX(Scope_Labor_Rates!$K$6:$K$46,V1563-5),0)</f>
        <v>0</v>
      </c>
      <c r="AL1563" s="181">
        <f>IF(V1563&gt;0,AK1563*INDEX(Scope_Labor_Rates!$J$6:$J$46,V1563-5)*AA1563,0)</f>
        <v>0</v>
      </c>
      <c r="AM1563" s="178">
        <f>IF(V1563&gt;0,P1563*INDEX(Scope_Labor_Rates!$M$6:$M$46,V1563-5),0)</f>
        <v>0</v>
      </c>
      <c r="AN1563" s="178">
        <f>IF(V1563&gt;0,AM1563*INDEX(Scope_Labor_Rates!$L$6:$L$46,V1563-5)*AA1563,0)</f>
        <v>0</v>
      </c>
      <c r="AO1563" s="178">
        <f>IF(V1563&gt;0,P1563*INDEX(Scope_Labor_Rates!$O$6:$O$46,V1563-5)*AA1563,0)</f>
        <v>0</v>
      </c>
      <c r="AP1563" s="181">
        <f>IF(V1563&gt;0,P1563*INDEX(Scope_Labor_Rates!$Q$6:$Q$46,V1563-5)*AA1563,0)</f>
        <v>0</v>
      </c>
      <c r="AQ1563" s="178">
        <f t="shared" si="220"/>
        <v>0</v>
      </c>
      <c r="AR1563" s="178">
        <f t="shared" si="221"/>
        <v>0</v>
      </c>
      <c r="AS1563" s="178">
        <f t="shared" si="222"/>
        <v>0</v>
      </c>
      <c r="AT1563" s="178">
        <f t="shared" si="223"/>
        <v>0</v>
      </c>
      <c r="AU1563">
        <f t="shared" si="224"/>
        <v>0</v>
      </c>
    </row>
    <row r="1564" spans="1:47">
      <c r="A1564" t="str">
        <f>IF(All_Tasks!A1564="","",All_Tasks!A1564)</f>
        <v/>
      </c>
      <c r="B1564" t="str">
        <f>IF(All_Tasks!B1564="","",All_Tasks!B1564)</f>
        <v/>
      </c>
      <c r="C1564" t="str">
        <f>IF(All_Tasks!C1564="","",All_Tasks!C1564)</f>
        <v/>
      </c>
      <c r="D1564" t="str">
        <f>IF(All_Tasks!D1564="","",All_Tasks!D1564)</f>
        <v/>
      </c>
      <c r="E1564" t="str">
        <f>IF(All_Tasks!V1564&lt;&gt;"",All_Tasks!V1564,IF(All_Tasks!E1564&lt;&gt;"",All_Tasks!E1564,""))</f>
        <v/>
      </c>
      <c r="F1564" t="str">
        <f>IF(All_Tasks!F1564="","",All_Tasks!F1564)</f>
        <v/>
      </c>
      <c r="G1564" t="str">
        <f>IF(All_Tasks!G1564="","",All_Tasks!G1564)</f>
        <v/>
      </c>
      <c r="H1564" s="231" t="str">
        <f>IF(All_Tasks!H1564="","",All_Tasks!H1564)</f>
        <v/>
      </c>
      <c r="I1564" t="str">
        <f>IF(All_Tasks!I1564="","",All_Tasks!I1564)</f>
        <v/>
      </c>
      <c r="J1564" t="str">
        <f>IF(All_Tasks!J1564="","",All_Tasks!J1564)</f>
        <v/>
      </c>
      <c r="K1564" t="str">
        <f>IF(All_Tasks!K1564="","",All_Tasks!K1564)</f>
        <v/>
      </c>
      <c r="L1564" s="231" t="str">
        <f>IF(All_Tasks!L1564="","",All_Tasks!L1564)</f>
        <v/>
      </c>
      <c r="M1564" t="str">
        <f>IF(All_Tasks!M1564="","",All_Tasks!M1564)</f>
        <v/>
      </c>
      <c r="N1564" t="str">
        <f>IF(All_Tasks!N1564="","",All_Tasks!N1564)</f>
        <v/>
      </c>
      <c r="O1564" t="str">
        <f>IF(All_Tasks!O1564="","",All_Tasks!O1564)</f>
        <v/>
      </c>
      <c r="P1564" s="181">
        <f>IF(All_Tasks!P1564="",0,All_Tasks!P1564)</f>
        <v>0</v>
      </c>
      <c r="Q1564" s="181">
        <f>IF(All_Tasks!Q1564="",0,All_Tasks!Q1564)</f>
        <v>0</v>
      </c>
      <c r="R1564" s="181">
        <f>IF(All_Tasks!R1564="",0,All_Tasks!R1564)</f>
        <v>0</v>
      </c>
      <c r="S1564" s="181" t="str">
        <f>IF(All_Tasks!S1564="","",All_Tasks!S1564)</f>
        <v/>
      </c>
      <c r="T1564" t="str">
        <f>IF(All_Tasks!T1564="","",All_Tasks!T1564)</f>
        <v/>
      </c>
      <c r="U1564" t="str">
        <f>IF(All_Tasks!U1564="","",All_Tasks!U1564)</f>
        <v/>
      </c>
      <c r="V1564">
        <f>IF(A1564="",0,IFERROR(MATCH(A1564,Scope_Labor_Rates!$A$6:$A$46,0)+5,0))</f>
        <v>0</v>
      </c>
      <c r="W1564" s="178">
        <f>IF(V1564&gt;0,INDEX(Scope_Labor_Rates!$C$6:$C$46,V1564-5),0)</f>
        <v>0</v>
      </c>
      <c r="X1564" s="178">
        <f>IF(V1564&gt;0,INDEX(Scope_Labor_Rates!$C$6:$C$46,V1564-5),0)</f>
        <v>0</v>
      </c>
      <c r="Y1564" s="180">
        <f>IF(V1564&gt;0,INDEX(Scope_Labor_Rates!$S$6:$S$46,V1564-5),0)</f>
        <v>0</v>
      </c>
      <c r="Z1564" s="180">
        <f>IF(V1564&gt;0,INDEX(Scope_Labor_Rates!$R$6:$R$46,V1564-5),1)</f>
        <v>1</v>
      </c>
      <c r="AA1564" s="231">
        <f t="shared" si="216"/>
        <v>0</v>
      </c>
      <c r="AB1564" t="str">
        <f t="shared" si="217"/>
        <v/>
      </c>
      <c r="AC1564" s="178" t="str">
        <f t="shared" si="218"/>
        <v/>
      </c>
      <c r="AD1564" s="181">
        <f t="shared" si="219"/>
        <v>0</v>
      </c>
      <c r="AE1564" s="178">
        <f>IF(V1564&gt;0,P1564*INDEX(Scope_Labor_Rates!$E$6:$E$46,V1564-5),0)</f>
        <v>0</v>
      </c>
      <c r="AF1564" s="181">
        <f>IF(V1564&gt;0,AE1564*INDEX(Scope_Labor_Rates!$D$6:$D$46,V1564-5)*AA1564,0)</f>
        <v>0</v>
      </c>
      <c r="AG1564" s="178">
        <f>IF(V1564&gt;0,P1564*INDEX(Scope_Labor_Rates!$G$6:$G$46,V1564-5),0)</f>
        <v>0</v>
      </c>
      <c r="AH1564" s="181">
        <f>IF(V1564&gt;0,AG1564*INDEX(Scope_Labor_Rates!$F$6:$F$46,V1564-5)*AA1564,0)</f>
        <v>0</v>
      </c>
      <c r="AI1564" s="178">
        <f>IF(V1564&gt;0,P1564*INDEX(Scope_Labor_Rates!$I$6:$I$46,V1564-5),0)</f>
        <v>0</v>
      </c>
      <c r="AJ1564" s="181">
        <f>IF(V1564&gt;0,AI1564*INDEX(Scope_Labor_Rates!$H$6:$H$46,V1564-5)*AA1564,0)</f>
        <v>0</v>
      </c>
      <c r="AK1564" s="178">
        <f>IF(V1564&gt;0,P1564*INDEX(Scope_Labor_Rates!$K$6:$K$46,V1564-5),0)</f>
        <v>0</v>
      </c>
      <c r="AL1564" s="181">
        <f>IF(V1564&gt;0,AK1564*INDEX(Scope_Labor_Rates!$J$6:$J$46,V1564-5)*AA1564,0)</f>
        <v>0</v>
      </c>
      <c r="AM1564" s="178">
        <f>IF(V1564&gt;0,P1564*INDEX(Scope_Labor_Rates!$M$6:$M$46,V1564-5),0)</f>
        <v>0</v>
      </c>
      <c r="AN1564" s="178">
        <f>IF(V1564&gt;0,AM1564*INDEX(Scope_Labor_Rates!$L$6:$L$46,V1564-5)*AA1564,0)</f>
        <v>0</v>
      </c>
      <c r="AO1564" s="178">
        <f>IF(V1564&gt;0,P1564*INDEX(Scope_Labor_Rates!$O$6:$O$46,V1564-5)*AA1564,0)</f>
        <v>0</v>
      </c>
      <c r="AP1564" s="181">
        <f>IF(V1564&gt;0,P1564*INDEX(Scope_Labor_Rates!$Q$6:$Q$46,V1564-5)*AA1564,0)</f>
        <v>0</v>
      </c>
      <c r="AQ1564" s="178">
        <f t="shared" si="220"/>
        <v>0</v>
      </c>
      <c r="AR1564" s="178">
        <f t="shared" si="221"/>
        <v>0</v>
      </c>
      <c r="AS1564" s="178">
        <f t="shared" si="222"/>
        <v>0</v>
      </c>
      <c r="AT1564" s="178">
        <f t="shared" si="223"/>
        <v>0</v>
      </c>
      <c r="AU1564">
        <f t="shared" si="224"/>
        <v>0</v>
      </c>
    </row>
    <row r="1565" spans="1:47">
      <c r="A1565" t="str">
        <f>IF(All_Tasks!A1565="","",All_Tasks!A1565)</f>
        <v/>
      </c>
      <c r="B1565" t="str">
        <f>IF(All_Tasks!B1565="","",All_Tasks!B1565)</f>
        <v/>
      </c>
      <c r="C1565" t="str">
        <f>IF(All_Tasks!C1565="","",All_Tasks!C1565)</f>
        <v/>
      </c>
      <c r="D1565" t="str">
        <f>IF(All_Tasks!D1565="","",All_Tasks!D1565)</f>
        <v/>
      </c>
      <c r="E1565" t="str">
        <f>IF(All_Tasks!V1565&lt;&gt;"",All_Tasks!V1565,IF(All_Tasks!E1565&lt;&gt;"",All_Tasks!E1565,""))</f>
        <v/>
      </c>
      <c r="F1565" t="str">
        <f>IF(All_Tasks!F1565="","",All_Tasks!F1565)</f>
        <v/>
      </c>
      <c r="G1565" t="str">
        <f>IF(All_Tasks!G1565="","",All_Tasks!G1565)</f>
        <v/>
      </c>
      <c r="H1565" s="231" t="str">
        <f>IF(All_Tasks!H1565="","",All_Tasks!H1565)</f>
        <v/>
      </c>
      <c r="I1565" t="str">
        <f>IF(All_Tasks!I1565="","",All_Tasks!I1565)</f>
        <v/>
      </c>
      <c r="J1565" t="str">
        <f>IF(All_Tasks!J1565="","",All_Tasks!J1565)</f>
        <v/>
      </c>
      <c r="K1565" t="str">
        <f>IF(All_Tasks!K1565="","",All_Tasks!K1565)</f>
        <v/>
      </c>
      <c r="L1565" s="231" t="str">
        <f>IF(All_Tasks!L1565="","",All_Tasks!L1565)</f>
        <v/>
      </c>
      <c r="M1565" t="str">
        <f>IF(All_Tasks!M1565="","",All_Tasks!M1565)</f>
        <v/>
      </c>
      <c r="N1565" t="str">
        <f>IF(All_Tasks!N1565="","",All_Tasks!N1565)</f>
        <v/>
      </c>
      <c r="O1565" t="str">
        <f>IF(All_Tasks!O1565="","",All_Tasks!O1565)</f>
        <v/>
      </c>
      <c r="P1565" s="181">
        <f>IF(All_Tasks!P1565="",0,All_Tasks!P1565)</f>
        <v>0</v>
      </c>
      <c r="Q1565" s="181">
        <f>IF(All_Tasks!Q1565="",0,All_Tasks!Q1565)</f>
        <v>0</v>
      </c>
      <c r="R1565" s="181">
        <f>IF(All_Tasks!R1565="",0,All_Tasks!R1565)</f>
        <v>0</v>
      </c>
      <c r="S1565" s="181" t="str">
        <f>IF(All_Tasks!S1565="","",All_Tasks!S1565)</f>
        <v/>
      </c>
      <c r="T1565" t="str">
        <f>IF(All_Tasks!T1565="","",All_Tasks!T1565)</f>
        <v/>
      </c>
      <c r="U1565" t="str">
        <f>IF(All_Tasks!U1565="","",All_Tasks!U1565)</f>
        <v/>
      </c>
      <c r="V1565">
        <f>IF(A1565="",0,IFERROR(MATCH(A1565,Scope_Labor_Rates!$A$6:$A$46,0)+5,0))</f>
        <v>0</v>
      </c>
      <c r="W1565" s="178">
        <f>IF(V1565&gt;0,INDEX(Scope_Labor_Rates!$C$6:$C$46,V1565-5),0)</f>
        <v>0</v>
      </c>
      <c r="X1565" s="178">
        <f>IF(V1565&gt;0,INDEX(Scope_Labor_Rates!$C$6:$C$46,V1565-5),0)</f>
        <v>0</v>
      </c>
      <c r="Y1565" s="180">
        <f>IF(V1565&gt;0,INDEX(Scope_Labor_Rates!$S$6:$S$46,V1565-5),0)</f>
        <v>0</v>
      </c>
      <c r="Z1565" s="180">
        <f>IF(V1565&gt;0,INDEX(Scope_Labor_Rates!$R$6:$R$46,V1565-5),1)</f>
        <v>1</v>
      </c>
      <c r="AA1565" s="231">
        <f t="shared" si="216"/>
        <v>0</v>
      </c>
      <c r="AB1565" t="str">
        <f t="shared" si="217"/>
        <v/>
      </c>
      <c r="AC1565" s="178" t="str">
        <f t="shared" si="218"/>
        <v/>
      </c>
      <c r="AD1565" s="181">
        <f t="shared" si="219"/>
        <v>0</v>
      </c>
      <c r="AE1565" s="178">
        <f>IF(V1565&gt;0,P1565*INDEX(Scope_Labor_Rates!$E$6:$E$46,V1565-5),0)</f>
        <v>0</v>
      </c>
      <c r="AF1565" s="181">
        <f>IF(V1565&gt;0,AE1565*INDEX(Scope_Labor_Rates!$D$6:$D$46,V1565-5)*AA1565,0)</f>
        <v>0</v>
      </c>
      <c r="AG1565" s="178">
        <f>IF(V1565&gt;0,P1565*INDEX(Scope_Labor_Rates!$G$6:$G$46,V1565-5),0)</f>
        <v>0</v>
      </c>
      <c r="AH1565" s="181">
        <f>IF(V1565&gt;0,AG1565*INDEX(Scope_Labor_Rates!$F$6:$F$46,V1565-5)*AA1565,0)</f>
        <v>0</v>
      </c>
      <c r="AI1565" s="178">
        <f>IF(V1565&gt;0,P1565*INDEX(Scope_Labor_Rates!$I$6:$I$46,V1565-5),0)</f>
        <v>0</v>
      </c>
      <c r="AJ1565" s="181">
        <f>IF(V1565&gt;0,AI1565*INDEX(Scope_Labor_Rates!$H$6:$H$46,V1565-5)*AA1565,0)</f>
        <v>0</v>
      </c>
      <c r="AK1565" s="178">
        <f>IF(V1565&gt;0,P1565*INDEX(Scope_Labor_Rates!$K$6:$K$46,V1565-5),0)</f>
        <v>0</v>
      </c>
      <c r="AL1565" s="181">
        <f>IF(V1565&gt;0,AK1565*INDEX(Scope_Labor_Rates!$J$6:$J$46,V1565-5)*AA1565,0)</f>
        <v>0</v>
      </c>
      <c r="AM1565" s="178">
        <f>IF(V1565&gt;0,P1565*INDEX(Scope_Labor_Rates!$M$6:$M$46,V1565-5),0)</f>
        <v>0</v>
      </c>
      <c r="AN1565" s="178">
        <f>IF(V1565&gt;0,AM1565*INDEX(Scope_Labor_Rates!$L$6:$L$46,V1565-5)*AA1565,0)</f>
        <v>0</v>
      </c>
      <c r="AO1565" s="178">
        <f>IF(V1565&gt;0,P1565*INDEX(Scope_Labor_Rates!$O$6:$O$46,V1565-5)*AA1565,0)</f>
        <v>0</v>
      </c>
      <c r="AP1565" s="181">
        <f>IF(V1565&gt;0,P1565*INDEX(Scope_Labor_Rates!$Q$6:$Q$46,V1565-5)*AA1565,0)</f>
        <v>0</v>
      </c>
      <c r="AQ1565" s="178">
        <f t="shared" si="220"/>
        <v>0</v>
      </c>
      <c r="AR1565" s="178">
        <f t="shared" si="221"/>
        <v>0</v>
      </c>
      <c r="AS1565" s="178">
        <f t="shared" si="222"/>
        <v>0</v>
      </c>
      <c r="AT1565" s="178">
        <f t="shared" si="223"/>
        <v>0</v>
      </c>
      <c r="AU1565">
        <f t="shared" si="224"/>
        <v>0</v>
      </c>
    </row>
    <row r="1566" spans="1:47">
      <c r="A1566" t="str">
        <f>IF(All_Tasks!A1566="","",All_Tasks!A1566)</f>
        <v/>
      </c>
      <c r="B1566" t="str">
        <f>IF(All_Tasks!B1566="","",All_Tasks!B1566)</f>
        <v/>
      </c>
      <c r="C1566" t="str">
        <f>IF(All_Tasks!C1566="","",All_Tasks!C1566)</f>
        <v/>
      </c>
      <c r="D1566" t="str">
        <f>IF(All_Tasks!D1566="","",All_Tasks!D1566)</f>
        <v/>
      </c>
      <c r="E1566" t="str">
        <f>IF(All_Tasks!V1566&lt;&gt;"",All_Tasks!V1566,IF(All_Tasks!E1566&lt;&gt;"",All_Tasks!E1566,""))</f>
        <v/>
      </c>
      <c r="F1566" t="str">
        <f>IF(All_Tasks!F1566="","",All_Tasks!F1566)</f>
        <v/>
      </c>
      <c r="G1566" t="str">
        <f>IF(All_Tasks!G1566="","",All_Tasks!G1566)</f>
        <v/>
      </c>
      <c r="H1566" s="231" t="str">
        <f>IF(All_Tasks!H1566="","",All_Tasks!H1566)</f>
        <v/>
      </c>
      <c r="I1566" t="str">
        <f>IF(All_Tasks!I1566="","",All_Tasks!I1566)</f>
        <v/>
      </c>
      <c r="J1566" t="str">
        <f>IF(All_Tasks!J1566="","",All_Tasks!J1566)</f>
        <v/>
      </c>
      <c r="K1566" t="str">
        <f>IF(All_Tasks!K1566="","",All_Tasks!K1566)</f>
        <v/>
      </c>
      <c r="L1566" s="231" t="str">
        <f>IF(All_Tasks!L1566="","",All_Tasks!L1566)</f>
        <v/>
      </c>
      <c r="M1566" t="str">
        <f>IF(All_Tasks!M1566="","",All_Tasks!M1566)</f>
        <v/>
      </c>
      <c r="N1566" t="str">
        <f>IF(All_Tasks!N1566="","",All_Tasks!N1566)</f>
        <v/>
      </c>
      <c r="O1566" t="str">
        <f>IF(All_Tasks!O1566="","",All_Tasks!O1566)</f>
        <v/>
      </c>
      <c r="P1566" s="181">
        <f>IF(All_Tasks!P1566="",0,All_Tasks!P1566)</f>
        <v>0</v>
      </c>
      <c r="Q1566" s="181">
        <f>IF(All_Tasks!Q1566="",0,All_Tasks!Q1566)</f>
        <v>0</v>
      </c>
      <c r="R1566" s="181">
        <f>IF(All_Tasks!R1566="",0,All_Tasks!R1566)</f>
        <v>0</v>
      </c>
      <c r="S1566" s="181" t="str">
        <f>IF(All_Tasks!S1566="","",All_Tasks!S1566)</f>
        <v/>
      </c>
      <c r="T1566" t="str">
        <f>IF(All_Tasks!T1566="","",All_Tasks!T1566)</f>
        <v/>
      </c>
      <c r="U1566" t="str">
        <f>IF(All_Tasks!U1566="","",All_Tasks!U1566)</f>
        <v/>
      </c>
      <c r="V1566">
        <f>IF(A1566="",0,IFERROR(MATCH(A1566,Scope_Labor_Rates!$A$6:$A$46,0)+5,0))</f>
        <v>0</v>
      </c>
      <c r="W1566" s="178">
        <f>IF(V1566&gt;0,INDEX(Scope_Labor_Rates!$C$6:$C$46,V1566-5),0)</f>
        <v>0</v>
      </c>
      <c r="X1566" s="178">
        <f>IF(V1566&gt;0,INDEX(Scope_Labor_Rates!$C$6:$C$46,V1566-5),0)</f>
        <v>0</v>
      </c>
      <c r="Y1566" s="180">
        <f>IF(V1566&gt;0,INDEX(Scope_Labor_Rates!$S$6:$S$46,V1566-5),0)</f>
        <v>0</v>
      </c>
      <c r="Z1566" s="180">
        <f>IF(V1566&gt;0,INDEX(Scope_Labor_Rates!$R$6:$R$46,V1566-5),1)</f>
        <v>1</v>
      </c>
      <c r="AA1566" s="231">
        <f t="shared" si="216"/>
        <v>0</v>
      </c>
      <c r="AB1566" t="str">
        <f t="shared" si="217"/>
        <v/>
      </c>
      <c r="AC1566" s="178" t="str">
        <f t="shared" si="218"/>
        <v/>
      </c>
      <c r="AD1566" s="181">
        <f t="shared" si="219"/>
        <v>0</v>
      </c>
      <c r="AE1566" s="178">
        <f>IF(V1566&gt;0,P1566*INDEX(Scope_Labor_Rates!$E$6:$E$46,V1566-5),0)</f>
        <v>0</v>
      </c>
      <c r="AF1566" s="181">
        <f>IF(V1566&gt;0,AE1566*INDEX(Scope_Labor_Rates!$D$6:$D$46,V1566-5)*AA1566,0)</f>
        <v>0</v>
      </c>
      <c r="AG1566" s="178">
        <f>IF(V1566&gt;0,P1566*INDEX(Scope_Labor_Rates!$G$6:$G$46,V1566-5),0)</f>
        <v>0</v>
      </c>
      <c r="AH1566" s="181">
        <f>IF(V1566&gt;0,AG1566*INDEX(Scope_Labor_Rates!$F$6:$F$46,V1566-5)*AA1566,0)</f>
        <v>0</v>
      </c>
      <c r="AI1566" s="178">
        <f>IF(V1566&gt;0,P1566*INDEX(Scope_Labor_Rates!$I$6:$I$46,V1566-5),0)</f>
        <v>0</v>
      </c>
      <c r="AJ1566" s="181">
        <f>IF(V1566&gt;0,AI1566*INDEX(Scope_Labor_Rates!$H$6:$H$46,V1566-5)*AA1566,0)</f>
        <v>0</v>
      </c>
      <c r="AK1566" s="178">
        <f>IF(V1566&gt;0,P1566*INDEX(Scope_Labor_Rates!$K$6:$K$46,V1566-5),0)</f>
        <v>0</v>
      </c>
      <c r="AL1566" s="181">
        <f>IF(V1566&gt;0,AK1566*INDEX(Scope_Labor_Rates!$J$6:$J$46,V1566-5)*AA1566,0)</f>
        <v>0</v>
      </c>
      <c r="AM1566" s="178">
        <f>IF(V1566&gt;0,P1566*INDEX(Scope_Labor_Rates!$M$6:$M$46,V1566-5),0)</f>
        <v>0</v>
      </c>
      <c r="AN1566" s="178">
        <f>IF(V1566&gt;0,AM1566*INDEX(Scope_Labor_Rates!$L$6:$L$46,V1566-5)*AA1566,0)</f>
        <v>0</v>
      </c>
      <c r="AO1566" s="178">
        <f>IF(V1566&gt;0,P1566*INDEX(Scope_Labor_Rates!$O$6:$O$46,V1566-5)*AA1566,0)</f>
        <v>0</v>
      </c>
      <c r="AP1566" s="181">
        <f>IF(V1566&gt;0,P1566*INDEX(Scope_Labor_Rates!$Q$6:$Q$46,V1566-5)*AA1566,0)</f>
        <v>0</v>
      </c>
      <c r="AQ1566" s="178">
        <f t="shared" si="220"/>
        <v>0</v>
      </c>
      <c r="AR1566" s="178">
        <f t="shared" si="221"/>
        <v>0</v>
      </c>
      <c r="AS1566" s="178">
        <f t="shared" si="222"/>
        <v>0</v>
      </c>
      <c r="AT1566" s="178">
        <f t="shared" si="223"/>
        <v>0</v>
      </c>
      <c r="AU1566">
        <f t="shared" si="224"/>
        <v>0</v>
      </c>
    </row>
    <row r="1567" spans="1:47">
      <c r="A1567" t="str">
        <f>IF(All_Tasks!A1567="","",All_Tasks!A1567)</f>
        <v/>
      </c>
      <c r="B1567" t="str">
        <f>IF(All_Tasks!B1567="","",All_Tasks!B1567)</f>
        <v/>
      </c>
      <c r="C1567" t="str">
        <f>IF(All_Tasks!C1567="","",All_Tasks!C1567)</f>
        <v/>
      </c>
      <c r="D1567" t="str">
        <f>IF(All_Tasks!D1567="","",All_Tasks!D1567)</f>
        <v/>
      </c>
      <c r="E1567" t="str">
        <f>IF(All_Tasks!V1567&lt;&gt;"",All_Tasks!V1567,IF(All_Tasks!E1567&lt;&gt;"",All_Tasks!E1567,""))</f>
        <v/>
      </c>
      <c r="F1567" t="str">
        <f>IF(All_Tasks!F1567="","",All_Tasks!F1567)</f>
        <v/>
      </c>
      <c r="G1567" t="str">
        <f>IF(All_Tasks!G1567="","",All_Tasks!G1567)</f>
        <v/>
      </c>
      <c r="H1567" s="231" t="str">
        <f>IF(All_Tasks!H1567="","",All_Tasks!H1567)</f>
        <v/>
      </c>
      <c r="I1567" t="str">
        <f>IF(All_Tasks!I1567="","",All_Tasks!I1567)</f>
        <v/>
      </c>
      <c r="J1567" t="str">
        <f>IF(All_Tasks!J1567="","",All_Tasks!J1567)</f>
        <v/>
      </c>
      <c r="K1567" t="str">
        <f>IF(All_Tasks!K1567="","",All_Tasks!K1567)</f>
        <v/>
      </c>
      <c r="L1567" s="231" t="str">
        <f>IF(All_Tasks!L1567="","",All_Tasks!L1567)</f>
        <v/>
      </c>
      <c r="M1567" t="str">
        <f>IF(All_Tasks!M1567="","",All_Tasks!M1567)</f>
        <v/>
      </c>
      <c r="N1567" t="str">
        <f>IF(All_Tasks!N1567="","",All_Tasks!N1567)</f>
        <v/>
      </c>
      <c r="O1567" t="str">
        <f>IF(All_Tasks!O1567="","",All_Tasks!O1567)</f>
        <v/>
      </c>
      <c r="P1567" s="181">
        <f>IF(All_Tasks!P1567="",0,All_Tasks!P1567)</f>
        <v>0</v>
      </c>
      <c r="Q1567" s="181">
        <f>IF(All_Tasks!Q1567="",0,All_Tasks!Q1567)</f>
        <v>0</v>
      </c>
      <c r="R1567" s="181">
        <f>IF(All_Tasks!R1567="",0,All_Tasks!R1567)</f>
        <v>0</v>
      </c>
      <c r="S1567" s="181" t="str">
        <f>IF(All_Tasks!S1567="","",All_Tasks!S1567)</f>
        <v/>
      </c>
      <c r="T1567" t="str">
        <f>IF(All_Tasks!T1567="","",All_Tasks!T1567)</f>
        <v/>
      </c>
      <c r="U1567" t="str">
        <f>IF(All_Tasks!U1567="","",All_Tasks!U1567)</f>
        <v/>
      </c>
      <c r="V1567">
        <f>IF(A1567="",0,IFERROR(MATCH(A1567,Scope_Labor_Rates!$A$6:$A$46,0)+5,0))</f>
        <v>0</v>
      </c>
      <c r="W1567" s="178">
        <f>IF(V1567&gt;0,INDEX(Scope_Labor_Rates!$C$6:$C$46,V1567-5),0)</f>
        <v>0</v>
      </c>
      <c r="X1567" s="178">
        <f>IF(V1567&gt;0,INDEX(Scope_Labor_Rates!$C$6:$C$46,V1567-5),0)</f>
        <v>0</v>
      </c>
      <c r="Y1567" s="180">
        <f>IF(V1567&gt;0,INDEX(Scope_Labor_Rates!$S$6:$S$46,V1567-5),0)</f>
        <v>0</v>
      </c>
      <c r="Z1567" s="180">
        <f>IF(V1567&gt;0,INDEX(Scope_Labor_Rates!$R$6:$R$46,V1567-5),1)</f>
        <v>1</v>
      </c>
      <c r="AA1567" s="231">
        <f t="shared" si="216"/>
        <v>0</v>
      </c>
      <c r="AB1567" t="str">
        <f t="shared" si="217"/>
        <v/>
      </c>
      <c r="AC1567" s="178" t="str">
        <f t="shared" si="218"/>
        <v/>
      </c>
      <c r="AD1567" s="181">
        <f t="shared" si="219"/>
        <v>0</v>
      </c>
      <c r="AE1567" s="178">
        <f>IF(V1567&gt;0,P1567*INDEX(Scope_Labor_Rates!$E$6:$E$46,V1567-5),0)</f>
        <v>0</v>
      </c>
      <c r="AF1567" s="181">
        <f>IF(V1567&gt;0,AE1567*INDEX(Scope_Labor_Rates!$D$6:$D$46,V1567-5)*AA1567,0)</f>
        <v>0</v>
      </c>
      <c r="AG1567" s="178">
        <f>IF(V1567&gt;0,P1567*INDEX(Scope_Labor_Rates!$G$6:$G$46,V1567-5),0)</f>
        <v>0</v>
      </c>
      <c r="AH1567" s="181">
        <f>IF(V1567&gt;0,AG1567*INDEX(Scope_Labor_Rates!$F$6:$F$46,V1567-5)*AA1567,0)</f>
        <v>0</v>
      </c>
      <c r="AI1567" s="178">
        <f>IF(V1567&gt;0,P1567*INDEX(Scope_Labor_Rates!$I$6:$I$46,V1567-5),0)</f>
        <v>0</v>
      </c>
      <c r="AJ1567" s="181">
        <f>IF(V1567&gt;0,AI1567*INDEX(Scope_Labor_Rates!$H$6:$H$46,V1567-5)*AA1567,0)</f>
        <v>0</v>
      </c>
      <c r="AK1567" s="178">
        <f>IF(V1567&gt;0,P1567*INDEX(Scope_Labor_Rates!$K$6:$K$46,V1567-5),0)</f>
        <v>0</v>
      </c>
      <c r="AL1567" s="181">
        <f>IF(V1567&gt;0,AK1567*INDEX(Scope_Labor_Rates!$J$6:$J$46,V1567-5)*AA1567,0)</f>
        <v>0</v>
      </c>
      <c r="AM1567" s="178">
        <f>IF(V1567&gt;0,P1567*INDEX(Scope_Labor_Rates!$M$6:$M$46,V1567-5),0)</f>
        <v>0</v>
      </c>
      <c r="AN1567" s="178">
        <f>IF(V1567&gt;0,AM1567*INDEX(Scope_Labor_Rates!$L$6:$L$46,V1567-5)*AA1567,0)</f>
        <v>0</v>
      </c>
      <c r="AO1567" s="178">
        <f>IF(V1567&gt;0,P1567*INDEX(Scope_Labor_Rates!$O$6:$O$46,V1567-5)*AA1567,0)</f>
        <v>0</v>
      </c>
      <c r="AP1567" s="181">
        <f>IF(V1567&gt;0,P1567*INDEX(Scope_Labor_Rates!$Q$6:$Q$46,V1567-5)*AA1567,0)</f>
        <v>0</v>
      </c>
      <c r="AQ1567" s="178">
        <f t="shared" si="220"/>
        <v>0</v>
      </c>
      <c r="AR1567" s="178">
        <f t="shared" si="221"/>
        <v>0</v>
      </c>
      <c r="AS1567" s="178">
        <f t="shared" si="222"/>
        <v>0</v>
      </c>
      <c r="AT1567" s="178">
        <f t="shared" si="223"/>
        <v>0</v>
      </c>
      <c r="AU1567">
        <f t="shared" si="224"/>
        <v>0</v>
      </c>
    </row>
    <row r="1568" spans="1:47">
      <c r="A1568" t="str">
        <f>IF(All_Tasks!A1568="","",All_Tasks!A1568)</f>
        <v/>
      </c>
      <c r="B1568" t="str">
        <f>IF(All_Tasks!B1568="","",All_Tasks!B1568)</f>
        <v/>
      </c>
      <c r="C1568" t="str">
        <f>IF(All_Tasks!C1568="","",All_Tasks!C1568)</f>
        <v/>
      </c>
      <c r="D1568" t="str">
        <f>IF(All_Tasks!D1568="","",All_Tasks!D1568)</f>
        <v/>
      </c>
      <c r="E1568" t="str">
        <f>IF(All_Tasks!V1568&lt;&gt;"",All_Tasks!V1568,IF(All_Tasks!E1568&lt;&gt;"",All_Tasks!E1568,""))</f>
        <v/>
      </c>
      <c r="F1568" t="str">
        <f>IF(All_Tasks!F1568="","",All_Tasks!F1568)</f>
        <v/>
      </c>
      <c r="G1568" t="str">
        <f>IF(All_Tasks!G1568="","",All_Tasks!G1568)</f>
        <v/>
      </c>
      <c r="H1568" s="231" t="str">
        <f>IF(All_Tasks!H1568="","",All_Tasks!H1568)</f>
        <v/>
      </c>
      <c r="I1568" t="str">
        <f>IF(All_Tasks!I1568="","",All_Tasks!I1568)</f>
        <v/>
      </c>
      <c r="J1568" t="str">
        <f>IF(All_Tasks!J1568="","",All_Tasks!J1568)</f>
        <v/>
      </c>
      <c r="K1568" t="str">
        <f>IF(All_Tasks!K1568="","",All_Tasks!K1568)</f>
        <v/>
      </c>
      <c r="L1568" s="231" t="str">
        <f>IF(All_Tasks!L1568="","",All_Tasks!L1568)</f>
        <v/>
      </c>
      <c r="M1568" t="str">
        <f>IF(All_Tasks!M1568="","",All_Tasks!M1568)</f>
        <v/>
      </c>
      <c r="N1568" t="str">
        <f>IF(All_Tasks!N1568="","",All_Tasks!N1568)</f>
        <v/>
      </c>
      <c r="O1568" t="str">
        <f>IF(All_Tasks!O1568="","",All_Tasks!O1568)</f>
        <v/>
      </c>
      <c r="P1568" s="181">
        <f>IF(All_Tasks!P1568="",0,All_Tasks!P1568)</f>
        <v>0</v>
      </c>
      <c r="Q1568" s="181">
        <f>IF(All_Tasks!Q1568="",0,All_Tasks!Q1568)</f>
        <v>0</v>
      </c>
      <c r="R1568" s="181">
        <f>IF(All_Tasks!R1568="",0,All_Tasks!R1568)</f>
        <v>0</v>
      </c>
      <c r="S1568" s="181" t="str">
        <f>IF(All_Tasks!S1568="","",All_Tasks!S1568)</f>
        <v/>
      </c>
      <c r="T1568" t="str">
        <f>IF(All_Tasks!T1568="","",All_Tasks!T1568)</f>
        <v/>
      </c>
      <c r="U1568" t="str">
        <f>IF(All_Tasks!U1568="","",All_Tasks!U1568)</f>
        <v/>
      </c>
      <c r="V1568">
        <f>IF(A1568="",0,IFERROR(MATCH(A1568,Scope_Labor_Rates!$A$6:$A$46,0)+5,0))</f>
        <v>0</v>
      </c>
      <c r="W1568" s="178">
        <f>IF(V1568&gt;0,INDEX(Scope_Labor_Rates!$C$6:$C$46,V1568-5),0)</f>
        <v>0</v>
      </c>
      <c r="X1568" s="178">
        <f>IF(V1568&gt;0,INDEX(Scope_Labor_Rates!$C$6:$C$46,V1568-5),0)</f>
        <v>0</v>
      </c>
      <c r="Y1568" s="180">
        <f>IF(V1568&gt;0,INDEX(Scope_Labor_Rates!$S$6:$S$46,V1568-5),0)</f>
        <v>0</v>
      </c>
      <c r="Z1568" s="180">
        <f>IF(V1568&gt;0,INDEX(Scope_Labor_Rates!$R$6:$R$46,V1568-5),1)</f>
        <v>1</v>
      </c>
      <c r="AA1568" s="231">
        <f t="shared" si="216"/>
        <v>0</v>
      </c>
      <c r="AB1568" t="str">
        <f t="shared" si="217"/>
        <v/>
      </c>
      <c r="AC1568" s="178" t="str">
        <f t="shared" si="218"/>
        <v/>
      </c>
      <c r="AD1568" s="181">
        <f t="shared" si="219"/>
        <v>0</v>
      </c>
      <c r="AE1568" s="178">
        <f>IF(V1568&gt;0,P1568*INDEX(Scope_Labor_Rates!$E$6:$E$46,V1568-5),0)</f>
        <v>0</v>
      </c>
      <c r="AF1568" s="181">
        <f>IF(V1568&gt;0,AE1568*INDEX(Scope_Labor_Rates!$D$6:$D$46,V1568-5)*AA1568,0)</f>
        <v>0</v>
      </c>
      <c r="AG1568" s="178">
        <f>IF(V1568&gt;0,P1568*INDEX(Scope_Labor_Rates!$G$6:$G$46,V1568-5),0)</f>
        <v>0</v>
      </c>
      <c r="AH1568" s="181">
        <f>IF(V1568&gt;0,AG1568*INDEX(Scope_Labor_Rates!$F$6:$F$46,V1568-5)*AA1568,0)</f>
        <v>0</v>
      </c>
      <c r="AI1568" s="178">
        <f>IF(V1568&gt;0,P1568*INDEX(Scope_Labor_Rates!$I$6:$I$46,V1568-5),0)</f>
        <v>0</v>
      </c>
      <c r="AJ1568" s="181">
        <f>IF(V1568&gt;0,AI1568*INDEX(Scope_Labor_Rates!$H$6:$H$46,V1568-5)*AA1568,0)</f>
        <v>0</v>
      </c>
      <c r="AK1568" s="178">
        <f>IF(V1568&gt;0,P1568*INDEX(Scope_Labor_Rates!$K$6:$K$46,V1568-5),0)</f>
        <v>0</v>
      </c>
      <c r="AL1568" s="181">
        <f>IF(V1568&gt;0,AK1568*INDEX(Scope_Labor_Rates!$J$6:$J$46,V1568-5)*AA1568,0)</f>
        <v>0</v>
      </c>
      <c r="AM1568" s="178">
        <f>IF(V1568&gt;0,P1568*INDEX(Scope_Labor_Rates!$M$6:$M$46,V1568-5),0)</f>
        <v>0</v>
      </c>
      <c r="AN1568" s="178">
        <f>IF(V1568&gt;0,AM1568*INDEX(Scope_Labor_Rates!$L$6:$L$46,V1568-5)*AA1568,0)</f>
        <v>0</v>
      </c>
      <c r="AO1568" s="178">
        <f>IF(V1568&gt;0,P1568*INDEX(Scope_Labor_Rates!$O$6:$O$46,V1568-5)*AA1568,0)</f>
        <v>0</v>
      </c>
      <c r="AP1568" s="181">
        <f>IF(V1568&gt;0,P1568*INDEX(Scope_Labor_Rates!$Q$6:$Q$46,V1568-5)*AA1568,0)</f>
        <v>0</v>
      </c>
      <c r="AQ1568" s="178">
        <f t="shared" si="220"/>
        <v>0</v>
      </c>
      <c r="AR1568" s="178">
        <f t="shared" si="221"/>
        <v>0</v>
      </c>
      <c r="AS1568" s="178">
        <f t="shared" si="222"/>
        <v>0</v>
      </c>
      <c r="AT1568" s="178">
        <f t="shared" si="223"/>
        <v>0</v>
      </c>
      <c r="AU1568">
        <f t="shared" si="224"/>
        <v>0</v>
      </c>
    </row>
    <row r="1569" spans="1:47">
      <c r="A1569" t="str">
        <f>IF(All_Tasks!A1569="","",All_Tasks!A1569)</f>
        <v/>
      </c>
      <c r="B1569" t="str">
        <f>IF(All_Tasks!B1569="","",All_Tasks!B1569)</f>
        <v/>
      </c>
      <c r="C1569" t="str">
        <f>IF(All_Tasks!C1569="","",All_Tasks!C1569)</f>
        <v/>
      </c>
      <c r="D1569" t="str">
        <f>IF(All_Tasks!D1569="","",All_Tasks!D1569)</f>
        <v/>
      </c>
      <c r="E1569" t="str">
        <f>IF(All_Tasks!V1569&lt;&gt;"",All_Tasks!V1569,IF(All_Tasks!E1569&lt;&gt;"",All_Tasks!E1569,""))</f>
        <v/>
      </c>
      <c r="F1569" t="str">
        <f>IF(All_Tasks!F1569="","",All_Tasks!F1569)</f>
        <v/>
      </c>
      <c r="G1569" t="str">
        <f>IF(All_Tasks!G1569="","",All_Tasks!G1569)</f>
        <v/>
      </c>
      <c r="H1569" s="231" t="str">
        <f>IF(All_Tasks!H1569="","",All_Tasks!H1569)</f>
        <v/>
      </c>
      <c r="I1569" t="str">
        <f>IF(All_Tasks!I1569="","",All_Tasks!I1569)</f>
        <v/>
      </c>
      <c r="J1569" t="str">
        <f>IF(All_Tasks!J1569="","",All_Tasks!J1569)</f>
        <v/>
      </c>
      <c r="K1569" t="str">
        <f>IF(All_Tasks!K1569="","",All_Tasks!K1569)</f>
        <v/>
      </c>
      <c r="L1569" s="231" t="str">
        <f>IF(All_Tasks!L1569="","",All_Tasks!L1569)</f>
        <v/>
      </c>
      <c r="M1569" t="str">
        <f>IF(All_Tasks!M1569="","",All_Tasks!M1569)</f>
        <v/>
      </c>
      <c r="N1569" t="str">
        <f>IF(All_Tasks!N1569="","",All_Tasks!N1569)</f>
        <v/>
      </c>
      <c r="O1569" t="str">
        <f>IF(All_Tasks!O1569="","",All_Tasks!O1569)</f>
        <v/>
      </c>
      <c r="P1569" s="181">
        <f>IF(All_Tasks!P1569="",0,All_Tasks!P1569)</f>
        <v>0</v>
      </c>
      <c r="Q1569" s="181">
        <f>IF(All_Tasks!Q1569="",0,All_Tasks!Q1569)</f>
        <v>0</v>
      </c>
      <c r="R1569" s="181">
        <f>IF(All_Tasks!R1569="",0,All_Tasks!R1569)</f>
        <v>0</v>
      </c>
      <c r="S1569" s="181" t="str">
        <f>IF(All_Tasks!S1569="","",All_Tasks!S1569)</f>
        <v/>
      </c>
      <c r="T1569" t="str">
        <f>IF(All_Tasks!T1569="","",All_Tasks!T1569)</f>
        <v/>
      </c>
      <c r="U1569" t="str">
        <f>IF(All_Tasks!U1569="","",All_Tasks!U1569)</f>
        <v/>
      </c>
      <c r="V1569">
        <f>IF(A1569="",0,IFERROR(MATCH(A1569,Scope_Labor_Rates!$A$6:$A$46,0)+5,0))</f>
        <v>0</v>
      </c>
      <c r="W1569" s="178">
        <f>IF(V1569&gt;0,INDEX(Scope_Labor_Rates!$C$6:$C$46,V1569-5),0)</f>
        <v>0</v>
      </c>
      <c r="X1569" s="178">
        <f>IF(V1569&gt;0,INDEX(Scope_Labor_Rates!$C$6:$C$46,V1569-5),0)</f>
        <v>0</v>
      </c>
      <c r="Y1569" s="180">
        <f>IF(V1569&gt;0,INDEX(Scope_Labor_Rates!$S$6:$S$46,V1569-5),0)</f>
        <v>0</v>
      </c>
      <c r="Z1569" s="180">
        <f>IF(V1569&gt;0,INDEX(Scope_Labor_Rates!$R$6:$R$46,V1569-5),1)</f>
        <v>1</v>
      </c>
      <c r="AA1569" s="231">
        <f t="shared" si="216"/>
        <v>0</v>
      </c>
      <c r="AB1569" t="str">
        <f t="shared" si="217"/>
        <v/>
      </c>
      <c r="AC1569" s="178" t="str">
        <f t="shared" si="218"/>
        <v/>
      </c>
      <c r="AD1569" s="181">
        <f t="shared" si="219"/>
        <v>0</v>
      </c>
      <c r="AE1569" s="178">
        <f>IF(V1569&gt;0,P1569*INDEX(Scope_Labor_Rates!$E$6:$E$46,V1569-5),0)</f>
        <v>0</v>
      </c>
      <c r="AF1569" s="181">
        <f>IF(V1569&gt;0,AE1569*INDEX(Scope_Labor_Rates!$D$6:$D$46,V1569-5)*AA1569,0)</f>
        <v>0</v>
      </c>
      <c r="AG1569" s="178">
        <f>IF(V1569&gt;0,P1569*INDEX(Scope_Labor_Rates!$G$6:$G$46,V1569-5),0)</f>
        <v>0</v>
      </c>
      <c r="AH1569" s="181">
        <f>IF(V1569&gt;0,AG1569*INDEX(Scope_Labor_Rates!$F$6:$F$46,V1569-5)*AA1569,0)</f>
        <v>0</v>
      </c>
      <c r="AI1569" s="178">
        <f>IF(V1569&gt;0,P1569*INDEX(Scope_Labor_Rates!$I$6:$I$46,V1569-5),0)</f>
        <v>0</v>
      </c>
      <c r="AJ1569" s="181">
        <f>IF(V1569&gt;0,AI1569*INDEX(Scope_Labor_Rates!$H$6:$H$46,V1569-5)*AA1569,0)</f>
        <v>0</v>
      </c>
      <c r="AK1569" s="178">
        <f>IF(V1569&gt;0,P1569*INDEX(Scope_Labor_Rates!$K$6:$K$46,V1569-5),0)</f>
        <v>0</v>
      </c>
      <c r="AL1569" s="181">
        <f>IF(V1569&gt;0,AK1569*INDEX(Scope_Labor_Rates!$J$6:$J$46,V1569-5)*AA1569,0)</f>
        <v>0</v>
      </c>
      <c r="AM1569" s="178">
        <f>IF(V1569&gt;0,P1569*INDEX(Scope_Labor_Rates!$M$6:$M$46,V1569-5),0)</f>
        <v>0</v>
      </c>
      <c r="AN1569" s="178">
        <f>IF(V1569&gt;0,AM1569*INDEX(Scope_Labor_Rates!$L$6:$L$46,V1569-5)*AA1569,0)</f>
        <v>0</v>
      </c>
      <c r="AO1569" s="178">
        <f>IF(V1569&gt;0,P1569*INDEX(Scope_Labor_Rates!$O$6:$O$46,V1569-5)*AA1569,0)</f>
        <v>0</v>
      </c>
      <c r="AP1569" s="181">
        <f>IF(V1569&gt;0,P1569*INDEX(Scope_Labor_Rates!$Q$6:$Q$46,V1569-5)*AA1569,0)</f>
        <v>0</v>
      </c>
      <c r="AQ1569" s="178">
        <f t="shared" si="220"/>
        <v>0</v>
      </c>
      <c r="AR1569" s="178">
        <f t="shared" si="221"/>
        <v>0</v>
      </c>
      <c r="AS1569" s="178">
        <f t="shared" si="222"/>
        <v>0</v>
      </c>
      <c r="AT1569" s="178">
        <f t="shared" si="223"/>
        <v>0</v>
      </c>
      <c r="AU1569">
        <f t="shared" si="224"/>
        <v>0</v>
      </c>
    </row>
    <row r="1570" spans="1:47">
      <c r="A1570" t="str">
        <f>IF(All_Tasks!A1570="","",All_Tasks!A1570)</f>
        <v/>
      </c>
      <c r="B1570" t="str">
        <f>IF(All_Tasks!B1570="","",All_Tasks!B1570)</f>
        <v/>
      </c>
      <c r="C1570" t="str">
        <f>IF(All_Tasks!C1570="","",All_Tasks!C1570)</f>
        <v/>
      </c>
      <c r="D1570" t="str">
        <f>IF(All_Tasks!D1570="","",All_Tasks!D1570)</f>
        <v/>
      </c>
      <c r="E1570" t="str">
        <f>IF(All_Tasks!V1570&lt;&gt;"",All_Tasks!V1570,IF(All_Tasks!E1570&lt;&gt;"",All_Tasks!E1570,""))</f>
        <v/>
      </c>
      <c r="F1570" t="str">
        <f>IF(All_Tasks!F1570="","",All_Tasks!F1570)</f>
        <v/>
      </c>
      <c r="G1570" t="str">
        <f>IF(All_Tasks!G1570="","",All_Tasks!G1570)</f>
        <v/>
      </c>
      <c r="H1570" s="231" t="str">
        <f>IF(All_Tasks!H1570="","",All_Tasks!H1570)</f>
        <v/>
      </c>
      <c r="I1570" t="str">
        <f>IF(All_Tasks!I1570="","",All_Tasks!I1570)</f>
        <v/>
      </c>
      <c r="J1570" t="str">
        <f>IF(All_Tasks!J1570="","",All_Tasks!J1570)</f>
        <v/>
      </c>
      <c r="K1570" t="str">
        <f>IF(All_Tasks!K1570="","",All_Tasks!K1570)</f>
        <v/>
      </c>
      <c r="L1570" s="231" t="str">
        <f>IF(All_Tasks!L1570="","",All_Tasks!L1570)</f>
        <v/>
      </c>
      <c r="M1570" t="str">
        <f>IF(All_Tasks!M1570="","",All_Tasks!M1570)</f>
        <v/>
      </c>
      <c r="N1570" t="str">
        <f>IF(All_Tasks!N1570="","",All_Tasks!N1570)</f>
        <v/>
      </c>
      <c r="O1570" t="str">
        <f>IF(All_Tasks!O1570="","",All_Tasks!O1570)</f>
        <v/>
      </c>
      <c r="P1570" s="181">
        <f>IF(All_Tasks!P1570="",0,All_Tasks!P1570)</f>
        <v>0</v>
      </c>
      <c r="Q1570" s="181">
        <f>IF(All_Tasks!Q1570="",0,All_Tasks!Q1570)</f>
        <v>0</v>
      </c>
      <c r="R1570" s="181">
        <f>IF(All_Tasks!R1570="",0,All_Tasks!R1570)</f>
        <v>0</v>
      </c>
      <c r="S1570" s="181" t="str">
        <f>IF(All_Tasks!S1570="","",All_Tasks!S1570)</f>
        <v/>
      </c>
      <c r="T1570" t="str">
        <f>IF(All_Tasks!T1570="","",All_Tasks!T1570)</f>
        <v/>
      </c>
      <c r="U1570" t="str">
        <f>IF(All_Tasks!U1570="","",All_Tasks!U1570)</f>
        <v/>
      </c>
      <c r="V1570">
        <f>IF(A1570="",0,IFERROR(MATCH(A1570,Scope_Labor_Rates!$A$6:$A$46,0)+5,0))</f>
        <v>0</v>
      </c>
      <c r="W1570" s="178">
        <f>IF(V1570&gt;0,INDEX(Scope_Labor_Rates!$C$6:$C$46,V1570-5),0)</f>
        <v>0</v>
      </c>
      <c r="X1570" s="178">
        <f>IF(V1570&gt;0,INDEX(Scope_Labor_Rates!$C$6:$C$46,V1570-5),0)</f>
        <v>0</v>
      </c>
      <c r="Y1570" s="180">
        <f>IF(V1570&gt;0,INDEX(Scope_Labor_Rates!$S$6:$S$46,V1570-5),0)</f>
        <v>0</v>
      </c>
      <c r="Z1570" s="180">
        <f>IF(V1570&gt;0,INDEX(Scope_Labor_Rates!$R$6:$R$46,V1570-5),1)</f>
        <v>1</v>
      </c>
      <c r="AA1570" s="231">
        <f t="shared" si="216"/>
        <v>0</v>
      </c>
      <c r="AB1570" t="str">
        <f t="shared" si="217"/>
        <v/>
      </c>
      <c r="AC1570" s="178" t="str">
        <f t="shared" si="218"/>
        <v/>
      </c>
      <c r="AD1570" s="181">
        <f t="shared" si="219"/>
        <v>0</v>
      </c>
      <c r="AE1570" s="178">
        <f>IF(V1570&gt;0,P1570*INDEX(Scope_Labor_Rates!$E$6:$E$46,V1570-5),0)</f>
        <v>0</v>
      </c>
      <c r="AF1570" s="181">
        <f>IF(V1570&gt;0,AE1570*INDEX(Scope_Labor_Rates!$D$6:$D$46,V1570-5)*AA1570,0)</f>
        <v>0</v>
      </c>
      <c r="AG1570" s="178">
        <f>IF(V1570&gt;0,P1570*INDEX(Scope_Labor_Rates!$G$6:$G$46,V1570-5),0)</f>
        <v>0</v>
      </c>
      <c r="AH1570" s="181">
        <f>IF(V1570&gt;0,AG1570*INDEX(Scope_Labor_Rates!$F$6:$F$46,V1570-5)*AA1570,0)</f>
        <v>0</v>
      </c>
      <c r="AI1570" s="178">
        <f>IF(V1570&gt;0,P1570*INDEX(Scope_Labor_Rates!$I$6:$I$46,V1570-5),0)</f>
        <v>0</v>
      </c>
      <c r="AJ1570" s="181">
        <f>IF(V1570&gt;0,AI1570*INDEX(Scope_Labor_Rates!$H$6:$H$46,V1570-5)*AA1570,0)</f>
        <v>0</v>
      </c>
      <c r="AK1570" s="178">
        <f>IF(V1570&gt;0,P1570*INDEX(Scope_Labor_Rates!$K$6:$K$46,V1570-5),0)</f>
        <v>0</v>
      </c>
      <c r="AL1570" s="181">
        <f>IF(V1570&gt;0,AK1570*INDEX(Scope_Labor_Rates!$J$6:$J$46,V1570-5)*AA1570,0)</f>
        <v>0</v>
      </c>
      <c r="AM1570" s="178">
        <f>IF(V1570&gt;0,P1570*INDEX(Scope_Labor_Rates!$M$6:$M$46,V1570-5),0)</f>
        <v>0</v>
      </c>
      <c r="AN1570" s="178">
        <f>IF(V1570&gt;0,AM1570*INDEX(Scope_Labor_Rates!$L$6:$L$46,V1570-5)*AA1570,0)</f>
        <v>0</v>
      </c>
      <c r="AO1570" s="178">
        <f>IF(V1570&gt;0,P1570*INDEX(Scope_Labor_Rates!$O$6:$O$46,V1570-5)*AA1570,0)</f>
        <v>0</v>
      </c>
      <c r="AP1570" s="181">
        <f>IF(V1570&gt;0,P1570*INDEX(Scope_Labor_Rates!$Q$6:$Q$46,V1570-5)*AA1570,0)</f>
        <v>0</v>
      </c>
      <c r="AQ1570" s="178">
        <f t="shared" si="220"/>
        <v>0</v>
      </c>
      <c r="AR1570" s="178">
        <f t="shared" si="221"/>
        <v>0</v>
      </c>
      <c r="AS1570" s="178">
        <f t="shared" si="222"/>
        <v>0</v>
      </c>
      <c r="AT1570" s="178">
        <f t="shared" si="223"/>
        <v>0</v>
      </c>
      <c r="AU1570">
        <f t="shared" si="224"/>
        <v>0</v>
      </c>
    </row>
    <row r="1571" spans="1:47">
      <c r="A1571" t="str">
        <f>IF(All_Tasks!A1571="","",All_Tasks!A1571)</f>
        <v/>
      </c>
      <c r="B1571" t="str">
        <f>IF(All_Tasks!B1571="","",All_Tasks!B1571)</f>
        <v/>
      </c>
      <c r="C1571" t="str">
        <f>IF(All_Tasks!C1571="","",All_Tasks!C1571)</f>
        <v/>
      </c>
      <c r="D1571" t="str">
        <f>IF(All_Tasks!D1571="","",All_Tasks!D1571)</f>
        <v/>
      </c>
      <c r="E1571" t="str">
        <f>IF(All_Tasks!V1571&lt;&gt;"",All_Tasks!V1571,IF(All_Tasks!E1571&lt;&gt;"",All_Tasks!E1571,""))</f>
        <v/>
      </c>
      <c r="F1571" t="str">
        <f>IF(All_Tasks!F1571="","",All_Tasks!F1571)</f>
        <v/>
      </c>
      <c r="G1571" t="str">
        <f>IF(All_Tasks!G1571="","",All_Tasks!G1571)</f>
        <v/>
      </c>
      <c r="H1571" s="231" t="str">
        <f>IF(All_Tasks!H1571="","",All_Tasks!H1571)</f>
        <v/>
      </c>
      <c r="I1571" t="str">
        <f>IF(All_Tasks!I1571="","",All_Tasks!I1571)</f>
        <v/>
      </c>
      <c r="J1571" t="str">
        <f>IF(All_Tasks!J1571="","",All_Tasks!J1571)</f>
        <v/>
      </c>
      <c r="K1571" t="str">
        <f>IF(All_Tasks!K1571="","",All_Tasks!K1571)</f>
        <v/>
      </c>
      <c r="L1571" s="231" t="str">
        <f>IF(All_Tasks!L1571="","",All_Tasks!L1571)</f>
        <v/>
      </c>
      <c r="M1571" t="str">
        <f>IF(All_Tasks!M1571="","",All_Tasks!M1571)</f>
        <v/>
      </c>
      <c r="N1571" t="str">
        <f>IF(All_Tasks!N1571="","",All_Tasks!N1571)</f>
        <v/>
      </c>
      <c r="O1571" t="str">
        <f>IF(All_Tasks!O1571="","",All_Tasks!O1571)</f>
        <v/>
      </c>
      <c r="P1571" s="181">
        <f>IF(All_Tasks!P1571="",0,All_Tasks!P1571)</f>
        <v>0</v>
      </c>
      <c r="Q1571" s="181">
        <f>IF(All_Tasks!Q1571="",0,All_Tasks!Q1571)</f>
        <v>0</v>
      </c>
      <c r="R1571" s="181">
        <f>IF(All_Tasks!R1571="",0,All_Tasks!R1571)</f>
        <v>0</v>
      </c>
      <c r="S1571" s="181" t="str">
        <f>IF(All_Tasks!S1571="","",All_Tasks!S1571)</f>
        <v/>
      </c>
      <c r="T1571" t="str">
        <f>IF(All_Tasks!T1571="","",All_Tasks!T1571)</f>
        <v/>
      </c>
      <c r="U1571" t="str">
        <f>IF(All_Tasks!U1571="","",All_Tasks!U1571)</f>
        <v/>
      </c>
      <c r="V1571">
        <f>IF(A1571="",0,IFERROR(MATCH(A1571,Scope_Labor_Rates!$A$6:$A$46,0)+5,0))</f>
        <v>0</v>
      </c>
      <c r="W1571" s="178">
        <f>IF(V1571&gt;0,INDEX(Scope_Labor_Rates!$C$6:$C$46,V1571-5),0)</f>
        <v>0</v>
      </c>
      <c r="X1571" s="178">
        <f>IF(V1571&gt;0,INDEX(Scope_Labor_Rates!$C$6:$C$46,V1571-5),0)</f>
        <v>0</v>
      </c>
      <c r="Y1571" s="180">
        <f>IF(V1571&gt;0,INDEX(Scope_Labor_Rates!$S$6:$S$46,V1571-5),0)</f>
        <v>0</v>
      </c>
      <c r="Z1571" s="180">
        <f>IF(V1571&gt;0,INDEX(Scope_Labor_Rates!$R$6:$R$46,V1571-5),1)</f>
        <v>1</v>
      </c>
      <c r="AA1571" s="231">
        <f t="shared" si="216"/>
        <v>0</v>
      </c>
      <c r="AB1571" t="str">
        <f t="shared" si="217"/>
        <v/>
      </c>
      <c r="AC1571" s="178" t="str">
        <f t="shared" si="218"/>
        <v/>
      </c>
      <c r="AD1571" s="181">
        <f t="shared" si="219"/>
        <v>0</v>
      </c>
      <c r="AE1571" s="178">
        <f>IF(V1571&gt;0,P1571*INDEX(Scope_Labor_Rates!$E$6:$E$46,V1571-5),0)</f>
        <v>0</v>
      </c>
      <c r="AF1571" s="181">
        <f>IF(V1571&gt;0,AE1571*INDEX(Scope_Labor_Rates!$D$6:$D$46,V1571-5)*AA1571,0)</f>
        <v>0</v>
      </c>
      <c r="AG1571" s="178">
        <f>IF(V1571&gt;0,P1571*INDEX(Scope_Labor_Rates!$G$6:$G$46,V1571-5),0)</f>
        <v>0</v>
      </c>
      <c r="AH1571" s="181">
        <f>IF(V1571&gt;0,AG1571*INDEX(Scope_Labor_Rates!$F$6:$F$46,V1571-5)*AA1571,0)</f>
        <v>0</v>
      </c>
      <c r="AI1571" s="178">
        <f>IF(V1571&gt;0,P1571*INDEX(Scope_Labor_Rates!$I$6:$I$46,V1571-5),0)</f>
        <v>0</v>
      </c>
      <c r="AJ1571" s="181">
        <f>IF(V1571&gt;0,AI1571*INDEX(Scope_Labor_Rates!$H$6:$H$46,V1571-5)*AA1571,0)</f>
        <v>0</v>
      </c>
      <c r="AK1571" s="178">
        <f>IF(V1571&gt;0,P1571*INDEX(Scope_Labor_Rates!$K$6:$K$46,V1571-5),0)</f>
        <v>0</v>
      </c>
      <c r="AL1571" s="181">
        <f>IF(V1571&gt;0,AK1571*INDEX(Scope_Labor_Rates!$J$6:$J$46,V1571-5)*AA1571,0)</f>
        <v>0</v>
      </c>
      <c r="AM1571" s="178">
        <f>IF(V1571&gt;0,P1571*INDEX(Scope_Labor_Rates!$M$6:$M$46,V1571-5),0)</f>
        <v>0</v>
      </c>
      <c r="AN1571" s="178">
        <f>IF(V1571&gt;0,AM1571*INDEX(Scope_Labor_Rates!$L$6:$L$46,V1571-5)*AA1571,0)</f>
        <v>0</v>
      </c>
      <c r="AO1571" s="178">
        <f>IF(V1571&gt;0,P1571*INDEX(Scope_Labor_Rates!$O$6:$O$46,V1571-5)*AA1571,0)</f>
        <v>0</v>
      </c>
      <c r="AP1571" s="181">
        <f>IF(V1571&gt;0,P1571*INDEX(Scope_Labor_Rates!$Q$6:$Q$46,V1571-5)*AA1571,0)</f>
        <v>0</v>
      </c>
      <c r="AQ1571" s="178">
        <f t="shared" si="220"/>
        <v>0</v>
      </c>
      <c r="AR1571" s="178">
        <f t="shared" si="221"/>
        <v>0</v>
      </c>
      <c r="AS1571" s="178">
        <f t="shared" si="222"/>
        <v>0</v>
      </c>
      <c r="AT1571" s="178">
        <f t="shared" si="223"/>
        <v>0</v>
      </c>
      <c r="AU1571">
        <f t="shared" si="224"/>
        <v>0</v>
      </c>
    </row>
    <row r="1572" spans="1:47">
      <c r="A1572" t="str">
        <f>IF(All_Tasks!A1572="","",All_Tasks!A1572)</f>
        <v/>
      </c>
      <c r="B1572" t="str">
        <f>IF(All_Tasks!B1572="","",All_Tasks!B1572)</f>
        <v/>
      </c>
      <c r="C1572" t="str">
        <f>IF(All_Tasks!C1572="","",All_Tasks!C1572)</f>
        <v/>
      </c>
      <c r="D1572" t="str">
        <f>IF(All_Tasks!D1572="","",All_Tasks!D1572)</f>
        <v/>
      </c>
      <c r="E1572" t="str">
        <f>IF(All_Tasks!V1572&lt;&gt;"",All_Tasks!V1572,IF(All_Tasks!E1572&lt;&gt;"",All_Tasks!E1572,""))</f>
        <v/>
      </c>
      <c r="F1572" t="str">
        <f>IF(All_Tasks!F1572="","",All_Tasks!F1572)</f>
        <v/>
      </c>
      <c r="G1572" t="str">
        <f>IF(All_Tasks!G1572="","",All_Tasks!G1572)</f>
        <v/>
      </c>
      <c r="H1572" s="231" t="str">
        <f>IF(All_Tasks!H1572="","",All_Tasks!H1572)</f>
        <v/>
      </c>
      <c r="I1572" t="str">
        <f>IF(All_Tasks!I1572="","",All_Tasks!I1572)</f>
        <v/>
      </c>
      <c r="J1572" t="str">
        <f>IF(All_Tasks!J1572="","",All_Tasks!J1572)</f>
        <v/>
      </c>
      <c r="K1572" t="str">
        <f>IF(All_Tasks!K1572="","",All_Tasks!K1572)</f>
        <v/>
      </c>
      <c r="L1572" s="231" t="str">
        <f>IF(All_Tasks!L1572="","",All_Tasks!L1572)</f>
        <v/>
      </c>
      <c r="M1572" t="str">
        <f>IF(All_Tasks!M1572="","",All_Tasks!M1572)</f>
        <v/>
      </c>
      <c r="N1572" t="str">
        <f>IF(All_Tasks!N1572="","",All_Tasks!N1572)</f>
        <v/>
      </c>
      <c r="O1572" t="str">
        <f>IF(All_Tasks!O1572="","",All_Tasks!O1572)</f>
        <v/>
      </c>
      <c r="P1572" s="181">
        <f>IF(All_Tasks!P1572="",0,All_Tasks!P1572)</f>
        <v>0</v>
      </c>
      <c r="Q1572" s="181">
        <f>IF(All_Tasks!Q1572="",0,All_Tasks!Q1572)</f>
        <v>0</v>
      </c>
      <c r="R1572" s="181">
        <f>IF(All_Tasks!R1572="",0,All_Tasks!R1572)</f>
        <v>0</v>
      </c>
      <c r="S1572" s="181" t="str">
        <f>IF(All_Tasks!S1572="","",All_Tasks!S1572)</f>
        <v/>
      </c>
      <c r="T1572" t="str">
        <f>IF(All_Tasks!T1572="","",All_Tasks!T1572)</f>
        <v/>
      </c>
      <c r="U1572" t="str">
        <f>IF(All_Tasks!U1572="","",All_Tasks!U1572)</f>
        <v/>
      </c>
      <c r="V1572">
        <f>IF(A1572="",0,IFERROR(MATCH(A1572,Scope_Labor_Rates!$A$6:$A$46,0)+5,0))</f>
        <v>0</v>
      </c>
      <c r="W1572" s="178">
        <f>IF(V1572&gt;0,INDEX(Scope_Labor_Rates!$C$6:$C$46,V1572-5),0)</f>
        <v>0</v>
      </c>
      <c r="X1572" s="178">
        <f>IF(V1572&gt;0,INDEX(Scope_Labor_Rates!$C$6:$C$46,V1572-5),0)</f>
        <v>0</v>
      </c>
      <c r="Y1572" s="180">
        <f>IF(V1572&gt;0,INDEX(Scope_Labor_Rates!$S$6:$S$46,V1572-5),0)</f>
        <v>0</v>
      </c>
      <c r="Z1572" s="180">
        <f>IF(V1572&gt;0,INDEX(Scope_Labor_Rates!$R$6:$R$46,V1572-5),1)</f>
        <v>1</v>
      </c>
      <c r="AA1572" s="231">
        <f t="shared" si="216"/>
        <v>0</v>
      </c>
      <c r="AB1572" t="str">
        <f t="shared" si="217"/>
        <v/>
      </c>
      <c r="AC1572" s="178" t="str">
        <f t="shared" si="218"/>
        <v/>
      </c>
      <c r="AD1572" s="181">
        <f t="shared" si="219"/>
        <v>0</v>
      </c>
      <c r="AE1572" s="178">
        <f>IF(V1572&gt;0,P1572*INDEX(Scope_Labor_Rates!$E$6:$E$46,V1572-5),0)</f>
        <v>0</v>
      </c>
      <c r="AF1572" s="181">
        <f>IF(V1572&gt;0,AE1572*INDEX(Scope_Labor_Rates!$D$6:$D$46,V1572-5)*AA1572,0)</f>
        <v>0</v>
      </c>
      <c r="AG1572" s="178">
        <f>IF(V1572&gt;0,P1572*INDEX(Scope_Labor_Rates!$G$6:$G$46,V1572-5),0)</f>
        <v>0</v>
      </c>
      <c r="AH1572" s="181">
        <f>IF(V1572&gt;0,AG1572*INDEX(Scope_Labor_Rates!$F$6:$F$46,V1572-5)*AA1572,0)</f>
        <v>0</v>
      </c>
      <c r="AI1572" s="178">
        <f>IF(V1572&gt;0,P1572*INDEX(Scope_Labor_Rates!$I$6:$I$46,V1572-5),0)</f>
        <v>0</v>
      </c>
      <c r="AJ1572" s="181">
        <f>IF(V1572&gt;0,AI1572*INDEX(Scope_Labor_Rates!$H$6:$H$46,V1572-5)*AA1572,0)</f>
        <v>0</v>
      </c>
      <c r="AK1572" s="178">
        <f>IF(V1572&gt;0,P1572*INDEX(Scope_Labor_Rates!$K$6:$K$46,V1572-5),0)</f>
        <v>0</v>
      </c>
      <c r="AL1572" s="181">
        <f>IF(V1572&gt;0,AK1572*INDEX(Scope_Labor_Rates!$J$6:$J$46,V1572-5)*AA1572,0)</f>
        <v>0</v>
      </c>
      <c r="AM1572" s="178">
        <f>IF(V1572&gt;0,P1572*INDEX(Scope_Labor_Rates!$M$6:$M$46,V1572-5),0)</f>
        <v>0</v>
      </c>
      <c r="AN1572" s="178">
        <f>IF(V1572&gt;0,AM1572*INDEX(Scope_Labor_Rates!$L$6:$L$46,V1572-5)*AA1572,0)</f>
        <v>0</v>
      </c>
      <c r="AO1572" s="178">
        <f>IF(V1572&gt;0,P1572*INDEX(Scope_Labor_Rates!$O$6:$O$46,V1572-5)*AA1572,0)</f>
        <v>0</v>
      </c>
      <c r="AP1572" s="181">
        <f>IF(V1572&gt;0,P1572*INDEX(Scope_Labor_Rates!$Q$6:$Q$46,V1572-5)*AA1572,0)</f>
        <v>0</v>
      </c>
      <c r="AQ1572" s="178">
        <f t="shared" si="220"/>
        <v>0</v>
      </c>
      <c r="AR1572" s="178">
        <f t="shared" si="221"/>
        <v>0</v>
      </c>
      <c r="AS1572" s="178">
        <f t="shared" si="222"/>
        <v>0</v>
      </c>
      <c r="AT1572" s="178">
        <f t="shared" si="223"/>
        <v>0</v>
      </c>
      <c r="AU1572">
        <f t="shared" si="224"/>
        <v>0</v>
      </c>
    </row>
    <row r="1573" spans="1:47">
      <c r="A1573" t="str">
        <f>IF(All_Tasks!A1573="","",All_Tasks!A1573)</f>
        <v/>
      </c>
      <c r="B1573" t="str">
        <f>IF(All_Tasks!B1573="","",All_Tasks!B1573)</f>
        <v/>
      </c>
      <c r="C1573" t="str">
        <f>IF(All_Tasks!C1573="","",All_Tasks!C1573)</f>
        <v/>
      </c>
      <c r="D1573" t="str">
        <f>IF(All_Tasks!D1573="","",All_Tasks!D1573)</f>
        <v/>
      </c>
      <c r="E1573" t="str">
        <f>IF(All_Tasks!V1573&lt;&gt;"",All_Tasks!V1573,IF(All_Tasks!E1573&lt;&gt;"",All_Tasks!E1573,""))</f>
        <v/>
      </c>
      <c r="F1573" t="str">
        <f>IF(All_Tasks!F1573="","",All_Tasks!F1573)</f>
        <v/>
      </c>
      <c r="G1573" t="str">
        <f>IF(All_Tasks!G1573="","",All_Tasks!G1573)</f>
        <v/>
      </c>
      <c r="H1573" s="231" t="str">
        <f>IF(All_Tasks!H1573="","",All_Tasks!H1573)</f>
        <v/>
      </c>
      <c r="I1573" t="str">
        <f>IF(All_Tasks!I1573="","",All_Tasks!I1573)</f>
        <v/>
      </c>
      <c r="J1573" t="str">
        <f>IF(All_Tasks!J1573="","",All_Tasks!J1573)</f>
        <v/>
      </c>
      <c r="K1573" t="str">
        <f>IF(All_Tasks!K1573="","",All_Tasks!K1573)</f>
        <v/>
      </c>
      <c r="L1573" s="231" t="str">
        <f>IF(All_Tasks!L1573="","",All_Tasks!L1573)</f>
        <v/>
      </c>
      <c r="M1573" t="str">
        <f>IF(All_Tasks!M1573="","",All_Tasks!M1573)</f>
        <v/>
      </c>
      <c r="N1573" t="str">
        <f>IF(All_Tasks!N1573="","",All_Tasks!N1573)</f>
        <v/>
      </c>
      <c r="O1573" t="str">
        <f>IF(All_Tasks!O1573="","",All_Tasks!O1573)</f>
        <v/>
      </c>
      <c r="P1573" s="181">
        <f>IF(All_Tasks!P1573="",0,All_Tasks!P1573)</f>
        <v>0</v>
      </c>
      <c r="Q1573" s="181">
        <f>IF(All_Tasks!Q1573="",0,All_Tasks!Q1573)</f>
        <v>0</v>
      </c>
      <c r="R1573" s="181">
        <f>IF(All_Tasks!R1573="",0,All_Tasks!R1573)</f>
        <v>0</v>
      </c>
      <c r="S1573" s="181" t="str">
        <f>IF(All_Tasks!S1573="","",All_Tasks!S1573)</f>
        <v/>
      </c>
      <c r="T1573" t="str">
        <f>IF(All_Tasks!T1573="","",All_Tasks!T1573)</f>
        <v/>
      </c>
      <c r="U1573" t="str">
        <f>IF(All_Tasks!U1573="","",All_Tasks!U1573)</f>
        <v/>
      </c>
      <c r="V1573">
        <f>IF(A1573="",0,IFERROR(MATCH(A1573,Scope_Labor_Rates!$A$6:$A$46,0)+5,0))</f>
        <v>0</v>
      </c>
      <c r="W1573" s="178">
        <f>IF(V1573&gt;0,INDEX(Scope_Labor_Rates!$C$6:$C$46,V1573-5),0)</f>
        <v>0</v>
      </c>
      <c r="X1573" s="178">
        <f>IF(V1573&gt;0,INDEX(Scope_Labor_Rates!$C$6:$C$46,V1573-5),0)</f>
        <v>0</v>
      </c>
      <c r="Y1573" s="180">
        <f>IF(V1573&gt;0,INDEX(Scope_Labor_Rates!$S$6:$S$46,V1573-5),0)</f>
        <v>0</v>
      </c>
      <c r="Z1573" s="180">
        <f>IF(V1573&gt;0,INDEX(Scope_Labor_Rates!$R$6:$R$46,V1573-5),1)</f>
        <v>1</v>
      </c>
      <c r="AA1573" s="231">
        <f t="shared" si="216"/>
        <v>0</v>
      </c>
      <c r="AB1573" t="str">
        <f t="shared" si="217"/>
        <v/>
      </c>
      <c r="AC1573" s="178" t="str">
        <f t="shared" si="218"/>
        <v/>
      </c>
      <c r="AD1573" s="181">
        <f t="shared" si="219"/>
        <v>0</v>
      </c>
      <c r="AE1573" s="178">
        <f>IF(V1573&gt;0,P1573*INDEX(Scope_Labor_Rates!$E$6:$E$46,V1573-5),0)</f>
        <v>0</v>
      </c>
      <c r="AF1573" s="181">
        <f>IF(V1573&gt;0,AE1573*INDEX(Scope_Labor_Rates!$D$6:$D$46,V1573-5)*AA1573,0)</f>
        <v>0</v>
      </c>
      <c r="AG1573" s="178">
        <f>IF(V1573&gt;0,P1573*INDEX(Scope_Labor_Rates!$G$6:$G$46,V1573-5),0)</f>
        <v>0</v>
      </c>
      <c r="AH1573" s="181">
        <f>IF(V1573&gt;0,AG1573*INDEX(Scope_Labor_Rates!$F$6:$F$46,V1573-5)*AA1573,0)</f>
        <v>0</v>
      </c>
      <c r="AI1573" s="178">
        <f>IF(V1573&gt;0,P1573*INDEX(Scope_Labor_Rates!$I$6:$I$46,V1573-5),0)</f>
        <v>0</v>
      </c>
      <c r="AJ1573" s="181">
        <f>IF(V1573&gt;0,AI1573*INDEX(Scope_Labor_Rates!$H$6:$H$46,V1573-5)*AA1573,0)</f>
        <v>0</v>
      </c>
      <c r="AK1573" s="178">
        <f>IF(V1573&gt;0,P1573*INDEX(Scope_Labor_Rates!$K$6:$K$46,V1573-5),0)</f>
        <v>0</v>
      </c>
      <c r="AL1573" s="181">
        <f>IF(V1573&gt;0,AK1573*INDEX(Scope_Labor_Rates!$J$6:$J$46,V1573-5)*AA1573,0)</f>
        <v>0</v>
      </c>
      <c r="AM1573" s="178">
        <f>IF(V1573&gt;0,P1573*INDEX(Scope_Labor_Rates!$M$6:$M$46,V1573-5),0)</f>
        <v>0</v>
      </c>
      <c r="AN1573" s="178">
        <f>IF(V1573&gt;0,AM1573*INDEX(Scope_Labor_Rates!$L$6:$L$46,V1573-5)*AA1573,0)</f>
        <v>0</v>
      </c>
      <c r="AO1573" s="178">
        <f>IF(V1573&gt;0,P1573*INDEX(Scope_Labor_Rates!$O$6:$O$46,V1573-5)*AA1573,0)</f>
        <v>0</v>
      </c>
      <c r="AP1573" s="181">
        <f>IF(V1573&gt;0,P1573*INDEX(Scope_Labor_Rates!$Q$6:$Q$46,V1573-5)*AA1573,0)</f>
        <v>0</v>
      </c>
      <c r="AQ1573" s="178">
        <f t="shared" si="220"/>
        <v>0</v>
      </c>
      <c r="AR1573" s="178">
        <f t="shared" si="221"/>
        <v>0</v>
      </c>
      <c r="AS1573" s="178">
        <f t="shared" si="222"/>
        <v>0</v>
      </c>
      <c r="AT1573" s="178">
        <f t="shared" si="223"/>
        <v>0</v>
      </c>
      <c r="AU1573">
        <f t="shared" si="224"/>
        <v>0</v>
      </c>
    </row>
    <row r="1574" spans="1:47">
      <c r="A1574" t="str">
        <f>IF(All_Tasks!A1574="","",All_Tasks!A1574)</f>
        <v/>
      </c>
      <c r="B1574" t="str">
        <f>IF(All_Tasks!B1574="","",All_Tasks!B1574)</f>
        <v/>
      </c>
      <c r="C1574" t="str">
        <f>IF(All_Tasks!C1574="","",All_Tasks!C1574)</f>
        <v/>
      </c>
      <c r="D1574" t="str">
        <f>IF(All_Tasks!D1574="","",All_Tasks!D1574)</f>
        <v/>
      </c>
      <c r="E1574" t="str">
        <f>IF(All_Tasks!V1574&lt;&gt;"",All_Tasks!V1574,IF(All_Tasks!E1574&lt;&gt;"",All_Tasks!E1574,""))</f>
        <v/>
      </c>
      <c r="F1574" t="str">
        <f>IF(All_Tasks!F1574="","",All_Tasks!F1574)</f>
        <v/>
      </c>
      <c r="G1574" t="str">
        <f>IF(All_Tasks!G1574="","",All_Tasks!G1574)</f>
        <v/>
      </c>
      <c r="H1574" s="231" t="str">
        <f>IF(All_Tasks!H1574="","",All_Tasks!H1574)</f>
        <v/>
      </c>
      <c r="I1574" t="str">
        <f>IF(All_Tasks!I1574="","",All_Tasks!I1574)</f>
        <v/>
      </c>
      <c r="J1574" t="str">
        <f>IF(All_Tasks!J1574="","",All_Tasks!J1574)</f>
        <v/>
      </c>
      <c r="K1574" t="str">
        <f>IF(All_Tasks!K1574="","",All_Tasks!K1574)</f>
        <v/>
      </c>
      <c r="L1574" s="231" t="str">
        <f>IF(All_Tasks!L1574="","",All_Tasks!L1574)</f>
        <v/>
      </c>
      <c r="M1574" t="str">
        <f>IF(All_Tasks!M1574="","",All_Tasks!M1574)</f>
        <v/>
      </c>
      <c r="N1574" t="str">
        <f>IF(All_Tasks!N1574="","",All_Tasks!N1574)</f>
        <v/>
      </c>
      <c r="O1574" t="str">
        <f>IF(All_Tasks!O1574="","",All_Tasks!O1574)</f>
        <v/>
      </c>
      <c r="P1574" s="181">
        <f>IF(All_Tasks!P1574="",0,All_Tasks!P1574)</f>
        <v>0</v>
      </c>
      <c r="Q1574" s="181">
        <f>IF(All_Tasks!Q1574="",0,All_Tasks!Q1574)</f>
        <v>0</v>
      </c>
      <c r="R1574" s="181">
        <f>IF(All_Tasks!R1574="",0,All_Tasks!R1574)</f>
        <v>0</v>
      </c>
      <c r="S1574" s="181" t="str">
        <f>IF(All_Tasks!S1574="","",All_Tasks!S1574)</f>
        <v/>
      </c>
      <c r="T1574" t="str">
        <f>IF(All_Tasks!T1574="","",All_Tasks!T1574)</f>
        <v/>
      </c>
      <c r="U1574" t="str">
        <f>IF(All_Tasks!U1574="","",All_Tasks!U1574)</f>
        <v/>
      </c>
      <c r="V1574">
        <f>IF(A1574="",0,IFERROR(MATCH(A1574,Scope_Labor_Rates!$A$6:$A$46,0)+5,0))</f>
        <v>0</v>
      </c>
      <c r="W1574" s="178">
        <f>IF(V1574&gt;0,INDEX(Scope_Labor_Rates!$C$6:$C$46,V1574-5),0)</f>
        <v>0</v>
      </c>
      <c r="X1574" s="178">
        <f>IF(V1574&gt;0,INDEX(Scope_Labor_Rates!$C$6:$C$46,V1574-5),0)</f>
        <v>0</v>
      </c>
      <c r="Y1574" s="180">
        <f>IF(V1574&gt;0,INDEX(Scope_Labor_Rates!$S$6:$S$46,V1574-5),0)</f>
        <v>0</v>
      </c>
      <c r="Z1574" s="180">
        <f>IF(V1574&gt;0,INDEX(Scope_Labor_Rates!$R$6:$R$46,V1574-5),1)</f>
        <v>1</v>
      </c>
      <c r="AA1574" s="231">
        <f t="shared" si="216"/>
        <v>0</v>
      </c>
      <c r="AB1574" t="str">
        <f t="shared" si="217"/>
        <v/>
      </c>
      <c r="AC1574" s="178" t="str">
        <f t="shared" si="218"/>
        <v/>
      </c>
      <c r="AD1574" s="181">
        <f t="shared" si="219"/>
        <v>0</v>
      </c>
      <c r="AE1574" s="178">
        <f>IF(V1574&gt;0,P1574*INDEX(Scope_Labor_Rates!$E$6:$E$46,V1574-5),0)</f>
        <v>0</v>
      </c>
      <c r="AF1574" s="181">
        <f>IF(V1574&gt;0,AE1574*INDEX(Scope_Labor_Rates!$D$6:$D$46,V1574-5)*AA1574,0)</f>
        <v>0</v>
      </c>
      <c r="AG1574" s="178">
        <f>IF(V1574&gt;0,P1574*INDEX(Scope_Labor_Rates!$G$6:$G$46,V1574-5),0)</f>
        <v>0</v>
      </c>
      <c r="AH1574" s="181">
        <f>IF(V1574&gt;0,AG1574*INDEX(Scope_Labor_Rates!$F$6:$F$46,V1574-5)*AA1574,0)</f>
        <v>0</v>
      </c>
      <c r="AI1574" s="178">
        <f>IF(V1574&gt;0,P1574*INDEX(Scope_Labor_Rates!$I$6:$I$46,V1574-5),0)</f>
        <v>0</v>
      </c>
      <c r="AJ1574" s="181">
        <f>IF(V1574&gt;0,AI1574*INDEX(Scope_Labor_Rates!$H$6:$H$46,V1574-5)*AA1574,0)</f>
        <v>0</v>
      </c>
      <c r="AK1574" s="178">
        <f>IF(V1574&gt;0,P1574*INDEX(Scope_Labor_Rates!$K$6:$K$46,V1574-5),0)</f>
        <v>0</v>
      </c>
      <c r="AL1574" s="181">
        <f>IF(V1574&gt;0,AK1574*INDEX(Scope_Labor_Rates!$J$6:$J$46,V1574-5)*AA1574,0)</f>
        <v>0</v>
      </c>
      <c r="AM1574" s="178">
        <f>IF(V1574&gt;0,P1574*INDEX(Scope_Labor_Rates!$M$6:$M$46,V1574-5),0)</f>
        <v>0</v>
      </c>
      <c r="AN1574" s="178">
        <f>IF(V1574&gt;0,AM1574*INDEX(Scope_Labor_Rates!$L$6:$L$46,V1574-5)*AA1574,0)</f>
        <v>0</v>
      </c>
      <c r="AO1574" s="178">
        <f>IF(V1574&gt;0,P1574*INDEX(Scope_Labor_Rates!$O$6:$O$46,V1574-5)*AA1574,0)</f>
        <v>0</v>
      </c>
      <c r="AP1574" s="181">
        <f>IF(V1574&gt;0,P1574*INDEX(Scope_Labor_Rates!$Q$6:$Q$46,V1574-5)*AA1574,0)</f>
        <v>0</v>
      </c>
      <c r="AQ1574" s="178">
        <f t="shared" si="220"/>
        <v>0</v>
      </c>
      <c r="AR1574" s="178">
        <f t="shared" si="221"/>
        <v>0</v>
      </c>
      <c r="AS1574" s="178">
        <f t="shared" si="222"/>
        <v>0</v>
      </c>
      <c r="AT1574" s="178">
        <f t="shared" si="223"/>
        <v>0</v>
      </c>
      <c r="AU1574">
        <f t="shared" si="224"/>
        <v>0</v>
      </c>
    </row>
    <row r="1575" spans="1:47">
      <c r="A1575" t="str">
        <f>IF(All_Tasks!A1575="","",All_Tasks!A1575)</f>
        <v/>
      </c>
      <c r="B1575" t="str">
        <f>IF(All_Tasks!B1575="","",All_Tasks!B1575)</f>
        <v/>
      </c>
      <c r="C1575" t="str">
        <f>IF(All_Tasks!C1575="","",All_Tasks!C1575)</f>
        <v/>
      </c>
      <c r="D1575" t="str">
        <f>IF(All_Tasks!D1575="","",All_Tasks!D1575)</f>
        <v/>
      </c>
      <c r="E1575" t="str">
        <f>IF(All_Tasks!V1575&lt;&gt;"",All_Tasks!V1575,IF(All_Tasks!E1575&lt;&gt;"",All_Tasks!E1575,""))</f>
        <v/>
      </c>
      <c r="F1575" t="str">
        <f>IF(All_Tasks!F1575="","",All_Tasks!F1575)</f>
        <v/>
      </c>
      <c r="G1575" t="str">
        <f>IF(All_Tasks!G1575="","",All_Tasks!G1575)</f>
        <v/>
      </c>
      <c r="H1575" s="231" t="str">
        <f>IF(All_Tasks!H1575="","",All_Tasks!H1575)</f>
        <v/>
      </c>
      <c r="I1575" t="str">
        <f>IF(All_Tasks!I1575="","",All_Tasks!I1575)</f>
        <v/>
      </c>
      <c r="J1575" t="str">
        <f>IF(All_Tasks!J1575="","",All_Tasks!J1575)</f>
        <v/>
      </c>
      <c r="K1575" t="str">
        <f>IF(All_Tasks!K1575="","",All_Tasks!K1575)</f>
        <v/>
      </c>
      <c r="L1575" s="231" t="str">
        <f>IF(All_Tasks!L1575="","",All_Tasks!L1575)</f>
        <v/>
      </c>
      <c r="M1575" t="str">
        <f>IF(All_Tasks!M1575="","",All_Tasks!M1575)</f>
        <v/>
      </c>
      <c r="N1575" t="str">
        <f>IF(All_Tasks!N1575="","",All_Tasks!N1575)</f>
        <v/>
      </c>
      <c r="O1575" t="str">
        <f>IF(All_Tasks!O1575="","",All_Tasks!O1575)</f>
        <v/>
      </c>
      <c r="P1575" s="181">
        <f>IF(All_Tasks!P1575="",0,All_Tasks!P1575)</f>
        <v>0</v>
      </c>
      <c r="Q1575" s="181">
        <f>IF(All_Tasks!Q1575="",0,All_Tasks!Q1575)</f>
        <v>0</v>
      </c>
      <c r="R1575" s="181">
        <f>IF(All_Tasks!R1575="",0,All_Tasks!R1575)</f>
        <v>0</v>
      </c>
      <c r="S1575" s="181" t="str">
        <f>IF(All_Tasks!S1575="","",All_Tasks!S1575)</f>
        <v/>
      </c>
      <c r="T1575" t="str">
        <f>IF(All_Tasks!T1575="","",All_Tasks!T1575)</f>
        <v/>
      </c>
      <c r="U1575" t="str">
        <f>IF(All_Tasks!U1575="","",All_Tasks!U1575)</f>
        <v/>
      </c>
      <c r="V1575">
        <f>IF(A1575="",0,IFERROR(MATCH(A1575,Scope_Labor_Rates!$A$6:$A$46,0)+5,0))</f>
        <v>0</v>
      </c>
      <c r="W1575" s="178">
        <f>IF(V1575&gt;0,INDEX(Scope_Labor_Rates!$C$6:$C$46,V1575-5),0)</f>
        <v>0</v>
      </c>
      <c r="X1575" s="178">
        <f>IF(V1575&gt;0,INDEX(Scope_Labor_Rates!$C$6:$C$46,V1575-5),0)</f>
        <v>0</v>
      </c>
      <c r="Y1575" s="180">
        <f>IF(V1575&gt;0,INDEX(Scope_Labor_Rates!$S$6:$S$46,V1575-5),0)</f>
        <v>0</v>
      </c>
      <c r="Z1575" s="180">
        <f>IF(V1575&gt;0,INDEX(Scope_Labor_Rates!$R$6:$R$46,V1575-5),1)</f>
        <v>1</v>
      </c>
      <c r="AA1575" s="231">
        <f t="shared" si="216"/>
        <v>0</v>
      </c>
      <c r="AB1575" t="str">
        <f t="shared" si="217"/>
        <v/>
      </c>
      <c r="AC1575" s="178" t="str">
        <f t="shared" si="218"/>
        <v/>
      </c>
      <c r="AD1575" s="181">
        <f t="shared" si="219"/>
        <v>0</v>
      </c>
      <c r="AE1575" s="178">
        <f>IF(V1575&gt;0,P1575*INDEX(Scope_Labor_Rates!$E$6:$E$46,V1575-5),0)</f>
        <v>0</v>
      </c>
      <c r="AF1575" s="181">
        <f>IF(V1575&gt;0,AE1575*INDEX(Scope_Labor_Rates!$D$6:$D$46,V1575-5)*AA1575,0)</f>
        <v>0</v>
      </c>
      <c r="AG1575" s="178">
        <f>IF(V1575&gt;0,P1575*INDEX(Scope_Labor_Rates!$G$6:$G$46,V1575-5),0)</f>
        <v>0</v>
      </c>
      <c r="AH1575" s="181">
        <f>IF(V1575&gt;0,AG1575*INDEX(Scope_Labor_Rates!$F$6:$F$46,V1575-5)*AA1575,0)</f>
        <v>0</v>
      </c>
      <c r="AI1575" s="178">
        <f>IF(V1575&gt;0,P1575*INDEX(Scope_Labor_Rates!$I$6:$I$46,V1575-5),0)</f>
        <v>0</v>
      </c>
      <c r="AJ1575" s="181">
        <f>IF(V1575&gt;0,AI1575*INDEX(Scope_Labor_Rates!$H$6:$H$46,V1575-5)*AA1575,0)</f>
        <v>0</v>
      </c>
      <c r="AK1575" s="178">
        <f>IF(V1575&gt;0,P1575*INDEX(Scope_Labor_Rates!$K$6:$K$46,V1575-5),0)</f>
        <v>0</v>
      </c>
      <c r="AL1575" s="181">
        <f>IF(V1575&gt;0,AK1575*INDEX(Scope_Labor_Rates!$J$6:$J$46,V1575-5)*AA1575,0)</f>
        <v>0</v>
      </c>
      <c r="AM1575" s="178">
        <f>IF(V1575&gt;0,P1575*INDEX(Scope_Labor_Rates!$M$6:$M$46,V1575-5),0)</f>
        <v>0</v>
      </c>
      <c r="AN1575" s="178">
        <f>IF(V1575&gt;0,AM1575*INDEX(Scope_Labor_Rates!$L$6:$L$46,V1575-5)*AA1575,0)</f>
        <v>0</v>
      </c>
      <c r="AO1575" s="178">
        <f>IF(V1575&gt;0,P1575*INDEX(Scope_Labor_Rates!$O$6:$O$46,V1575-5)*AA1575,0)</f>
        <v>0</v>
      </c>
      <c r="AP1575" s="181">
        <f>IF(V1575&gt;0,P1575*INDEX(Scope_Labor_Rates!$Q$6:$Q$46,V1575-5)*AA1575,0)</f>
        <v>0</v>
      </c>
      <c r="AQ1575" s="178">
        <f t="shared" si="220"/>
        <v>0</v>
      </c>
      <c r="AR1575" s="178">
        <f t="shared" si="221"/>
        <v>0</v>
      </c>
      <c r="AS1575" s="178">
        <f t="shared" si="222"/>
        <v>0</v>
      </c>
      <c r="AT1575" s="178">
        <f t="shared" si="223"/>
        <v>0</v>
      </c>
      <c r="AU1575">
        <f t="shared" si="224"/>
        <v>0</v>
      </c>
    </row>
    <row r="1576" spans="1:47">
      <c r="A1576" t="str">
        <f>IF(All_Tasks!A1576="","",All_Tasks!A1576)</f>
        <v/>
      </c>
      <c r="B1576" t="str">
        <f>IF(All_Tasks!B1576="","",All_Tasks!B1576)</f>
        <v/>
      </c>
      <c r="C1576" t="str">
        <f>IF(All_Tasks!C1576="","",All_Tasks!C1576)</f>
        <v/>
      </c>
      <c r="D1576" t="str">
        <f>IF(All_Tasks!D1576="","",All_Tasks!D1576)</f>
        <v/>
      </c>
      <c r="E1576" t="str">
        <f>IF(All_Tasks!V1576&lt;&gt;"",All_Tasks!V1576,IF(All_Tasks!E1576&lt;&gt;"",All_Tasks!E1576,""))</f>
        <v/>
      </c>
      <c r="F1576" t="str">
        <f>IF(All_Tasks!F1576="","",All_Tasks!F1576)</f>
        <v/>
      </c>
      <c r="G1576" t="str">
        <f>IF(All_Tasks!G1576="","",All_Tasks!G1576)</f>
        <v/>
      </c>
      <c r="H1576" s="231" t="str">
        <f>IF(All_Tasks!H1576="","",All_Tasks!H1576)</f>
        <v/>
      </c>
      <c r="I1576" t="str">
        <f>IF(All_Tasks!I1576="","",All_Tasks!I1576)</f>
        <v/>
      </c>
      <c r="J1576" t="str">
        <f>IF(All_Tasks!J1576="","",All_Tasks!J1576)</f>
        <v/>
      </c>
      <c r="K1576" t="str">
        <f>IF(All_Tasks!K1576="","",All_Tasks!K1576)</f>
        <v/>
      </c>
      <c r="L1576" s="231" t="str">
        <f>IF(All_Tasks!L1576="","",All_Tasks!L1576)</f>
        <v/>
      </c>
      <c r="M1576" t="str">
        <f>IF(All_Tasks!M1576="","",All_Tasks!M1576)</f>
        <v/>
      </c>
      <c r="N1576" t="str">
        <f>IF(All_Tasks!N1576="","",All_Tasks!N1576)</f>
        <v/>
      </c>
      <c r="O1576" t="str">
        <f>IF(All_Tasks!O1576="","",All_Tasks!O1576)</f>
        <v/>
      </c>
      <c r="P1576" s="181">
        <f>IF(All_Tasks!P1576="",0,All_Tasks!P1576)</f>
        <v>0</v>
      </c>
      <c r="Q1576" s="181">
        <f>IF(All_Tasks!Q1576="",0,All_Tasks!Q1576)</f>
        <v>0</v>
      </c>
      <c r="R1576" s="181">
        <f>IF(All_Tasks!R1576="",0,All_Tasks!R1576)</f>
        <v>0</v>
      </c>
      <c r="S1576" s="181" t="str">
        <f>IF(All_Tasks!S1576="","",All_Tasks!S1576)</f>
        <v/>
      </c>
      <c r="T1576" t="str">
        <f>IF(All_Tasks!T1576="","",All_Tasks!T1576)</f>
        <v/>
      </c>
      <c r="U1576" t="str">
        <f>IF(All_Tasks!U1576="","",All_Tasks!U1576)</f>
        <v/>
      </c>
      <c r="V1576">
        <f>IF(A1576="",0,IFERROR(MATCH(A1576,Scope_Labor_Rates!$A$6:$A$46,0)+5,0))</f>
        <v>0</v>
      </c>
      <c r="W1576" s="178">
        <f>IF(V1576&gt;0,INDEX(Scope_Labor_Rates!$C$6:$C$46,V1576-5),0)</f>
        <v>0</v>
      </c>
      <c r="X1576" s="178">
        <f>IF(V1576&gt;0,INDEX(Scope_Labor_Rates!$C$6:$C$46,V1576-5),0)</f>
        <v>0</v>
      </c>
      <c r="Y1576" s="180">
        <f>IF(V1576&gt;0,INDEX(Scope_Labor_Rates!$S$6:$S$46,V1576-5),0)</f>
        <v>0</v>
      </c>
      <c r="Z1576" s="180">
        <f>IF(V1576&gt;0,INDEX(Scope_Labor_Rates!$R$6:$R$46,V1576-5),1)</f>
        <v>1</v>
      </c>
      <c r="AA1576" s="231">
        <f t="shared" si="216"/>
        <v>0</v>
      </c>
      <c r="AB1576" t="str">
        <f t="shared" si="217"/>
        <v/>
      </c>
      <c r="AC1576" s="178" t="str">
        <f t="shared" si="218"/>
        <v/>
      </c>
      <c r="AD1576" s="181">
        <f t="shared" si="219"/>
        <v>0</v>
      </c>
      <c r="AE1576" s="178">
        <f>IF(V1576&gt;0,P1576*INDEX(Scope_Labor_Rates!$E$6:$E$46,V1576-5),0)</f>
        <v>0</v>
      </c>
      <c r="AF1576" s="181">
        <f>IF(V1576&gt;0,AE1576*INDEX(Scope_Labor_Rates!$D$6:$D$46,V1576-5)*AA1576,0)</f>
        <v>0</v>
      </c>
      <c r="AG1576" s="178">
        <f>IF(V1576&gt;0,P1576*INDEX(Scope_Labor_Rates!$G$6:$G$46,V1576-5),0)</f>
        <v>0</v>
      </c>
      <c r="AH1576" s="181">
        <f>IF(V1576&gt;0,AG1576*INDEX(Scope_Labor_Rates!$F$6:$F$46,V1576-5)*AA1576,0)</f>
        <v>0</v>
      </c>
      <c r="AI1576" s="178">
        <f>IF(V1576&gt;0,P1576*INDEX(Scope_Labor_Rates!$I$6:$I$46,V1576-5),0)</f>
        <v>0</v>
      </c>
      <c r="AJ1576" s="181">
        <f>IF(V1576&gt;0,AI1576*INDEX(Scope_Labor_Rates!$H$6:$H$46,V1576-5)*AA1576,0)</f>
        <v>0</v>
      </c>
      <c r="AK1576" s="178">
        <f>IF(V1576&gt;0,P1576*INDEX(Scope_Labor_Rates!$K$6:$K$46,V1576-5),0)</f>
        <v>0</v>
      </c>
      <c r="AL1576" s="181">
        <f>IF(V1576&gt;0,AK1576*INDEX(Scope_Labor_Rates!$J$6:$J$46,V1576-5)*AA1576,0)</f>
        <v>0</v>
      </c>
      <c r="AM1576" s="178">
        <f>IF(V1576&gt;0,P1576*INDEX(Scope_Labor_Rates!$M$6:$M$46,V1576-5),0)</f>
        <v>0</v>
      </c>
      <c r="AN1576" s="178">
        <f>IF(V1576&gt;0,AM1576*INDEX(Scope_Labor_Rates!$L$6:$L$46,V1576-5)*AA1576,0)</f>
        <v>0</v>
      </c>
      <c r="AO1576" s="178">
        <f>IF(V1576&gt;0,P1576*INDEX(Scope_Labor_Rates!$O$6:$O$46,V1576-5)*AA1576,0)</f>
        <v>0</v>
      </c>
      <c r="AP1576" s="181">
        <f>IF(V1576&gt;0,P1576*INDEX(Scope_Labor_Rates!$Q$6:$Q$46,V1576-5)*AA1576,0)</f>
        <v>0</v>
      </c>
      <c r="AQ1576" s="178">
        <f t="shared" si="220"/>
        <v>0</v>
      </c>
      <c r="AR1576" s="178">
        <f t="shared" si="221"/>
        <v>0</v>
      </c>
      <c r="AS1576" s="178">
        <f t="shared" si="222"/>
        <v>0</v>
      </c>
      <c r="AT1576" s="178">
        <f t="shared" si="223"/>
        <v>0</v>
      </c>
      <c r="AU1576">
        <f t="shared" si="224"/>
        <v>0</v>
      </c>
    </row>
    <row r="1577" spans="1:47">
      <c r="A1577" t="str">
        <f>IF(All_Tasks!A1577="","",All_Tasks!A1577)</f>
        <v/>
      </c>
      <c r="B1577" t="str">
        <f>IF(All_Tasks!B1577="","",All_Tasks!B1577)</f>
        <v/>
      </c>
      <c r="C1577" t="str">
        <f>IF(All_Tasks!C1577="","",All_Tasks!C1577)</f>
        <v/>
      </c>
      <c r="D1577" t="str">
        <f>IF(All_Tasks!D1577="","",All_Tasks!D1577)</f>
        <v/>
      </c>
      <c r="E1577" t="str">
        <f>IF(All_Tasks!V1577&lt;&gt;"",All_Tasks!V1577,IF(All_Tasks!E1577&lt;&gt;"",All_Tasks!E1577,""))</f>
        <v/>
      </c>
      <c r="F1577" t="str">
        <f>IF(All_Tasks!F1577="","",All_Tasks!F1577)</f>
        <v/>
      </c>
      <c r="G1577" t="str">
        <f>IF(All_Tasks!G1577="","",All_Tasks!G1577)</f>
        <v/>
      </c>
      <c r="H1577" s="231" t="str">
        <f>IF(All_Tasks!H1577="","",All_Tasks!H1577)</f>
        <v/>
      </c>
      <c r="I1577" t="str">
        <f>IF(All_Tasks!I1577="","",All_Tasks!I1577)</f>
        <v/>
      </c>
      <c r="J1577" t="str">
        <f>IF(All_Tasks!J1577="","",All_Tasks!J1577)</f>
        <v/>
      </c>
      <c r="K1577" t="str">
        <f>IF(All_Tasks!K1577="","",All_Tasks!K1577)</f>
        <v/>
      </c>
      <c r="L1577" s="231" t="str">
        <f>IF(All_Tasks!L1577="","",All_Tasks!L1577)</f>
        <v/>
      </c>
      <c r="M1577" t="str">
        <f>IF(All_Tasks!M1577="","",All_Tasks!M1577)</f>
        <v/>
      </c>
      <c r="N1577" t="str">
        <f>IF(All_Tasks!N1577="","",All_Tasks!N1577)</f>
        <v/>
      </c>
      <c r="O1577" t="str">
        <f>IF(All_Tasks!O1577="","",All_Tasks!O1577)</f>
        <v/>
      </c>
      <c r="P1577" s="181">
        <f>IF(All_Tasks!P1577="",0,All_Tasks!P1577)</f>
        <v>0</v>
      </c>
      <c r="Q1577" s="181">
        <f>IF(All_Tasks!Q1577="",0,All_Tasks!Q1577)</f>
        <v>0</v>
      </c>
      <c r="R1577" s="181">
        <f>IF(All_Tasks!R1577="",0,All_Tasks!R1577)</f>
        <v>0</v>
      </c>
      <c r="S1577" s="181" t="str">
        <f>IF(All_Tasks!S1577="","",All_Tasks!S1577)</f>
        <v/>
      </c>
      <c r="T1577" t="str">
        <f>IF(All_Tasks!T1577="","",All_Tasks!T1577)</f>
        <v/>
      </c>
      <c r="U1577" t="str">
        <f>IF(All_Tasks!U1577="","",All_Tasks!U1577)</f>
        <v/>
      </c>
      <c r="V1577">
        <f>IF(A1577="",0,IFERROR(MATCH(A1577,Scope_Labor_Rates!$A$6:$A$46,0)+5,0))</f>
        <v>0</v>
      </c>
      <c r="W1577" s="178">
        <f>IF(V1577&gt;0,INDEX(Scope_Labor_Rates!$C$6:$C$46,V1577-5),0)</f>
        <v>0</v>
      </c>
      <c r="X1577" s="178">
        <f>IF(V1577&gt;0,INDEX(Scope_Labor_Rates!$C$6:$C$46,V1577-5),0)</f>
        <v>0</v>
      </c>
      <c r="Y1577" s="180">
        <f>IF(V1577&gt;0,INDEX(Scope_Labor_Rates!$S$6:$S$46,V1577-5),0)</f>
        <v>0</v>
      </c>
      <c r="Z1577" s="180">
        <f>IF(V1577&gt;0,INDEX(Scope_Labor_Rates!$R$6:$R$46,V1577-5),1)</f>
        <v>1</v>
      </c>
      <c r="AA1577" s="231">
        <f t="shared" si="216"/>
        <v>0</v>
      </c>
      <c r="AB1577" t="str">
        <f t="shared" si="217"/>
        <v/>
      </c>
      <c r="AC1577" s="178" t="str">
        <f t="shared" si="218"/>
        <v/>
      </c>
      <c r="AD1577" s="181">
        <f t="shared" si="219"/>
        <v>0</v>
      </c>
      <c r="AE1577" s="178">
        <f>IF(V1577&gt;0,P1577*INDEX(Scope_Labor_Rates!$E$6:$E$46,V1577-5),0)</f>
        <v>0</v>
      </c>
      <c r="AF1577" s="181">
        <f>IF(V1577&gt;0,AE1577*INDEX(Scope_Labor_Rates!$D$6:$D$46,V1577-5)*AA1577,0)</f>
        <v>0</v>
      </c>
      <c r="AG1577" s="178">
        <f>IF(V1577&gt;0,P1577*INDEX(Scope_Labor_Rates!$G$6:$G$46,V1577-5),0)</f>
        <v>0</v>
      </c>
      <c r="AH1577" s="181">
        <f>IF(V1577&gt;0,AG1577*INDEX(Scope_Labor_Rates!$F$6:$F$46,V1577-5)*AA1577,0)</f>
        <v>0</v>
      </c>
      <c r="AI1577" s="178">
        <f>IF(V1577&gt;0,P1577*INDEX(Scope_Labor_Rates!$I$6:$I$46,V1577-5),0)</f>
        <v>0</v>
      </c>
      <c r="AJ1577" s="181">
        <f>IF(V1577&gt;0,AI1577*INDEX(Scope_Labor_Rates!$H$6:$H$46,V1577-5)*AA1577,0)</f>
        <v>0</v>
      </c>
      <c r="AK1577" s="178">
        <f>IF(V1577&gt;0,P1577*INDEX(Scope_Labor_Rates!$K$6:$K$46,V1577-5),0)</f>
        <v>0</v>
      </c>
      <c r="AL1577" s="181">
        <f>IF(V1577&gt;0,AK1577*INDEX(Scope_Labor_Rates!$J$6:$J$46,V1577-5)*AA1577,0)</f>
        <v>0</v>
      </c>
      <c r="AM1577" s="178">
        <f>IF(V1577&gt;0,P1577*INDEX(Scope_Labor_Rates!$M$6:$M$46,V1577-5),0)</f>
        <v>0</v>
      </c>
      <c r="AN1577" s="178">
        <f>IF(V1577&gt;0,AM1577*INDEX(Scope_Labor_Rates!$L$6:$L$46,V1577-5)*AA1577,0)</f>
        <v>0</v>
      </c>
      <c r="AO1577" s="178">
        <f>IF(V1577&gt;0,P1577*INDEX(Scope_Labor_Rates!$O$6:$O$46,V1577-5)*AA1577,0)</f>
        <v>0</v>
      </c>
      <c r="AP1577" s="181">
        <f>IF(V1577&gt;0,P1577*INDEX(Scope_Labor_Rates!$Q$6:$Q$46,V1577-5)*AA1577,0)</f>
        <v>0</v>
      </c>
      <c r="AQ1577" s="178">
        <f t="shared" si="220"/>
        <v>0</v>
      </c>
      <c r="AR1577" s="178">
        <f t="shared" si="221"/>
        <v>0</v>
      </c>
      <c r="AS1577" s="178">
        <f t="shared" si="222"/>
        <v>0</v>
      </c>
      <c r="AT1577" s="178">
        <f t="shared" si="223"/>
        <v>0</v>
      </c>
      <c r="AU1577">
        <f t="shared" si="224"/>
        <v>0</v>
      </c>
    </row>
    <row r="1578" spans="1:47">
      <c r="A1578" t="str">
        <f>IF(All_Tasks!A1578="","",All_Tasks!A1578)</f>
        <v/>
      </c>
      <c r="B1578" t="str">
        <f>IF(All_Tasks!B1578="","",All_Tasks!B1578)</f>
        <v/>
      </c>
      <c r="C1578" t="str">
        <f>IF(All_Tasks!C1578="","",All_Tasks!C1578)</f>
        <v/>
      </c>
      <c r="D1578" t="str">
        <f>IF(All_Tasks!D1578="","",All_Tasks!D1578)</f>
        <v/>
      </c>
      <c r="E1578" t="str">
        <f>IF(All_Tasks!V1578&lt;&gt;"",All_Tasks!V1578,IF(All_Tasks!E1578&lt;&gt;"",All_Tasks!E1578,""))</f>
        <v/>
      </c>
      <c r="F1578" t="str">
        <f>IF(All_Tasks!F1578="","",All_Tasks!F1578)</f>
        <v/>
      </c>
      <c r="G1578" t="str">
        <f>IF(All_Tasks!G1578="","",All_Tasks!G1578)</f>
        <v/>
      </c>
      <c r="H1578" s="231" t="str">
        <f>IF(All_Tasks!H1578="","",All_Tasks!H1578)</f>
        <v/>
      </c>
      <c r="I1578" t="str">
        <f>IF(All_Tasks!I1578="","",All_Tasks!I1578)</f>
        <v/>
      </c>
      <c r="J1578" t="str">
        <f>IF(All_Tasks!J1578="","",All_Tasks!J1578)</f>
        <v/>
      </c>
      <c r="K1578" t="str">
        <f>IF(All_Tasks!K1578="","",All_Tasks!K1578)</f>
        <v/>
      </c>
      <c r="L1578" s="231" t="str">
        <f>IF(All_Tasks!L1578="","",All_Tasks!L1578)</f>
        <v/>
      </c>
      <c r="M1578" t="str">
        <f>IF(All_Tasks!M1578="","",All_Tasks!M1578)</f>
        <v/>
      </c>
      <c r="N1578" t="str">
        <f>IF(All_Tasks!N1578="","",All_Tasks!N1578)</f>
        <v/>
      </c>
      <c r="O1578" t="str">
        <f>IF(All_Tasks!O1578="","",All_Tasks!O1578)</f>
        <v/>
      </c>
      <c r="P1578" s="181">
        <f>IF(All_Tasks!P1578="",0,All_Tasks!P1578)</f>
        <v>0</v>
      </c>
      <c r="Q1578" s="181">
        <f>IF(All_Tasks!Q1578="",0,All_Tasks!Q1578)</f>
        <v>0</v>
      </c>
      <c r="R1578" s="181">
        <f>IF(All_Tasks!R1578="",0,All_Tasks!R1578)</f>
        <v>0</v>
      </c>
      <c r="S1578" s="181" t="str">
        <f>IF(All_Tasks!S1578="","",All_Tasks!S1578)</f>
        <v/>
      </c>
      <c r="T1578" t="str">
        <f>IF(All_Tasks!T1578="","",All_Tasks!T1578)</f>
        <v/>
      </c>
      <c r="U1578" t="str">
        <f>IF(All_Tasks!U1578="","",All_Tasks!U1578)</f>
        <v/>
      </c>
      <c r="V1578">
        <f>IF(A1578="",0,IFERROR(MATCH(A1578,Scope_Labor_Rates!$A$6:$A$46,0)+5,0))</f>
        <v>0</v>
      </c>
      <c r="W1578" s="178">
        <f>IF(V1578&gt;0,INDEX(Scope_Labor_Rates!$C$6:$C$46,V1578-5),0)</f>
        <v>0</v>
      </c>
      <c r="X1578" s="178">
        <f>IF(V1578&gt;0,INDEX(Scope_Labor_Rates!$C$6:$C$46,V1578-5),0)</f>
        <v>0</v>
      </c>
      <c r="Y1578" s="180">
        <f>IF(V1578&gt;0,INDEX(Scope_Labor_Rates!$S$6:$S$46,V1578-5),0)</f>
        <v>0</v>
      </c>
      <c r="Z1578" s="180">
        <f>IF(V1578&gt;0,INDEX(Scope_Labor_Rates!$R$6:$R$46,V1578-5),1)</f>
        <v>1</v>
      </c>
      <c r="AA1578" s="231">
        <f t="shared" si="216"/>
        <v>0</v>
      </c>
      <c r="AB1578" t="str">
        <f t="shared" si="217"/>
        <v/>
      </c>
      <c r="AC1578" s="178" t="str">
        <f t="shared" si="218"/>
        <v/>
      </c>
      <c r="AD1578" s="181">
        <f t="shared" si="219"/>
        <v>0</v>
      </c>
      <c r="AE1578" s="178">
        <f>IF(V1578&gt;0,P1578*INDEX(Scope_Labor_Rates!$E$6:$E$46,V1578-5),0)</f>
        <v>0</v>
      </c>
      <c r="AF1578" s="181">
        <f>IF(V1578&gt;0,AE1578*INDEX(Scope_Labor_Rates!$D$6:$D$46,V1578-5)*AA1578,0)</f>
        <v>0</v>
      </c>
      <c r="AG1578" s="178">
        <f>IF(V1578&gt;0,P1578*INDEX(Scope_Labor_Rates!$G$6:$G$46,V1578-5),0)</f>
        <v>0</v>
      </c>
      <c r="AH1578" s="181">
        <f>IF(V1578&gt;0,AG1578*INDEX(Scope_Labor_Rates!$F$6:$F$46,V1578-5)*AA1578,0)</f>
        <v>0</v>
      </c>
      <c r="AI1578" s="178">
        <f>IF(V1578&gt;0,P1578*INDEX(Scope_Labor_Rates!$I$6:$I$46,V1578-5),0)</f>
        <v>0</v>
      </c>
      <c r="AJ1578" s="181">
        <f>IF(V1578&gt;0,AI1578*INDEX(Scope_Labor_Rates!$H$6:$H$46,V1578-5)*AA1578,0)</f>
        <v>0</v>
      </c>
      <c r="AK1578" s="178">
        <f>IF(V1578&gt;0,P1578*INDEX(Scope_Labor_Rates!$K$6:$K$46,V1578-5),0)</f>
        <v>0</v>
      </c>
      <c r="AL1578" s="181">
        <f>IF(V1578&gt;0,AK1578*INDEX(Scope_Labor_Rates!$J$6:$J$46,V1578-5)*AA1578,0)</f>
        <v>0</v>
      </c>
      <c r="AM1578" s="178">
        <f>IF(V1578&gt;0,P1578*INDEX(Scope_Labor_Rates!$M$6:$M$46,V1578-5),0)</f>
        <v>0</v>
      </c>
      <c r="AN1578" s="178">
        <f>IF(V1578&gt;0,AM1578*INDEX(Scope_Labor_Rates!$L$6:$L$46,V1578-5)*AA1578,0)</f>
        <v>0</v>
      </c>
      <c r="AO1578" s="178">
        <f>IF(V1578&gt;0,P1578*INDEX(Scope_Labor_Rates!$O$6:$O$46,V1578-5)*AA1578,0)</f>
        <v>0</v>
      </c>
      <c r="AP1578" s="181">
        <f>IF(V1578&gt;0,P1578*INDEX(Scope_Labor_Rates!$Q$6:$Q$46,V1578-5)*AA1578,0)</f>
        <v>0</v>
      </c>
      <c r="AQ1578" s="178">
        <f t="shared" si="220"/>
        <v>0</v>
      </c>
      <c r="AR1578" s="178">
        <f t="shared" si="221"/>
        <v>0</v>
      </c>
      <c r="AS1578" s="178">
        <f t="shared" si="222"/>
        <v>0</v>
      </c>
      <c r="AT1578" s="178">
        <f t="shared" si="223"/>
        <v>0</v>
      </c>
      <c r="AU1578">
        <f t="shared" si="224"/>
        <v>0</v>
      </c>
    </row>
    <row r="1579" spans="1:47">
      <c r="A1579" t="str">
        <f>IF(All_Tasks!A1579="","",All_Tasks!A1579)</f>
        <v/>
      </c>
      <c r="B1579" t="str">
        <f>IF(All_Tasks!B1579="","",All_Tasks!B1579)</f>
        <v/>
      </c>
      <c r="C1579" t="str">
        <f>IF(All_Tasks!C1579="","",All_Tasks!C1579)</f>
        <v/>
      </c>
      <c r="D1579" t="str">
        <f>IF(All_Tasks!D1579="","",All_Tasks!D1579)</f>
        <v/>
      </c>
      <c r="E1579" t="str">
        <f>IF(All_Tasks!V1579&lt;&gt;"",All_Tasks!V1579,IF(All_Tasks!E1579&lt;&gt;"",All_Tasks!E1579,""))</f>
        <v/>
      </c>
      <c r="F1579" t="str">
        <f>IF(All_Tasks!F1579="","",All_Tasks!F1579)</f>
        <v/>
      </c>
      <c r="G1579" t="str">
        <f>IF(All_Tasks!G1579="","",All_Tasks!G1579)</f>
        <v/>
      </c>
      <c r="H1579" s="231" t="str">
        <f>IF(All_Tasks!H1579="","",All_Tasks!H1579)</f>
        <v/>
      </c>
      <c r="I1579" t="str">
        <f>IF(All_Tasks!I1579="","",All_Tasks!I1579)</f>
        <v/>
      </c>
      <c r="J1579" t="str">
        <f>IF(All_Tasks!J1579="","",All_Tasks!J1579)</f>
        <v/>
      </c>
      <c r="K1579" t="str">
        <f>IF(All_Tasks!K1579="","",All_Tasks!K1579)</f>
        <v/>
      </c>
      <c r="L1579" s="231" t="str">
        <f>IF(All_Tasks!L1579="","",All_Tasks!L1579)</f>
        <v/>
      </c>
      <c r="M1579" t="str">
        <f>IF(All_Tasks!M1579="","",All_Tasks!M1579)</f>
        <v/>
      </c>
      <c r="N1579" t="str">
        <f>IF(All_Tasks!N1579="","",All_Tasks!N1579)</f>
        <v/>
      </c>
      <c r="O1579" t="str">
        <f>IF(All_Tasks!O1579="","",All_Tasks!O1579)</f>
        <v/>
      </c>
      <c r="P1579" s="181">
        <f>IF(All_Tasks!P1579="",0,All_Tasks!P1579)</f>
        <v>0</v>
      </c>
      <c r="Q1579" s="181">
        <f>IF(All_Tasks!Q1579="",0,All_Tasks!Q1579)</f>
        <v>0</v>
      </c>
      <c r="R1579" s="181">
        <f>IF(All_Tasks!R1579="",0,All_Tasks!R1579)</f>
        <v>0</v>
      </c>
      <c r="S1579" s="181" t="str">
        <f>IF(All_Tasks!S1579="","",All_Tasks!S1579)</f>
        <v/>
      </c>
      <c r="T1579" t="str">
        <f>IF(All_Tasks!T1579="","",All_Tasks!T1579)</f>
        <v/>
      </c>
      <c r="U1579" t="str">
        <f>IF(All_Tasks!U1579="","",All_Tasks!U1579)</f>
        <v/>
      </c>
      <c r="V1579">
        <f>IF(A1579="",0,IFERROR(MATCH(A1579,Scope_Labor_Rates!$A$6:$A$46,0)+5,0))</f>
        <v>0</v>
      </c>
      <c r="W1579" s="178">
        <f>IF(V1579&gt;0,INDEX(Scope_Labor_Rates!$C$6:$C$46,V1579-5),0)</f>
        <v>0</v>
      </c>
      <c r="X1579" s="178">
        <f>IF(V1579&gt;0,INDEX(Scope_Labor_Rates!$C$6:$C$46,V1579-5),0)</f>
        <v>0</v>
      </c>
      <c r="Y1579" s="180">
        <f>IF(V1579&gt;0,INDEX(Scope_Labor_Rates!$S$6:$S$46,V1579-5),0)</f>
        <v>0</v>
      </c>
      <c r="Z1579" s="180">
        <f>IF(V1579&gt;0,INDEX(Scope_Labor_Rates!$R$6:$R$46,V1579-5),1)</f>
        <v>1</v>
      </c>
      <c r="AA1579" s="231">
        <f t="shared" si="216"/>
        <v>0</v>
      </c>
      <c r="AB1579" t="str">
        <f t="shared" si="217"/>
        <v/>
      </c>
      <c r="AC1579" s="178" t="str">
        <f t="shared" si="218"/>
        <v/>
      </c>
      <c r="AD1579" s="181">
        <f t="shared" si="219"/>
        <v>0</v>
      </c>
      <c r="AE1579" s="178">
        <f>IF(V1579&gt;0,P1579*INDEX(Scope_Labor_Rates!$E$6:$E$46,V1579-5),0)</f>
        <v>0</v>
      </c>
      <c r="AF1579" s="181">
        <f>IF(V1579&gt;0,AE1579*INDEX(Scope_Labor_Rates!$D$6:$D$46,V1579-5)*AA1579,0)</f>
        <v>0</v>
      </c>
      <c r="AG1579" s="178">
        <f>IF(V1579&gt;0,P1579*INDEX(Scope_Labor_Rates!$G$6:$G$46,V1579-5),0)</f>
        <v>0</v>
      </c>
      <c r="AH1579" s="181">
        <f>IF(V1579&gt;0,AG1579*INDEX(Scope_Labor_Rates!$F$6:$F$46,V1579-5)*AA1579,0)</f>
        <v>0</v>
      </c>
      <c r="AI1579" s="178">
        <f>IF(V1579&gt;0,P1579*INDEX(Scope_Labor_Rates!$I$6:$I$46,V1579-5),0)</f>
        <v>0</v>
      </c>
      <c r="AJ1579" s="181">
        <f>IF(V1579&gt;0,AI1579*INDEX(Scope_Labor_Rates!$H$6:$H$46,V1579-5)*AA1579,0)</f>
        <v>0</v>
      </c>
      <c r="AK1579" s="178">
        <f>IF(V1579&gt;0,P1579*INDEX(Scope_Labor_Rates!$K$6:$K$46,V1579-5),0)</f>
        <v>0</v>
      </c>
      <c r="AL1579" s="181">
        <f>IF(V1579&gt;0,AK1579*INDEX(Scope_Labor_Rates!$J$6:$J$46,V1579-5)*AA1579,0)</f>
        <v>0</v>
      </c>
      <c r="AM1579" s="178">
        <f>IF(V1579&gt;0,P1579*INDEX(Scope_Labor_Rates!$M$6:$M$46,V1579-5),0)</f>
        <v>0</v>
      </c>
      <c r="AN1579" s="178">
        <f>IF(V1579&gt;0,AM1579*INDEX(Scope_Labor_Rates!$L$6:$L$46,V1579-5)*AA1579,0)</f>
        <v>0</v>
      </c>
      <c r="AO1579" s="178">
        <f>IF(V1579&gt;0,P1579*INDEX(Scope_Labor_Rates!$O$6:$O$46,V1579-5)*AA1579,0)</f>
        <v>0</v>
      </c>
      <c r="AP1579" s="181">
        <f>IF(V1579&gt;0,P1579*INDEX(Scope_Labor_Rates!$Q$6:$Q$46,V1579-5)*AA1579,0)</f>
        <v>0</v>
      </c>
      <c r="AQ1579" s="178">
        <f t="shared" si="220"/>
        <v>0</v>
      </c>
      <c r="AR1579" s="178">
        <f t="shared" si="221"/>
        <v>0</v>
      </c>
      <c r="AS1579" s="178">
        <f t="shared" si="222"/>
        <v>0</v>
      </c>
      <c r="AT1579" s="178">
        <f t="shared" si="223"/>
        <v>0</v>
      </c>
      <c r="AU1579">
        <f t="shared" si="224"/>
        <v>0</v>
      </c>
    </row>
    <row r="1580" spans="1:47">
      <c r="A1580" t="str">
        <f>IF(All_Tasks!A1580="","",All_Tasks!A1580)</f>
        <v/>
      </c>
      <c r="B1580" t="str">
        <f>IF(All_Tasks!B1580="","",All_Tasks!B1580)</f>
        <v/>
      </c>
      <c r="C1580" t="str">
        <f>IF(All_Tasks!C1580="","",All_Tasks!C1580)</f>
        <v/>
      </c>
      <c r="D1580" t="str">
        <f>IF(All_Tasks!D1580="","",All_Tasks!D1580)</f>
        <v/>
      </c>
      <c r="E1580" t="str">
        <f>IF(All_Tasks!V1580&lt;&gt;"",All_Tasks!V1580,IF(All_Tasks!E1580&lt;&gt;"",All_Tasks!E1580,""))</f>
        <v/>
      </c>
      <c r="F1580" t="str">
        <f>IF(All_Tasks!F1580="","",All_Tasks!F1580)</f>
        <v/>
      </c>
      <c r="G1580" t="str">
        <f>IF(All_Tasks!G1580="","",All_Tasks!G1580)</f>
        <v/>
      </c>
      <c r="H1580" s="231" t="str">
        <f>IF(All_Tasks!H1580="","",All_Tasks!H1580)</f>
        <v/>
      </c>
      <c r="I1580" t="str">
        <f>IF(All_Tasks!I1580="","",All_Tasks!I1580)</f>
        <v/>
      </c>
      <c r="J1580" t="str">
        <f>IF(All_Tasks!J1580="","",All_Tasks!J1580)</f>
        <v/>
      </c>
      <c r="K1580" t="str">
        <f>IF(All_Tasks!K1580="","",All_Tasks!K1580)</f>
        <v/>
      </c>
      <c r="L1580" s="231" t="str">
        <f>IF(All_Tasks!L1580="","",All_Tasks!L1580)</f>
        <v/>
      </c>
      <c r="M1580" t="str">
        <f>IF(All_Tasks!M1580="","",All_Tasks!M1580)</f>
        <v/>
      </c>
      <c r="N1580" t="str">
        <f>IF(All_Tasks!N1580="","",All_Tasks!N1580)</f>
        <v/>
      </c>
      <c r="O1580" t="str">
        <f>IF(All_Tasks!O1580="","",All_Tasks!O1580)</f>
        <v/>
      </c>
      <c r="P1580" s="181">
        <f>IF(All_Tasks!P1580="",0,All_Tasks!P1580)</f>
        <v>0</v>
      </c>
      <c r="Q1580" s="181">
        <f>IF(All_Tasks!Q1580="",0,All_Tasks!Q1580)</f>
        <v>0</v>
      </c>
      <c r="R1580" s="181">
        <f>IF(All_Tasks!R1580="",0,All_Tasks!R1580)</f>
        <v>0</v>
      </c>
      <c r="S1580" s="181" t="str">
        <f>IF(All_Tasks!S1580="","",All_Tasks!S1580)</f>
        <v/>
      </c>
      <c r="T1580" t="str">
        <f>IF(All_Tasks!T1580="","",All_Tasks!T1580)</f>
        <v/>
      </c>
      <c r="U1580" t="str">
        <f>IF(All_Tasks!U1580="","",All_Tasks!U1580)</f>
        <v/>
      </c>
      <c r="V1580">
        <f>IF(A1580="",0,IFERROR(MATCH(A1580,Scope_Labor_Rates!$A$6:$A$46,0)+5,0))</f>
        <v>0</v>
      </c>
      <c r="W1580" s="178">
        <f>IF(V1580&gt;0,INDEX(Scope_Labor_Rates!$C$6:$C$46,V1580-5),0)</f>
        <v>0</v>
      </c>
      <c r="X1580" s="178">
        <f>IF(V1580&gt;0,INDEX(Scope_Labor_Rates!$C$6:$C$46,V1580-5),0)</f>
        <v>0</v>
      </c>
      <c r="Y1580" s="180">
        <f>IF(V1580&gt;0,INDEX(Scope_Labor_Rates!$S$6:$S$46,V1580-5),0)</f>
        <v>0</v>
      </c>
      <c r="Z1580" s="180">
        <f>IF(V1580&gt;0,INDEX(Scope_Labor_Rates!$R$6:$R$46,V1580-5),1)</f>
        <v>1</v>
      </c>
      <c r="AA1580" s="231">
        <f t="shared" si="216"/>
        <v>0</v>
      </c>
      <c r="AB1580" t="str">
        <f t="shared" si="217"/>
        <v/>
      </c>
      <c r="AC1580" s="178" t="str">
        <f t="shared" si="218"/>
        <v/>
      </c>
      <c r="AD1580" s="181">
        <f t="shared" si="219"/>
        <v>0</v>
      </c>
      <c r="AE1580" s="178">
        <f>IF(V1580&gt;0,P1580*INDEX(Scope_Labor_Rates!$E$6:$E$46,V1580-5),0)</f>
        <v>0</v>
      </c>
      <c r="AF1580" s="181">
        <f>IF(V1580&gt;0,AE1580*INDEX(Scope_Labor_Rates!$D$6:$D$46,V1580-5)*AA1580,0)</f>
        <v>0</v>
      </c>
      <c r="AG1580" s="178">
        <f>IF(V1580&gt;0,P1580*INDEX(Scope_Labor_Rates!$G$6:$G$46,V1580-5),0)</f>
        <v>0</v>
      </c>
      <c r="AH1580" s="181">
        <f>IF(V1580&gt;0,AG1580*INDEX(Scope_Labor_Rates!$F$6:$F$46,V1580-5)*AA1580,0)</f>
        <v>0</v>
      </c>
      <c r="AI1580" s="178">
        <f>IF(V1580&gt;0,P1580*INDEX(Scope_Labor_Rates!$I$6:$I$46,V1580-5),0)</f>
        <v>0</v>
      </c>
      <c r="AJ1580" s="181">
        <f>IF(V1580&gt;0,AI1580*INDEX(Scope_Labor_Rates!$H$6:$H$46,V1580-5)*AA1580,0)</f>
        <v>0</v>
      </c>
      <c r="AK1580" s="178">
        <f>IF(V1580&gt;0,P1580*INDEX(Scope_Labor_Rates!$K$6:$K$46,V1580-5),0)</f>
        <v>0</v>
      </c>
      <c r="AL1580" s="181">
        <f>IF(V1580&gt;0,AK1580*INDEX(Scope_Labor_Rates!$J$6:$J$46,V1580-5)*AA1580,0)</f>
        <v>0</v>
      </c>
      <c r="AM1580" s="178">
        <f>IF(V1580&gt;0,P1580*INDEX(Scope_Labor_Rates!$M$6:$M$46,V1580-5),0)</f>
        <v>0</v>
      </c>
      <c r="AN1580" s="178">
        <f>IF(V1580&gt;0,AM1580*INDEX(Scope_Labor_Rates!$L$6:$L$46,V1580-5)*AA1580,0)</f>
        <v>0</v>
      </c>
      <c r="AO1580" s="178">
        <f>IF(V1580&gt;0,P1580*INDEX(Scope_Labor_Rates!$O$6:$O$46,V1580-5)*AA1580,0)</f>
        <v>0</v>
      </c>
      <c r="AP1580" s="181">
        <f>IF(V1580&gt;0,P1580*INDEX(Scope_Labor_Rates!$Q$6:$Q$46,V1580-5)*AA1580,0)</f>
        <v>0</v>
      </c>
      <c r="AQ1580" s="178">
        <f t="shared" si="220"/>
        <v>0</v>
      </c>
      <c r="AR1580" s="178">
        <f t="shared" si="221"/>
        <v>0</v>
      </c>
      <c r="AS1580" s="178">
        <f t="shared" si="222"/>
        <v>0</v>
      </c>
      <c r="AT1580" s="178">
        <f t="shared" si="223"/>
        <v>0</v>
      </c>
      <c r="AU1580">
        <f t="shared" si="224"/>
        <v>0</v>
      </c>
    </row>
    <row r="1581" spans="1:47">
      <c r="A1581" t="str">
        <f>IF(All_Tasks!A1581="","",All_Tasks!A1581)</f>
        <v/>
      </c>
      <c r="B1581" t="str">
        <f>IF(All_Tasks!B1581="","",All_Tasks!B1581)</f>
        <v/>
      </c>
      <c r="C1581" t="str">
        <f>IF(All_Tasks!C1581="","",All_Tasks!C1581)</f>
        <v/>
      </c>
      <c r="D1581" t="str">
        <f>IF(All_Tasks!D1581="","",All_Tasks!D1581)</f>
        <v/>
      </c>
      <c r="E1581" t="str">
        <f>IF(All_Tasks!V1581&lt;&gt;"",All_Tasks!V1581,IF(All_Tasks!E1581&lt;&gt;"",All_Tasks!E1581,""))</f>
        <v/>
      </c>
      <c r="F1581" t="str">
        <f>IF(All_Tasks!F1581="","",All_Tasks!F1581)</f>
        <v/>
      </c>
      <c r="G1581" t="str">
        <f>IF(All_Tasks!G1581="","",All_Tasks!G1581)</f>
        <v/>
      </c>
      <c r="H1581" s="231" t="str">
        <f>IF(All_Tasks!H1581="","",All_Tasks!H1581)</f>
        <v/>
      </c>
      <c r="I1581" t="str">
        <f>IF(All_Tasks!I1581="","",All_Tasks!I1581)</f>
        <v/>
      </c>
      <c r="J1581" t="str">
        <f>IF(All_Tasks!J1581="","",All_Tasks!J1581)</f>
        <v/>
      </c>
      <c r="K1581" t="str">
        <f>IF(All_Tasks!K1581="","",All_Tasks!K1581)</f>
        <v/>
      </c>
      <c r="L1581" s="231" t="str">
        <f>IF(All_Tasks!L1581="","",All_Tasks!L1581)</f>
        <v/>
      </c>
      <c r="M1581" t="str">
        <f>IF(All_Tasks!M1581="","",All_Tasks!M1581)</f>
        <v/>
      </c>
      <c r="N1581" t="str">
        <f>IF(All_Tasks!N1581="","",All_Tasks!N1581)</f>
        <v/>
      </c>
      <c r="O1581" t="str">
        <f>IF(All_Tasks!O1581="","",All_Tasks!O1581)</f>
        <v/>
      </c>
      <c r="P1581" s="181">
        <f>IF(All_Tasks!P1581="",0,All_Tasks!P1581)</f>
        <v>0</v>
      </c>
      <c r="Q1581" s="181">
        <f>IF(All_Tasks!Q1581="",0,All_Tasks!Q1581)</f>
        <v>0</v>
      </c>
      <c r="R1581" s="181">
        <f>IF(All_Tasks!R1581="",0,All_Tasks!R1581)</f>
        <v>0</v>
      </c>
      <c r="S1581" s="181" t="str">
        <f>IF(All_Tasks!S1581="","",All_Tasks!S1581)</f>
        <v/>
      </c>
      <c r="T1581" t="str">
        <f>IF(All_Tasks!T1581="","",All_Tasks!T1581)</f>
        <v/>
      </c>
      <c r="U1581" t="str">
        <f>IF(All_Tasks!U1581="","",All_Tasks!U1581)</f>
        <v/>
      </c>
      <c r="V1581">
        <f>IF(A1581="",0,IFERROR(MATCH(A1581,Scope_Labor_Rates!$A$6:$A$46,0)+5,0))</f>
        <v>0</v>
      </c>
      <c r="W1581" s="178">
        <f>IF(V1581&gt;0,INDEX(Scope_Labor_Rates!$C$6:$C$46,V1581-5),0)</f>
        <v>0</v>
      </c>
      <c r="X1581" s="178">
        <f>IF(V1581&gt;0,INDEX(Scope_Labor_Rates!$C$6:$C$46,V1581-5),0)</f>
        <v>0</v>
      </c>
      <c r="Y1581" s="180">
        <f>IF(V1581&gt;0,INDEX(Scope_Labor_Rates!$S$6:$S$46,V1581-5),0)</f>
        <v>0</v>
      </c>
      <c r="Z1581" s="180">
        <f>IF(V1581&gt;0,INDEX(Scope_Labor_Rates!$R$6:$R$46,V1581-5),1)</f>
        <v>1</v>
      </c>
      <c r="AA1581" s="231">
        <f t="shared" si="216"/>
        <v>0</v>
      </c>
      <c r="AB1581" t="str">
        <f t="shared" si="217"/>
        <v/>
      </c>
      <c r="AC1581" s="178" t="str">
        <f t="shared" si="218"/>
        <v/>
      </c>
      <c r="AD1581" s="181">
        <f t="shared" si="219"/>
        <v>0</v>
      </c>
      <c r="AE1581" s="178">
        <f>IF(V1581&gt;0,P1581*INDEX(Scope_Labor_Rates!$E$6:$E$46,V1581-5),0)</f>
        <v>0</v>
      </c>
      <c r="AF1581" s="181">
        <f>IF(V1581&gt;0,AE1581*INDEX(Scope_Labor_Rates!$D$6:$D$46,V1581-5)*AA1581,0)</f>
        <v>0</v>
      </c>
      <c r="AG1581" s="178">
        <f>IF(V1581&gt;0,P1581*INDEX(Scope_Labor_Rates!$G$6:$G$46,V1581-5),0)</f>
        <v>0</v>
      </c>
      <c r="AH1581" s="181">
        <f>IF(V1581&gt;0,AG1581*INDEX(Scope_Labor_Rates!$F$6:$F$46,V1581-5)*AA1581,0)</f>
        <v>0</v>
      </c>
      <c r="AI1581" s="178">
        <f>IF(V1581&gt;0,P1581*INDEX(Scope_Labor_Rates!$I$6:$I$46,V1581-5),0)</f>
        <v>0</v>
      </c>
      <c r="AJ1581" s="181">
        <f>IF(V1581&gt;0,AI1581*INDEX(Scope_Labor_Rates!$H$6:$H$46,V1581-5)*AA1581,0)</f>
        <v>0</v>
      </c>
      <c r="AK1581" s="178">
        <f>IF(V1581&gt;0,P1581*INDEX(Scope_Labor_Rates!$K$6:$K$46,V1581-5),0)</f>
        <v>0</v>
      </c>
      <c r="AL1581" s="181">
        <f>IF(V1581&gt;0,AK1581*INDEX(Scope_Labor_Rates!$J$6:$J$46,V1581-5)*AA1581,0)</f>
        <v>0</v>
      </c>
      <c r="AM1581" s="178">
        <f>IF(V1581&gt;0,P1581*INDEX(Scope_Labor_Rates!$M$6:$M$46,V1581-5),0)</f>
        <v>0</v>
      </c>
      <c r="AN1581" s="178">
        <f>IF(V1581&gt;0,AM1581*INDEX(Scope_Labor_Rates!$L$6:$L$46,V1581-5)*AA1581,0)</f>
        <v>0</v>
      </c>
      <c r="AO1581" s="178">
        <f>IF(V1581&gt;0,P1581*INDEX(Scope_Labor_Rates!$O$6:$O$46,V1581-5)*AA1581,0)</f>
        <v>0</v>
      </c>
      <c r="AP1581" s="181">
        <f>IF(V1581&gt;0,P1581*INDEX(Scope_Labor_Rates!$Q$6:$Q$46,V1581-5)*AA1581,0)</f>
        <v>0</v>
      </c>
      <c r="AQ1581" s="178">
        <f t="shared" si="220"/>
        <v>0</v>
      </c>
      <c r="AR1581" s="178">
        <f t="shared" si="221"/>
        <v>0</v>
      </c>
      <c r="AS1581" s="178">
        <f t="shared" si="222"/>
        <v>0</v>
      </c>
      <c r="AT1581" s="178">
        <f t="shared" si="223"/>
        <v>0</v>
      </c>
      <c r="AU1581">
        <f t="shared" si="224"/>
        <v>0</v>
      </c>
    </row>
    <row r="1582" spans="1:47">
      <c r="A1582" t="str">
        <f>IF(All_Tasks!A1582="","",All_Tasks!A1582)</f>
        <v/>
      </c>
      <c r="B1582" t="str">
        <f>IF(All_Tasks!B1582="","",All_Tasks!B1582)</f>
        <v/>
      </c>
      <c r="C1582" t="str">
        <f>IF(All_Tasks!C1582="","",All_Tasks!C1582)</f>
        <v/>
      </c>
      <c r="D1582" t="str">
        <f>IF(All_Tasks!D1582="","",All_Tasks!D1582)</f>
        <v/>
      </c>
      <c r="E1582" t="str">
        <f>IF(All_Tasks!V1582&lt;&gt;"",All_Tasks!V1582,IF(All_Tasks!E1582&lt;&gt;"",All_Tasks!E1582,""))</f>
        <v/>
      </c>
      <c r="F1582" t="str">
        <f>IF(All_Tasks!F1582="","",All_Tasks!F1582)</f>
        <v/>
      </c>
      <c r="G1582" t="str">
        <f>IF(All_Tasks!G1582="","",All_Tasks!G1582)</f>
        <v/>
      </c>
      <c r="H1582" s="231" t="str">
        <f>IF(All_Tasks!H1582="","",All_Tasks!H1582)</f>
        <v/>
      </c>
      <c r="I1582" t="str">
        <f>IF(All_Tasks!I1582="","",All_Tasks!I1582)</f>
        <v/>
      </c>
      <c r="J1582" t="str">
        <f>IF(All_Tasks!J1582="","",All_Tasks!J1582)</f>
        <v/>
      </c>
      <c r="K1582" t="str">
        <f>IF(All_Tasks!K1582="","",All_Tasks!K1582)</f>
        <v/>
      </c>
      <c r="L1582" s="231" t="str">
        <f>IF(All_Tasks!L1582="","",All_Tasks!L1582)</f>
        <v/>
      </c>
      <c r="M1582" t="str">
        <f>IF(All_Tasks!M1582="","",All_Tasks!M1582)</f>
        <v/>
      </c>
      <c r="N1582" t="str">
        <f>IF(All_Tasks!N1582="","",All_Tasks!N1582)</f>
        <v/>
      </c>
      <c r="O1582" t="str">
        <f>IF(All_Tasks!O1582="","",All_Tasks!O1582)</f>
        <v/>
      </c>
      <c r="P1582" s="181">
        <f>IF(All_Tasks!P1582="",0,All_Tasks!P1582)</f>
        <v>0</v>
      </c>
      <c r="Q1582" s="181">
        <f>IF(All_Tasks!Q1582="",0,All_Tasks!Q1582)</f>
        <v>0</v>
      </c>
      <c r="R1582" s="181">
        <f>IF(All_Tasks!R1582="",0,All_Tasks!R1582)</f>
        <v>0</v>
      </c>
      <c r="S1582" s="181" t="str">
        <f>IF(All_Tasks!S1582="","",All_Tasks!S1582)</f>
        <v/>
      </c>
      <c r="T1582" t="str">
        <f>IF(All_Tasks!T1582="","",All_Tasks!T1582)</f>
        <v/>
      </c>
      <c r="U1582" t="str">
        <f>IF(All_Tasks!U1582="","",All_Tasks!U1582)</f>
        <v/>
      </c>
      <c r="V1582">
        <f>IF(A1582="",0,IFERROR(MATCH(A1582,Scope_Labor_Rates!$A$6:$A$46,0)+5,0))</f>
        <v>0</v>
      </c>
      <c r="W1582" s="178">
        <f>IF(V1582&gt;0,INDEX(Scope_Labor_Rates!$C$6:$C$46,V1582-5),0)</f>
        <v>0</v>
      </c>
      <c r="X1582" s="178">
        <f>IF(V1582&gt;0,INDEX(Scope_Labor_Rates!$C$6:$C$46,V1582-5),0)</f>
        <v>0</v>
      </c>
      <c r="Y1582" s="180">
        <f>IF(V1582&gt;0,INDEX(Scope_Labor_Rates!$S$6:$S$46,V1582-5),0)</f>
        <v>0</v>
      </c>
      <c r="Z1582" s="180">
        <f>IF(V1582&gt;0,INDEX(Scope_Labor_Rates!$R$6:$R$46,V1582-5),1)</f>
        <v>1</v>
      </c>
      <c r="AA1582" s="231">
        <f t="shared" si="216"/>
        <v>0</v>
      </c>
      <c r="AB1582" t="str">
        <f t="shared" si="217"/>
        <v/>
      </c>
      <c r="AC1582" s="178" t="str">
        <f t="shared" si="218"/>
        <v/>
      </c>
      <c r="AD1582" s="181">
        <f t="shared" si="219"/>
        <v>0</v>
      </c>
      <c r="AE1582" s="178">
        <f>IF(V1582&gt;0,P1582*INDEX(Scope_Labor_Rates!$E$6:$E$46,V1582-5),0)</f>
        <v>0</v>
      </c>
      <c r="AF1582" s="181">
        <f>IF(V1582&gt;0,AE1582*INDEX(Scope_Labor_Rates!$D$6:$D$46,V1582-5)*AA1582,0)</f>
        <v>0</v>
      </c>
      <c r="AG1582" s="178">
        <f>IF(V1582&gt;0,P1582*INDEX(Scope_Labor_Rates!$G$6:$G$46,V1582-5),0)</f>
        <v>0</v>
      </c>
      <c r="AH1582" s="181">
        <f>IF(V1582&gt;0,AG1582*INDEX(Scope_Labor_Rates!$F$6:$F$46,V1582-5)*AA1582,0)</f>
        <v>0</v>
      </c>
      <c r="AI1582" s="178">
        <f>IF(V1582&gt;0,P1582*INDEX(Scope_Labor_Rates!$I$6:$I$46,V1582-5),0)</f>
        <v>0</v>
      </c>
      <c r="AJ1582" s="181">
        <f>IF(V1582&gt;0,AI1582*INDEX(Scope_Labor_Rates!$H$6:$H$46,V1582-5)*AA1582,0)</f>
        <v>0</v>
      </c>
      <c r="AK1582" s="178">
        <f>IF(V1582&gt;0,P1582*INDEX(Scope_Labor_Rates!$K$6:$K$46,V1582-5),0)</f>
        <v>0</v>
      </c>
      <c r="AL1582" s="181">
        <f>IF(V1582&gt;0,AK1582*INDEX(Scope_Labor_Rates!$J$6:$J$46,V1582-5)*AA1582,0)</f>
        <v>0</v>
      </c>
      <c r="AM1582" s="178">
        <f>IF(V1582&gt;0,P1582*INDEX(Scope_Labor_Rates!$M$6:$M$46,V1582-5),0)</f>
        <v>0</v>
      </c>
      <c r="AN1582" s="178">
        <f>IF(V1582&gt;0,AM1582*INDEX(Scope_Labor_Rates!$L$6:$L$46,V1582-5)*AA1582,0)</f>
        <v>0</v>
      </c>
      <c r="AO1582" s="178">
        <f>IF(V1582&gt;0,P1582*INDEX(Scope_Labor_Rates!$O$6:$O$46,V1582-5)*AA1582,0)</f>
        <v>0</v>
      </c>
      <c r="AP1582" s="181">
        <f>IF(V1582&gt;0,P1582*INDEX(Scope_Labor_Rates!$Q$6:$Q$46,V1582-5)*AA1582,0)</f>
        <v>0</v>
      </c>
      <c r="AQ1582" s="178">
        <f t="shared" si="220"/>
        <v>0</v>
      </c>
      <c r="AR1582" s="178">
        <f t="shared" si="221"/>
        <v>0</v>
      </c>
      <c r="AS1582" s="178">
        <f t="shared" si="222"/>
        <v>0</v>
      </c>
      <c r="AT1582" s="178">
        <f t="shared" si="223"/>
        <v>0</v>
      </c>
      <c r="AU1582">
        <f t="shared" si="224"/>
        <v>0</v>
      </c>
    </row>
    <row r="1583" spans="1:47">
      <c r="A1583" t="str">
        <f>IF(All_Tasks!A1583="","",All_Tasks!A1583)</f>
        <v/>
      </c>
      <c r="B1583" t="str">
        <f>IF(All_Tasks!B1583="","",All_Tasks!B1583)</f>
        <v/>
      </c>
      <c r="C1583" t="str">
        <f>IF(All_Tasks!C1583="","",All_Tasks!C1583)</f>
        <v/>
      </c>
      <c r="D1583" t="str">
        <f>IF(All_Tasks!D1583="","",All_Tasks!D1583)</f>
        <v/>
      </c>
      <c r="E1583" t="str">
        <f>IF(All_Tasks!V1583&lt;&gt;"",All_Tasks!V1583,IF(All_Tasks!E1583&lt;&gt;"",All_Tasks!E1583,""))</f>
        <v/>
      </c>
      <c r="F1583" t="str">
        <f>IF(All_Tasks!F1583="","",All_Tasks!F1583)</f>
        <v/>
      </c>
      <c r="G1583" t="str">
        <f>IF(All_Tasks!G1583="","",All_Tasks!G1583)</f>
        <v/>
      </c>
      <c r="H1583" s="231" t="str">
        <f>IF(All_Tasks!H1583="","",All_Tasks!H1583)</f>
        <v/>
      </c>
      <c r="I1583" t="str">
        <f>IF(All_Tasks!I1583="","",All_Tasks!I1583)</f>
        <v/>
      </c>
      <c r="J1583" t="str">
        <f>IF(All_Tasks!J1583="","",All_Tasks!J1583)</f>
        <v/>
      </c>
      <c r="K1583" t="str">
        <f>IF(All_Tasks!K1583="","",All_Tasks!K1583)</f>
        <v/>
      </c>
      <c r="L1583" s="231" t="str">
        <f>IF(All_Tasks!L1583="","",All_Tasks!L1583)</f>
        <v/>
      </c>
      <c r="M1583" t="str">
        <f>IF(All_Tasks!M1583="","",All_Tasks!M1583)</f>
        <v/>
      </c>
      <c r="N1583" t="str">
        <f>IF(All_Tasks!N1583="","",All_Tasks!N1583)</f>
        <v/>
      </c>
      <c r="O1583" t="str">
        <f>IF(All_Tasks!O1583="","",All_Tasks!O1583)</f>
        <v/>
      </c>
      <c r="P1583" s="181">
        <f>IF(All_Tasks!P1583="",0,All_Tasks!P1583)</f>
        <v>0</v>
      </c>
      <c r="Q1583" s="181">
        <f>IF(All_Tasks!Q1583="",0,All_Tasks!Q1583)</f>
        <v>0</v>
      </c>
      <c r="R1583" s="181">
        <f>IF(All_Tasks!R1583="",0,All_Tasks!R1583)</f>
        <v>0</v>
      </c>
      <c r="S1583" s="181" t="str">
        <f>IF(All_Tasks!S1583="","",All_Tasks!S1583)</f>
        <v/>
      </c>
      <c r="T1583" t="str">
        <f>IF(All_Tasks!T1583="","",All_Tasks!T1583)</f>
        <v/>
      </c>
      <c r="U1583" t="str">
        <f>IF(All_Tasks!U1583="","",All_Tasks!U1583)</f>
        <v/>
      </c>
      <c r="V1583">
        <f>IF(A1583="",0,IFERROR(MATCH(A1583,Scope_Labor_Rates!$A$6:$A$46,0)+5,0))</f>
        <v>0</v>
      </c>
      <c r="W1583" s="178">
        <f>IF(V1583&gt;0,INDEX(Scope_Labor_Rates!$C$6:$C$46,V1583-5),0)</f>
        <v>0</v>
      </c>
      <c r="X1583" s="178">
        <f>IF(V1583&gt;0,INDEX(Scope_Labor_Rates!$C$6:$C$46,V1583-5),0)</f>
        <v>0</v>
      </c>
      <c r="Y1583" s="180">
        <f>IF(V1583&gt;0,INDEX(Scope_Labor_Rates!$S$6:$S$46,V1583-5),0)</f>
        <v>0</v>
      </c>
      <c r="Z1583" s="180">
        <f>IF(V1583&gt;0,INDEX(Scope_Labor_Rates!$R$6:$R$46,V1583-5),1)</f>
        <v>1</v>
      </c>
      <c r="AA1583" s="231">
        <f t="shared" si="216"/>
        <v>0</v>
      </c>
      <c r="AB1583" t="str">
        <f t="shared" si="217"/>
        <v/>
      </c>
      <c r="AC1583" s="178" t="str">
        <f t="shared" si="218"/>
        <v/>
      </c>
      <c r="AD1583" s="181">
        <f t="shared" si="219"/>
        <v>0</v>
      </c>
      <c r="AE1583" s="178">
        <f>IF(V1583&gt;0,P1583*INDEX(Scope_Labor_Rates!$E$6:$E$46,V1583-5),0)</f>
        <v>0</v>
      </c>
      <c r="AF1583" s="181">
        <f>IF(V1583&gt;0,AE1583*INDEX(Scope_Labor_Rates!$D$6:$D$46,V1583-5)*AA1583,0)</f>
        <v>0</v>
      </c>
      <c r="AG1583" s="178">
        <f>IF(V1583&gt;0,P1583*INDEX(Scope_Labor_Rates!$G$6:$G$46,V1583-5),0)</f>
        <v>0</v>
      </c>
      <c r="AH1583" s="181">
        <f>IF(V1583&gt;0,AG1583*INDEX(Scope_Labor_Rates!$F$6:$F$46,V1583-5)*AA1583,0)</f>
        <v>0</v>
      </c>
      <c r="AI1583" s="178">
        <f>IF(V1583&gt;0,P1583*INDEX(Scope_Labor_Rates!$I$6:$I$46,V1583-5),0)</f>
        <v>0</v>
      </c>
      <c r="AJ1583" s="181">
        <f>IF(V1583&gt;0,AI1583*INDEX(Scope_Labor_Rates!$H$6:$H$46,V1583-5)*AA1583,0)</f>
        <v>0</v>
      </c>
      <c r="AK1583" s="178">
        <f>IF(V1583&gt;0,P1583*INDEX(Scope_Labor_Rates!$K$6:$K$46,V1583-5),0)</f>
        <v>0</v>
      </c>
      <c r="AL1583" s="181">
        <f>IF(V1583&gt;0,AK1583*INDEX(Scope_Labor_Rates!$J$6:$J$46,V1583-5)*AA1583,0)</f>
        <v>0</v>
      </c>
      <c r="AM1583" s="178">
        <f>IF(V1583&gt;0,P1583*INDEX(Scope_Labor_Rates!$M$6:$M$46,V1583-5),0)</f>
        <v>0</v>
      </c>
      <c r="AN1583" s="178">
        <f>IF(V1583&gt;0,AM1583*INDEX(Scope_Labor_Rates!$L$6:$L$46,V1583-5)*AA1583,0)</f>
        <v>0</v>
      </c>
      <c r="AO1583" s="178">
        <f>IF(V1583&gt;0,P1583*INDEX(Scope_Labor_Rates!$O$6:$O$46,V1583-5)*AA1583,0)</f>
        <v>0</v>
      </c>
      <c r="AP1583" s="181">
        <f>IF(V1583&gt;0,P1583*INDEX(Scope_Labor_Rates!$Q$6:$Q$46,V1583-5)*AA1583,0)</f>
        <v>0</v>
      </c>
      <c r="AQ1583" s="178">
        <f t="shared" si="220"/>
        <v>0</v>
      </c>
      <c r="AR1583" s="178">
        <f t="shared" si="221"/>
        <v>0</v>
      </c>
      <c r="AS1583" s="178">
        <f t="shared" si="222"/>
        <v>0</v>
      </c>
      <c r="AT1583" s="178">
        <f t="shared" si="223"/>
        <v>0</v>
      </c>
      <c r="AU1583">
        <f t="shared" si="224"/>
        <v>0</v>
      </c>
    </row>
    <row r="1584" spans="1:47">
      <c r="A1584" t="str">
        <f>IF(All_Tasks!A1584="","",All_Tasks!A1584)</f>
        <v/>
      </c>
      <c r="B1584" t="str">
        <f>IF(All_Tasks!B1584="","",All_Tasks!B1584)</f>
        <v/>
      </c>
      <c r="C1584" t="str">
        <f>IF(All_Tasks!C1584="","",All_Tasks!C1584)</f>
        <v/>
      </c>
      <c r="D1584" t="str">
        <f>IF(All_Tasks!D1584="","",All_Tasks!D1584)</f>
        <v/>
      </c>
      <c r="E1584" t="str">
        <f>IF(All_Tasks!V1584&lt;&gt;"",All_Tasks!V1584,IF(All_Tasks!E1584&lt;&gt;"",All_Tasks!E1584,""))</f>
        <v/>
      </c>
      <c r="F1584" t="str">
        <f>IF(All_Tasks!F1584="","",All_Tasks!F1584)</f>
        <v/>
      </c>
      <c r="G1584" t="str">
        <f>IF(All_Tasks!G1584="","",All_Tasks!G1584)</f>
        <v/>
      </c>
      <c r="H1584" s="231" t="str">
        <f>IF(All_Tasks!H1584="","",All_Tasks!H1584)</f>
        <v/>
      </c>
      <c r="I1584" t="str">
        <f>IF(All_Tasks!I1584="","",All_Tasks!I1584)</f>
        <v/>
      </c>
      <c r="J1584" t="str">
        <f>IF(All_Tasks!J1584="","",All_Tasks!J1584)</f>
        <v/>
      </c>
      <c r="K1584" t="str">
        <f>IF(All_Tasks!K1584="","",All_Tasks!K1584)</f>
        <v/>
      </c>
      <c r="L1584" s="231" t="str">
        <f>IF(All_Tasks!L1584="","",All_Tasks!L1584)</f>
        <v/>
      </c>
      <c r="M1584" t="str">
        <f>IF(All_Tasks!M1584="","",All_Tasks!M1584)</f>
        <v/>
      </c>
      <c r="N1584" t="str">
        <f>IF(All_Tasks!N1584="","",All_Tasks!N1584)</f>
        <v/>
      </c>
      <c r="O1584" t="str">
        <f>IF(All_Tasks!O1584="","",All_Tasks!O1584)</f>
        <v/>
      </c>
      <c r="P1584" s="181">
        <f>IF(All_Tasks!P1584="",0,All_Tasks!P1584)</f>
        <v>0</v>
      </c>
      <c r="Q1584" s="181">
        <f>IF(All_Tasks!Q1584="",0,All_Tasks!Q1584)</f>
        <v>0</v>
      </c>
      <c r="R1584" s="181">
        <f>IF(All_Tasks!R1584="",0,All_Tasks!R1584)</f>
        <v>0</v>
      </c>
      <c r="S1584" s="181" t="str">
        <f>IF(All_Tasks!S1584="","",All_Tasks!S1584)</f>
        <v/>
      </c>
      <c r="T1584" t="str">
        <f>IF(All_Tasks!T1584="","",All_Tasks!T1584)</f>
        <v/>
      </c>
      <c r="U1584" t="str">
        <f>IF(All_Tasks!U1584="","",All_Tasks!U1584)</f>
        <v/>
      </c>
      <c r="V1584">
        <f>IF(A1584="",0,IFERROR(MATCH(A1584,Scope_Labor_Rates!$A$6:$A$46,0)+5,0))</f>
        <v>0</v>
      </c>
      <c r="W1584" s="178">
        <f>IF(V1584&gt;0,INDEX(Scope_Labor_Rates!$C$6:$C$46,V1584-5),0)</f>
        <v>0</v>
      </c>
      <c r="X1584" s="178">
        <f>IF(V1584&gt;0,INDEX(Scope_Labor_Rates!$C$6:$C$46,V1584-5),0)</f>
        <v>0</v>
      </c>
      <c r="Y1584" s="180">
        <f>IF(V1584&gt;0,INDEX(Scope_Labor_Rates!$S$6:$S$46,V1584-5),0)</f>
        <v>0</v>
      </c>
      <c r="Z1584" s="180">
        <f>IF(V1584&gt;0,INDEX(Scope_Labor_Rates!$R$6:$R$46,V1584-5),1)</f>
        <v>1</v>
      </c>
      <c r="AA1584" s="231">
        <f t="shared" si="216"/>
        <v>0</v>
      </c>
      <c r="AB1584" t="str">
        <f t="shared" si="217"/>
        <v/>
      </c>
      <c r="AC1584" s="178" t="str">
        <f t="shared" si="218"/>
        <v/>
      </c>
      <c r="AD1584" s="181">
        <f t="shared" si="219"/>
        <v>0</v>
      </c>
      <c r="AE1584" s="178">
        <f>IF(V1584&gt;0,P1584*INDEX(Scope_Labor_Rates!$E$6:$E$46,V1584-5),0)</f>
        <v>0</v>
      </c>
      <c r="AF1584" s="181">
        <f>IF(V1584&gt;0,AE1584*INDEX(Scope_Labor_Rates!$D$6:$D$46,V1584-5)*AA1584,0)</f>
        <v>0</v>
      </c>
      <c r="AG1584" s="178">
        <f>IF(V1584&gt;0,P1584*INDEX(Scope_Labor_Rates!$G$6:$G$46,V1584-5),0)</f>
        <v>0</v>
      </c>
      <c r="AH1584" s="181">
        <f>IF(V1584&gt;0,AG1584*INDEX(Scope_Labor_Rates!$F$6:$F$46,V1584-5)*AA1584,0)</f>
        <v>0</v>
      </c>
      <c r="AI1584" s="178">
        <f>IF(V1584&gt;0,P1584*INDEX(Scope_Labor_Rates!$I$6:$I$46,V1584-5),0)</f>
        <v>0</v>
      </c>
      <c r="AJ1584" s="181">
        <f>IF(V1584&gt;0,AI1584*INDEX(Scope_Labor_Rates!$H$6:$H$46,V1584-5)*AA1584,0)</f>
        <v>0</v>
      </c>
      <c r="AK1584" s="178">
        <f>IF(V1584&gt;0,P1584*INDEX(Scope_Labor_Rates!$K$6:$K$46,V1584-5),0)</f>
        <v>0</v>
      </c>
      <c r="AL1584" s="181">
        <f>IF(V1584&gt;0,AK1584*INDEX(Scope_Labor_Rates!$J$6:$J$46,V1584-5)*AA1584,0)</f>
        <v>0</v>
      </c>
      <c r="AM1584" s="178">
        <f>IF(V1584&gt;0,P1584*INDEX(Scope_Labor_Rates!$M$6:$M$46,V1584-5),0)</f>
        <v>0</v>
      </c>
      <c r="AN1584" s="178">
        <f>IF(V1584&gt;0,AM1584*INDEX(Scope_Labor_Rates!$L$6:$L$46,V1584-5)*AA1584,0)</f>
        <v>0</v>
      </c>
      <c r="AO1584" s="178">
        <f>IF(V1584&gt;0,P1584*INDEX(Scope_Labor_Rates!$O$6:$O$46,V1584-5)*AA1584,0)</f>
        <v>0</v>
      </c>
      <c r="AP1584" s="181">
        <f>IF(V1584&gt;0,P1584*INDEX(Scope_Labor_Rates!$Q$6:$Q$46,V1584-5)*AA1584,0)</f>
        <v>0</v>
      </c>
      <c r="AQ1584" s="178">
        <f t="shared" si="220"/>
        <v>0</v>
      </c>
      <c r="AR1584" s="178">
        <f t="shared" si="221"/>
        <v>0</v>
      </c>
      <c r="AS1584" s="178">
        <f t="shared" si="222"/>
        <v>0</v>
      </c>
      <c r="AT1584" s="178">
        <f t="shared" si="223"/>
        <v>0</v>
      </c>
      <c r="AU1584">
        <f t="shared" si="224"/>
        <v>0</v>
      </c>
    </row>
    <row r="1585" spans="1:47">
      <c r="A1585" t="str">
        <f>IF(All_Tasks!A1585="","",All_Tasks!A1585)</f>
        <v/>
      </c>
      <c r="B1585" t="str">
        <f>IF(All_Tasks!B1585="","",All_Tasks!B1585)</f>
        <v/>
      </c>
      <c r="C1585" t="str">
        <f>IF(All_Tasks!C1585="","",All_Tasks!C1585)</f>
        <v/>
      </c>
      <c r="D1585" t="str">
        <f>IF(All_Tasks!D1585="","",All_Tasks!D1585)</f>
        <v/>
      </c>
      <c r="E1585" t="str">
        <f>IF(All_Tasks!V1585&lt;&gt;"",All_Tasks!V1585,IF(All_Tasks!E1585&lt;&gt;"",All_Tasks!E1585,""))</f>
        <v/>
      </c>
      <c r="F1585" t="str">
        <f>IF(All_Tasks!F1585="","",All_Tasks!F1585)</f>
        <v/>
      </c>
      <c r="G1585" t="str">
        <f>IF(All_Tasks!G1585="","",All_Tasks!G1585)</f>
        <v/>
      </c>
      <c r="H1585" s="231" t="str">
        <f>IF(All_Tasks!H1585="","",All_Tasks!H1585)</f>
        <v/>
      </c>
      <c r="I1585" t="str">
        <f>IF(All_Tasks!I1585="","",All_Tasks!I1585)</f>
        <v/>
      </c>
      <c r="J1585" t="str">
        <f>IF(All_Tasks!J1585="","",All_Tasks!J1585)</f>
        <v/>
      </c>
      <c r="K1585" t="str">
        <f>IF(All_Tasks!K1585="","",All_Tasks!K1585)</f>
        <v/>
      </c>
      <c r="L1585" s="231" t="str">
        <f>IF(All_Tasks!L1585="","",All_Tasks!L1585)</f>
        <v/>
      </c>
      <c r="M1585" t="str">
        <f>IF(All_Tasks!M1585="","",All_Tasks!M1585)</f>
        <v/>
      </c>
      <c r="N1585" t="str">
        <f>IF(All_Tasks!N1585="","",All_Tasks!N1585)</f>
        <v/>
      </c>
      <c r="O1585" t="str">
        <f>IF(All_Tasks!O1585="","",All_Tasks!O1585)</f>
        <v/>
      </c>
      <c r="P1585" s="181">
        <f>IF(All_Tasks!P1585="",0,All_Tasks!P1585)</f>
        <v>0</v>
      </c>
      <c r="Q1585" s="181">
        <f>IF(All_Tasks!Q1585="",0,All_Tasks!Q1585)</f>
        <v>0</v>
      </c>
      <c r="R1585" s="181">
        <f>IF(All_Tasks!R1585="",0,All_Tasks!R1585)</f>
        <v>0</v>
      </c>
      <c r="S1585" s="181" t="str">
        <f>IF(All_Tasks!S1585="","",All_Tasks!S1585)</f>
        <v/>
      </c>
      <c r="T1585" t="str">
        <f>IF(All_Tasks!T1585="","",All_Tasks!T1585)</f>
        <v/>
      </c>
      <c r="U1585" t="str">
        <f>IF(All_Tasks!U1585="","",All_Tasks!U1585)</f>
        <v/>
      </c>
      <c r="V1585">
        <f>IF(A1585="",0,IFERROR(MATCH(A1585,Scope_Labor_Rates!$A$6:$A$46,0)+5,0))</f>
        <v>0</v>
      </c>
      <c r="W1585" s="178">
        <f>IF(V1585&gt;0,INDEX(Scope_Labor_Rates!$C$6:$C$46,V1585-5),0)</f>
        <v>0</v>
      </c>
      <c r="X1585" s="178">
        <f>IF(V1585&gt;0,INDEX(Scope_Labor_Rates!$C$6:$C$46,V1585-5),0)</f>
        <v>0</v>
      </c>
      <c r="Y1585" s="180">
        <f>IF(V1585&gt;0,INDEX(Scope_Labor_Rates!$S$6:$S$46,V1585-5),0)</f>
        <v>0</v>
      </c>
      <c r="Z1585" s="180">
        <f>IF(V1585&gt;0,INDEX(Scope_Labor_Rates!$R$6:$R$46,V1585-5),1)</f>
        <v>1</v>
      </c>
      <c r="AA1585" s="231">
        <f t="shared" si="216"/>
        <v>0</v>
      </c>
      <c r="AB1585" t="str">
        <f t="shared" si="217"/>
        <v/>
      </c>
      <c r="AC1585" s="178" t="str">
        <f t="shared" si="218"/>
        <v/>
      </c>
      <c r="AD1585" s="181">
        <f t="shared" si="219"/>
        <v>0</v>
      </c>
      <c r="AE1585" s="178">
        <f>IF(V1585&gt;0,P1585*INDEX(Scope_Labor_Rates!$E$6:$E$46,V1585-5),0)</f>
        <v>0</v>
      </c>
      <c r="AF1585" s="181">
        <f>IF(V1585&gt;0,AE1585*INDEX(Scope_Labor_Rates!$D$6:$D$46,V1585-5)*AA1585,0)</f>
        <v>0</v>
      </c>
      <c r="AG1585" s="178">
        <f>IF(V1585&gt;0,P1585*INDEX(Scope_Labor_Rates!$G$6:$G$46,V1585-5),0)</f>
        <v>0</v>
      </c>
      <c r="AH1585" s="181">
        <f>IF(V1585&gt;0,AG1585*INDEX(Scope_Labor_Rates!$F$6:$F$46,V1585-5)*AA1585,0)</f>
        <v>0</v>
      </c>
      <c r="AI1585" s="178">
        <f>IF(V1585&gt;0,P1585*INDEX(Scope_Labor_Rates!$I$6:$I$46,V1585-5),0)</f>
        <v>0</v>
      </c>
      <c r="AJ1585" s="181">
        <f>IF(V1585&gt;0,AI1585*INDEX(Scope_Labor_Rates!$H$6:$H$46,V1585-5)*AA1585,0)</f>
        <v>0</v>
      </c>
      <c r="AK1585" s="178">
        <f>IF(V1585&gt;0,P1585*INDEX(Scope_Labor_Rates!$K$6:$K$46,V1585-5),0)</f>
        <v>0</v>
      </c>
      <c r="AL1585" s="181">
        <f>IF(V1585&gt;0,AK1585*INDEX(Scope_Labor_Rates!$J$6:$J$46,V1585-5)*AA1585,0)</f>
        <v>0</v>
      </c>
      <c r="AM1585" s="178">
        <f>IF(V1585&gt;0,P1585*INDEX(Scope_Labor_Rates!$M$6:$M$46,V1585-5),0)</f>
        <v>0</v>
      </c>
      <c r="AN1585" s="178">
        <f>IF(V1585&gt;0,AM1585*INDEX(Scope_Labor_Rates!$L$6:$L$46,V1585-5)*AA1585,0)</f>
        <v>0</v>
      </c>
      <c r="AO1585" s="178">
        <f>IF(V1585&gt;0,P1585*INDEX(Scope_Labor_Rates!$O$6:$O$46,V1585-5)*AA1585,0)</f>
        <v>0</v>
      </c>
      <c r="AP1585" s="181">
        <f>IF(V1585&gt;0,P1585*INDEX(Scope_Labor_Rates!$Q$6:$Q$46,V1585-5)*AA1585,0)</f>
        <v>0</v>
      </c>
      <c r="AQ1585" s="178">
        <f t="shared" si="220"/>
        <v>0</v>
      </c>
      <c r="AR1585" s="178">
        <f t="shared" si="221"/>
        <v>0</v>
      </c>
      <c r="AS1585" s="178">
        <f t="shared" si="222"/>
        <v>0</v>
      </c>
      <c r="AT1585" s="178">
        <f t="shared" si="223"/>
        <v>0</v>
      </c>
      <c r="AU1585">
        <f t="shared" si="224"/>
        <v>0</v>
      </c>
    </row>
    <row r="1586" spans="1:47">
      <c r="A1586" t="str">
        <f>IF(All_Tasks!A1586="","",All_Tasks!A1586)</f>
        <v/>
      </c>
      <c r="B1586" t="str">
        <f>IF(All_Tasks!B1586="","",All_Tasks!B1586)</f>
        <v/>
      </c>
      <c r="C1586" t="str">
        <f>IF(All_Tasks!C1586="","",All_Tasks!C1586)</f>
        <v/>
      </c>
      <c r="D1586" t="str">
        <f>IF(All_Tasks!D1586="","",All_Tasks!D1586)</f>
        <v/>
      </c>
      <c r="E1586" t="str">
        <f>IF(All_Tasks!V1586&lt;&gt;"",All_Tasks!V1586,IF(All_Tasks!E1586&lt;&gt;"",All_Tasks!E1586,""))</f>
        <v/>
      </c>
      <c r="F1586" t="str">
        <f>IF(All_Tasks!F1586="","",All_Tasks!F1586)</f>
        <v/>
      </c>
      <c r="G1586" t="str">
        <f>IF(All_Tasks!G1586="","",All_Tasks!G1586)</f>
        <v/>
      </c>
      <c r="H1586" s="231" t="str">
        <f>IF(All_Tasks!H1586="","",All_Tasks!H1586)</f>
        <v/>
      </c>
      <c r="I1586" t="str">
        <f>IF(All_Tasks!I1586="","",All_Tasks!I1586)</f>
        <v/>
      </c>
      <c r="J1586" t="str">
        <f>IF(All_Tasks!J1586="","",All_Tasks!J1586)</f>
        <v/>
      </c>
      <c r="K1586" t="str">
        <f>IF(All_Tasks!K1586="","",All_Tasks!K1586)</f>
        <v/>
      </c>
      <c r="L1586" s="231" t="str">
        <f>IF(All_Tasks!L1586="","",All_Tasks!L1586)</f>
        <v/>
      </c>
      <c r="M1586" t="str">
        <f>IF(All_Tasks!M1586="","",All_Tasks!M1586)</f>
        <v/>
      </c>
      <c r="N1586" t="str">
        <f>IF(All_Tasks!N1586="","",All_Tasks!N1586)</f>
        <v/>
      </c>
      <c r="O1586" t="str">
        <f>IF(All_Tasks!O1586="","",All_Tasks!O1586)</f>
        <v/>
      </c>
      <c r="P1586" s="181">
        <f>IF(All_Tasks!P1586="",0,All_Tasks!P1586)</f>
        <v>0</v>
      </c>
      <c r="Q1586" s="181">
        <f>IF(All_Tasks!Q1586="",0,All_Tasks!Q1586)</f>
        <v>0</v>
      </c>
      <c r="R1586" s="181">
        <f>IF(All_Tasks!R1586="",0,All_Tasks!R1586)</f>
        <v>0</v>
      </c>
      <c r="S1586" s="181" t="str">
        <f>IF(All_Tasks!S1586="","",All_Tasks!S1586)</f>
        <v/>
      </c>
      <c r="T1586" t="str">
        <f>IF(All_Tasks!T1586="","",All_Tasks!T1586)</f>
        <v/>
      </c>
      <c r="U1586" t="str">
        <f>IF(All_Tasks!U1586="","",All_Tasks!U1586)</f>
        <v/>
      </c>
      <c r="V1586">
        <f>IF(A1586="",0,IFERROR(MATCH(A1586,Scope_Labor_Rates!$A$6:$A$46,0)+5,0))</f>
        <v>0</v>
      </c>
      <c r="W1586" s="178">
        <f>IF(V1586&gt;0,INDEX(Scope_Labor_Rates!$C$6:$C$46,V1586-5),0)</f>
        <v>0</v>
      </c>
      <c r="X1586" s="178">
        <f>IF(V1586&gt;0,INDEX(Scope_Labor_Rates!$C$6:$C$46,V1586-5),0)</f>
        <v>0</v>
      </c>
      <c r="Y1586" s="180">
        <f>IF(V1586&gt;0,INDEX(Scope_Labor_Rates!$S$6:$S$46,V1586-5),0)</f>
        <v>0</v>
      </c>
      <c r="Z1586" s="180">
        <f>IF(V1586&gt;0,INDEX(Scope_Labor_Rates!$R$6:$R$46,V1586-5),1)</f>
        <v>1</v>
      </c>
      <c r="AA1586" s="231">
        <f t="shared" si="216"/>
        <v>0</v>
      </c>
      <c r="AB1586" t="str">
        <f t="shared" si="217"/>
        <v/>
      </c>
      <c r="AC1586" s="178" t="str">
        <f t="shared" si="218"/>
        <v/>
      </c>
      <c r="AD1586" s="181">
        <f t="shared" si="219"/>
        <v>0</v>
      </c>
      <c r="AE1586" s="178">
        <f>IF(V1586&gt;0,P1586*INDEX(Scope_Labor_Rates!$E$6:$E$46,V1586-5),0)</f>
        <v>0</v>
      </c>
      <c r="AF1586" s="181">
        <f>IF(V1586&gt;0,AE1586*INDEX(Scope_Labor_Rates!$D$6:$D$46,V1586-5)*AA1586,0)</f>
        <v>0</v>
      </c>
      <c r="AG1586" s="178">
        <f>IF(V1586&gt;0,P1586*INDEX(Scope_Labor_Rates!$G$6:$G$46,V1586-5),0)</f>
        <v>0</v>
      </c>
      <c r="AH1586" s="181">
        <f>IF(V1586&gt;0,AG1586*INDEX(Scope_Labor_Rates!$F$6:$F$46,V1586-5)*AA1586,0)</f>
        <v>0</v>
      </c>
      <c r="AI1586" s="178">
        <f>IF(V1586&gt;0,P1586*INDEX(Scope_Labor_Rates!$I$6:$I$46,V1586-5),0)</f>
        <v>0</v>
      </c>
      <c r="AJ1586" s="181">
        <f>IF(V1586&gt;0,AI1586*INDEX(Scope_Labor_Rates!$H$6:$H$46,V1586-5)*AA1586,0)</f>
        <v>0</v>
      </c>
      <c r="AK1586" s="178">
        <f>IF(V1586&gt;0,P1586*INDEX(Scope_Labor_Rates!$K$6:$K$46,V1586-5),0)</f>
        <v>0</v>
      </c>
      <c r="AL1586" s="181">
        <f>IF(V1586&gt;0,AK1586*INDEX(Scope_Labor_Rates!$J$6:$J$46,V1586-5)*AA1586,0)</f>
        <v>0</v>
      </c>
      <c r="AM1586" s="178">
        <f>IF(V1586&gt;0,P1586*INDEX(Scope_Labor_Rates!$M$6:$M$46,V1586-5),0)</f>
        <v>0</v>
      </c>
      <c r="AN1586" s="178">
        <f>IF(V1586&gt;0,AM1586*INDEX(Scope_Labor_Rates!$L$6:$L$46,V1586-5)*AA1586,0)</f>
        <v>0</v>
      </c>
      <c r="AO1586" s="178">
        <f>IF(V1586&gt;0,P1586*INDEX(Scope_Labor_Rates!$O$6:$O$46,V1586-5)*AA1586,0)</f>
        <v>0</v>
      </c>
      <c r="AP1586" s="181">
        <f>IF(V1586&gt;0,P1586*INDEX(Scope_Labor_Rates!$Q$6:$Q$46,V1586-5)*AA1586,0)</f>
        <v>0</v>
      </c>
      <c r="AQ1586" s="178">
        <f t="shared" si="220"/>
        <v>0</v>
      </c>
      <c r="AR1586" s="178">
        <f t="shared" si="221"/>
        <v>0</v>
      </c>
      <c r="AS1586" s="178">
        <f t="shared" si="222"/>
        <v>0</v>
      </c>
      <c r="AT1586" s="178">
        <f t="shared" si="223"/>
        <v>0</v>
      </c>
      <c r="AU1586">
        <f t="shared" si="224"/>
        <v>0</v>
      </c>
    </row>
    <row r="1587" spans="1:47">
      <c r="A1587" t="str">
        <f>IF(All_Tasks!A1587="","",All_Tasks!A1587)</f>
        <v/>
      </c>
      <c r="B1587" t="str">
        <f>IF(All_Tasks!B1587="","",All_Tasks!B1587)</f>
        <v/>
      </c>
      <c r="C1587" t="str">
        <f>IF(All_Tasks!C1587="","",All_Tasks!C1587)</f>
        <v/>
      </c>
      <c r="D1587" t="str">
        <f>IF(All_Tasks!D1587="","",All_Tasks!D1587)</f>
        <v/>
      </c>
      <c r="E1587" t="str">
        <f>IF(All_Tasks!V1587&lt;&gt;"",All_Tasks!V1587,IF(All_Tasks!E1587&lt;&gt;"",All_Tasks!E1587,""))</f>
        <v/>
      </c>
      <c r="F1587" t="str">
        <f>IF(All_Tasks!F1587="","",All_Tasks!F1587)</f>
        <v/>
      </c>
      <c r="G1587" t="str">
        <f>IF(All_Tasks!G1587="","",All_Tasks!G1587)</f>
        <v/>
      </c>
      <c r="H1587" s="231" t="str">
        <f>IF(All_Tasks!H1587="","",All_Tasks!H1587)</f>
        <v/>
      </c>
      <c r="I1587" t="str">
        <f>IF(All_Tasks!I1587="","",All_Tasks!I1587)</f>
        <v/>
      </c>
      <c r="J1587" t="str">
        <f>IF(All_Tasks!J1587="","",All_Tasks!J1587)</f>
        <v/>
      </c>
      <c r="K1587" t="str">
        <f>IF(All_Tasks!K1587="","",All_Tasks!K1587)</f>
        <v/>
      </c>
      <c r="L1587" s="231" t="str">
        <f>IF(All_Tasks!L1587="","",All_Tasks!L1587)</f>
        <v/>
      </c>
      <c r="M1587" t="str">
        <f>IF(All_Tasks!M1587="","",All_Tasks!M1587)</f>
        <v/>
      </c>
      <c r="N1587" t="str">
        <f>IF(All_Tasks!N1587="","",All_Tasks!N1587)</f>
        <v/>
      </c>
      <c r="O1587" t="str">
        <f>IF(All_Tasks!O1587="","",All_Tasks!O1587)</f>
        <v/>
      </c>
      <c r="P1587" s="181">
        <f>IF(All_Tasks!P1587="",0,All_Tasks!P1587)</f>
        <v>0</v>
      </c>
      <c r="Q1587" s="181">
        <f>IF(All_Tasks!Q1587="",0,All_Tasks!Q1587)</f>
        <v>0</v>
      </c>
      <c r="R1587" s="181">
        <f>IF(All_Tasks!R1587="",0,All_Tasks!R1587)</f>
        <v>0</v>
      </c>
      <c r="S1587" s="181" t="str">
        <f>IF(All_Tasks!S1587="","",All_Tasks!S1587)</f>
        <v/>
      </c>
      <c r="T1587" t="str">
        <f>IF(All_Tasks!T1587="","",All_Tasks!T1587)</f>
        <v/>
      </c>
      <c r="U1587" t="str">
        <f>IF(All_Tasks!U1587="","",All_Tasks!U1587)</f>
        <v/>
      </c>
      <c r="V1587">
        <f>IF(A1587="",0,IFERROR(MATCH(A1587,Scope_Labor_Rates!$A$6:$A$46,0)+5,0))</f>
        <v>0</v>
      </c>
      <c r="W1587" s="178">
        <f>IF(V1587&gt;0,INDEX(Scope_Labor_Rates!$C$6:$C$46,V1587-5),0)</f>
        <v>0</v>
      </c>
      <c r="X1587" s="178">
        <f>IF(V1587&gt;0,INDEX(Scope_Labor_Rates!$C$6:$C$46,V1587-5),0)</f>
        <v>0</v>
      </c>
      <c r="Y1587" s="180">
        <f>IF(V1587&gt;0,INDEX(Scope_Labor_Rates!$S$6:$S$46,V1587-5),0)</f>
        <v>0</v>
      </c>
      <c r="Z1587" s="180">
        <f>IF(V1587&gt;0,INDEX(Scope_Labor_Rates!$R$6:$R$46,V1587-5),1)</f>
        <v>1</v>
      </c>
      <c r="AA1587" s="231">
        <f t="shared" si="216"/>
        <v>0</v>
      </c>
      <c r="AB1587" t="str">
        <f t="shared" si="217"/>
        <v/>
      </c>
      <c r="AC1587" s="178" t="str">
        <f t="shared" si="218"/>
        <v/>
      </c>
      <c r="AD1587" s="181">
        <f t="shared" si="219"/>
        <v>0</v>
      </c>
      <c r="AE1587" s="178">
        <f>IF(V1587&gt;0,P1587*INDEX(Scope_Labor_Rates!$E$6:$E$46,V1587-5),0)</f>
        <v>0</v>
      </c>
      <c r="AF1587" s="181">
        <f>IF(V1587&gt;0,AE1587*INDEX(Scope_Labor_Rates!$D$6:$D$46,V1587-5)*AA1587,0)</f>
        <v>0</v>
      </c>
      <c r="AG1587" s="178">
        <f>IF(V1587&gt;0,P1587*INDEX(Scope_Labor_Rates!$G$6:$G$46,V1587-5),0)</f>
        <v>0</v>
      </c>
      <c r="AH1587" s="181">
        <f>IF(V1587&gt;0,AG1587*INDEX(Scope_Labor_Rates!$F$6:$F$46,V1587-5)*AA1587,0)</f>
        <v>0</v>
      </c>
      <c r="AI1587" s="178">
        <f>IF(V1587&gt;0,P1587*INDEX(Scope_Labor_Rates!$I$6:$I$46,V1587-5),0)</f>
        <v>0</v>
      </c>
      <c r="AJ1587" s="181">
        <f>IF(V1587&gt;0,AI1587*INDEX(Scope_Labor_Rates!$H$6:$H$46,V1587-5)*AA1587,0)</f>
        <v>0</v>
      </c>
      <c r="AK1587" s="178">
        <f>IF(V1587&gt;0,P1587*INDEX(Scope_Labor_Rates!$K$6:$K$46,V1587-5),0)</f>
        <v>0</v>
      </c>
      <c r="AL1587" s="181">
        <f>IF(V1587&gt;0,AK1587*INDEX(Scope_Labor_Rates!$J$6:$J$46,V1587-5)*AA1587,0)</f>
        <v>0</v>
      </c>
      <c r="AM1587" s="178">
        <f>IF(V1587&gt;0,P1587*INDEX(Scope_Labor_Rates!$M$6:$M$46,V1587-5),0)</f>
        <v>0</v>
      </c>
      <c r="AN1587" s="178">
        <f>IF(V1587&gt;0,AM1587*INDEX(Scope_Labor_Rates!$L$6:$L$46,V1587-5)*AA1587,0)</f>
        <v>0</v>
      </c>
      <c r="AO1587" s="178">
        <f>IF(V1587&gt;0,P1587*INDEX(Scope_Labor_Rates!$O$6:$O$46,V1587-5)*AA1587,0)</f>
        <v>0</v>
      </c>
      <c r="AP1587" s="181">
        <f>IF(V1587&gt;0,P1587*INDEX(Scope_Labor_Rates!$Q$6:$Q$46,V1587-5)*AA1587,0)</f>
        <v>0</v>
      </c>
      <c r="AQ1587" s="178">
        <f t="shared" si="220"/>
        <v>0</v>
      </c>
      <c r="AR1587" s="178">
        <f t="shared" si="221"/>
        <v>0</v>
      </c>
      <c r="AS1587" s="178">
        <f t="shared" si="222"/>
        <v>0</v>
      </c>
      <c r="AT1587" s="178">
        <f t="shared" si="223"/>
        <v>0</v>
      </c>
      <c r="AU1587">
        <f t="shared" si="224"/>
        <v>0</v>
      </c>
    </row>
    <row r="1588" spans="1:47">
      <c r="A1588" t="str">
        <f>IF(All_Tasks!A1588="","",All_Tasks!A1588)</f>
        <v/>
      </c>
      <c r="B1588" t="str">
        <f>IF(All_Tasks!B1588="","",All_Tasks!B1588)</f>
        <v/>
      </c>
      <c r="C1588" t="str">
        <f>IF(All_Tasks!C1588="","",All_Tasks!C1588)</f>
        <v/>
      </c>
      <c r="D1588" t="str">
        <f>IF(All_Tasks!D1588="","",All_Tasks!D1588)</f>
        <v/>
      </c>
      <c r="E1588" t="str">
        <f>IF(All_Tasks!V1588&lt;&gt;"",All_Tasks!V1588,IF(All_Tasks!E1588&lt;&gt;"",All_Tasks!E1588,""))</f>
        <v/>
      </c>
      <c r="F1588" t="str">
        <f>IF(All_Tasks!F1588="","",All_Tasks!F1588)</f>
        <v/>
      </c>
      <c r="G1588" t="str">
        <f>IF(All_Tasks!G1588="","",All_Tasks!G1588)</f>
        <v/>
      </c>
      <c r="H1588" s="231" t="str">
        <f>IF(All_Tasks!H1588="","",All_Tasks!H1588)</f>
        <v/>
      </c>
      <c r="I1588" t="str">
        <f>IF(All_Tasks!I1588="","",All_Tasks!I1588)</f>
        <v/>
      </c>
      <c r="J1588" t="str">
        <f>IF(All_Tasks!J1588="","",All_Tasks!J1588)</f>
        <v/>
      </c>
      <c r="K1588" t="str">
        <f>IF(All_Tasks!K1588="","",All_Tasks!K1588)</f>
        <v/>
      </c>
      <c r="L1588" s="231" t="str">
        <f>IF(All_Tasks!L1588="","",All_Tasks!L1588)</f>
        <v/>
      </c>
      <c r="M1588" t="str">
        <f>IF(All_Tasks!M1588="","",All_Tasks!M1588)</f>
        <v/>
      </c>
      <c r="N1588" t="str">
        <f>IF(All_Tasks!N1588="","",All_Tasks!N1588)</f>
        <v/>
      </c>
      <c r="O1588" t="str">
        <f>IF(All_Tasks!O1588="","",All_Tasks!O1588)</f>
        <v/>
      </c>
      <c r="P1588" s="181">
        <f>IF(All_Tasks!P1588="",0,All_Tasks!P1588)</f>
        <v>0</v>
      </c>
      <c r="Q1588" s="181">
        <f>IF(All_Tasks!Q1588="",0,All_Tasks!Q1588)</f>
        <v>0</v>
      </c>
      <c r="R1588" s="181">
        <f>IF(All_Tasks!R1588="",0,All_Tasks!R1588)</f>
        <v>0</v>
      </c>
      <c r="S1588" s="181" t="str">
        <f>IF(All_Tasks!S1588="","",All_Tasks!S1588)</f>
        <v/>
      </c>
      <c r="T1588" t="str">
        <f>IF(All_Tasks!T1588="","",All_Tasks!T1588)</f>
        <v/>
      </c>
      <c r="U1588" t="str">
        <f>IF(All_Tasks!U1588="","",All_Tasks!U1588)</f>
        <v/>
      </c>
      <c r="V1588">
        <f>IF(A1588="",0,IFERROR(MATCH(A1588,Scope_Labor_Rates!$A$6:$A$46,0)+5,0))</f>
        <v>0</v>
      </c>
      <c r="W1588" s="178">
        <f>IF(V1588&gt;0,INDEX(Scope_Labor_Rates!$C$6:$C$46,V1588-5),0)</f>
        <v>0</v>
      </c>
      <c r="X1588" s="178">
        <f>IF(V1588&gt;0,INDEX(Scope_Labor_Rates!$C$6:$C$46,V1588-5),0)</f>
        <v>0</v>
      </c>
      <c r="Y1588" s="180">
        <f>IF(V1588&gt;0,INDEX(Scope_Labor_Rates!$S$6:$S$46,V1588-5),0)</f>
        <v>0</v>
      </c>
      <c r="Z1588" s="180">
        <f>IF(V1588&gt;0,INDEX(Scope_Labor_Rates!$R$6:$R$46,V1588-5),1)</f>
        <v>1</v>
      </c>
      <c r="AA1588" s="231">
        <f t="shared" si="216"/>
        <v>0</v>
      </c>
      <c r="AB1588" t="str">
        <f t="shared" si="217"/>
        <v/>
      </c>
      <c r="AC1588" s="178" t="str">
        <f t="shared" si="218"/>
        <v/>
      </c>
      <c r="AD1588" s="181">
        <f t="shared" si="219"/>
        <v>0</v>
      </c>
      <c r="AE1588" s="178">
        <f>IF(V1588&gt;0,P1588*INDEX(Scope_Labor_Rates!$E$6:$E$46,V1588-5),0)</f>
        <v>0</v>
      </c>
      <c r="AF1588" s="181">
        <f>IF(V1588&gt;0,AE1588*INDEX(Scope_Labor_Rates!$D$6:$D$46,V1588-5)*AA1588,0)</f>
        <v>0</v>
      </c>
      <c r="AG1588" s="178">
        <f>IF(V1588&gt;0,P1588*INDEX(Scope_Labor_Rates!$G$6:$G$46,V1588-5),0)</f>
        <v>0</v>
      </c>
      <c r="AH1588" s="181">
        <f>IF(V1588&gt;0,AG1588*INDEX(Scope_Labor_Rates!$F$6:$F$46,V1588-5)*AA1588,0)</f>
        <v>0</v>
      </c>
      <c r="AI1588" s="178">
        <f>IF(V1588&gt;0,P1588*INDEX(Scope_Labor_Rates!$I$6:$I$46,V1588-5),0)</f>
        <v>0</v>
      </c>
      <c r="AJ1588" s="181">
        <f>IF(V1588&gt;0,AI1588*INDEX(Scope_Labor_Rates!$H$6:$H$46,V1588-5)*AA1588,0)</f>
        <v>0</v>
      </c>
      <c r="AK1588" s="178">
        <f>IF(V1588&gt;0,P1588*INDEX(Scope_Labor_Rates!$K$6:$K$46,V1588-5),0)</f>
        <v>0</v>
      </c>
      <c r="AL1588" s="181">
        <f>IF(V1588&gt;0,AK1588*INDEX(Scope_Labor_Rates!$J$6:$J$46,V1588-5)*AA1588,0)</f>
        <v>0</v>
      </c>
      <c r="AM1588" s="178">
        <f>IF(V1588&gt;0,P1588*INDEX(Scope_Labor_Rates!$M$6:$M$46,V1588-5),0)</f>
        <v>0</v>
      </c>
      <c r="AN1588" s="178">
        <f>IF(V1588&gt;0,AM1588*INDEX(Scope_Labor_Rates!$L$6:$L$46,V1588-5)*AA1588,0)</f>
        <v>0</v>
      </c>
      <c r="AO1588" s="178">
        <f>IF(V1588&gt;0,P1588*INDEX(Scope_Labor_Rates!$O$6:$O$46,V1588-5)*AA1588,0)</f>
        <v>0</v>
      </c>
      <c r="AP1588" s="181">
        <f>IF(V1588&gt;0,P1588*INDEX(Scope_Labor_Rates!$Q$6:$Q$46,V1588-5)*AA1588,0)</f>
        <v>0</v>
      </c>
      <c r="AQ1588" s="178">
        <f t="shared" si="220"/>
        <v>0</v>
      </c>
      <c r="AR1588" s="178">
        <f t="shared" si="221"/>
        <v>0</v>
      </c>
      <c r="AS1588" s="178">
        <f t="shared" si="222"/>
        <v>0</v>
      </c>
      <c r="AT1588" s="178">
        <f t="shared" si="223"/>
        <v>0</v>
      </c>
      <c r="AU1588">
        <f t="shared" si="224"/>
        <v>0</v>
      </c>
    </row>
    <row r="1589" spans="1:47">
      <c r="A1589" t="str">
        <f>IF(All_Tasks!A1589="","",All_Tasks!A1589)</f>
        <v/>
      </c>
      <c r="B1589" t="str">
        <f>IF(All_Tasks!B1589="","",All_Tasks!B1589)</f>
        <v/>
      </c>
      <c r="C1589" t="str">
        <f>IF(All_Tasks!C1589="","",All_Tasks!C1589)</f>
        <v/>
      </c>
      <c r="D1589" t="str">
        <f>IF(All_Tasks!D1589="","",All_Tasks!D1589)</f>
        <v/>
      </c>
      <c r="E1589" t="str">
        <f>IF(All_Tasks!V1589&lt;&gt;"",All_Tasks!V1589,IF(All_Tasks!E1589&lt;&gt;"",All_Tasks!E1589,""))</f>
        <v/>
      </c>
      <c r="F1589" t="str">
        <f>IF(All_Tasks!F1589="","",All_Tasks!F1589)</f>
        <v/>
      </c>
      <c r="G1589" t="str">
        <f>IF(All_Tasks!G1589="","",All_Tasks!G1589)</f>
        <v/>
      </c>
      <c r="H1589" s="231" t="str">
        <f>IF(All_Tasks!H1589="","",All_Tasks!H1589)</f>
        <v/>
      </c>
      <c r="I1589" t="str">
        <f>IF(All_Tasks!I1589="","",All_Tasks!I1589)</f>
        <v/>
      </c>
      <c r="J1589" t="str">
        <f>IF(All_Tasks!J1589="","",All_Tasks!J1589)</f>
        <v/>
      </c>
      <c r="K1589" t="str">
        <f>IF(All_Tasks!K1589="","",All_Tasks!K1589)</f>
        <v/>
      </c>
      <c r="L1589" s="231" t="str">
        <f>IF(All_Tasks!L1589="","",All_Tasks!L1589)</f>
        <v/>
      </c>
      <c r="M1589" t="str">
        <f>IF(All_Tasks!M1589="","",All_Tasks!M1589)</f>
        <v/>
      </c>
      <c r="N1589" t="str">
        <f>IF(All_Tasks!N1589="","",All_Tasks!N1589)</f>
        <v/>
      </c>
      <c r="O1589" t="str">
        <f>IF(All_Tasks!O1589="","",All_Tasks!O1589)</f>
        <v/>
      </c>
      <c r="P1589" s="181">
        <f>IF(All_Tasks!P1589="",0,All_Tasks!P1589)</f>
        <v>0</v>
      </c>
      <c r="Q1589" s="181">
        <f>IF(All_Tasks!Q1589="",0,All_Tasks!Q1589)</f>
        <v>0</v>
      </c>
      <c r="R1589" s="181">
        <f>IF(All_Tasks!R1589="",0,All_Tasks!R1589)</f>
        <v>0</v>
      </c>
      <c r="S1589" s="181" t="str">
        <f>IF(All_Tasks!S1589="","",All_Tasks!S1589)</f>
        <v/>
      </c>
      <c r="T1589" t="str">
        <f>IF(All_Tasks!T1589="","",All_Tasks!T1589)</f>
        <v/>
      </c>
      <c r="U1589" t="str">
        <f>IF(All_Tasks!U1589="","",All_Tasks!U1589)</f>
        <v/>
      </c>
      <c r="V1589">
        <f>IF(A1589="",0,IFERROR(MATCH(A1589,Scope_Labor_Rates!$A$6:$A$46,0)+5,0))</f>
        <v>0</v>
      </c>
      <c r="W1589" s="178">
        <f>IF(V1589&gt;0,INDEX(Scope_Labor_Rates!$C$6:$C$46,V1589-5),0)</f>
        <v>0</v>
      </c>
      <c r="X1589" s="178">
        <f>IF(V1589&gt;0,INDEX(Scope_Labor_Rates!$C$6:$C$46,V1589-5),0)</f>
        <v>0</v>
      </c>
      <c r="Y1589" s="180">
        <f>IF(V1589&gt;0,INDEX(Scope_Labor_Rates!$S$6:$S$46,V1589-5),0)</f>
        <v>0</v>
      </c>
      <c r="Z1589" s="180">
        <f>IF(V1589&gt;0,INDEX(Scope_Labor_Rates!$R$6:$R$46,V1589-5),1)</f>
        <v>1</v>
      </c>
      <c r="AA1589" s="231">
        <f t="shared" si="216"/>
        <v>0</v>
      </c>
      <c r="AB1589" t="str">
        <f t="shared" si="217"/>
        <v/>
      </c>
      <c r="AC1589" s="178" t="str">
        <f t="shared" si="218"/>
        <v/>
      </c>
      <c r="AD1589" s="181">
        <f t="shared" si="219"/>
        <v>0</v>
      </c>
      <c r="AE1589" s="178">
        <f>IF(V1589&gt;0,P1589*INDEX(Scope_Labor_Rates!$E$6:$E$46,V1589-5),0)</f>
        <v>0</v>
      </c>
      <c r="AF1589" s="181">
        <f>IF(V1589&gt;0,AE1589*INDEX(Scope_Labor_Rates!$D$6:$D$46,V1589-5)*AA1589,0)</f>
        <v>0</v>
      </c>
      <c r="AG1589" s="178">
        <f>IF(V1589&gt;0,P1589*INDEX(Scope_Labor_Rates!$G$6:$G$46,V1589-5),0)</f>
        <v>0</v>
      </c>
      <c r="AH1589" s="181">
        <f>IF(V1589&gt;0,AG1589*INDEX(Scope_Labor_Rates!$F$6:$F$46,V1589-5)*AA1589,0)</f>
        <v>0</v>
      </c>
      <c r="AI1589" s="178">
        <f>IF(V1589&gt;0,P1589*INDEX(Scope_Labor_Rates!$I$6:$I$46,V1589-5),0)</f>
        <v>0</v>
      </c>
      <c r="AJ1589" s="181">
        <f>IF(V1589&gt;0,AI1589*INDEX(Scope_Labor_Rates!$H$6:$H$46,V1589-5)*AA1589,0)</f>
        <v>0</v>
      </c>
      <c r="AK1589" s="178">
        <f>IF(V1589&gt;0,P1589*INDEX(Scope_Labor_Rates!$K$6:$K$46,V1589-5),0)</f>
        <v>0</v>
      </c>
      <c r="AL1589" s="181">
        <f>IF(V1589&gt;0,AK1589*INDEX(Scope_Labor_Rates!$J$6:$J$46,V1589-5)*AA1589,0)</f>
        <v>0</v>
      </c>
      <c r="AM1589" s="178">
        <f>IF(V1589&gt;0,P1589*INDEX(Scope_Labor_Rates!$M$6:$M$46,V1589-5),0)</f>
        <v>0</v>
      </c>
      <c r="AN1589" s="178">
        <f>IF(V1589&gt;0,AM1589*INDEX(Scope_Labor_Rates!$L$6:$L$46,V1589-5)*AA1589,0)</f>
        <v>0</v>
      </c>
      <c r="AO1589" s="178">
        <f>IF(V1589&gt;0,P1589*INDEX(Scope_Labor_Rates!$O$6:$O$46,V1589-5)*AA1589,0)</f>
        <v>0</v>
      </c>
      <c r="AP1589" s="181">
        <f>IF(V1589&gt;0,P1589*INDEX(Scope_Labor_Rates!$Q$6:$Q$46,V1589-5)*AA1589,0)</f>
        <v>0</v>
      </c>
      <c r="AQ1589" s="178">
        <f t="shared" si="220"/>
        <v>0</v>
      </c>
      <c r="AR1589" s="178">
        <f t="shared" si="221"/>
        <v>0</v>
      </c>
      <c r="AS1589" s="178">
        <f t="shared" si="222"/>
        <v>0</v>
      </c>
      <c r="AT1589" s="178">
        <f t="shared" si="223"/>
        <v>0</v>
      </c>
      <c r="AU1589">
        <f t="shared" si="224"/>
        <v>0</v>
      </c>
    </row>
    <row r="1590" spans="1:47">
      <c r="A1590" t="str">
        <f>IF(All_Tasks!A1590="","",All_Tasks!A1590)</f>
        <v/>
      </c>
      <c r="B1590" t="str">
        <f>IF(All_Tasks!B1590="","",All_Tasks!B1590)</f>
        <v/>
      </c>
      <c r="C1590" t="str">
        <f>IF(All_Tasks!C1590="","",All_Tasks!C1590)</f>
        <v/>
      </c>
      <c r="D1590" t="str">
        <f>IF(All_Tasks!D1590="","",All_Tasks!D1590)</f>
        <v/>
      </c>
      <c r="E1590" t="str">
        <f>IF(All_Tasks!V1590&lt;&gt;"",All_Tasks!V1590,IF(All_Tasks!E1590&lt;&gt;"",All_Tasks!E1590,""))</f>
        <v/>
      </c>
      <c r="F1590" t="str">
        <f>IF(All_Tasks!F1590="","",All_Tasks!F1590)</f>
        <v/>
      </c>
      <c r="G1590" t="str">
        <f>IF(All_Tasks!G1590="","",All_Tasks!G1590)</f>
        <v/>
      </c>
      <c r="H1590" s="231" t="str">
        <f>IF(All_Tasks!H1590="","",All_Tasks!H1590)</f>
        <v/>
      </c>
      <c r="I1590" t="str">
        <f>IF(All_Tasks!I1590="","",All_Tasks!I1590)</f>
        <v/>
      </c>
      <c r="J1590" t="str">
        <f>IF(All_Tasks!J1590="","",All_Tasks!J1590)</f>
        <v/>
      </c>
      <c r="K1590" t="str">
        <f>IF(All_Tasks!K1590="","",All_Tasks!K1590)</f>
        <v/>
      </c>
      <c r="L1590" s="231" t="str">
        <f>IF(All_Tasks!L1590="","",All_Tasks!L1590)</f>
        <v/>
      </c>
      <c r="M1590" t="str">
        <f>IF(All_Tasks!M1590="","",All_Tasks!M1590)</f>
        <v/>
      </c>
      <c r="N1590" t="str">
        <f>IF(All_Tasks!N1590="","",All_Tasks!N1590)</f>
        <v/>
      </c>
      <c r="O1590" t="str">
        <f>IF(All_Tasks!O1590="","",All_Tasks!O1590)</f>
        <v/>
      </c>
      <c r="P1590" s="181">
        <f>IF(All_Tasks!P1590="",0,All_Tasks!P1590)</f>
        <v>0</v>
      </c>
      <c r="Q1590" s="181">
        <f>IF(All_Tasks!Q1590="",0,All_Tasks!Q1590)</f>
        <v>0</v>
      </c>
      <c r="R1590" s="181">
        <f>IF(All_Tasks!R1590="",0,All_Tasks!R1590)</f>
        <v>0</v>
      </c>
      <c r="S1590" s="181" t="str">
        <f>IF(All_Tasks!S1590="","",All_Tasks!S1590)</f>
        <v/>
      </c>
      <c r="T1590" t="str">
        <f>IF(All_Tasks!T1590="","",All_Tasks!T1590)</f>
        <v/>
      </c>
      <c r="U1590" t="str">
        <f>IF(All_Tasks!U1590="","",All_Tasks!U1590)</f>
        <v/>
      </c>
      <c r="V1590">
        <f>IF(A1590="",0,IFERROR(MATCH(A1590,Scope_Labor_Rates!$A$6:$A$46,0)+5,0))</f>
        <v>0</v>
      </c>
      <c r="W1590" s="178">
        <f>IF(V1590&gt;0,INDEX(Scope_Labor_Rates!$C$6:$C$46,V1590-5),0)</f>
        <v>0</v>
      </c>
      <c r="X1590" s="178">
        <f>IF(V1590&gt;0,INDEX(Scope_Labor_Rates!$C$6:$C$46,V1590-5),0)</f>
        <v>0</v>
      </c>
      <c r="Y1590" s="180">
        <f>IF(V1590&gt;0,INDEX(Scope_Labor_Rates!$S$6:$S$46,V1590-5),0)</f>
        <v>0</v>
      </c>
      <c r="Z1590" s="180">
        <f>IF(V1590&gt;0,INDEX(Scope_Labor_Rates!$R$6:$R$46,V1590-5),1)</f>
        <v>1</v>
      </c>
      <c r="AA1590" s="231">
        <f t="shared" si="216"/>
        <v>0</v>
      </c>
      <c r="AB1590" t="str">
        <f t="shared" si="217"/>
        <v/>
      </c>
      <c r="AC1590" s="178" t="str">
        <f t="shared" si="218"/>
        <v/>
      </c>
      <c r="AD1590" s="181">
        <f t="shared" si="219"/>
        <v>0</v>
      </c>
      <c r="AE1590" s="178">
        <f>IF(V1590&gt;0,P1590*INDEX(Scope_Labor_Rates!$E$6:$E$46,V1590-5),0)</f>
        <v>0</v>
      </c>
      <c r="AF1590" s="181">
        <f>IF(V1590&gt;0,AE1590*INDEX(Scope_Labor_Rates!$D$6:$D$46,V1590-5)*AA1590,0)</f>
        <v>0</v>
      </c>
      <c r="AG1590" s="178">
        <f>IF(V1590&gt;0,P1590*INDEX(Scope_Labor_Rates!$G$6:$G$46,V1590-5),0)</f>
        <v>0</v>
      </c>
      <c r="AH1590" s="181">
        <f>IF(V1590&gt;0,AG1590*INDEX(Scope_Labor_Rates!$F$6:$F$46,V1590-5)*AA1590,0)</f>
        <v>0</v>
      </c>
      <c r="AI1590" s="178">
        <f>IF(V1590&gt;0,P1590*INDEX(Scope_Labor_Rates!$I$6:$I$46,V1590-5),0)</f>
        <v>0</v>
      </c>
      <c r="AJ1590" s="181">
        <f>IF(V1590&gt;0,AI1590*INDEX(Scope_Labor_Rates!$H$6:$H$46,V1590-5)*AA1590,0)</f>
        <v>0</v>
      </c>
      <c r="AK1590" s="178">
        <f>IF(V1590&gt;0,P1590*INDEX(Scope_Labor_Rates!$K$6:$K$46,V1590-5),0)</f>
        <v>0</v>
      </c>
      <c r="AL1590" s="181">
        <f>IF(V1590&gt;0,AK1590*INDEX(Scope_Labor_Rates!$J$6:$J$46,V1590-5)*AA1590,0)</f>
        <v>0</v>
      </c>
      <c r="AM1590" s="178">
        <f>IF(V1590&gt;0,P1590*INDEX(Scope_Labor_Rates!$M$6:$M$46,V1590-5),0)</f>
        <v>0</v>
      </c>
      <c r="AN1590" s="178">
        <f>IF(V1590&gt;0,AM1590*INDEX(Scope_Labor_Rates!$L$6:$L$46,V1590-5)*AA1590,0)</f>
        <v>0</v>
      </c>
      <c r="AO1590" s="178">
        <f>IF(V1590&gt;0,P1590*INDEX(Scope_Labor_Rates!$O$6:$O$46,V1590-5)*AA1590,0)</f>
        <v>0</v>
      </c>
      <c r="AP1590" s="181">
        <f>IF(V1590&gt;0,P1590*INDEX(Scope_Labor_Rates!$Q$6:$Q$46,V1590-5)*AA1590,0)</f>
        <v>0</v>
      </c>
      <c r="AQ1590" s="178">
        <f t="shared" si="220"/>
        <v>0</v>
      </c>
      <c r="AR1590" s="178">
        <f t="shared" si="221"/>
        <v>0</v>
      </c>
      <c r="AS1590" s="178">
        <f t="shared" si="222"/>
        <v>0</v>
      </c>
      <c r="AT1590" s="178">
        <f t="shared" si="223"/>
        <v>0</v>
      </c>
      <c r="AU1590">
        <f t="shared" si="224"/>
        <v>0</v>
      </c>
    </row>
    <row r="1591" spans="1:47">
      <c r="A1591" t="str">
        <f>IF(All_Tasks!A1591="","",All_Tasks!A1591)</f>
        <v/>
      </c>
      <c r="B1591" t="str">
        <f>IF(All_Tasks!B1591="","",All_Tasks!B1591)</f>
        <v/>
      </c>
      <c r="C1591" t="str">
        <f>IF(All_Tasks!C1591="","",All_Tasks!C1591)</f>
        <v/>
      </c>
      <c r="D1591" t="str">
        <f>IF(All_Tasks!D1591="","",All_Tasks!D1591)</f>
        <v/>
      </c>
      <c r="E1591" t="str">
        <f>IF(All_Tasks!V1591&lt;&gt;"",All_Tasks!V1591,IF(All_Tasks!E1591&lt;&gt;"",All_Tasks!E1591,""))</f>
        <v/>
      </c>
      <c r="F1591" t="str">
        <f>IF(All_Tasks!F1591="","",All_Tasks!F1591)</f>
        <v/>
      </c>
      <c r="G1591" t="str">
        <f>IF(All_Tasks!G1591="","",All_Tasks!G1591)</f>
        <v/>
      </c>
      <c r="H1591" s="231" t="str">
        <f>IF(All_Tasks!H1591="","",All_Tasks!H1591)</f>
        <v/>
      </c>
      <c r="I1591" t="str">
        <f>IF(All_Tasks!I1591="","",All_Tasks!I1591)</f>
        <v/>
      </c>
      <c r="J1591" t="str">
        <f>IF(All_Tasks!J1591="","",All_Tasks!J1591)</f>
        <v/>
      </c>
      <c r="K1591" t="str">
        <f>IF(All_Tasks!K1591="","",All_Tasks!K1591)</f>
        <v/>
      </c>
      <c r="L1591" s="231" t="str">
        <f>IF(All_Tasks!L1591="","",All_Tasks!L1591)</f>
        <v/>
      </c>
      <c r="M1591" t="str">
        <f>IF(All_Tasks!M1591="","",All_Tasks!M1591)</f>
        <v/>
      </c>
      <c r="N1591" t="str">
        <f>IF(All_Tasks!N1591="","",All_Tasks!N1591)</f>
        <v/>
      </c>
      <c r="O1591" t="str">
        <f>IF(All_Tasks!O1591="","",All_Tasks!O1591)</f>
        <v/>
      </c>
      <c r="P1591" s="181">
        <f>IF(All_Tasks!P1591="",0,All_Tasks!P1591)</f>
        <v>0</v>
      </c>
      <c r="Q1591" s="181">
        <f>IF(All_Tasks!Q1591="",0,All_Tasks!Q1591)</f>
        <v>0</v>
      </c>
      <c r="R1591" s="181">
        <f>IF(All_Tasks!R1591="",0,All_Tasks!R1591)</f>
        <v>0</v>
      </c>
      <c r="S1591" s="181" t="str">
        <f>IF(All_Tasks!S1591="","",All_Tasks!S1591)</f>
        <v/>
      </c>
      <c r="T1591" t="str">
        <f>IF(All_Tasks!T1591="","",All_Tasks!T1591)</f>
        <v/>
      </c>
      <c r="U1591" t="str">
        <f>IF(All_Tasks!U1591="","",All_Tasks!U1591)</f>
        <v/>
      </c>
      <c r="V1591">
        <f>IF(A1591="",0,IFERROR(MATCH(A1591,Scope_Labor_Rates!$A$6:$A$46,0)+5,0))</f>
        <v>0</v>
      </c>
      <c r="W1591" s="178">
        <f>IF(V1591&gt;0,INDEX(Scope_Labor_Rates!$C$6:$C$46,V1591-5),0)</f>
        <v>0</v>
      </c>
      <c r="X1591" s="178">
        <f>IF(V1591&gt;0,INDEX(Scope_Labor_Rates!$C$6:$C$46,V1591-5),0)</f>
        <v>0</v>
      </c>
      <c r="Y1591" s="180">
        <f>IF(V1591&gt;0,INDEX(Scope_Labor_Rates!$S$6:$S$46,V1591-5),0)</f>
        <v>0</v>
      </c>
      <c r="Z1591" s="180">
        <f>IF(V1591&gt;0,INDEX(Scope_Labor_Rates!$R$6:$R$46,V1591-5),1)</f>
        <v>1</v>
      </c>
      <c r="AA1591" s="231">
        <f t="shared" si="216"/>
        <v>0</v>
      </c>
      <c r="AB1591" t="str">
        <f t="shared" si="217"/>
        <v/>
      </c>
      <c r="AC1591" s="178" t="str">
        <f t="shared" si="218"/>
        <v/>
      </c>
      <c r="AD1591" s="181">
        <f t="shared" si="219"/>
        <v>0</v>
      </c>
      <c r="AE1591" s="178">
        <f>IF(V1591&gt;0,P1591*INDEX(Scope_Labor_Rates!$E$6:$E$46,V1591-5),0)</f>
        <v>0</v>
      </c>
      <c r="AF1591" s="181">
        <f>IF(V1591&gt;0,AE1591*INDEX(Scope_Labor_Rates!$D$6:$D$46,V1591-5)*AA1591,0)</f>
        <v>0</v>
      </c>
      <c r="AG1591" s="178">
        <f>IF(V1591&gt;0,P1591*INDEX(Scope_Labor_Rates!$G$6:$G$46,V1591-5),0)</f>
        <v>0</v>
      </c>
      <c r="AH1591" s="181">
        <f>IF(V1591&gt;0,AG1591*INDEX(Scope_Labor_Rates!$F$6:$F$46,V1591-5)*AA1591,0)</f>
        <v>0</v>
      </c>
      <c r="AI1591" s="178">
        <f>IF(V1591&gt;0,P1591*INDEX(Scope_Labor_Rates!$I$6:$I$46,V1591-5),0)</f>
        <v>0</v>
      </c>
      <c r="AJ1591" s="181">
        <f>IF(V1591&gt;0,AI1591*INDEX(Scope_Labor_Rates!$H$6:$H$46,V1591-5)*AA1591,0)</f>
        <v>0</v>
      </c>
      <c r="AK1591" s="178">
        <f>IF(V1591&gt;0,P1591*INDEX(Scope_Labor_Rates!$K$6:$K$46,V1591-5),0)</f>
        <v>0</v>
      </c>
      <c r="AL1591" s="181">
        <f>IF(V1591&gt;0,AK1591*INDEX(Scope_Labor_Rates!$J$6:$J$46,V1591-5)*AA1591,0)</f>
        <v>0</v>
      </c>
      <c r="AM1591" s="178">
        <f>IF(V1591&gt;0,P1591*INDEX(Scope_Labor_Rates!$M$6:$M$46,V1591-5),0)</f>
        <v>0</v>
      </c>
      <c r="AN1591" s="178">
        <f>IF(V1591&gt;0,AM1591*INDEX(Scope_Labor_Rates!$L$6:$L$46,V1591-5)*AA1591,0)</f>
        <v>0</v>
      </c>
      <c r="AO1591" s="178">
        <f>IF(V1591&gt;0,P1591*INDEX(Scope_Labor_Rates!$O$6:$O$46,V1591-5)*AA1591,0)</f>
        <v>0</v>
      </c>
      <c r="AP1591" s="181">
        <f>IF(V1591&gt;0,P1591*INDEX(Scope_Labor_Rates!$Q$6:$Q$46,V1591-5)*AA1591,0)</f>
        <v>0</v>
      </c>
      <c r="AQ1591" s="178">
        <f t="shared" si="220"/>
        <v>0</v>
      </c>
      <c r="AR1591" s="178">
        <f t="shared" si="221"/>
        <v>0</v>
      </c>
      <c r="AS1591" s="178">
        <f t="shared" si="222"/>
        <v>0</v>
      </c>
      <c r="AT1591" s="178">
        <f t="shared" si="223"/>
        <v>0</v>
      </c>
      <c r="AU1591">
        <f t="shared" si="224"/>
        <v>0</v>
      </c>
    </row>
    <row r="1592" spans="1:47">
      <c r="A1592" t="str">
        <f>IF(All_Tasks!A1592="","",All_Tasks!A1592)</f>
        <v/>
      </c>
      <c r="B1592" t="str">
        <f>IF(All_Tasks!B1592="","",All_Tasks!B1592)</f>
        <v/>
      </c>
      <c r="C1592" t="str">
        <f>IF(All_Tasks!C1592="","",All_Tasks!C1592)</f>
        <v/>
      </c>
      <c r="D1592" t="str">
        <f>IF(All_Tasks!D1592="","",All_Tasks!D1592)</f>
        <v/>
      </c>
      <c r="E1592" t="str">
        <f>IF(All_Tasks!V1592&lt;&gt;"",All_Tasks!V1592,IF(All_Tasks!E1592&lt;&gt;"",All_Tasks!E1592,""))</f>
        <v/>
      </c>
      <c r="F1592" t="str">
        <f>IF(All_Tasks!F1592="","",All_Tasks!F1592)</f>
        <v/>
      </c>
      <c r="G1592" t="str">
        <f>IF(All_Tasks!G1592="","",All_Tasks!G1592)</f>
        <v/>
      </c>
      <c r="H1592" s="231" t="str">
        <f>IF(All_Tasks!H1592="","",All_Tasks!H1592)</f>
        <v/>
      </c>
      <c r="I1592" t="str">
        <f>IF(All_Tasks!I1592="","",All_Tasks!I1592)</f>
        <v/>
      </c>
      <c r="J1592" t="str">
        <f>IF(All_Tasks!J1592="","",All_Tasks!J1592)</f>
        <v/>
      </c>
      <c r="K1592" t="str">
        <f>IF(All_Tasks!K1592="","",All_Tasks!K1592)</f>
        <v/>
      </c>
      <c r="L1592" s="231" t="str">
        <f>IF(All_Tasks!L1592="","",All_Tasks!L1592)</f>
        <v/>
      </c>
      <c r="M1592" t="str">
        <f>IF(All_Tasks!M1592="","",All_Tasks!M1592)</f>
        <v/>
      </c>
      <c r="N1592" t="str">
        <f>IF(All_Tasks!N1592="","",All_Tasks!N1592)</f>
        <v/>
      </c>
      <c r="O1592" t="str">
        <f>IF(All_Tasks!O1592="","",All_Tasks!O1592)</f>
        <v/>
      </c>
      <c r="P1592" s="181">
        <f>IF(All_Tasks!P1592="",0,All_Tasks!P1592)</f>
        <v>0</v>
      </c>
      <c r="Q1592" s="181">
        <f>IF(All_Tasks!Q1592="",0,All_Tasks!Q1592)</f>
        <v>0</v>
      </c>
      <c r="R1592" s="181">
        <f>IF(All_Tasks!R1592="",0,All_Tasks!R1592)</f>
        <v>0</v>
      </c>
      <c r="S1592" s="181" t="str">
        <f>IF(All_Tasks!S1592="","",All_Tasks!S1592)</f>
        <v/>
      </c>
      <c r="T1592" t="str">
        <f>IF(All_Tasks!T1592="","",All_Tasks!T1592)</f>
        <v/>
      </c>
      <c r="U1592" t="str">
        <f>IF(All_Tasks!U1592="","",All_Tasks!U1592)</f>
        <v/>
      </c>
      <c r="V1592">
        <f>IF(A1592="",0,IFERROR(MATCH(A1592,Scope_Labor_Rates!$A$6:$A$46,0)+5,0))</f>
        <v>0</v>
      </c>
      <c r="W1592" s="178">
        <f>IF(V1592&gt;0,INDEX(Scope_Labor_Rates!$C$6:$C$46,V1592-5),0)</f>
        <v>0</v>
      </c>
      <c r="X1592" s="178">
        <f>IF(V1592&gt;0,INDEX(Scope_Labor_Rates!$C$6:$C$46,V1592-5),0)</f>
        <v>0</v>
      </c>
      <c r="Y1592" s="180">
        <f>IF(V1592&gt;0,INDEX(Scope_Labor_Rates!$S$6:$S$46,V1592-5),0)</f>
        <v>0</v>
      </c>
      <c r="Z1592" s="180">
        <f>IF(V1592&gt;0,INDEX(Scope_Labor_Rates!$R$6:$R$46,V1592-5),1)</f>
        <v>1</v>
      </c>
      <c r="AA1592" s="231">
        <f t="shared" si="216"/>
        <v>0</v>
      </c>
      <c r="AB1592" t="str">
        <f t="shared" si="217"/>
        <v/>
      </c>
      <c r="AC1592" s="178" t="str">
        <f t="shared" si="218"/>
        <v/>
      </c>
      <c r="AD1592" s="181">
        <f t="shared" si="219"/>
        <v>0</v>
      </c>
      <c r="AE1592" s="178">
        <f>IF(V1592&gt;0,P1592*INDEX(Scope_Labor_Rates!$E$6:$E$46,V1592-5),0)</f>
        <v>0</v>
      </c>
      <c r="AF1592" s="181">
        <f>IF(V1592&gt;0,AE1592*INDEX(Scope_Labor_Rates!$D$6:$D$46,V1592-5)*AA1592,0)</f>
        <v>0</v>
      </c>
      <c r="AG1592" s="178">
        <f>IF(V1592&gt;0,P1592*INDEX(Scope_Labor_Rates!$G$6:$G$46,V1592-5),0)</f>
        <v>0</v>
      </c>
      <c r="AH1592" s="181">
        <f>IF(V1592&gt;0,AG1592*INDEX(Scope_Labor_Rates!$F$6:$F$46,V1592-5)*AA1592,0)</f>
        <v>0</v>
      </c>
      <c r="AI1592" s="178">
        <f>IF(V1592&gt;0,P1592*INDEX(Scope_Labor_Rates!$I$6:$I$46,V1592-5),0)</f>
        <v>0</v>
      </c>
      <c r="AJ1592" s="181">
        <f>IF(V1592&gt;0,AI1592*INDEX(Scope_Labor_Rates!$H$6:$H$46,V1592-5)*AA1592,0)</f>
        <v>0</v>
      </c>
      <c r="AK1592" s="178">
        <f>IF(V1592&gt;0,P1592*INDEX(Scope_Labor_Rates!$K$6:$K$46,V1592-5),0)</f>
        <v>0</v>
      </c>
      <c r="AL1592" s="181">
        <f>IF(V1592&gt;0,AK1592*INDEX(Scope_Labor_Rates!$J$6:$J$46,V1592-5)*AA1592,0)</f>
        <v>0</v>
      </c>
      <c r="AM1592" s="178">
        <f>IF(V1592&gt;0,P1592*INDEX(Scope_Labor_Rates!$M$6:$M$46,V1592-5),0)</f>
        <v>0</v>
      </c>
      <c r="AN1592" s="178">
        <f>IF(V1592&gt;0,AM1592*INDEX(Scope_Labor_Rates!$L$6:$L$46,V1592-5)*AA1592,0)</f>
        <v>0</v>
      </c>
      <c r="AO1592" s="178">
        <f>IF(V1592&gt;0,P1592*INDEX(Scope_Labor_Rates!$O$6:$O$46,V1592-5)*AA1592,0)</f>
        <v>0</v>
      </c>
      <c r="AP1592" s="181">
        <f>IF(V1592&gt;0,P1592*INDEX(Scope_Labor_Rates!$Q$6:$Q$46,V1592-5)*AA1592,0)</f>
        <v>0</v>
      </c>
      <c r="AQ1592" s="178">
        <f t="shared" si="220"/>
        <v>0</v>
      </c>
      <c r="AR1592" s="178">
        <f t="shared" si="221"/>
        <v>0</v>
      </c>
      <c r="AS1592" s="178">
        <f t="shared" si="222"/>
        <v>0</v>
      </c>
      <c r="AT1592" s="178">
        <f t="shared" si="223"/>
        <v>0</v>
      </c>
      <c r="AU1592">
        <f t="shared" si="224"/>
        <v>0</v>
      </c>
    </row>
    <row r="1593" spans="1:47">
      <c r="A1593" t="str">
        <f>IF(All_Tasks!A1593="","",All_Tasks!A1593)</f>
        <v/>
      </c>
      <c r="B1593" t="str">
        <f>IF(All_Tasks!B1593="","",All_Tasks!B1593)</f>
        <v/>
      </c>
      <c r="C1593" t="str">
        <f>IF(All_Tasks!C1593="","",All_Tasks!C1593)</f>
        <v/>
      </c>
      <c r="D1593" t="str">
        <f>IF(All_Tasks!D1593="","",All_Tasks!D1593)</f>
        <v/>
      </c>
      <c r="E1593" t="str">
        <f>IF(All_Tasks!V1593&lt;&gt;"",All_Tasks!V1593,IF(All_Tasks!E1593&lt;&gt;"",All_Tasks!E1593,""))</f>
        <v/>
      </c>
      <c r="F1593" t="str">
        <f>IF(All_Tasks!F1593="","",All_Tasks!F1593)</f>
        <v/>
      </c>
      <c r="G1593" t="str">
        <f>IF(All_Tasks!G1593="","",All_Tasks!G1593)</f>
        <v/>
      </c>
      <c r="H1593" s="231" t="str">
        <f>IF(All_Tasks!H1593="","",All_Tasks!H1593)</f>
        <v/>
      </c>
      <c r="I1593" t="str">
        <f>IF(All_Tasks!I1593="","",All_Tasks!I1593)</f>
        <v/>
      </c>
      <c r="J1593" t="str">
        <f>IF(All_Tasks!J1593="","",All_Tasks!J1593)</f>
        <v/>
      </c>
      <c r="K1593" t="str">
        <f>IF(All_Tasks!K1593="","",All_Tasks!K1593)</f>
        <v/>
      </c>
      <c r="L1593" s="231" t="str">
        <f>IF(All_Tasks!L1593="","",All_Tasks!L1593)</f>
        <v/>
      </c>
      <c r="M1593" t="str">
        <f>IF(All_Tasks!M1593="","",All_Tasks!M1593)</f>
        <v/>
      </c>
      <c r="N1593" t="str">
        <f>IF(All_Tasks!N1593="","",All_Tasks!N1593)</f>
        <v/>
      </c>
      <c r="O1593" t="str">
        <f>IF(All_Tasks!O1593="","",All_Tasks!O1593)</f>
        <v/>
      </c>
      <c r="P1593" s="181">
        <f>IF(All_Tasks!P1593="",0,All_Tasks!P1593)</f>
        <v>0</v>
      </c>
      <c r="Q1593" s="181">
        <f>IF(All_Tasks!Q1593="",0,All_Tasks!Q1593)</f>
        <v>0</v>
      </c>
      <c r="R1593" s="181">
        <f>IF(All_Tasks!R1593="",0,All_Tasks!R1593)</f>
        <v>0</v>
      </c>
      <c r="S1593" s="181" t="str">
        <f>IF(All_Tasks!S1593="","",All_Tasks!S1593)</f>
        <v/>
      </c>
      <c r="T1593" t="str">
        <f>IF(All_Tasks!T1593="","",All_Tasks!T1593)</f>
        <v/>
      </c>
      <c r="U1593" t="str">
        <f>IF(All_Tasks!U1593="","",All_Tasks!U1593)</f>
        <v/>
      </c>
      <c r="V1593">
        <f>IF(A1593="",0,IFERROR(MATCH(A1593,Scope_Labor_Rates!$A$6:$A$46,0)+5,0))</f>
        <v>0</v>
      </c>
      <c r="W1593" s="178">
        <f>IF(V1593&gt;0,INDEX(Scope_Labor_Rates!$C$6:$C$46,V1593-5),0)</f>
        <v>0</v>
      </c>
      <c r="X1593" s="178">
        <f>IF(V1593&gt;0,INDEX(Scope_Labor_Rates!$C$6:$C$46,V1593-5),0)</f>
        <v>0</v>
      </c>
      <c r="Y1593" s="180">
        <f>IF(V1593&gt;0,INDEX(Scope_Labor_Rates!$S$6:$S$46,V1593-5),0)</f>
        <v>0</v>
      </c>
      <c r="Z1593" s="180">
        <f>IF(V1593&gt;0,INDEX(Scope_Labor_Rates!$R$6:$R$46,V1593-5),1)</f>
        <v>1</v>
      </c>
      <c r="AA1593" s="231">
        <f t="shared" si="216"/>
        <v>0</v>
      </c>
      <c r="AB1593" t="str">
        <f t="shared" si="217"/>
        <v/>
      </c>
      <c r="AC1593" s="178" t="str">
        <f t="shared" si="218"/>
        <v/>
      </c>
      <c r="AD1593" s="181">
        <f t="shared" si="219"/>
        <v>0</v>
      </c>
      <c r="AE1593" s="178">
        <f>IF(V1593&gt;0,P1593*INDEX(Scope_Labor_Rates!$E$6:$E$46,V1593-5),0)</f>
        <v>0</v>
      </c>
      <c r="AF1593" s="181">
        <f>IF(V1593&gt;0,AE1593*INDEX(Scope_Labor_Rates!$D$6:$D$46,V1593-5)*AA1593,0)</f>
        <v>0</v>
      </c>
      <c r="AG1593" s="178">
        <f>IF(V1593&gt;0,P1593*INDEX(Scope_Labor_Rates!$G$6:$G$46,V1593-5),0)</f>
        <v>0</v>
      </c>
      <c r="AH1593" s="181">
        <f>IF(V1593&gt;0,AG1593*INDEX(Scope_Labor_Rates!$F$6:$F$46,V1593-5)*AA1593,0)</f>
        <v>0</v>
      </c>
      <c r="AI1593" s="178">
        <f>IF(V1593&gt;0,P1593*INDEX(Scope_Labor_Rates!$I$6:$I$46,V1593-5),0)</f>
        <v>0</v>
      </c>
      <c r="AJ1593" s="181">
        <f>IF(V1593&gt;0,AI1593*INDEX(Scope_Labor_Rates!$H$6:$H$46,V1593-5)*AA1593,0)</f>
        <v>0</v>
      </c>
      <c r="AK1593" s="178">
        <f>IF(V1593&gt;0,P1593*INDEX(Scope_Labor_Rates!$K$6:$K$46,V1593-5),0)</f>
        <v>0</v>
      </c>
      <c r="AL1593" s="181">
        <f>IF(V1593&gt;0,AK1593*INDEX(Scope_Labor_Rates!$J$6:$J$46,V1593-5)*AA1593,0)</f>
        <v>0</v>
      </c>
      <c r="AM1593" s="178">
        <f>IF(V1593&gt;0,P1593*INDEX(Scope_Labor_Rates!$M$6:$M$46,V1593-5),0)</f>
        <v>0</v>
      </c>
      <c r="AN1593" s="178">
        <f>IF(V1593&gt;0,AM1593*INDEX(Scope_Labor_Rates!$L$6:$L$46,V1593-5)*AA1593,0)</f>
        <v>0</v>
      </c>
      <c r="AO1593" s="178">
        <f>IF(V1593&gt;0,P1593*INDEX(Scope_Labor_Rates!$O$6:$O$46,V1593-5)*AA1593,0)</f>
        <v>0</v>
      </c>
      <c r="AP1593" s="181">
        <f>IF(V1593&gt;0,P1593*INDEX(Scope_Labor_Rates!$Q$6:$Q$46,V1593-5)*AA1593,0)</f>
        <v>0</v>
      </c>
      <c r="AQ1593" s="178">
        <f t="shared" si="220"/>
        <v>0</v>
      </c>
      <c r="AR1593" s="178">
        <f t="shared" si="221"/>
        <v>0</v>
      </c>
      <c r="AS1593" s="178">
        <f t="shared" si="222"/>
        <v>0</v>
      </c>
      <c r="AT1593" s="178">
        <f t="shared" si="223"/>
        <v>0</v>
      </c>
      <c r="AU1593">
        <f t="shared" si="224"/>
        <v>0</v>
      </c>
    </row>
    <row r="1594" spans="1:47">
      <c r="A1594" t="str">
        <f>IF(All_Tasks!A1594="","",All_Tasks!A1594)</f>
        <v/>
      </c>
      <c r="B1594" t="str">
        <f>IF(All_Tasks!B1594="","",All_Tasks!B1594)</f>
        <v/>
      </c>
      <c r="C1594" t="str">
        <f>IF(All_Tasks!C1594="","",All_Tasks!C1594)</f>
        <v/>
      </c>
      <c r="D1594" t="str">
        <f>IF(All_Tasks!D1594="","",All_Tasks!D1594)</f>
        <v/>
      </c>
      <c r="E1594" t="str">
        <f>IF(All_Tasks!V1594&lt;&gt;"",All_Tasks!V1594,IF(All_Tasks!E1594&lt;&gt;"",All_Tasks!E1594,""))</f>
        <v/>
      </c>
      <c r="F1594" t="str">
        <f>IF(All_Tasks!F1594="","",All_Tasks!F1594)</f>
        <v/>
      </c>
      <c r="G1594" t="str">
        <f>IF(All_Tasks!G1594="","",All_Tasks!G1594)</f>
        <v/>
      </c>
      <c r="H1594" s="231" t="str">
        <f>IF(All_Tasks!H1594="","",All_Tasks!H1594)</f>
        <v/>
      </c>
      <c r="I1594" t="str">
        <f>IF(All_Tasks!I1594="","",All_Tasks!I1594)</f>
        <v/>
      </c>
      <c r="J1594" t="str">
        <f>IF(All_Tasks!J1594="","",All_Tasks!J1594)</f>
        <v/>
      </c>
      <c r="K1594" t="str">
        <f>IF(All_Tasks!K1594="","",All_Tasks!K1594)</f>
        <v/>
      </c>
      <c r="L1594" s="231" t="str">
        <f>IF(All_Tasks!L1594="","",All_Tasks!L1594)</f>
        <v/>
      </c>
      <c r="M1594" t="str">
        <f>IF(All_Tasks!M1594="","",All_Tasks!M1594)</f>
        <v/>
      </c>
      <c r="N1594" t="str">
        <f>IF(All_Tasks!N1594="","",All_Tasks!N1594)</f>
        <v/>
      </c>
      <c r="O1594" t="str">
        <f>IF(All_Tasks!O1594="","",All_Tasks!O1594)</f>
        <v/>
      </c>
      <c r="P1594" s="181">
        <f>IF(All_Tasks!P1594="",0,All_Tasks!P1594)</f>
        <v>0</v>
      </c>
      <c r="Q1594" s="181">
        <f>IF(All_Tasks!Q1594="",0,All_Tasks!Q1594)</f>
        <v>0</v>
      </c>
      <c r="R1594" s="181">
        <f>IF(All_Tasks!R1594="",0,All_Tasks!R1594)</f>
        <v>0</v>
      </c>
      <c r="S1594" s="181" t="str">
        <f>IF(All_Tasks!S1594="","",All_Tasks!S1594)</f>
        <v/>
      </c>
      <c r="T1594" t="str">
        <f>IF(All_Tasks!T1594="","",All_Tasks!T1594)</f>
        <v/>
      </c>
      <c r="U1594" t="str">
        <f>IF(All_Tasks!U1594="","",All_Tasks!U1594)</f>
        <v/>
      </c>
      <c r="V1594">
        <f>IF(A1594="",0,IFERROR(MATCH(A1594,Scope_Labor_Rates!$A$6:$A$46,0)+5,0))</f>
        <v>0</v>
      </c>
      <c r="W1594" s="178">
        <f>IF(V1594&gt;0,INDEX(Scope_Labor_Rates!$C$6:$C$46,V1594-5),0)</f>
        <v>0</v>
      </c>
      <c r="X1594" s="178">
        <f>IF(V1594&gt;0,INDEX(Scope_Labor_Rates!$C$6:$C$46,V1594-5),0)</f>
        <v>0</v>
      </c>
      <c r="Y1594" s="180">
        <f>IF(V1594&gt;0,INDEX(Scope_Labor_Rates!$S$6:$S$46,V1594-5),0)</f>
        <v>0</v>
      </c>
      <c r="Z1594" s="180">
        <f>IF(V1594&gt;0,INDEX(Scope_Labor_Rates!$R$6:$R$46,V1594-5),1)</f>
        <v>1</v>
      </c>
      <c r="AA1594" s="231">
        <f t="shared" si="216"/>
        <v>0</v>
      </c>
      <c r="AB1594" t="str">
        <f t="shared" si="217"/>
        <v/>
      </c>
      <c r="AC1594" s="178" t="str">
        <f t="shared" si="218"/>
        <v/>
      </c>
      <c r="AD1594" s="181">
        <f t="shared" si="219"/>
        <v>0</v>
      </c>
      <c r="AE1594" s="178">
        <f>IF(V1594&gt;0,P1594*INDEX(Scope_Labor_Rates!$E$6:$E$46,V1594-5),0)</f>
        <v>0</v>
      </c>
      <c r="AF1594" s="181">
        <f>IF(V1594&gt;0,AE1594*INDEX(Scope_Labor_Rates!$D$6:$D$46,V1594-5)*AA1594,0)</f>
        <v>0</v>
      </c>
      <c r="AG1594" s="178">
        <f>IF(V1594&gt;0,P1594*INDEX(Scope_Labor_Rates!$G$6:$G$46,V1594-5),0)</f>
        <v>0</v>
      </c>
      <c r="AH1594" s="181">
        <f>IF(V1594&gt;0,AG1594*INDEX(Scope_Labor_Rates!$F$6:$F$46,V1594-5)*AA1594,0)</f>
        <v>0</v>
      </c>
      <c r="AI1594" s="178">
        <f>IF(V1594&gt;0,P1594*INDEX(Scope_Labor_Rates!$I$6:$I$46,V1594-5),0)</f>
        <v>0</v>
      </c>
      <c r="AJ1594" s="181">
        <f>IF(V1594&gt;0,AI1594*INDEX(Scope_Labor_Rates!$H$6:$H$46,V1594-5)*AA1594,0)</f>
        <v>0</v>
      </c>
      <c r="AK1594" s="178">
        <f>IF(V1594&gt;0,P1594*INDEX(Scope_Labor_Rates!$K$6:$K$46,V1594-5),0)</f>
        <v>0</v>
      </c>
      <c r="AL1594" s="181">
        <f>IF(V1594&gt;0,AK1594*INDEX(Scope_Labor_Rates!$J$6:$J$46,V1594-5)*AA1594,0)</f>
        <v>0</v>
      </c>
      <c r="AM1594" s="178">
        <f>IF(V1594&gt;0,P1594*INDEX(Scope_Labor_Rates!$M$6:$M$46,V1594-5),0)</f>
        <v>0</v>
      </c>
      <c r="AN1594" s="178">
        <f>IF(V1594&gt;0,AM1594*INDEX(Scope_Labor_Rates!$L$6:$L$46,V1594-5)*AA1594,0)</f>
        <v>0</v>
      </c>
      <c r="AO1594" s="178">
        <f>IF(V1594&gt;0,P1594*INDEX(Scope_Labor_Rates!$O$6:$O$46,V1594-5)*AA1594,0)</f>
        <v>0</v>
      </c>
      <c r="AP1594" s="181">
        <f>IF(V1594&gt;0,P1594*INDEX(Scope_Labor_Rates!$Q$6:$Q$46,V1594-5)*AA1594,0)</f>
        <v>0</v>
      </c>
      <c r="AQ1594" s="178">
        <f t="shared" si="220"/>
        <v>0</v>
      </c>
      <c r="AR1594" s="178">
        <f t="shared" si="221"/>
        <v>0</v>
      </c>
      <c r="AS1594" s="178">
        <f t="shared" si="222"/>
        <v>0</v>
      </c>
      <c r="AT1594" s="178">
        <f t="shared" si="223"/>
        <v>0</v>
      </c>
      <c r="AU1594">
        <f t="shared" si="224"/>
        <v>0</v>
      </c>
    </row>
    <row r="1595" spans="1:47">
      <c r="A1595" t="str">
        <f>IF(All_Tasks!A1595="","",All_Tasks!A1595)</f>
        <v/>
      </c>
      <c r="B1595" t="str">
        <f>IF(All_Tasks!B1595="","",All_Tasks!B1595)</f>
        <v/>
      </c>
      <c r="C1595" t="str">
        <f>IF(All_Tasks!C1595="","",All_Tasks!C1595)</f>
        <v/>
      </c>
      <c r="D1595" t="str">
        <f>IF(All_Tasks!D1595="","",All_Tasks!D1595)</f>
        <v/>
      </c>
      <c r="E1595" t="str">
        <f>IF(All_Tasks!V1595&lt;&gt;"",All_Tasks!V1595,IF(All_Tasks!E1595&lt;&gt;"",All_Tasks!E1595,""))</f>
        <v/>
      </c>
      <c r="F1595" t="str">
        <f>IF(All_Tasks!F1595="","",All_Tasks!F1595)</f>
        <v/>
      </c>
      <c r="G1595" t="str">
        <f>IF(All_Tasks!G1595="","",All_Tasks!G1595)</f>
        <v/>
      </c>
      <c r="H1595" s="231" t="str">
        <f>IF(All_Tasks!H1595="","",All_Tasks!H1595)</f>
        <v/>
      </c>
      <c r="I1595" t="str">
        <f>IF(All_Tasks!I1595="","",All_Tasks!I1595)</f>
        <v/>
      </c>
      <c r="J1595" t="str">
        <f>IF(All_Tasks!J1595="","",All_Tasks!J1595)</f>
        <v/>
      </c>
      <c r="K1595" t="str">
        <f>IF(All_Tasks!K1595="","",All_Tasks!K1595)</f>
        <v/>
      </c>
      <c r="L1595" s="231" t="str">
        <f>IF(All_Tasks!L1595="","",All_Tasks!L1595)</f>
        <v/>
      </c>
      <c r="M1595" t="str">
        <f>IF(All_Tasks!M1595="","",All_Tasks!M1595)</f>
        <v/>
      </c>
      <c r="N1595" t="str">
        <f>IF(All_Tasks!N1595="","",All_Tasks!N1595)</f>
        <v/>
      </c>
      <c r="O1595" t="str">
        <f>IF(All_Tasks!O1595="","",All_Tasks!O1595)</f>
        <v/>
      </c>
      <c r="P1595" s="181">
        <f>IF(All_Tasks!P1595="",0,All_Tasks!P1595)</f>
        <v>0</v>
      </c>
      <c r="Q1595" s="181">
        <f>IF(All_Tasks!Q1595="",0,All_Tasks!Q1595)</f>
        <v>0</v>
      </c>
      <c r="R1595" s="181">
        <f>IF(All_Tasks!R1595="",0,All_Tasks!R1595)</f>
        <v>0</v>
      </c>
      <c r="S1595" s="181" t="str">
        <f>IF(All_Tasks!S1595="","",All_Tasks!S1595)</f>
        <v/>
      </c>
      <c r="T1595" t="str">
        <f>IF(All_Tasks!T1595="","",All_Tasks!T1595)</f>
        <v/>
      </c>
      <c r="U1595" t="str">
        <f>IF(All_Tasks!U1595="","",All_Tasks!U1595)</f>
        <v/>
      </c>
      <c r="V1595">
        <f>IF(A1595="",0,IFERROR(MATCH(A1595,Scope_Labor_Rates!$A$6:$A$46,0)+5,0))</f>
        <v>0</v>
      </c>
      <c r="W1595" s="178">
        <f>IF(V1595&gt;0,INDEX(Scope_Labor_Rates!$C$6:$C$46,V1595-5),0)</f>
        <v>0</v>
      </c>
      <c r="X1595" s="178">
        <f>IF(V1595&gt;0,INDEX(Scope_Labor_Rates!$C$6:$C$46,V1595-5),0)</f>
        <v>0</v>
      </c>
      <c r="Y1595" s="180">
        <f>IF(V1595&gt;0,INDEX(Scope_Labor_Rates!$S$6:$S$46,V1595-5),0)</f>
        <v>0</v>
      </c>
      <c r="Z1595" s="180">
        <f>IF(V1595&gt;0,INDEX(Scope_Labor_Rates!$R$6:$R$46,V1595-5),1)</f>
        <v>1</v>
      </c>
      <c r="AA1595" s="231">
        <f t="shared" si="216"/>
        <v>0</v>
      </c>
      <c r="AB1595" t="str">
        <f t="shared" si="217"/>
        <v/>
      </c>
      <c r="AC1595" s="178" t="str">
        <f t="shared" si="218"/>
        <v/>
      </c>
      <c r="AD1595" s="181">
        <f t="shared" si="219"/>
        <v>0</v>
      </c>
      <c r="AE1595" s="178">
        <f>IF(V1595&gt;0,P1595*INDEX(Scope_Labor_Rates!$E$6:$E$46,V1595-5),0)</f>
        <v>0</v>
      </c>
      <c r="AF1595" s="181">
        <f>IF(V1595&gt;0,AE1595*INDEX(Scope_Labor_Rates!$D$6:$D$46,V1595-5)*AA1595,0)</f>
        <v>0</v>
      </c>
      <c r="AG1595" s="178">
        <f>IF(V1595&gt;0,P1595*INDEX(Scope_Labor_Rates!$G$6:$G$46,V1595-5),0)</f>
        <v>0</v>
      </c>
      <c r="AH1595" s="181">
        <f>IF(V1595&gt;0,AG1595*INDEX(Scope_Labor_Rates!$F$6:$F$46,V1595-5)*AA1595,0)</f>
        <v>0</v>
      </c>
      <c r="AI1595" s="178">
        <f>IF(V1595&gt;0,P1595*INDEX(Scope_Labor_Rates!$I$6:$I$46,V1595-5),0)</f>
        <v>0</v>
      </c>
      <c r="AJ1595" s="181">
        <f>IF(V1595&gt;0,AI1595*INDEX(Scope_Labor_Rates!$H$6:$H$46,V1595-5)*AA1595,0)</f>
        <v>0</v>
      </c>
      <c r="AK1595" s="178">
        <f>IF(V1595&gt;0,P1595*INDEX(Scope_Labor_Rates!$K$6:$K$46,V1595-5),0)</f>
        <v>0</v>
      </c>
      <c r="AL1595" s="181">
        <f>IF(V1595&gt;0,AK1595*INDEX(Scope_Labor_Rates!$J$6:$J$46,V1595-5)*AA1595,0)</f>
        <v>0</v>
      </c>
      <c r="AM1595" s="178">
        <f>IF(V1595&gt;0,P1595*INDEX(Scope_Labor_Rates!$M$6:$M$46,V1595-5),0)</f>
        <v>0</v>
      </c>
      <c r="AN1595" s="178">
        <f>IF(V1595&gt;0,AM1595*INDEX(Scope_Labor_Rates!$L$6:$L$46,V1595-5)*AA1595,0)</f>
        <v>0</v>
      </c>
      <c r="AO1595" s="178">
        <f>IF(V1595&gt;0,P1595*INDEX(Scope_Labor_Rates!$O$6:$O$46,V1595-5)*AA1595,0)</f>
        <v>0</v>
      </c>
      <c r="AP1595" s="181">
        <f>IF(V1595&gt;0,P1595*INDEX(Scope_Labor_Rates!$Q$6:$Q$46,V1595-5)*AA1595,0)</f>
        <v>0</v>
      </c>
      <c r="AQ1595" s="178">
        <f t="shared" si="220"/>
        <v>0</v>
      </c>
      <c r="AR1595" s="178">
        <f t="shared" si="221"/>
        <v>0</v>
      </c>
      <c r="AS1595" s="178">
        <f t="shared" si="222"/>
        <v>0</v>
      </c>
      <c r="AT1595" s="178">
        <f t="shared" si="223"/>
        <v>0</v>
      </c>
      <c r="AU1595">
        <f t="shared" si="224"/>
        <v>0</v>
      </c>
    </row>
    <row r="1596" spans="1:47">
      <c r="A1596" t="str">
        <f>IF(All_Tasks!A1596="","",All_Tasks!A1596)</f>
        <v/>
      </c>
      <c r="B1596" t="str">
        <f>IF(All_Tasks!B1596="","",All_Tasks!B1596)</f>
        <v/>
      </c>
      <c r="C1596" t="str">
        <f>IF(All_Tasks!C1596="","",All_Tasks!C1596)</f>
        <v/>
      </c>
      <c r="D1596" t="str">
        <f>IF(All_Tasks!D1596="","",All_Tasks!D1596)</f>
        <v/>
      </c>
      <c r="E1596" t="str">
        <f>IF(All_Tasks!V1596&lt;&gt;"",All_Tasks!V1596,IF(All_Tasks!E1596&lt;&gt;"",All_Tasks!E1596,""))</f>
        <v/>
      </c>
      <c r="F1596" t="str">
        <f>IF(All_Tasks!F1596="","",All_Tasks!F1596)</f>
        <v/>
      </c>
      <c r="G1596" t="str">
        <f>IF(All_Tasks!G1596="","",All_Tasks!G1596)</f>
        <v/>
      </c>
      <c r="H1596" s="231" t="str">
        <f>IF(All_Tasks!H1596="","",All_Tasks!H1596)</f>
        <v/>
      </c>
      <c r="I1596" t="str">
        <f>IF(All_Tasks!I1596="","",All_Tasks!I1596)</f>
        <v/>
      </c>
      <c r="J1596" t="str">
        <f>IF(All_Tasks!J1596="","",All_Tasks!J1596)</f>
        <v/>
      </c>
      <c r="K1596" t="str">
        <f>IF(All_Tasks!K1596="","",All_Tasks!K1596)</f>
        <v/>
      </c>
      <c r="L1596" s="231" t="str">
        <f>IF(All_Tasks!L1596="","",All_Tasks!L1596)</f>
        <v/>
      </c>
      <c r="M1596" t="str">
        <f>IF(All_Tasks!M1596="","",All_Tasks!M1596)</f>
        <v/>
      </c>
      <c r="N1596" t="str">
        <f>IF(All_Tasks!N1596="","",All_Tasks!N1596)</f>
        <v/>
      </c>
      <c r="O1596" t="str">
        <f>IF(All_Tasks!O1596="","",All_Tasks!O1596)</f>
        <v/>
      </c>
      <c r="P1596" s="181">
        <f>IF(All_Tasks!P1596="",0,All_Tasks!P1596)</f>
        <v>0</v>
      </c>
      <c r="Q1596" s="181">
        <f>IF(All_Tasks!Q1596="",0,All_Tasks!Q1596)</f>
        <v>0</v>
      </c>
      <c r="R1596" s="181">
        <f>IF(All_Tasks!R1596="",0,All_Tasks!R1596)</f>
        <v>0</v>
      </c>
      <c r="S1596" s="181" t="str">
        <f>IF(All_Tasks!S1596="","",All_Tasks!S1596)</f>
        <v/>
      </c>
      <c r="T1596" t="str">
        <f>IF(All_Tasks!T1596="","",All_Tasks!T1596)</f>
        <v/>
      </c>
      <c r="U1596" t="str">
        <f>IF(All_Tasks!U1596="","",All_Tasks!U1596)</f>
        <v/>
      </c>
      <c r="V1596">
        <f>IF(A1596="",0,IFERROR(MATCH(A1596,Scope_Labor_Rates!$A$6:$A$46,0)+5,0))</f>
        <v>0</v>
      </c>
      <c r="W1596" s="178">
        <f>IF(V1596&gt;0,INDEX(Scope_Labor_Rates!$C$6:$C$46,V1596-5),0)</f>
        <v>0</v>
      </c>
      <c r="X1596" s="178">
        <f>IF(V1596&gt;0,INDEX(Scope_Labor_Rates!$C$6:$C$46,V1596-5),0)</f>
        <v>0</v>
      </c>
      <c r="Y1596" s="180">
        <f>IF(V1596&gt;0,INDEX(Scope_Labor_Rates!$S$6:$S$46,V1596-5),0)</f>
        <v>0</v>
      </c>
      <c r="Z1596" s="180">
        <f>IF(V1596&gt;0,INDEX(Scope_Labor_Rates!$R$6:$R$46,V1596-5),1)</f>
        <v>1</v>
      </c>
      <c r="AA1596" s="231">
        <f t="shared" si="216"/>
        <v>0</v>
      </c>
      <c r="AB1596" t="str">
        <f t="shared" si="217"/>
        <v/>
      </c>
      <c r="AC1596" s="178" t="str">
        <f t="shared" si="218"/>
        <v/>
      </c>
      <c r="AD1596" s="181">
        <f t="shared" si="219"/>
        <v>0</v>
      </c>
      <c r="AE1596" s="178">
        <f>IF(V1596&gt;0,P1596*INDEX(Scope_Labor_Rates!$E$6:$E$46,V1596-5),0)</f>
        <v>0</v>
      </c>
      <c r="AF1596" s="181">
        <f>IF(V1596&gt;0,AE1596*INDEX(Scope_Labor_Rates!$D$6:$D$46,V1596-5)*AA1596,0)</f>
        <v>0</v>
      </c>
      <c r="AG1596" s="178">
        <f>IF(V1596&gt;0,P1596*INDEX(Scope_Labor_Rates!$G$6:$G$46,V1596-5),0)</f>
        <v>0</v>
      </c>
      <c r="AH1596" s="181">
        <f>IF(V1596&gt;0,AG1596*INDEX(Scope_Labor_Rates!$F$6:$F$46,V1596-5)*AA1596,0)</f>
        <v>0</v>
      </c>
      <c r="AI1596" s="178">
        <f>IF(V1596&gt;0,P1596*INDEX(Scope_Labor_Rates!$I$6:$I$46,V1596-5),0)</f>
        <v>0</v>
      </c>
      <c r="AJ1596" s="181">
        <f>IF(V1596&gt;0,AI1596*INDEX(Scope_Labor_Rates!$H$6:$H$46,V1596-5)*AA1596,0)</f>
        <v>0</v>
      </c>
      <c r="AK1596" s="178">
        <f>IF(V1596&gt;0,P1596*INDEX(Scope_Labor_Rates!$K$6:$K$46,V1596-5),0)</f>
        <v>0</v>
      </c>
      <c r="AL1596" s="181">
        <f>IF(V1596&gt;0,AK1596*INDEX(Scope_Labor_Rates!$J$6:$J$46,V1596-5)*AA1596,0)</f>
        <v>0</v>
      </c>
      <c r="AM1596" s="178">
        <f>IF(V1596&gt;0,P1596*INDEX(Scope_Labor_Rates!$M$6:$M$46,V1596-5),0)</f>
        <v>0</v>
      </c>
      <c r="AN1596" s="178">
        <f>IF(V1596&gt;0,AM1596*INDEX(Scope_Labor_Rates!$L$6:$L$46,V1596-5)*AA1596,0)</f>
        <v>0</v>
      </c>
      <c r="AO1596" s="178">
        <f>IF(V1596&gt;0,P1596*INDEX(Scope_Labor_Rates!$O$6:$O$46,V1596-5)*AA1596,0)</f>
        <v>0</v>
      </c>
      <c r="AP1596" s="181">
        <f>IF(V1596&gt;0,P1596*INDEX(Scope_Labor_Rates!$Q$6:$Q$46,V1596-5)*AA1596,0)</f>
        <v>0</v>
      </c>
      <c r="AQ1596" s="178">
        <f t="shared" si="220"/>
        <v>0</v>
      </c>
      <c r="AR1596" s="178">
        <f t="shared" si="221"/>
        <v>0</v>
      </c>
      <c r="AS1596" s="178">
        <f t="shared" si="222"/>
        <v>0</v>
      </c>
      <c r="AT1596" s="178">
        <f t="shared" si="223"/>
        <v>0</v>
      </c>
      <c r="AU1596">
        <f t="shared" si="224"/>
        <v>0</v>
      </c>
    </row>
    <row r="1597" spans="1:47">
      <c r="A1597" t="str">
        <f>IF(All_Tasks!A1597="","",All_Tasks!A1597)</f>
        <v/>
      </c>
      <c r="B1597" t="str">
        <f>IF(All_Tasks!B1597="","",All_Tasks!B1597)</f>
        <v/>
      </c>
      <c r="C1597" t="str">
        <f>IF(All_Tasks!C1597="","",All_Tasks!C1597)</f>
        <v/>
      </c>
      <c r="D1597" t="str">
        <f>IF(All_Tasks!D1597="","",All_Tasks!D1597)</f>
        <v/>
      </c>
      <c r="E1597" t="str">
        <f>IF(All_Tasks!V1597&lt;&gt;"",All_Tasks!V1597,IF(All_Tasks!E1597&lt;&gt;"",All_Tasks!E1597,""))</f>
        <v/>
      </c>
      <c r="F1597" t="str">
        <f>IF(All_Tasks!F1597="","",All_Tasks!F1597)</f>
        <v/>
      </c>
      <c r="G1597" t="str">
        <f>IF(All_Tasks!G1597="","",All_Tasks!G1597)</f>
        <v/>
      </c>
      <c r="H1597" s="231" t="str">
        <f>IF(All_Tasks!H1597="","",All_Tasks!H1597)</f>
        <v/>
      </c>
      <c r="I1597" t="str">
        <f>IF(All_Tasks!I1597="","",All_Tasks!I1597)</f>
        <v/>
      </c>
      <c r="J1597" t="str">
        <f>IF(All_Tasks!J1597="","",All_Tasks!J1597)</f>
        <v/>
      </c>
      <c r="K1597" t="str">
        <f>IF(All_Tasks!K1597="","",All_Tasks!K1597)</f>
        <v/>
      </c>
      <c r="L1597" s="231" t="str">
        <f>IF(All_Tasks!L1597="","",All_Tasks!L1597)</f>
        <v/>
      </c>
      <c r="M1597" t="str">
        <f>IF(All_Tasks!M1597="","",All_Tasks!M1597)</f>
        <v/>
      </c>
      <c r="N1597" t="str">
        <f>IF(All_Tasks!N1597="","",All_Tasks!N1597)</f>
        <v/>
      </c>
      <c r="O1597" t="str">
        <f>IF(All_Tasks!O1597="","",All_Tasks!O1597)</f>
        <v/>
      </c>
      <c r="P1597" s="181">
        <f>IF(All_Tasks!P1597="",0,All_Tasks!P1597)</f>
        <v>0</v>
      </c>
      <c r="Q1597" s="181">
        <f>IF(All_Tasks!Q1597="",0,All_Tasks!Q1597)</f>
        <v>0</v>
      </c>
      <c r="R1597" s="181">
        <f>IF(All_Tasks!R1597="",0,All_Tasks!R1597)</f>
        <v>0</v>
      </c>
      <c r="S1597" s="181" t="str">
        <f>IF(All_Tasks!S1597="","",All_Tasks!S1597)</f>
        <v/>
      </c>
      <c r="T1597" t="str">
        <f>IF(All_Tasks!T1597="","",All_Tasks!T1597)</f>
        <v/>
      </c>
      <c r="U1597" t="str">
        <f>IF(All_Tasks!U1597="","",All_Tasks!U1597)</f>
        <v/>
      </c>
      <c r="V1597">
        <f>IF(A1597="",0,IFERROR(MATCH(A1597,Scope_Labor_Rates!$A$6:$A$46,0)+5,0))</f>
        <v>0</v>
      </c>
      <c r="W1597" s="178">
        <f>IF(V1597&gt;0,INDEX(Scope_Labor_Rates!$C$6:$C$46,V1597-5),0)</f>
        <v>0</v>
      </c>
      <c r="X1597" s="178">
        <f>IF(V1597&gt;0,INDEX(Scope_Labor_Rates!$C$6:$C$46,V1597-5),0)</f>
        <v>0</v>
      </c>
      <c r="Y1597" s="180">
        <f>IF(V1597&gt;0,INDEX(Scope_Labor_Rates!$S$6:$S$46,V1597-5),0)</f>
        <v>0</v>
      </c>
      <c r="Z1597" s="180">
        <f>IF(V1597&gt;0,INDEX(Scope_Labor_Rates!$R$6:$R$46,V1597-5),1)</f>
        <v>1</v>
      </c>
      <c r="AA1597" s="231">
        <f t="shared" si="216"/>
        <v>0</v>
      </c>
      <c r="AB1597" t="str">
        <f t="shared" si="217"/>
        <v/>
      </c>
      <c r="AC1597" s="178" t="str">
        <f t="shared" si="218"/>
        <v/>
      </c>
      <c r="AD1597" s="181">
        <f t="shared" si="219"/>
        <v>0</v>
      </c>
      <c r="AE1597" s="178">
        <f>IF(V1597&gt;0,P1597*INDEX(Scope_Labor_Rates!$E$6:$E$46,V1597-5),0)</f>
        <v>0</v>
      </c>
      <c r="AF1597" s="181">
        <f>IF(V1597&gt;0,AE1597*INDEX(Scope_Labor_Rates!$D$6:$D$46,V1597-5)*AA1597,0)</f>
        <v>0</v>
      </c>
      <c r="AG1597" s="178">
        <f>IF(V1597&gt;0,P1597*INDEX(Scope_Labor_Rates!$G$6:$G$46,V1597-5),0)</f>
        <v>0</v>
      </c>
      <c r="AH1597" s="181">
        <f>IF(V1597&gt;0,AG1597*INDEX(Scope_Labor_Rates!$F$6:$F$46,V1597-5)*AA1597,0)</f>
        <v>0</v>
      </c>
      <c r="AI1597" s="178">
        <f>IF(V1597&gt;0,P1597*INDEX(Scope_Labor_Rates!$I$6:$I$46,V1597-5),0)</f>
        <v>0</v>
      </c>
      <c r="AJ1597" s="181">
        <f>IF(V1597&gt;0,AI1597*INDEX(Scope_Labor_Rates!$H$6:$H$46,V1597-5)*AA1597,0)</f>
        <v>0</v>
      </c>
      <c r="AK1597" s="178">
        <f>IF(V1597&gt;0,P1597*INDEX(Scope_Labor_Rates!$K$6:$K$46,V1597-5),0)</f>
        <v>0</v>
      </c>
      <c r="AL1597" s="181">
        <f>IF(V1597&gt;0,AK1597*INDEX(Scope_Labor_Rates!$J$6:$J$46,V1597-5)*AA1597,0)</f>
        <v>0</v>
      </c>
      <c r="AM1597" s="178">
        <f>IF(V1597&gt;0,P1597*INDEX(Scope_Labor_Rates!$M$6:$M$46,V1597-5),0)</f>
        <v>0</v>
      </c>
      <c r="AN1597" s="178">
        <f>IF(V1597&gt;0,AM1597*INDEX(Scope_Labor_Rates!$L$6:$L$46,V1597-5)*AA1597,0)</f>
        <v>0</v>
      </c>
      <c r="AO1597" s="178">
        <f>IF(V1597&gt;0,P1597*INDEX(Scope_Labor_Rates!$O$6:$O$46,V1597-5)*AA1597,0)</f>
        <v>0</v>
      </c>
      <c r="AP1597" s="181">
        <f>IF(V1597&gt;0,P1597*INDEX(Scope_Labor_Rates!$Q$6:$Q$46,V1597-5)*AA1597,0)</f>
        <v>0</v>
      </c>
      <c r="AQ1597" s="178">
        <f t="shared" si="220"/>
        <v>0</v>
      </c>
      <c r="AR1597" s="178">
        <f t="shared" si="221"/>
        <v>0</v>
      </c>
      <c r="AS1597" s="178">
        <f t="shared" si="222"/>
        <v>0</v>
      </c>
      <c r="AT1597" s="178">
        <f t="shared" si="223"/>
        <v>0</v>
      </c>
      <c r="AU1597">
        <f t="shared" si="224"/>
        <v>0</v>
      </c>
    </row>
    <row r="1598" spans="1:47">
      <c r="A1598" t="str">
        <f>IF(All_Tasks!A1598="","",All_Tasks!A1598)</f>
        <v/>
      </c>
      <c r="B1598" t="str">
        <f>IF(All_Tasks!B1598="","",All_Tasks!B1598)</f>
        <v/>
      </c>
      <c r="C1598" t="str">
        <f>IF(All_Tasks!C1598="","",All_Tasks!C1598)</f>
        <v/>
      </c>
      <c r="D1598" t="str">
        <f>IF(All_Tasks!D1598="","",All_Tasks!D1598)</f>
        <v/>
      </c>
      <c r="E1598" t="str">
        <f>IF(All_Tasks!V1598&lt;&gt;"",All_Tasks!V1598,IF(All_Tasks!E1598&lt;&gt;"",All_Tasks!E1598,""))</f>
        <v/>
      </c>
      <c r="F1598" t="str">
        <f>IF(All_Tasks!F1598="","",All_Tasks!F1598)</f>
        <v/>
      </c>
      <c r="G1598" t="str">
        <f>IF(All_Tasks!G1598="","",All_Tasks!G1598)</f>
        <v/>
      </c>
      <c r="H1598" s="231" t="str">
        <f>IF(All_Tasks!H1598="","",All_Tasks!H1598)</f>
        <v/>
      </c>
      <c r="I1598" t="str">
        <f>IF(All_Tasks!I1598="","",All_Tasks!I1598)</f>
        <v/>
      </c>
      <c r="J1598" t="str">
        <f>IF(All_Tasks!J1598="","",All_Tasks!J1598)</f>
        <v/>
      </c>
      <c r="K1598" t="str">
        <f>IF(All_Tasks!K1598="","",All_Tasks!K1598)</f>
        <v/>
      </c>
      <c r="L1598" s="231" t="str">
        <f>IF(All_Tasks!L1598="","",All_Tasks!L1598)</f>
        <v/>
      </c>
      <c r="M1598" t="str">
        <f>IF(All_Tasks!M1598="","",All_Tasks!M1598)</f>
        <v/>
      </c>
      <c r="N1598" t="str">
        <f>IF(All_Tasks!N1598="","",All_Tasks!N1598)</f>
        <v/>
      </c>
      <c r="O1598" t="str">
        <f>IF(All_Tasks!O1598="","",All_Tasks!O1598)</f>
        <v/>
      </c>
      <c r="P1598" s="181">
        <f>IF(All_Tasks!P1598="",0,All_Tasks!P1598)</f>
        <v>0</v>
      </c>
      <c r="Q1598" s="181">
        <f>IF(All_Tasks!Q1598="",0,All_Tasks!Q1598)</f>
        <v>0</v>
      </c>
      <c r="R1598" s="181">
        <f>IF(All_Tasks!R1598="",0,All_Tasks!R1598)</f>
        <v>0</v>
      </c>
      <c r="S1598" s="181" t="str">
        <f>IF(All_Tasks!S1598="","",All_Tasks!S1598)</f>
        <v/>
      </c>
      <c r="T1598" t="str">
        <f>IF(All_Tasks!T1598="","",All_Tasks!T1598)</f>
        <v/>
      </c>
      <c r="U1598" t="str">
        <f>IF(All_Tasks!U1598="","",All_Tasks!U1598)</f>
        <v/>
      </c>
      <c r="V1598">
        <f>IF(A1598="",0,IFERROR(MATCH(A1598,Scope_Labor_Rates!$A$6:$A$46,0)+5,0))</f>
        <v>0</v>
      </c>
      <c r="W1598" s="178">
        <f>IF(V1598&gt;0,INDEX(Scope_Labor_Rates!$C$6:$C$46,V1598-5),0)</f>
        <v>0</v>
      </c>
      <c r="X1598" s="178">
        <f>IF(V1598&gt;0,INDEX(Scope_Labor_Rates!$C$6:$C$46,V1598-5),0)</f>
        <v>0</v>
      </c>
      <c r="Y1598" s="180">
        <f>IF(V1598&gt;0,INDEX(Scope_Labor_Rates!$S$6:$S$46,V1598-5),0)</f>
        <v>0</v>
      </c>
      <c r="Z1598" s="180">
        <f>IF(V1598&gt;0,INDEX(Scope_Labor_Rates!$R$6:$R$46,V1598-5),1)</f>
        <v>1</v>
      </c>
      <c r="AA1598" s="231">
        <f t="shared" si="216"/>
        <v>0</v>
      </c>
      <c r="AB1598" t="str">
        <f t="shared" si="217"/>
        <v/>
      </c>
      <c r="AC1598" s="178" t="str">
        <f t="shared" si="218"/>
        <v/>
      </c>
      <c r="AD1598" s="181">
        <f t="shared" si="219"/>
        <v>0</v>
      </c>
      <c r="AE1598" s="178">
        <f>IF(V1598&gt;0,P1598*INDEX(Scope_Labor_Rates!$E$6:$E$46,V1598-5),0)</f>
        <v>0</v>
      </c>
      <c r="AF1598" s="181">
        <f>IF(V1598&gt;0,AE1598*INDEX(Scope_Labor_Rates!$D$6:$D$46,V1598-5)*AA1598,0)</f>
        <v>0</v>
      </c>
      <c r="AG1598" s="178">
        <f>IF(V1598&gt;0,P1598*INDEX(Scope_Labor_Rates!$G$6:$G$46,V1598-5),0)</f>
        <v>0</v>
      </c>
      <c r="AH1598" s="181">
        <f>IF(V1598&gt;0,AG1598*INDEX(Scope_Labor_Rates!$F$6:$F$46,V1598-5)*AA1598,0)</f>
        <v>0</v>
      </c>
      <c r="AI1598" s="178">
        <f>IF(V1598&gt;0,P1598*INDEX(Scope_Labor_Rates!$I$6:$I$46,V1598-5),0)</f>
        <v>0</v>
      </c>
      <c r="AJ1598" s="181">
        <f>IF(V1598&gt;0,AI1598*INDEX(Scope_Labor_Rates!$H$6:$H$46,V1598-5)*AA1598,0)</f>
        <v>0</v>
      </c>
      <c r="AK1598" s="178">
        <f>IF(V1598&gt;0,P1598*INDEX(Scope_Labor_Rates!$K$6:$K$46,V1598-5),0)</f>
        <v>0</v>
      </c>
      <c r="AL1598" s="181">
        <f>IF(V1598&gt;0,AK1598*INDEX(Scope_Labor_Rates!$J$6:$J$46,V1598-5)*AA1598,0)</f>
        <v>0</v>
      </c>
      <c r="AM1598" s="178">
        <f>IF(V1598&gt;0,P1598*INDEX(Scope_Labor_Rates!$M$6:$M$46,V1598-5),0)</f>
        <v>0</v>
      </c>
      <c r="AN1598" s="178">
        <f>IF(V1598&gt;0,AM1598*INDEX(Scope_Labor_Rates!$L$6:$L$46,V1598-5)*AA1598,0)</f>
        <v>0</v>
      </c>
      <c r="AO1598" s="178">
        <f>IF(V1598&gt;0,P1598*INDEX(Scope_Labor_Rates!$O$6:$O$46,V1598-5)*AA1598,0)</f>
        <v>0</v>
      </c>
      <c r="AP1598" s="181">
        <f>IF(V1598&gt;0,P1598*INDEX(Scope_Labor_Rates!$Q$6:$Q$46,V1598-5)*AA1598,0)</f>
        <v>0</v>
      </c>
      <c r="AQ1598" s="178">
        <f t="shared" si="220"/>
        <v>0</v>
      </c>
      <c r="AR1598" s="178">
        <f t="shared" si="221"/>
        <v>0</v>
      </c>
      <c r="AS1598" s="178">
        <f t="shared" si="222"/>
        <v>0</v>
      </c>
      <c r="AT1598" s="178">
        <f t="shared" si="223"/>
        <v>0</v>
      </c>
      <c r="AU1598">
        <f t="shared" si="224"/>
        <v>0</v>
      </c>
    </row>
    <row r="1599" spans="1:47">
      <c r="A1599" t="str">
        <f>IF(All_Tasks!A1599="","",All_Tasks!A1599)</f>
        <v/>
      </c>
      <c r="B1599" t="str">
        <f>IF(All_Tasks!B1599="","",All_Tasks!B1599)</f>
        <v/>
      </c>
      <c r="C1599" t="str">
        <f>IF(All_Tasks!C1599="","",All_Tasks!C1599)</f>
        <v/>
      </c>
      <c r="D1599" t="str">
        <f>IF(All_Tasks!D1599="","",All_Tasks!D1599)</f>
        <v/>
      </c>
      <c r="E1599" t="str">
        <f>IF(All_Tasks!V1599&lt;&gt;"",All_Tasks!V1599,IF(All_Tasks!E1599&lt;&gt;"",All_Tasks!E1599,""))</f>
        <v/>
      </c>
      <c r="F1599" t="str">
        <f>IF(All_Tasks!F1599="","",All_Tasks!F1599)</f>
        <v/>
      </c>
      <c r="G1599" t="str">
        <f>IF(All_Tasks!G1599="","",All_Tasks!G1599)</f>
        <v/>
      </c>
      <c r="H1599" s="231" t="str">
        <f>IF(All_Tasks!H1599="","",All_Tasks!H1599)</f>
        <v/>
      </c>
      <c r="I1599" t="str">
        <f>IF(All_Tasks!I1599="","",All_Tasks!I1599)</f>
        <v/>
      </c>
      <c r="J1599" t="str">
        <f>IF(All_Tasks!J1599="","",All_Tasks!J1599)</f>
        <v/>
      </c>
      <c r="K1599" t="str">
        <f>IF(All_Tasks!K1599="","",All_Tasks!K1599)</f>
        <v/>
      </c>
      <c r="L1599" s="231" t="str">
        <f>IF(All_Tasks!L1599="","",All_Tasks!L1599)</f>
        <v/>
      </c>
      <c r="M1599" t="str">
        <f>IF(All_Tasks!M1599="","",All_Tasks!M1599)</f>
        <v/>
      </c>
      <c r="N1599" t="str">
        <f>IF(All_Tasks!N1599="","",All_Tasks!N1599)</f>
        <v/>
      </c>
      <c r="O1599" t="str">
        <f>IF(All_Tasks!O1599="","",All_Tasks!O1599)</f>
        <v/>
      </c>
      <c r="P1599" s="181">
        <f>IF(All_Tasks!P1599="",0,All_Tasks!P1599)</f>
        <v>0</v>
      </c>
      <c r="Q1599" s="181">
        <f>IF(All_Tasks!Q1599="",0,All_Tasks!Q1599)</f>
        <v>0</v>
      </c>
      <c r="R1599" s="181">
        <f>IF(All_Tasks!R1599="",0,All_Tasks!R1599)</f>
        <v>0</v>
      </c>
      <c r="S1599" s="181" t="str">
        <f>IF(All_Tasks!S1599="","",All_Tasks!S1599)</f>
        <v/>
      </c>
      <c r="T1599" t="str">
        <f>IF(All_Tasks!T1599="","",All_Tasks!T1599)</f>
        <v/>
      </c>
      <c r="U1599" t="str">
        <f>IF(All_Tasks!U1599="","",All_Tasks!U1599)</f>
        <v/>
      </c>
      <c r="V1599">
        <f>IF(A1599="",0,IFERROR(MATCH(A1599,Scope_Labor_Rates!$A$6:$A$46,0)+5,0))</f>
        <v>0</v>
      </c>
      <c r="W1599" s="178">
        <f>IF(V1599&gt;0,INDEX(Scope_Labor_Rates!$C$6:$C$46,V1599-5),0)</f>
        <v>0</v>
      </c>
      <c r="X1599" s="178">
        <f>IF(V1599&gt;0,INDEX(Scope_Labor_Rates!$C$6:$C$46,V1599-5),0)</f>
        <v>0</v>
      </c>
      <c r="Y1599" s="180">
        <f>IF(V1599&gt;0,INDEX(Scope_Labor_Rates!$S$6:$S$46,V1599-5),0)</f>
        <v>0</v>
      </c>
      <c r="Z1599" s="180">
        <f>IF(V1599&gt;0,INDEX(Scope_Labor_Rates!$R$6:$R$46,V1599-5),1)</f>
        <v>1</v>
      </c>
      <c r="AA1599" s="231">
        <f t="shared" si="216"/>
        <v>0</v>
      </c>
      <c r="AB1599" t="str">
        <f t="shared" si="217"/>
        <v/>
      </c>
      <c r="AC1599" s="178" t="str">
        <f t="shared" si="218"/>
        <v/>
      </c>
      <c r="AD1599" s="181">
        <f t="shared" si="219"/>
        <v>0</v>
      </c>
      <c r="AE1599" s="178">
        <f>IF(V1599&gt;0,P1599*INDEX(Scope_Labor_Rates!$E$6:$E$46,V1599-5),0)</f>
        <v>0</v>
      </c>
      <c r="AF1599" s="181">
        <f>IF(V1599&gt;0,AE1599*INDEX(Scope_Labor_Rates!$D$6:$D$46,V1599-5)*AA1599,0)</f>
        <v>0</v>
      </c>
      <c r="AG1599" s="178">
        <f>IF(V1599&gt;0,P1599*INDEX(Scope_Labor_Rates!$G$6:$G$46,V1599-5),0)</f>
        <v>0</v>
      </c>
      <c r="AH1599" s="181">
        <f>IF(V1599&gt;0,AG1599*INDEX(Scope_Labor_Rates!$F$6:$F$46,V1599-5)*AA1599,0)</f>
        <v>0</v>
      </c>
      <c r="AI1599" s="178">
        <f>IF(V1599&gt;0,P1599*INDEX(Scope_Labor_Rates!$I$6:$I$46,V1599-5),0)</f>
        <v>0</v>
      </c>
      <c r="AJ1599" s="181">
        <f>IF(V1599&gt;0,AI1599*INDEX(Scope_Labor_Rates!$H$6:$H$46,V1599-5)*AA1599,0)</f>
        <v>0</v>
      </c>
      <c r="AK1599" s="178">
        <f>IF(V1599&gt;0,P1599*INDEX(Scope_Labor_Rates!$K$6:$K$46,V1599-5),0)</f>
        <v>0</v>
      </c>
      <c r="AL1599" s="181">
        <f>IF(V1599&gt;0,AK1599*INDEX(Scope_Labor_Rates!$J$6:$J$46,V1599-5)*AA1599,0)</f>
        <v>0</v>
      </c>
      <c r="AM1599" s="178">
        <f>IF(V1599&gt;0,P1599*INDEX(Scope_Labor_Rates!$M$6:$M$46,V1599-5),0)</f>
        <v>0</v>
      </c>
      <c r="AN1599" s="178">
        <f>IF(V1599&gt;0,AM1599*INDEX(Scope_Labor_Rates!$L$6:$L$46,V1599-5)*AA1599,0)</f>
        <v>0</v>
      </c>
      <c r="AO1599" s="178">
        <f>IF(V1599&gt;0,P1599*INDEX(Scope_Labor_Rates!$O$6:$O$46,V1599-5)*AA1599,0)</f>
        <v>0</v>
      </c>
      <c r="AP1599" s="181">
        <f>IF(V1599&gt;0,P1599*INDEX(Scope_Labor_Rates!$Q$6:$Q$46,V1599-5)*AA1599,0)</f>
        <v>0</v>
      </c>
      <c r="AQ1599" s="178">
        <f t="shared" si="220"/>
        <v>0</v>
      </c>
      <c r="AR1599" s="178">
        <f t="shared" si="221"/>
        <v>0</v>
      </c>
      <c r="AS1599" s="178">
        <f t="shared" si="222"/>
        <v>0</v>
      </c>
      <c r="AT1599" s="178">
        <f t="shared" si="223"/>
        <v>0</v>
      </c>
      <c r="AU1599">
        <f t="shared" si="224"/>
        <v>0</v>
      </c>
    </row>
    <row r="1600" spans="1:47">
      <c r="A1600" t="str">
        <f>IF(All_Tasks!A1600="","",All_Tasks!A1600)</f>
        <v/>
      </c>
      <c r="B1600" t="str">
        <f>IF(All_Tasks!B1600="","",All_Tasks!B1600)</f>
        <v/>
      </c>
      <c r="C1600" t="str">
        <f>IF(All_Tasks!C1600="","",All_Tasks!C1600)</f>
        <v/>
      </c>
      <c r="D1600" t="str">
        <f>IF(All_Tasks!D1600="","",All_Tasks!D1600)</f>
        <v/>
      </c>
      <c r="E1600" t="str">
        <f>IF(All_Tasks!V1600&lt;&gt;"",All_Tasks!V1600,IF(All_Tasks!E1600&lt;&gt;"",All_Tasks!E1600,""))</f>
        <v/>
      </c>
      <c r="F1600" t="str">
        <f>IF(All_Tasks!F1600="","",All_Tasks!F1600)</f>
        <v/>
      </c>
      <c r="G1600" t="str">
        <f>IF(All_Tasks!G1600="","",All_Tasks!G1600)</f>
        <v/>
      </c>
      <c r="H1600" s="231" t="str">
        <f>IF(All_Tasks!H1600="","",All_Tasks!H1600)</f>
        <v/>
      </c>
      <c r="I1600" t="str">
        <f>IF(All_Tasks!I1600="","",All_Tasks!I1600)</f>
        <v/>
      </c>
      <c r="J1600" t="str">
        <f>IF(All_Tasks!J1600="","",All_Tasks!J1600)</f>
        <v/>
      </c>
      <c r="K1600" t="str">
        <f>IF(All_Tasks!K1600="","",All_Tasks!K1600)</f>
        <v/>
      </c>
      <c r="L1600" s="231" t="str">
        <f>IF(All_Tasks!L1600="","",All_Tasks!L1600)</f>
        <v/>
      </c>
      <c r="M1600" t="str">
        <f>IF(All_Tasks!M1600="","",All_Tasks!M1600)</f>
        <v/>
      </c>
      <c r="N1600" t="str">
        <f>IF(All_Tasks!N1600="","",All_Tasks!N1600)</f>
        <v/>
      </c>
      <c r="O1600" t="str">
        <f>IF(All_Tasks!O1600="","",All_Tasks!O1600)</f>
        <v/>
      </c>
      <c r="P1600" s="181">
        <f>IF(All_Tasks!P1600="",0,All_Tasks!P1600)</f>
        <v>0</v>
      </c>
      <c r="Q1600" s="181">
        <f>IF(All_Tasks!Q1600="",0,All_Tasks!Q1600)</f>
        <v>0</v>
      </c>
      <c r="R1600" s="181">
        <f>IF(All_Tasks!R1600="",0,All_Tasks!R1600)</f>
        <v>0</v>
      </c>
      <c r="S1600" s="181" t="str">
        <f>IF(All_Tasks!S1600="","",All_Tasks!S1600)</f>
        <v/>
      </c>
      <c r="T1600" t="str">
        <f>IF(All_Tasks!T1600="","",All_Tasks!T1600)</f>
        <v/>
      </c>
      <c r="U1600" t="str">
        <f>IF(All_Tasks!U1600="","",All_Tasks!U1600)</f>
        <v/>
      </c>
      <c r="V1600">
        <f>IF(A1600="",0,IFERROR(MATCH(A1600,Scope_Labor_Rates!$A$6:$A$46,0)+5,0))</f>
        <v>0</v>
      </c>
      <c r="W1600" s="178">
        <f>IF(V1600&gt;0,INDEX(Scope_Labor_Rates!$C$6:$C$46,V1600-5),0)</f>
        <v>0</v>
      </c>
      <c r="X1600" s="178">
        <f>IF(V1600&gt;0,INDEX(Scope_Labor_Rates!$C$6:$C$46,V1600-5),0)</f>
        <v>0</v>
      </c>
      <c r="Y1600" s="180">
        <f>IF(V1600&gt;0,INDEX(Scope_Labor_Rates!$S$6:$S$46,V1600-5),0)</f>
        <v>0</v>
      </c>
      <c r="Z1600" s="180">
        <f>IF(V1600&gt;0,INDEX(Scope_Labor_Rates!$R$6:$R$46,V1600-5),1)</f>
        <v>1</v>
      </c>
      <c r="AA1600" s="231">
        <f t="shared" si="216"/>
        <v>0</v>
      </c>
      <c r="AB1600" t="str">
        <f t="shared" si="217"/>
        <v/>
      </c>
      <c r="AC1600" s="178" t="str">
        <f t="shared" si="218"/>
        <v/>
      </c>
      <c r="AD1600" s="181">
        <f t="shared" si="219"/>
        <v>0</v>
      </c>
      <c r="AE1600" s="178">
        <f>IF(V1600&gt;0,P1600*INDEX(Scope_Labor_Rates!$E$6:$E$46,V1600-5),0)</f>
        <v>0</v>
      </c>
      <c r="AF1600" s="181">
        <f>IF(V1600&gt;0,AE1600*INDEX(Scope_Labor_Rates!$D$6:$D$46,V1600-5)*AA1600,0)</f>
        <v>0</v>
      </c>
      <c r="AG1600" s="178">
        <f>IF(V1600&gt;0,P1600*INDEX(Scope_Labor_Rates!$G$6:$G$46,V1600-5),0)</f>
        <v>0</v>
      </c>
      <c r="AH1600" s="181">
        <f>IF(V1600&gt;0,AG1600*INDEX(Scope_Labor_Rates!$F$6:$F$46,V1600-5)*AA1600,0)</f>
        <v>0</v>
      </c>
      <c r="AI1600" s="178">
        <f>IF(V1600&gt;0,P1600*INDEX(Scope_Labor_Rates!$I$6:$I$46,V1600-5),0)</f>
        <v>0</v>
      </c>
      <c r="AJ1600" s="181">
        <f>IF(V1600&gt;0,AI1600*INDEX(Scope_Labor_Rates!$H$6:$H$46,V1600-5)*AA1600,0)</f>
        <v>0</v>
      </c>
      <c r="AK1600" s="178">
        <f>IF(V1600&gt;0,P1600*INDEX(Scope_Labor_Rates!$K$6:$K$46,V1600-5),0)</f>
        <v>0</v>
      </c>
      <c r="AL1600" s="181">
        <f>IF(V1600&gt;0,AK1600*INDEX(Scope_Labor_Rates!$J$6:$J$46,V1600-5)*AA1600,0)</f>
        <v>0</v>
      </c>
      <c r="AM1600" s="178">
        <f>IF(V1600&gt;0,P1600*INDEX(Scope_Labor_Rates!$M$6:$M$46,V1600-5),0)</f>
        <v>0</v>
      </c>
      <c r="AN1600" s="178">
        <f>IF(V1600&gt;0,AM1600*INDEX(Scope_Labor_Rates!$L$6:$L$46,V1600-5)*AA1600,0)</f>
        <v>0</v>
      </c>
      <c r="AO1600" s="178">
        <f>IF(V1600&gt;0,P1600*INDEX(Scope_Labor_Rates!$O$6:$O$46,V1600-5)*AA1600,0)</f>
        <v>0</v>
      </c>
      <c r="AP1600" s="181">
        <f>IF(V1600&gt;0,P1600*INDEX(Scope_Labor_Rates!$Q$6:$Q$46,V1600-5)*AA1600,0)</f>
        <v>0</v>
      </c>
      <c r="AQ1600" s="178">
        <f t="shared" si="220"/>
        <v>0</v>
      </c>
      <c r="AR1600" s="178">
        <f t="shared" si="221"/>
        <v>0</v>
      </c>
      <c r="AS1600" s="178">
        <f t="shared" si="222"/>
        <v>0</v>
      </c>
      <c r="AT1600" s="178">
        <f t="shared" si="223"/>
        <v>0</v>
      </c>
      <c r="AU1600">
        <f t="shared" si="224"/>
        <v>0</v>
      </c>
    </row>
    <row r="1601" spans="1:47">
      <c r="A1601" t="str">
        <f>IF(All_Tasks!A1601="","",All_Tasks!A1601)</f>
        <v/>
      </c>
      <c r="B1601" t="str">
        <f>IF(All_Tasks!B1601="","",All_Tasks!B1601)</f>
        <v/>
      </c>
      <c r="C1601" t="str">
        <f>IF(All_Tasks!C1601="","",All_Tasks!C1601)</f>
        <v/>
      </c>
      <c r="D1601" t="str">
        <f>IF(All_Tasks!D1601="","",All_Tasks!D1601)</f>
        <v/>
      </c>
      <c r="E1601" t="str">
        <f>IF(All_Tasks!V1601&lt;&gt;"",All_Tasks!V1601,IF(All_Tasks!E1601&lt;&gt;"",All_Tasks!E1601,""))</f>
        <v/>
      </c>
      <c r="F1601" t="str">
        <f>IF(All_Tasks!F1601="","",All_Tasks!F1601)</f>
        <v/>
      </c>
      <c r="G1601" t="str">
        <f>IF(All_Tasks!G1601="","",All_Tasks!G1601)</f>
        <v/>
      </c>
      <c r="H1601" s="231" t="str">
        <f>IF(All_Tasks!H1601="","",All_Tasks!H1601)</f>
        <v/>
      </c>
      <c r="I1601" t="str">
        <f>IF(All_Tasks!I1601="","",All_Tasks!I1601)</f>
        <v/>
      </c>
      <c r="J1601" t="str">
        <f>IF(All_Tasks!J1601="","",All_Tasks!J1601)</f>
        <v/>
      </c>
      <c r="K1601" t="str">
        <f>IF(All_Tasks!K1601="","",All_Tasks!K1601)</f>
        <v/>
      </c>
      <c r="L1601" s="231" t="str">
        <f>IF(All_Tasks!L1601="","",All_Tasks!L1601)</f>
        <v/>
      </c>
      <c r="M1601" t="str">
        <f>IF(All_Tasks!M1601="","",All_Tasks!M1601)</f>
        <v/>
      </c>
      <c r="N1601" t="str">
        <f>IF(All_Tasks!N1601="","",All_Tasks!N1601)</f>
        <v/>
      </c>
      <c r="O1601" t="str">
        <f>IF(All_Tasks!O1601="","",All_Tasks!O1601)</f>
        <v/>
      </c>
      <c r="P1601" s="181">
        <f>IF(All_Tasks!P1601="",0,All_Tasks!P1601)</f>
        <v>0</v>
      </c>
      <c r="Q1601" s="181">
        <f>IF(All_Tasks!Q1601="",0,All_Tasks!Q1601)</f>
        <v>0</v>
      </c>
      <c r="R1601" s="181">
        <f>IF(All_Tasks!R1601="",0,All_Tasks!R1601)</f>
        <v>0</v>
      </c>
      <c r="S1601" s="181" t="str">
        <f>IF(All_Tasks!S1601="","",All_Tasks!S1601)</f>
        <v/>
      </c>
      <c r="T1601" t="str">
        <f>IF(All_Tasks!T1601="","",All_Tasks!T1601)</f>
        <v/>
      </c>
      <c r="U1601" t="str">
        <f>IF(All_Tasks!U1601="","",All_Tasks!U1601)</f>
        <v/>
      </c>
      <c r="V1601">
        <f>IF(A1601="",0,IFERROR(MATCH(A1601,Scope_Labor_Rates!$A$6:$A$46,0)+5,0))</f>
        <v>0</v>
      </c>
      <c r="W1601" s="178">
        <f>IF(V1601&gt;0,INDEX(Scope_Labor_Rates!$C$6:$C$46,V1601-5),0)</f>
        <v>0</v>
      </c>
      <c r="X1601" s="178">
        <f>IF(V1601&gt;0,INDEX(Scope_Labor_Rates!$C$6:$C$46,V1601-5),0)</f>
        <v>0</v>
      </c>
      <c r="Y1601" s="180">
        <f>IF(V1601&gt;0,INDEX(Scope_Labor_Rates!$S$6:$S$46,V1601-5),0)</f>
        <v>0</v>
      </c>
      <c r="Z1601" s="180">
        <f>IF(V1601&gt;0,INDEX(Scope_Labor_Rates!$R$6:$R$46,V1601-5),1)</f>
        <v>1</v>
      </c>
      <c r="AA1601" s="231">
        <f t="shared" si="216"/>
        <v>0</v>
      </c>
      <c r="AB1601" t="str">
        <f t="shared" si="217"/>
        <v/>
      </c>
      <c r="AC1601" s="178" t="str">
        <f t="shared" si="218"/>
        <v/>
      </c>
      <c r="AD1601" s="181">
        <f t="shared" si="219"/>
        <v>0</v>
      </c>
      <c r="AE1601" s="178">
        <f>IF(V1601&gt;0,P1601*INDEX(Scope_Labor_Rates!$E$6:$E$46,V1601-5),0)</f>
        <v>0</v>
      </c>
      <c r="AF1601" s="181">
        <f>IF(V1601&gt;0,AE1601*INDEX(Scope_Labor_Rates!$D$6:$D$46,V1601-5)*AA1601,0)</f>
        <v>0</v>
      </c>
      <c r="AG1601" s="178">
        <f>IF(V1601&gt;0,P1601*INDEX(Scope_Labor_Rates!$G$6:$G$46,V1601-5),0)</f>
        <v>0</v>
      </c>
      <c r="AH1601" s="181">
        <f>IF(V1601&gt;0,AG1601*INDEX(Scope_Labor_Rates!$F$6:$F$46,V1601-5)*AA1601,0)</f>
        <v>0</v>
      </c>
      <c r="AI1601" s="178">
        <f>IF(V1601&gt;0,P1601*INDEX(Scope_Labor_Rates!$I$6:$I$46,V1601-5),0)</f>
        <v>0</v>
      </c>
      <c r="AJ1601" s="181">
        <f>IF(V1601&gt;0,AI1601*INDEX(Scope_Labor_Rates!$H$6:$H$46,V1601-5)*AA1601,0)</f>
        <v>0</v>
      </c>
      <c r="AK1601" s="178">
        <f>IF(V1601&gt;0,P1601*INDEX(Scope_Labor_Rates!$K$6:$K$46,V1601-5),0)</f>
        <v>0</v>
      </c>
      <c r="AL1601" s="181">
        <f>IF(V1601&gt;0,AK1601*INDEX(Scope_Labor_Rates!$J$6:$J$46,V1601-5)*AA1601,0)</f>
        <v>0</v>
      </c>
      <c r="AM1601" s="178">
        <f>IF(V1601&gt;0,P1601*INDEX(Scope_Labor_Rates!$M$6:$M$46,V1601-5),0)</f>
        <v>0</v>
      </c>
      <c r="AN1601" s="178">
        <f>IF(V1601&gt;0,AM1601*INDEX(Scope_Labor_Rates!$L$6:$L$46,V1601-5)*AA1601,0)</f>
        <v>0</v>
      </c>
      <c r="AO1601" s="178">
        <f>IF(V1601&gt;0,P1601*INDEX(Scope_Labor_Rates!$O$6:$O$46,V1601-5)*AA1601,0)</f>
        <v>0</v>
      </c>
      <c r="AP1601" s="181">
        <f>IF(V1601&gt;0,P1601*INDEX(Scope_Labor_Rates!$Q$6:$Q$46,V1601-5)*AA1601,0)</f>
        <v>0</v>
      </c>
      <c r="AQ1601" s="178">
        <f t="shared" si="220"/>
        <v>0</v>
      </c>
      <c r="AR1601" s="178">
        <f t="shared" si="221"/>
        <v>0</v>
      </c>
      <c r="AS1601" s="178">
        <f t="shared" si="222"/>
        <v>0</v>
      </c>
      <c r="AT1601" s="178">
        <f t="shared" si="223"/>
        <v>0</v>
      </c>
      <c r="AU1601">
        <f t="shared" si="224"/>
        <v>0</v>
      </c>
    </row>
    <row r="1602" spans="1:47">
      <c r="A1602" t="str">
        <f>IF(All_Tasks!A1602="","",All_Tasks!A1602)</f>
        <v/>
      </c>
      <c r="B1602" t="str">
        <f>IF(All_Tasks!B1602="","",All_Tasks!B1602)</f>
        <v/>
      </c>
      <c r="C1602" t="str">
        <f>IF(All_Tasks!C1602="","",All_Tasks!C1602)</f>
        <v/>
      </c>
      <c r="D1602" t="str">
        <f>IF(All_Tasks!D1602="","",All_Tasks!D1602)</f>
        <v/>
      </c>
      <c r="E1602" t="str">
        <f>IF(All_Tasks!V1602&lt;&gt;"",All_Tasks!V1602,IF(All_Tasks!E1602&lt;&gt;"",All_Tasks!E1602,""))</f>
        <v/>
      </c>
      <c r="F1602" t="str">
        <f>IF(All_Tasks!F1602="","",All_Tasks!F1602)</f>
        <v/>
      </c>
      <c r="G1602" t="str">
        <f>IF(All_Tasks!G1602="","",All_Tasks!G1602)</f>
        <v/>
      </c>
      <c r="H1602" s="231" t="str">
        <f>IF(All_Tasks!H1602="","",All_Tasks!H1602)</f>
        <v/>
      </c>
      <c r="I1602" t="str">
        <f>IF(All_Tasks!I1602="","",All_Tasks!I1602)</f>
        <v/>
      </c>
      <c r="J1602" t="str">
        <f>IF(All_Tasks!J1602="","",All_Tasks!J1602)</f>
        <v/>
      </c>
      <c r="K1602" t="str">
        <f>IF(All_Tasks!K1602="","",All_Tasks!K1602)</f>
        <v/>
      </c>
      <c r="L1602" s="231" t="str">
        <f>IF(All_Tasks!L1602="","",All_Tasks!L1602)</f>
        <v/>
      </c>
      <c r="M1602" t="str">
        <f>IF(All_Tasks!M1602="","",All_Tasks!M1602)</f>
        <v/>
      </c>
      <c r="N1602" t="str">
        <f>IF(All_Tasks!N1602="","",All_Tasks!N1602)</f>
        <v/>
      </c>
      <c r="O1602" t="str">
        <f>IF(All_Tasks!O1602="","",All_Tasks!O1602)</f>
        <v/>
      </c>
      <c r="P1602" s="181">
        <f>IF(All_Tasks!P1602="",0,All_Tasks!P1602)</f>
        <v>0</v>
      </c>
      <c r="Q1602" s="181">
        <f>IF(All_Tasks!Q1602="",0,All_Tasks!Q1602)</f>
        <v>0</v>
      </c>
      <c r="R1602" s="181">
        <f>IF(All_Tasks!R1602="",0,All_Tasks!R1602)</f>
        <v>0</v>
      </c>
      <c r="S1602" s="181" t="str">
        <f>IF(All_Tasks!S1602="","",All_Tasks!S1602)</f>
        <v/>
      </c>
      <c r="T1602" t="str">
        <f>IF(All_Tasks!T1602="","",All_Tasks!T1602)</f>
        <v/>
      </c>
      <c r="U1602" t="str">
        <f>IF(All_Tasks!U1602="","",All_Tasks!U1602)</f>
        <v/>
      </c>
      <c r="V1602">
        <f>IF(A1602="",0,IFERROR(MATCH(A1602,Scope_Labor_Rates!$A$6:$A$46,0)+5,0))</f>
        <v>0</v>
      </c>
      <c r="W1602" s="178">
        <f>IF(V1602&gt;0,INDEX(Scope_Labor_Rates!$C$6:$C$46,V1602-5),0)</f>
        <v>0</v>
      </c>
      <c r="X1602" s="178">
        <f>IF(V1602&gt;0,INDEX(Scope_Labor_Rates!$C$6:$C$46,V1602-5),0)</f>
        <v>0</v>
      </c>
      <c r="Y1602" s="180">
        <f>IF(V1602&gt;0,INDEX(Scope_Labor_Rates!$S$6:$S$46,V1602-5),0)</f>
        <v>0</v>
      </c>
      <c r="Z1602" s="180">
        <f>IF(V1602&gt;0,INDEX(Scope_Labor_Rates!$R$6:$R$46,V1602-5),1)</f>
        <v>1</v>
      </c>
      <c r="AA1602" s="231">
        <f t="shared" ref="AA1602:AA1665" si="225">IF(OR(L1602&lt;&gt;"",UPPER(S1602)="COMPLETED"),1,0)</f>
        <v>0</v>
      </c>
      <c r="AB1602" t="str">
        <f t="shared" ref="AB1602:AB1665" si="226">IF(L1602="","",L1602-WEEKDAY(L1602,3)+6)</f>
        <v/>
      </c>
      <c r="AC1602" s="178" t="str">
        <f t="shared" ref="AC1602:AC1665" si="227">IF(AB1602="","",IF(DAY(AB1602)&lt;=23,TEXT(AB1602,"MMM-yyyy"),TEXT(EOMONTH(AB1602,0)+1,"MMM-yyyy")))</f>
        <v/>
      </c>
      <c r="AD1602" s="181">
        <f t="shared" ref="AD1602:AD1665" si="228">P1602*X1602*AA1602</f>
        <v>0</v>
      </c>
      <c r="AE1602" s="178">
        <f>IF(V1602&gt;0,P1602*INDEX(Scope_Labor_Rates!$E$6:$E$46,V1602-5),0)</f>
        <v>0</v>
      </c>
      <c r="AF1602" s="181">
        <f>IF(V1602&gt;0,AE1602*INDEX(Scope_Labor_Rates!$D$6:$D$46,V1602-5)*AA1602,0)</f>
        <v>0</v>
      </c>
      <c r="AG1602" s="178">
        <f>IF(V1602&gt;0,P1602*INDEX(Scope_Labor_Rates!$G$6:$G$46,V1602-5),0)</f>
        <v>0</v>
      </c>
      <c r="AH1602" s="181">
        <f>IF(V1602&gt;0,AG1602*INDEX(Scope_Labor_Rates!$F$6:$F$46,V1602-5)*AA1602,0)</f>
        <v>0</v>
      </c>
      <c r="AI1602" s="178">
        <f>IF(V1602&gt;0,P1602*INDEX(Scope_Labor_Rates!$I$6:$I$46,V1602-5),0)</f>
        <v>0</v>
      </c>
      <c r="AJ1602" s="181">
        <f>IF(V1602&gt;0,AI1602*INDEX(Scope_Labor_Rates!$H$6:$H$46,V1602-5)*AA1602,0)</f>
        <v>0</v>
      </c>
      <c r="AK1602" s="178">
        <f>IF(V1602&gt;0,P1602*INDEX(Scope_Labor_Rates!$K$6:$K$46,V1602-5),0)</f>
        <v>0</v>
      </c>
      <c r="AL1602" s="181">
        <f>IF(V1602&gt;0,AK1602*INDEX(Scope_Labor_Rates!$J$6:$J$46,V1602-5)*AA1602,0)</f>
        <v>0</v>
      </c>
      <c r="AM1602" s="178">
        <f>IF(V1602&gt;0,P1602*INDEX(Scope_Labor_Rates!$M$6:$M$46,V1602-5),0)</f>
        <v>0</v>
      </c>
      <c r="AN1602" s="178">
        <f>IF(V1602&gt;0,AM1602*INDEX(Scope_Labor_Rates!$L$6:$L$46,V1602-5)*AA1602,0)</f>
        <v>0</v>
      </c>
      <c r="AO1602" s="178">
        <f>IF(V1602&gt;0,P1602*INDEX(Scope_Labor_Rates!$O$6:$O$46,V1602-5)*AA1602,0)</f>
        <v>0</v>
      </c>
      <c r="AP1602" s="181">
        <f>IF(V1602&gt;0,P1602*INDEX(Scope_Labor_Rates!$Q$6:$Q$46,V1602-5)*AA1602,0)</f>
        <v>0</v>
      </c>
      <c r="AQ1602" s="178">
        <f t="shared" ref="AQ1602:AQ1665" si="229">AE1602+AG1602+AI1602+AK1602+AM1602</f>
        <v>0</v>
      </c>
      <c r="AR1602" s="178">
        <f t="shared" ref="AR1602:AR1665" si="230">AF1602+AH1602+AJ1602+AL1602+AN1602</f>
        <v>0</v>
      </c>
      <c r="AS1602" s="178">
        <f t="shared" ref="AS1602:AS1665" si="231">AO1602+AP1602</f>
        <v>0</v>
      </c>
      <c r="AT1602" s="178">
        <f t="shared" ref="AT1602:AT1665" si="232">AD1602+AR1602+AS1602</f>
        <v>0</v>
      </c>
      <c r="AU1602">
        <f t="shared" ref="AU1602:AU1665" si="233">AT1602*Z1602</f>
        <v>0</v>
      </c>
    </row>
    <row r="1603" spans="1:47">
      <c r="A1603" t="str">
        <f>IF(All_Tasks!A1603="","",All_Tasks!A1603)</f>
        <v/>
      </c>
      <c r="B1603" t="str">
        <f>IF(All_Tasks!B1603="","",All_Tasks!B1603)</f>
        <v/>
      </c>
      <c r="C1603" t="str">
        <f>IF(All_Tasks!C1603="","",All_Tasks!C1603)</f>
        <v/>
      </c>
      <c r="D1603" t="str">
        <f>IF(All_Tasks!D1603="","",All_Tasks!D1603)</f>
        <v/>
      </c>
      <c r="E1603" t="str">
        <f>IF(All_Tasks!V1603&lt;&gt;"",All_Tasks!V1603,IF(All_Tasks!E1603&lt;&gt;"",All_Tasks!E1603,""))</f>
        <v/>
      </c>
      <c r="F1603" t="str">
        <f>IF(All_Tasks!F1603="","",All_Tasks!F1603)</f>
        <v/>
      </c>
      <c r="G1603" t="str">
        <f>IF(All_Tasks!G1603="","",All_Tasks!G1603)</f>
        <v/>
      </c>
      <c r="H1603" s="231" t="str">
        <f>IF(All_Tasks!H1603="","",All_Tasks!H1603)</f>
        <v/>
      </c>
      <c r="I1603" t="str">
        <f>IF(All_Tasks!I1603="","",All_Tasks!I1603)</f>
        <v/>
      </c>
      <c r="J1603" t="str">
        <f>IF(All_Tasks!J1603="","",All_Tasks!J1603)</f>
        <v/>
      </c>
      <c r="K1603" t="str">
        <f>IF(All_Tasks!K1603="","",All_Tasks!K1603)</f>
        <v/>
      </c>
      <c r="L1603" s="231" t="str">
        <f>IF(All_Tasks!L1603="","",All_Tasks!L1603)</f>
        <v/>
      </c>
      <c r="M1603" t="str">
        <f>IF(All_Tasks!M1603="","",All_Tasks!M1603)</f>
        <v/>
      </c>
      <c r="N1603" t="str">
        <f>IF(All_Tasks!N1603="","",All_Tasks!N1603)</f>
        <v/>
      </c>
      <c r="O1603" t="str">
        <f>IF(All_Tasks!O1603="","",All_Tasks!O1603)</f>
        <v/>
      </c>
      <c r="P1603" s="181">
        <f>IF(All_Tasks!P1603="",0,All_Tasks!P1603)</f>
        <v>0</v>
      </c>
      <c r="Q1603" s="181">
        <f>IF(All_Tasks!Q1603="",0,All_Tasks!Q1603)</f>
        <v>0</v>
      </c>
      <c r="R1603" s="181">
        <f>IF(All_Tasks!R1603="",0,All_Tasks!R1603)</f>
        <v>0</v>
      </c>
      <c r="S1603" s="181" t="str">
        <f>IF(All_Tasks!S1603="","",All_Tasks!S1603)</f>
        <v/>
      </c>
      <c r="T1603" t="str">
        <f>IF(All_Tasks!T1603="","",All_Tasks!T1603)</f>
        <v/>
      </c>
      <c r="U1603" t="str">
        <f>IF(All_Tasks!U1603="","",All_Tasks!U1603)</f>
        <v/>
      </c>
      <c r="V1603">
        <f>IF(A1603="",0,IFERROR(MATCH(A1603,Scope_Labor_Rates!$A$6:$A$46,0)+5,0))</f>
        <v>0</v>
      </c>
      <c r="W1603" s="178">
        <f>IF(V1603&gt;0,INDEX(Scope_Labor_Rates!$C$6:$C$46,V1603-5),0)</f>
        <v>0</v>
      </c>
      <c r="X1603" s="178">
        <f>IF(V1603&gt;0,INDEX(Scope_Labor_Rates!$C$6:$C$46,V1603-5),0)</f>
        <v>0</v>
      </c>
      <c r="Y1603" s="180">
        <f>IF(V1603&gt;0,INDEX(Scope_Labor_Rates!$S$6:$S$46,V1603-5),0)</f>
        <v>0</v>
      </c>
      <c r="Z1603" s="180">
        <f>IF(V1603&gt;0,INDEX(Scope_Labor_Rates!$R$6:$R$46,V1603-5),1)</f>
        <v>1</v>
      </c>
      <c r="AA1603" s="231">
        <f t="shared" si="225"/>
        <v>0</v>
      </c>
      <c r="AB1603" t="str">
        <f t="shared" si="226"/>
        <v/>
      </c>
      <c r="AC1603" s="178" t="str">
        <f t="shared" si="227"/>
        <v/>
      </c>
      <c r="AD1603" s="181">
        <f t="shared" si="228"/>
        <v>0</v>
      </c>
      <c r="AE1603" s="178">
        <f>IF(V1603&gt;0,P1603*INDEX(Scope_Labor_Rates!$E$6:$E$46,V1603-5),0)</f>
        <v>0</v>
      </c>
      <c r="AF1603" s="181">
        <f>IF(V1603&gt;0,AE1603*INDEX(Scope_Labor_Rates!$D$6:$D$46,V1603-5)*AA1603,0)</f>
        <v>0</v>
      </c>
      <c r="AG1603" s="178">
        <f>IF(V1603&gt;0,P1603*INDEX(Scope_Labor_Rates!$G$6:$G$46,V1603-5),0)</f>
        <v>0</v>
      </c>
      <c r="AH1603" s="181">
        <f>IF(V1603&gt;0,AG1603*INDEX(Scope_Labor_Rates!$F$6:$F$46,V1603-5)*AA1603,0)</f>
        <v>0</v>
      </c>
      <c r="AI1603" s="178">
        <f>IF(V1603&gt;0,P1603*INDEX(Scope_Labor_Rates!$I$6:$I$46,V1603-5),0)</f>
        <v>0</v>
      </c>
      <c r="AJ1603" s="181">
        <f>IF(V1603&gt;0,AI1603*INDEX(Scope_Labor_Rates!$H$6:$H$46,V1603-5)*AA1603,0)</f>
        <v>0</v>
      </c>
      <c r="AK1603" s="178">
        <f>IF(V1603&gt;0,P1603*INDEX(Scope_Labor_Rates!$K$6:$K$46,V1603-5),0)</f>
        <v>0</v>
      </c>
      <c r="AL1603" s="181">
        <f>IF(V1603&gt;0,AK1603*INDEX(Scope_Labor_Rates!$J$6:$J$46,V1603-5)*AA1603,0)</f>
        <v>0</v>
      </c>
      <c r="AM1603" s="178">
        <f>IF(V1603&gt;0,P1603*INDEX(Scope_Labor_Rates!$M$6:$M$46,V1603-5),0)</f>
        <v>0</v>
      </c>
      <c r="AN1603" s="178">
        <f>IF(V1603&gt;0,AM1603*INDEX(Scope_Labor_Rates!$L$6:$L$46,V1603-5)*AA1603,0)</f>
        <v>0</v>
      </c>
      <c r="AO1603" s="178">
        <f>IF(V1603&gt;0,P1603*INDEX(Scope_Labor_Rates!$O$6:$O$46,V1603-5)*AA1603,0)</f>
        <v>0</v>
      </c>
      <c r="AP1603" s="181">
        <f>IF(V1603&gt;0,P1603*INDEX(Scope_Labor_Rates!$Q$6:$Q$46,V1603-5)*AA1603,0)</f>
        <v>0</v>
      </c>
      <c r="AQ1603" s="178">
        <f t="shared" si="229"/>
        <v>0</v>
      </c>
      <c r="AR1603" s="178">
        <f t="shared" si="230"/>
        <v>0</v>
      </c>
      <c r="AS1603" s="178">
        <f t="shared" si="231"/>
        <v>0</v>
      </c>
      <c r="AT1603" s="178">
        <f t="shared" si="232"/>
        <v>0</v>
      </c>
      <c r="AU1603">
        <f t="shared" si="233"/>
        <v>0</v>
      </c>
    </row>
    <row r="1604" spans="1:47">
      <c r="A1604" t="str">
        <f>IF(All_Tasks!A1604="","",All_Tasks!A1604)</f>
        <v/>
      </c>
      <c r="B1604" t="str">
        <f>IF(All_Tasks!B1604="","",All_Tasks!B1604)</f>
        <v/>
      </c>
      <c r="C1604" t="str">
        <f>IF(All_Tasks!C1604="","",All_Tasks!C1604)</f>
        <v/>
      </c>
      <c r="D1604" t="str">
        <f>IF(All_Tasks!D1604="","",All_Tasks!D1604)</f>
        <v/>
      </c>
      <c r="E1604" t="str">
        <f>IF(All_Tasks!V1604&lt;&gt;"",All_Tasks!V1604,IF(All_Tasks!E1604&lt;&gt;"",All_Tasks!E1604,""))</f>
        <v/>
      </c>
      <c r="F1604" t="str">
        <f>IF(All_Tasks!F1604="","",All_Tasks!F1604)</f>
        <v/>
      </c>
      <c r="G1604" t="str">
        <f>IF(All_Tasks!G1604="","",All_Tasks!G1604)</f>
        <v/>
      </c>
      <c r="H1604" s="231" t="str">
        <f>IF(All_Tasks!H1604="","",All_Tasks!H1604)</f>
        <v/>
      </c>
      <c r="I1604" t="str">
        <f>IF(All_Tasks!I1604="","",All_Tasks!I1604)</f>
        <v/>
      </c>
      <c r="J1604" t="str">
        <f>IF(All_Tasks!J1604="","",All_Tasks!J1604)</f>
        <v/>
      </c>
      <c r="K1604" t="str">
        <f>IF(All_Tasks!K1604="","",All_Tasks!K1604)</f>
        <v/>
      </c>
      <c r="L1604" s="231" t="str">
        <f>IF(All_Tasks!L1604="","",All_Tasks!L1604)</f>
        <v/>
      </c>
      <c r="M1604" t="str">
        <f>IF(All_Tasks!M1604="","",All_Tasks!M1604)</f>
        <v/>
      </c>
      <c r="N1604" t="str">
        <f>IF(All_Tasks!N1604="","",All_Tasks!N1604)</f>
        <v/>
      </c>
      <c r="O1604" t="str">
        <f>IF(All_Tasks!O1604="","",All_Tasks!O1604)</f>
        <v/>
      </c>
      <c r="P1604" s="181">
        <f>IF(All_Tasks!P1604="",0,All_Tasks!P1604)</f>
        <v>0</v>
      </c>
      <c r="Q1604" s="181">
        <f>IF(All_Tasks!Q1604="",0,All_Tasks!Q1604)</f>
        <v>0</v>
      </c>
      <c r="R1604" s="181">
        <f>IF(All_Tasks!R1604="",0,All_Tasks!R1604)</f>
        <v>0</v>
      </c>
      <c r="S1604" s="181" t="str">
        <f>IF(All_Tasks!S1604="","",All_Tasks!S1604)</f>
        <v/>
      </c>
      <c r="T1604" t="str">
        <f>IF(All_Tasks!T1604="","",All_Tasks!T1604)</f>
        <v/>
      </c>
      <c r="U1604" t="str">
        <f>IF(All_Tasks!U1604="","",All_Tasks!U1604)</f>
        <v/>
      </c>
      <c r="V1604">
        <f>IF(A1604="",0,IFERROR(MATCH(A1604,Scope_Labor_Rates!$A$6:$A$46,0)+5,0))</f>
        <v>0</v>
      </c>
      <c r="W1604" s="178">
        <f>IF(V1604&gt;0,INDEX(Scope_Labor_Rates!$C$6:$C$46,V1604-5),0)</f>
        <v>0</v>
      </c>
      <c r="X1604" s="178">
        <f>IF(V1604&gt;0,INDEX(Scope_Labor_Rates!$C$6:$C$46,V1604-5),0)</f>
        <v>0</v>
      </c>
      <c r="Y1604" s="180">
        <f>IF(V1604&gt;0,INDEX(Scope_Labor_Rates!$S$6:$S$46,V1604-5),0)</f>
        <v>0</v>
      </c>
      <c r="Z1604" s="180">
        <f>IF(V1604&gt;0,INDEX(Scope_Labor_Rates!$R$6:$R$46,V1604-5),1)</f>
        <v>1</v>
      </c>
      <c r="AA1604" s="231">
        <f t="shared" si="225"/>
        <v>0</v>
      </c>
      <c r="AB1604" t="str">
        <f t="shared" si="226"/>
        <v/>
      </c>
      <c r="AC1604" s="178" t="str">
        <f t="shared" si="227"/>
        <v/>
      </c>
      <c r="AD1604" s="181">
        <f t="shared" si="228"/>
        <v>0</v>
      </c>
      <c r="AE1604" s="178">
        <f>IF(V1604&gt;0,P1604*INDEX(Scope_Labor_Rates!$E$6:$E$46,V1604-5),0)</f>
        <v>0</v>
      </c>
      <c r="AF1604" s="181">
        <f>IF(V1604&gt;0,AE1604*INDEX(Scope_Labor_Rates!$D$6:$D$46,V1604-5)*AA1604,0)</f>
        <v>0</v>
      </c>
      <c r="AG1604" s="178">
        <f>IF(V1604&gt;0,P1604*INDEX(Scope_Labor_Rates!$G$6:$G$46,V1604-5),0)</f>
        <v>0</v>
      </c>
      <c r="AH1604" s="181">
        <f>IF(V1604&gt;0,AG1604*INDEX(Scope_Labor_Rates!$F$6:$F$46,V1604-5)*AA1604,0)</f>
        <v>0</v>
      </c>
      <c r="AI1604" s="178">
        <f>IF(V1604&gt;0,P1604*INDEX(Scope_Labor_Rates!$I$6:$I$46,V1604-5),0)</f>
        <v>0</v>
      </c>
      <c r="AJ1604" s="181">
        <f>IF(V1604&gt;0,AI1604*INDEX(Scope_Labor_Rates!$H$6:$H$46,V1604-5)*AA1604,0)</f>
        <v>0</v>
      </c>
      <c r="AK1604" s="178">
        <f>IF(V1604&gt;0,P1604*INDEX(Scope_Labor_Rates!$K$6:$K$46,V1604-5),0)</f>
        <v>0</v>
      </c>
      <c r="AL1604" s="181">
        <f>IF(V1604&gt;0,AK1604*INDEX(Scope_Labor_Rates!$J$6:$J$46,V1604-5)*AA1604,0)</f>
        <v>0</v>
      </c>
      <c r="AM1604" s="178">
        <f>IF(V1604&gt;0,P1604*INDEX(Scope_Labor_Rates!$M$6:$M$46,V1604-5),0)</f>
        <v>0</v>
      </c>
      <c r="AN1604" s="178">
        <f>IF(V1604&gt;0,AM1604*INDEX(Scope_Labor_Rates!$L$6:$L$46,V1604-5)*AA1604,0)</f>
        <v>0</v>
      </c>
      <c r="AO1604" s="178">
        <f>IF(V1604&gt;0,P1604*INDEX(Scope_Labor_Rates!$O$6:$O$46,V1604-5)*AA1604,0)</f>
        <v>0</v>
      </c>
      <c r="AP1604" s="181">
        <f>IF(V1604&gt;0,P1604*INDEX(Scope_Labor_Rates!$Q$6:$Q$46,V1604-5)*AA1604,0)</f>
        <v>0</v>
      </c>
      <c r="AQ1604" s="178">
        <f t="shared" si="229"/>
        <v>0</v>
      </c>
      <c r="AR1604" s="178">
        <f t="shared" si="230"/>
        <v>0</v>
      </c>
      <c r="AS1604" s="178">
        <f t="shared" si="231"/>
        <v>0</v>
      </c>
      <c r="AT1604" s="178">
        <f t="shared" si="232"/>
        <v>0</v>
      </c>
      <c r="AU1604">
        <f t="shared" si="233"/>
        <v>0</v>
      </c>
    </row>
    <row r="1605" spans="1:47">
      <c r="A1605" t="str">
        <f>IF(All_Tasks!A1605="","",All_Tasks!A1605)</f>
        <v/>
      </c>
      <c r="B1605" t="str">
        <f>IF(All_Tasks!B1605="","",All_Tasks!B1605)</f>
        <v/>
      </c>
      <c r="C1605" t="str">
        <f>IF(All_Tasks!C1605="","",All_Tasks!C1605)</f>
        <v/>
      </c>
      <c r="D1605" t="str">
        <f>IF(All_Tasks!D1605="","",All_Tasks!D1605)</f>
        <v/>
      </c>
      <c r="E1605" t="str">
        <f>IF(All_Tasks!V1605&lt;&gt;"",All_Tasks!V1605,IF(All_Tasks!E1605&lt;&gt;"",All_Tasks!E1605,""))</f>
        <v/>
      </c>
      <c r="F1605" t="str">
        <f>IF(All_Tasks!F1605="","",All_Tasks!F1605)</f>
        <v/>
      </c>
      <c r="G1605" t="str">
        <f>IF(All_Tasks!G1605="","",All_Tasks!G1605)</f>
        <v/>
      </c>
      <c r="H1605" s="231" t="str">
        <f>IF(All_Tasks!H1605="","",All_Tasks!H1605)</f>
        <v/>
      </c>
      <c r="I1605" t="str">
        <f>IF(All_Tasks!I1605="","",All_Tasks!I1605)</f>
        <v/>
      </c>
      <c r="J1605" t="str">
        <f>IF(All_Tasks!J1605="","",All_Tasks!J1605)</f>
        <v/>
      </c>
      <c r="K1605" t="str">
        <f>IF(All_Tasks!K1605="","",All_Tasks!K1605)</f>
        <v/>
      </c>
      <c r="L1605" s="231" t="str">
        <f>IF(All_Tasks!L1605="","",All_Tasks!L1605)</f>
        <v/>
      </c>
      <c r="M1605" t="str">
        <f>IF(All_Tasks!M1605="","",All_Tasks!M1605)</f>
        <v/>
      </c>
      <c r="N1605" t="str">
        <f>IF(All_Tasks!N1605="","",All_Tasks!N1605)</f>
        <v/>
      </c>
      <c r="O1605" t="str">
        <f>IF(All_Tasks!O1605="","",All_Tasks!O1605)</f>
        <v/>
      </c>
      <c r="P1605" s="181">
        <f>IF(All_Tasks!P1605="",0,All_Tasks!P1605)</f>
        <v>0</v>
      </c>
      <c r="Q1605" s="181">
        <f>IF(All_Tasks!Q1605="",0,All_Tasks!Q1605)</f>
        <v>0</v>
      </c>
      <c r="R1605" s="181">
        <f>IF(All_Tasks!R1605="",0,All_Tasks!R1605)</f>
        <v>0</v>
      </c>
      <c r="S1605" s="181" t="str">
        <f>IF(All_Tasks!S1605="","",All_Tasks!S1605)</f>
        <v/>
      </c>
      <c r="T1605" t="str">
        <f>IF(All_Tasks!T1605="","",All_Tasks!T1605)</f>
        <v/>
      </c>
      <c r="U1605" t="str">
        <f>IF(All_Tasks!U1605="","",All_Tasks!U1605)</f>
        <v/>
      </c>
      <c r="V1605">
        <f>IF(A1605="",0,IFERROR(MATCH(A1605,Scope_Labor_Rates!$A$6:$A$46,0)+5,0))</f>
        <v>0</v>
      </c>
      <c r="W1605" s="178">
        <f>IF(V1605&gt;0,INDEX(Scope_Labor_Rates!$C$6:$C$46,V1605-5),0)</f>
        <v>0</v>
      </c>
      <c r="X1605" s="178">
        <f>IF(V1605&gt;0,INDEX(Scope_Labor_Rates!$C$6:$C$46,V1605-5),0)</f>
        <v>0</v>
      </c>
      <c r="Y1605" s="180">
        <f>IF(V1605&gt;0,INDEX(Scope_Labor_Rates!$S$6:$S$46,V1605-5),0)</f>
        <v>0</v>
      </c>
      <c r="Z1605" s="180">
        <f>IF(V1605&gt;0,INDEX(Scope_Labor_Rates!$R$6:$R$46,V1605-5),1)</f>
        <v>1</v>
      </c>
      <c r="AA1605" s="231">
        <f t="shared" si="225"/>
        <v>0</v>
      </c>
      <c r="AB1605" t="str">
        <f t="shared" si="226"/>
        <v/>
      </c>
      <c r="AC1605" s="178" t="str">
        <f t="shared" si="227"/>
        <v/>
      </c>
      <c r="AD1605" s="181">
        <f t="shared" si="228"/>
        <v>0</v>
      </c>
      <c r="AE1605" s="178">
        <f>IF(V1605&gt;0,P1605*INDEX(Scope_Labor_Rates!$E$6:$E$46,V1605-5),0)</f>
        <v>0</v>
      </c>
      <c r="AF1605" s="181">
        <f>IF(V1605&gt;0,AE1605*INDEX(Scope_Labor_Rates!$D$6:$D$46,V1605-5)*AA1605,0)</f>
        <v>0</v>
      </c>
      <c r="AG1605" s="178">
        <f>IF(V1605&gt;0,P1605*INDEX(Scope_Labor_Rates!$G$6:$G$46,V1605-5),0)</f>
        <v>0</v>
      </c>
      <c r="AH1605" s="181">
        <f>IF(V1605&gt;0,AG1605*INDEX(Scope_Labor_Rates!$F$6:$F$46,V1605-5)*AA1605,0)</f>
        <v>0</v>
      </c>
      <c r="AI1605" s="178">
        <f>IF(V1605&gt;0,P1605*INDEX(Scope_Labor_Rates!$I$6:$I$46,V1605-5),0)</f>
        <v>0</v>
      </c>
      <c r="AJ1605" s="181">
        <f>IF(V1605&gt;0,AI1605*INDEX(Scope_Labor_Rates!$H$6:$H$46,V1605-5)*AA1605,0)</f>
        <v>0</v>
      </c>
      <c r="AK1605" s="178">
        <f>IF(V1605&gt;0,P1605*INDEX(Scope_Labor_Rates!$K$6:$K$46,V1605-5),0)</f>
        <v>0</v>
      </c>
      <c r="AL1605" s="181">
        <f>IF(V1605&gt;0,AK1605*INDEX(Scope_Labor_Rates!$J$6:$J$46,V1605-5)*AA1605,0)</f>
        <v>0</v>
      </c>
      <c r="AM1605" s="178">
        <f>IF(V1605&gt;0,P1605*INDEX(Scope_Labor_Rates!$M$6:$M$46,V1605-5),0)</f>
        <v>0</v>
      </c>
      <c r="AN1605" s="178">
        <f>IF(V1605&gt;0,AM1605*INDEX(Scope_Labor_Rates!$L$6:$L$46,V1605-5)*AA1605,0)</f>
        <v>0</v>
      </c>
      <c r="AO1605" s="178">
        <f>IF(V1605&gt;0,P1605*INDEX(Scope_Labor_Rates!$O$6:$O$46,V1605-5)*AA1605,0)</f>
        <v>0</v>
      </c>
      <c r="AP1605" s="181">
        <f>IF(V1605&gt;0,P1605*INDEX(Scope_Labor_Rates!$Q$6:$Q$46,V1605-5)*AA1605,0)</f>
        <v>0</v>
      </c>
      <c r="AQ1605" s="178">
        <f t="shared" si="229"/>
        <v>0</v>
      </c>
      <c r="AR1605" s="178">
        <f t="shared" si="230"/>
        <v>0</v>
      </c>
      <c r="AS1605" s="178">
        <f t="shared" si="231"/>
        <v>0</v>
      </c>
      <c r="AT1605" s="178">
        <f t="shared" si="232"/>
        <v>0</v>
      </c>
      <c r="AU1605">
        <f t="shared" si="233"/>
        <v>0</v>
      </c>
    </row>
    <row r="1606" spans="1:47">
      <c r="A1606" t="str">
        <f>IF(All_Tasks!A1606="","",All_Tasks!A1606)</f>
        <v/>
      </c>
      <c r="B1606" t="str">
        <f>IF(All_Tasks!B1606="","",All_Tasks!B1606)</f>
        <v/>
      </c>
      <c r="C1606" t="str">
        <f>IF(All_Tasks!C1606="","",All_Tasks!C1606)</f>
        <v/>
      </c>
      <c r="D1606" t="str">
        <f>IF(All_Tasks!D1606="","",All_Tasks!D1606)</f>
        <v/>
      </c>
      <c r="E1606" t="str">
        <f>IF(All_Tasks!V1606&lt;&gt;"",All_Tasks!V1606,IF(All_Tasks!E1606&lt;&gt;"",All_Tasks!E1606,""))</f>
        <v/>
      </c>
      <c r="F1606" t="str">
        <f>IF(All_Tasks!F1606="","",All_Tasks!F1606)</f>
        <v/>
      </c>
      <c r="G1606" t="str">
        <f>IF(All_Tasks!G1606="","",All_Tasks!G1606)</f>
        <v/>
      </c>
      <c r="H1606" s="231" t="str">
        <f>IF(All_Tasks!H1606="","",All_Tasks!H1606)</f>
        <v/>
      </c>
      <c r="I1606" t="str">
        <f>IF(All_Tasks!I1606="","",All_Tasks!I1606)</f>
        <v/>
      </c>
      <c r="J1606" t="str">
        <f>IF(All_Tasks!J1606="","",All_Tasks!J1606)</f>
        <v/>
      </c>
      <c r="K1606" t="str">
        <f>IF(All_Tasks!K1606="","",All_Tasks!K1606)</f>
        <v/>
      </c>
      <c r="L1606" s="231" t="str">
        <f>IF(All_Tasks!L1606="","",All_Tasks!L1606)</f>
        <v/>
      </c>
      <c r="M1606" t="str">
        <f>IF(All_Tasks!M1606="","",All_Tasks!M1606)</f>
        <v/>
      </c>
      <c r="N1606" t="str">
        <f>IF(All_Tasks!N1606="","",All_Tasks!N1606)</f>
        <v/>
      </c>
      <c r="O1606" t="str">
        <f>IF(All_Tasks!O1606="","",All_Tasks!O1606)</f>
        <v/>
      </c>
      <c r="P1606" s="181">
        <f>IF(All_Tasks!P1606="",0,All_Tasks!P1606)</f>
        <v>0</v>
      </c>
      <c r="Q1606" s="181">
        <f>IF(All_Tasks!Q1606="",0,All_Tasks!Q1606)</f>
        <v>0</v>
      </c>
      <c r="R1606" s="181">
        <f>IF(All_Tasks!R1606="",0,All_Tasks!R1606)</f>
        <v>0</v>
      </c>
      <c r="S1606" s="181" t="str">
        <f>IF(All_Tasks!S1606="","",All_Tasks!S1606)</f>
        <v/>
      </c>
      <c r="T1606" t="str">
        <f>IF(All_Tasks!T1606="","",All_Tasks!T1606)</f>
        <v/>
      </c>
      <c r="U1606" t="str">
        <f>IF(All_Tasks!U1606="","",All_Tasks!U1606)</f>
        <v/>
      </c>
      <c r="V1606">
        <f>IF(A1606="",0,IFERROR(MATCH(A1606,Scope_Labor_Rates!$A$6:$A$46,0)+5,0))</f>
        <v>0</v>
      </c>
      <c r="W1606" s="178">
        <f>IF(V1606&gt;0,INDEX(Scope_Labor_Rates!$C$6:$C$46,V1606-5),0)</f>
        <v>0</v>
      </c>
      <c r="X1606" s="178">
        <f>IF(V1606&gt;0,INDEX(Scope_Labor_Rates!$C$6:$C$46,V1606-5),0)</f>
        <v>0</v>
      </c>
      <c r="Y1606" s="180">
        <f>IF(V1606&gt;0,INDEX(Scope_Labor_Rates!$S$6:$S$46,V1606-5),0)</f>
        <v>0</v>
      </c>
      <c r="Z1606" s="180">
        <f>IF(V1606&gt;0,INDEX(Scope_Labor_Rates!$R$6:$R$46,V1606-5),1)</f>
        <v>1</v>
      </c>
      <c r="AA1606" s="231">
        <f t="shared" si="225"/>
        <v>0</v>
      </c>
      <c r="AB1606" t="str">
        <f t="shared" si="226"/>
        <v/>
      </c>
      <c r="AC1606" s="178" t="str">
        <f t="shared" si="227"/>
        <v/>
      </c>
      <c r="AD1606" s="181">
        <f t="shared" si="228"/>
        <v>0</v>
      </c>
      <c r="AE1606" s="178">
        <f>IF(V1606&gt;0,P1606*INDEX(Scope_Labor_Rates!$E$6:$E$46,V1606-5),0)</f>
        <v>0</v>
      </c>
      <c r="AF1606" s="181">
        <f>IF(V1606&gt;0,AE1606*INDEX(Scope_Labor_Rates!$D$6:$D$46,V1606-5)*AA1606,0)</f>
        <v>0</v>
      </c>
      <c r="AG1606" s="178">
        <f>IF(V1606&gt;0,P1606*INDEX(Scope_Labor_Rates!$G$6:$G$46,V1606-5),0)</f>
        <v>0</v>
      </c>
      <c r="AH1606" s="181">
        <f>IF(V1606&gt;0,AG1606*INDEX(Scope_Labor_Rates!$F$6:$F$46,V1606-5)*AA1606,0)</f>
        <v>0</v>
      </c>
      <c r="AI1606" s="178">
        <f>IF(V1606&gt;0,P1606*INDEX(Scope_Labor_Rates!$I$6:$I$46,V1606-5),0)</f>
        <v>0</v>
      </c>
      <c r="AJ1606" s="181">
        <f>IF(V1606&gt;0,AI1606*INDEX(Scope_Labor_Rates!$H$6:$H$46,V1606-5)*AA1606,0)</f>
        <v>0</v>
      </c>
      <c r="AK1606" s="178">
        <f>IF(V1606&gt;0,P1606*INDEX(Scope_Labor_Rates!$K$6:$K$46,V1606-5),0)</f>
        <v>0</v>
      </c>
      <c r="AL1606" s="181">
        <f>IF(V1606&gt;0,AK1606*INDEX(Scope_Labor_Rates!$J$6:$J$46,V1606-5)*AA1606,0)</f>
        <v>0</v>
      </c>
      <c r="AM1606" s="178">
        <f>IF(V1606&gt;0,P1606*INDEX(Scope_Labor_Rates!$M$6:$M$46,V1606-5),0)</f>
        <v>0</v>
      </c>
      <c r="AN1606" s="178">
        <f>IF(V1606&gt;0,AM1606*INDEX(Scope_Labor_Rates!$L$6:$L$46,V1606-5)*AA1606,0)</f>
        <v>0</v>
      </c>
      <c r="AO1606" s="178">
        <f>IF(V1606&gt;0,P1606*INDEX(Scope_Labor_Rates!$O$6:$O$46,V1606-5)*AA1606,0)</f>
        <v>0</v>
      </c>
      <c r="AP1606" s="181">
        <f>IF(V1606&gt;0,P1606*INDEX(Scope_Labor_Rates!$Q$6:$Q$46,V1606-5)*AA1606,0)</f>
        <v>0</v>
      </c>
      <c r="AQ1606" s="178">
        <f t="shared" si="229"/>
        <v>0</v>
      </c>
      <c r="AR1606" s="178">
        <f t="shared" si="230"/>
        <v>0</v>
      </c>
      <c r="AS1606" s="178">
        <f t="shared" si="231"/>
        <v>0</v>
      </c>
      <c r="AT1606" s="178">
        <f t="shared" si="232"/>
        <v>0</v>
      </c>
      <c r="AU1606">
        <f t="shared" si="233"/>
        <v>0</v>
      </c>
    </row>
    <row r="1607" spans="1:47">
      <c r="A1607" t="str">
        <f>IF(All_Tasks!A1607="","",All_Tasks!A1607)</f>
        <v/>
      </c>
      <c r="B1607" t="str">
        <f>IF(All_Tasks!B1607="","",All_Tasks!B1607)</f>
        <v/>
      </c>
      <c r="C1607" t="str">
        <f>IF(All_Tasks!C1607="","",All_Tasks!C1607)</f>
        <v/>
      </c>
      <c r="D1607" t="str">
        <f>IF(All_Tasks!D1607="","",All_Tasks!D1607)</f>
        <v/>
      </c>
      <c r="E1607" t="str">
        <f>IF(All_Tasks!V1607&lt;&gt;"",All_Tasks!V1607,IF(All_Tasks!E1607&lt;&gt;"",All_Tasks!E1607,""))</f>
        <v/>
      </c>
      <c r="F1607" t="str">
        <f>IF(All_Tasks!F1607="","",All_Tasks!F1607)</f>
        <v/>
      </c>
      <c r="G1607" t="str">
        <f>IF(All_Tasks!G1607="","",All_Tasks!G1607)</f>
        <v/>
      </c>
      <c r="H1607" s="231" t="str">
        <f>IF(All_Tasks!H1607="","",All_Tasks!H1607)</f>
        <v/>
      </c>
      <c r="I1607" t="str">
        <f>IF(All_Tasks!I1607="","",All_Tasks!I1607)</f>
        <v/>
      </c>
      <c r="J1607" t="str">
        <f>IF(All_Tasks!J1607="","",All_Tasks!J1607)</f>
        <v/>
      </c>
      <c r="K1607" t="str">
        <f>IF(All_Tasks!K1607="","",All_Tasks!K1607)</f>
        <v/>
      </c>
      <c r="L1607" s="231" t="str">
        <f>IF(All_Tasks!L1607="","",All_Tasks!L1607)</f>
        <v/>
      </c>
      <c r="M1607" t="str">
        <f>IF(All_Tasks!M1607="","",All_Tasks!M1607)</f>
        <v/>
      </c>
      <c r="N1607" t="str">
        <f>IF(All_Tasks!N1607="","",All_Tasks!N1607)</f>
        <v/>
      </c>
      <c r="O1607" t="str">
        <f>IF(All_Tasks!O1607="","",All_Tasks!O1607)</f>
        <v/>
      </c>
      <c r="P1607" s="181">
        <f>IF(All_Tasks!P1607="",0,All_Tasks!P1607)</f>
        <v>0</v>
      </c>
      <c r="Q1607" s="181">
        <f>IF(All_Tasks!Q1607="",0,All_Tasks!Q1607)</f>
        <v>0</v>
      </c>
      <c r="R1607" s="181">
        <f>IF(All_Tasks!R1607="",0,All_Tasks!R1607)</f>
        <v>0</v>
      </c>
      <c r="S1607" s="181" t="str">
        <f>IF(All_Tasks!S1607="","",All_Tasks!S1607)</f>
        <v/>
      </c>
      <c r="T1607" t="str">
        <f>IF(All_Tasks!T1607="","",All_Tasks!T1607)</f>
        <v/>
      </c>
      <c r="U1607" t="str">
        <f>IF(All_Tasks!U1607="","",All_Tasks!U1607)</f>
        <v/>
      </c>
      <c r="V1607">
        <f>IF(A1607="",0,IFERROR(MATCH(A1607,Scope_Labor_Rates!$A$6:$A$46,0)+5,0))</f>
        <v>0</v>
      </c>
      <c r="W1607" s="178">
        <f>IF(V1607&gt;0,INDEX(Scope_Labor_Rates!$C$6:$C$46,V1607-5),0)</f>
        <v>0</v>
      </c>
      <c r="X1607" s="178">
        <f>IF(V1607&gt;0,INDEX(Scope_Labor_Rates!$C$6:$C$46,V1607-5),0)</f>
        <v>0</v>
      </c>
      <c r="Y1607" s="180">
        <f>IF(V1607&gt;0,INDEX(Scope_Labor_Rates!$S$6:$S$46,V1607-5),0)</f>
        <v>0</v>
      </c>
      <c r="Z1607" s="180">
        <f>IF(V1607&gt;0,INDEX(Scope_Labor_Rates!$R$6:$R$46,V1607-5),1)</f>
        <v>1</v>
      </c>
      <c r="AA1607" s="231">
        <f t="shared" si="225"/>
        <v>0</v>
      </c>
      <c r="AB1607" t="str">
        <f t="shared" si="226"/>
        <v/>
      </c>
      <c r="AC1607" s="178" t="str">
        <f t="shared" si="227"/>
        <v/>
      </c>
      <c r="AD1607" s="181">
        <f t="shared" si="228"/>
        <v>0</v>
      </c>
      <c r="AE1607" s="178">
        <f>IF(V1607&gt;0,P1607*INDEX(Scope_Labor_Rates!$E$6:$E$46,V1607-5),0)</f>
        <v>0</v>
      </c>
      <c r="AF1607" s="181">
        <f>IF(V1607&gt;0,AE1607*INDEX(Scope_Labor_Rates!$D$6:$D$46,V1607-5)*AA1607,0)</f>
        <v>0</v>
      </c>
      <c r="AG1607" s="178">
        <f>IF(V1607&gt;0,P1607*INDEX(Scope_Labor_Rates!$G$6:$G$46,V1607-5),0)</f>
        <v>0</v>
      </c>
      <c r="AH1607" s="181">
        <f>IF(V1607&gt;0,AG1607*INDEX(Scope_Labor_Rates!$F$6:$F$46,V1607-5)*AA1607,0)</f>
        <v>0</v>
      </c>
      <c r="AI1607" s="178">
        <f>IF(V1607&gt;0,P1607*INDEX(Scope_Labor_Rates!$I$6:$I$46,V1607-5),0)</f>
        <v>0</v>
      </c>
      <c r="AJ1607" s="181">
        <f>IF(V1607&gt;0,AI1607*INDEX(Scope_Labor_Rates!$H$6:$H$46,V1607-5)*AA1607,0)</f>
        <v>0</v>
      </c>
      <c r="AK1607" s="178">
        <f>IF(V1607&gt;0,P1607*INDEX(Scope_Labor_Rates!$K$6:$K$46,V1607-5),0)</f>
        <v>0</v>
      </c>
      <c r="AL1607" s="181">
        <f>IF(V1607&gt;0,AK1607*INDEX(Scope_Labor_Rates!$J$6:$J$46,V1607-5)*AA1607,0)</f>
        <v>0</v>
      </c>
      <c r="AM1607" s="178">
        <f>IF(V1607&gt;0,P1607*INDEX(Scope_Labor_Rates!$M$6:$M$46,V1607-5),0)</f>
        <v>0</v>
      </c>
      <c r="AN1607" s="178">
        <f>IF(V1607&gt;0,AM1607*INDEX(Scope_Labor_Rates!$L$6:$L$46,V1607-5)*AA1607,0)</f>
        <v>0</v>
      </c>
      <c r="AO1607" s="178">
        <f>IF(V1607&gt;0,P1607*INDEX(Scope_Labor_Rates!$O$6:$O$46,V1607-5)*AA1607,0)</f>
        <v>0</v>
      </c>
      <c r="AP1607" s="181">
        <f>IF(V1607&gt;0,P1607*INDEX(Scope_Labor_Rates!$Q$6:$Q$46,V1607-5)*AA1607,0)</f>
        <v>0</v>
      </c>
      <c r="AQ1607" s="178">
        <f t="shared" si="229"/>
        <v>0</v>
      </c>
      <c r="AR1607" s="178">
        <f t="shared" si="230"/>
        <v>0</v>
      </c>
      <c r="AS1607" s="178">
        <f t="shared" si="231"/>
        <v>0</v>
      </c>
      <c r="AT1607" s="178">
        <f t="shared" si="232"/>
        <v>0</v>
      </c>
      <c r="AU1607">
        <f t="shared" si="233"/>
        <v>0</v>
      </c>
    </row>
    <row r="1608" spans="1:47">
      <c r="A1608" t="str">
        <f>IF(All_Tasks!A1608="","",All_Tasks!A1608)</f>
        <v/>
      </c>
      <c r="B1608" t="str">
        <f>IF(All_Tasks!B1608="","",All_Tasks!B1608)</f>
        <v/>
      </c>
      <c r="C1608" t="str">
        <f>IF(All_Tasks!C1608="","",All_Tasks!C1608)</f>
        <v/>
      </c>
      <c r="D1608" t="str">
        <f>IF(All_Tasks!D1608="","",All_Tasks!D1608)</f>
        <v/>
      </c>
      <c r="E1608" t="str">
        <f>IF(All_Tasks!V1608&lt;&gt;"",All_Tasks!V1608,IF(All_Tasks!E1608&lt;&gt;"",All_Tasks!E1608,""))</f>
        <v/>
      </c>
      <c r="F1608" t="str">
        <f>IF(All_Tasks!F1608="","",All_Tasks!F1608)</f>
        <v/>
      </c>
      <c r="G1608" t="str">
        <f>IF(All_Tasks!G1608="","",All_Tasks!G1608)</f>
        <v/>
      </c>
      <c r="H1608" s="231" t="str">
        <f>IF(All_Tasks!H1608="","",All_Tasks!H1608)</f>
        <v/>
      </c>
      <c r="I1608" t="str">
        <f>IF(All_Tasks!I1608="","",All_Tasks!I1608)</f>
        <v/>
      </c>
      <c r="J1608" t="str">
        <f>IF(All_Tasks!J1608="","",All_Tasks!J1608)</f>
        <v/>
      </c>
      <c r="K1608" t="str">
        <f>IF(All_Tasks!K1608="","",All_Tasks!K1608)</f>
        <v/>
      </c>
      <c r="L1608" s="231" t="str">
        <f>IF(All_Tasks!L1608="","",All_Tasks!L1608)</f>
        <v/>
      </c>
      <c r="M1608" t="str">
        <f>IF(All_Tasks!M1608="","",All_Tasks!M1608)</f>
        <v/>
      </c>
      <c r="N1608" t="str">
        <f>IF(All_Tasks!N1608="","",All_Tasks!N1608)</f>
        <v/>
      </c>
      <c r="O1608" t="str">
        <f>IF(All_Tasks!O1608="","",All_Tasks!O1608)</f>
        <v/>
      </c>
      <c r="P1608" s="181">
        <f>IF(All_Tasks!P1608="",0,All_Tasks!P1608)</f>
        <v>0</v>
      </c>
      <c r="Q1608" s="181">
        <f>IF(All_Tasks!Q1608="",0,All_Tasks!Q1608)</f>
        <v>0</v>
      </c>
      <c r="R1608" s="181">
        <f>IF(All_Tasks!R1608="",0,All_Tasks!R1608)</f>
        <v>0</v>
      </c>
      <c r="S1608" s="181" t="str">
        <f>IF(All_Tasks!S1608="","",All_Tasks!S1608)</f>
        <v/>
      </c>
      <c r="T1608" t="str">
        <f>IF(All_Tasks!T1608="","",All_Tasks!T1608)</f>
        <v/>
      </c>
      <c r="U1608" t="str">
        <f>IF(All_Tasks!U1608="","",All_Tasks!U1608)</f>
        <v/>
      </c>
      <c r="V1608">
        <f>IF(A1608="",0,IFERROR(MATCH(A1608,Scope_Labor_Rates!$A$6:$A$46,0)+5,0))</f>
        <v>0</v>
      </c>
      <c r="W1608" s="178">
        <f>IF(V1608&gt;0,INDEX(Scope_Labor_Rates!$C$6:$C$46,V1608-5),0)</f>
        <v>0</v>
      </c>
      <c r="X1608" s="178">
        <f>IF(V1608&gt;0,INDEX(Scope_Labor_Rates!$C$6:$C$46,V1608-5),0)</f>
        <v>0</v>
      </c>
      <c r="Y1608" s="180">
        <f>IF(V1608&gt;0,INDEX(Scope_Labor_Rates!$S$6:$S$46,V1608-5),0)</f>
        <v>0</v>
      </c>
      <c r="Z1608" s="180">
        <f>IF(V1608&gt;0,INDEX(Scope_Labor_Rates!$R$6:$R$46,V1608-5),1)</f>
        <v>1</v>
      </c>
      <c r="AA1608" s="231">
        <f t="shared" si="225"/>
        <v>0</v>
      </c>
      <c r="AB1608" t="str">
        <f t="shared" si="226"/>
        <v/>
      </c>
      <c r="AC1608" s="178" t="str">
        <f t="shared" si="227"/>
        <v/>
      </c>
      <c r="AD1608" s="181">
        <f t="shared" si="228"/>
        <v>0</v>
      </c>
      <c r="AE1608" s="178">
        <f>IF(V1608&gt;0,P1608*INDEX(Scope_Labor_Rates!$E$6:$E$46,V1608-5),0)</f>
        <v>0</v>
      </c>
      <c r="AF1608" s="181">
        <f>IF(V1608&gt;0,AE1608*INDEX(Scope_Labor_Rates!$D$6:$D$46,V1608-5)*AA1608,0)</f>
        <v>0</v>
      </c>
      <c r="AG1608" s="178">
        <f>IF(V1608&gt;0,P1608*INDEX(Scope_Labor_Rates!$G$6:$G$46,V1608-5),0)</f>
        <v>0</v>
      </c>
      <c r="AH1608" s="181">
        <f>IF(V1608&gt;0,AG1608*INDEX(Scope_Labor_Rates!$F$6:$F$46,V1608-5)*AA1608,0)</f>
        <v>0</v>
      </c>
      <c r="AI1608" s="178">
        <f>IF(V1608&gt;0,P1608*INDEX(Scope_Labor_Rates!$I$6:$I$46,V1608-5),0)</f>
        <v>0</v>
      </c>
      <c r="AJ1608" s="181">
        <f>IF(V1608&gt;0,AI1608*INDEX(Scope_Labor_Rates!$H$6:$H$46,V1608-5)*AA1608,0)</f>
        <v>0</v>
      </c>
      <c r="AK1608" s="178">
        <f>IF(V1608&gt;0,P1608*INDEX(Scope_Labor_Rates!$K$6:$K$46,V1608-5),0)</f>
        <v>0</v>
      </c>
      <c r="AL1608" s="181">
        <f>IF(V1608&gt;0,AK1608*INDEX(Scope_Labor_Rates!$J$6:$J$46,V1608-5)*AA1608,0)</f>
        <v>0</v>
      </c>
      <c r="AM1608" s="178">
        <f>IF(V1608&gt;0,P1608*INDEX(Scope_Labor_Rates!$M$6:$M$46,V1608-5),0)</f>
        <v>0</v>
      </c>
      <c r="AN1608" s="178">
        <f>IF(V1608&gt;0,AM1608*INDEX(Scope_Labor_Rates!$L$6:$L$46,V1608-5)*AA1608,0)</f>
        <v>0</v>
      </c>
      <c r="AO1608" s="178">
        <f>IF(V1608&gt;0,P1608*INDEX(Scope_Labor_Rates!$O$6:$O$46,V1608-5)*AA1608,0)</f>
        <v>0</v>
      </c>
      <c r="AP1608" s="181">
        <f>IF(V1608&gt;0,P1608*INDEX(Scope_Labor_Rates!$Q$6:$Q$46,V1608-5)*AA1608,0)</f>
        <v>0</v>
      </c>
      <c r="AQ1608" s="178">
        <f t="shared" si="229"/>
        <v>0</v>
      </c>
      <c r="AR1608" s="178">
        <f t="shared" si="230"/>
        <v>0</v>
      </c>
      <c r="AS1608" s="178">
        <f t="shared" si="231"/>
        <v>0</v>
      </c>
      <c r="AT1608" s="178">
        <f t="shared" si="232"/>
        <v>0</v>
      </c>
      <c r="AU1608">
        <f t="shared" si="233"/>
        <v>0</v>
      </c>
    </row>
    <row r="1609" spans="1:47">
      <c r="A1609" t="str">
        <f>IF(All_Tasks!A1609="","",All_Tasks!A1609)</f>
        <v/>
      </c>
      <c r="B1609" t="str">
        <f>IF(All_Tasks!B1609="","",All_Tasks!B1609)</f>
        <v/>
      </c>
      <c r="C1609" t="str">
        <f>IF(All_Tasks!C1609="","",All_Tasks!C1609)</f>
        <v/>
      </c>
      <c r="D1609" t="str">
        <f>IF(All_Tasks!D1609="","",All_Tasks!D1609)</f>
        <v/>
      </c>
      <c r="E1609" t="str">
        <f>IF(All_Tasks!V1609&lt;&gt;"",All_Tasks!V1609,IF(All_Tasks!E1609&lt;&gt;"",All_Tasks!E1609,""))</f>
        <v/>
      </c>
      <c r="F1609" t="str">
        <f>IF(All_Tasks!F1609="","",All_Tasks!F1609)</f>
        <v/>
      </c>
      <c r="G1609" t="str">
        <f>IF(All_Tasks!G1609="","",All_Tasks!G1609)</f>
        <v/>
      </c>
      <c r="H1609" s="231" t="str">
        <f>IF(All_Tasks!H1609="","",All_Tasks!H1609)</f>
        <v/>
      </c>
      <c r="I1609" t="str">
        <f>IF(All_Tasks!I1609="","",All_Tasks!I1609)</f>
        <v/>
      </c>
      <c r="J1609" t="str">
        <f>IF(All_Tasks!J1609="","",All_Tasks!J1609)</f>
        <v/>
      </c>
      <c r="K1609" t="str">
        <f>IF(All_Tasks!K1609="","",All_Tasks!K1609)</f>
        <v/>
      </c>
      <c r="L1609" s="231" t="str">
        <f>IF(All_Tasks!L1609="","",All_Tasks!L1609)</f>
        <v/>
      </c>
      <c r="M1609" t="str">
        <f>IF(All_Tasks!M1609="","",All_Tasks!M1609)</f>
        <v/>
      </c>
      <c r="N1609" t="str">
        <f>IF(All_Tasks!N1609="","",All_Tasks!N1609)</f>
        <v/>
      </c>
      <c r="O1609" t="str">
        <f>IF(All_Tasks!O1609="","",All_Tasks!O1609)</f>
        <v/>
      </c>
      <c r="P1609" s="181">
        <f>IF(All_Tasks!P1609="",0,All_Tasks!P1609)</f>
        <v>0</v>
      </c>
      <c r="Q1609" s="181">
        <f>IF(All_Tasks!Q1609="",0,All_Tasks!Q1609)</f>
        <v>0</v>
      </c>
      <c r="R1609" s="181">
        <f>IF(All_Tasks!R1609="",0,All_Tasks!R1609)</f>
        <v>0</v>
      </c>
      <c r="S1609" s="181" t="str">
        <f>IF(All_Tasks!S1609="","",All_Tasks!S1609)</f>
        <v/>
      </c>
      <c r="T1609" t="str">
        <f>IF(All_Tasks!T1609="","",All_Tasks!T1609)</f>
        <v/>
      </c>
      <c r="U1609" t="str">
        <f>IF(All_Tasks!U1609="","",All_Tasks!U1609)</f>
        <v/>
      </c>
      <c r="V1609">
        <f>IF(A1609="",0,IFERROR(MATCH(A1609,Scope_Labor_Rates!$A$6:$A$46,0)+5,0))</f>
        <v>0</v>
      </c>
      <c r="W1609" s="178">
        <f>IF(V1609&gt;0,INDEX(Scope_Labor_Rates!$C$6:$C$46,V1609-5),0)</f>
        <v>0</v>
      </c>
      <c r="X1609" s="178">
        <f>IF(V1609&gt;0,INDEX(Scope_Labor_Rates!$C$6:$C$46,V1609-5),0)</f>
        <v>0</v>
      </c>
      <c r="Y1609" s="180">
        <f>IF(V1609&gt;0,INDEX(Scope_Labor_Rates!$S$6:$S$46,V1609-5),0)</f>
        <v>0</v>
      </c>
      <c r="Z1609" s="180">
        <f>IF(V1609&gt;0,INDEX(Scope_Labor_Rates!$R$6:$R$46,V1609-5),1)</f>
        <v>1</v>
      </c>
      <c r="AA1609" s="231">
        <f t="shared" si="225"/>
        <v>0</v>
      </c>
      <c r="AB1609" t="str">
        <f t="shared" si="226"/>
        <v/>
      </c>
      <c r="AC1609" s="178" t="str">
        <f t="shared" si="227"/>
        <v/>
      </c>
      <c r="AD1609" s="181">
        <f t="shared" si="228"/>
        <v>0</v>
      </c>
      <c r="AE1609" s="178">
        <f>IF(V1609&gt;0,P1609*INDEX(Scope_Labor_Rates!$E$6:$E$46,V1609-5),0)</f>
        <v>0</v>
      </c>
      <c r="AF1609" s="181">
        <f>IF(V1609&gt;0,AE1609*INDEX(Scope_Labor_Rates!$D$6:$D$46,V1609-5)*AA1609,0)</f>
        <v>0</v>
      </c>
      <c r="AG1609" s="178">
        <f>IF(V1609&gt;0,P1609*INDEX(Scope_Labor_Rates!$G$6:$G$46,V1609-5),0)</f>
        <v>0</v>
      </c>
      <c r="AH1609" s="181">
        <f>IF(V1609&gt;0,AG1609*INDEX(Scope_Labor_Rates!$F$6:$F$46,V1609-5)*AA1609,0)</f>
        <v>0</v>
      </c>
      <c r="AI1609" s="178">
        <f>IF(V1609&gt;0,P1609*INDEX(Scope_Labor_Rates!$I$6:$I$46,V1609-5),0)</f>
        <v>0</v>
      </c>
      <c r="AJ1609" s="181">
        <f>IF(V1609&gt;0,AI1609*INDEX(Scope_Labor_Rates!$H$6:$H$46,V1609-5)*AA1609,0)</f>
        <v>0</v>
      </c>
      <c r="AK1609" s="178">
        <f>IF(V1609&gt;0,P1609*INDEX(Scope_Labor_Rates!$K$6:$K$46,V1609-5),0)</f>
        <v>0</v>
      </c>
      <c r="AL1609" s="181">
        <f>IF(V1609&gt;0,AK1609*INDEX(Scope_Labor_Rates!$J$6:$J$46,V1609-5)*AA1609,0)</f>
        <v>0</v>
      </c>
      <c r="AM1609" s="178">
        <f>IF(V1609&gt;0,P1609*INDEX(Scope_Labor_Rates!$M$6:$M$46,V1609-5),0)</f>
        <v>0</v>
      </c>
      <c r="AN1609" s="178">
        <f>IF(V1609&gt;0,AM1609*INDEX(Scope_Labor_Rates!$L$6:$L$46,V1609-5)*AA1609,0)</f>
        <v>0</v>
      </c>
      <c r="AO1609" s="178">
        <f>IF(V1609&gt;0,P1609*INDEX(Scope_Labor_Rates!$O$6:$O$46,V1609-5)*AA1609,0)</f>
        <v>0</v>
      </c>
      <c r="AP1609" s="181">
        <f>IF(V1609&gt;0,P1609*INDEX(Scope_Labor_Rates!$Q$6:$Q$46,V1609-5)*AA1609,0)</f>
        <v>0</v>
      </c>
      <c r="AQ1609" s="178">
        <f t="shared" si="229"/>
        <v>0</v>
      </c>
      <c r="AR1609" s="178">
        <f t="shared" si="230"/>
        <v>0</v>
      </c>
      <c r="AS1609" s="178">
        <f t="shared" si="231"/>
        <v>0</v>
      </c>
      <c r="AT1609" s="178">
        <f t="shared" si="232"/>
        <v>0</v>
      </c>
      <c r="AU1609">
        <f t="shared" si="233"/>
        <v>0</v>
      </c>
    </row>
    <row r="1610" spans="1:47">
      <c r="A1610" t="str">
        <f>IF(All_Tasks!A1610="","",All_Tasks!A1610)</f>
        <v/>
      </c>
      <c r="B1610" t="str">
        <f>IF(All_Tasks!B1610="","",All_Tasks!B1610)</f>
        <v/>
      </c>
      <c r="C1610" t="str">
        <f>IF(All_Tasks!C1610="","",All_Tasks!C1610)</f>
        <v/>
      </c>
      <c r="D1610" t="str">
        <f>IF(All_Tasks!D1610="","",All_Tasks!D1610)</f>
        <v/>
      </c>
      <c r="E1610" t="str">
        <f>IF(All_Tasks!V1610&lt;&gt;"",All_Tasks!V1610,IF(All_Tasks!E1610&lt;&gt;"",All_Tasks!E1610,""))</f>
        <v/>
      </c>
      <c r="F1610" t="str">
        <f>IF(All_Tasks!F1610="","",All_Tasks!F1610)</f>
        <v/>
      </c>
      <c r="G1610" t="str">
        <f>IF(All_Tasks!G1610="","",All_Tasks!G1610)</f>
        <v/>
      </c>
      <c r="H1610" s="231" t="str">
        <f>IF(All_Tasks!H1610="","",All_Tasks!H1610)</f>
        <v/>
      </c>
      <c r="I1610" t="str">
        <f>IF(All_Tasks!I1610="","",All_Tasks!I1610)</f>
        <v/>
      </c>
      <c r="J1610" t="str">
        <f>IF(All_Tasks!J1610="","",All_Tasks!J1610)</f>
        <v/>
      </c>
      <c r="K1610" t="str">
        <f>IF(All_Tasks!K1610="","",All_Tasks!K1610)</f>
        <v/>
      </c>
      <c r="L1610" s="231" t="str">
        <f>IF(All_Tasks!L1610="","",All_Tasks!L1610)</f>
        <v/>
      </c>
      <c r="M1610" t="str">
        <f>IF(All_Tasks!M1610="","",All_Tasks!M1610)</f>
        <v/>
      </c>
      <c r="N1610" t="str">
        <f>IF(All_Tasks!N1610="","",All_Tasks!N1610)</f>
        <v/>
      </c>
      <c r="O1610" t="str">
        <f>IF(All_Tasks!O1610="","",All_Tasks!O1610)</f>
        <v/>
      </c>
      <c r="P1610" s="181">
        <f>IF(All_Tasks!P1610="",0,All_Tasks!P1610)</f>
        <v>0</v>
      </c>
      <c r="Q1610" s="181">
        <f>IF(All_Tasks!Q1610="",0,All_Tasks!Q1610)</f>
        <v>0</v>
      </c>
      <c r="R1610" s="181">
        <f>IF(All_Tasks!R1610="",0,All_Tasks!R1610)</f>
        <v>0</v>
      </c>
      <c r="S1610" s="181" t="str">
        <f>IF(All_Tasks!S1610="","",All_Tasks!S1610)</f>
        <v/>
      </c>
      <c r="T1610" t="str">
        <f>IF(All_Tasks!T1610="","",All_Tasks!T1610)</f>
        <v/>
      </c>
      <c r="U1610" t="str">
        <f>IF(All_Tasks!U1610="","",All_Tasks!U1610)</f>
        <v/>
      </c>
      <c r="V1610">
        <f>IF(A1610="",0,IFERROR(MATCH(A1610,Scope_Labor_Rates!$A$6:$A$46,0)+5,0))</f>
        <v>0</v>
      </c>
      <c r="W1610" s="178">
        <f>IF(V1610&gt;0,INDEX(Scope_Labor_Rates!$C$6:$C$46,V1610-5),0)</f>
        <v>0</v>
      </c>
      <c r="X1610" s="178">
        <f>IF(V1610&gt;0,INDEX(Scope_Labor_Rates!$C$6:$C$46,V1610-5),0)</f>
        <v>0</v>
      </c>
      <c r="Y1610" s="180">
        <f>IF(V1610&gt;0,INDEX(Scope_Labor_Rates!$S$6:$S$46,V1610-5),0)</f>
        <v>0</v>
      </c>
      <c r="Z1610" s="180">
        <f>IF(V1610&gt;0,INDEX(Scope_Labor_Rates!$R$6:$R$46,V1610-5),1)</f>
        <v>1</v>
      </c>
      <c r="AA1610" s="231">
        <f t="shared" si="225"/>
        <v>0</v>
      </c>
      <c r="AB1610" t="str">
        <f t="shared" si="226"/>
        <v/>
      </c>
      <c r="AC1610" s="178" t="str">
        <f t="shared" si="227"/>
        <v/>
      </c>
      <c r="AD1610" s="181">
        <f t="shared" si="228"/>
        <v>0</v>
      </c>
      <c r="AE1610" s="178">
        <f>IF(V1610&gt;0,P1610*INDEX(Scope_Labor_Rates!$E$6:$E$46,V1610-5),0)</f>
        <v>0</v>
      </c>
      <c r="AF1610" s="181">
        <f>IF(V1610&gt;0,AE1610*INDEX(Scope_Labor_Rates!$D$6:$D$46,V1610-5)*AA1610,0)</f>
        <v>0</v>
      </c>
      <c r="AG1610" s="178">
        <f>IF(V1610&gt;0,P1610*INDEX(Scope_Labor_Rates!$G$6:$G$46,V1610-5),0)</f>
        <v>0</v>
      </c>
      <c r="AH1610" s="181">
        <f>IF(V1610&gt;0,AG1610*INDEX(Scope_Labor_Rates!$F$6:$F$46,V1610-5)*AA1610,0)</f>
        <v>0</v>
      </c>
      <c r="AI1610" s="178">
        <f>IF(V1610&gt;0,P1610*INDEX(Scope_Labor_Rates!$I$6:$I$46,V1610-5),0)</f>
        <v>0</v>
      </c>
      <c r="AJ1610" s="181">
        <f>IF(V1610&gt;0,AI1610*INDEX(Scope_Labor_Rates!$H$6:$H$46,V1610-5)*AA1610,0)</f>
        <v>0</v>
      </c>
      <c r="AK1610" s="178">
        <f>IF(V1610&gt;0,P1610*INDEX(Scope_Labor_Rates!$K$6:$K$46,V1610-5),0)</f>
        <v>0</v>
      </c>
      <c r="AL1610" s="181">
        <f>IF(V1610&gt;0,AK1610*INDEX(Scope_Labor_Rates!$J$6:$J$46,V1610-5)*AA1610,0)</f>
        <v>0</v>
      </c>
      <c r="AM1610" s="178">
        <f>IF(V1610&gt;0,P1610*INDEX(Scope_Labor_Rates!$M$6:$M$46,V1610-5),0)</f>
        <v>0</v>
      </c>
      <c r="AN1610" s="178">
        <f>IF(V1610&gt;0,AM1610*INDEX(Scope_Labor_Rates!$L$6:$L$46,V1610-5)*AA1610,0)</f>
        <v>0</v>
      </c>
      <c r="AO1610" s="178">
        <f>IF(V1610&gt;0,P1610*INDEX(Scope_Labor_Rates!$O$6:$O$46,V1610-5)*AA1610,0)</f>
        <v>0</v>
      </c>
      <c r="AP1610" s="181">
        <f>IF(V1610&gt;0,P1610*INDEX(Scope_Labor_Rates!$Q$6:$Q$46,V1610-5)*AA1610,0)</f>
        <v>0</v>
      </c>
      <c r="AQ1610" s="178">
        <f t="shared" si="229"/>
        <v>0</v>
      </c>
      <c r="AR1610" s="178">
        <f t="shared" si="230"/>
        <v>0</v>
      </c>
      <c r="AS1610" s="178">
        <f t="shared" si="231"/>
        <v>0</v>
      </c>
      <c r="AT1610" s="178">
        <f t="shared" si="232"/>
        <v>0</v>
      </c>
      <c r="AU1610">
        <f t="shared" si="233"/>
        <v>0</v>
      </c>
    </row>
    <row r="1611" spans="1:47">
      <c r="A1611" t="str">
        <f>IF(All_Tasks!A1611="","",All_Tasks!A1611)</f>
        <v/>
      </c>
      <c r="B1611" t="str">
        <f>IF(All_Tasks!B1611="","",All_Tasks!B1611)</f>
        <v/>
      </c>
      <c r="C1611" t="str">
        <f>IF(All_Tasks!C1611="","",All_Tasks!C1611)</f>
        <v/>
      </c>
      <c r="D1611" t="str">
        <f>IF(All_Tasks!D1611="","",All_Tasks!D1611)</f>
        <v/>
      </c>
      <c r="E1611" t="str">
        <f>IF(All_Tasks!V1611&lt;&gt;"",All_Tasks!V1611,IF(All_Tasks!E1611&lt;&gt;"",All_Tasks!E1611,""))</f>
        <v/>
      </c>
      <c r="F1611" t="str">
        <f>IF(All_Tasks!F1611="","",All_Tasks!F1611)</f>
        <v/>
      </c>
      <c r="G1611" t="str">
        <f>IF(All_Tasks!G1611="","",All_Tasks!G1611)</f>
        <v/>
      </c>
      <c r="H1611" s="231" t="str">
        <f>IF(All_Tasks!H1611="","",All_Tasks!H1611)</f>
        <v/>
      </c>
      <c r="I1611" t="str">
        <f>IF(All_Tasks!I1611="","",All_Tasks!I1611)</f>
        <v/>
      </c>
      <c r="J1611" t="str">
        <f>IF(All_Tasks!J1611="","",All_Tasks!J1611)</f>
        <v/>
      </c>
      <c r="K1611" t="str">
        <f>IF(All_Tasks!K1611="","",All_Tasks!K1611)</f>
        <v/>
      </c>
      <c r="L1611" s="231" t="str">
        <f>IF(All_Tasks!L1611="","",All_Tasks!L1611)</f>
        <v/>
      </c>
      <c r="M1611" t="str">
        <f>IF(All_Tasks!M1611="","",All_Tasks!M1611)</f>
        <v/>
      </c>
      <c r="N1611" t="str">
        <f>IF(All_Tasks!N1611="","",All_Tasks!N1611)</f>
        <v/>
      </c>
      <c r="O1611" t="str">
        <f>IF(All_Tasks!O1611="","",All_Tasks!O1611)</f>
        <v/>
      </c>
      <c r="P1611" s="181">
        <f>IF(All_Tasks!P1611="",0,All_Tasks!P1611)</f>
        <v>0</v>
      </c>
      <c r="Q1611" s="181">
        <f>IF(All_Tasks!Q1611="",0,All_Tasks!Q1611)</f>
        <v>0</v>
      </c>
      <c r="R1611" s="181">
        <f>IF(All_Tasks!R1611="",0,All_Tasks!R1611)</f>
        <v>0</v>
      </c>
      <c r="S1611" s="181" t="str">
        <f>IF(All_Tasks!S1611="","",All_Tasks!S1611)</f>
        <v/>
      </c>
      <c r="T1611" t="str">
        <f>IF(All_Tasks!T1611="","",All_Tasks!T1611)</f>
        <v/>
      </c>
      <c r="U1611" t="str">
        <f>IF(All_Tasks!U1611="","",All_Tasks!U1611)</f>
        <v/>
      </c>
      <c r="V1611">
        <f>IF(A1611="",0,IFERROR(MATCH(A1611,Scope_Labor_Rates!$A$6:$A$46,0)+5,0))</f>
        <v>0</v>
      </c>
      <c r="W1611" s="178">
        <f>IF(V1611&gt;0,INDEX(Scope_Labor_Rates!$C$6:$C$46,V1611-5),0)</f>
        <v>0</v>
      </c>
      <c r="X1611" s="178">
        <f>IF(V1611&gt;0,INDEX(Scope_Labor_Rates!$C$6:$C$46,V1611-5),0)</f>
        <v>0</v>
      </c>
      <c r="Y1611" s="180">
        <f>IF(V1611&gt;0,INDEX(Scope_Labor_Rates!$S$6:$S$46,V1611-5),0)</f>
        <v>0</v>
      </c>
      <c r="Z1611" s="180">
        <f>IF(V1611&gt;0,INDEX(Scope_Labor_Rates!$R$6:$R$46,V1611-5),1)</f>
        <v>1</v>
      </c>
      <c r="AA1611" s="231">
        <f t="shared" si="225"/>
        <v>0</v>
      </c>
      <c r="AB1611" t="str">
        <f t="shared" si="226"/>
        <v/>
      </c>
      <c r="AC1611" s="178" t="str">
        <f t="shared" si="227"/>
        <v/>
      </c>
      <c r="AD1611" s="181">
        <f t="shared" si="228"/>
        <v>0</v>
      </c>
      <c r="AE1611" s="178">
        <f>IF(V1611&gt;0,P1611*INDEX(Scope_Labor_Rates!$E$6:$E$46,V1611-5),0)</f>
        <v>0</v>
      </c>
      <c r="AF1611" s="181">
        <f>IF(V1611&gt;0,AE1611*INDEX(Scope_Labor_Rates!$D$6:$D$46,V1611-5)*AA1611,0)</f>
        <v>0</v>
      </c>
      <c r="AG1611" s="178">
        <f>IF(V1611&gt;0,P1611*INDEX(Scope_Labor_Rates!$G$6:$G$46,V1611-5),0)</f>
        <v>0</v>
      </c>
      <c r="AH1611" s="181">
        <f>IF(V1611&gt;0,AG1611*INDEX(Scope_Labor_Rates!$F$6:$F$46,V1611-5)*AA1611,0)</f>
        <v>0</v>
      </c>
      <c r="AI1611" s="178">
        <f>IF(V1611&gt;0,P1611*INDEX(Scope_Labor_Rates!$I$6:$I$46,V1611-5),0)</f>
        <v>0</v>
      </c>
      <c r="AJ1611" s="181">
        <f>IF(V1611&gt;0,AI1611*INDEX(Scope_Labor_Rates!$H$6:$H$46,V1611-5)*AA1611,0)</f>
        <v>0</v>
      </c>
      <c r="AK1611" s="178">
        <f>IF(V1611&gt;0,P1611*INDEX(Scope_Labor_Rates!$K$6:$K$46,V1611-5),0)</f>
        <v>0</v>
      </c>
      <c r="AL1611" s="181">
        <f>IF(V1611&gt;0,AK1611*INDEX(Scope_Labor_Rates!$J$6:$J$46,V1611-5)*AA1611,0)</f>
        <v>0</v>
      </c>
      <c r="AM1611" s="178">
        <f>IF(V1611&gt;0,P1611*INDEX(Scope_Labor_Rates!$M$6:$M$46,V1611-5),0)</f>
        <v>0</v>
      </c>
      <c r="AN1611" s="178">
        <f>IF(V1611&gt;0,AM1611*INDEX(Scope_Labor_Rates!$L$6:$L$46,V1611-5)*AA1611,0)</f>
        <v>0</v>
      </c>
      <c r="AO1611" s="178">
        <f>IF(V1611&gt;0,P1611*INDEX(Scope_Labor_Rates!$O$6:$O$46,V1611-5)*AA1611,0)</f>
        <v>0</v>
      </c>
      <c r="AP1611" s="181">
        <f>IF(V1611&gt;0,P1611*INDEX(Scope_Labor_Rates!$Q$6:$Q$46,V1611-5)*AA1611,0)</f>
        <v>0</v>
      </c>
      <c r="AQ1611" s="178">
        <f t="shared" si="229"/>
        <v>0</v>
      </c>
      <c r="AR1611" s="178">
        <f t="shared" si="230"/>
        <v>0</v>
      </c>
      <c r="AS1611" s="178">
        <f t="shared" si="231"/>
        <v>0</v>
      </c>
      <c r="AT1611" s="178">
        <f t="shared" si="232"/>
        <v>0</v>
      </c>
      <c r="AU1611">
        <f t="shared" si="233"/>
        <v>0</v>
      </c>
    </row>
    <row r="1612" spans="1:47">
      <c r="A1612" t="str">
        <f>IF(All_Tasks!A1612="","",All_Tasks!A1612)</f>
        <v/>
      </c>
      <c r="B1612" t="str">
        <f>IF(All_Tasks!B1612="","",All_Tasks!B1612)</f>
        <v/>
      </c>
      <c r="C1612" t="str">
        <f>IF(All_Tasks!C1612="","",All_Tasks!C1612)</f>
        <v/>
      </c>
      <c r="D1612" t="str">
        <f>IF(All_Tasks!D1612="","",All_Tasks!D1612)</f>
        <v/>
      </c>
      <c r="E1612" t="str">
        <f>IF(All_Tasks!V1612&lt;&gt;"",All_Tasks!V1612,IF(All_Tasks!E1612&lt;&gt;"",All_Tasks!E1612,""))</f>
        <v/>
      </c>
      <c r="F1612" t="str">
        <f>IF(All_Tasks!F1612="","",All_Tasks!F1612)</f>
        <v/>
      </c>
      <c r="G1612" t="str">
        <f>IF(All_Tasks!G1612="","",All_Tasks!G1612)</f>
        <v/>
      </c>
      <c r="H1612" s="231" t="str">
        <f>IF(All_Tasks!H1612="","",All_Tasks!H1612)</f>
        <v/>
      </c>
      <c r="I1612" t="str">
        <f>IF(All_Tasks!I1612="","",All_Tasks!I1612)</f>
        <v/>
      </c>
      <c r="J1612" t="str">
        <f>IF(All_Tasks!J1612="","",All_Tasks!J1612)</f>
        <v/>
      </c>
      <c r="K1612" t="str">
        <f>IF(All_Tasks!K1612="","",All_Tasks!K1612)</f>
        <v/>
      </c>
      <c r="L1612" s="231" t="str">
        <f>IF(All_Tasks!L1612="","",All_Tasks!L1612)</f>
        <v/>
      </c>
      <c r="M1612" t="str">
        <f>IF(All_Tasks!M1612="","",All_Tasks!M1612)</f>
        <v/>
      </c>
      <c r="N1612" t="str">
        <f>IF(All_Tasks!N1612="","",All_Tasks!N1612)</f>
        <v/>
      </c>
      <c r="O1612" t="str">
        <f>IF(All_Tasks!O1612="","",All_Tasks!O1612)</f>
        <v/>
      </c>
      <c r="P1612" s="181">
        <f>IF(All_Tasks!P1612="",0,All_Tasks!P1612)</f>
        <v>0</v>
      </c>
      <c r="Q1612" s="181">
        <f>IF(All_Tasks!Q1612="",0,All_Tasks!Q1612)</f>
        <v>0</v>
      </c>
      <c r="R1612" s="181">
        <f>IF(All_Tasks!R1612="",0,All_Tasks!R1612)</f>
        <v>0</v>
      </c>
      <c r="S1612" s="181" t="str">
        <f>IF(All_Tasks!S1612="","",All_Tasks!S1612)</f>
        <v/>
      </c>
      <c r="T1612" t="str">
        <f>IF(All_Tasks!T1612="","",All_Tasks!T1612)</f>
        <v/>
      </c>
      <c r="U1612" t="str">
        <f>IF(All_Tasks!U1612="","",All_Tasks!U1612)</f>
        <v/>
      </c>
      <c r="V1612">
        <f>IF(A1612="",0,IFERROR(MATCH(A1612,Scope_Labor_Rates!$A$6:$A$46,0)+5,0))</f>
        <v>0</v>
      </c>
      <c r="W1612" s="178">
        <f>IF(V1612&gt;0,INDEX(Scope_Labor_Rates!$C$6:$C$46,V1612-5),0)</f>
        <v>0</v>
      </c>
      <c r="X1612" s="178">
        <f>IF(V1612&gt;0,INDEX(Scope_Labor_Rates!$C$6:$C$46,V1612-5),0)</f>
        <v>0</v>
      </c>
      <c r="Y1612" s="180">
        <f>IF(V1612&gt;0,INDEX(Scope_Labor_Rates!$S$6:$S$46,V1612-5),0)</f>
        <v>0</v>
      </c>
      <c r="Z1612" s="180">
        <f>IF(V1612&gt;0,INDEX(Scope_Labor_Rates!$R$6:$R$46,V1612-5),1)</f>
        <v>1</v>
      </c>
      <c r="AA1612" s="231">
        <f t="shared" si="225"/>
        <v>0</v>
      </c>
      <c r="AB1612" t="str">
        <f t="shared" si="226"/>
        <v/>
      </c>
      <c r="AC1612" s="178" t="str">
        <f t="shared" si="227"/>
        <v/>
      </c>
      <c r="AD1612" s="181">
        <f t="shared" si="228"/>
        <v>0</v>
      </c>
      <c r="AE1612" s="178">
        <f>IF(V1612&gt;0,P1612*INDEX(Scope_Labor_Rates!$E$6:$E$46,V1612-5),0)</f>
        <v>0</v>
      </c>
      <c r="AF1612" s="181">
        <f>IF(V1612&gt;0,AE1612*INDEX(Scope_Labor_Rates!$D$6:$D$46,V1612-5)*AA1612,0)</f>
        <v>0</v>
      </c>
      <c r="AG1612" s="178">
        <f>IF(V1612&gt;0,P1612*INDEX(Scope_Labor_Rates!$G$6:$G$46,V1612-5),0)</f>
        <v>0</v>
      </c>
      <c r="AH1612" s="181">
        <f>IF(V1612&gt;0,AG1612*INDEX(Scope_Labor_Rates!$F$6:$F$46,V1612-5)*AA1612,0)</f>
        <v>0</v>
      </c>
      <c r="AI1612" s="178">
        <f>IF(V1612&gt;0,P1612*INDEX(Scope_Labor_Rates!$I$6:$I$46,V1612-5),0)</f>
        <v>0</v>
      </c>
      <c r="AJ1612" s="181">
        <f>IF(V1612&gt;0,AI1612*INDEX(Scope_Labor_Rates!$H$6:$H$46,V1612-5)*AA1612,0)</f>
        <v>0</v>
      </c>
      <c r="AK1612" s="178">
        <f>IF(V1612&gt;0,P1612*INDEX(Scope_Labor_Rates!$K$6:$K$46,V1612-5),0)</f>
        <v>0</v>
      </c>
      <c r="AL1612" s="181">
        <f>IF(V1612&gt;0,AK1612*INDEX(Scope_Labor_Rates!$J$6:$J$46,V1612-5)*AA1612,0)</f>
        <v>0</v>
      </c>
      <c r="AM1612" s="178">
        <f>IF(V1612&gt;0,P1612*INDEX(Scope_Labor_Rates!$M$6:$M$46,V1612-5),0)</f>
        <v>0</v>
      </c>
      <c r="AN1612" s="178">
        <f>IF(V1612&gt;0,AM1612*INDEX(Scope_Labor_Rates!$L$6:$L$46,V1612-5)*AA1612,0)</f>
        <v>0</v>
      </c>
      <c r="AO1612" s="178">
        <f>IF(V1612&gt;0,P1612*INDEX(Scope_Labor_Rates!$O$6:$O$46,V1612-5)*AA1612,0)</f>
        <v>0</v>
      </c>
      <c r="AP1612" s="181">
        <f>IF(V1612&gt;0,P1612*INDEX(Scope_Labor_Rates!$Q$6:$Q$46,V1612-5)*AA1612,0)</f>
        <v>0</v>
      </c>
      <c r="AQ1612" s="178">
        <f t="shared" si="229"/>
        <v>0</v>
      </c>
      <c r="AR1612" s="178">
        <f t="shared" si="230"/>
        <v>0</v>
      </c>
      <c r="AS1612" s="178">
        <f t="shared" si="231"/>
        <v>0</v>
      </c>
      <c r="AT1612" s="178">
        <f t="shared" si="232"/>
        <v>0</v>
      </c>
      <c r="AU1612">
        <f t="shared" si="233"/>
        <v>0</v>
      </c>
    </row>
    <row r="1613" spans="1:47">
      <c r="A1613" t="str">
        <f>IF(All_Tasks!A1613="","",All_Tasks!A1613)</f>
        <v/>
      </c>
      <c r="B1613" t="str">
        <f>IF(All_Tasks!B1613="","",All_Tasks!B1613)</f>
        <v/>
      </c>
      <c r="C1613" t="str">
        <f>IF(All_Tasks!C1613="","",All_Tasks!C1613)</f>
        <v/>
      </c>
      <c r="D1613" t="str">
        <f>IF(All_Tasks!D1613="","",All_Tasks!D1613)</f>
        <v/>
      </c>
      <c r="E1613" t="str">
        <f>IF(All_Tasks!V1613&lt;&gt;"",All_Tasks!V1613,IF(All_Tasks!E1613&lt;&gt;"",All_Tasks!E1613,""))</f>
        <v/>
      </c>
      <c r="F1613" t="str">
        <f>IF(All_Tasks!F1613="","",All_Tasks!F1613)</f>
        <v/>
      </c>
      <c r="G1613" t="str">
        <f>IF(All_Tasks!G1613="","",All_Tasks!G1613)</f>
        <v/>
      </c>
      <c r="H1613" s="231" t="str">
        <f>IF(All_Tasks!H1613="","",All_Tasks!H1613)</f>
        <v/>
      </c>
      <c r="I1613" t="str">
        <f>IF(All_Tasks!I1613="","",All_Tasks!I1613)</f>
        <v/>
      </c>
      <c r="J1613" t="str">
        <f>IF(All_Tasks!J1613="","",All_Tasks!J1613)</f>
        <v/>
      </c>
      <c r="K1613" t="str">
        <f>IF(All_Tasks!K1613="","",All_Tasks!K1613)</f>
        <v/>
      </c>
      <c r="L1613" s="231" t="str">
        <f>IF(All_Tasks!L1613="","",All_Tasks!L1613)</f>
        <v/>
      </c>
      <c r="M1613" t="str">
        <f>IF(All_Tasks!M1613="","",All_Tasks!M1613)</f>
        <v/>
      </c>
      <c r="N1613" t="str">
        <f>IF(All_Tasks!N1613="","",All_Tasks!N1613)</f>
        <v/>
      </c>
      <c r="O1613" t="str">
        <f>IF(All_Tasks!O1613="","",All_Tasks!O1613)</f>
        <v/>
      </c>
      <c r="P1613" s="181">
        <f>IF(All_Tasks!P1613="",0,All_Tasks!P1613)</f>
        <v>0</v>
      </c>
      <c r="Q1613" s="181">
        <f>IF(All_Tasks!Q1613="",0,All_Tasks!Q1613)</f>
        <v>0</v>
      </c>
      <c r="R1613" s="181">
        <f>IF(All_Tasks!R1613="",0,All_Tasks!R1613)</f>
        <v>0</v>
      </c>
      <c r="S1613" s="181" t="str">
        <f>IF(All_Tasks!S1613="","",All_Tasks!S1613)</f>
        <v/>
      </c>
      <c r="T1613" t="str">
        <f>IF(All_Tasks!T1613="","",All_Tasks!T1613)</f>
        <v/>
      </c>
      <c r="U1613" t="str">
        <f>IF(All_Tasks!U1613="","",All_Tasks!U1613)</f>
        <v/>
      </c>
      <c r="V1613">
        <f>IF(A1613="",0,IFERROR(MATCH(A1613,Scope_Labor_Rates!$A$6:$A$46,0)+5,0))</f>
        <v>0</v>
      </c>
      <c r="W1613" s="178">
        <f>IF(V1613&gt;0,INDEX(Scope_Labor_Rates!$C$6:$C$46,V1613-5),0)</f>
        <v>0</v>
      </c>
      <c r="X1613" s="178">
        <f>IF(V1613&gt;0,INDEX(Scope_Labor_Rates!$C$6:$C$46,V1613-5),0)</f>
        <v>0</v>
      </c>
      <c r="Y1613" s="180">
        <f>IF(V1613&gt;0,INDEX(Scope_Labor_Rates!$S$6:$S$46,V1613-5),0)</f>
        <v>0</v>
      </c>
      <c r="Z1613" s="180">
        <f>IF(V1613&gt;0,INDEX(Scope_Labor_Rates!$R$6:$R$46,V1613-5),1)</f>
        <v>1</v>
      </c>
      <c r="AA1613" s="231">
        <f t="shared" si="225"/>
        <v>0</v>
      </c>
      <c r="AB1613" t="str">
        <f t="shared" si="226"/>
        <v/>
      </c>
      <c r="AC1613" s="178" t="str">
        <f t="shared" si="227"/>
        <v/>
      </c>
      <c r="AD1613" s="181">
        <f t="shared" si="228"/>
        <v>0</v>
      </c>
      <c r="AE1613" s="178">
        <f>IF(V1613&gt;0,P1613*INDEX(Scope_Labor_Rates!$E$6:$E$46,V1613-5),0)</f>
        <v>0</v>
      </c>
      <c r="AF1613" s="181">
        <f>IF(V1613&gt;0,AE1613*INDEX(Scope_Labor_Rates!$D$6:$D$46,V1613-5)*AA1613,0)</f>
        <v>0</v>
      </c>
      <c r="AG1613" s="178">
        <f>IF(V1613&gt;0,P1613*INDEX(Scope_Labor_Rates!$G$6:$G$46,V1613-5),0)</f>
        <v>0</v>
      </c>
      <c r="AH1613" s="181">
        <f>IF(V1613&gt;0,AG1613*INDEX(Scope_Labor_Rates!$F$6:$F$46,V1613-5)*AA1613,0)</f>
        <v>0</v>
      </c>
      <c r="AI1613" s="178">
        <f>IF(V1613&gt;0,P1613*INDEX(Scope_Labor_Rates!$I$6:$I$46,V1613-5),0)</f>
        <v>0</v>
      </c>
      <c r="AJ1613" s="181">
        <f>IF(V1613&gt;0,AI1613*INDEX(Scope_Labor_Rates!$H$6:$H$46,V1613-5)*AA1613,0)</f>
        <v>0</v>
      </c>
      <c r="AK1613" s="178">
        <f>IF(V1613&gt;0,P1613*INDEX(Scope_Labor_Rates!$K$6:$K$46,V1613-5),0)</f>
        <v>0</v>
      </c>
      <c r="AL1613" s="181">
        <f>IF(V1613&gt;0,AK1613*INDEX(Scope_Labor_Rates!$J$6:$J$46,V1613-5)*AA1613,0)</f>
        <v>0</v>
      </c>
      <c r="AM1613" s="178">
        <f>IF(V1613&gt;0,P1613*INDEX(Scope_Labor_Rates!$M$6:$M$46,V1613-5),0)</f>
        <v>0</v>
      </c>
      <c r="AN1613" s="178">
        <f>IF(V1613&gt;0,AM1613*INDEX(Scope_Labor_Rates!$L$6:$L$46,V1613-5)*AA1613,0)</f>
        <v>0</v>
      </c>
      <c r="AO1613" s="178">
        <f>IF(V1613&gt;0,P1613*INDEX(Scope_Labor_Rates!$O$6:$O$46,V1613-5)*AA1613,0)</f>
        <v>0</v>
      </c>
      <c r="AP1613" s="181">
        <f>IF(V1613&gt;0,P1613*INDEX(Scope_Labor_Rates!$Q$6:$Q$46,V1613-5)*AA1613,0)</f>
        <v>0</v>
      </c>
      <c r="AQ1613" s="178">
        <f t="shared" si="229"/>
        <v>0</v>
      </c>
      <c r="AR1613" s="178">
        <f t="shared" si="230"/>
        <v>0</v>
      </c>
      <c r="AS1613" s="178">
        <f t="shared" si="231"/>
        <v>0</v>
      </c>
      <c r="AT1613" s="178">
        <f t="shared" si="232"/>
        <v>0</v>
      </c>
      <c r="AU1613">
        <f t="shared" si="233"/>
        <v>0</v>
      </c>
    </row>
    <row r="1614" spans="1:47">
      <c r="A1614" t="str">
        <f>IF(All_Tasks!A1614="","",All_Tasks!A1614)</f>
        <v/>
      </c>
      <c r="B1614" t="str">
        <f>IF(All_Tasks!B1614="","",All_Tasks!B1614)</f>
        <v/>
      </c>
      <c r="C1614" t="str">
        <f>IF(All_Tasks!C1614="","",All_Tasks!C1614)</f>
        <v/>
      </c>
      <c r="D1614" t="str">
        <f>IF(All_Tasks!D1614="","",All_Tasks!D1614)</f>
        <v/>
      </c>
      <c r="E1614" t="str">
        <f>IF(All_Tasks!V1614&lt;&gt;"",All_Tasks!V1614,IF(All_Tasks!E1614&lt;&gt;"",All_Tasks!E1614,""))</f>
        <v/>
      </c>
      <c r="F1614" t="str">
        <f>IF(All_Tasks!F1614="","",All_Tasks!F1614)</f>
        <v/>
      </c>
      <c r="G1614" t="str">
        <f>IF(All_Tasks!G1614="","",All_Tasks!G1614)</f>
        <v/>
      </c>
      <c r="H1614" s="231" t="str">
        <f>IF(All_Tasks!H1614="","",All_Tasks!H1614)</f>
        <v/>
      </c>
      <c r="I1614" t="str">
        <f>IF(All_Tasks!I1614="","",All_Tasks!I1614)</f>
        <v/>
      </c>
      <c r="J1614" t="str">
        <f>IF(All_Tasks!J1614="","",All_Tasks!J1614)</f>
        <v/>
      </c>
      <c r="K1614" t="str">
        <f>IF(All_Tasks!K1614="","",All_Tasks!K1614)</f>
        <v/>
      </c>
      <c r="L1614" s="231" t="str">
        <f>IF(All_Tasks!L1614="","",All_Tasks!L1614)</f>
        <v/>
      </c>
      <c r="M1614" t="str">
        <f>IF(All_Tasks!M1614="","",All_Tasks!M1614)</f>
        <v/>
      </c>
      <c r="N1614" t="str">
        <f>IF(All_Tasks!N1614="","",All_Tasks!N1614)</f>
        <v/>
      </c>
      <c r="O1614" t="str">
        <f>IF(All_Tasks!O1614="","",All_Tasks!O1614)</f>
        <v/>
      </c>
      <c r="P1614" s="181">
        <f>IF(All_Tasks!P1614="",0,All_Tasks!P1614)</f>
        <v>0</v>
      </c>
      <c r="Q1614" s="181">
        <f>IF(All_Tasks!Q1614="",0,All_Tasks!Q1614)</f>
        <v>0</v>
      </c>
      <c r="R1614" s="181">
        <f>IF(All_Tasks!R1614="",0,All_Tasks!R1614)</f>
        <v>0</v>
      </c>
      <c r="S1614" s="181" t="str">
        <f>IF(All_Tasks!S1614="","",All_Tasks!S1614)</f>
        <v/>
      </c>
      <c r="T1614" t="str">
        <f>IF(All_Tasks!T1614="","",All_Tasks!T1614)</f>
        <v/>
      </c>
      <c r="U1614" t="str">
        <f>IF(All_Tasks!U1614="","",All_Tasks!U1614)</f>
        <v/>
      </c>
      <c r="V1614">
        <f>IF(A1614="",0,IFERROR(MATCH(A1614,Scope_Labor_Rates!$A$6:$A$46,0)+5,0))</f>
        <v>0</v>
      </c>
      <c r="W1614" s="178">
        <f>IF(V1614&gt;0,INDEX(Scope_Labor_Rates!$C$6:$C$46,V1614-5),0)</f>
        <v>0</v>
      </c>
      <c r="X1614" s="178">
        <f>IF(V1614&gt;0,INDEX(Scope_Labor_Rates!$C$6:$C$46,V1614-5),0)</f>
        <v>0</v>
      </c>
      <c r="Y1614" s="180">
        <f>IF(V1614&gt;0,INDEX(Scope_Labor_Rates!$S$6:$S$46,V1614-5),0)</f>
        <v>0</v>
      </c>
      <c r="Z1614" s="180">
        <f>IF(V1614&gt;0,INDEX(Scope_Labor_Rates!$R$6:$R$46,V1614-5),1)</f>
        <v>1</v>
      </c>
      <c r="AA1614" s="231">
        <f t="shared" si="225"/>
        <v>0</v>
      </c>
      <c r="AB1614" t="str">
        <f t="shared" si="226"/>
        <v/>
      </c>
      <c r="AC1614" s="178" t="str">
        <f t="shared" si="227"/>
        <v/>
      </c>
      <c r="AD1614" s="181">
        <f t="shared" si="228"/>
        <v>0</v>
      </c>
      <c r="AE1614" s="178">
        <f>IF(V1614&gt;0,P1614*INDEX(Scope_Labor_Rates!$E$6:$E$46,V1614-5),0)</f>
        <v>0</v>
      </c>
      <c r="AF1614" s="181">
        <f>IF(V1614&gt;0,AE1614*INDEX(Scope_Labor_Rates!$D$6:$D$46,V1614-5)*AA1614,0)</f>
        <v>0</v>
      </c>
      <c r="AG1614" s="178">
        <f>IF(V1614&gt;0,P1614*INDEX(Scope_Labor_Rates!$G$6:$G$46,V1614-5),0)</f>
        <v>0</v>
      </c>
      <c r="AH1614" s="181">
        <f>IF(V1614&gt;0,AG1614*INDEX(Scope_Labor_Rates!$F$6:$F$46,V1614-5)*AA1614,0)</f>
        <v>0</v>
      </c>
      <c r="AI1614" s="178">
        <f>IF(V1614&gt;0,P1614*INDEX(Scope_Labor_Rates!$I$6:$I$46,V1614-5),0)</f>
        <v>0</v>
      </c>
      <c r="AJ1614" s="181">
        <f>IF(V1614&gt;0,AI1614*INDEX(Scope_Labor_Rates!$H$6:$H$46,V1614-5)*AA1614,0)</f>
        <v>0</v>
      </c>
      <c r="AK1614" s="178">
        <f>IF(V1614&gt;0,P1614*INDEX(Scope_Labor_Rates!$K$6:$K$46,V1614-5),0)</f>
        <v>0</v>
      </c>
      <c r="AL1614" s="181">
        <f>IF(V1614&gt;0,AK1614*INDEX(Scope_Labor_Rates!$J$6:$J$46,V1614-5)*AA1614,0)</f>
        <v>0</v>
      </c>
      <c r="AM1614" s="178">
        <f>IF(V1614&gt;0,P1614*INDEX(Scope_Labor_Rates!$M$6:$M$46,V1614-5),0)</f>
        <v>0</v>
      </c>
      <c r="AN1614" s="178">
        <f>IF(V1614&gt;0,AM1614*INDEX(Scope_Labor_Rates!$L$6:$L$46,V1614-5)*AA1614,0)</f>
        <v>0</v>
      </c>
      <c r="AO1614" s="178">
        <f>IF(V1614&gt;0,P1614*INDEX(Scope_Labor_Rates!$O$6:$O$46,V1614-5)*AA1614,0)</f>
        <v>0</v>
      </c>
      <c r="AP1614" s="181">
        <f>IF(V1614&gt;0,P1614*INDEX(Scope_Labor_Rates!$Q$6:$Q$46,V1614-5)*AA1614,0)</f>
        <v>0</v>
      </c>
      <c r="AQ1614" s="178">
        <f t="shared" si="229"/>
        <v>0</v>
      </c>
      <c r="AR1614" s="178">
        <f t="shared" si="230"/>
        <v>0</v>
      </c>
      <c r="AS1614" s="178">
        <f t="shared" si="231"/>
        <v>0</v>
      </c>
      <c r="AT1614" s="178">
        <f t="shared" si="232"/>
        <v>0</v>
      </c>
      <c r="AU1614">
        <f t="shared" si="233"/>
        <v>0</v>
      </c>
    </row>
    <row r="1615" spans="1:47">
      <c r="A1615" t="str">
        <f>IF(All_Tasks!A1615="","",All_Tasks!A1615)</f>
        <v/>
      </c>
      <c r="B1615" t="str">
        <f>IF(All_Tasks!B1615="","",All_Tasks!B1615)</f>
        <v/>
      </c>
      <c r="C1615" t="str">
        <f>IF(All_Tasks!C1615="","",All_Tasks!C1615)</f>
        <v/>
      </c>
      <c r="D1615" t="str">
        <f>IF(All_Tasks!D1615="","",All_Tasks!D1615)</f>
        <v/>
      </c>
      <c r="E1615" t="str">
        <f>IF(All_Tasks!V1615&lt;&gt;"",All_Tasks!V1615,IF(All_Tasks!E1615&lt;&gt;"",All_Tasks!E1615,""))</f>
        <v/>
      </c>
      <c r="F1615" t="str">
        <f>IF(All_Tasks!F1615="","",All_Tasks!F1615)</f>
        <v/>
      </c>
      <c r="G1615" t="str">
        <f>IF(All_Tasks!G1615="","",All_Tasks!G1615)</f>
        <v/>
      </c>
      <c r="H1615" s="231" t="str">
        <f>IF(All_Tasks!H1615="","",All_Tasks!H1615)</f>
        <v/>
      </c>
      <c r="I1615" t="str">
        <f>IF(All_Tasks!I1615="","",All_Tasks!I1615)</f>
        <v/>
      </c>
      <c r="J1615" t="str">
        <f>IF(All_Tasks!J1615="","",All_Tasks!J1615)</f>
        <v/>
      </c>
      <c r="K1615" t="str">
        <f>IF(All_Tasks!K1615="","",All_Tasks!K1615)</f>
        <v/>
      </c>
      <c r="L1615" s="231" t="str">
        <f>IF(All_Tasks!L1615="","",All_Tasks!L1615)</f>
        <v/>
      </c>
      <c r="M1615" t="str">
        <f>IF(All_Tasks!M1615="","",All_Tasks!M1615)</f>
        <v/>
      </c>
      <c r="N1615" t="str">
        <f>IF(All_Tasks!N1615="","",All_Tasks!N1615)</f>
        <v/>
      </c>
      <c r="O1615" t="str">
        <f>IF(All_Tasks!O1615="","",All_Tasks!O1615)</f>
        <v/>
      </c>
      <c r="P1615" s="181">
        <f>IF(All_Tasks!P1615="",0,All_Tasks!P1615)</f>
        <v>0</v>
      </c>
      <c r="Q1615" s="181">
        <f>IF(All_Tasks!Q1615="",0,All_Tasks!Q1615)</f>
        <v>0</v>
      </c>
      <c r="R1615" s="181">
        <f>IF(All_Tasks!R1615="",0,All_Tasks!R1615)</f>
        <v>0</v>
      </c>
      <c r="S1615" s="181" t="str">
        <f>IF(All_Tasks!S1615="","",All_Tasks!S1615)</f>
        <v/>
      </c>
      <c r="T1615" t="str">
        <f>IF(All_Tasks!T1615="","",All_Tasks!T1615)</f>
        <v/>
      </c>
      <c r="U1615" t="str">
        <f>IF(All_Tasks!U1615="","",All_Tasks!U1615)</f>
        <v/>
      </c>
      <c r="V1615">
        <f>IF(A1615="",0,IFERROR(MATCH(A1615,Scope_Labor_Rates!$A$6:$A$46,0)+5,0))</f>
        <v>0</v>
      </c>
      <c r="W1615" s="178">
        <f>IF(V1615&gt;0,INDEX(Scope_Labor_Rates!$C$6:$C$46,V1615-5),0)</f>
        <v>0</v>
      </c>
      <c r="X1615" s="178">
        <f>IF(V1615&gt;0,INDEX(Scope_Labor_Rates!$C$6:$C$46,V1615-5),0)</f>
        <v>0</v>
      </c>
      <c r="Y1615" s="180">
        <f>IF(V1615&gt;0,INDEX(Scope_Labor_Rates!$S$6:$S$46,V1615-5),0)</f>
        <v>0</v>
      </c>
      <c r="Z1615" s="180">
        <f>IF(V1615&gt;0,INDEX(Scope_Labor_Rates!$R$6:$R$46,V1615-5),1)</f>
        <v>1</v>
      </c>
      <c r="AA1615" s="231">
        <f t="shared" si="225"/>
        <v>0</v>
      </c>
      <c r="AB1615" t="str">
        <f t="shared" si="226"/>
        <v/>
      </c>
      <c r="AC1615" s="178" t="str">
        <f t="shared" si="227"/>
        <v/>
      </c>
      <c r="AD1615" s="181">
        <f t="shared" si="228"/>
        <v>0</v>
      </c>
      <c r="AE1615" s="178">
        <f>IF(V1615&gt;0,P1615*INDEX(Scope_Labor_Rates!$E$6:$E$46,V1615-5),0)</f>
        <v>0</v>
      </c>
      <c r="AF1615" s="181">
        <f>IF(V1615&gt;0,AE1615*INDEX(Scope_Labor_Rates!$D$6:$D$46,V1615-5)*AA1615,0)</f>
        <v>0</v>
      </c>
      <c r="AG1615" s="178">
        <f>IF(V1615&gt;0,P1615*INDEX(Scope_Labor_Rates!$G$6:$G$46,V1615-5),0)</f>
        <v>0</v>
      </c>
      <c r="AH1615" s="181">
        <f>IF(V1615&gt;0,AG1615*INDEX(Scope_Labor_Rates!$F$6:$F$46,V1615-5)*AA1615,0)</f>
        <v>0</v>
      </c>
      <c r="AI1615" s="178">
        <f>IF(V1615&gt;0,P1615*INDEX(Scope_Labor_Rates!$I$6:$I$46,V1615-5),0)</f>
        <v>0</v>
      </c>
      <c r="AJ1615" s="181">
        <f>IF(V1615&gt;0,AI1615*INDEX(Scope_Labor_Rates!$H$6:$H$46,V1615-5)*AA1615,0)</f>
        <v>0</v>
      </c>
      <c r="AK1615" s="178">
        <f>IF(V1615&gt;0,P1615*INDEX(Scope_Labor_Rates!$K$6:$K$46,V1615-5),0)</f>
        <v>0</v>
      </c>
      <c r="AL1615" s="181">
        <f>IF(V1615&gt;0,AK1615*INDEX(Scope_Labor_Rates!$J$6:$J$46,V1615-5)*AA1615,0)</f>
        <v>0</v>
      </c>
      <c r="AM1615" s="178">
        <f>IF(V1615&gt;0,P1615*INDEX(Scope_Labor_Rates!$M$6:$M$46,V1615-5),0)</f>
        <v>0</v>
      </c>
      <c r="AN1615" s="178">
        <f>IF(V1615&gt;0,AM1615*INDEX(Scope_Labor_Rates!$L$6:$L$46,V1615-5)*AA1615,0)</f>
        <v>0</v>
      </c>
      <c r="AO1615" s="178">
        <f>IF(V1615&gt;0,P1615*INDEX(Scope_Labor_Rates!$O$6:$O$46,V1615-5)*AA1615,0)</f>
        <v>0</v>
      </c>
      <c r="AP1615" s="181">
        <f>IF(V1615&gt;0,P1615*INDEX(Scope_Labor_Rates!$Q$6:$Q$46,V1615-5)*AA1615,0)</f>
        <v>0</v>
      </c>
      <c r="AQ1615" s="178">
        <f t="shared" si="229"/>
        <v>0</v>
      </c>
      <c r="AR1615" s="178">
        <f t="shared" si="230"/>
        <v>0</v>
      </c>
      <c r="AS1615" s="178">
        <f t="shared" si="231"/>
        <v>0</v>
      </c>
      <c r="AT1615" s="178">
        <f t="shared" si="232"/>
        <v>0</v>
      </c>
      <c r="AU1615">
        <f t="shared" si="233"/>
        <v>0</v>
      </c>
    </row>
    <row r="1616" spans="1:47">
      <c r="A1616" t="str">
        <f>IF(All_Tasks!A1616="","",All_Tasks!A1616)</f>
        <v/>
      </c>
      <c r="B1616" t="str">
        <f>IF(All_Tasks!B1616="","",All_Tasks!B1616)</f>
        <v/>
      </c>
      <c r="C1616" t="str">
        <f>IF(All_Tasks!C1616="","",All_Tasks!C1616)</f>
        <v/>
      </c>
      <c r="D1616" t="str">
        <f>IF(All_Tasks!D1616="","",All_Tasks!D1616)</f>
        <v/>
      </c>
      <c r="E1616" t="str">
        <f>IF(All_Tasks!V1616&lt;&gt;"",All_Tasks!V1616,IF(All_Tasks!E1616&lt;&gt;"",All_Tasks!E1616,""))</f>
        <v/>
      </c>
      <c r="F1616" t="str">
        <f>IF(All_Tasks!F1616="","",All_Tasks!F1616)</f>
        <v/>
      </c>
      <c r="G1616" t="str">
        <f>IF(All_Tasks!G1616="","",All_Tasks!G1616)</f>
        <v/>
      </c>
      <c r="H1616" s="231" t="str">
        <f>IF(All_Tasks!H1616="","",All_Tasks!H1616)</f>
        <v/>
      </c>
      <c r="I1616" t="str">
        <f>IF(All_Tasks!I1616="","",All_Tasks!I1616)</f>
        <v/>
      </c>
      <c r="J1616" t="str">
        <f>IF(All_Tasks!J1616="","",All_Tasks!J1616)</f>
        <v/>
      </c>
      <c r="K1616" t="str">
        <f>IF(All_Tasks!K1616="","",All_Tasks!K1616)</f>
        <v/>
      </c>
      <c r="L1616" s="231" t="str">
        <f>IF(All_Tasks!L1616="","",All_Tasks!L1616)</f>
        <v/>
      </c>
      <c r="M1616" t="str">
        <f>IF(All_Tasks!M1616="","",All_Tasks!M1616)</f>
        <v/>
      </c>
      <c r="N1616" t="str">
        <f>IF(All_Tasks!N1616="","",All_Tasks!N1616)</f>
        <v/>
      </c>
      <c r="O1616" t="str">
        <f>IF(All_Tasks!O1616="","",All_Tasks!O1616)</f>
        <v/>
      </c>
      <c r="P1616" s="181">
        <f>IF(All_Tasks!P1616="",0,All_Tasks!P1616)</f>
        <v>0</v>
      </c>
      <c r="Q1616" s="181">
        <f>IF(All_Tasks!Q1616="",0,All_Tasks!Q1616)</f>
        <v>0</v>
      </c>
      <c r="R1616" s="181">
        <f>IF(All_Tasks!R1616="",0,All_Tasks!R1616)</f>
        <v>0</v>
      </c>
      <c r="S1616" s="181" t="str">
        <f>IF(All_Tasks!S1616="","",All_Tasks!S1616)</f>
        <v/>
      </c>
      <c r="T1616" t="str">
        <f>IF(All_Tasks!T1616="","",All_Tasks!T1616)</f>
        <v/>
      </c>
      <c r="U1616" t="str">
        <f>IF(All_Tasks!U1616="","",All_Tasks!U1616)</f>
        <v/>
      </c>
      <c r="V1616">
        <f>IF(A1616="",0,IFERROR(MATCH(A1616,Scope_Labor_Rates!$A$6:$A$46,0)+5,0))</f>
        <v>0</v>
      </c>
      <c r="W1616" s="178">
        <f>IF(V1616&gt;0,INDEX(Scope_Labor_Rates!$C$6:$C$46,V1616-5),0)</f>
        <v>0</v>
      </c>
      <c r="X1616" s="178">
        <f>IF(V1616&gt;0,INDEX(Scope_Labor_Rates!$C$6:$C$46,V1616-5),0)</f>
        <v>0</v>
      </c>
      <c r="Y1616" s="180">
        <f>IF(V1616&gt;0,INDEX(Scope_Labor_Rates!$S$6:$S$46,V1616-5),0)</f>
        <v>0</v>
      </c>
      <c r="Z1616" s="180">
        <f>IF(V1616&gt;0,INDEX(Scope_Labor_Rates!$R$6:$R$46,V1616-5),1)</f>
        <v>1</v>
      </c>
      <c r="AA1616" s="231">
        <f t="shared" si="225"/>
        <v>0</v>
      </c>
      <c r="AB1616" t="str">
        <f t="shared" si="226"/>
        <v/>
      </c>
      <c r="AC1616" s="178" t="str">
        <f t="shared" si="227"/>
        <v/>
      </c>
      <c r="AD1616" s="181">
        <f t="shared" si="228"/>
        <v>0</v>
      </c>
      <c r="AE1616" s="178">
        <f>IF(V1616&gt;0,P1616*INDEX(Scope_Labor_Rates!$E$6:$E$46,V1616-5),0)</f>
        <v>0</v>
      </c>
      <c r="AF1616" s="181">
        <f>IF(V1616&gt;0,AE1616*INDEX(Scope_Labor_Rates!$D$6:$D$46,V1616-5)*AA1616,0)</f>
        <v>0</v>
      </c>
      <c r="AG1616" s="178">
        <f>IF(V1616&gt;0,P1616*INDEX(Scope_Labor_Rates!$G$6:$G$46,V1616-5),0)</f>
        <v>0</v>
      </c>
      <c r="AH1616" s="181">
        <f>IF(V1616&gt;0,AG1616*INDEX(Scope_Labor_Rates!$F$6:$F$46,V1616-5)*AA1616,0)</f>
        <v>0</v>
      </c>
      <c r="AI1616" s="178">
        <f>IF(V1616&gt;0,P1616*INDEX(Scope_Labor_Rates!$I$6:$I$46,V1616-5),0)</f>
        <v>0</v>
      </c>
      <c r="AJ1616" s="181">
        <f>IF(V1616&gt;0,AI1616*INDEX(Scope_Labor_Rates!$H$6:$H$46,V1616-5)*AA1616,0)</f>
        <v>0</v>
      </c>
      <c r="AK1616" s="178">
        <f>IF(V1616&gt;0,P1616*INDEX(Scope_Labor_Rates!$K$6:$K$46,V1616-5),0)</f>
        <v>0</v>
      </c>
      <c r="AL1616" s="181">
        <f>IF(V1616&gt;0,AK1616*INDEX(Scope_Labor_Rates!$J$6:$J$46,V1616-5)*AA1616,0)</f>
        <v>0</v>
      </c>
      <c r="AM1616" s="178">
        <f>IF(V1616&gt;0,P1616*INDEX(Scope_Labor_Rates!$M$6:$M$46,V1616-5),0)</f>
        <v>0</v>
      </c>
      <c r="AN1616" s="178">
        <f>IF(V1616&gt;0,AM1616*INDEX(Scope_Labor_Rates!$L$6:$L$46,V1616-5)*AA1616,0)</f>
        <v>0</v>
      </c>
      <c r="AO1616" s="178">
        <f>IF(V1616&gt;0,P1616*INDEX(Scope_Labor_Rates!$O$6:$O$46,V1616-5)*AA1616,0)</f>
        <v>0</v>
      </c>
      <c r="AP1616" s="181">
        <f>IF(V1616&gt;0,P1616*INDEX(Scope_Labor_Rates!$Q$6:$Q$46,V1616-5)*AA1616,0)</f>
        <v>0</v>
      </c>
      <c r="AQ1616" s="178">
        <f t="shared" si="229"/>
        <v>0</v>
      </c>
      <c r="AR1616" s="178">
        <f t="shared" si="230"/>
        <v>0</v>
      </c>
      <c r="AS1616" s="178">
        <f t="shared" si="231"/>
        <v>0</v>
      </c>
      <c r="AT1616" s="178">
        <f t="shared" si="232"/>
        <v>0</v>
      </c>
      <c r="AU1616">
        <f t="shared" si="233"/>
        <v>0</v>
      </c>
    </row>
    <row r="1617" spans="1:47">
      <c r="A1617" t="str">
        <f>IF(All_Tasks!A1617="","",All_Tasks!A1617)</f>
        <v/>
      </c>
      <c r="B1617" t="str">
        <f>IF(All_Tasks!B1617="","",All_Tasks!B1617)</f>
        <v/>
      </c>
      <c r="C1617" t="str">
        <f>IF(All_Tasks!C1617="","",All_Tasks!C1617)</f>
        <v/>
      </c>
      <c r="D1617" t="str">
        <f>IF(All_Tasks!D1617="","",All_Tasks!D1617)</f>
        <v/>
      </c>
      <c r="E1617" t="str">
        <f>IF(All_Tasks!V1617&lt;&gt;"",All_Tasks!V1617,IF(All_Tasks!E1617&lt;&gt;"",All_Tasks!E1617,""))</f>
        <v/>
      </c>
      <c r="F1617" t="str">
        <f>IF(All_Tasks!F1617="","",All_Tasks!F1617)</f>
        <v/>
      </c>
      <c r="G1617" t="str">
        <f>IF(All_Tasks!G1617="","",All_Tasks!G1617)</f>
        <v/>
      </c>
      <c r="H1617" s="231" t="str">
        <f>IF(All_Tasks!H1617="","",All_Tasks!H1617)</f>
        <v/>
      </c>
      <c r="I1617" t="str">
        <f>IF(All_Tasks!I1617="","",All_Tasks!I1617)</f>
        <v/>
      </c>
      <c r="J1617" t="str">
        <f>IF(All_Tasks!J1617="","",All_Tasks!J1617)</f>
        <v/>
      </c>
      <c r="K1617" t="str">
        <f>IF(All_Tasks!K1617="","",All_Tasks!K1617)</f>
        <v/>
      </c>
      <c r="L1617" s="231" t="str">
        <f>IF(All_Tasks!L1617="","",All_Tasks!L1617)</f>
        <v/>
      </c>
      <c r="M1617" t="str">
        <f>IF(All_Tasks!M1617="","",All_Tasks!M1617)</f>
        <v/>
      </c>
      <c r="N1617" t="str">
        <f>IF(All_Tasks!N1617="","",All_Tasks!N1617)</f>
        <v/>
      </c>
      <c r="O1617" t="str">
        <f>IF(All_Tasks!O1617="","",All_Tasks!O1617)</f>
        <v/>
      </c>
      <c r="P1617" s="181">
        <f>IF(All_Tasks!P1617="",0,All_Tasks!P1617)</f>
        <v>0</v>
      </c>
      <c r="Q1617" s="181">
        <f>IF(All_Tasks!Q1617="",0,All_Tasks!Q1617)</f>
        <v>0</v>
      </c>
      <c r="R1617" s="181">
        <f>IF(All_Tasks!R1617="",0,All_Tasks!R1617)</f>
        <v>0</v>
      </c>
      <c r="S1617" s="181" t="str">
        <f>IF(All_Tasks!S1617="","",All_Tasks!S1617)</f>
        <v/>
      </c>
      <c r="T1617" t="str">
        <f>IF(All_Tasks!T1617="","",All_Tasks!T1617)</f>
        <v/>
      </c>
      <c r="U1617" t="str">
        <f>IF(All_Tasks!U1617="","",All_Tasks!U1617)</f>
        <v/>
      </c>
      <c r="V1617">
        <f>IF(A1617="",0,IFERROR(MATCH(A1617,Scope_Labor_Rates!$A$6:$A$46,0)+5,0))</f>
        <v>0</v>
      </c>
      <c r="W1617" s="178">
        <f>IF(V1617&gt;0,INDEX(Scope_Labor_Rates!$C$6:$C$46,V1617-5),0)</f>
        <v>0</v>
      </c>
      <c r="X1617" s="178">
        <f>IF(V1617&gt;0,INDEX(Scope_Labor_Rates!$C$6:$C$46,V1617-5),0)</f>
        <v>0</v>
      </c>
      <c r="Y1617" s="180">
        <f>IF(V1617&gt;0,INDEX(Scope_Labor_Rates!$S$6:$S$46,V1617-5),0)</f>
        <v>0</v>
      </c>
      <c r="Z1617" s="180">
        <f>IF(V1617&gt;0,INDEX(Scope_Labor_Rates!$R$6:$R$46,V1617-5),1)</f>
        <v>1</v>
      </c>
      <c r="AA1617" s="231">
        <f t="shared" si="225"/>
        <v>0</v>
      </c>
      <c r="AB1617" t="str">
        <f t="shared" si="226"/>
        <v/>
      </c>
      <c r="AC1617" s="178" t="str">
        <f t="shared" si="227"/>
        <v/>
      </c>
      <c r="AD1617" s="181">
        <f t="shared" si="228"/>
        <v>0</v>
      </c>
      <c r="AE1617" s="178">
        <f>IF(V1617&gt;0,P1617*INDEX(Scope_Labor_Rates!$E$6:$E$46,V1617-5),0)</f>
        <v>0</v>
      </c>
      <c r="AF1617" s="181">
        <f>IF(V1617&gt;0,AE1617*INDEX(Scope_Labor_Rates!$D$6:$D$46,V1617-5)*AA1617,0)</f>
        <v>0</v>
      </c>
      <c r="AG1617" s="178">
        <f>IF(V1617&gt;0,P1617*INDEX(Scope_Labor_Rates!$G$6:$G$46,V1617-5),0)</f>
        <v>0</v>
      </c>
      <c r="AH1617" s="181">
        <f>IF(V1617&gt;0,AG1617*INDEX(Scope_Labor_Rates!$F$6:$F$46,V1617-5)*AA1617,0)</f>
        <v>0</v>
      </c>
      <c r="AI1617" s="178">
        <f>IF(V1617&gt;0,P1617*INDEX(Scope_Labor_Rates!$I$6:$I$46,V1617-5),0)</f>
        <v>0</v>
      </c>
      <c r="AJ1617" s="181">
        <f>IF(V1617&gt;0,AI1617*INDEX(Scope_Labor_Rates!$H$6:$H$46,V1617-5)*AA1617,0)</f>
        <v>0</v>
      </c>
      <c r="AK1617" s="178">
        <f>IF(V1617&gt;0,P1617*INDEX(Scope_Labor_Rates!$K$6:$K$46,V1617-5),0)</f>
        <v>0</v>
      </c>
      <c r="AL1617" s="181">
        <f>IF(V1617&gt;0,AK1617*INDEX(Scope_Labor_Rates!$J$6:$J$46,V1617-5)*AA1617,0)</f>
        <v>0</v>
      </c>
      <c r="AM1617" s="178">
        <f>IF(V1617&gt;0,P1617*INDEX(Scope_Labor_Rates!$M$6:$M$46,V1617-5),0)</f>
        <v>0</v>
      </c>
      <c r="AN1617" s="178">
        <f>IF(V1617&gt;0,AM1617*INDEX(Scope_Labor_Rates!$L$6:$L$46,V1617-5)*AA1617,0)</f>
        <v>0</v>
      </c>
      <c r="AO1617" s="178">
        <f>IF(V1617&gt;0,P1617*INDEX(Scope_Labor_Rates!$O$6:$O$46,V1617-5)*AA1617,0)</f>
        <v>0</v>
      </c>
      <c r="AP1617" s="181">
        <f>IF(V1617&gt;0,P1617*INDEX(Scope_Labor_Rates!$Q$6:$Q$46,V1617-5)*AA1617,0)</f>
        <v>0</v>
      </c>
      <c r="AQ1617" s="178">
        <f t="shared" si="229"/>
        <v>0</v>
      </c>
      <c r="AR1617" s="178">
        <f t="shared" si="230"/>
        <v>0</v>
      </c>
      <c r="AS1617" s="178">
        <f t="shared" si="231"/>
        <v>0</v>
      </c>
      <c r="AT1617" s="178">
        <f t="shared" si="232"/>
        <v>0</v>
      </c>
      <c r="AU1617">
        <f t="shared" si="233"/>
        <v>0</v>
      </c>
    </row>
    <row r="1618" spans="1:47">
      <c r="A1618" t="str">
        <f>IF(All_Tasks!A1618="","",All_Tasks!A1618)</f>
        <v/>
      </c>
      <c r="B1618" t="str">
        <f>IF(All_Tasks!B1618="","",All_Tasks!B1618)</f>
        <v/>
      </c>
      <c r="C1618" t="str">
        <f>IF(All_Tasks!C1618="","",All_Tasks!C1618)</f>
        <v/>
      </c>
      <c r="D1618" t="str">
        <f>IF(All_Tasks!D1618="","",All_Tasks!D1618)</f>
        <v/>
      </c>
      <c r="E1618" t="str">
        <f>IF(All_Tasks!V1618&lt;&gt;"",All_Tasks!V1618,IF(All_Tasks!E1618&lt;&gt;"",All_Tasks!E1618,""))</f>
        <v/>
      </c>
      <c r="F1618" t="str">
        <f>IF(All_Tasks!F1618="","",All_Tasks!F1618)</f>
        <v/>
      </c>
      <c r="G1618" t="str">
        <f>IF(All_Tasks!G1618="","",All_Tasks!G1618)</f>
        <v/>
      </c>
      <c r="H1618" s="231" t="str">
        <f>IF(All_Tasks!H1618="","",All_Tasks!H1618)</f>
        <v/>
      </c>
      <c r="I1618" t="str">
        <f>IF(All_Tasks!I1618="","",All_Tasks!I1618)</f>
        <v/>
      </c>
      <c r="J1618" t="str">
        <f>IF(All_Tasks!J1618="","",All_Tasks!J1618)</f>
        <v/>
      </c>
      <c r="K1618" t="str">
        <f>IF(All_Tasks!K1618="","",All_Tasks!K1618)</f>
        <v/>
      </c>
      <c r="L1618" s="231" t="str">
        <f>IF(All_Tasks!L1618="","",All_Tasks!L1618)</f>
        <v/>
      </c>
      <c r="M1618" t="str">
        <f>IF(All_Tasks!M1618="","",All_Tasks!M1618)</f>
        <v/>
      </c>
      <c r="N1618" t="str">
        <f>IF(All_Tasks!N1618="","",All_Tasks!N1618)</f>
        <v/>
      </c>
      <c r="O1618" t="str">
        <f>IF(All_Tasks!O1618="","",All_Tasks!O1618)</f>
        <v/>
      </c>
      <c r="P1618" s="181">
        <f>IF(All_Tasks!P1618="",0,All_Tasks!P1618)</f>
        <v>0</v>
      </c>
      <c r="Q1618" s="181">
        <f>IF(All_Tasks!Q1618="",0,All_Tasks!Q1618)</f>
        <v>0</v>
      </c>
      <c r="R1618" s="181">
        <f>IF(All_Tasks!R1618="",0,All_Tasks!R1618)</f>
        <v>0</v>
      </c>
      <c r="S1618" s="181" t="str">
        <f>IF(All_Tasks!S1618="","",All_Tasks!S1618)</f>
        <v/>
      </c>
      <c r="T1618" t="str">
        <f>IF(All_Tasks!T1618="","",All_Tasks!T1618)</f>
        <v/>
      </c>
      <c r="U1618" t="str">
        <f>IF(All_Tasks!U1618="","",All_Tasks!U1618)</f>
        <v/>
      </c>
      <c r="V1618">
        <f>IF(A1618="",0,IFERROR(MATCH(A1618,Scope_Labor_Rates!$A$6:$A$46,0)+5,0))</f>
        <v>0</v>
      </c>
      <c r="W1618" s="178">
        <f>IF(V1618&gt;0,INDEX(Scope_Labor_Rates!$C$6:$C$46,V1618-5),0)</f>
        <v>0</v>
      </c>
      <c r="X1618" s="178">
        <f>IF(V1618&gt;0,INDEX(Scope_Labor_Rates!$C$6:$C$46,V1618-5),0)</f>
        <v>0</v>
      </c>
      <c r="Y1618" s="180">
        <f>IF(V1618&gt;0,INDEX(Scope_Labor_Rates!$S$6:$S$46,V1618-5),0)</f>
        <v>0</v>
      </c>
      <c r="Z1618" s="180">
        <f>IF(V1618&gt;0,INDEX(Scope_Labor_Rates!$R$6:$R$46,V1618-5),1)</f>
        <v>1</v>
      </c>
      <c r="AA1618" s="231">
        <f t="shared" si="225"/>
        <v>0</v>
      </c>
      <c r="AB1618" t="str">
        <f t="shared" si="226"/>
        <v/>
      </c>
      <c r="AC1618" s="178" t="str">
        <f t="shared" si="227"/>
        <v/>
      </c>
      <c r="AD1618" s="181">
        <f t="shared" si="228"/>
        <v>0</v>
      </c>
      <c r="AE1618" s="178">
        <f>IF(V1618&gt;0,P1618*INDEX(Scope_Labor_Rates!$E$6:$E$46,V1618-5),0)</f>
        <v>0</v>
      </c>
      <c r="AF1618" s="181">
        <f>IF(V1618&gt;0,AE1618*INDEX(Scope_Labor_Rates!$D$6:$D$46,V1618-5)*AA1618,0)</f>
        <v>0</v>
      </c>
      <c r="AG1618" s="178">
        <f>IF(V1618&gt;0,P1618*INDEX(Scope_Labor_Rates!$G$6:$G$46,V1618-5),0)</f>
        <v>0</v>
      </c>
      <c r="AH1618" s="181">
        <f>IF(V1618&gt;0,AG1618*INDEX(Scope_Labor_Rates!$F$6:$F$46,V1618-5)*AA1618,0)</f>
        <v>0</v>
      </c>
      <c r="AI1618" s="178">
        <f>IF(V1618&gt;0,P1618*INDEX(Scope_Labor_Rates!$I$6:$I$46,V1618-5),0)</f>
        <v>0</v>
      </c>
      <c r="AJ1618" s="181">
        <f>IF(V1618&gt;0,AI1618*INDEX(Scope_Labor_Rates!$H$6:$H$46,V1618-5)*AA1618,0)</f>
        <v>0</v>
      </c>
      <c r="AK1618" s="178">
        <f>IF(V1618&gt;0,P1618*INDEX(Scope_Labor_Rates!$K$6:$K$46,V1618-5),0)</f>
        <v>0</v>
      </c>
      <c r="AL1618" s="181">
        <f>IF(V1618&gt;0,AK1618*INDEX(Scope_Labor_Rates!$J$6:$J$46,V1618-5)*AA1618,0)</f>
        <v>0</v>
      </c>
      <c r="AM1618" s="178">
        <f>IF(V1618&gt;0,P1618*INDEX(Scope_Labor_Rates!$M$6:$M$46,V1618-5),0)</f>
        <v>0</v>
      </c>
      <c r="AN1618" s="178">
        <f>IF(V1618&gt;0,AM1618*INDEX(Scope_Labor_Rates!$L$6:$L$46,V1618-5)*AA1618,0)</f>
        <v>0</v>
      </c>
      <c r="AO1618" s="178">
        <f>IF(V1618&gt;0,P1618*INDEX(Scope_Labor_Rates!$O$6:$O$46,V1618-5)*AA1618,0)</f>
        <v>0</v>
      </c>
      <c r="AP1618" s="181">
        <f>IF(V1618&gt;0,P1618*INDEX(Scope_Labor_Rates!$Q$6:$Q$46,V1618-5)*AA1618,0)</f>
        <v>0</v>
      </c>
      <c r="AQ1618" s="178">
        <f t="shared" si="229"/>
        <v>0</v>
      </c>
      <c r="AR1618" s="178">
        <f t="shared" si="230"/>
        <v>0</v>
      </c>
      <c r="AS1618" s="178">
        <f t="shared" si="231"/>
        <v>0</v>
      </c>
      <c r="AT1618" s="178">
        <f t="shared" si="232"/>
        <v>0</v>
      </c>
      <c r="AU1618">
        <f t="shared" si="233"/>
        <v>0</v>
      </c>
    </row>
    <row r="1619" spans="1:47">
      <c r="A1619" t="str">
        <f>IF(All_Tasks!A1619="","",All_Tasks!A1619)</f>
        <v/>
      </c>
      <c r="B1619" t="str">
        <f>IF(All_Tasks!B1619="","",All_Tasks!B1619)</f>
        <v/>
      </c>
      <c r="C1619" t="str">
        <f>IF(All_Tasks!C1619="","",All_Tasks!C1619)</f>
        <v/>
      </c>
      <c r="D1619" t="str">
        <f>IF(All_Tasks!D1619="","",All_Tasks!D1619)</f>
        <v/>
      </c>
      <c r="E1619" t="str">
        <f>IF(All_Tasks!V1619&lt;&gt;"",All_Tasks!V1619,IF(All_Tasks!E1619&lt;&gt;"",All_Tasks!E1619,""))</f>
        <v/>
      </c>
      <c r="F1619" t="str">
        <f>IF(All_Tasks!F1619="","",All_Tasks!F1619)</f>
        <v/>
      </c>
      <c r="G1619" t="str">
        <f>IF(All_Tasks!G1619="","",All_Tasks!G1619)</f>
        <v/>
      </c>
      <c r="H1619" s="231" t="str">
        <f>IF(All_Tasks!H1619="","",All_Tasks!H1619)</f>
        <v/>
      </c>
      <c r="I1619" t="str">
        <f>IF(All_Tasks!I1619="","",All_Tasks!I1619)</f>
        <v/>
      </c>
      <c r="J1619" t="str">
        <f>IF(All_Tasks!J1619="","",All_Tasks!J1619)</f>
        <v/>
      </c>
      <c r="K1619" t="str">
        <f>IF(All_Tasks!K1619="","",All_Tasks!K1619)</f>
        <v/>
      </c>
      <c r="L1619" s="231" t="str">
        <f>IF(All_Tasks!L1619="","",All_Tasks!L1619)</f>
        <v/>
      </c>
      <c r="M1619" t="str">
        <f>IF(All_Tasks!M1619="","",All_Tasks!M1619)</f>
        <v/>
      </c>
      <c r="N1619" t="str">
        <f>IF(All_Tasks!N1619="","",All_Tasks!N1619)</f>
        <v/>
      </c>
      <c r="O1619" t="str">
        <f>IF(All_Tasks!O1619="","",All_Tasks!O1619)</f>
        <v/>
      </c>
      <c r="P1619" s="181">
        <f>IF(All_Tasks!P1619="",0,All_Tasks!P1619)</f>
        <v>0</v>
      </c>
      <c r="Q1619" s="181">
        <f>IF(All_Tasks!Q1619="",0,All_Tasks!Q1619)</f>
        <v>0</v>
      </c>
      <c r="R1619" s="181">
        <f>IF(All_Tasks!R1619="",0,All_Tasks!R1619)</f>
        <v>0</v>
      </c>
      <c r="S1619" s="181" t="str">
        <f>IF(All_Tasks!S1619="","",All_Tasks!S1619)</f>
        <v/>
      </c>
      <c r="T1619" t="str">
        <f>IF(All_Tasks!T1619="","",All_Tasks!T1619)</f>
        <v/>
      </c>
      <c r="U1619" t="str">
        <f>IF(All_Tasks!U1619="","",All_Tasks!U1619)</f>
        <v/>
      </c>
      <c r="V1619">
        <f>IF(A1619="",0,IFERROR(MATCH(A1619,Scope_Labor_Rates!$A$6:$A$46,0)+5,0))</f>
        <v>0</v>
      </c>
      <c r="W1619" s="178">
        <f>IF(V1619&gt;0,INDEX(Scope_Labor_Rates!$C$6:$C$46,V1619-5),0)</f>
        <v>0</v>
      </c>
      <c r="X1619" s="178">
        <f>IF(V1619&gt;0,INDEX(Scope_Labor_Rates!$C$6:$C$46,V1619-5),0)</f>
        <v>0</v>
      </c>
      <c r="Y1619" s="180">
        <f>IF(V1619&gt;0,INDEX(Scope_Labor_Rates!$S$6:$S$46,V1619-5),0)</f>
        <v>0</v>
      </c>
      <c r="Z1619" s="180">
        <f>IF(V1619&gt;0,INDEX(Scope_Labor_Rates!$R$6:$R$46,V1619-5),1)</f>
        <v>1</v>
      </c>
      <c r="AA1619" s="231">
        <f t="shared" si="225"/>
        <v>0</v>
      </c>
      <c r="AB1619" t="str">
        <f t="shared" si="226"/>
        <v/>
      </c>
      <c r="AC1619" s="178" t="str">
        <f t="shared" si="227"/>
        <v/>
      </c>
      <c r="AD1619" s="181">
        <f t="shared" si="228"/>
        <v>0</v>
      </c>
      <c r="AE1619" s="178">
        <f>IF(V1619&gt;0,P1619*INDEX(Scope_Labor_Rates!$E$6:$E$46,V1619-5),0)</f>
        <v>0</v>
      </c>
      <c r="AF1619" s="181">
        <f>IF(V1619&gt;0,AE1619*INDEX(Scope_Labor_Rates!$D$6:$D$46,V1619-5)*AA1619,0)</f>
        <v>0</v>
      </c>
      <c r="AG1619" s="178">
        <f>IF(V1619&gt;0,P1619*INDEX(Scope_Labor_Rates!$G$6:$G$46,V1619-5),0)</f>
        <v>0</v>
      </c>
      <c r="AH1619" s="181">
        <f>IF(V1619&gt;0,AG1619*INDEX(Scope_Labor_Rates!$F$6:$F$46,V1619-5)*AA1619,0)</f>
        <v>0</v>
      </c>
      <c r="AI1619" s="178">
        <f>IF(V1619&gt;0,P1619*INDEX(Scope_Labor_Rates!$I$6:$I$46,V1619-5),0)</f>
        <v>0</v>
      </c>
      <c r="AJ1619" s="181">
        <f>IF(V1619&gt;0,AI1619*INDEX(Scope_Labor_Rates!$H$6:$H$46,V1619-5)*AA1619,0)</f>
        <v>0</v>
      </c>
      <c r="AK1619" s="178">
        <f>IF(V1619&gt;0,P1619*INDEX(Scope_Labor_Rates!$K$6:$K$46,V1619-5),0)</f>
        <v>0</v>
      </c>
      <c r="AL1619" s="181">
        <f>IF(V1619&gt;0,AK1619*INDEX(Scope_Labor_Rates!$J$6:$J$46,V1619-5)*AA1619,0)</f>
        <v>0</v>
      </c>
      <c r="AM1619" s="178">
        <f>IF(V1619&gt;0,P1619*INDEX(Scope_Labor_Rates!$M$6:$M$46,V1619-5),0)</f>
        <v>0</v>
      </c>
      <c r="AN1619" s="178">
        <f>IF(V1619&gt;0,AM1619*INDEX(Scope_Labor_Rates!$L$6:$L$46,V1619-5)*AA1619,0)</f>
        <v>0</v>
      </c>
      <c r="AO1619" s="178">
        <f>IF(V1619&gt;0,P1619*INDEX(Scope_Labor_Rates!$O$6:$O$46,V1619-5)*AA1619,0)</f>
        <v>0</v>
      </c>
      <c r="AP1619" s="181">
        <f>IF(V1619&gt;0,P1619*INDEX(Scope_Labor_Rates!$Q$6:$Q$46,V1619-5)*AA1619,0)</f>
        <v>0</v>
      </c>
      <c r="AQ1619" s="178">
        <f t="shared" si="229"/>
        <v>0</v>
      </c>
      <c r="AR1619" s="178">
        <f t="shared" si="230"/>
        <v>0</v>
      </c>
      <c r="AS1619" s="178">
        <f t="shared" si="231"/>
        <v>0</v>
      </c>
      <c r="AT1619" s="178">
        <f t="shared" si="232"/>
        <v>0</v>
      </c>
      <c r="AU1619">
        <f t="shared" si="233"/>
        <v>0</v>
      </c>
    </row>
    <row r="1620" spans="1:47">
      <c r="A1620" t="str">
        <f>IF(All_Tasks!A1620="","",All_Tasks!A1620)</f>
        <v/>
      </c>
      <c r="B1620" t="str">
        <f>IF(All_Tasks!B1620="","",All_Tasks!B1620)</f>
        <v/>
      </c>
      <c r="C1620" t="str">
        <f>IF(All_Tasks!C1620="","",All_Tasks!C1620)</f>
        <v/>
      </c>
      <c r="D1620" t="str">
        <f>IF(All_Tasks!D1620="","",All_Tasks!D1620)</f>
        <v/>
      </c>
      <c r="E1620" t="str">
        <f>IF(All_Tasks!V1620&lt;&gt;"",All_Tasks!V1620,IF(All_Tasks!E1620&lt;&gt;"",All_Tasks!E1620,""))</f>
        <v/>
      </c>
      <c r="F1620" t="str">
        <f>IF(All_Tasks!F1620="","",All_Tasks!F1620)</f>
        <v/>
      </c>
      <c r="G1620" t="str">
        <f>IF(All_Tasks!G1620="","",All_Tasks!G1620)</f>
        <v/>
      </c>
      <c r="H1620" s="231" t="str">
        <f>IF(All_Tasks!H1620="","",All_Tasks!H1620)</f>
        <v/>
      </c>
      <c r="I1620" t="str">
        <f>IF(All_Tasks!I1620="","",All_Tasks!I1620)</f>
        <v/>
      </c>
      <c r="J1620" t="str">
        <f>IF(All_Tasks!J1620="","",All_Tasks!J1620)</f>
        <v/>
      </c>
      <c r="K1620" t="str">
        <f>IF(All_Tasks!K1620="","",All_Tasks!K1620)</f>
        <v/>
      </c>
      <c r="L1620" s="231" t="str">
        <f>IF(All_Tasks!L1620="","",All_Tasks!L1620)</f>
        <v/>
      </c>
      <c r="M1620" t="str">
        <f>IF(All_Tasks!M1620="","",All_Tasks!M1620)</f>
        <v/>
      </c>
      <c r="N1620" t="str">
        <f>IF(All_Tasks!N1620="","",All_Tasks!N1620)</f>
        <v/>
      </c>
      <c r="O1620" t="str">
        <f>IF(All_Tasks!O1620="","",All_Tasks!O1620)</f>
        <v/>
      </c>
      <c r="P1620" s="181">
        <f>IF(All_Tasks!P1620="",0,All_Tasks!P1620)</f>
        <v>0</v>
      </c>
      <c r="Q1620" s="181">
        <f>IF(All_Tasks!Q1620="",0,All_Tasks!Q1620)</f>
        <v>0</v>
      </c>
      <c r="R1620" s="181">
        <f>IF(All_Tasks!R1620="",0,All_Tasks!R1620)</f>
        <v>0</v>
      </c>
      <c r="S1620" s="181" t="str">
        <f>IF(All_Tasks!S1620="","",All_Tasks!S1620)</f>
        <v/>
      </c>
      <c r="T1620" t="str">
        <f>IF(All_Tasks!T1620="","",All_Tasks!T1620)</f>
        <v/>
      </c>
      <c r="U1620" t="str">
        <f>IF(All_Tasks!U1620="","",All_Tasks!U1620)</f>
        <v/>
      </c>
      <c r="V1620">
        <f>IF(A1620="",0,IFERROR(MATCH(A1620,Scope_Labor_Rates!$A$6:$A$46,0)+5,0))</f>
        <v>0</v>
      </c>
      <c r="W1620" s="178">
        <f>IF(V1620&gt;0,INDEX(Scope_Labor_Rates!$C$6:$C$46,V1620-5),0)</f>
        <v>0</v>
      </c>
      <c r="X1620" s="178">
        <f>IF(V1620&gt;0,INDEX(Scope_Labor_Rates!$C$6:$C$46,V1620-5),0)</f>
        <v>0</v>
      </c>
      <c r="Y1620" s="180">
        <f>IF(V1620&gt;0,INDEX(Scope_Labor_Rates!$S$6:$S$46,V1620-5),0)</f>
        <v>0</v>
      </c>
      <c r="Z1620" s="180">
        <f>IF(V1620&gt;0,INDEX(Scope_Labor_Rates!$R$6:$R$46,V1620-5),1)</f>
        <v>1</v>
      </c>
      <c r="AA1620" s="231">
        <f t="shared" si="225"/>
        <v>0</v>
      </c>
      <c r="AB1620" t="str">
        <f t="shared" si="226"/>
        <v/>
      </c>
      <c r="AC1620" s="178" t="str">
        <f t="shared" si="227"/>
        <v/>
      </c>
      <c r="AD1620" s="181">
        <f t="shared" si="228"/>
        <v>0</v>
      </c>
      <c r="AE1620" s="178">
        <f>IF(V1620&gt;0,P1620*INDEX(Scope_Labor_Rates!$E$6:$E$46,V1620-5),0)</f>
        <v>0</v>
      </c>
      <c r="AF1620" s="181">
        <f>IF(V1620&gt;0,AE1620*INDEX(Scope_Labor_Rates!$D$6:$D$46,V1620-5)*AA1620,0)</f>
        <v>0</v>
      </c>
      <c r="AG1620" s="178">
        <f>IF(V1620&gt;0,P1620*INDEX(Scope_Labor_Rates!$G$6:$G$46,V1620-5),0)</f>
        <v>0</v>
      </c>
      <c r="AH1620" s="181">
        <f>IF(V1620&gt;0,AG1620*INDEX(Scope_Labor_Rates!$F$6:$F$46,V1620-5)*AA1620,0)</f>
        <v>0</v>
      </c>
      <c r="AI1620" s="178">
        <f>IF(V1620&gt;0,P1620*INDEX(Scope_Labor_Rates!$I$6:$I$46,V1620-5),0)</f>
        <v>0</v>
      </c>
      <c r="AJ1620" s="181">
        <f>IF(V1620&gt;0,AI1620*INDEX(Scope_Labor_Rates!$H$6:$H$46,V1620-5)*AA1620,0)</f>
        <v>0</v>
      </c>
      <c r="AK1620" s="178">
        <f>IF(V1620&gt;0,P1620*INDEX(Scope_Labor_Rates!$K$6:$K$46,V1620-5),0)</f>
        <v>0</v>
      </c>
      <c r="AL1620" s="181">
        <f>IF(V1620&gt;0,AK1620*INDEX(Scope_Labor_Rates!$J$6:$J$46,V1620-5)*AA1620,0)</f>
        <v>0</v>
      </c>
      <c r="AM1620" s="178">
        <f>IF(V1620&gt;0,P1620*INDEX(Scope_Labor_Rates!$M$6:$M$46,V1620-5),0)</f>
        <v>0</v>
      </c>
      <c r="AN1620" s="178">
        <f>IF(V1620&gt;0,AM1620*INDEX(Scope_Labor_Rates!$L$6:$L$46,V1620-5)*AA1620,0)</f>
        <v>0</v>
      </c>
      <c r="AO1620" s="178">
        <f>IF(V1620&gt;0,P1620*INDEX(Scope_Labor_Rates!$O$6:$O$46,V1620-5)*AA1620,0)</f>
        <v>0</v>
      </c>
      <c r="AP1620" s="181">
        <f>IF(V1620&gt;0,P1620*INDEX(Scope_Labor_Rates!$Q$6:$Q$46,V1620-5)*AA1620,0)</f>
        <v>0</v>
      </c>
      <c r="AQ1620" s="178">
        <f t="shared" si="229"/>
        <v>0</v>
      </c>
      <c r="AR1620" s="178">
        <f t="shared" si="230"/>
        <v>0</v>
      </c>
      <c r="AS1620" s="178">
        <f t="shared" si="231"/>
        <v>0</v>
      </c>
      <c r="AT1620" s="178">
        <f t="shared" si="232"/>
        <v>0</v>
      </c>
      <c r="AU1620">
        <f t="shared" si="233"/>
        <v>0</v>
      </c>
    </row>
    <row r="1621" spans="1:47">
      <c r="A1621" t="str">
        <f>IF(All_Tasks!A1621="","",All_Tasks!A1621)</f>
        <v/>
      </c>
      <c r="B1621" t="str">
        <f>IF(All_Tasks!B1621="","",All_Tasks!B1621)</f>
        <v/>
      </c>
      <c r="C1621" t="str">
        <f>IF(All_Tasks!C1621="","",All_Tasks!C1621)</f>
        <v/>
      </c>
      <c r="D1621" t="str">
        <f>IF(All_Tasks!D1621="","",All_Tasks!D1621)</f>
        <v/>
      </c>
      <c r="E1621" t="str">
        <f>IF(All_Tasks!V1621&lt;&gt;"",All_Tasks!V1621,IF(All_Tasks!E1621&lt;&gt;"",All_Tasks!E1621,""))</f>
        <v/>
      </c>
      <c r="F1621" t="str">
        <f>IF(All_Tasks!F1621="","",All_Tasks!F1621)</f>
        <v/>
      </c>
      <c r="G1621" t="str">
        <f>IF(All_Tasks!G1621="","",All_Tasks!G1621)</f>
        <v/>
      </c>
      <c r="H1621" s="231" t="str">
        <f>IF(All_Tasks!H1621="","",All_Tasks!H1621)</f>
        <v/>
      </c>
      <c r="I1621" t="str">
        <f>IF(All_Tasks!I1621="","",All_Tasks!I1621)</f>
        <v/>
      </c>
      <c r="J1621" t="str">
        <f>IF(All_Tasks!J1621="","",All_Tasks!J1621)</f>
        <v/>
      </c>
      <c r="K1621" t="str">
        <f>IF(All_Tasks!K1621="","",All_Tasks!K1621)</f>
        <v/>
      </c>
      <c r="L1621" s="231" t="str">
        <f>IF(All_Tasks!L1621="","",All_Tasks!L1621)</f>
        <v/>
      </c>
      <c r="M1621" t="str">
        <f>IF(All_Tasks!M1621="","",All_Tasks!M1621)</f>
        <v/>
      </c>
      <c r="N1621" t="str">
        <f>IF(All_Tasks!N1621="","",All_Tasks!N1621)</f>
        <v/>
      </c>
      <c r="O1621" t="str">
        <f>IF(All_Tasks!O1621="","",All_Tasks!O1621)</f>
        <v/>
      </c>
      <c r="P1621" s="181">
        <f>IF(All_Tasks!P1621="",0,All_Tasks!P1621)</f>
        <v>0</v>
      </c>
      <c r="Q1621" s="181">
        <f>IF(All_Tasks!Q1621="",0,All_Tasks!Q1621)</f>
        <v>0</v>
      </c>
      <c r="R1621" s="181">
        <f>IF(All_Tasks!R1621="",0,All_Tasks!R1621)</f>
        <v>0</v>
      </c>
      <c r="S1621" s="181" t="str">
        <f>IF(All_Tasks!S1621="","",All_Tasks!S1621)</f>
        <v/>
      </c>
      <c r="T1621" t="str">
        <f>IF(All_Tasks!T1621="","",All_Tasks!T1621)</f>
        <v/>
      </c>
      <c r="U1621" t="str">
        <f>IF(All_Tasks!U1621="","",All_Tasks!U1621)</f>
        <v/>
      </c>
      <c r="V1621">
        <f>IF(A1621="",0,IFERROR(MATCH(A1621,Scope_Labor_Rates!$A$6:$A$46,0)+5,0))</f>
        <v>0</v>
      </c>
      <c r="W1621" s="178">
        <f>IF(V1621&gt;0,INDEX(Scope_Labor_Rates!$C$6:$C$46,V1621-5),0)</f>
        <v>0</v>
      </c>
      <c r="X1621" s="178">
        <f>IF(V1621&gt;0,INDEX(Scope_Labor_Rates!$C$6:$C$46,V1621-5),0)</f>
        <v>0</v>
      </c>
      <c r="Y1621" s="180">
        <f>IF(V1621&gt;0,INDEX(Scope_Labor_Rates!$S$6:$S$46,V1621-5),0)</f>
        <v>0</v>
      </c>
      <c r="Z1621" s="180">
        <f>IF(V1621&gt;0,INDEX(Scope_Labor_Rates!$R$6:$R$46,V1621-5),1)</f>
        <v>1</v>
      </c>
      <c r="AA1621" s="231">
        <f t="shared" si="225"/>
        <v>0</v>
      </c>
      <c r="AB1621" t="str">
        <f t="shared" si="226"/>
        <v/>
      </c>
      <c r="AC1621" s="178" t="str">
        <f t="shared" si="227"/>
        <v/>
      </c>
      <c r="AD1621" s="181">
        <f t="shared" si="228"/>
        <v>0</v>
      </c>
      <c r="AE1621" s="178">
        <f>IF(V1621&gt;0,P1621*INDEX(Scope_Labor_Rates!$E$6:$E$46,V1621-5),0)</f>
        <v>0</v>
      </c>
      <c r="AF1621" s="181">
        <f>IF(V1621&gt;0,AE1621*INDEX(Scope_Labor_Rates!$D$6:$D$46,V1621-5)*AA1621,0)</f>
        <v>0</v>
      </c>
      <c r="AG1621" s="178">
        <f>IF(V1621&gt;0,P1621*INDEX(Scope_Labor_Rates!$G$6:$G$46,V1621-5),0)</f>
        <v>0</v>
      </c>
      <c r="AH1621" s="181">
        <f>IF(V1621&gt;0,AG1621*INDEX(Scope_Labor_Rates!$F$6:$F$46,V1621-5)*AA1621,0)</f>
        <v>0</v>
      </c>
      <c r="AI1621" s="178">
        <f>IF(V1621&gt;0,P1621*INDEX(Scope_Labor_Rates!$I$6:$I$46,V1621-5),0)</f>
        <v>0</v>
      </c>
      <c r="AJ1621" s="181">
        <f>IF(V1621&gt;0,AI1621*INDEX(Scope_Labor_Rates!$H$6:$H$46,V1621-5)*AA1621,0)</f>
        <v>0</v>
      </c>
      <c r="AK1621" s="178">
        <f>IF(V1621&gt;0,P1621*INDEX(Scope_Labor_Rates!$K$6:$K$46,V1621-5),0)</f>
        <v>0</v>
      </c>
      <c r="AL1621" s="181">
        <f>IF(V1621&gt;0,AK1621*INDEX(Scope_Labor_Rates!$J$6:$J$46,V1621-5)*AA1621,0)</f>
        <v>0</v>
      </c>
      <c r="AM1621" s="178">
        <f>IF(V1621&gt;0,P1621*INDEX(Scope_Labor_Rates!$M$6:$M$46,V1621-5),0)</f>
        <v>0</v>
      </c>
      <c r="AN1621" s="178">
        <f>IF(V1621&gt;0,AM1621*INDEX(Scope_Labor_Rates!$L$6:$L$46,V1621-5)*AA1621,0)</f>
        <v>0</v>
      </c>
      <c r="AO1621" s="178">
        <f>IF(V1621&gt;0,P1621*INDEX(Scope_Labor_Rates!$O$6:$O$46,V1621-5)*AA1621,0)</f>
        <v>0</v>
      </c>
      <c r="AP1621" s="181">
        <f>IF(V1621&gt;0,P1621*INDEX(Scope_Labor_Rates!$Q$6:$Q$46,V1621-5)*AA1621,0)</f>
        <v>0</v>
      </c>
      <c r="AQ1621" s="178">
        <f t="shared" si="229"/>
        <v>0</v>
      </c>
      <c r="AR1621" s="178">
        <f t="shared" si="230"/>
        <v>0</v>
      </c>
      <c r="AS1621" s="178">
        <f t="shared" si="231"/>
        <v>0</v>
      </c>
      <c r="AT1621" s="178">
        <f t="shared" si="232"/>
        <v>0</v>
      </c>
      <c r="AU1621">
        <f t="shared" si="233"/>
        <v>0</v>
      </c>
    </row>
    <row r="1622" spans="1:47">
      <c r="A1622" t="str">
        <f>IF(All_Tasks!A1622="","",All_Tasks!A1622)</f>
        <v/>
      </c>
      <c r="B1622" t="str">
        <f>IF(All_Tasks!B1622="","",All_Tasks!B1622)</f>
        <v/>
      </c>
      <c r="C1622" t="str">
        <f>IF(All_Tasks!C1622="","",All_Tasks!C1622)</f>
        <v/>
      </c>
      <c r="D1622" t="str">
        <f>IF(All_Tasks!D1622="","",All_Tasks!D1622)</f>
        <v/>
      </c>
      <c r="E1622" t="str">
        <f>IF(All_Tasks!V1622&lt;&gt;"",All_Tasks!V1622,IF(All_Tasks!E1622&lt;&gt;"",All_Tasks!E1622,""))</f>
        <v/>
      </c>
      <c r="F1622" t="str">
        <f>IF(All_Tasks!F1622="","",All_Tasks!F1622)</f>
        <v/>
      </c>
      <c r="G1622" t="str">
        <f>IF(All_Tasks!G1622="","",All_Tasks!G1622)</f>
        <v/>
      </c>
      <c r="H1622" s="231" t="str">
        <f>IF(All_Tasks!H1622="","",All_Tasks!H1622)</f>
        <v/>
      </c>
      <c r="I1622" t="str">
        <f>IF(All_Tasks!I1622="","",All_Tasks!I1622)</f>
        <v/>
      </c>
      <c r="J1622" t="str">
        <f>IF(All_Tasks!J1622="","",All_Tasks!J1622)</f>
        <v/>
      </c>
      <c r="K1622" t="str">
        <f>IF(All_Tasks!K1622="","",All_Tasks!K1622)</f>
        <v/>
      </c>
      <c r="L1622" s="231" t="str">
        <f>IF(All_Tasks!L1622="","",All_Tasks!L1622)</f>
        <v/>
      </c>
      <c r="M1622" t="str">
        <f>IF(All_Tasks!M1622="","",All_Tasks!M1622)</f>
        <v/>
      </c>
      <c r="N1622" t="str">
        <f>IF(All_Tasks!N1622="","",All_Tasks!N1622)</f>
        <v/>
      </c>
      <c r="O1622" t="str">
        <f>IF(All_Tasks!O1622="","",All_Tasks!O1622)</f>
        <v/>
      </c>
      <c r="P1622" s="181">
        <f>IF(All_Tasks!P1622="",0,All_Tasks!P1622)</f>
        <v>0</v>
      </c>
      <c r="Q1622" s="181">
        <f>IF(All_Tasks!Q1622="",0,All_Tasks!Q1622)</f>
        <v>0</v>
      </c>
      <c r="R1622" s="181">
        <f>IF(All_Tasks!R1622="",0,All_Tasks!R1622)</f>
        <v>0</v>
      </c>
      <c r="S1622" s="181" t="str">
        <f>IF(All_Tasks!S1622="","",All_Tasks!S1622)</f>
        <v/>
      </c>
      <c r="T1622" t="str">
        <f>IF(All_Tasks!T1622="","",All_Tasks!T1622)</f>
        <v/>
      </c>
      <c r="U1622" t="str">
        <f>IF(All_Tasks!U1622="","",All_Tasks!U1622)</f>
        <v/>
      </c>
      <c r="V1622">
        <f>IF(A1622="",0,IFERROR(MATCH(A1622,Scope_Labor_Rates!$A$6:$A$46,0)+5,0))</f>
        <v>0</v>
      </c>
      <c r="W1622" s="178">
        <f>IF(V1622&gt;0,INDEX(Scope_Labor_Rates!$C$6:$C$46,V1622-5),0)</f>
        <v>0</v>
      </c>
      <c r="X1622" s="178">
        <f>IF(V1622&gt;0,INDEX(Scope_Labor_Rates!$C$6:$C$46,V1622-5),0)</f>
        <v>0</v>
      </c>
      <c r="Y1622" s="180">
        <f>IF(V1622&gt;0,INDEX(Scope_Labor_Rates!$S$6:$S$46,V1622-5),0)</f>
        <v>0</v>
      </c>
      <c r="Z1622" s="180">
        <f>IF(V1622&gt;0,INDEX(Scope_Labor_Rates!$R$6:$R$46,V1622-5),1)</f>
        <v>1</v>
      </c>
      <c r="AA1622" s="231">
        <f t="shared" si="225"/>
        <v>0</v>
      </c>
      <c r="AB1622" t="str">
        <f t="shared" si="226"/>
        <v/>
      </c>
      <c r="AC1622" s="178" t="str">
        <f t="shared" si="227"/>
        <v/>
      </c>
      <c r="AD1622" s="181">
        <f t="shared" si="228"/>
        <v>0</v>
      </c>
      <c r="AE1622" s="178">
        <f>IF(V1622&gt;0,P1622*INDEX(Scope_Labor_Rates!$E$6:$E$46,V1622-5),0)</f>
        <v>0</v>
      </c>
      <c r="AF1622" s="181">
        <f>IF(V1622&gt;0,AE1622*INDEX(Scope_Labor_Rates!$D$6:$D$46,V1622-5)*AA1622,0)</f>
        <v>0</v>
      </c>
      <c r="AG1622" s="178">
        <f>IF(V1622&gt;0,P1622*INDEX(Scope_Labor_Rates!$G$6:$G$46,V1622-5),0)</f>
        <v>0</v>
      </c>
      <c r="AH1622" s="181">
        <f>IF(V1622&gt;0,AG1622*INDEX(Scope_Labor_Rates!$F$6:$F$46,V1622-5)*AA1622,0)</f>
        <v>0</v>
      </c>
      <c r="AI1622" s="178">
        <f>IF(V1622&gt;0,P1622*INDEX(Scope_Labor_Rates!$I$6:$I$46,V1622-5),0)</f>
        <v>0</v>
      </c>
      <c r="AJ1622" s="181">
        <f>IF(V1622&gt;0,AI1622*INDEX(Scope_Labor_Rates!$H$6:$H$46,V1622-5)*AA1622,0)</f>
        <v>0</v>
      </c>
      <c r="AK1622" s="178">
        <f>IF(V1622&gt;0,P1622*INDEX(Scope_Labor_Rates!$K$6:$K$46,V1622-5),0)</f>
        <v>0</v>
      </c>
      <c r="AL1622" s="181">
        <f>IF(V1622&gt;0,AK1622*INDEX(Scope_Labor_Rates!$J$6:$J$46,V1622-5)*AA1622,0)</f>
        <v>0</v>
      </c>
      <c r="AM1622" s="178">
        <f>IF(V1622&gt;0,P1622*INDEX(Scope_Labor_Rates!$M$6:$M$46,V1622-5),0)</f>
        <v>0</v>
      </c>
      <c r="AN1622" s="178">
        <f>IF(V1622&gt;0,AM1622*INDEX(Scope_Labor_Rates!$L$6:$L$46,V1622-5)*AA1622,0)</f>
        <v>0</v>
      </c>
      <c r="AO1622" s="178">
        <f>IF(V1622&gt;0,P1622*INDEX(Scope_Labor_Rates!$O$6:$O$46,V1622-5)*AA1622,0)</f>
        <v>0</v>
      </c>
      <c r="AP1622" s="181">
        <f>IF(V1622&gt;0,P1622*INDEX(Scope_Labor_Rates!$Q$6:$Q$46,V1622-5)*AA1622,0)</f>
        <v>0</v>
      </c>
      <c r="AQ1622" s="178">
        <f t="shared" si="229"/>
        <v>0</v>
      </c>
      <c r="AR1622" s="178">
        <f t="shared" si="230"/>
        <v>0</v>
      </c>
      <c r="AS1622" s="178">
        <f t="shared" si="231"/>
        <v>0</v>
      </c>
      <c r="AT1622" s="178">
        <f t="shared" si="232"/>
        <v>0</v>
      </c>
      <c r="AU1622">
        <f t="shared" si="233"/>
        <v>0</v>
      </c>
    </row>
    <row r="1623" spans="1:47">
      <c r="A1623" t="str">
        <f>IF(All_Tasks!A1623="","",All_Tasks!A1623)</f>
        <v/>
      </c>
      <c r="B1623" t="str">
        <f>IF(All_Tasks!B1623="","",All_Tasks!B1623)</f>
        <v/>
      </c>
      <c r="C1623" t="str">
        <f>IF(All_Tasks!C1623="","",All_Tasks!C1623)</f>
        <v/>
      </c>
      <c r="D1623" t="str">
        <f>IF(All_Tasks!D1623="","",All_Tasks!D1623)</f>
        <v/>
      </c>
      <c r="E1623" t="str">
        <f>IF(All_Tasks!V1623&lt;&gt;"",All_Tasks!V1623,IF(All_Tasks!E1623&lt;&gt;"",All_Tasks!E1623,""))</f>
        <v/>
      </c>
      <c r="F1623" t="str">
        <f>IF(All_Tasks!F1623="","",All_Tasks!F1623)</f>
        <v/>
      </c>
      <c r="G1623" t="str">
        <f>IF(All_Tasks!G1623="","",All_Tasks!G1623)</f>
        <v/>
      </c>
      <c r="H1623" s="231" t="str">
        <f>IF(All_Tasks!H1623="","",All_Tasks!H1623)</f>
        <v/>
      </c>
      <c r="I1623" t="str">
        <f>IF(All_Tasks!I1623="","",All_Tasks!I1623)</f>
        <v/>
      </c>
      <c r="J1623" t="str">
        <f>IF(All_Tasks!J1623="","",All_Tasks!J1623)</f>
        <v/>
      </c>
      <c r="K1623" t="str">
        <f>IF(All_Tasks!K1623="","",All_Tasks!K1623)</f>
        <v/>
      </c>
      <c r="L1623" s="231" t="str">
        <f>IF(All_Tasks!L1623="","",All_Tasks!L1623)</f>
        <v/>
      </c>
      <c r="M1623" t="str">
        <f>IF(All_Tasks!M1623="","",All_Tasks!M1623)</f>
        <v/>
      </c>
      <c r="N1623" t="str">
        <f>IF(All_Tasks!N1623="","",All_Tasks!N1623)</f>
        <v/>
      </c>
      <c r="O1623" t="str">
        <f>IF(All_Tasks!O1623="","",All_Tasks!O1623)</f>
        <v/>
      </c>
      <c r="P1623" s="181">
        <f>IF(All_Tasks!P1623="",0,All_Tasks!P1623)</f>
        <v>0</v>
      </c>
      <c r="Q1623" s="181">
        <f>IF(All_Tasks!Q1623="",0,All_Tasks!Q1623)</f>
        <v>0</v>
      </c>
      <c r="R1623" s="181">
        <f>IF(All_Tasks!R1623="",0,All_Tasks!R1623)</f>
        <v>0</v>
      </c>
      <c r="S1623" s="181" t="str">
        <f>IF(All_Tasks!S1623="","",All_Tasks!S1623)</f>
        <v/>
      </c>
      <c r="T1623" t="str">
        <f>IF(All_Tasks!T1623="","",All_Tasks!T1623)</f>
        <v/>
      </c>
      <c r="U1623" t="str">
        <f>IF(All_Tasks!U1623="","",All_Tasks!U1623)</f>
        <v/>
      </c>
      <c r="V1623">
        <f>IF(A1623="",0,IFERROR(MATCH(A1623,Scope_Labor_Rates!$A$6:$A$46,0)+5,0))</f>
        <v>0</v>
      </c>
      <c r="W1623" s="178">
        <f>IF(V1623&gt;0,INDEX(Scope_Labor_Rates!$C$6:$C$46,V1623-5),0)</f>
        <v>0</v>
      </c>
      <c r="X1623" s="178">
        <f>IF(V1623&gt;0,INDEX(Scope_Labor_Rates!$C$6:$C$46,V1623-5),0)</f>
        <v>0</v>
      </c>
      <c r="Y1623" s="180">
        <f>IF(V1623&gt;0,INDEX(Scope_Labor_Rates!$S$6:$S$46,V1623-5),0)</f>
        <v>0</v>
      </c>
      <c r="Z1623" s="180">
        <f>IF(V1623&gt;0,INDEX(Scope_Labor_Rates!$R$6:$R$46,V1623-5),1)</f>
        <v>1</v>
      </c>
      <c r="AA1623" s="231">
        <f t="shared" si="225"/>
        <v>0</v>
      </c>
      <c r="AB1623" t="str">
        <f t="shared" si="226"/>
        <v/>
      </c>
      <c r="AC1623" s="178" t="str">
        <f t="shared" si="227"/>
        <v/>
      </c>
      <c r="AD1623" s="181">
        <f t="shared" si="228"/>
        <v>0</v>
      </c>
      <c r="AE1623" s="178">
        <f>IF(V1623&gt;0,P1623*INDEX(Scope_Labor_Rates!$E$6:$E$46,V1623-5),0)</f>
        <v>0</v>
      </c>
      <c r="AF1623" s="181">
        <f>IF(V1623&gt;0,AE1623*INDEX(Scope_Labor_Rates!$D$6:$D$46,V1623-5)*AA1623,0)</f>
        <v>0</v>
      </c>
      <c r="AG1623" s="178">
        <f>IF(V1623&gt;0,P1623*INDEX(Scope_Labor_Rates!$G$6:$G$46,V1623-5),0)</f>
        <v>0</v>
      </c>
      <c r="AH1623" s="181">
        <f>IF(V1623&gt;0,AG1623*INDEX(Scope_Labor_Rates!$F$6:$F$46,V1623-5)*AA1623,0)</f>
        <v>0</v>
      </c>
      <c r="AI1623" s="178">
        <f>IF(V1623&gt;0,P1623*INDEX(Scope_Labor_Rates!$I$6:$I$46,V1623-5),0)</f>
        <v>0</v>
      </c>
      <c r="AJ1623" s="181">
        <f>IF(V1623&gt;0,AI1623*INDEX(Scope_Labor_Rates!$H$6:$H$46,V1623-5)*AA1623,0)</f>
        <v>0</v>
      </c>
      <c r="AK1623" s="178">
        <f>IF(V1623&gt;0,P1623*INDEX(Scope_Labor_Rates!$K$6:$K$46,V1623-5),0)</f>
        <v>0</v>
      </c>
      <c r="AL1623" s="181">
        <f>IF(V1623&gt;0,AK1623*INDEX(Scope_Labor_Rates!$J$6:$J$46,V1623-5)*AA1623,0)</f>
        <v>0</v>
      </c>
      <c r="AM1623" s="178">
        <f>IF(V1623&gt;0,P1623*INDEX(Scope_Labor_Rates!$M$6:$M$46,V1623-5),0)</f>
        <v>0</v>
      </c>
      <c r="AN1623" s="178">
        <f>IF(V1623&gt;0,AM1623*INDEX(Scope_Labor_Rates!$L$6:$L$46,V1623-5)*AA1623,0)</f>
        <v>0</v>
      </c>
      <c r="AO1623" s="178">
        <f>IF(V1623&gt;0,P1623*INDEX(Scope_Labor_Rates!$O$6:$O$46,V1623-5)*AA1623,0)</f>
        <v>0</v>
      </c>
      <c r="AP1623" s="181">
        <f>IF(V1623&gt;0,P1623*INDEX(Scope_Labor_Rates!$Q$6:$Q$46,V1623-5)*AA1623,0)</f>
        <v>0</v>
      </c>
      <c r="AQ1623" s="178">
        <f t="shared" si="229"/>
        <v>0</v>
      </c>
      <c r="AR1623" s="178">
        <f t="shared" si="230"/>
        <v>0</v>
      </c>
      <c r="AS1623" s="178">
        <f t="shared" si="231"/>
        <v>0</v>
      </c>
      <c r="AT1623" s="178">
        <f t="shared" si="232"/>
        <v>0</v>
      </c>
      <c r="AU1623">
        <f t="shared" si="233"/>
        <v>0</v>
      </c>
    </row>
    <row r="1624" spans="1:47">
      <c r="A1624" t="str">
        <f>IF(All_Tasks!A1624="","",All_Tasks!A1624)</f>
        <v/>
      </c>
      <c r="B1624" t="str">
        <f>IF(All_Tasks!B1624="","",All_Tasks!B1624)</f>
        <v/>
      </c>
      <c r="C1624" t="str">
        <f>IF(All_Tasks!C1624="","",All_Tasks!C1624)</f>
        <v/>
      </c>
      <c r="D1624" t="str">
        <f>IF(All_Tasks!D1624="","",All_Tasks!D1624)</f>
        <v/>
      </c>
      <c r="E1624" t="str">
        <f>IF(All_Tasks!V1624&lt;&gt;"",All_Tasks!V1624,IF(All_Tasks!E1624&lt;&gt;"",All_Tasks!E1624,""))</f>
        <v/>
      </c>
      <c r="F1624" t="str">
        <f>IF(All_Tasks!F1624="","",All_Tasks!F1624)</f>
        <v/>
      </c>
      <c r="G1624" t="str">
        <f>IF(All_Tasks!G1624="","",All_Tasks!G1624)</f>
        <v/>
      </c>
      <c r="H1624" s="231" t="str">
        <f>IF(All_Tasks!H1624="","",All_Tasks!H1624)</f>
        <v/>
      </c>
      <c r="I1624" t="str">
        <f>IF(All_Tasks!I1624="","",All_Tasks!I1624)</f>
        <v/>
      </c>
      <c r="J1624" t="str">
        <f>IF(All_Tasks!J1624="","",All_Tasks!J1624)</f>
        <v/>
      </c>
      <c r="K1624" t="str">
        <f>IF(All_Tasks!K1624="","",All_Tasks!K1624)</f>
        <v/>
      </c>
      <c r="L1624" s="231" t="str">
        <f>IF(All_Tasks!L1624="","",All_Tasks!L1624)</f>
        <v/>
      </c>
      <c r="M1624" t="str">
        <f>IF(All_Tasks!M1624="","",All_Tasks!M1624)</f>
        <v/>
      </c>
      <c r="N1624" t="str">
        <f>IF(All_Tasks!N1624="","",All_Tasks!N1624)</f>
        <v/>
      </c>
      <c r="O1624" t="str">
        <f>IF(All_Tasks!O1624="","",All_Tasks!O1624)</f>
        <v/>
      </c>
      <c r="P1624" s="181">
        <f>IF(All_Tasks!P1624="",0,All_Tasks!P1624)</f>
        <v>0</v>
      </c>
      <c r="Q1624" s="181">
        <f>IF(All_Tasks!Q1624="",0,All_Tasks!Q1624)</f>
        <v>0</v>
      </c>
      <c r="R1624" s="181">
        <f>IF(All_Tasks!R1624="",0,All_Tasks!R1624)</f>
        <v>0</v>
      </c>
      <c r="S1624" s="181" t="str">
        <f>IF(All_Tasks!S1624="","",All_Tasks!S1624)</f>
        <v/>
      </c>
      <c r="T1624" t="str">
        <f>IF(All_Tasks!T1624="","",All_Tasks!T1624)</f>
        <v/>
      </c>
      <c r="U1624" t="str">
        <f>IF(All_Tasks!U1624="","",All_Tasks!U1624)</f>
        <v/>
      </c>
      <c r="V1624">
        <f>IF(A1624="",0,IFERROR(MATCH(A1624,Scope_Labor_Rates!$A$6:$A$46,0)+5,0))</f>
        <v>0</v>
      </c>
      <c r="W1624" s="178">
        <f>IF(V1624&gt;0,INDEX(Scope_Labor_Rates!$C$6:$C$46,V1624-5),0)</f>
        <v>0</v>
      </c>
      <c r="X1624" s="178">
        <f>IF(V1624&gt;0,INDEX(Scope_Labor_Rates!$C$6:$C$46,V1624-5),0)</f>
        <v>0</v>
      </c>
      <c r="Y1624" s="180">
        <f>IF(V1624&gt;0,INDEX(Scope_Labor_Rates!$S$6:$S$46,V1624-5),0)</f>
        <v>0</v>
      </c>
      <c r="Z1624" s="180">
        <f>IF(V1624&gt;0,INDEX(Scope_Labor_Rates!$R$6:$R$46,V1624-5),1)</f>
        <v>1</v>
      </c>
      <c r="AA1624" s="231">
        <f t="shared" si="225"/>
        <v>0</v>
      </c>
      <c r="AB1624" t="str">
        <f t="shared" si="226"/>
        <v/>
      </c>
      <c r="AC1624" s="178" t="str">
        <f t="shared" si="227"/>
        <v/>
      </c>
      <c r="AD1624" s="181">
        <f t="shared" si="228"/>
        <v>0</v>
      </c>
      <c r="AE1624" s="178">
        <f>IF(V1624&gt;0,P1624*INDEX(Scope_Labor_Rates!$E$6:$E$46,V1624-5),0)</f>
        <v>0</v>
      </c>
      <c r="AF1624" s="181">
        <f>IF(V1624&gt;0,AE1624*INDEX(Scope_Labor_Rates!$D$6:$D$46,V1624-5)*AA1624,0)</f>
        <v>0</v>
      </c>
      <c r="AG1624" s="178">
        <f>IF(V1624&gt;0,P1624*INDEX(Scope_Labor_Rates!$G$6:$G$46,V1624-5),0)</f>
        <v>0</v>
      </c>
      <c r="AH1624" s="181">
        <f>IF(V1624&gt;0,AG1624*INDEX(Scope_Labor_Rates!$F$6:$F$46,V1624-5)*AA1624,0)</f>
        <v>0</v>
      </c>
      <c r="AI1624" s="178">
        <f>IF(V1624&gt;0,P1624*INDEX(Scope_Labor_Rates!$I$6:$I$46,V1624-5),0)</f>
        <v>0</v>
      </c>
      <c r="AJ1624" s="181">
        <f>IF(V1624&gt;0,AI1624*INDEX(Scope_Labor_Rates!$H$6:$H$46,V1624-5)*AA1624,0)</f>
        <v>0</v>
      </c>
      <c r="AK1624" s="178">
        <f>IF(V1624&gt;0,P1624*INDEX(Scope_Labor_Rates!$K$6:$K$46,V1624-5),0)</f>
        <v>0</v>
      </c>
      <c r="AL1624" s="181">
        <f>IF(V1624&gt;0,AK1624*INDEX(Scope_Labor_Rates!$J$6:$J$46,V1624-5)*AA1624,0)</f>
        <v>0</v>
      </c>
      <c r="AM1624" s="178">
        <f>IF(V1624&gt;0,P1624*INDEX(Scope_Labor_Rates!$M$6:$M$46,V1624-5),0)</f>
        <v>0</v>
      </c>
      <c r="AN1624" s="178">
        <f>IF(V1624&gt;0,AM1624*INDEX(Scope_Labor_Rates!$L$6:$L$46,V1624-5)*AA1624,0)</f>
        <v>0</v>
      </c>
      <c r="AO1624" s="178">
        <f>IF(V1624&gt;0,P1624*INDEX(Scope_Labor_Rates!$O$6:$O$46,V1624-5)*AA1624,0)</f>
        <v>0</v>
      </c>
      <c r="AP1624" s="181">
        <f>IF(V1624&gt;0,P1624*INDEX(Scope_Labor_Rates!$Q$6:$Q$46,V1624-5)*AA1624,0)</f>
        <v>0</v>
      </c>
      <c r="AQ1624" s="178">
        <f t="shared" si="229"/>
        <v>0</v>
      </c>
      <c r="AR1624" s="178">
        <f t="shared" si="230"/>
        <v>0</v>
      </c>
      <c r="AS1624" s="178">
        <f t="shared" si="231"/>
        <v>0</v>
      </c>
      <c r="AT1624" s="178">
        <f t="shared" si="232"/>
        <v>0</v>
      </c>
      <c r="AU1624">
        <f t="shared" si="233"/>
        <v>0</v>
      </c>
    </row>
    <row r="1625" spans="1:47">
      <c r="A1625" t="str">
        <f>IF(All_Tasks!A1625="","",All_Tasks!A1625)</f>
        <v/>
      </c>
      <c r="B1625" t="str">
        <f>IF(All_Tasks!B1625="","",All_Tasks!B1625)</f>
        <v/>
      </c>
      <c r="C1625" t="str">
        <f>IF(All_Tasks!C1625="","",All_Tasks!C1625)</f>
        <v/>
      </c>
      <c r="D1625" t="str">
        <f>IF(All_Tasks!D1625="","",All_Tasks!D1625)</f>
        <v/>
      </c>
      <c r="E1625" t="str">
        <f>IF(All_Tasks!V1625&lt;&gt;"",All_Tasks!V1625,IF(All_Tasks!E1625&lt;&gt;"",All_Tasks!E1625,""))</f>
        <v/>
      </c>
      <c r="F1625" t="str">
        <f>IF(All_Tasks!F1625="","",All_Tasks!F1625)</f>
        <v/>
      </c>
      <c r="G1625" t="str">
        <f>IF(All_Tasks!G1625="","",All_Tasks!G1625)</f>
        <v/>
      </c>
      <c r="H1625" s="231" t="str">
        <f>IF(All_Tasks!H1625="","",All_Tasks!H1625)</f>
        <v/>
      </c>
      <c r="I1625" t="str">
        <f>IF(All_Tasks!I1625="","",All_Tasks!I1625)</f>
        <v/>
      </c>
      <c r="J1625" t="str">
        <f>IF(All_Tasks!J1625="","",All_Tasks!J1625)</f>
        <v/>
      </c>
      <c r="K1625" t="str">
        <f>IF(All_Tasks!K1625="","",All_Tasks!K1625)</f>
        <v/>
      </c>
      <c r="L1625" s="231" t="str">
        <f>IF(All_Tasks!L1625="","",All_Tasks!L1625)</f>
        <v/>
      </c>
      <c r="M1625" t="str">
        <f>IF(All_Tasks!M1625="","",All_Tasks!M1625)</f>
        <v/>
      </c>
      <c r="N1625" t="str">
        <f>IF(All_Tasks!N1625="","",All_Tasks!N1625)</f>
        <v/>
      </c>
      <c r="O1625" t="str">
        <f>IF(All_Tasks!O1625="","",All_Tasks!O1625)</f>
        <v/>
      </c>
      <c r="P1625" s="181">
        <f>IF(All_Tasks!P1625="",0,All_Tasks!P1625)</f>
        <v>0</v>
      </c>
      <c r="Q1625" s="181">
        <f>IF(All_Tasks!Q1625="",0,All_Tasks!Q1625)</f>
        <v>0</v>
      </c>
      <c r="R1625" s="181">
        <f>IF(All_Tasks!R1625="",0,All_Tasks!R1625)</f>
        <v>0</v>
      </c>
      <c r="S1625" s="181" t="str">
        <f>IF(All_Tasks!S1625="","",All_Tasks!S1625)</f>
        <v/>
      </c>
      <c r="T1625" t="str">
        <f>IF(All_Tasks!T1625="","",All_Tasks!T1625)</f>
        <v/>
      </c>
      <c r="U1625" t="str">
        <f>IF(All_Tasks!U1625="","",All_Tasks!U1625)</f>
        <v/>
      </c>
      <c r="V1625">
        <f>IF(A1625="",0,IFERROR(MATCH(A1625,Scope_Labor_Rates!$A$6:$A$46,0)+5,0))</f>
        <v>0</v>
      </c>
      <c r="W1625" s="178">
        <f>IF(V1625&gt;0,INDEX(Scope_Labor_Rates!$C$6:$C$46,V1625-5),0)</f>
        <v>0</v>
      </c>
      <c r="X1625" s="178">
        <f>IF(V1625&gt;0,INDEX(Scope_Labor_Rates!$C$6:$C$46,V1625-5),0)</f>
        <v>0</v>
      </c>
      <c r="Y1625" s="180">
        <f>IF(V1625&gt;0,INDEX(Scope_Labor_Rates!$S$6:$S$46,V1625-5),0)</f>
        <v>0</v>
      </c>
      <c r="Z1625" s="180">
        <f>IF(V1625&gt;0,INDEX(Scope_Labor_Rates!$R$6:$R$46,V1625-5),1)</f>
        <v>1</v>
      </c>
      <c r="AA1625" s="231">
        <f t="shared" si="225"/>
        <v>0</v>
      </c>
      <c r="AB1625" t="str">
        <f t="shared" si="226"/>
        <v/>
      </c>
      <c r="AC1625" s="178" t="str">
        <f t="shared" si="227"/>
        <v/>
      </c>
      <c r="AD1625" s="181">
        <f t="shared" si="228"/>
        <v>0</v>
      </c>
      <c r="AE1625" s="178">
        <f>IF(V1625&gt;0,P1625*INDEX(Scope_Labor_Rates!$E$6:$E$46,V1625-5),0)</f>
        <v>0</v>
      </c>
      <c r="AF1625" s="181">
        <f>IF(V1625&gt;0,AE1625*INDEX(Scope_Labor_Rates!$D$6:$D$46,V1625-5)*AA1625,0)</f>
        <v>0</v>
      </c>
      <c r="AG1625" s="178">
        <f>IF(V1625&gt;0,P1625*INDEX(Scope_Labor_Rates!$G$6:$G$46,V1625-5),0)</f>
        <v>0</v>
      </c>
      <c r="AH1625" s="181">
        <f>IF(V1625&gt;0,AG1625*INDEX(Scope_Labor_Rates!$F$6:$F$46,V1625-5)*AA1625,0)</f>
        <v>0</v>
      </c>
      <c r="AI1625" s="178">
        <f>IF(V1625&gt;0,P1625*INDEX(Scope_Labor_Rates!$I$6:$I$46,V1625-5),0)</f>
        <v>0</v>
      </c>
      <c r="AJ1625" s="181">
        <f>IF(V1625&gt;0,AI1625*INDEX(Scope_Labor_Rates!$H$6:$H$46,V1625-5)*AA1625,0)</f>
        <v>0</v>
      </c>
      <c r="AK1625" s="178">
        <f>IF(V1625&gt;0,P1625*INDEX(Scope_Labor_Rates!$K$6:$K$46,V1625-5),0)</f>
        <v>0</v>
      </c>
      <c r="AL1625" s="181">
        <f>IF(V1625&gt;0,AK1625*INDEX(Scope_Labor_Rates!$J$6:$J$46,V1625-5)*AA1625,0)</f>
        <v>0</v>
      </c>
      <c r="AM1625" s="178">
        <f>IF(V1625&gt;0,P1625*INDEX(Scope_Labor_Rates!$M$6:$M$46,V1625-5),0)</f>
        <v>0</v>
      </c>
      <c r="AN1625" s="178">
        <f>IF(V1625&gt;0,AM1625*INDEX(Scope_Labor_Rates!$L$6:$L$46,V1625-5)*AA1625,0)</f>
        <v>0</v>
      </c>
      <c r="AO1625" s="178">
        <f>IF(V1625&gt;0,P1625*INDEX(Scope_Labor_Rates!$O$6:$O$46,V1625-5)*AA1625,0)</f>
        <v>0</v>
      </c>
      <c r="AP1625" s="181">
        <f>IF(V1625&gt;0,P1625*INDEX(Scope_Labor_Rates!$Q$6:$Q$46,V1625-5)*AA1625,0)</f>
        <v>0</v>
      </c>
      <c r="AQ1625" s="178">
        <f t="shared" si="229"/>
        <v>0</v>
      </c>
      <c r="AR1625" s="178">
        <f t="shared" si="230"/>
        <v>0</v>
      </c>
      <c r="AS1625" s="178">
        <f t="shared" si="231"/>
        <v>0</v>
      </c>
      <c r="AT1625" s="178">
        <f t="shared" si="232"/>
        <v>0</v>
      </c>
      <c r="AU1625">
        <f t="shared" si="233"/>
        <v>0</v>
      </c>
    </row>
    <row r="1626" spans="1:47">
      <c r="A1626" t="str">
        <f>IF(All_Tasks!A1626="","",All_Tasks!A1626)</f>
        <v/>
      </c>
      <c r="B1626" t="str">
        <f>IF(All_Tasks!B1626="","",All_Tasks!B1626)</f>
        <v/>
      </c>
      <c r="C1626" t="str">
        <f>IF(All_Tasks!C1626="","",All_Tasks!C1626)</f>
        <v/>
      </c>
      <c r="D1626" t="str">
        <f>IF(All_Tasks!D1626="","",All_Tasks!D1626)</f>
        <v/>
      </c>
      <c r="E1626" t="str">
        <f>IF(All_Tasks!V1626&lt;&gt;"",All_Tasks!V1626,IF(All_Tasks!E1626&lt;&gt;"",All_Tasks!E1626,""))</f>
        <v/>
      </c>
      <c r="F1626" t="str">
        <f>IF(All_Tasks!F1626="","",All_Tasks!F1626)</f>
        <v/>
      </c>
      <c r="G1626" t="str">
        <f>IF(All_Tasks!G1626="","",All_Tasks!G1626)</f>
        <v/>
      </c>
      <c r="H1626" s="231" t="str">
        <f>IF(All_Tasks!H1626="","",All_Tasks!H1626)</f>
        <v/>
      </c>
      <c r="I1626" t="str">
        <f>IF(All_Tasks!I1626="","",All_Tasks!I1626)</f>
        <v/>
      </c>
      <c r="J1626" t="str">
        <f>IF(All_Tasks!J1626="","",All_Tasks!J1626)</f>
        <v/>
      </c>
      <c r="K1626" t="str">
        <f>IF(All_Tasks!K1626="","",All_Tasks!K1626)</f>
        <v/>
      </c>
      <c r="L1626" s="231" t="str">
        <f>IF(All_Tasks!L1626="","",All_Tasks!L1626)</f>
        <v/>
      </c>
      <c r="M1626" t="str">
        <f>IF(All_Tasks!M1626="","",All_Tasks!M1626)</f>
        <v/>
      </c>
      <c r="N1626" t="str">
        <f>IF(All_Tasks!N1626="","",All_Tasks!N1626)</f>
        <v/>
      </c>
      <c r="O1626" t="str">
        <f>IF(All_Tasks!O1626="","",All_Tasks!O1626)</f>
        <v/>
      </c>
      <c r="P1626" s="181">
        <f>IF(All_Tasks!P1626="",0,All_Tasks!P1626)</f>
        <v>0</v>
      </c>
      <c r="Q1626" s="181">
        <f>IF(All_Tasks!Q1626="",0,All_Tasks!Q1626)</f>
        <v>0</v>
      </c>
      <c r="R1626" s="181">
        <f>IF(All_Tasks!R1626="",0,All_Tasks!R1626)</f>
        <v>0</v>
      </c>
      <c r="S1626" s="181" t="str">
        <f>IF(All_Tasks!S1626="","",All_Tasks!S1626)</f>
        <v/>
      </c>
      <c r="T1626" t="str">
        <f>IF(All_Tasks!T1626="","",All_Tasks!T1626)</f>
        <v/>
      </c>
      <c r="U1626" t="str">
        <f>IF(All_Tasks!U1626="","",All_Tasks!U1626)</f>
        <v/>
      </c>
      <c r="V1626">
        <f>IF(A1626="",0,IFERROR(MATCH(A1626,Scope_Labor_Rates!$A$6:$A$46,0)+5,0))</f>
        <v>0</v>
      </c>
      <c r="W1626" s="178">
        <f>IF(V1626&gt;0,INDEX(Scope_Labor_Rates!$C$6:$C$46,V1626-5),0)</f>
        <v>0</v>
      </c>
      <c r="X1626" s="178">
        <f>IF(V1626&gt;0,INDEX(Scope_Labor_Rates!$C$6:$C$46,V1626-5),0)</f>
        <v>0</v>
      </c>
      <c r="Y1626" s="180">
        <f>IF(V1626&gt;0,INDEX(Scope_Labor_Rates!$S$6:$S$46,V1626-5),0)</f>
        <v>0</v>
      </c>
      <c r="Z1626" s="180">
        <f>IF(V1626&gt;0,INDEX(Scope_Labor_Rates!$R$6:$R$46,V1626-5),1)</f>
        <v>1</v>
      </c>
      <c r="AA1626" s="231">
        <f t="shared" si="225"/>
        <v>0</v>
      </c>
      <c r="AB1626" t="str">
        <f t="shared" si="226"/>
        <v/>
      </c>
      <c r="AC1626" s="178" t="str">
        <f t="shared" si="227"/>
        <v/>
      </c>
      <c r="AD1626" s="181">
        <f t="shared" si="228"/>
        <v>0</v>
      </c>
      <c r="AE1626" s="178">
        <f>IF(V1626&gt;0,P1626*INDEX(Scope_Labor_Rates!$E$6:$E$46,V1626-5),0)</f>
        <v>0</v>
      </c>
      <c r="AF1626" s="181">
        <f>IF(V1626&gt;0,AE1626*INDEX(Scope_Labor_Rates!$D$6:$D$46,V1626-5)*AA1626,0)</f>
        <v>0</v>
      </c>
      <c r="AG1626" s="178">
        <f>IF(V1626&gt;0,P1626*INDEX(Scope_Labor_Rates!$G$6:$G$46,V1626-5),0)</f>
        <v>0</v>
      </c>
      <c r="AH1626" s="181">
        <f>IF(V1626&gt;0,AG1626*INDEX(Scope_Labor_Rates!$F$6:$F$46,V1626-5)*AA1626,0)</f>
        <v>0</v>
      </c>
      <c r="AI1626" s="178">
        <f>IF(V1626&gt;0,P1626*INDEX(Scope_Labor_Rates!$I$6:$I$46,V1626-5),0)</f>
        <v>0</v>
      </c>
      <c r="AJ1626" s="181">
        <f>IF(V1626&gt;0,AI1626*INDEX(Scope_Labor_Rates!$H$6:$H$46,V1626-5)*AA1626,0)</f>
        <v>0</v>
      </c>
      <c r="AK1626" s="178">
        <f>IF(V1626&gt;0,P1626*INDEX(Scope_Labor_Rates!$K$6:$K$46,V1626-5),0)</f>
        <v>0</v>
      </c>
      <c r="AL1626" s="181">
        <f>IF(V1626&gt;0,AK1626*INDEX(Scope_Labor_Rates!$J$6:$J$46,V1626-5)*AA1626,0)</f>
        <v>0</v>
      </c>
      <c r="AM1626" s="178">
        <f>IF(V1626&gt;0,P1626*INDEX(Scope_Labor_Rates!$M$6:$M$46,V1626-5),0)</f>
        <v>0</v>
      </c>
      <c r="AN1626" s="178">
        <f>IF(V1626&gt;0,AM1626*INDEX(Scope_Labor_Rates!$L$6:$L$46,V1626-5)*AA1626,0)</f>
        <v>0</v>
      </c>
      <c r="AO1626" s="178">
        <f>IF(V1626&gt;0,P1626*INDEX(Scope_Labor_Rates!$O$6:$O$46,V1626-5)*AA1626,0)</f>
        <v>0</v>
      </c>
      <c r="AP1626" s="181">
        <f>IF(V1626&gt;0,P1626*INDEX(Scope_Labor_Rates!$Q$6:$Q$46,V1626-5)*AA1626,0)</f>
        <v>0</v>
      </c>
      <c r="AQ1626" s="178">
        <f t="shared" si="229"/>
        <v>0</v>
      </c>
      <c r="AR1626" s="178">
        <f t="shared" si="230"/>
        <v>0</v>
      </c>
      <c r="AS1626" s="178">
        <f t="shared" si="231"/>
        <v>0</v>
      </c>
      <c r="AT1626" s="178">
        <f t="shared" si="232"/>
        <v>0</v>
      </c>
      <c r="AU1626">
        <f t="shared" si="233"/>
        <v>0</v>
      </c>
    </row>
    <row r="1627" spans="1:47">
      <c r="A1627" t="str">
        <f>IF(All_Tasks!A1627="","",All_Tasks!A1627)</f>
        <v/>
      </c>
      <c r="B1627" t="str">
        <f>IF(All_Tasks!B1627="","",All_Tasks!B1627)</f>
        <v/>
      </c>
      <c r="C1627" t="str">
        <f>IF(All_Tasks!C1627="","",All_Tasks!C1627)</f>
        <v/>
      </c>
      <c r="D1627" t="str">
        <f>IF(All_Tasks!D1627="","",All_Tasks!D1627)</f>
        <v/>
      </c>
      <c r="E1627" t="str">
        <f>IF(All_Tasks!V1627&lt;&gt;"",All_Tasks!V1627,IF(All_Tasks!E1627&lt;&gt;"",All_Tasks!E1627,""))</f>
        <v/>
      </c>
      <c r="F1627" t="str">
        <f>IF(All_Tasks!F1627="","",All_Tasks!F1627)</f>
        <v/>
      </c>
      <c r="G1627" t="str">
        <f>IF(All_Tasks!G1627="","",All_Tasks!G1627)</f>
        <v/>
      </c>
      <c r="H1627" s="231" t="str">
        <f>IF(All_Tasks!H1627="","",All_Tasks!H1627)</f>
        <v/>
      </c>
      <c r="I1627" t="str">
        <f>IF(All_Tasks!I1627="","",All_Tasks!I1627)</f>
        <v/>
      </c>
      <c r="J1627" t="str">
        <f>IF(All_Tasks!J1627="","",All_Tasks!J1627)</f>
        <v/>
      </c>
      <c r="K1627" t="str">
        <f>IF(All_Tasks!K1627="","",All_Tasks!K1627)</f>
        <v/>
      </c>
      <c r="L1627" s="231" t="str">
        <f>IF(All_Tasks!L1627="","",All_Tasks!L1627)</f>
        <v/>
      </c>
      <c r="M1627" t="str">
        <f>IF(All_Tasks!M1627="","",All_Tasks!M1627)</f>
        <v/>
      </c>
      <c r="N1627" t="str">
        <f>IF(All_Tasks!N1627="","",All_Tasks!N1627)</f>
        <v/>
      </c>
      <c r="O1627" t="str">
        <f>IF(All_Tasks!O1627="","",All_Tasks!O1627)</f>
        <v/>
      </c>
      <c r="P1627" s="181">
        <f>IF(All_Tasks!P1627="",0,All_Tasks!P1627)</f>
        <v>0</v>
      </c>
      <c r="Q1627" s="181">
        <f>IF(All_Tasks!Q1627="",0,All_Tasks!Q1627)</f>
        <v>0</v>
      </c>
      <c r="R1627" s="181">
        <f>IF(All_Tasks!R1627="",0,All_Tasks!R1627)</f>
        <v>0</v>
      </c>
      <c r="S1627" s="181" t="str">
        <f>IF(All_Tasks!S1627="","",All_Tasks!S1627)</f>
        <v/>
      </c>
      <c r="T1627" t="str">
        <f>IF(All_Tasks!T1627="","",All_Tasks!T1627)</f>
        <v/>
      </c>
      <c r="U1627" t="str">
        <f>IF(All_Tasks!U1627="","",All_Tasks!U1627)</f>
        <v/>
      </c>
      <c r="V1627">
        <f>IF(A1627="",0,IFERROR(MATCH(A1627,Scope_Labor_Rates!$A$6:$A$46,0)+5,0))</f>
        <v>0</v>
      </c>
      <c r="W1627" s="178">
        <f>IF(V1627&gt;0,INDEX(Scope_Labor_Rates!$C$6:$C$46,V1627-5),0)</f>
        <v>0</v>
      </c>
      <c r="X1627" s="178">
        <f>IF(V1627&gt;0,INDEX(Scope_Labor_Rates!$C$6:$C$46,V1627-5),0)</f>
        <v>0</v>
      </c>
      <c r="Y1627" s="180">
        <f>IF(V1627&gt;0,INDEX(Scope_Labor_Rates!$S$6:$S$46,V1627-5),0)</f>
        <v>0</v>
      </c>
      <c r="Z1627" s="180">
        <f>IF(V1627&gt;0,INDEX(Scope_Labor_Rates!$R$6:$R$46,V1627-5),1)</f>
        <v>1</v>
      </c>
      <c r="AA1627" s="231">
        <f t="shared" si="225"/>
        <v>0</v>
      </c>
      <c r="AB1627" t="str">
        <f t="shared" si="226"/>
        <v/>
      </c>
      <c r="AC1627" s="178" t="str">
        <f t="shared" si="227"/>
        <v/>
      </c>
      <c r="AD1627" s="181">
        <f t="shared" si="228"/>
        <v>0</v>
      </c>
      <c r="AE1627" s="178">
        <f>IF(V1627&gt;0,P1627*INDEX(Scope_Labor_Rates!$E$6:$E$46,V1627-5),0)</f>
        <v>0</v>
      </c>
      <c r="AF1627" s="181">
        <f>IF(V1627&gt;0,AE1627*INDEX(Scope_Labor_Rates!$D$6:$D$46,V1627-5)*AA1627,0)</f>
        <v>0</v>
      </c>
      <c r="AG1627" s="178">
        <f>IF(V1627&gt;0,P1627*INDEX(Scope_Labor_Rates!$G$6:$G$46,V1627-5),0)</f>
        <v>0</v>
      </c>
      <c r="AH1627" s="181">
        <f>IF(V1627&gt;0,AG1627*INDEX(Scope_Labor_Rates!$F$6:$F$46,V1627-5)*AA1627,0)</f>
        <v>0</v>
      </c>
      <c r="AI1627" s="178">
        <f>IF(V1627&gt;0,P1627*INDEX(Scope_Labor_Rates!$I$6:$I$46,V1627-5),0)</f>
        <v>0</v>
      </c>
      <c r="AJ1627" s="181">
        <f>IF(V1627&gt;0,AI1627*INDEX(Scope_Labor_Rates!$H$6:$H$46,V1627-5)*AA1627,0)</f>
        <v>0</v>
      </c>
      <c r="AK1627" s="178">
        <f>IF(V1627&gt;0,P1627*INDEX(Scope_Labor_Rates!$K$6:$K$46,V1627-5),0)</f>
        <v>0</v>
      </c>
      <c r="AL1627" s="181">
        <f>IF(V1627&gt;0,AK1627*INDEX(Scope_Labor_Rates!$J$6:$J$46,V1627-5)*AA1627,0)</f>
        <v>0</v>
      </c>
      <c r="AM1627" s="178">
        <f>IF(V1627&gt;0,P1627*INDEX(Scope_Labor_Rates!$M$6:$M$46,V1627-5),0)</f>
        <v>0</v>
      </c>
      <c r="AN1627" s="178">
        <f>IF(V1627&gt;0,AM1627*INDEX(Scope_Labor_Rates!$L$6:$L$46,V1627-5)*AA1627,0)</f>
        <v>0</v>
      </c>
      <c r="AO1627" s="178">
        <f>IF(V1627&gt;0,P1627*INDEX(Scope_Labor_Rates!$O$6:$O$46,V1627-5)*AA1627,0)</f>
        <v>0</v>
      </c>
      <c r="AP1627" s="181">
        <f>IF(V1627&gt;0,P1627*INDEX(Scope_Labor_Rates!$Q$6:$Q$46,V1627-5)*AA1627,0)</f>
        <v>0</v>
      </c>
      <c r="AQ1627" s="178">
        <f t="shared" si="229"/>
        <v>0</v>
      </c>
      <c r="AR1627" s="178">
        <f t="shared" si="230"/>
        <v>0</v>
      </c>
      <c r="AS1627" s="178">
        <f t="shared" si="231"/>
        <v>0</v>
      </c>
      <c r="AT1627" s="178">
        <f t="shared" si="232"/>
        <v>0</v>
      </c>
      <c r="AU1627">
        <f t="shared" si="233"/>
        <v>0</v>
      </c>
    </row>
    <row r="1628" spans="1:47">
      <c r="A1628" t="str">
        <f>IF(All_Tasks!A1628="","",All_Tasks!A1628)</f>
        <v/>
      </c>
      <c r="B1628" t="str">
        <f>IF(All_Tasks!B1628="","",All_Tasks!B1628)</f>
        <v/>
      </c>
      <c r="C1628" t="str">
        <f>IF(All_Tasks!C1628="","",All_Tasks!C1628)</f>
        <v/>
      </c>
      <c r="D1628" t="str">
        <f>IF(All_Tasks!D1628="","",All_Tasks!D1628)</f>
        <v/>
      </c>
      <c r="E1628" t="str">
        <f>IF(All_Tasks!V1628&lt;&gt;"",All_Tasks!V1628,IF(All_Tasks!E1628&lt;&gt;"",All_Tasks!E1628,""))</f>
        <v/>
      </c>
      <c r="F1628" t="str">
        <f>IF(All_Tasks!F1628="","",All_Tasks!F1628)</f>
        <v/>
      </c>
      <c r="G1628" t="str">
        <f>IF(All_Tasks!G1628="","",All_Tasks!G1628)</f>
        <v/>
      </c>
      <c r="H1628" s="231" t="str">
        <f>IF(All_Tasks!H1628="","",All_Tasks!H1628)</f>
        <v/>
      </c>
      <c r="I1628" t="str">
        <f>IF(All_Tasks!I1628="","",All_Tasks!I1628)</f>
        <v/>
      </c>
      <c r="J1628" t="str">
        <f>IF(All_Tasks!J1628="","",All_Tasks!J1628)</f>
        <v/>
      </c>
      <c r="K1628" t="str">
        <f>IF(All_Tasks!K1628="","",All_Tasks!K1628)</f>
        <v/>
      </c>
      <c r="L1628" s="231" t="str">
        <f>IF(All_Tasks!L1628="","",All_Tasks!L1628)</f>
        <v/>
      </c>
      <c r="M1628" t="str">
        <f>IF(All_Tasks!M1628="","",All_Tasks!M1628)</f>
        <v/>
      </c>
      <c r="N1628" t="str">
        <f>IF(All_Tasks!N1628="","",All_Tasks!N1628)</f>
        <v/>
      </c>
      <c r="O1628" t="str">
        <f>IF(All_Tasks!O1628="","",All_Tasks!O1628)</f>
        <v/>
      </c>
      <c r="P1628" s="181">
        <f>IF(All_Tasks!P1628="",0,All_Tasks!P1628)</f>
        <v>0</v>
      </c>
      <c r="Q1628" s="181">
        <f>IF(All_Tasks!Q1628="",0,All_Tasks!Q1628)</f>
        <v>0</v>
      </c>
      <c r="R1628" s="181">
        <f>IF(All_Tasks!R1628="",0,All_Tasks!R1628)</f>
        <v>0</v>
      </c>
      <c r="S1628" s="181" t="str">
        <f>IF(All_Tasks!S1628="","",All_Tasks!S1628)</f>
        <v/>
      </c>
      <c r="T1628" t="str">
        <f>IF(All_Tasks!T1628="","",All_Tasks!T1628)</f>
        <v/>
      </c>
      <c r="U1628" t="str">
        <f>IF(All_Tasks!U1628="","",All_Tasks!U1628)</f>
        <v/>
      </c>
      <c r="V1628">
        <f>IF(A1628="",0,IFERROR(MATCH(A1628,Scope_Labor_Rates!$A$6:$A$46,0)+5,0))</f>
        <v>0</v>
      </c>
      <c r="W1628" s="178">
        <f>IF(V1628&gt;0,INDEX(Scope_Labor_Rates!$C$6:$C$46,V1628-5),0)</f>
        <v>0</v>
      </c>
      <c r="X1628" s="178">
        <f>IF(V1628&gt;0,INDEX(Scope_Labor_Rates!$C$6:$C$46,V1628-5),0)</f>
        <v>0</v>
      </c>
      <c r="Y1628" s="180">
        <f>IF(V1628&gt;0,INDEX(Scope_Labor_Rates!$S$6:$S$46,V1628-5),0)</f>
        <v>0</v>
      </c>
      <c r="Z1628" s="180">
        <f>IF(V1628&gt;0,INDEX(Scope_Labor_Rates!$R$6:$R$46,V1628-5),1)</f>
        <v>1</v>
      </c>
      <c r="AA1628" s="231">
        <f t="shared" si="225"/>
        <v>0</v>
      </c>
      <c r="AB1628" t="str">
        <f t="shared" si="226"/>
        <v/>
      </c>
      <c r="AC1628" s="178" t="str">
        <f t="shared" si="227"/>
        <v/>
      </c>
      <c r="AD1628" s="181">
        <f t="shared" si="228"/>
        <v>0</v>
      </c>
      <c r="AE1628" s="178">
        <f>IF(V1628&gt;0,P1628*INDEX(Scope_Labor_Rates!$E$6:$E$46,V1628-5),0)</f>
        <v>0</v>
      </c>
      <c r="AF1628" s="181">
        <f>IF(V1628&gt;0,AE1628*INDEX(Scope_Labor_Rates!$D$6:$D$46,V1628-5)*AA1628,0)</f>
        <v>0</v>
      </c>
      <c r="AG1628" s="178">
        <f>IF(V1628&gt;0,P1628*INDEX(Scope_Labor_Rates!$G$6:$G$46,V1628-5),0)</f>
        <v>0</v>
      </c>
      <c r="AH1628" s="181">
        <f>IF(V1628&gt;0,AG1628*INDEX(Scope_Labor_Rates!$F$6:$F$46,V1628-5)*AA1628,0)</f>
        <v>0</v>
      </c>
      <c r="AI1628" s="178">
        <f>IF(V1628&gt;0,P1628*INDEX(Scope_Labor_Rates!$I$6:$I$46,V1628-5),0)</f>
        <v>0</v>
      </c>
      <c r="AJ1628" s="181">
        <f>IF(V1628&gt;0,AI1628*INDEX(Scope_Labor_Rates!$H$6:$H$46,V1628-5)*AA1628,0)</f>
        <v>0</v>
      </c>
      <c r="AK1628" s="178">
        <f>IF(V1628&gt;0,P1628*INDEX(Scope_Labor_Rates!$K$6:$K$46,V1628-5),0)</f>
        <v>0</v>
      </c>
      <c r="AL1628" s="181">
        <f>IF(V1628&gt;0,AK1628*INDEX(Scope_Labor_Rates!$J$6:$J$46,V1628-5)*AA1628,0)</f>
        <v>0</v>
      </c>
      <c r="AM1628" s="178">
        <f>IF(V1628&gt;0,P1628*INDEX(Scope_Labor_Rates!$M$6:$M$46,V1628-5),0)</f>
        <v>0</v>
      </c>
      <c r="AN1628" s="178">
        <f>IF(V1628&gt;0,AM1628*INDEX(Scope_Labor_Rates!$L$6:$L$46,V1628-5)*AA1628,0)</f>
        <v>0</v>
      </c>
      <c r="AO1628" s="178">
        <f>IF(V1628&gt;0,P1628*INDEX(Scope_Labor_Rates!$O$6:$O$46,V1628-5)*AA1628,0)</f>
        <v>0</v>
      </c>
      <c r="AP1628" s="181">
        <f>IF(V1628&gt;0,P1628*INDEX(Scope_Labor_Rates!$Q$6:$Q$46,V1628-5)*AA1628,0)</f>
        <v>0</v>
      </c>
      <c r="AQ1628" s="178">
        <f t="shared" si="229"/>
        <v>0</v>
      </c>
      <c r="AR1628" s="178">
        <f t="shared" si="230"/>
        <v>0</v>
      </c>
      <c r="AS1628" s="178">
        <f t="shared" si="231"/>
        <v>0</v>
      </c>
      <c r="AT1628" s="178">
        <f t="shared" si="232"/>
        <v>0</v>
      </c>
      <c r="AU1628">
        <f t="shared" si="233"/>
        <v>0</v>
      </c>
    </row>
    <row r="1629" spans="1:47">
      <c r="A1629" t="str">
        <f>IF(All_Tasks!A1629="","",All_Tasks!A1629)</f>
        <v/>
      </c>
      <c r="B1629" t="str">
        <f>IF(All_Tasks!B1629="","",All_Tasks!B1629)</f>
        <v/>
      </c>
      <c r="C1629" t="str">
        <f>IF(All_Tasks!C1629="","",All_Tasks!C1629)</f>
        <v/>
      </c>
      <c r="D1629" t="str">
        <f>IF(All_Tasks!D1629="","",All_Tasks!D1629)</f>
        <v/>
      </c>
      <c r="E1629" t="str">
        <f>IF(All_Tasks!V1629&lt;&gt;"",All_Tasks!V1629,IF(All_Tasks!E1629&lt;&gt;"",All_Tasks!E1629,""))</f>
        <v/>
      </c>
      <c r="F1629" t="str">
        <f>IF(All_Tasks!F1629="","",All_Tasks!F1629)</f>
        <v/>
      </c>
      <c r="G1629" t="str">
        <f>IF(All_Tasks!G1629="","",All_Tasks!G1629)</f>
        <v/>
      </c>
      <c r="H1629" s="231" t="str">
        <f>IF(All_Tasks!H1629="","",All_Tasks!H1629)</f>
        <v/>
      </c>
      <c r="I1629" t="str">
        <f>IF(All_Tasks!I1629="","",All_Tasks!I1629)</f>
        <v/>
      </c>
      <c r="J1629" t="str">
        <f>IF(All_Tasks!J1629="","",All_Tasks!J1629)</f>
        <v/>
      </c>
      <c r="K1629" t="str">
        <f>IF(All_Tasks!K1629="","",All_Tasks!K1629)</f>
        <v/>
      </c>
      <c r="L1629" s="231" t="str">
        <f>IF(All_Tasks!L1629="","",All_Tasks!L1629)</f>
        <v/>
      </c>
      <c r="M1629" t="str">
        <f>IF(All_Tasks!M1629="","",All_Tasks!M1629)</f>
        <v/>
      </c>
      <c r="N1629" t="str">
        <f>IF(All_Tasks!N1629="","",All_Tasks!N1629)</f>
        <v/>
      </c>
      <c r="O1629" t="str">
        <f>IF(All_Tasks!O1629="","",All_Tasks!O1629)</f>
        <v/>
      </c>
      <c r="P1629" s="181">
        <f>IF(All_Tasks!P1629="",0,All_Tasks!P1629)</f>
        <v>0</v>
      </c>
      <c r="Q1629" s="181">
        <f>IF(All_Tasks!Q1629="",0,All_Tasks!Q1629)</f>
        <v>0</v>
      </c>
      <c r="R1629" s="181">
        <f>IF(All_Tasks!R1629="",0,All_Tasks!R1629)</f>
        <v>0</v>
      </c>
      <c r="S1629" s="181" t="str">
        <f>IF(All_Tasks!S1629="","",All_Tasks!S1629)</f>
        <v/>
      </c>
      <c r="T1629" t="str">
        <f>IF(All_Tasks!T1629="","",All_Tasks!T1629)</f>
        <v/>
      </c>
      <c r="U1629" t="str">
        <f>IF(All_Tasks!U1629="","",All_Tasks!U1629)</f>
        <v/>
      </c>
      <c r="V1629">
        <f>IF(A1629="",0,IFERROR(MATCH(A1629,Scope_Labor_Rates!$A$6:$A$46,0)+5,0))</f>
        <v>0</v>
      </c>
      <c r="W1629" s="178">
        <f>IF(V1629&gt;0,INDEX(Scope_Labor_Rates!$C$6:$C$46,V1629-5),0)</f>
        <v>0</v>
      </c>
      <c r="X1629" s="178">
        <f>IF(V1629&gt;0,INDEX(Scope_Labor_Rates!$C$6:$C$46,V1629-5),0)</f>
        <v>0</v>
      </c>
      <c r="Y1629" s="180">
        <f>IF(V1629&gt;0,INDEX(Scope_Labor_Rates!$S$6:$S$46,V1629-5),0)</f>
        <v>0</v>
      </c>
      <c r="Z1629" s="180">
        <f>IF(V1629&gt;0,INDEX(Scope_Labor_Rates!$R$6:$R$46,V1629-5),1)</f>
        <v>1</v>
      </c>
      <c r="AA1629" s="231">
        <f t="shared" si="225"/>
        <v>0</v>
      </c>
      <c r="AB1629" t="str">
        <f t="shared" si="226"/>
        <v/>
      </c>
      <c r="AC1629" s="178" t="str">
        <f t="shared" si="227"/>
        <v/>
      </c>
      <c r="AD1629" s="181">
        <f t="shared" si="228"/>
        <v>0</v>
      </c>
      <c r="AE1629" s="178">
        <f>IF(V1629&gt;0,P1629*INDEX(Scope_Labor_Rates!$E$6:$E$46,V1629-5),0)</f>
        <v>0</v>
      </c>
      <c r="AF1629" s="181">
        <f>IF(V1629&gt;0,AE1629*INDEX(Scope_Labor_Rates!$D$6:$D$46,V1629-5)*AA1629,0)</f>
        <v>0</v>
      </c>
      <c r="AG1629" s="178">
        <f>IF(V1629&gt;0,P1629*INDEX(Scope_Labor_Rates!$G$6:$G$46,V1629-5),0)</f>
        <v>0</v>
      </c>
      <c r="AH1629" s="181">
        <f>IF(V1629&gt;0,AG1629*INDEX(Scope_Labor_Rates!$F$6:$F$46,V1629-5)*AA1629,0)</f>
        <v>0</v>
      </c>
      <c r="AI1629" s="178">
        <f>IF(V1629&gt;0,P1629*INDEX(Scope_Labor_Rates!$I$6:$I$46,V1629-5),0)</f>
        <v>0</v>
      </c>
      <c r="AJ1629" s="181">
        <f>IF(V1629&gt;0,AI1629*INDEX(Scope_Labor_Rates!$H$6:$H$46,V1629-5)*AA1629,0)</f>
        <v>0</v>
      </c>
      <c r="AK1629" s="178">
        <f>IF(V1629&gt;0,P1629*INDEX(Scope_Labor_Rates!$K$6:$K$46,V1629-5),0)</f>
        <v>0</v>
      </c>
      <c r="AL1629" s="181">
        <f>IF(V1629&gt;0,AK1629*INDEX(Scope_Labor_Rates!$J$6:$J$46,V1629-5)*AA1629,0)</f>
        <v>0</v>
      </c>
      <c r="AM1629" s="178">
        <f>IF(V1629&gt;0,P1629*INDEX(Scope_Labor_Rates!$M$6:$M$46,V1629-5),0)</f>
        <v>0</v>
      </c>
      <c r="AN1629" s="178">
        <f>IF(V1629&gt;0,AM1629*INDEX(Scope_Labor_Rates!$L$6:$L$46,V1629-5)*AA1629,0)</f>
        <v>0</v>
      </c>
      <c r="AO1629" s="178">
        <f>IF(V1629&gt;0,P1629*INDEX(Scope_Labor_Rates!$O$6:$O$46,V1629-5)*AA1629,0)</f>
        <v>0</v>
      </c>
      <c r="AP1629" s="181">
        <f>IF(V1629&gt;0,P1629*INDEX(Scope_Labor_Rates!$Q$6:$Q$46,V1629-5)*AA1629,0)</f>
        <v>0</v>
      </c>
      <c r="AQ1629" s="178">
        <f t="shared" si="229"/>
        <v>0</v>
      </c>
      <c r="AR1629" s="178">
        <f t="shared" si="230"/>
        <v>0</v>
      </c>
      <c r="AS1629" s="178">
        <f t="shared" si="231"/>
        <v>0</v>
      </c>
      <c r="AT1629" s="178">
        <f t="shared" si="232"/>
        <v>0</v>
      </c>
      <c r="AU1629">
        <f t="shared" si="233"/>
        <v>0</v>
      </c>
    </row>
    <row r="1630" spans="1:47">
      <c r="A1630" t="str">
        <f>IF(All_Tasks!A1630="","",All_Tasks!A1630)</f>
        <v/>
      </c>
      <c r="B1630" t="str">
        <f>IF(All_Tasks!B1630="","",All_Tasks!B1630)</f>
        <v/>
      </c>
      <c r="C1630" t="str">
        <f>IF(All_Tasks!C1630="","",All_Tasks!C1630)</f>
        <v/>
      </c>
      <c r="D1630" t="str">
        <f>IF(All_Tasks!D1630="","",All_Tasks!D1630)</f>
        <v/>
      </c>
      <c r="E1630" t="str">
        <f>IF(All_Tasks!V1630&lt;&gt;"",All_Tasks!V1630,IF(All_Tasks!E1630&lt;&gt;"",All_Tasks!E1630,""))</f>
        <v/>
      </c>
      <c r="F1630" t="str">
        <f>IF(All_Tasks!F1630="","",All_Tasks!F1630)</f>
        <v/>
      </c>
      <c r="G1630" t="str">
        <f>IF(All_Tasks!G1630="","",All_Tasks!G1630)</f>
        <v/>
      </c>
      <c r="H1630" s="231" t="str">
        <f>IF(All_Tasks!H1630="","",All_Tasks!H1630)</f>
        <v/>
      </c>
      <c r="I1630" t="str">
        <f>IF(All_Tasks!I1630="","",All_Tasks!I1630)</f>
        <v/>
      </c>
      <c r="J1630" t="str">
        <f>IF(All_Tasks!J1630="","",All_Tasks!J1630)</f>
        <v/>
      </c>
      <c r="K1630" t="str">
        <f>IF(All_Tasks!K1630="","",All_Tasks!K1630)</f>
        <v/>
      </c>
      <c r="L1630" s="231" t="str">
        <f>IF(All_Tasks!L1630="","",All_Tasks!L1630)</f>
        <v/>
      </c>
      <c r="M1630" t="str">
        <f>IF(All_Tasks!M1630="","",All_Tasks!M1630)</f>
        <v/>
      </c>
      <c r="N1630" t="str">
        <f>IF(All_Tasks!N1630="","",All_Tasks!N1630)</f>
        <v/>
      </c>
      <c r="O1630" t="str">
        <f>IF(All_Tasks!O1630="","",All_Tasks!O1630)</f>
        <v/>
      </c>
      <c r="P1630" s="181">
        <f>IF(All_Tasks!P1630="",0,All_Tasks!P1630)</f>
        <v>0</v>
      </c>
      <c r="Q1630" s="181">
        <f>IF(All_Tasks!Q1630="",0,All_Tasks!Q1630)</f>
        <v>0</v>
      </c>
      <c r="R1630" s="181">
        <f>IF(All_Tasks!R1630="",0,All_Tasks!R1630)</f>
        <v>0</v>
      </c>
      <c r="S1630" s="181" t="str">
        <f>IF(All_Tasks!S1630="","",All_Tasks!S1630)</f>
        <v/>
      </c>
      <c r="T1630" t="str">
        <f>IF(All_Tasks!T1630="","",All_Tasks!T1630)</f>
        <v/>
      </c>
      <c r="U1630" t="str">
        <f>IF(All_Tasks!U1630="","",All_Tasks!U1630)</f>
        <v/>
      </c>
      <c r="V1630">
        <f>IF(A1630="",0,IFERROR(MATCH(A1630,Scope_Labor_Rates!$A$6:$A$46,0)+5,0))</f>
        <v>0</v>
      </c>
      <c r="W1630" s="178">
        <f>IF(V1630&gt;0,INDEX(Scope_Labor_Rates!$C$6:$C$46,V1630-5),0)</f>
        <v>0</v>
      </c>
      <c r="X1630" s="178">
        <f>IF(V1630&gt;0,INDEX(Scope_Labor_Rates!$C$6:$C$46,V1630-5),0)</f>
        <v>0</v>
      </c>
      <c r="Y1630" s="180">
        <f>IF(V1630&gt;0,INDEX(Scope_Labor_Rates!$S$6:$S$46,V1630-5),0)</f>
        <v>0</v>
      </c>
      <c r="Z1630" s="180">
        <f>IF(V1630&gt;0,INDEX(Scope_Labor_Rates!$R$6:$R$46,V1630-5),1)</f>
        <v>1</v>
      </c>
      <c r="AA1630" s="231">
        <f t="shared" si="225"/>
        <v>0</v>
      </c>
      <c r="AB1630" t="str">
        <f t="shared" si="226"/>
        <v/>
      </c>
      <c r="AC1630" s="178" t="str">
        <f t="shared" si="227"/>
        <v/>
      </c>
      <c r="AD1630" s="181">
        <f t="shared" si="228"/>
        <v>0</v>
      </c>
      <c r="AE1630" s="178">
        <f>IF(V1630&gt;0,P1630*INDEX(Scope_Labor_Rates!$E$6:$E$46,V1630-5),0)</f>
        <v>0</v>
      </c>
      <c r="AF1630" s="181">
        <f>IF(V1630&gt;0,AE1630*INDEX(Scope_Labor_Rates!$D$6:$D$46,V1630-5)*AA1630,0)</f>
        <v>0</v>
      </c>
      <c r="AG1630" s="178">
        <f>IF(V1630&gt;0,P1630*INDEX(Scope_Labor_Rates!$G$6:$G$46,V1630-5),0)</f>
        <v>0</v>
      </c>
      <c r="AH1630" s="181">
        <f>IF(V1630&gt;0,AG1630*INDEX(Scope_Labor_Rates!$F$6:$F$46,V1630-5)*AA1630,0)</f>
        <v>0</v>
      </c>
      <c r="AI1630" s="178">
        <f>IF(V1630&gt;0,P1630*INDEX(Scope_Labor_Rates!$I$6:$I$46,V1630-5),0)</f>
        <v>0</v>
      </c>
      <c r="AJ1630" s="181">
        <f>IF(V1630&gt;0,AI1630*INDEX(Scope_Labor_Rates!$H$6:$H$46,V1630-5)*AA1630,0)</f>
        <v>0</v>
      </c>
      <c r="AK1630" s="178">
        <f>IF(V1630&gt;0,P1630*INDEX(Scope_Labor_Rates!$K$6:$K$46,V1630-5),0)</f>
        <v>0</v>
      </c>
      <c r="AL1630" s="181">
        <f>IF(V1630&gt;0,AK1630*INDEX(Scope_Labor_Rates!$J$6:$J$46,V1630-5)*AA1630,0)</f>
        <v>0</v>
      </c>
      <c r="AM1630" s="178">
        <f>IF(V1630&gt;0,P1630*INDEX(Scope_Labor_Rates!$M$6:$M$46,V1630-5),0)</f>
        <v>0</v>
      </c>
      <c r="AN1630" s="178">
        <f>IF(V1630&gt;0,AM1630*INDEX(Scope_Labor_Rates!$L$6:$L$46,V1630-5)*AA1630,0)</f>
        <v>0</v>
      </c>
      <c r="AO1630" s="178">
        <f>IF(V1630&gt;0,P1630*INDEX(Scope_Labor_Rates!$O$6:$O$46,V1630-5)*AA1630,0)</f>
        <v>0</v>
      </c>
      <c r="AP1630" s="181">
        <f>IF(V1630&gt;0,P1630*INDEX(Scope_Labor_Rates!$Q$6:$Q$46,V1630-5)*AA1630,0)</f>
        <v>0</v>
      </c>
      <c r="AQ1630" s="178">
        <f t="shared" si="229"/>
        <v>0</v>
      </c>
      <c r="AR1630" s="178">
        <f t="shared" si="230"/>
        <v>0</v>
      </c>
      <c r="AS1630" s="178">
        <f t="shared" si="231"/>
        <v>0</v>
      </c>
      <c r="AT1630" s="178">
        <f t="shared" si="232"/>
        <v>0</v>
      </c>
      <c r="AU1630">
        <f t="shared" si="233"/>
        <v>0</v>
      </c>
    </row>
    <row r="1631" spans="1:47">
      <c r="A1631" t="str">
        <f>IF(All_Tasks!A1631="","",All_Tasks!A1631)</f>
        <v/>
      </c>
      <c r="B1631" t="str">
        <f>IF(All_Tasks!B1631="","",All_Tasks!B1631)</f>
        <v/>
      </c>
      <c r="C1631" t="str">
        <f>IF(All_Tasks!C1631="","",All_Tasks!C1631)</f>
        <v/>
      </c>
      <c r="D1631" t="str">
        <f>IF(All_Tasks!D1631="","",All_Tasks!D1631)</f>
        <v/>
      </c>
      <c r="E1631" t="str">
        <f>IF(All_Tasks!V1631&lt;&gt;"",All_Tasks!V1631,IF(All_Tasks!E1631&lt;&gt;"",All_Tasks!E1631,""))</f>
        <v/>
      </c>
      <c r="F1631" t="str">
        <f>IF(All_Tasks!F1631="","",All_Tasks!F1631)</f>
        <v/>
      </c>
      <c r="G1631" t="str">
        <f>IF(All_Tasks!G1631="","",All_Tasks!G1631)</f>
        <v/>
      </c>
      <c r="H1631" s="231" t="str">
        <f>IF(All_Tasks!H1631="","",All_Tasks!H1631)</f>
        <v/>
      </c>
      <c r="I1631" t="str">
        <f>IF(All_Tasks!I1631="","",All_Tasks!I1631)</f>
        <v/>
      </c>
      <c r="J1631" t="str">
        <f>IF(All_Tasks!J1631="","",All_Tasks!J1631)</f>
        <v/>
      </c>
      <c r="K1631" t="str">
        <f>IF(All_Tasks!K1631="","",All_Tasks!K1631)</f>
        <v/>
      </c>
      <c r="L1631" s="231" t="str">
        <f>IF(All_Tasks!L1631="","",All_Tasks!L1631)</f>
        <v/>
      </c>
      <c r="M1631" t="str">
        <f>IF(All_Tasks!M1631="","",All_Tasks!M1631)</f>
        <v/>
      </c>
      <c r="N1631" t="str">
        <f>IF(All_Tasks!N1631="","",All_Tasks!N1631)</f>
        <v/>
      </c>
      <c r="O1631" t="str">
        <f>IF(All_Tasks!O1631="","",All_Tasks!O1631)</f>
        <v/>
      </c>
      <c r="P1631" s="181">
        <f>IF(All_Tasks!P1631="",0,All_Tasks!P1631)</f>
        <v>0</v>
      </c>
      <c r="Q1631" s="181">
        <f>IF(All_Tasks!Q1631="",0,All_Tasks!Q1631)</f>
        <v>0</v>
      </c>
      <c r="R1631" s="181">
        <f>IF(All_Tasks!R1631="",0,All_Tasks!R1631)</f>
        <v>0</v>
      </c>
      <c r="S1631" s="181" t="str">
        <f>IF(All_Tasks!S1631="","",All_Tasks!S1631)</f>
        <v/>
      </c>
      <c r="T1631" t="str">
        <f>IF(All_Tasks!T1631="","",All_Tasks!T1631)</f>
        <v/>
      </c>
      <c r="U1631" t="str">
        <f>IF(All_Tasks!U1631="","",All_Tasks!U1631)</f>
        <v/>
      </c>
      <c r="V1631">
        <f>IF(A1631="",0,IFERROR(MATCH(A1631,Scope_Labor_Rates!$A$6:$A$46,0)+5,0))</f>
        <v>0</v>
      </c>
      <c r="W1631" s="178">
        <f>IF(V1631&gt;0,INDEX(Scope_Labor_Rates!$C$6:$C$46,V1631-5),0)</f>
        <v>0</v>
      </c>
      <c r="X1631" s="178">
        <f>IF(V1631&gt;0,INDEX(Scope_Labor_Rates!$C$6:$C$46,V1631-5),0)</f>
        <v>0</v>
      </c>
      <c r="Y1631" s="180">
        <f>IF(V1631&gt;0,INDEX(Scope_Labor_Rates!$S$6:$S$46,V1631-5),0)</f>
        <v>0</v>
      </c>
      <c r="Z1631" s="180">
        <f>IF(V1631&gt;0,INDEX(Scope_Labor_Rates!$R$6:$R$46,V1631-5),1)</f>
        <v>1</v>
      </c>
      <c r="AA1631" s="231">
        <f t="shared" si="225"/>
        <v>0</v>
      </c>
      <c r="AB1631" t="str">
        <f t="shared" si="226"/>
        <v/>
      </c>
      <c r="AC1631" s="178" t="str">
        <f t="shared" si="227"/>
        <v/>
      </c>
      <c r="AD1631" s="181">
        <f t="shared" si="228"/>
        <v>0</v>
      </c>
      <c r="AE1631" s="178">
        <f>IF(V1631&gt;0,P1631*INDEX(Scope_Labor_Rates!$E$6:$E$46,V1631-5),0)</f>
        <v>0</v>
      </c>
      <c r="AF1631" s="181">
        <f>IF(V1631&gt;0,AE1631*INDEX(Scope_Labor_Rates!$D$6:$D$46,V1631-5)*AA1631,0)</f>
        <v>0</v>
      </c>
      <c r="AG1631" s="178">
        <f>IF(V1631&gt;0,P1631*INDEX(Scope_Labor_Rates!$G$6:$G$46,V1631-5),0)</f>
        <v>0</v>
      </c>
      <c r="AH1631" s="181">
        <f>IF(V1631&gt;0,AG1631*INDEX(Scope_Labor_Rates!$F$6:$F$46,V1631-5)*AA1631,0)</f>
        <v>0</v>
      </c>
      <c r="AI1631" s="178">
        <f>IF(V1631&gt;0,P1631*INDEX(Scope_Labor_Rates!$I$6:$I$46,V1631-5),0)</f>
        <v>0</v>
      </c>
      <c r="AJ1631" s="181">
        <f>IF(V1631&gt;0,AI1631*INDEX(Scope_Labor_Rates!$H$6:$H$46,V1631-5)*AA1631,0)</f>
        <v>0</v>
      </c>
      <c r="AK1631" s="178">
        <f>IF(V1631&gt;0,P1631*INDEX(Scope_Labor_Rates!$K$6:$K$46,V1631-5),0)</f>
        <v>0</v>
      </c>
      <c r="AL1631" s="181">
        <f>IF(V1631&gt;0,AK1631*INDEX(Scope_Labor_Rates!$J$6:$J$46,V1631-5)*AA1631,0)</f>
        <v>0</v>
      </c>
      <c r="AM1631" s="178">
        <f>IF(V1631&gt;0,P1631*INDEX(Scope_Labor_Rates!$M$6:$M$46,V1631-5),0)</f>
        <v>0</v>
      </c>
      <c r="AN1631" s="178">
        <f>IF(V1631&gt;0,AM1631*INDEX(Scope_Labor_Rates!$L$6:$L$46,V1631-5)*AA1631,0)</f>
        <v>0</v>
      </c>
      <c r="AO1631" s="178">
        <f>IF(V1631&gt;0,P1631*INDEX(Scope_Labor_Rates!$O$6:$O$46,V1631-5)*AA1631,0)</f>
        <v>0</v>
      </c>
      <c r="AP1631" s="181">
        <f>IF(V1631&gt;0,P1631*INDEX(Scope_Labor_Rates!$Q$6:$Q$46,V1631-5)*AA1631,0)</f>
        <v>0</v>
      </c>
      <c r="AQ1631" s="178">
        <f t="shared" si="229"/>
        <v>0</v>
      </c>
      <c r="AR1631" s="178">
        <f t="shared" si="230"/>
        <v>0</v>
      </c>
      <c r="AS1631" s="178">
        <f t="shared" si="231"/>
        <v>0</v>
      </c>
      <c r="AT1631" s="178">
        <f t="shared" si="232"/>
        <v>0</v>
      </c>
      <c r="AU1631">
        <f t="shared" si="233"/>
        <v>0</v>
      </c>
    </row>
    <row r="1632" spans="1:47">
      <c r="A1632" t="str">
        <f>IF(All_Tasks!A1632="","",All_Tasks!A1632)</f>
        <v/>
      </c>
      <c r="B1632" t="str">
        <f>IF(All_Tasks!B1632="","",All_Tasks!B1632)</f>
        <v/>
      </c>
      <c r="C1632" t="str">
        <f>IF(All_Tasks!C1632="","",All_Tasks!C1632)</f>
        <v/>
      </c>
      <c r="D1632" t="str">
        <f>IF(All_Tasks!D1632="","",All_Tasks!D1632)</f>
        <v/>
      </c>
      <c r="E1632" t="str">
        <f>IF(All_Tasks!V1632&lt;&gt;"",All_Tasks!V1632,IF(All_Tasks!E1632&lt;&gt;"",All_Tasks!E1632,""))</f>
        <v/>
      </c>
      <c r="F1632" t="str">
        <f>IF(All_Tasks!F1632="","",All_Tasks!F1632)</f>
        <v/>
      </c>
      <c r="G1632" t="str">
        <f>IF(All_Tasks!G1632="","",All_Tasks!G1632)</f>
        <v/>
      </c>
      <c r="H1632" s="231" t="str">
        <f>IF(All_Tasks!H1632="","",All_Tasks!H1632)</f>
        <v/>
      </c>
      <c r="I1632" t="str">
        <f>IF(All_Tasks!I1632="","",All_Tasks!I1632)</f>
        <v/>
      </c>
      <c r="J1632" t="str">
        <f>IF(All_Tasks!J1632="","",All_Tasks!J1632)</f>
        <v/>
      </c>
      <c r="K1632" t="str">
        <f>IF(All_Tasks!K1632="","",All_Tasks!K1632)</f>
        <v/>
      </c>
      <c r="L1632" s="231" t="str">
        <f>IF(All_Tasks!L1632="","",All_Tasks!L1632)</f>
        <v/>
      </c>
      <c r="M1632" t="str">
        <f>IF(All_Tasks!M1632="","",All_Tasks!M1632)</f>
        <v/>
      </c>
      <c r="N1632" t="str">
        <f>IF(All_Tasks!N1632="","",All_Tasks!N1632)</f>
        <v/>
      </c>
      <c r="O1632" t="str">
        <f>IF(All_Tasks!O1632="","",All_Tasks!O1632)</f>
        <v/>
      </c>
      <c r="P1632" s="181">
        <f>IF(All_Tasks!P1632="",0,All_Tasks!P1632)</f>
        <v>0</v>
      </c>
      <c r="Q1632" s="181">
        <f>IF(All_Tasks!Q1632="",0,All_Tasks!Q1632)</f>
        <v>0</v>
      </c>
      <c r="R1632" s="181">
        <f>IF(All_Tasks!R1632="",0,All_Tasks!R1632)</f>
        <v>0</v>
      </c>
      <c r="S1632" s="181" t="str">
        <f>IF(All_Tasks!S1632="","",All_Tasks!S1632)</f>
        <v/>
      </c>
      <c r="T1632" t="str">
        <f>IF(All_Tasks!T1632="","",All_Tasks!T1632)</f>
        <v/>
      </c>
      <c r="U1632" t="str">
        <f>IF(All_Tasks!U1632="","",All_Tasks!U1632)</f>
        <v/>
      </c>
      <c r="V1632">
        <f>IF(A1632="",0,IFERROR(MATCH(A1632,Scope_Labor_Rates!$A$6:$A$46,0)+5,0))</f>
        <v>0</v>
      </c>
      <c r="W1632" s="178">
        <f>IF(V1632&gt;0,INDEX(Scope_Labor_Rates!$C$6:$C$46,V1632-5),0)</f>
        <v>0</v>
      </c>
      <c r="X1632" s="178">
        <f>IF(V1632&gt;0,INDEX(Scope_Labor_Rates!$C$6:$C$46,V1632-5),0)</f>
        <v>0</v>
      </c>
      <c r="Y1632" s="180">
        <f>IF(V1632&gt;0,INDEX(Scope_Labor_Rates!$S$6:$S$46,V1632-5),0)</f>
        <v>0</v>
      </c>
      <c r="Z1632" s="180">
        <f>IF(V1632&gt;0,INDEX(Scope_Labor_Rates!$R$6:$R$46,V1632-5),1)</f>
        <v>1</v>
      </c>
      <c r="AA1632" s="231">
        <f t="shared" si="225"/>
        <v>0</v>
      </c>
      <c r="AB1632" t="str">
        <f t="shared" si="226"/>
        <v/>
      </c>
      <c r="AC1632" s="178" t="str">
        <f t="shared" si="227"/>
        <v/>
      </c>
      <c r="AD1632" s="181">
        <f t="shared" si="228"/>
        <v>0</v>
      </c>
      <c r="AE1632" s="178">
        <f>IF(V1632&gt;0,P1632*INDEX(Scope_Labor_Rates!$E$6:$E$46,V1632-5),0)</f>
        <v>0</v>
      </c>
      <c r="AF1632" s="181">
        <f>IF(V1632&gt;0,AE1632*INDEX(Scope_Labor_Rates!$D$6:$D$46,V1632-5)*AA1632,0)</f>
        <v>0</v>
      </c>
      <c r="AG1632" s="178">
        <f>IF(V1632&gt;0,P1632*INDEX(Scope_Labor_Rates!$G$6:$G$46,V1632-5),0)</f>
        <v>0</v>
      </c>
      <c r="AH1632" s="181">
        <f>IF(V1632&gt;0,AG1632*INDEX(Scope_Labor_Rates!$F$6:$F$46,V1632-5)*AA1632,0)</f>
        <v>0</v>
      </c>
      <c r="AI1632" s="178">
        <f>IF(V1632&gt;0,P1632*INDEX(Scope_Labor_Rates!$I$6:$I$46,V1632-5),0)</f>
        <v>0</v>
      </c>
      <c r="AJ1632" s="181">
        <f>IF(V1632&gt;0,AI1632*INDEX(Scope_Labor_Rates!$H$6:$H$46,V1632-5)*AA1632,0)</f>
        <v>0</v>
      </c>
      <c r="AK1632" s="178">
        <f>IF(V1632&gt;0,P1632*INDEX(Scope_Labor_Rates!$K$6:$K$46,V1632-5),0)</f>
        <v>0</v>
      </c>
      <c r="AL1632" s="181">
        <f>IF(V1632&gt;0,AK1632*INDEX(Scope_Labor_Rates!$J$6:$J$46,V1632-5)*AA1632,0)</f>
        <v>0</v>
      </c>
      <c r="AM1632" s="178">
        <f>IF(V1632&gt;0,P1632*INDEX(Scope_Labor_Rates!$M$6:$M$46,V1632-5),0)</f>
        <v>0</v>
      </c>
      <c r="AN1632" s="178">
        <f>IF(V1632&gt;0,AM1632*INDEX(Scope_Labor_Rates!$L$6:$L$46,V1632-5)*AA1632,0)</f>
        <v>0</v>
      </c>
      <c r="AO1632" s="178">
        <f>IF(V1632&gt;0,P1632*INDEX(Scope_Labor_Rates!$O$6:$O$46,V1632-5)*AA1632,0)</f>
        <v>0</v>
      </c>
      <c r="AP1632" s="181">
        <f>IF(V1632&gt;0,P1632*INDEX(Scope_Labor_Rates!$Q$6:$Q$46,V1632-5)*AA1632,0)</f>
        <v>0</v>
      </c>
      <c r="AQ1632" s="178">
        <f t="shared" si="229"/>
        <v>0</v>
      </c>
      <c r="AR1632" s="178">
        <f t="shared" si="230"/>
        <v>0</v>
      </c>
      <c r="AS1632" s="178">
        <f t="shared" si="231"/>
        <v>0</v>
      </c>
      <c r="AT1632" s="178">
        <f t="shared" si="232"/>
        <v>0</v>
      </c>
      <c r="AU1632">
        <f t="shared" si="233"/>
        <v>0</v>
      </c>
    </row>
    <row r="1633" spans="1:47">
      <c r="A1633" t="str">
        <f>IF(All_Tasks!A1633="","",All_Tasks!A1633)</f>
        <v/>
      </c>
      <c r="B1633" t="str">
        <f>IF(All_Tasks!B1633="","",All_Tasks!B1633)</f>
        <v/>
      </c>
      <c r="C1633" t="str">
        <f>IF(All_Tasks!C1633="","",All_Tasks!C1633)</f>
        <v/>
      </c>
      <c r="D1633" t="str">
        <f>IF(All_Tasks!D1633="","",All_Tasks!D1633)</f>
        <v/>
      </c>
      <c r="E1633" t="str">
        <f>IF(All_Tasks!V1633&lt;&gt;"",All_Tasks!V1633,IF(All_Tasks!E1633&lt;&gt;"",All_Tasks!E1633,""))</f>
        <v/>
      </c>
      <c r="F1633" t="str">
        <f>IF(All_Tasks!F1633="","",All_Tasks!F1633)</f>
        <v/>
      </c>
      <c r="G1633" t="str">
        <f>IF(All_Tasks!G1633="","",All_Tasks!G1633)</f>
        <v/>
      </c>
      <c r="H1633" s="231" t="str">
        <f>IF(All_Tasks!H1633="","",All_Tasks!H1633)</f>
        <v/>
      </c>
      <c r="I1633" t="str">
        <f>IF(All_Tasks!I1633="","",All_Tasks!I1633)</f>
        <v/>
      </c>
      <c r="J1633" t="str">
        <f>IF(All_Tasks!J1633="","",All_Tasks!J1633)</f>
        <v/>
      </c>
      <c r="K1633" t="str">
        <f>IF(All_Tasks!K1633="","",All_Tasks!K1633)</f>
        <v/>
      </c>
      <c r="L1633" s="231" t="str">
        <f>IF(All_Tasks!L1633="","",All_Tasks!L1633)</f>
        <v/>
      </c>
      <c r="M1633" t="str">
        <f>IF(All_Tasks!M1633="","",All_Tasks!M1633)</f>
        <v/>
      </c>
      <c r="N1633" t="str">
        <f>IF(All_Tasks!N1633="","",All_Tasks!N1633)</f>
        <v/>
      </c>
      <c r="O1633" t="str">
        <f>IF(All_Tasks!O1633="","",All_Tasks!O1633)</f>
        <v/>
      </c>
      <c r="P1633" s="181">
        <f>IF(All_Tasks!P1633="",0,All_Tasks!P1633)</f>
        <v>0</v>
      </c>
      <c r="Q1633" s="181">
        <f>IF(All_Tasks!Q1633="",0,All_Tasks!Q1633)</f>
        <v>0</v>
      </c>
      <c r="R1633" s="181">
        <f>IF(All_Tasks!R1633="",0,All_Tasks!R1633)</f>
        <v>0</v>
      </c>
      <c r="S1633" s="181" t="str">
        <f>IF(All_Tasks!S1633="","",All_Tasks!S1633)</f>
        <v/>
      </c>
      <c r="T1633" t="str">
        <f>IF(All_Tasks!T1633="","",All_Tasks!T1633)</f>
        <v/>
      </c>
      <c r="U1633" t="str">
        <f>IF(All_Tasks!U1633="","",All_Tasks!U1633)</f>
        <v/>
      </c>
      <c r="V1633">
        <f>IF(A1633="",0,IFERROR(MATCH(A1633,Scope_Labor_Rates!$A$6:$A$46,0)+5,0))</f>
        <v>0</v>
      </c>
      <c r="W1633" s="178">
        <f>IF(V1633&gt;0,INDEX(Scope_Labor_Rates!$C$6:$C$46,V1633-5),0)</f>
        <v>0</v>
      </c>
      <c r="X1633" s="178">
        <f>IF(V1633&gt;0,INDEX(Scope_Labor_Rates!$C$6:$C$46,V1633-5),0)</f>
        <v>0</v>
      </c>
      <c r="Y1633" s="180">
        <f>IF(V1633&gt;0,INDEX(Scope_Labor_Rates!$S$6:$S$46,V1633-5),0)</f>
        <v>0</v>
      </c>
      <c r="Z1633" s="180">
        <f>IF(V1633&gt;0,INDEX(Scope_Labor_Rates!$R$6:$R$46,V1633-5),1)</f>
        <v>1</v>
      </c>
      <c r="AA1633" s="231">
        <f t="shared" si="225"/>
        <v>0</v>
      </c>
      <c r="AB1633" t="str">
        <f t="shared" si="226"/>
        <v/>
      </c>
      <c r="AC1633" s="178" t="str">
        <f t="shared" si="227"/>
        <v/>
      </c>
      <c r="AD1633" s="181">
        <f t="shared" si="228"/>
        <v>0</v>
      </c>
      <c r="AE1633" s="178">
        <f>IF(V1633&gt;0,P1633*INDEX(Scope_Labor_Rates!$E$6:$E$46,V1633-5),0)</f>
        <v>0</v>
      </c>
      <c r="AF1633" s="181">
        <f>IF(V1633&gt;0,AE1633*INDEX(Scope_Labor_Rates!$D$6:$D$46,V1633-5)*AA1633,0)</f>
        <v>0</v>
      </c>
      <c r="AG1633" s="178">
        <f>IF(V1633&gt;0,P1633*INDEX(Scope_Labor_Rates!$G$6:$G$46,V1633-5),0)</f>
        <v>0</v>
      </c>
      <c r="AH1633" s="181">
        <f>IF(V1633&gt;0,AG1633*INDEX(Scope_Labor_Rates!$F$6:$F$46,V1633-5)*AA1633,0)</f>
        <v>0</v>
      </c>
      <c r="AI1633" s="178">
        <f>IF(V1633&gt;0,P1633*INDEX(Scope_Labor_Rates!$I$6:$I$46,V1633-5),0)</f>
        <v>0</v>
      </c>
      <c r="AJ1633" s="181">
        <f>IF(V1633&gt;0,AI1633*INDEX(Scope_Labor_Rates!$H$6:$H$46,V1633-5)*AA1633,0)</f>
        <v>0</v>
      </c>
      <c r="AK1633" s="178">
        <f>IF(V1633&gt;0,P1633*INDEX(Scope_Labor_Rates!$K$6:$K$46,V1633-5),0)</f>
        <v>0</v>
      </c>
      <c r="AL1633" s="181">
        <f>IF(V1633&gt;0,AK1633*INDEX(Scope_Labor_Rates!$J$6:$J$46,V1633-5)*AA1633,0)</f>
        <v>0</v>
      </c>
      <c r="AM1633" s="178">
        <f>IF(V1633&gt;0,P1633*INDEX(Scope_Labor_Rates!$M$6:$M$46,V1633-5),0)</f>
        <v>0</v>
      </c>
      <c r="AN1633" s="178">
        <f>IF(V1633&gt;0,AM1633*INDEX(Scope_Labor_Rates!$L$6:$L$46,V1633-5)*AA1633,0)</f>
        <v>0</v>
      </c>
      <c r="AO1633" s="178">
        <f>IF(V1633&gt;0,P1633*INDEX(Scope_Labor_Rates!$O$6:$O$46,V1633-5)*AA1633,0)</f>
        <v>0</v>
      </c>
      <c r="AP1633" s="181">
        <f>IF(V1633&gt;0,P1633*INDEX(Scope_Labor_Rates!$Q$6:$Q$46,V1633-5)*AA1633,0)</f>
        <v>0</v>
      </c>
      <c r="AQ1633" s="178">
        <f t="shared" si="229"/>
        <v>0</v>
      </c>
      <c r="AR1633" s="178">
        <f t="shared" si="230"/>
        <v>0</v>
      </c>
      <c r="AS1633" s="178">
        <f t="shared" si="231"/>
        <v>0</v>
      </c>
      <c r="AT1633" s="178">
        <f t="shared" si="232"/>
        <v>0</v>
      </c>
      <c r="AU1633">
        <f t="shared" si="233"/>
        <v>0</v>
      </c>
    </row>
    <row r="1634" spans="1:47">
      <c r="A1634" t="str">
        <f>IF(All_Tasks!A1634="","",All_Tasks!A1634)</f>
        <v/>
      </c>
      <c r="B1634" t="str">
        <f>IF(All_Tasks!B1634="","",All_Tasks!B1634)</f>
        <v/>
      </c>
      <c r="C1634" t="str">
        <f>IF(All_Tasks!C1634="","",All_Tasks!C1634)</f>
        <v/>
      </c>
      <c r="D1634" t="str">
        <f>IF(All_Tasks!D1634="","",All_Tasks!D1634)</f>
        <v/>
      </c>
      <c r="E1634" t="str">
        <f>IF(All_Tasks!V1634&lt;&gt;"",All_Tasks!V1634,IF(All_Tasks!E1634&lt;&gt;"",All_Tasks!E1634,""))</f>
        <v/>
      </c>
      <c r="F1634" t="str">
        <f>IF(All_Tasks!F1634="","",All_Tasks!F1634)</f>
        <v/>
      </c>
      <c r="G1634" t="str">
        <f>IF(All_Tasks!G1634="","",All_Tasks!G1634)</f>
        <v/>
      </c>
      <c r="H1634" s="231" t="str">
        <f>IF(All_Tasks!H1634="","",All_Tasks!H1634)</f>
        <v/>
      </c>
      <c r="I1634" t="str">
        <f>IF(All_Tasks!I1634="","",All_Tasks!I1634)</f>
        <v/>
      </c>
      <c r="J1634" t="str">
        <f>IF(All_Tasks!J1634="","",All_Tasks!J1634)</f>
        <v/>
      </c>
      <c r="K1634" t="str">
        <f>IF(All_Tasks!K1634="","",All_Tasks!K1634)</f>
        <v/>
      </c>
      <c r="L1634" s="231" t="str">
        <f>IF(All_Tasks!L1634="","",All_Tasks!L1634)</f>
        <v/>
      </c>
      <c r="M1634" t="str">
        <f>IF(All_Tasks!M1634="","",All_Tasks!M1634)</f>
        <v/>
      </c>
      <c r="N1634" t="str">
        <f>IF(All_Tasks!N1634="","",All_Tasks!N1634)</f>
        <v/>
      </c>
      <c r="O1634" t="str">
        <f>IF(All_Tasks!O1634="","",All_Tasks!O1634)</f>
        <v/>
      </c>
      <c r="P1634" s="181">
        <f>IF(All_Tasks!P1634="",0,All_Tasks!P1634)</f>
        <v>0</v>
      </c>
      <c r="Q1634" s="181">
        <f>IF(All_Tasks!Q1634="",0,All_Tasks!Q1634)</f>
        <v>0</v>
      </c>
      <c r="R1634" s="181">
        <f>IF(All_Tasks!R1634="",0,All_Tasks!R1634)</f>
        <v>0</v>
      </c>
      <c r="S1634" s="181" t="str">
        <f>IF(All_Tasks!S1634="","",All_Tasks!S1634)</f>
        <v/>
      </c>
      <c r="T1634" t="str">
        <f>IF(All_Tasks!T1634="","",All_Tasks!T1634)</f>
        <v/>
      </c>
      <c r="U1634" t="str">
        <f>IF(All_Tasks!U1634="","",All_Tasks!U1634)</f>
        <v/>
      </c>
      <c r="V1634">
        <f>IF(A1634="",0,IFERROR(MATCH(A1634,Scope_Labor_Rates!$A$6:$A$46,0)+5,0))</f>
        <v>0</v>
      </c>
      <c r="W1634" s="178">
        <f>IF(V1634&gt;0,INDEX(Scope_Labor_Rates!$C$6:$C$46,V1634-5),0)</f>
        <v>0</v>
      </c>
      <c r="X1634" s="178">
        <f>IF(V1634&gt;0,INDEX(Scope_Labor_Rates!$C$6:$C$46,V1634-5),0)</f>
        <v>0</v>
      </c>
      <c r="Y1634" s="180">
        <f>IF(V1634&gt;0,INDEX(Scope_Labor_Rates!$S$6:$S$46,V1634-5),0)</f>
        <v>0</v>
      </c>
      <c r="Z1634" s="180">
        <f>IF(V1634&gt;0,INDEX(Scope_Labor_Rates!$R$6:$R$46,V1634-5),1)</f>
        <v>1</v>
      </c>
      <c r="AA1634" s="231">
        <f t="shared" si="225"/>
        <v>0</v>
      </c>
      <c r="AB1634" t="str">
        <f t="shared" si="226"/>
        <v/>
      </c>
      <c r="AC1634" s="178" t="str">
        <f t="shared" si="227"/>
        <v/>
      </c>
      <c r="AD1634" s="181">
        <f t="shared" si="228"/>
        <v>0</v>
      </c>
      <c r="AE1634" s="178">
        <f>IF(V1634&gt;0,P1634*INDEX(Scope_Labor_Rates!$E$6:$E$46,V1634-5),0)</f>
        <v>0</v>
      </c>
      <c r="AF1634" s="181">
        <f>IF(V1634&gt;0,AE1634*INDEX(Scope_Labor_Rates!$D$6:$D$46,V1634-5)*AA1634,0)</f>
        <v>0</v>
      </c>
      <c r="AG1634" s="178">
        <f>IF(V1634&gt;0,P1634*INDEX(Scope_Labor_Rates!$G$6:$G$46,V1634-5),0)</f>
        <v>0</v>
      </c>
      <c r="AH1634" s="181">
        <f>IF(V1634&gt;0,AG1634*INDEX(Scope_Labor_Rates!$F$6:$F$46,V1634-5)*AA1634,0)</f>
        <v>0</v>
      </c>
      <c r="AI1634" s="178">
        <f>IF(V1634&gt;0,P1634*INDEX(Scope_Labor_Rates!$I$6:$I$46,V1634-5),0)</f>
        <v>0</v>
      </c>
      <c r="AJ1634" s="181">
        <f>IF(V1634&gt;0,AI1634*INDEX(Scope_Labor_Rates!$H$6:$H$46,V1634-5)*AA1634,0)</f>
        <v>0</v>
      </c>
      <c r="AK1634" s="178">
        <f>IF(V1634&gt;0,P1634*INDEX(Scope_Labor_Rates!$K$6:$K$46,V1634-5),0)</f>
        <v>0</v>
      </c>
      <c r="AL1634" s="181">
        <f>IF(V1634&gt;0,AK1634*INDEX(Scope_Labor_Rates!$J$6:$J$46,V1634-5)*AA1634,0)</f>
        <v>0</v>
      </c>
      <c r="AM1634" s="178">
        <f>IF(V1634&gt;0,P1634*INDEX(Scope_Labor_Rates!$M$6:$M$46,V1634-5),0)</f>
        <v>0</v>
      </c>
      <c r="AN1634" s="178">
        <f>IF(V1634&gt;0,AM1634*INDEX(Scope_Labor_Rates!$L$6:$L$46,V1634-5)*AA1634,0)</f>
        <v>0</v>
      </c>
      <c r="AO1634" s="178">
        <f>IF(V1634&gt;0,P1634*INDEX(Scope_Labor_Rates!$O$6:$O$46,V1634-5)*AA1634,0)</f>
        <v>0</v>
      </c>
      <c r="AP1634" s="181">
        <f>IF(V1634&gt;0,P1634*INDEX(Scope_Labor_Rates!$Q$6:$Q$46,V1634-5)*AA1634,0)</f>
        <v>0</v>
      </c>
      <c r="AQ1634" s="178">
        <f t="shared" si="229"/>
        <v>0</v>
      </c>
      <c r="AR1634" s="178">
        <f t="shared" si="230"/>
        <v>0</v>
      </c>
      <c r="AS1634" s="178">
        <f t="shared" si="231"/>
        <v>0</v>
      </c>
      <c r="AT1634" s="178">
        <f t="shared" si="232"/>
        <v>0</v>
      </c>
      <c r="AU1634">
        <f t="shared" si="233"/>
        <v>0</v>
      </c>
    </row>
    <row r="1635" spans="1:47">
      <c r="A1635" t="str">
        <f>IF(All_Tasks!A1635="","",All_Tasks!A1635)</f>
        <v/>
      </c>
      <c r="B1635" t="str">
        <f>IF(All_Tasks!B1635="","",All_Tasks!B1635)</f>
        <v/>
      </c>
      <c r="C1635" t="str">
        <f>IF(All_Tasks!C1635="","",All_Tasks!C1635)</f>
        <v/>
      </c>
      <c r="D1635" t="str">
        <f>IF(All_Tasks!D1635="","",All_Tasks!D1635)</f>
        <v/>
      </c>
      <c r="E1635" t="str">
        <f>IF(All_Tasks!V1635&lt;&gt;"",All_Tasks!V1635,IF(All_Tasks!E1635&lt;&gt;"",All_Tasks!E1635,""))</f>
        <v/>
      </c>
      <c r="F1635" t="str">
        <f>IF(All_Tasks!F1635="","",All_Tasks!F1635)</f>
        <v/>
      </c>
      <c r="G1635" t="str">
        <f>IF(All_Tasks!G1635="","",All_Tasks!G1635)</f>
        <v/>
      </c>
      <c r="H1635" s="231" t="str">
        <f>IF(All_Tasks!H1635="","",All_Tasks!H1635)</f>
        <v/>
      </c>
      <c r="I1635" t="str">
        <f>IF(All_Tasks!I1635="","",All_Tasks!I1635)</f>
        <v/>
      </c>
      <c r="J1635" t="str">
        <f>IF(All_Tasks!J1635="","",All_Tasks!J1635)</f>
        <v/>
      </c>
      <c r="K1635" t="str">
        <f>IF(All_Tasks!K1635="","",All_Tasks!K1635)</f>
        <v/>
      </c>
      <c r="L1635" s="231" t="str">
        <f>IF(All_Tasks!L1635="","",All_Tasks!L1635)</f>
        <v/>
      </c>
      <c r="M1635" t="str">
        <f>IF(All_Tasks!M1635="","",All_Tasks!M1635)</f>
        <v/>
      </c>
      <c r="N1635" t="str">
        <f>IF(All_Tasks!N1635="","",All_Tasks!N1635)</f>
        <v/>
      </c>
      <c r="O1635" t="str">
        <f>IF(All_Tasks!O1635="","",All_Tasks!O1635)</f>
        <v/>
      </c>
      <c r="P1635" s="181">
        <f>IF(All_Tasks!P1635="",0,All_Tasks!P1635)</f>
        <v>0</v>
      </c>
      <c r="Q1635" s="181">
        <f>IF(All_Tasks!Q1635="",0,All_Tasks!Q1635)</f>
        <v>0</v>
      </c>
      <c r="R1635" s="181">
        <f>IF(All_Tasks!R1635="",0,All_Tasks!R1635)</f>
        <v>0</v>
      </c>
      <c r="S1635" s="181" t="str">
        <f>IF(All_Tasks!S1635="","",All_Tasks!S1635)</f>
        <v/>
      </c>
      <c r="T1635" t="str">
        <f>IF(All_Tasks!T1635="","",All_Tasks!T1635)</f>
        <v/>
      </c>
      <c r="U1635" t="str">
        <f>IF(All_Tasks!U1635="","",All_Tasks!U1635)</f>
        <v/>
      </c>
      <c r="V1635">
        <f>IF(A1635="",0,IFERROR(MATCH(A1635,Scope_Labor_Rates!$A$6:$A$46,0)+5,0))</f>
        <v>0</v>
      </c>
      <c r="W1635" s="178">
        <f>IF(V1635&gt;0,INDEX(Scope_Labor_Rates!$C$6:$C$46,V1635-5),0)</f>
        <v>0</v>
      </c>
      <c r="X1635" s="178">
        <f>IF(V1635&gt;0,INDEX(Scope_Labor_Rates!$C$6:$C$46,V1635-5),0)</f>
        <v>0</v>
      </c>
      <c r="Y1635" s="180">
        <f>IF(V1635&gt;0,INDEX(Scope_Labor_Rates!$S$6:$S$46,V1635-5),0)</f>
        <v>0</v>
      </c>
      <c r="Z1635" s="180">
        <f>IF(V1635&gt;0,INDEX(Scope_Labor_Rates!$R$6:$R$46,V1635-5),1)</f>
        <v>1</v>
      </c>
      <c r="AA1635" s="231">
        <f t="shared" si="225"/>
        <v>0</v>
      </c>
      <c r="AB1635" t="str">
        <f t="shared" si="226"/>
        <v/>
      </c>
      <c r="AC1635" s="178" t="str">
        <f t="shared" si="227"/>
        <v/>
      </c>
      <c r="AD1635" s="181">
        <f t="shared" si="228"/>
        <v>0</v>
      </c>
      <c r="AE1635" s="178">
        <f>IF(V1635&gt;0,P1635*INDEX(Scope_Labor_Rates!$E$6:$E$46,V1635-5),0)</f>
        <v>0</v>
      </c>
      <c r="AF1635" s="181">
        <f>IF(V1635&gt;0,AE1635*INDEX(Scope_Labor_Rates!$D$6:$D$46,V1635-5)*AA1635,0)</f>
        <v>0</v>
      </c>
      <c r="AG1635" s="178">
        <f>IF(V1635&gt;0,P1635*INDEX(Scope_Labor_Rates!$G$6:$G$46,V1635-5),0)</f>
        <v>0</v>
      </c>
      <c r="AH1635" s="181">
        <f>IF(V1635&gt;0,AG1635*INDEX(Scope_Labor_Rates!$F$6:$F$46,V1635-5)*AA1635,0)</f>
        <v>0</v>
      </c>
      <c r="AI1635" s="178">
        <f>IF(V1635&gt;0,P1635*INDEX(Scope_Labor_Rates!$I$6:$I$46,V1635-5),0)</f>
        <v>0</v>
      </c>
      <c r="AJ1635" s="181">
        <f>IF(V1635&gt;0,AI1635*INDEX(Scope_Labor_Rates!$H$6:$H$46,V1635-5)*AA1635,0)</f>
        <v>0</v>
      </c>
      <c r="AK1635" s="178">
        <f>IF(V1635&gt;0,P1635*INDEX(Scope_Labor_Rates!$K$6:$K$46,V1635-5),0)</f>
        <v>0</v>
      </c>
      <c r="AL1635" s="181">
        <f>IF(V1635&gt;0,AK1635*INDEX(Scope_Labor_Rates!$J$6:$J$46,V1635-5)*AA1635,0)</f>
        <v>0</v>
      </c>
      <c r="AM1635" s="178">
        <f>IF(V1635&gt;0,P1635*INDEX(Scope_Labor_Rates!$M$6:$M$46,V1635-5),0)</f>
        <v>0</v>
      </c>
      <c r="AN1635" s="178">
        <f>IF(V1635&gt;0,AM1635*INDEX(Scope_Labor_Rates!$L$6:$L$46,V1635-5)*AA1635,0)</f>
        <v>0</v>
      </c>
      <c r="AO1635" s="178">
        <f>IF(V1635&gt;0,P1635*INDEX(Scope_Labor_Rates!$O$6:$O$46,V1635-5)*AA1635,0)</f>
        <v>0</v>
      </c>
      <c r="AP1635" s="181">
        <f>IF(V1635&gt;0,P1635*INDEX(Scope_Labor_Rates!$Q$6:$Q$46,V1635-5)*AA1635,0)</f>
        <v>0</v>
      </c>
      <c r="AQ1635" s="178">
        <f t="shared" si="229"/>
        <v>0</v>
      </c>
      <c r="AR1635" s="178">
        <f t="shared" si="230"/>
        <v>0</v>
      </c>
      <c r="AS1635" s="178">
        <f t="shared" si="231"/>
        <v>0</v>
      </c>
      <c r="AT1635" s="178">
        <f t="shared" si="232"/>
        <v>0</v>
      </c>
      <c r="AU1635">
        <f t="shared" si="233"/>
        <v>0</v>
      </c>
    </row>
    <row r="1636" spans="1:47">
      <c r="A1636" t="str">
        <f>IF(All_Tasks!A1636="","",All_Tasks!A1636)</f>
        <v/>
      </c>
      <c r="B1636" t="str">
        <f>IF(All_Tasks!B1636="","",All_Tasks!B1636)</f>
        <v/>
      </c>
      <c r="C1636" t="str">
        <f>IF(All_Tasks!C1636="","",All_Tasks!C1636)</f>
        <v/>
      </c>
      <c r="D1636" t="str">
        <f>IF(All_Tasks!D1636="","",All_Tasks!D1636)</f>
        <v/>
      </c>
      <c r="E1636" t="str">
        <f>IF(All_Tasks!V1636&lt;&gt;"",All_Tasks!V1636,IF(All_Tasks!E1636&lt;&gt;"",All_Tasks!E1636,""))</f>
        <v/>
      </c>
      <c r="F1636" t="str">
        <f>IF(All_Tasks!F1636="","",All_Tasks!F1636)</f>
        <v/>
      </c>
      <c r="G1636" t="str">
        <f>IF(All_Tasks!G1636="","",All_Tasks!G1636)</f>
        <v/>
      </c>
      <c r="H1636" s="231" t="str">
        <f>IF(All_Tasks!H1636="","",All_Tasks!H1636)</f>
        <v/>
      </c>
      <c r="I1636" t="str">
        <f>IF(All_Tasks!I1636="","",All_Tasks!I1636)</f>
        <v/>
      </c>
      <c r="J1636" t="str">
        <f>IF(All_Tasks!J1636="","",All_Tasks!J1636)</f>
        <v/>
      </c>
      <c r="K1636" t="str">
        <f>IF(All_Tasks!K1636="","",All_Tasks!K1636)</f>
        <v/>
      </c>
      <c r="L1636" s="231" t="str">
        <f>IF(All_Tasks!L1636="","",All_Tasks!L1636)</f>
        <v/>
      </c>
      <c r="M1636" t="str">
        <f>IF(All_Tasks!M1636="","",All_Tasks!M1636)</f>
        <v/>
      </c>
      <c r="N1636" t="str">
        <f>IF(All_Tasks!N1636="","",All_Tasks!N1636)</f>
        <v/>
      </c>
      <c r="O1636" t="str">
        <f>IF(All_Tasks!O1636="","",All_Tasks!O1636)</f>
        <v/>
      </c>
      <c r="P1636" s="181">
        <f>IF(All_Tasks!P1636="",0,All_Tasks!P1636)</f>
        <v>0</v>
      </c>
      <c r="Q1636" s="181">
        <f>IF(All_Tasks!Q1636="",0,All_Tasks!Q1636)</f>
        <v>0</v>
      </c>
      <c r="R1636" s="181">
        <f>IF(All_Tasks!R1636="",0,All_Tasks!R1636)</f>
        <v>0</v>
      </c>
      <c r="S1636" s="181" t="str">
        <f>IF(All_Tasks!S1636="","",All_Tasks!S1636)</f>
        <v/>
      </c>
      <c r="T1636" t="str">
        <f>IF(All_Tasks!T1636="","",All_Tasks!T1636)</f>
        <v/>
      </c>
      <c r="U1636" t="str">
        <f>IF(All_Tasks!U1636="","",All_Tasks!U1636)</f>
        <v/>
      </c>
      <c r="V1636">
        <f>IF(A1636="",0,IFERROR(MATCH(A1636,Scope_Labor_Rates!$A$6:$A$46,0)+5,0))</f>
        <v>0</v>
      </c>
      <c r="W1636" s="178">
        <f>IF(V1636&gt;0,INDEX(Scope_Labor_Rates!$C$6:$C$46,V1636-5),0)</f>
        <v>0</v>
      </c>
      <c r="X1636" s="178">
        <f>IF(V1636&gt;0,INDEX(Scope_Labor_Rates!$C$6:$C$46,V1636-5),0)</f>
        <v>0</v>
      </c>
      <c r="Y1636" s="180">
        <f>IF(V1636&gt;0,INDEX(Scope_Labor_Rates!$S$6:$S$46,V1636-5),0)</f>
        <v>0</v>
      </c>
      <c r="Z1636" s="180">
        <f>IF(V1636&gt;0,INDEX(Scope_Labor_Rates!$R$6:$R$46,V1636-5),1)</f>
        <v>1</v>
      </c>
      <c r="AA1636" s="231">
        <f t="shared" si="225"/>
        <v>0</v>
      </c>
      <c r="AB1636" t="str">
        <f t="shared" si="226"/>
        <v/>
      </c>
      <c r="AC1636" s="178" t="str">
        <f t="shared" si="227"/>
        <v/>
      </c>
      <c r="AD1636" s="181">
        <f t="shared" si="228"/>
        <v>0</v>
      </c>
      <c r="AE1636" s="178">
        <f>IF(V1636&gt;0,P1636*INDEX(Scope_Labor_Rates!$E$6:$E$46,V1636-5),0)</f>
        <v>0</v>
      </c>
      <c r="AF1636" s="181">
        <f>IF(V1636&gt;0,AE1636*INDEX(Scope_Labor_Rates!$D$6:$D$46,V1636-5)*AA1636,0)</f>
        <v>0</v>
      </c>
      <c r="AG1636" s="178">
        <f>IF(V1636&gt;0,P1636*INDEX(Scope_Labor_Rates!$G$6:$G$46,V1636-5),0)</f>
        <v>0</v>
      </c>
      <c r="AH1636" s="181">
        <f>IF(V1636&gt;0,AG1636*INDEX(Scope_Labor_Rates!$F$6:$F$46,V1636-5)*AA1636,0)</f>
        <v>0</v>
      </c>
      <c r="AI1636" s="178">
        <f>IF(V1636&gt;0,P1636*INDEX(Scope_Labor_Rates!$I$6:$I$46,V1636-5),0)</f>
        <v>0</v>
      </c>
      <c r="AJ1636" s="181">
        <f>IF(V1636&gt;0,AI1636*INDEX(Scope_Labor_Rates!$H$6:$H$46,V1636-5)*AA1636,0)</f>
        <v>0</v>
      </c>
      <c r="AK1636" s="178">
        <f>IF(V1636&gt;0,P1636*INDEX(Scope_Labor_Rates!$K$6:$K$46,V1636-5),0)</f>
        <v>0</v>
      </c>
      <c r="AL1636" s="181">
        <f>IF(V1636&gt;0,AK1636*INDEX(Scope_Labor_Rates!$J$6:$J$46,V1636-5)*AA1636,0)</f>
        <v>0</v>
      </c>
      <c r="AM1636" s="178">
        <f>IF(V1636&gt;0,P1636*INDEX(Scope_Labor_Rates!$M$6:$M$46,V1636-5),0)</f>
        <v>0</v>
      </c>
      <c r="AN1636" s="178">
        <f>IF(V1636&gt;0,AM1636*INDEX(Scope_Labor_Rates!$L$6:$L$46,V1636-5)*AA1636,0)</f>
        <v>0</v>
      </c>
      <c r="AO1636" s="178">
        <f>IF(V1636&gt;0,P1636*INDEX(Scope_Labor_Rates!$O$6:$O$46,V1636-5)*AA1636,0)</f>
        <v>0</v>
      </c>
      <c r="AP1636" s="181">
        <f>IF(V1636&gt;0,P1636*INDEX(Scope_Labor_Rates!$Q$6:$Q$46,V1636-5)*AA1636,0)</f>
        <v>0</v>
      </c>
      <c r="AQ1636" s="178">
        <f t="shared" si="229"/>
        <v>0</v>
      </c>
      <c r="AR1636" s="178">
        <f t="shared" si="230"/>
        <v>0</v>
      </c>
      <c r="AS1636" s="178">
        <f t="shared" si="231"/>
        <v>0</v>
      </c>
      <c r="AT1636" s="178">
        <f t="shared" si="232"/>
        <v>0</v>
      </c>
      <c r="AU1636">
        <f t="shared" si="233"/>
        <v>0</v>
      </c>
    </row>
    <row r="1637" spans="1:47">
      <c r="A1637" t="str">
        <f>IF(All_Tasks!A1637="","",All_Tasks!A1637)</f>
        <v/>
      </c>
      <c r="B1637" t="str">
        <f>IF(All_Tasks!B1637="","",All_Tasks!B1637)</f>
        <v/>
      </c>
      <c r="C1637" t="str">
        <f>IF(All_Tasks!C1637="","",All_Tasks!C1637)</f>
        <v/>
      </c>
      <c r="D1637" t="str">
        <f>IF(All_Tasks!D1637="","",All_Tasks!D1637)</f>
        <v/>
      </c>
      <c r="E1637" t="str">
        <f>IF(All_Tasks!V1637&lt;&gt;"",All_Tasks!V1637,IF(All_Tasks!E1637&lt;&gt;"",All_Tasks!E1637,""))</f>
        <v/>
      </c>
      <c r="F1637" t="str">
        <f>IF(All_Tasks!F1637="","",All_Tasks!F1637)</f>
        <v/>
      </c>
      <c r="G1637" t="str">
        <f>IF(All_Tasks!G1637="","",All_Tasks!G1637)</f>
        <v/>
      </c>
      <c r="H1637" s="231" t="str">
        <f>IF(All_Tasks!H1637="","",All_Tasks!H1637)</f>
        <v/>
      </c>
      <c r="I1637" t="str">
        <f>IF(All_Tasks!I1637="","",All_Tasks!I1637)</f>
        <v/>
      </c>
      <c r="J1637" t="str">
        <f>IF(All_Tasks!J1637="","",All_Tasks!J1637)</f>
        <v/>
      </c>
      <c r="K1637" t="str">
        <f>IF(All_Tasks!K1637="","",All_Tasks!K1637)</f>
        <v/>
      </c>
      <c r="L1637" s="231" t="str">
        <f>IF(All_Tasks!L1637="","",All_Tasks!L1637)</f>
        <v/>
      </c>
      <c r="M1637" t="str">
        <f>IF(All_Tasks!M1637="","",All_Tasks!M1637)</f>
        <v/>
      </c>
      <c r="N1637" t="str">
        <f>IF(All_Tasks!N1637="","",All_Tasks!N1637)</f>
        <v/>
      </c>
      <c r="O1637" t="str">
        <f>IF(All_Tasks!O1637="","",All_Tasks!O1637)</f>
        <v/>
      </c>
      <c r="P1637" s="181">
        <f>IF(All_Tasks!P1637="",0,All_Tasks!P1637)</f>
        <v>0</v>
      </c>
      <c r="Q1637" s="181">
        <f>IF(All_Tasks!Q1637="",0,All_Tasks!Q1637)</f>
        <v>0</v>
      </c>
      <c r="R1637" s="181">
        <f>IF(All_Tasks!R1637="",0,All_Tasks!R1637)</f>
        <v>0</v>
      </c>
      <c r="S1637" s="181" t="str">
        <f>IF(All_Tasks!S1637="","",All_Tasks!S1637)</f>
        <v/>
      </c>
      <c r="T1637" t="str">
        <f>IF(All_Tasks!T1637="","",All_Tasks!T1637)</f>
        <v/>
      </c>
      <c r="U1637" t="str">
        <f>IF(All_Tasks!U1637="","",All_Tasks!U1637)</f>
        <v/>
      </c>
      <c r="V1637">
        <f>IF(A1637="",0,IFERROR(MATCH(A1637,Scope_Labor_Rates!$A$6:$A$46,0)+5,0))</f>
        <v>0</v>
      </c>
      <c r="W1637" s="178">
        <f>IF(V1637&gt;0,INDEX(Scope_Labor_Rates!$C$6:$C$46,V1637-5),0)</f>
        <v>0</v>
      </c>
      <c r="X1637" s="178">
        <f>IF(V1637&gt;0,INDEX(Scope_Labor_Rates!$C$6:$C$46,V1637-5),0)</f>
        <v>0</v>
      </c>
      <c r="Y1637" s="180">
        <f>IF(V1637&gt;0,INDEX(Scope_Labor_Rates!$S$6:$S$46,V1637-5),0)</f>
        <v>0</v>
      </c>
      <c r="Z1637" s="180">
        <f>IF(V1637&gt;0,INDEX(Scope_Labor_Rates!$R$6:$R$46,V1637-5),1)</f>
        <v>1</v>
      </c>
      <c r="AA1637" s="231">
        <f t="shared" si="225"/>
        <v>0</v>
      </c>
      <c r="AB1637" t="str">
        <f t="shared" si="226"/>
        <v/>
      </c>
      <c r="AC1637" s="178" t="str">
        <f t="shared" si="227"/>
        <v/>
      </c>
      <c r="AD1637" s="181">
        <f t="shared" si="228"/>
        <v>0</v>
      </c>
      <c r="AE1637" s="178">
        <f>IF(V1637&gt;0,P1637*INDEX(Scope_Labor_Rates!$E$6:$E$46,V1637-5),0)</f>
        <v>0</v>
      </c>
      <c r="AF1637" s="181">
        <f>IF(V1637&gt;0,AE1637*INDEX(Scope_Labor_Rates!$D$6:$D$46,V1637-5)*AA1637,0)</f>
        <v>0</v>
      </c>
      <c r="AG1637" s="178">
        <f>IF(V1637&gt;0,P1637*INDEX(Scope_Labor_Rates!$G$6:$G$46,V1637-5),0)</f>
        <v>0</v>
      </c>
      <c r="AH1637" s="181">
        <f>IF(V1637&gt;0,AG1637*INDEX(Scope_Labor_Rates!$F$6:$F$46,V1637-5)*AA1637,0)</f>
        <v>0</v>
      </c>
      <c r="AI1637" s="178">
        <f>IF(V1637&gt;0,P1637*INDEX(Scope_Labor_Rates!$I$6:$I$46,V1637-5),0)</f>
        <v>0</v>
      </c>
      <c r="AJ1637" s="181">
        <f>IF(V1637&gt;0,AI1637*INDEX(Scope_Labor_Rates!$H$6:$H$46,V1637-5)*AA1637,0)</f>
        <v>0</v>
      </c>
      <c r="AK1637" s="178">
        <f>IF(V1637&gt;0,P1637*INDEX(Scope_Labor_Rates!$K$6:$K$46,V1637-5),0)</f>
        <v>0</v>
      </c>
      <c r="AL1637" s="181">
        <f>IF(V1637&gt;0,AK1637*INDEX(Scope_Labor_Rates!$J$6:$J$46,V1637-5)*AA1637,0)</f>
        <v>0</v>
      </c>
      <c r="AM1637" s="178">
        <f>IF(V1637&gt;0,P1637*INDEX(Scope_Labor_Rates!$M$6:$M$46,V1637-5),0)</f>
        <v>0</v>
      </c>
      <c r="AN1637" s="178">
        <f>IF(V1637&gt;0,AM1637*INDEX(Scope_Labor_Rates!$L$6:$L$46,V1637-5)*AA1637,0)</f>
        <v>0</v>
      </c>
      <c r="AO1637" s="178">
        <f>IF(V1637&gt;0,P1637*INDEX(Scope_Labor_Rates!$O$6:$O$46,V1637-5)*AA1637,0)</f>
        <v>0</v>
      </c>
      <c r="AP1637" s="181">
        <f>IF(V1637&gt;0,P1637*INDEX(Scope_Labor_Rates!$Q$6:$Q$46,V1637-5)*AA1637,0)</f>
        <v>0</v>
      </c>
      <c r="AQ1637" s="178">
        <f t="shared" si="229"/>
        <v>0</v>
      </c>
      <c r="AR1637" s="178">
        <f t="shared" si="230"/>
        <v>0</v>
      </c>
      <c r="AS1637" s="178">
        <f t="shared" si="231"/>
        <v>0</v>
      </c>
      <c r="AT1637" s="178">
        <f t="shared" si="232"/>
        <v>0</v>
      </c>
      <c r="AU1637">
        <f t="shared" si="233"/>
        <v>0</v>
      </c>
    </row>
    <row r="1638" spans="1:47">
      <c r="A1638" t="str">
        <f>IF(All_Tasks!A1638="","",All_Tasks!A1638)</f>
        <v/>
      </c>
      <c r="B1638" t="str">
        <f>IF(All_Tasks!B1638="","",All_Tasks!B1638)</f>
        <v/>
      </c>
      <c r="C1638" t="str">
        <f>IF(All_Tasks!C1638="","",All_Tasks!C1638)</f>
        <v/>
      </c>
      <c r="D1638" t="str">
        <f>IF(All_Tasks!D1638="","",All_Tasks!D1638)</f>
        <v/>
      </c>
      <c r="E1638" t="str">
        <f>IF(All_Tasks!V1638&lt;&gt;"",All_Tasks!V1638,IF(All_Tasks!E1638&lt;&gt;"",All_Tasks!E1638,""))</f>
        <v/>
      </c>
      <c r="F1638" t="str">
        <f>IF(All_Tasks!F1638="","",All_Tasks!F1638)</f>
        <v/>
      </c>
      <c r="G1638" t="str">
        <f>IF(All_Tasks!G1638="","",All_Tasks!G1638)</f>
        <v/>
      </c>
      <c r="H1638" s="231" t="str">
        <f>IF(All_Tasks!H1638="","",All_Tasks!H1638)</f>
        <v/>
      </c>
      <c r="I1638" t="str">
        <f>IF(All_Tasks!I1638="","",All_Tasks!I1638)</f>
        <v/>
      </c>
      <c r="J1638" t="str">
        <f>IF(All_Tasks!J1638="","",All_Tasks!J1638)</f>
        <v/>
      </c>
      <c r="K1638" t="str">
        <f>IF(All_Tasks!K1638="","",All_Tasks!K1638)</f>
        <v/>
      </c>
      <c r="L1638" s="231" t="str">
        <f>IF(All_Tasks!L1638="","",All_Tasks!L1638)</f>
        <v/>
      </c>
      <c r="M1638" t="str">
        <f>IF(All_Tasks!M1638="","",All_Tasks!M1638)</f>
        <v/>
      </c>
      <c r="N1638" t="str">
        <f>IF(All_Tasks!N1638="","",All_Tasks!N1638)</f>
        <v/>
      </c>
      <c r="O1638" t="str">
        <f>IF(All_Tasks!O1638="","",All_Tasks!O1638)</f>
        <v/>
      </c>
      <c r="P1638" s="181">
        <f>IF(All_Tasks!P1638="",0,All_Tasks!P1638)</f>
        <v>0</v>
      </c>
      <c r="Q1638" s="181">
        <f>IF(All_Tasks!Q1638="",0,All_Tasks!Q1638)</f>
        <v>0</v>
      </c>
      <c r="R1638" s="181">
        <f>IF(All_Tasks!R1638="",0,All_Tasks!R1638)</f>
        <v>0</v>
      </c>
      <c r="S1638" s="181" t="str">
        <f>IF(All_Tasks!S1638="","",All_Tasks!S1638)</f>
        <v/>
      </c>
      <c r="T1638" t="str">
        <f>IF(All_Tasks!T1638="","",All_Tasks!T1638)</f>
        <v/>
      </c>
      <c r="U1638" t="str">
        <f>IF(All_Tasks!U1638="","",All_Tasks!U1638)</f>
        <v/>
      </c>
      <c r="V1638">
        <f>IF(A1638="",0,IFERROR(MATCH(A1638,Scope_Labor_Rates!$A$6:$A$46,0)+5,0))</f>
        <v>0</v>
      </c>
      <c r="W1638" s="178">
        <f>IF(V1638&gt;0,INDEX(Scope_Labor_Rates!$C$6:$C$46,V1638-5),0)</f>
        <v>0</v>
      </c>
      <c r="X1638" s="178">
        <f>IF(V1638&gt;0,INDEX(Scope_Labor_Rates!$C$6:$C$46,V1638-5),0)</f>
        <v>0</v>
      </c>
      <c r="Y1638" s="180">
        <f>IF(V1638&gt;0,INDEX(Scope_Labor_Rates!$S$6:$S$46,V1638-5),0)</f>
        <v>0</v>
      </c>
      <c r="Z1638" s="180">
        <f>IF(V1638&gt;0,INDEX(Scope_Labor_Rates!$R$6:$R$46,V1638-5),1)</f>
        <v>1</v>
      </c>
      <c r="AA1638" s="231">
        <f t="shared" si="225"/>
        <v>0</v>
      </c>
      <c r="AB1638" t="str">
        <f t="shared" si="226"/>
        <v/>
      </c>
      <c r="AC1638" s="178" t="str">
        <f t="shared" si="227"/>
        <v/>
      </c>
      <c r="AD1638" s="181">
        <f t="shared" si="228"/>
        <v>0</v>
      </c>
      <c r="AE1638" s="178">
        <f>IF(V1638&gt;0,P1638*INDEX(Scope_Labor_Rates!$E$6:$E$46,V1638-5),0)</f>
        <v>0</v>
      </c>
      <c r="AF1638" s="181">
        <f>IF(V1638&gt;0,AE1638*INDEX(Scope_Labor_Rates!$D$6:$D$46,V1638-5)*AA1638,0)</f>
        <v>0</v>
      </c>
      <c r="AG1638" s="178">
        <f>IF(V1638&gt;0,P1638*INDEX(Scope_Labor_Rates!$G$6:$G$46,V1638-5),0)</f>
        <v>0</v>
      </c>
      <c r="AH1638" s="181">
        <f>IF(V1638&gt;0,AG1638*INDEX(Scope_Labor_Rates!$F$6:$F$46,V1638-5)*AA1638,0)</f>
        <v>0</v>
      </c>
      <c r="AI1638" s="178">
        <f>IF(V1638&gt;0,P1638*INDEX(Scope_Labor_Rates!$I$6:$I$46,V1638-5),0)</f>
        <v>0</v>
      </c>
      <c r="AJ1638" s="181">
        <f>IF(V1638&gt;0,AI1638*INDEX(Scope_Labor_Rates!$H$6:$H$46,V1638-5)*AA1638,0)</f>
        <v>0</v>
      </c>
      <c r="AK1638" s="178">
        <f>IF(V1638&gt;0,P1638*INDEX(Scope_Labor_Rates!$K$6:$K$46,V1638-5),0)</f>
        <v>0</v>
      </c>
      <c r="AL1638" s="181">
        <f>IF(V1638&gt;0,AK1638*INDEX(Scope_Labor_Rates!$J$6:$J$46,V1638-5)*AA1638,0)</f>
        <v>0</v>
      </c>
      <c r="AM1638" s="178">
        <f>IF(V1638&gt;0,P1638*INDEX(Scope_Labor_Rates!$M$6:$M$46,V1638-5),0)</f>
        <v>0</v>
      </c>
      <c r="AN1638" s="178">
        <f>IF(V1638&gt;0,AM1638*INDEX(Scope_Labor_Rates!$L$6:$L$46,V1638-5)*AA1638,0)</f>
        <v>0</v>
      </c>
      <c r="AO1638" s="178">
        <f>IF(V1638&gt;0,P1638*INDEX(Scope_Labor_Rates!$O$6:$O$46,V1638-5)*AA1638,0)</f>
        <v>0</v>
      </c>
      <c r="AP1638" s="181">
        <f>IF(V1638&gt;0,P1638*INDEX(Scope_Labor_Rates!$Q$6:$Q$46,V1638-5)*AA1638,0)</f>
        <v>0</v>
      </c>
      <c r="AQ1638" s="178">
        <f t="shared" si="229"/>
        <v>0</v>
      </c>
      <c r="AR1638" s="178">
        <f t="shared" si="230"/>
        <v>0</v>
      </c>
      <c r="AS1638" s="178">
        <f t="shared" si="231"/>
        <v>0</v>
      </c>
      <c r="AT1638" s="178">
        <f t="shared" si="232"/>
        <v>0</v>
      </c>
      <c r="AU1638">
        <f t="shared" si="233"/>
        <v>0</v>
      </c>
    </row>
    <row r="1639" spans="1:47">
      <c r="A1639" t="str">
        <f>IF(All_Tasks!A1639="","",All_Tasks!A1639)</f>
        <v/>
      </c>
      <c r="B1639" t="str">
        <f>IF(All_Tasks!B1639="","",All_Tasks!B1639)</f>
        <v/>
      </c>
      <c r="C1639" t="str">
        <f>IF(All_Tasks!C1639="","",All_Tasks!C1639)</f>
        <v/>
      </c>
      <c r="D1639" t="str">
        <f>IF(All_Tasks!D1639="","",All_Tasks!D1639)</f>
        <v/>
      </c>
      <c r="E1639" t="str">
        <f>IF(All_Tasks!V1639&lt;&gt;"",All_Tasks!V1639,IF(All_Tasks!E1639&lt;&gt;"",All_Tasks!E1639,""))</f>
        <v/>
      </c>
      <c r="F1639" t="str">
        <f>IF(All_Tasks!F1639="","",All_Tasks!F1639)</f>
        <v/>
      </c>
      <c r="G1639" t="str">
        <f>IF(All_Tasks!G1639="","",All_Tasks!G1639)</f>
        <v/>
      </c>
      <c r="H1639" s="231" t="str">
        <f>IF(All_Tasks!H1639="","",All_Tasks!H1639)</f>
        <v/>
      </c>
      <c r="I1639" t="str">
        <f>IF(All_Tasks!I1639="","",All_Tasks!I1639)</f>
        <v/>
      </c>
      <c r="J1639" t="str">
        <f>IF(All_Tasks!J1639="","",All_Tasks!J1639)</f>
        <v/>
      </c>
      <c r="K1639" t="str">
        <f>IF(All_Tasks!K1639="","",All_Tasks!K1639)</f>
        <v/>
      </c>
      <c r="L1639" s="231" t="str">
        <f>IF(All_Tasks!L1639="","",All_Tasks!L1639)</f>
        <v/>
      </c>
      <c r="M1639" t="str">
        <f>IF(All_Tasks!M1639="","",All_Tasks!M1639)</f>
        <v/>
      </c>
      <c r="N1639" t="str">
        <f>IF(All_Tasks!N1639="","",All_Tasks!N1639)</f>
        <v/>
      </c>
      <c r="O1639" t="str">
        <f>IF(All_Tasks!O1639="","",All_Tasks!O1639)</f>
        <v/>
      </c>
      <c r="P1639" s="181">
        <f>IF(All_Tasks!P1639="",0,All_Tasks!P1639)</f>
        <v>0</v>
      </c>
      <c r="Q1639" s="181">
        <f>IF(All_Tasks!Q1639="",0,All_Tasks!Q1639)</f>
        <v>0</v>
      </c>
      <c r="R1639" s="181">
        <f>IF(All_Tasks!R1639="",0,All_Tasks!R1639)</f>
        <v>0</v>
      </c>
      <c r="S1639" s="181" t="str">
        <f>IF(All_Tasks!S1639="","",All_Tasks!S1639)</f>
        <v/>
      </c>
      <c r="T1639" t="str">
        <f>IF(All_Tasks!T1639="","",All_Tasks!T1639)</f>
        <v/>
      </c>
      <c r="U1639" t="str">
        <f>IF(All_Tasks!U1639="","",All_Tasks!U1639)</f>
        <v/>
      </c>
      <c r="V1639">
        <f>IF(A1639="",0,IFERROR(MATCH(A1639,Scope_Labor_Rates!$A$6:$A$46,0)+5,0))</f>
        <v>0</v>
      </c>
      <c r="W1639" s="178">
        <f>IF(V1639&gt;0,INDEX(Scope_Labor_Rates!$C$6:$C$46,V1639-5),0)</f>
        <v>0</v>
      </c>
      <c r="X1639" s="178">
        <f>IF(V1639&gt;0,INDEX(Scope_Labor_Rates!$C$6:$C$46,V1639-5),0)</f>
        <v>0</v>
      </c>
      <c r="Y1639" s="180">
        <f>IF(V1639&gt;0,INDEX(Scope_Labor_Rates!$S$6:$S$46,V1639-5),0)</f>
        <v>0</v>
      </c>
      <c r="Z1639" s="180">
        <f>IF(V1639&gt;0,INDEX(Scope_Labor_Rates!$R$6:$R$46,V1639-5),1)</f>
        <v>1</v>
      </c>
      <c r="AA1639" s="231">
        <f t="shared" si="225"/>
        <v>0</v>
      </c>
      <c r="AB1639" t="str">
        <f t="shared" si="226"/>
        <v/>
      </c>
      <c r="AC1639" s="178" t="str">
        <f t="shared" si="227"/>
        <v/>
      </c>
      <c r="AD1639" s="181">
        <f t="shared" si="228"/>
        <v>0</v>
      </c>
      <c r="AE1639" s="178">
        <f>IF(V1639&gt;0,P1639*INDEX(Scope_Labor_Rates!$E$6:$E$46,V1639-5),0)</f>
        <v>0</v>
      </c>
      <c r="AF1639" s="181">
        <f>IF(V1639&gt;0,AE1639*INDEX(Scope_Labor_Rates!$D$6:$D$46,V1639-5)*AA1639,0)</f>
        <v>0</v>
      </c>
      <c r="AG1639" s="178">
        <f>IF(V1639&gt;0,P1639*INDEX(Scope_Labor_Rates!$G$6:$G$46,V1639-5),0)</f>
        <v>0</v>
      </c>
      <c r="AH1639" s="181">
        <f>IF(V1639&gt;0,AG1639*INDEX(Scope_Labor_Rates!$F$6:$F$46,V1639-5)*AA1639,0)</f>
        <v>0</v>
      </c>
      <c r="AI1639" s="178">
        <f>IF(V1639&gt;0,P1639*INDEX(Scope_Labor_Rates!$I$6:$I$46,V1639-5),0)</f>
        <v>0</v>
      </c>
      <c r="AJ1639" s="181">
        <f>IF(V1639&gt;0,AI1639*INDEX(Scope_Labor_Rates!$H$6:$H$46,V1639-5)*AA1639,0)</f>
        <v>0</v>
      </c>
      <c r="AK1639" s="178">
        <f>IF(V1639&gt;0,P1639*INDEX(Scope_Labor_Rates!$K$6:$K$46,V1639-5),0)</f>
        <v>0</v>
      </c>
      <c r="AL1639" s="181">
        <f>IF(V1639&gt;0,AK1639*INDEX(Scope_Labor_Rates!$J$6:$J$46,V1639-5)*AA1639,0)</f>
        <v>0</v>
      </c>
      <c r="AM1639" s="178">
        <f>IF(V1639&gt;0,P1639*INDEX(Scope_Labor_Rates!$M$6:$M$46,V1639-5),0)</f>
        <v>0</v>
      </c>
      <c r="AN1639" s="178">
        <f>IF(V1639&gt;0,AM1639*INDEX(Scope_Labor_Rates!$L$6:$L$46,V1639-5)*AA1639,0)</f>
        <v>0</v>
      </c>
      <c r="AO1639" s="178">
        <f>IF(V1639&gt;0,P1639*INDEX(Scope_Labor_Rates!$O$6:$O$46,V1639-5)*AA1639,0)</f>
        <v>0</v>
      </c>
      <c r="AP1639" s="181">
        <f>IF(V1639&gt;0,P1639*INDEX(Scope_Labor_Rates!$Q$6:$Q$46,V1639-5)*AA1639,0)</f>
        <v>0</v>
      </c>
      <c r="AQ1639" s="178">
        <f t="shared" si="229"/>
        <v>0</v>
      </c>
      <c r="AR1639" s="178">
        <f t="shared" si="230"/>
        <v>0</v>
      </c>
      <c r="AS1639" s="178">
        <f t="shared" si="231"/>
        <v>0</v>
      </c>
      <c r="AT1639" s="178">
        <f t="shared" si="232"/>
        <v>0</v>
      </c>
      <c r="AU1639">
        <f t="shared" si="233"/>
        <v>0</v>
      </c>
    </row>
    <row r="1640" spans="1:47">
      <c r="A1640" t="str">
        <f>IF(All_Tasks!A1640="","",All_Tasks!A1640)</f>
        <v/>
      </c>
      <c r="B1640" t="str">
        <f>IF(All_Tasks!B1640="","",All_Tasks!B1640)</f>
        <v/>
      </c>
      <c r="C1640" t="str">
        <f>IF(All_Tasks!C1640="","",All_Tasks!C1640)</f>
        <v/>
      </c>
      <c r="D1640" t="str">
        <f>IF(All_Tasks!D1640="","",All_Tasks!D1640)</f>
        <v/>
      </c>
      <c r="E1640" t="str">
        <f>IF(All_Tasks!V1640&lt;&gt;"",All_Tasks!V1640,IF(All_Tasks!E1640&lt;&gt;"",All_Tasks!E1640,""))</f>
        <v/>
      </c>
      <c r="F1640" t="str">
        <f>IF(All_Tasks!F1640="","",All_Tasks!F1640)</f>
        <v/>
      </c>
      <c r="G1640" t="str">
        <f>IF(All_Tasks!G1640="","",All_Tasks!G1640)</f>
        <v/>
      </c>
      <c r="H1640" s="231" t="str">
        <f>IF(All_Tasks!H1640="","",All_Tasks!H1640)</f>
        <v/>
      </c>
      <c r="I1640" t="str">
        <f>IF(All_Tasks!I1640="","",All_Tasks!I1640)</f>
        <v/>
      </c>
      <c r="J1640" t="str">
        <f>IF(All_Tasks!J1640="","",All_Tasks!J1640)</f>
        <v/>
      </c>
      <c r="K1640" t="str">
        <f>IF(All_Tasks!K1640="","",All_Tasks!K1640)</f>
        <v/>
      </c>
      <c r="L1640" s="231" t="str">
        <f>IF(All_Tasks!L1640="","",All_Tasks!L1640)</f>
        <v/>
      </c>
      <c r="M1640" t="str">
        <f>IF(All_Tasks!M1640="","",All_Tasks!M1640)</f>
        <v/>
      </c>
      <c r="N1640" t="str">
        <f>IF(All_Tasks!N1640="","",All_Tasks!N1640)</f>
        <v/>
      </c>
      <c r="O1640" t="str">
        <f>IF(All_Tasks!O1640="","",All_Tasks!O1640)</f>
        <v/>
      </c>
      <c r="P1640" s="181">
        <f>IF(All_Tasks!P1640="",0,All_Tasks!P1640)</f>
        <v>0</v>
      </c>
      <c r="Q1640" s="181">
        <f>IF(All_Tasks!Q1640="",0,All_Tasks!Q1640)</f>
        <v>0</v>
      </c>
      <c r="R1640" s="181">
        <f>IF(All_Tasks!R1640="",0,All_Tasks!R1640)</f>
        <v>0</v>
      </c>
      <c r="S1640" s="181" t="str">
        <f>IF(All_Tasks!S1640="","",All_Tasks!S1640)</f>
        <v/>
      </c>
      <c r="T1640" t="str">
        <f>IF(All_Tasks!T1640="","",All_Tasks!T1640)</f>
        <v/>
      </c>
      <c r="U1640" t="str">
        <f>IF(All_Tasks!U1640="","",All_Tasks!U1640)</f>
        <v/>
      </c>
      <c r="V1640">
        <f>IF(A1640="",0,IFERROR(MATCH(A1640,Scope_Labor_Rates!$A$6:$A$46,0)+5,0))</f>
        <v>0</v>
      </c>
      <c r="W1640" s="178">
        <f>IF(V1640&gt;0,INDEX(Scope_Labor_Rates!$C$6:$C$46,V1640-5),0)</f>
        <v>0</v>
      </c>
      <c r="X1640" s="178">
        <f>IF(V1640&gt;0,INDEX(Scope_Labor_Rates!$C$6:$C$46,V1640-5),0)</f>
        <v>0</v>
      </c>
      <c r="Y1640" s="180">
        <f>IF(V1640&gt;0,INDEX(Scope_Labor_Rates!$S$6:$S$46,V1640-5),0)</f>
        <v>0</v>
      </c>
      <c r="Z1640" s="180">
        <f>IF(V1640&gt;0,INDEX(Scope_Labor_Rates!$R$6:$R$46,V1640-5),1)</f>
        <v>1</v>
      </c>
      <c r="AA1640" s="231">
        <f t="shared" si="225"/>
        <v>0</v>
      </c>
      <c r="AB1640" t="str">
        <f t="shared" si="226"/>
        <v/>
      </c>
      <c r="AC1640" s="178" t="str">
        <f t="shared" si="227"/>
        <v/>
      </c>
      <c r="AD1640" s="181">
        <f t="shared" si="228"/>
        <v>0</v>
      </c>
      <c r="AE1640" s="178">
        <f>IF(V1640&gt;0,P1640*INDEX(Scope_Labor_Rates!$E$6:$E$46,V1640-5),0)</f>
        <v>0</v>
      </c>
      <c r="AF1640" s="181">
        <f>IF(V1640&gt;0,AE1640*INDEX(Scope_Labor_Rates!$D$6:$D$46,V1640-5)*AA1640,0)</f>
        <v>0</v>
      </c>
      <c r="AG1640" s="178">
        <f>IF(V1640&gt;0,P1640*INDEX(Scope_Labor_Rates!$G$6:$G$46,V1640-5),0)</f>
        <v>0</v>
      </c>
      <c r="AH1640" s="181">
        <f>IF(V1640&gt;0,AG1640*INDEX(Scope_Labor_Rates!$F$6:$F$46,V1640-5)*AA1640,0)</f>
        <v>0</v>
      </c>
      <c r="AI1640" s="178">
        <f>IF(V1640&gt;0,P1640*INDEX(Scope_Labor_Rates!$I$6:$I$46,V1640-5),0)</f>
        <v>0</v>
      </c>
      <c r="AJ1640" s="181">
        <f>IF(V1640&gt;0,AI1640*INDEX(Scope_Labor_Rates!$H$6:$H$46,V1640-5)*AA1640,0)</f>
        <v>0</v>
      </c>
      <c r="AK1640" s="178">
        <f>IF(V1640&gt;0,P1640*INDEX(Scope_Labor_Rates!$K$6:$K$46,V1640-5),0)</f>
        <v>0</v>
      </c>
      <c r="AL1640" s="181">
        <f>IF(V1640&gt;0,AK1640*INDEX(Scope_Labor_Rates!$J$6:$J$46,V1640-5)*AA1640,0)</f>
        <v>0</v>
      </c>
      <c r="AM1640" s="178">
        <f>IF(V1640&gt;0,P1640*INDEX(Scope_Labor_Rates!$M$6:$M$46,V1640-5),0)</f>
        <v>0</v>
      </c>
      <c r="AN1640" s="178">
        <f>IF(V1640&gt;0,AM1640*INDEX(Scope_Labor_Rates!$L$6:$L$46,V1640-5)*AA1640,0)</f>
        <v>0</v>
      </c>
      <c r="AO1640" s="178">
        <f>IF(V1640&gt;0,P1640*INDEX(Scope_Labor_Rates!$O$6:$O$46,V1640-5)*AA1640,0)</f>
        <v>0</v>
      </c>
      <c r="AP1640" s="181">
        <f>IF(V1640&gt;0,P1640*INDEX(Scope_Labor_Rates!$Q$6:$Q$46,V1640-5)*AA1640,0)</f>
        <v>0</v>
      </c>
      <c r="AQ1640" s="178">
        <f t="shared" si="229"/>
        <v>0</v>
      </c>
      <c r="AR1640" s="178">
        <f t="shared" si="230"/>
        <v>0</v>
      </c>
      <c r="AS1640" s="178">
        <f t="shared" si="231"/>
        <v>0</v>
      </c>
      <c r="AT1640" s="178">
        <f t="shared" si="232"/>
        <v>0</v>
      </c>
      <c r="AU1640">
        <f t="shared" si="233"/>
        <v>0</v>
      </c>
    </row>
    <row r="1641" spans="1:47">
      <c r="A1641" t="str">
        <f>IF(All_Tasks!A1641="","",All_Tasks!A1641)</f>
        <v/>
      </c>
      <c r="B1641" t="str">
        <f>IF(All_Tasks!B1641="","",All_Tasks!B1641)</f>
        <v/>
      </c>
      <c r="C1641" t="str">
        <f>IF(All_Tasks!C1641="","",All_Tasks!C1641)</f>
        <v/>
      </c>
      <c r="D1641" t="str">
        <f>IF(All_Tasks!D1641="","",All_Tasks!D1641)</f>
        <v/>
      </c>
      <c r="E1641" t="str">
        <f>IF(All_Tasks!V1641&lt;&gt;"",All_Tasks!V1641,IF(All_Tasks!E1641&lt;&gt;"",All_Tasks!E1641,""))</f>
        <v/>
      </c>
      <c r="F1641" t="str">
        <f>IF(All_Tasks!F1641="","",All_Tasks!F1641)</f>
        <v/>
      </c>
      <c r="G1641" t="str">
        <f>IF(All_Tasks!G1641="","",All_Tasks!G1641)</f>
        <v/>
      </c>
      <c r="H1641" s="231" t="str">
        <f>IF(All_Tasks!H1641="","",All_Tasks!H1641)</f>
        <v/>
      </c>
      <c r="I1641" t="str">
        <f>IF(All_Tasks!I1641="","",All_Tasks!I1641)</f>
        <v/>
      </c>
      <c r="J1641" t="str">
        <f>IF(All_Tasks!J1641="","",All_Tasks!J1641)</f>
        <v/>
      </c>
      <c r="K1641" t="str">
        <f>IF(All_Tasks!K1641="","",All_Tasks!K1641)</f>
        <v/>
      </c>
      <c r="L1641" s="231" t="str">
        <f>IF(All_Tasks!L1641="","",All_Tasks!L1641)</f>
        <v/>
      </c>
      <c r="M1641" t="str">
        <f>IF(All_Tasks!M1641="","",All_Tasks!M1641)</f>
        <v/>
      </c>
      <c r="N1641" t="str">
        <f>IF(All_Tasks!N1641="","",All_Tasks!N1641)</f>
        <v/>
      </c>
      <c r="O1641" t="str">
        <f>IF(All_Tasks!O1641="","",All_Tasks!O1641)</f>
        <v/>
      </c>
      <c r="P1641" s="181">
        <f>IF(All_Tasks!P1641="",0,All_Tasks!P1641)</f>
        <v>0</v>
      </c>
      <c r="Q1641" s="181">
        <f>IF(All_Tasks!Q1641="",0,All_Tasks!Q1641)</f>
        <v>0</v>
      </c>
      <c r="R1641" s="181">
        <f>IF(All_Tasks!R1641="",0,All_Tasks!R1641)</f>
        <v>0</v>
      </c>
      <c r="S1641" s="181" t="str">
        <f>IF(All_Tasks!S1641="","",All_Tasks!S1641)</f>
        <v/>
      </c>
      <c r="T1641" t="str">
        <f>IF(All_Tasks!T1641="","",All_Tasks!T1641)</f>
        <v/>
      </c>
      <c r="U1641" t="str">
        <f>IF(All_Tasks!U1641="","",All_Tasks!U1641)</f>
        <v/>
      </c>
      <c r="V1641">
        <f>IF(A1641="",0,IFERROR(MATCH(A1641,Scope_Labor_Rates!$A$6:$A$46,0)+5,0))</f>
        <v>0</v>
      </c>
      <c r="W1641" s="178">
        <f>IF(V1641&gt;0,INDEX(Scope_Labor_Rates!$C$6:$C$46,V1641-5),0)</f>
        <v>0</v>
      </c>
      <c r="X1641" s="178">
        <f>IF(V1641&gt;0,INDEX(Scope_Labor_Rates!$C$6:$C$46,V1641-5),0)</f>
        <v>0</v>
      </c>
      <c r="Y1641" s="180">
        <f>IF(V1641&gt;0,INDEX(Scope_Labor_Rates!$S$6:$S$46,V1641-5),0)</f>
        <v>0</v>
      </c>
      <c r="Z1641" s="180">
        <f>IF(V1641&gt;0,INDEX(Scope_Labor_Rates!$R$6:$R$46,V1641-5),1)</f>
        <v>1</v>
      </c>
      <c r="AA1641" s="231">
        <f t="shared" si="225"/>
        <v>0</v>
      </c>
      <c r="AB1641" t="str">
        <f t="shared" si="226"/>
        <v/>
      </c>
      <c r="AC1641" s="178" t="str">
        <f t="shared" si="227"/>
        <v/>
      </c>
      <c r="AD1641" s="181">
        <f t="shared" si="228"/>
        <v>0</v>
      </c>
      <c r="AE1641" s="178">
        <f>IF(V1641&gt;0,P1641*INDEX(Scope_Labor_Rates!$E$6:$E$46,V1641-5),0)</f>
        <v>0</v>
      </c>
      <c r="AF1641" s="181">
        <f>IF(V1641&gt;0,AE1641*INDEX(Scope_Labor_Rates!$D$6:$D$46,V1641-5)*AA1641,0)</f>
        <v>0</v>
      </c>
      <c r="AG1641" s="178">
        <f>IF(V1641&gt;0,P1641*INDEX(Scope_Labor_Rates!$G$6:$G$46,V1641-5),0)</f>
        <v>0</v>
      </c>
      <c r="AH1641" s="181">
        <f>IF(V1641&gt;0,AG1641*INDEX(Scope_Labor_Rates!$F$6:$F$46,V1641-5)*AA1641,0)</f>
        <v>0</v>
      </c>
      <c r="AI1641" s="178">
        <f>IF(V1641&gt;0,P1641*INDEX(Scope_Labor_Rates!$I$6:$I$46,V1641-5),0)</f>
        <v>0</v>
      </c>
      <c r="AJ1641" s="181">
        <f>IF(V1641&gt;0,AI1641*INDEX(Scope_Labor_Rates!$H$6:$H$46,V1641-5)*AA1641,0)</f>
        <v>0</v>
      </c>
      <c r="AK1641" s="178">
        <f>IF(V1641&gt;0,P1641*INDEX(Scope_Labor_Rates!$K$6:$K$46,V1641-5),0)</f>
        <v>0</v>
      </c>
      <c r="AL1641" s="181">
        <f>IF(V1641&gt;0,AK1641*INDEX(Scope_Labor_Rates!$J$6:$J$46,V1641-5)*AA1641,0)</f>
        <v>0</v>
      </c>
      <c r="AM1641" s="178">
        <f>IF(V1641&gt;0,P1641*INDEX(Scope_Labor_Rates!$M$6:$M$46,V1641-5),0)</f>
        <v>0</v>
      </c>
      <c r="AN1641" s="178">
        <f>IF(V1641&gt;0,AM1641*INDEX(Scope_Labor_Rates!$L$6:$L$46,V1641-5)*AA1641,0)</f>
        <v>0</v>
      </c>
      <c r="AO1641" s="178">
        <f>IF(V1641&gt;0,P1641*INDEX(Scope_Labor_Rates!$O$6:$O$46,V1641-5)*AA1641,0)</f>
        <v>0</v>
      </c>
      <c r="AP1641" s="181">
        <f>IF(V1641&gt;0,P1641*INDEX(Scope_Labor_Rates!$Q$6:$Q$46,V1641-5)*AA1641,0)</f>
        <v>0</v>
      </c>
      <c r="AQ1641" s="178">
        <f t="shared" si="229"/>
        <v>0</v>
      </c>
      <c r="AR1641" s="178">
        <f t="shared" si="230"/>
        <v>0</v>
      </c>
      <c r="AS1641" s="178">
        <f t="shared" si="231"/>
        <v>0</v>
      </c>
      <c r="AT1641" s="178">
        <f t="shared" si="232"/>
        <v>0</v>
      </c>
      <c r="AU1641">
        <f t="shared" si="233"/>
        <v>0</v>
      </c>
    </row>
    <row r="1642" spans="1:47">
      <c r="A1642" t="str">
        <f>IF(All_Tasks!A1642="","",All_Tasks!A1642)</f>
        <v/>
      </c>
      <c r="B1642" t="str">
        <f>IF(All_Tasks!B1642="","",All_Tasks!B1642)</f>
        <v/>
      </c>
      <c r="C1642" t="str">
        <f>IF(All_Tasks!C1642="","",All_Tasks!C1642)</f>
        <v/>
      </c>
      <c r="D1642" t="str">
        <f>IF(All_Tasks!D1642="","",All_Tasks!D1642)</f>
        <v/>
      </c>
      <c r="E1642" t="str">
        <f>IF(All_Tasks!V1642&lt;&gt;"",All_Tasks!V1642,IF(All_Tasks!E1642&lt;&gt;"",All_Tasks!E1642,""))</f>
        <v/>
      </c>
      <c r="F1642" t="str">
        <f>IF(All_Tasks!F1642="","",All_Tasks!F1642)</f>
        <v/>
      </c>
      <c r="G1642" t="str">
        <f>IF(All_Tasks!G1642="","",All_Tasks!G1642)</f>
        <v/>
      </c>
      <c r="H1642" s="231" t="str">
        <f>IF(All_Tasks!H1642="","",All_Tasks!H1642)</f>
        <v/>
      </c>
      <c r="I1642" t="str">
        <f>IF(All_Tasks!I1642="","",All_Tasks!I1642)</f>
        <v/>
      </c>
      <c r="J1642" t="str">
        <f>IF(All_Tasks!J1642="","",All_Tasks!J1642)</f>
        <v/>
      </c>
      <c r="K1642" t="str">
        <f>IF(All_Tasks!K1642="","",All_Tasks!K1642)</f>
        <v/>
      </c>
      <c r="L1642" s="231" t="str">
        <f>IF(All_Tasks!L1642="","",All_Tasks!L1642)</f>
        <v/>
      </c>
      <c r="M1642" t="str">
        <f>IF(All_Tasks!M1642="","",All_Tasks!M1642)</f>
        <v/>
      </c>
      <c r="N1642" t="str">
        <f>IF(All_Tasks!N1642="","",All_Tasks!N1642)</f>
        <v/>
      </c>
      <c r="O1642" t="str">
        <f>IF(All_Tasks!O1642="","",All_Tasks!O1642)</f>
        <v/>
      </c>
      <c r="P1642" s="181">
        <f>IF(All_Tasks!P1642="",0,All_Tasks!P1642)</f>
        <v>0</v>
      </c>
      <c r="Q1642" s="181">
        <f>IF(All_Tasks!Q1642="",0,All_Tasks!Q1642)</f>
        <v>0</v>
      </c>
      <c r="R1642" s="181">
        <f>IF(All_Tasks!R1642="",0,All_Tasks!R1642)</f>
        <v>0</v>
      </c>
      <c r="S1642" s="181" t="str">
        <f>IF(All_Tasks!S1642="","",All_Tasks!S1642)</f>
        <v/>
      </c>
      <c r="T1642" t="str">
        <f>IF(All_Tasks!T1642="","",All_Tasks!T1642)</f>
        <v/>
      </c>
      <c r="U1642" t="str">
        <f>IF(All_Tasks!U1642="","",All_Tasks!U1642)</f>
        <v/>
      </c>
      <c r="V1642">
        <f>IF(A1642="",0,IFERROR(MATCH(A1642,Scope_Labor_Rates!$A$6:$A$46,0)+5,0))</f>
        <v>0</v>
      </c>
      <c r="W1642" s="178">
        <f>IF(V1642&gt;0,INDEX(Scope_Labor_Rates!$C$6:$C$46,V1642-5),0)</f>
        <v>0</v>
      </c>
      <c r="X1642" s="178">
        <f>IF(V1642&gt;0,INDEX(Scope_Labor_Rates!$C$6:$C$46,V1642-5),0)</f>
        <v>0</v>
      </c>
      <c r="Y1642" s="180">
        <f>IF(V1642&gt;0,INDEX(Scope_Labor_Rates!$S$6:$S$46,V1642-5),0)</f>
        <v>0</v>
      </c>
      <c r="Z1642" s="180">
        <f>IF(V1642&gt;0,INDEX(Scope_Labor_Rates!$R$6:$R$46,V1642-5),1)</f>
        <v>1</v>
      </c>
      <c r="AA1642" s="231">
        <f t="shared" si="225"/>
        <v>0</v>
      </c>
      <c r="AB1642" t="str">
        <f t="shared" si="226"/>
        <v/>
      </c>
      <c r="AC1642" s="178" t="str">
        <f t="shared" si="227"/>
        <v/>
      </c>
      <c r="AD1642" s="181">
        <f t="shared" si="228"/>
        <v>0</v>
      </c>
      <c r="AE1642" s="178">
        <f>IF(V1642&gt;0,P1642*INDEX(Scope_Labor_Rates!$E$6:$E$46,V1642-5),0)</f>
        <v>0</v>
      </c>
      <c r="AF1642" s="181">
        <f>IF(V1642&gt;0,AE1642*INDEX(Scope_Labor_Rates!$D$6:$D$46,V1642-5)*AA1642,0)</f>
        <v>0</v>
      </c>
      <c r="AG1642" s="178">
        <f>IF(V1642&gt;0,P1642*INDEX(Scope_Labor_Rates!$G$6:$G$46,V1642-5),0)</f>
        <v>0</v>
      </c>
      <c r="AH1642" s="181">
        <f>IF(V1642&gt;0,AG1642*INDEX(Scope_Labor_Rates!$F$6:$F$46,V1642-5)*AA1642,0)</f>
        <v>0</v>
      </c>
      <c r="AI1642" s="178">
        <f>IF(V1642&gt;0,P1642*INDEX(Scope_Labor_Rates!$I$6:$I$46,V1642-5),0)</f>
        <v>0</v>
      </c>
      <c r="AJ1642" s="181">
        <f>IF(V1642&gt;0,AI1642*INDEX(Scope_Labor_Rates!$H$6:$H$46,V1642-5)*AA1642,0)</f>
        <v>0</v>
      </c>
      <c r="AK1642" s="178">
        <f>IF(V1642&gt;0,P1642*INDEX(Scope_Labor_Rates!$K$6:$K$46,V1642-5),0)</f>
        <v>0</v>
      </c>
      <c r="AL1642" s="181">
        <f>IF(V1642&gt;0,AK1642*INDEX(Scope_Labor_Rates!$J$6:$J$46,V1642-5)*AA1642,0)</f>
        <v>0</v>
      </c>
      <c r="AM1642" s="178">
        <f>IF(V1642&gt;0,P1642*INDEX(Scope_Labor_Rates!$M$6:$M$46,V1642-5),0)</f>
        <v>0</v>
      </c>
      <c r="AN1642" s="178">
        <f>IF(V1642&gt;0,AM1642*INDEX(Scope_Labor_Rates!$L$6:$L$46,V1642-5)*AA1642,0)</f>
        <v>0</v>
      </c>
      <c r="AO1642" s="178">
        <f>IF(V1642&gt;0,P1642*INDEX(Scope_Labor_Rates!$O$6:$O$46,V1642-5)*AA1642,0)</f>
        <v>0</v>
      </c>
      <c r="AP1642" s="181">
        <f>IF(V1642&gt;0,P1642*INDEX(Scope_Labor_Rates!$Q$6:$Q$46,V1642-5)*AA1642,0)</f>
        <v>0</v>
      </c>
      <c r="AQ1642" s="178">
        <f t="shared" si="229"/>
        <v>0</v>
      </c>
      <c r="AR1642" s="178">
        <f t="shared" si="230"/>
        <v>0</v>
      </c>
      <c r="AS1642" s="178">
        <f t="shared" si="231"/>
        <v>0</v>
      </c>
      <c r="AT1642" s="178">
        <f t="shared" si="232"/>
        <v>0</v>
      </c>
      <c r="AU1642">
        <f t="shared" si="233"/>
        <v>0</v>
      </c>
    </row>
    <row r="1643" spans="1:47">
      <c r="A1643" t="str">
        <f>IF(All_Tasks!A1643="","",All_Tasks!A1643)</f>
        <v/>
      </c>
      <c r="B1643" t="str">
        <f>IF(All_Tasks!B1643="","",All_Tasks!B1643)</f>
        <v/>
      </c>
      <c r="C1643" t="str">
        <f>IF(All_Tasks!C1643="","",All_Tasks!C1643)</f>
        <v/>
      </c>
      <c r="D1643" t="str">
        <f>IF(All_Tasks!D1643="","",All_Tasks!D1643)</f>
        <v/>
      </c>
      <c r="E1643" t="str">
        <f>IF(All_Tasks!V1643&lt;&gt;"",All_Tasks!V1643,IF(All_Tasks!E1643&lt;&gt;"",All_Tasks!E1643,""))</f>
        <v/>
      </c>
      <c r="F1643" t="str">
        <f>IF(All_Tasks!F1643="","",All_Tasks!F1643)</f>
        <v/>
      </c>
      <c r="G1643" t="str">
        <f>IF(All_Tasks!G1643="","",All_Tasks!G1643)</f>
        <v/>
      </c>
      <c r="H1643" s="231" t="str">
        <f>IF(All_Tasks!H1643="","",All_Tasks!H1643)</f>
        <v/>
      </c>
      <c r="I1643" t="str">
        <f>IF(All_Tasks!I1643="","",All_Tasks!I1643)</f>
        <v/>
      </c>
      <c r="J1643" t="str">
        <f>IF(All_Tasks!J1643="","",All_Tasks!J1643)</f>
        <v/>
      </c>
      <c r="K1643" t="str">
        <f>IF(All_Tasks!K1643="","",All_Tasks!K1643)</f>
        <v/>
      </c>
      <c r="L1643" s="231" t="str">
        <f>IF(All_Tasks!L1643="","",All_Tasks!L1643)</f>
        <v/>
      </c>
      <c r="M1643" t="str">
        <f>IF(All_Tasks!M1643="","",All_Tasks!M1643)</f>
        <v/>
      </c>
      <c r="N1643" t="str">
        <f>IF(All_Tasks!N1643="","",All_Tasks!N1643)</f>
        <v/>
      </c>
      <c r="O1643" t="str">
        <f>IF(All_Tasks!O1643="","",All_Tasks!O1643)</f>
        <v/>
      </c>
      <c r="P1643" s="181">
        <f>IF(All_Tasks!P1643="",0,All_Tasks!P1643)</f>
        <v>0</v>
      </c>
      <c r="Q1643" s="181">
        <f>IF(All_Tasks!Q1643="",0,All_Tasks!Q1643)</f>
        <v>0</v>
      </c>
      <c r="R1643" s="181">
        <f>IF(All_Tasks!R1643="",0,All_Tasks!R1643)</f>
        <v>0</v>
      </c>
      <c r="S1643" s="181" t="str">
        <f>IF(All_Tasks!S1643="","",All_Tasks!S1643)</f>
        <v/>
      </c>
      <c r="T1643" t="str">
        <f>IF(All_Tasks!T1643="","",All_Tasks!T1643)</f>
        <v/>
      </c>
      <c r="U1643" t="str">
        <f>IF(All_Tasks!U1643="","",All_Tasks!U1643)</f>
        <v/>
      </c>
      <c r="V1643">
        <f>IF(A1643="",0,IFERROR(MATCH(A1643,Scope_Labor_Rates!$A$6:$A$46,0)+5,0))</f>
        <v>0</v>
      </c>
      <c r="W1643" s="178">
        <f>IF(V1643&gt;0,INDEX(Scope_Labor_Rates!$C$6:$C$46,V1643-5),0)</f>
        <v>0</v>
      </c>
      <c r="X1643" s="178">
        <f>IF(V1643&gt;0,INDEX(Scope_Labor_Rates!$C$6:$C$46,V1643-5),0)</f>
        <v>0</v>
      </c>
      <c r="Y1643" s="180">
        <f>IF(V1643&gt;0,INDEX(Scope_Labor_Rates!$S$6:$S$46,V1643-5),0)</f>
        <v>0</v>
      </c>
      <c r="Z1643" s="180">
        <f>IF(V1643&gt;0,INDEX(Scope_Labor_Rates!$R$6:$R$46,V1643-5),1)</f>
        <v>1</v>
      </c>
      <c r="AA1643" s="231">
        <f t="shared" si="225"/>
        <v>0</v>
      </c>
      <c r="AB1643" t="str">
        <f t="shared" si="226"/>
        <v/>
      </c>
      <c r="AC1643" s="178" t="str">
        <f t="shared" si="227"/>
        <v/>
      </c>
      <c r="AD1643" s="181">
        <f t="shared" si="228"/>
        <v>0</v>
      </c>
      <c r="AE1643" s="178">
        <f>IF(V1643&gt;0,P1643*INDEX(Scope_Labor_Rates!$E$6:$E$46,V1643-5),0)</f>
        <v>0</v>
      </c>
      <c r="AF1643" s="181">
        <f>IF(V1643&gt;0,AE1643*INDEX(Scope_Labor_Rates!$D$6:$D$46,V1643-5)*AA1643,0)</f>
        <v>0</v>
      </c>
      <c r="AG1643" s="178">
        <f>IF(V1643&gt;0,P1643*INDEX(Scope_Labor_Rates!$G$6:$G$46,V1643-5),0)</f>
        <v>0</v>
      </c>
      <c r="AH1643" s="181">
        <f>IF(V1643&gt;0,AG1643*INDEX(Scope_Labor_Rates!$F$6:$F$46,V1643-5)*AA1643,0)</f>
        <v>0</v>
      </c>
      <c r="AI1643" s="178">
        <f>IF(V1643&gt;0,P1643*INDEX(Scope_Labor_Rates!$I$6:$I$46,V1643-5),0)</f>
        <v>0</v>
      </c>
      <c r="AJ1643" s="181">
        <f>IF(V1643&gt;0,AI1643*INDEX(Scope_Labor_Rates!$H$6:$H$46,V1643-5)*AA1643,0)</f>
        <v>0</v>
      </c>
      <c r="AK1643" s="178">
        <f>IF(V1643&gt;0,P1643*INDEX(Scope_Labor_Rates!$K$6:$K$46,V1643-5),0)</f>
        <v>0</v>
      </c>
      <c r="AL1643" s="181">
        <f>IF(V1643&gt;0,AK1643*INDEX(Scope_Labor_Rates!$J$6:$J$46,V1643-5)*AA1643,0)</f>
        <v>0</v>
      </c>
      <c r="AM1643" s="178">
        <f>IF(V1643&gt;0,P1643*INDEX(Scope_Labor_Rates!$M$6:$M$46,V1643-5),0)</f>
        <v>0</v>
      </c>
      <c r="AN1643" s="178">
        <f>IF(V1643&gt;0,AM1643*INDEX(Scope_Labor_Rates!$L$6:$L$46,V1643-5)*AA1643,0)</f>
        <v>0</v>
      </c>
      <c r="AO1643" s="178">
        <f>IF(V1643&gt;0,P1643*INDEX(Scope_Labor_Rates!$O$6:$O$46,V1643-5)*AA1643,0)</f>
        <v>0</v>
      </c>
      <c r="AP1643" s="181">
        <f>IF(V1643&gt;0,P1643*INDEX(Scope_Labor_Rates!$Q$6:$Q$46,V1643-5)*AA1643,0)</f>
        <v>0</v>
      </c>
      <c r="AQ1643" s="178">
        <f t="shared" si="229"/>
        <v>0</v>
      </c>
      <c r="AR1643" s="178">
        <f t="shared" si="230"/>
        <v>0</v>
      </c>
      <c r="AS1643" s="178">
        <f t="shared" si="231"/>
        <v>0</v>
      </c>
      <c r="AT1643" s="178">
        <f t="shared" si="232"/>
        <v>0</v>
      </c>
      <c r="AU1643">
        <f t="shared" si="233"/>
        <v>0</v>
      </c>
    </row>
    <row r="1644" spans="1:47">
      <c r="A1644" t="str">
        <f>IF(All_Tasks!A1644="","",All_Tasks!A1644)</f>
        <v/>
      </c>
      <c r="B1644" t="str">
        <f>IF(All_Tasks!B1644="","",All_Tasks!B1644)</f>
        <v/>
      </c>
      <c r="C1644" t="str">
        <f>IF(All_Tasks!C1644="","",All_Tasks!C1644)</f>
        <v/>
      </c>
      <c r="D1644" t="str">
        <f>IF(All_Tasks!D1644="","",All_Tasks!D1644)</f>
        <v/>
      </c>
      <c r="E1644" t="str">
        <f>IF(All_Tasks!V1644&lt;&gt;"",All_Tasks!V1644,IF(All_Tasks!E1644&lt;&gt;"",All_Tasks!E1644,""))</f>
        <v/>
      </c>
      <c r="F1644" t="str">
        <f>IF(All_Tasks!F1644="","",All_Tasks!F1644)</f>
        <v/>
      </c>
      <c r="G1644" t="str">
        <f>IF(All_Tasks!G1644="","",All_Tasks!G1644)</f>
        <v/>
      </c>
      <c r="H1644" s="231" t="str">
        <f>IF(All_Tasks!H1644="","",All_Tasks!H1644)</f>
        <v/>
      </c>
      <c r="I1644" t="str">
        <f>IF(All_Tasks!I1644="","",All_Tasks!I1644)</f>
        <v/>
      </c>
      <c r="J1644" t="str">
        <f>IF(All_Tasks!J1644="","",All_Tasks!J1644)</f>
        <v/>
      </c>
      <c r="K1644" t="str">
        <f>IF(All_Tasks!K1644="","",All_Tasks!K1644)</f>
        <v/>
      </c>
      <c r="L1644" s="231" t="str">
        <f>IF(All_Tasks!L1644="","",All_Tasks!L1644)</f>
        <v/>
      </c>
      <c r="M1644" t="str">
        <f>IF(All_Tasks!M1644="","",All_Tasks!M1644)</f>
        <v/>
      </c>
      <c r="N1644" t="str">
        <f>IF(All_Tasks!N1644="","",All_Tasks!N1644)</f>
        <v/>
      </c>
      <c r="O1644" t="str">
        <f>IF(All_Tasks!O1644="","",All_Tasks!O1644)</f>
        <v/>
      </c>
      <c r="P1644" s="181">
        <f>IF(All_Tasks!P1644="",0,All_Tasks!P1644)</f>
        <v>0</v>
      </c>
      <c r="Q1644" s="181">
        <f>IF(All_Tasks!Q1644="",0,All_Tasks!Q1644)</f>
        <v>0</v>
      </c>
      <c r="R1644" s="181">
        <f>IF(All_Tasks!R1644="",0,All_Tasks!R1644)</f>
        <v>0</v>
      </c>
      <c r="S1644" s="181" t="str">
        <f>IF(All_Tasks!S1644="","",All_Tasks!S1644)</f>
        <v/>
      </c>
      <c r="T1644" t="str">
        <f>IF(All_Tasks!T1644="","",All_Tasks!T1644)</f>
        <v/>
      </c>
      <c r="U1644" t="str">
        <f>IF(All_Tasks!U1644="","",All_Tasks!U1644)</f>
        <v/>
      </c>
      <c r="V1644">
        <f>IF(A1644="",0,IFERROR(MATCH(A1644,Scope_Labor_Rates!$A$6:$A$46,0)+5,0))</f>
        <v>0</v>
      </c>
      <c r="W1644" s="178">
        <f>IF(V1644&gt;0,INDEX(Scope_Labor_Rates!$C$6:$C$46,V1644-5),0)</f>
        <v>0</v>
      </c>
      <c r="X1644" s="178">
        <f>IF(V1644&gt;0,INDEX(Scope_Labor_Rates!$C$6:$C$46,V1644-5),0)</f>
        <v>0</v>
      </c>
      <c r="Y1644" s="180">
        <f>IF(V1644&gt;0,INDEX(Scope_Labor_Rates!$S$6:$S$46,V1644-5),0)</f>
        <v>0</v>
      </c>
      <c r="Z1644" s="180">
        <f>IF(V1644&gt;0,INDEX(Scope_Labor_Rates!$R$6:$R$46,V1644-5),1)</f>
        <v>1</v>
      </c>
      <c r="AA1644" s="231">
        <f t="shared" si="225"/>
        <v>0</v>
      </c>
      <c r="AB1644" t="str">
        <f t="shared" si="226"/>
        <v/>
      </c>
      <c r="AC1644" s="178" t="str">
        <f t="shared" si="227"/>
        <v/>
      </c>
      <c r="AD1644" s="181">
        <f t="shared" si="228"/>
        <v>0</v>
      </c>
      <c r="AE1644" s="178">
        <f>IF(V1644&gt;0,P1644*INDEX(Scope_Labor_Rates!$E$6:$E$46,V1644-5),0)</f>
        <v>0</v>
      </c>
      <c r="AF1644" s="181">
        <f>IF(V1644&gt;0,AE1644*INDEX(Scope_Labor_Rates!$D$6:$D$46,V1644-5)*AA1644,0)</f>
        <v>0</v>
      </c>
      <c r="AG1644" s="178">
        <f>IF(V1644&gt;0,P1644*INDEX(Scope_Labor_Rates!$G$6:$G$46,V1644-5),0)</f>
        <v>0</v>
      </c>
      <c r="AH1644" s="181">
        <f>IF(V1644&gt;0,AG1644*INDEX(Scope_Labor_Rates!$F$6:$F$46,V1644-5)*AA1644,0)</f>
        <v>0</v>
      </c>
      <c r="AI1644" s="178">
        <f>IF(V1644&gt;0,P1644*INDEX(Scope_Labor_Rates!$I$6:$I$46,V1644-5),0)</f>
        <v>0</v>
      </c>
      <c r="AJ1644" s="181">
        <f>IF(V1644&gt;0,AI1644*INDEX(Scope_Labor_Rates!$H$6:$H$46,V1644-5)*AA1644,0)</f>
        <v>0</v>
      </c>
      <c r="AK1644" s="178">
        <f>IF(V1644&gt;0,P1644*INDEX(Scope_Labor_Rates!$K$6:$K$46,V1644-5),0)</f>
        <v>0</v>
      </c>
      <c r="AL1644" s="181">
        <f>IF(V1644&gt;0,AK1644*INDEX(Scope_Labor_Rates!$J$6:$J$46,V1644-5)*AA1644,0)</f>
        <v>0</v>
      </c>
      <c r="AM1644" s="178">
        <f>IF(V1644&gt;0,P1644*INDEX(Scope_Labor_Rates!$M$6:$M$46,V1644-5),0)</f>
        <v>0</v>
      </c>
      <c r="AN1644" s="178">
        <f>IF(V1644&gt;0,AM1644*INDEX(Scope_Labor_Rates!$L$6:$L$46,V1644-5)*AA1644,0)</f>
        <v>0</v>
      </c>
      <c r="AO1644" s="178">
        <f>IF(V1644&gt;0,P1644*INDEX(Scope_Labor_Rates!$O$6:$O$46,V1644-5)*AA1644,0)</f>
        <v>0</v>
      </c>
      <c r="AP1644" s="181">
        <f>IF(V1644&gt;0,P1644*INDEX(Scope_Labor_Rates!$Q$6:$Q$46,V1644-5)*AA1644,0)</f>
        <v>0</v>
      </c>
      <c r="AQ1644" s="178">
        <f t="shared" si="229"/>
        <v>0</v>
      </c>
      <c r="AR1644" s="178">
        <f t="shared" si="230"/>
        <v>0</v>
      </c>
      <c r="AS1644" s="178">
        <f t="shared" si="231"/>
        <v>0</v>
      </c>
      <c r="AT1644" s="178">
        <f t="shared" si="232"/>
        <v>0</v>
      </c>
      <c r="AU1644">
        <f t="shared" si="233"/>
        <v>0</v>
      </c>
    </row>
    <row r="1645" spans="1:47">
      <c r="A1645" t="str">
        <f>IF(All_Tasks!A1645="","",All_Tasks!A1645)</f>
        <v/>
      </c>
      <c r="B1645" t="str">
        <f>IF(All_Tasks!B1645="","",All_Tasks!B1645)</f>
        <v/>
      </c>
      <c r="C1645" t="str">
        <f>IF(All_Tasks!C1645="","",All_Tasks!C1645)</f>
        <v/>
      </c>
      <c r="D1645" t="str">
        <f>IF(All_Tasks!D1645="","",All_Tasks!D1645)</f>
        <v/>
      </c>
      <c r="E1645" t="str">
        <f>IF(All_Tasks!V1645&lt;&gt;"",All_Tasks!V1645,IF(All_Tasks!E1645&lt;&gt;"",All_Tasks!E1645,""))</f>
        <v/>
      </c>
      <c r="F1645" t="str">
        <f>IF(All_Tasks!F1645="","",All_Tasks!F1645)</f>
        <v/>
      </c>
      <c r="G1645" t="str">
        <f>IF(All_Tasks!G1645="","",All_Tasks!G1645)</f>
        <v/>
      </c>
      <c r="H1645" s="231" t="str">
        <f>IF(All_Tasks!H1645="","",All_Tasks!H1645)</f>
        <v/>
      </c>
      <c r="I1645" t="str">
        <f>IF(All_Tasks!I1645="","",All_Tasks!I1645)</f>
        <v/>
      </c>
      <c r="J1645" t="str">
        <f>IF(All_Tasks!J1645="","",All_Tasks!J1645)</f>
        <v/>
      </c>
      <c r="K1645" t="str">
        <f>IF(All_Tasks!K1645="","",All_Tasks!K1645)</f>
        <v/>
      </c>
      <c r="L1645" s="231" t="str">
        <f>IF(All_Tasks!L1645="","",All_Tasks!L1645)</f>
        <v/>
      </c>
      <c r="M1645" t="str">
        <f>IF(All_Tasks!M1645="","",All_Tasks!M1645)</f>
        <v/>
      </c>
      <c r="N1645" t="str">
        <f>IF(All_Tasks!N1645="","",All_Tasks!N1645)</f>
        <v/>
      </c>
      <c r="O1645" t="str">
        <f>IF(All_Tasks!O1645="","",All_Tasks!O1645)</f>
        <v/>
      </c>
      <c r="P1645" s="181">
        <f>IF(All_Tasks!P1645="",0,All_Tasks!P1645)</f>
        <v>0</v>
      </c>
      <c r="Q1645" s="181">
        <f>IF(All_Tasks!Q1645="",0,All_Tasks!Q1645)</f>
        <v>0</v>
      </c>
      <c r="R1645" s="181">
        <f>IF(All_Tasks!R1645="",0,All_Tasks!R1645)</f>
        <v>0</v>
      </c>
      <c r="S1645" s="181" t="str">
        <f>IF(All_Tasks!S1645="","",All_Tasks!S1645)</f>
        <v/>
      </c>
      <c r="T1645" t="str">
        <f>IF(All_Tasks!T1645="","",All_Tasks!T1645)</f>
        <v/>
      </c>
      <c r="U1645" t="str">
        <f>IF(All_Tasks!U1645="","",All_Tasks!U1645)</f>
        <v/>
      </c>
      <c r="V1645">
        <f>IF(A1645="",0,IFERROR(MATCH(A1645,Scope_Labor_Rates!$A$6:$A$46,0)+5,0))</f>
        <v>0</v>
      </c>
      <c r="W1645" s="178">
        <f>IF(V1645&gt;0,INDEX(Scope_Labor_Rates!$C$6:$C$46,V1645-5),0)</f>
        <v>0</v>
      </c>
      <c r="X1645" s="178">
        <f>IF(V1645&gt;0,INDEX(Scope_Labor_Rates!$C$6:$C$46,V1645-5),0)</f>
        <v>0</v>
      </c>
      <c r="Y1645" s="180">
        <f>IF(V1645&gt;0,INDEX(Scope_Labor_Rates!$S$6:$S$46,V1645-5),0)</f>
        <v>0</v>
      </c>
      <c r="Z1645" s="180">
        <f>IF(V1645&gt;0,INDEX(Scope_Labor_Rates!$R$6:$R$46,V1645-5),1)</f>
        <v>1</v>
      </c>
      <c r="AA1645" s="231">
        <f t="shared" si="225"/>
        <v>0</v>
      </c>
      <c r="AB1645" t="str">
        <f t="shared" si="226"/>
        <v/>
      </c>
      <c r="AC1645" s="178" t="str">
        <f t="shared" si="227"/>
        <v/>
      </c>
      <c r="AD1645" s="181">
        <f t="shared" si="228"/>
        <v>0</v>
      </c>
      <c r="AE1645" s="178">
        <f>IF(V1645&gt;0,P1645*INDEX(Scope_Labor_Rates!$E$6:$E$46,V1645-5),0)</f>
        <v>0</v>
      </c>
      <c r="AF1645" s="181">
        <f>IF(V1645&gt;0,AE1645*INDEX(Scope_Labor_Rates!$D$6:$D$46,V1645-5)*AA1645,0)</f>
        <v>0</v>
      </c>
      <c r="AG1645" s="178">
        <f>IF(V1645&gt;0,P1645*INDEX(Scope_Labor_Rates!$G$6:$G$46,V1645-5),0)</f>
        <v>0</v>
      </c>
      <c r="AH1645" s="181">
        <f>IF(V1645&gt;0,AG1645*INDEX(Scope_Labor_Rates!$F$6:$F$46,V1645-5)*AA1645,0)</f>
        <v>0</v>
      </c>
      <c r="AI1645" s="178">
        <f>IF(V1645&gt;0,P1645*INDEX(Scope_Labor_Rates!$I$6:$I$46,V1645-5),0)</f>
        <v>0</v>
      </c>
      <c r="AJ1645" s="181">
        <f>IF(V1645&gt;0,AI1645*INDEX(Scope_Labor_Rates!$H$6:$H$46,V1645-5)*AA1645,0)</f>
        <v>0</v>
      </c>
      <c r="AK1645" s="178">
        <f>IF(V1645&gt;0,P1645*INDEX(Scope_Labor_Rates!$K$6:$K$46,V1645-5),0)</f>
        <v>0</v>
      </c>
      <c r="AL1645" s="181">
        <f>IF(V1645&gt;0,AK1645*INDEX(Scope_Labor_Rates!$J$6:$J$46,V1645-5)*AA1645,0)</f>
        <v>0</v>
      </c>
      <c r="AM1645" s="178">
        <f>IF(V1645&gt;0,P1645*INDEX(Scope_Labor_Rates!$M$6:$M$46,V1645-5),0)</f>
        <v>0</v>
      </c>
      <c r="AN1645" s="178">
        <f>IF(V1645&gt;0,AM1645*INDEX(Scope_Labor_Rates!$L$6:$L$46,V1645-5)*AA1645,0)</f>
        <v>0</v>
      </c>
      <c r="AO1645" s="178">
        <f>IF(V1645&gt;0,P1645*INDEX(Scope_Labor_Rates!$O$6:$O$46,V1645-5)*AA1645,0)</f>
        <v>0</v>
      </c>
      <c r="AP1645" s="181">
        <f>IF(V1645&gt;0,P1645*INDEX(Scope_Labor_Rates!$Q$6:$Q$46,V1645-5)*AA1645,0)</f>
        <v>0</v>
      </c>
      <c r="AQ1645" s="178">
        <f t="shared" si="229"/>
        <v>0</v>
      </c>
      <c r="AR1645" s="178">
        <f t="shared" si="230"/>
        <v>0</v>
      </c>
      <c r="AS1645" s="178">
        <f t="shared" si="231"/>
        <v>0</v>
      </c>
      <c r="AT1645" s="178">
        <f t="shared" si="232"/>
        <v>0</v>
      </c>
      <c r="AU1645">
        <f t="shared" si="233"/>
        <v>0</v>
      </c>
    </row>
    <row r="1646" spans="1:47">
      <c r="A1646" t="str">
        <f>IF(All_Tasks!A1646="","",All_Tasks!A1646)</f>
        <v/>
      </c>
      <c r="B1646" t="str">
        <f>IF(All_Tasks!B1646="","",All_Tasks!B1646)</f>
        <v/>
      </c>
      <c r="C1646" t="str">
        <f>IF(All_Tasks!C1646="","",All_Tasks!C1646)</f>
        <v/>
      </c>
      <c r="D1646" t="str">
        <f>IF(All_Tasks!D1646="","",All_Tasks!D1646)</f>
        <v/>
      </c>
      <c r="E1646" t="str">
        <f>IF(All_Tasks!V1646&lt;&gt;"",All_Tasks!V1646,IF(All_Tasks!E1646&lt;&gt;"",All_Tasks!E1646,""))</f>
        <v/>
      </c>
      <c r="F1646" t="str">
        <f>IF(All_Tasks!F1646="","",All_Tasks!F1646)</f>
        <v/>
      </c>
      <c r="G1646" t="str">
        <f>IF(All_Tasks!G1646="","",All_Tasks!G1646)</f>
        <v/>
      </c>
      <c r="H1646" s="231" t="str">
        <f>IF(All_Tasks!H1646="","",All_Tasks!H1646)</f>
        <v/>
      </c>
      <c r="I1646" t="str">
        <f>IF(All_Tasks!I1646="","",All_Tasks!I1646)</f>
        <v/>
      </c>
      <c r="J1646" t="str">
        <f>IF(All_Tasks!J1646="","",All_Tasks!J1646)</f>
        <v/>
      </c>
      <c r="K1646" t="str">
        <f>IF(All_Tasks!K1646="","",All_Tasks!K1646)</f>
        <v/>
      </c>
      <c r="L1646" s="231" t="str">
        <f>IF(All_Tasks!L1646="","",All_Tasks!L1646)</f>
        <v/>
      </c>
      <c r="M1646" t="str">
        <f>IF(All_Tasks!M1646="","",All_Tasks!M1646)</f>
        <v/>
      </c>
      <c r="N1646" t="str">
        <f>IF(All_Tasks!N1646="","",All_Tasks!N1646)</f>
        <v/>
      </c>
      <c r="O1646" t="str">
        <f>IF(All_Tasks!O1646="","",All_Tasks!O1646)</f>
        <v/>
      </c>
      <c r="P1646" s="181">
        <f>IF(All_Tasks!P1646="",0,All_Tasks!P1646)</f>
        <v>0</v>
      </c>
      <c r="Q1646" s="181">
        <f>IF(All_Tasks!Q1646="",0,All_Tasks!Q1646)</f>
        <v>0</v>
      </c>
      <c r="R1646" s="181">
        <f>IF(All_Tasks!R1646="",0,All_Tasks!R1646)</f>
        <v>0</v>
      </c>
      <c r="S1646" s="181" t="str">
        <f>IF(All_Tasks!S1646="","",All_Tasks!S1646)</f>
        <v/>
      </c>
      <c r="T1646" t="str">
        <f>IF(All_Tasks!T1646="","",All_Tasks!T1646)</f>
        <v/>
      </c>
      <c r="U1646" t="str">
        <f>IF(All_Tasks!U1646="","",All_Tasks!U1646)</f>
        <v/>
      </c>
      <c r="V1646">
        <f>IF(A1646="",0,IFERROR(MATCH(A1646,Scope_Labor_Rates!$A$6:$A$46,0)+5,0))</f>
        <v>0</v>
      </c>
      <c r="W1646" s="178">
        <f>IF(V1646&gt;0,INDEX(Scope_Labor_Rates!$C$6:$C$46,V1646-5),0)</f>
        <v>0</v>
      </c>
      <c r="X1646" s="178">
        <f>IF(V1646&gt;0,INDEX(Scope_Labor_Rates!$C$6:$C$46,V1646-5),0)</f>
        <v>0</v>
      </c>
      <c r="Y1646" s="180">
        <f>IF(V1646&gt;0,INDEX(Scope_Labor_Rates!$S$6:$S$46,V1646-5),0)</f>
        <v>0</v>
      </c>
      <c r="Z1646" s="180">
        <f>IF(V1646&gt;0,INDEX(Scope_Labor_Rates!$R$6:$R$46,V1646-5),1)</f>
        <v>1</v>
      </c>
      <c r="AA1646" s="231">
        <f t="shared" si="225"/>
        <v>0</v>
      </c>
      <c r="AB1646" t="str">
        <f t="shared" si="226"/>
        <v/>
      </c>
      <c r="AC1646" s="178" t="str">
        <f t="shared" si="227"/>
        <v/>
      </c>
      <c r="AD1646" s="181">
        <f t="shared" si="228"/>
        <v>0</v>
      </c>
      <c r="AE1646" s="178">
        <f>IF(V1646&gt;0,P1646*INDEX(Scope_Labor_Rates!$E$6:$E$46,V1646-5),0)</f>
        <v>0</v>
      </c>
      <c r="AF1646" s="181">
        <f>IF(V1646&gt;0,AE1646*INDEX(Scope_Labor_Rates!$D$6:$D$46,V1646-5)*AA1646,0)</f>
        <v>0</v>
      </c>
      <c r="AG1646" s="178">
        <f>IF(V1646&gt;0,P1646*INDEX(Scope_Labor_Rates!$G$6:$G$46,V1646-5),0)</f>
        <v>0</v>
      </c>
      <c r="AH1646" s="181">
        <f>IF(V1646&gt;0,AG1646*INDEX(Scope_Labor_Rates!$F$6:$F$46,V1646-5)*AA1646,0)</f>
        <v>0</v>
      </c>
      <c r="AI1646" s="178">
        <f>IF(V1646&gt;0,P1646*INDEX(Scope_Labor_Rates!$I$6:$I$46,V1646-5),0)</f>
        <v>0</v>
      </c>
      <c r="AJ1646" s="181">
        <f>IF(V1646&gt;0,AI1646*INDEX(Scope_Labor_Rates!$H$6:$H$46,V1646-5)*AA1646,0)</f>
        <v>0</v>
      </c>
      <c r="AK1646" s="178">
        <f>IF(V1646&gt;0,P1646*INDEX(Scope_Labor_Rates!$K$6:$K$46,V1646-5),0)</f>
        <v>0</v>
      </c>
      <c r="AL1646" s="181">
        <f>IF(V1646&gt;0,AK1646*INDEX(Scope_Labor_Rates!$J$6:$J$46,V1646-5)*AA1646,0)</f>
        <v>0</v>
      </c>
      <c r="AM1646" s="178">
        <f>IF(V1646&gt;0,P1646*INDEX(Scope_Labor_Rates!$M$6:$M$46,V1646-5),0)</f>
        <v>0</v>
      </c>
      <c r="AN1646" s="178">
        <f>IF(V1646&gt;0,AM1646*INDEX(Scope_Labor_Rates!$L$6:$L$46,V1646-5)*AA1646,0)</f>
        <v>0</v>
      </c>
      <c r="AO1646" s="178">
        <f>IF(V1646&gt;0,P1646*INDEX(Scope_Labor_Rates!$O$6:$O$46,V1646-5)*AA1646,0)</f>
        <v>0</v>
      </c>
      <c r="AP1646" s="181">
        <f>IF(V1646&gt;0,P1646*INDEX(Scope_Labor_Rates!$Q$6:$Q$46,V1646-5)*AA1646,0)</f>
        <v>0</v>
      </c>
      <c r="AQ1646" s="178">
        <f t="shared" si="229"/>
        <v>0</v>
      </c>
      <c r="AR1646" s="178">
        <f t="shared" si="230"/>
        <v>0</v>
      </c>
      <c r="AS1646" s="178">
        <f t="shared" si="231"/>
        <v>0</v>
      </c>
      <c r="AT1646" s="178">
        <f t="shared" si="232"/>
        <v>0</v>
      </c>
      <c r="AU1646">
        <f t="shared" si="233"/>
        <v>0</v>
      </c>
    </row>
    <row r="1647" spans="1:47">
      <c r="A1647" t="str">
        <f>IF(All_Tasks!A1647="","",All_Tasks!A1647)</f>
        <v/>
      </c>
      <c r="B1647" t="str">
        <f>IF(All_Tasks!B1647="","",All_Tasks!B1647)</f>
        <v/>
      </c>
      <c r="C1647" t="str">
        <f>IF(All_Tasks!C1647="","",All_Tasks!C1647)</f>
        <v/>
      </c>
      <c r="D1647" t="str">
        <f>IF(All_Tasks!D1647="","",All_Tasks!D1647)</f>
        <v/>
      </c>
      <c r="E1647" t="str">
        <f>IF(All_Tasks!V1647&lt;&gt;"",All_Tasks!V1647,IF(All_Tasks!E1647&lt;&gt;"",All_Tasks!E1647,""))</f>
        <v/>
      </c>
      <c r="F1647" t="str">
        <f>IF(All_Tasks!F1647="","",All_Tasks!F1647)</f>
        <v/>
      </c>
      <c r="G1647" t="str">
        <f>IF(All_Tasks!G1647="","",All_Tasks!G1647)</f>
        <v/>
      </c>
      <c r="H1647" s="231" t="str">
        <f>IF(All_Tasks!H1647="","",All_Tasks!H1647)</f>
        <v/>
      </c>
      <c r="I1647" t="str">
        <f>IF(All_Tasks!I1647="","",All_Tasks!I1647)</f>
        <v/>
      </c>
      <c r="J1647" t="str">
        <f>IF(All_Tasks!J1647="","",All_Tasks!J1647)</f>
        <v/>
      </c>
      <c r="K1647" t="str">
        <f>IF(All_Tasks!K1647="","",All_Tasks!K1647)</f>
        <v/>
      </c>
      <c r="L1647" s="231" t="str">
        <f>IF(All_Tasks!L1647="","",All_Tasks!L1647)</f>
        <v/>
      </c>
      <c r="M1647" t="str">
        <f>IF(All_Tasks!M1647="","",All_Tasks!M1647)</f>
        <v/>
      </c>
      <c r="N1647" t="str">
        <f>IF(All_Tasks!N1647="","",All_Tasks!N1647)</f>
        <v/>
      </c>
      <c r="O1647" t="str">
        <f>IF(All_Tasks!O1647="","",All_Tasks!O1647)</f>
        <v/>
      </c>
      <c r="P1647" s="181">
        <f>IF(All_Tasks!P1647="",0,All_Tasks!P1647)</f>
        <v>0</v>
      </c>
      <c r="Q1647" s="181">
        <f>IF(All_Tasks!Q1647="",0,All_Tasks!Q1647)</f>
        <v>0</v>
      </c>
      <c r="R1647" s="181">
        <f>IF(All_Tasks!R1647="",0,All_Tasks!R1647)</f>
        <v>0</v>
      </c>
      <c r="S1647" s="181" t="str">
        <f>IF(All_Tasks!S1647="","",All_Tasks!S1647)</f>
        <v/>
      </c>
      <c r="T1647" t="str">
        <f>IF(All_Tasks!T1647="","",All_Tasks!T1647)</f>
        <v/>
      </c>
      <c r="U1647" t="str">
        <f>IF(All_Tasks!U1647="","",All_Tasks!U1647)</f>
        <v/>
      </c>
      <c r="V1647">
        <f>IF(A1647="",0,IFERROR(MATCH(A1647,Scope_Labor_Rates!$A$6:$A$46,0)+5,0))</f>
        <v>0</v>
      </c>
      <c r="W1647" s="178">
        <f>IF(V1647&gt;0,INDEX(Scope_Labor_Rates!$C$6:$C$46,V1647-5),0)</f>
        <v>0</v>
      </c>
      <c r="X1647" s="178">
        <f>IF(V1647&gt;0,INDEX(Scope_Labor_Rates!$C$6:$C$46,V1647-5),0)</f>
        <v>0</v>
      </c>
      <c r="Y1647" s="180">
        <f>IF(V1647&gt;0,INDEX(Scope_Labor_Rates!$S$6:$S$46,V1647-5),0)</f>
        <v>0</v>
      </c>
      <c r="Z1647" s="180">
        <f>IF(V1647&gt;0,INDEX(Scope_Labor_Rates!$R$6:$R$46,V1647-5),1)</f>
        <v>1</v>
      </c>
      <c r="AA1647" s="231">
        <f t="shared" si="225"/>
        <v>0</v>
      </c>
      <c r="AB1647" t="str">
        <f t="shared" si="226"/>
        <v/>
      </c>
      <c r="AC1647" s="178" t="str">
        <f t="shared" si="227"/>
        <v/>
      </c>
      <c r="AD1647" s="181">
        <f t="shared" si="228"/>
        <v>0</v>
      </c>
      <c r="AE1647" s="178">
        <f>IF(V1647&gt;0,P1647*INDEX(Scope_Labor_Rates!$E$6:$E$46,V1647-5),0)</f>
        <v>0</v>
      </c>
      <c r="AF1647" s="181">
        <f>IF(V1647&gt;0,AE1647*INDEX(Scope_Labor_Rates!$D$6:$D$46,V1647-5)*AA1647,0)</f>
        <v>0</v>
      </c>
      <c r="AG1647" s="178">
        <f>IF(V1647&gt;0,P1647*INDEX(Scope_Labor_Rates!$G$6:$G$46,V1647-5),0)</f>
        <v>0</v>
      </c>
      <c r="AH1647" s="181">
        <f>IF(V1647&gt;0,AG1647*INDEX(Scope_Labor_Rates!$F$6:$F$46,V1647-5)*AA1647,0)</f>
        <v>0</v>
      </c>
      <c r="AI1647" s="178">
        <f>IF(V1647&gt;0,P1647*INDEX(Scope_Labor_Rates!$I$6:$I$46,V1647-5),0)</f>
        <v>0</v>
      </c>
      <c r="AJ1647" s="181">
        <f>IF(V1647&gt;0,AI1647*INDEX(Scope_Labor_Rates!$H$6:$H$46,V1647-5)*AA1647,0)</f>
        <v>0</v>
      </c>
      <c r="AK1647" s="178">
        <f>IF(V1647&gt;0,P1647*INDEX(Scope_Labor_Rates!$K$6:$K$46,V1647-5),0)</f>
        <v>0</v>
      </c>
      <c r="AL1647" s="181">
        <f>IF(V1647&gt;0,AK1647*INDEX(Scope_Labor_Rates!$J$6:$J$46,V1647-5)*AA1647,0)</f>
        <v>0</v>
      </c>
      <c r="AM1647" s="178">
        <f>IF(V1647&gt;0,P1647*INDEX(Scope_Labor_Rates!$M$6:$M$46,V1647-5),0)</f>
        <v>0</v>
      </c>
      <c r="AN1647" s="178">
        <f>IF(V1647&gt;0,AM1647*INDEX(Scope_Labor_Rates!$L$6:$L$46,V1647-5)*AA1647,0)</f>
        <v>0</v>
      </c>
      <c r="AO1647" s="178">
        <f>IF(V1647&gt;0,P1647*INDEX(Scope_Labor_Rates!$O$6:$O$46,V1647-5)*AA1647,0)</f>
        <v>0</v>
      </c>
      <c r="AP1647" s="181">
        <f>IF(V1647&gt;0,P1647*INDEX(Scope_Labor_Rates!$Q$6:$Q$46,V1647-5)*AA1647,0)</f>
        <v>0</v>
      </c>
      <c r="AQ1647" s="178">
        <f t="shared" si="229"/>
        <v>0</v>
      </c>
      <c r="AR1647" s="178">
        <f t="shared" si="230"/>
        <v>0</v>
      </c>
      <c r="AS1647" s="178">
        <f t="shared" si="231"/>
        <v>0</v>
      </c>
      <c r="AT1647" s="178">
        <f t="shared" si="232"/>
        <v>0</v>
      </c>
      <c r="AU1647">
        <f t="shared" si="233"/>
        <v>0</v>
      </c>
    </row>
    <row r="1648" spans="1:47">
      <c r="A1648" t="str">
        <f>IF(All_Tasks!A1648="","",All_Tasks!A1648)</f>
        <v/>
      </c>
      <c r="B1648" t="str">
        <f>IF(All_Tasks!B1648="","",All_Tasks!B1648)</f>
        <v/>
      </c>
      <c r="C1648" t="str">
        <f>IF(All_Tasks!C1648="","",All_Tasks!C1648)</f>
        <v/>
      </c>
      <c r="D1648" t="str">
        <f>IF(All_Tasks!D1648="","",All_Tasks!D1648)</f>
        <v/>
      </c>
      <c r="E1648" t="str">
        <f>IF(All_Tasks!V1648&lt;&gt;"",All_Tasks!V1648,IF(All_Tasks!E1648&lt;&gt;"",All_Tasks!E1648,""))</f>
        <v/>
      </c>
      <c r="F1648" t="str">
        <f>IF(All_Tasks!F1648="","",All_Tasks!F1648)</f>
        <v/>
      </c>
      <c r="G1648" t="str">
        <f>IF(All_Tasks!G1648="","",All_Tasks!G1648)</f>
        <v/>
      </c>
      <c r="H1648" s="231" t="str">
        <f>IF(All_Tasks!H1648="","",All_Tasks!H1648)</f>
        <v/>
      </c>
      <c r="I1648" t="str">
        <f>IF(All_Tasks!I1648="","",All_Tasks!I1648)</f>
        <v/>
      </c>
      <c r="J1648" t="str">
        <f>IF(All_Tasks!J1648="","",All_Tasks!J1648)</f>
        <v/>
      </c>
      <c r="K1648" t="str">
        <f>IF(All_Tasks!K1648="","",All_Tasks!K1648)</f>
        <v/>
      </c>
      <c r="L1648" s="231" t="str">
        <f>IF(All_Tasks!L1648="","",All_Tasks!L1648)</f>
        <v/>
      </c>
      <c r="M1648" t="str">
        <f>IF(All_Tasks!M1648="","",All_Tasks!M1648)</f>
        <v/>
      </c>
      <c r="N1648" t="str">
        <f>IF(All_Tasks!N1648="","",All_Tasks!N1648)</f>
        <v/>
      </c>
      <c r="O1648" t="str">
        <f>IF(All_Tasks!O1648="","",All_Tasks!O1648)</f>
        <v/>
      </c>
      <c r="P1648" s="181">
        <f>IF(All_Tasks!P1648="",0,All_Tasks!P1648)</f>
        <v>0</v>
      </c>
      <c r="Q1648" s="181">
        <f>IF(All_Tasks!Q1648="",0,All_Tasks!Q1648)</f>
        <v>0</v>
      </c>
      <c r="R1648" s="181">
        <f>IF(All_Tasks!R1648="",0,All_Tasks!R1648)</f>
        <v>0</v>
      </c>
      <c r="S1648" s="181" t="str">
        <f>IF(All_Tasks!S1648="","",All_Tasks!S1648)</f>
        <v/>
      </c>
      <c r="T1648" t="str">
        <f>IF(All_Tasks!T1648="","",All_Tasks!T1648)</f>
        <v/>
      </c>
      <c r="U1648" t="str">
        <f>IF(All_Tasks!U1648="","",All_Tasks!U1648)</f>
        <v/>
      </c>
      <c r="V1648">
        <f>IF(A1648="",0,IFERROR(MATCH(A1648,Scope_Labor_Rates!$A$6:$A$46,0)+5,0))</f>
        <v>0</v>
      </c>
      <c r="W1648" s="178">
        <f>IF(V1648&gt;0,INDEX(Scope_Labor_Rates!$C$6:$C$46,V1648-5),0)</f>
        <v>0</v>
      </c>
      <c r="X1648" s="178">
        <f>IF(V1648&gt;0,INDEX(Scope_Labor_Rates!$C$6:$C$46,V1648-5),0)</f>
        <v>0</v>
      </c>
      <c r="Y1648" s="180">
        <f>IF(V1648&gt;0,INDEX(Scope_Labor_Rates!$S$6:$S$46,V1648-5),0)</f>
        <v>0</v>
      </c>
      <c r="Z1648" s="180">
        <f>IF(V1648&gt;0,INDEX(Scope_Labor_Rates!$R$6:$R$46,V1648-5),1)</f>
        <v>1</v>
      </c>
      <c r="AA1648" s="231">
        <f t="shared" si="225"/>
        <v>0</v>
      </c>
      <c r="AB1648" t="str">
        <f t="shared" si="226"/>
        <v/>
      </c>
      <c r="AC1648" s="178" t="str">
        <f t="shared" si="227"/>
        <v/>
      </c>
      <c r="AD1648" s="181">
        <f t="shared" si="228"/>
        <v>0</v>
      </c>
      <c r="AE1648" s="178">
        <f>IF(V1648&gt;0,P1648*INDEX(Scope_Labor_Rates!$E$6:$E$46,V1648-5),0)</f>
        <v>0</v>
      </c>
      <c r="AF1648" s="181">
        <f>IF(V1648&gt;0,AE1648*INDEX(Scope_Labor_Rates!$D$6:$D$46,V1648-5)*AA1648,0)</f>
        <v>0</v>
      </c>
      <c r="AG1648" s="178">
        <f>IF(V1648&gt;0,P1648*INDEX(Scope_Labor_Rates!$G$6:$G$46,V1648-5),0)</f>
        <v>0</v>
      </c>
      <c r="AH1648" s="181">
        <f>IF(V1648&gt;0,AG1648*INDEX(Scope_Labor_Rates!$F$6:$F$46,V1648-5)*AA1648,0)</f>
        <v>0</v>
      </c>
      <c r="AI1648" s="178">
        <f>IF(V1648&gt;0,P1648*INDEX(Scope_Labor_Rates!$I$6:$I$46,V1648-5),0)</f>
        <v>0</v>
      </c>
      <c r="AJ1648" s="181">
        <f>IF(V1648&gt;0,AI1648*INDEX(Scope_Labor_Rates!$H$6:$H$46,V1648-5)*AA1648,0)</f>
        <v>0</v>
      </c>
      <c r="AK1648" s="178">
        <f>IF(V1648&gt;0,P1648*INDEX(Scope_Labor_Rates!$K$6:$K$46,V1648-5),0)</f>
        <v>0</v>
      </c>
      <c r="AL1648" s="181">
        <f>IF(V1648&gt;0,AK1648*INDEX(Scope_Labor_Rates!$J$6:$J$46,V1648-5)*AA1648,0)</f>
        <v>0</v>
      </c>
      <c r="AM1648" s="178">
        <f>IF(V1648&gt;0,P1648*INDEX(Scope_Labor_Rates!$M$6:$M$46,V1648-5),0)</f>
        <v>0</v>
      </c>
      <c r="AN1648" s="178">
        <f>IF(V1648&gt;0,AM1648*INDEX(Scope_Labor_Rates!$L$6:$L$46,V1648-5)*AA1648,0)</f>
        <v>0</v>
      </c>
      <c r="AO1648" s="178">
        <f>IF(V1648&gt;0,P1648*INDEX(Scope_Labor_Rates!$O$6:$O$46,V1648-5)*AA1648,0)</f>
        <v>0</v>
      </c>
      <c r="AP1648" s="181">
        <f>IF(V1648&gt;0,P1648*INDEX(Scope_Labor_Rates!$Q$6:$Q$46,V1648-5)*AA1648,0)</f>
        <v>0</v>
      </c>
      <c r="AQ1648" s="178">
        <f t="shared" si="229"/>
        <v>0</v>
      </c>
      <c r="AR1648" s="178">
        <f t="shared" si="230"/>
        <v>0</v>
      </c>
      <c r="AS1648" s="178">
        <f t="shared" si="231"/>
        <v>0</v>
      </c>
      <c r="AT1648" s="178">
        <f t="shared" si="232"/>
        <v>0</v>
      </c>
      <c r="AU1648">
        <f t="shared" si="233"/>
        <v>0</v>
      </c>
    </row>
    <row r="1649" spans="1:47">
      <c r="A1649" t="str">
        <f>IF(All_Tasks!A1649="","",All_Tasks!A1649)</f>
        <v/>
      </c>
      <c r="B1649" t="str">
        <f>IF(All_Tasks!B1649="","",All_Tasks!B1649)</f>
        <v/>
      </c>
      <c r="C1649" t="str">
        <f>IF(All_Tasks!C1649="","",All_Tasks!C1649)</f>
        <v/>
      </c>
      <c r="D1649" t="str">
        <f>IF(All_Tasks!D1649="","",All_Tasks!D1649)</f>
        <v/>
      </c>
      <c r="E1649" t="str">
        <f>IF(All_Tasks!V1649&lt;&gt;"",All_Tasks!V1649,IF(All_Tasks!E1649&lt;&gt;"",All_Tasks!E1649,""))</f>
        <v/>
      </c>
      <c r="F1649" t="str">
        <f>IF(All_Tasks!F1649="","",All_Tasks!F1649)</f>
        <v/>
      </c>
      <c r="G1649" t="str">
        <f>IF(All_Tasks!G1649="","",All_Tasks!G1649)</f>
        <v/>
      </c>
      <c r="H1649" s="231" t="str">
        <f>IF(All_Tasks!H1649="","",All_Tasks!H1649)</f>
        <v/>
      </c>
      <c r="I1649" t="str">
        <f>IF(All_Tasks!I1649="","",All_Tasks!I1649)</f>
        <v/>
      </c>
      <c r="J1649" t="str">
        <f>IF(All_Tasks!J1649="","",All_Tasks!J1649)</f>
        <v/>
      </c>
      <c r="K1649" t="str">
        <f>IF(All_Tasks!K1649="","",All_Tasks!K1649)</f>
        <v/>
      </c>
      <c r="L1649" s="231" t="str">
        <f>IF(All_Tasks!L1649="","",All_Tasks!L1649)</f>
        <v/>
      </c>
      <c r="M1649" t="str">
        <f>IF(All_Tasks!M1649="","",All_Tasks!M1649)</f>
        <v/>
      </c>
      <c r="N1649" t="str">
        <f>IF(All_Tasks!N1649="","",All_Tasks!N1649)</f>
        <v/>
      </c>
      <c r="O1649" t="str">
        <f>IF(All_Tasks!O1649="","",All_Tasks!O1649)</f>
        <v/>
      </c>
      <c r="P1649" s="181">
        <f>IF(All_Tasks!P1649="",0,All_Tasks!P1649)</f>
        <v>0</v>
      </c>
      <c r="Q1649" s="181">
        <f>IF(All_Tasks!Q1649="",0,All_Tasks!Q1649)</f>
        <v>0</v>
      </c>
      <c r="R1649" s="181">
        <f>IF(All_Tasks!R1649="",0,All_Tasks!R1649)</f>
        <v>0</v>
      </c>
      <c r="S1649" s="181" t="str">
        <f>IF(All_Tasks!S1649="","",All_Tasks!S1649)</f>
        <v/>
      </c>
      <c r="T1649" t="str">
        <f>IF(All_Tasks!T1649="","",All_Tasks!T1649)</f>
        <v/>
      </c>
      <c r="U1649" t="str">
        <f>IF(All_Tasks!U1649="","",All_Tasks!U1649)</f>
        <v/>
      </c>
      <c r="V1649">
        <f>IF(A1649="",0,IFERROR(MATCH(A1649,Scope_Labor_Rates!$A$6:$A$46,0)+5,0))</f>
        <v>0</v>
      </c>
      <c r="W1649" s="178">
        <f>IF(V1649&gt;0,INDEX(Scope_Labor_Rates!$C$6:$C$46,V1649-5),0)</f>
        <v>0</v>
      </c>
      <c r="X1649" s="178">
        <f>IF(V1649&gt;0,INDEX(Scope_Labor_Rates!$C$6:$C$46,V1649-5),0)</f>
        <v>0</v>
      </c>
      <c r="Y1649" s="180">
        <f>IF(V1649&gt;0,INDEX(Scope_Labor_Rates!$S$6:$S$46,V1649-5),0)</f>
        <v>0</v>
      </c>
      <c r="Z1649" s="180">
        <f>IF(V1649&gt;0,INDEX(Scope_Labor_Rates!$R$6:$R$46,V1649-5),1)</f>
        <v>1</v>
      </c>
      <c r="AA1649" s="231">
        <f t="shared" si="225"/>
        <v>0</v>
      </c>
      <c r="AB1649" t="str">
        <f t="shared" si="226"/>
        <v/>
      </c>
      <c r="AC1649" s="178" t="str">
        <f t="shared" si="227"/>
        <v/>
      </c>
      <c r="AD1649" s="181">
        <f t="shared" si="228"/>
        <v>0</v>
      </c>
      <c r="AE1649" s="178">
        <f>IF(V1649&gt;0,P1649*INDEX(Scope_Labor_Rates!$E$6:$E$46,V1649-5),0)</f>
        <v>0</v>
      </c>
      <c r="AF1649" s="181">
        <f>IF(V1649&gt;0,AE1649*INDEX(Scope_Labor_Rates!$D$6:$D$46,V1649-5)*AA1649,0)</f>
        <v>0</v>
      </c>
      <c r="AG1649" s="178">
        <f>IF(V1649&gt;0,P1649*INDEX(Scope_Labor_Rates!$G$6:$G$46,V1649-5),0)</f>
        <v>0</v>
      </c>
      <c r="AH1649" s="181">
        <f>IF(V1649&gt;0,AG1649*INDEX(Scope_Labor_Rates!$F$6:$F$46,V1649-5)*AA1649,0)</f>
        <v>0</v>
      </c>
      <c r="AI1649" s="178">
        <f>IF(V1649&gt;0,P1649*INDEX(Scope_Labor_Rates!$I$6:$I$46,V1649-5),0)</f>
        <v>0</v>
      </c>
      <c r="AJ1649" s="181">
        <f>IF(V1649&gt;0,AI1649*INDEX(Scope_Labor_Rates!$H$6:$H$46,V1649-5)*AA1649,0)</f>
        <v>0</v>
      </c>
      <c r="AK1649" s="178">
        <f>IF(V1649&gt;0,P1649*INDEX(Scope_Labor_Rates!$K$6:$K$46,V1649-5),0)</f>
        <v>0</v>
      </c>
      <c r="AL1649" s="181">
        <f>IF(V1649&gt;0,AK1649*INDEX(Scope_Labor_Rates!$J$6:$J$46,V1649-5)*AA1649,0)</f>
        <v>0</v>
      </c>
      <c r="AM1649" s="178">
        <f>IF(V1649&gt;0,P1649*INDEX(Scope_Labor_Rates!$M$6:$M$46,V1649-5),0)</f>
        <v>0</v>
      </c>
      <c r="AN1649" s="178">
        <f>IF(V1649&gt;0,AM1649*INDEX(Scope_Labor_Rates!$L$6:$L$46,V1649-5)*AA1649,0)</f>
        <v>0</v>
      </c>
      <c r="AO1649" s="178">
        <f>IF(V1649&gt;0,P1649*INDEX(Scope_Labor_Rates!$O$6:$O$46,V1649-5)*AA1649,0)</f>
        <v>0</v>
      </c>
      <c r="AP1649" s="181">
        <f>IF(V1649&gt;0,P1649*INDEX(Scope_Labor_Rates!$Q$6:$Q$46,V1649-5)*AA1649,0)</f>
        <v>0</v>
      </c>
      <c r="AQ1649" s="178">
        <f t="shared" si="229"/>
        <v>0</v>
      </c>
      <c r="AR1649" s="178">
        <f t="shared" si="230"/>
        <v>0</v>
      </c>
      <c r="AS1649" s="178">
        <f t="shared" si="231"/>
        <v>0</v>
      </c>
      <c r="AT1649" s="178">
        <f t="shared" si="232"/>
        <v>0</v>
      </c>
      <c r="AU1649">
        <f t="shared" si="233"/>
        <v>0</v>
      </c>
    </row>
    <row r="1650" spans="1:47">
      <c r="A1650" t="str">
        <f>IF(All_Tasks!A1650="","",All_Tasks!A1650)</f>
        <v/>
      </c>
      <c r="B1650" t="str">
        <f>IF(All_Tasks!B1650="","",All_Tasks!B1650)</f>
        <v/>
      </c>
      <c r="C1650" t="str">
        <f>IF(All_Tasks!C1650="","",All_Tasks!C1650)</f>
        <v/>
      </c>
      <c r="D1650" t="str">
        <f>IF(All_Tasks!D1650="","",All_Tasks!D1650)</f>
        <v/>
      </c>
      <c r="E1650" t="str">
        <f>IF(All_Tasks!V1650&lt;&gt;"",All_Tasks!V1650,IF(All_Tasks!E1650&lt;&gt;"",All_Tasks!E1650,""))</f>
        <v/>
      </c>
      <c r="F1650" t="str">
        <f>IF(All_Tasks!F1650="","",All_Tasks!F1650)</f>
        <v/>
      </c>
      <c r="G1650" t="str">
        <f>IF(All_Tasks!G1650="","",All_Tasks!G1650)</f>
        <v/>
      </c>
      <c r="H1650" s="231" t="str">
        <f>IF(All_Tasks!H1650="","",All_Tasks!H1650)</f>
        <v/>
      </c>
      <c r="I1650" t="str">
        <f>IF(All_Tasks!I1650="","",All_Tasks!I1650)</f>
        <v/>
      </c>
      <c r="J1650" t="str">
        <f>IF(All_Tasks!J1650="","",All_Tasks!J1650)</f>
        <v/>
      </c>
      <c r="K1650" t="str">
        <f>IF(All_Tasks!K1650="","",All_Tasks!K1650)</f>
        <v/>
      </c>
      <c r="L1650" s="231" t="str">
        <f>IF(All_Tasks!L1650="","",All_Tasks!L1650)</f>
        <v/>
      </c>
      <c r="M1650" t="str">
        <f>IF(All_Tasks!M1650="","",All_Tasks!M1650)</f>
        <v/>
      </c>
      <c r="N1650" t="str">
        <f>IF(All_Tasks!N1650="","",All_Tasks!N1650)</f>
        <v/>
      </c>
      <c r="O1650" t="str">
        <f>IF(All_Tasks!O1650="","",All_Tasks!O1650)</f>
        <v/>
      </c>
      <c r="P1650" s="181">
        <f>IF(All_Tasks!P1650="",0,All_Tasks!P1650)</f>
        <v>0</v>
      </c>
      <c r="Q1650" s="181">
        <f>IF(All_Tasks!Q1650="",0,All_Tasks!Q1650)</f>
        <v>0</v>
      </c>
      <c r="R1650" s="181">
        <f>IF(All_Tasks!R1650="",0,All_Tasks!R1650)</f>
        <v>0</v>
      </c>
      <c r="S1650" s="181" t="str">
        <f>IF(All_Tasks!S1650="","",All_Tasks!S1650)</f>
        <v/>
      </c>
      <c r="T1650" t="str">
        <f>IF(All_Tasks!T1650="","",All_Tasks!T1650)</f>
        <v/>
      </c>
      <c r="U1650" t="str">
        <f>IF(All_Tasks!U1650="","",All_Tasks!U1650)</f>
        <v/>
      </c>
      <c r="V1650">
        <f>IF(A1650="",0,IFERROR(MATCH(A1650,Scope_Labor_Rates!$A$6:$A$46,0)+5,0))</f>
        <v>0</v>
      </c>
      <c r="W1650" s="178">
        <f>IF(V1650&gt;0,INDEX(Scope_Labor_Rates!$C$6:$C$46,V1650-5),0)</f>
        <v>0</v>
      </c>
      <c r="X1650" s="178">
        <f>IF(V1650&gt;0,INDEX(Scope_Labor_Rates!$C$6:$C$46,V1650-5),0)</f>
        <v>0</v>
      </c>
      <c r="Y1650" s="180">
        <f>IF(V1650&gt;0,INDEX(Scope_Labor_Rates!$S$6:$S$46,V1650-5),0)</f>
        <v>0</v>
      </c>
      <c r="Z1650" s="180">
        <f>IF(V1650&gt;0,INDEX(Scope_Labor_Rates!$R$6:$R$46,V1650-5),1)</f>
        <v>1</v>
      </c>
      <c r="AA1650" s="231">
        <f t="shared" si="225"/>
        <v>0</v>
      </c>
      <c r="AB1650" t="str">
        <f t="shared" si="226"/>
        <v/>
      </c>
      <c r="AC1650" s="178" t="str">
        <f t="shared" si="227"/>
        <v/>
      </c>
      <c r="AD1650" s="181">
        <f t="shared" si="228"/>
        <v>0</v>
      </c>
      <c r="AE1650" s="178">
        <f>IF(V1650&gt;0,P1650*INDEX(Scope_Labor_Rates!$E$6:$E$46,V1650-5),0)</f>
        <v>0</v>
      </c>
      <c r="AF1650" s="181">
        <f>IF(V1650&gt;0,AE1650*INDEX(Scope_Labor_Rates!$D$6:$D$46,V1650-5)*AA1650,0)</f>
        <v>0</v>
      </c>
      <c r="AG1650" s="178">
        <f>IF(V1650&gt;0,P1650*INDEX(Scope_Labor_Rates!$G$6:$G$46,V1650-5),0)</f>
        <v>0</v>
      </c>
      <c r="AH1650" s="181">
        <f>IF(V1650&gt;0,AG1650*INDEX(Scope_Labor_Rates!$F$6:$F$46,V1650-5)*AA1650,0)</f>
        <v>0</v>
      </c>
      <c r="AI1650" s="178">
        <f>IF(V1650&gt;0,P1650*INDEX(Scope_Labor_Rates!$I$6:$I$46,V1650-5),0)</f>
        <v>0</v>
      </c>
      <c r="AJ1650" s="181">
        <f>IF(V1650&gt;0,AI1650*INDEX(Scope_Labor_Rates!$H$6:$H$46,V1650-5)*AA1650,0)</f>
        <v>0</v>
      </c>
      <c r="AK1650" s="178">
        <f>IF(V1650&gt;0,P1650*INDEX(Scope_Labor_Rates!$K$6:$K$46,V1650-5),0)</f>
        <v>0</v>
      </c>
      <c r="AL1650" s="181">
        <f>IF(V1650&gt;0,AK1650*INDEX(Scope_Labor_Rates!$J$6:$J$46,V1650-5)*AA1650,0)</f>
        <v>0</v>
      </c>
      <c r="AM1650" s="178">
        <f>IF(V1650&gt;0,P1650*INDEX(Scope_Labor_Rates!$M$6:$M$46,V1650-5),0)</f>
        <v>0</v>
      </c>
      <c r="AN1650" s="178">
        <f>IF(V1650&gt;0,AM1650*INDEX(Scope_Labor_Rates!$L$6:$L$46,V1650-5)*AA1650,0)</f>
        <v>0</v>
      </c>
      <c r="AO1650" s="178">
        <f>IF(V1650&gt;0,P1650*INDEX(Scope_Labor_Rates!$O$6:$O$46,V1650-5)*AA1650,0)</f>
        <v>0</v>
      </c>
      <c r="AP1650" s="181">
        <f>IF(V1650&gt;0,P1650*INDEX(Scope_Labor_Rates!$Q$6:$Q$46,V1650-5)*AA1650,0)</f>
        <v>0</v>
      </c>
      <c r="AQ1650" s="178">
        <f t="shared" si="229"/>
        <v>0</v>
      </c>
      <c r="AR1650" s="178">
        <f t="shared" si="230"/>
        <v>0</v>
      </c>
      <c r="AS1650" s="178">
        <f t="shared" si="231"/>
        <v>0</v>
      </c>
      <c r="AT1650" s="178">
        <f t="shared" si="232"/>
        <v>0</v>
      </c>
      <c r="AU1650">
        <f t="shared" si="233"/>
        <v>0</v>
      </c>
    </row>
    <row r="1651" spans="1:47">
      <c r="A1651" t="str">
        <f>IF(All_Tasks!A1651="","",All_Tasks!A1651)</f>
        <v/>
      </c>
      <c r="B1651" t="str">
        <f>IF(All_Tasks!B1651="","",All_Tasks!B1651)</f>
        <v/>
      </c>
      <c r="C1651" t="str">
        <f>IF(All_Tasks!C1651="","",All_Tasks!C1651)</f>
        <v/>
      </c>
      <c r="D1651" t="str">
        <f>IF(All_Tasks!D1651="","",All_Tasks!D1651)</f>
        <v/>
      </c>
      <c r="E1651" t="str">
        <f>IF(All_Tasks!V1651&lt;&gt;"",All_Tasks!V1651,IF(All_Tasks!E1651&lt;&gt;"",All_Tasks!E1651,""))</f>
        <v/>
      </c>
      <c r="F1651" t="str">
        <f>IF(All_Tasks!F1651="","",All_Tasks!F1651)</f>
        <v/>
      </c>
      <c r="G1651" t="str">
        <f>IF(All_Tasks!G1651="","",All_Tasks!G1651)</f>
        <v/>
      </c>
      <c r="H1651" s="231" t="str">
        <f>IF(All_Tasks!H1651="","",All_Tasks!H1651)</f>
        <v/>
      </c>
      <c r="I1651" t="str">
        <f>IF(All_Tasks!I1651="","",All_Tasks!I1651)</f>
        <v/>
      </c>
      <c r="J1651" t="str">
        <f>IF(All_Tasks!J1651="","",All_Tasks!J1651)</f>
        <v/>
      </c>
      <c r="K1651" t="str">
        <f>IF(All_Tasks!K1651="","",All_Tasks!K1651)</f>
        <v/>
      </c>
      <c r="L1651" s="231" t="str">
        <f>IF(All_Tasks!L1651="","",All_Tasks!L1651)</f>
        <v/>
      </c>
      <c r="M1651" t="str">
        <f>IF(All_Tasks!M1651="","",All_Tasks!M1651)</f>
        <v/>
      </c>
      <c r="N1651" t="str">
        <f>IF(All_Tasks!N1651="","",All_Tasks!N1651)</f>
        <v/>
      </c>
      <c r="O1651" t="str">
        <f>IF(All_Tasks!O1651="","",All_Tasks!O1651)</f>
        <v/>
      </c>
      <c r="P1651" s="181">
        <f>IF(All_Tasks!P1651="",0,All_Tasks!P1651)</f>
        <v>0</v>
      </c>
      <c r="Q1651" s="181">
        <f>IF(All_Tasks!Q1651="",0,All_Tasks!Q1651)</f>
        <v>0</v>
      </c>
      <c r="R1651" s="181">
        <f>IF(All_Tasks!R1651="",0,All_Tasks!R1651)</f>
        <v>0</v>
      </c>
      <c r="S1651" s="181" t="str">
        <f>IF(All_Tasks!S1651="","",All_Tasks!S1651)</f>
        <v/>
      </c>
      <c r="T1651" t="str">
        <f>IF(All_Tasks!T1651="","",All_Tasks!T1651)</f>
        <v/>
      </c>
      <c r="U1651" t="str">
        <f>IF(All_Tasks!U1651="","",All_Tasks!U1651)</f>
        <v/>
      </c>
      <c r="V1651">
        <f>IF(A1651="",0,IFERROR(MATCH(A1651,Scope_Labor_Rates!$A$6:$A$46,0)+5,0))</f>
        <v>0</v>
      </c>
      <c r="W1651" s="178">
        <f>IF(V1651&gt;0,INDEX(Scope_Labor_Rates!$C$6:$C$46,V1651-5),0)</f>
        <v>0</v>
      </c>
      <c r="X1651" s="178">
        <f>IF(V1651&gt;0,INDEX(Scope_Labor_Rates!$C$6:$C$46,V1651-5),0)</f>
        <v>0</v>
      </c>
      <c r="Y1651" s="180">
        <f>IF(V1651&gt;0,INDEX(Scope_Labor_Rates!$S$6:$S$46,V1651-5),0)</f>
        <v>0</v>
      </c>
      <c r="Z1651" s="180">
        <f>IF(V1651&gt;0,INDEX(Scope_Labor_Rates!$R$6:$R$46,V1651-5),1)</f>
        <v>1</v>
      </c>
      <c r="AA1651" s="231">
        <f t="shared" si="225"/>
        <v>0</v>
      </c>
      <c r="AB1651" t="str">
        <f t="shared" si="226"/>
        <v/>
      </c>
      <c r="AC1651" s="178" t="str">
        <f t="shared" si="227"/>
        <v/>
      </c>
      <c r="AD1651" s="181">
        <f t="shared" si="228"/>
        <v>0</v>
      </c>
      <c r="AE1651" s="178">
        <f>IF(V1651&gt;0,P1651*INDEX(Scope_Labor_Rates!$E$6:$E$46,V1651-5),0)</f>
        <v>0</v>
      </c>
      <c r="AF1651" s="181">
        <f>IF(V1651&gt;0,AE1651*INDEX(Scope_Labor_Rates!$D$6:$D$46,V1651-5)*AA1651,0)</f>
        <v>0</v>
      </c>
      <c r="AG1651" s="178">
        <f>IF(V1651&gt;0,P1651*INDEX(Scope_Labor_Rates!$G$6:$G$46,V1651-5),0)</f>
        <v>0</v>
      </c>
      <c r="AH1651" s="181">
        <f>IF(V1651&gt;0,AG1651*INDEX(Scope_Labor_Rates!$F$6:$F$46,V1651-5)*AA1651,0)</f>
        <v>0</v>
      </c>
      <c r="AI1651" s="178">
        <f>IF(V1651&gt;0,P1651*INDEX(Scope_Labor_Rates!$I$6:$I$46,V1651-5),0)</f>
        <v>0</v>
      </c>
      <c r="AJ1651" s="181">
        <f>IF(V1651&gt;0,AI1651*INDEX(Scope_Labor_Rates!$H$6:$H$46,V1651-5)*AA1651,0)</f>
        <v>0</v>
      </c>
      <c r="AK1651" s="178">
        <f>IF(V1651&gt;0,P1651*INDEX(Scope_Labor_Rates!$K$6:$K$46,V1651-5),0)</f>
        <v>0</v>
      </c>
      <c r="AL1651" s="181">
        <f>IF(V1651&gt;0,AK1651*INDEX(Scope_Labor_Rates!$J$6:$J$46,V1651-5)*AA1651,0)</f>
        <v>0</v>
      </c>
      <c r="AM1651" s="178">
        <f>IF(V1651&gt;0,P1651*INDEX(Scope_Labor_Rates!$M$6:$M$46,V1651-5),0)</f>
        <v>0</v>
      </c>
      <c r="AN1651" s="178">
        <f>IF(V1651&gt;0,AM1651*INDEX(Scope_Labor_Rates!$L$6:$L$46,V1651-5)*AA1651,0)</f>
        <v>0</v>
      </c>
      <c r="AO1651" s="178">
        <f>IF(V1651&gt;0,P1651*INDEX(Scope_Labor_Rates!$O$6:$O$46,V1651-5)*AA1651,0)</f>
        <v>0</v>
      </c>
      <c r="AP1651" s="181">
        <f>IF(V1651&gt;0,P1651*INDEX(Scope_Labor_Rates!$Q$6:$Q$46,V1651-5)*AA1651,0)</f>
        <v>0</v>
      </c>
      <c r="AQ1651" s="178">
        <f t="shared" si="229"/>
        <v>0</v>
      </c>
      <c r="AR1651" s="178">
        <f t="shared" si="230"/>
        <v>0</v>
      </c>
      <c r="AS1651" s="178">
        <f t="shared" si="231"/>
        <v>0</v>
      </c>
      <c r="AT1651" s="178">
        <f t="shared" si="232"/>
        <v>0</v>
      </c>
      <c r="AU1651">
        <f t="shared" si="233"/>
        <v>0</v>
      </c>
    </row>
    <row r="1652" spans="1:47">
      <c r="A1652" t="str">
        <f>IF(All_Tasks!A1652="","",All_Tasks!A1652)</f>
        <v/>
      </c>
      <c r="B1652" t="str">
        <f>IF(All_Tasks!B1652="","",All_Tasks!B1652)</f>
        <v/>
      </c>
      <c r="C1652" t="str">
        <f>IF(All_Tasks!C1652="","",All_Tasks!C1652)</f>
        <v/>
      </c>
      <c r="D1652" t="str">
        <f>IF(All_Tasks!D1652="","",All_Tasks!D1652)</f>
        <v/>
      </c>
      <c r="E1652" t="str">
        <f>IF(All_Tasks!V1652&lt;&gt;"",All_Tasks!V1652,IF(All_Tasks!E1652&lt;&gt;"",All_Tasks!E1652,""))</f>
        <v/>
      </c>
      <c r="F1652" t="str">
        <f>IF(All_Tasks!F1652="","",All_Tasks!F1652)</f>
        <v/>
      </c>
      <c r="G1652" t="str">
        <f>IF(All_Tasks!G1652="","",All_Tasks!G1652)</f>
        <v/>
      </c>
      <c r="H1652" s="231" t="str">
        <f>IF(All_Tasks!H1652="","",All_Tasks!H1652)</f>
        <v/>
      </c>
      <c r="I1652" t="str">
        <f>IF(All_Tasks!I1652="","",All_Tasks!I1652)</f>
        <v/>
      </c>
      <c r="J1652" t="str">
        <f>IF(All_Tasks!J1652="","",All_Tasks!J1652)</f>
        <v/>
      </c>
      <c r="K1652" t="str">
        <f>IF(All_Tasks!K1652="","",All_Tasks!K1652)</f>
        <v/>
      </c>
      <c r="L1652" s="231" t="str">
        <f>IF(All_Tasks!L1652="","",All_Tasks!L1652)</f>
        <v/>
      </c>
      <c r="M1652" t="str">
        <f>IF(All_Tasks!M1652="","",All_Tasks!M1652)</f>
        <v/>
      </c>
      <c r="N1652" t="str">
        <f>IF(All_Tasks!N1652="","",All_Tasks!N1652)</f>
        <v/>
      </c>
      <c r="O1652" t="str">
        <f>IF(All_Tasks!O1652="","",All_Tasks!O1652)</f>
        <v/>
      </c>
      <c r="P1652" s="181">
        <f>IF(All_Tasks!P1652="",0,All_Tasks!P1652)</f>
        <v>0</v>
      </c>
      <c r="Q1652" s="181">
        <f>IF(All_Tasks!Q1652="",0,All_Tasks!Q1652)</f>
        <v>0</v>
      </c>
      <c r="R1652" s="181">
        <f>IF(All_Tasks!R1652="",0,All_Tasks!R1652)</f>
        <v>0</v>
      </c>
      <c r="S1652" s="181" t="str">
        <f>IF(All_Tasks!S1652="","",All_Tasks!S1652)</f>
        <v/>
      </c>
      <c r="T1652" t="str">
        <f>IF(All_Tasks!T1652="","",All_Tasks!T1652)</f>
        <v/>
      </c>
      <c r="U1652" t="str">
        <f>IF(All_Tasks!U1652="","",All_Tasks!U1652)</f>
        <v/>
      </c>
      <c r="V1652">
        <f>IF(A1652="",0,IFERROR(MATCH(A1652,Scope_Labor_Rates!$A$6:$A$46,0)+5,0))</f>
        <v>0</v>
      </c>
      <c r="W1652" s="178">
        <f>IF(V1652&gt;0,INDEX(Scope_Labor_Rates!$C$6:$C$46,V1652-5),0)</f>
        <v>0</v>
      </c>
      <c r="X1652" s="178">
        <f>IF(V1652&gt;0,INDEX(Scope_Labor_Rates!$C$6:$C$46,V1652-5),0)</f>
        <v>0</v>
      </c>
      <c r="Y1652" s="180">
        <f>IF(V1652&gt;0,INDEX(Scope_Labor_Rates!$S$6:$S$46,V1652-5),0)</f>
        <v>0</v>
      </c>
      <c r="Z1652" s="180">
        <f>IF(V1652&gt;0,INDEX(Scope_Labor_Rates!$R$6:$R$46,V1652-5),1)</f>
        <v>1</v>
      </c>
      <c r="AA1652" s="231">
        <f t="shared" si="225"/>
        <v>0</v>
      </c>
      <c r="AB1652" t="str">
        <f t="shared" si="226"/>
        <v/>
      </c>
      <c r="AC1652" s="178" t="str">
        <f t="shared" si="227"/>
        <v/>
      </c>
      <c r="AD1652" s="181">
        <f t="shared" si="228"/>
        <v>0</v>
      </c>
      <c r="AE1652" s="178">
        <f>IF(V1652&gt;0,P1652*INDEX(Scope_Labor_Rates!$E$6:$E$46,V1652-5),0)</f>
        <v>0</v>
      </c>
      <c r="AF1652" s="181">
        <f>IF(V1652&gt;0,AE1652*INDEX(Scope_Labor_Rates!$D$6:$D$46,V1652-5)*AA1652,0)</f>
        <v>0</v>
      </c>
      <c r="AG1652" s="178">
        <f>IF(V1652&gt;0,P1652*INDEX(Scope_Labor_Rates!$G$6:$G$46,V1652-5),0)</f>
        <v>0</v>
      </c>
      <c r="AH1652" s="181">
        <f>IF(V1652&gt;0,AG1652*INDEX(Scope_Labor_Rates!$F$6:$F$46,V1652-5)*AA1652,0)</f>
        <v>0</v>
      </c>
      <c r="AI1652" s="178">
        <f>IF(V1652&gt;0,P1652*INDEX(Scope_Labor_Rates!$I$6:$I$46,V1652-5),0)</f>
        <v>0</v>
      </c>
      <c r="AJ1652" s="181">
        <f>IF(V1652&gt;0,AI1652*INDEX(Scope_Labor_Rates!$H$6:$H$46,V1652-5)*AA1652,0)</f>
        <v>0</v>
      </c>
      <c r="AK1652" s="178">
        <f>IF(V1652&gt;0,P1652*INDEX(Scope_Labor_Rates!$K$6:$K$46,V1652-5),0)</f>
        <v>0</v>
      </c>
      <c r="AL1652" s="181">
        <f>IF(V1652&gt;0,AK1652*INDEX(Scope_Labor_Rates!$J$6:$J$46,V1652-5)*AA1652,0)</f>
        <v>0</v>
      </c>
      <c r="AM1652" s="178">
        <f>IF(V1652&gt;0,P1652*INDEX(Scope_Labor_Rates!$M$6:$M$46,V1652-5),0)</f>
        <v>0</v>
      </c>
      <c r="AN1652" s="178">
        <f>IF(V1652&gt;0,AM1652*INDEX(Scope_Labor_Rates!$L$6:$L$46,V1652-5)*AA1652,0)</f>
        <v>0</v>
      </c>
      <c r="AO1652" s="178">
        <f>IF(V1652&gt;0,P1652*INDEX(Scope_Labor_Rates!$O$6:$O$46,V1652-5)*AA1652,0)</f>
        <v>0</v>
      </c>
      <c r="AP1652" s="181">
        <f>IF(V1652&gt;0,P1652*INDEX(Scope_Labor_Rates!$Q$6:$Q$46,V1652-5)*AA1652,0)</f>
        <v>0</v>
      </c>
      <c r="AQ1652" s="178">
        <f t="shared" si="229"/>
        <v>0</v>
      </c>
      <c r="AR1652" s="178">
        <f t="shared" si="230"/>
        <v>0</v>
      </c>
      <c r="AS1652" s="178">
        <f t="shared" si="231"/>
        <v>0</v>
      </c>
      <c r="AT1652" s="178">
        <f t="shared" si="232"/>
        <v>0</v>
      </c>
      <c r="AU1652">
        <f t="shared" si="233"/>
        <v>0</v>
      </c>
    </row>
    <row r="1653" spans="1:47">
      <c r="A1653" t="str">
        <f>IF(All_Tasks!A1653="","",All_Tasks!A1653)</f>
        <v/>
      </c>
      <c r="B1653" t="str">
        <f>IF(All_Tasks!B1653="","",All_Tasks!B1653)</f>
        <v/>
      </c>
      <c r="C1653" t="str">
        <f>IF(All_Tasks!C1653="","",All_Tasks!C1653)</f>
        <v/>
      </c>
      <c r="D1653" t="str">
        <f>IF(All_Tasks!D1653="","",All_Tasks!D1653)</f>
        <v/>
      </c>
      <c r="E1653" t="str">
        <f>IF(All_Tasks!V1653&lt;&gt;"",All_Tasks!V1653,IF(All_Tasks!E1653&lt;&gt;"",All_Tasks!E1653,""))</f>
        <v/>
      </c>
      <c r="F1653" t="str">
        <f>IF(All_Tasks!F1653="","",All_Tasks!F1653)</f>
        <v/>
      </c>
      <c r="G1653" t="str">
        <f>IF(All_Tasks!G1653="","",All_Tasks!G1653)</f>
        <v/>
      </c>
      <c r="H1653" s="231" t="str">
        <f>IF(All_Tasks!H1653="","",All_Tasks!H1653)</f>
        <v/>
      </c>
      <c r="I1653" t="str">
        <f>IF(All_Tasks!I1653="","",All_Tasks!I1653)</f>
        <v/>
      </c>
      <c r="J1653" t="str">
        <f>IF(All_Tasks!J1653="","",All_Tasks!J1653)</f>
        <v/>
      </c>
      <c r="K1653" t="str">
        <f>IF(All_Tasks!K1653="","",All_Tasks!K1653)</f>
        <v/>
      </c>
      <c r="L1653" s="231" t="str">
        <f>IF(All_Tasks!L1653="","",All_Tasks!L1653)</f>
        <v/>
      </c>
      <c r="M1653" t="str">
        <f>IF(All_Tasks!M1653="","",All_Tasks!M1653)</f>
        <v/>
      </c>
      <c r="N1653" t="str">
        <f>IF(All_Tasks!N1653="","",All_Tasks!N1653)</f>
        <v/>
      </c>
      <c r="O1653" t="str">
        <f>IF(All_Tasks!O1653="","",All_Tasks!O1653)</f>
        <v/>
      </c>
      <c r="P1653" s="181">
        <f>IF(All_Tasks!P1653="",0,All_Tasks!P1653)</f>
        <v>0</v>
      </c>
      <c r="Q1653" s="181">
        <f>IF(All_Tasks!Q1653="",0,All_Tasks!Q1653)</f>
        <v>0</v>
      </c>
      <c r="R1653" s="181">
        <f>IF(All_Tasks!R1653="",0,All_Tasks!R1653)</f>
        <v>0</v>
      </c>
      <c r="S1653" s="181" t="str">
        <f>IF(All_Tasks!S1653="","",All_Tasks!S1653)</f>
        <v/>
      </c>
      <c r="T1653" t="str">
        <f>IF(All_Tasks!T1653="","",All_Tasks!T1653)</f>
        <v/>
      </c>
      <c r="U1653" t="str">
        <f>IF(All_Tasks!U1653="","",All_Tasks!U1653)</f>
        <v/>
      </c>
      <c r="V1653">
        <f>IF(A1653="",0,IFERROR(MATCH(A1653,Scope_Labor_Rates!$A$6:$A$46,0)+5,0))</f>
        <v>0</v>
      </c>
      <c r="W1653" s="178">
        <f>IF(V1653&gt;0,INDEX(Scope_Labor_Rates!$C$6:$C$46,V1653-5),0)</f>
        <v>0</v>
      </c>
      <c r="X1653" s="178">
        <f>IF(V1653&gt;0,INDEX(Scope_Labor_Rates!$C$6:$C$46,V1653-5),0)</f>
        <v>0</v>
      </c>
      <c r="Y1653" s="180">
        <f>IF(V1653&gt;0,INDEX(Scope_Labor_Rates!$S$6:$S$46,V1653-5),0)</f>
        <v>0</v>
      </c>
      <c r="Z1653" s="180">
        <f>IF(V1653&gt;0,INDEX(Scope_Labor_Rates!$R$6:$R$46,V1653-5),1)</f>
        <v>1</v>
      </c>
      <c r="AA1653" s="231">
        <f t="shared" si="225"/>
        <v>0</v>
      </c>
      <c r="AB1653" t="str">
        <f t="shared" si="226"/>
        <v/>
      </c>
      <c r="AC1653" s="178" t="str">
        <f t="shared" si="227"/>
        <v/>
      </c>
      <c r="AD1653" s="181">
        <f t="shared" si="228"/>
        <v>0</v>
      </c>
      <c r="AE1653" s="178">
        <f>IF(V1653&gt;0,P1653*INDEX(Scope_Labor_Rates!$E$6:$E$46,V1653-5),0)</f>
        <v>0</v>
      </c>
      <c r="AF1653" s="181">
        <f>IF(V1653&gt;0,AE1653*INDEX(Scope_Labor_Rates!$D$6:$D$46,V1653-5)*AA1653,0)</f>
        <v>0</v>
      </c>
      <c r="AG1653" s="178">
        <f>IF(V1653&gt;0,P1653*INDEX(Scope_Labor_Rates!$G$6:$G$46,V1653-5),0)</f>
        <v>0</v>
      </c>
      <c r="AH1653" s="181">
        <f>IF(V1653&gt;0,AG1653*INDEX(Scope_Labor_Rates!$F$6:$F$46,V1653-5)*AA1653,0)</f>
        <v>0</v>
      </c>
      <c r="AI1653" s="178">
        <f>IF(V1653&gt;0,P1653*INDEX(Scope_Labor_Rates!$I$6:$I$46,V1653-5),0)</f>
        <v>0</v>
      </c>
      <c r="AJ1653" s="181">
        <f>IF(V1653&gt;0,AI1653*INDEX(Scope_Labor_Rates!$H$6:$H$46,V1653-5)*AA1653,0)</f>
        <v>0</v>
      </c>
      <c r="AK1653" s="178">
        <f>IF(V1653&gt;0,P1653*INDEX(Scope_Labor_Rates!$K$6:$K$46,V1653-5),0)</f>
        <v>0</v>
      </c>
      <c r="AL1653" s="181">
        <f>IF(V1653&gt;0,AK1653*INDEX(Scope_Labor_Rates!$J$6:$J$46,V1653-5)*AA1653,0)</f>
        <v>0</v>
      </c>
      <c r="AM1653" s="178">
        <f>IF(V1653&gt;0,P1653*INDEX(Scope_Labor_Rates!$M$6:$M$46,V1653-5),0)</f>
        <v>0</v>
      </c>
      <c r="AN1653" s="178">
        <f>IF(V1653&gt;0,AM1653*INDEX(Scope_Labor_Rates!$L$6:$L$46,V1653-5)*AA1653,0)</f>
        <v>0</v>
      </c>
      <c r="AO1653" s="178">
        <f>IF(V1653&gt;0,P1653*INDEX(Scope_Labor_Rates!$O$6:$O$46,V1653-5)*AA1653,0)</f>
        <v>0</v>
      </c>
      <c r="AP1653" s="181">
        <f>IF(V1653&gt;0,P1653*INDEX(Scope_Labor_Rates!$Q$6:$Q$46,V1653-5)*AA1653,0)</f>
        <v>0</v>
      </c>
      <c r="AQ1653" s="178">
        <f t="shared" si="229"/>
        <v>0</v>
      </c>
      <c r="AR1653" s="178">
        <f t="shared" si="230"/>
        <v>0</v>
      </c>
      <c r="AS1653" s="178">
        <f t="shared" si="231"/>
        <v>0</v>
      </c>
      <c r="AT1653" s="178">
        <f t="shared" si="232"/>
        <v>0</v>
      </c>
      <c r="AU1653">
        <f t="shared" si="233"/>
        <v>0</v>
      </c>
    </row>
    <row r="1654" spans="1:47">
      <c r="A1654" t="str">
        <f>IF(All_Tasks!A1654="","",All_Tasks!A1654)</f>
        <v/>
      </c>
      <c r="B1654" t="str">
        <f>IF(All_Tasks!B1654="","",All_Tasks!B1654)</f>
        <v/>
      </c>
      <c r="C1654" t="str">
        <f>IF(All_Tasks!C1654="","",All_Tasks!C1654)</f>
        <v/>
      </c>
      <c r="D1654" t="str">
        <f>IF(All_Tasks!D1654="","",All_Tasks!D1654)</f>
        <v/>
      </c>
      <c r="E1654" t="str">
        <f>IF(All_Tasks!V1654&lt;&gt;"",All_Tasks!V1654,IF(All_Tasks!E1654&lt;&gt;"",All_Tasks!E1654,""))</f>
        <v/>
      </c>
      <c r="F1654" t="str">
        <f>IF(All_Tasks!F1654="","",All_Tasks!F1654)</f>
        <v/>
      </c>
      <c r="G1654" t="str">
        <f>IF(All_Tasks!G1654="","",All_Tasks!G1654)</f>
        <v/>
      </c>
      <c r="H1654" s="231" t="str">
        <f>IF(All_Tasks!H1654="","",All_Tasks!H1654)</f>
        <v/>
      </c>
      <c r="I1654" t="str">
        <f>IF(All_Tasks!I1654="","",All_Tasks!I1654)</f>
        <v/>
      </c>
      <c r="J1654" t="str">
        <f>IF(All_Tasks!J1654="","",All_Tasks!J1654)</f>
        <v/>
      </c>
      <c r="K1654" t="str">
        <f>IF(All_Tasks!K1654="","",All_Tasks!K1654)</f>
        <v/>
      </c>
      <c r="L1654" s="231" t="str">
        <f>IF(All_Tasks!L1654="","",All_Tasks!L1654)</f>
        <v/>
      </c>
      <c r="M1654" t="str">
        <f>IF(All_Tasks!M1654="","",All_Tasks!M1654)</f>
        <v/>
      </c>
      <c r="N1654" t="str">
        <f>IF(All_Tasks!N1654="","",All_Tasks!N1654)</f>
        <v/>
      </c>
      <c r="O1654" t="str">
        <f>IF(All_Tasks!O1654="","",All_Tasks!O1654)</f>
        <v/>
      </c>
      <c r="P1654" s="181">
        <f>IF(All_Tasks!P1654="",0,All_Tasks!P1654)</f>
        <v>0</v>
      </c>
      <c r="Q1654" s="181">
        <f>IF(All_Tasks!Q1654="",0,All_Tasks!Q1654)</f>
        <v>0</v>
      </c>
      <c r="R1654" s="181">
        <f>IF(All_Tasks!R1654="",0,All_Tasks!R1654)</f>
        <v>0</v>
      </c>
      <c r="S1654" s="181" t="str">
        <f>IF(All_Tasks!S1654="","",All_Tasks!S1654)</f>
        <v/>
      </c>
      <c r="T1654" t="str">
        <f>IF(All_Tasks!T1654="","",All_Tasks!T1654)</f>
        <v/>
      </c>
      <c r="U1654" t="str">
        <f>IF(All_Tasks!U1654="","",All_Tasks!U1654)</f>
        <v/>
      </c>
      <c r="V1654">
        <f>IF(A1654="",0,IFERROR(MATCH(A1654,Scope_Labor_Rates!$A$6:$A$46,0)+5,0))</f>
        <v>0</v>
      </c>
      <c r="W1654" s="178">
        <f>IF(V1654&gt;0,INDEX(Scope_Labor_Rates!$C$6:$C$46,V1654-5),0)</f>
        <v>0</v>
      </c>
      <c r="X1654" s="178">
        <f>IF(V1654&gt;0,INDEX(Scope_Labor_Rates!$C$6:$C$46,V1654-5),0)</f>
        <v>0</v>
      </c>
      <c r="Y1654" s="180">
        <f>IF(V1654&gt;0,INDEX(Scope_Labor_Rates!$S$6:$S$46,V1654-5),0)</f>
        <v>0</v>
      </c>
      <c r="Z1654" s="180">
        <f>IF(V1654&gt;0,INDEX(Scope_Labor_Rates!$R$6:$R$46,V1654-5),1)</f>
        <v>1</v>
      </c>
      <c r="AA1654" s="231">
        <f t="shared" si="225"/>
        <v>0</v>
      </c>
      <c r="AB1654" t="str">
        <f t="shared" si="226"/>
        <v/>
      </c>
      <c r="AC1654" s="178" t="str">
        <f t="shared" si="227"/>
        <v/>
      </c>
      <c r="AD1654" s="181">
        <f t="shared" si="228"/>
        <v>0</v>
      </c>
      <c r="AE1654" s="178">
        <f>IF(V1654&gt;0,P1654*INDEX(Scope_Labor_Rates!$E$6:$E$46,V1654-5),0)</f>
        <v>0</v>
      </c>
      <c r="AF1654" s="181">
        <f>IF(V1654&gt;0,AE1654*INDEX(Scope_Labor_Rates!$D$6:$D$46,V1654-5)*AA1654,0)</f>
        <v>0</v>
      </c>
      <c r="AG1654" s="178">
        <f>IF(V1654&gt;0,P1654*INDEX(Scope_Labor_Rates!$G$6:$G$46,V1654-5),0)</f>
        <v>0</v>
      </c>
      <c r="AH1654" s="181">
        <f>IF(V1654&gt;0,AG1654*INDEX(Scope_Labor_Rates!$F$6:$F$46,V1654-5)*AA1654,0)</f>
        <v>0</v>
      </c>
      <c r="AI1654" s="178">
        <f>IF(V1654&gt;0,P1654*INDEX(Scope_Labor_Rates!$I$6:$I$46,V1654-5),0)</f>
        <v>0</v>
      </c>
      <c r="AJ1654" s="181">
        <f>IF(V1654&gt;0,AI1654*INDEX(Scope_Labor_Rates!$H$6:$H$46,V1654-5)*AA1654,0)</f>
        <v>0</v>
      </c>
      <c r="AK1654" s="178">
        <f>IF(V1654&gt;0,P1654*INDEX(Scope_Labor_Rates!$K$6:$K$46,V1654-5),0)</f>
        <v>0</v>
      </c>
      <c r="AL1654" s="181">
        <f>IF(V1654&gt;0,AK1654*INDEX(Scope_Labor_Rates!$J$6:$J$46,V1654-5)*AA1654,0)</f>
        <v>0</v>
      </c>
      <c r="AM1654" s="178">
        <f>IF(V1654&gt;0,P1654*INDEX(Scope_Labor_Rates!$M$6:$M$46,V1654-5),0)</f>
        <v>0</v>
      </c>
      <c r="AN1654" s="178">
        <f>IF(V1654&gt;0,AM1654*INDEX(Scope_Labor_Rates!$L$6:$L$46,V1654-5)*AA1654,0)</f>
        <v>0</v>
      </c>
      <c r="AO1654" s="178">
        <f>IF(V1654&gt;0,P1654*INDEX(Scope_Labor_Rates!$O$6:$O$46,V1654-5)*AA1654,0)</f>
        <v>0</v>
      </c>
      <c r="AP1654" s="181">
        <f>IF(V1654&gt;0,P1654*INDEX(Scope_Labor_Rates!$Q$6:$Q$46,V1654-5)*AA1654,0)</f>
        <v>0</v>
      </c>
      <c r="AQ1654" s="178">
        <f t="shared" si="229"/>
        <v>0</v>
      </c>
      <c r="AR1654" s="178">
        <f t="shared" si="230"/>
        <v>0</v>
      </c>
      <c r="AS1654" s="178">
        <f t="shared" si="231"/>
        <v>0</v>
      </c>
      <c r="AT1654" s="178">
        <f t="shared" si="232"/>
        <v>0</v>
      </c>
      <c r="AU1654">
        <f t="shared" si="233"/>
        <v>0</v>
      </c>
    </row>
    <row r="1655" spans="1:47">
      <c r="A1655" t="str">
        <f>IF(All_Tasks!A1655="","",All_Tasks!A1655)</f>
        <v/>
      </c>
      <c r="B1655" t="str">
        <f>IF(All_Tasks!B1655="","",All_Tasks!B1655)</f>
        <v/>
      </c>
      <c r="C1655" t="str">
        <f>IF(All_Tasks!C1655="","",All_Tasks!C1655)</f>
        <v/>
      </c>
      <c r="D1655" t="str">
        <f>IF(All_Tasks!D1655="","",All_Tasks!D1655)</f>
        <v/>
      </c>
      <c r="E1655" t="str">
        <f>IF(All_Tasks!V1655&lt;&gt;"",All_Tasks!V1655,IF(All_Tasks!E1655&lt;&gt;"",All_Tasks!E1655,""))</f>
        <v/>
      </c>
      <c r="F1655" t="str">
        <f>IF(All_Tasks!F1655="","",All_Tasks!F1655)</f>
        <v/>
      </c>
      <c r="G1655" t="str">
        <f>IF(All_Tasks!G1655="","",All_Tasks!G1655)</f>
        <v/>
      </c>
      <c r="H1655" s="231" t="str">
        <f>IF(All_Tasks!H1655="","",All_Tasks!H1655)</f>
        <v/>
      </c>
      <c r="I1655" t="str">
        <f>IF(All_Tasks!I1655="","",All_Tasks!I1655)</f>
        <v/>
      </c>
      <c r="J1655" t="str">
        <f>IF(All_Tasks!J1655="","",All_Tasks!J1655)</f>
        <v/>
      </c>
      <c r="K1655" t="str">
        <f>IF(All_Tasks!K1655="","",All_Tasks!K1655)</f>
        <v/>
      </c>
      <c r="L1655" s="231" t="str">
        <f>IF(All_Tasks!L1655="","",All_Tasks!L1655)</f>
        <v/>
      </c>
      <c r="M1655" t="str">
        <f>IF(All_Tasks!M1655="","",All_Tasks!M1655)</f>
        <v/>
      </c>
      <c r="N1655" t="str">
        <f>IF(All_Tasks!N1655="","",All_Tasks!N1655)</f>
        <v/>
      </c>
      <c r="O1655" t="str">
        <f>IF(All_Tasks!O1655="","",All_Tasks!O1655)</f>
        <v/>
      </c>
      <c r="P1655" s="181">
        <f>IF(All_Tasks!P1655="",0,All_Tasks!P1655)</f>
        <v>0</v>
      </c>
      <c r="Q1655" s="181">
        <f>IF(All_Tasks!Q1655="",0,All_Tasks!Q1655)</f>
        <v>0</v>
      </c>
      <c r="R1655" s="181">
        <f>IF(All_Tasks!R1655="",0,All_Tasks!R1655)</f>
        <v>0</v>
      </c>
      <c r="S1655" s="181" t="str">
        <f>IF(All_Tasks!S1655="","",All_Tasks!S1655)</f>
        <v/>
      </c>
      <c r="T1655" t="str">
        <f>IF(All_Tasks!T1655="","",All_Tasks!T1655)</f>
        <v/>
      </c>
      <c r="U1655" t="str">
        <f>IF(All_Tasks!U1655="","",All_Tasks!U1655)</f>
        <v/>
      </c>
      <c r="V1655">
        <f>IF(A1655="",0,IFERROR(MATCH(A1655,Scope_Labor_Rates!$A$6:$A$46,0)+5,0))</f>
        <v>0</v>
      </c>
      <c r="W1655" s="178">
        <f>IF(V1655&gt;0,INDEX(Scope_Labor_Rates!$C$6:$C$46,V1655-5),0)</f>
        <v>0</v>
      </c>
      <c r="X1655" s="178">
        <f>IF(V1655&gt;0,INDEX(Scope_Labor_Rates!$C$6:$C$46,V1655-5),0)</f>
        <v>0</v>
      </c>
      <c r="Y1655" s="180">
        <f>IF(V1655&gt;0,INDEX(Scope_Labor_Rates!$S$6:$S$46,V1655-5),0)</f>
        <v>0</v>
      </c>
      <c r="Z1655" s="180">
        <f>IF(V1655&gt;0,INDEX(Scope_Labor_Rates!$R$6:$R$46,V1655-5),1)</f>
        <v>1</v>
      </c>
      <c r="AA1655" s="231">
        <f t="shared" si="225"/>
        <v>0</v>
      </c>
      <c r="AB1655" t="str">
        <f t="shared" si="226"/>
        <v/>
      </c>
      <c r="AC1655" s="178" t="str">
        <f t="shared" si="227"/>
        <v/>
      </c>
      <c r="AD1655" s="181">
        <f t="shared" si="228"/>
        <v>0</v>
      </c>
      <c r="AE1655" s="178">
        <f>IF(V1655&gt;0,P1655*INDEX(Scope_Labor_Rates!$E$6:$E$46,V1655-5),0)</f>
        <v>0</v>
      </c>
      <c r="AF1655" s="181">
        <f>IF(V1655&gt;0,AE1655*INDEX(Scope_Labor_Rates!$D$6:$D$46,V1655-5)*AA1655,0)</f>
        <v>0</v>
      </c>
      <c r="AG1655" s="178">
        <f>IF(V1655&gt;0,P1655*INDEX(Scope_Labor_Rates!$G$6:$G$46,V1655-5),0)</f>
        <v>0</v>
      </c>
      <c r="AH1655" s="181">
        <f>IF(V1655&gt;0,AG1655*INDEX(Scope_Labor_Rates!$F$6:$F$46,V1655-5)*AA1655,0)</f>
        <v>0</v>
      </c>
      <c r="AI1655" s="178">
        <f>IF(V1655&gt;0,P1655*INDEX(Scope_Labor_Rates!$I$6:$I$46,V1655-5),0)</f>
        <v>0</v>
      </c>
      <c r="AJ1655" s="181">
        <f>IF(V1655&gt;0,AI1655*INDEX(Scope_Labor_Rates!$H$6:$H$46,V1655-5)*AA1655,0)</f>
        <v>0</v>
      </c>
      <c r="AK1655" s="178">
        <f>IF(V1655&gt;0,P1655*INDEX(Scope_Labor_Rates!$K$6:$K$46,V1655-5),0)</f>
        <v>0</v>
      </c>
      <c r="AL1655" s="181">
        <f>IF(V1655&gt;0,AK1655*INDEX(Scope_Labor_Rates!$J$6:$J$46,V1655-5)*AA1655,0)</f>
        <v>0</v>
      </c>
      <c r="AM1655" s="178">
        <f>IF(V1655&gt;0,P1655*INDEX(Scope_Labor_Rates!$M$6:$M$46,V1655-5),0)</f>
        <v>0</v>
      </c>
      <c r="AN1655" s="178">
        <f>IF(V1655&gt;0,AM1655*INDEX(Scope_Labor_Rates!$L$6:$L$46,V1655-5)*AA1655,0)</f>
        <v>0</v>
      </c>
      <c r="AO1655" s="178">
        <f>IF(V1655&gt;0,P1655*INDEX(Scope_Labor_Rates!$O$6:$O$46,V1655-5)*AA1655,0)</f>
        <v>0</v>
      </c>
      <c r="AP1655" s="181">
        <f>IF(V1655&gt;0,P1655*INDEX(Scope_Labor_Rates!$Q$6:$Q$46,V1655-5)*AA1655,0)</f>
        <v>0</v>
      </c>
      <c r="AQ1655" s="178">
        <f t="shared" si="229"/>
        <v>0</v>
      </c>
      <c r="AR1655" s="178">
        <f t="shared" si="230"/>
        <v>0</v>
      </c>
      <c r="AS1655" s="178">
        <f t="shared" si="231"/>
        <v>0</v>
      </c>
      <c r="AT1655" s="178">
        <f t="shared" si="232"/>
        <v>0</v>
      </c>
      <c r="AU1655">
        <f t="shared" si="233"/>
        <v>0</v>
      </c>
    </row>
    <row r="1656" spans="1:47">
      <c r="A1656" t="str">
        <f>IF(All_Tasks!A1656="","",All_Tasks!A1656)</f>
        <v/>
      </c>
      <c r="B1656" t="str">
        <f>IF(All_Tasks!B1656="","",All_Tasks!B1656)</f>
        <v/>
      </c>
      <c r="C1656" t="str">
        <f>IF(All_Tasks!C1656="","",All_Tasks!C1656)</f>
        <v/>
      </c>
      <c r="D1656" t="str">
        <f>IF(All_Tasks!D1656="","",All_Tasks!D1656)</f>
        <v/>
      </c>
      <c r="E1656" t="str">
        <f>IF(All_Tasks!V1656&lt;&gt;"",All_Tasks!V1656,IF(All_Tasks!E1656&lt;&gt;"",All_Tasks!E1656,""))</f>
        <v/>
      </c>
      <c r="F1656" t="str">
        <f>IF(All_Tasks!F1656="","",All_Tasks!F1656)</f>
        <v/>
      </c>
      <c r="G1656" t="str">
        <f>IF(All_Tasks!G1656="","",All_Tasks!G1656)</f>
        <v/>
      </c>
      <c r="H1656" s="231" t="str">
        <f>IF(All_Tasks!H1656="","",All_Tasks!H1656)</f>
        <v/>
      </c>
      <c r="I1656" t="str">
        <f>IF(All_Tasks!I1656="","",All_Tasks!I1656)</f>
        <v/>
      </c>
      <c r="J1656" t="str">
        <f>IF(All_Tasks!J1656="","",All_Tasks!J1656)</f>
        <v/>
      </c>
      <c r="K1656" t="str">
        <f>IF(All_Tasks!K1656="","",All_Tasks!K1656)</f>
        <v/>
      </c>
      <c r="L1656" s="231" t="str">
        <f>IF(All_Tasks!L1656="","",All_Tasks!L1656)</f>
        <v/>
      </c>
      <c r="M1656" t="str">
        <f>IF(All_Tasks!M1656="","",All_Tasks!M1656)</f>
        <v/>
      </c>
      <c r="N1656" t="str">
        <f>IF(All_Tasks!N1656="","",All_Tasks!N1656)</f>
        <v/>
      </c>
      <c r="O1656" t="str">
        <f>IF(All_Tasks!O1656="","",All_Tasks!O1656)</f>
        <v/>
      </c>
      <c r="P1656" s="181">
        <f>IF(All_Tasks!P1656="",0,All_Tasks!P1656)</f>
        <v>0</v>
      </c>
      <c r="Q1656" s="181">
        <f>IF(All_Tasks!Q1656="",0,All_Tasks!Q1656)</f>
        <v>0</v>
      </c>
      <c r="R1656" s="181">
        <f>IF(All_Tasks!R1656="",0,All_Tasks!R1656)</f>
        <v>0</v>
      </c>
      <c r="S1656" s="181" t="str">
        <f>IF(All_Tasks!S1656="","",All_Tasks!S1656)</f>
        <v/>
      </c>
      <c r="T1656" t="str">
        <f>IF(All_Tasks!T1656="","",All_Tasks!T1656)</f>
        <v/>
      </c>
      <c r="U1656" t="str">
        <f>IF(All_Tasks!U1656="","",All_Tasks!U1656)</f>
        <v/>
      </c>
      <c r="V1656">
        <f>IF(A1656="",0,IFERROR(MATCH(A1656,Scope_Labor_Rates!$A$6:$A$46,0)+5,0))</f>
        <v>0</v>
      </c>
      <c r="W1656" s="178">
        <f>IF(V1656&gt;0,INDEX(Scope_Labor_Rates!$C$6:$C$46,V1656-5),0)</f>
        <v>0</v>
      </c>
      <c r="X1656" s="178">
        <f>IF(V1656&gt;0,INDEX(Scope_Labor_Rates!$C$6:$C$46,V1656-5),0)</f>
        <v>0</v>
      </c>
      <c r="Y1656" s="180">
        <f>IF(V1656&gt;0,INDEX(Scope_Labor_Rates!$S$6:$S$46,V1656-5),0)</f>
        <v>0</v>
      </c>
      <c r="Z1656" s="180">
        <f>IF(V1656&gt;0,INDEX(Scope_Labor_Rates!$R$6:$R$46,V1656-5),1)</f>
        <v>1</v>
      </c>
      <c r="AA1656" s="231">
        <f t="shared" si="225"/>
        <v>0</v>
      </c>
      <c r="AB1656" t="str">
        <f t="shared" si="226"/>
        <v/>
      </c>
      <c r="AC1656" s="178" t="str">
        <f t="shared" si="227"/>
        <v/>
      </c>
      <c r="AD1656" s="181">
        <f t="shared" si="228"/>
        <v>0</v>
      </c>
      <c r="AE1656" s="178">
        <f>IF(V1656&gt;0,P1656*INDEX(Scope_Labor_Rates!$E$6:$E$46,V1656-5),0)</f>
        <v>0</v>
      </c>
      <c r="AF1656" s="181">
        <f>IF(V1656&gt;0,AE1656*INDEX(Scope_Labor_Rates!$D$6:$D$46,V1656-5)*AA1656,0)</f>
        <v>0</v>
      </c>
      <c r="AG1656" s="178">
        <f>IF(V1656&gt;0,P1656*INDEX(Scope_Labor_Rates!$G$6:$G$46,V1656-5),0)</f>
        <v>0</v>
      </c>
      <c r="AH1656" s="181">
        <f>IF(V1656&gt;0,AG1656*INDEX(Scope_Labor_Rates!$F$6:$F$46,V1656-5)*AA1656,0)</f>
        <v>0</v>
      </c>
      <c r="AI1656" s="178">
        <f>IF(V1656&gt;0,P1656*INDEX(Scope_Labor_Rates!$I$6:$I$46,V1656-5),0)</f>
        <v>0</v>
      </c>
      <c r="AJ1656" s="181">
        <f>IF(V1656&gt;0,AI1656*INDEX(Scope_Labor_Rates!$H$6:$H$46,V1656-5)*AA1656,0)</f>
        <v>0</v>
      </c>
      <c r="AK1656" s="178">
        <f>IF(V1656&gt;0,P1656*INDEX(Scope_Labor_Rates!$K$6:$K$46,V1656-5),0)</f>
        <v>0</v>
      </c>
      <c r="AL1656" s="181">
        <f>IF(V1656&gt;0,AK1656*INDEX(Scope_Labor_Rates!$J$6:$J$46,V1656-5)*AA1656,0)</f>
        <v>0</v>
      </c>
      <c r="AM1656" s="178">
        <f>IF(V1656&gt;0,P1656*INDEX(Scope_Labor_Rates!$M$6:$M$46,V1656-5),0)</f>
        <v>0</v>
      </c>
      <c r="AN1656" s="178">
        <f>IF(V1656&gt;0,AM1656*INDEX(Scope_Labor_Rates!$L$6:$L$46,V1656-5)*AA1656,0)</f>
        <v>0</v>
      </c>
      <c r="AO1656" s="178">
        <f>IF(V1656&gt;0,P1656*INDEX(Scope_Labor_Rates!$O$6:$O$46,V1656-5)*AA1656,0)</f>
        <v>0</v>
      </c>
      <c r="AP1656" s="181">
        <f>IF(V1656&gt;0,P1656*INDEX(Scope_Labor_Rates!$Q$6:$Q$46,V1656-5)*AA1656,0)</f>
        <v>0</v>
      </c>
      <c r="AQ1656" s="178">
        <f t="shared" si="229"/>
        <v>0</v>
      </c>
      <c r="AR1656" s="178">
        <f t="shared" si="230"/>
        <v>0</v>
      </c>
      <c r="AS1656" s="178">
        <f t="shared" si="231"/>
        <v>0</v>
      </c>
      <c r="AT1656" s="178">
        <f t="shared" si="232"/>
        <v>0</v>
      </c>
      <c r="AU1656">
        <f t="shared" si="233"/>
        <v>0</v>
      </c>
    </row>
    <row r="1657" spans="1:47">
      <c r="A1657" t="str">
        <f>IF(All_Tasks!A1657="","",All_Tasks!A1657)</f>
        <v/>
      </c>
      <c r="B1657" t="str">
        <f>IF(All_Tasks!B1657="","",All_Tasks!B1657)</f>
        <v/>
      </c>
      <c r="C1657" t="str">
        <f>IF(All_Tasks!C1657="","",All_Tasks!C1657)</f>
        <v/>
      </c>
      <c r="D1657" t="str">
        <f>IF(All_Tasks!D1657="","",All_Tasks!D1657)</f>
        <v/>
      </c>
      <c r="E1657" t="str">
        <f>IF(All_Tasks!V1657&lt;&gt;"",All_Tasks!V1657,IF(All_Tasks!E1657&lt;&gt;"",All_Tasks!E1657,""))</f>
        <v/>
      </c>
      <c r="F1657" t="str">
        <f>IF(All_Tasks!F1657="","",All_Tasks!F1657)</f>
        <v/>
      </c>
      <c r="G1657" t="str">
        <f>IF(All_Tasks!G1657="","",All_Tasks!G1657)</f>
        <v/>
      </c>
      <c r="H1657" s="231" t="str">
        <f>IF(All_Tasks!H1657="","",All_Tasks!H1657)</f>
        <v/>
      </c>
      <c r="I1657" t="str">
        <f>IF(All_Tasks!I1657="","",All_Tasks!I1657)</f>
        <v/>
      </c>
      <c r="J1657" t="str">
        <f>IF(All_Tasks!J1657="","",All_Tasks!J1657)</f>
        <v/>
      </c>
      <c r="K1657" t="str">
        <f>IF(All_Tasks!K1657="","",All_Tasks!K1657)</f>
        <v/>
      </c>
      <c r="L1657" s="231" t="str">
        <f>IF(All_Tasks!L1657="","",All_Tasks!L1657)</f>
        <v/>
      </c>
      <c r="M1657" t="str">
        <f>IF(All_Tasks!M1657="","",All_Tasks!M1657)</f>
        <v/>
      </c>
      <c r="N1657" t="str">
        <f>IF(All_Tasks!N1657="","",All_Tasks!N1657)</f>
        <v/>
      </c>
      <c r="O1657" t="str">
        <f>IF(All_Tasks!O1657="","",All_Tasks!O1657)</f>
        <v/>
      </c>
      <c r="P1657" s="181">
        <f>IF(All_Tasks!P1657="",0,All_Tasks!P1657)</f>
        <v>0</v>
      </c>
      <c r="Q1657" s="181">
        <f>IF(All_Tasks!Q1657="",0,All_Tasks!Q1657)</f>
        <v>0</v>
      </c>
      <c r="R1657" s="181">
        <f>IF(All_Tasks!R1657="",0,All_Tasks!R1657)</f>
        <v>0</v>
      </c>
      <c r="S1657" s="181" t="str">
        <f>IF(All_Tasks!S1657="","",All_Tasks!S1657)</f>
        <v/>
      </c>
      <c r="T1657" t="str">
        <f>IF(All_Tasks!T1657="","",All_Tasks!T1657)</f>
        <v/>
      </c>
      <c r="U1657" t="str">
        <f>IF(All_Tasks!U1657="","",All_Tasks!U1657)</f>
        <v/>
      </c>
      <c r="V1657">
        <f>IF(A1657="",0,IFERROR(MATCH(A1657,Scope_Labor_Rates!$A$6:$A$46,0)+5,0))</f>
        <v>0</v>
      </c>
      <c r="W1657" s="178">
        <f>IF(V1657&gt;0,INDEX(Scope_Labor_Rates!$C$6:$C$46,V1657-5),0)</f>
        <v>0</v>
      </c>
      <c r="X1657" s="178">
        <f>IF(V1657&gt;0,INDEX(Scope_Labor_Rates!$C$6:$C$46,V1657-5),0)</f>
        <v>0</v>
      </c>
      <c r="Y1657" s="180">
        <f>IF(V1657&gt;0,INDEX(Scope_Labor_Rates!$S$6:$S$46,V1657-5),0)</f>
        <v>0</v>
      </c>
      <c r="Z1657" s="180">
        <f>IF(V1657&gt;0,INDEX(Scope_Labor_Rates!$R$6:$R$46,V1657-5),1)</f>
        <v>1</v>
      </c>
      <c r="AA1657" s="231">
        <f t="shared" si="225"/>
        <v>0</v>
      </c>
      <c r="AB1657" t="str">
        <f t="shared" si="226"/>
        <v/>
      </c>
      <c r="AC1657" s="178" t="str">
        <f t="shared" si="227"/>
        <v/>
      </c>
      <c r="AD1657" s="181">
        <f t="shared" si="228"/>
        <v>0</v>
      </c>
      <c r="AE1657" s="178">
        <f>IF(V1657&gt;0,P1657*INDEX(Scope_Labor_Rates!$E$6:$E$46,V1657-5),0)</f>
        <v>0</v>
      </c>
      <c r="AF1657" s="181">
        <f>IF(V1657&gt;0,AE1657*INDEX(Scope_Labor_Rates!$D$6:$D$46,V1657-5)*AA1657,0)</f>
        <v>0</v>
      </c>
      <c r="AG1657" s="178">
        <f>IF(V1657&gt;0,P1657*INDEX(Scope_Labor_Rates!$G$6:$G$46,V1657-5),0)</f>
        <v>0</v>
      </c>
      <c r="AH1657" s="181">
        <f>IF(V1657&gt;0,AG1657*INDEX(Scope_Labor_Rates!$F$6:$F$46,V1657-5)*AA1657,0)</f>
        <v>0</v>
      </c>
      <c r="AI1657" s="178">
        <f>IF(V1657&gt;0,P1657*INDEX(Scope_Labor_Rates!$I$6:$I$46,V1657-5),0)</f>
        <v>0</v>
      </c>
      <c r="AJ1657" s="181">
        <f>IF(V1657&gt;0,AI1657*INDEX(Scope_Labor_Rates!$H$6:$H$46,V1657-5)*AA1657,0)</f>
        <v>0</v>
      </c>
      <c r="AK1657" s="178">
        <f>IF(V1657&gt;0,P1657*INDEX(Scope_Labor_Rates!$K$6:$K$46,V1657-5),0)</f>
        <v>0</v>
      </c>
      <c r="AL1657" s="181">
        <f>IF(V1657&gt;0,AK1657*INDEX(Scope_Labor_Rates!$J$6:$J$46,V1657-5)*AA1657,0)</f>
        <v>0</v>
      </c>
      <c r="AM1657" s="178">
        <f>IF(V1657&gt;0,P1657*INDEX(Scope_Labor_Rates!$M$6:$M$46,V1657-5),0)</f>
        <v>0</v>
      </c>
      <c r="AN1657" s="178">
        <f>IF(V1657&gt;0,AM1657*INDEX(Scope_Labor_Rates!$L$6:$L$46,V1657-5)*AA1657,0)</f>
        <v>0</v>
      </c>
      <c r="AO1657" s="178">
        <f>IF(V1657&gt;0,P1657*INDEX(Scope_Labor_Rates!$O$6:$O$46,V1657-5)*AA1657,0)</f>
        <v>0</v>
      </c>
      <c r="AP1657" s="181">
        <f>IF(V1657&gt;0,P1657*INDEX(Scope_Labor_Rates!$Q$6:$Q$46,V1657-5)*AA1657,0)</f>
        <v>0</v>
      </c>
      <c r="AQ1657" s="178">
        <f t="shared" si="229"/>
        <v>0</v>
      </c>
      <c r="AR1657" s="178">
        <f t="shared" si="230"/>
        <v>0</v>
      </c>
      <c r="AS1657" s="178">
        <f t="shared" si="231"/>
        <v>0</v>
      </c>
      <c r="AT1657" s="178">
        <f t="shared" si="232"/>
        <v>0</v>
      </c>
      <c r="AU1657">
        <f t="shared" si="233"/>
        <v>0</v>
      </c>
    </row>
    <row r="1658" spans="1:47">
      <c r="A1658" t="str">
        <f>IF(All_Tasks!A1658="","",All_Tasks!A1658)</f>
        <v/>
      </c>
      <c r="B1658" t="str">
        <f>IF(All_Tasks!B1658="","",All_Tasks!B1658)</f>
        <v/>
      </c>
      <c r="C1658" t="str">
        <f>IF(All_Tasks!C1658="","",All_Tasks!C1658)</f>
        <v/>
      </c>
      <c r="D1658" t="str">
        <f>IF(All_Tasks!D1658="","",All_Tasks!D1658)</f>
        <v/>
      </c>
      <c r="E1658" t="str">
        <f>IF(All_Tasks!V1658&lt;&gt;"",All_Tasks!V1658,IF(All_Tasks!E1658&lt;&gt;"",All_Tasks!E1658,""))</f>
        <v/>
      </c>
      <c r="F1658" t="str">
        <f>IF(All_Tasks!F1658="","",All_Tasks!F1658)</f>
        <v/>
      </c>
      <c r="G1658" t="str">
        <f>IF(All_Tasks!G1658="","",All_Tasks!G1658)</f>
        <v/>
      </c>
      <c r="H1658" s="231" t="str">
        <f>IF(All_Tasks!H1658="","",All_Tasks!H1658)</f>
        <v/>
      </c>
      <c r="I1658" t="str">
        <f>IF(All_Tasks!I1658="","",All_Tasks!I1658)</f>
        <v/>
      </c>
      <c r="J1658" t="str">
        <f>IF(All_Tasks!J1658="","",All_Tasks!J1658)</f>
        <v/>
      </c>
      <c r="K1658" t="str">
        <f>IF(All_Tasks!K1658="","",All_Tasks!K1658)</f>
        <v/>
      </c>
      <c r="L1658" s="231" t="str">
        <f>IF(All_Tasks!L1658="","",All_Tasks!L1658)</f>
        <v/>
      </c>
      <c r="M1658" t="str">
        <f>IF(All_Tasks!M1658="","",All_Tasks!M1658)</f>
        <v/>
      </c>
      <c r="N1658" t="str">
        <f>IF(All_Tasks!N1658="","",All_Tasks!N1658)</f>
        <v/>
      </c>
      <c r="O1658" t="str">
        <f>IF(All_Tasks!O1658="","",All_Tasks!O1658)</f>
        <v/>
      </c>
      <c r="P1658" s="181">
        <f>IF(All_Tasks!P1658="",0,All_Tasks!P1658)</f>
        <v>0</v>
      </c>
      <c r="Q1658" s="181">
        <f>IF(All_Tasks!Q1658="",0,All_Tasks!Q1658)</f>
        <v>0</v>
      </c>
      <c r="R1658" s="181">
        <f>IF(All_Tasks!R1658="",0,All_Tasks!R1658)</f>
        <v>0</v>
      </c>
      <c r="S1658" s="181" t="str">
        <f>IF(All_Tasks!S1658="","",All_Tasks!S1658)</f>
        <v/>
      </c>
      <c r="T1658" t="str">
        <f>IF(All_Tasks!T1658="","",All_Tasks!T1658)</f>
        <v/>
      </c>
      <c r="U1658" t="str">
        <f>IF(All_Tasks!U1658="","",All_Tasks!U1658)</f>
        <v/>
      </c>
      <c r="V1658">
        <f>IF(A1658="",0,IFERROR(MATCH(A1658,Scope_Labor_Rates!$A$6:$A$46,0)+5,0))</f>
        <v>0</v>
      </c>
      <c r="W1658" s="178">
        <f>IF(V1658&gt;0,INDEX(Scope_Labor_Rates!$C$6:$C$46,V1658-5),0)</f>
        <v>0</v>
      </c>
      <c r="X1658" s="178">
        <f>IF(V1658&gt;0,INDEX(Scope_Labor_Rates!$C$6:$C$46,V1658-5),0)</f>
        <v>0</v>
      </c>
      <c r="Y1658" s="180">
        <f>IF(V1658&gt;0,INDEX(Scope_Labor_Rates!$S$6:$S$46,V1658-5),0)</f>
        <v>0</v>
      </c>
      <c r="Z1658" s="180">
        <f>IF(V1658&gt;0,INDEX(Scope_Labor_Rates!$R$6:$R$46,V1658-5),1)</f>
        <v>1</v>
      </c>
      <c r="AA1658" s="231">
        <f t="shared" si="225"/>
        <v>0</v>
      </c>
      <c r="AB1658" t="str">
        <f t="shared" si="226"/>
        <v/>
      </c>
      <c r="AC1658" s="178" t="str">
        <f t="shared" si="227"/>
        <v/>
      </c>
      <c r="AD1658" s="181">
        <f t="shared" si="228"/>
        <v>0</v>
      </c>
      <c r="AE1658" s="178">
        <f>IF(V1658&gt;0,P1658*INDEX(Scope_Labor_Rates!$E$6:$E$46,V1658-5),0)</f>
        <v>0</v>
      </c>
      <c r="AF1658" s="181">
        <f>IF(V1658&gt;0,AE1658*INDEX(Scope_Labor_Rates!$D$6:$D$46,V1658-5)*AA1658,0)</f>
        <v>0</v>
      </c>
      <c r="AG1658" s="178">
        <f>IF(V1658&gt;0,P1658*INDEX(Scope_Labor_Rates!$G$6:$G$46,V1658-5),0)</f>
        <v>0</v>
      </c>
      <c r="AH1658" s="181">
        <f>IF(V1658&gt;0,AG1658*INDEX(Scope_Labor_Rates!$F$6:$F$46,V1658-5)*AA1658,0)</f>
        <v>0</v>
      </c>
      <c r="AI1658" s="178">
        <f>IF(V1658&gt;0,P1658*INDEX(Scope_Labor_Rates!$I$6:$I$46,V1658-5),0)</f>
        <v>0</v>
      </c>
      <c r="AJ1658" s="181">
        <f>IF(V1658&gt;0,AI1658*INDEX(Scope_Labor_Rates!$H$6:$H$46,V1658-5)*AA1658,0)</f>
        <v>0</v>
      </c>
      <c r="AK1658" s="178">
        <f>IF(V1658&gt;0,P1658*INDEX(Scope_Labor_Rates!$K$6:$K$46,V1658-5),0)</f>
        <v>0</v>
      </c>
      <c r="AL1658" s="181">
        <f>IF(V1658&gt;0,AK1658*INDEX(Scope_Labor_Rates!$J$6:$J$46,V1658-5)*AA1658,0)</f>
        <v>0</v>
      </c>
      <c r="AM1658" s="178">
        <f>IF(V1658&gt;0,P1658*INDEX(Scope_Labor_Rates!$M$6:$M$46,V1658-5),0)</f>
        <v>0</v>
      </c>
      <c r="AN1658" s="178">
        <f>IF(V1658&gt;0,AM1658*INDEX(Scope_Labor_Rates!$L$6:$L$46,V1658-5)*AA1658,0)</f>
        <v>0</v>
      </c>
      <c r="AO1658" s="178">
        <f>IF(V1658&gt;0,P1658*INDEX(Scope_Labor_Rates!$O$6:$O$46,V1658-5)*AA1658,0)</f>
        <v>0</v>
      </c>
      <c r="AP1658" s="181">
        <f>IF(V1658&gt;0,P1658*INDEX(Scope_Labor_Rates!$Q$6:$Q$46,V1658-5)*AA1658,0)</f>
        <v>0</v>
      </c>
      <c r="AQ1658" s="178">
        <f t="shared" si="229"/>
        <v>0</v>
      </c>
      <c r="AR1658" s="178">
        <f t="shared" si="230"/>
        <v>0</v>
      </c>
      <c r="AS1658" s="178">
        <f t="shared" si="231"/>
        <v>0</v>
      </c>
      <c r="AT1658" s="178">
        <f t="shared" si="232"/>
        <v>0</v>
      </c>
      <c r="AU1658">
        <f t="shared" si="233"/>
        <v>0</v>
      </c>
    </row>
    <row r="1659" spans="1:47">
      <c r="A1659" t="str">
        <f>IF(All_Tasks!A1659="","",All_Tasks!A1659)</f>
        <v/>
      </c>
      <c r="B1659" t="str">
        <f>IF(All_Tasks!B1659="","",All_Tasks!B1659)</f>
        <v/>
      </c>
      <c r="C1659" t="str">
        <f>IF(All_Tasks!C1659="","",All_Tasks!C1659)</f>
        <v/>
      </c>
      <c r="D1659" t="str">
        <f>IF(All_Tasks!D1659="","",All_Tasks!D1659)</f>
        <v/>
      </c>
      <c r="E1659" t="str">
        <f>IF(All_Tasks!V1659&lt;&gt;"",All_Tasks!V1659,IF(All_Tasks!E1659&lt;&gt;"",All_Tasks!E1659,""))</f>
        <v/>
      </c>
      <c r="F1659" t="str">
        <f>IF(All_Tasks!F1659="","",All_Tasks!F1659)</f>
        <v/>
      </c>
      <c r="G1659" t="str">
        <f>IF(All_Tasks!G1659="","",All_Tasks!G1659)</f>
        <v/>
      </c>
      <c r="H1659" s="231" t="str">
        <f>IF(All_Tasks!H1659="","",All_Tasks!H1659)</f>
        <v/>
      </c>
      <c r="I1659" t="str">
        <f>IF(All_Tasks!I1659="","",All_Tasks!I1659)</f>
        <v/>
      </c>
      <c r="J1659" t="str">
        <f>IF(All_Tasks!J1659="","",All_Tasks!J1659)</f>
        <v/>
      </c>
      <c r="K1659" t="str">
        <f>IF(All_Tasks!K1659="","",All_Tasks!K1659)</f>
        <v/>
      </c>
      <c r="L1659" s="231" t="str">
        <f>IF(All_Tasks!L1659="","",All_Tasks!L1659)</f>
        <v/>
      </c>
      <c r="M1659" t="str">
        <f>IF(All_Tasks!M1659="","",All_Tasks!M1659)</f>
        <v/>
      </c>
      <c r="N1659" t="str">
        <f>IF(All_Tasks!N1659="","",All_Tasks!N1659)</f>
        <v/>
      </c>
      <c r="O1659" t="str">
        <f>IF(All_Tasks!O1659="","",All_Tasks!O1659)</f>
        <v/>
      </c>
      <c r="P1659" s="181">
        <f>IF(All_Tasks!P1659="",0,All_Tasks!P1659)</f>
        <v>0</v>
      </c>
      <c r="Q1659" s="181">
        <f>IF(All_Tasks!Q1659="",0,All_Tasks!Q1659)</f>
        <v>0</v>
      </c>
      <c r="R1659" s="181">
        <f>IF(All_Tasks!R1659="",0,All_Tasks!R1659)</f>
        <v>0</v>
      </c>
      <c r="S1659" s="181" t="str">
        <f>IF(All_Tasks!S1659="","",All_Tasks!S1659)</f>
        <v/>
      </c>
      <c r="T1659" t="str">
        <f>IF(All_Tasks!T1659="","",All_Tasks!T1659)</f>
        <v/>
      </c>
      <c r="U1659" t="str">
        <f>IF(All_Tasks!U1659="","",All_Tasks!U1659)</f>
        <v/>
      </c>
      <c r="V1659">
        <f>IF(A1659="",0,IFERROR(MATCH(A1659,Scope_Labor_Rates!$A$6:$A$46,0)+5,0))</f>
        <v>0</v>
      </c>
      <c r="W1659" s="178">
        <f>IF(V1659&gt;0,INDEX(Scope_Labor_Rates!$C$6:$C$46,V1659-5),0)</f>
        <v>0</v>
      </c>
      <c r="X1659" s="178">
        <f>IF(V1659&gt;0,INDEX(Scope_Labor_Rates!$C$6:$C$46,V1659-5),0)</f>
        <v>0</v>
      </c>
      <c r="Y1659" s="180">
        <f>IF(V1659&gt;0,INDEX(Scope_Labor_Rates!$S$6:$S$46,V1659-5),0)</f>
        <v>0</v>
      </c>
      <c r="Z1659" s="180">
        <f>IF(V1659&gt;0,INDEX(Scope_Labor_Rates!$R$6:$R$46,V1659-5),1)</f>
        <v>1</v>
      </c>
      <c r="AA1659" s="231">
        <f t="shared" si="225"/>
        <v>0</v>
      </c>
      <c r="AB1659" t="str">
        <f t="shared" si="226"/>
        <v/>
      </c>
      <c r="AC1659" s="178" t="str">
        <f t="shared" si="227"/>
        <v/>
      </c>
      <c r="AD1659" s="181">
        <f t="shared" si="228"/>
        <v>0</v>
      </c>
      <c r="AE1659" s="178">
        <f>IF(V1659&gt;0,P1659*INDEX(Scope_Labor_Rates!$E$6:$E$46,V1659-5),0)</f>
        <v>0</v>
      </c>
      <c r="AF1659" s="181">
        <f>IF(V1659&gt;0,AE1659*INDEX(Scope_Labor_Rates!$D$6:$D$46,V1659-5)*AA1659,0)</f>
        <v>0</v>
      </c>
      <c r="AG1659" s="178">
        <f>IF(V1659&gt;0,P1659*INDEX(Scope_Labor_Rates!$G$6:$G$46,V1659-5),0)</f>
        <v>0</v>
      </c>
      <c r="AH1659" s="181">
        <f>IF(V1659&gt;0,AG1659*INDEX(Scope_Labor_Rates!$F$6:$F$46,V1659-5)*AA1659,0)</f>
        <v>0</v>
      </c>
      <c r="AI1659" s="178">
        <f>IF(V1659&gt;0,P1659*INDEX(Scope_Labor_Rates!$I$6:$I$46,V1659-5),0)</f>
        <v>0</v>
      </c>
      <c r="AJ1659" s="181">
        <f>IF(V1659&gt;0,AI1659*INDEX(Scope_Labor_Rates!$H$6:$H$46,V1659-5)*AA1659,0)</f>
        <v>0</v>
      </c>
      <c r="AK1659" s="178">
        <f>IF(V1659&gt;0,P1659*INDEX(Scope_Labor_Rates!$K$6:$K$46,V1659-5),0)</f>
        <v>0</v>
      </c>
      <c r="AL1659" s="181">
        <f>IF(V1659&gt;0,AK1659*INDEX(Scope_Labor_Rates!$J$6:$J$46,V1659-5)*AA1659,0)</f>
        <v>0</v>
      </c>
      <c r="AM1659" s="178">
        <f>IF(V1659&gt;0,P1659*INDEX(Scope_Labor_Rates!$M$6:$M$46,V1659-5),0)</f>
        <v>0</v>
      </c>
      <c r="AN1659" s="178">
        <f>IF(V1659&gt;0,AM1659*INDEX(Scope_Labor_Rates!$L$6:$L$46,V1659-5)*AA1659,0)</f>
        <v>0</v>
      </c>
      <c r="AO1659" s="178">
        <f>IF(V1659&gt;0,P1659*INDEX(Scope_Labor_Rates!$O$6:$O$46,V1659-5)*AA1659,0)</f>
        <v>0</v>
      </c>
      <c r="AP1659" s="181">
        <f>IF(V1659&gt;0,P1659*INDEX(Scope_Labor_Rates!$Q$6:$Q$46,V1659-5)*AA1659,0)</f>
        <v>0</v>
      </c>
      <c r="AQ1659" s="178">
        <f t="shared" si="229"/>
        <v>0</v>
      </c>
      <c r="AR1659" s="178">
        <f t="shared" si="230"/>
        <v>0</v>
      </c>
      <c r="AS1659" s="178">
        <f t="shared" si="231"/>
        <v>0</v>
      </c>
      <c r="AT1659" s="178">
        <f t="shared" si="232"/>
        <v>0</v>
      </c>
      <c r="AU1659">
        <f t="shared" si="233"/>
        <v>0</v>
      </c>
    </row>
    <row r="1660" spans="1:47">
      <c r="A1660" t="str">
        <f>IF(All_Tasks!A1660="","",All_Tasks!A1660)</f>
        <v/>
      </c>
      <c r="B1660" t="str">
        <f>IF(All_Tasks!B1660="","",All_Tasks!B1660)</f>
        <v/>
      </c>
      <c r="C1660" t="str">
        <f>IF(All_Tasks!C1660="","",All_Tasks!C1660)</f>
        <v/>
      </c>
      <c r="D1660" t="str">
        <f>IF(All_Tasks!D1660="","",All_Tasks!D1660)</f>
        <v/>
      </c>
      <c r="E1660" t="str">
        <f>IF(All_Tasks!V1660&lt;&gt;"",All_Tasks!V1660,IF(All_Tasks!E1660&lt;&gt;"",All_Tasks!E1660,""))</f>
        <v/>
      </c>
      <c r="F1660" t="str">
        <f>IF(All_Tasks!F1660="","",All_Tasks!F1660)</f>
        <v/>
      </c>
      <c r="G1660" t="str">
        <f>IF(All_Tasks!G1660="","",All_Tasks!G1660)</f>
        <v/>
      </c>
      <c r="H1660" s="231" t="str">
        <f>IF(All_Tasks!H1660="","",All_Tasks!H1660)</f>
        <v/>
      </c>
      <c r="I1660" t="str">
        <f>IF(All_Tasks!I1660="","",All_Tasks!I1660)</f>
        <v/>
      </c>
      <c r="J1660" t="str">
        <f>IF(All_Tasks!J1660="","",All_Tasks!J1660)</f>
        <v/>
      </c>
      <c r="K1660" t="str">
        <f>IF(All_Tasks!K1660="","",All_Tasks!K1660)</f>
        <v/>
      </c>
      <c r="L1660" s="231" t="str">
        <f>IF(All_Tasks!L1660="","",All_Tasks!L1660)</f>
        <v/>
      </c>
      <c r="M1660" t="str">
        <f>IF(All_Tasks!M1660="","",All_Tasks!M1660)</f>
        <v/>
      </c>
      <c r="N1660" t="str">
        <f>IF(All_Tasks!N1660="","",All_Tasks!N1660)</f>
        <v/>
      </c>
      <c r="O1660" t="str">
        <f>IF(All_Tasks!O1660="","",All_Tasks!O1660)</f>
        <v/>
      </c>
      <c r="P1660" s="181">
        <f>IF(All_Tasks!P1660="",0,All_Tasks!P1660)</f>
        <v>0</v>
      </c>
      <c r="Q1660" s="181">
        <f>IF(All_Tasks!Q1660="",0,All_Tasks!Q1660)</f>
        <v>0</v>
      </c>
      <c r="R1660" s="181">
        <f>IF(All_Tasks!R1660="",0,All_Tasks!R1660)</f>
        <v>0</v>
      </c>
      <c r="S1660" s="181" t="str">
        <f>IF(All_Tasks!S1660="","",All_Tasks!S1660)</f>
        <v/>
      </c>
      <c r="T1660" t="str">
        <f>IF(All_Tasks!T1660="","",All_Tasks!T1660)</f>
        <v/>
      </c>
      <c r="U1660" t="str">
        <f>IF(All_Tasks!U1660="","",All_Tasks!U1660)</f>
        <v/>
      </c>
      <c r="V1660">
        <f>IF(A1660="",0,IFERROR(MATCH(A1660,Scope_Labor_Rates!$A$6:$A$46,0)+5,0))</f>
        <v>0</v>
      </c>
      <c r="W1660" s="178">
        <f>IF(V1660&gt;0,INDEX(Scope_Labor_Rates!$C$6:$C$46,V1660-5),0)</f>
        <v>0</v>
      </c>
      <c r="X1660" s="178">
        <f>IF(V1660&gt;0,INDEX(Scope_Labor_Rates!$C$6:$C$46,V1660-5),0)</f>
        <v>0</v>
      </c>
      <c r="Y1660" s="180">
        <f>IF(V1660&gt;0,INDEX(Scope_Labor_Rates!$S$6:$S$46,V1660-5),0)</f>
        <v>0</v>
      </c>
      <c r="Z1660" s="180">
        <f>IF(V1660&gt;0,INDEX(Scope_Labor_Rates!$R$6:$R$46,V1660-5),1)</f>
        <v>1</v>
      </c>
      <c r="AA1660" s="231">
        <f t="shared" si="225"/>
        <v>0</v>
      </c>
      <c r="AB1660" t="str">
        <f t="shared" si="226"/>
        <v/>
      </c>
      <c r="AC1660" s="178" t="str">
        <f t="shared" si="227"/>
        <v/>
      </c>
      <c r="AD1660" s="181">
        <f t="shared" si="228"/>
        <v>0</v>
      </c>
      <c r="AE1660" s="178">
        <f>IF(V1660&gt;0,P1660*INDEX(Scope_Labor_Rates!$E$6:$E$46,V1660-5),0)</f>
        <v>0</v>
      </c>
      <c r="AF1660" s="181">
        <f>IF(V1660&gt;0,AE1660*INDEX(Scope_Labor_Rates!$D$6:$D$46,V1660-5)*AA1660,0)</f>
        <v>0</v>
      </c>
      <c r="AG1660" s="178">
        <f>IF(V1660&gt;0,P1660*INDEX(Scope_Labor_Rates!$G$6:$G$46,V1660-5),0)</f>
        <v>0</v>
      </c>
      <c r="AH1660" s="181">
        <f>IF(V1660&gt;0,AG1660*INDEX(Scope_Labor_Rates!$F$6:$F$46,V1660-5)*AA1660,0)</f>
        <v>0</v>
      </c>
      <c r="AI1660" s="178">
        <f>IF(V1660&gt;0,P1660*INDEX(Scope_Labor_Rates!$I$6:$I$46,V1660-5),0)</f>
        <v>0</v>
      </c>
      <c r="AJ1660" s="181">
        <f>IF(V1660&gt;0,AI1660*INDEX(Scope_Labor_Rates!$H$6:$H$46,V1660-5)*AA1660,0)</f>
        <v>0</v>
      </c>
      <c r="AK1660" s="178">
        <f>IF(V1660&gt;0,P1660*INDEX(Scope_Labor_Rates!$K$6:$K$46,V1660-5),0)</f>
        <v>0</v>
      </c>
      <c r="AL1660" s="181">
        <f>IF(V1660&gt;0,AK1660*INDEX(Scope_Labor_Rates!$J$6:$J$46,V1660-5)*AA1660,0)</f>
        <v>0</v>
      </c>
      <c r="AM1660" s="178">
        <f>IF(V1660&gt;0,P1660*INDEX(Scope_Labor_Rates!$M$6:$M$46,V1660-5),0)</f>
        <v>0</v>
      </c>
      <c r="AN1660" s="178">
        <f>IF(V1660&gt;0,AM1660*INDEX(Scope_Labor_Rates!$L$6:$L$46,V1660-5)*AA1660,0)</f>
        <v>0</v>
      </c>
      <c r="AO1660" s="178">
        <f>IF(V1660&gt;0,P1660*INDEX(Scope_Labor_Rates!$O$6:$O$46,V1660-5)*AA1660,0)</f>
        <v>0</v>
      </c>
      <c r="AP1660" s="181">
        <f>IF(V1660&gt;0,P1660*INDEX(Scope_Labor_Rates!$Q$6:$Q$46,V1660-5)*AA1660,0)</f>
        <v>0</v>
      </c>
      <c r="AQ1660" s="178">
        <f t="shared" si="229"/>
        <v>0</v>
      </c>
      <c r="AR1660" s="178">
        <f t="shared" si="230"/>
        <v>0</v>
      </c>
      <c r="AS1660" s="178">
        <f t="shared" si="231"/>
        <v>0</v>
      </c>
      <c r="AT1660" s="178">
        <f t="shared" si="232"/>
        <v>0</v>
      </c>
      <c r="AU1660">
        <f t="shared" si="233"/>
        <v>0</v>
      </c>
    </row>
    <row r="1661" spans="1:47">
      <c r="A1661" t="str">
        <f>IF(All_Tasks!A1661="","",All_Tasks!A1661)</f>
        <v/>
      </c>
      <c r="B1661" t="str">
        <f>IF(All_Tasks!B1661="","",All_Tasks!B1661)</f>
        <v/>
      </c>
      <c r="C1661" t="str">
        <f>IF(All_Tasks!C1661="","",All_Tasks!C1661)</f>
        <v/>
      </c>
      <c r="D1661" t="str">
        <f>IF(All_Tasks!D1661="","",All_Tasks!D1661)</f>
        <v/>
      </c>
      <c r="E1661" t="str">
        <f>IF(All_Tasks!V1661&lt;&gt;"",All_Tasks!V1661,IF(All_Tasks!E1661&lt;&gt;"",All_Tasks!E1661,""))</f>
        <v/>
      </c>
      <c r="F1661" t="str">
        <f>IF(All_Tasks!F1661="","",All_Tasks!F1661)</f>
        <v/>
      </c>
      <c r="G1661" t="str">
        <f>IF(All_Tasks!G1661="","",All_Tasks!G1661)</f>
        <v/>
      </c>
      <c r="H1661" s="231" t="str">
        <f>IF(All_Tasks!H1661="","",All_Tasks!H1661)</f>
        <v/>
      </c>
      <c r="I1661" t="str">
        <f>IF(All_Tasks!I1661="","",All_Tasks!I1661)</f>
        <v/>
      </c>
      <c r="J1661" t="str">
        <f>IF(All_Tasks!J1661="","",All_Tasks!J1661)</f>
        <v/>
      </c>
      <c r="K1661" t="str">
        <f>IF(All_Tasks!K1661="","",All_Tasks!K1661)</f>
        <v/>
      </c>
      <c r="L1661" s="231" t="str">
        <f>IF(All_Tasks!L1661="","",All_Tasks!L1661)</f>
        <v/>
      </c>
      <c r="M1661" t="str">
        <f>IF(All_Tasks!M1661="","",All_Tasks!M1661)</f>
        <v/>
      </c>
      <c r="N1661" t="str">
        <f>IF(All_Tasks!N1661="","",All_Tasks!N1661)</f>
        <v/>
      </c>
      <c r="O1661" t="str">
        <f>IF(All_Tasks!O1661="","",All_Tasks!O1661)</f>
        <v/>
      </c>
      <c r="P1661" s="181">
        <f>IF(All_Tasks!P1661="",0,All_Tasks!P1661)</f>
        <v>0</v>
      </c>
      <c r="Q1661" s="181">
        <f>IF(All_Tasks!Q1661="",0,All_Tasks!Q1661)</f>
        <v>0</v>
      </c>
      <c r="R1661" s="181">
        <f>IF(All_Tasks!R1661="",0,All_Tasks!R1661)</f>
        <v>0</v>
      </c>
      <c r="S1661" s="181" t="str">
        <f>IF(All_Tasks!S1661="","",All_Tasks!S1661)</f>
        <v/>
      </c>
      <c r="T1661" t="str">
        <f>IF(All_Tasks!T1661="","",All_Tasks!T1661)</f>
        <v/>
      </c>
      <c r="U1661" t="str">
        <f>IF(All_Tasks!U1661="","",All_Tasks!U1661)</f>
        <v/>
      </c>
      <c r="V1661">
        <f>IF(A1661="",0,IFERROR(MATCH(A1661,Scope_Labor_Rates!$A$6:$A$46,0)+5,0))</f>
        <v>0</v>
      </c>
      <c r="W1661" s="178">
        <f>IF(V1661&gt;0,INDEX(Scope_Labor_Rates!$C$6:$C$46,V1661-5),0)</f>
        <v>0</v>
      </c>
      <c r="X1661" s="178">
        <f>IF(V1661&gt;0,INDEX(Scope_Labor_Rates!$C$6:$C$46,V1661-5),0)</f>
        <v>0</v>
      </c>
      <c r="Y1661" s="180">
        <f>IF(V1661&gt;0,INDEX(Scope_Labor_Rates!$S$6:$S$46,V1661-5),0)</f>
        <v>0</v>
      </c>
      <c r="Z1661" s="180">
        <f>IF(V1661&gt;0,INDEX(Scope_Labor_Rates!$R$6:$R$46,V1661-5),1)</f>
        <v>1</v>
      </c>
      <c r="AA1661" s="231">
        <f t="shared" si="225"/>
        <v>0</v>
      </c>
      <c r="AB1661" t="str">
        <f t="shared" si="226"/>
        <v/>
      </c>
      <c r="AC1661" s="178" t="str">
        <f t="shared" si="227"/>
        <v/>
      </c>
      <c r="AD1661" s="181">
        <f t="shared" si="228"/>
        <v>0</v>
      </c>
      <c r="AE1661" s="178">
        <f>IF(V1661&gt;0,P1661*INDEX(Scope_Labor_Rates!$E$6:$E$46,V1661-5),0)</f>
        <v>0</v>
      </c>
      <c r="AF1661" s="181">
        <f>IF(V1661&gt;0,AE1661*INDEX(Scope_Labor_Rates!$D$6:$D$46,V1661-5)*AA1661,0)</f>
        <v>0</v>
      </c>
      <c r="AG1661" s="178">
        <f>IF(V1661&gt;0,P1661*INDEX(Scope_Labor_Rates!$G$6:$G$46,V1661-5),0)</f>
        <v>0</v>
      </c>
      <c r="AH1661" s="181">
        <f>IF(V1661&gt;0,AG1661*INDEX(Scope_Labor_Rates!$F$6:$F$46,V1661-5)*AA1661,0)</f>
        <v>0</v>
      </c>
      <c r="AI1661" s="178">
        <f>IF(V1661&gt;0,P1661*INDEX(Scope_Labor_Rates!$I$6:$I$46,V1661-5),0)</f>
        <v>0</v>
      </c>
      <c r="AJ1661" s="181">
        <f>IF(V1661&gt;0,AI1661*INDEX(Scope_Labor_Rates!$H$6:$H$46,V1661-5)*AA1661,0)</f>
        <v>0</v>
      </c>
      <c r="AK1661" s="178">
        <f>IF(V1661&gt;0,P1661*INDEX(Scope_Labor_Rates!$K$6:$K$46,V1661-5),0)</f>
        <v>0</v>
      </c>
      <c r="AL1661" s="181">
        <f>IF(V1661&gt;0,AK1661*INDEX(Scope_Labor_Rates!$J$6:$J$46,V1661-5)*AA1661,0)</f>
        <v>0</v>
      </c>
      <c r="AM1661" s="178">
        <f>IF(V1661&gt;0,P1661*INDEX(Scope_Labor_Rates!$M$6:$M$46,V1661-5),0)</f>
        <v>0</v>
      </c>
      <c r="AN1661" s="178">
        <f>IF(V1661&gt;0,AM1661*INDEX(Scope_Labor_Rates!$L$6:$L$46,V1661-5)*AA1661,0)</f>
        <v>0</v>
      </c>
      <c r="AO1661" s="178">
        <f>IF(V1661&gt;0,P1661*INDEX(Scope_Labor_Rates!$O$6:$O$46,V1661-5)*AA1661,0)</f>
        <v>0</v>
      </c>
      <c r="AP1661" s="181">
        <f>IF(V1661&gt;0,P1661*INDEX(Scope_Labor_Rates!$Q$6:$Q$46,V1661-5)*AA1661,0)</f>
        <v>0</v>
      </c>
      <c r="AQ1661" s="178">
        <f t="shared" si="229"/>
        <v>0</v>
      </c>
      <c r="AR1661" s="178">
        <f t="shared" si="230"/>
        <v>0</v>
      </c>
      <c r="AS1661" s="178">
        <f t="shared" si="231"/>
        <v>0</v>
      </c>
      <c r="AT1661" s="178">
        <f t="shared" si="232"/>
        <v>0</v>
      </c>
      <c r="AU1661">
        <f t="shared" si="233"/>
        <v>0</v>
      </c>
    </row>
    <row r="1662" spans="1:47">
      <c r="A1662" t="str">
        <f>IF(All_Tasks!A1662="","",All_Tasks!A1662)</f>
        <v/>
      </c>
      <c r="B1662" t="str">
        <f>IF(All_Tasks!B1662="","",All_Tasks!B1662)</f>
        <v/>
      </c>
      <c r="C1662" t="str">
        <f>IF(All_Tasks!C1662="","",All_Tasks!C1662)</f>
        <v/>
      </c>
      <c r="D1662" t="str">
        <f>IF(All_Tasks!D1662="","",All_Tasks!D1662)</f>
        <v/>
      </c>
      <c r="E1662" t="str">
        <f>IF(All_Tasks!V1662&lt;&gt;"",All_Tasks!V1662,IF(All_Tasks!E1662&lt;&gt;"",All_Tasks!E1662,""))</f>
        <v/>
      </c>
      <c r="F1662" t="str">
        <f>IF(All_Tasks!F1662="","",All_Tasks!F1662)</f>
        <v/>
      </c>
      <c r="G1662" t="str">
        <f>IF(All_Tasks!G1662="","",All_Tasks!G1662)</f>
        <v/>
      </c>
      <c r="H1662" s="231" t="str">
        <f>IF(All_Tasks!H1662="","",All_Tasks!H1662)</f>
        <v/>
      </c>
      <c r="I1662" t="str">
        <f>IF(All_Tasks!I1662="","",All_Tasks!I1662)</f>
        <v/>
      </c>
      <c r="J1662" t="str">
        <f>IF(All_Tasks!J1662="","",All_Tasks!J1662)</f>
        <v/>
      </c>
      <c r="K1662" t="str">
        <f>IF(All_Tasks!K1662="","",All_Tasks!K1662)</f>
        <v/>
      </c>
      <c r="L1662" s="231" t="str">
        <f>IF(All_Tasks!L1662="","",All_Tasks!L1662)</f>
        <v/>
      </c>
      <c r="M1662" t="str">
        <f>IF(All_Tasks!M1662="","",All_Tasks!M1662)</f>
        <v/>
      </c>
      <c r="N1662" t="str">
        <f>IF(All_Tasks!N1662="","",All_Tasks!N1662)</f>
        <v/>
      </c>
      <c r="O1662" t="str">
        <f>IF(All_Tasks!O1662="","",All_Tasks!O1662)</f>
        <v/>
      </c>
      <c r="P1662" s="181">
        <f>IF(All_Tasks!P1662="",0,All_Tasks!P1662)</f>
        <v>0</v>
      </c>
      <c r="Q1662" s="181">
        <f>IF(All_Tasks!Q1662="",0,All_Tasks!Q1662)</f>
        <v>0</v>
      </c>
      <c r="R1662" s="181">
        <f>IF(All_Tasks!R1662="",0,All_Tasks!R1662)</f>
        <v>0</v>
      </c>
      <c r="S1662" s="181" t="str">
        <f>IF(All_Tasks!S1662="","",All_Tasks!S1662)</f>
        <v/>
      </c>
      <c r="T1662" t="str">
        <f>IF(All_Tasks!T1662="","",All_Tasks!T1662)</f>
        <v/>
      </c>
      <c r="U1662" t="str">
        <f>IF(All_Tasks!U1662="","",All_Tasks!U1662)</f>
        <v/>
      </c>
      <c r="V1662">
        <f>IF(A1662="",0,IFERROR(MATCH(A1662,Scope_Labor_Rates!$A$6:$A$46,0)+5,0))</f>
        <v>0</v>
      </c>
      <c r="W1662" s="178">
        <f>IF(V1662&gt;0,INDEX(Scope_Labor_Rates!$C$6:$C$46,V1662-5),0)</f>
        <v>0</v>
      </c>
      <c r="X1662" s="178">
        <f>IF(V1662&gt;0,INDEX(Scope_Labor_Rates!$C$6:$C$46,V1662-5),0)</f>
        <v>0</v>
      </c>
      <c r="Y1662" s="180">
        <f>IF(V1662&gt;0,INDEX(Scope_Labor_Rates!$S$6:$S$46,V1662-5),0)</f>
        <v>0</v>
      </c>
      <c r="Z1662" s="180">
        <f>IF(V1662&gt;0,INDEX(Scope_Labor_Rates!$R$6:$R$46,V1662-5),1)</f>
        <v>1</v>
      </c>
      <c r="AA1662" s="231">
        <f t="shared" si="225"/>
        <v>0</v>
      </c>
      <c r="AB1662" t="str">
        <f t="shared" si="226"/>
        <v/>
      </c>
      <c r="AC1662" s="178" t="str">
        <f t="shared" si="227"/>
        <v/>
      </c>
      <c r="AD1662" s="181">
        <f t="shared" si="228"/>
        <v>0</v>
      </c>
      <c r="AE1662" s="178">
        <f>IF(V1662&gt;0,P1662*INDEX(Scope_Labor_Rates!$E$6:$E$46,V1662-5),0)</f>
        <v>0</v>
      </c>
      <c r="AF1662" s="181">
        <f>IF(V1662&gt;0,AE1662*INDEX(Scope_Labor_Rates!$D$6:$D$46,V1662-5)*AA1662,0)</f>
        <v>0</v>
      </c>
      <c r="AG1662" s="178">
        <f>IF(V1662&gt;0,P1662*INDEX(Scope_Labor_Rates!$G$6:$G$46,V1662-5),0)</f>
        <v>0</v>
      </c>
      <c r="AH1662" s="181">
        <f>IF(V1662&gt;0,AG1662*INDEX(Scope_Labor_Rates!$F$6:$F$46,V1662-5)*AA1662,0)</f>
        <v>0</v>
      </c>
      <c r="AI1662" s="178">
        <f>IF(V1662&gt;0,P1662*INDEX(Scope_Labor_Rates!$I$6:$I$46,V1662-5),0)</f>
        <v>0</v>
      </c>
      <c r="AJ1662" s="181">
        <f>IF(V1662&gt;0,AI1662*INDEX(Scope_Labor_Rates!$H$6:$H$46,V1662-5)*AA1662,0)</f>
        <v>0</v>
      </c>
      <c r="AK1662" s="178">
        <f>IF(V1662&gt;0,P1662*INDEX(Scope_Labor_Rates!$K$6:$K$46,V1662-5),0)</f>
        <v>0</v>
      </c>
      <c r="AL1662" s="181">
        <f>IF(V1662&gt;0,AK1662*INDEX(Scope_Labor_Rates!$J$6:$J$46,V1662-5)*AA1662,0)</f>
        <v>0</v>
      </c>
      <c r="AM1662" s="178">
        <f>IF(V1662&gt;0,P1662*INDEX(Scope_Labor_Rates!$M$6:$M$46,V1662-5),0)</f>
        <v>0</v>
      </c>
      <c r="AN1662" s="178">
        <f>IF(V1662&gt;0,AM1662*INDEX(Scope_Labor_Rates!$L$6:$L$46,V1662-5)*AA1662,0)</f>
        <v>0</v>
      </c>
      <c r="AO1662" s="178">
        <f>IF(V1662&gt;0,P1662*INDEX(Scope_Labor_Rates!$O$6:$O$46,V1662-5)*AA1662,0)</f>
        <v>0</v>
      </c>
      <c r="AP1662" s="181">
        <f>IF(V1662&gt;0,P1662*INDEX(Scope_Labor_Rates!$Q$6:$Q$46,V1662-5)*AA1662,0)</f>
        <v>0</v>
      </c>
      <c r="AQ1662" s="178">
        <f t="shared" si="229"/>
        <v>0</v>
      </c>
      <c r="AR1662" s="178">
        <f t="shared" si="230"/>
        <v>0</v>
      </c>
      <c r="AS1662" s="178">
        <f t="shared" si="231"/>
        <v>0</v>
      </c>
      <c r="AT1662" s="178">
        <f t="shared" si="232"/>
        <v>0</v>
      </c>
      <c r="AU1662">
        <f t="shared" si="233"/>
        <v>0</v>
      </c>
    </row>
    <row r="1663" spans="1:47">
      <c r="A1663" t="str">
        <f>IF(All_Tasks!A1663="","",All_Tasks!A1663)</f>
        <v/>
      </c>
      <c r="B1663" t="str">
        <f>IF(All_Tasks!B1663="","",All_Tasks!B1663)</f>
        <v/>
      </c>
      <c r="C1663" t="str">
        <f>IF(All_Tasks!C1663="","",All_Tasks!C1663)</f>
        <v/>
      </c>
      <c r="D1663" t="str">
        <f>IF(All_Tasks!D1663="","",All_Tasks!D1663)</f>
        <v/>
      </c>
      <c r="E1663" t="str">
        <f>IF(All_Tasks!V1663&lt;&gt;"",All_Tasks!V1663,IF(All_Tasks!E1663&lt;&gt;"",All_Tasks!E1663,""))</f>
        <v/>
      </c>
      <c r="F1663" t="str">
        <f>IF(All_Tasks!F1663="","",All_Tasks!F1663)</f>
        <v/>
      </c>
      <c r="G1663" t="str">
        <f>IF(All_Tasks!G1663="","",All_Tasks!G1663)</f>
        <v/>
      </c>
      <c r="H1663" s="231" t="str">
        <f>IF(All_Tasks!H1663="","",All_Tasks!H1663)</f>
        <v/>
      </c>
      <c r="I1663" t="str">
        <f>IF(All_Tasks!I1663="","",All_Tasks!I1663)</f>
        <v/>
      </c>
      <c r="J1663" t="str">
        <f>IF(All_Tasks!J1663="","",All_Tasks!J1663)</f>
        <v/>
      </c>
      <c r="K1663" t="str">
        <f>IF(All_Tasks!K1663="","",All_Tasks!K1663)</f>
        <v/>
      </c>
      <c r="L1663" s="231" t="str">
        <f>IF(All_Tasks!L1663="","",All_Tasks!L1663)</f>
        <v/>
      </c>
      <c r="M1663" t="str">
        <f>IF(All_Tasks!M1663="","",All_Tasks!M1663)</f>
        <v/>
      </c>
      <c r="N1663" t="str">
        <f>IF(All_Tasks!N1663="","",All_Tasks!N1663)</f>
        <v/>
      </c>
      <c r="O1663" t="str">
        <f>IF(All_Tasks!O1663="","",All_Tasks!O1663)</f>
        <v/>
      </c>
      <c r="P1663" s="181">
        <f>IF(All_Tasks!P1663="",0,All_Tasks!P1663)</f>
        <v>0</v>
      </c>
      <c r="Q1663" s="181">
        <f>IF(All_Tasks!Q1663="",0,All_Tasks!Q1663)</f>
        <v>0</v>
      </c>
      <c r="R1663" s="181">
        <f>IF(All_Tasks!R1663="",0,All_Tasks!R1663)</f>
        <v>0</v>
      </c>
      <c r="S1663" s="181" t="str">
        <f>IF(All_Tasks!S1663="","",All_Tasks!S1663)</f>
        <v/>
      </c>
      <c r="T1663" t="str">
        <f>IF(All_Tasks!T1663="","",All_Tasks!T1663)</f>
        <v/>
      </c>
      <c r="U1663" t="str">
        <f>IF(All_Tasks!U1663="","",All_Tasks!U1663)</f>
        <v/>
      </c>
      <c r="V1663">
        <f>IF(A1663="",0,IFERROR(MATCH(A1663,Scope_Labor_Rates!$A$6:$A$46,0)+5,0))</f>
        <v>0</v>
      </c>
      <c r="W1663" s="178">
        <f>IF(V1663&gt;0,INDEX(Scope_Labor_Rates!$C$6:$C$46,V1663-5),0)</f>
        <v>0</v>
      </c>
      <c r="X1663" s="178">
        <f>IF(V1663&gt;0,INDEX(Scope_Labor_Rates!$C$6:$C$46,V1663-5),0)</f>
        <v>0</v>
      </c>
      <c r="Y1663" s="180">
        <f>IF(V1663&gt;0,INDEX(Scope_Labor_Rates!$S$6:$S$46,V1663-5),0)</f>
        <v>0</v>
      </c>
      <c r="Z1663" s="180">
        <f>IF(V1663&gt;0,INDEX(Scope_Labor_Rates!$R$6:$R$46,V1663-5),1)</f>
        <v>1</v>
      </c>
      <c r="AA1663" s="231">
        <f t="shared" si="225"/>
        <v>0</v>
      </c>
      <c r="AB1663" t="str">
        <f t="shared" si="226"/>
        <v/>
      </c>
      <c r="AC1663" s="178" t="str">
        <f t="shared" si="227"/>
        <v/>
      </c>
      <c r="AD1663" s="181">
        <f t="shared" si="228"/>
        <v>0</v>
      </c>
      <c r="AE1663" s="178">
        <f>IF(V1663&gt;0,P1663*INDEX(Scope_Labor_Rates!$E$6:$E$46,V1663-5),0)</f>
        <v>0</v>
      </c>
      <c r="AF1663" s="181">
        <f>IF(V1663&gt;0,AE1663*INDEX(Scope_Labor_Rates!$D$6:$D$46,V1663-5)*AA1663,0)</f>
        <v>0</v>
      </c>
      <c r="AG1663" s="178">
        <f>IF(V1663&gt;0,P1663*INDEX(Scope_Labor_Rates!$G$6:$G$46,V1663-5),0)</f>
        <v>0</v>
      </c>
      <c r="AH1663" s="181">
        <f>IF(V1663&gt;0,AG1663*INDEX(Scope_Labor_Rates!$F$6:$F$46,V1663-5)*AA1663,0)</f>
        <v>0</v>
      </c>
      <c r="AI1663" s="178">
        <f>IF(V1663&gt;0,P1663*INDEX(Scope_Labor_Rates!$I$6:$I$46,V1663-5),0)</f>
        <v>0</v>
      </c>
      <c r="AJ1663" s="181">
        <f>IF(V1663&gt;0,AI1663*INDEX(Scope_Labor_Rates!$H$6:$H$46,V1663-5)*AA1663,0)</f>
        <v>0</v>
      </c>
      <c r="AK1663" s="178">
        <f>IF(V1663&gt;0,P1663*INDEX(Scope_Labor_Rates!$K$6:$K$46,V1663-5),0)</f>
        <v>0</v>
      </c>
      <c r="AL1663" s="181">
        <f>IF(V1663&gt;0,AK1663*INDEX(Scope_Labor_Rates!$J$6:$J$46,V1663-5)*AA1663,0)</f>
        <v>0</v>
      </c>
      <c r="AM1663" s="178">
        <f>IF(V1663&gt;0,P1663*INDEX(Scope_Labor_Rates!$M$6:$M$46,V1663-5),0)</f>
        <v>0</v>
      </c>
      <c r="AN1663" s="178">
        <f>IF(V1663&gt;0,AM1663*INDEX(Scope_Labor_Rates!$L$6:$L$46,V1663-5)*AA1663,0)</f>
        <v>0</v>
      </c>
      <c r="AO1663" s="178">
        <f>IF(V1663&gt;0,P1663*INDEX(Scope_Labor_Rates!$O$6:$O$46,V1663-5)*AA1663,0)</f>
        <v>0</v>
      </c>
      <c r="AP1663" s="181">
        <f>IF(V1663&gt;0,P1663*INDEX(Scope_Labor_Rates!$Q$6:$Q$46,V1663-5)*AA1663,0)</f>
        <v>0</v>
      </c>
      <c r="AQ1663" s="178">
        <f t="shared" si="229"/>
        <v>0</v>
      </c>
      <c r="AR1663" s="178">
        <f t="shared" si="230"/>
        <v>0</v>
      </c>
      <c r="AS1663" s="178">
        <f t="shared" si="231"/>
        <v>0</v>
      </c>
      <c r="AT1663" s="178">
        <f t="shared" si="232"/>
        <v>0</v>
      </c>
      <c r="AU1663">
        <f t="shared" si="233"/>
        <v>0</v>
      </c>
    </row>
    <row r="1664" spans="1:47">
      <c r="A1664" t="str">
        <f>IF(All_Tasks!A1664="","",All_Tasks!A1664)</f>
        <v/>
      </c>
      <c r="B1664" t="str">
        <f>IF(All_Tasks!B1664="","",All_Tasks!B1664)</f>
        <v/>
      </c>
      <c r="C1664" t="str">
        <f>IF(All_Tasks!C1664="","",All_Tasks!C1664)</f>
        <v/>
      </c>
      <c r="D1664" t="str">
        <f>IF(All_Tasks!D1664="","",All_Tasks!D1664)</f>
        <v/>
      </c>
      <c r="E1664" t="str">
        <f>IF(All_Tasks!V1664&lt;&gt;"",All_Tasks!V1664,IF(All_Tasks!E1664&lt;&gt;"",All_Tasks!E1664,""))</f>
        <v/>
      </c>
      <c r="F1664" t="str">
        <f>IF(All_Tasks!F1664="","",All_Tasks!F1664)</f>
        <v/>
      </c>
      <c r="G1664" t="str">
        <f>IF(All_Tasks!G1664="","",All_Tasks!G1664)</f>
        <v/>
      </c>
      <c r="H1664" s="231" t="str">
        <f>IF(All_Tasks!H1664="","",All_Tasks!H1664)</f>
        <v/>
      </c>
      <c r="I1664" t="str">
        <f>IF(All_Tasks!I1664="","",All_Tasks!I1664)</f>
        <v/>
      </c>
      <c r="J1664" t="str">
        <f>IF(All_Tasks!J1664="","",All_Tasks!J1664)</f>
        <v/>
      </c>
      <c r="K1664" t="str">
        <f>IF(All_Tasks!K1664="","",All_Tasks!K1664)</f>
        <v/>
      </c>
      <c r="L1664" s="231" t="str">
        <f>IF(All_Tasks!L1664="","",All_Tasks!L1664)</f>
        <v/>
      </c>
      <c r="M1664" t="str">
        <f>IF(All_Tasks!M1664="","",All_Tasks!M1664)</f>
        <v/>
      </c>
      <c r="N1664" t="str">
        <f>IF(All_Tasks!N1664="","",All_Tasks!N1664)</f>
        <v/>
      </c>
      <c r="O1664" t="str">
        <f>IF(All_Tasks!O1664="","",All_Tasks!O1664)</f>
        <v/>
      </c>
      <c r="P1664" s="181">
        <f>IF(All_Tasks!P1664="",0,All_Tasks!P1664)</f>
        <v>0</v>
      </c>
      <c r="Q1664" s="181">
        <f>IF(All_Tasks!Q1664="",0,All_Tasks!Q1664)</f>
        <v>0</v>
      </c>
      <c r="R1664" s="181">
        <f>IF(All_Tasks!R1664="",0,All_Tasks!R1664)</f>
        <v>0</v>
      </c>
      <c r="S1664" s="181" t="str">
        <f>IF(All_Tasks!S1664="","",All_Tasks!S1664)</f>
        <v/>
      </c>
      <c r="T1664" t="str">
        <f>IF(All_Tasks!T1664="","",All_Tasks!T1664)</f>
        <v/>
      </c>
      <c r="U1664" t="str">
        <f>IF(All_Tasks!U1664="","",All_Tasks!U1664)</f>
        <v/>
      </c>
      <c r="V1664">
        <f>IF(A1664="",0,IFERROR(MATCH(A1664,Scope_Labor_Rates!$A$6:$A$46,0)+5,0))</f>
        <v>0</v>
      </c>
      <c r="W1664" s="178">
        <f>IF(V1664&gt;0,INDEX(Scope_Labor_Rates!$C$6:$C$46,V1664-5),0)</f>
        <v>0</v>
      </c>
      <c r="X1664" s="178">
        <f>IF(V1664&gt;0,INDEX(Scope_Labor_Rates!$C$6:$C$46,V1664-5),0)</f>
        <v>0</v>
      </c>
      <c r="Y1664" s="180">
        <f>IF(V1664&gt;0,INDEX(Scope_Labor_Rates!$S$6:$S$46,V1664-5),0)</f>
        <v>0</v>
      </c>
      <c r="Z1664" s="180">
        <f>IF(V1664&gt;0,INDEX(Scope_Labor_Rates!$R$6:$R$46,V1664-5),1)</f>
        <v>1</v>
      </c>
      <c r="AA1664" s="231">
        <f t="shared" si="225"/>
        <v>0</v>
      </c>
      <c r="AB1664" t="str">
        <f t="shared" si="226"/>
        <v/>
      </c>
      <c r="AC1664" s="178" t="str">
        <f t="shared" si="227"/>
        <v/>
      </c>
      <c r="AD1664" s="181">
        <f t="shared" si="228"/>
        <v>0</v>
      </c>
      <c r="AE1664" s="178">
        <f>IF(V1664&gt;0,P1664*INDEX(Scope_Labor_Rates!$E$6:$E$46,V1664-5),0)</f>
        <v>0</v>
      </c>
      <c r="AF1664" s="181">
        <f>IF(V1664&gt;0,AE1664*INDEX(Scope_Labor_Rates!$D$6:$D$46,V1664-5)*AA1664,0)</f>
        <v>0</v>
      </c>
      <c r="AG1664" s="178">
        <f>IF(V1664&gt;0,P1664*INDEX(Scope_Labor_Rates!$G$6:$G$46,V1664-5),0)</f>
        <v>0</v>
      </c>
      <c r="AH1664" s="181">
        <f>IF(V1664&gt;0,AG1664*INDEX(Scope_Labor_Rates!$F$6:$F$46,V1664-5)*AA1664,0)</f>
        <v>0</v>
      </c>
      <c r="AI1664" s="178">
        <f>IF(V1664&gt;0,P1664*INDEX(Scope_Labor_Rates!$I$6:$I$46,V1664-5),0)</f>
        <v>0</v>
      </c>
      <c r="AJ1664" s="181">
        <f>IF(V1664&gt;0,AI1664*INDEX(Scope_Labor_Rates!$H$6:$H$46,V1664-5)*AA1664,0)</f>
        <v>0</v>
      </c>
      <c r="AK1664" s="178">
        <f>IF(V1664&gt;0,P1664*INDEX(Scope_Labor_Rates!$K$6:$K$46,V1664-5),0)</f>
        <v>0</v>
      </c>
      <c r="AL1664" s="181">
        <f>IF(V1664&gt;0,AK1664*INDEX(Scope_Labor_Rates!$J$6:$J$46,V1664-5)*AA1664,0)</f>
        <v>0</v>
      </c>
      <c r="AM1664" s="178">
        <f>IF(V1664&gt;0,P1664*INDEX(Scope_Labor_Rates!$M$6:$M$46,V1664-5),0)</f>
        <v>0</v>
      </c>
      <c r="AN1664" s="178">
        <f>IF(V1664&gt;0,AM1664*INDEX(Scope_Labor_Rates!$L$6:$L$46,V1664-5)*AA1664,0)</f>
        <v>0</v>
      </c>
      <c r="AO1664" s="178">
        <f>IF(V1664&gt;0,P1664*INDEX(Scope_Labor_Rates!$O$6:$O$46,V1664-5)*AA1664,0)</f>
        <v>0</v>
      </c>
      <c r="AP1664" s="181">
        <f>IF(V1664&gt;0,P1664*INDEX(Scope_Labor_Rates!$Q$6:$Q$46,V1664-5)*AA1664,0)</f>
        <v>0</v>
      </c>
      <c r="AQ1664" s="178">
        <f t="shared" si="229"/>
        <v>0</v>
      </c>
      <c r="AR1664" s="178">
        <f t="shared" si="230"/>
        <v>0</v>
      </c>
      <c r="AS1664" s="178">
        <f t="shared" si="231"/>
        <v>0</v>
      </c>
      <c r="AT1664" s="178">
        <f t="shared" si="232"/>
        <v>0</v>
      </c>
      <c r="AU1664">
        <f t="shared" si="233"/>
        <v>0</v>
      </c>
    </row>
    <row r="1665" spans="1:47">
      <c r="A1665" t="str">
        <f>IF(All_Tasks!A1665="","",All_Tasks!A1665)</f>
        <v/>
      </c>
      <c r="B1665" t="str">
        <f>IF(All_Tasks!B1665="","",All_Tasks!B1665)</f>
        <v/>
      </c>
      <c r="C1665" t="str">
        <f>IF(All_Tasks!C1665="","",All_Tasks!C1665)</f>
        <v/>
      </c>
      <c r="D1665" t="str">
        <f>IF(All_Tasks!D1665="","",All_Tasks!D1665)</f>
        <v/>
      </c>
      <c r="E1665" t="str">
        <f>IF(All_Tasks!V1665&lt;&gt;"",All_Tasks!V1665,IF(All_Tasks!E1665&lt;&gt;"",All_Tasks!E1665,""))</f>
        <v/>
      </c>
      <c r="F1665" t="str">
        <f>IF(All_Tasks!F1665="","",All_Tasks!F1665)</f>
        <v/>
      </c>
      <c r="G1665" t="str">
        <f>IF(All_Tasks!G1665="","",All_Tasks!G1665)</f>
        <v/>
      </c>
      <c r="H1665" s="231" t="str">
        <f>IF(All_Tasks!H1665="","",All_Tasks!H1665)</f>
        <v/>
      </c>
      <c r="I1665" t="str">
        <f>IF(All_Tasks!I1665="","",All_Tasks!I1665)</f>
        <v/>
      </c>
      <c r="J1665" t="str">
        <f>IF(All_Tasks!J1665="","",All_Tasks!J1665)</f>
        <v/>
      </c>
      <c r="K1665" t="str">
        <f>IF(All_Tasks!K1665="","",All_Tasks!K1665)</f>
        <v/>
      </c>
      <c r="L1665" s="231" t="str">
        <f>IF(All_Tasks!L1665="","",All_Tasks!L1665)</f>
        <v/>
      </c>
      <c r="M1665" t="str">
        <f>IF(All_Tasks!M1665="","",All_Tasks!M1665)</f>
        <v/>
      </c>
      <c r="N1665" t="str">
        <f>IF(All_Tasks!N1665="","",All_Tasks!N1665)</f>
        <v/>
      </c>
      <c r="O1665" t="str">
        <f>IF(All_Tasks!O1665="","",All_Tasks!O1665)</f>
        <v/>
      </c>
      <c r="P1665" s="181">
        <f>IF(All_Tasks!P1665="",0,All_Tasks!P1665)</f>
        <v>0</v>
      </c>
      <c r="Q1665" s="181">
        <f>IF(All_Tasks!Q1665="",0,All_Tasks!Q1665)</f>
        <v>0</v>
      </c>
      <c r="R1665" s="181">
        <f>IF(All_Tasks!R1665="",0,All_Tasks!R1665)</f>
        <v>0</v>
      </c>
      <c r="S1665" s="181" t="str">
        <f>IF(All_Tasks!S1665="","",All_Tasks!S1665)</f>
        <v/>
      </c>
      <c r="T1665" t="str">
        <f>IF(All_Tasks!T1665="","",All_Tasks!T1665)</f>
        <v/>
      </c>
      <c r="U1665" t="str">
        <f>IF(All_Tasks!U1665="","",All_Tasks!U1665)</f>
        <v/>
      </c>
      <c r="V1665">
        <f>IF(A1665="",0,IFERROR(MATCH(A1665,Scope_Labor_Rates!$A$6:$A$46,0)+5,0))</f>
        <v>0</v>
      </c>
      <c r="W1665" s="178">
        <f>IF(V1665&gt;0,INDEX(Scope_Labor_Rates!$C$6:$C$46,V1665-5),0)</f>
        <v>0</v>
      </c>
      <c r="X1665" s="178">
        <f>IF(V1665&gt;0,INDEX(Scope_Labor_Rates!$C$6:$C$46,V1665-5),0)</f>
        <v>0</v>
      </c>
      <c r="Y1665" s="180">
        <f>IF(V1665&gt;0,INDEX(Scope_Labor_Rates!$S$6:$S$46,V1665-5),0)</f>
        <v>0</v>
      </c>
      <c r="Z1665" s="180">
        <f>IF(V1665&gt;0,INDEX(Scope_Labor_Rates!$R$6:$R$46,V1665-5),1)</f>
        <v>1</v>
      </c>
      <c r="AA1665" s="231">
        <f t="shared" si="225"/>
        <v>0</v>
      </c>
      <c r="AB1665" t="str">
        <f t="shared" si="226"/>
        <v/>
      </c>
      <c r="AC1665" s="178" t="str">
        <f t="shared" si="227"/>
        <v/>
      </c>
      <c r="AD1665" s="181">
        <f t="shared" si="228"/>
        <v>0</v>
      </c>
      <c r="AE1665" s="178">
        <f>IF(V1665&gt;0,P1665*INDEX(Scope_Labor_Rates!$E$6:$E$46,V1665-5),0)</f>
        <v>0</v>
      </c>
      <c r="AF1665" s="181">
        <f>IF(V1665&gt;0,AE1665*INDEX(Scope_Labor_Rates!$D$6:$D$46,V1665-5)*AA1665,0)</f>
        <v>0</v>
      </c>
      <c r="AG1665" s="178">
        <f>IF(V1665&gt;0,P1665*INDEX(Scope_Labor_Rates!$G$6:$G$46,V1665-5),0)</f>
        <v>0</v>
      </c>
      <c r="AH1665" s="181">
        <f>IF(V1665&gt;0,AG1665*INDEX(Scope_Labor_Rates!$F$6:$F$46,V1665-5)*AA1665,0)</f>
        <v>0</v>
      </c>
      <c r="AI1665" s="178">
        <f>IF(V1665&gt;0,P1665*INDEX(Scope_Labor_Rates!$I$6:$I$46,V1665-5),0)</f>
        <v>0</v>
      </c>
      <c r="AJ1665" s="181">
        <f>IF(V1665&gt;0,AI1665*INDEX(Scope_Labor_Rates!$H$6:$H$46,V1665-5)*AA1665,0)</f>
        <v>0</v>
      </c>
      <c r="AK1665" s="178">
        <f>IF(V1665&gt;0,P1665*INDEX(Scope_Labor_Rates!$K$6:$K$46,V1665-5),0)</f>
        <v>0</v>
      </c>
      <c r="AL1665" s="181">
        <f>IF(V1665&gt;0,AK1665*INDEX(Scope_Labor_Rates!$J$6:$J$46,V1665-5)*AA1665,0)</f>
        <v>0</v>
      </c>
      <c r="AM1665" s="178">
        <f>IF(V1665&gt;0,P1665*INDEX(Scope_Labor_Rates!$M$6:$M$46,V1665-5),0)</f>
        <v>0</v>
      </c>
      <c r="AN1665" s="178">
        <f>IF(V1665&gt;0,AM1665*INDEX(Scope_Labor_Rates!$L$6:$L$46,V1665-5)*AA1665,0)</f>
        <v>0</v>
      </c>
      <c r="AO1665" s="178">
        <f>IF(V1665&gt;0,P1665*INDEX(Scope_Labor_Rates!$O$6:$O$46,V1665-5)*AA1665,0)</f>
        <v>0</v>
      </c>
      <c r="AP1665" s="181">
        <f>IF(V1665&gt;0,P1665*INDEX(Scope_Labor_Rates!$Q$6:$Q$46,V1665-5)*AA1665,0)</f>
        <v>0</v>
      </c>
      <c r="AQ1665" s="178">
        <f t="shared" si="229"/>
        <v>0</v>
      </c>
      <c r="AR1665" s="178">
        <f t="shared" si="230"/>
        <v>0</v>
      </c>
      <c r="AS1665" s="178">
        <f t="shared" si="231"/>
        <v>0</v>
      </c>
      <c r="AT1665" s="178">
        <f t="shared" si="232"/>
        <v>0</v>
      </c>
      <c r="AU1665">
        <f t="shared" si="233"/>
        <v>0</v>
      </c>
    </row>
    <row r="1666" spans="1:47">
      <c r="A1666" t="str">
        <f>IF(All_Tasks!A1666="","",All_Tasks!A1666)</f>
        <v/>
      </c>
      <c r="B1666" t="str">
        <f>IF(All_Tasks!B1666="","",All_Tasks!B1666)</f>
        <v/>
      </c>
      <c r="C1666" t="str">
        <f>IF(All_Tasks!C1666="","",All_Tasks!C1666)</f>
        <v/>
      </c>
      <c r="D1666" t="str">
        <f>IF(All_Tasks!D1666="","",All_Tasks!D1666)</f>
        <v/>
      </c>
      <c r="E1666" t="str">
        <f>IF(All_Tasks!V1666&lt;&gt;"",All_Tasks!V1666,IF(All_Tasks!E1666&lt;&gt;"",All_Tasks!E1666,""))</f>
        <v/>
      </c>
      <c r="F1666" t="str">
        <f>IF(All_Tasks!F1666="","",All_Tasks!F1666)</f>
        <v/>
      </c>
      <c r="G1666" t="str">
        <f>IF(All_Tasks!G1666="","",All_Tasks!G1666)</f>
        <v/>
      </c>
      <c r="H1666" s="231" t="str">
        <f>IF(All_Tasks!H1666="","",All_Tasks!H1666)</f>
        <v/>
      </c>
      <c r="I1666" t="str">
        <f>IF(All_Tasks!I1666="","",All_Tasks!I1666)</f>
        <v/>
      </c>
      <c r="J1666" t="str">
        <f>IF(All_Tasks!J1666="","",All_Tasks!J1666)</f>
        <v/>
      </c>
      <c r="K1666" t="str">
        <f>IF(All_Tasks!K1666="","",All_Tasks!K1666)</f>
        <v/>
      </c>
      <c r="L1666" s="231" t="str">
        <f>IF(All_Tasks!L1666="","",All_Tasks!L1666)</f>
        <v/>
      </c>
      <c r="M1666" t="str">
        <f>IF(All_Tasks!M1666="","",All_Tasks!M1666)</f>
        <v/>
      </c>
      <c r="N1666" t="str">
        <f>IF(All_Tasks!N1666="","",All_Tasks!N1666)</f>
        <v/>
      </c>
      <c r="O1666" t="str">
        <f>IF(All_Tasks!O1666="","",All_Tasks!O1666)</f>
        <v/>
      </c>
      <c r="P1666" s="181">
        <f>IF(All_Tasks!P1666="",0,All_Tasks!P1666)</f>
        <v>0</v>
      </c>
      <c r="Q1666" s="181">
        <f>IF(All_Tasks!Q1666="",0,All_Tasks!Q1666)</f>
        <v>0</v>
      </c>
      <c r="R1666" s="181">
        <f>IF(All_Tasks!R1666="",0,All_Tasks!R1666)</f>
        <v>0</v>
      </c>
      <c r="S1666" s="181" t="str">
        <f>IF(All_Tasks!S1666="","",All_Tasks!S1666)</f>
        <v/>
      </c>
      <c r="T1666" t="str">
        <f>IF(All_Tasks!T1666="","",All_Tasks!T1666)</f>
        <v/>
      </c>
      <c r="U1666" t="str">
        <f>IF(All_Tasks!U1666="","",All_Tasks!U1666)</f>
        <v/>
      </c>
      <c r="V1666">
        <f>IF(A1666="",0,IFERROR(MATCH(A1666,Scope_Labor_Rates!$A$6:$A$46,0)+5,0))</f>
        <v>0</v>
      </c>
      <c r="W1666" s="178">
        <f>IF(V1666&gt;0,INDEX(Scope_Labor_Rates!$C$6:$C$46,V1666-5),0)</f>
        <v>0</v>
      </c>
      <c r="X1666" s="178">
        <f>IF(V1666&gt;0,INDEX(Scope_Labor_Rates!$C$6:$C$46,V1666-5),0)</f>
        <v>0</v>
      </c>
      <c r="Y1666" s="180">
        <f>IF(V1666&gt;0,INDEX(Scope_Labor_Rates!$S$6:$S$46,V1666-5),0)</f>
        <v>0</v>
      </c>
      <c r="Z1666" s="180">
        <f>IF(V1666&gt;0,INDEX(Scope_Labor_Rates!$R$6:$R$46,V1666-5),1)</f>
        <v>1</v>
      </c>
      <c r="AA1666" s="231">
        <f t="shared" ref="AA1666:AA1729" si="234">IF(OR(L1666&lt;&gt;"",UPPER(S1666)="COMPLETED"),1,0)</f>
        <v>0</v>
      </c>
      <c r="AB1666" t="str">
        <f t="shared" ref="AB1666:AB1729" si="235">IF(L1666="","",L1666-WEEKDAY(L1666,3)+6)</f>
        <v/>
      </c>
      <c r="AC1666" s="178" t="str">
        <f t="shared" ref="AC1666:AC1729" si="236">IF(AB1666="","",IF(DAY(AB1666)&lt;=23,TEXT(AB1666,"MMM-yyyy"),TEXT(EOMONTH(AB1666,0)+1,"MMM-yyyy")))</f>
        <v/>
      </c>
      <c r="AD1666" s="181">
        <f t="shared" ref="AD1666:AD1729" si="237">P1666*X1666*AA1666</f>
        <v>0</v>
      </c>
      <c r="AE1666" s="178">
        <f>IF(V1666&gt;0,P1666*INDEX(Scope_Labor_Rates!$E$6:$E$46,V1666-5),0)</f>
        <v>0</v>
      </c>
      <c r="AF1666" s="181">
        <f>IF(V1666&gt;0,AE1666*INDEX(Scope_Labor_Rates!$D$6:$D$46,V1666-5)*AA1666,0)</f>
        <v>0</v>
      </c>
      <c r="AG1666" s="178">
        <f>IF(V1666&gt;0,P1666*INDEX(Scope_Labor_Rates!$G$6:$G$46,V1666-5),0)</f>
        <v>0</v>
      </c>
      <c r="AH1666" s="181">
        <f>IF(V1666&gt;0,AG1666*INDEX(Scope_Labor_Rates!$F$6:$F$46,V1666-5)*AA1666,0)</f>
        <v>0</v>
      </c>
      <c r="AI1666" s="178">
        <f>IF(V1666&gt;0,P1666*INDEX(Scope_Labor_Rates!$I$6:$I$46,V1666-5),0)</f>
        <v>0</v>
      </c>
      <c r="AJ1666" s="181">
        <f>IF(V1666&gt;0,AI1666*INDEX(Scope_Labor_Rates!$H$6:$H$46,V1666-5)*AA1666,0)</f>
        <v>0</v>
      </c>
      <c r="AK1666" s="178">
        <f>IF(V1666&gt;0,P1666*INDEX(Scope_Labor_Rates!$K$6:$K$46,V1666-5),0)</f>
        <v>0</v>
      </c>
      <c r="AL1666" s="181">
        <f>IF(V1666&gt;0,AK1666*INDEX(Scope_Labor_Rates!$J$6:$J$46,V1666-5)*AA1666,0)</f>
        <v>0</v>
      </c>
      <c r="AM1666" s="178">
        <f>IF(V1666&gt;0,P1666*INDEX(Scope_Labor_Rates!$M$6:$M$46,V1666-5),0)</f>
        <v>0</v>
      </c>
      <c r="AN1666" s="178">
        <f>IF(V1666&gt;0,AM1666*INDEX(Scope_Labor_Rates!$L$6:$L$46,V1666-5)*AA1666,0)</f>
        <v>0</v>
      </c>
      <c r="AO1666" s="178">
        <f>IF(V1666&gt;0,P1666*INDEX(Scope_Labor_Rates!$O$6:$O$46,V1666-5)*AA1666,0)</f>
        <v>0</v>
      </c>
      <c r="AP1666" s="181">
        <f>IF(V1666&gt;0,P1666*INDEX(Scope_Labor_Rates!$Q$6:$Q$46,V1666-5)*AA1666,0)</f>
        <v>0</v>
      </c>
      <c r="AQ1666" s="178">
        <f t="shared" ref="AQ1666:AQ1729" si="238">AE1666+AG1666+AI1666+AK1666+AM1666</f>
        <v>0</v>
      </c>
      <c r="AR1666" s="178">
        <f t="shared" ref="AR1666:AR1729" si="239">AF1666+AH1666+AJ1666+AL1666+AN1666</f>
        <v>0</v>
      </c>
      <c r="AS1666" s="178">
        <f t="shared" ref="AS1666:AS1729" si="240">AO1666+AP1666</f>
        <v>0</v>
      </c>
      <c r="AT1666" s="178">
        <f t="shared" ref="AT1666:AT1729" si="241">AD1666+AR1666+AS1666</f>
        <v>0</v>
      </c>
      <c r="AU1666">
        <f t="shared" ref="AU1666:AU1729" si="242">AT1666*Z1666</f>
        <v>0</v>
      </c>
    </row>
    <row r="1667" spans="1:47">
      <c r="A1667" t="str">
        <f>IF(All_Tasks!A1667="","",All_Tasks!A1667)</f>
        <v/>
      </c>
      <c r="B1667" t="str">
        <f>IF(All_Tasks!B1667="","",All_Tasks!B1667)</f>
        <v/>
      </c>
      <c r="C1667" t="str">
        <f>IF(All_Tasks!C1667="","",All_Tasks!C1667)</f>
        <v/>
      </c>
      <c r="D1667" t="str">
        <f>IF(All_Tasks!D1667="","",All_Tasks!D1667)</f>
        <v/>
      </c>
      <c r="E1667" t="str">
        <f>IF(All_Tasks!V1667&lt;&gt;"",All_Tasks!V1667,IF(All_Tasks!E1667&lt;&gt;"",All_Tasks!E1667,""))</f>
        <v/>
      </c>
      <c r="F1667" t="str">
        <f>IF(All_Tasks!F1667="","",All_Tasks!F1667)</f>
        <v/>
      </c>
      <c r="G1667" t="str">
        <f>IF(All_Tasks!G1667="","",All_Tasks!G1667)</f>
        <v/>
      </c>
      <c r="H1667" s="231" t="str">
        <f>IF(All_Tasks!H1667="","",All_Tasks!H1667)</f>
        <v/>
      </c>
      <c r="I1667" t="str">
        <f>IF(All_Tasks!I1667="","",All_Tasks!I1667)</f>
        <v/>
      </c>
      <c r="J1667" t="str">
        <f>IF(All_Tasks!J1667="","",All_Tasks!J1667)</f>
        <v/>
      </c>
      <c r="K1667" t="str">
        <f>IF(All_Tasks!K1667="","",All_Tasks!K1667)</f>
        <v/>
      </c>
      <c r="L1667" s="231" t="str">
        <f>IF(All_Tasks!L1667="","",All_Tasks!L1667)</f>
        <v/>
      </c>
      <c r="M1667" t="str">
        <f>IF(All_Tasks!M1667="","",All_Tasks!M1667)</f>
        <v/>
      </c>
      <c r="N1667" t="str">
        <f>IF(All_Tasks!N1667="","",All_Tasks!N1667)</f>
        <v/>
      </c>
      <c r="O1667" t="str">
        <f>IF(All_Tasks!O1667="","",All_Tasks!O1667)</f>
        <v/>
      </c>
      <c r="P1667" s="181">
        <f>IF(All_Tasks!P1667="",0,All_Tasks!P1667)</f>
        <v>0</v>
      </c>
      <c r="Q1667" s="181">
        <f>IF(All_Tasks!Q1667="",0,All_Tasks!Q1667)</f>
        <v>0</v>
      </c>
      <c r="R1667" s="181">
        <f>IF(All_Tasks!R1667="",0,All_Tasks!R1667)</f>
        <v>0</v>
      </c>
      <c r="S1667" s="181" t="str">
        <f>IF(All_Tasks!S1667="","",All_Tasks!S1667)</f>
        <v/>
      </c>
      <c r="T1667" t="str">
        <f>IF(All_Tasks!T1667="","",All_Tasks!T1667)</f>
        <v/>
      </c>
      <c r="U1667" t="str">
        <f>IF(All_Tasks!U1667="","",All_Tasks!U1667)</f>
        <v/>
      </c>
      <c r="V1667">
        <f>IF(A1667="",0,IFERROR(MATCH(A1667,Scope_Labor_Rates!$A$6:$A$46,0)+5,0))</f>
        <v>0</v>
      </c>
      <c r="W1667" s="178">
        <f>IF(V1667&gt;0,INDEX(Scope_Labor_Rates!$C$6:$C$46,V1667-5),0)</f>
        <v>0</v>
      </c>
      <c r="X1667" s="178">
        <f>IF(V1667&gt;0,INDEX(Scope_Labor_Rates!$C$6:$C$46,V1667-5),0)</f>
        <v>0</v>
      </c>
      <c r="Y1667" s="180">
        <f>IF(V1667&gt;0,INDEX(Scope_Labor_Rates!$S$6:$S$46,V1667-5),0)</f>
        <v>0</v>
      </c>
      <c r="Z1667" s="180">
        <f>IF(V1667&gt;0,INDEX(Scope_Labor_Rates!$R$6:$R$46,V1667-5),1)</f>
        <v>1</v>
      </c>
      <c r="AA1667" s="231">
        <f t="shared" si="234"/>
        <v>0</v>
      </c>
      <c r="AB1667" t="str">
        <f t="shared" si="235"/>
        <v/>
      </c>
      <c r="AC1667" s="178" t="str">
        <f t="shared" si="236"/>
        <v/>
      </c>
      <c r="AD1667" s="181">
        <f t="shared" si="237"/>
        <v>0</v>
      </c>
      <c r="AE1667" s="178">
        <f>IF(V1667&gt;0,P1667*INDEX(Scope_Labor_Rates!$E$6:$E$46,V1667-5),0)</f>
        <v>0</v>
      </c>
      <c r="AF1667" s="181">
        <f>IF(V1667&gt;0,AE1667*INDEX(Scope_Labor_Rates!$D$6:$D$46,V1667-5)*AA1667,0)</f>
        <v>0</v>
      </c>
      <c r="AG1667" s="178">
        <f>IF(V1667&gt;0,P1667*INDEX(Scope_Labor_Rates!$G$6:$G$46,V1667-5),0)</f>
        <v>0</v>
      </c>
      <c r="AH1667" s="181">
        <f>IF(V1667&gt;0,AG1667*INDEX(Scope_Labor_Rates!$F$6:$F$46,V1667-5)*AA1667,0)</f>
        <v>0</v>
      </c>
      <c r="AI1667" s="178">
        <f>IF(V1667&gt;0,P1667*INDEX(Scope_Labor_Rates!$I$6:$I$46,V1667-5),0)</f>
        <v>0</v>
      </c>
      <c r="AJ1667" s="181">
        <f>IF(V1667&gt;0,AI1667*INDEX(Scope_Labor_Rates!$H$6:$H$46,V1667-5)*AA1667,0)</f>
        <v>0</v>
      </c>
      <c r="AK1667" s="178">
        <f>IF(V1667&gt;0,P1667*INDEX(Scope_Labor_Rates!$K$6:$K$46,V1667-5),0)</f>
        <v>0</v>
      </c>
      <c r="AL1667" s="181">
        <f>IF(V1667&gt;0,AK1667*INDEX(Scope_Labor_Rates!$J$6:$J$46,V1667-5)*AA1667,0)</f>
        <v>0</v>
      </c>
      <c r="AM1667" s="178">
        <f>IF(V1667&gt;0,P1667*INDEX(Scope_Labor_Rates!$M$6:$M$46,V1667-5),0)</f>
        <v>0</v>
      </c>
      <c r="AN1667" s="178">
        <f>IF(V1667&gt;0,AM1667*INDEX(Scope_Labor_Rates!$L$6:$L$46,V1667-5)*AA1667,0)</f>
        <v>0</v>
      </c>
      <c r="AO1667" s="178">
        <f>IF(V1667&gt;0,P1667*INDEX(Scope_Labor_Rates!$O$6:$O$46,V1667-5)*AA1667,0)</f>
        <v>0</v>
      </c>
      <c r="AP1667" s="181">
        <f>IF(V1667&gt;0,P1667*INDEX(Scope_Labor_Rates!$Q$6:$Q$46,V1667-5)*AA1667,0)</f>
        <v>0</v>
      </c>
      <c r="AQ1667" s="178">
        <f t="shared" si="238"/>
        <v>0</v>
      </c>
      <c r="AR1667" s="178">
        <f t="shared" si="239"/>
        <v>0</v>
      </c>
      <c r="AS1667" s="178">
        <f t="shared" si="240"/>
        <v>0</v>
      </c>
      <c r="AT1667" s="178">
        <f t="shared" si="241"/>
        <v>0</v>
      </c>
      <c r="AU1667">
        <f t="shared" si="242"/>
        <v>0</v>
      </c>
    </row>
    <row r="1668" spans="1:47">
      <c r="A1668" t="str">
        <f>IF(All_Tasks!A1668="","",All_Tasks!A1668)</f>
        <v/>
      </c>
      <c r="B1668" t="str">
        <f>IF(All_Tasks!B1668="","",All_Tasks!B1668)</f>
        <v/>
      </c>
      <c r="C1668" t="str">
        <f>IF(All_Tasks!C1668="","",All_Tasks!C1668)</f>
        <v/>
      </c>
      <c r="D1668" t="str">
        <f>IF(All_Tasks!D1668="","",All_Tasks!D1668)</f>
        <v/>
      </c>
      <c r="E1668" t="str">
        <f>IF(All_Tasks!V1668&lt;&gt;"",All_Tasks!V1668,IF(All_Tasks!E1668&lt;&gt;"",All_Tasks!E1668,""))</f>
        <v/>
      </c>
      <c r="F1668" t="str">
        <f>IF(All_Tasks!F1668="","",All_Tasks!F1668)</f>
        <v/>
      </c>
      <c r="G1668" t="str">
        <f>IF(All_Tasks!G1668="","",All_Tasks!G1668)</f>
        <v/>
      </c>
      <c r="H1668" s="231" t="str">
        <f>IF(All_Tasks!H1668="","",All_Tasks!H1668)</f>
        <v/>
      </c>
      <c r="I1668" t="str">
        <f>IF(All_Tasks!I1668="","",All_Tasks!I1668)</f>
        <v/>
      </c>
      <c r="J1668" t="str">
        <f>IF(All_Tasks!J1668="","",All_Tasks!J1668)</f>
        <v/>
      </c>
      <c r="K1668" t="str">
        <f>IF(All_Tasks!K1668="","",All_Tasks!K1668)</f>
        <v/>
      </c>
      <c r="L1668" s="231" t="str">
        <f>IF(All_Tasks!L1668="","",All_Tasks!L1668)</f>
        <v/>
      </c>
      <c r="M1668" t="str">
        <f>IF(All_Tasks!M1668="","",All_Tasks!M1668)</f>
        <v/>
      </c>
      <c r="N1668" t="str">
        <f>IF(All_Tasks!N1668="","",All_Tasks!N1668)</f>
        <v/>
      </c>
      <c r="O1668" t="str">
        <f>IF(All_Tasks!O1668="","",All_Tasks!O1668)</f>
        <v/>
      </c>
      <c r="P1668" s="181">
        <f>IF(All_Tasks!P1668="",0,All_Tasks!P1668)</f>
        <v>0</v>
      </c>
      <c r="Q1668" s="181">
        <f>IF(All_Tasks!Q1668="",0,All_Tasks!Q1668)</f>
        <v>0</v>
      </c>
      <c r="R1668" s="181">
        <f>IF(All_Tasks!R1668="",0,All_Tasks!R1668)</f>
        <v>0</v>
      </c>
      <c r="S1668" s="181" t="str">
        <f>IF(All_Tasks!S1668="","",All_Tasks!S1668)</f>
        <v/>
      </c>
      <c r="T1668" t="str">
        <f>IF(All_Tasks!T1668="","",All_Tasks!T1668)</f>
        <v/>
      </c>
      <c r="U1668" t="str">
        <f>IF(All_Tasks!U1668="","",All_Tasks!U1668)</f>
        <v/>
      </c>
      <c r="V1668">
        <f>IF(A1668="",0,IFERROR(MATCH(A1668,Scope_Labor_Rates!$A$6:$A$46,0)+5,0))</f>
        <v>0</v>
      </c>
      <c r="W1668" s="178">
        <f>IF(V1668&gt;0,INDEX(Scope_Labor_Rates!$C$6:$C$46,V1668-5),0)</f>
        <v>0</v>
      </c>
      <c r="X1668" s="178">
        <f>IF(V1668&gt;0,INDEX(Scope_Labor_Rates!$C$6:$C$46,V1668-5),0)</f>
        <v>0</v>
      </c>
      <c r="Y1668" s="180">
        <f>IF(V1668&gt;0,INDEX(Scope_Labor_Rates!$S$6:$S$46,V1668-5),0)</f>
        <v>0</v>
      </c>
      <c r="Z1668" s="180">
        <f>IF(V1668&gt;0,INDEX(Scope_Labor_Rates!$R$6:$R$46,V1668-5),1)</f>
        <v>1</v>
      </c>
      <c r="AA1668" s="231">
        <f t="shared" si="234"/>
        <v>0</v>
      </c>
      <c r="AB1668" t="str">
        <f t="shared" si="235"/>
        <v/>
      </c>
      <c r="AC1668" s="178" t="str">
        <f t="shared" si="236"/>
        <v/>
      </c>
      <c r="AD1668" s="181">
        <f t="shared" si="237"/>
        <v>0</v>
      </c>
      <c r="AE1668" s="178">
        <f>IF(V1668&gt;0,P1668*INDEX(Scope_Labor_Rates!$E$6:$E$46,V1668-5),0)</f>
        <v>0</v>
      </c>
      <c r="AF1668" s="181">
        <f>IF(V1668&gt;0,AE1668*INDEX(Scope_Labor_Rates!$D$6:$D$46,V1668-5)*AA1668,0)</f>
        <v>0</v>
      </c>
      <c r="AG1668" s="178">
        <f>IF(V1668&gt;0,P1668*INDEX(Scope_Labor_Rates!$G$6:$G$46,V1668-5),0)</f>
        <v>0</v>
      </c>
      <c r="AH1668" s="181">
        <f>IF(V1668&gt;0,AG1668*INDEX(Scope_Labor_Rates!$F$6:$F$46,V1668-5)*AA1668,0)</f>
        <v>0</v>
      </c>
      <c r="AI1668" s="178">
        <f>IF(V1668&gt;0,P1668*INDEX(Scope_Labor_Rates!$I$6:$I$46,V1668-5),0)</f>
        <v>0</v>
      </c>
      <c r="AJ1668" s="181">
        <f>IF(V1668&gt;0,AI1668*INDEX(Scope_Labor_Rates!$H$6:$H$46,V1668-5)*AA1668,0)</f>
        <v>0</v>
      </c>
      <c r="AK1668" s="178">
        <f>IF(V1668&gt;0,P1668*INDEX(Scope_Labor_Rates!$K$6:$K$46,V1668-5),0)</f>
        <v>0</v>
      </c>
      <c r="AL1668" s="181">
        <f>IF(V1668&gt;0,AK1668*INDEX(Scope_Labor_Rates!$J$6:$J$46,V1668-5)*AA1668,0)</f>
        <v>0</v>
      </c>
      <c r="AM1668" s="178">
        <f>IF(V1668&gt;0,P1668*INDEX(Scope_Labor_Rates!$M$6:$M$46,V1668-5),0)</f>
        <v>0</v>
      </c>
      <c r="AN1668" s="178">
        <f>IF(V1668&gt;0,AM1668*INDEX(Scope_Labor_Rates!$L$6:$L$46,V1668-5)*AA1668,0)</f>
        <v>0</v>
      </c>
      <c r="AO1668" s="178">
        <f>IF(V1668&gt;0,P1668*INDEX(Scope_Labor_Rates!$O$6:$O$46,V1668-5)*AA1668,0)</f>
        <v>0</v>
      </c>
      <c r="AP1668" s="181">
        <f>IF(V1668&gt;0,P1668*INDEX(Scope_Labor_Rates!$Q$6:$Q$46,V1668-5)*AA1668,0)</f>
        <v>0</v>
      </c>
      <c r="AQ1668" s="178">
        <f t="shared" si="238"/>
        <v>0</v>
      </c>
      <c r="AR1668" s="178">
        <f t="shared" si="239"/>
        <v>0</v>
      </c>
      <c r="AS1668" s="178">
        <f t="shared" si="240"/>
        <v>0</v>
      </c>
      <c r="AT1668" s="178">
        <f t="shared" si="241"/>
        <v>0</v>
      </c>
      <c r="AU1668">
        <f t="shared" si="242"/>
        <v>0</v>
      </c>
    </row>
    <row r="1669" spans="1:47">
      <c r="A1669" t="str">
        <f>IF(All_Tasks!A1669="","",All_Tasks!A1669)</f>
        <v/>
      </c>
      <c r="B1669" t="str">
        <f>IF(All_Tasks!B1669="","",All_Tasks!B1669)</f>
        <v/>
      </c>
      <c r="C1669" t="str">
        <f>IF(All_Tasks!C1669="","",All_Tasks!C1669)</f>
        <v/>
      </c>
      <c r="D1669" t="str">
        <f>IF(All_Tasks!D1669="","",All_Tasks!D1669)</f>
        <v/>
      </c>
      <c r="E1669" t="str">
        <f>IF(All_Tasks!V1669&lt;&gt;"",All_Tasks!V1669,IF(All_Tasks!E1669&lt;&gt;"",All_Tasks!E1669,""))</f>
        <v/>
      </c>
      <c r="F1669" t="str">
        <f>IF(All_Tasks!F1669="","",All_Tasks!F1669)</f>
        <v/>
      </c>
      <c r="G1669" t="str">
        <f>IF(All_Tasks!G1669="","",All_Tasks!G1669)</f>
        <v/>
      </c>
      <c r="H1669" s="231" t="str">
        <f>IF(All_Tasks!H1669="","",All_Tasks!H1669)</f>
        <v/>
      </c>
      <c r="I1669" t="str">
        <f>IF(All_Tasks!I1669="","",All_Tasks!I1669)</f>
        <v/>
      </c>
      <c r="J1669" t="str">
        <f>IF(All_Tasks!J1669="","",All_Tasks!J1669)</f>
        <v/>
      </c>
      <c r="K1669" t="str">
        <f>IF(All_Tasks!K1669="","",All_Tasks!K1669)</f>
        <v/>
      </c>
      <c r="L1669" s="231" t="str">
        <f>IF(All_Tasks!L1669="","",All_Tasks!L1669)</f>
        <v/>
      </c>
      <c r="M1669" t="str">
        <f>IF(All_Tasks!M1669="","",All_Tasks!M1669)</f>
        <v/>
      </c>
      <c r="N1669" t="str">
        <f>IF(All_Tasks!N1669="","",All_Tasks!N1669)</f>
        <v/>
      </c>
      <c r="O1669" t="str">
        <f>IF(All_Tasks!O1669="","",All_Tasks!O1669)</f>
        <v/>
      </c>
      <c r="P1669" s="181">
        <f>IF(All_Tasks!P1669="",0,All_Tasks!P1669)</f>
        <v>0</v>
      </c>
      <c r="Q1669" s="181">
        <f>IF(All_Tasks!Q1669="",0,All_Tasks!Q1669)</f>
        <v>0</v>
      </c>
      <c r="R1669" s="181">
        <f>IF(All_Tasks!R1669="",0,All_Tasks!R1669)</f>
        <v>0</v>
      </c>
      <c r="S1669" s="181" t="str">
        <f>IF(All_Tasks!S1669="","",All_Tasks!S1669)</f>
        <v/>
      </c>
      <c r="T1669" t="str">
        <f>IF(All_Tasks!T1669="","",All_Tasks!T1669)</f>
        <v/>
      </c>
      <c r="U1669" t="str">
        <f>IF(All_Tasks!U1669="","",All_Tasks!U1669)</f>
        <v/>
      </c>
      <c r="V1669">
        <f>IF(A1669="",0,IFERROR(MATCH(A1669,Scope_Labor_Rates!$A$6:$A$46,0)+5,0))</f>
        <v>0</v>
      </c>
      <c r="W1669" s="178">
        <f>IF(V1669&gt;0,INDEX(Scope_Labor_Rates!$C$6:$C$46,V1669-5),0)</f>
        <v>0</v>
      </c>
      <c r="X1669" s="178">
        <f>IF(V1669&gt;0,INDEX(Scope_Labor_Rates!$C$6:$C$46,V1669-5),0)</f>
        <v>0</v>
      </c>
      <c r="Y1669" s="180">
        <f>IF(V1669&gt;0,INDEX(Scope_Labor_Rates!$S$6:$S$46,V1669-5),0)</f>
        <v>0</v>
      </c>
      <c r="Z1669" s="180">
        <f>IF(V1669&gt;0,INDEX(Scope_Labor_Rates!$R$6:$R$46,V1669-5),1)</f>
        <v>1</v>
      </c>
      <c r="AA1669" s="231">
        <f t="shared" si="234"/>
        <v>0</v>
      </c>
      <c r="AB1669" t="str">
        <f t="shared" si="235"/>
        <v/>
      </c>
      <c r="AC1669" s="178" t="str">
        <f t="shared" si="236"/>
        <v/>
      </c>
      <c r="AD1669" s="181">
        <f t="shared" si="237"/>
        <v>0</v>
      </c>
      <c r="AE1669" s="178">
        <f>IF(V1669&gt;0,P1669*INDEX(Scope_Labor_Rates!$E$6:$E$46,V1669-5),0)</f>
        <v>0</v>
      </c>
      <c r="AF1669" s="181">
        <f>IF(V1669&gt;0,AE1669*INDEX(Scope_Labor_Rates!$D$6:$D$46,V1669-5)*AA1669,0)</f>
        <v>0</v>
      </c>
      <c r="AG1669" s="178">
        <f>IF(V1669&gt;0,P1669*INDEX(Scope_Labor_Rates!$G$6:$G$46,V1669-5),0)</f>
        <v>0</v>
      </c>
      <c r="AH1669" s="181">
        <f>IF(V1669&gt;0,AG1669*INDEX(Scope_Labor_Rates!$F$6:$F$46,V1669-5)*AA1669,0)</f>
        <v>0</v>
      </c>
      <c r="AI1669" s="178">
        <f>IF(V1669&gt;0,P1669*INDEX(Scope_Labor_Rates!$I$6:$I$46,V1669-5),0)</f>
        <v>0</v>
      </c>
      <c r="AJ1669" s="181">
        <f>IF(V1669&gt;0,AI1669*INDEX(Scope_Labor_Rates!$H$6:$H$46,V1669-5)*AA1669,0)</f>
        <v>0</v>
      </c>
      <c r="AK1669" s="178">
        <f>IF(V1669&gt;0,P1669*INDEX(Scope_Labor_Rates!$K$6:$K$46,V1669-5),0)</f>
        <v>0</v>
      </c>
      <c r="AL1669" s="181">
        <f>IF(V1669&gt;0,AK1669*INDEX(Scope_Labor_Rates!$J$6:$J$46,V1669-5)*AA1669,0)</f>
        <v>0</v>
      </c>
      <c r="AM1669" s="178">
        <f>IF(V1669&gt;0,P1669*INDEX(Scope_Labor_Rates!$M$6:$M$46,V1669-5),0)</f>
        <v>0</v>
      </c>
      <c r="AN1669" s="178">
        <f>IF(V1669&gt;0,AM1669*INDEX(Scope_Labor_Rates!$L$6:$L$46,V1669-5)*AA1669,0)</f>
        <v>0</v>
      </c>
      <c r="AO1669" s="178">
        <f>IF(V1669&gt;0,P1669*INDEX(Scope_Labor_Rates!$O$6:$O$46,V1669-5)*AA1669,0)</f>
        <v>0</v>
      </c>
      <c r="AP1669" s="181">
        <f>IF(V1669&gt;0,P1669*INDEX(Scope_Labor_Rates!$Q$6:$Q$46,V1669-5)*AA1669,0)</f>
        <v>0</v>
      </c>
      <c r="AQ1669" s="178">
        <f t="shared" si="238"/>
        <v>0</v>
      </c>
      <c r="AR1669" s="178">
        <f t="shared" si="239"/>
        <v>0</v>
      </c>
      <c r="AS1669" s="178">
        <f t="shared" si="240"/>
        <v>0</v>
      </c>
      <c r="AT1669" s="178">
        <f t="shared" si="241"/>
        <v>0</v>
      </c>
      <c r="AU1669">
        <f t="shared" si="242"/>
        <v>0</v>
      </c>
    </row>
    <row r="1670" spans="1:47">
      <c r="A1670" t="str">
        <f>IF(All_Tasks!A1670="","",All_Tasks!A1670)</f>
        <v/>
      </c>
      <c r="B1670" t="str">
        <f>IF(All_Tasks!B1670="","",All_Tasks!B1670)</f>
        <v/>
      </c>
      <c r="C1670" t="str">
        <f>IF(All_Tasks!C1670="","",All_Tasks!C1670)</f>
        <v/>
      </c>
      <c r="D1670" t="str">
        <f>IF(All_Tasks!D1670="","",All_Tasks!D1670)</f>
        <v/>
      </c>
      <c r="E1670" t="str">
        <f>IF(All_Tasks!V1670&lt;&gt;"",All_Tasks!V1670,IF(All_Tasks!E1670&lt;&gt;"",All_Tasks!E1670,""))</f>
        <v/>
      </c>
      <c r="F1670" t="str">
        <f>IF(All_Tasks!F1670="","",All_Tasks!F1670)</f>
        <v/>
      </c>
      <c r="G1670" t="str">
        <f>IF(All_Tasks!G1670="","",All_Tasks!G1670)</f>
        <v/>
      </c>
      <c r="H1670" s="231" t="str">
        <f>IF(All_Tasks!H1670="","",All_Tasks!H1670)</f>
        <v/>
      </c>
      <c r="I1670" t="str">
        <f>IF(All_Tasks!I1670="","",All_Tasks!I1670)</f>
        <v/>
      </c>
      <c r="J1670" t="str">
        <f>IF(All_Tasks!J1670="","",All_Tasks!J1670)</f>
        <v/>
      </c>
      <c r="K1670" t="str">
        <f>IF(All_Tasks!K1670="","",All_Tasks!K1670)</f>
        <v/>
      </c>
      <c r="L1670" s="231" t="str">
        <f>IF(All_Tasks!L1670="","",All_Tasks!L1670)</f>
        <v/>
      </c>
      <c r="M1670" t="str">
        <f>IF(All_Tasks!M1670="","",All_Tasks!M1670)</f>
        <v/>
      </c>
      <c r="N1670" t="str">
        <f>IF(All_Tasks!N1670="","",All_Tasks!N1670)</f>
        <v/>
      </c>
      <c r="O1670" t="str">
        <f>IF(All_Tasks!O1670="","",All_Tasks!O1670)</f>
        <v/>
      </c>
      <c r="P1670" s="181">
        <f>IF(All_Tasks!P1670="",0,All_Tasks!P1670)</f>
        <v>0</v>
      </c>
      <c r="Q1670" s="181">
        <f>IF(All_Tasks!Q1670="",0,All_Tasks!Q1670)</f>
        <v>0</v>
      </c>
      <c r="R1670" s="181">
        <f>IF(All_Tasks!R1670="",0,All_Tasks!R1670)</f>
        <v>0</v>
      </c>
      <c r="S1670" s="181" t="str">
        <f>IF(All_Tasks!S1670="","",All_Tasks!S1670)</f>
        <v/>
      </c>
      <c r="T1670" t="str">
        <f>IF(All_Tasks!T1670="","",All_Tasks!T1670)</f>
        <v/>
      </c>
      <c r="U1670" t="str">
        <f>IF(All_Tasks!U1670="","",All_Tasks!U1670)</f>
        <v/>
      </c>
      <c r="V1670">
        <f>IF(A1670="",0,IFERROR(MATCH(A1670,Scope_Labor_Rates!$A$6:$A$46,0)+5,0))</f>
        <v>0</v>
      </c>
      <c r="W1670" s="178">
        <f>IF(V1670&gt;0,INDEX(Scope_Labor_Rates!$C$6:$C$46,V1670-5),0)</f>
        <v>0</v>
      </c>
      <c r="X1670" s="178">
        <f>IF(V1670&gt;0,INDEX(Scope_Labor_Rates!$C$6:$C$46,V1670-5),0)</f>
        <v>0</v>
      </c>
      <c r="Y1670" s="180">
        <f>IF(V1670&gt;0,INDEX(Scope_Labor_Rates!$S$6:$S$46,V1670-5),0)</f>
        <v>0</v>
      </c>
      <c r="Z1670" s="180">
        <f>IF(V1670&gt;0,INDEX(Scope_Labor_Rates!$R$6:$R$46,V1670-5),1)</f>
        <v>1</v>
      </c>
      <c r="AA1670" s="231">
        <f t="shared" si="234"/>
        <v>0</v>
      </c>
      <c r="AB1670" t="str">
        <f t="shared" si="235"/>
        <v/>
      </c>
      <c r="AC1670" s="178" t="str">
        <f t="shared" si="236"/>
        <v/>
      </c>
      <c r="AD1670" s="181">
        <f t="shared" si="237"/>
        <v>0</v>
      </c>
      <c r="AE1670" s="178">
        <f>IF(V1670&gt;0,P1670*INDEX(Scope_Labor_Rates!$E$6:$E$46,V1670-5),0)</f>
        <v>0</v>
      </c>
      <c r="AF1670" s="181">
        <f>IF(V1670&gt;0,AE1670*INDEX(Scope_Labor_Rates!$D$6:$D$46,V1670-5)*AA1670,0)</f>
        <v>0</v>
      </c>
      <c r="AG1670" s="178">
        <f>IF(V1670&gt;0,P1670*INDEX(Scope_Labor_Rates!$G$6:$G$46,V1670-5),0)</f>
        <v>0</v>
      </c>
      <c r="AH1670" s="181">
        <f>IF(V1670&gt;0,AG1670*INDEX(Scope_Labor_Rates!$F$6:$F$46,V1670-5)*AA1670,0)</f>
        <v>0</v>
      </c>
      <c r="AI1670" s="178">
        <f>IF(V1670&gt;0,P1670*INDEX(Scope_Labor_Rates!$I$6:$I$46,V1670-5),0)</f>
        <v>0</v>
      </c>
      <c r="AJ1670" s="181">
        <f>IF(V1670&gt;0,AI1670*INDEX(Scope_Labor_Rates!$H$6:$H$46,V1670-5)*AA1670,0)</f>
        <v>0</v>
      </c>
      <c r="AK1670" s="178">
        <f>IF(V1670&gt;0,P1670*INDEX(Scope_Labor_Rates!$K$6:$K$46,V1670-5),0)</f>
        <v>0</v>
      </c>
      <c r="AL1670" s="181">
        <f>IF(V1670&gt;0,AK1670*INDEX(Scope_Labor_Rates!$J$6:$J$46,V1670-5)*AA1670,0)</f>
        <v>0</v>
      </c>
      <c r="AM1670" s="178">
        <f>IF(V1670&gt;0,P1670*INDEX(Scope_Labor_Rates!$M$6:$M$46,V1670-5),0)</f>
        <v>0</v>
      </c>
      <c r="AN1670" s="178">
        <f>IF(V1670&gt;0,AM1670*INDEX(Scope_Labor_Rates!$L$6:$L$46,V1670-5)*AA1670,0)</f>
        <v>0</v>
      </c>
      <c r="AO1670" s="178">
        <f>IF(V1670&gt;0,P1670*INDEX(Scope_Labor_Rates!$O$6:$O$46,V1670-5)*AA1670,0)</f>
        <v>0</v>
      </c>
      <c r="AP1670" s="181">
        <f>IF(V1670&gt;0,P1670*INDEX(Scope_Labor_Rates!$Q$6:$Q$46,V1670-5)*AA1670,0)</f>
        <v>0</v>
      </c>
      <c r="AQ1670" s="178">
        <f t="shared" si="238"/>
        <v>0</v>
      </c>
      <c r="AR1670" s="178">
        <f t="shared" si="239"/>
        <v>0</v>
      </c>
      <c r="AS1670" s="178">
        <f t="shared" si="240"/>
        <v>0</v>
      </c>
      <c r="AT1670" s="178">
        <f t="shared" si="241"/>
        <v>0</v>
      </c>
      <c r="AU1670">
        <f t="shared" si="242"/>
        <v>0</v>
      </c>
    </row>
    <row r="1671" spans="1:47">
      <c r="A1671" t="str">
        <f>IF(All_Tasks!A1671="","",All_Tasks!A1671)</f>
        <v/>
      </c>
      <c r="B1671" t="str">
        <f>IF(All_Tasks!B1671="","",All_Tasks!B1671)</f>
        <v/>
      </c>
      <c r="C1671" t="str">
        <f>IF(All_Tasks!C1671="","",All_Tasks!C1671)</f>
        <v/>
      </c>
      <c r="D1671" t="str">
        <f>IF(All_Tasks!D1671="","",All_Tasks!D1671)</f>
        <v/>
      </c>
      <c r="E1671" t="str">
        <f>IF(All_Tasks!V1671&lt;&gt;"",All_Tasks!V1671,IF(All_Tasks!E1671&lt;&gt;"",All_Tasks!E1671,""))</f>
        <v/>
      </c>
      <c r="F1671" t="str">
        <f>IF(All_Tasks!F1671="","",All_Tasks!F1671)</f>
        <v/>
      </c>
      <c r="G1671" t="str">
        <f>IF(All_Tasks!G1671="","",All_Tasks!G1671)</f>
        <v/>
      </c>
      <c r="H1671" s="231" t="str">
        <f>IF(All_Tasks!H1671="","",All_Tasks!H1671)</f>
        <v/>
      </c>
      <c r="I1671" t="str">
        <f>IF(All_Tasks!I1671="","",All_Tasks!I1671)</f>
        <v/>
      </c>
      <c r="J1671" t="str">
        <f>IF(All_Tasks!J1671="","",All_Tasks!J1671)</f>
        <v/>
      </c>
      <c r="K1671" t="str">
        <f>IF(All_Tasks!K1671="","",All_Tasks!K1671)</f>
        <v/>
      </c>
      <c r="L1671" s="231" t="str">
        <f>IF(All_Tasks!L1671="","",All_Tasks!L1671)</f>
        <v/>
      </c>
      <c r="M1671" t="str">
        <f>IF(All_Tasks!M1671="","",All_Tasks!M1671)</f>
        <v/>
      </c>
      <c r="N1671" t="str">
        <f>IF(All_Tasks!N1671="","",All_Tasks!N1671)</f>
        <v/>
      </c>
      <c r="O1671" t="str">
        <f>IF(All_Tasks!O1671="","",All_Tasks!O1671)</f>
        <v/>
      </c>
      <c r="P1671" s="181">
        <f>IF(All_Tasks!P1671="",0,All_Tasks!P1671)</f>
        <v>0</v>
      </c>
      <c r="Q1671" s="181">
        <f>IF(All_Tasks!Q1671="",0,All_Tasks!Q1671)</f>
        <v>0</v>
      </c>
      <c r="R1671" s="181">
        <f>IF(All_Tasks!R1671="",0,All_Tasks!R1671)</f>
        <v>0</v>
      </c>
      <c r="S1671" s="181" t="str">
        <f>IF(All_Tasks!S1671="","",All_Tasks!S1671)</f>
        <v/>
      </c>
      <c r="T1671" t="str">
        <f>IF(All_Tasks!T1671="","",All_Tasks!T1671)</f>
        <v/>
      </c>
      <c r="U1671" t="str">
        <f>IF(All_Tasks!U1671="","",All_Tasks!U1671)</f>
        <v/>
      </c>
      <c r="V1671">
        <f>IF(A1671="",0,IFERROR(MATCH(A1671,Scope_Labor_Rates!$A$6:$A$46,0)+5,0))</f>
        <v>0</v>
      </c>
      <c r="W1671" s="178">
        <f>IF(V1671&gt;0,INDEX(Scope_Labor_Rates!$C$6:$C$46,V1671-5),0)</f>
        <v>0</v>
      </c>
      <c r="X1671" s="178">
        <f>IF(V1671&gt;0,INDEX(Scope_Labor_Rates!$C$6:$C$46,V1671-5),0)</f>
        <v>0</v>
      </c>
      <c r="Y1671" s="180">
        <f>IF(V1671&gt;0,INDEX(Scope_Labor_Rates!$S$6:$S$46,V1671-5),0)</f>
        <v>0</v>
      </c>
      <c r="Z1671" s="180">
        <f>IF(V1671&gt;0,INDEX(Scope_Labor_Rates!$R$6:$R$46,V1671-5),1)</f>
        <v>1</v>
      </c>
      <c r="AA1671" s="231">
        <f t="shared" si="234"/>
        <v>0</v>
      </c>
      <c r="AB1671" t="str">
        <f t="shared" si="235"/>
        <v/>
      </c>
      <c r="AC1671" s="178" t="str">
        <f t="shared" si="236"/>
        <v/>
      </c>
      <c r="AD1671" s="181">
        <f t="shared" si="237"/>
        <v>0</v>
      </c>
      <c r="AE1671" s="178">
        <f>IF(V1671&gt;0,P1671*INDEX(Scope_Labor_Rates!$E$6:$E$46,V1671-5),0)</f>
        <v>0</v>
      </c>
      <c r="AF1671" s="181">
        <f>IF(V1671&gt;0,AE1671*INDEX(Scope_Labor_Rates!$D$6:$D$46,V1671-5)*AA1671,0)</f>
        <v>0</v>
      </c>
      <c r="AG1671" s="178">
        <f>IF(V1671&gt;0,P1671*INDEX(Scope_Labor_Rates!$G$6:$G$46,V1671-5),0)</f>
        <v>0</v>
      </c>
      <c r="AH1671" s="181">
        <f>IF(V1671&gt;0,AG1671*INDEX(Scope_Labor_Rates!$F$6:$F$46,V1671-5)*AA1671,0)</f>
        <v>0</v>
      </c>
      <c r="AI1671" s="178">
        <f>IF(V1671&gt;0,P1671*INDEX(Scope_Labor_Rates!$I$6:$I$46,V1671-5),0)</f>
        <v>0</v>
      </c>
      <c r="AJ1671" s="181">
        <f>IF(V1671&gt;0,AI1671*INDEX(Scope_Labor_Rates!$H$6:$H$46,V1671-5)*AA1671,0)</f>
        <v>0</v>
      </c>
      <c r="AK1671" s="178">
        <f>IF(V1671&gt;0,P1671*INDEX(Scope_Labor_Rates!$K$6:$K$46,V1671-5),0)</f>
        <v>0</v>
      </c>
      <c r="AL1671" s="181">
        <f>IF(V1671&gt;0,AK1671*INDEX(Scope_Labor_Rates!$J$6:$J$46,V1671-5)*AA1671,0)</f>
        <v>0</v>
      </c>
      <c r="AM1671" s="178">
        <f>IF(V1671&gt;0,P1671*INDEX(Scope_Labor_Rates!$M$6:$M$46,V1671-5),0)</f>
        <v>0</v>
      </c>
      <c r="AN1671" s="178">
        <f>IF(V1671&gt;0,AM1671*INDEX(Scope_Labor_Rates!$L$6:$L$46,V1671-5)*AA1671,0)</f>
        <v>0</v>
      </c>
      <c r="AO1671" s="178">
        <f>IF(V1671&gt;0,P1671*INDEX(Scope_Labor_Rates!$O$6:$O$46,V1671-5)*AA1671,0)</f>
        <v>0</v>
      </c>
      <c r="AP1671" s="181">
        <f>IF(V1671&gt;0,P1671*INDEX(Scope_Labor_Rates!$Q$6:$Q$46,V1671-5)*AA1671,0)</f>
        <v>0</v>
      </c>
      <c r="AQ1671" s="178">
        <f t="shared" si="238"/>
        <v>0</v>
      </c>
      <c r="AR1671" s="178">
        <f t="shared" si="239"/>
        <v>0</v>
      </c>
      <c r="AS1671" s="178">
        <f t="shared" si="240"/>
        <v>0</v>
      </c>
      <c r="AT1671" s="178">
        <f t="shared" si="241"/>
        <v>0</v>
      </c>
      <c r="AU1671">
        <f t="shared" si="242"/>
        <v>0</v>
      </c>
    </row>
    <row r="1672" spans="1:47">
      <c r="A1672" t="str">
        <f>IF(All_Tasks!A1672="","",All_Tasks!A1672)</f>
        <v/>
      </c>
      <c r="B1672" t="str">
        <f>IF(All_Tasks!B1672="","",All_Tasks!B1672)</f>
        <v/>
      </c>
      <c r="C1672" t="str">
        <f>IF(All_Tasks!C1672="","",All_Tasks!C1672)</f>
        <v/>
      </c>
      <c r="D1672" t="str">
        <f>IF(All_Tasks!D1672="","",All_Tasks!D1672)</f>
        <v/>
      </c>
      <c r="E1672" t="str">
        <f>IF(All_Tasks!V1672&lt;&gt;"",All_Tasks!V1672,IF(All_Tasks!E1672&lt;&gt;"",All_Tasks!E1672,""))</f>
        <v/>
      </c>
      <c r="F1672" t="str">
        <f>IF(All_Tasks!F1672="","",All_Tasks!F1672)</f>
        <v/>
      </c>
      <c r="G1672" t="str">
        <f>IF(All_Tasks!G1672="","",All_Tasks!G1672)</f>
        <v/>
      </c>
      <c r="H1672" s="231" t="str">
        <f>IF(All_Tasks!H1672="","",All_Tasks!H1672)</f>
        <v/>
      </c>
      <c r="I1672" t="str">
        <f>IF(All_Tasks!I1672="","",All_Tasks!I1672)</f>
        <v/>
      </c>
      <c r="J1672" t="str">
        <f>IF(All_Tasks!J1672="","",All_Tasks!J1672)</f>
        <v/>
      </c>
      <c r="K1672" t="str">
        <f>IF(All_Tasks!K1672="","",All_Tasks!K1672)</f>
        <v/>
      </c>
      <c r="L1672" s="231" t="str">
        <f>IF(All_Tasks!L1672="","",All_Tasks!L1672)</f>
        <v/>
      </c>
      <c r="M1672" t="str">
        <f>IF(All_Tasks!M1672="","",All_Tasks!M1672)</f>
        <v/>
      </c>
      <c r="N1672" t="str">
        <f>IF(All_Tasks!N1672="","",All_Tasks!N1672)</f>
        <v/>
      </c>
      <c r="O1672" t="str">
        <f>IF(All_Tasks!O1672="","",All_Tasks!O1672)</f>
        <v/>
      </c>
      <c r="P1672" s="181">
        <f>IF(All_Tasks!P1672="",0,All_Tasks!P1672)</f>
        <v>0</v>
      </c>
      <c r="Q1672" s="181">
        <f>IF(All_Tasks!Q1672="",0,All_Tasks!Q1672)</f>
        <v>0</v>
      </c>
      <c r="R1672" s="181">
        <f>IF(All_Tasks!R1672="",0,All_Tasks!R1672)</f>
        <v>0</v>
      </c>
      <c r="S1672" s="181" t="str">
        <f>IF(All_Tasks!S1672="","",All_Tasks!S1672)</f>
        <v/>
      </c>
      <c r="T1672" t="str">
        <f>IF(All_Tasks!T1672="","",All_Tasks!T1672)</f>
        <v/>
      </c>
      <c r="U1672" t="str">
        <f>IF(All_Tasks!U1672="","",All_Tasks!U1672)</f>
        <v/>
      </c>
      <c r="V1672">
        <f>IF(A1672="",0,IFERROR(MATCH(A1672,Scope_Labor_Rates!$A$6:$A$46,0)+5,0))</f>
        <v>0</v>
      </c>
      <c r="W1672" s="178">
        <f>IF(V1672&gt;0,INDEX(Scope_Labor_Rates!$C$6:$C$46,V1672-5),0)</f>
        <v>0</v>
      </c>
      <c r="X1672" s="178">
        <f>IF(V1672&gt;0,INDEX(Scope_Labor_Rates!$C$6:$C$46,V1672-5),0)</f>
        <v>0</v>
      </c>
      <c r="Y1672" s="180">
        <f>IF(V1672&gt;0,INDEX(Scope_Labor_Rates!$S$6:$S$46,V1672-5),0)</f>
        <v>0</v>
      </c>
      <c r="Z1672" s="180">
        <f>IF(V1672&gt;0,INDEX(Scope_Labor_Rates!$R$6:$R$46,V1672-5),1)</f>
        <v>1</v>
      </c>
      <c r="AA1672" s="231">
        <f t="shared" si="234"/>
        <v>0</v>
      </c>
      <c r="AB1672" t="str">
        <f t="shared" si="235"/>
        <v/>
      </c>
      <c r="AC1672" s="178" t="str">
        <f t="shared" si="236"/>
        <v/>
      </c>
      <c r="AD1672" s="181">
        <f t="shared" si="237"/>
        <v>0</v>
      </c>
      <c r="AE1672" s="178">
        <f>IF(V1672&gt;0,P1672*INDEX(Scope_Labor_Rates!$E$6:$E$46,V1672-5),0)</f>
        <v>0</v>
      </c>
      <c r="AF1672" s="181">
        <f>IF(V1672&gt;0,AE1672*INDEX(Scope_Labor_Rates!$D$6:$D$46,V1672-5)*AA1672,0)</f>
        <v>0</v>
      </c>
      <c r="AG1672" s="178">
        <f>IF(V1672&gt;0,P1672*INDEX(Scope_Labor_Rates!$G$6:$G$46,V1672-5),0)</f>
        <v>0</v>
      </c>
      <c r="AH1672" s="181">
        <f>IF(V1672&gt;0,AG1672*INDEX(Scope_Labor_Rates!$F$6:$F$46,V1672-5)*AA1672,0)</f>
        <v>0</v>
      </c>
      <c r="AI1672" s="178">
        <f>IF(V1672&gt;0,P1672*INDEX(Scope_Labor_Rates!$I$6:$I$46,V1672-5),0)</f>
        <v>0</v>
      </c>
      <c r="AJ1672" s="181">
        <f>IF(V1672&gt;0,AI1672*INDEX(Scope_Labor_Rates!$H$6:$H$46,V1672-5)*AA1672,0)</f>
        <v>0</v>
      </c>
      <c r="AK1672" s="178">
        <f>IF(V1672&gt;0,P1672*INDEX(Scope_Labor_Rates!$K$6:$K$46,V1672-5),0)</f>
        <v>0</v>
      </c>
      <c r="AL1672" s="181">
        <f>IF(V1672&gt;0,AK1672*INDEX(Scope_Labor_Rates!$J$6:$J$46,V1672-5)*AA1672,0)</f>
        <v>0</v>
      </c>
      <c r="AM1672" s="178">
        <f>IF(V1672&gt;0,P1672*INDEX(Scope_Labor_Rates!$M$6:$M$46,V1672-5),0)</f>
        <v>0</v>
      </c>
      <c r="AN1672" s="178">
        <f>IF(V1672&gt;0,AM1672*INDEX(Scope_Labor_Rates!$L$6:$L$46,V1672-5)*AA1672,0)</f>
        <v>0</v>
      </c>
      <c r="AO1672" s="178">
        <f>IF(V1672&gt;0,P1672*INDEX(Scope_Labor_Rates!$O$6:$O$46,V1672-5)*AA1672,0)</f>
        <v>0</v>
      </c>
      <c r="AP1672" s="181">
        <f>IF(V1672&gt;0,P1672*INDEX(Scope_Labor_Rates!$Q$6:$Q$46,V1672-5)*AA1672,0)</f>
        <v>0</v>
      </c>
      <c r="AQ1672" s="178">
        <f t="shared" si="238"/>
        <v>0</v>
      </c>
      <c r="AR1672" s="178">
        <f t="shared" si="239"/>
        <v>0</v>
      </c>
      <c r="AS1672" s="178">
        <f t="shared" si="240"/>
        <v>0</v>
      </c>
      <c r="AT1672" s="178">
        <f t="shared" si="241"/>
        <v>0</v>
      </c>
      <c r="AU1672">
        <f t="shared" si="242"/>
        <v>0</v>
      </c>
    </row>
    <row r="1673" spans="1:47">
      <c r="A1673" t="str">
        <f>IF(All_Tasks!A1673="","",All_Tasks!A1673)</f>
        <v/>
      </c>
      <c r="B1673" t="str">
        <f>IF(All_Tasks!B1673="","",All_Tasks!B1673)</f>
        <v/>
      </c>
      <c r="C1673" t="str">
        <f>IF(All_Tasks!C1673="","",All_Tasks!C1673)</f>
        <v/>
      </c>
      <c r="D1673" t="str">
        <f>IF(All_Tasks!D1673="","",All_Tasks!D1673)</f>
        <v/>
      </c>
      <c r="E1673" t="str">
        <f>IF(All_Tasks!V1673&lt;&gt;"",All_Tasks!V1673,IF(All_Tasks!E1673&lt;&gt;"",All_Tasks!E1673,""))</f>
        <v/>
      </c>
      <c r="F1673" t="str">
        <f>IF(All_Tasks!F1673="","",All_Tasks!F1673)</f>
        <v/>
      </c>
      <c r="G1673" t="str">
        <f>IF(All_Tasks!G1673="","",All_Tasks!G1673)</f>
        <v/>
      </c>
      <c r="H1673" s="231" t="str">
        <f>IF(All_Tasks!H1673="","",All_Tasks!H1673)</f>
        <v/>
      </c>
      <c r="I1673" t="str">
        <f>IF(All_Tasks!I1673="","",All_Tasks!I1673)</f>
        <v/>
      </c>
      <c r="J1673" t="str">
        <f>IF(All_Tasks!J1673="","",All_Tasks!J1673)</f>
        <v/>
      </c>
      <c r="K1673" t="str">
        <f>IF(All_Tasks!K1673="","",All_Tasks!K1673)</f>
        <v/>
      </c>
      <c r="L1673" s="231" t="str">
        <f>IF(All_Tasks!L1673="","",All_Tasks!L1673)</f>
        <v/>
      </c>
      <c r="M1673" t="str">
        <f>IF(All_Tasks!M1673="","",All_Tasks!M1673)</f>
        <v/>
      </c>
      <c r="N1673" t="str">
        <f>IF(All_Tasks!N1673="","",All_Tasks!N1673)</f>
        <v/>
      </c>
      <c r="O1673" t="str">
        <f>IF(All_Tasks!O1673="","",All_Tasks!O1673)</f>
        <v/>
      </c>
      <c r="P1673" s="181">
        <f>IF(All_Tasks!P1673="",0,All_Tasks!P1673)</f>
        <v>0</v>
      </c>
      <c r="Q1673" s="181">
        <f>IF(All_Tasks!Q1673="",0,All_Tasks!Q1673)</f>
        <v>0</v>
      </c>
      <c r="R1673" s="181">
        <f>IF(All_Tasks!R1673="",0,All_Tasks!R1673)</f>
        <v>0</v>
      </c>
      <c r="S1673" s="181" t="str">
        <f>IF(All_Tasks!S1673="","",All_Tasks!S1673)</f>
        <v/>
      </c>
      <c r="T1673" t="str">
        <f>IF(All_Tasks!T1673="","",All_Tasks!T1673)</f>
        <v/>
      </c>
      <c r="U1673" t="str">
        <f>IF(All_Tasks!U1673="","",All_Tasks!U1673)</f>
        <v/>
      </c>
      <c r="V1673">
        <f>IF(A1673="",0,IFERROR(MATCH(A1673,Scope_Labor_Rates!$A$6:$A$46,0)+5,0))</f>
        <v>0</v>
      </c>
      <c r="W1673" s="178">
        <f>IF(V1673&gt;0,INDEX(Scope_Labor_Rates!$C$6:$C$46,V1673-5),0)</f>
        <v>0</v>
      </c>
      <c r="X1673" s="178">
        <f>IF(V1673&gt;0,INDEX(Scope_Labor_Rates!$C$6:$C$46,V1673-5),0)</f>
        <v>0</v>
      </c>
      <c r="Y1673" s="180">
        <f>IF(V1673&gt;0,INDEX(Scope_Labor_Rates!$S$6:$S$46,V1673-5),0)</f>
        <v>0</v>
      </c>
      <c r="Z1673" s="180">
        <f>IF(V1673&gt;0,INDEX(Scope_Labor_Rates!$R$6:$R$46,V1673-5),1)</f>
        <v>1</v>
      </c>
      <c r="AA1673" s="231">
        <f t="shared" si="234"/>
        <v>0</v>
      </c>
      <c r="AB1673" t="str">
        <f t="shared" si="235"/>
        <v/>
      </c>
      <c r="AC1673" s="178" t="str">
        <f t="shared" si="236"/>
        <v/>
      </c>
      <c r="AD1673" s="181">
        <f t="shared" si="237"/>
        <v>0</v>
      </c>
      <c r="AE1673" s="178">
        <f>IF(V1673&gt;0,P1673*INDEX(Scope_Labor_Rates!$E$6:$E$46,V1673-5),0)</f>
        <v>0</v>
      </c>
      <c r="AF1673" s="181">
        <f>IF(V1673&gt;0,AE1673*INDEX(Scope_Labor_Rates!$D$6:$D$46,V1673-5)*AA1673,0)</f>
        <v>0</v>
      </c>
      <c r="AG1673" s="178">
        <f>IF(V1673&gt;0,P1673*INDEX(Scope_Labor_Rates!$G$6:$G$46,V1673-5),0)</f>
        <v>0</v>
      </c>
      <c r="AH1673" s="181">
        <f>IF(V1673&gt;0,AG1673*INDEX(Scope_Labor_Rates!$F$6:$F$46,V1673-5)*AA1673,0)</f>
        <v>0</v>
      </c>
      <c r="AI1673" s="178">
        <f>IF(V1673&gt;0,P1673*INDEX(Scope_Labor_Rates!$I$6:$I$46,V1673-5),0)</f>
        <v>0</v>
      </c>
      <c r="AJ1673" s="181">
        <f>IF(V1673&gt;0,AI1673*INDEX(Scope_Labor_Rates!$H$6:$H$46,V1673-5)*AA1673,0)</f>
        <v>0</v>
      </c>
      <c r="AK1673" s="178">
        <f>IF(V1673&gt;0,P1673*INDEX(Scope_Labor_Rates!$K$6:$K$46,V1673-5),0)</f>
        <v>0</v>
      </c>
      <c r="AL1673" s="181">
        <f>IF(V1673&gt;0,AK1673*INDEX(Scope_Labor_Rates!$J$6:$J$46,V1673-5)*AA1673,0)</f>
        <v>0</v>
      </c>
      <c r="AM1673" s="178">
        <f>IF(V1673&gt;0,P1673*INDEX(Scope_Labor_Rates!$M$6:$M$46,V1673-5),0)</f>
        <v>0</v>
      </c>
      <c r="AN1673" s="178">
        <f>IF(V1673&gt;0,AM1673*INDEX(Scope_Labor_Rates!$L$6:$L$46,V1673-5)*AA1673,0)</f>
        <v>0</v>
      </c>
      <c r="AO1673" s="178">
        <f>IF(V1673&gt;0,P1673*INDEX(Scope_Labor_Rates!$O$6:$O$46,V1673-5)*AA1673,0)</f>
        <v>0</v>
      </c>
      <c r="AP1673" s="181">
        <f>IF(V1673&gt;0,P1673*INDEX(Scope_Labor_Rates!$Q$6:$Q$46,V1673-5)*AA1673,0)</f>
        <v>0</v>
      </c>
      <c r="AQ1673" s="178">
        <f t="shared" si="238"/>
        <v>0</v>
      </c>
      <c r="AR1673" s="178">
        <f t="shared" si="239"/>
        <v>0</v>
      </c>
      <c r="AS1673" s="178">
        <f t="shared" si="240"/>
        <v>0</v>
      </c>
      <c r="AT1673" s="178">
        <f t="shared" si="241"/>
        <v>0</v>
      </c>
      <c r="AU1673">
        <f t="shared" si="242"/>
        <v>0</v>
      </c>
    </row>
    <row r="1674" spans="1:47">
      <c r="A1674" t="str">
        <f>IF(All_Tasks!A1674="","",All_Tasks!A1674)</f>
        <v/>
      </c>
      <c r="B1674" t="str">
        <f>IF(All_Tasks!B1674="","",All_Tasks!B1674)</f>
        <v/>
      </c>
      <c r="C1674" t="str">
        <f>IF(All_Tasks!C1674="","",All_Tasks!C1674)</f>
        <v/>
      </c>
      <c r="D1674" t="str">
        <f>IF(All_Tasks!D1674="","",All_Tasks!D1674)</f>
        <v/>
      </c>
      <c r="E1674" t="str">
        <f>IF(All_Tasks!V1674&lt;&gt;"",All_Tasks!V1674,IF(All_Tasks!E1674&lt;&gt;"",All_Tasks!E1674,""))</f>
        <v/>
      </c>
      <c r="F1674" t="str">
        <f>IF(All_Tasks!F1674="","",All_Tasks!F1674)</f>
        <v/>
      </c>
      <c r="G1674" t="str">
        <f>IF(All_Tasks!G1674="","",All_Tasks!G1674)</f>
        <v/>
      </c>
      <c r="H1674" s="231" t="str">
        <f>IF(All_Tasks!H1674="","",All_Tasks!H1674)</f>
        <v/>
      </c>
      <c r="I1674" t="str">
        <f>IF(All_Tasks!I1674="","",All_Tasks!I1674)</f>
        <v/>
      </c>
      <c r="J1674" t="str">
        <f>IF(All_Tasks!J1674="","",All_Tasks!J1674)</f>
        <v/>
      </c>
      <c r="K1674" t="str">
        <f>IF(All_Tasks!K1674="","",All_Tasks!K1674)</f>
        <v/>
      </c>
      <c r="L1674" s="231" t="str">
        <f>IF(All_Tasks!L1674="","",All_Tasks!L1674)</f>
        <v/>
      </c>
      <c r="M1674" t="str">
        <f>IF(All_Tasks!M1674="","",All_Tasks!M1674)</f>
        <v/>
      </c>
      <c r="N1674" t="str">
        <f>IF(All_Tasks!N1674="","",All_Tasks!N1674)</f>
        <v/>
      </c>
      <c r="O1674" t="str">
        <f>IF(All_Tasks!O1674="","",All_Tasks!O1674)</f>
        <v/>
      </c>
      <c r="P1674" s="181">
        <f>IF(All_Tasks!P1674="",0,All_Tasks!P1674)</f>
        <v>0</v>
      </c>
      <c r="Q1674" s="181">
        <f>IF(All_Tasks!Q1674="",0,All_Tasks!Q1674)</f>
        <v>0</v>
      </c>
      <c r="R1674" s="181">
        <f>IF(All_Tasks!R1674="",0,All_Tasks!R1674)</f>
        <v>0</v>
      </c>
      <c r="S1674" s="181" t="str">
        <f>IF(All_Tasks!S1674="","",All_Tasks!S1674)</f>
        <v/>
      </c>
      <c r="T1674" t="str">
        <f>IF(All_Tasks!T1674="","",All_Tasks!T1674)</f>
        <v/>
      </c>
      <c r="U1674" t="str">
        <f>IF(All_Tasks!U1674="","",All_Tasks!U1674)</f>
        <v/>
      </c>
      <c r="V1674">
        <f>IF(A1674="",0,IFERROR(MATCH(A1674,Scope_Labor_Rates!$A$6:$A$46,0)+5,0))</f>
        <v>0</v>
      </c>
      <c r="W1674" s="178">
        <f>IF(V1674&gt;0,INDEX(Scope_Labor_Rates!$C$6:$C$46,V1674-5),0)</f>
        <v>0</v>
      </c>
      <c r="X1674" s="178">
        <f>IF(V1674&gt;0,INDEX(Scope_Labor_Rates!$C$6:$C$46,V1674-5),0)</f>
        <v>0</v>
      </c>
      <c r="Y1674" s="180">
        <f>IF(V1674&gt;0,INDEX(Scope_Labor_Rates!$S$6:$S$46,V1674-5),0)</f>
        <v>0</v>
      </c>
      <c r="Z1674" s="180">
        <f>IF(V1674&gt;0,INDEX(Scope_Labor_Rates!$R$6:$R$46,V1674-5),1)</f>
        <v>1</v>
      </c>
      <c r="AA1674" s="231">
        <f t="shared" si="234"/>
        <v>0</v>
      </c>
      <c r="AB1674" t="str">
        <f t="shared" si="235"/>
        <v/>
      </c>
      <c r="AC1674" s="178" t="str">
        <f t="shared" si="236"/>
        <v/>
      </c>
      <c r="AD1674" s="181">
        <f t="shared" si="237"/>
        <v>0</v>
      </c>
      <c r="AE1674" s="178">
        <f>IF(V1674&gt;0,P1674*INDEX(Scope_Labor_Rates!$E$6:$E$46,V1674-5),0)</f>
        <v>0</v>
      </c>
      <c r="AF1674" s="181">
        <f>IF(V1674&gt;0,AE1674*INDEX(Scope_Labor_Rates!$D$6:$D$46,V1674-5)*AA1674,0)</f>
        <v>0</v>
      </c>
      <c r="AG1674" s="178">
        <f>IF(V1674&gt;0,P1674*INDEX(Scope_Labor_Rates!$G$6:$G$46,V1674-5),0)</f>
        <v>0</v>
      </c>
      <c r="AH1674" s="181">
        <f>IF(V1674&gt;0,AG1674*INDEX(Scope_Labor_Rates!$F$6:$F$46,V1674-5)*AA1674,0)</f>
        <v>0</v>
      </c>
      <c r="AI1674" s="178">
        <f>IF(V1674&gt;0,P1674*INDEX(Scope_Labor_Rates!$I$6:$I$46,V1674-5),0)</f>
        <v>0</v>
      </c>
      <c r="AJ1674" s="181">
        <f>IF(V1674&gt;0,AI1674*INDEX(Scope_Labor_Rates!$H$6:$H$46,V1674-5)*AA1674,0)</f>
        <v>0</v>
      </c>
      <c r="AK1674" s="178">
        <f>IF(V1674&gt;0,P1674*INDEX(Scope_Labor_Rates!$K$6:$K$46,V1674-5),0)</f>
        <v>0</v>
      </c>
      <c r="AL1674" s="181">
        <f>IF(V1674&gt;0,AK1674*INDEX(Scope_Labor_Rates!$J$6:$J$46,V1674-5)*AA1674,0)</f>
        <v>0</v>
      </c>
      <c r="AM1674" s="178">
        <f>IF(V1674&gt;0,P1674*INDEX(Scope_Labor_Rates!$M$6:$M$46,V1674-5),0)</f>
        <v>0</v>
      </c>
      <c r="AN1674" s="178">
        <f>IF(V1674&gt;0,AM1674*INDEX(Scope_Labor_Rates!$L$6:$L$46,V1674-5)*AA1674,0)</f>
        <v>0</v>
      </c>
      <c r="AO1674" s="178">
        <f>IF(V1674&gt;0,P1674*INDEX(Scope_Labor_Rates!$O$6:$O$46,V1674-5)*AA1674,0)</f>
        <v>0</v>
      </c>
      <c r="AP1674" s="181">
        <f>IF(V1674&gt;0,P1674*INDEX(Scope_Labor_Rates!$Q$6:$Q$46,V1674-5)*AA1674,0)</f>
        <v>0</v>
      </c>
      <c r="AQ1674" s="178">
        <f t="shared" si="238"/>
        <v>0</v>
      </c>
      <c r="AR1674" s="178">
        <f t="shared" si="239"/>
        <v>0</v>
      </c>
      <c r="AS1674" s="178">
        <f t="shared" si="240"/>
        <v>0</v>
      </c>
      <c r="AT1674" s="178">
        <f t="shared" si="241"/>
        <v>0</v>
      </c>
      <c r="AU1674">
        <f t="shared" si="242"/>
        <v>0</v>
      </c>
    </row>
    <row r="1675" spans="1:47">
      <c r="A1675" t="str">
        <f>IF(All_Tasks!A1675="","",All_Tasks!A1675)</f>
        <v/>
      </c>
      <c r="B1675" t="str">
        <f>IF(All_Tasks!B1675="","",All_Tasks!B1675)</f>
        <v/>
      </c>
      <c r="C1675" t="str">
        <f>IF(All_Tasks!C1675="","",All_Tasks!C1675)</f>
        <v/>
      </c>
      <c r="D1675" t="str">
        <f>IF(All_Tasks!D1675="","",All_Tasks!D1675)</f>
        <v/>
      </c>
      <c r="E1675" t="str">
        <f>IF(All_Tasks!V1675&lt;&gt;"",All_Tasks!V1675,IF(All_Tasks!E1675&lt;&gt;"",All_Tasks!E1675,""))</f>
        <v/>
      </c>
      <c r="F1675" t="str">
        <f>IF(All_Tasks!F1675="","",All_Tasks!F1675)</f>
        <v/>
      </c>
      <c r="G1675" t="str">
        <f>IF(All_Tasks!G1675="","",All_Tasks!G1675)</f>
        <v/>
      </c>
      <c r="H1675" s="231" t="str">
        <f>IF(All_Tasks!H1675="","",All_Tasks!H1675)</f>
        <v/>
      </c>
      <c r="I1675" t="str">
        <f>IF(All_Tasks!I1675="","",All_Tasks!I1675)</f>
        <v/>
      </c>
      <c r="J1675" t="str">
        <f>IF(All_Tasks!J1675="","",All_Tasks!J1675)</f>
        <v/>
      </c>
      <c r="K1675" t="str">
        <f>IF(All_Tasks!K1675="","",All_Tasks!K1675)</f>
        <v/>
      </c>
      <c r="L1675" s="231" t="str">
        <f>IF(All_Tasks!L1675="","",All_Tasks!L1675)</f>
        <v/>
      </c>
      <c r="M1675" t="str">
        <f>IF(All_Tasks!M1675="","",All_Tasks!M1675)</f>
        <v/>
      </c>
      <c r="N1675" t="str">
        <f>IF(All_Tasks!N1675="","",All_Tasks!N1675)</f>
        <v/>
      </c>
      <c r="O1675" t="str">
        <f>IF(All_Tasks!O1675="","",All_Tasks!O1675)</f>
        <v/>
      </c>
      <c r="P1675" s="181">
        <f>IF(All_Tasks!P1675="",0,All_Tasks!P1675)</f>
        <v>0</v>
      </c>
      <c r="Q1675" s="181">
        <f>IF(All_Tasks!Q1675="",0,All_Tasks!Q1675)</f>
        <v>0</v>
      </c>
      <c r="R1675" s="181">
        <f>IF(All_Tasks!R1675="",0,All_Tasks!R1675)</f>
        <v>0</v>
      </c>
      <c r="S1675" s="181" t="str">
        <f>IF(All_Tasks!S1675="","",All_Tasks!S1675)</f>
        <v/>
      </c>
      <c r="T1675" t="str">
        <f>IF(All_Tasks!T1675="","",All_Tasks!T1675)</f>
        <v/>
      </c>
      <c r="U1675" t="str">
        <f>IF(All_Tasks!U1675="","",All_Tasks!U1675)</f>
        <v/>
      </c>
      <c r="V1675">
        <f>IF(A1675="",0,IFERROR(MATCH(A1675,Scope_Labor_Rates!$A$6:$A$46,0)+5,0))</f>
        <v>0</v>
      </c>
      <c r="W1675" s="178">
        <f>IF(V1675&gt;0,INDEX(Scope_Labor_Rates!$C$6:$C$46,V1675-5),0)</f>
        <v>0</v>
      </c>
      <c r="X1675" s="178">
        <f>IF(V1675&gt;0,INDEX(Scope_Labor_Rates!$C$6:$C$46,V1675-5),0)</f>
        <v>0</v>
      </c>
      <c r="Y1675" s="180">
        <f>IF(V1675&gt;0,INDEX(Scope_Labor_Rates!$S$6:$S$46,V1675-5),0)</f>
        <v>0</v>
      </c>
      <c r="Z1675" s="180">
        <f>IF(V1675&gt;0,INDEX(Scope_Labor_Rates!$R$6:$R$46,V1675-5),1)</f>
        <v>1</v>
      </c>
      <c r="AA1675" s="231">
        <f t="shared" si="234"/>
        <v>0</v>
      </c>
      <c r="AB1675" t="str">
        <f t="shared" si="235"/>
        <v/>
      </c>
      <c r="AC1675" s="178" t="str">
        <f t="shared" si="236"/>
        <v/>
      </c>
      <c r="AD1675" s="181">
        <f t="shared" si="237"/>
        <v>0</v>
      </c>
      <c r="AE1675" s="178">
        <f>IF(V1675&gt;0,P1675*INDEX(Scope_Labor_Rates!$E$6:$E$46,V1675-5),0)</f>
        <v>0</v>
      </c>
      <c r="AF1675" s="181">
        <f>IF(V1675&gt;0,AE1675*INDEX(Scope_Labor_Rates!$D$6:$D$46,V1675-5)*AA1675,0)</f>
        <v>0</v>
      </c>
      <c r="AG1675" s="178">
        <f>IF(V1675&gt;0,P1675*INDEX(Scope_Labor_Rates!$G$6:$G$46,V1675-5),0)</f>
        <v>0</v>
      </c>
      <c r="AH1675" s="181">
        <f>IF(V1675&gt;0,AG1675*INDEX(Scope_Labor_Rates!$F$6:$F$46,V1675-5)*AA1675,0)</f>
        <v>0</v>
      </c>
      <c r="AI1675" s="178">
        <f>IF(V1675&gt;0,P1675*INDEX(Scope_Labor_Rates!$I$6:$I$46,V1675-5),0)</f>
        <v>0</v>
      </c>
      <c r="AJ1675" s="181">
        <f>IF(V1675&gt;0,AI1675*INDEX(Scope_Labor_Rates!$H$6:$H$46,V1675-5)*AA1675,0)</f>
        <v>0</v>
      </c>
      <c r="AK1675" s="178">
        <f>IF(V1675&gt;0,P1675*INDEX(Scope_Labor_Rates!$K$6:$K$46,V1675-5),0)</f>
        <v>0</v>
      </c>
      <c r="AL1675" s="181">
        <f>IF(V1675&gt;0,AK1675*INDEX(Scope_Labor_Rates!$J$6:$J$46,V1675-5)*AA1675,0)</f>
        <v>0</v>
      </c>
      <c r="AM1675" s="178">
        <f>IF(V1675&gt;0,P1675*INDEX(Scope_Labor_Rates!$M$6:$M$46,V1675-5),0)</f>
        <v>0</v>
      </c>
      <c r="AN1675" s="178">
        <f>IF(V1675&gt;0,AM1675*INDEX(Scope_Labor_Rates!$L$6:$L$46,V1675-5)*AA1675,0)</f>
        <v>0</v>
      </c>
      <c r="AO1675" s="178">
        <f>IF(V1675&gt;0,P1675*INDEX(Scope_Labor_Rates!$O$6:$O$46,V1675-5)*AA1675,0)</f>
        <v>0</v>
      </c>
      <c r="AP1675" s="181">
        <f>IF(V1675&gt;0,P1675*INDEX(Scope_Labor_Rates!$Q$6:$Q$46,V1675-5)*AA1675,0)</f>
        <v>0</v>
      </c>
      <c r="AQ1675" s="178">
        <f t="shared" si="238"/>
        <v>0</v>
      </c>
      <c r="AR1675" s="178">
        <f t="shared" si="239"/>
        <v>0</v>
      </c>
      <c r="AS1675" s="178">
        <f t="shared" si="240"/>
        <v>0</v>
      </c>
      <c r="AT1675" s="178">
        <f t="shared" si="241"/>
        <v>0</v>
      </c>
      <c r="AU1675">
        <f t="shared" si="242"/>
        <v>0</v>
      </c>
    </row>
    <row r="1676" spans="1:47">
      <c r="A1676" t="str">
        <f>IF(All_Tasks!A1676="","",All_Tasks!A1676)</f>
        <v/>
      </c>
      <c r="B1676" t="str">
        <f>IF(All_Tasks!B1676="","",All_Tasks!B1676)</f>
        <v/>
      </c>
      <c r="C1676" t="str">
        <f>IF(All_Tasks!C1676="","",All_Tasks!C1676)</f>
        <v/>
      </c>
      <c r="D1676" t="str">
        <f>IF(All_Tasks!D1676="","",All_Tasks!D1676)</f>
        <v/>
      </c>
      <c r="E1676" t="str">
        <f>IF(All_Tasks!V1676&lt;&gt;"",All_Tasks!V1676,IF(All_Tasks!E1676&lt;&gt;"",All_Tasks!E1676,""))</f>
        <v/>
      </c>
      <c r="F1676" t="str">
        <f>IF(All_Tasks!F1676="","",All_Tasks!F1676)</f>
        <v/>
      </c>
      <c r="G1676" t="str">
        <f>IF(All_Tasks!G1676="","",All_Tasks!G1676)</f>
        <v/>
      </c>
      <c r="H1676" s="231" t="str">
        <f>IF(All_Tasks!H1676="","",All_Tasks!H1676)</f>
        <v/>
      </c>
      <c r="I1676" t="str">
        <f>IF(All_Tasks!I1676="","",All_Tasks!I1676)</f>
        <v/>
      </c>
      <c r="J1676" t="str">
        <f>IF(All_Tasks!J1676="","",All_Tasks!J1676)</f>
        <v/>
      </c>
      <c r="K1676" t="str">
        <f>IF(All_Tasks!K1676="","",All_Tasks!K1676)</f>
        <v/>
      </c>
      <c r="L1676" s="231" t="str">
        <f>IF(All_Tasks!L1676="","",All_Tasks!L1676)</f>
        <v/>
      </c>
      <c r="M1676" t="str">
        <f>IF(All_Tasks!M1676="","",All_Tasks!M1676)</f>
        <v/>
      </c>
      <c r="N1676" t="str">
        <f>IF(All_Tasks!N1676="","",All_Tasks!N1676)</f>
        <v/>
      </c>
      <c r="O1676" t="str">
        <f>IF(All_Tasks!O1676="","",All_Tasks!O1676)</f>
        <v/>
      </c>
      <c r="P1676" s="181">
        <f>IF(All_Tasks!P1676="",0,All_Tasks!P1676)</f>
        <v>0</v>
      </c>
      <c r="Q1676" s="181">
        <f>IF(All_Tasks!Q1676="",0,All_Tasks!Q1676)</f>
        <v>0</v>
      </c>
      <c r="R1676" s="181">
        <f>IF(All_Tasks!R1676="",0,All_Tasks!R1676)</f>
        <v>0</v>
      </c>
      <c r="S1676" s="181" t="str">
        <f>IF(All_Tasks!S1676="","",All_Tasks!S1676)</f>
        <v/>
      </c>
      <c r="T1676" t="str">
        <f>IF(All_Tasks!T1676="","",All_Tasks!T1676)</f>
        <v/>
      </c>
      <c r="U1676" t="str">
        <f>IF(All_Tasks!U1676="","",All_Tasks!U1676)</f>
        <v/>
      </c>
      <c r="V1676">
        <f>IF(A1676="",0,IFERROR(MATCH(A1676,Scope_Labor_Rates!$A$6:$A$46,0)+5,0))</f>
        <v>0</v>
      </c>
      <c r="W1676" s="178">
        <f>IF(V1676&gt;0,INDEX(Scope_Labor_Rates!$C$6:$C$46,V1676-5),0)</f>
        <v>0</v>
      </c>
      <c r="X1676" s="178">
        <f>IF(V1676&gt;0,INDEX(Scope_Labor_Rates!$C$6:$C$46,V1676-5),0)</f>
        <v>0</v>
      </c>
      <c r="Y1676" s="180">
        <f>IF(V1676&gt;0,INDEX(Scope_Labor_Rates!$S$6:$S$46,V1676-5),0)</f>
        <v>0</v>
      </c>
      <c r="Z1676" s="180">
        <f>IF(V1676&gt;0,INDEX(Scope_Labor_Rates!$R$6:$R$46,V1676-5),1)</f>
        <v>1</v>
      </c>
      <c r="AA1676" s="231">
        <f t="shared" si="234"/>
        <v>0</v>
      </c>
      <c r="AB1676" t="str">
        <f t="shared" si="235"/>
        <v/>
      </c>
      <c r="AC1676" s="178" t="str">
        <f t="shared" si="236"/>
        <v/>
      </c>
      <c r="AD1676" s="181">
        <f t="shared" si="237"/>
        <v>0</v>
      </c>
      <c r="AE1676" s="178">
        <f>IF(V1676&gt;0,P1676*INDEX(Scope_Labor_Rates!$E$6:$E$46,V1676-5),0)</f>
        <v>0</v>
      </c>
      <c r="AF1676" s="181">
        <f>IF(V1676&gt;0,AE1676*INDEX(Scope_Labor_Rates!$D$6:$D$46,V1676-5)*AA1676,0)</f>
        <v>0</v>
      </c>
      <c r="AG1676" s="178">
        <f>IF(V1676&gt;0,P1676*INDEX(Scope_Labor_Rates!$G$6:$G$46,V1676-5),0)</f>
        <v>0</v>
      </c>
      <c r="AH1676" s="181">
        <f>IF(V1676&gt;0,AG1676*INDEX(Scope_Labor_Rates!$F$6:$F$46,V1676-5)*AA1676,0)</f>
        <v>0</v>
      </c>
      <c r="AI1676" s="178">
        <f>IF(V1676&gt;0,P1676*INDEX(Scope_Labor_Rates!$I$6:$I$46,V1676-5),0)</f>
        <v>0</v>
      </c>
      <c r="AJ1676" s="181">
        <f>IF(V1676&gt;0,AI1676*INDEX(Scope_Labor_Rates!$H$6:$H$46,V1676-5)*AA1676,0)</f>
        <v>0</v>
      </c>
      <c r="AK1676" s="178">
        <f>IF(V1676&gt;0,P1676*INDEX(Scope_Labor_Rates!$K$6:$K$46,V1676-5),0)</f>
        <v>0</v>
      </c>
      <c r="AL1676" s="181">
        <f>IF(V1676&gt;0,AK1676*INDEX(Scope_Labor_Rates!$J$6:$J$46,V1676-5)*AA1676,0)</f>
        <v>0</v>
      </c>
      <c r="AM1676" s="178">
        <f>IF(V1676&gt;0,P1676*INDEX(Scope_Labor_Rates!$M$6:$M$46,V1676-5),0)</f>
        <v>0</v>
      </c>
      <c r="AN1676" s="178">
        <f>IF(V1676&gt;0,AM1676*INDEX(Scope_Labor_Rates!$L$6:$L$46,V1676-5)*AA1676,0)</f>
        <v>0</v>
      </c>
      <c r="AO1676" s="178">
        <f>IF(V1676&gt;0,P1676*INDEX(Scope_Labor_Rates!$O$6:$O$46,V1676-5)*AA1676,0)</f>
        <v>0</v>
      </c>
      <c r="AP1676" s="181">
        <f>IF(V1676&gt;0,P1676*INDEX(Scope_Labor_Rates!$Q$6:$Q$46,V1676-5)*AA1676,0)</f>
        <v>0</v>
      </c>
      <c r="AQ1676" s="178">
        <f t="shared" si="238"/>
        <v>0</v>
      </c>
      <c r="AR1676" s="178">
        <f t="shared" si="239"/>
        <v>0</v>
      </c>
      <c r="AS1676" s="178">
        <f t="shared" si="240"/>
        <v>0</v>
      </c>
      <c r="AT1676" s="178">
        <f t="shared" si="241"/>
        <v>0</v>
      </c>
      <c r="AU1676">
        <f t="shared" si="242"/>
        <v>0</v>
      </c>
    </row>
    <row r="1677" spans="1:47">
      <c r="A1677" t="str">
        <f>IF(All_Tasks!A1677="","",All_Tasks!A1677)</f>
        <v/>
      </c>
      <c r="B1677" t="str">
        <f>IF(All_Tasks!B1677="","",All_Tasks!B1677)</f>
        <v/>
      </c>
      <c r="C1677" t="str">
        <f>IF(All_Tasks!C1677="","",All_Tasks!C1677)</f>
        <v/>
      </c>
      <c r="D1677" t="str">
        <f>IF(All_Tasks!D1677="","",All_Tasks!D1677)</f>
        <v/>
      </c>
      <c r="E1677" t="str">
        <f>IF(All_Tasks!V1677&lt;&gt;"",All_Tasks!V1677,IF(All_Tasks!E1677&lt;&gt;"",All_Tasks!E1677,""))</f>
        <v/>
      </c>
      <c r="F1677" t="str">
        <f>IF(All_Tasks!F1677="","",All_Tasks!F1677)</f>
        <v/>
      </c>
      <c r="G1677" t="str">
        <f>IF(All_Tasks!G1677="","",All_Tasks!G1677)</f>
        <v/>
      </c>
      <c r="H1677" s="231" t="str">
        <f>IF(All_Tasks!H1677="","",All_Tasks!H1677)</f>
        <v/>
      </c>
      <c r="I1677" t="str">
        <f>IF(All_Tasks!I1677="","",All_Tasks!I1677)</f>
        <v/>
      </c>
      <c r="J1677" t="str">
        <f>IF(All_Tasks!J1677="","",All_Tasks!J1677)</f>
        <v/>
      </c>
      <c r="K1677" t="str">
        <f>IF(All_Tasks!K1677="","",All_Tasks!K1677)</f>
        <v/>
      </c>
      <c r="L1677" s="231" t="str">
        <f>IF(All_Tasks!L1677="","",All_Tasks!L1677)</f>
        <v/>
      </c>
      <c r="M1677" t="str">
        <f>IF(All_Tasks!M1677="","",All_Tasks!M1677)</f>
        <v/>
      </c>
      <c r="N1677" t="str">
        <f>IF(All_Tasks!N1677="","",All_Tasks!N1677)</f>
        <v/>
      </c>
      <c r="O1677" t="str">
        <f>IF(All_Tasks!O1677="","",All_Tasks!O1677)</f>
        <v/>
      </c>
      <c r="P1677" s="181">
        <f>IF(All_Tasks!P1677="",0,All_Tasks!P1677)</f>
        <v>0</v>
      </c>
      <c r="Q1677" s="181">
        <f>IF(All_Tasks!Q1677="",0,All_Tasks!Q1677)</f>
        <v>0</v>
      </c>
      <c r="R1677" s="181">
        <f>IF(All_Tasks!R1677="",0,All_Tasks!R1677)</f>
        <v>0</v>
      </c>
      <c r="S1677" s="181" t="str">
        <f>IF(All_Tasks!S1677="","",All_Tasks!S1677)</f>
        <v/>
      </c>
      <c r="T1677" t="str">
        <f>IF(All_Tasks!T1677="","",All_Tasks!T1677)</f>
        <v/>
      </c>
      <c r="U1677" t="str">
        <f>IF(All_Tasks!U1677="","",All_Tasks!U1677)</f>
        <v/>
      </c>
      <c r="V1677">
        <f>IF(A1677="",0,IFERROR(MATCH(A1677,Scope_Labor_Rates!$A$6:$A$46,0)+5,0))</f>
        <v>0</v>
      </c>
      <c r="W1677" s="178">
        <f>IF(V1677&gt;0,INDEX(Scope_Labor_Rates!$C$6:$C$46,V1677-5),0)</f>
        <v>0</v>
      </c>
      <c r="X1677" s="178">
        <f>IF(V1677&gt;0,INDEX(Scope_Labor_Rates!$C$6:$C$46,V1677-5),0)</f>
        <v>0</v>
      </c>
      <c r="Y1677" s="180">
        <f>IF(V1677&gt;0,INDEX(Scope_Labor_Rates!$S$6:$S$46,V1677-5),0)</f>
        <v>0</v>
      </c>
      <c r="Z1677" s="180">
        <f>IF(V1677&gt;0,INDEX(Scope_Labor_Rates!$R$6:$R$46,V1677-5),1)</f>
        <v>1</v>
      </c>
      <c r="AA1677" s="231">
        <f t="shared" si="234"/>
        <v>0</v>
      </c>
      <c r="AB1677" t="str">
        <f t="shared" si="235"/>
        <v/>
      </c>
      <c r="AC1677" s="178" t="str">
        <f t="shared" si="236"/>
        <v/>
      </c>
      <c r="AD1677" s="181">
        <f t="shared" si="237"/>
        <v>0</v>
      </c>
      <c r="AE1677" s="178">
        <f>IF(V1677&gt;0,P1677*INDEX(Scope_Labor_Rates!$E$6:$E$46,V1677-5),0)</f>
        <v>0</v>
      </c>
      <c r="AF1677" s="181">
        <f>IF(V1677&gt;0,AE1677*INDEX(Scope_Labor_Rates!$D$6:$D$46,V1677-5)*AA1677,0)</f>
        <v>0</v>
      </c>
      <c r="AG1677" s="178">
        <f>IF(V1677&gt;0,P1677*INDEX(Scope_Labor_Rates!$G$6:$G$46,V1677-5),0)</f>
        <v>0</v>
      </c>
      <c r="AH1677" s="181">
        <f>IF(V1677&gt;0,AG1677*INDEX(Scope_Labor_Rates!$F$6:$F$46,V1677-5)*AA1677,0)</f>
        <v>0</v>
      </c>
      <c r="AI1677" s="178">
        <f>IF(V1677&gt;0,P1677*INDEX(Scope_Labor_Rates!$I$6:$I$46,V1677-5),0)</f>
        <v>0</v>
      </c>
      <c r="AJ1677" s="181">
        <f>IF(V1677&gt;0,AI1677*INDEX(Scope_Labor_Rates!$H$6:$H$46,V1677-5)*AA1677,0)</f>
        <v>0</v>
      </c>
      <c r="AK1677" s="178">
        <f>IF(V1677&gt;0,P1677*INDEX(Scope_Labor_Rates!$K$6:$K$46,V1677-5),0)</f>
        <v>0</v>
      </c>
      <c r="AL1677" s="181">
        <f>IF(V1677&gt;0,AK1677*INDEX(Scope_Labor_Rates!$J$6:$J$46,V1677-5)*AA1677,0)</f>
        <v>0</v>
      </c>
      <c r="AM1677" s="178">
        <f>IF(V1677&gt;0,P1677*INDEX(Scope_Labor_Rates!$M$6:$M$46,V1677-5),0)</f>
        <v>0</v>
      </c>
      <c r="AN1677" s="178">
        <f>IF(V1677&gt;0,AM1677*INDEX(Scope_Labor_Rates!$L$6:$L$46,V1677-5)*AA1677,0)</f>
        <v>0</v>
      </c>
      <c r="AO1677" s="178">
        <f>IF(V1677&gt;0,P1677*INDEX(Scope_Labor_Rates!$O$6:$O$46,V1677-5)*AA1677,0)</f>
        <v>0</v>
      </c>
      <c r="AP1677" s="181">
        <f>IF(V1677&gt;0,P1677*INDEX(Scope_Labor_Rates!$Q$6:$Q$46,V1677-5)*AA1677,0)</f>
        <v>0</v>
      </c>
      <c r="AQ1677" s="178">
        <f t="shared" si="238"/>
        <v>0</v>
      </c>
      <c r="AR1677" s="178">
        <f t="shared" si="239"/>
        <v>0</v>
      </c>
      <c r="AS1677" s="178">
        <f t="shared" si="240"/>
        <v>0</v>
      </c>
      <c r="AT1677" s="178">
        <f t="shared" si="241"/>
        <v>0</v>
      </c>
      <c r="AU1677">
        <f t="shared" si="242"/>
        <v>0</v>
      </c>
    </row>
    <row r="1678" spans="1:47">
      <c r="A1678" t="str">
        <f>IF(All_Tasks!A1678="","",All_Tasks!A1678)</f>
        <v/>
      </c>
      <c r="B1678" t="str">
        <f>IF(All_Tasks!B1678="","",All_Tasks!B1678)</f>
        <v/>
      </c>
      <c r="C1678" t="str">
        <f>IF(All_Tasks!C1678="","",All_Tasks!C1678)</f>
        <v/>
      </c>
      <c r="D1678" t="str">
        <f>IF(All_Tasks!D1678="","",All_Tasks!D1678)</f>
        <v/>
      </c>
      <c r="E1678" t="str">
        <f>IF(All_Tasks!V1678&lt;&gt;"",All_Tasks!V1678,IF(All_Tasks!E1678&lt;&gt;"",All_Tasks!E1678,""))</f>
        <v/>
      </c>
      <c r="F1678" t="str">
        <f>IF(All_Tasks!F1678="","",All_Tasks!F1678)</f>
        <v/>
      </c>
      <c r="G1678" t="str">
        <f>IF(All_Tasks!G1678="","",All_Tasks!G1678)</f>
        <v/>
      </c>
      <c r="H1678" s="231" t="str">
        <f>IF(All_Tasks!H1678="","",All_Tasks!H1678)</f>
        <v/>
      </c>
      <c r="I1678" t="str">
        <f>IF(All_Tasks!I1678="","",All_Tasks!I1678)</f>
        <v/>
      </c>
      <c r="J1678" t="str">
        <f>IF(All_Tasks!J1678="","",All_Tasks!J1678)</f>
        <v/>
      </c>
      <c r="K1678" t="str">
        <f>IF(All_Tasks!K1678="","",All_Tasks!K1678)</f>
        <v/>
      </c>
      <c r="L1678" s="231" t="str">
        <f>IF(All_Tasks!L1678="","",All_Tasks!L1678)</f>
        <v/>
      </c>
      <c r="M1678" t="str">
        <f>IF(All_Tasks!M1678="","",All_Tasks!M1678)</f>
        <v/>
      </c>
      <c r="N1678" t="str">
        <f>IF(All_Tasks!N1678="","",All_Tasks!N1678)</f>
        <v/>
      </c>
      <c r="O1678" t="str">
        <f>IF(All_Tasks!O1678="","",All_Tasks!O1678)</f>
        <v/>
      </c>
      <c r="P1678" s="181">
        <f>IF(All_Tasks!P1678="",0,All_Tasks!P1678)</f>
        <v>0</v>
      </c>
      <c r="Q1678" s="181">
        <f>IF(All_Tasks!Q1678="",0,All_Tasks!Q1678)</f>
        <v>0</v>
      </c>
      <c r="R1678" s="181">
        <f>IF(All_Tasks!R1678="",0,All_Tasks!R1678)</f>
        <v>0</v>
      </c>
      <c r="S1678" s="181" t="str">
        <f>IF(All_Tasks!S1678="","",All_Tasks!S1678)</f>
        <v/>
      </c>
      <c r="T1678" t="str">
        <f>IF(All_Tasks!T1678="","",All_Tasks!T1678)</f>
        <v/>
      </c>
      <c r="U1678" t="str">
        <f>IF(All_Tasks!U1678="","",All_Tasks!U1678)</f>
        <v/>
      </c>
      <c r="V1678">
        <f>IF(A1678="",0,IFERROR(MATCH(A1678,Scope_Labor_Rates!$A$6:$A$46,0)+5,0))</f>
        <v>0</v>
      </c>
      <c r="W1678" s="178">
        <f>IF(V1678&gt;0,INDEX(Scope_Labor_Rates!$C$6:$C$46,V1678-5),0)</f>
        <v>0</v>
      </c>
      <c r="X1678" s="178">
        <f>IF(V1678&gt;0,INDEX(Scope_Labor_Rates!$C$6:$C$46,V1678-5),0)</f>
        <v>0</v>
      </c>
      <c r="Y1678" s="180">
        <f>IF(V1678&gt;0,INDEX(Scope_Labor_Rates!$S$6:$S$46,V1678-5),0)</f>
        <v>0</v>
      </c>
      <c r="Z1678" s="180">
        <f>IF(V1678&gt;0,INDEX(Scope_Labor_Rates!$R$6:$R$46,V1678-5),1)</f>
        <v>1</v>
      </c>
      <c r="AA1678" s="231">
        <f t="shared" si="234"/>
        <v>0</v>
      </c>
      <c r="AB1678" t="str">
        <f t="shared" si="235"/>
        <v/>
      </c>
      <c r="AC1678" s="178" t="str">
        <f t="shared" si="236"/>
        <v/>
      </c>
      <c r="AD1678" s="181">
        <f t="shared" si="237"/>
        <v>0</v>
      </c>
      <c r="AE1678" s="178">
        <f>IF(V1678&gt;0,P1678*INDEX(Scope_Labor_Rates!$E$6:$E$46,V1678-5),0)</f>
        <v>0</v>
      </c>
      <c r="AF1678" s="181">
        <f>IF(V1678&gt;0,AE1678*INDEX(Scope_Labor_Rates!$D$6:$D$46,V1678-5)*AA1678,0)</f>
        <v>0</v>
      </c>
      <c r="AG1678" s="178">
        <f>IF(V1678&gt;0,P1678*INDEX(Scope_Labor_Rates!$G$6:$G$46,V1678-5),0)</f>
        <v>0</v>
      </c>
      <c r="AH1678" s="181">
        <f>IF(V1678&gt;0,AG1678*INDEX(Scope_Labor_Rates!$F$6:$F$46,V1678-5)*AA1678,0)</f>
        <v>0</v>
      </c>
      <c r="AI1678" s="178">
        <f>IF(V1678&gt;0,P1678*INDEX(Scope_Labor_Rates!$I$6:$I$46,V1678-5),0)</f>
        <v>0</v>
      </c>
      <c r="AJ1678" s="181">
        <f>IF(V1678&gt;0,AI1678*INDEX(Scope_Labor_Rates!$H$6:$H$46,V1678-5)*AA1678,0)</f>
        <v>0</v>
      </c>
      <c r="AK1678" s="178">
        <f>IF(V1678&gt;0,P1678*INDEX(Scope_Labor_Rates!$K$6:$K$46,V1678-5),0)</f>
        <v>0</v>
      </c>
      <c r="AL1678" s="181">
        <f>IF(V1678&gt;0,AK1678*INDEX(Scope_Labor_Rates!$J$6:$J$46,V1678-5)*AA1678,0)</f>
        <v>0</v>
      </c>
      <c r="AM1678" s="178">
        <f>IF(V1678&gt;0,P1678*INDEX(Scope_Labor_Rates!$M$6:$M$46,V1678-5),0)</f>
        <v>0</v>
      </c>
      <c r="AN1678" s="178">
        <f>IF(V1678&gt;0,AM1678*INDEX(Scope_Labor_Rates!$L$6:$L$46,V1678-5)*AA1678,0)</f>
        <v>0</v>
      </c>
      <c r="AO1678" s="178">
        <f>IF(V1678&gt;0,P1678*INDEX(Scope_Labor_Rates!$O$6:$O$46,V1678-5)*AA1678,0)</f>
        <v>0</v>
      </c>
      <c r="AP1678" s="181">
        <f>IF(V1678&gt;0,P1678*INDEX(Scope_Labor_Rates!$Q$6:$Q$46,V1678-5)*AA1678,0)</f>
        <v>0</v>
      </c>
      <c r="AQ1678" s="178">
        <f t="shared" si="238"/>
        <v>0</v>
      </c>
      <c r="AR1678" s="178">
        <f t="shared" si="239"/>
        <v>0</v>
      </c>
      <c r="AS1678" s="178">
        <f t="shared" si="240"/>
        <v>0</v>
      </c>
      <c r="AT1678" s="178">
        <f t="shared" si="241"/>
        <v>0</v>
      </c>
      <c r="AU1678">
        <f t="shared" si="242"/>
        <v>0</v>
      </c>
    </row>
    <row r="1679" spans="1:47">
      <c r="A1679" t="str">
        <f>IF(All_Tasks!A1679="","",All_Tasks!A1679)</f>
        <v/>
      </c>
      <c r="B1679" t="str">
        <f>IF(All_Tasks!B1679="","",All_Tasks!B1679)</f>
        <v/>
      </c>
      <c r="C1679" t="str">
        <f>IF(All_Tasks!C1679="","",All_Tasks!C1679)</f>
        <v/>
      </c>
      <c r="D1679" t="str">
        <f>IF(All_Tasks!D1679="","",All_Tasks!D1679)</f>
        <v/>
      </c>
      <c r="E1679" t="str">
        <f>IF(All_Tasks!V1679&lt;&gt;"",All_Tasks!V1679,IF(All_Tasks!E1679&lt;&gt;"",All_Tasks!E1679,""))</f>
        <v/>
      </c>
      <c r="F1679" t="str">
        <f>IF(All_Tasks!F1679="","",All_Tasks!F1679)</f>
        <v/>
      </c>
      <c r="G1679" t="str">
        <f>IF(All_Tasks!G1679="","",All_Tasks!G1679)</f>
        <v/>
      </c>
      <c r="H1679" s="231" t="str">
        <f>IF(All_Tasks!H1679="","",All_Tasks!H1679)</f>
        <v/>
      </c>
      <c r="I1679" t="str">
        <f>IF(All_Tasks!I1679="","",All_Tasks!I1679)</f>
        <v/>
      </c>
      <c r="J1679" t="str">
        <f>IF(All_Tasks!J1679="","",All_Tasks!J1679)</f>
        <v/>
      </c>
      <c r="K1679" t="str">
        <f>IF(All_Tasks!K1679="","",All_Tasks!K1679)</f>
        <v/>
      </c>
      <c r="L1679" s="231" t="str">
        <f>IF(All_Tasks!L1679="","",All_Tasks!L1679)</f>
        <v/>
      </c>
      <c r="M1679" t="str">
        <f>IF(All_Tasks!M1679="","",All_Tasks!M1679)</f>
        <v/>
      </c>
      <c r="N1679" t="str">
        <f>IF(All_Tasks!N1679="","",All_Tasks!N1679)</f>
        <v/>
      </c>
      <c r="O1679" t="str">
        <f>IF(All_Tasks!O1679="","",All_Tasks!O1679)</f>
        <v/>
      </c>
      <c r="P1679" s="181">
        <f>IF(All_Tasks!P1679="",0,All_Tasks!P1679)</f>
        <v>0</v>
      </c>
      <c r="Q1679" s="181">
        <f>IF(All_Tasks!Q1679="",0,All_Tasks!Q1679)</f>
        <v>0</v>
      </c>
      <c r="R1679" s="181">
        <f>IF(All_Tasks!R1679="",0,All_Tasks!R1679)</f>
        <v>0</v>
      </c>
      <c r="S1679" s="181" t="str">
        <f>IF(All_Tasks!S1679="","",All_Tasks!S1679)</f>
        <v/>
      </c>
      <c r="T1679" t="str">
        <f>IF(All_Tasks!T1679="","",All_Tasks!T1679)</f>
        <v/>
      </c>
      <c r="U1679" t="str">
        <f>IF(All_Tasks!U1679="","",All_Tasks!U1679)</f>
        <v/>
      </c>
      <c r="V1679">
        <f>IF(A1679="",0,IFERROR(MATCH(A1679,Scope_Labor_Rates!$A$6:$A$46,0)+5,0))</f>
        <v>0</v>
      </c>
      <c r="W1679" s="178">
        <f>IF(V1679&gt;0,INDEX(Scope_Labor_Rates!$C$6:$C$46,V1679-5),0)</f>
        <v>0</v>
      </c>
      <c r="X1679" s="178">
        <f>IF(V1679&gt;0,INDEX(Scope_Labor_Rates!$C$6:$C$46,V1679-5),0)</f>
        <v>0</v>
      </c>
      <c r="Y1679" s="180">
        <f>IF(V1679&gt;0,INDEX(Scope_Labor_Rates!$S$6:$S$46,V1679-5),0)</f>
        <v>0</v>
      </c>
      <c r="Z1679" s="180">
        <f>IF(V1679&gt;0,INDEX(Scope_Labor_Rates!$R$6:$R$46,V1679-5),1)</f>
        <v>1</v>
      </c>
      <c r="AA1679" s="231">
        <f t="shared" si="234"/>
        <v>0</v>
      </c>
      <c r="AB1679" t="str">
        <f t="shared" si="235"/>
        <v/>
      </c>
      <c r="AC1679" s="178" t="str">
        <f t="shared" si="236"/>
        <v/>
      </c>
      <c r="AD1679" s="181">
        <f t="shared" si="237"/>
        <v>0</v>
      </c>
      <c r="AE1679" s="178">
        <f>IF(V1679&gt;0,P1679*INDEX(Scope_Labor_Rates!$E$6:$E$46,V1679-5),0)</f>
        <v>0</v>
      </c>
      <c r="AF1679" s="181">
        <f>IF(V1679&gt;0,AE1679*INDEX(Scope_Labor_Rates!$D$6:$D$46,V1679-5)*AA1679,0)</f>
        <v>0</v>
      </c>
      <c r="AG1679" s="178">
        <f>IF(V1679&gt;0,P1679*INDEX(Scope_Labor_Rates!$G$6:$G$46,V1679-5),0)</f>
        <v>0</v>
      </c>
      <c r="AH1679" s="181">
        <f>IF(V1679&gt;0,AG1679*INDEX(Scope_Labor_Rates!$F$6:$F$46,V1679-5)*AA1679,0)</f>
        <v>0</v>
      </c>
      <c r="AI1679" s="178">
        <f>IF(V1679&gt;0,P1679*INDEX(Scope_Labor_Rates!$I$6:$I$46,V1679-5),0)</f>
        <v>0</v>
      </c>
      <c r="AJ1679" s="181">
        <f>IF(V1679&gt;0,AI1679*INDEX(Scope_Labor_Rates!$H$6:$H$46,V1679-5)*AA1679,0)</f>
        <v>0</v>
      </c>
      <c r="AK1679" s="178">
        <f>IF(V1679&gt;0,P1679*INDEX(Scope_Labor_Rates!$K$6:$K$46,V1679-5),0)</f>
        <v>0</v>
      </c>
      <c r="AL1679" s="181">
        <f>IF(V1679&gt;0,AK1679*INDEX(Scope_Labor_Rates!$J$6:$J$46,V1679-5)*AA1679,0)</f>
        <v>0</v>
      </c>
      <c r="AM1679" s="178">
        <f>IF(V1679&gt;0,P1679*INDEX(Scope_Labor_Rates!$M$6:$M$46,V1679-5),0)</f>
        <v>0</v>
      </c>
      <c r="AN1679" s="178">
        <f>IF(V1679&gt;0,AM1679*INDEX(Scope_Labor_Rates!$L$6:$L$46,V1679-5)*AA1679,0)</f>
        <v>0</v>
      </c>
      <c r="AO1679" s="178">
        <f>IF(V1679&gt;0,P1679*INDEX(Scope_Labor_Rates!$O$6:$O$46,V1679-5)*AA1679,0)</f>
        <v>0</v>
      </c>
      <c r="AP1679" s="181">
        <f>IF(V1679&gt;0,P1679*INDEX(Scope_Labor_Rates!$Q$6:$Q$46,V1679-5)*AA1679,0)</f>
        <v>0</v>
      </c>
      <c r="AQ1679" s="178">
        <f t="shared" si="238"/>
        <v>0</v>
      </c>
      <c r="AR1679" s="178">
        <f t="shared" si="239"/>
        <v>0</v>
      </c>
      <c r="AS1679" s="178">
        <f t="shared" si="240"/>
        <v>0</v>
      </c>
      <c r="AT1679" s="178">
        <f t="shared" si="241"/>
        <v>0</v>
      </c>
      <c r="AU1679">
        <f t="shared" si="242"/>
        <v>0</v>
      </c>
    </row>
    <row r="1680" spans="1:47">
      <c r="A1680" t="str">
        <f>IF(All_Tasks!A1680="","",All_Tasks!A1680)</f>
        <v/>
      </c>
      <c r="B1680" t="str">
        <f>IF(All_Tasks!B1680="","",All_Tasks!B1680)</f>
        <v/>
      </c>
      <c r="C1680" t="str">
        <f>IF(All_Tasks!C1680="","",All_Tasks!C1680)</f>
        <v/>
      </c>
      <c r="D1680" t="str">
        <f>IF(All_Tasks!D1680="","",All_Tasks!D1680)</f>
        <v/>
      </c>
      <c r="E1680" t="str">
        <f>IF(All_Tasks!V1680&lt;&gt;"",All_Tasks!V1680,IF(All_Tasks!E1680&lt;&gt;"",All_Tasks!E1680,""))</f>
        <v/>
      </c>
      <c r="F1680" t="str">
        <f>IF(All_Tasks!F1680="","",All_Tasks!F1680)</f>
        <v/>
      </c>
      <c r="G1680" t="str">
        <f>IF(All_Tasks!G1680="","",All_Tasks!G1680)</f>
        <v/>
      </c>
      <c r="H1680" s="231" t="str">
        <f>IF(All_Tasks!H1680="","",All_Tasks!H1680)</f>
        <v/>
      </c>
      <c r="I1680" t="str">
        <f>IF(All_Tasks!I1680="","",All_Tasks!I1680)</f>
        <v/>
      </c>
      <c r="J1680" t="str">
        <f>IF(All_Tasks!J1680="","",All_Tasks!J1680)</f>
        <v/>
      </c>
      <c r="K1680" t="str">
        <f>IF(All_Tasks!K1680="","",All_Tasks!K1680)</f>
        <v/>
      </c>
      <c r="L1680" s="231" t="str">
        <f>IF(All_Tasks!L1680="","",All_Tasks!L1680)</f>
        <v/>
      </c>
      <c r="M1680" t="str">
        <f>IF(All_Tasks!M1680="","",All_Tasks!M1680)</f>
        <v/>
      </c>
      <c r="N1680" t="str">
        <f>IF(All_Tasks!N1680="","",All_Tasks!N1680)</f>
        <v/>
      </c>
      <c r="O1680" t="str">
        <f>IF(All_Tasks!O1680="","",All_Tasks!O1680)</f>
        <v/>
      </c>
      <c r="P1680" s="181">
        <f>IF(All_Tasks!P1680="",0,All_Tasks!P1680)</f>
        <v>0</v>
      </c>
      <c r="Q1680" s="181">
        <f>IF(All_Tasks!Q1680="",0,All_Tasks!Q1680)</f>
        <v>0</v>
      </c>
      <c r="R1680" s="181">
        <f>IF(All_Tasks!R1680="",0,All_Tasks!R1680)</f>
        <v>0</v>
      </c>
      <c r="S1680" s="181" t="str">
        <f>IF(All_Tasks!S1680="","",All_Tasks!S1680)</f>
        <v/>
      </c>
      <c r="T1680" t="str">
        <f>IF(All_Tasks!T1680="","",All_Tasks!T1680)</f>
        <v/>
      </c>
      <c r="U1680" t="str">
        <f>IF(All_Tasks!U1680="","",All_Tasks!U1680)</f>
        <v/>
      </c>
      <c r="V1680">
        <f>IF(A1680="",0,IFERROR(MATCH(A1680,Scope_Labor_Rates!$A$6:$A$46,0)+5,0))</f>
        <v>0</v>
      </c>
      <c r="W1680" s="178">
        <f>IF(V1680&gt;0,INDEX(Scope_Labor_Rates!$C$6:$C$46,V1680-5),0)</f>
        <v>0</v>
      </c>
      <c r="X1680" s="178">
        <f>IF(V1680&gt;0,INDEX(Scope_Labor_Rates!$C$6:$C$46,V1680-5),0)</f>
        <v>0</v>
      </c>
      <c r="Y1680" s="180">
        <f>IF(V1680&gt;0,INDEX(Scope_Labor_Rates!$S$6:$S$46,V1680-5),0)</f>
        <v>0</v>
      </c>
      <c r="Z1680" s="180">
        <f>IF(V1680&gt;0,INDEX(Scope_Labor_Rates!$R$6:$R$46,V1680-5),1)</f>
        <v>1</v>
      </c>
      <c r="AA1680" s="231">
        <f t="shared" si="234"/>
        <v>0</v>
      </c>
      <c r="AB1680" t="str">
        <f t="shared" si="235"/>
        <v/>
      </c>
      <c r="AC1680" s="178" t="str">
        <f t="shared" si="236"/>
        <v/>
      </c>
      <c r="AD1680" s="181">
        <f t="shared" si="237"/>
        <v>0</v>
      </c>
      <c r="AE1680" s="178">
        <f>IF(V1680&gt;0,P1680*INDEX(Scope_Labor_Rates!$E$6:$E$46,V1680-5),0)</f>
        <v>0</v>
      </c>
      <c r="AF1680" s="181">
        <f>IF(V1680&gt;0,AE1680*INDEX(Scope_Labor_Rates!$D$6:$D$46,V1680-5)*AA1680,0)</f>
        <v>0</v>
      </c>
      <c r="AG1680" s="178">
        <f>IF(V1680&gt;0,P1680*INDEX(Scope_Labor_Rates!$G$6:$G$46,V1680-5),0)</f>
        <v>0</v>
      </c>
      <c r="AH1680" s="181">
        <f>IF(V1680&gt;0,AG1680*INDEX(Scope_Labor_Rates!$F$6:$F$46,V1680-5)*AA1680,0)</f>
        <v>0</v>
      </c>
      <c r="AI1680" s="178">
        <f>IF(V1680&gt;0,P1680*INDEX(Scope_Labor_Rates!$I$6:$I$46,V1680-5),0)</f>
        <v>0</v>
      </c>
      <c r="AJ1680" s="181">
        <f>IF(V1680&gt;0,AI1680*INDEX(Scope_Labor_Rates!$H$6:$H$46,V1680-5)*AA1680,0)</f>
        <v>0</v>
      </c>
      <c r="AK1680" s="178">
        <f>IF(V1680&gt;0,P1680*INDEX(Scope_Labor_Rates!$K$6:$K$46,V1680-5),0)</f>
        <v>0</v>
      </c>
      <c r="AL1680" s="181">
        <f>IF(V1680&gt;0,AK1680*INDEX(Scope_Labor_Rates!$J$6:$J$46,V1680-5)*AA1680,0)</f>
        <v>0</v>
      </c>
      <c r="AM1680" s="178">
        <f>IF(V1680&gt;0,P1680*INDEX(Scope_Labor_Rates!$M$6:$M$46,V1680-5),0)</f>
        <v>0</v>
      </c>
      <c r="AN1680" s="178">
        <f>IF(V1680&gt;0,AM1680*INDEX(Scope_Labor_Rates!$L$6:$L$46,V1680-5)*AA1680,0)</f>
        <v>0</v>
      </c>
      <c r="AO1680" s="178">
        <f>IF(V1680&gt;0,P1680*INDEX(Scope_Labor_Rates!$O$6:$O$46,V1680-5)*AA1680,0)</f>
        <v>0</v>
      </c>
      <c r="AP1680" s="181">
        <f>IF(V1680&gt;0,P1680*INDEX(Scope_Labor_Rates!$Q$6:$Q$46,V1680-5)*AA1680,0)</f>
        <v>0</v>
      </c>
      <c r="AQ1680" s="178">
        <f t="shared" si="238"/>
        <v>0</v>
      </c>
      <c r="AR1680" s="178">
        <f t="shared" si="239"/>
        <v>0</v>
      </c>
      <c r="AS1680" s="178">
        <f t="shared" si="240"/>
        <v>0</v>
      </c>
      <c r="AT1680" s="178">
        <f t="shared" si="241"/>
        <v>0</v>
      </c>
      <c r="AU1680">
        <f t="shared" si="242"/>
        <v>0</v>
      </c>
    </row>
    <row r="1681" spans="1:47">
      <c r="A1681" t="str">
        <f>IF(All_Tasks!A1681="","",All_Tasks!A1681)</f>
        <v/>
      </c>
      <c r="B1681" t="str">
        <f>IF(All_Tasks!B1681="","",All_Tasks!B1681)</f>
        <v/>
      </c>
      <c r="C1681" t="str">
        <f>IF(All_Tasks!C1681="","",All_Tasks!C1681)</f>
        <v/>
      </c>
      <c r="D1681" t="str">
        <f>IF(All_Tasks!D1681="","",All_Tasks!D1681)</f>
        <v/>
      </c>
      <c r="E1681" t="str">
        <f>IF(All_Tasks!V1681&lt;&gt;"",All_Tasks!V1681,IF(All_Tasks!E1681&lt;&gt;"",All_Tasks!E1681,""))</f>
        <v/>
      </c>
      <c r="F1681" t="str">
        <f>IF(All_Tasks!F1681="","",All_Tasks!F1681)</f>
        <v/>
      </c>
      <c r="G1681" t="str">
        <f>IF(All_Tasks!G1681="","",All_Tasks!G1681)</f>
        <v/>
      </c>
      <c r="H1681" s="231" t="str">
        <f>IF(All_Tasks!H1681="","",All_Tasks!H1681)</f>
        <v/>
      </c>
      <c r="I1681" t="str">
        <f>IF(All_Tasks!I1681="","",All_Tasks!I1681)</f>
        <v/>
      </c>
      <c r="J1681" t="str">
        <f>IF(All_Tasks!J1681="","",All_Tasks!J1681)</f>
        <v/>
      </c>
      <c r="K1681" t="str">
        <f>IF(All_Tasks!K1681="","",All_Tasks!K1681)</f>
        <v/>
      </c>
      <c r="L1681" s="231" t="str">
        <f>IF(All_Tasks!L1681="","",All_Tasks!L1681)</f>
        <v/>
      </c>
      <c r="M1681" t="str">
        <f>IF(All_Tasks!M1681="","",All_Tasks!M1681)</f>
        <v/>
      </c>
      <c r="N1681" t="str">
        <f>IF(All_Tasks!N1681="","",All_Tasks!N1681)</f>
        <v/>
      </c>
      <c r="O1681" t="str">
        <f>IF(All_Tasks!O1681="","",All_Tasks!O1681)</f>
        <v/>
      </c>
      <c r="P1681" s="181">
        <f>IF(All_Tasks!P1681="",0,All_Tasks!P1681)</f>
        <v>0</v>
      </c>
      <c r="Q1681" s="181">
        <f>IF(All_Tasks!Q1681="",0,All_Tasks!Q1681)</f>
        <v>0</v>
      </c>
      <c r="R1681" s="181">
        <f>IF(All_Tasks!R1681="",0,All_Tasks!R1681)</f>
        <v>0</v>
      </c>
      <c r="S1681" s="181" t="str">
        <f>IF(All_Tasks!S1681="","",All_Tasks!S1681)</f>
        <v/>
      </c>
      <c r="T1681" t="str">
        <f>IF(All_Tasks!T1681="","",All_Tasks!T1681)</f>
        <v/>
      </c>
      <c r="U1681" t="str">
        <f>IF(All_Tasks!U1681="","",All_Tasks!U1681)</f>
        <v/>
      </c>
      <c r="V1681">
        <f>IF(A1681="",0,IFERROR(MATCH(A1681,Scope_Labor_Rates!$A$6:$A$46,0)+5,0))</f>
        <v>0</v>
      </c>
      <c r="W1681" s="178">
        <f>IF(V1681&gt;0,INDEX(Scope_Labor_Rates!$C$6:$C$46,V1681-5),0)</f>
        <v>0</v>
      </c>
      <c r="X1681" s="178">
        <f>IF(V1681&gt;0,INDEX(Scope_Labor_Rates!$C$6:$C$46,V1681-5),0)</f>
        <v>0</v>
      </c>
      <c r="Y1681" s="180">
        <f>IF(V1681&gt;0,INDEX(Scope_Labor_Rates!$S$6:$S$46,V1681-5),0)</f>
        <v>0</v>
      </c>
      <c r="Z1681" s="180">
        <f>IF(V1681&gt;0,INDEX(Scope_Labor_Rates!$R$6:$R$46,V1681-5),1)</f>
        <v>1</v>
      </c>
      <c r="AA1681" s="231">
        <f t="shared" si="234"/>
        <v>0</v>
      </c>
      <c r="AB1681" t="str">
        <f t="shared" si="235"/>
        <v/>
      </c>
      <c r="AC1681" s="178" t="str">
        <f t="shared" si="236"/>
        <v/>
      </c>
      <c r="AD1681" s="181">
        <f t="shared" si="237"/>
        <v>0</v>
      </c>
      <c r="AE1681" s="178">
        <f>IF(V1681&gt;0,P1681*INDEX(Scope_Labor_Rates!$E$6:$E$46,V1681-5),0)</f>
        <v>0</v>
      </c>
      <c r="AF1681" s="181">
        <f>IF(V1681&gt;0,AE1681*INDEX(Scope_Labor_Rates!$D$6:$D$46,V1681-5)*AA1681,0)</f>
        <v>0</v>
      </c>
      <c r="AG1681" s="178">
        <f>IF(V1681&gt;0,P1681*INDEX(Scope_Labor_Rates!$G$6:$G$46,V1681-5),0)</f>
        <v>0</v>
      </c>
      <c r="AH1681" s="181">
        <f>IF(V1681&gt;0,AG1681*INDEX(Scope_Labor_Rates!$F$6:$F$46,V1681-5)*AA1681,0)</f>
        <v>0</v>
      </c>
      <c r="AI1681" s="178">
        <f>IF(V1681&gt;0,P1681*INDEX(Scope_Labor_Rates!$I$6:$I$46,V1681-5),0)</f>
        <v>0</v>
      </c>
      <c r="AJ1681" s="181">
        <f>IF(V1681&gt;0,AI1681*INDEX(Scope_Labor_Rates!$H$6:$H$46,V1681-5)*AA1681,0)</f>
        <v>0</v>
      </c>
      <c r="AK1681" s="178">
        <f>IF(V1681&gt;0,P1681*INDEX(Scope_Labor_Rates!$K$6:$K$46,V1681-5),0)</f>
        <v>0</v>
      </c>
      <c r="AL1681" s="181">
        <f>IF(V1681&gt;0,AK1681*INDEX(Scope_Labor_Rates!$J$6:$J$46,V1681-5)*AA1681,0)</f>
        <v>0</v>
      </c>
      <c r="AM1681" s="178">
        <f>IF(V1681&gt;0,P1681*INDEX(Scope_Labor_Rates!$M$6:$M$46,V1681-5),0)</f>
        <v>0</v>
      </c>
      <c r="AN1681" s="178">
        <f>IF(V1681&gt;0,AM1681*INDEX(Scope_Labor_Rates!$L$6:$L$46,V1681-5)*AA1681,0)</f>
        <v>0</v>
      </c>
      <c r="AO1681" s="178">
        <f>IF(V1681&gt;0,P1681*INDEX(Scope_Labor_Rates!$O$6:$O$46,V1681-5)*AA1681,0)</f>
        <v>0</v>
      </c>
      <c r="AP1681" s="181">
        <f>IF(V1681&gt;0,P1681*INDEX(Scope_Labor_Rates!$Q$6:$Q$46,V1681-5)*AA1681,0)</f>
        <v>0</v>
      </c>
      <c r="AQ1681" s="178">
        <f t="shared" si="238"/>
        <v>0</v>
      </c>
      <c r="AR1681" s="178">
        <f t="shared" si="239"/>
        <v>0</v>
      </c>
      <c r="AS1681" s="178">
        <f t="shared" si="240"/>
        <v>0</v>
      </c>
      <c r="AT1681" s="178">
        <f t="shared" si="241"/>
        <v>0</v>
      </c>
      <c r="AU1681">
        <f t="shared" si="242"/>
        <v>0</v>
      </c>
    </row>
    <row r="1682" spans="1:47">
      <c r="A1682" t="str">
        <f>IF(All_Tasks!A1682="","",All_Tasks!A1682)</f>
        <v/>
      </c>
      <c r="B1682" t="str">
        <f>IF(All_Tasks!B1682="","",All_Tasks!B1682)</f>
        <v/>
      </c>
      <c r="C1682" t="str">
        <f>IF(All_Tasks!C1682="","",All_Tasks!C1682)</f>
        <v/>
      </c>
      <c r="D1682" t="str">
        <f>IF(All_Tasks!D1682="","",All_Tasks!D1682)</f>
        <v/>
      </c>
      <c r="E1682" t="str">
        <f>IF(All_Tasks!V1682&lt;&gt;"",All_Tasks!V1682,IF(All_Tasks!E1682&lt;&gt;"",All_Tasks!E1682,""))</f>
        <v/>
      </c>
      <c r="F1682" t="str">
        <f>IF(All_Tasks!F1682="","",All_Tasks!F1682)</f>
        <v/>
      </c>
      <c r="G1682" t="str">
        <f>IF(All_Tasks!G1682="","",All_Tasks!G1682)</f>
        <v/>
      </c>
      <c r="H1682" s="231" t="str">
        <f>IF(All_Tasks!H1682="","",All_Tasks!H1682)</f>
        <v/>
      </c>
      <c r="I1682" t="str">
        <f>IF(All_Tasks!I1682="","",All_Tasks!I1682)</f>
        <v/>
      </c>
      <c r="J1682" t="str">
        <f>IF(All_Tasks!J1682="","",All_Tasks!J1682)</f>
        <v/>
      </c>
      <c r="K1682" t="str">
        <f>IF(All_Tasks!K1682="","",All_Tasks!K1682)</f>
        <v/>
      </c>
      <c r="L1682" s="231" t="str">
        <f>IF(All_Tasks!L1682="","",All_Tasks!L1682)</f>
        <v/>
      </c>
      <c r="M1682" t="str">
        <f>IF(All_Tasks!M1682="","",All_Tasks!M1682)</f>
        <v/>
      </c>
      <c r="N1682" t="str">
        <f>IF(All_Tasks!N1682="","",All_Tasks!N1682)</f>
        <v/>
      </c>
      <c r="O1682" t="str">
        <f>IF(All_Tasks!O1682="","",All_Tasks!O1682)</f>
        <v/>
      </c>
      <c r="P1682" s="181">
        <f>IF(All_Tasks!P1682="",0,All_Tasks!P1682)</f>
        <v>0</v>
      </c>
      <c r="Q1682" s="181">
        <f>IF(All_Tasks!Q1682="",0,All_Tasks!Q1682)</f>
        <v>0</v>
      </c>
      <c r="R1682" s="181">
        <f>IF(All_Tasks!R1682="",0,All_Tasks!R1682)</f>
        <v>0</v>
      </c>
      <c r="S1682" s="181" t="str">
        <f>IF(All_Tasks!S1682="","",All_Tasks!S1682)</f>
        <v/>
      </c>
      <c r="T1682" t="str">
        <f>IF(All_Tasks!T1682="","",All_Tasks!T1682)</f>
        <v/>
      </c>
      <c r="U1682" t="str">
        <f>IF(All_Tasks!U1682="","",All_Tasks!U1682)</f>
        <v/>
      </c>
      <c r="V1682">
        <f>IF(A1682="",0,IFERROR(MATCH(A1682,Scope_Labor_Rates!$A$6:$A$46,0)+5,0))</f>
        <v>0</v>
      </c>
      <c r="W1682" s="178">
        <f>IF(V1682&gt;0,INDEX(Scope_Labor_Rates!$C$6:$C$46,V1682-5),0)</f>
        <v>0</v>
      </c>
      <c r="X1682" s="178">
        <f>IF(V1682&gt;0,INDEX(Scope_Labor_Rates!$C$6:$C$46,V1682-5),0)</f>
        <v>0</v>
      </c>
      <c r="Y1682" s="180">
        <f>IF(V1682&gt;0,INDEX(Scope_Labor_Rates!$S$6:$S$46,V1682-5),0)</f>
        <v>0</v>
      </c>
      <c r="Z1682" s="180">
        <f>IF(V1682&gt;0,INDEX(Scope_Labor_Rates!$R$6:$R$46,V1682-5),1)</f>
        <v>1</v>
      </c>
      <c r="AA1682" s="231">
        <f t="shared" si="234"/>
        <v>0</v>
      </c>
      <c r="AB1682" t="str">
        <f t="shared" si="235"/>
        <v/>
      </c>
      <c r="AC1682" s="178" t="str">
        <f t="shared" si="236"/>
        <v/>
      </c>
      <c r="AD1682" s="181">
        <f t="shared" si="237"/>
        <v>0</v>
      </c>
      <c r="AE1682" s="178">
        <f>IF(V1682&gt;0,P1682*INDEX(Scope_Labor_Rates!$E$6:$E$46,V1682-5),0)</f>
        <v>0</v>
      </c>
      <c r="AF1682" s="181">
        <f>IF(V1682&gt;0,AE1682*INDEX(Scope_Labor_Rates!$D$6:$D$46,V1682-5)*AA1682,0)</f>
        <v>0</v>
      </c>
      <c r="AG1682" s="178">
        <f>IF(V1682&gt;0,P1682*INDEX(Scope_Labor_Rates!$G$6:$G$46,V1682-5),0)</f>
        <v>0</v>
      </c>
      <c r="AH1682" s="181">
        <f>IF(V1682&gt;0,AG1682*INDEX(Scope_Labor_Rates!$F$6:$F$46,V1682-5)*AA1682,0)</f>
        <v>0</v>
      </c>
      <c r="AI1682" s="178">
        <f>IF(V1682&gt;0,P1682*INDEX(Scope_Labor_Rates!$I$6:$I$46,V1682-5),0)</f>
        <v>0</v>
      </c>
      <c r="AJ1682" s="181">
        <f>IF(V1682&gt;0,AI1682*INDEX(Scope_Labor_Rates!$H$6:$H$46,V1682-5)*AA1682,0)</f>
        <v>0</v>
      </c>
      <c r="AK1682" s="178">
        <f>IF(V1682&gt;0,P1682*INDEX(Scope_Labor_Rates!$K$6:$K$46,V1682-5),0)</f>
        <v>0</v>
      </c>
      <c r="AL1682" s="181">
        <f>IF(V1682&gt;0,AK1682*INDEX(Scope_Labor_Rates!$J$6:$J$46,V1682-5)*AA1682,0)</f>
        <v>0</v>
      </c>
      <c r="AM1682" s="178">
        <f>IF(V1682&gt;0,P1682*INDEX(Scope_Labor_Rates!$M$6:$M$46,V1682-5),0)</f>
        <v>0</v>
      </c>
      <c r="AN1682" s="178">
        <f>IF(V1682&gt;0,AM1682*INDEX(Scope_Labor_Rates!$L$6:$L$46,V1682-5)*AA1682,0)</f>
        <v>0</v>
      </c>
      <c r="AO1682" s="178">
        <f>IF(V1682&gt;0,P1682*INDEX(Scope_Labor_Rates!$O$6:$O$46,V1682-5)*AA1682,0)</f>
        <v>0</v>
      </c>
      <c r="AP1682" s="181">
        <f>IF(V1682&gt;0,P1682*INDEX(Scope_Labor_Rates!$Q$6:$Q$46,V1682-5)*AA1682,0)</f>
        <v>0</v>
      </c>
      <c r="AQ1682" s="178">
        <f t="shared" si="238"/>
        <v>0</v>
      </c>
      <c r="AR1682" s="178">
        <f t="shared" si="239"/>
        <v>0</v>
      </c>
      <c r="AS1682" s="178">
        <f t="shared" si="240"/>
        <v>0</v>
      </c>
      <c r="AT1682" s="178">
        <f t="shared" si="241"/>
        <v>0</v>
      </c>
      <c r="AU1682">
        <f t="shared" si="242"/>
        <v>0</v>
      </c>
    </row>
    <row r="1683" spans="1:47">
      <c r="A1683" t="str">
        <f>IF(All_Tasks!A1683="","",All_Tasks!A1683)</f>
        <v/>
      </c>
      <c r="B1683" t="str">
        <f>IF(All_Tasks!B1683="","",All_Tasks!B1683)</f>
        <v/>
      </c>
      <c r="C1683" t="str">
        <f>IF(All_Tasks!C1683="","",All_Tasks!C1683)</f>
        <v/>
      </c>
      <c r="D1683" t="str">
        <f>IF(All_Tasks!D1683="","",All_Tasks!D1683)</f>
        <v/>
      </c>
      <c r="E1683" t="str">
        <f>IF(All_Tasks!V1683&lt;&gt;"",All_Tasks!V1683,IF(All_Tasks!E1683&lt;&gt;"",All_Tasks!E1683,""))</f>
        <v/>
      </c>
      <c r="F1683" t="str">
        <f>IF(All_Tasks!F1683="","",All_Tasks!F1683)</f>
        <v/>
      </c>
      <c r="G1683" t="str">
        <f>IF(All_Tasks!G1683="","",All_Tasks!G1683)</f>
        <v/>
      </c>
      <c r="H1683" s="231" t="str">
        <f>IF(All_Tasks!H1683="","",All_Tasks!H1683)</f>
        <v/>
      </c>
      <c r="I1683" t="str">
        <f>IF(All_Tasks!I1683="","",All_Tasks!I1683)</f>
        <v/>
      </c>
      <c r="J1683" t="str">
        <f>IF(All_Tasks!J1683="","",All_Tasks!J1683)</f>
        <v/>
      </c>
      <c r="K1683" t="str">
        <f>IF(All_Tasks!K1683="","",All_Tasks!K1683)</f>
        <v/>
      </c>
      <c r="L1683" s="231" t="str">
        <f>IF(All_Tasks!L1683="","",All_Tasks!L1683)</f>
        <v/>
      </c>
      <c r="M1683" t="str">
        <f>IF(All_Tasks!M1683="","",All_Tasks!M1683)</f>
        <v/>
      </c>
      <c r="N1683" t="str">
        <f>IF(All_Tasks!N1683="","",All_Tasks!N1683)</f>
        <v/>
      </c>
      <c r="O1683" t="str">
        <f>IF(All_Tasks!O1683="","",All_Tasks!O1683)</f>
        <v/>
      </c>
      <c r="P1683" s="181">
        <f>IF(All_Tasks!P1683="",0,All_Tasks!P1683)</f>
        <v>0</v>
      </c>
      <c r="Q1683" s="181">
        <f>IF(All_Tasks!Q1683="",0,All_Tasks!Q1683)</f>
        <v>0</v>
      </c>
      <c r="R1683" s="181">
        <f>IF(All_Tasks!R1683="",0,All_Tasks!R1683)</f>
        <v>0</v>
      </c>
      <c r="S1683" s="181" t="str">
        <f>IF(All_Tasks!S1683="","",All_Tasks!S1683)</f>
        <v/>
      </c>
      <c r="T1683" t="str">
        <f>IF(All_Tasks!T1683="","",All_Tasks!T1683)</f>
        <v/>
      </c>
      <c r="U1683" t="str">
        <f>IF(All_Tasks!U1683="","",All_Tasks!U1683)</f>
        <v/>
      </c>
      <c r="V1683">
        <f>IF(A1683="",0,IFERROR(MATCH(A1683,Scope_Labor_Rates!$A$6:$A$46,0)+5,0))</f>
        <v>0</v>
      </c>
      <c r="W1683" s="178">
        <f>IF(V1683&gt;0,INDEX(Scope_Labor_Rates!$C$6:$C$46,V1683-5),0)</f>
        <v>0</v>
      </c>
      <c r="X1683" s="178">
        <f>IF(V1683&gt;0,INDEX(Scope_Labor_Rates!$C$6:$C$46,V1683-5),0)</f>
        <v>0</v>
      </c>
      <c r="Y1683" s="180">
        <f>IF(V1683&gt;0,INDEX(Scope_Labor_Rates!$S$6:$S$46,V1683-5),0)</f>
        <v>0</v>
      </c>
      <c r="Z1683" s="180">
        <f>IF(V1683&gt;0,INDEX(Scope_Labor_Rates!$R$6:$R$46,V1683-5),1)</f>
        <v>1</v>
      </c>
      <c r="AA1683" s="231">
        <f t="shared" si="234"/>
        <v>0</v>
      </c>
      <c r="AB1683" t="str">
        <f t="shared" si="235"/>
        <v/>
      </c>
      <c r="AC1683" s="178" t="str">
        <f t="shared" si="236"/>
        <v/>
      </c>
      <c r="AD1683" s="181">
        <f t="shared" si="237"/>
        <v>0</v>
      </c>
      <c r="AE1683" s="178">
        <f>IF(V1683&gt;0,P1683*INDEX(Scope_Labor_Rates!$E$6:$E$46,V1683-5),0)</f>
        <v>0</v>
      </c>
      <c r="AF1683" s="181">
        <f>IF(V1683&gt;0,AE1683*INDEX(Scope_Labor_Rates!$D$6:$D$46,V1683-5)*AA1683,0)</f>
        <v>0</v>
      </c>
      <c r="AG1683" s="178">
        <f>IF(V1683&gt;0,P1683*INDEX(Scope_Labor_Rates!$G$6:$G$46,V1683-5),0)</f>
        <v>0</v>
      </c>
      <c r="AH1683" s="181">
        <f>IF(V1683&gt;0,AG1683*INDEX(Scope_Labor_Rates!$F$6:$F$46,V1683-5)*AA1683,0)</f>
        <v>0</v>
      </c>
      <c r="AI1683" s="178">
        <f>IF(V1683&gt;0,P1683*INDEX(Scope_Labor_Rates!$I$6:$I$46,V1683-5),0)</f>
        <v>0</v>
      </c>
      <c r="AJ1683" s="181">
        <f>IF(V1683&gt;0,AI1683*INDEX(Scope_Labor_Rates!$H$6:$H$46,V1683-5)*AA1683,0)</f>
        <v>0</v>
      </c>
      <c r="AK1683" s="178">
        <f>IF(V1683&gt;0,P1683*INDEX(Scope_Labor_Rates!$K$6:$K$46,V1683-5),0)</f>
        <v>0</v>
      </c>
      <c r="AL1683" s="181">
        <f>IF(V1683&gt;0,AK1683*INDEX(Scope_Labor_Rates!$J$6:$J$46,V1683-5)*AA1683,0)</f>
        <v>0</v>
      </c>
      <c r="AM1683" s="178">
        <f>IF(V1683&gt;0,P1683*INDEX(Scope_Labor_Rates!$M$6:$M$46,V1683-5),0)</f>
        <v>0</v>
      </c>
      <c r="AN1683" s="178">
        <f>IF(V1683&gt;0,AM1683*INDEX(Scope_Labor_Rates!$L$6:$L$46,V1683-5)*AA1683,0)</f>
        <v>0</v>
      </c>
      <c r="AO1683" s="178">
        <f>IF(V1683&gt;0,P1683*INDEX(Scope_Labor_Rates!$O$6:$O$46,V1683-5)*AA1683,0)</f>
        <v>0</v>
      </c>
      <c r="AP1683" s="181">
        <f>IF(V1683&gt;0,P1683*INDEX(Scope_Labor_Rates!$Q$6:$Q$46,V1683-5)*AA1683,0)</f>
        <v>0</v>
      </c>
      <c r="AQ1683" s="178">
        <f t="shared" si="238"/>
        <v>0</v>
      </c>
      <c r="AR1683" s="178">
        <f t="shared" si="239"/>
        <v>0</v>
      </c>
      <c r="AS1683" s="178">
        <f t="shared" si="240"/>
        <v>0</v>
      </c>
      <c r="AT1683" s="178">
        <f t="shared" si="241"/>
        <v>0</v>
      </c>
      <c r="AU1683">
        <f t="shared" si="242"/>
        <v>0</v>
      </c>
    </row>
    <row r="1684" spans="1:47">
      <c r="A1684" t="str">
        <f>IF(All_Tasks!A1684="","",All_Tasks!A1684)</f>
        <v/>
      </c>
      <c r="B1684" t="str">
        <f>IF(All_Tasks!B1684="","",All_Tasks!B1684)</f>
        <v/>
      </c>
      <c r="C1684" t="str">
        <f>IF(All_Tasks!C1684="","",All_Tasks!C1684)</f>
        <v/>
      </c>
      <c r="D1684" t="str">
        <f>IF(All_Tasks!D1684="","",All_Tasks!D1684)</f>
        <v/>
      </c>
      <c r="E1684" t="str">
        <f>IF(All_Tasks!V1684&lt;&gt;"",All_Tasks!V1684,IF(All_Tasks!E1684&lt;&gt;"",All_Tasks!E1684,""))</f>
        <v/>
      </c>
      <c r="F1684" t="str">
        <f>IF(All_Tasks!F1684="","",All_Tasks!F1684)</f>
        <v/>
      </c>
      <c r="G1684" t="str">
        <f>IF(All_Tasks!G1684="","",All_Tasks!G1684)</f>
        <v/>
      </c>
      <c r="H1684" s="231" t="str">
        <f>IF(All_Tasks!H1684="","",All_Tasks!H1684)</f>
        <v/>
      </c>
      <c r="I1684" t="str">
        <f>IF(All_Tasks!I1684="","",All_Tasks!I1684)</f>
        <v/>
      </c>
      <c r="J1684" t="str">
        <f>IF(All_Tasks!J1684="","",All_Tasks!J1684)</f>
        <v/>
      </c>
      <c r="K1684" t="str">
        <f>IF(All_Tasks!K1684="","",All_Tasks!K1684)</f>
        <v/>
      </c>
      <c r="L1684" s="231" t="str">
        <f>IF(All_Tasks!L1684="","",All_Tasks!L1684)</f>
        <v/>
      </c>
      <c r="M1684" t="str">
        <f>IF(All_Tasks!M1684="","",All_Tasks!M1684)</f>
        <v/>
      </c>
      <c r="N1684" t="str">
        <f>IF(All_Tasks!N1684="","",All_Tasks!N1684)</f>
        <v/>
      </c>
      <c r="O1684" t="str">
        <f>IF(All_Tasks!O1684="","",All_Tasks!O1684)</f>
        <v/>
      </c>
      <c r="P1684" s="181">
        <f>IF(All_Tasks!P1684="",0,All_Tasks!P1684)</f>
        <v>0</v>
      </c>
      <c r="Q1684" s="181">
        <f>IF(All_Tasks!Q1684="",0,All_Tasks!Q1684)</f>
        <v>0</v>
      </c>
      <c r="R1684" s="181">
        <f>IF(All_Tasks!R1684="",0,All_Tasks!R1684)</f>
        <v>0</v>
      </c>
      <c r="S1684" s="181" t="str">
        <f>IF(All_Tasks!S1684="","",All_Tasks!S1684)</f>
        <v/>
      </c>
      <c r="T1684" t="str">
        <f>IF(All_Tasks!T1684="","",All_Tasks!T1684)</f>
        <v/>
      </c>
      <c r="U1684" t="str">
        <f>IF(All_Tasks!U1684="","",All_Tasks!U1684)</f>
        <v/>
      </c>
      <c r="V1684">
        <f>IF(A1684="",0,IFERROR(MATCH(A1684,Scope_Labor_Rates!$A$6:$A$46,0)+5,0))</f>
        <v>0</v>
      </c>
      <c r="W1684" s="178">
        <f>IF(V1684&gt;0,INDEX(Scope_Labor_Rates!$C$6:$C$46,V1684-5),0)</f>
        <v>0</v>
      </c>
      <c r="X1684" s="178">
        <f>IF(V1684&gt;0,INDEX(Scope_Labor_Rates!$C$6:$C$46,V1684-5),0)</f>
        <v>0</v>
      </c>
      <c r="Y1684" s="180">
        <f>IF(V1684&gt;0,INDEX(Scope_Labor_Rates!$S$6:$S$46,V1684-5),0)</f>
        <v>0</v>
      </c>
      <c r="Z1684" s="180">
        <f>IF(V1684&gt;0,INDEX(Scope_Labor_Rates!$R$6:$R$46,V1684-5),1)</f>
        <v>1</v>
      </c>
      <c r="AA1684" s="231">
        <f t="shared" si="234"/>
        <v>0</v>
      </c>
      <c r="AB1684" t="str">
        <f t="shared" si="235"/>
        <v/>
      </c>
      <c r="AC1684" s="178" t="str">
        <f t="shared" si="236"/>
        <v/>
      </c>
      <c r="AD1684" s="181">
        <f t="shared" si="237"/>
        <v>0</v>
      </c>
      <c r="AE1684" s="178">
        <f>IF(V1684&gt;0,P1684*INDEX(Scope_Labor_Rates!$E$6:$E$46,V1684-5),0)</f>
        <v>0</v>
      </c>
      <c r="AF1684" s="181">
        <f>IF(V1684&gt;0,AE1684*INDEX(Scope_Labor_Rates!$D$6:$D$46,V1684-5)*AA1684,0)</f>
        <v>0</v>
      </c>
      <c r="AG1684" s="178">
        <f>IF(V1684&gt;0,P1684*INDEX(Scope_Labor_Rates!$G$6:$G$46,V1684-5),0)</f>
        <v>0</v>
      </c>
      <c r="AH1684" s="181">
        <f>IF(V1684&gt;0,AG1684*INDEX(Scope_Labor_Rates!$F$6:$F$46,V1684-5)*AA1684,0)</f>
        <v>0</v>
      </c>
      <c r="AI1684" s="178">
        <f>IF(V1684&gt;0,P1684*INDEX(Scope_Labor_Rates!$I$6:$I$46,V1684-5),0)</f>
        <v>0</v>
      </c>
      <c r="AJ1684" s="181">
        <f>IF(V1684&gt;0,AI1684*INDEX(Scope_Labor_Rates!$H$6:$H$46,V1684-5)*AA1684,0)</f>
        <v>0</v>
      </c>
      <c r="AK1684" s="178">
        <f>IF(V1684&gt;0,P1684*INDEX(Scope_Labor_Rates!$K$6:$K$46,V1684-5),0)</f>
        <v>0</v>
      </c>
      <c r="AL1684" s="181">
        <f>IF(V1684&gt;0,AK1684*INDEX(Scope_Labor_Rates!$J$6:$J$46,V1684-5)*AA1684,0)</f>
        <v>0</v>
      </c>
      <c r="AM1684" s="178">
        <f>IF(V1684&gt;0,P1684*INDEX(Scope_Labor_Rates!$M$6:$M$46,V1684-5),0)</f>
        <v>0</v>
      </c>
      <c r="AN1684" s="178">
        <f>IF(V1684&gt;0,AM1684*INDEX(Scope_Labor_Rates!$L$6:$L$46,V1684-5)*AA1684,0)</f>
        <v>0</v>
      </c>
      <c r="AO1684" s="178">
        <f>IF(V1684&gt;0,P1684*INDEX(Scope_Labor_Rates!$O$6:$O$46,V1684-5)*AA1684,0)</f>
        <v>0</v>
      </c>
      <c r="AP1684" s="181">
        <f>IF(V1684&gt;0,P1684*INDEX(Scope_Labor_Rates!$Q$6:$Q$46,V1684-5)*AA1684,0)</f>
        <v>0</v>
      </c>
      <c r="AQ1684" s="178">
        <f t="shared" si="238"/>
        <v>0</v>
      </c>
      <c r="AR1684" s="178">
        <f t="shared" si="239"/>
        <v>0</v>
      </c>
      <c r="AS1684" s="178">
        <f t="shared" si="240"/>
        <v>0</v>
      </c>
      <c r="AT1684" s="178">
        <f t="shared" si="241"/>
        <v>0</v>
      </c>
      <c r="AU1684">
        <f t="shared" si="242"/>
        <v>0</v>
      </c>
    </row>
    <row r="1685" spans="1:47">
      <c r="A1685" t="str">
        <f>IF(All_Tasks!A1685="","",All_Tasks!A1685)</f>
        <v/>
      </c>
      <c r="B1685" t="str">
        <f>IF(All_Tasks!B1685="","",All_Tasks!B1685)</f>
        <v/>
      </c>
      <c r="C1685" t="str">
        <f>IF(All_Tasks!C1685="","",All_Tasks!C1685)</f>
        <v/>
      </c>
      <c r="D1685" t="str">
        <f>IF(All_Tasks!D1685="","",All_Tasks!D1685)</f>
        <v/>
      </c>
      <c r="E1685" t="str">
        <f>IF(All_Tasks!V1685&lt;&gt;"",All_Tasks!V1685,IF(All_Tasks!E1685&lt;&gt;"",All_Tasks!E1685,""))</f>
        <v/>
      </c>
      <c r="F1685" t="str">
        <f>IF(All_Tasks!F1685="","",All_Tasks!F1685)</f>
        <v/>
      </c>
      <c r="G1685" t="str">
        <f>IF(All_Tasks!G1685="","",All_Tasks!G1685)</f>
        <v/>
      </c>
      <c r="H1685" s="231" t="str">
        <f>IF(All_Tasks!H1685="","",All_Tasks!H1685)</f>
        <v/>
      </c>
      <c r="I1685" t="str">
        <f>IF(All_Tasks!I1685="","",All_Tasks!I1685)</f>
        <v/>
      </c>
      <c r="J1685" t="str">
        <f>IF(All_Tasks!J1685="","",All_Tasks!J1685)</f>
        <v/>
      </c>
      <c r="K1685" t="str">
        <f>IF(All_Tasks!K1685="","",All_Tasks!K1685)</f>
        <v/>
      </c>
      <c r="L1685" s="231" t="str">
        <f>IF(All_Tasks!L1685="","",All_Tasks!L1685)</f>
        <v/>
      </c>
      <c r="M1685" t="str">
        <f>IF(All_Tasks!M1685="","",All_Tasks!M1685)</f>
        <v/>
      </c>
      <c r="N1685" t="str">
        <f>IF(All_Tasks!N1685="","",All_Tasks!N1685)</f>
        <v/>
      </c>
      <c r="O1685" t="str">
        <f>IF(All_Tasks!O1685="","",All_Tasks!O1685)</f>
        <v/>
      </c>
      <c r="P1685" s="181">
        <f>IF(All_Tasks!P1685="",0,All_Tasks!P1685)</f>
        <v>0</v>
      </c>
      <c r="Q1685" s="181">
        <f>IF(All_Tasks!Q1685="",0,All_Tasks!Q1685)</f>
        <v>0</v>
      </c>
      <c r="R1685" s="181">
        <f>IF(All_Tasks!R1685="",0,All_Tasks!R1685)</f>
        <v>0</v>
      </c>
      <c r="S1685" s="181" t="str">
        <f>IF(All_Tasks!S1685="","",All_Tasks!S1685)</f>
        <v/>
      </c>
      <c r="T1685" t="str">
        <f>IF(All_Tasks!T1685="","",All_Tasks!T1685)</f>
        <v/>
      </c>
      <c r="U1685" t="str">
        <f>IF(All_Tasks!U1685="","",All_Tasks!U1685)</f>
        <v/>
      </c>
      <c r="V1685">
        <f>IF(A1685="",0,IFERROR(MATCH(A1685,Scope_Labor_Rates!$A$6:$A$46,0)+5,0))</f>
        <v>0</v>
      </c>
      <c r="W1685" s="178">
        <f>IF(V1685&gt;0,INDEX(Scope_Labor_Rates!$C$6:$C$46,V1685-5),0)</f>
        <v>0</v>
      </c>
      <c r="X1685" s="178">
        <f>IF(V1685&gt;0,INDEX(Scope_Labor_Rates!$C$6:$C$46,V1685-5),0)</f>
        <v>0</v>
      </c>
      <c r="Y1685" s="180">
        <f>IF(V1685&gt;0,INDEX(Scope_Labor_Rates!$S$6:$S$46,V1685-5),0)</f>
        <v>0</v>
      </c>
      <c r="Z1685" s="180">
        <f>IF(V1685&gt;0,INDEX(Scope_Labor_Rates!$R$6:$R$46,V1685-5),1)</f>
        <v>1</v>
      </c>
      <c r="AA1685" s="231">
        <f t="shared" si="234"/>
        <v>0</v>
      </c>
      <c r="AB1685" t="str">
        <f t="shared" si="235"/>
        <v/>
      </c>
      <c r="AC1685" s="178" t="str">
        <f t="shared" si="236"/>
        <v/>
      </c>
      <c r="AD1685" s="181">
        <f t="shared" si="237"/>
        <v>0</v>
      </c>
      <c r="AE1685" s="178">
        <f>IF(V1685&gt;0,P1685*INDEX(Scope_Labor_Rates!$E$6:$E$46,V1685-5),0)</f>
        <v>0</v>
      </c>
      <c r="AF1685" s="181">
        <f>IF(V1685&gt;0,AE1685*INDEX(Scope_Labor_Rates!$D$6:$D$46,V1685-5)*AA1685,0)</f>
        <v>0</v>
      </c>
      <c r="AG1685" s="178">
        <f>IF(V1685&gt;0,P1685*INDEX(Scope_Labor_Rates!$G$6:$G$46,V1685-5),0)</f>
        <v>0</v>
      </c>
      <c r="AH1685" s="181">
        <f>IF(V1685&gt;0,AG1685*INDEX(Scope_Labor_Rates!$F$6:$F$46,V1685-5)*AA1685,0)</f>
        <v>0</v>
      </c>
      <c r="AI1685" s="178">
        <f>IF(V1685&gt;0,P1685*INDEX(Scope_Labor_Rates!$I$6:$I$46,V1685-5),0)</f>
        <v>0</v>
      </c>
      <c r="AJ1685" s="181">
        <f>IF(V1685&gt;0,AI1685*INDEX(Scope_Labor_Rates!$H$6:$H$46,V1685-5)*AA1685,0)</f>
        <v>0</v>
      </c>
      <c r="AK1685" s="178">
        <f>IF(V1685&gt;0,P1685*INDEX(Scope_Labor_Rates!$K$6:$K$46,V1685-5),0)</f>
        <v>0</v>
      </c>
      <c r="AL1685" s="181">
        <f>IF(V1685&gt;0,AK1685*INDEX(Scope_Labor_Rates!$J$6:$J$46,V1685-5)*AA1685,0)</f>
        <v>0</v>
      </c>
      <c r="AM1685" s="178">
        <f>IF(V1685&gt;0,P1685*INDEX(Scope_Labor_Rates!$M$6:$M$46,V1685-5),0)</f>
        <v>0</v>
      </c>
      <c r="AN1685" s="178">
        <f>IF(V1685&gt;0,AM1685*INDEX(Scope_Labor_Rates!$L$6:$L$46,V1685-5)*AA1685,0)</f>
        <v>0</v>
      </c>
      <c r="AO1685" s="178">
        <f>IF(V1685&gt;0,P1685*INDEX(Scope_Labor_Rates!$O$6:$O$46,V1685-5)*AA1685,0)</f>
        <v>0</v>
      </c>
      <c r="AP1685" s="181">
        <f>IF(V1685&gt;0,P1685*INDEX(Scope_Labor_Rates!$Q$6:$Q$46,V1685-5)*AA1685,0)</f>
        <v>0</v>
      </c>
      <c r="AQ1685" s="178">
        <f t="shared" si="238"/>
        <v>0</v>
      </c>
      <c r="AR1685" s="178">
        <f t="shared" si="239"/>
        <v>0</v>
      </c>
      <c r="AS1685" s="178">
        <f t="shared" si="240"/>
        <v>0</v>
      </c>
      <c r="AT1685" s="178">
        <f t="shared" si="241"/>
        <v>0</v>
      </c>
      <c r="AU1685">
        <f t="shared" si="242"/>
        <v>0</v>
      </c>
    </row>
    <row r="1686" spans="1:47">
      <c r="A1686" t="str">
        <f>IF(All_Tasks!A1686="","",All_Tasks!A1686)</f>
        <v/>
      </c>
      <c r="B1686" t="str">
        <f>IF(All_Tasks!B1686="","",All_Tasks!B1686)</f>
        <v/>
      </c>
      <c r="C1686" t="str">
        <f>IF(All_Tasks!C1686="","",All_Tasks!C1686)</f>
        <v/>
      </c>
      <c r="D1686" t="str">
        <f>IF(All_Tasks!D1686="","",All_Tasks!D1686)</f>
        <v/>
      </c>
      <c r="E1686" t="str">
        <f>IF(All_Tasks!V1686&lt;&gt;"",All_Tasks!V1686,IF(All_Tasks!E1686&lt;&gt;"",All_Tasks!E1686,""))</f>
        <v/>
      </c>
      <c r="F1686" t="str">
        <f>IF(All_Tasks!F1686="","",All_Tasks!F1686)</f>
        <v/>
      </c>
      <c r="G1686" t="str">
        <f>IF(All_Tasks!G1686="","",All_Tasks!G1686)</f>
        <v/>
      </c>
      <c r="H1686" s="231" t="str">
        <f>IF(All_Tasks!H1686="","",All_Tasks!H1686)</f>
        <v/>
      </c>
      <c r="I1686" t="str">
        <f>IF(All_Tasks!I1686="","",All_Tasks!I1686)</f>
        <v/>
      </c>
      <c r="J1686" t="str">
        <f>IF(All_Tasks!J1686="","",All_Tasks!J1686)</f>
        <v/>
      </c>
      <c r="K1686" t="str">
        <f>IF(All_Tasks!K1686="","",All_Tasks!K1686)</f>
        <v/>
      </c>
      <c r="L1686" s="231" t="str">
        <f>IF(All_Tasks!L1686="","",All_Tasks!L1686)</f>
        <v/>
      </c>
      <c r="M1686" t="str">
        <f>IF(All_Tasks!M1686="","",All_Tasks!M1686)</f>
        <v/>
      </c>
      <c r="N1686" t="str">
        <f>IF(All_Tasks!N1686="","",All_Tasks!N1686)</f>
        <v/>
      </c>
      <c r="O1686" t="str">
        <f>IF(All_Tasks!O1686="","",All_Tasks!O1686)</f>
        <v/>
      </c>
      <c r="P1686" s="181">
        <f>IF(All_Tasks!P1686="",0,All_Tasks!P1686)</f>
        <v>0</v>
      </c>
      <c r="Q1686" s="181">
        <f>IF(All_Tasks!Q1686="",0,All_Tasks!Q1686)</f>
        <v>0</v>
      </c>
      <c r="R1686" s="181">
        <f>IF(All_Tasks!R1686="",0,All_Tasks!R1686)</f>
        <v>0</v>
      </c>
      <c r="S1686" s="181" t="str">
        <f>IF(All_Tasks!S1686="","",All_Tasks!S1686)</f>
        <v/>
      </c>
      <c r="T1686" t="str">
        <f>IF(All_Tasks!T1686="","",All_Tasks!T1686)</f>
        <v/>
      </c>
      <c r="U1686" t="str">
        <f>IF(All_Tasks!U1686="","",All_Tasks!U1686)</f>
        <v/>
      </c>
      <c r="V1686">
        <f>IF(A1686="",0,IFERROR(MATCH(A1686,Scope_Labor_Rates!$A$6:$A$46,0)+5,0))</f>
        <v>0</v>
      </c>
      <c r="W1686" s="178">
        <f>IF(V1686&gt;0,INDEX(Scope_Labor_Rates!$C$6:$C$46,V1686-5),0)</f>
        <v>0</v>
      </c>
      <c r="X1686" s="178">
        <f>IF(V1686&gt;0,INDEX(Scope_Labor_Rates!$C$6:$C$46,V1686-5),0)</f>
        <v>0</v>
      </c>
      <c r="Y1686" s="180">
        <f>IF(V1686&gt;0,INDEX(Scope_Labor_Rates!$S$6:$S$46,V1686-5),0)</f>
        <v>0</v>
      </c>
      <c r="Z1686" s="180">
        <f>IF(V1686&gt;0,INDEX(Scope_Labor_Rates!$R$6:$R$46,V1686-5),1)</f>
        <v>1</v>
      </c>
      <c r="AA1686" s="231">
        <f t="shared" si="234"/>
        <v>0</v>
      </c>
      <c r="AB1686" t="str">
        <f t="shared" si="235"/>
        <v/>
      </c>
      <c r="AC1686" s="178" t="str">
        <f t="shared" si="236"/>
        <v/>
      </c>
      <c r="AD1686" s="181">
        <f t="shared" si="237"/>
        <v>0</v>
      </c>
      <c r="AE1686" s="178">
        <f>IF(V1686&gt;0,P1686*INDEX(Scope_Labor_Rates!$E$6:$E$46,V1686-5),0)</f>
        <v>0</v>
      </c>
      <c r="AF1686" s="181">
        <f>IF(V1686&gt;0,AE1686*INDEX(Scope_Labor_Rates!$D$6:$D$46,V1686-5)*AA1686,0)</f>
        <v>0</v>
      </c>
      <c r="AG1686" s="178">
        <f>IF(V1686&gt;0,P1686*INDEX(Scope_Labor_Rates!$G$6:$G$46,V1686-5),0)</f>
        <v>0</v>
      </c>
      <c r="AH1686" s="181">
        <f>IF(V1686&gt;0,AG1686*INDEX(Scope_Labor_Rates!$F$6:$F$46,V1686-5)*AA1686,0)</f>
        <v>0</v>
      </c>
      <c r="AI1686" s="178">
        <f>IF(V1686&gt;0,P1686*INDEX(Scope_Labor_Rates!$I$6:$I$46,V1686-5),0)</f>
        <v>0</v>
      </c>
      <c r="AJ1686" s="181">
        <f>IF(V1686&gt;0,AI1686*INDEX(Scope_Labor_Rates!$H$6:$H$46,V1686-5)*AA1686,0)</f>
        <v>0</v>
      </c>
      <c r="AK1686" s="178">
        <f>IF(V1686&gt;0,P1686*INDEX(Scope_Labor_Rates!$K$6:$K$46,V1686-5),0)</f>
        <v>0</v>
      </c>
      <c r="AL1686" s="181">
        <f>IF(V1686&gt;0,AK1686*INDEX(Scope_Labor_Rates!$J$6:$J$46,V1686-5)*AA1686,0)</f>
        <v>0</v>
      </c>
      <c r="AM1686" s="178">
        <f>IF(V1686&gt;0,P1686*INDEX(Scope_Labor_Rates!$M$6:$M$46,V1686-5),0)</f>
        <v>0</v>
      </c>
      <c r="AN1686" s="178">
        <f>IF(V1686&gt;0,AM1686*INDEX(Scope_Labor_Rates!$L$6:$L$46,V1686-5)*AA1686,0)</f>
        <v>0</v>
      </c>
      <c r="AO1686" s="178">
        <f>IF(V1686&gt;0,P1686*INDEX(Scope_Labor_Rates!$O$6:$O$46,V1686-5)*AA1686,0)</f>
        <v>0</v>
      </c>
      <c r="AP1686" s="181">
        <f>IF(V1686&gt;0,P1686*INDEX(Scope_Labor_Rates!$Q$6:$Q$46,V1686-5)*AA1686,0)</f>
        <v>0</v>
      </c>
      <c r="AQ1686" s="178">
        <f t="shared" si="238"/>
        <v>0</v>
      </c>
      <c r="AR1686" s="178">
        <f t="shared" si="239"/>
        <v>0</v>
      </c>
      <c r="AS1686" s="178">
        <f t="shared" si="240"/>
        <v>0</v>
      </c>
      <c r="AT1686" s="178">
        <f t="shared" si="241"/>
        <v>0</v>
      </c>
      <c r="AU1686">
        <f t="shared" si="242"/>
        <v>0</v>
      </c>
    </row>
    <row r="1687" spans="1:47">
      <c r="A1687" t="str">
        <f>IF(All_Tasks!A1687="","",All_Tasks!A1687)</f>
        <v/>
      </c>
      <c r="B1687" t="str">
        <f>IF(All_Tasks!B1687="","",All_Tasks!B1687)</f>
        <v/>
      </c>
      <c r="C1687" t="str">
        <f>IF(All_Tasks!C1687="","",All_Tasks!C1687)</f>
        <v/>
      </c>
      <c r="D1687" t="str">
        <f>IF(All_Tasks!D1687="","",All_Tasks!D1687)</f>
        <v/>
      </c>
      <c r="E1687" t="str">
        <f>IF(All_Tasks!V1687&lt;&gt;"",All_Tasks!V1687,IF(All_Tasks!E1687&lt;&gt;"",All_Tasks!E1687,""))</f>
        <v/>
      </c>
      <c r="F1687" t="str">
        <f>IF(All_Tasks!F1687="","",All_Tasks!F1687)</f>
        <v/>
      </c>
      <c r="G1687" t="str">
        <f>IF(All_Tasks!G1687="","",All_Tasks!G1687)</f>
        <v/>
      </c>
      <c r="H1687" s="231" t="str">
        <f>IF(All_Tasks!H1687="","",All_Tasks!H1687)</f>
        <v/>
      </c>
      <c r="I1687" t="str">
        <f>IF(All_Tasks!I1687="","",All_Tasks!I1687)</f>
        <v/>
      </c>
      <c r="J1687" t="str">
        <f>IF(All_Tasks!J1687="","",All_Tasks!J1687)</f>
        <v/>
      </c>
      <c r="K1687" t="str">
        <f>IF(All_Tasks!K1687="","",All_Tasks!K1687)</f>
        <v/>
      </c>
      <c r="L1687" s="231" t="str">
        <f>IF(All_Tasks!L1687="","",All_Tasks!L1687)</f>
        <v/>
      </c>
      <c r="M1687" t="str">
        <f>IF(All_Tasks!M1687="","",All_Tasks!M1687)</f>
        <v/>
      </c>
      <c r="N1687" t="str">
        <f>IF(All_Tasks!N1687="","",All_Tasks!N1687)</f>
        <v/>
      </c>
      <c r="O1687" t="str">
        <f>IF(All_Tasks!O1687="","",All_Tasks!O1687)</f>
        <v/>
      </c>
      <c r="P1687" s="181">
        <f>IF(All_Tasks!P1687="",0,All_Tasks!P1687)</f>
        <v>0</v>
      </c>
      <c r="Q1687" s="181">
        <f>IF(All_Tasks!Q1687="",0,All_Tasks!Q1687)</f>
        <v>0</v>
      </c>
      <c r="R1687" s="181">
        <f>IF(All_Tasks!R1687="",0,All_Tasks!R1687)</f>
        <v>0</v>
      </c>
      <c r="S1687" s="181" t="str">
        <f>IF(All_Tasks!S1687="","",All_Tasks!S1687)</f>
        <v/>
      </c>
      <c r="T1687" t="str">
        <f>IF(All_Tasks!T1687="","",All_Tasks!T1687)</f>
        <v/>
      </c>
      <c r="U1687" t="str">
        <f>IF(All_Tasks!U1687="","",All_Tasks!U1687)</f>
        <v/>
      </c>
      <c r="V1687">
        <f>IF(A1687="",0,IFERROR(MATCH(A1687,Scope_Labor_Rates!$A$6:$A$46,0)+5,0))</f>
        <v>0</v>
      </c>
      <c r="W1687" s="178">
        <f>IF(V1687&gt;0,INDEX(Scope_Labor_Rates!$C$6:$C$46,V1687-5),0)</f>
        <v>0</v>
      </c>
      <c r="X1687" s="178">
        <f>IF(V1687&gt;0,INDEX(Scope_Labor_Rates!$C$6:$C$46,V1687-5),0)</f>
        <v>0</v>
      </c>
      <c r="Y1687" s="180">
        <f>IF(V1687&gt;0,INDEX(Scope_Labor_Rates!$S$6:$S$46,V1687-5),0)</f>
        <v>0</v>
      </c>
      <c r="Z1687" s="180">
        <f>IF(V1687&gt;0,INDEX(Scope_Labor_Rates!$R$6:$R$46,V1687-5),1)</f>
        <v>1</v>
      </c>
      <c r="AA1687" s="231">
        <f t="shared" si="234"/>
        <v>0</v>
      </c>
      <c r="AB1687" t="str">
        <f t="shared" si="235"/>
        <v/>
      </c>
      <c r="AC1687" s="178" t="str">
        <f t="shared" si="236"/>
        <v/>
      </c>
      <c r="AD1687" s="181">
        <f t="shared" si="237"/>
        <v>0</v>
      </c>
      <c r="AE1687" s="178">
        <f>IF(V1687&gt;0,P1687*INDEX(Scope_Labor_Rates!$E$6:$E$46,V1687-5),0)</f>
        <v>0</v>
      </c>
      <c r="AF1687" s="181">
        <f>IF(V1687&gt;0,AE1687*INDEX(Scope_Labor_Rates!$D$6:$D$46,V1687-5)*AA1687,0)</f>
        <v>0</v>
      </c>
      <c r="AG1687" s="178">
        <f>IF(V1687&gt;0,P1687*INDEX(Scope_Labor_Rates!$G$6:$G$46,V1687-5),0)</f>
        <v>0</v>
      </c>
      <c r="AH1687" s="181">
        <f>IF(V1687&gt;0,AG1687*INDEX(Scope_Labor_Rates!$F$6:$F$46,V1687-5)*AA1687,0)</f>
        <v>0</v>
      </c>
      <c r="AI1687" s="178">
        <f>IF(V1687&gt;0,P1687*INDEX(Scope_Labor_Rates!$I$6:$I$46,V1687-5),0)</f>
        <v>0</v>
      </c>
      <c r="AJ1687" s="181">
        <f>IF(V1687&gt;0,AI1687*INDEX(Scope_Labor_Rates!$H$6:$H$46,V1687-5)*AA1687,0)</f>
        <v>0</v>
      </c>
      <c r="AK1687" s="178">
        <f>IF(V1687&gt;0,P1687*INDEX(Scope_Labor_Rates!$K$6:$K$46,V1687-5),0)</f>
        <v>0</v>
      </c>
      <c r="AL1687" s="181">
        <f>IF(V1687&gt;0,AK1687*INDEX(Scope_Labor_Rates!$J$6:$J$46,V1687-5)*AA1687,0)</f>
        <v>0</v>
      </c>
      <c r="AM1687" s="178">
        <f>IF(V1687&gt;0,P1687*INDEX(Scope_Labor_Rates!$M$6:$M$46,V1687-5),0)</f>
        <v>0</v>
      </c>
      <c r="AN1687" s="178">
        <f>IF(V1687&gt;0,AM1687*INDEX(Scope_Labor_Rates!$L$6:$L$46,V1687-5)*AA1687,0)</f>
        <v>0</v>
      </c>
      <c r="AO1687" s="178">
        <f>IF(V1687&gt;0,P1687*INDEX(Scope_Labor_Rates!$O$6:$O$46,V1687-5)*AA1687,0)</f>
        <v>0</v>
      </c>
      <c r="AP1687" s="181">
        <f>IF(V1687&gt;0,P1687*INDEX(Scope_Labor_Rates!$Q$6:$Q$46,V1687-5)*AA1687,0)</f>
        <v>0</v>
      </c>
      <c r="AQ1687" s="178">
        <f t="shared" si="238"/>
        <v>0</v>
      </c>
      <c r="AR1687" s="178">
        <f t="shared" si="239"/>
        <v>0</v>
      </c>
      <c r="AS1687" s="178">
        <f t="shared" si="240"/>
        <v>0</v>
      </c>
      <c r="AT1687" s="178">
        <f t="shared" si="241"/>
        <v>0</v>
      </c>
      <c r="AU1687">
        <f t="shared" si="242"/>
        <v>0</v>
      </c>
    </row>
    <row r="1688" spans="1:47">
      <c r="A1688" t="str">
        <f>IF(All_Tasks!A1688="","",All_Tasks!A1688)</f>
        <v/>
      </c>
      <c r="B1688" t="str">
        <f>IF(All_Tasks!B1688="","",All_Tasks!B1688)</f>
        <v/>
      </c>
      <c r="C1688" t="str">
        <f>IF(All_Tasks!C1688="","",All_Tasks!C1688)</f>
        <v/>
      </c>
      <c r="D1688" t="str">
        <f>IF(All_Tasks!D1688="","",All_Tasks!D1688)</f>
        <v/>
      </c>
      <c r="E1688" t="str">
        <f>IF(All_Tasks!V1688&lt;&gt;"",All_Tasks!V1688,IF(All_Tasks!E1688&lt;&gt;"",All_Tasks!E1688,""))</f>
        <v/>
      </c>
      <c r="F1688" t="str">
        <f>IF(All_Tasks!F1688="","",All_Tasks!F1688)</f>
        <v/>
      </c>
      <c r="G1688" t="str">
        <f>IF(All_Tasks!G1688="","",All_Tasks!G1688)</f>
        <v/>
      </c>
      <c r="H1688" s="231" t="str">
        <f>IF(All_Tasks!H1688="","",All_Tasks!H1688)</f>
        <v/>
      </c>
      <c r="I1688" t="str">
        <f>IF(All_Tasks!I1688="","",All_Tasks!I1688)</f>
        <v/>
      </c>
      <c r="J1688" t="str">
        <f>IF(All_Tasks!J1688="","",All_Tasks!J1688)</f>
        <v/>
      </c>
      <c r="K1688" t="str">
        <f>IF(All_Tasks!K1688="","",All_Tasks!K1688)</f>
        <v/>
      </c>
      <c r="L1688" s="231" t="str">
        <f>IF(All_Tasks!L1688="","",All_Tasks!L1688)</f>
        <v/>
      </c>
      <c r="M1688" t="str">
        <f>IF(All_Tasks!M1688="","",All_Tasks!M1688)</f>
        <v/>
      </c>
      <c r="N1688" t="str">
        <f>IF(All_Tasks!N1688="","",All_Tasks!N1688)</f>
        <v/>
      </c>
      <c r="O1688" t="str">
        <f>IF(All_Tasks!O1688="","",All_Tasks!O1688)</f>
        <v/>
      </c>
      <c r="P1688" s="181">
        <f>IF(All_Tasks!P1688="",0,All_Tasks!P1688)</f>
        <v>0</v>
      </c>
      <c r="Q1688" s="181">
        <f>IF(All_Tasks!Q1688="",0,All_Tasks!Q1688)</f>
        <v>0</v>
      </c>
      <c r="R1688" s="181">
        <f>IF(All_Tasks!R1688="",0,All_Tasks!R1688)</f>
        <v>0</v>
      </c>
      <c r="S1688" s="181" t="str">
        <f>IF(All_Tasks!S1688="","",All_Tasks!S1688)</f>
        <v/>
      </c>
      <c r="T1688" t="str">
        <f>IF(All_Tasks!T1688="","",All_Tasks!T1688)</f>
        <v/>
      </c>
      <c r="U1688" t="str">
        <f>IF(All_Tasks!U1688="","",All_Tasks!U1688)</f>
        <v/>
      </c>
      <c r="V1688">
        <f>IF(A1688="",0,IFERROR(MATCH(A1688,Scope_Labor_Rates!$A$6:$A$46,0)+5,0))</f>
        <v>0</v>
      </c>
      <c r="W1688" s="178">
        <f>IF(V1688&gt;0,INDEX(Scope_Labor_Rates!$C$6:$C$46,V1688-5),0)</f>
        <v>0</v>
      </c>
      <c r="X1688" s="178">
        <f>IF(V1688&gt;0,INDEX(Scope_Labor_Rates!$C$6:$C$46,V1688-5),0)</f>
        <v>0</v>
      </c>
      <c r="Y1688" s="180">
        <f>IF(V1688&gt;0,INDEX(Scope_Labor_Rates!$S$6:$S$46,V1688-5),0)</f>
        <v>0</v>
      </c>
      <c r="Z1688" s="180">
        <f>IF(V1688&gt;0,INDEX(Scope_Labor_Rates!$R$6:$R$46,V1688-5),1)</f>
        <v>1</v>
      </c>
      <c r="AA1688" s="231">
        <f t="shared" si="234"/>
        <v>0</v>
      </c>
      <c r="AB1688" t="str">
        <f t="shared" si="235"/>
        <v/>
      </c>
      <c r="AC1688" s="178" t="str">
        <f t="shared" si="236"/>
        <v/>
      </c>
      <c r="AD1688" s="181">
        <f t="shared" si="237"/>
        <v>0</v>
      </c>
      <c r="AE1688" s="178">
        <f>IF(V1688&gt;0,P1688*INDEX(Scope_Labor_Rates!$E$6:$E$46,V1688-5),0)</f>
        <v>0</v>
      </c>
      <c r="AF1688" s="181">
        <f>IF(V1688&gt;0,AE1688*INDEX(Scope_Labor_Rates!$D$6:$D$46,V1688-5)*AA1688,0)</f>
        <v>0</v>
      </c>
      <c r="AG1688" s="178">
        <f>IF(V1688&gt;0,P1688*INDEX(Scope_Labor_Rates!$G$6:$G$46,V1688-5),0)</f>
        <v>0</v>
      </c>
      <c r="AH1688" s="181">
        <f>IF(V1688&gt;0,AG1688*INDEX(Scope_Labor_Rates!$F$6:$F$46,V1688-5)*AA1688,0)</f>
        <v>0</v>
      </c>
      <c r="AI1688" s="178">
        <f>IF(V1688&gt;0,P1688*INDEX(Scope_Labor_Rates!$I$6:$I$46,V1688-5),0)</f>
        <v>0</v>
      </c>
      <c r="AJ1688" s="181">
        <f>IF(V1688&gt;0,AI1688*INDEX(Scope_Labor_Rates!$H$6:$H$46,V1688-5)*AA1688,0)</f>
        <v>0</v>
      </c>
      <c r="AK1688" s="178">
        <f>IF(V1688&gt;0,P1688*INDEX(Scope_Labor_Rates!$K$6:$K$46,V1688-5),0)</f>
        <v>0</v>
      </c>
      <c r="AL1688" s="181">
        <f>IF(V1688&gt;0,AK1688*INDEX(Scope_Labor_Rates!$J$6:$J$46,V1688-5)*AA1688,0)</f>
        <v>0</v>
      </c>
      <c r="AM1688" s="178">
        <f>IF(V1688&gt;0,P1688*INDEX(Scope_Labor_Rates!$M$6:$M$46,V1688-5),0)</f>
        <v>0</v>
      </c>
      <c r="AN1688" s="178">
        <f>IF(V1688&gt;0,AM1688*INDEX(Scope_Labor_Rates!$L$6:$L$46,V1688-5)*AA1688,0)</f>
        <v>0</v>
      </c>
      <c r="AO1688" s="178">
        <f>IF(V1688&gt;0,P1688*INDEX(Scope_Labor_Rates!$O$6:$O$46,V1688-5)*AA1688,0)</f>
        <v>0</v>
      </c>
      <c r="AP1688" s="181">
        <f>IF(V1688&gt;0,P1688*INDEX(Scope_Labor_Rates!$Q$6:$Q$46,V1688-5)*AA1688,0)</f>
        <v>0</v>
      </c>
      <c r="AQ1688" s="178">
        <f t="shared" si="238"/>
        <v>0</v>
      </c>
      <c r="AR1688" s="178">
        <f t="shared" si="239"/>
        <v>0</v>
      </c>
      <c r="AS1688" s="178">
        <f t="shared" si="240"/>
        <v>0</v>
      </c>
      <c r="AT1688" s="178">
        <f t="shared" si="241"/>
        <v>0</v>
      </c>
      <c r="AU1688">
        <f t="shared" si="242"/>
        <v>0</v>
      </c>
    </row>
    <row r="1689" spans="1:47">
      <c r="A1689" t="str">
        <f>IF(All_Tasks!A1689="","",All_Tasks!A1689)</f>
        <v/>
      </c>
      <c r="B1689" t="str">
        <f>IF(All_Tasks!B1689="","",All_Tasks!B1689)</f>
        <v/>
      </c>
      <c r="C1689" t="str">
        <f>IF(All_Tasks!C1689="","",All_Tasks!C1689)</f>
        <v/>
      </c>
      <c r="D1689" t="str">
        <f>IF(All_Tasks!D1689="","",All_Tasks!D1689)</f>
        <v/>
      </c>
      <c r="E1689" t="str">
        <f>IF(All_Tasks!V1689&lt;&gt;"",All_Tasks!V1689,IF(All_Tasks!E1689&lt;&gt;"",All_Tasks!E1689,""))</f>
        <v/>
      </c>
      <c r="F1689" t="str">
        <f>IF(All_Tasks!F1689="","",All_Tasks!F1689)</f>
        <v/>
      </c>
      <c r="G1689" t="str">
        <f>IF(All_Tasks!G1689="","",All_Tasks!G1689)</f>
        <v/>
      </c>
      <c r="H1689" s="231" t="str">
        <f>IF(All_Tasks!H1689="","",All_Tasks!H1689)</f>
        <v/>
      </c>
      <c r="I1689" t="str">
        <f>IF(All_Tasks!I1689="","",All_Tasks!I1689)</f>
        <v/>
      </c>
      <c r="J1689" t="str">
        <f>IF(All_Tasks!J1689="","",All_Tasks!J1689)</f>
        <v/>
      </c>
      <c r="K1689" t="str">
        <f>IF(All_Tasks!K1689="","",All_Tasks!K1689)</f>
        <v/>
      </c>
      <c r="L1689" s="231" t="str">
        <f>IF(All_Tasks!L1689="","",All_Tasks!L1689)</f>
        <v/>
      </c>
      <c r="M1689" t="str">
        <f>IF(All_Tasks!M1689="","",All_Tasks!M1689)</f>
        <v/>
      </c>
      <c r="N1689" t="str">
        <f>IF(All_Tasks!N1689="","",All_Tasks!N1689)</f>
        <v/>
      </c>
      <c r="O1689" t="str">
        <f>IF(All_Tasks!O1689="","",All_Tasks!O1689)</f>
        <v/>
      </c>
      <c r="P1689" s="181">
        <f>IF(All_Tasks!P1689="",0,All_Tasks!P1689)</f>
        <v>0</v>
      </c>
      <c r="Q1689" s="181">
        <f>IF(All_Tasks!Q1689="",0,All_Tasks!Q1689)</f>
        <v>0</v>
      </c>
      <c r="R1689" s="181">
        <f>IF(All_Tasks!R1689="",0,All_Tasks!R1689)</f>
        <v>0</v>
      </c>
      <c r="S1689" s="181" t="str">
        <f>IF(All_Tasks!S1689="","",All_Tasks!S1689)</f>
        <v/>
      </c>
      <c r="T1689" t="str">
        <f>IF(All_Tasks!T1689="","",All_Tasks!T1689)</f>
        <v/>
      </c>
      <c r="U1689" t="str">
        <f>IF(All_Tasks!U1689="","",All_Tasks!U1689)</f>
        <v/>
      </c>
      <c r="V1689">
        <f>IF(A1689="",0,IFERROR(MATCH(A1689,Scope_Labor_Rates!$A$6:$A$46,0)+5,0))</f>
        <v>0</v>
      </c>
      <c r="W1689" s="178">
        <f>IF(V1689&gt;0,INDEX(Scope_Labor_Rates!$C$6:$C$46,V1689-5),0)</f>
        <v>0</v>
      </c>
      <c r="X1689" s="178">
        <f>IF(V1689&gt;0,INDEX(Scope_Labor_Rates!$C$6:$C$46,V1689-5),0)</f>
        <v>0</v>
      </c>
      <c r="Y1689" s="180">
        <f>IF(V1689&gt;0,INDEX(Scope_Labor_Rates!$S$6:$S$46,V1689-5),0)</f>
        <v>0</v>
      </c>
      <c r="Z1689" s="180">
        <f>IF(V1689&gt;0,INDEX(Scope_Labor_Rates!$R$6:$R$46,V1689-5),1)</f>
        <v>1</v>
      </c>
      <c r="AA1689" s="231">
        <f t="shared" si="234"/>
        <v>0</v>
      </c>
      <c r="AB1689" t="str">
        <f t="shared" si="235"/>
        <v/>
      </c>
      <c r="AC1689" s="178" t="str">
        <f t="shared" si="236"/>
        <v/>
      </c>
      <c r="AD1689" s="181">
        <f t="shared" si="237"/>
        <v>0</v>
      </c>
      <c r="AE1689" s="178">
        <f>IF(V1689&gt;0,P1689*INDEX(Scope_Labor_Rates!$E$6:$E$46,V1689-5),0)</f>
        <v>0</v>
      </c>
      <c r="AF1689" s="181">
        <f>IF(V1689&gt;0,AE1689*INDEX(Scope_Labor_Rates!$D$6:$D$46,V1689-5)*AA1689,0)</f>
        <v>0</v>
      </c>
      <c r="AG1689" s="178">
        <f>IF(V1689&gt;0,P1689*INDEX(Scope_Labor_Rates!$G$6:$G$46,V1689-5),0)</f>
        <v>0</v>
      </c>
      <c r="AH1689" s="181">
        <f>IF(V1689&gt;0,AG1689*INDEX(Scope_Labor_Rates!$F$6:$F$46,V1689-5)*AA1689,0)</f>
        <v>0</v>
      </c>
      <c r="AI1689" s="178">
        <f>IF(V1689&gt;0,P1689*INDEX(Scope_Labor_Rates!$I$6:$I$46,V1689-5),0)</f>
        <v>0</v>
      </c>
      <c r="AJ1689" s="181">
        <f>IF(V1689&gt;0,AI1689*INDEX(Scope_Labor_Rates!$H$6:$H$46,V1689-5)*AA1689,0)</f>
        <v>0</v>
      </c>
      <c r="AK1689" s="178">
        <f>IF(V1689&gt;0,P1689*INDEX(Scope_Labor_Rates!$K$6:$K$46,V1689-5),0)</f>
        <v>0</v>
      </c>
      <c r="AL1689" s="181">
        <f>IF(V1689&gt;0,AK1689*INDEX(Scope_Labor_Rates!$J$6:$J$46,V1689-5)*AA1689,0)</f>
        <v>0</v>
      </c>
      <c r="AM1689" s="178">
        <f>IF(V1689&gt;0,P1689*INDEX(Scope_Labor_Rates!$M$6:$M$46,V1689-5),0)</f>
        <v>0</v>
      </c>
      <c r="AN1689" s="178">
        <f>IF(V1689&gt;0,AM1689*INDEX(Scope_Labor_Rates!$L$6:$L$46,V1689-5)*AA1689,0)</f>
        <v>0</v>
      </c>
      <c r="AO1689" s="178">
        <f>IF(V1689&gt;0,P1689*INDEX(Scope_Labor_Rates!$O$6:$O$46,V1689-5)*AA1689,0)</f>
        <v>0</v>
      </c>
      <c r="AP1689" s="181">
        <f>IF(V1689&gt;0,P1689*INDEX(Scope_Labor_Rates!$Q$6:$Q$46,V1689-5)*AA1689,0)</f>
        <v>0</v>
      </c>
      <c r="AQ1689" s="178">
        <f t="shared" si="238"/>
        <v>0</v>
      </c>
      <c r="AR1689" s="178">
        <f t="shared" si="239"/>
        <v>0</v>
      </c>
      <c r="AS1689" s="178">
        <f t="shared" si="240"/>
        <v>0</v>
      </c>
      <c r="AT1689" s="178">
        <f t="shared" si="241"/>
        <v>0</v>
      </c>
      <c r="AU1689">
        <f t="shared" si="242"/>
        <v>0</v>
      </c>
    </row>
    <row r="1690" spans="1:47">
      <c r="A1690" t="str">
        <f>IF(All_Tasks!A1690="","",All_Tasks!A1690)</f>
        <v/>
      </c>
      <c r="B1690" t="str">
        <f>IF(All_Tasks!B1690="","",All_Tasks!B1690)</f>
        <v/>
      </c>
      <c r="C1690" t="str">
        <f>IF(All_Tasks!C1690="","",All_Tasks!C1690)</f>
        <v/>
      </c>
      <c r="D1690" t="str">
        <f>IF(All_Tasks!D1690="","",All_Tasks!D1690)</f>
        <v/>
      </c>
      <c r="E1690" t="str">
        <f>IF(All_Tasks!V1690&lt;&gt;"",All_Tasks!V1690,IF(All_Tasks!E1690&lt;&gt;"",All_Tasks!E1690,""))</f>
        <v/>
      </c>
      <c r="F1690" t="str">
        <f>IF(All_Tasks!F1690="","",All_Tasks!F1690)</f>
        <v/>
      </c>
      <c r="G1690" t="str">
        <f>IF(All_Tasks!G1690="","",All_Tasks!G1690)</f>
        <v/>
      </c>
      <c r="H1690" s="231" t="str">
        <f>IF(All_Tasks!H1690="","",All_Tasks!H1690)</f>
        <v/>
      </c>
      <c r="I1690" t="str">
        <f>IF(All_Tasks!I1690="","",All_Tasks!I1690)</f>
        <v/>
      </c>
      <c r="J1690" t="str">
        <f>IF(All_Tasks!J1690="","",All_Tasks!J1690)</f>
        <v/>
      </c>
      <c r="K1690" t="str">
        <f>IF(All_Tasks!K1690="","",All_Tasks!K1690)</f>
        <v/>
      </c>
      <c r="L1690" s="231" t="str">
        <f>IF(All_Tasks!L1690="","",All_Tasks!L1690)</f>
        <v/>
      </c>
      <c r="M1690" t="str">
        <f>IF(All_Tasks!M1690="","",All_Tasks!M1690)</f>
        <v/>
      </c>
      <c r="N1690" t="str">
        <f>IF(All_Tasks!N1690="","",All_Tasks!N1690)</f>
        <v/>
      </c>
      <c r="O1690" t="str">
        <f>IF(All_Tasks!O1690="","",All_Tasks!O1690)</f>
        <v/>
      </c>
      <c r="P1690" s="181">
        <f>IF(All_Tasks!P1690="",0,All_Tasks!P1690)</f>
        <v>0</v>
      </c>
      <c r="Q1690" s="181">
        <f>IF(All_Tasks!Q1690="",0,All_Tasks!Q1690)</f>
        <v>0</v>
      </c>
      <c r="R1690" s="181">
        <f>IF(All_Tasks!R1690="",0,All_Tasks!R1690)</f>
        <v>0</v>
      </c>
      <c r="S1690" s="181" t="str">
        <f>IF(All_Tasks!S1690="","",All_Tasks!S1690)</f>
        <v/>
      </c>
      <c r="T1690" t="str">
        <f>IF(All_Tasks!T1690="","",All_Tasks!T1690)</f>
        <v/>
      </c>
      <c r="U1690" t="str">
        <f>IF(All_Tasks!U1690="","",All_Tasks!U1690)</f>
        <v/>
      </c>
      <c r="V1690">
        <f>IF(A1690="",0,IFERROR(MATCH(A1690,Scope_Labor_Rates!$A$6:$A$46,0)+5,0))</f>
        <v>0</v>
      </c>
      <c r="W1690" s="178">
        <f>IF(V1690&gt;0,INDEX(Scope_Labor_Rates!$C$6:$C$46,V1690-5),0)</f>
        <v>0</v>
      </c>
      <c r="X1690" s="178">
        <f>IF(V1690&gt;0,INDEX(Scope_Labor_Rates!$C$6:$C$46,V1690-5),0)</f>
        <v>0</v>
      </c>
      <c r="Y1690" s="180">
        <f>IF(V1690&gt;0,INDEX(Scope_Labor_Rates!$S$6:$S$46,V1690-5),0)</f>
        <v>0</v>
      </c>
      <c r="Z1690" s="180">
        <f>IF(V1690&gt;0,INDEX(Scope_Labor_Rates!$R$6:$R$46,V1690-5),1)</f>
        <v>1</v>
      </c>
      <c r="AA1690" s="231">
        <f t="shared" si="234"/>
        <v>0</v>
      </c>
      <c r="AB1690" t="str">
        <f t="shared" si="235"/>
        <v/>
      </c>
      <c r="AC1690" s="178" t="str">
        <f t="shared" si="236"/>
        <v/>
      </c>
      <c r="AD1690" s="181">
        <f t="shared" si="237"/>
        <v>0</v>
      </c>
      <c r="AE1690" s="178">
        <f>IF(V1690&gt;0,P1690*INDEX(Scope_Labor_Rates!$E$6:$E$46,V1690-5),0)</f>
        <v>0</v>
      </c>
      <c r="AF1690" s="181">
        <f>IF(V1690&gt;0,AE1690*INDEX(Scope_Labor_Rates!$D$6:$D$46,V1690-5)*AA1690,0)</f>
        <v>0</v>
      </c>
      <c r="AG1690" s="178">
        <f>IF(V1690&gt;0,P1690*INDEX(Scope_Labor_Rates!$G$6:$G$46,V1690-5),0)</f>
        <v>0</v>
      </c>
      <c r="AH1690" s="181">
        <f>IF(V1690&gt;0,AG1690*INDEX(Scope_Labor_Rates!$F$6:$F$46,V1690-5)*AA1690,0)</f>
        <v>0</v>
      </c>
      <c r="AI1690" s="178">
        <f>IF(V1690&gt;0,P1690*INDEX(Scope_Labor_Rates!$I$6:$I$46,V1690-5),0)</f>
        <v>0</v>
      </c>
      <c r="AJ1690" s="181">
        <f>IF(V1690&gt;0,AI1690*INDEX(Scope_Labor_Rates!$H$6:$H$46,V1690-5)*AA1690,0)</f>
        <v>0</v>
      </c>
      <c r="AK1690" s="178">
        <f>IF(V1690&gt;0,P1690*INDEX(Scope_Labor_Rates!$K$6:$K$46,V1690-5),0)</f>
        <v>0</v>
      </c>
      <c r="AL1690" s="181">
        <f>IF(V1690&gt;0,AK1690*INDEX(Scope_Labor_Rates!$J$6:$J$46,V1690-5)*AA1690,0)</f>
        <v>0</v>
      </c>
      <c r="AM1690" s="178">
        <f>IF(V1690&gt;0,P1690*INDEX(Scope_Labor_Rates!$M$6:$M$46,V1690-5),0)</f>
        <v>0</v>
      </c>
      <c r="AN1690" s="178">
        <f>IF(V1690&gt;0,AM1690*INDEX(Scope_Labor_Rates!$L$6:$L$46,V1690-5)*AA1690,0)</f>
        <v>0</v>
      </c>
      <c r="AO1690" s="178">
        <f>IF(V1690&gt;0,P1690*INDEX(Scope_Labor_Rates!$O$6:$O$46,V1690-5)*AA1690,0)</f>
        <v>0</v>
      </c>
      <c r="AP1690" s="181">
        <f>IF(V1690&gt;0,P1690*INDEX(Scope_Labor_Rates!$Q$6:$Q$46,V1690-5)*AA1690,0)</f>
        <v>0</v>
      </c>
      <c r="AQ1690" s="178">
        <f t="shared" si="238"/>
        <v>0</v>
      </c>
      <c r="AR1690" s="178">
        <f t="shared" si="239"/>
        <v>0</v>
      </c>
      <c r="AS1690" s="178">
        <f t="shared" si="240"/>
        <v>0</v>
      </c>
      <c r="AT1690" s="178">
        <f t="shared" si="241"/>
        <v>0</v>
      </c>
      <c r="AU1690">
        <f t="shared" si="242"/>
        <v>0</v>
      </c>
    </row>
    <row r="1691" spans="1:47">
      <c r="A1691" t="str">
        <f>IF(All_Tasks!A1691="","",All_Tasks!A1691)</f>
        <v/>
      </c>
      <c r="B1691" t="str">
        <f>IF(All_Tasks!B1691="","",All_Tasks!B1691)</f>
        <v/>
      </c>
      <c r="C1691" t="str">
        <f>IF(All_Tasks!C1691="","",All_Tasks!C1691)</f>
        <v/>
      </c>
      <c r="D1691" t="str">
        <f>IF(All_Tasks!D1691="","",All_Tasks!D1691)</f>
        <v/>
      </c>
      <c r="E1691" t="str">
        <f>IF(All_Tasks!V1691&lt;&gt;"",All_Tasks!V1691,IF(All_Tasks!E1691&lt;&gt;"",All_Tasks!E1691,""))</f>
        <v/>
      </c>
      <c r="F1691" t="str">
        <f>IF(All_Tasks!F1691="","",All_Tasks!F1691)</f>
        <v/>
      </c>
      <c r="G1691" t="str">
        <f>IF(All_Tasks!G1691="","",All_Tasks!G1691)</f>
        <v/>
      </c>
      <c r="H1691" s="231" t="str">
        <f>IF(All_Tasks!H1691="","",All_Tasks!H1691)</f>
        <v/>
      </c>
      <c r="I1691" t="str">
        <f>IF(All_Tasks!I1691="","",All_Tasks!I1691)</f>
        <v/>
      </c>
      <c r="J1691" t="str">
        <f>IF(All_Tasks!J1691="","",All_Tasks!J1691)</f>
        <v/>
      </c>
      <c r="K1691" t="str">
        <f>IF(All_Tasks!K1691="","",All_Tasks!K1691)</f>
        <v/>
      </c>
      <c r="L1691" s="231" t="str">
        <f>IF(All_Tasks!L1691="","",All_Tasks!L1691)</f>
        <v/>
      </c>
      <c r="M1691" t="str">
        <f>IF(All_Tasks!M1691="","",All_Tasks!M1691)</f>
        <v/>
      </c>
      <c r="N1691" t="str">
        <f>IF(All_Tasks!N1691="","",All_Tasks!N1691)</f>
        <v/>
      </c>
      <c r="O1691" t="str">
        <f>IF(All_Tasks!O1691="","",All_Tasks!O1691)</f>
        <v/>
      </c>
      <c r="P1691" s="181">
        <f>IF(All_Tasks!P1691="",0,All_Tasks!P1691)</f>
        <v>0</v>
      </c>
      <c r="Q1691" s="181">
        <f>IF(All_Tasks!Q1691="",0,All_Tasks!Q1691)</f>
        <v>0</v>
      </c>
      <c r="R1691" s="181">
        <f>IF(All_Tasks!R1691="",0,All_Tasks!R1691)</f>
        <v>0</v>
      </c>
      <c r="S1691" s="181" t="str">
        <f>IF(All_Tasks!S1691="","",All_Tasks!S1691)</f>
        <v/>
      </c>
      <c r="T1691" t="str">
        <f>IF(All_Tasks!T1691="","",All_Tasks!T1691)</f>
        <v/>
      </c>
      <c r="U1691" t="str">
        <f>IF(All_Tasks!U1691="","",All_Tasks!U1691)</f>
        <v/>
      </c>
      <c r="V1691">
        <f>IF(A1691="",0,IFERROR(MATCH(A1691,Scope_Labor_Rates!$A$6:$A$46,0)+5,0))</f>
        <v>0</v>
      </c>
      <c r="W1691" s="178">
        <f>IF(V1691&gt;0,INDEX(Scope_Labor_Rates!$C$6:$C$46,V1691-5),0)</f>
        <v>0</v>
      </c>
      <c r="X1691" s="178">
        <f>IF(V1691&gt;0,INDEX(Scope_Labor_Rates!$C$6:$C$46,V1691-5),0)</f>
        <v>0</v>
      </c>
      <c r="Y1691" s="180">
        <f>IF(V1691&gt;0,INDEX(Scope_Labor_Rates!$S$6:$S$46,V1691-5),0)</f>
        <v>0</v>
      </c>
      <c r="Z1691" s="180">
        <f>IF(V1691&gt;0,INDEX(Scope_Labor_Rates!$R$6:$R$46,V1691-5),1)</f>
        <v>1</v>
      </c>
      <c r="AA1691" s="231">
        <f t="shared" si="234"/>
        <v>0</v>
      </c>
      <c r="AB1691" t="str">
        <f t="shared" si="235"/>
        <v/>
      </c>
      <c r="AC1691" s="178" t="str">
        <f t="shared" si="236"/>
        <v/>
      </c>
      <c r="AD1691" s="181">
        <f t="shared" si="237"/>
        <v>0</v>
      </c>
      <c r="AE1691" s="178">
        <f>IF(V1691&gt;0,P1691*INDEX(Scope_Labor_Rates!$E$6:$E$46,V1691-5),0)</f>
        <v>0</v>
      </c>
      <c r="AF1691" s="181">
        <f>IF(V1691&gt;0,AE1691*INDEX(Scope_Labor_Rates!$D$6:$D$46,V1691-5)*AA1691,0)</f>
        <v>0</v>
      </c>
      <c r="AG1691" s="178">
        <f>IF(V1691&gt;0,P1691*INDEX(Scope_Labor_Rates!$G$6:$G$46,V1691-5),0)</f>
        <v>0</v>
      </c>
      <c r="AH1691" s="181">
        <f>IF(V1691&gt;0,AG1691*INDEX(Scope_Labor_Rates!$F$6:$F$46,V1691-5)*AA1691,0)</f>
        <v>0</v>
      </c>
      <c r="AI1691" s="178">
        <f>IF(V1691&gt;0,P1691*INDEX(Scope_Labor_Rates!$I$6:$I$46,V1691-5),0)</f>
        <v>0</v>
      </c>
      <c r="AJ1691" s="181">
        <f>IF(V1691&gt;0,AI1691*INDEX(Scope_Labor_Rates!$H$6:$H$46,V1691-5)*AA1691,0)</f>
        <v>0</v>
      </c>
      <c r="AK1691" s="178">
        <f>IF(V1691&gt;0,P1691*INDEX(Scope_Labor_Rates!$K$6:$K$46,V1691-5),0)</f>
        <v>0</v>
      </c>
      <c r="AL1691" s="181">
        <f>IF(V1691&gt;0,AK1691*INDEX(Scope_Labor_Rates!$J$6:$J$46,V1691-5)*AA1691,0)</f>
        <v>0</v>
      </c>
      <c r="AM1691" s="178">
        <f>IF(V1691&gt;0,P1691*INDEX(Scope_Labor_Rates!$M$6:$M$46,V1691-5),0)</f>
        <v>0</v>
      </c>
      <c r="AN1691" s="178">
        <f>IF(V1691&gt;0,AM1691*INDEX(Scope_Labor_Rates!$L$6:$L$46,V1691-5)*AA1691,0)</f>
        <v>0</v>
      </c>
      <c r="AO1691" s="178">
        <f>IF(V1691&gt;0,P1691*INDEX(Scope_Labor_Rates!$O$6:$O$46,V1691-5)*AA1691,0)</f>
        <v>0</v>
      </c>
      <c r="AP1691" s="181">
        <f>IF(V1691&gt;0,P1691*INDEX(Scope_Labor_Rates!$Q$6:$Q$46,V1691-5)*AA1691,0)</f>
        <v>0</v>
      </c>
      <c r="AQ1691" s="178">
        <f t="shared" si="238"/>
        <v>0</v>
      </c>
      <c r="AR1691" s="178">
        <f t="shared" si="239"/>
        <v>0</v>
      </c>
      <c r="AS1691" s="178">
        <f t="shared" si="240"/>
        <v>0</v>
      </c>
      <c r="AT1691" s="178">
        <f t="shared" si="241"/>
        <v>0</v>
      </c>
      <c r="AU1691">
        <f t="shared" si="242"/>
        <v>0</v>
      </c>
    </row>
    <row r="1692" spans="1:47">
      <c r="A1692" t="str">
        <f>IF(All_Tasks!A1692="","",All_Tasks!A1692)</f>
        <v/>
      </c>
      <c r="B1692" t="str">
        <f>IF(All_Tasks!B1692="","",All_Tasks!B1692)</f>
        <v/>
      </c>
      <c r="C1692" t="str">
        <f>IF(All_Tasks!C1692="","",All_Tasks!C1692)</f>
        <v/>
      </c>
      <c r="D1692" t="str">
        <f>IF(All_Tasks!D1692="","",All_Tasks!D1692)</f>
        <v/>
      </c>
      <c r="E1692" t="str">
        <f>IF(All_Tasks!V1692&lt;&gt;"",All_Tasks!V1692,IF(All_Tasks!E1692&lt;&gt;"",All_Tasks!E1692,""))</f>
        <v/>
      </c>
      <c r="F1692" t="str">
        <f>IF(All_Tasks!F1692="","",All_Tasks!F1692)</f>
        <v/>
      </c>
      <c r="G1692" t="str">
        <f>IF(All_Tasks!G1692="","",All_Tasks!G1692)</f>
        <v/>
      </c>
      <c r="H1692" s="231" t="str">
        <f>IF(All_Tasks!H1692="","",All_Tasks!H1692)</f>
        <v/>
      </c>
      <c r="I1692" t="str">
        <f>IF(All_Tasks!I1692="","",All_Tasks!I1692)</f>
        <v/>
      </c>
      <c r="J1692" t="str">
        <f>IF(All_Tasks!J1692="","",All_Tasks!J1692)</f>
        <v/>
      </c>
      <c r="K1692" t="str">
        <f>IF(All_Tasks!K1692="","",All_Tasks!K1692)</f>
        <v/>
      </c>
      <c r="L1692" s="231" t="str">
        <f>IF(All_Tasks!L1692="","",All_Tasks!L1692)</f>
        <v/>
      </c>
      <c r="M1692" t="str">
        <f>IF(All_Tasks!M1692="","",All_Tasks!M1692)</f>
        <v/>
      </c>
      <c r="N1692" t="str">
        <f>IF(All_Tasks!N1692="","",All_Tasks!N1692)</f>
        <v/>
      </c>
      <c r="O1692" t="str">
        <f>IF(All_Tasks!O1692="","",All_Tasks!O1692)</f>
        <v/>
      </c>
      <c r="P1692" s="181">
        <f>IF(All_Tasks!P1692="",0,All_Tasks!P1692)</f>
        <v>0</v>
      </c>
      <c r="Q1692" s="181">
        <f>IF(All_Tasks!Q1692="",0,All_Tasks!Q1692)</f>
        <v>0</v>
      </c>
      <c r="R1692" s="181">
        <f>IF(All_Tasks!R1692="",0,All_Tasks!R1692)</f>
        <v>0</v>
      </c>
      <c r="S1692" s="181" t="str">
        <f>IF(All_Tasks!S1692="","",All_Tasks!S1692)</f>
        <v/>
      </c>
      <c r="T1692" t="str">
        <f>IF(All_Tasks!T1692="","",All_Tasks!T1692)</f>
        <v/>
      </c>
      <c r="U1692" t="str">
        <f>IF(All_Tasks!U1692="","",All_Tasks!U1692)</f>
        <v/>
      </c>
      <c r="V1692">
        <f>IF(A1692="",0,IFERROR(MATCH(A1692,Scope_Labor_Rates!$A$6:$A$46,0)+5,0))</f>
        <v>0</v>
      </c>
      <c r="W1692" s="178">
        <f>IF(V1692&gt;0,INDEX(Scope_Labor_Rates!$C$6:$C$46,V1692-5),0)</f>
        <v>0</v>
      </c>
      <c r="X1692" s="178">
        <f>IF(V1692&gt;0,INDEX(Scope_Labor_Rates!$C$6:$C$46,V1692-5),0)</f>
        <v>0</v>
      </c>
      <c r="Y1692" s="180">
        <f>IF(V1692&gt;0,INDEX(Scope_Labor_Rates!$S$6:$S$46,V1692-5),0)</f>
        <v>0</v>
      </c>
      <c r="Z1692" s="180">
        <f>IF(V1692&gt;0,INDEX(Scope_Labor_Rates!$R$6:$R$46,V1692-5),1)</f>
        <v>1</v>
      </c>
      <c r="AA1692" s="231">
        <f t="shared" si="234"/>
        <v>0</v>
      </c>
      <c r="AB1692" t="str">
        <f t="shared" si="235"/>
        <v/>
      </c>
      <c r="AC1692" s="178" t="str">
        <f t="shared" si="236"/>
        <v/>
      </c>
      <c r="AD1692" s="181">
        <f t="shared" si="237"/>
        <v>0</v>
      </c>
      <c r="AE1692" s="178">
        <f>IF(V1692&gt;0,P1692*INDEX(Scope_Labor_Rates!$E$6:$E$46,V1692-5),0)</f>
        <v>0</v>
      </c>
      <c r="AF1692" s="181">
        <f>IF(V1692&gt;0,AE1692*INDEX(Scope_Labor_Rates!$D$6:$D$46,V1692-5)*AA1692,0)</f>
        <v>0</v>
      </c>
      <c r="AG1692" s="178">
        <f>IF(V1692&gt;0,P1692*INDEX(Scope_Labor_Rates!$G$6:$G$46,V1692-5),0)</f>
        <v>0</v>
      </c>
      <c r="AH1692" s="181">
        <f>IF(V1692&gt;0,AG1692*INDEX(Scope_Labor_Rates!$F$6:$F$46,V1692-5)*AA1692,0)</f>
        <v>0</v>
      </c>
      <c r="AI1692" s="178">
        <f>IF(V1692&gt;0,P1692*INDEX(Scope_Labor_Rates!$I$6:$I$46,V1692-5),0)</f>
        <v>0</v>
      </c>
      <c r="AJ1692" s="181">
        <f>IF(V1692&gt;0,AI1692*INDEX(Scope_Labor_Rates!$H$6:$H$46,V1692-5)*AA1692,0)</f>
        <v>0</v>
      </c>
      <c r="AK1692" s="178">
        <f>IF(V1692&gt;0,P1692*INDEX(Scope_Labor_Rates!$K$6:$K$46,V1692-5),0)</f>
        <v>0</v>
      </c>
      <c r="AL1692" s="181">
        <f>IF(V1692&gt;0,AK1692*INDEX(Scope_Labor_Rates!$J$6:$J$46,V1692-5)*AA1692,0)</f>
        <v>0</v>
      </c>
      <c r="AM1692" s="178">
        <f>IF(V1692&gt;0,P1692*INDEX(Scope_Labor_Rates!$M$6:$M$46,V1692-5),0)</f>
        <v>0</v>
      </c>
      <c r="AN1692" s="178">
        <f>IF(V1692&gt;0,AM1692*INDEX(Scope_Labor_Rates!$L$6:$L$46,V1692-5)*AA1692,0)</f>
        <v>0</v>
      </c>
      <c r="AO1692" s="178">
        <f>IF(V1692&gt;0,P1692*INDEX(Scope_Labor_Rates!$O$6:$O$46,V1692-5)*AA1692,0)</f>
        <v>0</v>
      </c>
      <c r="AP1692" s="181">
        <f>IF(V1692&gt;0,P1692*INDEX(Scope_Labor_Rates!$Q$6:$Q$46,V1692-5)*AA1692,0)</f>
        <v>0</v>
      </c>
      <c r="AQ1692" s="178">
        <f t="shared" si="238"/>
        <v>0</v>
      </c>
      <c r="AR1692" s="178">
        <f t="shared" si="239"/>
        <v>0</v>
      </c>
      <c r="AS1692" s="178">
        <f t="shared" si="240"/>
        <v>0</v>
      </c>
      <c r="AT1692" s="178">
        <f t="shared" si="241"/>
        <v>0</v>
      </c>
      <c r="AU1692">
        <f t="shared" si="242"/>
        <v>0</v>
      </c>
    </row>
    <row r="1693" spans="1:47">
      <c r="A1693" t="str">
        <f>IF(All_Tasks!A1693="","",All_Tasks!A1693)</f>
        <v/>
      </c>
      <c r="B1693" t="str">
        <f>IF(All_Tasks!B1693="","",All_Tasks!B1693)</f>
        <v/>
      </c>
      <c r="C1693" t="str">
        <f>IF(All_Tasks!C1693="","",All_Tasks!C1693)</f>
        <v/>
      </c>
      <c r="D1693" t="str">
        <f>IF(All_Tasks!D1693="","",All_Tasks!D1693)</f>
        <v/>
      </c>
      <c r="E1693" t="str">
        <f>IF(All_Tasks!V1693&lt;&gt;"",All_Tasks!V1693,IF(All_Tasks!E1693&lt;&gt;"",All_Tasks!E1693,""))</f>
        <v/>
      </c>
      <c r="F1693" t="str">
        <f>IF(All_Tasks!F1693="","",All_Tasks!F1693)</f>
        <v/>
      </c>
      <c r="G1693" t="str">
        <f>IF(All_Tasks!G1693="","",All_Tasks!G1693)</f>
        <v/>
      </c>
      <c r="H1693" s="231" t="str">
        <f>IF(All_Tasks!H1693="","",All_Tasks!H1693)</f>
        <v/>
      </c>
      <c r="I1693" t="str">
        <f>IF(All_Tasks!I1693="","",All_Tasks!I1693)</f>
        <v/>
      </c>
      <c r="J1693" t="str">
        <f>IF(All_Tasks!J1693="","",All_Tasks!J1693)</f>
        <v/>
      </c>
      <c r="K1693" t="str">
        <f>IF(All_Tasks!K1693="","",All_Tasks!K1693)</f>
        <v/>
      </c>
      <c r="L1693" s="231" t="str">
        <f>IF(All_Tasks!L1693="","",All_Tasks!L1693)</f>
        <v/>
      </c>
      <c r="M1693" t="str">
        <f>IF(All_Tasks!M1693="","",All_Tasks!M1693)</f>
        <v/>
      </c>
      <c r="N1693" t="str">
        <f>IF(All_Tasks!N1693="","",All_Tasks!N1693)</f>
        <v/>
      </c>
      <c r="O1693" t="str">
        <f>IF(All_Tasks!O1693="","",All_Tasks!O1693)</f>
        <v/>
      </c>
      <c r="P1693" s="181">
        <f>IF(All_Tasks!P1693="",0,All_Tasks!P1693)</f>
        <v>0</v>
      </c>
      <c r="Q1693" s="181">
        <f>IF(All_Tasks!Q1693="",0,All_Tasks!Q1693)</f>
        <v>0</v>
      </c>
      <c r="R1693" s="181">
        <f>IF(All_Tasks!R1693="",0,All_Tasks!R1693)</f>
        <v>0</v>
      </c>
      <c r="S1693" s="181" t="str">
        <f>IF(All_Tasks!S1693="","",All_Tasks!S1693)</f>
        <v/>
      </c>
      <c r="T1693" t="str">
        <f>IF(All_Tasks!T1693="","",All_Tasks!T1693)</f>
        <v/>
      </c>
      <c r="U1693" t="str">
        <f>IF(All_Tasks!U1693="","",All_Tasks!U1693)</f>
        <v/>
      </c>
      <c r="V1693">
        <f>IF(A1693="",0,IFERROR(MATCH(A1693,Scope_Labor_Rates!$A$6:$A$46,0)+5,0))</f>
        <v>0</v>
      </c>
      <c r="W1693" s="178">
        <f>IF(V1693&gt;0,INDEX(Scope_Labor_Rates!$C$6:$C$46,V1693-5),0)</f>
        <v>0</v>
      </c>
      <c r="X1693" s="178">
        <f>IF(V1693&gt;0,INDEX(Scope_Labor_Rates!$C$6:$C$46,V1693-5),0)</f>
        <v>0</v>
      </c>
      <c r="Y1693" s="180">
        <f>IF(V1693&gt;0,INDEX(Scope_Labor_Rates!$S$6:$S$46,V1693-5),0)</f>
        <v>0</v>
      </c>
      <c r="Z1693" s="180">
        <f>IF(V1693&gt;0,INDEX(Scope_Labor_Rates!$R$6:$R$46,V1693-5),1)</f>
        <v>1</v>
      </c>
      <c r="AA1693" s="231">
        <f t="shared" si="234"/>
        <v>0</v>
      </c>
      <c r="AB1693" t="str">
        <f t="shared" si="235"/>
        <v/>
      </c>
      <c r="AC1693" s="178" t="str">
        <f t="shared" si="236"/>
        <v/>
      </c>
      <c r="AD1693" s="181">
        <f t="shared" si="237"/>
        <v>0</v>
      </c>
      <c r="AE1693" s="178">
        <f>IF(V1693&gt;0,P1693*INDEX(Scope_Labor_Rates!$E$6:$E$46,V1693-5),0)</f>
        <v>0</v>
      </c>
      <c r="AF1693" s="181">
        <f>IF(V1693&gt;0,AE1693*INDEX(Scope_Labor_Rates!$D$6:$D$46,V1693-5)*AA1693,0)</f>
        <v>0</v>
      </c>
      <c r="AG1693" s="178">
        <f>IF(V1693&gt;0,P1693*INDEX(Scope_Labor_Rates!$G$6:$G$46,V1693-5),0)</f>
        <v>0</v>
      </c>
      <c r="AH1693" s="181">
        <f>IF(V1693&gt;0,AG1693*INDEX(Scope_Labor_Rates!$F$6:$F$46,V1693-5)*AA1693,0)</f>
        <v>0</v>
      </c>
      <c r="AI1693" s="178">
        <f>IF(V1693&gt;0,P1693*INDEX(Scope_Labor_Rates!$I$6:$I$46,V1693-5),0)</f>
        <v>0</v>
      </c>
      <c r="AJ1693" s="181">
        <f>IF(V1693&gt;0,AI1693*INDEX(Scope_Labor_Rates!$H$6:$H$46,V1693-5)*AA1693,0)</f>
        <v>0</v>
      </c>
      <c r="AK1693" s="178">
        <f>IF(V1693&gt;0,P1693*INDEX(Scope_Labor_Rates!$K$6:$K$46,V1693-5),0)</f>
        <v>0</v>
      </c>
      <c r="AL1693" s="181">
        <f>IF(V1693&gt;0,AK1693*INDEX(Scope_Labor_Rates!$J$6:$J$46,V1693-5)*AA1693,0)</f>
        <v>0</v>
      </c>
      <c r="AM1693" s="178">
        <f>IF(V1693&gt;0,P1693*INDEX(Scope_Labor_Rates!$M$6:$M$46,V1693-5),0)</f>
        <v>0</v>
      </c>
      <c r="AN1693" s="178">
        <f>IF(V1693&gt;0,AM1693*INDEX(Scope_Labor_Rates!$L$6:$L$46,V1693-5)*AA1693,0)</f>
        <v>0</v>
      </c>
      <c r="AO1693" s="178">
        <f>IF(V1693&gt;0,P1693*INDEX(Scope_Labor_Rates!$O$6:$O$46,V1693-5)*AA1693,0)</f>
        <v>0</v>
      </c>
      <c r="AP1693" s="181">
        <f>IF(V1693&gt;0,P1693*INDEX(Scope_Labor_Rates!$Q$6:$Q$46,V1693-5)*AA1693,0)</f>
        <v>0</v>
      </c>
      <c r="AQ1693" s="178">
        <f t="shared" si="238"/>
        <v>0</v>
      </c>
      <c r="AR1693" s="178">
        <f t="shared" si="239"/>
        <v>0</v>
      </c>
      <c r="AS1693" s="178">
        <f t="shared" si="240"/>
        <v>0</v>
      </c>
      <c r="AT1693" s="178">
        <f t="shared" si="241"/>
        <v>0</v>
      </c>
      <c r="AU1693">
        <f t="shared" si="242"/>
        <v>0</v>
      </c>
    </row>
    <row r="1694" spans="1:47">
      <c r="A1694" t="str">
        <f>IF(All_Tasks!A1694="","",All_Tasks!A1694)</f>
        <v/>
      </c>
      <c r="B1694" t="str">
        <f>IF(All_Tasks!B1694="","",All_Tasks!B1694)</f>
        <v/>
      </c>
      <c r="C1694" t="str">
        <f>IF(All_Tasks!C1694="","",All_Tasks!C1694)</f>
        <v/>
      </c>
      <c r="D1694" t="str">
        <f>IF(All_Tasks!D1694="","",All_Tasks!D1694)</f>
        <v/>
      </c>
      <c r="E1694" t="str">
        <f>IF(All_Tasks!V1694&lt;&gt;"",All_Tasks!V1694,IF(All_Tasks!E1694&lt;&gt;"",All_Tasks!E1694,""))</f>
        <v/>
      </c>
      <c r="F1694" t="str">
        <f>IF(All_Tasks!F1694="","",All_Tasks!F1694)</f>
        <v/>
      </c>
      <c r="G1694" t="str">
        <f>IF(All_Tasks!G1694="","",All_Tasks!G1694)</f>
        <v/>
      </c>
      <c r="H1694" s="231" t="str">
        <f>IF(All_Tasks!H1694="","",All_Tasks!H1694)</f>
        <v/>
      </c>
      <c r="I1694" t="str">
        <f>IF(All_Tasks!I1694="","",All_Tasks!I1694)</f>
        <v/>
      </c>
      <c r="J1694" t="str">
        <f>IF(All_Tasks!J1694="","",All_Tasks!J1694)</f>
        <v/>
      </c>
      <c r="K1694" t="str">
        <f>IF(All_Tasks!K1694="","",All_Tasks!K1694)</f>
        <v/>
      </c>
      <c r="L1694" s="231" t="str">
        <f>IF(All_Tasks!L1694="","",All_Tasks!L1694)</f>
        <v/>
      </c>
      <c r="M1694" t="str">
        <f>IF(All_Tasks!M1694="","",All_Tasks!M1694)</f>
        <v/>
      </c>
      <c r="N1694" t="str">
        <f>IF(All_Tasks!N1694="","",All_Tasks!N1694)</f>
        <v/>
      </c>
      <c r="O1694" t="str">
        <f>IF(All_Tasks!O1694="","",All_Tasks!O1694)</f>
        <v/>
      </c>
      <c r="P1694" s="181">
        <f>IF(All_Tasks!P1694="",0,All_Tasks!P1694)</f>
        <v>0</v>
      </c>
      <c r="Q1694" s="181">
        <f>IF(All_Tasks!Q1694="",0,All_Tasks!Q1694)</f>
        <v>0</v>
      </c>
      <c r="R1694" s="181">
        <f>IF(All_Tasks!R1694="",0,All_Tasks!R1694)</f>
        <v>0</v>
      </c>
      <c r="S1694" s="181" t="str">
        <f>IF(All_Tasks!S1694="","",All_Tasks!S1694)</f>
        <v/>
      </c>
      <c r="T1694" t="str">
        <f>IF(All_Tasks!T1694="","",All_Tasks!T1694)</f>
        <v/>
      </c>
      <c r="U1694" t="str">
        <f>IF(All_Tasks!U1694="","",All_Tasks!U1694)</f>
        <v/>
      </c>
      <c r="V1694">
        <f>IF(A1694="",0,IFERROR(MATCH(A1694,Scope_Labor_Rates!$A$6:$A$46,0)+5,0))</f>
        <v>0</v>
      </c>
      <c r="W1694" s="178">
        <f>IF(V1694&gt;0,INDEX(Scope_Labor_Rates!$C$6:$C$46,V1694-5),0)</f>
        <v>0</v>
      </c>
      <c r="X1694" s="178">
        <f>IF(V1694&gt;0,INDEX(Scope_Labor_Rates!$C$6:$C$46,V1694-5),0)</f>
        <v>0</v>
      </c>
      <c r="Y1694" s="180">
        <f>IF(V1694&gt;0,INDEX(Scope_Labor_Rates!$S$6:$S$46,V1694-5),0)</f>
        <v>0</v>
      </c>
      <c r="Z1694" s="180">
        <f>IF(V1694&gt;0,INDEX(Scope_Labor_Rates!$R$6:$R$46,V1694-5),1)</f>
        <v>1</v>
      </c>
      <c r="AA1694" s="231">
        <f t="shared" si="234"/>
        <v>0</v>
      </c>
      <c r="AB1694" t="str">
        <f t="shared" si="235"/>
        <v/>
      </c>
      <c r="AC1694" s="178" t="str">
        <f t="shared" si="236"/>
        <v/>
      </c>
      <c r="AD1694" s="181">
        <f t="shared" si="237"/>
        <v>0</v>
      </c>
      <c r="AE1694" s="178">
        <f>IF(V1694&gt;0,P1694*INDEX(Scope_Labor_Rates!$E$6:$E$46,V1694-5),0)</f>
        <v>0</v>
      </c>
      <c r="AF1694" s="181">
        <f>IF(V1694&gt;0,AE1694*INDEX(Scope_Labor_Rates!$D$6:$D$46,V1694-5)*AA1694,0)</f>
        <v>0</v>
      </c>
      <c r="AG1694" s="178">
        <f>IF(V1694&gt;0,P1694*INDEX(Scope_Labor_Rates!$G$6:$G$46,V1694-5),0)</f>
        <v>0</v>
      </c>
      <c r="AH1694" s="181">
        <f>IF(V1694&gt;0,AG1694*INDEX(Scope_Labor_Rates!$F$6:$F$46,V1694-5)*AA1694,0)</f>
        <v>0</v>
      </c>
      <c r="AI1694" s="178">
        <f>IF(V1694&gt;0,P1694*INDEX(Scope_Labor_Rates!$I$6:$I$46,V1694-5),0)</f>
        <v>0</v>
      </c>
      <c r="AJ1694" s="181">
        <f>IF(V1694&gt;0,AI1694*INDEX(Scope_Labor_Rates!$H$6:$H$46,V1694-5)*AA1694,0)</f>
        <v>0</v>
      </c>
      <c r="AK1694" s="178">
        <f>IF(V1694&gt;0,P1694*INDEX(Scope_Labor_Rates!$K$6:$K$46,V1694-5),0)</f>
        <v>0</v>
      </c>
      <c r="AL1694" s="181">
        <f>IF(V1694&gt;0,AK1694*INDEX(Scope_Labor_Rates!$J$6:$J$46,V1694-5)*AA1694,0)</f>
        <v>0</v>
      </c>
      <c r="AM1694" s="178">
        <f>IF(V1694&gt;0,P1694*INDEX(Scope_Labor_Rates!$M$6:$M$46,V1694-5),0)</f>
        <v>0</v>
      </c>
      <c r="AN1694" s="178">
        <f>IF(V1694&gt;0,AM1694*INDEX(Scope_Labor_Rates!$L$6:$L$46,V1694-5)*AA1694,0)</f>
        <v>0</v>
      </c>
      <c r="AO1694" s="178">
        <f>IF(V1694&gt;0,P1694*INDEX(Scope_Labor_Rates!$O$6:$O$46,V1694-5)*AA1694,0)</f>
        <v>0</v>
      </c>
      <c r="AP1694" s="181">
        <f>IF(V1694&gt;0,P1694*INDEX(Scope_Labor_Rates!$Q$6:$Q$46,V1694-5)*AA1694,0)</f>
        <v>0</v>
      </c>
      <c r="AQ1694" s="178">
        <f t="shared" si="238"/>
        <v>0</v>
      </c>
      <c r="AR1694" s="178">
        <f t="shared" si="239"/>
        <v>0</v>
      </c>
      <c r="AS1694" s="178">
        <f t="shared" si="240"/>
        <v>0</v>
      </c>
      <c r="AT1694" s="178">
        <f t="shared" si="241"/>
        <v>0</v>
      </c>
      <c r="AU1694">
        <f t="shared" si="242"/>
        <v>0</v>
      </c>
    </row>
    <row r="1695" spans="1:47">
      <c r="A1695" t="str">
        <f>IF(All_Tasks!A1695="","",All_Tasks!A1695)</f>
        <v/>
      </c>
      <c r="B1695" t="str">
        <f>IF(All_Tasks!B1695="","",All_Tasks!B1695)</f>
        <v/>
      </c>
      <c r="C1695" t="str">
        <f>IF(All_Tasks!C1695="","",All_Tasks!C1695)</f>
        <v/>
      </c>
      <c r="D1695" t="str">
        <f>IF(All_Tasks!D1695="","",All_Tasks!D1695)</f>
        <v/>
      </c>
      <c r="E1695" t="str">
        <f>IF(All_Tasks!V1695&lt;&gt;"",All_Tasks!V1695,IF(All_Tasks!E1695&lt;&gt;"",All_Tasks!E1695,""))</f>
        <v/>
      </c>
      <c r="F1695" t="str">
        <f>IF(All_Tasks!F1695="","",All_Tasks!F1695)</f>
        <v/>
      </c>
      <c r="G1695" t="str">
        <f>IF(All_Tasks!G1695="","",All_Tasks!G1695)</f>
        <v/>
      </c>
      <c r="H1695" s="231" t="str">
        <f>IF(All_Tasks!H1695="","",All_Tasks!H1695)</f>
        <v/>
      </c>
      <c r="I1695" t="str">
        <f>IF(All_Tasks!I1695="","",All_Tasks!I1695)</f>
        <v/>
      </c>
      <c r="J1695" t="str">
        <f>IF(All_Tasks!J1695="","",All_Tasks!J1695)</f>
        <v/>
      </c>
      <c r="K1695" t="str">
        <f>IF(All_Tasks!K1695="","",All_Tasks!K1695)</f>
        <v/>
      </c>
      <c r="L1695" s="231" t="str">
        <f>IF(All_Tasks!L1695="","",All_Tasks!L1695)</f>
        <v/>
      </c>
      <c r="M1695" t="str">
        <f>IF(All_Tasks!M1695="","",All_Tasks!M1695)</f>
        <v/>
      </c>
      <c r="N1695" t="str">
        <f>IF(All_Tasks!N1695="","",All_Tasks!N1695)</f>
        <v/>
      </c>
      <c r="O1695" t="str">
        <f>IF(All_Tasks!O1695="","",All_Tasks!O1695)</f>
        <v/>
      </c>
      <c r="P1695" s="181">
        <f>IF(All_Tasks!P1695="",0,All_Tasks!P1695)</f>
        <v>0</v>
      </c>
      <c r="Q1695" s="181">
        <f>IF(All_Tasks!Q1695="",0,All_Tasks!Q1695)</f>
        <v>0</v>
      </c>
      <c r="R1695" s="181">
        <f>IF(All_Tasks!R1695="",0,All_Tasks!R1695)</f>
        <v>0</v>
      </c>
      <c r="S1695" s="181" t="str">
        <f>IF(All_Tasks!S1695="","",All_Tasks!S1695)</f>
        <v/>
      </c>
      <c r="T1695" t="str">
        <f>IF(All_Tasks!T1695="","",All_Tasks!T1695)</f>
        <v/>
      </c>
      <c r="U1695" t="str">
        <f>IF(All_Tasks!U1695="","",All_Tasks!U1695)</f>
        <v/>
      </c>
      <c r="V1695">
        <f>IF(A1695="",0,IFERROR(MATCH(A1695,Scope_Labor_Rates!$A$6:$A$46,0)+5,0))</f>
        <v>0</v>
      </c>
      <c r="W1695" s="178">
        <f>IF(V1695&gt;0,INDEX(Scope_Labor_Rates!$C$6:$C$46,V1695-5),0)</f>
        <v>0</v>
      </c>
      <c r="X1695" s="178">
        <f>IF(V1695&gt;0,INDEX(Scope_Labor_Rates!$C$6:$C$46,V1695-5),0)</f>
        <v>0</v>
      </c>
      <c r="Y1695" s="180">
        <f>IF(V1695&gt;0,INDEX(Scope_Labor_Rates!$S$6:$S$46,V1695-5),0)</f>
        <v>0</v>
      </c>
      <c r="Z1695" s="180">
        <f>IF(V1695&gt;0,INDEX(Scope_Labor_Rates!$R$6:$R$46,V1695-5),1)</f>
        <v>1</v>
      </c>
      <c r="AA1695" s="231">
        <f t="shared" si="234"/>
        <v>0</v>
      </c>
      <c r="AB1695" t="str">
        <f t="shared" si="235"/>
        <v/>
      </c>
      <c r="AC1695" s="178" t="str">
        <f t="shared" si="236"/>
        <v/>
      </c>
      <c r="AD1695" s="181">
        <f t="shared" si="237"/>
        <v>0</v>
      </c>
      <c r="AE1695" s="178">
        <f>IF(V1695&gt;0,P1695*INDEX(Scope_Labor_Rates!$E$6:$E$46,V1695-5),0)</f>
        <v>0</v>
      </c>
      <c r="AF1695" s="181">
        <f>IF(V1695&gt;0,AE1695*INDEX(Scope_Labor_Rates!$D$6:$D$46,V1695-5)*AA1695,0)</f>
        <v>0</v>
      </c>
      <c r="AG1695" s="178">
        <f>IF(V1695&gt;0,P1695*INDEX(Scope_Labor_Rates!$G$6:$G$46,V1695-5),0)</f>
        <v>0</v>
      </c>
      <c r="AH1695" s="181">
        <f>IF(V1695&gt;0,AG1695*INDEX(Scope_Labor_Rates!$F$6:$F$46,V1695-5)*AA1695,0)</f>
        <v>0</v>
      </c>
      <c r="AI1695" s="178">
        <f>IF(V1695&gt;0,P1695*INDEX(Scope_Labor_Rates!$I$6:$I$46,V1695-5),0)</f>
        <v>0</v>
      </c>
      <c r="AJ1695" s="181">
        <f>IF(V1695&gt;0,AI1695*INDEX(Scope_Labor_Rates!$H$6:$H$46,V1695-5)*AA1695,0)</f>
        <v>0</v>
      </c>
      <c r="AK1695" s="178">
        <f>IF(V1695&gt;0,P1695*INDEX(Scope_Labor_Rates!$K$6:$K$46,V1695-5),0)</f>
        <v>0</v>
      </c>
      <c r="AL1695" s="181">
        <f>IF(V1695&gt;0,AK1695*INDEX(Scope_Labor_Rates!$J$6:$J$46,V1695-5)*AA1695,0)</f>
        <v>0</v>
      </c>
      <c r="AM1695" s="178">
        <f>IF(V1695&gt;0,P1695*INDEX(Scope_Labor_Rates!$M$6:$M$46,V1695-5),0)</f>
        <v>0</v>
      </c>
      <c r="AN1695" s="178">
        <f>IF(V1695&gt;0,AM1695*INDEX(Scope_Labor_Rates!$L$6:$L$46,V1695-5)*AA1695,0)</f>
        <v>0</v>
      </c>
      <c r="AO1695" s="178">
        <f>IF(V1695&gt;0,P1695*INDEX(Scope_Labor_Rates!$O$6:$O$46,V1695-5)*AA1695,0)</f>
        <v>0</v>
      </c>
      <c r="AP1695" s="181">
        <f>IF(V1695&gt;0,P1695*INDEX(Scope_Labor_Rates!$Q$6:$Q$46,V1695-5)*AA1695,0)</f>
        <v>0</v>
      </c>
      <c r="AQ1695" s="178">
        <f t="shared" si="238"/>
        <v>0</v>
      </c>
      <c r="AR1695" s="178">
        <f t="shared" si="239"/>
        <v>0</v>
      </c>
      <c r="AS1695" s="178">
        <f t="shared" si="240"/>
        <v>0</v>
      </c>
      <c r="AT1695" s="178">
        <f t="shared" si="241"/>
        <v>0</v>
      </c>
      <c r="AU1695">
        <f t="shared" si="242"/>
        <v>0</v>
      </c>
    </row>
    <row r="1696" spans="1:47">
      <c r="A1696" t="str">
        <f>IF(All_Tasks!A1696="","",All_Tasks!A1696)</f>
        <v/>
      </c>
      <c r="B1696" t="str">
        <f>IF(All_Tasks!B1696="","",All_Tasks!B1696)</f>
        <v/>
      </c>
      <c r="C1696" t="str">
        <f>IF(All_Tasks!C1696="","",All_Tasks!C1696)</f>
        <v/>
      </c>
      <c r="D1696" t="str">
        <f>IF(All_Tasks!D1696="","",All_Tasks!D1696)</f>
        <v/>
      </c>
      <c r="E1696" t="str">
        <f>IF(All_Tasks!V1696&lt;&gt;"",All_Tasks!V1696,IF(All_Tasks!E1696&lt;&gt;"",All_Tasks!E1696,""))</f>
        <v/>
      </c>
      <c r="F1696" t="str">
        <f>IF(All_Tasks!F1696="","",All_Tasks!F1696)</f>
        <v/>
      </c>
      <c r="G1696" t="str">
        <f>IF(All_Tasks!G1696="","",All_Tasks!G1696)</f>
        <v/>
      </c>
      <c r="H1696" s="231" t="str">
        <f>IF(All_Tasks!H1696="","",All_Tasks!H1696)</f>
        <v/>
      </c>
      <c r="I1696" t="str">
        <f>IF(All_Tasks!I1696="","",All_Tasks!I1696)</f>
        <v/>
      </c>
      <c r="J1696" t="str">
        <f>IF(All_Tasks!J1696="","",All_Tasks!J1696)</f>
        <v/>
      </c>
      <c r="K1696" t="str">
        <f>IF(All_Tasks!K1696="","",All_Tasks!K1696)</f>
        <v/>
      </c>
      <c r="L1696" s="231" t="str">
        <f>IF(All_Tasks!L1696="","",All_Tasks!L1696)</f>
        <v/>
      </c>
      <c r="M1696" t="str">
        <f>IF(All_Tasks!M1696="","",All_Tasks!M1696)</f>
        <v/>
      </c>
      <c r="N1696" t="str">
        <f>IF(All_Tasks!N1696="","",All_Tasks!N1696)</f>
        <v/>
      </c>
      <c r="O1696" t="str">
        <f>IF(All_Tasks!O1696="","",All_Tasks!O1696)</f>
        <v/>
      </c>
      <c r="P1696" s="181">
        <f>IF(All_Tasks!P1696="",0,All_Tasks!P1696)</f>
        <v>0</v>
      </c>
      <c r="Q1696" s="181">
        <f>IF(All_Tasks!Q1696="",0,All_Tasks!Q1696)</f>
        <v>0</v>
      </c>
      <c r="R1696" s="181">
        <f>IF(All_Tasks!R1696="",0,All_Tasks!R1696)</f>
        <v>0</v>
      </c>
      <c r="S1696" s="181" t="str">
        <f>IF(All_Tasks!S1696="","",All_Tasks!S1696)</f>
        <v/>
      </c>
      <c r="T1696" t="str">
        <f>IF(All_Tasks!T1696="","",All_Tasks!T1696)</f>
        <v/>
      </c>
      <c r="U1696" t="str">
        <f>IF(All_Tasks!U1696="","",All_Tasks!U1696)</f>
        <v/>
      </c>
      <c r="V1696">
        <f>IF(A1696="",0,IFERROR(MATCH(A1696,Scope_Labor_Rates!$A$6:$A$46,0)+5,0))</f>
        <v>0</v>
      </c>
      <c r="W1696" s="178">
        <f>IF(V1696&gt;0,INDEX(Scope_Labor_Rates!$C$6:$C$46,V1696-5),0)</f>
        <v>0</v>
      </c>
      <c r="X1696" s="178">
        <f>IF(V1696&gt;0,INDEX(Scope_Labor_Rates!$C$6:$C$46,V1696-5),0)</f>
        <v>0</v>
      </c>
      <c r="Y1696" s="180">
        <f>IF(V1696&gt;0,INDEX(Scope_Labor_Rates!$S$6:$S$46,V1696-5),0)</f>
        <v>0</v>
      </c>
      <c r="Z1696" s="180">
        <f>IF(V1696&gt;0,INDEX(Scope_Labor_Rates!$R$6:$R$46,V1696-5),1)</f>
        <v>1</v>
      </c>
      <c r="AA1696" s="231">
        <f t="shared" si="234"/>
        <v>0</v>
      </c>
      <c r="AB1696" t="str">
        <f t="shared" si="235"/>
        <v/>
      </c>
      <c r="AC1696" s="178" t="str">
        <f t="shared" si="236"/>
        <v/>
      </c>
      <c r="AD1696" s="181">
        <f t="shared" si="237"/>
        <v>0</v>
      </c>
      <c r="AE1696" s="178">
        <f>IF(V1696&gt;0,P1696*INDEX(Scope_Labor_Rates!$E$6:$E$46,V1696-5),0)</f>
        <v>0</v>
      </c>
      <c r="AF1696" s="181">
        <f>IF(V1696&gt;0,AE1696*INDEX(Scope_Labor_Rates!$D$6:$D$46,V1696-5)*AA1696,0)</f>
        <v>0</v>
      </c>
      <c r="AG1696" s="178">
        <f>IF(V1696&gt;0,P1696*INDEX(Scope_Labor_Rates!$G$6:$G$46,V1696-5),0)</f>
        <v>0</v>
      </c>
      <c r="AH1696" s="181">
        <f>IF(V1696&gt;0,AG1696*INDEX(Scope_Labor_Rates!$F$6:$F$46,V1696-5)*AA1696,0)</f>
        <v>0</v>
      </c>
      <c r="AI1696" s="178">
        <f>IF(V1696&gt;0,P1696*INDEX(Scope_Labor_Rates!$I$6:$I$46,V1696-5),0)</f>
        <v>0</v>
      </c>
      <c r="AJ1696" s="181">
        <f>IF(V1696&gt;0,AI1696*INDEX(Scope_Labor_Rates!$H$6:$H$46,V1696-5)*AA1696,0)</f>
        <v>0</v>
      </c>
      <c r="AK1696" s="178">
        <f>IF(V1696&gt;0,P1696*INDEX(Scope_Labor_Rates!$K$6:$K$46,V1696-5),0)</f>
        <v>0</v>
      </c>
      <c r="AL1696" s="181">
        <f>IF(V1696&gt;0,AK1696*INDEX(Scope_Labor_Rates!$J$6:$J$46,V1696-5)*AA1696,0)</f>
        <v>0</v>
      </c>
      <c r="AM1696" s="178">
        <f>IF(V1696&gt;0,P1696*INDEX(Scope_Labor_Rates!$M$6:$M$46,V1696-5),0)</f>
        <v>0</v>
      </c>
      <c r="AN1696" s="178">
        <f>IF(V1696&gt;0,AM1696*INDEX(Scope_Labor_Rates!$L$6:$L$46,V1696-5)*AA1696,0)</f>
        <v>0</v>
      </c>
      <c r="AO1696" s="178">
        <f>IF(V1696&gt;0,P1696*INDEX(Scope_Labor_Rates!$O$6:$O$46,V1696-5)*AA1696,0)</f>
        <v>0</v>
      </c>
      <c r="AP1696" s="181">
        <f>IF(V1696&gt;0,P1696*INDEX(Scope_Labor_Rates!$Q$6:$Q$46,V1696-5)*AA1696,0)</f>
        <v>0</v>
      </c>
      <c r="AQ1696" s="178">
        <f t="shared" si="238"/>
        <v>0</v>
      </c>
      <c r="AR1696" s="178">
        <f t="shared" si="239"/>
        <v>0</v>
      </c>
      <c r="AS1696" s="178">
        <f t="shared" si="240"/>
        <v>0</v>
      </c>
      <c r="AT1696" s="178">
        <f t="shared" si="241"/>
        <v>0</v>
      </c>
      <c r="AU1696">
        <f t="shared" si="242"/>
        <v>0</v>
      </c>
    </row>
    <row r="1697" spans="1:47">
      <c r="A1697" t="str">
        <f>IF(All_Tasks!A1697="","",All_Tasks!A1697)</f>
        <v/>
      </c>
      <c r="B1697" t="str">
        <f>IF(All_Tasks!B1697="","",All_Tasks!B1697)</f>
        <v/>
      </c>
      <c r="C1697" t="str">
        <f>IF(All_Tasks!C1697="","",All_Tasks!C1697)</f>
        <v/>
      </c>
      <c r="D1697" t="str">
        <f>IF(All_Tasks!D1697="","",All_Tasks!D1697)</f>
        <v/>
      </c>
      <c r="E1697" t="str">
        <f>IF(All_Tasks!V1697&lt;&gt;"",All_Tasks!V1697,IF(All_Tasks!E1697&lt;&gt;"",All_Tasks!E1697,""))</f>
        <v/>
      </c>
      <c r="F1697" t="str">
        <f>IF(All_Tasks!F1697="","",All_Tasks!F1697)</f>
        <v/>
      </c>
      <c r="G1697" t="str">
        <f>IF(All_Tasks!G1697="","",All_Tasks!G1697)</f>
        <v/>
      </c>
      <c r="H1697" s="231" t="str">
        <f>IF(All_Tasks!H1697="","",All_Tasks!H1697)</f>
        <v/>
      </c>
      <c r="I1697" t="str">
        <f>IF(All_Tasks!I1697="","",All_Tasks!I1697)</f>
        <v/>
      </c>
      <c r="J1697" t="str">
        <f>IF(All_Tasks!J1697="","",All_Tasks!J1697)</f>
        <v/>
      </c>
      <c r="K1697" t="str">
        <f>IF(All_Tasks!K1697="","",All_Tasks!K1697)</f>
        <v/>
      </c>
      <c r="L1697" s="231" t="str">
        <f>IF(All_Tasks!L1697="","",All_Tasks!L1697)</f>
        <v/>
      </c>
      <c r="M1697" t="str">
        <f>IF(All_Tasks!M1697="","",All_Tasks!M1697)</f>
        <v/>
      </c>
      <c r="N1697" t="str">
        <f>IF(All_Tasks!N1697="","",All_Tasks!N1697)</f>
        <v/>
      </c>
      <c r="O1697" t="str">
        <f>IF(All_Tasks!O1697="","",All_Tasks!O1697)</f>
        <v/>
      </c>
      <c r="P1697" s="181">
        <f>IF(All_Tasks!P1697="",0,All_Tasks!P1697)</f>
        <v>0</v>
      </c>
      <c r="Q1697" s="181">
        <f>IF(All_Tasks!Q1697="",0,All_Tasks!Q1697)</f>
        <v>0</v>
      </c>
      <c r="R1697" s="181">
        <f>IF(All_Tasks!R1697="",0,All_Tasks!R1697)</f>
        <v>0</v>
      </c>
      <c r="S1697" s="181" t="str">
        <f>IF(All_Tasks!S1697="","",All_Tasks!S1697)</f>
        <v/>
      </c>
      <c r="T1697" t="str">
        <f>IF(All_Tasks!T1697="","",All_Tasks!T1697)</f>
        <v/>
      </c>
      <c r="U1697" t="str">
        <f>IF(All_Tasks!U1697="","",All_Tasks!U1697)</f>
        <v/>
      </c>
      <c r="V1697">
        <f>IF(A1697="",0,IFERROR(MATCH(A1697,Scope_Labor_Rates!$A$6:$A$46,0)+5,0))</f>
        <v>0</v>
      </c>
      <c r="W1697" s="178">
        <f>IF(V1697&gt;0,INDEX(Scope_Labor_Rates!$C$6:$C$46,V1697-5),0)</f>
        <v>0</v>
      </c>
      <c r="X1697" s="178">
        <f>IF(V1697&gt;0,INDEX(Scope_Labor_Rates!$C$6:$C$46,V1697-5),0)</f>
        <v>0</v>
      </c>
      <c r="Y1697" s="180">
        <f>IF(V1697&gt;0,INDEX(Scope_Labor_Rates!$S$6:$S$46,V1697-5),0)</f>
        <v>0</v>
      </c>
      <c r="Z1697" s="180">
        <f>IF(V1697&gt;0,INDEX(Scope_Labor_Rates!$R$6:$R$46,V1697-5),1)</f>
        <v>1</v>
      </c>
      <c r="AA1697" s="231">
        <f t="shared" si="234"/>
        <v>0</v>
      </c>
      <c r="AB1697" t="str">
        <f t="shared" si="235"/>
        <v/>
      </c>
      <c r="AC1697" s="178" t="str">
        <f t="shared" si="236"/>
        <v/>
      </c>
      <c r="AD1697" s="181">
        <f t="shared" si="237"/>
        <v>0</v>
      </c>
      <c r="AE1697" s="178">
        <f>IF(V1697&gt;0,P1697*INDEX(Scope_Labor_Rates!$E$6:$E$46,V1697-5),0)</f>
        <v>0</v>
      </c>
      <c r="AF1697" s="181">
        <f>IF(V1697&gt;0,AE1697*INDEX(Scope_Labor_Rates!$D$6:$D$46,V1697-5)*AA1697,0)</f>
        <v>0</v>
      </c>
      <c r="AG1697" s="178">
        <f>IF(V1697&gt;0,P1697*INDEX(Scope_Labor_Rates!$G$6:$G$46,V1697-5),0)</f>
        <v>0</v>
      </c>
      <c r="AH1697" s="181">
        <f>IF(V1697&gt;0,AG1697*INDEX(Scope_Labor_Rates!$F$6:$F$46,V1697-5)*AA1697,0)</f>
        <v>0</v>
      </c>
      <c r="AI1697" s="178">
        <f>IF(V1697&gt;0,P1697*INDEX(Scope_Labor_Rates!$I$6:$I$46,V1697-5),0)</f>
        <v>0</v>
      </c>
      <c r="AJ1697" s="181">
        <f>IF(V1697&gt;0,AI1697*INDEX(Scope_Labor_Rates!$H$6:$H$46,V1697-5)*AA1697,0)</f>
        <v>0</v>
      </c>
      <c r="AK1697" s="178">
        <f>IF(V1697&gt;0,P1697*INDEX(Scope_Labor_Rates!$K$6:$K$46,V1697-5),0)</f>
        <v>0</v>
      </c>
      <c r="AL1697" s="181">
        <f>IF(V1697&gt;0,AK1697*INDEX(Scope_Labor_Rates!$J$6:$J$46,V1697-5)*AA1697,0)</f>
        <v>0</v>
      </c>
      <c r="AM1697" s="178">
        <f>IF(V1697&gt;0,P1697*INDEX(Scope_Labor_Rates!$M$6:$M$46,V1697-5),0)</f>
        <v>0</v>
      </c>
      <c r="AN1697" s="178">
        <f>IF(V1697&gt;0,AM1697*INDEX(Scope_Labor_Rates!$L$6:$L$46,V1697-5)*AA1697,0)</f>
        <v>0</v>
      </c>
      <c r="AO1697" s="178">
        <f>IF(V1697&gt;0,P1697*INDEX(Scope_Labor_Rates!$O$6:$O$46,V1697-5)*AA1697,0)</f>
        <v>0</v>
      </c>
      <c r="AP1697" s="181">
        <f>IF(V1697&gt;0,P1697*INDEX(Scope_Labor_Rates!$Q$6:$Q$46,V1697-5)*AA1697,0)</f>
        <v>0</v>
      </c>
      <c r="AQ1697" s="178">
        <f t="shared" si="238"/>
        <v>0</v>
      </c>
      <c r="AR1697" s="178">
        <f t="shared" si="239"/>
        <v>0</v>
      </c>
      <c r="AS1697" s="178">
        <f t="shared" si="240"/>
        <v>0</v>
      </c>
      <c r="AT1697" s="178">
        <f t="shared" si="241"/>
        <v>0</v>
      </c>
      <c r="AU1697">
        <f t="shared" si="242"/>
        <v>0</v>
      </c>
    </row>
    <row r="1698" spans="1:47">
      <c r="A1698" t="str">
        <f>IF(All_Tasks!A1698="","",All_Tasks!A1698)</f>
        <v/>
      </c>
      <c r="B1698" t="str">
        <f>IF(All_Tasks!B1698="","",All_Tasks!B1698)</f>
        <v/>
      </c>
      <c r="C1698" t="str">
        <f>IF(All_Tasks!C1698="","",All_Tasks!C1698)</f>
        <v/>
      </c>
      <c r="D1698" t="str">
        <f>IF(All_Tasks!D1698="","",All_Tasks!D1698)</f>
        <v/>
      </c>
      <c r="E1698" t="str">
        <f>IF(All_Tasks!V1698&lt;&gt;"",All_Tasks!V1698,IF(All_Tasks!E1698&lt;&gt;"",All_Tasks!E1698,""))</f>
        <v/>
      </c>
      <c r="F1698" t="str">
        <f>IF(All_Tasks!F1698="","",All_Tasks!F1698)</f>
        <v/>
      </c>
      <c r="G1698" t="str">
        <f>IF(All_Tasks!G1698="","",All_Tasks!G1698)</f>
        <v/>
      </c>
      <c r="H1698" s="231" t="str">
        <f>IF(All_Tasks!H1698="","",All_Tasks!H1698)</f>
        <v/>
      </c>
      <c r="I1698" t="str">
        <f>IF(All_Tasks!I1698="","",All_Tasks!I1698)</f>
        <v/>
      </c>
      <c r="J1698" t="str">
        <f>IF(All_Tasks!J1698="","",All_Tasks!J1698)</f>
        <v/>
      </c>
      <c r="K1698" t="str">
        <f>IF(All_Tasks!K1698="","",All_Tasks!K1698)</f>
        <v/>
      </c>
      <c r="L1698" s="231" t="str">
        <f>IF(All_Tasks!L1698="","",All_Tasks!L1698)</f>
        <v/>
      </c>
      <c r="M1698" t="str">
        <f>IF(All_Tasks!M1698="","",All_Tasks!M1698)</f>
        <v/>
      </c>
      <c r="N1698" t="str">
        <f>IF(All_Tasks!N1698="","",All_Tasks!N1698)</f>
        <v/>
      </c>
      <c r="O1698" t="str">
        <f>IF(All_Tasks!O1698="","",All_Tasks!O1698)</f>
        <v/>
      </c>
      <c r="P1698" s="181">
        <f>IF(All_Tasks!P1698="",0,All_Tasks!P1698)</f>
        <v>0</v>
      </c>
      <c r="Q1698" s="181">
        <f>IF(All_Tasks!Q1698="",0,All_Tasks!Q1698)</f>
        <v>0</v>
      </c>
      <c r="R1698" s="181">
        <f>IF(All_Tasks!R1698="",0,All_Tasks!R1698)</f>
        <v>0</v>
      </c>
      <c r="S1698" s="181" t="str">
        <f>IF(All_Tasks!S1698="","",All_Tasks!S1698)</f>
        <v/>
      </c>
      <c r="T1698" t="str">
        <f>IF(All_Tasks!T1698="","",All_Tasks!T1698)</f>
        <v/>
      </c>
      <c r="U1698" t="str">
        <f>IF(All_Tasks!U1698="","",All_Tasks!U1698)</f>
        <v/>
      </c>
      <c r="V1698">
        <f>IF(A1698="",0,IFERROR(MATCH(A1698,Scope_Labor_Rates!$A$6:$A$46,0)+5,0))</f>
        <v>0</v>
      </c>
      <c r="W1698" s="178">
        <f>IF(V1698&gt;0,INDEX(Scope_Labor_Rates!$C$6:$C$46,V1698-5),0)</f>
        <v>0</v>
      </c>
      <c r="X1698" s="178">
        <f>IF(V1698&gt;0,INDEX(Scope_Labor_Rates!$C$6:$C$46,V1698-5),0)</f>
        <v>0</v>
      </c>
      <c r="Y1698" s="180">
        <f>IF(V1698&gt;0,INDEX(Scope_Labor_Rates!$S$6:$S$46,V1698-5),0)</f>
        <v>0</v>
      </c>
      <c r="Z1698" s="180">
        <f>IF(V1698&gt;0,INDEX(Scope_Labor_Rates!$R$6:$R$46,V1698-5),1)</f>
        <v>1</v>
      </c>
      <c r="AA1698" s="231">
        <f t="shared" si="234"/>
        <v>0</v>
      </c>
      <c r="AB1698" t="str">
        <f t="shared" si="235"/>
        <v/>
      </c>
      <c r="AC1698" s="178" t="str">
        <f t="shared" si="236"/>
        <v/>
      </c>
      <c r="AD1698" s="181">
        <f t="shared" si="237"/>
        <v>0</v>
      </c>
      <c r="AE1698" s="178">
        <f>IF(V1698&gt;0,P1698*INDEX(Scope_Labor_Rates!$E$6:$E$46,V1698-5),0)</f>
        <v>0</v>
      </c>
      <c r="AF1698" s="181">
        <f>IF(V1698&gt;0,AE1698*INDEX(Scope_Labor_Rates!$D$6:$D$46,V1698-5)*AA1698,0)</f>
        <v>0</v>
      </c>
      <c r="AG1698" s="178">
        <f>IF(V1698&gt;0,P1698*INDEX(Scope_Labor_Rates!$G$6:$G$46,V1698-5),0)</f>
        <v>0</v>
      </c>
      <c r="AH1698" s="181">
        <f>IF(V1698&gt;0,AG1698*INDEX(Scope_Labor_Rates!$F$6:$F$46,V1698-5)*AA1698,0)</f>
        <v>0</v>
      </c>
      <c r="AI1698" s="178">
        <f>IF(V1698&gt;0,P1698*INDEX(Scope_Labor_Rates!$I$6:$I$46,V1698-5),0)</f>
        <v>0</v>
      </c>
      <c r="AJ1698" s="181">
        <f>IF(V1698&gt;0,AI1698*INDEX(Scope_Labor_Rates!$H$6:$H$46,V1698-5)*AA1698,0)</f>
        <v>0</v>
      </c>
      <c r="AK1698" s="178">
        <f>IF(V1698&gt;0,P1698*INDEX(Scope_Labor_Rates!$K$6:$K$46,V1698-5),0)</f>
        <v>0</v>
      </c>
      <c r="AL1698" s="181">
        <f>IF(V1698&gt;0,AK1698*INDEX(Scope_Labor_Rates!$J$6:$J$46,V1698-5)*AA1698,0)</f>
        <v>0</v>
      </c>
      <c r="AM1698" s="178">
        <f>IF(V1698&gt;0,P1698*INDEX(Scope_Labor_Rates!$M$6:$M$46,V1698-5),0)</f>
        <v>0</v>
      </c>
      <c r="AN1698" s="178">
        <f>IF(V1698&gt;0,AM1698*INDEX(Scope_Labor_Rates!$L$6:$L$46,V1698-5)*AA1698,0)</f>
        <v>0</v>
      </c>
      <c r="AO1698" s="178">
        <f>IF(V1698&gt;0,P1698*INDEX(Scope_Labor_Rates!$O$6:$O$46,V1698-5)*AA1698,0)</f>
        <v>0</v>
      </c>
      <c r="AP1698" s="181">
        <f>IF(V1698&gt;0,P1698*INDEX(Scope_Labor_Rates!$Q$6:$Q$46,V1698-5)*AA1698,0)</f>
        <v>0</v>
      </c>
      <c r="AQ1698" s="178">
        <f t="shared" si="238"/>
        <v>0</v>
      </c>
      <c r="AR1698" s="178">
        <f t="shared" si="239"/>
        <v>0</v>
      </c>
      <c r="AS1698" s="178">
        <f t="shared" si="240"/>
        <v>0</v>
      </c>
      <c r="AT1698" s="178">
        <f t="shared" si="241"/>
        <v>0</v>
      </c>
      <c r="AU1698">
        <f t="shared" si="242"/>
        <v>0</v>
      </c>
    </row>
    <row r="1699" spans="1:47">
      <c r="A1699" t="str">
        <f>IF(All_Tasks!A1699="","",All_Tasks!A1699)</f>
        <v/>
      </c>
      <c r="B1699" t="str">
        <f>IF(All_Tasks!B1699="","",All_Tasks!B1699)</f>
        <v/>
      </c>
      <c r="C1699" t="str">
        <f>IF(All_Tasks!C1699="","",All_Tasks!C1699)</f>
        <v/>
      </c>
      <c r="D1699" t="str">
        <f>IF(All_Tasks!D1699="","",All_Tasks!D1699)</f>
        <v/>
      </c>
      <c r="E1699" t="str">
        <f>IF(All_Tasks!V1699&lt;&gt;"",All_Tasks!V1699,IF(All_Tasks!E1699&lt;&gt;"",All_Tasks!E1699,""))</f>
        <v/>
      </c>
      <c r="F1699" t="str">
        <f>IF(All_Tasks!F1699="","",All_Tasks!F1699)</f>
        <v/>
      </c>
      <c r="G1699" t="str">
        <f>IF(All_Tasks!G1699="","",All_Tasks!G1699)</f>
        <v/>
      </c>
      <c r="H1699" s="231" t="str">
        <f>IF(All_Tasks!H1699="","",All_Tasks!H1699)</f>
        <v/>
      </c>
      <c r="I1699" t="str">
        <f>IF(All_Tasks!I1699="","",All_Tasks!I1699)</f>
        <v/>
      </c>
      <c r="J1699" t="str">
        <f>IF(All_Tasks!J1699="","",All_Tasks!J1699)</f>
        <v/>
      </c>
      <c r="K1699" t="str">
        <f>IF(All_Tasks!K1699="","",All_Tasks!K1699)</f>
        <v/>
      </c>
      <c r="L1699" s="231" t="str">
        <f>IF(All_Tasks!L1699="","",All_Tasks!L1699)</f>
        <v/>
      </c>
      <c r="M1699" t="str">
        <f>IF(All_Tasks!M1699="","",All_Tasks!M1699)</f>
        <v/>
      </c>
      <c r="N1699" t="str">
        <f>IF(All_Tasks!N1699="","",All_Tasks!N1699)</f>
        <v/>
      </c>
      <c r="O1699" t="str">
        <f>IF(All_Tasks!O1699="","",All_Tasks!O1699)</f>
        <v/>
      </c>
      <c r="P1699" s="181">
        <f>IF(All_Tasks!P1699="",0,All_Tasks!P1699)</f>
        <v>0</v>
      </c>
      <c r="Q1699" s="181">
        <f>IF(All_Tasks!Q1699="",0,All_Tasks!Q1699)</f>
        <v>0</v>
      </c>
      <c r="R1699" s="181">
        <f>IF(All_Tasks!R1699="",0,All_Tasks!R1699)</f>
        <v>0</v>
      </c>
      <c r="S1699" s="181" t="str">
        <f>IF(All_Tasks!S1699="","",All_Tasks!S1699)</f>
        <v/>
      </c>
      <c r="T1699" t="str">
        <f>IF(All_Tasks!T1699="","",All_Tasks!T1699)</f>
        <v/>
      </c>
      <c r="U1699" t="str">
        <f>IF(All_Tasks!U1699="","",All_Tasks!U1699)</f>
        <v/>
      </c>
      <c r="V1699">
        <f>IF(A1699="",0,IFERROR(MATCH(A1699,Scope_Labor_Rates!$A$6:$A$46,0)+5,0))</f>
        <v>0</v>
      </c>
      <c r="W1699" s="178">
        <f>IF(V1699&gt;0,INDEX(Scope_Labor_Rates!$C$6:$C$46,V1699-5),0)</f>
        <v>0</v>
      </c>
      <c r="X1699" s="178">
        <f>IF(V1699&gt;0,INDEX(Scope_Labor_Rates!$C$6:$C$46,V1699-5),0)</f>
        <v>0</v>
      </c>
      <c r="Y1699" s="180">
        <f>IF(V1699&gt;0,INDEX(Scope_Labor_Rates!$S$6:$S$46,V1699-5),0)</f>
        <v>0</v>
      </c>
      <c r="Z1699" s="180">
        <f>IF(V1699&gt;0,INDEX(Scope_Labor_Rates!$R$6:$R$46,V1699-5),1)</f>
        <v>1</v>
      </c>
      <c r="AA1699" s="231">
        <f t="shared" si="234"/>
        <v>0</v>
      </c>
      <c r="AB1699" t="str">
        <f t="shared" si="235"/>
        <v/>
      </c>
      <c r="AC1699" s="178" t="str">
        <f t="shared" si="236"/>
        <v/>
      </c>
      <c r="AD1699" s="181">
        <f t="shared" si="237"/>
        <v>0</v>
      </c>
      <c r="AE1699" s="178">
        <f>IF(V1699&gt;0,P1699*INDEX(Scope_Labor_Rates!$E$6:$E$46,V1699-5),0)</f>
        <v>0</v>
      </c>
      <c r="AF1699" s="181">
        <f>IF(V1699&gt;0,AE1699*INDEX(Scope_Labor_Rates!$D$6:$D$46,V1699-5)*AA1699,0)</f>
        <v>0</v>
      </c>
      <c r="AG1699" s="178">
        <f>IF(V1699&gt;0,P1699*INDEX(Scope_Labor_Rates!$G$6:$G$46,V1699-5),0)</f>
        <v>0</v>
      </c>
      <c r="AH1699" s="181">
        <f>IF(V1699&gt;0,AG1699*INDEX(Scope_Labor_Rates!$F$6:$F$46,V1699-5)*AA1699,0)</f>
        <v>0</v>
      </c>
      <c r="AI1699" s="178">
        <f>IF(V1699&gt;0,P1699*INDEX(Scope_Labor_Rates!$I$6:$I$46,V1699-5),0)</f>
        <v>0</v>
      </c>
      <c r="AJ1699" s="181">
        <f>IF(V1699&gt;0,AI1699*INDEX(Scope_Labor_Rates!$H$6:$H$46,V1699-5)*AA1699,0)</f>
        <v>0</v>
      </c>
      <c r="AK1699" s="178">
        <f>IF(V1699&gt;0,P1699*INDEX(Scope_Labor_Rates!$K$6:$K$46,V1699-5),0)</f>
        <v>0</v>
      </c>
      <c r="AL1699" s="181">
        <f>IF(V1699&gt;0,AK1699*INDEX(Scope_Labor_Rates!$J$6:$J$46,V1699-5)*AA1699,0)</f>
        <v>0</v>
      </c>
      <c r="AM1699" s="178">
        <f>IF(V1699&gt;0,P1699*INDEX(Scope_Labor_Rates!$M$6:$M$46,V1699-5),0)</f>
        <v>0</v>
      </c>
      <c r="AN1699" s="178">
        <f>IF(V1699&gt;0,AM1699*INDEX(Scope_Labor_Rates!$L$6:$L$46,V1699-5)*AA1699,0)</f>
        <v>0</v>
      </c>
      <c r="AO1699" s="178">
        <f>IF(V1699&gt;0,P1699*INDEX(Scope_Labor_Rates!$O$6:$O$46,V1699-5)*AA1699,0)</f>
        <v>0</v>
      </c>
      <c r="AP1699" s="181">
        <f>IF(V1699&gt;0,P1699*INDEX(Scope_Labor_Rates!$Q$6:$Q$46,V1699-5)*AA1699,0)</f>
        <v>0</v>
      </c>
      <c r="AQ1699" s="178">
        <f t="shared" si="238"/>
        <v>0</v>
      </c>
      <c r="AR1699" s="178">
        <f t="shared" si="239"/>
        <v>0</v>
      </c>
      <c r="AS1699" s="178">
        <f t="shared" si="240"/>
        <v>0</v>
      </c>
      <c r="AT1699" s="178">
        <f t="shared" si="241"/>
        <v>0</v>
      </c>
      <c r="AU1699">
        <f t="shared" si="242"/>
        <v>0</v>
      </c>
    </row>
    <row r="1700" spans="1:47">
      <c r="A1700" t="str">
        <f>IF(All_Tasks!A1700="","",All_Tasks!A1700)</f>
        <v/>
      </c>
      <c r="B1700" t="str">
        <f>IF(All_Tasks!B1700="","",All_Tasks!B1700)</f>
        <v/>
      </c>
      <c r="C1700" t="str">
        <f>IF(All_Tasks!C1700="","",All_Tasks!C1700)</f>
        <v/>
      </c>
      <c r="D1700" t="str">
        <f>IF(All_Tasks!D1700="","",All_Tasks!D1700)</f>
        <v/>
      </c>
      <c r="E1700" t="str">
        <f>IF(All_Tasks!V1700&lt;&gt;"",All_Tasks!V1700,IF(All_Tasks!E1700&lt;&gt;"",All_Tasks!E1700,""))</f>
        <v/>
      </c>
      <c r="F1700" t="str">
        <f>IF(All_Tasks!F1700="","",All_Tasks!F1700)</f>
        <v/>
      </c>
      <c r="G1700" t="str">
        <f>IF(All_Tasks!G1700="","",All_Tasks!G1700)</f>
        <v/>
      </c>
      <c r="H1700" s="231" t="str">
        <f>IF(All_Tasks!H1700="","",All_Tasks!H1700)</f>
        <v/>
      </c>
      <c r="I1700" t="str">
        <f>IF(All_Tasks!I1700="","",All_Tasks!I1700)</f>
        <v/>
      </c>
      <c r="J1700" t="str">
        <f>IF(All_Tasks!J1700="","",All_Tasks!J1700)</f>
        <v/>
      </c>
      <c r="K1700" t="str">
        <f>IF(All_Tasks!K1700="","",All_Tasks!K1700)</f>
        <v/>
      </c>
      <c r="L1700" s="231" t="str">
        <f>IF(All_Tasks!L1700="","",All_Tasks!L1700)</f>
        <v/>
      </c>
      <c r="M1700" t="str">
        <f>IF(All_Tasks!M1700="","",All_Tasks!M1700)</f>
        <v/>
      </c>
      <c r="N1700" t="str">
        <f>IF(All_Tasks!N1700="","",All_Tasks!N1700)</f>
        <v/>
      </c>
      <c r="O1700" t="str">
        <f>IF(All_Tasks!O1700="","",All_Tasks!O1700)</f>
        <v/>
      </c>
      <c r="P1700" s="181">
        <f>IF(All_Tasks!P1700="",0,All_Tasks!P1700)</f>
        <v>0</v>
      </c>
      <c r="Q1700" s="181">
        <f>IF(All_Tasks!Q1700="",0,All_Tasks!Q1700)</f>
        <v>0</v>
      </c>
      <c r="R1700" s="181">
        <f>IF(All_Tasks!R1700="",0,All_Tasks!R1700)</f>
        <v>0</v>
      </c>
      <c r="S1700" s="181" t="str">
        <f>IF(All_Tasks!S1700="","",All_Tasks!S1700)</f>
        <v/>
      </c>
      <c r="T1700" t="str">
        <f>IF(All_Tasks!T1700="","",All_Tasks!T1700)</f>
        <v/>
      </c>
      <c r="U1700" t="str">
        <f>IF(All_Tasks!U1700="","",All_Tasks!U1700)</f>
        <v/>
      </c>
      <c r="V1700">
        <f>IF(A1700="",0,IFERROR(MATCH(A1700,Scope_Labor_Rates!$A$6:$A$46,0)+5,0))</f>
        <v>0</v>
      </c>
      <c r="W1700" s="178">
        <f>IF(V1700&gt;0,INDEX(Scope_Labor_Rates!$C$6:$C$46,V1700-5),0)</f>
        <v>0</v>
      </c>
      <c r="X1700" s="178">
        <f>IF(V1700&gt;0,INDEX(Scope_Labor_Rates!$C$6:$C$46,V1700-5),0)</f>
        <v>0</v>
      </c>
      <c r="Y1700" s="180">
        <f>IF(V1700&gt;0,INDEX(Scope_Labor_Rates!$S$6:$S$46,V1700-5),0)</f>
        <v>0</v>
      </c>
      <c r="Z1700" s="180">
        <f>IF(V1700&gt;0,INDEX(Scope_Labor_Rates!$R$6:$R$46,V1700-5),1)</f>
        <v>1</v>
      </c>
      <c r="AA1700" s="231">
        <f t="shared" si="234"/>
        <v>0</v>
      </c>
      <c r="AB1700" t="str">
        <f t="shared" si="235"/>
        <v/>
      </c>
      <c r="AC1700" s="178" t="str">
        <f t="shared" si="236"/>
        <v/>
      </c>
      <c r="AD1700" s="181">
        <f t="shared" si="237"/>
        <v>0</v>
      </c>
      <c r="AE1700" s="178">
        <f>IF(V1700&gt;0,P1700*INDEX(Scope_Labor_Rates!$E$6:$E$46,V1700-5),0)</f>
        <v>0</v>
      </c>
      <c r="AF1700" s="181">
        <f>IF(V1700&gt;0,AE1700*INDEX(Scope_Labor_Rates!$D$6:$D$46,V1700-5)*AA1700,0)</f>
        <v>0</v>
      </c>
      <c r="AG1700" s="178">
        <f>IF(V1700&gt;0,P1700*INDEX(Scope_Labor_Rates!$G$6:$G$46,V1700-5),0)</f>
        <v>0</v>
      </c>
      <c r="AH1700" s="181">
        <f>IF(V1700&gt;0,AG1700*INDEX(Scope_Labor_Rates!$F$6:$F$46,V1700-5)*AA1700,0)</f>
        <v>0</v>
      </c>
      <c r="AI1700" s="178">
        <f>IF(V1700&gt;0,P1700*INDEX(Scope_Labor_Rates!$I$6:$I$46,V1700-5),0)</f>
        <v>0</v>
      </c>
      <c r="AJ1700" s="181">
        <f>IF(V1700&gt;0,AI1700*INDEX(Scope_Labor_Rates!$H$6:$H$46,V1700-5)*AA1700,0)</f>
        <v>0</v>
      </c>
      <c r="AK1700" s="178">
        <f>IF(V1700&gt;0,P1700*INDEX(Scope_Labor_Rates!$K$6:$K$46,V1700-5),0)</f>
        <v>0</v>
      </c>
      <c r="AL1700" s="181">
        <f>IF(V1700&gt;0,AK1700*INDEX(Scope_Labor_Rates!$J$6:$J$46,V1700-5)*AA1700,0)</f>
        <v>0</v>
      </c>
      <c r="AM1700" s="178">
        <f>IF(V1700&gt;0,P1700*INDEX(Scope_Labor_Rates!$M$6:$M$46,V1700-5),0)</f>
        <v>0</v>
      </c>
      <c r="AN1700" s="178">
        <f>IF(V1700&gt;0,AM1700*INDEX(Scope_Labor_Rates!$L$6:$L$46,V1700-5)*AA1700,0)</f>
        <v>0</v>
      </c>
      <c r="AO1700" s="178">
        <f>IF(V1700&gt;0,P1700*INDEX(Scope_Labor_Rates!$O$6:$O$46,V1700-5)*AA1700,0)</f>
        <v>0</v>
      </c>
      <c r="AP1700" s="181">
        <f>IF(V1700&gt;0,P1700*INDEX(Scope_Labor_Rates!$Q$6:$Q$46,V1700-5)*AA1700,0)</f>
        <v>0</v>
      </c>
      <c r="AQ1700" s="178">
        <f t="shared" si="238"/>
        <v>0</v>
      </c>
      <c r="AR1700" s="178">
        <f t="shared" si="239"/>
        <v>0</v>
      </c>
      <c r="AS1700" s="178">
        <f t="shared" si="240"/>
        <v>0</v>
      </c>
      <c r="AT1700" s="178">
        <f t="shared" si="241"/>
        <v>0</v>
      </c>
      <c r="AU1700">
        <f t="shared" si="242"/>
        <v>0</v>
      </c>
    </row>
    <row r="1701" spans="1:47">
      <c r="A1701" t="str">
        <f>IF(All_Tasks!A1701="","",All_Tasks!A1701)</f>
        <v/>
      </c>
      <c r="B1701" t="str">
        <f>IF(All_Tasks!B1701="","",All_Tasks!B1701)</f>
        <v/>
      </c>
      <c r="C1701" t="str">
        <f>IF(All_Tasks!C1701="","",All_Tasks!C1701)</f>
        <v/>
      </c>
      <c r="D1701" t="str">
        <f>IF(All_Tasks!D1701="","",All_Tasks!D1701)</f>
        <v/>
      </c>
      <c r="E1701" t="str">
        <f>IF(All_Tasks!V1701&lt;&gt;"",All_Tasks!V1701,IF(All_Tasks!E1701&lt;&gt;"",All_Tasks!E1701,""))</f>
        <v/>
      </c>
      <c r="F1701" t="str">
        <f>IF(All_Tasks!F1701="","",All_Tasks!F1701)</f>
        <v/>
      </c>
      <c r="G1701" t="str">
        <f>IF(All_Tasks!G1701="","",All_Tasks!G1701)</f>
        <v/>
      </c>
      <c r="H1701" s="231" t="str">
        <f>IF(All_Tasks!H1701="","",All_Tasks!H1701)</f>
        <v/>
      </c>
      <c r="I1701" t="str">
        <f>IF(All_Tasks!I1701="","",All_Tasks!I1701)</f>
        <v/>
      </c>
      <c r="J1701" t="str">
        <f>IF(All_Tasks!J1701="","",All_Tasks!J1701)</f>
        <v/>
      </c>
      <c r="K1701" t="str">
        <f>IF(All_Tasks!K1701="","",All_Tasks!K1701)</f>
        <v/>
      </c>
      <c r="L1701" s="231" t="str">
        <f>IF(All_Tasks!L1701="","",All_Tasks!L1701)</f>
        <v/>
      </c>
      <c r="M1701" t="str">
        <f>IF(All_Tasks!M1701="","",All_Tasks!M1701)</f>
        <v/>
      </c>
      <c r="N1701" t="str">
        <f>IF(All_Tasks!N1701="","",All_Tasks!N1701)</f>
        <v/>
      </c>
      <c r="O1701" t="str">
        <f>IF(All_Tasks!O1701="","",All_Tasks!O1701)</f>
        <v/>
      </c>
      <c r="P1701" s="181">
        <f>IF(All_Tasks!P1701="",0,All_Tasks!P1701)</f>
        <v>0</v>
      </c>
      <c r="Q1701" s="181">
        <f>IF(All_Tasks!Q1701="",0,All_Tasks!Q1701)</f>
        <v>0</v>
      </c>
      <c r="R1701" s="181">
        <f>IF(All_Tasks!R1701="",0,All_Tasks!R1701)</f>
        <v>0</v>
      </c>
      <c r="S1701" s="181" t="str">
        <f>IF(All_Tasks!S1701="","",All_Tasks!S1701)</f>
        <v/>
      </c>
      <c r="T1701" t="str">
        <f>IF(All_Tasks!T1701="","",All_Tasks!T1701)</f>
        <v/>
      </c>
      <c r="U1701" t="str">
        <f>IF(All_Tasks!U1701="","",All_Tasks!U1701)</f>
        <v/>
      </c>
      <c r="V1701">
        <f>IF(A1701="",0,IFERROR(MATCH(A1701,Scope_Labor_Rates!$A$6:$A$46,0)+5,0))</f>
        <v>0</v>
      </c>
      <c r="W1701" s="178">
        <f>IF(V1701&gt;0,INDEX(Scope_Labor_Rates!$C$6:$C$46,V1701-5),0)</f>
        <v>0</v>
      </c>
      <c r="X1701" s="178">
        <f>IF(V1701&gt;0,INDEX(Scope_Labor_Rates!$C$6:$C$46,V1701-5),0)</f>
        <v>0</v>
      </c>
      <c r="Y1701" s="180">
        <f>IF(V1701&gt;0,INDEX(Scope_Labor_Rates!$S$6:$S$46,V1701-5),0)</f>
        <v>0</v>
      </c>
      <c r="Z1701" s="180">
        <f>IF(V1701&gt;0,INDEX(Scope_Labor_Rates!$R$6:$R$46,V1701-5),1)</f>
        <v>1</v>
      </c>
      <c r="AA1701" s="231">
        <f t="shared" si="234"/>
        <v>0</v>
      </c>
      <c r="AB1701" t="str">
        <f t="shared" si="235"/>
        <v/>
      </c>
      <c r="AC1701" s="178" t="str">
        <f t="shared" si="236"/>
        <v/>
      </c>
      <c r="AD1701" s="181">
        <f t="shared" si="237"/>
        <v>0</v>
      </c>
      <c r="AE1701" s="178">
        <f>IF(V1701&gt;0,P1701*INDEX(Scope_Labor_Rates!$E$6:$E$46,V1701-5),0)</f>
        <v>0</v>
      </c>
      <c r="AF1701" s="181">
        <f>IF(V1701&gt;0,AE1701*INDEX(Scope_Labor_Rates!$D$6:$D$46,V1701-5)*AA1701,0)</f>
        <v>0</v>
      </c>
      <c r="AG1701" s="178">
        <f>IF(V1701&gt;0,P1701*INDEX(Scope_Labor_Rates!$G$6:$G$46,V1701-5),0)</f>
        <v>0</v>
      </c>
      <c r="AH1701" s="181">
        <f>IF(V1701&gt;0,AG1701*INDEX(Scope_Labor_Rates!$F$6:$F$46,V1701-5)*AA1701,0)</f>
        <v>0</v>
      </c>
      <c r="AI1701" s="178">
        <f>IF(V1701&gt;0,P1701*INDEX(Scope_Labor_Rates!$I$6:$I$46,V1701-5),0)</f>
        <v>0</v>
      </c>
      <c r="AJ1701" s="181">
        <f>IF(V1701&gt;0,AI1701*INDEX(Scope_Labor_Rates!$H$6:$H$46,V1701-5)*AA1701,0)</f>
        <v>0</v>
      </c>
      <c r="AK1701" s="178">
        <f>IF(V1701&gt;0,P1701*INDEX(Scope_Labor_Rates!$K$6:$K$46,V1701-5),0)</f>
        <v>0</v>
      </c>
      <c r="AL1701" s="181">
        <f>IF(V1701&gt;0,AK1701*INDEX(Scope_Labor_Rates!$J$6:$J$46,V1701-5)*AA1701,0)</f>
        <v>0</v>
      </c>
      <c r="AM1701" s="178">
        <f>IF(V1701&gt;0,P1701*INDEX(Scope_Labor_Rates!$M$6:$M$46,V1701-5),0)</f>
        <v>0</v>
      </c>
      <c r="AN1701" s="178">
        <f>IF(V1701&gt;0,AM1701*INDEX(Scope_Labor_Rates!$L$6:$L$46,V1701-5)*AA1701,0)</f>
        <v>0</v>
      </c>
      <c r="AO1701" s="178">
        <f>IF(V1701&gt;0,P1701*INDEX(Scope_Labor_Rates!$O$6:$O$46,V1701-5)*AA1701,0)</f>
        <v>0</v>
      </c>
      <c r="AP1701" s="181">
        <f>IF(V1701&gt;0,P1701*INDEX(Scope_Labor_Rates!$Q$6:$Q$46,V1701-5)*AA1701,0)</f>
        <v>0</v>
      </c>
      <c r="AQ1701" s="178">
        <f t="shared" si="238"/>
        <v>0</v>
      </c>
      <c r="AR1701" s="178">
        <f t="shared" si="239"/>
        <v>0</v>
      </c>
      <c r="AS1701" s="178">
        <f t="shared" si="240"/>
        <v>0</v>
      </c>
      <c r="AT1701" s="178">
        <f t="shared" si="241"/>
        <v>0</v>
      </c>
      <c r="AU1701">
        <f t="shared" si="242"/>
        <v>0</v>
      </c>
    </row>
    <row r="1702" spans="1:47">
      <c r="A1702" t="str">
        <f>IF(All_Tasks!A1702="","",All_Tasks!A1702)</f>
        <v/>
      </c>
      <c r="B1702" t="str">
        <f>IF(All_Tasks!B1702="","",All_Tasks!B1702)</f>
        <v/>
      </c>
      <c r="C1702" t="str">
        <f>IF(All_Tasks!C1702="","",All_Tasks!C1702)</f>
        <v/>
      </c>
      <c r="D1702" t="str">
        <f>IF(All_Tasks!D1702="","",All_Tasks!D1702)</f>
        <v/>
      </c>
      <c r="E1702" t="str">
        <f>IF(All_Tasks!V1702&lt;&gt;"",All_Tasks!V1702,IF(All_Tasks!E1702&lt;&gt;"",All_Tasks!E1702,""))</f>
        <v/>
      </c>
      <c r="F1702" t="str">
        <f>IF(All_Tasks!F1702="","",All_Tasks!F1702)</f>
        <v/>
      </c>
      <c r="G1702" t="str">
        <f>IF(All_Tasks!G1702="","",All_Tasks!G1702)</f>
        <v/>
      </c>
      <c r="H1702" s="231" t="str">
        <f>IF(All_Tasks!H1702="","",All_Tasks!H1702)</f>
        <v/>
      </c>
      <c r="I1702" t="str">
        <f>IF(All_Tasks!I1702="","",All_Tasks!I1702)</f>
        <v/>
      </c>
      <c r="J1702" t="str">
        <f>IF(All_Tasks!J1702="","",All_Tasks!J1702)</f>
        <v/>
      </c>
      <c r="K1702" t="str">
        <f>IF(All_Tasks!K1702="","",All_Tasks!K1702)</f>
        <v/>
      </c>
      <c r="L1702" s="231" t="str">
        <f>IF(All_Tasks!L1702="","",All_Tasks!L1702)</f>
        <v/>
      </c>
      <c r="M1702" t="str">
        <f>IF(All_Tasks!M1702="","",All_Tasks!M1702)</f>
        <v/>
      </c>
      <c r="N1702" t="str">
        <f>IF(All_Tasks!N1702="","",All_Tasks!N1702)</f>
        <v/>
      </c>
      <c r="O1702" t="str">
        <f>IF(All_Tasks!O1702="","",All_Tasks!O1702)</f>
        <v/>
      </c>
      <c r="P1702" s="181">
        <f>IF(All_Tasks!P1702="",0,All_Tasks!P1702)</f>
        <v>0</v>
      </c>
      <c r="Q1702" s="181">
        <f>IF(All_Tasks!Q1702="",0,All_Tasks!Q1702)</f>
        <v>0</v>
      </c>
      <c r="R1702" s="181">
        <f>IF(All_Tasks!R1702="",0,All_Tasks!R1702)</f>
        <v>0</v>
      </c>
      <c r="S1702" s="181" t="str">
        <f>IF(All_Tasks!S1702="","",All_Tasks!S1702)</f>
        <v/>
      </c>
      <c r="T1702" t="str">
        <f>IF(All_Tasks!T1702="","",All_Tasks!T1702)</f>
        <v/>
      </c>
      <c r="U1702" t="str">
        <f>IF(All_Tasks!U1702="","",All_Tasks!U1702)</f>
        <v/>
      </c>
      <c r="V1702">
        <f>IF(A1702="",0,IFERROR(MATCH(A1702,Scope_Labor_Rates!$A$6:$A$46,0)+5,0))</f>
        <v>0</v>
      </c>
      <c r="W1702" s="178">
        <f>IF(V1702&gt;0,INDEX(Scope_Labor_Rates!$C$6:$C$46,V1702-5),0)</f>
        <v>0</v>
      </c>
      <c r="X1702" s="178">
        <f>IF(V1702&gt;0,INDEX(Scope_Labor_Rates!$C$6:$C$46,V1702-5),0)</f>
        <v>0</v>
      </c>
      <c r="Y1702" s="180">
        <f>IF(V1702&gt;0,INDEX(Scope_Labor_Rates!$S$6:$S$46,V1702-5),0)</f>
        <v>0</v>
      </c>
      <c r="Z1702" s="180">
        <f>IF(V1702&gt;0,INDEX(Scope_Labor_Rates!$R$6:$R$46,V1702-5),1)</f>
        <v>1</v>
      </c>
      <c r="AA1702" s="231">
        <f t="shared" si="234"/>
        <v>0</v>
      </c>
      <c r="AB1702" t="str">
        <f t="shared" si="235"/>
        <v/>
      </c>
      <c r="AC1702" s="178" t="str">
        <f t="shared" si="236"/>
        <v/>
      </c>
      <c r="AD1702" s="181">
        <f t="shared" si="237"/>
        <v>0</v>
      </c>
      <c r="AE1702" s="178">
        <f>IF(V1702&gt;0,P1702*INDEX(Scope_Labor_Rates!$E$6:$E$46,V1702-5),0)</f>
        <v>0</v>
      </c>
      <c r="AF1702" s="181">
        <f>IF(V1702&gt;0,AE1702*INDEX(Scope_Labor_Rates!$D$6:$D$46,V1702-5)*AA1702,0)</f>
        <v>0</v>
      </c>
      <c r="AG1702" s="178">
        <f>IF(V1702&gt;0,P1702*INDEX(Scope_Labor_Rates!$G$6:$G$46,V1702-5),0)</f>
        <v>0</v>
      </c>
      <c r="AH1702" s="181">
        <f>IF(V1702&gt;0,AG1702*INDEX(Scope_Labor_Rates!$F$6:$F$46,V1702-5)*AA1702,0)</f>
        <v>0</v>
      </c>
      <c r="AI1702" s="178">
        <f>IF(V1702&gt;0,P1702*INDEX(Scope_Labor_Rates!$I$6:$I$46,V1702-5),0)</f>
        <v>0</v>
      </c>
      <c r="AJ1702" s="181">
        <f>IF(V1702&gt;0,AI1702*INDEX(Scope_Labor_Rates!$H$6:$H$46,V1702-5)*AA1702,0)</f>
        <v>0</v>
      </c>
      <c r="AK1702" s="178">
        <f>IF(V1702&gt;0,P1702*INDEX(Scope_Labor_Rates!$K$6:$K$46,V1702-5),0)</f>
        <v>0</v>
      </c>
      <c r="AL1702" s="181">
        <f>IF(V1702&gt;0,AK1702*INDEX(Scope_Labor_Rates!$J$6:$J$46,V1702-5)*AA1702,0)</f>
        <v>0</v>
      </c>
      <c r="AM1702" s="178">
        <f>IF(V1702&gt;0,P1702*INDEX(Scope_Labor_Rates!$M$6:$M$46,V1702-5),0)</f>
        <v>0</v>
      </c>
      <c r="AN1702" s="178">
        <f>IF(V1702&gt;0,AM1702*INDEX(Scope_Labor_Rates!$L$6:$L$46,V1702-5)*AA1702,0)</f>
        <v>0</v>
      </c>
      <c r="AO1702" s="178">
        <f>IF(V1702&gt;0,P1702*INDEX(Scope_Labor_Rates!$O$6:$O$46,V1702-5)*AA1702,0)</f>
        <v>0</v>
      </c>
      <c r="AP1702" s="181">
        <f>IF(V1702&gt;0,P1702*INDEX(Scope_Labor_Rates!$Q$6:$Q$46,V1702-5)*AA1702,0)</f>
        <v>0</v>
      </c>
      <c r="AQ1702" s="178">
        <f t="shared" si="238"/>
        <v>0</v>
      </c>
      <c r="AR1702" s="178">
        <f t="shared" si="239"/>
        <v>0</v>
      </c>
      <c r="AS1702" s="178">
        <f t="shared" si="240"/>
        <v>0</v>
      </c>
      <c r="AT1702" s="178">
        <f t="shared" si="241"/>
        <v>0</v>
      </c>
      <c r="AU1702">
        <f t="shared" si="242"/>
        <v>0</v>
      </c>
    </row>
    <row r="1703" spans="1:47">
      <c r="A1703" t="str">
        <f>IF(All_Tasks!A1703="","",All_Tasks!A1703)</f>
        <v/>
      </c>
      <c r="B1703" t="str">
        <f>IF(All_Tasks!B1703="","",All_Tasks!B1703)</f>
        <v/>
      </c>
      <c r="C1703" t="str">
        <f>IF(All_Tasks!C1703="","",All_Tasks!C1703)</f>
        <v/>
      </c>
      <c r="D1703" t="str">
        <f>IF(All_Tasks!D1703="","",All_Tasks!D1703)</f>
        <v/>
      </c>
      <c r="E1703" t="str">
        <f>IF(All_Tasks!V1703&lt;&gt;"",All_Tasks!V1703,IF(All_Tasks!E1703&lt;&gt;"",All_Tasks!E1703,""))</f>
        <v/>
      </c>
      <c r="F1703" t="str">
        <f>IF(All_Tasks!F1703="","",All_Tasks!F1703)</f>
        <v/>
      </c>
      <c r="G1703" t="str">
        <f>IF(All_Tasks!G1703="","",All_Tasks!G1703)</f>
        <v/>
      </c>
      <c r="H1703" s="231" t="str">
        <f>IF(All_Tasks!H1703="","",All_Tasks!H1703)</f>
        <v/>
      </c>
      <c r="I1703" t="str">
        <f>IF(All_Tasks!I1703="","",All_Tasks!I1703)</f>
        <v/>
      </c>
      <c r="J1703" t="str">
        <f>IF(All_Tasks!J1703="","",All_Tasks!J1703)</f>
        <v/>
      </c>
      <c r="K1703" t="str">
        <f>IF(All_Tasks!K1703="","",All_Tasks!K1703)</f>
        <v/>
      </c>
      <c r="L1703" s="231" t="str">
        <f>IF(All_Tasks!L1703="","",All_Tasks!L1703)</f>
        <v/>
      </c>
      <c r="M1703" t="str">
        <f>IF(All_Tasks!M1703="","",All_Tasks!M1703)</f>
        <v/>
      </c>
      <c r="N1703" t="str">
        <f>IF(All_Tasks!N1703="","",All_Tasks!N1703)</f>
        <v/>
      </c>
      <c r="O1703" t="str">
        <f>IF(All_Tasks!O1703="","",All_Tasks!O1703)</f>
        <v/>
      </c>
      <c r="P1703" s="181">
        <f>IF(All_Tasks!P1703="",0,All_Tasks!P1703)</f>
        <v>0</v>
      </c>
      <c r="Q1703" s="181">
        <f>IF(All_Tasks!Q1703="",0,All_Tasks!Q1703)</f>
        <v>0</v>
      </c>
      <c r="R1703" s="181">
        <f>IF(All_Tasks!R1703="",0,All_Tasks!R1703)</f>
        <v>0</v>
      </c>
      <c r="S1703" s="181" t="str">
        <f>IF(All_Tasks!S1703="","",All_Tasks!S1703)</f>
        <v/>
      </c>
      <c r="T1703" t="str">
        <f>IF(All_Tasks!T1703="","",All_Tasks!T1703)</f>
        <v/>
      </c>
      <c r="U1703" t="str">
        <f>IF(All_Tasks!U1703="","",All_Tasks!U1703)</f>
        <v/>
      </c>
      <c r="V1703">
        <f>IF(A1703="",0,IFERROR(MATCH(A1703,Scope_Labor_Rates!$A$6:$A$46,0)+5,0))</f>
        <v>0</v>
      </c>
      <c r="W1703" s="178">
        <f>IF(V1703&gt;0,INDEX(Scope_Labor_Rates!$C$6:$C$46,V1703-5),0)</f>
        <v>0</v>
      </c>
      <c r="X1703" s="178">
        <f>IF(V1703&gt;0,INDEX(Scope_Labor_Rates!$C$6:$C$46,V1703-5),0)</f>
        <v>0</v>
      </c>
      <c r="Y1703" s="180">
        <f>IF(V1703&gt;0,INDEX(Scope_Labor_Rates!$S$6:$S$46,V1703-5),0)</f>
        <v>0</v>
      </c>
      <c r="Z1703" s="180">
        <f>IF(V1703&gt;0,INDEX(Scope_Labor_Rates!$R$6:$R$46,V1703-5),1)</f>
        <v>1</v>
      </c>
      <c r="AA1703" s="231">
        <f t="shared" si="234"/>
        <v>0</v>
      </c>
      <c r="AB1703" t="str">
        <f t="shared" si="235"/>
        <v/>
      </c>
      <c r="AC1703" s="178" t="str">
        <f t="shared" si="236"/>
        <v/>
      </c>
      <c r="AD1703" s="181">
        <f t="shared" si="237"/>
        <v>0</v>
      </c>
      <c r="AE1703" s="178">
        <f>IF(V1703&gt;0,P1703*INDEX(Scope_Labor_Rates!$E$6:$E$46,V1703-5),0)</f>
        <v>0</v>
      </c>
      <c r="AF1703" s="181">
        <f>IF(V1703&gt;0,AE1703*INDEX(Scope_Labor_Rates!$D$6:$D$46,V1703-5)*AA1703,0)</f>
        <v>0</v>
      </c>
      <c r="AG1703" s="178">
        <f>IF(V1703&gt;0,P1703*INDEX(Scope_Labor_Rates!$G$6:$G$46,V1703-5),0)</f>
        <v>0</v>
      </c>
      <c r="AH1703" s="181">
        <f>IF(V1703&gt;0,AG1703*INDEX(Scope_Labor_Rates!$F$6:$F$46,V1703-5)*AA1703,0)</f>
        <v>0</v>
      </c>
      <c r="AI1703" s="178">
        <f>IF(V1703&gt;0,P1703*INDEX(Scope_Labor_Rates!$I$6:$I$46,V1703-5),0)</f>
        <v>0</v>
      </c>
      <c r="AJ1703" s="181">
        <f>IF(V1703&gt;0,AI1703*INDEX(Scope_Labor_Rates!$H$6:$H$46,V1703-5)*AA1703,0)</f>
        <v>0</v>
      </c>
      <c r="AK1703" s="178">
        <f>IF(V1703&gt;0,P1703*INDEX(Scope_Labor_Rates!$K$6:$K$46,V1703-5),0)</f>
        <v>0</v>
      </c>
      <c r="AL1703" s="181">
        <f>IF(V1703&gt;0,AK1703*INDEX(Scope_Labor_Rates!$J$6:$J$46,V1703-5)*AA1703,0)</f>
        <v>0</v>
      </c>
      <c r="AM1703" s="178">
        <f>IF(V1703&gt;0,P1703*INDEX(Scope_Labor_Rates!$M$6:$M$46,V1703-5),0)</f>
        <v>0</v>
      </c>
      <c r="AN1703" s="178">
        <f>IF(V1703&gt;0,AM1703*INDEX(Scope_Labor_Rates!$L$6:$L$46,V1703-5)*AA1703,0)</f>
        <v>0</v>
      </c>
      <c r="AO1703" s="178">
        <f>IF(V1703&gt;0,P1703*INDEX(Scope_Labor_Rates!$O$6:$O$46,V1703-5)*AA1703,0)</f>
        <v>0</v>
      </c>
      <c r="AP1703" s="181">
        <f>IF(V1703&gt;0,P1703*INDEX(Scope_Labor_Rates!$Q$6:$Q$46,V1703-5)*AA1703,0)</f>
        <v>0</v>
      </c>
      <c r="AQ1703" s="178">
        <f t="shared" si="238"/>
        <v>0</v>
      </c>
      <c r="AR1703" s="178">
        <f t="shared" si="239"/>
        <v>0</v>
      </c>
      <c r="AS1703" s="178">
        <f t="shared" si="240"/>
        <v>0</v>
      </c>
      <c r="AT1703" s="178">
        <f t="shared" si="241"/>
        <v>0</v>
      </c>
      <c r="AU1703">
        <f t="shared" si="242"/>
        <v>0</v>
      </c>
    </row>
    <row r="1704" spans="1:47">
      <c r="A1704" t="str">
        <f>IF(All_Tasks!A1704="","",All_Tasks!A1704)</f>
        <v/>
      </c>
      <c r="B1704" t="str">
        <f>IF(All_Tasks!B1704="","",All_Tasks!B1704)</f>
        <v/>
      </c>
      <c r="C1704" t="str">
        <f>IF(All_Tasks!C1704="","",All_Tasks!C1704)</f>
        <v/>
      </c>
      <c r="D1704" t="str">
        <f>IF(All_Tasks!D1704="","",All_Tasks!D1704)</f>
        <v/>
      </c>
      <c r="E1704" t="str">
        <f>IF(All_Tasks!V1704&lt;&gt;"",All_Tasks!V1704,IF(All_Tasks!E1704&lt;&gt;"",All_Tasks!E1704,""))</f>
        <v/>
      </c>
      <c r="F1704" t="str">
        <f>IF(All_Tasks!F1704="","",All_Tasks!F1704)</f>
        <v/>
      </c>
      <c r="G1704" t="str">
        <f>IF(All_Tasks!G1704="","",All_Tasks!G1704)</f>
        <v/>
      </c>
      <c r="H1704" s="231" t="str">
        <f>IF(All_Tasks!H1704="","",All_Tasks!H1704)</f>
        <v/>
      </c>
      <c r="I1704" t="str">
        <f>IF(All_Tasks!I1704="","",All_Tasks!I1704)</f>
        <v/>
      </c>
      <c r="J1704" t="str">
        <f>IF(All_Tasks!J1704="","",All_Tasks!J1704)</f>
        <v/>
      </c>
      <c r="K1704" t="str">
        <f>IF(All_Tasks!K1704="","",All_Tasks!K1704)</f>
        <v/>
      </c>
      <c r="L1704" s="231" t="str">
        <f>IF(All_Tasks!L1704="","",All_Tasks!L1704)</f>
        <v/>
      </c>
      <c r="M1704" t="str">
        <f>IF(All_Tasks!M1704="","",All_Tasks!M1704)</f>
        <v/>
      </c>
      <c r="N1704" t="str">
        <f>IF(All_Tasks!N1704="","",All_Tasks!N1704)</f>
        <v/>
      </c>
      <c r="O1704" t="str">
        <f>IF(All_Tasks!O1704="","",All_Tasks!O1704)</f>
        <v/>
      </c>
      <c r="P1704" s="181">
        <f>IF(All_Tasks!P1704="",0,All_Tasks!P1704)</f>
        <v>0</v>
      </c>
      <c r="Q1704" s="181">
        <f>IF(All_Tasks!Q1704="",0,All_Tasks!Q1704)</f>
        <v>0</v>
      </c>
      <c r="R1704" s="181">
        <f>IF(All_Tasks!R1704="",0,All_Tasks!R1704)</f>
        <v>0</v>
      </c>
      <c r="S1704" s="181" t="str">
        <f>IF(All_Tasks!S1704="","",All_Tasks!S1704)</f>
        <v/>
      </c>
      <c r="T1704" t="str">
        <f>IF(All_Tasks!T1704="","",All_Tasks!T1704)</f>
        <v/>
      </c>
      <c r="U1704" t="str">
        <f>IF(All_Tasks!U1704="","",All_Tasks!U1704)</f>
        <v/>
      </c>
      <c r="V1704">
        <f>IF(A1704="",0,IFERROR(MATCH(A1704,Scope_Labor_Rates!$A$6:$A$46,0)+5,0))</f>
        <v>0</v>
      </c>
      <c r="W1704" s="178">
        <f>IF(V1704&gt;0,INDEX(Scope_Labor_Rates!$C$6:$C$46,V1704-5),0)</f>
        <v>0</v>
      </c>
      <c r="X1704" s="178">
        <f>IF(V1704&gt;0,INDEX(Scope_Labor_Rates!$C$6:$C$46,V1704-5),0)</f>
        <v>0</v>
      </c>
      <c r="Y1704" s="180">
        <f>IF(V1704&gt;0,INDEX(Scope_Labor_Rates!$S$6:$S$46,V1704-5),0)</f>
        <v>0</v>
      </c>
      <c r="Z1704" s="180">
        <f>IF(V1704&gt;0,INDEX(Scope_Labor_Rates!$R$6:$R$46,V1704-5),1)</f>
        <v>1</v>
      </c>
      <c r="AA1704" s="231">
        <f t="shared" si="234"/>
        <v>0</v>
      </c>
      <c r="AB1704" t="str">
        <f t="shared" si="235"/>
        <v/>
      </c>
      <c r="AC1704" s="178" t="str">
        <f t="shared" si="236"/>
        <v/>
      </c>
      <c r="AD1704" s="181">
        <f t="shared" si="237"/>
        <v>0</v>
      </c>
      <c r="AE1704" s="178">
        <f>IF(V1704&gt;0,P1704*INDEX(Scope_Labor_Rates!$E$6:$E$46,V1704-5),0)</f>
        <v>0</v>
      </c>
      <c r="AF1704" s="181">
        <f>IF(V1704&gt;0,AE1704*INDEX(Scope_Labor_Rates!$D$6:$D$46,V1704-5)*AA1704,0)</f>
        <v>0</v>
      </c>
      <c r="AG1704" s="178">
        <f>IF(V1704&gt;0,P1704*INDEX(Scope_Labor_Rates!$G$6:$G$46,V1704-5),0)</f>
        <v>0</v>
      </c>
      <c r="AH1704" s="181">
        <f>IF(V1704&gt;0,AG1704*INDEX(Scope_Labor_Rates!$F$6:$F$46,V1704-5)*AA1704,0)</f>
        <v>0</v>
      </c>
      <c r="AI1704" s="178">
        <f>IF(V1704&gt;0,P1704*INDEX(Scope_Labor_Rates!$I$6:$I$46,V1704-5),0)</f>
        <v>0</v>
      </c>
      <c r="AJ1704" s="181">
        <f>IF(V1704&gt;0,AI1704*INDEX(Scope_Labor_Rates!$H$6:$H$46,V1704-5)*AA1704,0)</f>
        <v>0</v>
      </c>
      <c r="AK1704" s="178">
        <f>IF(V1704&gt;0,P1704*INDEX(Scope_Labor_Rates!$K$6:$K$46,V1704-5),0)</f>
        <v>0</v>
      </c>
      <c r="AL1704" s="181">
        <f>IF(V1704&gt;0,AK1704*INDEX(Scope_Labor_Rates!$J$6:$J$46,V1704-5)*AA1704,0)</f>
        <v>0</v>
      </c>
      <c r="AM1704" s="178">
        <f>IF(V1704&gt;0,P1704*INDEX(Scope_Labor_Rates!$M$6:$M$46,V1704-5),0)</f>
        <v>0</v>
      </c>
      <c r="AN1704" s="178">
        <f>IF(V1704&gt;0,AM1704*INDEX(Scope_Labor_Rates!$L$6:$L$46,V1704-5)*AA1704,0)</f>
        <v>0</v>
      </c>
      <c r="AO1704" s="178">
        <f>IF(V1704&gt;0,P1704*INDEX(Scope_Labor_Rates!$O$6:$O$46,V1704-5)*AA1704,0)</f>
        <v>0</v>
      </c>
      <c r="AP1704" s="181">
        <f>IF(V1704&gt;0,P1704*INDEX(Scope_Labor_Rates!$Q$6:$Q$46,V1704-5)*AA1704,0)</f>
        <v>0</v>
      </c>
      <c r="AQ1704" s="178">
        <f t="shared" si="238"/>
        <v>0</v>
      </c>
      <c r="AR1704" s="178">
        <f t="shared" si="239"/>
        <v>0</v>
      </c>
      <c r="AS1704" s="178">
        <f t="shared" si="240"/>
        <v>0</v>
      </c>
      <c r="AT1704" s="178">
        <f t="shared" si="241"/>
        <v>0</v>
      </c>
      <c r="AU1704">
        <f t="shared" si="242"/>
        <v>0</v>
      </c>
    </row>
    <row r="1705" spans="1:47">
      <c r="A1705" t="str">
        <f>IF(All_Tasks!A1705="","",All_Tasks!A1705)</f>
        <v/>
      </c>
      <c r="B1705" t="str">
        <f>IF(All_Tasks!B1705="","",All_Tasks!B1705)</f>
        <v/>
      </c>
      <c r="C1705" t="str">
        <f>IF(All_Tasks!C1705="","",All_Tasks!C1705)</f>
        <v/>
      </c>
      <c r="D1705" t="str">
        <f>IF(All_Tasks!D1705="","",All_Tasks!D1705)</f>
        <v/>
      </c>
      <c r="E1705" t="str">
        <f>IF(All_Tasks!V1705&lt;&gt;"",All_Tasks!V1705,IF(All_Tasks!E1705&lt;&gt;"",All_Tasks!E1705,""))</f>
        <v/>
      </c>
      <c r="F1705" t="str">
        <f>IF(All_Tasks!F1705="","",All_Tasks!F1705)</f>
        <v/>
      </c>
      <c r="G1705" t="str">
        <f>IF(All_Tasks!G1705="","",All_Tasks!G1705)</f>
        <v/>
      </c>
      <c r="H1705" s="231" t="str">
        <f>IF(All_Tasks!H1705="","",All_Tasks!H1705)</f>
        <v/>
      </c>
      <c r="I1705" t="str">
        <f>IF(All_Tasks!I1705="","",All_Tasks!I1705)</f>
        <v/>
      </c>
      <c r="J1705" t="str">
        <f>IF(All_Tasks!J1705="","",All_Tasks!J1705)</f>
        <v/>
      </c>
      <c r="K1705" t="str">
        <f>IF(All_Tasks!K1705="","",All_Tasks!K1705)</f>
        <v/>
      </c>
      <c r="L1705" s="231" t="str">
        <f>IF(All_Tasks!L1705="","",All_Tasks!L1705)</f>
        <v/>
      </c>
      <c r="M1705" t="str">
        <f>IF(All_Tasks!M1705="","",All_Tasks!M1705)</f>
        <v/>
      </c>
      <c r="N1705" t="str">
        <f>IF(All_Tasks!N1705="","",All_Tasks!N1705)</f>
        <v/>
      </c>
      <c r="O1705" t="str">
        <f>IF(All_Tasks!O1705="","",All_Tasks!O1705)</f>
        <v/>
      </c>
      <c r="P1705" s="181">
        <f>IF(All_Tasks!P1705="",0,All_Tasks!P1705)</f>
        <v>0</v>
      </c>
      <c r="Q1705" s="181">
        <f>IF(All_Tasks!Q1705="",0,All_Tasks!Q1705)</f>
        <v>0</v>
      </c>
      <c r="R1705" s="181">
        <f>IF(All_Tasks!R1705="",0,All_Tasks!R1705)</f>
        <v>0</v>
      </c>
      <c r="S1705" s="181" t="str">
        <f>IF(All_Tasks!S1705="","",All_Tasks!S1705)</f>
        <v/>
      </c>
      <c r="T1705" t="str">
        <f>IF(All_Tasks!T1705="","",All_Tasks!T1705)</f>
        <v/>
      </c>
      <c r="U1705" t="str">
        <f>IF(All_Tasks!U1705="","",All_Tasks!U1705)</f>
        <v/>
      </c>
      <c r="V1705">
        <f>IF(A1705="",0,IFERROR(MATCH(A1705,Scope_Labor_Rates!$A$6:$A$46,0)+5,0))</f>
        <v>0</v>
      </c>
      <c r="W1705" s="178">
        <f>IF(V1705&gt;0,INDEX(Scope_Labor_Rates!$C$6:$C$46,V1705-5),0)</f>
        <v>0</v>
      </c>
      <c r="X1705" s="178">
        <f>IF(V1705&gt;0,INDEX(Scope_Labor_Rates!$C$6:$C$46,V1705-5),0)</f>
        <v>0</v>
      </c>
      <c r="Y1705" s="180">
        <f>IF(V1705&gt;0,INDEX(Scope_Labor_Rates!$S$6:$S$46,V1705-5),0)</f>
        <v>0</v>
      </c>
      <c r="Z1705" s="180">
        <f>IF(V1705&gt;0,INDEX(Scope_Labor_Rates!$R$6:$R$46,V1705-5),1)</f>
        <v>1</v>
      </c>
      <c r="AA1705" s="231">
        <f t="shared" si="234"/>
        <v>0</v>
      </c>
      <c r="AB1705" t="str">
        <f t="shared" si="235"/>
        <v/>
      </c>
      <c r="AC1705" s="178" t="str">
        <f t="shared" si="236"/>
        <v/>
      </c>
      <c r="AD1705" s="181">
        <f t="shared" si="237"/>
        <v>0</v>
      </c>
      <c r="AE1705" s="178">
        <f>IF(V1705&gt;0,P1705*INDEX(Scope_Labor_Rates!$E$6:$E$46,V1705-5),0)</f>
        <v>0</v>
      </c>
      <c r="AF1705" s="181">
        <f>IF(V1705&gt;0,AE1705*INDEX(Scope_Labor_Rates!$D$6:$D$46,V1705-5)*AA1705,0)</f>
        <v>0</v>
      </c>
      <c r="AG1705" s="178">
        <f>IF(V1705&gt;0,P1705*INDEX(Scope_Labor_Rates!$G$6:$G$46,V1705-5),0)</f>
        <v>0</v>
      </c>
      <c r="AH1705" s="181">
        <f>IF(V1705&gt;0,AG1705*INDEX(Scope_Labor_Rates!$F$6:$F$46,V1705-5)*AA1705,0)</f>
        <v>0</v>
      </c>
      <c r="AI1705" s="178">
        <f>IF(V1705&gt;0,P1705*INDEX(Scope_Labor_Rates!$I$6:$I$46,V1705-5),0)</f>
        <v>0</v>
      </c>
      <c r="AJ1705" s="181">
        <f>IF(V1705&gt;0,AI1705*INDEX(Scope_Labor_Rates!$H$6:$H$46,V1705-5)*AA1705,0)</f>
        <v>0</v>
      </c>
      <c r="AK1705" s="178">
        <f>IF(V1705&gt;0,P1705*INDEX(Scope_Labor_Rates!$K$6:$K$46,V1705-5),0)</f>
        <v>0</v>
      </c>
      <c r="AL1705" s="181">
        <f>IF(V1705&gt;0,AK1705*INDEX(Scope_Labor_Rates!$J$6:$J$46,V1705-5)*AA1705,0)</f>
        <v>0</v>
      </c>
      <c r="AM1705" s="178">
        <f>IF(V1705&gt;0,P1705*INDEX(Scope_Labor_Rates!$M$6:$M$46,V1705-5),0)</f>
        <v>0</v>
      </c>
      <c r="AN1705" s="178">
        <f>IF(V1705&gt;0,AM1705*INDEX(Scope_Labor_Rates!$L$6:$L$46,V1705-5)*AA1705,0)</f>
        <v>0</v>
      </c>
      <c r="AO1705" s="178">
        <f>IF(V1705&gt;0,P1705*INDEX(Scope_Labor_Rates!$O$6:$O$46,V1705-5)*AA1705,0)</f>
        <v>0</v>
      </c>
      <c r="AP1705" s="181">
        <f>IF(V1705&gt;0,P1705*INDEX(Scope_Labor_Rates!$Q$6:$Q$46,V1705-5)*AA1705,0)</f>
        <v>0</v>
      </c>
      <c r="AQ1705" s="178">
        <f t="shared" si="238"/>
        <v>0</v>
      </c>
      <c r="AR1705" s="178">
        <f t="shared" si="239"/>
        <v>0</v>
      </c>
      <c r="AS1705" s="178">
        <f t="shared" si="240"/>
        <v>0</v>
      </c>
      <c r="AT1705" s="178">
        <f t="shared" si="241"/>
        <v>0</v>
      </c>
      <c r="AU1705">
        <f t="shared" si="242"/>
        <v>0</v>
      </c>
    </row>
    <row r="1706" spans="1:47">
      <c r="A1706" t="str">
        <f>IF(All_Tasks!A1706="","",All_Tasks!A1706)</f>
        <v/>
      </c>
      <c r="B1706" t="str">
        <f>IF(All_Tasks!B1706="","",All_Tasks!B1706)</f>
        <v/>
      </c>
      <c r="C1706" t="str">
        <f>IF(All_Tasks!C1706="","",All_Tasks!C1706)</f>
        <v/>
      </c>
      <c r="D1706" t="str">
        <f>IF(All_Tasks!D1706="","",All_Tasks!D1706)</f>
        <v/>
      </c>
      <c r="E1706" t="str">
        <f>IF(All_Tasks!V1706&lt;&gt;"",All_Tasks!V1706,IF(All_Tasks!E1706&lt;&gt;"",All_Tasks!E1706,""))</f>
        <v/>
      </c>
      <c r="F1706" t="str">
        <f>IF(All_Tasks!F1706="","",All_Tasks!F1706)</f>
        <v/>
      </c>
      <c r="G1706" t="str">
        <f>IF(All_Tasks!G1706="","",All_Tasks!G1706)</f>
        <v/>
      </c>
      <c r="H1706" s="231" t="str">
        <f>IF(All_Tasks!H1706="","",All_Tasks!H1706)</f>
        <v/>
      </c>
      <c r="I1706" t="str">
        <f>IF(All_Tasks!I1706="","",All_Tasks!I1706)</f>
        <v/>
      </c>
      <c r="J1706" t="str">
        <f>IF(All_Tasks!J1706="","",All_Tasks!J1706)</f>
        <v/>
      </c>
      <c r="K1706" t="str">
        <f>IF(All_Tasks!K1706="","",All_Tasks!K1706)</f>
        <v/>
      </c>
      <c r="L1706" s="231" t="str">
        <f>IF(All_Tasks!L1706="","",All_Tasks!L1706)</f>
        <v/>
      </c>
      <c r="M1706" t="str">
        <f>IF(All_Tasks!M1706="","",All_Tasks!M1706)</f>
        <v/>
      </c>
      <c r="N1706" t="str">
        <f>IF(All_Tasks!N1706="","",All_Tasks!N1706)</f>
        <v/>
      </c>
      <c r="O1706" t="str">
        <f>IF(All_Tasks!O1706="","",All_Tasks!O1706)</f>
        <v/>
      </c>
      <c r="P1706" s="181">
        <f>IF(All_Tasks!P1706="",0,All_Tasks!P1706)</f>
        <v>0</v>
      </c>
      <c r="Q1706" s="181">
        <f>IF(All_Tasks!Q1706="",0,All_Tasks!Q1706)</f>
        <v>0</v>
      </c>
      <c r="R1706" s="181">
        <f>IF(All_Tasks!R1706="",0,All_Tasks!R1706)</f>
        <v>0</v>
      </c>
      <c r="S1706" s="181" t="str">
        <f>IF(All_Tasks!S1706="","",All_Tasks!S1706)</f>
        <v/>
      </c>
      <c r="T1706" t="str">
        <f>IF(All_Tasks!T1706="","",All_Tasks!T1706)</f>
        <v/>
      </c>
      <c r="U1706" t="str">
        <f>IF(All_Tasks!U1706="","",All_Tasks!U1706)</f>
        <v/>
      </c>
      <c r="V1706">
        <f>IF(A1706="",0,IFERROR(MATCH(A1706,Scope_Labor_Rates!$A$6:$A$46,0)+5,0))</f>
        <v>0</v>
      </c>
      <c r="W1706" s="178">
        <f>IF(V1706&gt;0,INDEX(Scope_Labor_Rates!$C$6:$C$46,V1706-5),0)</f>
        <v>0</v>
      </c>
      <c r="X1706" s="178">
        <f>IF(V1706&gt;0,INDEX(Scope_Labor_Rates!$C$6:$C$46,V1706-5),0)</f>
        <v>0</v>
      </c>
      <c r="Y1706" s="180">
        <f>IF(V1706&gt;0,INDEX(Scope_Labor_Rates!$S$6:$S$46,V1706-5),0)</f>
        <v>0</v>
      </c>
      <c r="Z1706" s="180">
        <f>IF(V1706&gt;0,INDEX(Scope_Labor_Rates!$R$6:$R$46,V1706-5),1)</f>
        <v>1</v>
      </c>
      <c r="AA1706" s="231">
        <f t="shared" si="234"/>
        <v>0</v>
      </c>
      <c r="AB1706" t="str">
        <f t="shared" si="235"/>
        <v/>
      </c>
      <c r="AC1706" s="178" t="str">
        <f t="shared" si="236"/>
        <v/>
      </c>
      <c r="AD1706" s="181">
        <f t="shared" si="237"/>
        <v>0</v>
      </c>
      <c r="AE1706" s="178">
        <f>IF(V1706&gt;0,P1706*INDEX(Scope_Labor_Rates!$E$6:$E$46,V1706-5),0)</f>
        <v>0</v>
      </c>
      <c r="AF1706" s="181">
        <f>IF(V1706&gt;0,AE1706*INDEX(Scope_Labor_Rates!$D$6:$D$46,V1706-5)*AA1706,0)</f>
        <v>0</v>
      </c>
      <c r="AG1706" s="178">
        <f>IF(V1706&gt;0,P1706*INDEX(Scope_Labor_Rates!$G$6:$G$46,V1706-5),0)</f>
        <v>0</v>
      </c>
      <c r="AH1706" s="181">
        <f>IF(V1706&gt;0,AG1706*INDEX(Scope_Labor_Rates!$F$6:$F$46,V1706-5)*AA1706,0)</f>
        <v>0</v>
      </c>
      <c r="AI1706" s="178">
        <f>IF(V1706&gt;0,P1706*INDEX(Scope_Labor_Rates!$I$6:$I$46,V1706-5),0)</f>
        <v>0</v>
      </c>
      <c r="AJ1706" s="181">
        <f>IF(V1706&gt;0,AI1706*INDEX(Scope_Labor_Rates!$H$6:$H$46,V1706-5)*AA1706,0)</f>
        <v>0</v>
      </c>
      <c r="AK1706" s="178">
        <f>IF(V1706&gt;0,P1706*INDEX(Scope_Labor_Rates!$K$6:$K$46,V1706-5),0)</f>
        <v>0</v>
      </c>
      <c r="AL1706" s="181">
        <f>IF(V1706&gt;0,AK1706*INDEX(Scope_Labor_Rates!$J$6:$J$46,V1706-5)*AA1706,0)</f>
        <v>0</v>
      </c>
      <c r="AM1706" s="178">
        <f>IF(V1706&gt;0,P1706*INDEX(Scope_Labor_Rates!$M$6:$M$46,V1706-5),0)</f>
        <v>0</v>
      </c>
      <c r="AN1706" s="178">
        <f>IF(V1706&gt;0,AM1706*INDEX(Scope_Labor_Rates!$L$6:$L$46,V1706-5)*AA1706,0)</f>
        <v>0</v>
      </c>
      <c r="AO1706" s="178">
        <f>IF(V1706&gt;0,P1706*INDEX(Scope_Labor_Rates!$O$6:$O$46,V1706-5)*AA1706,0)</f>
        <v>0</v>
      </c>
      <c r="AP1706" s="181">
        <f>IF(V1706&gt;0,P1706*INDEX(Scope_Labor_Rates!$Q$6:$Q$46,V1706-5)*AA1706,0)</f>
        <v>0</v>
      </c>
      <c r="AQ1706" s="178">
        <f t="shared" si="238"/>
        <v>0</v>
      </c>
      <c r="AR1706" s="178">
        <f t="shared" si="239"/>
        <v>0</v>
      </c>
      <c r="AS1706" s="178">
        <f t="shared" si="240"/>
        <v>0</v>
      </c>
      <c r="AT1706" s="178">
        <f t="shared" si="241"/>
        <v>0</v>
      </c>
      <c r="AU1706">
        <f t="shared" si="242"/>
        <v>0</v>
      </c>
    </row>
    <row r="1707" spans="1:47">
      <c r="A1707" t="str">
        <f>IF(All_Tasks!A1707="","",All_Tasks!A1707)</f>
        <v/>
      </c>
      <c r="B1707" t="str">
        <f>IF(All_Tasks!B1707="","",All_Tasks!B1707)</f>
        <v/>
      </c>
      <c r="C1707" t="str">
        <f>IF(All_Tasks!C1707="","",All_Tasks!C1707)</f>
        <v/>
      </c>
      <c r="D1707" t="str">
        <f>IF(All_Tasks!D1707="","",All_Tasks!D1707)</f>
        <v/>
      </c>
      <c r="E1707" t="str">
        <f>IF(All_Tasks!V1707&lt;&gt;"",All_Tasks!V1707,IF(All_Tasks!E1707&lt;&gt;"",All_Tasks!E1707,""))</f>
        <v/>
      </c>
      <c r="F1707" t="str">
        <f>IF(All_Tasks!F1707="","",All_Tasks!F1707)</f>
        <v/>
      </c>
      <c r="G1707" t="str">
        <f>IF(All_Tasks!G1707="","",All_Tasks!G1707)</f>
        <v/>
      </c>
      <c r="H1707" s="231" t="str">
        <f>IF(All_Tasks!H1707="","",All_Tasks!H1707)</f>
        <v/>
      </c>
      <c r="I1707" t="str">
        <f>IF(All_Tasks!I1707="","",All_Tasks!I1707)</f>
        <v/>
      </c>
      <c r="J1707" t="str">
        <f>IF(All_Tasks!J1707="","",All_Tasks!J1707)</f>
        <v/>
      </c>
      <c r="K1707" t="str">
        <f>IF(All_Tasks!K1707="","",All_Tasks!K1707)</f>
        <v/>
      </c>
      <c r="L1707" s="231" t="str">
        <f>IF(All_Tasks!L1707="","",All_Tasks!L1707)</f>
        <v/>
      </c>
      <c r="M1707" t="str">
        <f>IF(All_Tasks!M1707="","",All_Tasks!M1707)</f>
        <v/>
      </c>
      <c r="N1707" t="str">
        <f>IF(All_Tasks!N1707="","",All_Tasks!N1707)</f>
        <v/>
      </c>
      <c r="O1707" t="str">
        <f>IF(All_Tasks!O1707="","",All_Tasks!O1707)</f>
        <v/>
      </c>
      <c r="P1707" s="181">
        <f>IF(All_Tasks!P1707="",0,All_Tasks!P1707)</f>
        <v>0</v>
      </c>
      <c r="Q1707" s="181">
        <f>IF(All_Tasks!Q1707="",0,All_Tasks!Q1707)</f>
        <v>0</v>
      </c>
      <c r="R1707" s="181">
        <f>IF(All_Tasks!R1707="",0,All_Tasks!R1707)</f>
        <v>0</v>
      </c>
      <c r="S1707" s="181" t="str">
        <f>IF(All_Tasks!S1707="","",All_Tasks!S1707)</f>
        <v/>
      </c>
      <c r="T1707" t="str">
        <f>IF(All_Tasks!T1707="","",All_Tasks!T1707)</f>
        <v/>
      </c>
      <c r="U1707" t="str">
        <f>IF(All_Tasks!U1707="","",All_Tasks!U1707)</f>
        <v/>
      </c>
      <c r="V1707">
        <f>IF(A1707="",0,IFERROR(MATCH(A1707,Scope_Labor_Rates!$A$6:$A$46,0)+5,0))</f>
        <v>0</v>
      </c>
      <c r="W1707" s="178">
        <f>IF(V1707&gt;0,INDEX(Scope_Labor_Rates!$C$6:$C$46,V1707-5),0)</f>
        <v>0</v>
      </c>
      <c r="X1707" s="178">
        <f>IF(V1707&gt;0,INDEX(Scope_Labor_Rates!$C$6:$C$46,V1707-5),0)</f>
        <v>0</v>
      </c>
      <c r="Y1707" s="180">
        <f>IF(V1707&gt;0,INDEX(Scope_Labor_Rates!$S$6:$S$46,V1707-5),0)</f>
        <v>0</v>
      </c>
      <c r="Z1707" s="180">
        <f>IF(V1707&gt;0,INDEX(Scope_Labor_Rates!$R$6:$R$46,V1707-5),1)</f>
        <v>1</v>
      </c>
      <c r="AA1707" s="231">
        <f t="shared" si="234"/>
        <v>0</v>
      </c>
      <c r="AB1707" t="str">
        <f t="shared" si="235"/>
        <v/>
      </c>
      <c r="AC1707" s="178" t="str">
        <f t="shared" si="236"/>
        <v/>
      </c>
      <c r="AD1707" s="181">
        <f t="shared" si="237"/>
        <v>0</v>
      </c>
      <c r="AE1707" s="178">
        <f>IF(V1707&gt;0,P1707*INDEX(Scope_Labor_Rates!$E$6:$E$46,V1707-5),0)</f>
        <v>0</v>
      </c>
      <c r="AF1707" s="181">
        <f>IF(V1707&gt;0,AE1707*INDEX(Scope_Labor_Rates!$D$6:$D$46,V1707-5)*AA1707,0)</f>
        <v>0</v>
      </c>
      <c r="AG1707" s="178">
        <f>IF(V1707&gt;0,P1707*INDEX(Scope_Labor_Rates!$G$6:$G$46,V1707-5),0)</f>
        <v>0</v>
      </c>
      <c r="AH1707" s="181">
        <f>IF(V1707&gt;0,AG1707*INDEX(Scope_Labor_Rates!$F$6:$F$46,V1707-5)*AA1707,0)</f>
        <v>0</v>
      </c>
      <c r="AI1707" s="178">
        <f>IF(V1707&gt;0,P1707*INDEX(Scope_Labor_Rates!$I$6:$I$46,V1707-5),0)</f>
        <v>0</v>
      </c>
      <c r="AJ1707" s="181">
        <f>IF(V1707&gt;0,AI1707*INDEX(Scope_Labor_Rates!$H$6:$H$46,V1707-5)*AA1707,0)</f>
        <v>0</v>
      </c>
      <c r="AK1707" s="178">
        <f>IF(V1707&gt;0,P1707*INDEX(Scope_Labor_Rates!$K$6:$K$46,V1707-5),0)</f>
        <v>0</v>
      </c>
      <c r="AL1707" s="181">
        <f>IF(V1707&gt;0,AK1707*INDEX(Scope_Labor_Rates!$J$6:$J$46,V1707-5)*AA1707,0)</f>
        <v>0</v>
      </c>
      <c r="AM1707" s="178">
        <f>IF(V1707&gt;0,P1707*INDEX(Scope_Labor_Rates!$M$6:$M$46,V1707-5),0)</f>
        <v>0</v>
      </c>
      <c r="AN1707" s="178">
        <f>IF(V1707&gt;0,AM1707*INDEX(Scope_Labor_Rates!$L$6:$L$46,V1707-5)*AA1707,0)</f>
        <v>0</v>
      </c>
      <c r="AO1707" s="178">
        <f>IF(V1707&gt;0,P1707*INDEX(Scope_Labor_Rates!$O$6:$O$46,V1707-5)*AA1707,0)</f>
        <v>0</v>
      </c>
      <c r="AP1707" s="181">
        <f>IF(V1707&gt;0,P1707*INDEX(Scope_Labor_Rates!$Q$6:$Q$46,V1707-5)*AA1707,0)</f>
        <v>0</v>
      </c>
      <c r="AQ1707" s="178">
        <f t="shared" si="238"/>
        <v>0</v>
      </c>
      <c r="AR1707" s="178">
        <f t="shared" si="239"/>
        <v>0</v>
      </c>
      <c r="AS1707" s="178">
        <f t="shared" si="240"/>
        <v>0</v>
      </c>
      <c r="AT1707" s="178">
        <f t="shared" si="241"/>
        <v>0</v>
      </c>
      <c r="AU1707">
        <f t="shared" si="242"/>
        <v>0</v>
      </c>
    </row>
    <row r="1708" spans="1:47">
      <c r="A1708" t="str">
        <f>IF(All_Tasks!A1708="","",All_Tasks!A1708)</f>
        <v/>
      </c>
      <c r="B1708" t="str">
        <f>IF(All_Tasks!B1708="","",All_Tasks!B1708)</f>
        <v/>
      </c>
      <c r="C1708" t="str">
        <f>IF(All_Tasks!C1708="","",All_Tasks!C1708)</f>
        <v/>
      </c>
      <c r="D1708" t="str">
        <f>IF(All_Tasks!D1708="","",All_Tasks!D1708)</f>
        <v/>
      </c>
      <c r="E1708" t="str">
        <f>IF(All_Tasks!V1708&lt;&gt;"",All_Tasks!V1708,IF(All_Tasks!E1708&lt;&gt;"",All_Tasks!E1708,""))</f>
        <v/>
      </c>
      <c r="F1708" t="str">
        <f>IF(All_Tasks!F1708="","",All_Tasks!F1708)</f>
        <v/>
      </c>
      <c r="G1708" t="str">
        <f>IF(All_Tasks!G1708="","",All_Tasks!G1708)</f>
        <v/>
      </c>
      <c r="H1708" s="231" t="str">
        <f>IF(All_Tasks!H1708="","",All_Tasks!H1708)</f>
        <v/>
      </c>
      <c r="I1708" t="str">
        <f>IF(All_Tasks!I1708="","",All_Tasks!I1708)</f>
        <v/>
      </c>
      <c r="J1708" t="str">
        <f>IF(All_Tasks!J1708="","",All_Tasks!J1708)</f>
        <v/>
      </c>
      <c r="K1708" t="str">
        <f>IF(All_Tasks!K1708="","",All_Tasks!K1708)</f>
        <v/>
      </c>
      <c r="L1708" s="231" t="str">
        <f>IF(All_Tasks!L1708="","",All_Tasks!L1708)</f>
        <v/>
      </c>
      <c r="M1708" t="str">
        <f>IF(All_Tasks!M1708="","",All_Tasks!M1708)</f>
        <v/>
      </c>
      <c r="N1708" t="str">
        <f>IF(All_Tasks!N1708="","",All_Tasks!N1708)</f>
        <v/>
      </c>
      <c r="O1708" t="str">
        <f>IF(All_Tasks!O1708="","",All_Tasks!O1708)</f>
        <v/>
      </c>
      <c r="P1708" s="181">
        <f>IF(All_Tasks!P1708="",0,All_Tasks!P1708)</f>
        <v>0</v>
      </c>
      <c r="Q1708" s="181">
        <f>IF(All_Tasks!Q1708="",0,All_Tasks!Q1708)</f>
        <v>0</v>
      </c>
      <c r="R1708" s="181">
        <f>IF(All_Tasks!R1708="",0,All_Tasks!R1708)</f>
        <v>0</v>
      </c>
      <c r="S1708" s="181" t="str">
        <f>IF(All_Tasks!S1708="","",All_Tasks!S1708)</f>
        <v/>
      </c>
      <c r="T1708" t="str">
        <f>IF(All_Tasks!T1708="","",All_Tasks!T1708)</f>
        <v/>
      </c>
      <c r="U1708" t="str">
        <f>IF(All_Tasks!U1708="","",All_Tasks!U1708)</f>
        <v/>
      </c>
      <c r="V1708">
        <f>IF(A1708="",0,IFERROR(MATCH(A1708,Scope_Labor_Rates!$A$6:$A$46,0)+5,0))</f>
        <v>0</v>
      </c>
      <c r="W1708" s="178">
        <f>IF(V1708&gt;0,INDEX(Scope_Labor_Rates!$C$6:$C$46,V1708-5),0)</f>
        <v>0</v>
      </c>
      <c r="X1708" s="178">
        <f>IF(V1708&gt;0,INDEX(Scope_Labor_Rates!$C$6:$C$46,V1708-5),0)</f>
        <v>0</v>
      </c>
      <c r="Y1708" s="180">
        <f>IF(V1708&gt;0,INDEX(Scope_Labor_Rates!$S$6:$S$46,V1708-5),0)</f>
        <v>0</v>
      </c>
      <c r="Z1708" s="180">
        <f>IF(V1708&gt;0,INDEX(Scope_Labor_Rates!$R$6:$R$46,V1708-5),1)</f>
        <v>1</v>
      </c>
      <c r="AA1708" s="231">
        <f t="shared" si="234"/>
        <v>0</v>
      </c>
      <c r="AB1708" t="str">
        <f t="shared" si="235"/>
        <v/>
      </c>
      <c r="AC1708" s="178" t="str">
        <f t="shared" si="236"/>
        <v/>
      </c>
      <c r="AD1708" s="181">
        <f t="shared" si="237"/>
        <v>0</v>
      </c>
      <c r="AE1708" s="178">
        <f>IF(V1708&gt;0,P1708*INDEX(Scope_Labor_Rates!$E$6:$E$46,V1708-5),0)</f>
        <v>0</v>
      </c>
      <c r="AF1708" s="181">
        <f>IF(V1708&gt;0,AE1708*INDEX(Scope_Labor_Rates!$D$6:$D$46,V1708-5)*AA1708,0)</f>
        <v>0</v>
      </c>
      <c r="AG1708" s="178">
        <f>IF(V1708&gt;0,P1708*INDEX(Scope_Labor_Rates!$G$6:$G$46,V1708-5),0)</f>
        <v>0</v>
      </c>
      <c r="AH1708" s="181">
        <f>IF(V1708&gt;0,AG1708*INDEX(Scope_Labor_Rates!$F$6:$F$46,V1708-5)*AA1708,0)</f>
        <v>0</v>
      </c>
      <c r="AI1708" s="178">
        <f>IF(V1708&gt;0,P1708*INDEX(Scope_Labor_Rates!$I$6:$I$46,V1708-5),0)</f>
        <v>0</v>
      </c>
      <c r="AJ1708" s="181">
        <f>IF(V1708&gt;0,AI1708*INDEX(Scope_Labor_Rates!$H$6:$H$46,V1708-5)*AA1708,0)</f>
        <v>0</v>
      </c>
      <c r="AK1708" s="178">
        <f>IF(V1708&gt;0,P1708*INDEX(Scope_Labor_Rates!$K$6:$K$46,V1708-5),0)</f>
        <v>0</v>
      </c>
      <c r="AL1708" s="181">
        <f>IF(V1708&gt;0,AK1708*INDEX(Scope_Labor_Rates!$J$6:$J$46,V1708-5)*AA1708,0)</f>
        <v>0</v>
      </c>
      <c r="AM1708" s="178">
        <f>IF(V1708&gt;0,P1708*INDEX(Scope_Labor_Rates!$M$6:$M$46,V1708-5),0)</f>
        <v>0</v>
      </c>
      <c r="AN1708" s="178">
        <f>IF(V1708&gt;0,AM1708*INDEX(Scope_Labor_Rates!$L$6:$L$46,V1708-5)*AA1708,0)</f>
        <v>0</v>
      </c>
      <c r="AO1708" s="178">
        <f>IF(V1708&gt;0,P1708*INDEX(Scope_Labor_Rates!$O$6:$O$46,V1708-5)*AA1708,0)</f>
        <v>0</v>
      </c>
      <c r="AP1708" s="181">
        <f>IF(V1708&gt;0,P1708*INDEX(Scope_Labor_Rates!$Q$6:$Q$46,V1708-5)*AA1708,0)</f>
        <v>0</v>
      </c>
      <c r="AQ1708" s="178">
        <f t="shared" si="238"/>
        <v>0</v>
      </c>
      <c r="AR1708" s="178">
        <f t="shared" si="239"/>
        <v>0</v>
      </c>
      <c r="AS1708" s="178">
        <f t="shared" si="240"/>
        <v>0</v>
      </c>
      <c r="AT1708" s="178">
        <f t="shared" si="241"/>
        <v>0</v>
      </c>
      <c r="AU1708">
        <f t="shared" si="242"/>
        <v>0</v>
      </c>
    </row>
    <row r="1709" spans="1:47">
      <c r="A1709" t="str">
        <f>IF(All_Tasks!A1709="","",All_Tasks!A1709)</f>
        <v/>
      </c>
      <c r="B1709" t="str">
        <f>IF(All_Tasks!B1709="","",All_Tasks!B1709)</f>
        <v/>
      </c>
      <c r="C1709" t="str">
        <f>IF(All_Tasks!C1709="","",All_Tasks!C1709)</f>
        <v/>
      </c>
      <c r="D1709" t="str">
        <f>IF(All_Tasks!D1709="","",All_Tasks!D1709)</f>
        <v/>
      </c>
      <c r="E1709" t="str">
        <f>IF(All_Tasks!V1709&lt;&gt;"",All_Tasks!V1709,IF(All_Tasks!E1709&lt;&gt;"",All_Tasks!E1709,""))</f>
        <v/>
      </c>
      <c r="F1709" t="str">
        <f>IF(All_Tasks!F1709="","",All_Tasks!F1709)</f>
        <v/>
      </c>
      <c r="G1709" t="str">
        <f>IF(All_Tasks!G1709="","",All_Tasks!G1709)</f>
        <v/>
      </c>
      <c r="H1709" s="231" t="str">
        <f>IF(All_Tasks!H1709="","",All_Tasks!H1709)</f>
        <v/>
      </c>
      <c r="I1709" t="str">
        <f>IF(All_Tasks!I1709="","",All_Tasks!I1709)</f>
        <v/>
      </c>
      <c r="J1709" t="str">
        <f>IF(All_Tasks!J1709="","",All_Tasks!J1709)</f>
        <v/>
      </c>
      <c r="K1709" t="str">
        <f>IF(All_Tasks!K1709="","",All_Tasks!K1709)</f>
        <v/>
      </c>
      <c r="L1709" s="231" t="str">
        <f>IF(All_Tasks!L1709="","",All_Tasks!L1709)</f>
        <v/>
      </c>
      <c r="M1709" t="str">
        <f>IF(All_Tasks!M1709="","",All_Tasks!M1709)</f>
        <v/>
      </c>
      <c r="N1709" t="str">
        <f>IF(All_Tasks!N1709="","",All_Tasks!N1709)</f>
        <v/>
      </c>
      <c r="O1709" t="str">
        <f>IF(All_Tasks!O1709="","",All_Tasks!O1709)</f>
        <v/>
      </c>
      <c r="P1709" s="181">
        <f>IF(All_Tasks!P1709="",0,All_Tasks!P1709)</f>
        <v>0</v>
      </c>
      <c r="Q1709" s="181">
        <f>IF(All_Tasks!Q1709="",0,All_Tasks!Q1709)</f>
        <v>0</v>
      </c>
      <c r="R1709" s="181">
        <f>IF(All_Tasks!R1709="",0,All_Tasks!R1709)</f>
        <v>0</v>
      </c>
      <c r="S1709" s="181" t="str">
        <f>IF(All_Tasks!S1709="","",All_Tasks!S1709)</f>
        <v/>
      </c>
      <c r="T1709" t="str">
        <f>IF(All_Tasks!T1709="","",All_Tasks!T1709)</f>
        <v/>
      </c>
      <c r="U1709" t="str">
        <f>IF(All_Tasks!U1709="","",All_Tasks!U1709)</f>
        <v/>
      </c>
      <c r="V1709">
        <f>IF(A1709="",0,IFERROR(MATCH(A1709,Scope_Labor_Rates!$A$6:$A$46,0)+5,0))</f>
        <v>0</v>
      </c>
      <c r="W1709" s="178">
        <f>IF(V1709&gt;0,INDEX(Scope_Labor_Rates!$C$6:$C$46,V1709-5),0)</f>
        <v>0</v>
      </c>
      <c r="X1709" s="178">
        <f>IF(V1709&gt;0,INDEX(Scope_Labor_Rates!$C$6:$C$46,V1709-5),0)</f>
        <v>0</v>
      </c>
      <c r="Y1709" s="180">
        <f>IF(V1709&gt;0,INDEX(Scope_Labor_Rates!$S$6:$S$46,V1709-5),0)</f>
        <v>0</v>
      </c>
      <c r="Z1709" s="180">
        <f>IF(V1709&gt;0,INDEX(Scope_Labor_Rates!$R$6:$R$46,V1709-5),1)</f>
        <v>1</v>
      </c>
      <c r="AA1709" s="231">
        <f t="shared" si="234"/>
        <v>0</v>
      </c>
      <c r="AB1709" t="str">
        <f t="shared" si="235"/>
        <v/>
      </c>
      <c r="AC1709" s="178" t="str">
        <f t="shared" si="236"/>
        <v/>
      </c>
      <c r="AD1709" s="181">
        <f t="shared" si="237"/>
        <v>0</v>
      </c>
      <c r="AE1709" s="178">
        <f>IF(V1709&gt;0,P1709*INDEX(Scope_Labor_Rates!$E$6:$E$46,V1709-5),0)</f>
        <v>0</v>
      </c>
      <c r="AF1709" s="181">
        <f>IF(V1709&gt;0,AE1709*INDEX(Scope_Labor_Rates!$D$6:$D$46,V1709-5)*AA1709,0)</f>
        <v>0</v>
      </c>
      <c r="AG1709" s="178">
        <f>IF(V1709&gt;0,P1709*INDEX(Scope_Labor_Rates!$G$6:$G$46,V1709-5),0)</f>
        <v>0</v>
      </c>
      <c r="AH1709" s="181">
        <f>IF(V1709&gt;0,AG1709*INDEX(Scope_Labor_Rates!$F$6:$F$46,V1709-5)*AA1709,0)</f>
        <v>0</v>
      </c>
      <c r="AI1709" s="178">
        <f>IF(V1709&gt;0,P1709*INDEX(Scope_Labor_Rates!$I$6:$I$46,V1709-5),0)</f>
        <v>0</v>
      </c>
      <c r="AJ1709" s="181">
        <f>IF(V1709&gt;0,AI1709*INDEX(Scope_Labor_Rates!$H$6:$H$46,V1709-5)*AA1709,0)</f>
        <v>0</v>
      </c>
      <c r="AK1709" s="178">
        <f>IF(V1709&gt;0,P1709*INDEX(Scope_Labor_Rates!$K$6:$K$46,V1709-5),0)</f>
        <v>0</v>
      </c>
      <c r="AL1709" s="181">
        <f>IF(V1709&gt;0,AK1709*INDEX(Scope_Labor_Rates!$J$6:$J$46,V1709-5)*AA1709,0)</f>
        <v>0</v>
      </c>
      <c r="AM1709" s="178">
        <f>IF(V1709&gt;0,P1709*INDEX(Scope_Labor_Rates!$M$6:$M$46,V1709-5),0)</f>
        <v>0</v>
      </c>
      <c r="AN1709" s="178">
        <f>IF(V1709&gt;0,AM1709*INDEX(Scope_Labor_Rates!$L$6:$L$46,V1709-5)*AA1709,0)</f>
        <v>0</v>
      </c>
      <c r="AO1709" s="178">
        <f>IF(V1709&gt;0,P1709*INDEX(Scope_Labor_Rates!$O$6:$O$46,V1709-5)*AA1709,0)</f>
        <v>0</v>
      </c>
      <c r="AP1709" s="181">
        <f>IF(V1709&gt;0,P1709*INDEX(Scope_Labor_Rates!$Q$6:$Q$46,V1709-5)*AA1709,0)</f>
        <v>0</v>
      </c>
      <c r="AQ1709" s="178">
        <f t="shared" si="238"/>
        <v>0</v>
      </c>
      <c r="AR1709" s="178">
        <f t="shared" si="239"/>
        <v>0</v>
      </c>
      <c r="AS1709" s="178">
        <f t="shared" si="240"/>
        <v>0</v>
      </c>
      <c r="AT1709" s="178">
        <f t="shared" si="241"/>
        <v>0</v>
      </c>
      <c r="AU1709">
        <f t="shared" si="242"/>
        <v>0</v>
      </c>
    </row>
    <row r="1710" spans="1:47">
      <c r="A1710" t="str">
        <f>IF(All_Tasks!A1710="","",All_Tasks!A1710)</f>
        <v/>
      </c>
      <c r="B1710" t="str">
        <f>IF(All_Tasks!B1710="","",All_Tasks!B1710)</f>
        <v/>
      </c>
      <c r="C1710" t="str">
        <f>IF(All_Tasks!C1710="","",All_Tasks!C1710)</f>
        <v/>
      </c>
      <c r="D1710" t="str">
        <f>IF(All_Tasks!D1710="","",All_Tasks!D1710)</f>
        <v/>
      </c>
      <c r="E1710" t="str">
        <f>IF(All_Tasks!V1710&lt;&gt;"",All_Tasks!V1710,IF(All_Tasks!E1710&lt;&gt;"",All_Tasks!E1710,""))</f>
        <v/>
      </c>
      <c r="F1710" t="str">
        <f>IF(All_Tasks!F1710="","",All_Tasks!F1710)</f>
        <v/>
      </c>
      <c r="G1710" t="str">
        <f>IF(All_Tasks!G1710="","",All_Tasks!G1710)</f>
        <v/>
      </c>
      <c r="H1710" s="231" t="str">
        <f>IF(All_Tasks!H1710="","",All_Tasks!H1710)</f>
        <v/>
      </c>
      <c r="I1710" t="str">
        <f>IF(All_Tasks!I1710="","",All_Tasks!I1710)</f>
        <v/>
      </c>
      <c r="J1710" t="str">
        <f>IF(All_Tasks!J1710="","",All_Tasks!J1710)</f>
        <v/>
      </c>
      <c r="K1710" t="str">
        <f>IF(All_Tasks!K1710="","",All_Tasks!K1710)</f>
        <v/>
      </c>
      <c r="L1710" s="231" t="str">
        <f>IF(All_Tasks!L1710="","",All_Tasks!L1710)</f>
        <v/>
      </c>
      <c r="M1710" t="str">
        <f>IF(All_Tasks!M1710="","",All_Tasks!M1710)</f>
        <v/>
      </c>
      <c r="N1710" t="str">
        <f>IF(All_Tasks!N1710="","",All_Tasks!N1710)</f>
        <v/>
      </c>
      <c r="O1710" t="str">
        <f>IF(All_Tasks!O1710="","",All_Tasks!O1710)</f>
        <v/>
      </c>
      <c r="P1710" s="181">
        <f>IF(All_Tasks!P1710="",0,All_Tasks!P1710)</f>
        <v>0</v>
      </c>
      <c r="Q1710" s="181">
        <f>IF(All_Tasks!Q1710="",0,All_Tasks!Q1710)</f>
        <v>0</v>
      </c>
      <c r="R1710" s="181">
        <f>IF(All_Tasks!R1710="",0,All_Tasks!R1710)</f>
        <v>0</v>
      </c>
      <c r="S1710" s="181" t="str">
        <f>IF(All_Tasks!S1710="","",All_Tasks!S1710)</f>
        <v/>
      </c>
      <c r="T1710" t="str">
        <f>IF(All_Tasks!T1710="","",All_Tasks!T1710)</f>
        <v/>
      </c>
      <c r="U1710" t="str">
        <f>IF(All_Tasks!U1710="","",All_Tasks!U1710)</f>
        <v/>
      </c>
      <c r="V1710">
        <f>IF(A1710="",0,IFERROR(MATCH(A1710,Scope_Labor_Rates!$A$6:$A$46,0)+5,0))</f>
        <v>0</v>
      </c>
      <c r="W1710" s="178">
        <f>IF(V1710&gt;0,INDEX(Scope_Labor_Rates!$C$6:$C$46,V1710-5),0)</f>
        <v>0</v>
      </c>
      <c r="X1710" s="178">
        <f>IF(V1710&gt;0,INDEX(Scope_Labor_Rates!$C$6:$C$46,V1710-5),0)</f>
        <v>0</v>
      </c>
      <c r="Y1710" s="180">
        <f>IF(V1710&gt;0,INDEX(Scope_Labor_Rates!$S$6:$S$46,V1710-5),0)</f>
        <v>0</v>
      </c>
      <c r="Z1710" s="180">
        <f>IF(V1710&gt;0,INDEX(Scope_Labor_Rates!$R$6:$R$46,V1710-5),1)</f>
        <v>1</v>
      </c>
      <c r="AA1710" s="231">
        <f t="shared" si="234"/>
        <v>0</v>
      </c>
      <c r="AB1710" t="str">
        <f t="shared" si="235"/>
        <v/>
      </c>
      <c r="AC1710" s="178" t="str">
        <f t="shared" si="236"/>
        <v/>
      </c>
      <c r="AD1710" s="181">
        <f t="shared" si="237"/>
        <v>0</v>
      </c>
      <c r="AE1710" s="178">
        <f>IF(V1710&gt;0,P1710*INDEX(Scope_Labor_Rates!$E$6:$E$46,V1710-5),0)</f>
        <v>0</v>
      </c>
      <c r="AF1710" s="181">
        <f>IF(V1710&gt;0,AE1710*INDEX(Scope_Labor_Rates!$D$6:$D$46,V1710-5)*AA1710,0)</f>
        <v>0</v>
      </c>
      <c r="AG1710" s="178">
        <f>IF(V1710&gt;0,P1710*INDEX(Scope_Labor_Rates!$G$6:$G$46,V1710-5),0)</f>
        <v>0</v>
      </c>
      <c r="AH1710" s="181">
        <f>IF(V1710&gt;0,AG1710*INDEX(Scope_Labor_Rates!$F$6:$F$46,V1710-5)*AA1710,0)</f>
        <v>0</v>
      </c>
      <c r="AI1710" s="178">
        <f>IF(V1710&gt;0,P1710*INDEX(Scope_Labor_Rates!$I$6:$I$46,V1710-5),0)</f>
        <v>0</v>
      </c>
      <c r="AJ1710" s="181">
        <f>IF(V1710&gt;0,AI1710*INDEX(Scope_Labor_Rates!$H$6:$H$46,V1710-5)*AA1710,0)</f>
        <v>0</v>
      </c>
      <c r="AK1710" s="178">
        <f>IF(V1710&gt;0,P1710*INDEX(Scope_Labor_Rates!$K$6:$K$46,V1710-5),0)</f>
        <v>0</v>
      </c>
      <c r="AL1710" s="181">
        <f>IF(V1710&gt;0,AK1710*INDEX(Scope_Labor_Rates!$J$6:$J$46,V1710-5)*AA1710,0)</f>
        <v>0</v>
      </c>
      <c r="AM1710" s="178">
        <f>IF(V1710&gt;0,P1710*INDEX(Scope_Labor_Rates!$M$6:$M$46,V1710-5),0)</f>
        <v>0</v>
      </c>
      <c r="AN1710" s="178">
        <f>IF(V1710&gt;0,AM1710*INDEX(Scope_Labor_Rates!$L$6:$L$46,V1710-5)*AA1710,0)</f>
        <v>0</v>
      </c>
      <c r="AO1710" s="178">
        <f>IF(V1710&gt;0,P1710*INDEX(Scope_Labor_Rates!$O$6:$O$46,V1710-5)*AA1710,0)</f>
        <v>0</v>
      </c>
      <c r="AP1710" s="181">
        <f>IF(V1710&gt;0,P1710*INDEX(Scope_Labor_Rates!$Q$6:$Q$46,V1710-5)*AA1710,0)</f>
        <v>0</v>
      </c>
      <c r="AQ1710" s="178">
        <f t="shared" si="238"/>
        <v>0</v>
      </c>
      <c r="AR1710" s="178">
        <f t="shared" si="239"/>
        <v>0</v>
      </c>
      <c r="AS1710" s="178">
        <f t="shared" si="240"/>
        <v>0</v>
      </c>
      <c r="AT1710" s="178">
        <f t="shared" si="241"/>
        <v>0</v>
      </c>
      <c r="AU1710">
        <f t="shared" si="242"/>
        <v>0</v>
      </c>
    </row>
    <row r="1711" spans="1:47">
      <c r="A1711" t="str">
        <f>IF(All_Tasks!A1711="","",All_Tasks!A1711)</f>
        <v/>
      </c>
      <c r="B1711" t="str">
        <f>IF(All_Tasks!B1711="","",All_Tasks!B1711)</f>
        <v/>
      </c>
      <c r="C1711" t="str">
        <f>IF(All_Tasks!C1711="","",All_Tasks!C1711)</f>
        <v/>
      </c>
      <c r="D1711" t="str">
        <f>IF(All_Tasks!D1711="","",All_Tasks!D1711)</f>
        <v/>
      </c>
      <c r="E1711" t="str">
        <f>IF(All_Tasks!V1711&lt;&gt;"",All_Tasks!V1711,IF(All_Tasks!E1711&lt;&gt;"",All_Tasks!E1711,""))</f>
        <v/>
      </c>
      <c r="F1711" t="str">
        <f>IF(All_Tasks!F1711="","",All_Tasks!F1711)</f>
        <v/>
      </c>
      <c r="G1711" t="str">
        <f>IF(All_Tasks!G1711="","",All_Tasks!G1711)</f>
        <v/>
      </c>
      <c r="H1711" s="231" t="str">
        <f>IF(All_Tasks!H1711="","",All_Tasks!H1711)</f>
        <v/>
      </c>
      <c r="I1711" t="str">
        <f>IF(All_Tasks!I1711="","",All_Tasks!I1711)</f>
        <v/>
      </c>
      <c r="J1711" t="str">
        <f>IF(All_Tasks!J1711="","",All_Tasks!J1711)</f>
        <v/>
      </c>
      <c r="K1711" t="str">
        <f>IF(All_Tasks!K1711="","",All_Tasks!K1711)</f>
        <v/>
      </c>
      <c r="L1711" s="231" t="str">
        <f>IF(All_Tasks!L1711="","",All_Tasks!L1711)</f>
        <v/>
      </c>
      <c r="M1711" t="str">
        <f>IF(All_Tasks!M1711="","",All_Tasks!M1711)</f>
        <v/>
      </c>
      <c r="N1711" t="str">
        <f>IF(All_Tasks!N1711="","",All_Tasks!N1711)</f>
        <v/>
      </c>
      <c r="O1711" t="str">
        <f>IF(All_Tasks!O1711="","",All_Tasks!O1711)</f>
        <v/>
      </c>
      <c r="P1711" s="181">
        <f>IF(All_Tasks!P1711="",0,All_Tasks!P1711)</f>
        <v>0</v>
      </c>
      <c r="Q1711" s="181">
        <f>IF(All_Tasks!Q1711="",0,All_Tasks!Q1711)</f>
        <v>0</v>
      </c>
      <c r="R1711" s="181">
        <f>IF(All_Tasks!R1711="",0,All_Tasks!R1711)</f>
        <v>0</v>
      </c>
      <c r="S1711" s="181" t="str">
        <f>IF(All_Tasks!S1711="","",All_Tasks!S1711)</f>
        <v/>
      </c>
      <c r="T1711" t="str">
        <f>IF(All_Tasks!T1711="","",All_Tasks!T1711)</f>
        <v/>
      </c>
      <c r="U1711" t="str">
        <f>IF(All_Tasks!U1711="","",All_Tasks!U1711)</f>
        <v/>
      </c>
      <c r="V1711">
        <f>IF(A1711="",0,IFERROR(MATCH(A1711,Scope_Labor_Rates!$A$6:$A$46,0)+5,0))</f>
        <v>0</v>
      </c>
      <c r="W1711" s="178">
        <f>IF(V1711&gt;0,INDEX(Scope_Labor_Rates!$C$6:$C$46,V1711-5),0)</f>
        <v>0</v>
      </c>
      <c r="X1711" s="178">
        <f>IF(V1711&gt;0,INDEX(Scope_Labor_Rates!$C$6:$C$46,V1711-5),0)</f>
        <v>0</v>
      </c>
      <c r="Y1711" s="180">
        <f>IF(V1711&gt;0,INDEX(Scope_Labor_Rates!$S$6:$S$46,V1711-5),0)</f>
        <v>0</v>
      </c>
      <c r="Z1711" s="180">
        <f>IF(V1711&gt;0,INDEX(Scope_Labor_Rates!$R$6:$R$46,V1711-5),1)</f>
        <v>1</v>
      </c>
      <c r="AA1711" s="231">
        <f t="shared" si="234"/>
        <v>0</v>
      </c>
      <c r="AB1711" t="str">
        <f t="shared" si="235"/>
        <v/>
      </c>
      <c r="AC1711" s="178" t="str">
        <f t="shared" si="236"/>
        <v/>
      </c>
      <c r="AD1711" s="181">
        <f t="shared" si="237"/>
        <v>0</v>
      </c>
      <c r="AE1711" s="178">
        <f>IF(V1711&gt;0,P1711*INDEX(Scope_Labor_Rates!$E$6:$E$46,V1711-5),0)</f>
        <v>0</v>
      </c>
      <c r="AF1711" s="181">
        <f>IF(V1711&gt;0,AE1711*INDEX(Scope_Labor_Rates!$D$6:$D$46,V1711-5)*AA1711,0)</f>
        <v>0</v>
      </c>
      <c r="AG1711" s="178">
        <f>IF(V1711&gt;0,P1711*INDEX(Scope_Labor_Rates!$G$6:$G$46,V1711-5),0)</f>
        <v>0</v>
      </c>
      <c r="AH1711" s="181">
        <f>IF(V1711&gt;0,AG1711*INDEX(Scope_Labor_Rates!$F$6:$F$46,V1711-5)*AA1711,0)</f>
        <v>0</v>
      </c>
      <c r="AI1711" s="178">
        <f>IF(V1711&gt;0,P1711*INDEX(Scope_Labor_Rates!$I$6:$I$46,V1711-5),0)</f>
        <v>0</v>
      </c>
      <c r="AJ1711" s="181">
        <f>IF(V1711&gt;0,AI1711*INDEX(Scope_Labor_Rates!$H$6:$H$46,V1711-5)*AA1711,0)</f>
        <v>0</v>
      </c>
      <c r="AK1711" s="178">
        <f>IF(V1711&gt;0,P1711*INDEX(Scope_Labor_Rates!$K$6:$K$46,V1711-5),0)</f>
        <v>0</v>
      </c>
      <c r="AL1711" s="181">
        <f>IF(V1711&gt;0,AK1711*INDEX(Scope_Labor_Rates!$J$6:$J$46,V1711-5)*AA1711,0)</f>
        <v>0</v>
      </c>
      <c r="AM1711" s="178">
        <f>IF(V1711&gt;0,P1711*INDEX(Scope_Labor_Rates!$M$6:$M$46,V1711-5),0)</f>
        <v>0</v>
      </c>
      <c r="AN1711" s="178">
        <f>IF(V1711&gt;0,AM1711*INDEX(Scope_Labor_Rates!$L$6:$L$46,V1711-5)*AA1711,0)</f>
        <v>0</v>
      </c>
      <c r="AO1711" s="178">
        <f>IF(V1711&gt;0,P1711*INDEX(Scope_Labor_Rates!$O$6:$O$46,V1711-5)*AA1711,0)</f>
        <v>0</v>
      </c>
      <c r="AP1711" s="181">
        <f>IF(V1711&gt;0,P1711*INDEX(Scope_Labor_Rates!$Q$6:$Q$46,V1711-5)*AA1711,0)</f>
        <v>0</v>
      </c>
      <c r="AQ1711" s="178">
        <f t="shared" si="238"/>
        <v>0</v>
      </c>
      <c r="AR1711" s="178">
        <f t="shared" si="239"/>
        <v>0</v>
      </c>
      <c r="AS1711" s="178">
        <f t="shared" si="240"/>
        <v>0</v>
      </c>
      <c r="AT1711" s="178">
        <f t="shared" si="241"/>
        <v>0</v>
      </c>
      <c r="AU1711">
        <f t="shared" si="242"/>
        <v>0</v>
      </c>
    </row>
    <row r="1712" spans="1:47">
      <c r="A1712" t="str">
        <f>IF(All_Tasks!A1712="","",All_Tasks!A1712)</f>
        <v/>
      </c>
      <c r="B1712" t="str">
        <f>IF(All_Tasks!B1712="","",All_Tasks!B1712)</f>
        <v/>
      </c>
      <c r="C1712" t="str">
        <f>IF(All_Tasks!C1712="","",All_Tasks!C1712)</f>
        <v/>
      </c>
      <c r="D1712" t="str">
        <f>IF(All_Tasks!D1712="","",All_Tasks!D1712)</f>
        <v/>
      </c>
      <c r="E1712" t="str">
        <f>IF(All_Tasks!V1712&lt;&gt;"",All_Tasks!V1712,IF(All_Tasks!E1712&lt;&gt;"",All_Tasks!E1712,""))</f>
        <v/>
      </c>
      <c r="F1712" t="str">
        <f>IF(All_Tasks!F1712="","",All_Tasks!F1712)</f>
        <v/>
      </c>
      <c r="G1712" t="str">
        <f>IF(All_Tasks!G1712="","",All_Tasks!G1712)</f>
        <v/>
      </c>
      <c r="H1712" s="231" t="str">
        <f>IF(All_Tasks!H1712="","",All_Tasks!H1712)</f>
        <v/>
      </c>
      <c r="I1712" t="str">
        <f>IF(All_Tasks!I1712="","",All_Tasks!I1712)</f>
        <v/>
      </c>
      <c r="J1712" t="str">
        <f>IF(All_Tasks!J1712="","",All_Tasks!J1712)</f>
        <v/>
      </c>
      <c r="K1712" t="str">
        <f>IF(All_Tasks!K1712="","",All_Tasks!K1712)</f>
        <v/>
      </c>
      <c r="L1712" s="231" t="str">
        <f>IF(All_Tasks!L1712="","",All_Tasks!L1712)</f>
        <v/>
      </c>
      <c r="M1712" t="str">
        <f>IF(All_Tasks!M1712="","",All_Tasks!M1712)</f>
        <v/>
      </c>
      <c r="N1712" t="str">
        <f>IF(All_Tasks!N1712="","",All_Tasks!N1712)</f>
        <v/>
      </c>
      <c r="O1712" t="str">
        <f>IF(All_Tasks!O1712="","",All_Tasks!O1712)</f>
        <v/>
      </c>
      <c r="P1712" s="181">
        <f>IF(All_Tasks!P1712="",0,All_Tasks!P1712)</f>
        <v>0</v>
      </c>
      <c r="Q1712" s="181">
        <f>IF(All_Tasks!Q1712="",0,All_Tasks!Q1712)</f>
        <v>0</v>
      </c>
      <c r="R1712" s="181">
        <f>IF(All_Tasks!R1712="",0,All_Tasks!R1712)</f>
        <v>0</v>
      </c>
      <c r="S1712" s="181" t="str">
        <f>IF(All_Tasks!S1712="","",All_Tasks!S1712)</f>
        <v/>
      </c>
      <c r="T1712" t="str">
        <f>IF(All_Tasks!T1712="","",All_Tasks!T1712)</f>
        <v/>
      </c>
      <c r="U1712" t="str">
        <f>IF(All_Tasks!U1712="","",All_Tasks!U1712)</f>
        <v/>
      </c>
      <c r="V1712">
        <f>IF(A1712="",0,IFERROR(MATCH(A1712,Scope_Labor_Rates!$A$6:$A$46,0)+5,0))</f>
        <v>0</v>
      </c>
      <c r="W1712" s="178">
        <f>IF(V1712&gt;0,INDEX(Scope_Labor_Rates!$C$6:$C$46,V1712-5),0)</f>
        <v>0</v>
      </c>
      <c r="X1712" s="178">
        <f>IF(V1712&gt;0,INDEX(Scope_Labor_Rates!$C$6:$C$46,V1712-5),0)</f>
        <v>0</v>
      </c>
      <c r="Y1712" s="180">
        <f>IF(V1712&gt;0,INDEX(Scope_Labor_Rates!$S$6:$S$46,V1712-5),0)</f>
        <v>0</v>
      </c>
      <c r="Z1712" s="180">
        <f>IF(V1712&gt;0,INDEX(Scope_Labor_Rates!$R$6:$R$46,V1712-5),1)</f>
        <v>1</v>
      </c>
      <c r="AA1712" s="231">
        <f t="shared" si="234"/>
        <v>0</v>
      </c>
      <c r="AB1712" t="str">
        <f t="shared" si="235"/>
        <v/>
      </c>
      <c r="AC1712" s="178" t="str">
        <f t="shared" si="236"/>
        <v/>
      </c>
      <c r="AD1712" s="181">
        <f t="shared" si="237"/>
        <v>0</v>
      </c>
      <c r="AE1712" s="178">
        <f>IF(V1712&gt;0,P1712*INDEX(Scope_Labor_Rates!$E$6:$E$46,V1712-5),0)</f>
        <v>0</v>
      </c>
      <c r="AF1712" s="181">
        <f>IF(V1712&gt;0,AE1712*INDEX(Scope_Labor_Rates!$D$6:$D$46,V1712-5)*AA1712,0)</f>
        <v>0</v>
      </c>
      <c r="AG1712" s="178">
        <f>IF(V1712&gt;0,P1712*INDEX(Scope_Labor_Rates!$G$6:$G$46,V1712-5),0)</f>
        <v>0</v>
      </c>
      <c r="AH1712" s="181">
        <f>IF(V1712&gt;0,AG1712*INDEX(Scope_Labor_Rates!$F$6:$F$46,V1712-5)*AA1712,0)</f>
        <v>0</v>
      </c>
      <c r="AI1712" s="178">
        <f>IF(V1712&gt;0,P1712*INDEX(Scope_Labor_Rates!$I$6:$I$46,V1712-5),0)</f>
        <v>0</v>
      </c>
      <c r="AJ1712" s="181">
        <f>IF(V1712&gt;0,AI1712*INDEX(Scope_Labor_Rates!$H$6:$H$46,V1712-5)*AA1712,0)</f>
        <v>0</v>
      </c>
      <c r="AK1712" s="178">
        <f>IF(V1712&gt;0,P1712*INDEX(Scope_Labor_Rates!$K$6:$K$46,V1712-5),0)</f>
        <v>0</v>
      </c>
      <c r="AL1712" s="181">
        <f>IF(V1712&gt;0,AK1712*INDEX(Scope_Labor_Rates!$J$6:$J$46,V1712-5)*AA1712,0)</f>
        <v>0</v>
      </c>
      <c r="AM1712" s="178">
        <f>IF(V1712&gt;0,P1712*INDEX(Scope_Labor_Rates!$M$6:$M$46,V1712-5),0)</f>
        <v>0</v>
      </c>
      <c r="AN1712" s="178">
        <f>IF(V1712&gt;0,AM1712*INDEX(Scope_Labor_Rates!$L$6:$L$46,V1712-5)*AA1712,0)</f>
        <v>0</v>
      </c>
      <c r="AO1712" s="178">
        <f>IF(V1712&gt;0,P1712*INDEX(Scope_Labor_Rates!$O$6:$O$46,V1712-5)*AA1712,0)</f>
        <v>0</v>
      </c>
      <c r="AP1712" s="181">
        <f>IF(V1712&gt;0,P1712*INDEX(Scope_Labor_Rates!$Q$6:$Q$46,V1712-5)*AA1712,0)</f>
        <v>0</v>
      </c>
      <c r="AQ1712" s="178">
        <f t="shared" si="238"/>
        <v>0</v>
      </c>
      <c r="AR1712" s="178">
        <f t="shared" si="239"/>
        <v>0</v>
      </c>
      <c r="AS1712" s="178">
        <f t="shared" si="240"/>
        <v>0</v>
      </c>
      <c r="AT1712" s="178">
        <f t="shared" si="241"/>
        <v>0</v>
      </c>
      <c r="AU1712">
        <f t="shared" si="242"/>
        <v>0</v>
      </c>
    </row>
    <row r="1713" spans="1:47">
      <c r="A1713" t="str">
        <f>IF(All_Tasks!A1713="","",All_Tasks!A1713)</f>
        <v/>
      </c>
      <c r="B1713" t="str">
        <f>IF(All_Tasks!B1713="","",All_Tasks!B1713)</f>
        <v/>
      </c>
      <c r="C1713" t="str">
        <f>IF(All_Tasks!C1713="","",All_Tasks!C1713)</f>
        <v/>
      </c>
      <c r="D1713" t="str">
        <f>IF(All_Tasks!D1713="","",All_Tasks!D1713)</f>
        <v/>
      </c>
      <c r="E1713" t="str">
        <f>IF(All_Tasks!V1713&lt;&gt;"",All_Tasks!V1713,IF(All_Tasks!E1713&lt;&gt;"",All_Tasks!E1713,""))</f>
        <v/>
      </c>
      <c r="F1713" t="str">
        <f>IF(All_Tasks!F1713="","",All_Tasks!F1713)</f>
        <v/>
      </c>
      <c r="G1713" t="str">
        <f>IF(All_Tasks!G1713="","",All_Tasks!G1713)</f>
        <v/>
      </c>
      <c r="H1713" s="231" t="str">
        <f>IF(All_Tasks!H1713="","",All_Tasks!H1713)</f>
        <v/>
      </c>
      <c r="I1713" t="str">
        <f>IF(All_Tasks!I1713="","",All_Tasks!I1713)</f>
        <v/>
      </c>
      <c r="J1713" t="str">
        <f>IF(All_Tasks!J1713="","",All_Tasks!J1713)</f>
        <v/>
      </c>
      <c r="K1713" t="str">
        <f>IF(All_Tasks!K1713="","",All_Tasks!K1713)</f>
        <v/>
      </c>
      <c r="L1713" s="231" t="str">
        <f>IF(All_Tasks!L1713="","",All_Tasks!L1713)</f>
        <v/>
      </c>
      <c r="M1713" t="str">
        <f>IF(All_Tasks!M1713="","",All_Tasks!M1713)</f>
        <v/>
      </c>
      <c r="N1713" t="str">
        <f>IF(All_Tasks!N1713="","",All_Tasks!N1713)</f>
        <v/>
      </c>
      <c r="O1713" t="str">
        <f>IF(All_Tasks!O1713="","",All_Tasks!O1713)</f>
        <v/>
      </c>
      <c r="P1713" s="181">
        <f>IF(All_Tasks!P1713="",0,All_Tasks!P1713)</f>
        <v>0</v>
      </c>
      <c r="Q1713" s="181">
        <f>IF(All_Tasks!Q1713="",0,All_Tasks!Q1713)</f>
        <v>0</v>
      </c>
      <c r="R1713" s="181">
        <f>IF(All_Tasks!R1713="",0,All_Tasks!R1713)</f>
        <v>0</v>
      </c>
      <c r="S1713" s="181" t="str">
        <f>IF(All_Tasks!S1713="","",All_Tasks!S1713)</f>
        <v/>
      </c>
      <c r="T1713" t="str">
        <f>IF(All_Tasks!T1713="","",All_Tasks!T1713)</f>
        <v/>
      </c>
      <c r="U1713" t="str">
        <f>IF(All_Tasks!U1713="","",All_Tasks!U1713)</f>
        <v/>
      </c>
      <c r="V1713">
        <f>IF(A1713="",0,IFERROR(MATCH(A1713,Scope_Labor_Rates!$A$6:$A$46,0)+5,0))</f>
        <v>0</v>
      </c>
      <c r="W1713" s="178">
        <f>IF(V1713&gt;0,INDEX(Scope_Labor_Rates!$C$6:$C$46,V1713-5),0)</f>
        <v>0</v>
      </c>
      <c r="X1713" s="178">
        <f>IF(V1713&gt;0,INDEX(Scope_Labor_Rates!$C$6:$C$46,V1713-5),0)</f>
        <v>0</v>
      </c>
      <c r="Y1713" s="180">
        <f>IF(V1713&gt;0,INDEX(Scope_Labor_Rates!$S$6:$S$46,V1713-5),0)</f>
        <v>0</v>
      </c>
      <c r="Z1713" s="180">
        <f>IF(V1713&gt;0,INDEX(Scope_Labor_Rates!$R$6:$R$46,V1713-5),1)</f>
        <v>1</v>
      </c>
      <c r="AA1713" s="231">
        <f t="shared" si="234"/>
        <v>0</v>
      </c>
      <c r="AB1713" t="str">
        <f t="shared" si="235"/>
        <v/>
      </c>
      <c r="AC1713" s="178" t="str">
        <f t="shared" si="236"/>
        <v/>
      </c>
      <c r="AD1713" s="181">
        <f t="shared" si="237"/>
        <v>0</v>
      </c>
      <c r="AE1713" s="178">
        <f>IF(V1713&gt;0,P1713*INDEX(Scope_Labor_Rates!$E$6:$E$46,V1713-5),0)</f>
        <v>0</v>
      </c>
      <c r="AF1713" s="181">
        <f>IF(V1713&gt;0,AE1713*INDEX(Scope_Labor_Rates!$D$6:$D$46,V1713-5)*AA1713,0)</f>
        <v>0</v>
      </c>
      <c r="AG1713" s="178">
        <f>IF(V1713&gt;0,P1713*INDEX(Scope_Labor_Rates!$G$6:$G$46,V1713-5),0)</f>
        <v>0</v>
      </c>
      <c r="AH1713" s="181">
        <f>IF(V1713&gt;0,AG1713*INDEX(Scope_Labor_Rates!$F$6:$F$46,V1713-5)*AA1713,0)</f>
        <v>0</v>
      </c>
      <c r="AI1713" s="178">
        <f>IF(V1713&gt;0,P1713*INDEX(Scope_Labor_Rates!$I$6:$I$46,V1713-5),0)</f>
        <v>0</v>
      </c>
      <c r="AJ1713" s="181">
        <f>IF(V1713&gt;0,AI1713*INDEX(Scope_Labor_Rates!$H$6:$H$46,V1713-5)*AA1713,0)</f>
        <v>0</v>
      </c>
      <c r="AK1713" s="178">
        <f>IF(V1713&gt;0,P1713*INDEX(Scope_Labor_Rates!$K$6:$K$46,V1713-5),0)</f>
        <v>0</v>
      </c>
      <c r="AL1713" s="181">
        <f>IF(V1713&gt;0,AK1713*INDEX(Scope_Labor_Rates!$J$6:$J$46,V1713-5)*AA1713,0)</f>
        <v>0</v>
      </c>
      <c r="AM1713" s="178">
        <f>IF(V1713&gt;0,P1713*INDEX(Scope_Labor_Rates!$M$6:$M$46,V1713-5),0)</f>
        <v>0</v>
      </c>
      <c r="AN1713" s="178">
        <f>IF(V1713&gt;0,AM1713*INDEX(Scope_Labor_Rates!$L$6:$L$46,V1713-5)*AA1713,0)</f>
        <v>0</v>
      </c>
      <c r="AO1713" s="178">
        <f>IF(V1713&gt;0,P1713*INDEX(Scope_Labor_Rates!$O$6:$O$46,V1713-5)*AA1713,0)</f>
        <v>0</v>
      </c>
      <c r="AP1713" s="181">
        <f>IF(V1713&gt;0,P1713*INDEX(Scope_Labor_Rates!$Q$6:$Q$46,V1713-5)*AA1713,0)</f>
        <v>0</v>
      </c>
      <c r="AQ1713" s="178">
        <f t="shared" si="238"/>
        <v>0</v>
      </c>
      <c r="AR1713" s="178">
        <f t="shared" si="239"/>
        <v>0</v>
      </c>
      <c r="AS1713" s="178">
        <f t="shared" si="240"/>
        <v>0</v>
      </c>
      <c r="AT1713" s="178">
        <f t="shared" si="241"/>
        <v>0</v>
      </c>
      <c r="AU1713">
        <f t="shared" si="242"/>
        <v>0</v>
      </c>
    </row>
    <row r="1714" spans="1:47">
      <c r="A1714" t="str">
        <f>IF(All_Tasks!A1714="","",All_Tasks!A1714)</f>
        <v/>
      </c>
      <c r="B1714" t="str">
        <f>IF(All_Tasks!B1714="","",All_Tasks!B1714)</f>
        <v/>
      </c>
      <c r="C1714" t="str">
        <f>IF(All_Tasks!C1714="","",All_Tasks!C1714)</f>
        <v/>
      </c>
      <c r="D1714" t="str">
        <f>IF(All_Tasks!D1714="","",All_Tasks!D1714)</f>
        <v/>
      </c>
      <c r="E1714" t="str">
        <f>IF(All_Tasks!V1714&lt;&gt;"",All_Tasks!V1714,IF(All_Tasks!E1714&lt;&gt;"",All_Tasks!E1714,""))</f>
        <v/>
      </c>
      <c r="F1714" t="str">
        <f>IF(All_Tasks!F1714="","",All_Tasks!F1714)</f>
        <v/>
      </c>
      <c r="G1714" t="str">
        <f>IF(All_Tasks!G1714="","",All_Tasks!G1714)</f>
        <v/>
      </c>
      <c r="H1714" s="231" t="str">
        <f>IF(All_Tasks!H1714="","",All_Tasks!H1714)</f>
        <v/>
      </c>
      <c r="I1714" t="str">
        <f>IF(All_Tasks!I1714="","",All_Tasks!I1714)</f>
        <v/>
      </c>
      <c r="J1714" t="str">
        <f>IF(All_Tasks!J1714="","",All_Tasks!J1714)</f>
        <v/>
      </c>
      <c r="K1714" t="str">
        <f>IF(All_Tasks!K1714="","",All_Tasks!K1714)</f>
        <v/>
      </c>
      <c r="L1714" s="231" t="str">
        <f>IF(All_Tasks!L1714="","",All_Tasks!L1714)</f>
        <v/>
      </c>
      <c r="M1714" t="str">
        <f>IF(All_Tasks!M1714="","",All_Tasks!M1714)</f>
        <v/>
      </c>
      <c r="N1714" t="str">
        <f>IF(All_Tasks!N1714="","",All_Tasks!N1714)</f>
        <v/>
      </c>
      <c r="O1714" t="str">
        <f>IF(All_Tasks!O1714="","",All_Tasks!O1714)</f>
        <v/>
      </c>
      <c r="P1714" s="181">
        <f>IF(All_Tasks!P1714="",0,All_Tasks!P1714)</f>
        <v>0</v>
      </c>
      <c r="Q1714" s="181">
        <f>IF(All_Tasks!Q1714="",0,All_Tasks!Q1714)</f>
        <v>0</v>
      </c>
      <c r="R1714" s="181">
        <f>IF(All_Tasks!R1714="",0,All_Tasks!R1714)</f>
        <v>0</v>
      </c>
      <c r="S1714" s="181" t="str">
        <f>IF(All_Tasks!S1714="","",All_Tasks!S1714)</f>
        <v/>
      </c>
      <c r="T1714" t="str">
        <f>IF(All_Tasks!T1714="","",All_Tasks!T1714)</f>
        <v/>
      </c>
      <c r="U1714" t="str">
        <f>IF(All_Tasks!U1714="","",All_Tasks!U1714)</f>
        <v/>
      </c>
      <c r="V1714">
        <f>IF(A1714="",0,IFERROR(MATCH(A1714,Scope_Labor_Rates!$A$6:$A$46,0)+5,0))</f>
        <v>0</v>
      </c>
      <c r="W1714" s="178">
        <f>IF(V1714&gt;0,INDEX(Scope_Labor_Rates!$C$6:$C$46,V1714-5),0)</f>
        <v>0</v>
      </c>
      <c r="X1714" s="178">
        <f>IF(V1714&gt;0,INDEX(Scope_Labor_Rates!$C$6:$C$46,V1714-5),0)</f>
        <v>0</v>
      </c>
      <c r="Y1714" s="180">
        <f>IF(V1714&gt;0,INDEX(Scope_Labor_Rates!$S$6:$S$46,V1714-5),0)</f>
        <v>0</v>
      </c>
      <c r="Z1714" s="180">
        <f>IF(V1714&gt;0,INDEX(Scope_Labor_Rates!$R$6:$R$46,V1714-5),1)</f>
        <v>1</v>
      </c>
      <c r="AA1714" s="231">
        <f t="shared" si="234"/>
        <v>0</v>
      </c>
      <c r="AB1714" t="str">
        <f t="shared" si="235"/>
        <v/>
      </c>
      <c r="AC1714" s="178" t="str">
        <f t="shared" si="236"/>
        <v/>
      </c>
      <c r="AD1714" s="181">
        <f t="shared" si="237"/>
        <v>0</v>
      </c>
      <c r="AE1714" s="178">
        <f>IF(V1714&gt;0,P1714*INDEX(Scope_Labor_Rates!$E$6:$E$46,V1714-5),0)</f>
        <v>0</v>
      </c>
      <c r="AF1714" s="181">
        <f>IF(V1714&gt;0,AE1714*INDEX(Scope_Labor_Rates!$D$6:$D$46,V1714-5)*AA1714,0)</f>
        <v>0</v>
      </c>
      <c r="AG1714" s="178">
        <f>IF(V1714&gt;0,P1714*INDEX(Scope_Labor_Rates!$G$6:$G$46,V1714-5),0)</f>
        <v>0</v>
      </c>
      <c r="AH1714" s="181">
        <f>IF(V1714&gt;0,AG1714*INDEX(Scope_Labor_Rates!$F$6:$F$46,V1714-5)*AA1714,0)</f>
        <v>0</v>
      </c>
      <c r="AI1714" s="178">
        <f>IF(V1714&gt;0,P1714*INDEX(Scope_Labor_Rates!$I$6:$I$46,V1714-5),0)</f>
        <v>0</v>
      </c>
      <c r="AJ1714" s="181">
        <f>IF(V1714&gt;0,AI1714*INDEX(Scope_Labor_Rates!$H$6:$H$46,V1714-5)*AA1714,0)</f>
        <v>0</v>
      </c>
      <c r="AK1714" s="178">
        <f>IF(V1714&gt;0,P1714*INDEX(Scope_Labor_Rates!$K$6:$K$46,V1714-5),0)</f>
        <v>0</v>
      </c>
      <c r="AL1714" s="181">
        <f>IF(V1714&gt;0,AK1714*INDEX(Scope_Labor_Rates!$J$6:$J$46,V1714-5)*AA1714,0)</f>
        <v>0</v>
      </c>
      <c r="AM1714" s="178">
        <f>IF(V1714&gt;0,P1714*INDEX(Scope_Labor_Rates!$M$6:$M$46,V1714-5),0)</f>
        <v>0</v>
      </c>
      <c r="AN1714" s="178">
        <f>IF(V1714&gt;0,AM1714*INDEX(Scope_Labor_Rates!$L$6:$L$46,V1714-5)*AA1714,0)</f>
        <v>0</v>
      </c>
      <c r="AO1714" s="178">
        <f>IF(V1714&gt;0,P1714*INDEX(Scope_Labor_Rates!$O$6:$O$46,V1714-5)*AA1714,0)</f>
        <v>0</v>
      </c>
      <c r="AP1714" s="181">
        <f>IF(V1714&gt;0,P1714*INDEX(Scope_Labor_Rates!$Q$6:$Q$46,V1714-5)*AA1714,0)</f>
        <v>0</v>
      </c>
      <c r="AQ1714" s="178">
        <f t="shared" si="238"/>
        <v>0</v>
      </c>
      <c r="AR1714" s="178">
        <f t="shared" si="239"/>
        <v>0</v>
      </c>
      <c r="AS1714" s="178">
        <f t="shared" si="240"/>
        <v>0</v>
      </c>
      <c r="AT1714" s="178">
        <f t="shared" si="241"/>
        <v>0</v>
      </c>
      <c r="AU1714">
        <f t="shared" si="242"/>
        <v>0</v>
      </c>
    </row>
    <row r="1715" spans="1:47">
      <c r="A1715" t="str">
        <f>IF(All_Tasks!A1715="","",All_Tasks!A1715)</f>
        <v/>
      </c>
      <c r="B1715" t="str">
        <f>IF(All_Tasks!B1715="","",All_Tasks!B1715)</f>
        <v/>
      </c>
      <c r="C1715" t="str">
        <f>IF(All_Tasks!C1715="","",All_Tasks!C1715)</f>
        <v/>
      </c>
      <c r="D1715" t="str">
        <f>IF(All_Tasks!D1715="","",All_Tasks!D1715)</f>
        <v/>
      </c>
      <c r="E1715" t="str">
        <f>IF(All_Tasks!V1715&lt;&gt;"",All_Tasks!V1715,IF(All_Tasks!E1715&lt;&gt;"",All_Tasks!E1715,""))</f>
        <v/>
      </c>
      <c r="F1715" t="str">
        <f>IF(All_Tasks!F1715="","",All_Tasks!F1715)</f>
        <v/>
      </c>
      <c r="G1715" t="str">
        <f>IF(All_Tasks!G1715="","",All_Tasks!G1715)</f>
        <v/>
      </c>
      <c r="H1715" s="231" t="str">
        <f>IF(All_Tasks!H1715="","",All_Tasks!H1715)</f>
        <v/>
      </c>
      <c r="I1715" t="str">
        <f>IF(All_Tasks!I1715="","",All_Tasks!I1715)</f>
        <v/>
      </c>
      <c r="J1715" t="str">
        <f>IF(All_Tasks!J1715="","",All_Tasks!J1715)</f>
        <v/>
      </c>
      <c r="K1715" t="str">
        <f>IF(All_Tasks!K1715="","",All_Tasks!K1715)</f>
        <v/>
      </c>
      <c r="L1715" s="231" t="str">
        <f>IF(All_Tasks!L1715="","",All_Tasks!L1715)</f>
        <v/>
      </c>
      <c r="M1715" t="str">
        <f>IF(All_Tasks!M1715="","",All_Tasks!M1715)</f>
        <v/>
      </c>
      <c r="N1715" t="str">
        <f>IF(All_Tasks!N1715="","",All_Tasks!N1715)</f>
        <v/>
      </c>
      <c r="O1715" t="str">
        <f>IF(All_Tasks!O1715="","",All_Tasks!O1715)</f>
        <v/>
      </c>
      <c r="P1715" s="181">
        <f>IF(All_Tasks!P1715="",0,All_Tasks!P1715)</f>
        <v>0</v>
      </c>
      <c r="Q1715" s="181">
        <f>IF(All_Tasks!Q1715="",0,All_Tasks!Q1715)</f>
        <v>0</v>
      </c>
      <c r="R1715" s="181">
        <f>IF(All_Tasks!R1715="",0,All_Tasks!R1715)</f>
        <v>0</v>
      </c>
      <c r="S1715" s="181" t="str">
        <f>IF(All_Tasks!S1715="","",All_Tasks!S1715)</f>
        <v/>
      </c>
      <c r="T1715" t="str">
        <f>IF(All_Tasks!T1715="","",All_Tasks!T1715)</f>
        <v/>
      </c>
      <c r="U1715" t="str">
        <f>IF(All_Tasks!U1715="","",All_Tasks!U1715)</f>
        <v/>
      </c>
      <c r="V1715">
        <f>IF(A1715="",0,IFERROR(MATCH(A1715,Scope_Labor_Rates!$A$6:$A$46,0)+5,0))</f>
        <v>0</v>
      </c>
      <c r="W1715" s="178">
        <f>IF(V1715&gt;0,INDEX(Scope_Labor_Rates!$C$6:$C$46,V1715-5),0)</f>
        <v>0</v>
      </c>
      <c r="X1715" s="178">
        <f>IF(V1715&gt;0,INDEX(Scope_Labor_Rates!$C$6:$C$46,V1715-5),0)</f>
        <v>0</v>
      </c>
      <c r="Y1715" s="180">
        <f>IF(V1715&gt;0,INDEX(Scope_Labor_Rates!$S$6:$S$46,V1715-5),0)</f>
        <v>0</v>
      </c>
      <c r="Z1715" s="180">
        <f>IF(V1715&gt;0,INDEX(Scope_Labor_Rates!$R$6:$R$46,V1715-5),1)</f>
        <v>1</v>
      </c>
      <c r="AA1715" s="231">
        <f t="shared" si="234"/>
        <v>0</v>
      </c>
      <c r="AB1715" t="str">
        <f t="shared" si="235"/>
        <v/>
      </c>
      <c r="AC1715" s="178" t="str">
        <f t="shared" si="236"/>
        <v/>
      </c>
      <c r="AD1715" s="181">
        <f t="shared" si="237"/>
        <v>0</v>
      </c>
      <c r="AE1715" s="178">
        <f>IF(V1715&gt;0,P1715*INDEX(Scope_Labor_Rates!$E$6:$E$46,V1715-5),0)</f>
        <v>0</v>
      </c>
      <c r="AF1715" s="181">
        <f>IF(V1715&gt;0,AE1715*INDEX(Scope_Labor_Rates!$D$6:$D$46,V1715-5)*AA1715,0)</f>
        <v>0</v>
      </c>
      <c r="AG1715" s="178">
        <f>IF(V1715&gt;0,P1715*INDEX(Scope_Labor_Rates!$G$6:$G$46,V1715-5),0)</f>
        <v>0</v>
      </c>
      <c r="AH1715" s="181">
        <f>IF(V1715&gt;0,AG1715*INDEX(Scope_Labor_Rates!$F$6:$F$46,V1715-5)*AA1715,0)</f>
        <v>0</v>
      </c>
      <c r="AI1715" s="178">
        <f>IF(V1715&gt;0,P1715*INDEX(Scope_Labor_Rates!$I$6:$I$46,V1715-5),0)</f>
        <v>0</v>
      </c>
      <c r="AJ1715" s="181">
        <f>IF(V1715&gt;0,AI1715*INDEX(Scope_Labor_Rates!$H$6:$H$46,V1715-5)*AA1715,0)</f>
        <v>0</v>
      </c>
      <c r="AK1715" s="178">
        <f>IF(V1715&gt;0,P1715*INDEX(Scope_Labor_Rates!$K$6:$K$46,V1715-5),0)</f>
        <v>0</v>
      </c>
      <c r="AL1715" s="181">
        <f>IF(V1715&gt;0,AK1715*INDEX(Scope_Labor_Rates!$J$6:$J$46,V1715-5)*AA1715,0)</f>
        <v>0</v>
      </c>
      <c r="AM1715" s="178">
        <f>IF(V1715&gt;0,P1715*INDEX(Scope_Labor_Rates!$M$6:$M$46,V1715-5),0)</f>
        <v>0</v>
      </c>
      <c r="AN1715" s="178">
        <f>IF(V1715&gt;0,AM1715*INDEX(Scope_Labor_Rates!$L$6:$L$46,V1715-5)*AA1715,0)</f>
        <v>0</v>
      </c>
      <c r="AO1715" s="178">
        <f>IF(V1715&gt;0,P1715*INDEX(Scope_Labor_Rates!$O$6:$O$46,V1715-5)*AA1715,0)</f>
        <v>0</v>
      </c>
      <c r="AP1715" s="181">
        <f>IF(V1715&gt;0,P1715*INDEX(Scope_Labor_Rates!$Q$6:$Q$46,V1715-5)*AA1715,0)</f>
        <v>0</v>
      </c>
      <c r="AQ1715" s="178">
        <f t="shared" si="238"/>
        <v>0</v>
      </c>
      <c r="AR1715" s="178">
        <f t="shared" si="239"/>
        <v>0</v>
      </c>
      <c r="AS1715" s="178">
        <f t="shared" si="240"/>
        <v>0</v>
      </c>
      <c r="AT1715" s="178">
        <f t="shared" si="241"/>
        <v>0</v>
      </c>
      <c r="AU1715">
        <f t="shared" si="242"/>
        <v>0</v>
      </c>
    </row>
    <row r="1716" spans="1:47">
      <c r="A1716" t="str">
        <f>IF(All_Tasks!A1716="","",All_Tasks!A1716)</f>
        <v/>
      </c>
      <c r="B1716" t="str">
        <f>IF(All_Tasks!B1716="","",All_Tasks!B1716)</f>
        <v/>
      </c>
      <c r="C1716" t="str">
        <f>IF(All_Tasks!C1716="","",All_Tasks!C1716)</f>
        <v/>
      </c>
      <c r="D1716" t="str">
        <f>IF(All_Tasks!D1716="","",All_Tasks!D1716)</f>
        <v/>
      </c>
      <c r="E1716" t="str">
        <f>IF(All_Tasks!V1716&lt;&gt;"",All_Tasks!V1716,IF(All_Tasks!E1716&lt;&gt;"",All_Tasks!E1716,""))</f>
        <v/>
      </c>
      <c r="F1716" t="str">
        <f>IF(All_Tasks!F1716="","",All_Tasks!F1716)</f>
        <v/>
      </c>
      <c r="G1716" t="str">
        <f>IF(All_Tasks!G1716="","",All_Tasks!G1716)</f>
        <v/>
      </c>
      <c r="H1716" s="231" t="str">
        <f>IF(All_Tasks!H1716="","",All_Tasks!H1716)</f>
        <v/>
      </c>
      <c r="I1716" t="str">
        <f>IF(All_Tasks!I1716="","",All_Tasks!I1716)</f>
        <v/>
      </c>
      <c r="J1716" t="str">
        <f>IF(All_Tasks!J1716="","",All_Tasks!J1716)</f>
        <v/>
      </c>
      <c r="K1716" t="str">
        <f>IF(All_Tasks!K1716="","",All_Tasks!K1716)</f>
        <v/>
      </c>
      <c r="L1716" s="231" t="str">
        <f>IF(All_Tasks!L1716="","",All_Tasks!L1716)</f>
        <v/>
      </c>
      <c r="M1716" t="str">
        <f>IF(All_Tasks!M1716="","",All_Tasks!M1716)</f>
        <v/>
      </c>
      <c r="N1716" t="str">
        <f>IF(All_Tasks!N1716="","",All_Tasks!N1716)</f>
        <v/>
      </c>
      <c r="O1716" t="str">
        <f>IF(All_Tasks!O1716="","",All_Tasks!O1716)</f>
        <v/>
      </c>
      <c r="P1716" s="181">
        <f>IF(All_Tasks!P1716="",0,All_Tasks!P1716)</f>
        <v>0</v>
      </c>
      <c r="Q1716" s="181">
        <f>IF(All_Tasks!Q1716="",0,All_Tasks!Q1716)</f>
        <v>0</v>
      </c>
      <c r="R1716" s="181">
        <f>IF(All_Tasks!R1716="",0,All_Tasks!R1716)</f>
        <v>0</v>
      </c>
      <c r="S1716" s="181" t="str">
        <f>IF(All_Tasks!S1716="","",All_Tasks!S1716)</f>
        <v/>
      </c>
      <c r="T1716" t="str">
        <f>IF(All_Tasks!T1716="","",All_Tasks!T1716)</f>
        <v/>
      </c>
      <c r="U1716" t="str">
        <f>IF(All_Tasks!U1716="","",All_Tasks!U1716)</f>
        <v/>
      </c>
      <c r="V1716">
        <f>IF(A1716="",0,IFERROR(MATCH(A1716,Scope_Labor_Rates!$A$6:$A$46,0)+5,0))</f>
        <v>0</v>
      </c>
      <c r="W1716" s="178">
        <f>IF(V1716&gt;0,INDEX(Scope_Labor_Rates!$C$6:$C$46,V1716-5),0)</f>
        <v>0</v>
      </c>
      <c r="X1716" s="178">
        <f>IF(V1716&gt;0,INDEX(Scope_Labor_Rates!$C$6:$C$46,V1716-5),0)</f>
        <v>0</v>
      </c>
      <c r="Y1716" s="180">
        <f>IF(V1716&gt;0,INDEX(Scope_Labor_Rates!$S$6:$S$46,V1716-5),0)</f>
        <v>0</v>
      </c>
      <c r="Z1716" s="180">
        <f>IF(V1716&gt;0,INDEX(Scope_Labor_Rates!$R$6:$R$46,V1716-5),1)</f>
        <v>1</v>
      </c>
      <c r="AA1716" s="231">
        <f t="shared" si="234"/>
        <v>0</v>
      </c>
      <c r="AB1716" t="str">
        <f t="shared" si="235"/>
        <v/>
      </c>
      <c r="AC1716" s="178" t="str">
        <f t="shared" si="236"/>
        <v/>
      </c>
      <c r="AD1716" s="181">
        <f t="shared" si="237"/>
        <v>0</v>
      </c>
      <c r="AE1716" s="178">
        <f>IF(V1716&gt;0,P1716*INDEX(Scope_Labor_Rates!$E$6:$E$46,V1716-5),0)</f>
        <v>0</v>
      </c>
      <c r="AF1716" s="181">
        <f>IF(V1716&gt;0,AE1716*INDEX(Scope_Labor_Rates!$D$6:$D$46,V1716-5)*AA1716,0)</f>
        <v>0</v>
      </c>
      <c r="AG1716" s="178">
        <f>IF(V1716&gt;0,P1716*INDEX(Scope_Labor_Rates!$G$6:$G$46,V1716-5),0)</f>
        <v>0</v>
      </c>
      <c r="AH1716" s="181">
        <f>IF(V1716&gt;0,AG1716*INDEX(Scope_Labor_Rates!$F$6:$F$46,V1716-5)*AA1716,0)</f>
        <v>0</v>
      </c>
      <c r="AI1716" s="178">
        <f>IF(V1716&gt;0,P1716*INDEX(Scope_Labor_Rates!$I$6:$I$46,V1716-5),0)</f>
        <v>0</v>
      </c>
      <c r="AJ1716" s="181">
        <f>IF(V1716&gt;0,AI1716*INDEX(Scope_Labor_Rates!$H$6:$H$46,V1716-5)*AA1716,0)</f>
        <v>0</v>
      </c>
      <c r="AK1716" s="178">
        <f>IF(V1716&gt;0,P1716*INDEX(Scope_Labor_Rates!$K$6:$K$46,V1716-5),0)</f>
        <v>0</v>
      </c>
      <c r="AL1716" s="181">
        <f>IF(V1716&gt;0,AK1716*INDEX(Scope_Labor_Rates!$J$6:$J$46,V1716-5)*AA1716,0)</f>
        <v>0</v>
      </c>
      <c r="AM1716" s="178">
        <f>IF(V1716&gt;0,P1716*INDEX(Scope_Labor_Rates!$M$6:$M$46,V1716-5),0)</f>
        <v>0</v>
      </c>
      <c r="AN1716" s="178">
        <f>IF(V1716&gt;0,AM1716*INDEX(Scope_Labor_Rates!$L$6:$L$46,V1716-5)*AA1716,0)</f>
        <v>0</v>
      </c>
      <c r="AO1716" s="178">
        <f>IF(V1716&gt;0,P1716*INDEX(Scope_Labor_Rates!$O$6:$O$46,V1716-5)*AA1716,0)</f>
        <v>0</v>
      </c>
      <c r="AP1716" s="181">
        <f>IF(V1716&gt;0,P1716*INDEX(Scope_Labor_Rates!$Q$6:$Q$46,V1716-5)*AA1716,0)</f>
        <v>0</v>
      </c>
      <c r="AQ1716" s="178">
        <f t="shared" si="238"/>
        <v>0</v>
      </c>
      <c r="AR1716" s="178">
        <f t="shared" si="239"/>
        <v>0</v>
      </c>
      <c r="AS1716" s="178">
        <f t="shared" si="240"/>
        <v>0</v>
      </c>
      <c r="AT1716" s="178">
        <f t="shared" si="241"/>
        <v>0</v>
      </c>
      <c r="AU1716">
        <f t="shared" si="242"/>
        <v>0</v>
      </c>
    </row>
    <row r="1717" spans="1:47">
      <c r="A1717" t="str">
        <f>IF(All_Tasks!A1717="","",All_Tasks!A1717)</f>
        <v/>
      </c>
      <c r="B1717" t="str">
        <f>IF(All_Tasks!B1717="","",All_Tasks!B1717)</f>
        <v/>
      </c>
      <c r="C1717" t="str">
        <f>IF(All_Tasks!C1717="","",All_Tasks!C1717)</f>
        <v/>
      </c>
      <c r="D1717" t="str">
        <f>IF(All_Tasks!D1717="","",All_Tasks!D1717)</f>
        <v/>
      </c>
      <c r="E1717" t="str">
        <f>IF(All_Tasks!V1717&lt;&gt;"",All_Tasks!V1717,IF(All_Tasks!E1717&lt;&gt;"",All_Tasks!E1717,""))</f>
        <v/>
      </c>
      <c r="F1717" t="str">
        <f>IF(All_Tasks!F1717="","",All_Tasks!F1717)</f>
        <v/>
      </c>
      <c r="G1717" t="str">
        <f>IF(All_Tasks!G1717="","",All_Tasks!G1717)</f>
        <v/>
      </c>
      <c r="H1717" s="231" t="str">
        <f>IF(All_Tasks!H1717="","",All_Tasks!H1717)</f>
        <v/>
      </c>
      <c r="I1717" t="str">
        <f>IF(All_Tasks!I1717="","",All_Tasks!I1717)</f>
        <v/>
      </c>
      <c r="J1717" t="str">
        <f>IF(All_Tasks!J1717="","",All_Tasks!J1717)</f>
        <v/>
      </c>
      <c r="K1717" t="str">
        <f>IF(All_Tasks!K1717="","",All_Tasks!K1717)</f>
        <v/>
      </c>
      <c r="L1717" s="231" t="str">
        <f>IF(All_Tasks!L1717="","",All_Tasks!L1717)</f>
        <v/>
      </c>
      <c r="M1717" t="str">
        <f>IF(All_Tasks!M1717="","",All_Tasks!M1717)</f>
        <v/>
      </c>
      <c r="N1717" t="str">
        <f>IF(All_Tasks!N1717="","",All_Tasks!N1717)</f>
        <v/>
      </c>
      <c r="O1717" t="str">
        <f>IF(All_Tasks!O1717="","",All_Tasks!O1717)</f>
        <v/>
      </c>
      <c r="P1717" s="181">
        <f>IF(All_Tasks!P1717="",0,All_Tasks!P1717)</f>
        <v>0</v>
      </c>
      <c r="Q1717" s="181">
        <f>IF(All_Tasks!Q1717="",0,All_Tasks!Q1717)</f>
        <v>0</v>
      </c>
      <c r="R1717" s="181">
        <f>IF(All_Tasks!R1717="",0,All_Tasks!R1717)</f>
        <v>0</v>
      </c>
      <c r="S1717" s="181" t="str">
        <f>IF(All_Tasks!S1717="","",All_Tasks!S1717)</f>
        <v/>
      </c>
      <c r="T1717" t="str">
        <f>IF(All_Tasks!T1717="","",All_Tasks!T1717)</f>
        <v/>
      </c>
      <c r="U1717" t="str">
        <f>IF(All_Tasks!U1717="","",All_Tasks!U1717)</f>
        <v/>
      </c>
      <c r="V1717">
        <f>IF(A1717="",0,IFERROR(MATCH(A1717,Scope_Labor_Rates!$A$6:$A$46,0)+5,0))</f>
        <v>0</v>
      </c>
      <c r="W1717" s="178">
        <f>IF(V1717&gt;0,INDEX(Scope_Labor_Rates!$C$6:$C$46,V1717-5),0)</f>
        <v>0</v>
      </c>
      <c r="X1717" s="178">
        <f>IF(V1717&gt;0,INDEX(Scope_Labor_Rates!$C$6:$C$46,V1717-5),0)</f>
        <v>0</v>
      </c>
      <c r="Y1717" s="180">
        <f>IF(V1717&gt;0,INDEX(Scope_Labor_Rates!$S$6:$S$46,V1717-5),0)</f>
        <v>0</v>
      </c>
      <c r="Z1717" s="180">
        <f>IF(V1717&gt;0,INDEX(Scope_Labor_Rates!$R$6:$R$46,V1717-5),1)</f>
        <v>1</v>
      </c>
      <c r="AA1717" s="231">
        <f t="shared" si="234"/>
        <v>0</v>
      </c>
      <c r="AB1717" t="str">
        <f t="shared" si="235"/>
        <v/>
      </c>
      <c r="AC1717" s="178" t="str">
        <f t="shared" si="236"/>
        <v/>
      </c>
      <c r="AD1717" s="181">
        <f t="shared" si="237"/>
        <v>0</v>
      </c>
      <c r="AE1717" s="178">
        <f>IF(V1717&gt;0,P1717*INDEX(Scope_Labor_Rates!$E$6:$E$46,V1717-5),0)</f>
        <v>0</v>
      </c>
      <c r="AF1717" s="181">
        <f>IF(V1717&gt;0,AE1717*INDEX(Scope_Labor_Rates!$D$6:$D$46,V1717-5)*AA1717,0)</f>
        <v>0</v>
      </c>
      <c r="AG1717" s="178">
        <f>IF(V1717&gt;0,P1717*INDEX(Scope_Labor_Rates!$G$6:$G$46,V1717-5),0)</f>
        <v>0</v>
      </c>
      <c r="AH1717" s="181">
        <f>IF(V1717&gt;0,AG1717*INDEX(Scope_Labor_Rates!$F$6:$F$46,V1717-5)*AA1717,0)</f>
        <v>0</v>
      </c>
      <c r="AI1717" s="178">
        <f>IF(V1717&gt;0,P1717*INDEX(Scope_Labor_Rates!$I$6:$I$46,V1717-5),0)</f>
        <v>0</v>
      </c>
      <c r="AJ1717" s="181">
        <f>IF(V1717&gt;0,AI1717*INDEX(Scope_Labor_Rates!$H$6:$H$46,V1717-5)*AA1717,0)</f>
        <v>0</v>
      </c>
      <c r="AK1717" s="178">
        <f>IF(V1717&gt;0,P1717*INDEX(Scope_Labor_Rates!$K$6:$K$46,V1717-5),0)</f>
        <v>0</v>
      </c>
      <c r="AL1717" s="181">
        <f>IF(V1717&gt;0,AK1717*INDEX(Scope_Labor_Rates!$J$6:$J$46,V1717-5)*AA1717,0)</f>
        <v>0</v>
      </c>
      <c r="AM1717" s="178">
        <f>IF(V1717&gt;0,P1717*INDEX(Scope_Labor_Rates!$M$6:$M$46,V1717-5),0)</f>
        <v>0</v>
      </c>
      <c r="AN1717" s="178">
        <f>IF(V1717&gt;0,AM1717*INDEX(Scope_Labor_Rates!$L$6:$L$46,V1717-5)*AA1717,0)</f>
        <v>0</v>
      </c>
      <c r="AO1717" s="178">
        <f>IF(V1717&gt;0,P1717*INDEX(Scope_Labor_Rates!$O$6:$O$46,V1717-5)*AA1717,0)</f>
        <v>0</v>
      </c>
      <c r="AP1717" s="181">
        <f>IF(V1717&gt;0,P1717*INDEX(Scope_Labor_Rates!$Q$6:$Q$46,V1717-5)*AA1717,0)</f>
        <v>0</v>
      </c>
      <c r="AQ1717" s="178">
        <f t="shared" si="238"/>
        <v>0</v>
      </c>
      <c r="AR1717" s="178">
        <f t="shared" si="239"/>
        <v>0</v>
      </c>
      <c r="AS1717" s="178">
        <f t="shared" si="240"/>
        <v>0</v>
      </c>
      <c r="AT1717" s="178">
        <f t="shared" si="241"/>
        <v>0</v>
      </c>
      <c r="AU1717">
        <f t="shared" si="242"/>
        <v>0</v>
      </c>
    </row>
    <row r="1718" spans="1:47">
      <c r="A1718" t="str">
        <f>IF(All_Tasks!A1718="","",All_Tasks!A1718)</f>
        <v/>
      </c>
      <c r="B1718" t="str">
        <f>IF(All_Tasks!B1718="","",All_Tasks!B1718)</f>
        <v/>
      </c>
      <c r="C1718" t="str">
        <f>IF(All_Tasks!C1718="","",All_Tasks!C1718)</f>
        <v/>
      </c>
      <c r="D1718" t="str">
        <f>IF(All_Tasks!D1718="","",All_Tasks!D1718)</f>
        <v/>
      </c>
      <c r="E1718" t="str">
        <f>IF(All_Tasks!V1718&lt;&gt;"",All_Tasks!V1718,IF(All_Tasks!E1718&lt;&gt;"",All_Tasks!E1718,""))</f>
        <v/>
      </c>
      <c r="F1718" t="str">
        <f>IF(All_Tasks!F1718="","",All_Tasks!F1718)</f>
        <v/>
      </c>
      <c r="G1718" t="str">
        <f>IF(All_Tasks!G1718="","",All_Tasks!G1718)</f>
        <v/>
      </c>
      <c r="H1718" s="231" t="str">
        <f>IF(All_Tasks!H1718="","",All_Tasks!H1718)</f>
        <v/>
      </c>
      <c r="I1718" t="str">
        <f>IF(All_Tasks!I1718="","",All_Tasks!I1718)</f>
        <v/>
      </c>
      <c r="J1718" t="str">
        <f>IF(All_Tasks!J1718="","",All_Tasks!J1718)</f>
        <v/>
      </c>
      <c r="K1718" t="str">
        <f>IF(All_Tasks!K1718="","",All_Tasks!K1718)</f>
        <v/>
      </c>
      <c r="L1718" s="231" t="str">
        <f>IF(All_Tasks!L1718="","",All_Tasks!L1718)</f>
        <v/>
      </c>
      <c r="M1718" t="str">
        <f>IF(All_Tasks!M1718="","",All_Tasks!M1718)</f>
        <v/>
      </c>
      <c r="N1718" t="str">
        <f>IF(All_Tasks!N1718="","",All_Tasks!N1718)</f>
        <v/>
      </c>
      <c r="O1718" t="str">
        <f>IF(All_Tasks!O1718="","",All_Tasks!O1718)</f>
        <v/>
      </c>
      <c r="P1718" s="181">
        <f>IF(All_Tasks!P1718="",0,All_Tasks!P1718)</f>
        <v>0</v>
      </c>
      <c r="Q1718" s="181">
        <f>IF(All_Tasks!Q1718="",0,All_Tasks!Q1718)</f>
        <v>0</v>
      </c>
      <c r="R1718" s="181">
        <f>IF(All_Tasks!R1718="",0,All_Tasks!R1718)</f>
        <v>0</v>
      </c>
      <c r="S1718" s="181" t="str">
        <f>IF(All_Tasks!S1718="","",All_Tasks!S1718)</f>
        <v/>
      </c>
      <c r="T1718" t="str">
        <f>IF(All_Tasks!T1718="","",All_Tasks!T1718)</f>
        <v/>
      </c>
      <c r="U1718" t="str">
        <f>IF(All_Tasks!U1718="","",All_Tasks!U1718)</f>
        <v/>
      </c>
      <c r="V1718">
        <f>IF(A1718="",0,IFERROR(MATCH(A1718,Scope_Labor_Rates!$A$6:$A$46,0)+5,0))</f>
        <v>0</v>
      </c>
      <c r="W1718" s="178">
        <f>IF(V1718&gt;0,INDEX(Scope_Labor_Rates!$C$6:$C$46,V1718-5),0)</f>
        <v>0</v>
      </c>
      <c r="X1718" s="178">
        <f>IF(V1718&gt;0,INDEX(Scope_Labor_Rates!$C$6:$C$46,V1718-5),0)</f>
        <v>0</v>
      </c>
      <c r="Y1718" s="180">
        <f>IF(V1718&gt;0,INDEX(Scope_Labor_Rates!$S$6:$S$46,V1718-5),0)</f>
        <v>0</v>
      </c>
      <c r="Z1718" s="180">
        <f>IF(V1718&gt;0,INDEX(Scope_Labor_Rates!$R$6:$R$46,V1718-5),1)</f>
        <v>1</v>
      </c>
      <c r="AA1718" s="231">
        <f t="shared" si="234"/>
        <v>0</v>
      </c>
      <c r="AB1718" t="str">
        <f t="shared" si="235"/>
        <v/>
      </c>
      <c r="AC1718" s="178" t="str">
        <f t="shared" si="236"/>
        <v/>
      </c>
      <c r="AD1718" s="181">
        <f t="shared" si="237"/>
        <v>0</v>
      </c>
      <c r="AE1718" s="178">
        <f>IF(V1718&gt;0,P1718*INDEX(Scope_Labor_Rates!$E$6:$E$46,V1718-5),0)</f>
        <v>0</v>
      </c>
      <c r="AF1718" s="181">
        <f>IF(V1718&gt;0,AE1718*INDEX(Scope_Labor_Rates!$D$6:$D$46,V1718-5)*AA1718,0)</f>
        <v>0</v>
      </c>
      <c r="AG1718" s="178">
        <f>IF(V1718&gt;0,P1718*INDEX(Scope_Labor_Rates!$G$6:$G$46,V1718-5),0)</f>
        <v>0</v>
      </c>
      <c r="AH1718" s="181">
        <f>IF(V1718&gt;0,AG1718*INDEX(Scope_Labor_Rates!$F$6:$F$46,V1718-5)*AA1718,0)</f>
        <v>0</v>
      </c>
      <c r="AI1718" s="178">
        <f>IF(V1718&gt;0,P1718*INDEX(Scope_Labor_Rates!$I$6:$I$46,V1718-5),0)</f>
        <v>0</v>
      </c>
      <c r="AJ1718" s="181">
        <f>IF(V1718&gt;0,AI1718*INDEX(Scope_Labor_Rates!$H$6:$H$46,V1718-5)*AA1718,0)</f>
        <v>0</v>
      </c>
      <c r="AK1718" s="178">
        <f>IF(V1718&gt;0,P1718*INDEX(Scope_Labor_Rates!$K$6:$K$46,V1718-5),0)</f>
        <v>0</v>
      </c>
      <c r="AL1718" s="181">
        <f>IF(V1718&gt;0,AK1718*INDEX(Scope_Labor_Rates!$J$6:$J$46,V1718-5)*AA1718,0)</f>
        <v>0</v>
      </c>
      <c r="AM1718" s="178">
        <f>IF(V1718&gt;0,P1718*INDEX(Scope_Labor_Rates!$M$6:$M$46,V1718-5),0)</f>
        <v>0</v>
      </c>
      <c r="AN1718" s="178">
        <f>IF(V1718&gt;0,AM1718*INDEX(Scope_Labor_Rates!$L$6:$L$46,V1718-5)*AA1718,0)</f>
        <v>0</v>
      </c>
      <c r="AO1718" s="178">
        <f>IF(V1718&gt;0,P1718*INDEX(Scope_Labor_Rates!$O$6:$O$46,V1718-5)*AA1718,0)</f>
        <v>0</v>
      </c>
      <c r="AP1718" s="181">
        <f>IF(V1718&gt;0,P1718*INDEX(Scope_Labor_Rates!$Q$6:$Q$46,V1718-5)*AA1718,0)</f>
        <v>0</v>
      </c>
      <c r="AQ1718" s="178">
        <f t="shared" si="238"/>
        <v>0</v>
      </c>
      <c r="AR1718" s="178">
        <f t="shared" si="239"/>
        <v>0</v>
      </c>
      <c r="AS1718" s="178">
        <f t="shared" si="240"/>
        <v>0</v>
      </c>
      <c r="AT1718" s="178">
        <f t="shared" si="241"/>
        <v>0</v>
      </c>
      <c r="AU1718">
        <f t="shared" si="242"/>
        <v>0</v>
      </c>
    </row>
    <row r="1719" spans="1:47">
      <c r="A1719" t="str">
        <f>IF(All_Tasks!A1719="","",All_Tasks!A1719)</f>
        <v/>
      </c>
      <c r="B1719" t="str">
        <f>IF(All_Tasks!B1719="","",All_Tasks!B1719)</f>
        <v/>
      </c>
      <c r="C1719" t="str">
        <f>IF(All_Tasks!C1719="","",All_Tasks!C1719)</f>
        <v/>
      </c>
      <c r="D1719" t="str">
        <f>IF(All_Tasks!D1719="","",All_Tasks!D1719)</f>
        <v/>
      </c>
      <c r="E1719" t="str">
        <f>IF(All_Tasks!V1719&lt;&gt;"",All_Tasks!V1719,IF(All_Tasks!E1719&lt;&gt;"",All_Tasks!E1719,""))</f>
        <v/>
      </c>
      <c r="F1719" t="str">
        <f>IF(All_Tasks!F1719="","",All_Tasks!F1719)</f>
        <v/>
      </c>
      <c r="G1719" t="str">
        <f>IF(All_Tasks!G1719="","",All_Tasks!G1719)</f>
        <v/>
      </c>
      <c r="H1719" s="231" t="str">
        <f>IF(All_Tasks!H1719="","",All_Tasks!H1719)</f>
        <v/>
      </c>
      <c r="I1719" t="str">
        <f>IF(All_Tasks!I1719="","",All_Tasks!I1719)</f>
        <v/>
      </c>
      <c r="J1719" t="str">
        <f>IF(All_Tasks!J1719="","",All_Tasks!J1719)</f>
        <v/>
      </c>
      <c r="K1719" t="str">
        <f>IF(All_Tasks!K1719="","",All_Tasks!K1719)</f>
        <v/>
      </c>
      <c r="L1719" s="231" t="str">
        <f>IF(All_Tasks!L1719="","",All_Tasks!L1719)</f>
        <v/>
      </c>
      <c r="M1719" t="str">
        <f>IF(All_Tasks!M1719="","",All_Tasks!M1719)</f>
        <v/>
      </c>
      <c r="N1719" t="str">
        <f>IF(All_Tasks!N1719="","",All_Tasks!N1719)</f>
        <v/>
      </c>
      <c r="O1719" t="str">
        <f>IF(All_Tasks!O1719="","",All_Tasks!O1719)</f>
        <v/>
      </c>
      <c r="P1719" s="181">
        <f>IF(All_Tasks!P1719="",0,All_Tasks!P1719)</f>
        <v>0</v>
      </c>
      <c r="Q1719" s="181">
        <f>IF(All_Tasks!Q1719="",0,All_Tasks!Q1719)</f>
        <v>0</v>
      </c>
      <c r="R1719" s="181">
        <f>IF(All_Tasks!R1719="",0,All_Tasks!R1719)</f>
        <v>0</v>
      </c>
      <c r="S1719" s="181" t="str">
        <f>IF(All_Tasks!S1719="","",All_Tasks!S1719)</f>
        <v/>
      </c>
      <c r="T1719" t="str">
        <f>IF(All_Tasks!T1719="","",All_Tasks!T1719)</f>
        <v/>
      </c>
      <c r="U1719" t="str">
        <f>IF(All_Tasks!U1719="","",All_Tasks!U1719)</f>
        <v/>
      </c>
      <c r="V1719">
        <f>IF(A1719="",0,IFERROR(MATCH(A1719,Scope_Labor_Rates!$A$6:$A$46,0)+5,0))</f>
        <v>0</v>
      </c>
      <c r="W1719" s="178">
        <f>IF(V1719&gt;0,INDEX(Scope_Labor_Rates!$C$6:$C$46,V1719-5),0)</f>
        <v>0</v>
      </c>
      <c r="X1719" s="178">
        <f>IF(V1719&gt;0,INDEX(Scope_Labor_Rates!$C$6:$C$46,V1719-5),0)</f>
        <v>0</v>
      </c>
      <c r="Y1719" s="180">
        <f>IF(V1719&gt;0,INDEX(Scope_Labor_Rates!$S$6:$S$46,V1719-5),0)</f>
        <v>0</v>
      </c>
      <c r="Z1719" s="180">
        <f>IF(V1719&gt;0,INDEX(Scope_Labor_Rates!$R$6:$R$46,V1719-5),1)</f>
        <v>1</v>
      </c>
      <c r="AA1719" s="231">
        <f t="shared" si="234"/>
        <v>0</v>
      </c>
      <c r="AB1719" t="str">
        <f t="shared" si="235"/>
        <v/>
      </c>
      <c r="AC1719" s="178" t="str">
        <f t="shared" si="236"/>
        <v/>
      </c>
      <c r="AD1719" s="181">
        <f t="shared" si="237"/>
        <v>0</v>
      </c>
      <c r="AE1719" s="178">
        <f>IF(V1719&gt;0,P1719*INDEX(Scope_Labor_Rates!$E$6:$E$46,V1719-5),0)</f>
        <v>0</v>
      </c>
      <c r="AF1719" s="181">
        <f>IF(V1719&gt;0,AE1719*INDEX(Scope_Labor_Rates!$D$6:$D$46,V1719-5)*AA1719,0)</f>
        <v>0</v>
      </c>
      <c r="AG1719" s="178">
        <f>IF(V1719&gt;0,P1719*INDEX(Scope_Labor_Rates!$G$6:$G$46,V1719-5),0)</f>
        <v>0</v>
      </c>
      <c r="AH1719" s="181">
        <f>IF(V1719&gt;0,AG1719*INDEX(Scope_Labor_Rates!$F$6:$F$46,V1719-5)*AA1719,0)</f>
        <v>0</v>
      </c>
      <c r="AI1719" s="178">
        <f>IF(V1719&gt;0,P1719*INDEX(Scope_Labor_Rates!$I$6:$I$46,V1719-5),0)</f>
        <v>0</v>
      </c>
      <c r="AJ1719" s="181">
        <f>IF(V1719&gt;0,AI1719*INDEX(Scope_Labor_Rates!$H$6:$H$46,V1719-5)*AA1719,0)</f>
        <v>0</v>
      </c>
      <c r="AK1719" s="178">
        <f>IF(V1719&gt;0,P1719*INDEX(Scope_Labor_Rates!$K$6:$K$46,V1719-5),0)</f>
        <v>0</v>
      </c>
      <c r="AL1719" s="181">
        <f>IF(V1719&gt;0,AK1719*INDEX(Scope_Labor_Rates!$J$6:$J$46,V1719-5)*AA1719,0)</f>
        <v>0</v>
      </c>
      <c r="AM1719" s="178">
        <f>IF(V1719&gt;0,P1719*INDEX(Scope_Labor_Rates!$M$6:$M$46,V1719-5),0)</f>
        <v>0</v>
      </c>
      <c r="AN1719" s="178">
        <f>IF(V1719&gt;0,AM1719*INDEX(Scope_Labor_Rates!$L$6:$L$46,V1719-5)*AA1719,0)</f>
        <v>0</v>
      </c>
      <c r="AO1719" s="178">
        <f>IF(V1719&gt;0,P1719*INDEX(Scope_Labor_Rates!$O$6:$O$46,V1719-5)*AA1719,0)</f>
        <v>0</v>
      </c>
      <c r="AP1719" s="181">
        <f>IF(V1719&gt;0,P1719*INDEX(Scope_Labor_Rates!$Q$6:$Q$46,V1719-5)*AA1719,0)</f>
        <v>0</v>
      </c>
      <c r="AQ1719" s="178">
        <f t="shared" si="238"/>
        <v>0</v>
      </c>
      <c r="AR1719" s="178">
        <f t="shared" si="239"/>
        <v>0</v>
      </c>
      <c r="AS1719" s="178">
        <f t="shared" si="240"/>
        <v>0</v>
      </c>
      <c r="AT1719" s="178">
        <f t="shared" si="241"/>
        <v>0</v>
      </c>
      <c r="AU1719">
        <f t="shared" si="242"/>
        <v>0</v>
      </c>
    </row>
    <row r="1720" spans="1:47">
      <c r="A1720" t="str">
        <f>IF(All_Tasks!A1720="","",All_Tasks!A1720)</f>
        <v/>
      </c>
      <c r="B1720" t="str">
        <f>IF(All_Tasks!B1720="","",All_Tasks!B1720)</f>
        <v/>
      </c>
      <c r="C1720" t="str">
        <f>IF(All_Tasks!C1720="","",All_Tasks!C1720)</f>
        <v/>
      </c>
      <c r="D1720" t="str">
        <f>IF(All_Tasks!D1720="","",All_Tasks!D1720)</f>
        <v/>
      </c>
      <c r="E1720" t="str">
        <f>IF(All_Tasks!V1720&lt;&gt;"",All_Tasks!V1720,IF(All_Tasks!E1720&lt;&gt;"",All_Tasks!E1720,""))</f>
        <v/>
      </c>
      <c r="F1720" t="str">
        <f>IF(All_Tasks!F1720="","",All_Tasks!F1720)</f>
        <v/>
      </c>
      <c r="G1720" t="str">
        <f>IF(All_Tasks!G1720="","",All_Tasks!G1720)</f>
        <v/>
      </c>
      <c r="H1720" s="231" t="str">
        <f>IF(All_Tasks!H1720="","",All_Tasks!H1720)</f>
        <v/>
      </c>
      <c r="I1720" t="str">
        <f>IF(All_Tasks!I1720="","",All_Tasks!I1720)</f>
        <v/>
      </c>
      <c r="J1720" t="str">
        <f>IF(All_Tasks!J1720="","",All_Tasks!J1720)</f>
        <v/>
      </c>
      <c r="K1720" t="str">
        <f>IF(All_Tasks!K1720="","",All_Tasks!K1720)</f>
        <v/>
      </c>
      <c r="L1720" s="231" t="str">
        <f>IF(All_Tasks!L1720="","",All_Tasks!L1720)</f>
        <v/>
      </c>
      <c r="M1720" t="str">
        <f>IF(All_Tasks!M1720="","",All_Tasks!M1720)</f>
        <v/>
      </c>
      <c r="N1720" t="str">
        <f>IF(All_Tasks!N1720="","",All_Tasks!N1720)</f>
        <v/>
      </c>
      <c r="O1720" t="str">
        <f>IF(All_Tasks!O1720="","",All_Tasks!O1720)</f>
        <v/>
      </c>
      <c r="P1720" s="181">
        <f>IF(All_Tasks!P1720="",0,All_Tasks!P1720)</f>
        <v>0</v>
      </c>
      <c r="Q1720" s="181">
        <f>IF(All_Tasks!Q1720="",0,All_Tasks!Q1720)</f>
        <v>0</v>
      </c>
      <c r="R1720" s="181">
        <f>IF(All_Tasks!R1720="",0,All_Tasks!R1720)</f>
        <v>0</v>
      </c>
      <c r="S1720" s="181" t="str">
        <f>IF(All_Tasks!S1720="","",All_Tasks!S1720)</f>
        <v/>
      </c>
      <c r="T1720" t="str">
        <f>IF(All_Tasks!T1720="","",All_Tasks!T1720)</f>
        <v/>
      </c>
      <c r="U1720" t="str">
        <f>IF(All_Tasks!U1720="","",All_Tasks!U1720)</f>
        <v/>
      </c>
      <c r="V1720">
        <f>IF(A1720="",0,IFERROR(MATCH(A1720,Scope_Labor_Rates!$A$6:$A$46,0)+5,0))</f>
        <v>0</v>
      </c>
      <c r="W1720" s="178">
        <f>IF(V1720&gt;0,INDEX(Scope_Labor_Rates!$C$6:$C$46,V1720-5),0)</f>
        <v>0</v>
      </c>
      <c r="X1720" s="178">
        <f>IF(V1720&gt;0,INDEX(Scope_Labor_Rates!$C$6:$C$46,V1720-5),0)</f>
        <v>0</v>
      </c>
      <c r="Y1720" s="180">
        <f>IF(V1720&gt;0,INDEX(Scope_Labor_Rates!$S$6:$S$46,V1720-5),0)</f>
        <v>0</v>
      </c>
      <c r="Z1720" s="180">
        <f>IF(V1720&gt;0,INDEX(Scope_Labor_Rates!$R$6:$R$46,V1720-5),1)</f>
        <v>1</v>
      </c>
      <c r="AA1720" s="231">
        <f t="shared" si="234"/>
        <v>0</v>
      </c>
      <c r="AB1720" t="str">
        <f t="shared" si="235"/>
        <v/>
      </c>
      <c r="AC1720" s="178" t="str">
        <f t="shared" si="236"/>
        <v/>
      </c>
      <c r="AD1720" s="181">
        <f t="shared" si="237"/>
        <v>0</v>
      </c>
      <c r="AE1720" s="178">
        <f>IF(V1720&gt;0,P1720*INDEX(Scope_Labor_Rates!$E$6:$E$46,V1720-5),0)</f>
        <v>0</v>
      </c>
      <c r="AF1720" s="181">
        <f>IF(V1720&gt;0,AE1720*INDEX(Scope_Labor_Rates!$D$6:$D$46,V1720-5)*AA1720,0)</f>
        <v>0</v>
      </c>
      <c r="AG1720" s="178">
        <f>IF(V1720&gt;0,P1720*INDEX(Scope_Labor_Rates!$G$6:$G$46,V1720-5),0)</f>
        <v>0</v>
      </c>
      <c r="AH1720" s="181">
        <f>IF(V1720&gt;0,AG1720*INDEX(Scope_Labor_Rates!$F$6:$F$46,V1720-5)*AA1720,0)</f>
        <v>0</v>
      </c>
      <c r="AI1720" s="178">
        <f>IF(V1720&gt;0,P1720*INDEX(Scope_Labor_Rates!$I$6:$I$46,V1720-5),0)</f>
        <v>0</v>
      </c>
      <c r="AJ1720" s="181">
        <f>IF(V1720&gt;0,AI1720*INDEX(Scope_Labor_Rates!$H$6:$H$46,V1720-5)*AA1720,0)</f>
        <v>0</v>
      </c>
      <c r="AK1720" s="178">
        <f>IF(V1720&gt;0,P1720*INDEX(Scope_Labor_Rates!$K$6:$K$46,V1720-5),0)</f>
        <v>0</v>
      </c>
      <c r="AL1720" s="181">
        <f>IF(V1720&gt;0,AK1720*INDEX(Scope_Labor_Rates!$J$6:$J$46,V1720-5)*AA1720,0)</f>
        <v>0</v>
      </c>
      <c r="AM1720" s="178">
        <f>IF(V1720&gt;0,P1720*INDEX(Scope_Labor_Rates!$M$6:$M$46,V1720-5),0)</f>
        <v>0</v>
      </c>
      <c r="AN1720" s="178">
        <f>IF(V1720&gt;0,AM1720*INDEX(Scope_Labor_Rates!$L$6:$L$46,V1720-5)*AA1720,0)</f>
        <v>0</v>
      </c>
      <c r="AO1720" s="178">
        <f>IF(V1720&gt;0,P1720*INDEX(Scope_Labor_Rates!$O$6:$O$46,V1720-5)*AA1720,0)</f>
        <v>0</v>
      </c>
      <c r="AP1720" s="181">
        <f>IF(V1720&gt;0,P1720*INDEX(Scope_Labor_Rates!$Q$6:$Q$46,V1720-5)*AA1720,0)</f>
        <v>0</v>
      </c>
      <c r="AQ1720" s="178">
        <f t="shared" si="238"/>
        <v>0</v>
      </c>
      <c r="AR1720" s="178">
        <f t="shared" si="239"/>
        <v>0</v>
      </c>
      <c r="AS1720" s="178">
        <f t="shared" si="240"/>
        <v>0</v>
      </c>
      <c r="AT1720" s="178">
        <f t="shared" si="241"/>
        <v>0</v>
      </c>
      <c r="AU1720">
        <f t="shared" si="242"/>
        <v>0</v>
      </c>
    </row>
    <row r="1721" spans="1:47">
      <c r="A1721" t="str">
        <f>IF(All_Tasks!A1721="","",All_Tasks!A1721)</f>
        <v/>
      </c>
      <c r="B1721" t="str">
        <f>IF(All_Tasks!B1721="","",All_Tasks!B1721)</f>
        <v/>
      </c>
      <c r="C1721" t="str">
        <f>IF(All_Tasks!C1721="","",All_Tasks!C1721)</f>
        <v/>
      </c>
      <c r="D1721" t="str">
        <f>IF(All_Tasks!D1721="","",All_Tasks!D1721)</f>
        <v/>
      </c>
      <c r="E1721" t="str">
        <f>IF(All_Tasks!V1721&lt;&gt;"",All_Tasks!V1721,IF(All_Tasks!E1721&lt;&gt;"",All_Tasks!E1721,""))</f>
        <v/>
      </c>
      <c r="F1721" t="str">
        <f>IF(All_Tasks!F1721="","",All_Tasks!F1721)</f>
        <v/>
      </c>
      <c r="G1721" t="str">
        <f>IF(All_Tasks!G1721="","",All_Tasks!G1721)</f>
        <v/>
      </c>
      <c r="H1721" s="231" t="str">
        <f>IF(All_Tasks!H1721="","",All_Tasks!H1721)</f>
        <v/>
      </c>
      <c r="I1721" t="str">
        <f>IF(All_Tasks!I1721="","",All_Tasks!I1721)</f>
        <v/>
      </c>
      <c r="J1721" t="str">
        <f>IF(All_Tasks!J1721="","",All_Tasks!J1721)</f>
        <v/>
      </c>
      <c r="K1721" t="str">
        <f>IF(All_Tasks!K1721="","",All_Tasks!K1721)</f>
        <v/>
      </c>
      <c r="L1721" s="231" t="str">
        <f>IF(All_Tasks!L1721="","",All_Tasks!L1721)</f>
        <v/>
      </c>
      <c r="M1721" t="str">
        <f>IF(All_Tasks!M1721="","",All_Tasks!M1721)</f>
        <v/>
      </c>
      <c r="N1721" t="str">
        <f>IF(All_Tasks!N1721="","",All_Tasks!N1721)</f>
        <v/>
      </c>
      <c r="O1721" t="str">
        <f>IF(All_Tasks!O1721="","",All_Tasks!O1721)</f>
        <v/>
      </c>
      <c r="P1721" s="181">
        <f>IF(All_Tasks!P1721="",0,All_Tasks!P1721)</f>
        <v>0</v>
      </c>
      <c r="Q1721" s="181">
        <f>IF(All_Tasks!Q1721="",0,All_Tasks!Q1721)</f>
        <v>0</v>
      </c>
      <c r="R1721" s="181">
        <f>IF(All_Tasks!R1721="",0,All_Tasks!R1721)</f>
        <v>0</v>
      </c>
      <c r="S1721" s="181" t="str">
        <f>IF(All_Tasks!S1721="","",All_Tasks!S1721)</f>
        <v/>
      </c>
      <c r="T1721" t="str">
        <f>IF(All_Tasks!T1721="","",All_Tasks!T1721)</f>
        <v/>
      </c>
      <c r="U1721" t="str">
        <f>IF(All_Tasks!U1721="","",All_Tasks!U1721)</f>
        <v/>
      </c>
      <c r="V1721">
        <f>IF(A1721="",0,IFERROR(MATCH(A1721,Scope_Labor_Rates!$A$6:$A$46,0)+5,0))</f>
        <v>0</v>
      </c>
      <c r="W1721" s="178">
        <f>IF(V1721&gt;0,INDEX(Scope_Labor_Rates!$C$6:$C$46,V1721-5),0)</f>
        <v>0</v>
      </c>
      <c r="X1721" s="178">
        <f>IF(V1721&gt;0,INDEX(Scope_Labor_Rates!$C$6:$C$46,V1721-5),0)</f>
        <v>0</v>
      </c>
      <c r="Y1721" s="180">
        <f>IF(V1721&gt;0,INDEX(Scope_Labor_Rates!$S$6:$S$46,V1721-5),0)</f>
        <v>0</v>
      </c>
      <c r="Z1721" s="180">
        <f>IF(V1721&gt;0,INDEX(Scope_Labor_Rates!$R$6:$R$46,V1721-5),1)</f>
        <v>1</v>
      </c>
      <c r="AA1721" s="231">
        <f t="shared" si="234"/>
        <v>0</v>
      </c>
      <c r="AB1721" t="str">
        <f t="shared" si="235"/>
        <v/>
      </c>
      <c r="AC1721" s="178" t="str">
        <f t="shared" si="236"/>
        <v/>
      </c>
      <c r="AD1721" s="181">
        <f t="shared" si="237"/>
        <v>0</v>
      </c>
      <c r="AE1721" s="178">
        <f>IF(V1721&gt;0,P1721*INDEX(Scope_Labor_Rates!$E$6:$E$46,V1721-5),0)</f>
        <v>0</v>
      </c>
      <c r="AF1721" s="181">
        <f>IF(V1721&gt;0,AE1721*INDEX(Scope_Labor_Rates!$D$6:$D$46,V1721-5)*AA1721,0)</f>
        <v>0</v>
      </c>
      <c r="AG1721" s="178">
        <f>IF(V1721&gt;0,P1721*INDEX(Scope_Labor_Rates!$G$6:$G$46,V1721-5),0)</f>
        <v>0</v>
      </c>
      <c r="AH1721" s="181">
        <f>IF(V1721&gt;0,AG1721*INDEX(Scope_Labor_Rates!$F$6:$F$46,V1721-5)*AA1721,0)</f>
        <v>0</v>
      </c>
      <c r="AI1721" s="178">
        <f>IF(V1721&gt;0,P1721*INDEX(Scope_Labor_Rates!$I$6:$I$46,V1721-5),0)</f>
        <v>0</v>
      </c>
      <c r="AJ1721" s="181">
        <f>IF(V1721&gt;0,AI1721*INDEX(Scope_Labor_Rates!$H$6:$H$46,V1721-5)*AA1721,0)</f>
        <v>0</v>
      </c>
      <c r="AK1721" s="178">
        <f>IF(V1721&gt;0,P1721*INDEX(Scope_Labor_Rates!$K$6:$K$46,V1721-5),0)</f>
        <v>0</v>
      </c>
      <c r="AL1721" s="181">
        <f>IF(V1721&gt;0,AK1721*INDEX(Scope_Labor_Rates!$J$6:$J$46,V1721-5)*AA1721,0)</f>
        <v>0</v>
      </c>
      <c r="AM1721" s="178">
        <f>IF(V1721&gt;0,P1721*INDEX(Scope_Labor_Rates!$M$6:$M$46,V1721-5),0)</f>
        <v>0</v>
      </c>
      <c r="AN1721" s="178">
        <f>IF(V1721&gt;0,AM1721*INDEX(Scope_Labor_Rates!$L$6:$L$46,V1721-5)*AA1721,0)</f>
        <v>0</v>
      </c>
      <c r="AO1721" s="178">
        <f>IF(V1721&gt;0,P1721*INDEX(Scope_Labor_Rates!$O$6:$O$46,V1721-5)*AA1721,0)</f>
        <v>0</v>
      </c>
      <c r="AP1721" s="181">
        <f>IF(V1721&gt;0,P1721*INDEX(Scope_Labor_Rates!$Q$6:$Q$46,V1721-5)*AA1721,0)</f>
        <v>0</v>
      </c>
      <c r="AQ1721" s="178">
        <f t="shared" si="238"/>
        <v>0</v>
      </c>
      <c r="AR1721" s="178">
        <f t="shared" si="239"/>
        <v>0</v>
      </c>
      <c r="AS1721" s="178">
        <f t="shared" si="240"/>
        <v>0</v>
      </c>
      <c r="AT1721" s="178">
        <f t="shared" si="241"/>
        <v>0</v>
      </c>
      <c r="AU1721">
        <f t="shared" si="242"/>
        <v>0</v>
      </c>
    </row>
    <row r="1722" spans="1:47">
      <c r="A1722" t="str">
        <f>IF(All_Tasks!A1722="","",All_Tasks!A1722)</f>
        <v/>
      </c>
      <c r="B1722" t="str">
        <f>IF(All_Tasks!B1722="","",All_Tasks!B1722)</f>
        <v/>
      </c>
      <c r="C1722" t="str">
        <f>IF(All_Tasks!C1722="","",All_Tasks!C1722)</f>
        <v/>
      </c>
      <c r="D1722" t="str">
        <f>IF(All_Tasks!D1722="","",All_Tasks!D1722)</f>
        <v/>
      </c>
      <c r="E1722" t="str">
        <f>IF(All_Tasks!V1722&lt;&gt;"",All_Tasks!V1722,IF(All_Tasks!E1722&lt;&gt;"",All_Tasks!E1722,""))</f>
        <v/>
      </c>
      <c r="F1722" t="str">
        <f>IF(All_Tasks!F1722="","",All_Tasks!F1722)</f>
        <v/>
      </c>
      <c r="G1722" t="str">
        <f>IF(All_Tasks!G1722="","",All_Tasks!G1722)</f>
        <v/>
      </c>
      <c r="H1722" s="231" t="str">
        <f>IF(All_Tasks!H1722="","",All_Tasks!H1722)</f>
        <v/>
      </c>
      <c r="I1722" t="str">
        <f>IF(All_Tasks!I1722="","",All_Tasks!I1722)</f>
        <v/>
      </c>
      <c r="J1722" t="str">
        <f>IF(All_Tasks!J1722="","",All_Tasks!J1722)</f>
        <v/>
      </c>
      <c r="K1722" t="str">
        <f>IF(All_Tasks!K1722="","",All_Tasks!K1722)</f>
        <v/>
      </c>
      <c r="L1722" s="231" t="str">
        <f>IF(All_Tasks!L1722="","",All_Tasks!L1722)</f>
        <v/>
      </c>
      <c r="M1722" t="str">
        <f>IF(All_Tasks!M1722="","",All_Tasks!M1722)</f>
        <v/>
      </c>
      <c r="N1722" t="str">
        <f>IF(All_Tasks!N1722="","",All_Tasks!N1722)</f>
        <v/>
      </c>
      <c r="O1722" t="str">
        <f>IF(All_Tasks!O1722="","",All_Tasks!O1722)</f>
        <v/>
      </c>
      <c r="P1722" s="181">
        <f>IF(All_Tasks!P1722="",0,All_Tasks!P1722)</f>
        <v>0</v>
      </c>
      <c r="Q1722" s="181">
        <f>IF(All_Tasks!Q1722="",0,All_Tasks!Q1722)</f>
        <v>0</v>
      </c>
      <c r="R1722" s="181">
        <f>IF(All_Tasks!R1722="",0,All_Tasks!R1722)</f>
        <v>0</v>
      </c>
      <c r="S1722" s="181" t="str">
        <f>IF(All_Tasks!S1722="","",All_Tasks!S1722)</f>
        <v/>
      </c>
      <c r="T1722" t="str">
        <f>IF(All_Tasks!T1722="","",All_Tasks!T1722)</f>
        <v/>
      </c>
      <c r="U1722" t="str">
        <f>IF(All_Tasks!U1722="","",All_Tasks!U1722)</f>
        <v/>
      </c>
      <c r="V1722">
        <f>IF(A1722="",0,IFERROR(MATCH(A1722,Scope_Labor_Rates!$A$6:$A$46,0)+5,0))</f>
        <v>0</v>
      </c>
      <c r="W1722" s="178">
        <f>IF(V1722&gt;0,INDEX(Scope_Labor_Rates!$C$6:$C$46,V1722-5),0)</f>
        <v>0</v>
      </c>
      <c r="X1722" s="178">
        <f>IF(V1722&gt;0,INDEX(Scope_Labor_Rates!$C$6:$C$46,V1722-5),0)</f>
        <v>0</v>
      </c>
      <c r="Y1722" s="180">
        <f>IF(V1722&gt;0,INDEX(Scope_Labor_Rates!$S$6:$S$46,V1722-5),0)</f>
        <v>0</v>
      </c>
      <c r="Z1722" s="180">
        <f>IF(V1722&gt;0,INDEX(Scope_Labor_Rates!$R$6:$R$46,V1722-5),1)</f>
        <v>1</v>
      </c>
      <c r="AA1722" s="231">
        <f t="shared" si="234"/>
        <v>0</v>
      </c>
      <c r="AB1722" t="str">
        <f t="shared" si="235"/>
        <v/>
      </c>
      <c r="AC1722" s="178" t="str">
        <f t="shared" si="236"/>
        <v/>
      </c>
      <c r="AD1722" s="181">
        <f t="shared" si="237"/>
        <v>0</v>
      </c>
      <c r="AE1722" s="178">
        <f>IF(V1722&gt;0,P1722*INDEX(Scope_Labor_Rates!$E$6:$E$46,V1722-5),0)</f>
        <v>0</v>
      </c>
      <c r="AF1722" s="181">
        <f>IF(V1722&gt;0,AE1722*INDEX(Scope_Labor_Rates!$D$6:$D$46,V1722-5)*AA1722,0)</f>
        <v>0</v>
      </c>
      <c r="AG1722" s="178">
        <f>IF(V1722&gt;0,P1722*INDEX(Scope_Labor_Rates!$G$6:$G$46,V1722-5),0)</f>
        <v>0</v>
      </c>
      <c r="AH1722" s="181">
        <f>IF(V1722&gt;0,AG1722*INDEX(Scope_Labor_Rates!$F$6:$F$46,V1722-5)*AA1722,0)</f>
        <v>0</v>
      </c>
      <c r="AI1722" s="178">
        <f>IF(V1722&gt;0,P1722*INDEX(Scope_Labor_Rates!$I$6:$I$46,V1722-5),0)</f>
        <v>0</v>
      </c>
      <c r="AJ1722" s="181">
        <f>IF(V1722&gt;0,AI1722*INDEX(Scope_Labor_Rates!$H$6:$H$46,V1722-5)*AA1722,0)</f>
        <v>0</v>
      </c>
      <c r="AK1722" s="178">
        <f>IF(V1722&gt;0,P1722*INDEX(Scope_Labor_Rates!$K$6:$K$46,V1722-5),0)</f>
        <v>0</v>
      </c>
      <c r="AL1722" s="181">
        <f>IF(V1722&gt;0,AK1722*INDEX(Scope_Labor_Rates!$J$6:$J$46,V1722-5)*AA1722,0)</f>
        <v>0</v>
      </c>
      <c r="AM1722" s="178">
        <f>IF(V1722&gt;0,P1722*INDEX(Scope_Labor_Rates!$M$6:$M$46,V1722-5),0)</f>
        <v>0</v>
      </c>
      <c r="AN1722" s="178">
        <f>IF(V1722&gt;0,AM1722*INDEX(Scope_Labor_Rates!$L$6:$L$46,V1722-5)*AA1722,0)</f>
        <v>0</v>
      </c>
      <c r="AO1722" s="178">
        <f>IF(V1722&gt;0,P1722*INDEX(Scope_Labor_Rates!$O$6:$O$46,V1722-5)*AA1722,0)</f>
        <v>0</v>
      </c>
      <c r="AP1722" s="181">
        <f>IF(V1722&gt;0,P1722*INDEX(Scope_Labor_Rates!$Q$6:$Q$46,V1722-5)*AA1722,0)</f>
        <v>0</v>
      </c>
      <c r="AQ1722" s="178">
        <f t="shared" si="238"/>
        <v>0</v>
      </c>
      <c r="AR1722" s="178">
        <f t="shared" si="239"/>
        <v>0</v>
      </c>
      <c r="AS1722" s="178">
        <f t="shared" si="240"/>
        <v>0</v>
      </c>
      <c r="AT1722" s="178">
        <f t="shared" si="241"/>
        <v>0</v>
      </c>
      <c r="AU1722">
        <f t="shared" si="242"/>
        <v>0</v>
      </c>
    </row>
    <row r="1723" spans="1:47">
      <c r="A1723" t="str">
        <f>IF(All_Tasks!A1723="","",All_Tasks!A1723)</f>
        <v/>
      </c>
      <c r="B1723" t="str">
        <f>IF(All_Tasks!B1723="","",All_Tasks!B1723)</f>
        <v/>
      </c>
      <c r="C1723" t="str">
        <f>IF(All_Tasks!C1723="","",All_Tasks!C1723)</f>
        <v/>
      </c>
      <c r="D1723" t="str">
        <f>IF(All_Tasks!D1723="","",All_Tasks!D1723)</f>
        <v/>
      </c>
      <c r="E1723" t="str">
        <f>IF(All_Tasks!V1723&lt;&gt;"",All_Tasks!V1723,IF(All_Tasks!E1723&lt;&gt;"",All_Tasks!E1723,""))</f>
        <v/>
      </c>
      <c r="F1723" t="str">
        <f>IF(All_Tasks!F1723="","",All_Tasks!F1723)</f>
        <v/>
      </c>
      <c r="G1723" t="str">
        <f>IF(All_Tasks!G1723="","",All_Tasks!G1723)</f>
        <v/>
      </c>
      <c r="H1723" s="231" t="str">
        <f>IF(All_Tasks!H1723="","",All_Tasks!H1723)</f>
        <v/>
      </c>
      <c r="I1723" t="str">
        <f>IF(All_Tasks!I1723="","",All_Tasks!I1723)</f>
        <v/>
      </c>
      <c r="J1723" t="str">
        <f>IF(All_Tasks!J1723="","",All_Tasks!J1723)</f>
        <v/>
      </c>
      <c r="K1723" t="str">
        <f>IF(All_Tasks!K1723="","",All_Tasks!K1723)</f>
        <v/>
      </c>
      <c r="L1723" s="231" t="str">
        <f>IF(All_Tasks!L1723="","",All_Tasks!L1723)</f>
        <v/>
      </c>
      <c r="M1723" t="str">
        <f>IF(All_Tasks!M1723="","",All_Tasks!M1723)</f>
        <v/>
      </c>
      <c r="N1723" t="str">
        <f>IF(All_Tasks!N1723="","",All_Tasks!N1723)</f>
        <v/>
      </c>
      <c r="O1723" t="str">
        <f>IF(All_Tasks!O1723="","",All_Tasks!O1723)</f>
        <v/>
      </c>
      <c r="P1723" s="181">
        <f>IF(All_Tasks!P1723="",0,All_Tasks!P1723)</f>
        <v>0</v>
      </c>
      <c r="Q1723" s="181">
        <f>IF(All_Tasks!Q1723="",0,All_Tasks!Q1723)</f>
        <v>0</v>
      </c>
      <c r="R1723" s="181">
        <f>IF(All_Tasks!R1723="",0,All_Tasks!R1723)</f>
        <v>0</v>
      </c>
      <c r="S1723" s="181" t="str">
        <f>IF(All_Tasks!S1723="","",All_Tasks!S1723)</f>
        <v/>
      </c>
      <c r="T1723" t="str">
        <f>IF(All_Tasks!T1723="","",All_Tasks!T1723)</f>
        <v/>
      </c>
      <c r="U1723" t="str">
        <f>IF(All_Tasks!U1723="","",All_Tasks!U1723)</f>
        <v/>
      </c>
      <c r="V1723">
        <f>IF(A1723="",0,IFERROR(MATCH(A1723,Scope_Labor_Rates!$A$6:$A$46,0)+5,0))</f>
        <v>0</v>
      </c>
      <c r="W1723" s="178">
        <f>IF(V1723&gt;0,INDEX(Scope_Labor_Rates!$C$6:$C$46,V1723-5),0)</f>
        <v>0</v>
      </c>
      <c r="X1723" s="178">
        <f>IF(V1723&gt;0,INDEX(Scope_Labor_Rates!$C$6:$C$46,V1723-5),0)</f>
        <v>0</v>
      </c>
      <c r="Y1723" s="180">
        <f>IF(V1723&gt;0,INDEX(Scope_Labor_Rates!$S$6:$S$46,V1723-5),0)</f>
        <v>0</v>
      </c>
      <c r="Z1723" s="180">
        <f>IF(V1723&gt;0,INDEX(Scope_Labor_Rates!$R$6:$R$46,V1723-5),1)</f>
        <v>1</v>
      </c>
      <c r="AA1723" s="231">
        <f t="shared" si="234"/>
        <v>0</v>
      </c>
      <c r="AB1723" t="str">
        <f t="shared" si="235"/>
        <v/>
      </c>
      <c r="AC1723" s="178" t="str">
        <f t="shared" si="236"/>
        <v/>
      </c>
      <c r="AD1723" s="181">
        <f t="shared" si="237"/>
        <v>0</v>
      </c>
      <c r="AE1723" s="178">
        <f>IF(V1723&gt;0,P1723*INDEX(Scope_Labor_Rates!$E$6:$E$46,V1723-5),0)</f>
        <v>0</v>
      </c>
      <c r="AF1723" s="181">
        <f>IF(V1723&gt;0,AE1723*INDEX(Scope_Labor_Rates!$D$6:$D$46,V1723-5)*AA1723,0)</f>
        <v>0</v>
      </c>
      <c r="AG1723" s="178">
        <f>IF(V1723&gt;0,P1723*INDEX(Scope_Labor_Rates!$G$6:$G$46,V1723-5),0)</f>
        <v>0</v>
      </c>
      <c r="AH1723" s="181">
        <f>IF(V1723&gt;0,AG1723*INDEX(Scope_Labor_Rates!$F$6:$F$46,V1723-5)*AA1723,0)</f>
        <v>0</v>
      </c>
      <c r="AI1723" s="178">
        <f>IF(V1723&gt;0,P1723*INDEX(Scope_Labor_Rates!$I$6:$I$46,V1723-5),0)</f>
        <v>0</v>
      </c>
      <c r="AJ1723" s="181">
        <f>IF(V1723&gt;0,AI1723*INDEX(Scope_Labor_Rates!$H$6:$H$46,V1723-5)*AA1723,0)</f>
        <v>0</v>
      </c>
      <c r="AK1723" s="178">
        <f>IF(V1723&gt;0,P1723*INDEX(Scope_Labor_Rates!$K$6:$K$46,V1723-5),0)</f>
        <v>0</v>
      </c>
      <c r="AL1723" s="181">
        <f>IF(V1723&gt;0,AK1723*INDEX(Scope_Labor_Rates!$J$6:$J$46,V1723-5)*AA1723,0)</f>
        <v>0</v>
      </c>
      <c r="AM1723" s="178">
        <f>IF(V1723&gt;0,P1723*INDEX(Scope_Labor_Rates!$M$6:$M$46,V1723-5),0)</f>
        <v>0</v>
      </c>
      <c r="AN1723" s="178">
        <f>IF(V1723&gt;0,AM1723*INDEX(Scope_Labor_Rates!$L$6:$L$46,V1723-5)*AA1723,0)</f>
        <v>0</v>
      </c>
      <c r="AO1723" s="178">
        <f>IF(V1723&gt;0,P1723*INDEX(Scope_Labor_Rates!$O$6:$O$46,V1723-5)*AA1723,0)</f>
        <v>0</v>
      </c>
      <c r="AP1723" s="181">
        <f>IF(V1723&gt;0,P1723*INDEX(Scope_Labor_Rates!$Q$6:$Q$46,V1723-5)*AA1723,0)</f>
        <v>0</v>
      </c>
      <c r="AQ1723" s="178">
        <f t="shared" si="238"/>
        <v>0</v>
      </c>
      <c r="AR1723" s="178">
        <f t="shared" si="239"/>
        <v>0</v>
      </c>
      <c r="AS1723" s="178">
        <f t="shared" si="240"/>
        <v>0</v>
      </c>
      <c r="AT1723" s="178">
        <f t="shared" si="241"/>
        <v>0</v>
      </c>
      <c r="AU1723">
        <f t="shared" si="242"/>
        <v>0</v>
      </c>
    </row>
    <row r="1724" spans="1:47">
      <c r="A1724" t="str">
        <f>IF(All_Tasks!A1724="","",All_Tasks!A1724)</f>
        <v/>
      </c>
      <c r="B1724" t="str">
        <f>IF(All_Tasks!B1724="","",All_Tasks!B1724)</f>
        <v/>
      </c>
      <c r="C1724" t="str">
        <f>IF(All_Tasks!C1724="","",All_Tasks!C1724)</f>
        <v/>
      </c>
      <c r="D1724" t="str">
        <f>IF(All_Tasks!D1724="","",All_Tasks!D1724)</f>
        <v/>
      </c>
      <c r="E1724" t="str">
        <f>IF(All_Tasks!V1724&lt;&gt;"",All_Tasks!V1724,IF(All_Tasks!E1724&lt;&gt;"",All_Tasks!E1724,""))</f>
        <v/>
      </c>
      <c r="F1724" t="str">
        <f>IF(All_Tasks!F1724="","",All_Tasks!F1724)</f>
        <v/>
      </c>
      <c r="G1724" t="str">
        <f>IF(All_Tasks!G1724="","",All_Tasks!G1724)</f>
        <v/>
      </c>
      <c r="H1724" s="231" t="str">
        <f>IF(All_Tasks!H1724="","",All_Tasks!H1724)</f>
        <v/>
      </c>
      <c r="I1724" t="str">
        <f>IF(All_Tasks!I1724="","",All_Tasks!I1724)</f>
        <v/>
      </c>
      <c r="J1724" t="str">
        <f>IF(All_Tasks!J1724="","",All_Tasks!J1724)</f>
        <v/>
      </c>
      <c r="K1724" t="str">
        <f>IF(All_Tasks!K1724="","",All_Tasks!K1724)</f>
        <v/>
      </c>
      <c r="L1724" s="231" t="str">
        <f>IF(All_Tasks!L1724="","",All_Tasks!L1724)</f>
        <v/>
      </c>
      <c r="M1724" t="str">
        <f>IF(All_Tasks!M1724="","",All_Tasks!M1724)</f>
        <v/>
      </c>
      <c r="N1724" t="str">
        <f>IF(All_Tasks!N1724="","",All_Tasks!N1724)</f>
        <v/>
      </c>
      <c r="O1724" t="str">
        <f>IF(All_Tasks!O1724="","",All_Tasks!O1724)</f>
        <v/>
      </c>
      <c r="P1724" s="181">
        <f>IF(All_Tasks!P1724="",0,All_Tasks!P1724)</f>
        <v>0</v>
      </c>
      <c r="Q1724" s="181">
        <f>IF(All_Tasks!Q1724="",0,All_Tasks!Q1724)</f>
        <v>0</v>
      </c>
      <c r="R1724" s="181">
        <f>IF(All_Tasks!R1724="",0,All_Tasks!R1724)</f>
        <v>0</v>
      </c>
      <c r="S1724" s="181" t="str">
        <f>IF(All_Tasks!S1724="","",All_Tasks!S1724)</f>
        <v/>
      </c>
      <c r="T1724" t="str">
        <f>IF(All_Tasks!T1724="","",All_Tasks!T1724)</f>
        <v/>
      </c>
      <c r="U1724" t="str">
        <f>IF(All_Tasks!U1724="","",All_Tasks!U1724)</f>
        <v/>
      </c>
      <c r="V1724">
        <f>IF(A1724="",0,IFERROR(MATCH(A1724,Scope_Labor_Rates!$A$6:$A$46,0)+5,0))</f>
        <v>0</v>
      </c>
      <c r="W1724" s="178">
        <f>IF(V1724&gt;0,INDEX(Scope_Labor_Rates!$C$6:$C$46,V1724-5),0)</f>
        <v>0</v>
      </c>
      <c r="X1724" s="178">
        <f>IF(V1724&gt;0,INDEX(Scope_Labor_Rates!$C$6:$C$46,V1724-5),0)</f>
        <v>0</v>
      </c>
      <c r="Y1724" s="180">
        <f>IF(V1724&gt;0,INDEX(Scope_Labor_Rates!$S$6:$S$46,V1724-5),0)</f>
        <v>0</v>
      </c>
      <c r="Z1724" s="180">
        <f>IF(V1724&gt;0,INDEX(Scope_Labor_Rates!$R$6:$R$46,V1724-5),1)</f>
        <v>1</v>
      </c>
      <c r="AA1724" s="231">
        <f t="shared" si="234"/>
        <v>0</v>
      </c>
      <c r="AB1724" t="str">
        <f t="shared" si="235"/>
        <v/>
      </c>
      <c r="AC1724" s="178" t="str">
        <f t="shared" si="236"/>
        <v/>
      </c>
      <c r="AD1724" s="181">
        <f t="shared" si="237"/>
        <v>0</v>
      </c>
      <c r="AE1724" s="178">
        <f>IF(V1724&gt;0,P1724*INDEX(Scope_Labor_Rates!$E$6:$E$46,V1724-5),0)</f>
        <v>0</v>
      </c>
      <c r="AF1724" s="181">
        <f>IF(V1724&gt;0,AE1724*INDEX(Scope_Labor_Rates!$D$6:$D$46,V1724-5)*AA1724,0)</f>
        <v>0</v>
      </c>
      <c r="AG1724" s="178">
        <f>IF(V1724&gt;0,P1724*INDEX(Scope_Labor_Rates!$G$6:$G$46,V1724-5),0)</f>
        <v>0</v>
      </c>
      <c r="AH1724" s="181">
        <f>IF(V1724&gt;0,AG1724*INDEX(Scope_Labor_Rates!$F$6:$F$46,V1724-5)*AA1724,0)</f>
        <v>0</v>
      </c>
      <c r="AI1724" s="178">
        <f>IF(V1724&gt;0,P1724*INDEX(Scope_Labor_Rates!$I$6:$I$46,V1724-5),0)</f>
        <v>0</v>
      </c>
      <c r="AJ1724" s="181">
        <f>IF(V1724&gt;0,AI1724*INDEX(Scope_Labor_Rates!$H$6:$H$46,V1724-5)*AA1724,0)</f>
        <v>0</v>
      </c>
      <c r="AK1724" s="178">
        <f>IF(V1724&gt;0,P1724*INDEX(Scope_Labor_Rates!$K$6:$K$46,V1724-5),0)</f>
        <v>0</v>
      </c>
      <c r="AL1724" s="181">
        <f>IF(V1724&gt;0,AK1724*INDEX(Scope_Labor_Rates!$J$6:$J$46,V1724-5)*AA1724,0)</f>
        <v>0</v>
      </c>
      <c r="AM1724" s="178">
        <f>IF(V1724&gt;0,P1724*INDEX(Scope_Labor_Rates!$M$6:$M$46,V1724-5),0)</f>
        <v>0</v>
      </c>
      <c r="AN1724" s="178">
        <f>IF(V1724&gt;0,AM1724*INDEX(Scope_Labor_Rates!$L$6:$L$46,V1724-5)*AA1724,0)</f>
        <v>0</v>
      </c>
      <c r="AO1724" s="178">
        <f>IF(V1724&gt;0,P1724*INDEX(Scope_Labor_Rates!$O$6:$O$46,V1724-5)*AA1724,0)</f>
        <v>0</v>
      </c>
      <c r="AP1724" s="181">
        <f>IF(V1724&gt;0,P1724*INDEX(Scope_Labor_Rates!$Q$6:$Q$46,V1724-5)*AA1724,0)</f>
        <v>0</v>
      </c>
      <c r="AQ1724" s="178">
        <f t="shared" si="238"/>
        <v>0</v>
      </c>
      <c r="AR1724" s="178">
        <f t="shared" si="239"/>
        <v>0</v>
      </c>
      <c r="AS1724" s="178">
        <f t="shared" si="240"/>
        <v>0</v>
      </c>
      <c r="AT1724" s="178">
        <f t="shared" si="241"/>
        <v>0</v>
      </c>
      <c r="AU1724">
        <f t="shared" si="242"/>
        <v>0</v>
      </c>
    </row>
    <row r="1725" spans="1:47">
      <c r="A1725" t="str">
        <f>IF(All_Tasks!A1725="","",All_Tasks!A1725)</f>
        <v/>
      </c>
      <c r="B1725" t="str">
        <f>IF(All_Tasks!B1725="","",All_Tasks!B1725)</f>
        <v/>
      </c>
      <c r="C1725" t="str">
        <f>IF(All_Tasks!C1725="","",All_Tasks!C1725)</f>
        <v/>
      </c>
      <c r="D1725" t="str">
        <f>IF(All_Tasks!D1725="","",All_Tasks!D1725)</f>
        <v/>
      </c>
      <c r="E1725" t="str">
        <f>IF(All_Tasks!V1725&lt;&gt;"",All_Tasks!V1725,IF(All_Tasks!E1725&lt;&gt;"",All_Tasks!E1725,""))</f>
        <v/>
      </c>
      <c r="F1725" t="str">
        <f>IF(All_Tasks!F1725="","",All_Tasks!F1725)</f>
        <v/>
      </c>
      <c r="G1725" t="str">
        <f>IF(All_Tasks!G1725="","",All_Tasks!G1725)</f>
        <v/>
      </c>
      <c r="H1725" s="231" t="str">
        <f>IF(All_Tasks!H1725="","",All_Tasks!H1725)</f>
        <v/>
      </c>
      <c r="I1725" t="str">
        <f>IF(All_Tasks!I1725="","",All_Tasks!I1725)</f>
        <v/>
      </c>
      <c r="J1725" t="str">
        <f>IF(All_Tasks!J1725="","",All_Tasks!J1725)</f>
        <v/>
      </c>
      <c r="K1725" t="str">
        <f>IF(All_Tasks!K1725="","",All_Tasks!K1725)</f>
        <v/>
      </c>
      <c r="L1725" s="231" t="str">
        <f>IF(All_Tasks!L1725="","",All_Tasks!L1725)</f>
        <v/>
      </c>
      <c r="M1725" t="str">
        <f>IF(All_Tasks!M1725="","",All_Tasks!M1725)</f>
        <v/>
      </c>
      <c r="N1725" t="str">
        <f>IF(All_Tasks!N1725="","",All_Tasks!N1725)</f>
        <v/>
      </c>
      <c r="O1725" t="str">
        <f>IF(All_Tasks!O1725="","",All_Tasks!O1725)</f>
        <v/>
      </c>
      <c r="P1725" s="181">
        <f>IF(All_Tasks!P1725="",0,All_Tasks!P1725)</f>
        <v>0</v>
      </c>
      <c r="Q1725" s="181">
        <f>IF(All_Tasks!Q1725="",0,All_Tasks!Q1725)</f>
        <v>0</v>
      </c>
      <c r="R1725" s="181">
        <f>IF(All_Tasks!R1725="",0,All_Tasks!R1725)</f>
        <v>0</v>
      </c>
      <c r="S1725" s="181" t="str">
        <f>IF(All_Tasks!S1725="","",All_Tasks!S1725)</f>
        <v/>
      </c>
      <c r="T1725" t="str">
        <f>IF(All_Tasks!T1725="","",All_Tasks!T1725)</f>
        <v/>
      </c>
      <c r="U1725" t="str">
        <f>IF(All_Tasks!U1725="","",All_Tasks!U1725)</f>
        <v/>
      </c>
      <c r="V1725">
        <f>IF(A1725="",0,IFERROR(MATCH(A1725,Scope_Labor_Rates!$A$6:$A$46,0)+5,0))</f>
        <v>0</v>
      </c>
      <c r="W1725" s="178">
        <f>IF(V1725&gt;0,INDEX(Scope_Labor_Rates!$C$6:$C$46,V1725-5),0)</f>
        <v>0</v>
      </c>
      <c r="X1725" s="178">
        <f>IF(V1725&gt;0,INDEX(Scope_Labor_Rates!$C$6:$C$46,V1725-5),0)</f>
        <v>0</v>
      </c>
      <c r="Y1725" s="180">
        <f>IF(V1725&gt;0,INDEX(Scope_Labor_Rates!$S$6:$S$46,V1725-5),0)</f>
        <v>0</v>
      </c>
      <c r="Z1725" s="180">
        <f>IF(V1725&gt;0,INDEX(Scope_Labor_Rates!$R$6:$R$46,V1725-5),1)</f>
        <v>1</v>
      </c>
      <c r="AA1725" s="231">
        <f t="shared" si="234"/>
        <v>0</v>
      </c>
      <c r="AB1725" t="str">
        <f t="shared" si="235"/>
        <v/>
      </c>
      <c r="AC1725" s="178" t="str">
        <f t="shared" si="236"/>
        <v/>
      </c>
      <c r="AD1725" s="181">
        <f t="shared" si="237"/>
        <v>0</v>
      </c>
      <c r="AE1725" s="178">
        <f>IF(V1725&gt;0,P1725*INDEX(Scope_Labor_Rates!$E$6:$E$46,V1725-5),0)</f>
        <v>0</v>
      </c>
      <c r="AF1725" s="181">
        <f>IF(V1725&gt;0,AE1725*INDEX(Scope_Labor_Rates!$D$6:$D$46,V1725-5)*AA1725,0)</f>
        <v>0</v>
      </c>
      <c r="AG1725" s="178">
        <f>IF(V1725&gt;0,P1725*INDEX(Scope_Labor_Rates!$G$6:$G$46,V1725-5),0)</f>
        <v>0</v>
      </c>
      <c r="AH1725" s="181">
        <f>IF(V1725&gt;0,AG1725*INDEX(Scope_Labor_Rates!$F$6:$F$46,V1725-5)*AA1725,0)</f>
        <v>0</v>
      </c>
      <c r="AI1725" s="178">
        <f>IF(V1725&gt;0,P1725*INDEX(Scope_Labor_Rates!$I$6:$I$46,V1725-5),0)</f>
        <v>0</v>
      </c>
      <c r="AJ1725" s="181">
        <f>IF(V1725&gt;0,AI1725*INDEX(Scope_Labor_Rates!$H$6:$H$46,V1725-5)*AA1725,0)</f>
        <v>0</v>
      </c>
      <c r="AK1725" s="178">
        <f>IF(V1725&gt;0,P1725*INDEX(Scope_Labor_Rates!$K$6:$K$46,V1725-5),0)</f>
        <v>0</v>
      </c>
      <c r="AL1725" s="181">
        <f>IF(V1725&gt;0,AK1725*INDEX(Scope_Labor_Rates!$J$6:$J$46,V1725-5)*AA1725,0)</f>
        <v>0</v>
      </c>
      <c r="AM1725" s="178">
        <f>IF(V1725&gt;0,P1725*INDEX(Scope_Labor_Rates!$M$6:$M$46,V1725-5),0)</f>
        <v>0</v>
      </c>
      <c r="AN1725" s="178">
        <f>IF(V1725&gt;0,AM1725*INDEX(Scope_Labor_Rates!$L$6:$L$46,V1725-5)*AA1725,0)</f>
        <v>0</v>
      </c>
      <c r="AO1725" s="178">
        <f>IF(V1725&gt;0,P1725*INDEX(Scope_Labor_Rates!$O$6:$O$46,V1725-5)*AA1725,0)</f>
        <v>0</v>
      </c>
      <c r="AP1725" s="181">
        <f>IF(V1725&gt;0,P1725*INDEX(Scope_Labor_Rates!$Q$6:$Q$46,V1725-5)*AA1725,0)</f>
        <v>0</v>
      </c>
      <c r="AQ1725" s="178">
        <f t="shared" si="238"/>
        <v>0</v>
      </c>
      <c r="AR1725" s="178">
        <f t="shared" si="239"/>
        <v>0</v>
      </c>
      <c r="AS1725" s="178">
        <f t="shared" si="240"/>
        <v>0</v>
      </c>
      <c r="AT1725" s="178">
        <f t="shared" si="241"/>
        <v>0</v>
      </c>
      <c r="AU1725">
        <f t="shared" si="242"/>
        <v>0</v>
      </c>
    </row>
    <row r="1726" spans="1:47">
      <c r="A1726" t="str">
        <f>IF(All_Tasks!A1726="","",All_Tasks!A1726)</f>
        <v/>
      </c>
      <c r="B1726" t="str">
        <f>IF(All_Tasks!B1726="","",All_Tasks!B1726)</f>
        <v/>
      </c>
      <c r="C1726" t="str">
        <f>IF(All_Tasks!C1726="","",All_Tasks!C1726)</f>
        <v/>
      </c>
      <c r="D1726" t="str">
        <f>IF(All_Tasks!D1726="","",All_Tasks!D1726)</f>
        <v/>
      </c>
      <c r="E1726" t="str">
        <f>IF(All_Tasks!V1726&lt;&gt;"",All_Tasks!V1726,IF(All_Tasks!E1726&lt;&gt;"",All_Tasks!E1726,""))</f>
        <v/>
      </c>
      <c r="F1726" t="str">
        <f>IF(All_Tasks!F1726="","",All_Tasks!F1726)</f>
        <v/>
      </c>
      <c r="G1726" t="str">
        <f>IF(All_Tasks!G1726="","",All_Tasks!G1726)</f>
        <v/>
      </c>
      <c r="H1726" s="231" t="str">
        <f>IF(All_Tasks!H1726="","",All_Tasks!H1726)</f>
        <v/>
      </c>
      <c r="I1726" t="str">
        <f>IF(All_Tasks!I1726="","",All_Tasks!I1726)</f>
        <v/>
      </c>
      <c r="J1726" t="str">
        <f>IF(All_Tasks!J1726="","",All_Tasks!J1726)</f>
        <v/>
      </c>
      <c r="K1726" t="str">
        <f>IF(All_Tasks!K1726="","",All_Tasks!K1726)</f>
        <v/>
      </c>
      <c r="L1726" s="231" t="str">
        <f>IF(All_Tasks!L1726="","",All_Tasks!L1726)</f>
        <v/>
      </c>
      <c r="M1726" t="str">
        <f>IF(All_Tasks!M1726="","",All_Tasks!M1726)</f>
        <v/>
      </c>
      <c r="N1726" t="str">
        <f>IF(All_Tasks!N1726="","",All_Tasks!N1726)</f>
        <v/>
      </c>
      <c r="O1726" t="str">
        <f>IF(All_Tasks!O1726="","",All_Tasks!O1726)</f>
        <v/>
      </c>
      <c r="P1726" s="181">
        <f>IF(All_Tasks!P1726="",0,All_Tasks!P1726)</f>
        <v>0</v>
      </c>
      <c r="Q1726" s="181">
        <f>IF(All_Tasks!Q1726="",0,All_Tasks!Q1726)</f>
        <v>0</v>
      </c>
      <c r="R1726" s="181">
        <f>IF(All_Tasks!R1726="",0,All_Tasks!R1726)</f>
        <v>0</v>
      </c>
      <c r="S1726" s="181" t="str">
        <f>IF(All_Tasks!S1726="","",All_Tasks!S1726)</f>
        <v/>
      </c>
      <c r="T1726" t="str">
        <f>IF(All_Tasks!T1726="","",All_Tasks!T1726)</f>
        <v/>
      </c>
      <c r="U1726" t="str">
        <f>IF(All_Tasks!U1726="","",All_Tasks!U1726)</f>
        <v/>
      </c>
      <c r="V1726">
        <f>IF(A1726="",0,IFERROR(MATCH(A1726,Scope_Labor_Rates!$A$6:$A$46,0)+5,0))</f>
        <v>0</v>
      </c>
      <c r="W1726" s="178">
        <f>IF(V1726&gt;0,INDEX(Scope_Labor_Rates!$C$6:$C$46,V1726-5),0)</f>
        <v>0</v>
      </c>
      <c r="X1726" s="178">
        <f>IF(V1726&gt;0,INDEX(Scope_Labor_Rates!$C$6:$C$46,V1726-5),0)</f>
        <v>0</v>
      </c>
      <c r="Y1726" s="180">
        <f>IF(V1726&gt;0,INDEX(Scope_Labor_Rates!$S$6:$S$46,V1726-5),0)</f>
        <v>0</v>
      </c>
      <c r="Z1726" s="180">
        <f>IF(V1726&gt;0,INDEX(Scope_Labor_Rates!$R$6:$R$46,V1726-5),1)</f>
        <v>1</v>
      </c>
      <c r="AA1726" s="231">
        <f t="shared" si="234"/>
        <v>0</v>
      </c>
      <c r="AB1726" t="str">
        <f t="shared" si="235"/>
        <v/>
      </c>
      <c r="AC1726" s="178" t="str">
        <f t="shared" si="236"/>
        <v/>
      </c>
      <c r="AD1726" s="181">
        <f t="shared" si="237"/>
        <v>0</v>
      </c>
      <c r="AE1726" s="178">
        <f>IF(V1726&gt;0,P1726*INDEX(Scope_Labor_Rates!$E$6:$E$46,V1726-5),0)</f>
        <v>0</v>
      </c>
      <c r="AF1726" s="181">
        <f>IF(V1726&gt;0,AE1726*INDEX(Scope_Labor_Rates!$D$6:$D$46,V1726-5)*AA1726,0)</f>
        <v>0</v>
      </c>
      <c r="AG1726" s="178">
        <f>IF(V1726&gt;0,P1726*INDEX(Scope_Labor_Rates!$G$6:$G$46,V1726-5),0)</f>
        <v>0</v>
      </c>
      <c r="AH1726" s="181">
        <f>IF(V1726&gt;0,AG1726*INDEX(Scope_Labor_Rates!$F$6:$F$46,V1726-5)*AA1726,0)</f>
        <v>0</v>
      </c>
      <c r="AI1726" s="178">
        <f>IF(V1726&gt;0,P1726*INDEX(Scope_Labor_Rates!$I$6:$I$46,V1726-5),0)</f>
        <v>0</v>
      </c>
      <c r="AJ1726" s="181">
        <f>IF(V1726&gt;0,AI1726*INDEX(Scope_Labor_Rates!$H$6:$H$46,V1726-5)*AA1726,0)</f>
        <v>0</v>
      </c>
      <c r="AK1726" s="178">
        <f>IF(V1726&gt;0,P1726*INDEX(Scope_Labor_Rates!$K$6:$K$46,V1726-5),0)</f>
        <v>0</v>
      </c>
      <c r="AL1726" s="181">
        <f>IF(V1726&gt;0,AK1726*INDEX(Scope_Labor_Rates!$J$6:$J$46,V1726-5)*AA1726,0)</f>
        <v>0</v>
      </c>
      <c r="AM1726" s="178">
        <f>IF(V1726&gt;0,P1726*INDEX(Scope_Labor_Rates!$M$6:$M$46,V1726-5),0)</f>
        <v>0</v>
      </c>
      <c r="AN1726" s="178">
        <f>IF(V1726&gt;0,AM1726*INDEX(Scope_Labor_Rates!$L$6:$L$46,V1726-5)*AA1726,0)</f>
        <v>0</v>
      </c>
      <c r="AO1726" s="178">
        <f>IF(V1726&gt;0,P1726*INDEX(Scope_Labor_Rates!$O$6:$O$46,V1726-5)*AA1726,0)</f>
        <v>0</v>
      </c>
      <c r="AP1726" s="181">
        <f>IF(V1726&gt;0,P1726*INDEX(Scope_Labor_Rates!$Q$6:$Q$46,V1726-5)*AA1726,0)</f>
        <v>0</v>
      </c>
      <c r="AQ1726" s="178">
        <f t="shared" si="238"/>
        <v>0</v>
      </c>
      <c r="AR1726" s="178">
        <f t="shared" si="239"/>
        <v>0</v>
      </c>
      <c r="AS1726" s="178">
        <f t="shared" si="240"/>
        <v>0</v>
      </c>
      <c r="AT1726" s="178">
        <f t="shared" si="241"/>
        <v>0</v>
      </c>
      <c r="AU1726">
        <f t="shared" si="242"/>
        <v>0</v>
      </c>
    </row>
    <row r="1727" spans="1:47">
      <c r="A1727" t="str">
        <f>IF(All_Tasks!A1727="","",All_Tasks!A1727)</f>
        <v/>
      </c>
      <c r="B1727" t="str">
        <f>IF(All_Tasks!B1727="","",All_Tasks!B1727)</f>
        <v/>
      </c>
      <c r="C1727" t="str">
        <f>IF(All_Tasks!C1727="","",All_Tasks!C1727)</f>
        <v/>
      </c>
      <c r="D1727" t="str">
        <f>IF(All_Tasks!D1727="","",All_Tasks!D1727)</f>
        <v/>
      </c>
      <c r="E1727" t="str">
        <f>IF(All_Tasks!V1727&lt;&gt;"",All_Tasks!V1727,IF(All_Tasks!E1727&lt;&gt;"",All_Tasks!E1727,""))</f>
        <v/>
      </c>
      <c r="F1727" t="str">
        <f>IF(All_Tasks!F1727="","",All_Tasks!F1727)</f>
        <v/>
      </c>
      <c r="G1727" t="str">
        <f>IF(All_Tasks!G1727="","",All_Tasks!G1727)</f>
        <v/>
      </c>
      <c r="H1727" s="231" t="str">
        <f>IF(All_Tasks!H1727="","",All_Tasks!H1727)</f>
        <v/>
      </c>
      <c r="I1727" t="str">
        <f>IF(All_Tasks!I1727="","",All_Tasks!I1727)</f>
        <v/>
      </c>
      <c r="J1727" t="str">
        <f>IF(All_Tasks!J1727="","",All_Tasks!J1727)</f>
        <v/>
      </c>
      <c r="K1727" t="str">
        <f>IF(All_Tasks!K1727="","",All_Tasks!K1727)</f>
        <v/>
      </c>
      <c r="L1727" s="231" t="str">
        <f>IF(All_Tasks!L1727="","",All_Tasks!L1727)</f>
        <v/>
      </c>
      <c r="M1727" t="str">
        <f>IF(All_Tasks!M1727="","",All_Tasks!M1727)</f>
        <v/>
      </c>
      <c r="N1727" t="str">
        <f>IF(All_Tasks!N1727="","",All_Tasks!N1727)</f>
        <v/>
      </c>
      <c r="O1727" t="str">
        <f>IF(All_Tasks!O1727="","",All_Tasks!O1727)</f>
        <v/>
      </c>
      <c r="P1727" s="181">
        <f>IF(All_Tasks!P1727="",0,All_Tasks!P1727)</f>
        <v>0</v>
      </c>
      <c r="Q1727" s="181">
        <f>IF(All_Tasks!Q1727="",0,All_Tasks!Q1727)</f>
        <v>0</v>
      </c>
      <c r="R1727" s="181">
        <f>IF(All_Tasks!R1727="",0,All_Tasks!R1727)</f>
        <v>0</v>
      </c>
      <c r="S1727" s="181" t="str">
        <f>IF(All_Tasks!S1727="","",All_Tasks!S1727)</f>
        <v/>
      </c>
      <c r="T1727" t="str">
        <f>IF(All_Tasks!T1727="","",All_Tasks!T1727)</f>
        <v/>
      </c>
      <c r="U1727" t="str">
        <f>IF(All_Tasks!U1727="","",All_Tasks!U1727)</f>
        <v/>
      </c>
      <c r="V1727">
        <f>IF(A1727="",0,IFERROR(MATCH(A1727,Scope_Labor_Rates!$A$6:$A$46,0)+5,0))</f>
        <v>0</v>
      </c>
      <c r="W1727" s="178">
        <f>IF(V1727&gt;0,INDEX(Scope_Labor_Rates!$C$6:$C$46,V1727-5),0)</f>
        <v>0</v>
      </c>
      <c r="X1727" s="178">
        <f>IF(V1727&gt;0,INDEX(Scope_Labor_Rates!$C$6:$C$46,V1727-5),0)</f>
        <v>0</v>
      </c>
      <c r="Y1727" s="180">
        <f>IF(V1727&gt;0,INDEX(Scope_Labor_Rates!$S$6:$S$46,V1727-5),0)</f>
        <v>0</v>
      </c>
      <c r="Z1727" s="180">
        <f>IF(V1727&gt;0,INDEX(Scope_Labor_Rates!$R$6:$R$46,V1727-5),1)</f>
        <v>1</v>
      </c>
      <c r="AA1727" s="231">
        <f t="shared" si="234"/>
        <v>0</v>
      </c>
      <c r="AB1727" t="str">
        <f t="shared" si="235"/>
        <v/>
      </c>
      <c r="AC1727" s="178" t="str">
        <f t="shared" si="236"/>
        <v/>
      </c>
      <c r="AD1727" s="181">
        <f t="shared" si="237"/>
        <v>0</v>
      </c>
      <c r="AE1727" s="178">
        <f>IF(V1727&gt;0,P1727*INDEX(Scope_Labor_Rates!$E$6:$E$46,V1727-5),0)</f>
        <v>0</v>
      </c>
      <c r="AF1727" s="181">
        <f>IF(V1727&gt;0,AE1727*INDEX(Scope_Labor_Rates!$D$6:$D$46,V1727-5)*AA1727,0)</f>
        <v>0</v>
      </c>
      <c r="AG1727" s="178">
        <f>IF(V1727&gt;0,P1727*INDEX(Scope_Labor_Rates!$G$6:$G$46,V1727-5),0)</f>
        <v>0</v>
      </c>
      <c r="AH1727" s="181">
        <f>IF(V1727&gt;0,AG1727*INDEX(Scope_Labor_Rates!$F$6:$F$46,V1727-5)*AA1727,0)</f>
        <v>0</v>
      </c>
      <c r="AI1727" s="178">
        <f>IF(V1727&gt;0,P1727*INDEX(Scope_Labor_Rates!$I$6:$I$46,V1727-5),0)</f>
        <v>0</v>
      </c>
      <c r="AJ1727" s="181">
        <f>IF(V1727&gt;0,AI1727*INDEX(Scope_Labor_Rates!$H$6:$H$46,V1727-5)*AA1727,0)</f>
        <v>0</v>
      </c>
      <c r="AK1727" s="178">
        <f>IF(V1727&gt;0,P1727*INDEX(Scope_Labor_Rates!$K$6:$K$46,V1727-5),0)</f>
        <v>0</v>
      </c>
      <c r="AL1727" s="181">
        <f>IF(V1727&gt;0,AK1727*INDEX(Scope_Labor_Rates!$J$6:$J$46,V1727-5)*AA1727,0)</f>
        <v>0</v>
      </c>
      <c r="AM1727" s="178">
        <f>IF(V1727&gt;0,P1727*INDEX(Scope_Labor_Rates!$M$6:$M$46,V1727-5),0)</f>
        <v>0</v>
      </c>
      <c r="AN1727" s="178">
        <f>IF(V1727&gt;0,AM1727*INDEX(Scope_Labor_Rates!$L$6:$L$46,V1727-5)*AA1727,0)</f>
        <v>0</v>
      </c>
      <c r="AO1727" s="178">
        <f>IF(V1727&gt;0,P1727*INDEX(Scope_Labor_Rates!$O$6:$O$46,V1727-5)*AA1727,0)</f>
        <v>0</v>
      </c>
      <c r="AP1727" s="181">
        <f>IF(V1727&gt;0,P1727*INDEX(Scope_Labor_Rates!$Q$6:$Q$46,V1727-5)*AA1727,0)</f>
        <v>0</v>
      </c>
      <c r="AQ1727" s="178">
        <f t="shared" si="238"/>
        <v>0</v>
      </c>
      <c r="AR1727" s="178">
        <f t="shared" si="239"/>
        <v>0</v>
      </c>
      <c r="AS1727" s="178">
        <f t="shared" si="240"/>
        <v>0</v>
      </c>
      <c r="AT1727" s="178">
        <f t="shared" si="241"/>
        <v>0</v>
      </c>
      <c r="AU1727">
        <f t="shared" si="242"/>
        <v>0</v>
      </c>
    </row>
    <row r="1728" spans="1:47">
      <c r="A1728" t="str">
        <f>IF(All_Tasks!A1728="","",All_Tasks!A1728)</f>
        <v/>
      </c>
      <c r="B1728" t="str">
        <f>IF(All_Tasks!B1728="","",All_Tasks!B1728)</f>
        <v/>
      </c>
      <c r="C1728" t="str">
        <f>IF(All_Tasks!C1728="","",All_Tasks!C1728)</f>
        <v/>
      </c>
      <c r="D1728" t="str">
        <f>IF(All_Tasks!D1728="","",All_Tasks!D1728)</f>
        <v/>
      </c>
      <c r="E1728" t="str">
        <f>IF(All_Tasks!V1728&lt;&gt;"",All_Tasks!V1728,IF(All_Tasks!E1728&lt;&gt;"",All_Tasks!E1728,""))</f>
        <v/>
      </c>
      <c r="F1728" t="str">
        <f>IF(All_Tasks!F1728="","",All_Tasks!F1728)</f>
        <v/>
      </c>
      <c r="G1728" t="str">
        <f>IF(All_Tasks!G1728="","",All_Tasks!G1728)</f>
        <v/>
      </c>
      <c r="H1728" s="231" t="str">
        <f>IF(All_Tasks!H1728="","",All_Tasks!H1728)</f>
        <v/>
      </c>
      <c r="I1728" t="str">
        <f>IF(All_Tasks!I1728="","",All_Tasks!I1728)</f>
        <v/>
      </c>
      <c r="J1728" t="str">
        <f>IF(All_Tasks!J1728="","",All_Tasks!J1728)</f>
        <v/>
      </c>
      <c r="K1728" t="str">
        <f>IF(All_Tasks!K1728="","",All_Tasks!K1728)</f>
        <v/>
      </c>
      <c r="L1728" s="231" t="str">
        <f>IF(All_Tasks!L1728="","",All_Tasks!L1728)</f>
        <v/>
      </c>
      <c r="M1728" t="str">
        <f>IF(All_Tasks!M1728="","",All_Tasks!M1728)</f>
        <v/>
      </c>
      <c r="N1728" t="str">
        <f>IF(All_Tasks!N1728="","",All_Tasks!N1728)</f>
        <v/>
      </c>
      <c r="O1728" t="str">
        <f>IF(All_Tasks!O1728="","",All_Tasks!O1728)</f>
        <v/>
      </c>
      <c r="P1728" s="181">
        <f>IF(All_Tasks!P1728="",0,All_Tasks!P1728)</f>
        <v>0</v>
      </c>
      <c r="Q1728" s="181">
        <f>IF(All_Tasks!Q1728="",0,All_Tasks!Q1728)</f>
        <v>0</v>
      </c>
      <c r="R1728" s="181">
        <f>IF(All_Tasks!R1728="",0,All_Tasks!R1728)</f>
        <v>0</v>
      </c>
      <c r="S1728" s="181" t="str">
        <f>IF(All_Tasks!S1728="","",All_Tasks!S1728)</f>
        <v/>
      </c>
      <c r="T1728" t="str">
        <f>IF(All_Tasks!T1728="","",All_Tasks!T1728)</f>
        <v/>
      </c>
      <c r="U1728" t="str">
        <f>IF(All_Tasks!U1728="","",All_Tasks!U1728)</f>
        <v/>
      </c>
      <c r="V1728">
        <f>IF(A1728="",0,IFERROR(MATCH(A1728,Scope_Labor_Rates!$A$6:$A$46,0)+5,0))</f>
        <v>0</v>
      </c>
      <c r="W1728" s="178">
        <f>IF(V1728&gt;0,INDEX(Scope_Labor_Rates!$C$6:$C$46,V1728-5),0)</f>
        <v>0</v>
      </c>
      <c r="X1728" s="178">
        <f>IF(V1728&gt;0,INDEX(Scope_Labor_Rates!$C$6:$C$46,V1728-5),0)</f>
        <v>0</v>
      </c>
      <c r="Y1728" s="180">
        <f>IF(V1728&gt;0,INDEX(Scope_Labor_Rates!$S$6:$S$46,V1728-5),0)</f>
        <v>0</v>
      </c>
      <c r="Z1728" s="180">
        <f>IF(V1728&gt;0,INDEX(Scope_Labor_Rates!$R$6:$R$46,V1728-5),1)</f>
        <v>1</v>
      </c>
      <c r="AA1728" s="231">
        <f t="shared" si="234"/>
        <v>0</v>
      </c>
      <c r="AB1728" t="str">
        <f t="shared" si="235"/>
        <v/>
      </c>
      <c r="AC1728" s="178" t="str">
        <f t="shared" si="236"/>
        <v/>
      </c>
      <c r="AD1728" s="181">
        <f t="shared" si="237"/>
        <v>0</v>
      </c>
      <c r="AE1728" s="178">
        <f>IF(V1728&gt;0,P1728*INDEX(Scope_Labor_Rates!$E$6:$E$46,V1728-5),0)</f>
        <v>0</v>
      </c>
      <c r="AF1728" s="181">
        <f>IF(V1728&gt;0,AE1728*INDEX(Scope_Labor_Rates!$D$6:$D$46,V1728-5)*AA1728,0)</f>
        <v>0</v>
      </c>
      <c r="AG1728" s="178">
        <f>IF(V1728&gt;0,P1728*INDEX(Scope_Labor_Rates!$G$6:$G$46,V1728-5),0)</f>
        <v>0</v>
      </c>
      <c r="AH1728" s="181">
        <f>IF(V1728&gt;0,AG1728*INDEX(Scope_Labor_Rates!$F$6:$F$46,V1728-5)*AA1728,0)</f>
        <v>0</v>
      </c>
      <c r="AI1728" s="178">
        <f>IF(V1728&gt;0,P1728*INDEX(Scope_Labor_Rates!$I$6:$I$46,V1728-5),0)</f>
        <v>0</v>
      </c>
      <c r="AJ1728" s="181">
        <f>IF(V1728&gt;0,AI1728*INDEX(Scope_Labor_Rates!$H$6:$H$46,V1728-5)*AA1728,0)</f>
        <v>0</v>
      </c>
      <c r="AK1728" s="178">
        <f>IF(V1728&gt;0,P1728*INDEX(Scope_Labor_Rates!$K$6:$K$46,V1728-5),0)</f>
        <v>0</v>
      </c>
      <c r="AL1728" s="181">
        <f>IF(V1728&gt;0,AK1728*INDEX(Scope_Labor_Rates!$J$6:$J$46,V1728-5)*AA1728,0)</f>
        <v>0</v>
      </c>
      <c r="AM1728" s="178">
        <f>IF(V1728&gt;0,P1728*INDEX(Scope_Labor_Rates!$M$6:$M$46,V1728-5),0)</f>
        <v>0</v>
      </c>
      <c r="AN1728" s="178">
        <f>IF(V1728&gt;0,AM1728*INDEX(Scope_Labor_Rates!$L$6:$L$46,V1728-5)*AA1728,0)</f>
        <v>0</v>
      </c>
      <c r="AO1728" s="178">
        <f>IF(V1728&gt;0,P1728*INDEX(Scope_Labor_Rates!$O$6:$O$46,V1728-5)*AA1728,0)</f>
        <v>0</v>
      </c>
      <c r="AP1728" s="181">
        <f>IF(V1728&gt;0,P1728*INDEX(Scope_Labor_Rates!$Q$6:$Q$46,V1728-5)*AA1728,0)</f>
        <v>0</v>
      </c>
      <c r="AQ1728" s="178">
        <f t="shared" si="238"/>
        <v>0</v>
      </c>
      <c r="AR1728" s="178">
        <f t="shared" si="239"/>
        <v>0</v>
      </c>
      <c r="AS1728" s="178">
        <f t="shared" si="240"/>
        <v>0</v>
      </c>
      <c r="AT1728" s="178">
        <f t="shared" si="241"/>
        <v>0</v>
      </c>
      <c r="AU1728">
        <f t="shared" si="242"/>
        <v>0</v>
      </c>
    </row>
    <row r="1729" spans="1:47">
      <c r="A1729" t="str">
        <f>IF(All_Tasks!A1729="","",All_Tasks!A1729)</f>
        <v/>
      </c>
      <c r="B1729" t="str">
        <f>IF(All_Tasks!B1729="","",All_Tasks!B1729)</f>
        <v/>
      </c>
      <c r="C1729" t="str">
        <f>IF(All_Tasks!C1729="","",All_Tasks!C1729)</f>
        <v/>
      </c>
      <c r="D1729" t="str">
        <f>IF(All_Tasks!D1729="","",All_Tasks!D1729)</f>
        <v/>
      </c>
      <c r="E1729" t="str">
        <f>IF(All_Tasks!V1729&lt;&gt;"",All_Tasks!V1729,IF(All_Tasks!E1729&lt;&gt;"",All_Tasks!E1729,""))</f>
        <v/>
      </c>
      <c r="F1729" t="str">
        <f>IF(All_Tasks!F1729="","",All_Tasks!F1729)</f>
        <v/>
      </c>
      <c r="G1729" t="str">
        <f>IF(All_Tasks!G1729="","",All_Tasks!G1729)</f>
        <v/>
      </c>
      <c r="H1729" s="231" t="str">
        <f>IF(All_Tasks!H1729="","",All_Tasks!H1729)</f>
        <v/>
      </c>
      <c r="I1729" t="str">
        <f>IF(All_Tasks!I1729="","",All_Tasks!I1729)</f>
        <v/>
      </c>
      <c r="J1729" t="str">
        <f>IF(All_Tasks!J1729="","",All_Tasks!J1729)</f>
        <v/>
      </c>
      <c r="K1729" t="str">
        <f>IF(All_Tasks!K1729="","",All_Tasks!K1729)</f>
        <v/>
      </c>
      <c r="L1729" s="231" t="str">
        <f>IF(All_Tasks!L1729="","",All_Tasks!L1729)</f>
        <v/>
      </c>
      <c r="M1729" t="str">
        <f>IF(All_Tasks!M1729="","",All_Tasks!M1729)</f>
        <v/>
      </c>
      <c r="N1729" t="str">
        <f>IF(All_Tasks!N1729="","",All_Tasks!N1729)</f>
        <v/>
      </c>
      <c r="O1729" t="str">
        <f>IF(All_Tasks!O1729="","",All_Tasks!O1729)</f>
        <v/>
      </c>
      <c r="P1729" s="181">
        <f>IF(All_Tasks!P1729="",0,All_Tasks!P1729)</f>
        <v>0</v>
      </c>
      <c r="Q1729" s="181">
        <f>IF(All_Tasks!Q1729="",0,All_Tasks!Q1729)</f>
        <v>0</v>
      </c>
      <c r="R1729" s="181">
        <f>IF(All_Tasks!R1729="",0,All_Tasks!R1729)</f>
        <v>0</v>
      </c>
      <c r="S1729" s="181" t="str">
        <f>IF(All_Tasks!S1729="","",All_Tasks!S1729)</f>
        <v/>
      </c>
      <c r="T1729" t="str">
        <f>IF(All_Tasks!T1729="","",All_Tasks!T1729)</f>
        <v/>
      </c>
      <c r="U1729" t="str">
        <f>IF(All_Tasks!U1729="","",All_Tasks!U1729)</f>
        <v/>
      </c>
      <c r="V1729">
        <f>IF(A1729="",0,IFERROR(MATCH(A1729,Scope_Labor_Rates!$A$6:$A$46,0)+5,0))</f>
        <v>0</v>
      </c>
      <c r="W1729" s="178">
        <f>IF(V1729&gt;0,INDEX(Scope_Labor_Rates!$C$6:$C$46,V1729-5),0)</f>
        <v>0</v>
      </c>
      <c r="X1729" s="178">
        <f>IF(V1729&gt;0,INDEX(Scope_Labor_Rates!$C$6:$C$46,V1729-5),0)</f>
        <v>0</v>
      </c>
      <c r="Y1729" s="180">
        <f>IF(V1729&gt;0,INDEX(Scope_Labor_Rates!$S$6:$S$46,V1729-5),0)</f>
        <v>0</v>
      </c>
      <c r="Z1729" s="180">
        <f>IF(V1729&gt;0,INDEX(Scope_Labor_Rates!$R$6:$R$46,V1729-5),1)</f>
        <v>1</v>
      </c>
      <c r="AA1729" s="231">
        <f t="shared" si="234"/>
        <v>0</v>
      </c>
      <c r="AB1729" t="str">
        <f t="shared" si="235"/>
        <v/>
      </c>
      <c r="AC1729" s="178" t="str">
        <f t="shared" si="236"/>
        <v/>
      </c>
      <c r="AD1729" s="181">
        <f t="shared" si="237"/>
        <v>0</v>
      </c>
      <c r="AE1729" s="178">
        <f>IF(V1729&gt;0,P1729*INDEX(Scope_Labor_Rates!$E$6:$E$46,V1729-5),0)</f>
        <v>0</v>
      </c>
      <c r="AF1729" s="181">
        <f>IF(V1729&gt;0,AE1729*INDEX(Scope_Labor_Rates!$D$6:$D$46,V1729-5)*AA1729,0)</f>
        <v>0</v>
      </c>
      <c r="AG1729" s="178">
        <f>IF(V1729&gt;0,P1729*INDEX(Scope_Labor_Rates!$G$6:$G$46,V1729-5),0)</f>
        <v>0</v>
      </c>
      <c r="AH1729" s="181">
        <f>IF(V1729&gt;0,AG1729*INDEX(Scope_Labor_Rates!$F$6:$F$46,V1729-5)*AA1729,0)</f>
        <v>0</v>
      </c>
      <c r="AI1729" s="178">
        <f>IF(V1729&gt;0,P1729*INDEX(Scope_Labor_Rates!$I$6:$I$46,V1729-5),0)</f>
        <v>0</v>
      </c>
      <c r="AJ1729" s="181">
        <f>IF(V1729&gt;0,AI1729*INDEX(Scope_Labor_Rates!$H$6:$H$46,V1729-5)*AA1729,0)</f>
        <v>0</v>
      </c>
      <c r="AK1729" s="178">
        <f>IF(V1729&gt;0,P1729*INDEX(Scope_Labor_Rates!$K$6:$K$46,V1729-5),0)</f>
        <v>0</v>
      </c>
      <c r="AL1729" s="181">
        <f>IF(V1729&gt;0,AK1729*INDEX(Scope_Labor_Rates!$J$6:$J$46,V1729-5)*AA1729,0)</f>
        <v>0</v>
      </c>
      <c r="AM1729" s="178">
        <f>IF(V1729&gt;0,P1729*INDEX(Scope_Labor_Rates!$M$6:$M$46,V1729-5),0)</f>
        <v>0</v>
      </c>
      <c r="AN1729" s="178">
        <f>IF(V1729&gt;0,AM1729*INDEX(Scope_Labor_Rates!$L$6:$L$46,V1729-5)*AA1729,0)</f>
        <v>0</v>
      </c>
      <c r="AO1729" s="178">
        <f>IF(V1729&gt;0,P1729*INDEX(Scope_Labor_Rates!$O$6:$O$46,V1729-5)*AA1729,0)</f>
        <v>0</v>
      </c>
      <c r="AP1729" s="181">
        <f>IF(V1729&gt;0,P1729*INDEX(Scope_Labor_Rates!$Q$6:$Q$46,V1729-5)*AA1729,0)</f>
        <v>0</v>
      </c>
      <c r="AQ1729" s="178">
        <f t="shared" si="238"/>
        <v>0</v>
      </c>
      <c r="AR1729" s="178">
        <f t="shared" si="239"/>
        <v>0</v>
      </c>
      <c r="AS1729" s="178">
        <f t="shared" si="240"/>
        <v>0</v>
      </c>
      <c r="AT1729" s="178">
        <f t="shared" si="241"/>
        <v>0</v>
      </c>
      <c r="AU1729">
        <f t="shared" si="242"/>
        <v>0</v>
      </c>
    </row>
    <row r="1730" spans="1:47">
      <c r="A1730" t="str">
        <f>IF(All_Tasks!A1730="","",All_Tasks!A1730)</f>
        <v/>
      </c>
      <c r="B1730" t="str">
        <f>IF(All_Tasks!B1730="","",All_Tasks!B1730)</f>
        <v/>
      </c>
      <c r="C1730" t="str">
        <f>IF(All_Tasks!C1730="","",All_Tasks!C1730)</f>
        <v/>
      </c>
      <c r="D1730" t="str">
        <f>IF(All_Tasks!D1730="","",All_Tasks!D1730)</f>
        <v/>
      </c>
      <c r="E1730" t="str">
        <f>IF(All_Tasks!V1730&lt;&gt;"",All_Tasks!V1730,IF(All_Tasks!E1730&lt;&gt;"",All_Tasks!E1730,""))</f>
        <v/>
      </c>
      <c r="F1730" t="str">
        <f>IF(All_Tasks!F1730="","",All_Tasks!F1730)</f>
        <v/>
      </c>
      <c r="G1730" t="str">
        <f>IF(All_Tasks!G1730="","",All_Tasks!G1730)</f>
        <v/>
      </c>
      <c r="H1730" s="231" t="str">
        <f>IF(All_Tasks!H1730="","",All_Tasks!H1730)</f>
        <v/>
      </c>
      <c r="I1730" t="str">
        <f>IF(All_Tasks!I1730="","",All_Tasks!I1730)</f>
        <v/>
      </c>
      <c r="J1730" t="str">
        <f>IF(All_Tasks!J1730="","",All_Tasks!J1730)</f>
        <v/>
      </c>
      <c r="K1730" t="str">
        <f>IF(All_Tasks!K1730="","",All_Tasks!K1730)</f>
        <v/>
      </c>
      <c r="L1730" s="231" t="str">
        <f>IF(All_Tasks!L1730="","",All_Tasks!L1730)</f>
        <v/>
      </c>
      <c r="M1730" t="str">
        <f>IF(All_Tasks!M1730="","",All_Tasks!M1730)</f>
        <v/>
      </c>
      <c r="N1730" t="str">
        <f>IF(All_Tasks!N1730="","",All_Tasks!N1730)</f>
        <v/>
      </c>
      <c r="O1730" t="str">
        <f>IF(All_Tasks!O1730="","",All_Tasks!O1730)</f>
        <v/>
      </c>
      <c r="P1730" s="181">
        <f>IF(All_Tasks!P1730="",0,All_Tasks!P1730)</f>
        <v>0</v>
      </c>
      <c r="Q1730" s="181">
        <f>IF(All_Tasks!Q1730="",0,All_Tasks!Q1730)</f>
        <v>0</v>
      </c>
      <c r="R1730" s="181">
        <f>IF(All_Tasks!R1730="",0,All_Tasks!R1730)</f>
        <v>0</v>
      </c>
      <c r="S1730" s="181" t="str">
        <f>IF(All_Tasks!S1730="","",All_Tasks!S1730)</f>
        <v/>
      </c>
      <c r="T1730" t="str">
        <f>IF(All_Tasks!T1730="","",All_Tasks!T1730)</f>
        <v/>
      </c>
      <c r="U1730" t="str">
        <f>IF(All_Tasks!U1730="","",All_Tasks!U1730)</f>
        <v/>
      </c>
      <c r="V1730">
        <f>IF(A1730="",0,IFERROR(MATCH(A1730,Scope_Labor_Rates!$A$6:$A$46,0)+5,0))</f>
        <v>0</v>
      </c>
      <c r="W1730" s="178">
        <f>IF(V1730&gt;0,INDEX(Scope_Labor_Rates!$C$6:$C$46,V1730-5),0)</f>
        <v>0</v>
      </c>
      <c r="X1730" s="178">
        <f>IF(V1730&gt;0,INDEX(Scope_Labor_Rates!$C$6:$C$46,V1730-5),0)</f>
        <v>0</v>
      </c>
      <c r="Y1730" s="180">
        <f>IF(V1730&gt;0,INDEX(Scope_Labor_Rates!$S$6:$S$46,V1730-5),0)</f>
        <v>0</v>
      </c>
      <c r="Z1730" s="180">
        <f>IF(V1730&gt;0,INDEX(Scope_Labor_Rates!$R$6:$R$46,V1730-5),1)</f>
        <v>1</v>
      </c>
      <c r="AA1730" s="231">
        <f t="shared" ref="AA1730:AA1793" si="243">IF(OR(L1730&lt;&gt;"",UPPER(S1730)="COMPLETED"),1,0)</f>
        <v>0</v>
      </c>
      <c r="AB1730" t="str">
        <f t="shared" ref="AB1730:AB1793" si="244">IF(L1730="","",L1730-WEEKDAY(L1730,3)+6)</f>
        <v/>
      </c>
      <c r="AC1730" s="178" t="str">
        <f t="shared" ref="AC1730:AC1793" si="245">IF(AB1730="","",IF(DAY(AB1730)&lt;=23,TEXT(AB1730,"MMM-yyyy"),TEXT(EOMONTH(AB1730,0)+1,"MMM-yyyy")))</f>
        <v/>
      </c>
      <c r="AD1730" s="181">
        <f t="shared" ref="AD1730:AD1793" si="246">P1730*X1730*AA1730</f>
        <v>0</v>
      </c>
      <c r="AE1730" s="178">
        <f>IF(V1730&gt;0,P1730*INDEX(Scope_Labor_Rates!$E$6:$E$46,V1730-5),0)</f>
        <v>0</v>
      </c>
      <c r="AF1730" s="181">
        <f>IF(V1730&gt;0,AE1730*INDEX(Scope_Labor_Rates!$D$6:$D$46,V1730-5)*AA1730,0)</f>
        <v>0</v>
      </c>
      <c r="AG1730" s="178">
        <f>IF(V1730&gt;0,P1730*INDEX(Scope_Labor_Rates!$G$6:$G$46,V1730-5),0)</f>
        <v>0</v>
      </c>
      <c r="AH1730" s="181">
        <f>IF(V1730&gt;0,AG1730*INDEX(Scope_Labor_Rates!$F$6:$F$46,V1730-5)*AA1730,0)</f>
        <v>0</v>
      </c>
      <c r="AI1730" s="178">
        <f>IF(V1730&gt;0,P1730*INDEX(Scope_Labor_Rates!$I$6:$I$46,V1730-5),0)</f>
        <v>0</v>
      </c>
      <c r="AJ1730" s="181">
        <f>IF(V1730&gt;0,AI1730*INDEX(Scope_Labor_Rates!$H$6:$H$46,V1730-5)*AA1730,0)</f>
        <v>0</v>
      </c>
      <c r="AK1730" s="178">
        <f>IF(V1730&gt;0,P1730*INDEX(Scope_Labor_Rates!$K$6:$K$46,V1730-5),0)</f>
        <v>0</v>
      </c>
      <c r="AL1730" s="181">
        <f>IF(V1730&gt;0,AK1730*INDEX(Scope_Labor_Rates!$J$6:$J$46,V1730-5)*AA1730,0)</f>
        <v>0</v>
      </c>
      <c r="AM1730" s="178">
        <f>IF(V1730&gt;0,P1730*INDEX(Scope_Labor_Rates!$M$6:$M$46,V1730-5),0)</f>
        <v>0</v>
      </c>
      <c r="AN1730" s="178">
        <f>IF(V1730&gt;0,AM1730*INDEX(Scope_Labor_Rates!$L$6:$L$46,V1730-5)*AA1730,0)</f>
        <v>0</v>
      </c>
      <c r="AO1730" s="178">
        <f>IF(V1730&gt;0,P1730*INDEX(Scope_Labor_Rates!$O$6:$O$46,V1730-5)*AA1730,0)</f>
        <v>0</v>
      </c>
      <c r="AP1730" s="181">
        <f>IF(V1730&gt;0,P1730*INDEX(Scope_Labor_Rates!$Q$6:$Q$46,V1730-5)*AA1730,0)</f>
        <v>0</v>
      </c>
      <c r="AQ1730" s="178">
        <f t="shared" ref="AQ1730:AQ1793" si="247">AE1730+AG1730+AI1730+AK1730+AM1730</f>
        <v>0</v>
      </c>
      <c r="AR1730" s="178">
        <f t="shared" ref="AR1730:AR1793" si="248">AF1730+AH1730+AJ1730+AL1730+AN1730</f>
        <v>0</v>
      </c>
      <c r="AS1730" s="178">
        <f t="shared" ref="AS1730:AS1793" si="249">AO1730+AP1730</f>
        <v>0</v>
      </c>
      <c r="AT1730" s="178">
        <f t="shared" ref="AT1730:AT1793" si="250">AD1730+AR1730+AS1730</f>
        <v>0</v>
      </c>
      <c r="AU1730">
        <f t="shared" ref="AU1730:AU1793" si="251">AT1730*Z1730</f>
        <v>0</v>
      </c>
    </row>
    <row r="1731" spans="1:47">
      <c r="A1731" t="str">
        <f>IF(All_Tasks!A1731="","",All_Tasks!A1731)</f>
        <v/>
      </c>
      <c r="B1731" t="str">
        <f>IF(All_Tasks!B1731="","",All_Tasks!B1731)</f>
        <v/>
      </c>
      <c r="C1731" t="str">
        <f>IF(All_Tasks!C1731="","",All_Tasks!C1731)</f>
        <v/>
      </c>
      <c r="D1731" t="str">
        <f>IF(All_Tasks!D1731="","",All_Tasks!D1731)</f>
        <v/>
      </c>
      <c r="E1731" t="str">
        <f>IF(All_Tasks!V1731&lt;&gt;"",All_Tasks!V1731,IF(All_Tasks!E1731&lt;&gt;"",All_Tasks!E1731,""))</f>
        <v/>
      </c>
      <c r="F1731" t="str">
        <f>IF(All_Tasks!F1731="","",All_Tasks!F1731)</f>
        <v/>
      </c>
      <c r="G1731" t="str">
        <f>IF(All_Tasks!G1731="","",All_Tasks!G1731)</f>
        <v/>
      </c>
      <c r="H1731" s="231" t="str">
        <f>IF(All_Tasks!H1731="","",All_Tasks!H1731)</f>
        <v/>
      </c>
      <c r="I1731" t="str">
        <f>IF(All_Tasks!I1731="","",All_Tasks!I1731)</f>
        <v/>
      </c>
      <c r="J1731" t="str">
        <f>IF(All_Tasks!J1731="","",All_Tasks!J1731)</f>
        <v/>
      </c>
      <c r="K1731" t="str">
        <f>IF(All_Tasks!K1731="","",All_Tasks!K1731)</f>
        <v/>
      </c>
      <c r="L1731" s="231" t="str">
        <f>IF(All_Tasks!L1731="","",All_Tasks!L1731)</f>
        <v/>
      </c>
      <c r="M1731" t="str">
        <f>IF(All_Tasks!M1731="","",All_Tasks!M1731)</f>
        <v/>
      </c>
      <c r="N1731" t="str">
        <f>IF(All_Tasks!N1731="","",All_Tasks!N1731)</f>
        <v/>
      </c>
      <c r="O1731" t="str">
        <f>IF(All_Tasks!O1731="","",All_Tasks!O1731)</f>
        <v/>
      </c>
      <c r="P1731" s="181">
        <f>IF(All_Tasks!P1731="",0,All_Tasks!P1731)</f>
        <v>0</v>
      </c>
      <c r="Q1731" s="181">
        <f>IF(All_Tasks!Q1731="",0,All_Tasks!Q1731)</f>
        <v>0</v>
      </c>
      <c r="R1731" s="181">
        <f>IF(All_Tasks!R1731="",0,All_Tasks!R1731)</f>
        <v>0</v>
      </c>
      <c r="S1731" s="181" t="str">
        <f>IF(All_Tasks!S1731="","",All_Tasks!S1731)</f>
        <v/>
      </c>
      <c r="T1731" t="str">
        <f>IF(All_Tasks!T1731="","",All_Tasks!T1731)</f>
        <v/>
      </c>
      <c r="U1731" t="str">
        <f>IF(All_Tasks!U1731="","",All_Tasks!U1731)</f>
        <v/>
      </c>
      <c r="V1731">
        <f>IF(A1731="",0,IFERROR(MATCH(A1731,Scope_Labor_Rates!$A$6:$A$46,0)+5,0))</f>
        <v>0</v>
      </c>
      <c r="W1731" s="178">
        <f>IF(V1731&gt;0,INDEX(Scope_Labor_Rates!$C$6:$C$46,V1731-5),0)</f>
        <v>0</v>
      </c>
      <c r="X1731" s="178">
        <f>IF(V1731&gt;0,INDEX(Scope_Labor_Rates!$C$6:$C$46,V1731-5),0)</f>
        <v>0</v>
      </c>
      <c r="Y1731" s="180">
        <f>IF(V1731&gt;0,INDEX(Scope_Labor_Rates!$S$6:$S$46,V1731-5),0)</f>
        <v>0</v>
      </c>
      <c r="Z1731" s="180">
        <f>IF(V1731&gt;0,INDEX(Scope_Labor_Rates!$R$6:$R$46,V1731-5),1)</f>
        <v>1</v>
      </c>
      <c r="AA1731" s="231">
        <f t="shared" si="243"/>
        <v>0</v>
      </c>
      <c r="AB1731" t="str">
        <f t="shared" si="244"/>
        <v/>
      </c>
      <c r="AC1731" s="178" t="str">
        <f t="shared" si="245"/>
        <v/>
      </c>
      <c r="AD1731" s="181">
        <f t="shared" si="246"/>
        <v>0</v>
      </c>
      <c r="AE1731" s="178">
        <f>IF(V1731&gt;0,P1731*INDEX(Scope_Labor_Rates!$E$6:$E$46,V1731-5),0)</f>
        <v>0</v>
      </c>
      <c r="AF1731" s="181">
        <f>IF(V1731&gt;0,AE1731*INDEX(Scope_Labor_Rates!$D$6:$D$46,V1731-5)*AA1731,0)</f>
        <v>0</v>
      </c>
      <c r="AG1731" s="178">
        <f>IF(V1731&gt;0,P1731*INDEX(Scope_Labor_Rates!$G$6:$G$46,V1731-5),0)</f>
        <v>0</v>
      </c>
      <c r="AH1731" s="181">
        <f>IF(V1731&gt;0,AG1731*INDEX(Scope_Labor_Rates!$F$6:$F$46,V1731-5)*AA1731,0)</f>
        <v>0</v>
      </c>
      <c r="AI1731" s="178">
        <f>IF(V1731&gt;0,P1731*INDEX(Scope_Labor_Rates!$I$6:$I$46,V1731-5),0)</f>
        <v>0</v>
      </c>
      <c r="AJ1731" s="181">
        <f>IF(V1731&gt;0,AI1731*INDEX(Scope_Labor_Rates!$H$6:$H$46,V1731-5)*AA1731,0)</f>
        <v>0</v>
      </c>
      <c r="AK1731" s="178">
        <f>IF(V1731&gt;0,P1731*INDEX(Scope_Labor_Rates!$K$6:$K$46,V1731-5),0)</f>
        <v>0</v>
      </c>
      <c r="AL1731" s="181">
        <f>IF(V1731&gt;0,AK1731*INDEX(Scope_Labor_Rates!$J$6:$J$46,V1731-5)*AA1731,0)</f>
        <v>0</v>
      </c>
      <c r="AM1731" s="178">
        <f>IF(V1731&gt;0,P1731*INDEX(Scope_Labor_Rates!$M$6:$M$46,V1731-5),0)</f>
        <v>0</v>
      </c>
      <c r="AN1731" s="178">
        <f>IF(V1731&gt;0,AM1731*INDEX(Scope_Labor_Rates!$L$6:$L$46,V1731-5)*AA1731,0)</f>
        <v>0</v>
      </c>
      <c r="AO1731" s="178">
        <f>IF(V1731&gt;0,P1731*INDEX(Scope_Labor_Rates!$O$6:$O$46,V1731-5)*AA1731,0)</f>
        <v>0</v>
      </c>
      <c r="AP1731" s="181">
        <f>IF(V1731&gt;0,P1731*INDEX(Scope_Labor_Rates!$Q$6:$Q$46,V1731-5)*AA1731,0)</f>
        <v>0</v>
      </c>
      <c r="AQ1731" s="178">
        <f t="shared" si="247"/>
        <v>0</v>
      </c>
      <c r="AR1731" s="178">
        <f t="shared" si="248"/>
        <v>0</v>
      </c>
      <c r="AS1731" s="178">
        <f t="shared" si="249"/>
        <v>0</v>
      </c>
      <c r="AT1731" s="178">
        <f t="shared" si="250"/>
        <v>0</v>
      </c>
      <c r="AU1731">
        <f t="shared" si="251"/>
        <v>0</v>
      </c>
    </row>
    <row r="1732" spans="1:47">
      <c r="A1732" t="str">
        <f>IF(All_Tasks!A1732="","",All_Tasks!A1732)</f>
        <v/>
      </c>
      <c r="B1732" t="str">
        <f>IF(All_Tasks!B1732="","",All_Tasks!B1732)</f>
        <v/>
      </c>
      <c r="C1732" t="str">
        <f>IF(All_Tasks!C1732="","",All_Tasks!C1732)</f>
        <v/>
      </c>
      <c r="D1732" t="str">
        <f>IF(All_Tasks!D1732="","",All_Tasks!D1732)</f>
        <v/>
      </c>
      <c r="E1732" t="str">
        <f>IF(All_Tasks!V1732&lt;&gt;"",All_Tasks!V1732,IF(All_Tasks!E1732&lt;&gt;"",All_Tasks!E1732,""))</f>
        <v/>
      </c>
      <c r="F1732" t="str">
        <f>IF(All_Tasks!F1732="","",All_Tasks!F1732)</f>
        <v/>
      </c>
      <c r="G1732" t="str">
        <f>IF(All_Tasks!G1732="","",All_Tasks!G1732)</f>
        <v/>
      </c>
      <c r="H1732" s="231" t="str">
        <f>IF(All_Tasks!H1732="","",All_Tasks!H1732)</f>
        <v/>
      </c>
      <c r="I1732" t="str">
        <f>IF(All_Tasks!I1732="","",All_Tasks!I1732)</f>
        <v/>
      </c>
      <c r="J1732" t="str">
        <f>IF(All_Tasks!J1732="","",All_Tasks!J1732)</f>
        <v/>
      </c>
      <c r="K1732" t="str">
        <f>IF(All_Tasks!K1732="","",All_Tasks!K1732)</f>
        <v/>
      </c>
      <c r="L1732" s="231" t="str">
        <f>IF(All_Tasks!L1732="","",All_Tasks!L1732)</f>
        <v/>
      </c>
      <c r="M1732" t="str">
        <f>IF(All_Tasks!M1732="","",All_Tasks!M1732)</f>
        <v/>
      </c>
      <c r="N1732" t="str">
        <f>IF(All_Tasks!N1732="","",All_Tasks!N1732)</f>
        <v/>
      </c>
      <c r="O1732" t="str">
        <f>IF(All_Tasks!O1732="","",All_Tasks!O1732)</f>
        <v/>
      </c>
      <c r="P1732" s="181">
        <f>IF(All_Tasks!P1732="",0,All_Tasks!P1732)</f>
        <v>0</v>
      </c>
      <c r="Q1732" s="181">
        <f>IF(All_Tasks!Q1732="",0,All_Tasks!Q1732)</f>
        <v>0</v>
      </c>
      <c r="R1732" s="181">
        <f>IF(All_Tasks!R1732="",0,All_Tasks!R1732)</f>
        <v>0</v>
      </c>
      <c r="S1732" s="181" t="str">
        <f>IF(All_Tasks!S1732="","",All_Tasks!S1732)</f>
        <v/>
      </c>
      <c r="T1732" t="str">
        <f>IF(All_Tasks!T1732="","",All_Tasks!T1732)</f>
        <v/>
      </c>
      <c r="U1732" t="str">
        <f>IF(All_Tasks!U1732="","",All_Tasks!U1732)</f>
        <v/>
      </c>
      <c r="V1732">
        <f>IF(A1732="",0,IFERROR(MATCH(A1732,Scope_Labor_Rates!$A$6:$A$46,0)+5,0))</f>
        <v>0</v>
      </c>
      <c r="W1732" s="178">
        <f>IF(V1732&gt;0,INDEX(Scope_Labor_Rates!$C$6:$C$46,V1732-5),0)</f>
        <v>0</v>
      </c>
      <c r="X1732" s="178">
        <f>IF(V1732&gt;0,INDEX(Scope_Labor_Rates!$C$6:$C$46,V1732-5),0)</f>
        <v>0</v>
      </c>
      <c r="Y1732" s="180">
        <f>IF(V1732&gt;0,INDEX(Scope_Labor_Rates!$S$6:$S$46,V1732-5),0)</f>
        <v>0</v>
      </c>
      <c r="Z1732" s="180">
        <f>IF(V1732&gt;0,INDEX(Scope_Labor_Rates!$R$6:$R$46,V1732-5),1)</f>
        <v>1</v>
      </c>
      <c r="AA1732" s="231">
        <f t="shared" si="243"/>
        <v>0</v>
      </c>
      <c r="AB1732" t="str">
        <f t="shared" si="244"/>
        <v/>
      </c>
      <c r="AC1732" s="178" t="str">
        <f t="shared" si="245"/>
        <v/>
      </c>
      <c r="AD1732" s="181">
        <f t="shared" si="246"/>
        <v>0</v>
      </c>
      <c r="AE1732" s="178">
        <f>IF(V1732&gt;0,P1732*INDEX(Scope_Labor_Rates!$E$6:$E$46,V1732-5),0)</f>
        <v>0</v>
      </c>
      <c r="AF1732" s="181">
        <f>IF(V1732&gt;0,AE1732*INDEX(Scope_Labor_Rates!$D$6:$D$46,V1732-5)*AA1732,0)</f>
        <v>0</v>
      </c>
      <c r="AG1732" s="178">
        <f>IF(V1732&gt;0,P1732*INDEX(Scope_Labor_Rates!$G$6:$G$46,V1732-5),0)</f>
        <v>0</v>
      </c>
      <c r="AH1732" s="181">
        <f>IF(V1732&gt;0,AG1732*INDEX(Scope_Labor_Rates!$F$6:$F$46,V1732-5)*AA1732,0)</f>
        <v>0</v>
      </c>
      <c r="AI1732" s="178">
        <f>IF(V1732&gt;0,P1732*INDEX(Scope_Labor_Rates!$I$6:$I$46,V1732-5),0)</f>
        <v>0</v>
      </c>
      <c r="AJ1732" s="181">
        <f>IF(V1732&gt;0,AI1732*INDEX(Scope_Labor_Rates!$H$6:$H$46,V1732-5)*AA1732,0)</f>
        <v>0</v>
      </c>
      <c r="AK1732" s="178">
        <f>IF(V1732&gt;0,P1732*INDEX(Scope_Labor_Rates!$K$6:$K$46,V1732-5),0)</f>
        <v>0</v>
      </c>
      <c r="AL1732" s="181">
        <f>IF(V1732&gt;0,AK1732*INDEX(Scope_Labor_Rates!$J$6:$J$46,V1732-5)*AA1732,0)</f>
        <v>0</v>
      </c>
      <c r="AM1732" s="178">
        <f>IF(V1732&gt;0,P1732*INDEX(Scope_Labor_Rates!$M$6:$M$46,V1732-5),0)</f>
        <v>0</v>
      </c>
      <c r="AN1732" s="178">
        <f>IF(V1732&gt;0,AM1732*INDEX(Scope_Labor_Rates!$L$6:$L$46,V1732-5)*AA1732,0)</f>
        <v>0</v>
      </c>
      <c r="AO1732" s="178">
        <f>IF(V1732&gt;0,P1732*INDEX(Scope_Labor_Rates!$O$6:$O$46,V1732-5)*AA1732,0)</f>
        <v>0</v>
      </c>
      <c r="AP1732" s="181">
        <f>IF(V1732&gt;0,P1732*INDEX(Scope_Labor_Rates!$Q$6:$Q$46,V1732-5)*AA1732,0)</f>
        <v>0</v>
      </c>
      <c r="AQ1732" s="178">
        <f t="shared" si="247"/>
        <v>0</v>
      </c>
      <c r="AR1732" s="178">
        <f t="shared" si="248"/>
        <v>0</v>
      </c>
      <c r="AS1732" s="178">
        <f t="shared" si="249"/>
        <v>0</v>
      </c>
      <c r="AT1732" s="178">
        <f t="shared" si="250"/>
        <v>0</v>
      </c>
      <c r="AU1732">
        <f t="shared" si="251"/>
        <v>0</v>
      </c>
    </row>
    <row r="1733" spans="1:47">
      <c r="A1733" t="str">
        <f>IF(All_Tasks!A1733="","",All_Tasks!A1733)</f>
        <v/>
      </c>
      <c r="B1733" t="str">
        <f>IF(All_Tasks!B1733="","",All_Tasks!B1733)</f>
        <v/>
      </c>
      <c r="C1733" t="str">
        <f>IF(All_Tasks!C1733="","",All_Tasks!C1733)</f>
        <v/>
      </c>
      <c r="D1733" t="str">
        <f>IF(All_Tasks!D1733="","",All_Tasks!D1733)</f>
        <v/>
      </c>
      <c r="E1733" t="str">
        <f>IF(All_Tasks!V1733&lt;&gt;"",All_Tasks!V1733,IF(All_Tasks!E1733&lt;&gt;"",All_Tasks!E1733,""))</f>
        <v/>
      </c>
      <c r="F1733" t="str">
        <f>IF(All_Tasks!F1733="","",All_Tasks!F1733)</f>
        <v/>
      </c>
      <c r="G1733" t="str">
        <f>IF(All_Tasks!G1733="","",All_Tasks!G1733)</f>
        <v/>
      </c>
      <c r="H1733" s="231" t="str">
        <f>IF(All_Tasks!H1733="","",All_Tasks!H1733)</f>
        <v/>
      </c>
      <c r="I1733" t="str">
        <f>IF(All_Tasks!I1733="","",All_Tasks!I1733)</f>
        <v/>
      </c>
      <c r="J1733" t="str">
        <f>IF(All_Tasks!J1733="","",All_Tasks!J1733)</f>
        <v/>
      </c>
      <c r="K1733" t="str">
        <f>IF(All_Tasks!K1733="","",All_Tasks!K1733)</f>
        <v/>
      </c>
      <c r="L1733" s="231" t="str">
        <f>IF(All_Tasks!L1733="","",All_Tasks!L1733)</f>
        <v/>
      </c>
      <c r="M1733" t="str">
        <f>IF(All_Tasks!M1733="","",All_Tasks!M1733)</f>
        <v/>
      </c>
      <c r="N1733" t="str">
        <f>IF(All_Tasks!N1733="","",All_Tasks!N1733)</f>
        <v/>
      </c>
      <c r="O1733" t="str">
        <f>IF(All_Tasks!O1733="","",All_Tasks!O1733)</f>
        <v/>
      </c>
      <c r="P1733" s="181">
        <f>IF(All_Tasks!P1733="",0,All_Tasks!P1733)</f>
        <v>0</v>
      </c>
      <c r="Q1733" s="181">
        <f>IF(All_Tasks!Q1733="",0,All_Tasks!Q1733)</f>
        <v>0</v>
      </c>
      <c r="R1733" s="181">
        <f>IF(All_Tasks!R1733="",0,All_Tasks!R1733)</f>
        <v>0</v>
      </c>
      <c r="S1733" s="181" t="str">
        <f>IF(All_Tasks!S1733="","",All_Tasks!S1733)</f>
        <v/>
      </c>
      <c r="T1733" t="str">
        <f>IF(All_Tasks!T1733="","",All_Tasks!T1733)</f>
        <v/>
      </c>
      <c r="U1733" t="str">
        <f>IF(All_Tasks!U1733="","",All_Tasks!U1733)</f>
        <v/>
      </c>
      <c r="V1733">
        <f>IF(A1733="",0,IFERROR(MATCH(A1733,Scope_Labor_Rates!$A$6:$A$46,0)+5,0))</f>
        <v>0</v>
      </c>
      <c r="W1733" s="178">
        <f>IF(V1733&gt;0,INDEX(Scope_Labor_Rates!$C$6:$C$46,V1733-5),0)</f>
        <v>0</v>
      </c>
      <c r="X1733" s="178">
        <f>IF(V1733&gt;0,INDEX(Scope_Labor_Rates!$C$6:$C$46,V1733-5),0)</f>
        <v>0</v>
      </c>
      <c r="Y1733" s="180">
        <f>IF(V1733&gt;0,INDEX(Scope_Labor_Rates!$S$6:$S$46,V1733-5),0)</f>
        <v>0</v>
      </c>
      <c r="Z1733" s="180">
        <f>IF(V1733&gt;0,INDEX(Scope_Labor_Rates!$R$6:$R$46,V1733-5),1)</f>
        <v>1</v>
      </c>
      <c r="AA1733" s="231">
        <f t="shared" si="243"/>
        <v>0</v>
      </c>
      <c r="AB1733" t="str">
        <f t="shared" si="244"/>
        <v/>
      </c>
      <c r="AC1733" s="178" t="str">
        <f t="shared" si="245"/>
        <v/>
      </c>
      <c r="AD1733" s="181">
        <f t="shared" si="246"/>
        <v>0</v>
      </c>
      <c r="AE1733" s="178">
        <f>IF(V1733&gt;0,P1733*INDEX(Scope_Labor_Rates!$E$6:$E$46,V1733-5),0)</f>
        <v>0</v>
      </c>
      <c r="AF1733" s="181">
        <f>IF(V1733&gt;0,AE1733*INDEX(Scope_Labor_Rates!$D$6:$D$46,V1733-5)*AA1733,0)</f>
        <v>0</v>
      </c>
      <c r="AG1733" s="178">
        <f>IF(V1733&gt;0,P1733*INDEX(Scope_Labor_Rates!$G$6:$G$46,V1733-5),0)</f>
        <v>0</v>
      </c>
      <c r="AH1733" s="181">
        <f>IF(V1733&gt;0,AG1733*INDEX(Scope_Labor_Rates!$F$6:$F$46,V1733-5)*AA1733,0)</f>
        <v>0</v>
      </c>
      <c r="AI1733" s="178">
        <f>IF(V1733&gt;0,P1733*INDEX(Scope_Labor_Rates!$I$6:$I$46,V1733-5),0)</f>
        <v>0</v>
      </c>
      <c r="AJ1733" s="181">
        <f>IF(V1733&gt;0,AI1733*INDEX(Scope_Labor_Rates!$H$6:$H$46,V1733-5)*AA1733,0)</f>
        <v>0</v>
      </c>
      <c r="AK1733" s="178">
        <f>IF(V1733&gt;0,P1733*INDEX(Scope_Labor_Rates!$K$6:$K$46,V1733-5),0)</f>
        <v>0</v>
      </c>
      <c r="AL1733" s="181">
        <f>IF(V1733&gt;0,AK1733*INDEX(Scope_Labor_Rates!$J$6:$J$46,V1733-5)*AA1733,0)</f>
        <v>0</v>
      </c>
      <c r="AM1733" s="178">
        <f>IF(V1733&gt;0,P1733*INDEX(Scope_Labor_Rates!$M$6:$M$46,V1733-5),0)</f>
        <v>0</v>
      </c>
      <c r="AN1733" s="178">
        <f>IF(V1733&gt;0,AM1733*INDEX(Scope_Labor_Rates!$L$6:$L$46,V1733-5)*AA1733,0)</f>
        <v>0</v>
      </c>
      <c r="AO1733" s="178">
        <f>IF(V1733&gt;0,P1733*INDEX(Scope_Labor_Rates!$O$6:$O$46,V1733-5)*AA1733,0)</f>
        <v>0</v>
      </c>
      <c r="AP1733" s="181">
        <f>IF(V1733&gt;0,P1733*INDEX(Scope_Labor_Rates!$Q$6:$Q$46,V1733-5)*AA1733,0)</f>
        <v>0</v>
      </c>
      <c r="AQ1733" s="178">
        <f t="shared" si="247"/>
        <v>0</v>
      </c>
      <c r="AR1733" s="178">
        <f t="shared" si="248"/>
        <v>0</v>
      </c>
      <c r="AS1733" s="178">
        <f t="shared" si="249"/>
        <v>0</v>
      </c>
      <c r="AT1733" s="178">
        <f t="shared" si="250"/>
        <v>0</v>
      </c>
      <c r="AU1733">
        <f t="shared" si="251"/>
        <v>0</v>
      </c>
    </row>
    <row r="1734" spans="1:47">
      <c r="A1734" t="str">
        <f>IF(All_Tasks!A1734="","",All_Tasks!A1734)</f>
        <v/>
      </c>
      <c r="B1734" t="str">
        <f>IF(All_Tasks!B1734="","",All_Tasks!B1734)</f>
        <v/>
      </c>
      <c r="C1734" t="str">
        <f>IF(All_Tasks!C1734="","",All_Tasks!C1734)</f>
        <v/>
      </c>
      <c r="D1734" t="str">
        <f>IF(All_Tasks!D1734="","",All_Tasks!D1734)</f>
        <v/>
      </c>
      <c r="E1734" t="str">
        <f>IF(All_Tasks!V1734&lt;&gt;"",All_Tasks!V1734,IF(All_Tasks!E1734&lt;&gt;"",All_Tasks!E1734,""))</f>
        <v/>
      </c>
      <c r="F1734" t="str">
        <f>IF(All_Tasks!F1734="","",All_Tasks!F1734)</f>
        <v/>
      </c>
      <c r="G1734" t="str">
        <f>IF(All_Tasks!G1734="","",All_Tasks!G1734)</f>
        <v/>
      </c>
      <c r="H1734" s="231" t="str">
        <f>IF(All_Tasks!H1734="","",All_Tasks!H1734)</f>
        <v/>
      </c>
      <c r="I1734" t="str">
        <f>IF(All_Tasks!I1734="","",All_Tasks!I1734)</f>
        <v/>
      </c>
      <c r="J1734" t="str">
        <f>IF(All_Tasks!J1734="","",All_Tasks!J1734)</f>
        <v/>
      </c>
      <c r="K1734" t="str">
        <f>IF(All_Tasks!K1734="","",All_Tasks!K1734)</f>
        <v/>
      </c>
      <c r="L1734" s="231" t="str">
        <f>IF(All_Tasks!L1734="","",All_Tasks!L1734)</f>
        <v/>
      </c>
      <c r="M1734" t="str">
        <f>IF(All_Tasks!M1734="","",All_Tasks!M1734)</f>
        <v/>
      </c>
      <c r="N1734" t="str">
        <f>IF(All_Tasks!N1734="","",All_Tasks!N1734)</f>
        <v/>
      </c>
      <c r="O1734" t="str">
        <f>IF(All_Tasks!O1734="","",All_Tasks!O1734)</f>
        <v/>
      </c>
      <c r="P1734" s="181">
        <f>IF(All_Tasks!P1734="",0,All_Tasks!P1734)</f>
        <v>0</v>
      </c>
      <c r="Q1734" s="181">
        <f>IF(All_Tasks!Q1734="",0,All_Tasks!Q1734)</f>
        <v>0</v>
      </c>
      <c r="R1734" s="181">
        <f>IF(All_Tasks!R1734="",0,All_Tasks!R1734)</f>
        <v>0</v>
      </c>
      <c r="S1734" s="181" t="str">
        <f>IF(All_Tasks!S1734="","",All_Tasks!S1734)</f>
        <v/>
      </c>
      <c r="T1734" t="str">
        <f>IF(All_Tasks!T1734="","",All_Tasks!T1734)</f>
        <v/>
      </c>
      <c r="U1734" t="str">
        <f>IF(All_Tasks!U1734="","",All_Tasks!U1734)</f>
        <v/>
      </c>
      <c r="V1734">
        <f>IF(A1734="",0,IFERROR(MATCH(A1734,Scope_Labor_Rates!$A$6:$A$46,0)+5,0))</f>
        <v>0</v>
      </c>
      <c r="W1734" s="178">
        <f>IF(V1734&gt;0,INDEX(Scope_Labor_Rates!$C$6:$C$46,V1734-5),0)</f>
        <v>0</v>
      </c>
      <c r="X1734" s="178">
        <f>IF(V1734&gt;0,INDEX(Scope_Labor_Rates!$C$6:$C$46,V1734-5),0)</f>
        <v>0</v>
      </c>
      <c r="Y1734" s="180">
        <f>IF(V1734&gt;0,INDEX(Scope_Labor_Rates!$S$6:$S$46,V1734-5),0)</f>
        <v>0</v>
      </c>
      <c r="Z1734" s="180">
        <f>IF(V1734&gt;0,INDEX(Scope_Labor_Rates!$R$6:$R$46,V1734-5),1)</f>
        <v>1</v>
      </c>
      <c r="AA1734" s="231">
        <f t="shared" si="243"/>
        <v>0</v>
      </c>
      <c r="AB1734" t="str">
        <f t="shared" si="244"/>
        <v/>
      </c>
      <c r="AC1734" s="178" t="str">
        <f t="shared" si="245"/>
        <v/>
      </c>
      <c r="AD1734" s="181">
        <f t="shared" si="246"/>
        <v>0</v>
      </c>
      <c r="AE1734" s="178">
        <f>IF(V1734&gt;0,P1734*INDEX(Scope_Labor_Rates!$E$6:$E$46,V1734-5),0)</f>
        <v>0</v>
      </c>
      <c r="AF1734" s="181">
        <f>IF(V1734&gt;0,AE1734*INDEX(Scope_Labor_Rates!$D$6:$D$46,V1734-5)*AA1734,0)</f>
        <v>0</v>
      </c>
      <c r="AG1734" s="178">
        <f>IF(V1734&gt;0,P1734*INDEX(Scope_Labor_Rates!$G$6:$G$46,V1734-5),0)</f>
        <v>0</v>
      </c>
      <c r="AH1734" s="181">
        <f>IF(V1734&gt;0,AG1734*INDEX(Scope_Labor_Rates!$F$6:$F$46,V1734-5)*AA1734,0)</f>
        <v>0</v>
      </c>
      <c r="AI1734" s="178">
        <f>IF(V1734&gt;0,P1734*INDEX(Scope_Labor_Rates!$I$6:$I$46,V1734-5),0)</f>
        <v>0</v>
      </c>
      <c r="AJ1734" s="181">
        <f>IF(V1734&gt;0,AI1734*INDEX(Scope_Labor_Rates!$H$6:$H$46,V1734-5)*AA1734,0)</f>
        <v>0</v>
      </c>
      <c r="AK1734" s="178">
        <f>IF(V1734&gt;0,P1734*INDEX(Scope_Labor_Rates!$K$6:$K$46,V1734-5),0)</f>
        <v>0</v>
      </c>
      <c r="AL1734" s="181">
        <f>IF(V1734&gt;0,AK1734*INDEX(Scope_Labor_Rates!$J$6:$J$46,V1734-5)*AA1734,0)</f>
        <v>0</v>
      </c>
      <c r="AM1734" s="178">
        <f>IF(V1734&gt;0,P1734*INDEX(Scope_Labor_Rates!$M$6:$M$46,V1734-5),0)</f>
        <v>0</v>
      </c>
      <c r="AN1734" s="178">
        <f>IF(V1734&gt;0,AM1734*INDEX(Scope_Labor_Rates!$L$6:$L$46,V1734-5)*AA1734,0)</f>
        <v>0</v>
      </c>
      <c r="AO1734" s="178">
        <f>IF(V1734&gt;0,P1734*INDEX(Scope_Labor_Rates!$O$6:$O$46,V1734-5)*AA1734,0)</f>
        <v>0</v>
      </c>
      <c r="AP1734" s="181">
        <f>IF(V1734&gt;0,P1734*INDEX(Scope_Labor_Rates!$Q$6:$Q$46,V1734-5)*AA1734,0)</f>
        <v>0</v>
      </c>
      <c r="AQ1734" s="178">
        <f t="shared" si="247"/>
        <v>0</v>
      </c>
      <c r="AR1734" s="178">
        <f t="shared" si="248"/>
        <v>0</v>
      </c>
      <c r="AS1734" s="178">
        <f t="shared" si="249"/>
        <v>0</v>
      </c>
      <c r="AT1734" s="178">
        <f t="shared" si="250"/>
        <v>0</v>
      </c>
      <c r="AU1734">
        <f t="shared" si="251"/>
        <v>0</v>
      </c>
    </row>
    <row r="1735" spans="1:47">
      <c r="A1735" t="str">
        <f>IF(All_Tasks!A1735="","",All_Tasks!A1735)</f>
        <v/>
      </c>
      <c r="B1735" t="str">
        <f>IF(All_Tasks!B1735="","",All_Tasks!B1735)</f>
        <v/>
      </c>
      <c r="C1735" t="str">
        <f>IF(All_Tasks!C1735="","",All_Tasks!C1735)</f>
        <v/>
      </c>
      <c r="D1735" t="str">
        <f>IF(All_Tasks!D1735="","",All_Tasks!D1735)</f>
        <v/>
      </c>
      <c r="E1735" t="str">
        <f>IF(All_Tasks!V1735&lt;&gt;"",All_Tasks!V1735,IF(All_Tasks!E1735&lt;&gt;"",All_Tasks!E1735,""))</f>
        <v/>
      </c>
      <c r="F1735" t="str">
        <f>IF(All_Tasks!F1735="","",All_Tasks!F1735)</f>
        <v/>
      </c>
      <c r="G1735" t="str">
        <f>IF(All_Tasks!G1735="","",All_Tasks!G1735)</f>
        <v/>
      </c>
      <c r="H1735" s="231" t="str">
        <f>IF(All_Tasks!H1735="","",All_Tasks!H1735)</f>
        <v/>
      </c>
      <c r="I1735" t="str">
        <f>IF(All_Tasks!I1735="","",All_Tasks!I1735)</f>
        <v/>
      </c>
      <c r="J1735" t="str">
        <f>IF(All_Tasks!J1735="","",All_Tasks!J1735)</f>
        <v/>
      </c>
      <c r="K1735" t="str">
        <f>IF(All_Tasks!K1735="","",All_Tasks!K1735)</f>
        <v/>
      </c>
      <c r="L1735" s="231" t="str">
        <f>IF(All_Tasks!L1735="","",All_Tasks!L1735)</f>
        <v/>
      </c>
      <c r="M1735" t="str">
        <f>IF(All_Tasks!M1735="","",All_Tasks!M1735)</f>
        <v/>
      </c>
      <c r="N1735" t="str">
        <f>IF(All_Tasks!N1735="","",All_Tasks!N1735)</f>
        <v/>
      </c>
      <c r="O1735" t="str">
        <f>IF(All_Tasks!O1735="","",All_Tasks!O1735)</f>
        <v/>
      </c>
      <c r="P1735" s="181">
        <f>IF(All_Tasks!P1735="",0,All_Tasks!P1735)</f>
        <v>0</v>
      </c>
      <c r="Q1735" s="181">
        <f>IF(All_Tasks!Q1735="",0,All_Tasks!Q1735)</f>
        <v>0</v>
      </c>
      <c r="R1735" s="181">
        <f>IF(All_Tasks!R1735="",0,All_Tasks!R1735)</f>
        <v>0</v>
      </c>
      <c r="S1735" s="181" t="str">
        <f>IF(All_Tasks!S1735="","",All_Tasks!S1735)</f>
        <v/>
      </c>
      <c r="T1735" t="str">
        <f>IF(All_Tasks!T1735="","",All_Tasks!T1735)</f>
        <v/>
      </c>
      <c r="U1735" t="str">
        <f>IF(All_Tasks!U1735="","",All_Tasks!U1735)</f>
        <v/>
      </c>
      <c r="V1735">
        <f>IF(A1735="",0,IFERROR(MATCH(A1735,Scope_Labor_Rates!$A$6:$A$46,0)+5,0))</f>
        <v>0</v>
      </c>
      <c r="W1735" s="178">
        <f>IF(V1735&gt;0,INDEX(Scope_Labor_Rates!$C$6:$C$46,V1735-5),0)</f>
        <v>0</v>
      </c>
      <c r="X1735" s="178">
        <f>IF(V1735&gt;0,INDEX(Scope_Labor_Rates!$C$6:$C$46,V1735-5),0)</f>
        <v>0</v>
      </c>
      <c r="Y1735" s="180">
        <f>IF(V1735&gt;0,INDEX(Scope_Labor_Rates!$S$6:$S$46,V1735-5),0)</f>
        <v>0</v>
      </c>
      <c r="Z1735" s="180">
        <f>IF(V1735&gt;0,INDEX(Scope_Labor_Rates!$R$6:$R$46,V1735-5),1)</f>
        <v>1</v>
      </c>
      <c r="AA1735" s="231">
        <f t="shared" si="243"/>
        <v>0</v>
      </c>
      <c r="AB1735" t="str">
        <f t="shared" si="244"/>
        <v/>
      </c>
      <c r="AC1735" s="178" t="str">
        <f t="shared" si="245"/>
        <v/>
      </c>
      <c r="AD1735" s="181">
        <f t="shared" si="246"/>
        <v>0</v>
      </c>
      <c r="AE1735" s="178">
        <f>IF(V1735&gt;0,P1735*INDEX(Scope_Labor_Rates!$E$6:$E$46,V1735-5),0)</f>
        <v>0</v>
      </c>
      <c r="AF1735" s="181">
        <f>IF(V1735&gt;0,AE1735*INDEX(Scope_Labor_Rates!$D$6:$D$46,V1735-5)*AA1735,0)</f>
        <v>0</v>
      </c>
      <c r="AG1735" s="178">
        <f>IF(V1735&gt;0,P1735*INDEX(Scope_Labor_Rates!$G$6:$G$46,V1735-5),0)</f>
        <v>0</v>
      </c>
      <c r="AH1735" s="181">
        <f>IF(V1735&gt;0,AG1735*INDEX(Scope_Labor_Rates!$F$6:$F$46,V1735-5)*AA1735,0)</f>
        <v>0</v>
      </c>
      <c r="AI1735" s="178">
        <f>IF(V1735&gt;0,P1735*INDEX(Scope_Labor_Rates!$I$6:$I$46,V1735-5),0)</f>
        <v>0</v>
      </c>
      <c r="AJ1735" s="181">
        <f>IF(V1735&gt;0,AI1735*INDEX(Scope_Labor_Rates!$H$6:$H$46,V1735-5)*AA1735,0)</f>
        <v>0</v>
      </c>
      <c r="AK1735" s="178">
        <f>IF(V1735&gt;0,P1735*INDEX(Scope_Labor_Rates!$K$6:$K$46,V1735-5),0)</f>
        <v>0</v>
      </c>
      <c r="AL1735" s="181">
        <f>IF(V1735&gt;0,AK1735*INDEX(Scope_Labor_Rates!$J$6:$J$46,V1735-5)*AA1735,0)</f>
        <v>0</v>
      </c>
      <c r="AM1735" s="178">
        <f>IF(V1735&gt;0,P1735*INDEX(Scope_Labor_Rates!$M$6:$M$46,V1735-5),0)</f>
        <v>0</v>
      </c>
      <c r="AN1735" s="178">
        <f>IF(V1735&gt;0,AM1735*INDEX(Scope_Labor_Rates!$L$6:$L$46,V1735-5)*AA1735,0)</f>
        <v>0</v>
      </c>
      <c r="AO1735" s="178">
        <f>IF(V1735&gt;0,P1735*INDEX(Scope_Labor_Rates!$O$6:$O$46,V1735-5)*AA1735,0)</f>
        <v>0</v>
      </c>
      <c r="AP1735" s="181">
        <f>IF(V1735&gt;0,P1735*INDEX(Scope_Labor_Rates!$Q$6:$Q$46,V1735-5)*AA1735,0)</f>
        <v>0</v>
      </c>
      <c r="AQ1735" s="178">
        <f t="shared" si="247"/>
        <v>0</v>
      </c>
      <c r="AR1735" s="178">
        <f t="shared" si="248"/>
        <v>0</v>
      </c>
      <c r="AS1735" s="178">
        <f t="shared" si="249"/>
        <v>0</v>
      </c>
      <c r="AT1735" s="178">
        <f t="shared" si="250"/>
        <v>0</v>
      </c>
      <c r="AU1735">
        <f t="shared" si="251"/>
        <v>0</v>
      </c>
    </row>
    <row r="1736" spans="1:47">
      <c r="A1736" t="str">
        <f>IF(All_Tasks!A1736="","",All_Tasks!A1736)</f>
        <v/>
      </c>
      <c r="B1736" t="str">
        <f>IF(All_Tasks!B1736="","",All_Tasks!B1736)</f>
        <v/>
      </c>
      <c r="C1736" t="str">
        <f>IF(All_Tasks!C1736="","",All_Tasks!C1736)</f>
        <v/>
      </c>
      <c r="D1736" t="str">
        <f>IF(All_Tasks!D1736="","",All_Tasks!D1736)</f>
        <v/>
      </c>
      <c r="E1736" t="str">
        <f>IF(All_Tasks!V1736&lt;&gt;"",All_Tasks!V1736,IF(All_Tasks!E1736&lt;&gt;"",All_Tasks!E1736,""))</f>
        <v/>
      </c>
      <c r="F1736" t="str">
        <f>IF(All_Tasks!F1736="","",All_Tasks!F1736)</f>
        <v/>
      </c>
      <c r="G1736" t="str">
        <f>IF(All_Tasks!G1736="","",All_Tasks!G1736)</f>
        <v/>
      </c>
      <c r="H1736" s="231" t="str">
        <f>IF(All_Tasks!H1736="","",All_Tasks!H1736)</f>
        <v/>
      </c>
      <c r="I1736" t="str">
        <f>IF(All_Tasks!I1736="","",All_Tasks!I1736)</f>
        <v/>
      </c>
      <c r="J1736" t="str">
        <f>IF(All_Tasks!J1736="","",All_Tasks!J1736)</f>
        <v/>
      </c>
      <c r="K1736" t="str">
        <f>IF(All_Tasks!K1736="","",All_Tasks!K1736)</f>
        <v/>
      </c>
      <c r="L1736" s="231" t="str">
        <f>IF(All_Tasks!L1736="","",All_Tasks!L1736)</f>
        <v/>
      </c>
      <c r="M1736" t="str">
        <f>IF(All_Tasks!M1736="","",All_Tasks!M1736)</f>
        <v/>
      </c>
      <c r="N1736" t="str">
        <f>IF(All_Tasks!N1736="","",All_Tasks!N1736)</f>
        <v/>
      </c>
      <c r="O1736" t="str">
        <f>IF(All_Tasks!O1736="","",All_Tasks!O1736)</f>
        <v/>
      </c>
      <c r="P1736" s="181">
        <f>IF(All_Tasks!P1736="",0,All_Tasks!P1736)</f>
        <v>0</v>
      </c>
      <c r="Q1736" s="181">
        <f>IF(All_Tasks!Q1736="",0,All_Tasks!Q1736)</f>
        <v>0</v>
      </c>
      <c r="R1736" s="181">
        <f>IF(All_Tasks!R1736="",0,All_Tasks!R1736)</f>
        <v>0</v>
      </c>
      <c r="S1736" s="181" t="str">
        <f>IF(All_Tasks!S1736="","",All_Tasks!S1736)</f>
        <v/>
      </c>
      <c r="T1736" t="str">
        <f>IF(All_Tasks!T1736="","",All_Tasks!T1736)</f>
        <v/>
      </c>
      <c r="U1736" t="str">
        <f>IF(All_Tasks!U1736="","",All_Tasks!U1736)</f>
        <v/>
      </c>
      <c r="V1736">
        <f>IF(A1736="",0,IFERROR(MATCH(A1736,Scope_Labor_Rates!$A$6:$A$46,0)+5,0))</f>
        <v>0</v>
      </c>
      <c r="W1736" s="178">
        <f>IF(V1736&gt;0,INDEX(Scope_Labor_Rates!$C$6:$C$46,V1736-5),0)</f>
        <v>0</v>
      </c>
      <c r="X1736" s="178">
        <f>IF(V1736&gt;0,INDEX(Scope_Labor_Rates!$C$6:$C$46,V1736-5),0)</f>
        <v>0</v>
      </c>
      <c r="Y1736" s="180">
        <f>IF(V1736&gt;0,INDEX(Scope_Labor_Rates!$S$6:$S$46,V1736-5),0)</f>
        <v>0</v>
      </c>
      <c r="Z1736" s="180">
        <f>IF(V1736&gt;0,INDEX(Scope_Labor_Rates!$R$6:$R$46,V1736-5),1)</f>
        <v>1</v>
      </c>
      <c r="AA1736" s="231">
        <f t="shared" si="243"/>
        <v>0</v>
      </c>
      <c r="AB1736" t="str">
        <f t="shared" si="244"/>
        <v/>
      </c>
      <c r="AC1736" s="178" t="str">
        <f t="shared" si="245"/>
        <v/>
      </c>
      <c r="AD1736" s="181">
        <f t="shared" si="246"/>
        <v>0</v>
      </c>
      <c r="AE1736" s="178">
        <f>IF(V1736&gt;0,P1736*INDEX(Scope_Labor_Rates!$E$6:$E$46,V1736-5),0)</f>
        <v>0</v>
      </c>
      <c r="AF1736" s="181">
        <f>IF(V1736&gt;0,AE1736*INDEX(Scope_Labor_Rates!$D$6:$D$46,V1736-5)*AA1736,0)</f>
        <v>0</v>
      </c>
      <c r="AG1736" s="178">
        <f>IF(V1736&gt;0,P1736*INDEX(Scope_Labor_Rates!$G$6:$G$46,V1736-5),0)</f>
        <v>0</v>
      </c>
      <c r="AH1736" s="181">
        <f>IF(V1736&gt;0,AG1736*INDEX(Scope_Labor_Rates!$F$6:$F$46,V1736-5)*AA1736,0)</f>
        <v>0</v>
      </c>
      <c r="AI1736" s="178">
        <f>IF(V1736&gt;0,P1736*INDEX(Scope_Labor_Rates!$I$6:$I$46,V1736-5),0)</f>
        <v>0</v>
      </c>
      <c r="AJ1736" s="181">
        <f>IF(V1736&gt;0,AI1736*INDEX(Scope_Labor_Rates!$H$6:$H$46,V1736-5)*AA1736,0)</f>
        <v>0</v>
      </c>
      <c r="AK1736" s="178">
        <f>IF(V1736&gt;0,P1736*INDEX(Scope_Labor_Rates!$K$6:$K$46,V1736-5),0)</f>
        <v>0</v>
      </c>
      <c r="AL1736" s="181">
        <f>IF(V1736&gt;0,AK1736*INDEX(Scope_Labor_Rates!$J$6:$J$46,V1736-5)*AA1736,0)</f>
        <v>0</v>
      </c>
      <c r="AM1736" s="178">
        <f>IF(V1736&gt;0,P1736*INDEX(Scope_Labor_Rates!$M$6:$M$46,V1736-5),0)</f>
        <v>0</v>
      </c>
      <c r="AN1736" s="178">
        <f>IF(V1736&gt;0,AM1736*INDEX(Scope_Labor_Rates!$L$6:$L$46,V1736-5)*AA1736,0)</f>
        <v>0</v>
      </c>
      <c r="AO1736" s="178">
        <f>IF(V1736&gt;0,P1736*INDEX(Scope_Labor_Rates!$O$6:$O$46,V1736-5)*AA1736,0)</f>
        <v>0</v>
      </c>
      <c r="AP1736" s="181">
        <f>IF(V1736&gt;0,P1736*INDEX(Scope_Labor_Rates!$Q$6:$Q$46,V1736-5)*AA1736,0)</f>
        <v>0</v>
      </c>
      <c r="AQ1736" s="178">
        <f t="shared" si="247"/>
        <v>0</v>
      </c>
      <c r="AR1736" s="178">
        <f t="shared" si="248"/>
        <v>0</v>
      </c>
      <c r="AS1736" s="178">
        <f t="shared" si="249"/>
        <v>0</v>
      </c>
      <c r="AT1736" s="178">
        <f t="shared" si="250"/>
        <v>0</v>
      </c>
      <c r="AU1736">
        <f t="shared" si="251"/>
        <v>0</v>
      </c>
    </row>
    <row r="1737" spans="1:47">
      <c r="A1737" t="str">
        <f>IF(All_Tasks!A1737="","",All_Tasks!A1737)</f>
        <v/>
      </c>
      <c r="B1737" t="str">
        <f>IF(All_Tasks!B1737="","",All_Tasks!B1737)</f>
        <v/>
      </c>
      <c r="C1737" t="str">
        <f>IF(All_Tasks!C1737="","",All_Tasks!C1737)</f>
        <v/>
      </c>
      <c r="D1737" t="str">
        <f>IF(All_Tasks!D1737="","",All_Tasks!D1737)</f>
        <v/>
      </c>
      <c r="E1737" t="str">
        <f>IF(All_Tasks!V1737&lt;&gt;"",All_Tasks!V1737,IF(All_Tasks!E1737&lt;&gt;"",All_Tasks!E1737,""))</f>
        <v/>
      </c>
      <c r="F1737" t="str">
        <f>IF(All_Tasks!F1737="","",All_Tasks!F1737)</f>
        <v/>
      </c>
      <c r="G1737" t="str">
        <f>IF(All_Tasks!G1737="","",All_Tasks!G1737)</f>
        <v/>
      </c>
      <c r="H1737" s="231" t="str">
        <f>IF(All_Tasks!H1737="","",All_Tasks!H1737)</f>
        <v/>
      </c>
      <c r="I1737" t="str">
        <f>IF(All_Tasks!I1737="","",All_Tasks!I1737)</f>
        <v/>
      </c>
      <c r="J1737" t="str">
        <f>IF(All_Tasks!J1737="","",All_Tasks!J1737)</f>
        <v/>
      </c>
      <c r="K1737" t="str">
        <f>IF(All_Tasks!K1737="","",All_Tasks!K1737)</f>
        <v/>
      </c>
      <c r="L1737" s="231" t="str">
        <f>IF(All_Tasks!L1737="","",All_Tasks!L1737)</f>
        <v/>
      </c>
      <c r="M1737" t="str">
        <f>IF(All_Tasks!M1737="","",All_Tasks!M1737)</f>
        <v/>
      </c>
      <c r="N1737" t="str">
        <f>IF(All_Tasks!N1737="","",All_Tasks!N1737)</f>
        <v/>
      </c>
      <c r="O1737" t="str">
        <f>IF(All_Tasks!O1737="","",All_Tasks!O1737)</f>
        <v/>
      </c>
      <c r="P1737" s="181">
        <f>IF(All_Tasks!P1737="",0,All_Tasks!P1737)</f>
        <v>0</v>
      </c>
      <c r="Q1737" s="181">
        <f>IF(All_Tasks!Q1737="",0,All_Tasks!Q1737)</f>
        <v>0</v>
      </c>
      <c r="R1737" s="181">
        <f>IF(All_Tasks!R1737="",0,All_Tasks!R1737)</f>
        <v>0</v>
      </c>
      <c r="S1737" s="181" t="str">
        <f>IF(All_Tasks!S1737="","",All_Tasks!S1737)</f>
        <v/>
      </c>
      <c r="T1737" t="str">
        <f>IF(All_Tasks!T1737="","",All_Tasks!T1737)</f>
        <v/>
      </c>
      <c r="U1737" t="str">
        <f>IF(All_Tasks!U1737="","",All_Tasks!U1737)</f>
        <v/>
      </c>
      <c r="V1737">
        <f>IF(A1737="",0,IFERROR(MATCH(A1737,Scope_Labor_Rates!$A$6:$A$46,0)+5,0))</f>
        <v>0</v>
      </c>
      <c r="W1737" s="178">
        <f>IF(V1737&gt;0,INDEX(Scope_Labor_Rates!$C$6:$C$46,V1737-5),0)</f>
        <v>0</v>
      </c>
      <c r="X1737" s="178">
        <f>IF(V1737&gt;0,INDEX(Scope_Labor_Rates!$C$6:$C$46,V1737-5),0)</f>
        <v>0</v>
      </c>
      <c r="Y1737" s="180">
        <f>IF(V1737&gt;0,INDEX(Scope_Labor_Rates!$S$6:$S$46,V1737-5),0)</f>
        <v>0</v>
      </c>
      <c r="Z1737" s="180">
        <f>IF(V1737&gt;0,INDEX(Scope_Labor_Rates!$R$6:$R$46,V1737-5),1)</f>
        <v>1</v>
      </c>
      <c r="AA1737" s="231">
        <f t="shared" si="243"/>
        <v>0</v>
      </c>
      <c r="AB1737" t="str">
        <f t="shared" si="244"/>
        <v/>
      </c>
      <c r="AC1737" s="178" t="str">
        <f t="shared" si="245"/>
        <v/>
      </c>
      <c r="AD1737" s="181">
        <f t="shared" si="246"/>
        <v>0</v>
      </c>
      <c r="AE1737" s="178">
        <f>IF(V1737&gt;0,P1737*INDEX(Scope_Labor_Rates!$E$6:$E$46,V1737-5),0)</f>
        <v>0</v>
      </c>
      <c r="AF1737" s="181">
        <f>IF(V1737&gt;0,AE1737*INDEX(Scope_Labor_Rates!$D$6:$D$46,V1737-5)*AA1737,0)</f>
        <v>0</v>
      </c>
      <c r="AG1737" s="178">
        <f>IF(V1737&gt;0,P1737*INDEX(Scope_Labor_Rates!$G$6:$G$46,V1737-5),0)</f>
        <v>0</v>
      </c>
      <c r="AH1737" s="181">
        <f>IF(V1737&gt;0,AG1737*INDEX(Scope_Labor_Rates!$F$6:$F$46,V1737-5)*AA1737,0)</f>
        <v>0</v>
      </c>
      <c r="AI1737" s="178">
        <f>IF(V1737&gt;0,P1737*INDEX(Scope_Labor_Rates!$I$6:$I$46,V1737-5),0)</f>
        <v>0</v>
      </c>
      <c r="AJ1737" s="181">
        <f>IF(V1737&gt;0,AI1737*INDEX(Scope_Labor_Rates!$H$6:$H$46,V1737-5)*AA1737,0)</f>
        <v>0</v>
      </c>
      <c r="AK1737" s="178">
        <f>IF(V1737&gt;0,P1737*INDEX(Scope_Labor_Rates!$K$6:$K$46,V1737-5),0)</f>
        <v>0</v>
      </c>
      <c r="AL1737" s="181">
        <f>IF(V1737&gt;0,AK1737*INDEX(Scope_Labor_Rates!$J$6:$J$46,V1737-5)*AA1737,0)</f>
        <v>0</v>
      </c>
      <c r="AM1737" s="178">
        <f>IF(V1737&gt;0,P1737*INDEX(Scope_Labor_Rates!$M$6:$M$46,V1737-5),0)</f>
        <v>0</v>
      </c>
      <c r="AN1737" s="178">
        <f>IF(V1737&gt;0,AM1737*INDEX(Scope_Labor_Rates!$L$6:$L$46,V1737-5)*AA1737,0)</f>
        <v>0</v>
      </c>
      <c r="AO1737" s="178">
        <f>IF(V1737&gt;0,P1737*INDEX(Scope_Labor_Rates!$O$6:$O$46,V1737-5)*AA1737,0)</f>
        <v>0</v>
      </c>
      <c r="AP1737" s="181">
        <f>IF(V1737&gt;0,P1737*INDEX(Scope_Labor_Rates!$Q$6:$Q$46,V1737-5)*AA1737,0)</f>
        <v>0</v>
      </c>
      <c r="AQ1737" s="178">
        <f t="shared" si="247"/>
        <v>0</v>
      </c>
      <c r="AR1737" s="178">
        <f t="shared" si="248"/>
        <v>0</v>
      </c>
      <c r="AS1737" s="178">
        <f t="shared" si="249"/>
        <v>0</v>
      </c>
      <c r="AT1737" s="178">
        <f t="shared" si="250"/>
        <v>0</v>
      </c>
      <c r="AU1737">
        <f t="shared" si="251"/>
        <v>0</v>
      </c>
    </row>
    <row r="1738" spans="1:47">
      <c r="A1738" t="str">
        <f>IF(All_Tasks!A1738="","",All_Tasks!A1738)</f>
        <v/>
      </c>
      <c r="B1738" t="str">
        <f>IF(All_Tasks!B1738="","",All_Tasks!B1738)</f>
        <v/>
      </c>
      <c r="C1738" t="str">
        <f>IF(All_Tasks!C1738="","",All_Tasks!C1738)</f>
        <v/>
      </c>
      <c r="D1738" t="str">
        <f>IF(All_Tasks!D1738="","",All_Tasks!D1738)</f>
        <v/>
      </c>
      <c r="E1738" t="str">
        <f>IF(All_Tasks!V1738&lt;&gt;"",All_Tasks!V1738,IF(All_Tasks!E1738&lt;&gt;"",All_Tasks!E1738,""))</f>
        <v/>
      </c>
      <c r="F1738" t="str">
        <f>IF(All_Tasks!F1738="","",All_Tasks!F1738)</f>
        <v/>
      </c>
      <c r="G1738" t="str">
        <f>IF(All_Tasks!G1738="","",All_Tasks!G1738)</f>
        <v/>
      </c>
      <c r="H1738" s="231" t="str">
        <f>IF(All_Tasks!H1738="","",All_Tasks!H1738)</f>
        <v/>
      </c>
      <c r="I1738" t="str">
        <f>IF(All_Tasks!I1738="","",All_Tasks!I1738)</f>
        <v/>
      </c>
      <c r="J1738" t="str">
        <f>IF(All_Tasks!J1738="","",All_Tasks!J1738)</f>
        <v/>
      </c>
      <c r="K1738" t="str">
        <f>IF(All_Tasks!K1738="","",All_Tasks!K1738)</f>
        <v/>
      </c>
      <c r="L1738" s="231" t="str">
        <f>IF(All_Tasks!L1738="","",All_Tasks!L1738)</f>
        <v/>
      </c>
      <c r="M1738" t="str">
        <f>IF(All_Tasks!M1738="","",All_Tasks!M1738)</f>
        <v/>
      </c>
      <c r="N1738" t="str">
        <f>IF(All_Tasks!N1738="","",All_Tasks!N1738)</f>
        <v/>
      </c>
      <c r="O1738" t="str">
        <f>IF(All_Tasks!O1738="","",All_Tasks!O1738)</f>
        <v/>
      </c>
      <c r="P1738" s="181">
        <f>IF(All_Tasks!P1738="",0,All_Tasks!P1738)</f>
        <v>0</v>
      </c>
      <c r="Q1738" s="181">
        <f>IF(All_Tasks!Q1738="",0,All_Tasks!Q1738)</f>
        <v>0</v>
      </c>
      <c r="R1738" s="181">
        <f>IF(All_Tasks!R1738="",0,All_Tasks!R1738)</f>
        <v>0</v>
      </c>
      <c r="S1738" s="181" t="str">
        <f>IF(All_Tasks!S1738="","",All_Tasks!S1738)</f>
        <v/>
      </c>
      <c r="T1738" t="str">
        <f>IF(All_Tasks!T1738="","",All_Tasks!T1738)</f>
        <v/>
      </c>
      <c r="U1738" t="str">
        <f>IF(All_Tasks!U1738="","",All_Tasks!U1738)</f>
        <v/>
      </c>
      <c r="V1738">
        <f>IF(A1738="",0,IFERROR(MATCH(A1738,Scope_Labor_Rates!$A$6:$A$46,0)+5,0))</f>
        <v>0</v>
      </c>
      <c r="W1738" s="178">
        <f>IF(V1738&gt;0,INDEX(Scope_Labor_Rates!$C$6:$C$46,V1738-5),0)</f>
        <v>0</v>
      </c>
      <c r="X1738" s="178">
        <f>IF(V1738&gt;0,INDEX(Scope_Labor_Rates!$C$6:$C$46,V1738-5),0)</f>
        <v>0</v>
      </c>
      <c r="Y1738" s="180">
        <f>IF(V1738&gt;0,INDEX(Scope_Labor_Rates!$S$6:$S$46,V1738-5),0)</f>
        <v>0</v>
      </c>
      <c r="Z1738" s="180">
        <f>IF(V1738&gt;0,INDEX(Scope_Labor_Rates!$R$6:$R$46,V1738-5),1)</f>
        <v>1</v>
      </c>
      <c r="AA1738" s="231">
        <f t="shared" si="243"/>
        <v>0</v>
      </c>
      <c r="AB1738" t="str">
        <f t="shared" si="244"/>
        <v/>
      </c>
      <c r="AC1738" s="178" t="str">
        <f t="shared" si="245"/>
        <v/>
      </c>
      <c r="AD1738" s="181">
        <f t="shared" si="246"/>
        <v>0</v>
      </c>
      <c r="AE1738" s="178">
        <f>IF(V1738&gt;0,P1738*INDEX(Scope_Labor_Rates!$E$6:$E$46,V1738-5),0)</f>
        <v>0</v>
      </c>
      <c r="AF1738" s="181">
        <f>IF(V1738&gt;0,AE1738*INDEX(Scope_Labor_Rates!$D$6:$D$46,V1738-5)*AA1738,0)</f>
        <v>0</v>
      </c>
      <c r="AG1738" s="178">
        <f>IF(V1738&gt;0,P1738*INDEX(Scope_Labor_Rates!$G$6:$G$46,V1738-5),0)</f>
        <v>0</v>
      </c>
      <c r="AH1738" s="181">
        <f>IF(V1738&gt;0,AG1738*INDEX(Scope_Labor_Rates!$F$6:$F$46,V1738-5)*AA1738,0)</f>
        <v>0</v>
      </c>
      <c r="AI1738" s="178">
        <f>IF(V1738&gt;0,P1738*INDEX(Scope_Labor_Rates!$I$6:$I$46,V1738-5),0)</f>
        <v>0</v>
      </c>
      <c r="AJ1738" s="181">
        <f>IF(V1738&gt;0,AI1738*INDEX(Scope_Labor_Rates!$H$6:$H$46,V1738-5)*AA1738,0)</f>
        <v>0</v>
      </c>
      <c r="AK1738" s="178">
        <f>IF(V1738&gt;0,P1738*INDEX(Scope_Labor_Rates!$K$6:$K$46,V1738-5),0)</f>
        <v>0</v>
      </c>
      <c r="AL1738" s="181">
        <f>IF(V1738&gt;0,AK1738*INDEX(Scope_Labor_Rates!$J$6:$J$46,V1738-5)*AA1738,0)</f>
        <v>0</v>
      </c>
      <c r="AM1738" s="178">
        <f>IF(V1738&gt;0,P1738*INDEX(Scope_Labor_Rates!$M$6:$M$46,V1738-5),0)</f>
        <v>0</v>
      </c>
      <c r="AN1738" s="178">
        <f>IF(V1738&gt;0,AM1738*INDEX(Scope_Labor_Rates!$L$6:$L$46,V1738-5)*AA1738,0)</f>
        <v>0</v>
      </c>
      <c r="AO1738" s="178">
        <f>IF(V1738&gt;0,P1738*INDEX(Scope_Labor_Rates!$O$6:$O$46,V1738-5)*AA1738,0)</f>
        <v>0</v>
      </c>
      <c r="AP1738" s="181">
        <f>IF(V1738&gt;0,P1738*INDEX(Scope_Labor_Rates!$Q$6:$Q$46,V1738-5)*AA1738,0)</f>
        <v>0</v>
      </c>
      <c r="AQ1738" s="178">
        <f t="shared" si="247"/>
        <v>0</v>
      </c>
      <c r="AR1738" s="178">
        <f t="shared" si="248"/>
        <v>0</v>
      </c>
      <c r="AS1738" s="178">
        <f t="shared" si="249"/>
        <v>0</v>
      </c>
      <c r="AT1738" s="178">
        <f t="shared" si="250"/>
        <v>0</v>
      </c>
      <c r="AU1738">
        <f t="shared" si="251"/>
        <v>0</v>
      </c>
    </row>
    <row r="1739" spans="1:47">
      <c r="A1739" t="str">
        <f>IF(All_Tasks!A1739="","",All_Tasks!A1739)</f>
        <v/>
      </c>
      <c r="B1739" t="str">
        <f>IF(All_Tasks!B1739="","",All_Tasks!B1739)</f>
        <v/>
      </c>
      <c r="C1739" t="str">
        <f>IF(All_Tasks!C1739="","",All_Tasks!C1739)</f>
        <v/>
      </c>
      <c r="D1739" t="str">
        <f>IF(All_Tasks!D1739="","",All_Tasks!D1739)</f>
        <v/>
      </c>
      <c r="E1739" t="str">
        <f>IF(All_Tasks!V1739&lt;&gt;"",All_Tasks!V1739,IF(All_Tasks!E1739&lt;&gt;"",All_Tasks!E1739,""))</f>
        <v/>
      </c>
      <c r="F1739" t="str">
        <f>IF(All_Tasks!F1739="","",All_Tasks!F1739)</f>
        <v/>
      </c>
      <c r="G1739" t="str">
        <f>IF(All_Tasks!G1739="","",All_Tasks!G1739)</f>
        <v/>
      </c>
      <c r="H1739" s="231" t="str">
        <f>IF(All_Tasks!H1739="","",All_Tasks!H1739)</f>
        <v/>
      </c>
      <c r="I1739" t="str">
        <f>IF(All_Tasks!I1739="","",All_Tasks!I1739)</f>
        <v/>
      </c>
      <c r="J1739" t="str">
        <f>IF(All_Tasks!J1739="","",All_Tasks!J1739)</f>
        <v/>
      </c>
      <c r="K1739" t="str">
        <f>IF(All_Tasks!K1739="","",All_Tasks!K1739)</f>
        <v/>
      </c>
      <c r="L1739" s="231" t="str">
        <f>IF(All_Tasks!L1739="","",All_Tasks!L1739)</f>
        <v/>
      </c>
      <c r="M1739" t="str">
        <f>IF(All_Tasks!M1739="","",All_Tasks!M1739)</f>
        <v/>
      </c>
      <c r="N1739" t="str">
        <f>IF(All_Tasks!N1739="","",All_Tasks!N1739)</f>
        <v/>
      </c>
      <c r="O1739" t="str">
        <f>IF(All_Tasks!O1739="","",All_Tasks!O1739)</f>
        <v/>
      </c>
      <c r="P1739" s="181">
        <f>IF(All_Tasks!P1739="",0,All_Tasks!P1739)</f>
        <v>0</v>
      </c>
      <c r="Q1739" s="181">
        <f>IF(All_Tasks!Q1739="",0,All_Tasks!Q1739)</f>
        <v>0</v>
      </c>
      <c r="R1739" s="181">
        <f>IF(All_Tasks!R1739="",0,All_Tasks!R1739)</f>
        <v>0</v>
      </c>
      <c r="S1739" s="181" t="str">
        <f>IF(All_Tasks!S1739="","",All_Tasks!S1739)</f>
        <v/>
      </c>
      <c r="T1739" t="str">
        <f>IF(All_Tasks!T1739="","",All_Tasks!T1739)</f>
        <v/>
      </c>
      <c r="U1739" t="str">
        <f>IF(All_Tasks!U1739="","",All_Tasks!U1739)</f>
        <v/>
      </c>
      <c r="V1739">
        <f>IF(A1739="",0,IFERROR(MATCH(A1739,Scope_Labor_Rates!$A$6:$A$46,0)+5,0))</f>
        <v>0</v>
      </c>
      <c r="W1739" s="178">
        <f>IF(V1739&gt;0,INDEX(Scope_Labor_Rates!$C$6:$C$46,V1739-5),0)</f>
        <v>0</v>
      </c>
      <c r="X1739" s="178">
        <f>IF(V1739&gt;0,INDEX(Scope_Labor_Rates!$C$6:$C$46,V1739-5),0)</f>
        <v>0</v>
      </c>
      <c r="Y1739" s="180">
        <f>IF(V1739&gt;0,INDEX(Scope_Labor_Rates!$S$6:$S$46,V1739-5),0)</f>
        <v>0</v>
      </c>
      <c r="Z1739" s="180">
        <f>IF(V1739&gt;0,INDEX(Scope_Labor_Rates!$R$6:$R$46,V1739-5),1)</f>
        <v>1</v>
      </c>
      <c r="AA1739" s="231">
        <f t="shared" si="243"/>
        <v>0</v>
      </c>
      <c r="AB1739" t="str">
        <f t="shared" si="244"/>
        <v/>
      </c>
      <c r="AC1739" s="178" t="str">
        <f t="shared" si="245"/>
        <v/>
      </c>
      <c r="AD1739" s="181">
        <f t="shared" si="246"/>
        <v>0</v>
      </c>
      <c r="AE1739" s="178">
        <f>IF(V1739&gt;0,P1739*INDEX(Scope_Labor_Rates!$E$6:$E$46,V1739-5),0)</f>
        <v>0</v>
      </c>
      <c r="AF1739" s="181">
        <f>IF(V1739&gt;0,AE1739*INDEX(Scope_Labor_Rates!$D$6:$D$46,V1739-5)*AA1739,0)</f>
        <v>0</v>
      </c>
      <c r="AG1739" s="178">
        <f>IF(V1739&gt;0,P1739*INDEX(Scope_Labor_Rates!$G$6:$G$46,V1739-5),0)</f>
        <v>0</v>
      </c>
      <c r="AH1739" s="181">
        <f>IF(V1739&gt;0,AG1739*INDEX(Scope_Labor_Rates!$F$6:$F$46,V1739-5)*AA1739,0)</f>
        <v>0</v>
      </c>
      <c r="AI1739" s="178">
        <f>IF(V1739&gt;0,P1739*INDEX(Scope_Labor_Rates!$I$6:$I$46,V1739-5),0)</f>
        <v>0</v>
      </c>
      <c r="AJ1739" s="181">
        <f>IF(V1739&gt;0,AI1739*INDEX(Scope_Labor_Rates!$H$6:$H$46,V1739-5)*AA1739,0)</f>
        <v>0</v>
      </c>
      <c r="AK1739" s="178">
        <f>IF(V1739&gt;0,P1739*INDEX(Scope_Labor_Rates!$K$6:$K$46,V1739-5),0)</f>
        <v>0</v>
      </c>
      <c r="AL1739" s="181">
        <f>IF(V1739&gt;0,AK1739*INDEX(Scope_Labor_Rates!$J$6:$J$46,V1739-5)*AA1739,0)</f>
        <v>0</v>
      </c>
      <c r="AM1739" s="178">
        <f>IF(V1739&gt;0,P1739*INDEX(Scope_Labor_Rates!$M$6:$M$46,V1739-5),0)</f>
        <v>0</v>
      </c>
      <c r="AN1739" s="178">
        <f>IF(V1739&gt;0,AM1739*INDEX(Scope_Labor_Rates!$L$6:$L$46,V1739-5)*AA1739,0)</f>
        <v>0</v>
      </c>
      <c r="AO1739" s="178">
        <f>IF(V1739&gt;0,P1739*INDEX(Scope_Labor_Rates!$O$6:$O$46,V1739-5)*AA1739,0)</f>
        <v>0</v>
      </c>
      <c r="AP1739" s="181">
        <f>IF(V1739&gt;0,P1739*INDEX(Scope_Labor_Rates!$Q$6:$Q$46,V1739-5)*AA1739,0)</f>
        <v>0</v>
      </c>
      <c r="AQ1739" s="178">
        <f t="shared" si="247"/>
        <v>0</v>
      </c>
      <c r="AR1739" s="178">
        <f t="shared" si="248"/>
        <v>0</v>
      </c>
      <c r="AS1739" s="178">
        <f t="shared" si="249"/>
        <v>0</v>
      </c>
      <c r="AT1739" s="178">
        <f t="shared" si="250"/>
        <v>0</v>
      </c>
      <c r="AU1739">
        <f t="shared" si="251"/>
        <v>0</v>
      </c>
    </row>
    <row r="1740" spans="1:47">
      <c r="A1740" t="str">
        <f>IF(All_Tasks!A1740="","",All_Tasks!A1740)</f>
        <v/>
      </c>
      <c r="B1740" t="str">
        <f>IF(All_Tasks!B1740="","",All_Tasks!B1740)</f>
        <v/>
      </c>
      <c r="C1740" t="str">
        <f>IF(All_Tasks!C1740="","",All_Tasks!C1740)</f>
        <v/>
      </c>
      <c r="D1740" t="str">
        <f>IF(All_Tasks!D1740="","",All_Tasks!D1740)</f>
        <v/>
      </c>
      <c r="E1740" t="str">
        <f>IF(All_Tasks!V1740&lt;&gt;"",All_Tasks!V1740,IF(All_Tasks!E1740&lt;&gt;"",All_Tasks!E1740,""))</f>
        <v/>
      </c>
      <c r="F1740" t="str">
        <f>IF(All_Tasks!F1740="","",All_Tasks!F1740)</f>
        <v/>
      </c>
      <c r="G1740" t="str">
        <f>IF(All_Tasks!G1740="","",All_Tasks!G1740)</f>
        <v/>
      </c>
      <c r="H1740" s="231" t="str">
        <f>IF(All_Tasks!H1740="","",All_Tasks!H1740)</f>
        <v/>
      </c>
      <c r="I1740" t="str">
        <f>IF(All_Tasks!I1740="","",All_Tasks!I1740)</f>
        <v/>
      </c>
      <c r="J1740" t="str">
        <f>IF(All_Tasks!J1740="","",All_Tasks!J1740)</f>
        <v/>
      </c>
      <c r="K1740" t="str">
        <f>IF(All_Tasks!K1740="","",All_Tasks!K1740)</f>
        <v/>
      </c>
      <c r="L1740" s="231" t="str">
        <f>IF(All_Tasks!L1740="","",All_Tasks!L1740)</f>
        <v/>
      </c>
      <c r="M1740" t="str">
        <f>IF(All_Tasks!M1740="","",All_Tasks!M1740)</f>
        <v/>
      </c>
      <c r="N1740" t="str">
        <f>IF(All_Tasks!N1740="","",All_Tasks!N1740)</f>
        <v/>
      </c>
      <c r="O1740" t="str">
        <f>IF(All_Tasks!O1740="","",All_Tasks!O1740)</f>
        <v/>
      </c>
      <c r="P1740" s="181">
        <f>IF(All_Tasks!P1740="",0,All_Tasks!P1740)</f>
        <v>0</v>
      </c>
      <c r="Q1740" s="181">
        <f>IF(All_Tasks!Q1740="",0,All_Tasks!Q1740)</f>
        <v>0</v>
      </c>
      <c r="R1740" s="181">
        <f>IF(All_Tasks!R1740="",0,All_Tasks!R1740)</f>
        <v>0</v>
      </c>
      <c r="S1740" s="181" t="str">
        <f>IF(All_Tasks!S1740="","",All_Tasks!S1740)</f>
        <v/>
      </c>
      <c r="T1740" t="str">
        <f>IF(All_Tasks!T1740="","",All_Tasks!T1740)</f>
        <v/>
      </c>
      <c r="U1740" t="str">
        <f>IF(All_Tasks!U1740="","",All_Tasks!U1740)</f>
        <v/>
      </c>
      <c r="V1740">
        <f>IF(A1740="",0,IFERROR(MATCH(A1740,Scope_Labor_Rates!$A$6:$A$46,0)+5,0))</f>
        <v>0</v>
      </c>
      <c r="W1740" s="178">
        <f>IF(V1740&gt;0,INDEX(Scope_Labor_Rates!$C$6:$C$46,V1740-5),0)</f>
        <v>0</v>
      </c>
      <c r="X1740" s="178">
        <f>IF(V1740&gt;0,INDEX(Scope_Labor_Rates!$C$6:$C$46,V1740-5),0)</f>
        <v>0</v>
      </c>
      <c r="Y1740" s="180">
        <f>IF(V1740&gt;0,INDEX(Scope_Labor_Rates!$S$6:$S$46,V1740-5),0)</f>
        <v>0</v>
      </c>
      <c r="Z1740" s="180">
        <f>IF(V1740&gt;0,INDEX(Scope_Labor_Rates!$R$6:$R$46,V1740-5),1)</f>
        <v>1</v>
      </c>
      <c r="AA1740" s="231">
        <f t="shared" si="243"/>
        <v>0</v>
      </c>
      <c r="AB1740" t="str">
        <f t="shared" si="244"/>
        <v/>
      </c>
      <c r="AC1740" s="178" t="str">
        <f t="shared" si="245"/>
        <v/>
      </c>
      <c r="AD1740" s="181">
        <f t="shared" si="246"/>
        <v>0</v>
      </c>
      <c r="AE1740" s="178">
        <f>IF(V1740&gt;0,P1740*INDEX(Scope_Labor_Rates!$E$6:$E$46,V1740-5),0)</f>
        <v>0</v>
      </c>
      <c r="AF1740" s="181">
        <f>IF(V1740&gt;0,AE1740*INDEX(Scope_Labor_Rates!$D$6:$D$46,V1740-5)*AA1740,0)</f>
        <v>0</v>
      </c>
      <c r="AG1740" s="178">
        <f>IF(V1740&gt;0,P1740*INDEX(Scope_Labor_Rates!$G$6:$G$46,V1740-5),0)</f>
        <v>0</v>
      </c>
      <c r="AH1740" s="181">
        <f>IF(V1740&gt;0,AG1740*INDEX(Scope_Labor_Rates!$F$6:$F$46,V1740-5)*AA1740,0)</f>
        <v>0</v>
      </c>
      <c r="AI1740" s="178">
        <f>IF(V1740&gt;0,P1740*INDEX(Scope_Labor_Rates!$I$6:$I$46,V1740-5),0)</f>
        <v>0</v>
      </c>
      <c r="AJ1740" s="181">
        <f>IF(V1740&gt;0,AI1740*INDEX(Scope_Labor_Rates!$H$6:$H$46,V1740-5)*AA1740,0)</f>
        <v>0</v>
      </c>
      <c r="AK1740" s="178">
        <f>IF(V1740&gt;0,P1740*INDEX(Scope_Labor_Rates!$K$6:$K$46,V1740-5),0)</f>
        <v>0</v>
      </c>
      <c r="AL1740" s="181">
        <f>IF(V1740&gt;0,AK1740*INDEX(Scope_Labor_Rates!$J$6:$J$46,V1740-5)*AA1740,0)</f>
        <v>0</v>
      </c>
      <c r="AM1740" s="178">
        <f>IF(V1740&gt;0,P1740*INDEX(Scope_Labor_Rates!$M$6:$M$46,V1740-5),0)</f>
        <v>0</v>
      </c>
      <c r="AN1740" s="178">
        <f>IF(V1740&gt;0,AM1740*INDEX(Scope_Labor_Rates!$L$6:$L$46,V1740-5)*AA1740,0)</f>
        <v>0</v>
      </c>
      <c r="AO1740" s="178">
        <f>IF(V1740&gt;0,P1740*INDEX(Scope_Labor_Rates!$O$6:$O$46,V1740-5)*AA1740,0)</f>
        <v>0</v>
      </c>
      <c r="AP1740" s="181">
        <f>IF(V1740&gt;0,P1740*INDEX(Scope_Labor_Rates!$Q$6:$Q$46,V1740-5)*AA1740,0)</f>
        <v>0</v>
      </c>
      <c r="AQ1740" s="178">
        <f t="shared" si="247"/>
        <v>0</v>
      </c>
      <c r="AR1740" s="178">
        <f t="shared" si="248"/>
        <v>0</v>
      </c>
      <c r="AS1740" s="178">
        <f t="shared" si="249"/>
        <v>0</v>
      </c>
      <c r="AT1740" s="178">
        <f t="shared" si="250"/>
        <v>0</v>
      </c>
      <c r="AU1740">
        <f t="shared" si="251"/>
        <v>0</v>
      </c>
    </row>
    <row r="1741" spans="1:47">
      <c r="A1741" t="str">
        <f>IF(All_Tasks!A1741="","",All_Tasks!A1741)</f>
        <v/>
      </c>
      <c r="B1741" t="str">
        <f>IF(All_Tasks!B1741="","",All_Tasks!B1741)</f>
        <v/>
      </c>
      <c r="C1741" t="str">
        <f>IF(All_Tasks!C1741="","",All_Tasks!C1741)</f>
        <v/>
      </c>
      <c r="D1741" t="str">
        <f>IF(All_Tasks!D1741="","",All_Tasks!D1741)</f>
        <v/>
      </c>
      <c r="E1741" t="str">
        <f>IF(All_Tasks!V1741&lt;&gt;"",All_Tasks!V1741,IF(All_Tasks!E1741&lt;&gt;"",All_Tasks!E1741,""))</f>
        <v/>
      </c>
      <c r="F1741" t="str">
        <f>IF(All_Tasks!F1741="","",All_Tasks!F1741)</f>
        <v/>
      </c>
      <c r="G1741" t="str">
        <f>IF(All_Tasks!G1741="","",All_Tasks!G1741)</f>
        <v/>
      </c>
      <c r="H1741" s="231" t="str">
        <f>IF(All_Tasks!H1741="","",All_Tasks!H1741)</f>
        <v/>
      </c>
      <c r="I1741" t="str">
        <f>IF(All_Tasks!I1741="","",All_Tasks!I1741)</f>
        <v/>
      </c>
      <c r="J1741" t="str">
        <f>IF(All_Tasks!J1741="","",All_Tasks!J1741)</f>
        <v/>
      </c>
      <c r="K1741" t="str">
        <f>IF(All_Tasks!K1741="","",All_Tasks!K1741)</f>
        <v/>
      </c>
      <c r="L1741" s="231" t="str">
        <f>IF(All_Tasks!L1741="","",All_Tasks!L1741)</f>
        <v/>
      </c>
      <c r="M1741" t="str">
        <f>IF(All_Tasks!M1741="","",All_Tasks!M1741)</f>
        <v/>
      </c>
      <c r="N1741" t="str">
        <f>IF(All_Tasks!N1741="","",All_Tasks!N1741)</f>
        <v/>
      </c>
      <c r="O1741" t="str">
        <f>IF(All_Tasks!O1741="","",All_Tasks!O1741)</f>
        <v/>
      </c>
      <c r="P1741" s="181">
        <f>IF(All_Tasks!P1741="",0,All_Tasks!P1741)</f>
        <v>0</v>
      </c>
      <c r="Q1741" s="181">
        <f>IF(All_Tasks!Q1741="",0,All_Tasks!Q1741)</f>
        <v>0</v>
      </c>
      <c r="R1741" s="181">
        <f>IF(All_Tasks!R1741="",0,All_Tasks!R1741)</f>
        <v>0</v>
      </c>
      <c r="S1741" s="181" t="str">
        <f>IF(All_Tasks!S1741="","",All_Tasks!S1741)</f>
        <v/>
      </c>
      <c r="T1741" t="str">
        <f>IF(All_Tasks!T1741="","",All_Tasks!T1741)</f>
        <v/>
      </c>
      <c r="U1741" t="str">
        <f>IF(All_Tasks!U1741="","",All_Tasks!U1741)</f>
        <v/>
      </c>
      <c r="V1741">
        <f>IF(A1741="",0,IFERROR(MATCH(A1741,Scope_Labor_Rates!$A$6:$A$46,0)+5,0))</f>
        <v>0</v>
      </c>
      <c r="W1741" s="178">
        <f>IF(V1741&gt;0,INDEX(Scope_Labor_Rates!$C$6:$C$46,V1741-5),0)</f>
        <v>0</v>
      </c>
      <c r="X1741" s="178">
        <f>IF(V1741&gt;0,INDEX(Scope_Labor_Rates!$C$6:$C$46,V1741-5),0)</f>
        <v>0</v>
      </c>
      <c r="Y1741" s="180">
        <f>IF(V1741&gt;0,INDEX(Scope_Labor_Rates!$S$6:$S$46,V1741-5),0)</f>
        <v>0</v>
      </c>
      <c r="Z1741" s="180">
        <f>IF(V1741&gt;0,INDEX(Scope_Labor_Rates!$R$6:$R$46,V1741-5),1)</f>
        <v>1</v>
      </c>
      <c r="AA1741" s="231">
        <f t="shared" si="243"/>
        <v>0</v>
      </c>
      <c r="AB1741" t="str">
        <f t="shared" si="244"/>
        <v/>
      </c>
      <c r="AC1741" s="178" t="str">
        <f t="shared" si="245"/>
        <v/>
      </c>
      <c r="AD1741" s="181">
        <f t="shared" si="246"/>
        <v>0</v>
      </c>
      <c r="AE1741" s="178">
        <f>IF(V1741&gt;0,P1741*INDEX(Scope_Labor_Rates!$E$6:$E$46,V1741-5),0)</f>
        <v>0</v>
      </c>
      <c r="AF1741" s="181">
        <f>IF(V1741&gt;0,AE1741*INDEX(Scope_Labor_Rates!$D$6:$D$46,V1741-5)*AA1741,0)</f>
        <v>0</v>
      </c>
      <c r="AG1741" s="178">
        <f>IF(V1741&gt;0,P1741*INDEX(Scope_Labor_Rates!$G$6:$G$46,V1741-5),0)</f>
        <v>0</v>
      </c>
      <c r="AH1741" s="181">
        <f>IF(V1741&gt;0,AG1741*INDEX(Scope_Labor_Rates!$F$6:$F$46,V1741-5)*AA1741,0)</f>
        <v>0</v>
      </c>
      <c r="AI1741" s="178">
        <f>IF(V1741&gt;0,P1741*INDEX(Scope_Labor_Rates!$I$6:$I$46,V1741-5),0)</f>
        <v>0</v>
      </c>
      <c r="AJ1741" s="181">
        <f>IF(V1741&gt;0,AI1741*INDEX(Scope_Labor_Rates!$H$6:$H$46,V1741-5)*AA1741,0)</f>
        <v>0</v>
      </c>
      <c r="AK1741" s="178">
        <f>IF(V1741&gt;0,P1741*INDEX(Scope_Labor_Rates!$K$6:$K$46,V1741-5),0)</f>
        <v>0</v>
      </c>
      <c r="AL1741" s="181">
        <f>IF(V1741&gt;0,AK1741*INDEX(Scope_Labor_Rates!$J$6:$J$46,V1741-5)*AA1741,0)</f>
        <v>0</v>
      </c>
      <c r="AM1741" s="178">
        <f>IF(V1741&gt;0,P1741*INDEX(Scope_Labor_Rates!$M$6:$M$46,V1741-5),0)</f>
        <v>0</v>
      </c>
      <c r="AN1741" s="178">
        <f>IF(V1741&gt;0,AM1741*INDEX(Scope_Labor_Rates!$L$6:$L$46,V1741-5)*AA1741,0)</f>
        <v>0</v>
      </c>
      <c r="AO1741" s="178">
        <f>IF(V1741&gt;0,P1741*INDEX(Scope_Labor_Rates!$O$6:$O$46,V1741-5)*AA1741,0)</f>
        <v>0</v>
      </c>
      <c r="AP1741" s="181">
        <f>IF(V1741&gt;0,P1741*INDEX(Scope_Labor_Rates!$Q$6:$Q$46,V1741-5)*AA1741,0)</f>
        <v>0</v>
      </c>
      <c r="AQ1741" s="178">
        <f t="shared" si="247"/>
        <v>0</v>
      </c>
      <c r="AR1741" s="178">
        <f t="shared" si="248"/>
        <v>0</v>
      </c>
      <c r="AS1741" s="178">
        <f t="shared" si="249"/>
        <v>0</v>
      </c>
      <c r="AT1741" s="178">
        <f t="shared" si="250"/>
        <v>0</v>
      </c>
      <c r="AU1741">
        <f t="shared" si="251"/>
        <v>0</v>
      </c>
    </row>
    <row r="1742" spans="1:47">
      <c r="A1742" t="str">
        <f>IF(All_Tasks!A1742="","",All_Tasks!A1742)</f>
        <v/>
      </c>
      <c r="B1742" t="str">
        <f>IF(All_Tasks!B1742="","",All_Tasks!B1742)</f>
        <v/>
      </c>
      <c r="C1742" t="str">
        <f>IF(All_Tasks!C1742="","",All_Tasks!C1742)</f>
        <v/>
      </c>
      <c r="D1742" t="str">
        <f>IF(All_Tasks!D1742="","",All_Tasks!D1742)</f>
        <v/>
      </c>
      <c r="E1742" t="str">
        <f>IF(All_Tasks!V1742&lt;&gt;"",All_Tasks!V1742,IF(All_Tasks!E1742&lt;&gt;"",All_Tasks!E1742,""))</f>
        <v/>
      </c>
      <c r="F1742" t="str">
        <f>IF(All_Tasks!F1742="","",All_Tasks!F1742)</f>
        <v/>
      </c>
      <c r="G1742" t="str">
        <f>IF(All_Tasks!G1742="","",All_Tasks!G1742)</f>
        <v/>
      </c>
      <c r="H1742" s="231" t="str">
        <f>IF(All_Tasks!H1742="","",All_Tasks!H1742)</f>
        <v/>
      </c>
      <c r="I1742" t="str">
        <f>IF(All_Tasks!I1742="","",All_Tasks!I1742)</f>
        <v/>
      </c>
      <c r="J1742" t="str">
        <f>IF(All_Tasks!J1742="","",All_Tasks!J1742)</f>
        <v/>
      </c>
      <c r="K1742" t="str">
        <f>IF(All_Tasks!K1742="","",All_Tasks!K1742)</f>
        <v/>
      </c>
      <c r="L1742" s="231" t="str">
        <f>IF(All_Tasks!L1742="","",All_Tasks!L1742)</f>
        <v/>
      </c>
      <c r="M1742" t="str">
        <f>IF(All_Tasks!M1742="","",All_Tasks!M1742)</f>
        <v/>
      </c>
      <c r="N1742" t="str">
        <f>IF(All_Tasks!N1742="","",All_Tasks!N1742)</f>
        <v/>
      </c>
      <c r="O1742" t="str">
        <f>IF(All_Tasks!O1742="","",All_Tasks!O1742)</f>
        <v/>
      </c>
      <c r="P1742" s="181">
        <f>IF(All_Tasks!P1742="",0,All_Tasks!P1742)</f>
        <v>0</v>
      </c>
      <c r="Q1742" s="181">
        <f>IF(All_Tasks!Q1742="",0,All_Tasks!Q1742)</f>
        <v>0</v>
      </c>
      <c r="R1742" s="181">
        <f>IF(All_Tasks!R1742="",0,All_Tasks!R1742)</f>
        <v>0</v>
      </c>
      <c r="S1742" s="181" t="str">
        <f>IF(All_Tasks!S1742="","",All_Tasks!S1742)</f>
        <v/>
      </c>
      <c r="T1742" t="str">
        <f>IF(All_Tasks!T1742="","",All_Tasks!T1742)</f>
        <v/>
      </c>
      <c r="U1742" t="str">
        <f>IF(All_Tasks!U1742="","",All_Tasks!U1742)</f>
        <v/>
      </c>
      <c r="V1742">
        <f>IF(A1742="",0,IFERROR(MATCH(A1742,Scope_Labor_Rates!$A$6:$A$46,0)+5,0))</f>
        <v>0</v>
      </c>
      <c r="W1742" s="178">
        <f>IF(V1742&gt;0,INDEX(Scope_Labor_Rates!$C$6:$C$46,V1742-5),0)</f>
        <v>0</v>
      </c>
      <c r="X1742" s="178">
        <f>IF(V1742&gt;0,INDEX(Scope_Labor_Rates!$C$6:$C$46,V1742-5),0)</f>
        <v>0</v>
      </c>
      <c r="Y1742" s="180">
        <f>IF(V1742&gt;0,INDEX(Scope_Labor_Rates!$S$6:$S$46,V1742-5),0)</f>
        <v>0</v>
      </c>
      <c r="Z1742" s="180">
        <f>IF(V1742&gt;0,INDEX(Scope_Labor_Rates!$R$6:$R$46,V1742-5),1)</f>
        <v>1</v>
      </c>
      <c r="AA1742" s="231">
        <f t="shared" si="243"/>
        <v>0</v>
      </c>
      <c r="AB1742" t="str">
        <f t="shared" si="244"/>
        <v/>
      </c>
      <c r="AC1742" s="178" t="str">
        <f t="shared" si="245"/>
        <v/>
      </c>
      <c r="AD1742" s="181">
        <f t="shared" si="246"/>
        <v>0</v>
      </c>
      <c r="AE1742" s="178">
        <f>IF(V1742&gt;0,P1742*INDEX(Scope_Labor_Rates!$E$6:$E$46,V1742-5),0)</f>
        <v>0</v>
      </c>
      <c r="AF1742" s="181">
        <f>IF(V1742&gt;0,AE1742*INDEX(Scope_Labor_Rates!$D$6:$D$46,V1742-5)*AA1742,0)</f>
        <v>0</v>
      </c>
      <c r="AG1742" s="178">
        <f>IF(V1742&gt;0,P1742*INDEX(Scope_Labor_Rates!$G$6:$G$46,V1742-5),0)</f>
        <v>0</v>
      </c>
      <c r="AH1742" s="181">
        <f>IF(V1742&gt;0,AG1742*INDEX(Scope_Labor_Rates!$F$6:$F$46,V1742-5)*AA1742,0)</f>
        <v>0</v>
      </c>
      <c r="AI1742" s="178">
        <f>IF(V1742&gt;0,P1742*INDEX(Scope_Labor_Rates!$I$6:$I$46,V1742-5),0)</f>
        <v>0</v>
      </c>
      <c r="AJ1742" s="181">
        <f>IF(V1742&gt;0,AI1742*INDEX(Scope_Labor_Rates!$H$6:$H$46,V1742-5)*AA1742,0)</f>
        <v>0</v>
      </c>
      <c r="AK1742" s="178">
        <f>IF(V1742&gt;0,P1742*INDEX(Scope_Labor_Rates!$K$6:$K$46,V1742-5),0)</f>
        <v>0</v>
      </c>
      <c r="AL1742" s="181">
        <f>IF(V1742&gt;0,AK1742*INDEX(Scope_Labor_Rates!$J$6:$J$46,V1742-5)*AA1742,0)</f>
        <v>0</v>
      </c>
      <c r="AM1742" s="178">
        <f>IF(V1742&gt;0,P1742*INDEX(Scope_Labor_Rates!$M$6:$M$46,V1742-5),0)</f>
        <v>0</v>
      </c>
      <c r="AN1742" s="178">
        <f>IF(V1742&gt;0,AM1742*INDEX(Scope_Labor_Rates!$L$6:$L$46,V1742-5)*AA1742,0)</f>
        <v>0</v>
      </c>
      <c r="AO1742" s="178">
        <f>IF(V1742&gt;0,P1742*INDEX(Scope_Labor_Rates!$O$6:$O$46,V1742-5)*AA1742,0)</f>
        <v>0</v>
      </c>
      <c r="AP1742" s="181">
        <f>IF(V1742&gt;0,P1742*INDEX(Scope_Labor_Rates!$Q$6:$Q$46,V1742-5)*AA1742,0)</f>
        <v>0</v>
      </c>
      <c r="AQ1742" s="178">
        <f t="shared" si="247"/>
        <v>0</v>
      </c>
      <c r="AR1742" s="178">
        <f t="shared" si="248"/>
        <v>0</v>
      </c>
      <c r="AS1742" s="178">
        <f t="shared" si="249"/>
        <v>0</v>
      </c>
      <c r="AT1742" s="178">
        <f t="shared" si="250"/>
        <v>0</v>
      </c>
      <c r="AU1742">
        <f t="shared" si="251"/>
        <v>0</v>
      </c>
    </row>
    <row r="1743" spans="1:47">
      <c r="A1743" t="str">
        <f>IF(All_Tasks!A1743="","",All_Tasks!A1743)</f>
        <v/>
      </c>
      <c r="B1743" t="str">
        <f>IF(All_Tasks!B1743="","",All_Tasks!B1743)</f>
        <v/>
      </c>
      <c r="C1743" t="str">
        <f>IF(All_Tasks!C1743="","",All_Tasks!C1743)</f>
        <v/>
      </c>
      <c r="D1743" t="str">
        <f>IF(All_Tasks!D1743="","",All_Tasks!D1743)</f>
        <v/>
      </c>
      <c r="E1743" t="str">
        <f>IF(All_Tasks!V1743&lt;&gt;"",All_Tasks!V1743,IF(All_Tasks!E1743&lt;&gt;"",All_Tasks!E1743,""))</f>
        <v/>
      </c>
      <c r="F1743" t="str">
        <f>IF(All_Tasks!F1743="","",All_Tasks!F1743)</f>
        <v/>
      </c>
      <c r="G1743" t="str">
        <f>IF(All_Tasks!G1743="","",All_Tasks!G1743)</f>
        <v/>
      </c>
      <c r="H1743" s="231" t="str">
        <f>IF(All_Tasks!H1743="","",All_Tasks!H1743)</f>
        <v/>
      </c>
      <c r="I1743" t="str">
        <f>IF(All_Tasks!I1743="","",All_Tasks!I1743)</f>
        <v/>
      </c>
      <c r="J1743" t="str">
        <f>IF(All_Tasks!J1743="","",All_Tasks!J1743)</f>
        <v/>
      </c>
      <c r="K1743" t="str">
        <f>IF(All_Tasks!K1743="","",All_Tasks!K1743)</f>
        <v/>
      </c>
      <c r="L1743" s="231" t="str">
        <f>IF(All_Tasks!L1743="","",All_Tasks!L1743)</f>
        <v/>
      </c>
      <c r="M1743" t="str">
        <f>IF(All_Tasks!M1743="","",All_Tasks!M1743)</f>
        <v/>
      </c>
      <c r="N1743" t="str">
        <f>IF(All_Tasks!N1743="","",All_Tasks!N1743)</f>
        <v/>
      </c>
      <c r="O1743" t="str">
        <f>IF(All_Tasks!O1743="","",All_Tasks!O1743)</f>
        <v/>
      </c>
      <c r="P1743" s="181">
        <f>IF(All_Tasks!P1743="",0,All_Tasks!P1743)</f>
        <v>0</v>
      </c>
      <c r="Q1743" s="181">
        <f>IF(All_Tasks!Q1743="",0,All_Tasks!Q1743)</f>
        <v>0</v>
      </c>
      <c r="R1743" s="181">
        <f>IF(All_Tasks!R1743="",0,All_Tasks!R1743)</f>
        <v>0</v>
      </c>
      <c r="S1743" s="181" t="str">
        <f>IF(All_Tasks!S1743="","",All_Tasks!S1743)</f>
        <v/>
      </c>
      <c r="T1743" t="str">
        <f>IF(All_Tasks!T1743="","",All_Tasks!T1743)</f>
        <v/>
      </c>
      <c r="U1743" t="str">
        <f>IF(All_Tasks!U1743="","",All_Tasks!U1743)</f>
        <v/>
      </c>
      <c r="V1743">
        <f>IF(A1743="",0,IFERROR(MATCH(A1743,Scope_Labor_Rates!$A$6:$A$46,0)+5,0))</f>
        <v>0</v>
      </c>
      <c r="W1743" s="178">
        <f>IF(V1743&gt;0,INDEX(Scope_Labor_Rates!$C$6:$C$46,V1743-5),0)</f>
        <v>0</v>
      </c>
      <c r="X1743" s="178">
        <f>IF(V1743&gt;0,INDEX(Scope_Labor_Rates!$C$6:$C$46,V1743-5),0)</f>
        <v>0</v>
      </c>
      <c r="Y1743" s="180">
        <f>IF(V1743&gt;0,INDEX(Scope_Labor_Rates!$S$6:$S$46,V1743-5),0)</f>
        <v>0</v>
      </c>
      <c r="Z1743" s="180">
        <f>IF(V1743&gt;0,INDEX(Scope_Labor_Rates!$R$6:$R$46,V1743-5),1)</f>
        <v>1</v>
      </c>
      <c r="AA1743" s="231">
        <f t="shared" si="243"/>
        <v>0</v>
      </c>
      <c r="AB1743" t="str">
        <f t="shared" si="244"/>
        <v/>
      </c>
      <c r="AC1743" s="178" t="str">
        <f t="shared" si="245"/>
        <v/>
      </c>
      <c r="AD1743" s="181">
        <f t="shared" si="246"/>
        <v>0</v>
      </c>
      <c r="AE1743" s="178">
        <f>IF(V1743&gt;0,P1743*INDEX(Scope_Labor_Rates!$E$6:$E$46,V1743-5),0)</f>
        <v>0</v>
      </c>
      <c r="AF1743" s="181">
        <f>IF(V1743&gt;0,AE1743*INDEX(Scope_Labor_Rates!$D$6:$D$46,V1743-5)*AA1743,0)</f>
        <v>0</v>
      </c>
      <c r="AG1743" s="178">
        <f>IF(V1743&gt;0,P1743*INDEX(Scope_Labor_Rates!$G$6:$G$46,V1743-5),0)</f>
        <v>0</v>
      </c>
      <c r="AH1743" s="181">
        <f>IF(V1743&gt;0,AG1743*INDEX(Scope_Labor_Rates!$F$6:$F$46,V1743-5)*AA1743,0)</f>
        <v>0</v>
      </c>
      <c r="AI1743" s="178">
        <f>IF(V1743&gt;0,P1743*INDEX(Scope_Labor_Rates!$I$6:$I$46,V1743-5),0)</f>
        <v>0</v>
      </c>
      <c r="AJ1743" s="181">
        <f>IF(V1743&gt;0,AI1743*INDEX(Scope_Labor_Rates!$H$6:$H$46,V1743-5)*AA1743,0)</f>
        <v>0</v>
      </c>
      <c r="AK1743" s="178">
        <f>IF(V1743&gt;0,P1743*INDEX(Scope_Labor_Rates!$K$6:$K$46,V1743-5),0)</f>
        <v>0</v>
      </c>
      <c r="AL1743" s="181">
        <f>IF(V1743&gt;0,AK1743*INDEX(Scope_Labor_Rates!$J$6:$J$46,V1743-5)*AA1743,0)</f>
        <v>0</v>
      </c>
      <c r="AM1743" s="178">
        <f>IF(V1743&gt;0,P1743*INDEX(Scope_Labor_Rates!$M$6:$M$46,V1743-5),0)</f>
        <v>0</v>
      </c>
      <c r="AN1743" s="178">
        <f>IF(V1743&gt;0,AM1743*INDEX(Scope_Labor_Rates!$L$6:$L$46,V1743-5)*AA1743,0)</f>
        <v>0</v>
      </c>
      <c r="AO1743" s="178">
        <f>IF(V1743&gt;0,P1743*INDEX(Scope_Labor_Rates!$O$6:$O$46,V1743-5)*AA1743,0)</f>
        <v>0</v>
      </c>
      <c r="AP1743" s="181">
        <f>IF(V1743&gt;0,P1743*INDEX(Scope_Labor_Rates!$Q$6:$Q$46,V1743-5)*AA1743,0)</f>
        <v>0</v>
      </c>
      <c r="AQ1743" s="178">
        <f t="shared" si="247"/>
        <v>0</v>
      </c>
      <c r="AR1743" s="178">
        <f t="shared" si="248"/>
        <v>0</v>
      </c>
      <c r="AS1743" s="178">
        <f t="shared" si="249"/>
        <v>0</v>
      </c>
      <c r="AT1743" s="178">
        <f t="shared" si="250"/>
        <v>0</v>
      </c>
      <c r="AU1743">
        <f t="shared" si="251"/>
        <v>0</v>
      </c>
    </row>
    <row r="1744" spans="1:47">
      <c r="A1744" t="str">
        <f>IF(All_Tasks!A1744="","",All_Tasks!A1744)</f>
        <v/>
      </c>
      <c r="B1744" t="str">
        <f>IF(All_Tasks!B1744="","",All_Tasks!B1744)</f>
        <v/>
      </c>
      <c r="C1744" t="str">
        <f>IF(All_Tasks!C1744="","",All_Tasks!C1744)</f>
        <v/>
      </c>
      <c r="D1744" t="str">
        <f>IF(All_Tasks!D1744="","",All_Tasks!D1744)</f>
        <v/>
      </c>
      <c r="E1744" t="str">
        <f>IF(All_Tasks!V1744&lt;&gt;"",All_Tasks!V1744,IF(All_Tasks!E1744&lt;&gt;"",All_Tasks!E1744,""))</f>
        <v/>
      </c>
      <c r="F1744" t="str">
        <f>IF(All_Tasks!F1744="","",All_Tasks!F1744)</f>
        <v/>
      </c>
      <c r="G1744" t="str">
        <f>IF(All_Tasks!G1744="","",All_Tasks!G1744)</f>
        <v/>
      </c>
      <c r="H1744" s="231" t="str">
        <f>IF(All_Tasks!H1744="","",All_Tasks!H1744)</f>
        <v/>
      </c>
      <c r="I1744" t="str">
        <f>IF(All_Tasks!I1744="","",All_Tasks!I1744)</f>
        <v/>
      </c>
      <c r="J1744" t="str">
        <f>IF(All_Tasks!J1744="","",All_Tasks!J1744)</f>
        <v/>
      </c>
      <c r="K1744" t="str">
        <f>IF(All_Tasks!K1744="","",All_Tasks!K1744)</f>
        <v/>
      </c>
      <c r="L1744" s="231" t="str">
        <f>IF(All_Tasks!L1744="","",All_Tasks!L1744)</f>
        <v/>
      </c>
      <c r="M1744" t="str">
        <f>IF(All_Tasks!M1744="","",All_Tasks!M1744)</f>
        <v/>
      </c>
      <c r="N1744" t="str">
        <f>IF(All_Tasks!N1744="","",All_Tasks!N1744)</f>
        <v/>
      </c>
      <c r="O1744" t="str">
        <f>IF(All_Tasks!O1744="","",All_Tasks!O1744)</f>
        <v/>
      </c>
      <c r="P1744" s="181">
        <f>IF(All_Tasks!P1744="",0,All_Tasks!P1744)</f>
        <v>0</v>
      </c>
      <c r="Q1744" s="181">
        <f>IF(All_Tasks!Q1744="",0,All_Tasks!Q1744)</f>
        <v>0</v>
      </c>
      <c r="R1744" s="181">
        <f>IF(All_Tasks!R1744="",0,All_Tasks!R1744)</f>
        <v>0</v>
      </c>
      <c r="S1744" s="181" t="str">
        <f>IF(All_Tasks!S1744="","",All_Tasks!S1744)</f>
        <v/>
      </c>
      <c r="T1744" t="str">
        <f>IF(All_Tasks!T1744="","",All_Tasks!T1744)</f>
        <v/>
      </c>
      <c r="U1744" t="str">
        <f>IF(All_Tasks!U1744="","",All_Tasks!U1744)</f>
        <v/>
      </c>
      <c r="V1744">
        <f>IF(A1744="",0,IFERROR(MATCH(A1744,Scope_Labor_Rates!$A$6:$A$46,0)+5,0))</f>
        <v>0</v>
      </c>
      <c r="W1744" s="178">
        <f>IF(V1744&gt;0,INDEX(Scope_Labor_Rates!$C$6:$C$46,V1744-5),0)</f>
        <v>0</v>
      </c>
      <c r="X1744" s="178">
        <f>IF(V1744&gt;0,INDEX(Scope_Labor_Rates!$C$6:$C$46,V1744-5),0)</f>
        <v>0</v>
      </c>
      <c r="Y1744" s="180">
        <f>IF(V1744&gt;0,INDEX(Scope_Labor_Rates!$S$6:$S$46,V1744-5),0)</f>
        <v>0</v>
      </c>
      <c r="Z1744" s="180">
        <f>IF(V1744&gt;0,INDEX(Scope_Labor_Rates!$R$6:$R$46,V1744-5),1)</f>
        <v>1</v>
      </c>
      <c r="AA1744" s="231">
        <f t="shared" si="243"/>
        <v>0</v>
      </c>
      <c r="AB1744" t="str">
        <f t="shared" si="244"/>
        <v/>
      </c>
      <c r="AC1744" s="178" t="str">
        <f t="shared" si="245"/>
        <v/>
      </c>
      <c r="AD1744" s="181">
        <f t="shared" si="246"/>
        <v>0</v>
      </c>
      <c r="AE1744" s="178">
        <f>IF(V1744&gt;0,P1744*INDEX(Scope_Labor_Rates!$E$6:$E$46,V1744-5),0)</f>
        <v>0</v>
      </c>
      <c r="AF1744" s="181">
        <f>IF(V1744&gt;0,AE1744*INDEX(Scope_Labor_Rates!$D$6:$D$46,V1744-5)*AA1744,0)</f>
        <v>0</v>
      </c>
      <c r="AG1744" s="178">
        <f>IF(V1744&gt;0,P1744*INDEX(Scope_Labor_Rates!$G$6:$G$46,V1744-5),0)</f>
        <v>0</v>
      </c>
      <c r="AH1744" s="181">
        <f>IF(V1744&gt;0,AG1744*INDEX(Scope_Labor_Rates!$F$6:$F$46,V1744-5)*AA1744,0)</f>
        <v>0</v>
      </c>
      <c r="AI1744" s="178">
        <f>IF(V1744&gt;0,P1744*INDEX(Scope_Labor_Rates!$I$6:$I$46,V1744-5),0)</f>
        <v>0</v>
      </c>
      <c r="AJ1744" s="181">
        <f>IF(V1744&gt;0,AI1744*INDEX(Scope_Labor_Rates!$H$6:$H$46,V1744-5)*AA1744,0)</f>
        <v>0</v>
      </c>
      <c r="AK1744" s="178">
        <f>IF(V1744&gt;0,P1744*INDEX(Scope_Labor_Rates!$K$6:$K$46,V1744-5),0)</f>
        <v>0</v>
      </c>
      <c r="AL1744" s="181">
        <f>IF(V1744&gt;0,AK1744*INDEX(Scope_Labor_Rates!$J$6:$J$46,V1744-5)*AA1744,0)</f>
        <v>0</v>
      </c>
      <c r="AM1744" s="178">
        <f>IF(V1744&gt;0,P1744*INDEX(Scope_Labor_Rates!$M$6:$M$46,V1744-5),0)</f>
        <v>0</v>
      </c>
      <c r="AN1744" s="178">
        <f>IF(V1744&gt;0,AM1744*INDEX(Scope_Labor_Rates!$L$6:$L$46,V1744-5)*AA1744,0)</f>
        <v>0</v>
      </c>
      <c r="AO1744" s="178">
        <f>IF(V1744&gt;0,P1744*INDEX(Scope_Labor_Rates!$O$6:$O$46,V1744-5)*AA1744,0)</f>
        <v>0</v>
      </c>
      <c r="AP1744" s="181">
        <f>IF(V1744&gt;0,P1744*INDEX(Scope_Labor_Rates!$Q$6:$Q$46,V1744-5)*AA1744,0)</f>
        <v>0</v>
      </c>
      <c r="AQ1744" s="178">
        <f t="shared" si="247"/>
        <v>0</v>
      </c>
      <c r="AR1744" s="178">
        <f t="shared" si="248"/>
        <v>0</v>
      </c>
      <c r="AS1744" s="178">
        <f t="shared" si="249"/>
        <v>0</v>
      </c>
      <c r="AT1744" s="178">
        <f t="shared" si="250"/>
        <v>0</v>
      </c>
      <c r="AU1744">
        <f t="shared" si="251"/>
        <v>0</v>
      </c>
    </row>
    <row r="1745" spans="1:47">
      <c r="A1745" t="str">
        <f>IF(All_Tasks!A1745="","",All_Tasks!A1745)</f>
        <v/>
      </c>
      <c r="B1745" t="str">
        <f>IF(All_Tasks!B1745="","",All_Tasks!B1745)</f>
        <v/>
      </c>
      <c r="C1745" t="str">
        <f>IF(All_Tasks!C1745="","",All_Tasks!C1745)</f>
        <v/>
      </c>
      <c r="D1745" t="str">
        <f>IF(All_Tasks!D1745="","",All_Tasks!D1745)</f>
        <v/>
      </c>
      <c r="E1745" t="str">
        <f>IF(All_Tasks!V1745&lt;&gt;"",All_Tasks!V1745,IF(All_Tasks!E1745&lt;&gt;"",All_Tasks!E1745,""))</f>
        <v/>
      </c>
      <c r="F1745" t="str">
        <f>IF(All_Tasks!F1745="","",All_Tasks!F1745)</f>
        <v/>
      </c>
      <c r="G1745" t="str">
        <f>IF(All_Tasks!G1745="","",All_Tasks!G1745)</f>
        <v/>
      </c>
      <c r="H1745" s="231" t="str">
        <f>IF(All_Tasks!H1745="","",All_Tasks!H1745)</f>
        <v/>
      </c>
      <c r="I1745" t="str">
        <f>IF(All_Tasks!I1745="","",All_Tasks!I1745)</f>
        <v/>
      </c>
      <c r="J1745" t="str">
        <f>IF(All_Tasks!J1745="","",All_Tasks!J1745)</f>
        <v/>
      </c>
      <c r="K1745" t="str">
        <f>IF(All_Tasks!K1745="","",All_Tasks!K1745)</f>
        <v/>
      </c>
      <c r="L1745" s="231" t="str">
        <f>IF(All_Tasks!L1745="","",All_Tasks!L1745)</f>
        <v/>
      </c>
      <c r="M1745" t="str">
        <f>IF(All_Tasks!M1745="","",All_Tasks!M1745)</f>
        <v/>
      </c>
      <c r="N1745" t="str">
        <f>IF(All_Tasks!N1745="","",All_Tasks!N1745)</f>
        <v/>
      </c>
      <c r="O1745" t="str">
        <f>IF(All_Tasks!O1745="","",All_Tasks!O1745)</f>
        <v/>
      </c>
      <c r="P1745" s="181">
        <f>IF(All_Tasks!P1745="",0,All_Tasks!P1745)</f>
        <v>0</v>
      </c>
      <c r="Q1745" s="181">
        <f>IF(All_Tasks!Q1745="",0,All_Tasks!Q1745)</f>
        <v>0</v>
      </c>
      <c r="R1745" s="181">
        <f>IF(All_Tasks!R1745="",0,All_Tasks!R1745)</f>
        <v>0</v>
      </c>
      <c r="S1745" s="181" t="str">
        <f>IF(All_Tasks!S1745="","",All_Tasks!S1745)</f>
        <v/>
      </c>
      <c r="T1745" t="str">
        <f>IF(All_Tasks!T1745="","",All_Tasks!T1745)</f>
        <v/>
      </c>
      <c r="U1745" t="str">
        <f>IF(All_Tasks!U1745="","",All_Tasks!U1745)</f>
        <v/>
      </c>
      <c r="V1745">
        <f>IF(A1745="",0,IFERROR(MATCH(A1745,Scope_Labor_Rates!$A$6:$A$46,0)+5,0))</f>
        <v>0</v>
      </c>
      <c r="W1745" s="178">
        <f>IF(V1745&gt;0,INDEX(Scope_Labor_Rates!$C$6:$C$46,V1745-5),0)</f>
        <v>0</v>
      </c>
      <c r="X1745" s="178">
        <f>IF(V1745&gt;0,INDEX(Scope_Labor_Rates!$C$6:$C$46,V1745-5),0)</f>
        <v>0</v>
      </c>
      <c r="Y1745" s="180">
        <f>IF(V1745&gt;0,INDEX(Scope_Labor_Rates!$S$6:$S$46,V1745-5),0)</f>
        <v>0</v>
      </c>
      <c r="Z1745" s="180">
        <f>IF(V1745&gt;0,INDEX(Scope_Labor_Rates!$R$6:$R$46,V1745-5),1)</f>
        <v>1</v>
      </c>
      <c r="AA1745" s="231">
        <f t="shared" si="243"/>
        <v>0</v>
      </c>
      <c r="AB1745" t="str">
        <f t="shared" si="244"/>
        <v/>
      </c>
      <c r="AC1745" s="178" t="str">
        <f t="shared" si="245"/>
        <v/>
      </c>
      <c r="AD1745" s="181">
        <f t="shared" si="246"/>
        <v>0</v>
      </c>
      <c r="AE1745" s="178">
        <f>IF(V1745&gt;0,P1745*INDEX(Scope_Labor_Rates!$E$6:$E$46,V1745-5),0)</f>
        <v>0</v>
      </c>
      <c r="AF1745" s="181">
        <f>IF(V1745&gt;0,AE1745*INDEX(Scope_Labor_Rates!$D$6:$D$46,V1745-5)*AA1745,0)</f>
        <v>0</v>
      </c>
      <c r="AG1745" s="178">
        <f>IF(V1745&gt;0,P1745*INDEX(Scope_Labor_Rates!$G$6:$G$46,V1745-5),0)</f>
        <v>0</v>
      </c>
      <c r="AH1745" s="181">
        <f>IF(V1745&gt;0,AG1745*INDEX(Scope_Labor_Rates!$F$6:$F$46,V1745-5)*AA1745,0)</f>
        <v>0</v>
      </c>
      <c r="AI1745" s="178">
        <f>IF(V1745&gt;0,P1745*INDEX(Scope_Labor_Rates!$I$6:$I$46,V1745-5),0)</f>
        <v>0</v>
      </c>
      <c r="AJ1745" s="181">
        <f>IF(V1745&gt;0,AI1745*INDEX(Scope_Labor_Rates!$H$6:$H$46,V1745-5)*AA1745,0)</f>
        <v>0</v>
      </c>
      <c r="AK1745" s="178">
        <f>IF(V1745&gt;0,P1745*INDEX(Scope_Labor_Rates!$K$6:$K$46,V1745-5),0)</f>
        <v>0</v>
      </c>
      <c r="AL1745" s="181">
        <f>IF(V1745&gt;0,AK1745*INDEX(Scope_Labor_Rates!$J$6:$J$46,V1745-5)*AA1745,0)</f>
        <v>0</v>
      </c>
      <c r="AM1745" s="178">
        <f>IF(V1745&gt;0,P1745*INDEX(Scope_Labor_Rates!$M$6:$M$46,V1745-5),0)</f>
        <v>0</v>
      </c>
      <c r="AN1745" s="178">
        <f>IF(V1745&gt;0,AM1745*INDEX(Scope_Labor_Rates!$L$6:$L$46,V1745-5)*AA1745,0)</f>
        <v>0</v>
      </c>
      <c r="AO1745" s="178">
        <f>IF(V1745&gt;0,P1745*INDEX(Scope_Labor_Rates!$O$6:$O$46,V1745-5)*AA1745,0)</f>
        <v>0</v>
      </c>
      <c r="AP1745" s="181">
        <f>IF(V1745&gt;0,P1745*INDEX(Scope_Labor_Rates!$Q$6:$Q$46,V1745-5)*AA1745,0)</f>
        <v>0</v>
      </c>
      <c r="AQ1745" s="178">
        <f t="shared" si="247"/>
        <v>0</v>
      </c>
      <c r="AR1745" s="178">
        <f t="shared" si="248"/>
        <v>0</v>
      </c>
      <c r="AS1745" s="178">
        <f t="shared" si="249"/>
        <v>0</v>
      </c>
      <c r="AT1745" s="178">
        <f t="shared" si="250"/>
        <v>0</v>
      </c>
      <c r="AU1745">
        <f t="shared" si="251"/>
        <v>0</v>
      </c>
    </row>
    <row r="1746" spans="1:47">
      <c r="A1746" t="str">
        <f>IF(All_Tasks!A1746="","",All_Tasks!A1746)</f>
        <v/>
      </c>
      <c r="B1746" t="str">
        <f>IF(All_Tasks!B1746="","",All_Tasks!B1746)</f>
        <v/>
      </c>
      <c r="C1746" t="str">
        <f>IF(All_Tasks!C1746="","",All_Tasks!C1746)</f>
        <v/>
      </c>
      <c r="D1746" t="str">
        <f>IF(All_Tasks!D1746="","",All_Tasks!D1746)</f>
        <v/>
      </c>
      <c r="E1746" t="str">
        <f>IF(All_Tasks!V1746&lt;&gt;"",All_Tasks!V1746,IF(All_Tasks!E1746&lt;&gt;"",All_Tasks!E1746,""))</f>
        <v/>
      </c>
      <c r="F1746" t="str">
        <f>IF(All_Tasks!F1746="","",All_Tasks!F1746)</f>
        <v/>
      </c>
      <c r="G1746" t="str">
        <f>IF(All_Tasks!G1746="","",All_Tasks!G1746)</f>
        <v/>
      </c>
      <c r="H1746" s="231" t="str">
        <f>IF(All_Tasks!H1746="","",All_Tasks!H1746)</f>
        <v/>
      </c>
      <c r="I1746" t="str">
        <f>IF(All_Tasks!I1746="","",All_Tasks!I1746)</f>
        <v/>
      </c>
      <c r="J1746" t="str">
        <f>IF(All_Tasks!J1746="","",All_Tasks!J1746)</f>
        <v/>
      </c>
      <c r="K1746" t="str">
        <f>IF(All_Tasks!K1746="","",All_Tasks!K1746)</f>
        <v/>
      </c>
      <c r="L1746" s="231" t="str">
        <f>IF(All_Tasks!L1746="","",All_Tasks!L1746)</f>
        <v/>
      </c>
      <c r="M1746" t="str">
        <f>IF(All_Tasks!M1746="","",All_Tasks!M1746)</f>
        <v/>
      </c>
      <c r="N1746" t="str">
        <f>IF(All_Tasks!N1746="","",All_Tasks!N1746)</f>
        <v/>
      </c>
      <c r="O1746" t="str">
        <f>IF(All_Tasks!O1746="","",All_Tasks!O1746)</f>
        <v/>
      </c>
      <c r="P1746" s="181">
        <f>IF(All_Tasks!P1746="",0,All_Tasks!P1746)</f>
        <v>0</v>
      </c>
      <c r="Q1746" s="181">
        <f>IF(All_Tasks!Q1746="",0,All_Tasks!Q1746)</f>
        <v>0</v>
      </c>
      <c r="R1746" s="181">
        <f>IF(All_Tasks!R1746="",0,All_Tasks!R1746)</f>
        <v>0</v>
      </c>
      <c r="S1746" s="181" t="str">
        <f>IF(All_Tasks!S1746="","",All_Tasks!S1746)</f>
        <v/>
      </c>
      <c r="T1746" t="str">
        <f>IF(All_Tasks!T1746="","",All_Tasks!T1746)</f>
        <v/>
      </c>
      <c r="U1746" t="str">
        <f>IF(All_Tasks!U1746="","",All_Tasks!U1746)</f>
        <v/>
      </c>
      <c r="V1746">
        <f>IF(A1746="",0,IFERROR(MATCH(A1746,Scope_Labor_Rates!$A$6:$A$46,0)+5,0))</f>
        <v>0</v>
      </c>
      <c r="W1746" s="178">
        <f>IF(V1746&gt;0,INDEX(Scope_Labor_Rates!$C$6:$C$46,V1746-5),0)</f>
        <v>0</v>
      </c>
      <c r="X1746" s="178">
        <f>IF(V1746&gt;0,INDEX(Scope_Labor_Rates!$C$6:$C$46,V1746-5),0)</f>
        <v>0</v>
      </c>
      <c r="Y1746" s="180">
        <f>IF(V1746&gt;0,INDEX(Scope_Labor_Rates!$S$6:$S$46,V1746-5),0)</f>
        <v>0</v>
      </c>
      <c r="Z1746" s="180">
        <f>IF(V1746&gt;0,INDEX(Scope_Labor_Rates!$R$6:$R$46,V1746-5),1)</f>
        <v>1</v>
      </c>
      <c r="AA1746" s="231">
        <f t="shared" si="243"/>
        <v>0</v>
      </c>
      <c r="AB1746" t="str">
        <f t="shared" si="244"/>
        <v/>
      </c>
      <c r="AC1746" s="178" t="str">
        <f t="shared" si="245"/>
        <v/>
      </c>
      <c r="AD1746" s="181">
        <f t="shared" si="246"/>
        <v>0</v>
      </c>
      <c r="AE1746" s="178">
        <f>IF(V1746&gt;0,P1746*INDEX(Scope_Labor_Rates!$E$6:$E$46,V1746-5),0)</f>
        <v>0</v>
      </c>
      <c r="AF1746" s="181">
        <f>IF(V1746&gt;0,AE1746*INDEX(Scope_Labor_Rates!$D$6:$D$46,V1746-5)*AA1746,0)</f>
        <v>0</v>
      </c>
      <c r="AG1746" s="178">
        <f>IF(V1746&gt;0,P1746*INDEX(Scope_Labor_Rates!$G$6:$G$46,V1746-5),0)</f>
        <v>0</v>
      </c>
      <c r="AH1746" s="181">
        <f>IF(V1746&gt;0,AG1746*INDEX(Scope_Labor_Rates!$F$6:$F$46,V1746-5)*AA1746,0)</f>
        <v>0</v>
      </c>
      <c r="AI1746" s="178">
        <f>IF(V1746&gt;0,P1746*INDEX(Scope_Labor_Rates!$I$6:$I$46,V1746-5),0)</f>
        <v>0</v>
      </c>
      <c r="AJ1746" s="181">
        <f>IF(V1746&gt;0,AI1746*INDEX(Scope_Labor_Rates!$H$6:$H$46,V1746-5)*AA1746,0)</f>
        <v>0</v>
      </c>
      <c r="AK1746" s="178">
        <f>IF(V1746&gt;0,P1746*INDEX(Scope_Labor_Rates!$K$6:$K$46,V1746-5),0)</f>
        <v>0</v>
      </c>
      <c r="AL1746" s="181">
        <f>IF(V1746&gt;0,AK1746*INDEX(Scope_Labor_Rates!$J$6:$J$46,V1746-5)*AA1746,0)</f>
        <v>0</v>
      </c>
      <c r="AM1746" s="178">
        <f>IF(V1746&gt;0,P1746*INDEX(Scope_Labor_Rates!$M$6:$M$46,V1746-5),0)</f>
        <v>0</v>
      </c>
      <c r="AN1746" s="178">
        <f>IF(V1746&gt;0,AM1746*INDEX(Scope_Labor_Rates!$L$6:$L$46,V1746-5)*AA1746,0)</f>
        <v>0</v>
      </c>
      <c r="AO1746" s="178">
        <f>IF(V1746&gt;0,P1746*INDEX(Scope_Labor_Rates!$O$6:$O$46,V1746-5)*AA1746,0)</f>
        <v>0</v>
      </c>
      <c r="AP1746" s="181">
        <f>IF(V1746&gt;0,P1746*INDEX(Scope_Labor_Rates!$Q$6:$Q$46,V1746-5)*AA1746,0)</f>
        <v>0</v>
      </c>
      <c r="AQ1746" s="178">
        <f t="shared" si="247"/>
        <v>0</v>
      </c>
      <c r="AR1746" s="178">
        <f t="shared" si="248"/>
        <v>0</v>
      </c>
      <c r="AS1746" s="178">
        <f t="shared" si="249"/>
        <v>0</v>
      </c>
      <c r="AT1746" s="178">
        <f t="shared" si="250"/>
        <v>0</v>
      </c>
      <c r="AU1746">
        <f t="shared" si="251"/>
        <v>0</v>
      </c>
    </row>
    <row r="1747" spans="1:47">
      <c r="A1747" t="str">
        <f>IF(All_Tasks!A1747="","",All_Tasks!A1747)</f>
        <v/>
      </c>
      <c r="B1747" t="str">
        <f>IF(All_Tasks!B1747="","",All_Tasks!B1747)</f>
        <v/>
      </c>
      <c r="C1747" t="str">
        <f>IF(All_Tasks!C1747="","",All_Tasks!C1747)</f>
        <v/>
      </c>
      <c r="D1747" t="str">
        <f>IF(All_Tasks!D1747="","",All_Tasks!D1747)</f>
        <v/>
      </c>
      <c r="E1747" t="str">
        <f>IF(All_Tasks!V1747&lt;&gt;"",All_Tasks!V1747,IF(All_Tasks!E1747&lt;&gt;"",All_Tasks!E1747,""))</f>
        <v/>
      </c>
      <c r="F1747" t="str">
        <f>IF(All_Tasks!F1747="","",All_Tasks!F1747)</f>
        <v/>
      </c>
      <c r="G1747" t="str">
        <f>IF(All_Tasks!G1747="","",All_Tasks!G1747)</f>
        <v/>
      </c>
      <c r="H1747" s="231" t="str">
        <f>IF(All_Tasks!H1747="","",All_Tasks!H1747)</f>
        <v/>
      </c>
      <c r="I1747" t="str">
        <f>IF(All_Tasks!I1747="","",All_Tasks!I1747)</f>
        <v/>
      </c>
      <c r="J1747" t="str">
        <f>IF(All_Tasks!J1747="","",All_Tasks!J1747)</f>
        <v/>
      </c>
      <c r="K1747" t="str">
        <f>IF(All_Tasks!K1747="","",All_Tasks!K1747)</f>
        <v/>
      </c>
      <c r="L1747" s="231" t="str">
        <f>IF(All_Tasks!L1747="","",All_Tasks!L1747)</f>
        <v/>
      </c>
      <c r="M1747" t="str">
        <f>IF(All_Tasks!M1747="","",All_Tasks!M1747)</f>
        <v/>
      </c>
      <c r="N1747" t="str">
        <f>IF(All_Tasks!N1747="","",All_Tasks!N1747)</f>
        <v/>
      </c>
      <c r="O1747" t="str">
        <f>IF(All_Tasks!O1747="","",All_Tasks!O1747)</f>
        <v/>
      </c>
      <c r="P1747" s="181">
        <f>IF(All_Tasks!P1747="",0,All_Tasks!P1747)</f>
        <v>0</v>
      </c>
      <c r="Q1747" s="181">
        <f>IF(All_Tasks!Q1747="",0,All_Tasks!Q1747)</f>
        <v>0</v>
      </c>
      <c r="R1747" s="181">
        <f>IF(All_Tasks!R1747="",0,All_Tasks!R1747)</f>
        <v>0</v>
      </c>
      <c r="S1747" s="181" t="str">
        <f>IF(All_Tasks!S1747="","",All_Tasks!S1747)</f>
        <v/>
      </c>
      <c r="T1747" t="str">
        <f>IF(All_Tasks!T1747="","",All_Tasks!T1747)</f>
        <v/>
      </c>
      <c r="U1747" t="str">
        <f>IF(All_Tasks!U1747="","",All_Tasks!U1747)</f>
        <v/>
      </c>
      <c r="V1747">
        <f>IF(A1747="",0,IFERROR(MATCH(A1747,Scope_Labor_Rates!$A$6:$A$46,0)+5,0))</f>
        <v>0</v>
      </c>
      <c r="W1747" s="178">
        <f>IF(V1747&gt;0,INDEX(Scope_Labor_Rates!$C$6:$C$46,V1747-5),0)</f>
        <v>0</v>
      </c>
      <c r="X1747" s="178">
        <f>IF(V1747&gt;0,INDEX(Scope_Labor_Rates!$C$6:$C$46,V1747-5),0)</f>
        <v>0</v>
      </c>
      <c r="Y1747" s="180">
        <f>IF(V1747&gt;0,INDEX(Scope_Labor_Rates!$S$6:$S$46,V1747-5),0)</f>
        <v>0</v>
      </c>
      <c r="Z1747" s="180">
        <f>IF(V1747&gt;0,INDEX(Scope_Labor_Rates!$R$6:$R$46,V1747-5),1)</f>
        <v>1</v>
      </c>
      <c r="AA1747" s="231">
        <f t="shared" si="243"/>
        <v>0</v>
      </c>
      <c r="AB1747" t="str">
        <f t="shared" si="244"/>
        <v/>
      </c>
      <c r="AC1747" s="178" t="str">
        <f t="shared" si="245"/>
        <v/>
      </c>
      <c r="AD1747" s="181">
        <f t="shared" si="246"/>
        <v>0</v>
      </c>
      <c r="AE1747" s="178">
        <f>IF(V1747&gt;0,P1747*INDEX(Scope_Labor_Rates!$E$6:$E$46,V1747-5),0)</f>
        <v>0</v>
      </c>
      <c r="AF1747" s="181">
        <f>IF(V1747&gt;0,AE1747*INDEX(Scope_Labor_Rates!$D$6:$D$46,V1747-5)*AA1747,0)</f>
        <v>0</v>
      </c>
      <c r="AG1747" s="178">
        <f>IF(V1747&gt;0,P1747*INDEX(Scope_Labor_Rates!$G$6:$G$46,V1747-5),0)</f>
        <v>0</v>
      </c>
      <c r="AH1747" s="181">
        <f>IF(V1747&gt;0,AG1747*INDEX(Scope_Labor_Rates!$F$6:$F$46,V1747-5)*AA1747,0)</f>
        <v>0</v>
      </c>
      <c r="AI1747" s="178">
        <f>IF(V1747&gt;0,P1747*INDEX(Scope_Labor_Rates!$I$6:$I$46,V1747-5),0)</f>
        <v>0</v>
      </c>
      <c r="AJ1747" s="181">
        <f>IF(V1747&gt;0,AI1747*INDEX(Scope_Labor_Rates!$H$6:$H$46,V1747-5)*AA1747,0)</f>
        <v>0</v>
      </c>
      <c r="AK1747" s="178">
        <f>IF(V1747&gt;0,P1747*INDEX(Scope_Labor_Rates!$K$6:$K$46,V1747-5),0)</f>
        <v>0</v>
      </c>
      <c r="AL1747" s="181">
        <f>IF(V1747&gt;0,AK1747*INDEX(Scope_Labor_Rates!$J$6:$J$46,V1747-5)*AA1747,0)</f>
        <v>0</v>
      </c>
      <c r="AM1747" s="178">
        <f>IF(V1747&gt;0,P1747*INDEX(Scope_Labor_Rates!$M$6:$M$46,V1747-5),0)</f>
        <v>0</v>
      </c>
      <c r="AN1747" s="178">
        <f>IF(V1747&gt;0,AM1747*INDEX(Scope_Labor_Rates!$L$6:$L$46,V1747-5)*AA1747,0)</f>
        <v>0</v>
      </c>
      <c r="AO1747" s="178">
        <f>IF(V1747&gt;0,P1747*INDEX(Scope_Labor_Rates!$O$6:$O$46,V1747-5)*AA1747,0)</f>
        <v>0</v>
      </c>
      <c r="AP1747" s="181">
        <f>IF(V1747&gt;0,P1747*INDEX(Scope_Labor_Rates!$Q$6:$Q$46,V1747-5)*AA1747,0)</f>
        <v>0</v>
      </c>
      <c r="AQ1747" s="178">
        <f t="shared" si="247"/>
        <v>0</v>
      </c>
      <c r="AR1747" s="178">
        <f t="shared" si="248"/>
        <v>0</v>
      </c>
      <c r="AS1747" s="178">
        <f t="shared" si="249"/>
        <v>0</v>
      </c>
      <c r="AT1747" s="178">
        <f t="shared" si="250"/>
        <v>0</v>
      </c>
      <c r="AU1747">
        <f t="shared" si="251"/>
        <v>0</v>
      </c>
    </row>
    <row r="1748" spans="1:47">
      <c r="A1748" t="str">
        <f>IF(All_Tasks!A1748="","",All_Tasks!A1748)</f>
        <v/>
      </c>
      <c r="B1748" t="str">
        <f>IF(All_Tasks!B1748="","",All_Tasks!B1748)</f>
        <v/>
      </c>
      <c r="C1748" t="str">
        <f>IF(All_Tasks!C1748="","",All_Tasks!C1748)</f>
        <v/>
      </c>
      <c r="D1748" t="str">
        <f>IF(All_Tasks!D1748="","",All_Tasks!D1748)</f>
        <v/>
      </c>
      <c r="E1748" t="str">
        <f>IF(All_Tasks!V1748&lt;&gt;"",All_Tasks!V1748,IF(All_Tasks!E1748&lt;&gt;"",All_Tasks!E1748,""))</f>
        <v/>
      </c>
      <c r="F1748" t="str">
        <f>IF(All_Tasks!F1748="","",All_Tasks!F1748)</f>
        <v/>
      </c>
      <c r="G1748" t="str">
        <f>IF(All_Tasks!G1748="","",All_Tasks!G1748)</f>
        <v/>
      </c>
      <c r="H1748" s="231" t="str">
        <f>IF(All_Tasks!H1748="","",All_Tasks!H1748)</f>
        <v/>
      </c>
      <c r="I1748" t="str">
        <f>IF(All_Tasks!I1748="","",All_Tasks!I1748)</f>
        <v/>
      </c>
      <c r="J1748" t="str">
        <f>IF(All_Tasks!J1748="","",All_Tasks!J1748)</f>
        <v/>
      </c>
      <c r="K1748" t="str">
        <f>IF(All_Tasks!K1748="","",All_Tasks!K1748)</f>
        <v/>
      </c>
      <c r="L1748" s="231" t="str">
        <f>IF(All_Tasks!L1748="","",All_Tasks!L1748)</f>
        <v/>
      </c>
      <c r="M1748" t="str">
        <f>IF(All_Tasks!M1748="","",All_Tasks!M1748)</f>
        <v/>
      </c>
      <c r="N1748" t="str">
        <f>IF(All_Tasks!N1748="","",All_Tasks!N1748)</f>
        <v/>
      </c>
      <c r="O1748" t="str">
        <f>IF(All_Tasks!O1748="","",All_Tasks!O1748)</f>
        <v/>
      </c>
      <c r="P1748" s="181">
        <f>IF(All_Tasks!P1748="",0,All_Tasks!P1748)</f>
        <v>0</v>
      </c>
      <c r="Q1748" s="181">
        <f>IF(All_Tasks!Q1748="",0,All_Tasks!Q1748)</f>
        <v>0</v>
      </c>
      <c r="R1748" s="181">
        <f>IF(All_Tasks!R1748="",0,All_Tasks!R1748)</f>
        <v>0</v>
      </c>
      <c r="S1748" s="181" t="str">
        <f>IF(All_Tasks!S1748="","",All_Tasks!S1748)</f>
        <v/>
      </c>
      <c r="T1748" t="str">
        <f>IF(All_Tasks!T1748="","",All_Tasks!T1748)</f>
        <v/>
      </c>
      <c r="U1748" t="str">
        <f>IF(All_Tasks!U1748="","",All_Tasks!U1748)</f>
        <v/>
      </c>
      <c r="V1748">
        <f>IF(A1748="",0,IFERROR(MATCH(A1748,Scope_Labor_Rates!$A$6:$A$46,0)+5,0))</f>
        <v>0</v>
      </c>
      <c r="W1748" s="178">
        <f>IF(V1748&gt;0,INDEX(Scope_Labor_Rates!$C$6:$C$46,V1748-5),0)</f>
        <v>0</v>
      </c>
      <c r="X1748" s="178">
        <f>IF(V1748&gt;0,INDEX(Scope_Labor_Rates!$C$6:$C$46,V1748-5),0)</f>
        <v>0</v>
      </c>
      <c r="Y1748" s="180">
        <f>IF(V1748&gt;0,INDEX(Scope_Labor_Rates!$S$6:$S$46,V1748-5),0)</f>
        <v>0</v>
      </c>
      <c r="Z1748" s="180">
        <f>IF(V1748&gt;0,INDEX(Scope_Labor_Rates!$R$6:$R$46,V1748-5),1)</f>
        <v>1</v>
      </c>
      <c r="AA1748" s="231">
        <f t="shared" si="243"/>
        <v>0</v>
      </c>
      <c r="AB1748" t="str">
        <f t="shared" si="244"/>
        <v/>
      </c>
      <c r="AC1748" s="178" t="str">
        <f t="shared" si="245"/>
        <v/>
      </c>
      <c r="AD1748" s="181">
        <f t="shared" si="246"/>
        <v>0</v>
      </c>
      <c r="AE1748" s="178">
        <f>IF(V1748&gt;0,P1748*INDEX(Scope_Labor_Rates!$E$6:$E$46,V1748-5),0)</f>
        <v>0</v>
      </c>
      <c r="AF1748" s="181">
        <f>IF(V1748&gt;0,AE1748*INDEX(Scope_Labor_Rates!$D$6:$D$46,V1748-5)*AA1748,0)</f>
        <v>0</v>
      </c>
      <c r="AG1748" s="178">
        <f>IF(V1748&gt;0,P1748*INDEX(Scope_Labor_Rates!$G$6:$G$46,V1748-5),0)</f>
        <v>0</v>
      </c>
      <c r="AH1748" s="181">
        <f>IF(V1748&gt;0,AG1748*INDEX(Scope_Labor_Rates!$F$6:$F$46,V1748-5)*AA1748,0)</f>
        <v>0</v>
      </c>
      <c r="AI1748" s="178">
        <f>IF(V1748&gt;0,P1748*INDEX(Scope_Labor_Rates!$I$6:$I$46,V1748-5),0)</f>
        <v>0</v>
      </c>
      <c r="AJ1748" s="181">
        <f>IF(V1748&gt;0,AI1748*INDEX(Scope_Labor_Rates!$H$6:$H$46,V1748-5)*AA1748,0)</f>
        <v>0</v>
      </c>
      <c r="AK1748" s="178">
        <f>IF(V1748&gt;0,P1748*INDEX(Scope_Labor_Rates!$K$6:$K$46,V1748-5),0)</f>
        <v>0</v>
      </c>
      <c r="AL1748" s="181">
        <f>IF(V1748&gt;0,AK1748*INDEX(Scope_Labor_Rates!$J$6:$J$46,V1748-5)*AA1748,0)</f>
        <v>0</v>
      </c>
      <c r="AM1748" s="178">
        <f>IF(V1748&gt;0,P1748*INDEX(Scope_Labor_Rates!$M$6:$M$46,V1748-5),0)</f>
        <v>0</v>
      </c>
      <c r="AN1748" s="178">
        <f>IF(V1748&gt;0,AM1748*INDEX(Scope_Labor_Rates!$L$6:$L$46,V1748-5)*AA1748,0)</f>
        <v>0</v>
      </c>
      <c r="AO1748" s="178">
        <f>IF(V1748&gt;0,P1748*INDEX(Scope_Labor_Rates!$O$6:$O$46,V1748-5)*AA1748,0)</f>
        <v>0</v>
      </c>
      <c r="AP1748" s="181">
        <f>IF(V1748&gt;0,P1748*INDEX(Scope_Labor_Rates!$Q$6:$Q$46,V1748-5)*AA1748,0)</f>
        <v>0</v>
      </c>
      <c r="AQ1748" s="178">
        <f t="shared" si="247"/>
        <v>0</v>
      </c>
      <c r="AR1748" s="178">
        <f t="shared" si="248"/>
        <v>0</v>
      </c>
      <c r="AS1748" s="178">
        <f t="shared" si="249"/>
        <v>0</v>
      </c>
      <c r="AT1748" s="178">
        <f t="shared" si="250"/>
        <v>0</v>
      </c>
      <c r="AU1748">
        <f t="shared" si="251"/>
        <v>0</v>
      </c>
    </row>
    <row r="1749" spans="1:47">
      <c r="A1749" t="str">
        <f>IF(All_Tasks!A1749="","",All_Tasks!A1749)</f>
        <v/>
      </c>
      <c r="B1749" t="str">
        <f>IF(All_Tasks!B1749="","",All_Tasks!B1749)</f>
        <v/>
      </c>
      <c r="C1749" t="str">
        <f>IF(All_Tasks!C1749="","",All_Tasks!C1749)</f>
        <v/>
      </c>
      <c r="D1749" t="str">
        <f>IF(All_Tasks!D1749="","",All_Tasks!D1749)</f>
        <v/>
      </c>
      <c r="E1749" t="str">
        <f>IF(All_Tasks!V1749&lt;&gt;"",All_Tasks!V1749,IF(All_Tasks!E1749&lt;&gt;"",All_Tasks!E1749,""))</f>
        <v/>
      </c>
      <c r="F1749" t="str">
        <f>IF(All_Tasks!F1749="","",All_Tasks!F1749)</f>
        <v/>
      </c>
      <c r="G1749" t="str">
        <f>IF(All_Tasks!G1749="","",All_Tasks!G1749)</f>
        <v/>
      </c>
      <c r="H1749" s="231" t="str">
        <f>IF(All_Tasks!H1749="","",All_Tasks!H1749)</f>
        <v/>
      </c>
      <c r="I1749" t="str">
        <f>IF(All_Tasks!I1749="","",All_Tasks!I1749)</f>
        <v/>
      </c>
      <c r="J1749" t="str">
        <f>IF(All_Tasks!J1749="","",All_Tasks!J1749)</f>
        <v/>
      </c>
      <c r="K1749" t="str">
        <f>IF(All_Tasks!K1749="","",All_Tasks!K1749)</f>
        <v/>
      </c>
      <c r="L1749" s="231" t="str">
        <f>IF(All_Tasks!L1749="","",All_Tasks!L1749)</f>
        <v/>
      </c>
      <c r="M1749" t="str">
        <f>IF(All_Tasks!M1749="","",All_Tasks!M1749)</f>
        <v/>
      </c>
      <c r="N1749" t="str">
        <f>IF(All_Tasks!N1749="","",All_Tasks!N1749)</f>
        <v/>
      </c>
      <c r="O1749" t="str">
        <f>IF(All_Tasks!O1749="","",All_Tasks!O1749)</f>
        <v/>
      </c>
      <c r="P1749" s="181">
        <f>IF(All_Tasks!P1749="",0,All_Tasks!P1749)</f>
        <v>0</v>
      </c>
      <c r="Q1749" s="181">
        <f>IF(All_Tasks!Q1749="",0,All_Tasks!Q1749)</f>
        <v>0</v>
      </c>
      <c r="R1749" s="181">
        <f>IF(All_Tasks!R1749="",0,All_Tasks!R1749)</f>
        <v>0</v>
      </c>
      <c r="S1749" s="181" t="str">
        <f>IF(All_Tasks!S1749="","",All_Tasks!S1749)</f>
        <v/>
      </c>
      <c r="T1749" t="str">
        <f>IF(All_Tasks!T1749="","",All_Tasks!T1749)</f>
        <v/>
      </c>
      <c r="U1749" t="str">
        <f>IF(All_Tasks!U1749="","",All_Tasks!U1749)</f>
        <v/>
      </c>
      <c r="V1749">
        <f>IF(A1749="",0,IFERROR(MATCH(A1749,Scope_Labor_Rates!$A$6:$A$46,0)+5,0))</f>
        <v>0</v>
      </c>
      <c r="W1749" s="178">
        <f>IF(V1749&gt;0,INDEX(Scope_Labor_Rates!$C$6:$C$46,V1749-5),0)</f>
        <v>0</v>
      </c>
      <c r="X1749" s="178">
        <f>IF(V1749&gt;0,INDEX(Scope_Labor_Rates!$C$6:$C$46,V1749-5),0)</f>
        <v>0</v>
      </c>
      <c r="Y1749" s="180">
        <f>IF(V1749&gt;0,INDEX(Scope_Labor_Rates!$S$6:$S$46,V1749-5),0)</f>
        <v>0</v>
      </c>
      <c r="Z1749" s="180">
        <f>IF(V1749&gt;0,INDEX(Scope_Labor_Rates!$R$6:$R$46,V1749-5),1)</f>
        <v>1</v>
      </c>
      <c r="AA1749" s="231">
        <f t="shared" si="243"/>
        <v>0</v>
      </c>
      <c r="AB1749" t="str">
        <f t="shared" si="244"/>
        <v/>
      </c>
      <c r="AC1749" s="178" t="str">
        <f t="shared" si="245"/>
        <v/>
      </c>
      <c r="AD1749" s="181">
        <f t="shared" si="246"/>
        <v>0</v>
      </c>
      <c r="AE1749" s="178">
        <f>IF(V1749&gt;0,P1749*INDEX(Scope_Labor_Rates!$E$6:$E$46,V1749-5),0)</f>
        <v>0</v>
      </c>
      <c r="AF1749" s="181">
        <f>IF(V1749&gt;0,AE1749*INDEX(Scope_Labor_Rates!$D$6:$D$46,V1749-5)*AA1749,0)</f>
        <v>0</v>
      </c>
      <c r="AG1749" s="178">
        <f>IF(V1749&gt;0,P1749*INDEX(Scope_Labor_Rates!$G$6:$G$46,V1749-5),0)</f>
        <v>0</v>
      </c>
      <c r="AH1749" s="181">
        <f>IF(V1749&gt;0,AG1749*INDEX(Scope_Labor_Rates!$F$6:$F$46,V1749-5)*AA1749,0)</f>
        <v>0</v>
      </c>
      <c r="AI1749" s="178">
        <f>IF(V1749&gt;0,P1749*INDEX(Scope_Labor_Rates!$I$6:$I$46,V1749-5),0)</f>
        <v>0</v>
      </c>
      <c r="AJ1749" s="181">
        <f>IF(V1749&gt;0,AI1749*INDEX(Scope_Labor_Rates!$H$6:$H$46,V1749-5)*AA1749,0)</f>
        <v>0</v>
      </c>
      <c r="AK1749" s="178">
        <f>IF(V1749&gt;0,P1749*INDEX(Scope_Labor_Rates!$K$6:$K$46,V1749-5),0)</f>
        <v>0</v>
      </c>
      <c r="AL1749" s="181">
        <f>IF(V1749&gt;0,AK1749*INDEX(Scope_Labor_Rates!$J$6:$J$46,V1749-5)*AA1749,0)</f>
        <v>0</v>
      </c>
      <c r="AM1749" s="178">
        <f>IF(V1749&gt;0,P1749*INDEX(Scope_Labor_Rates!$M$6:$M$46,V1749-5),0)</f>
        <v>0</v>
      </c>
      <c r="AN1749" s="178">
        <f>IF(V1749&gt;0,AM1749*INDEX(Scope_Labor_Rates!$L$6:$L$46,V1749-5)*AA1749,0)</f>
        <v>0</v>
      </c>
      <c r="AO1749" s="178">
        <f>IF(V1749&gt;0,P1749*INDEX(Scope_Labor_Rates!$O$6:$O$46,V1749-5)*AA1749,0)</f>
        <v>0</v>
      </c>
      <c r="AP1749" s="181">
        <f>IF(V1749&gt;0,P1749*INDEX(Scope_Labor_Rates!$Q$6:$Q$46,V1749-5)*AA1749,0)</f>
        <v>0</v>
      </c>
      <c r="AQ1749" s="178">
        <f t="shared" si="247"/>
        <v>0</v>
      </c>
      <c r="AR1749" s="178">
        <f t="shared" si="248"/>
        <v>0</v>
      </c>
      <c r="AS1749" s="178">
        <f t="shared" si="249"/>
        <v>0</v>
      </c>
      <c r="AT1749" s="178">
        <f t="shared" si="250"/>
        <v>0</v>
      </c>
      <c r="AU1749">
        <f t="shared" si="251"/>
        <v>0</v>
      </c>
    </row>
    <row r="1750" spans="1:47">
      <c r="A1750" t="str">
        <f>IF(All_Tasks!A1750="","",All_Tasks!A1750)</f>
        <v/>
      </c>
      <c r="B1750" t="str">
        <f>IF(All_Tasks!B1750="","",All_Tasks!B1750)</f>
        <v/>
      </c>
      <c r="C1750" t="str">
        <f>IF(All_Tasks!C1750="","",All_Tasks!C1750)</f>
        <v/>
      </c>
      <c r="D1750" t="str">
        <f>IF(All_Tasks!D1750="","",All_Tasks!D1750)</f>
        <v/>
      </c>
      <c r="E1750" t="str">
        <f>IF(All_Tasks!V1750&lt;&gt;"",All_Tasks!V1750,IF(All_Tasks!E1750&lt;&gt;"",All_Tasks!E1750,""))</f>
        <v/>
      </c>
      <c r="F1750" t="str">
        <f>IF(All_Tasks!F1750="","",All_Tasks!F1750)</f>
        <v/>
      </c>
      <c r="G1750" t="str">
        <f>IF(All_Tasks!G1750="","",All_Tasks!G1750)</f>
        <v/>
      </c>
      <c r="H1750" s="231" t="str">
        <f>IF(All_Tasks!H1750="","",All_Tasks!H1750)</f>
        <v/>
      </c>
      <c r="I1750" t="str">
        <f>IF(All_Tasks!I1750="","",All_Tasks!I1750)</f>
        <v/>
      </c>
      <c r="J1750" t="str">
        <f>IF(All_Tasks!J1750="","",All_Tasks!J1750)</f>
        <v/>
      </c>
      <c r="K1750" t="str">
        <f>IF(All_Tasks!K1750="","",All_Tasks!K1750)</f>
        <v/>
      </c>
      <c r="L1750" s="231" t="str">
        <f>IF(All_Tasks!L1750="","",All_Tasks!L1750)</f>
        <v/>
      </c>
      <c r="M1750" t="str">
        <f>IF(All_Tasks!M1750="","",All_Tasks!M1750)</f>
        <v/>
      </c>
      <c r="N1750" t="str">
        <f>IF(All_Tasks!N1750="","",All_Tasks!N1750)</f>
        <v/>
      </c>
      <c r="O1750" t="str">
        <f>IF(All_Tasks!O1750="","",All_Tasks!O1750)</f>
        <v/>
      </c>
      <c r="P1750" s="181">
        <f>IF(All_Tasks!P1750="",0,All_Tasks!P1750)</f>
        <v>0</v>
      </c>
      <c r="Q1750" s="181">
        <f>IF(All_Tasks!Q1750="",0,All_Tasks!Q1750)</f>
        <v>0</v>
      </c>
      <c r="R1750" s="181">
        <f>IF(All_Tasks!R1750="",0,All_Tasks!R1750)</f>
        <v>0</v>
      </c>
      <c r="S1750" s="181" t="str">
        <f>IF(All_Tasks!S1750="","",All_Tasks!S1750)</f>
        <v/>
      </c>
      <c r="T1750" t="str">
        <f>IF(All_Tasks!T1750="","",All_Tasks!T1750)</f>
        <v/>
      </c>
      <c r="U1750" t="str">
        <f>IF(All_Tasks!U1750="","",All_Tasks!U1750)</f>
        <v/>
      </c>
      <c r="V1750">
        <f>IF(A1750="",0,IFERROR(MATCH(A1750,Scope_Labor_Rates!$A$6:$A$46,0)+5,0))</f>
        <v>0</v>
      </c>
      <c r="W1750" s="178">
        <f>IF(V1750&gt;0,INDEX(Scope_Labor_Rates!$C$6:$C$46,V1750-5),0)</f>
        <v>0</v>
      </c>
      <c r="X1750" s="178">
        <f>IF(V1750&gt;0,INDEX(Scope_Labor_Rates!$C$6:$C$46,V1750-5),0)</f>
        <v>0</v>
      </c>
      <c r="Y1750" s="180">
        <f>IF(V1750&gt;0,INDEX(Scope_Labor_Rates!$S$6:$S$46,V1750-5),0)</f>
        <v>0</v>
      </c>
      <c r="Z1750" s="180">
        <f>IF(V1750&gt;0,INDEX(Scope_Labor_Rates!$R$6:$R$46,V1750-5),1)</f>
        <v>1</v>
      </c>
      <c r="AA1750" s="231">
        <f t="shared" si="243"/>
        <v>0</v>
      </c>
      <c r="AB1750" t="str">
        <f t="shared" si="244"/>
        <v/>
      </c>
      <c r="AC1750" s="178" t="str">
        <f t="shared" si="245"/>
        <v/>
      </c>
      <c r="AD1750" s="181">
        <f t="shared" si="246"/>
        <v>0</v>
      </c>
      <c r="AE1750" s="178">
        <f>IF(V1750&gt;0,P1750*INDEX(Scope_Labor_Rates!$E$6:$E$46,V1750-5),0)</f>
        <v>0</v>
      </c>
      <c r="AF1750" s="181">
        <f>IF(V1750&gt;0,AE1750*INDEX(Scope_Labor_Rates!$D$6:$D$46,V1750-5)*AA1750,0)</f>
        <v>0</v>
      </c>
      <c r="AG1750" s="178">
        <f>IF(V1750&gt;0,P1750*INDEX(Scope_Labor_Rates!$G$6:$G$46,V1750-5),0)</f>
        <v>0</v>
      </c>
      <c r="AH1750" s="181">
        <f>IF(V1750&gt;0,AG1750*INDEX(Scope_Labor_Rates!$F$6:$F$46,V1750-5)*AA1750,0)</f>
        <v>0</v>
      </c>
      <c r="AI1750" s="178">
        <f>IF(V1750&gt;0,P1750*INDEX(Scope_Labor_Rates!$I$6:$I$46,V1750-5),0)</f>
        <v>0</v>
      </c>
      <c r="AJ1750" s="181">
        <f>IF(V1750&gt;0,AI1750*INDEX(Scope_Labor_Rates!$H$6:$H$46,V1750-5)*AA1750,0)</f>
        <v>0</v>
      </c>
      <c r="AK1750" s="178">
        <f>IF(V1750&gt;0,P1750*INDEX(Scope_Labor_Rates!$K$6:$K$46,V1750-5),0)</f>
        <v>0</v>
      </c>
      <c r="AL1750" s="181">
        <f>IF(V1750&gt;0,AK1750*INDEX(Scope_Labor_Rates!$J$6:$J$46,V1750-5)*AA1750,0)</f>
        <v>0</v>
      </c>
      <c r="AM1750" s="178">
        <f>IF(V1750&gt;0,P1750*INDEX(Scope_Labor_Rates!$M$6:$M$46,V1750-5),0)</f>
        <v>0</v>
      </c>
      <c r="AN1750" s="178">
        <f>IF(V1750&gt;0,AM1750*INDEX(Scope_Labor_Rates!$L$6:$L$46,V1750-5)*AA1750,0)</f>
        <v>0</v>
      </c>
      <c r="AO1750" s="178">
        <f>IF(V1750&gt;0,P1750*INDEX(Scope_Labor_Rates!$O$6:$O$46,V1750-5)*AA1750,0)</f>
        <v>0</v>
      </c>
      <c r="AP1750" s="181">
        <f>IF(V1750&gt;0,P1750*INDEX(Scope_Labor_Rates!$Q$6:$Q$46,V1750-5)*AA1750,0)</f>
        <v>0</v>
      </c>
      <c r="AQ1750" s="178">
        <f t="shared" si="247"/>
        <v>0</v>
      </c>
      <c r="AR1750" s="178">
        <f t="shared" si="248"/>
        <v>0</v>
      </c>
      <c r="AS1750" s="178">
        <f t="shared" si="249"/>
        <v>0</v>
      </c>
      <c r="AT1750" s="178">
        <f t="shared" si="250"/>
        <v>0</v>
      </c>
      <c r="AU1750">
        <f t="shared" si="251"/>
        <v>0</v>
      </c>
    </row>
    <row r="1751" spans="1:47">
      <c r="A1751" t="str">
        <f>IF(All_Tasks!A1751="","",All_Tasks!A1751)</f>
        <v/>
      </c>
      <c r="B1751" t="str">
        <f>IF(All_Tasks!B1751="","",All_Tasks!B1751)</f>
        <v/>
      </c>
      <c r="C1751" t="str">
        <f>IF(All_Tasks!C1751="","",All_Tasks!C1751)</f>
        <v/>
      </c>
      <c r="D1751" t="str">
        <f>IF(All_Tasks!D1751="","",All_Tasks!D1751)</f>
        <v/>
      </c>
      <c r="E1751" t="str">
        <f>IF(All_Tasks!V1751&lt;&gt;"",All_Tasks!V1751,IF(All_Tasks!E1751&lt;&gt;"",All_Tasks!E1751,""))</f>
        <v/>
      </c>
      <c r="F1751" t="str">
        <f>IF(All_Tasks!F1751="","",All_Tasks!F1751)</f>
        <v/>
      </c>
      <c r="G1751" t="str">
        <f>IF(All_Tasks!G1751="","",All_Tasks!G1751)</f>
        <v/>
      </c>
      <c r="H1751" s="231" t="str">
        <f>IF(All_Tasks!H1751="","",All_Tasks!H1751)</f>
        <v/>
      </c>
      <c r="I1751" t="str">
        <f>IF(All_Tasks!I1751="","",All_Tasks!I1751)</f>
        <v/>
      </c>
      <c r="J1751" t="str">
        <f>IF(All_Tasks!J1751="","",All_Tasks!J1751)</f>
        <v/>
      </c>
      <c r="K1751" t="str">
        <f>IF(All_Tasks!K1751="","",All_Tasks!K1751)</f>
        <v/>
      </c>
      <c r="L1751" s="231" t="str">
        <f>IF(All_Tasks!L1751="","",All_Tasks!L1751)</f>
        <v/>
      </c>
      <c r="M1751" t="str">
        <f>IF(All_Tasks!M1751="","",All_Tasks!M1751)</f>
        <v/>
      </c>
      <c r="N1751" t="str">
        <f>IF(All_Tasks!N1751="","",All_Tasks!N1751)</f>
        <v/>
      </c>
      <c r="O1751" t="str">
        <f>IF(All_Tasks!O1751="","",All_Tasks!O1751)</f>
        <v/>
      </c>
      <c r="P1751" s="181">
        <f>IF(All_Tasks!P1751="",0,All_Tasks!P1751)</f>
        <v>0</v>
      </c>
      <c r="Q1751" s="181">
        <f>IF(All_Tasks!Q1751="",0,All_Tasks!Q1751)</f>
        <v>0</v>
      </c>
      <c r="R1751" s="181">
        <f>IF(All_Tasks!R1751="",0,All_Tasks!R1751)</f>
        <v>0</v>
      </c>
      <c r="S1751" s="181" t="str">
        <f>IF(All_Tasks!S1751="","",All_Tasks!S1751)</f>
        <v/>
      </c>
      <c r="T1751" t="str">
        <f>IF(All_Tasks!T1751="","",All_Tasks!T1751)</f>
        <v/>
      </c>
      <c r="U1751" t="str">
        <f>IF(All_Tasks!U1751="","",All_Tasks!U1751)</f>
        <v/>
      </c>
      <c r="V1751">
        <f>IF(A1751="",0,IFERROR(MATCH(A1751,Scope_Labor_Rates!$A$6:$A$46,0)+5,0))</f>
        <v>0</v>
      </c>
      <c r="W1751" s="178">
        <f>IF(V1751&gt;0,INDEX(Scope_Labor_Rates!$C$6:$C$46,V1751-5),0)</f>
        <v>0</v>
      </c>
      <c r="X1751" s="178">
        <f>IF(V1751&gt;0,INDEX(Scope_Labor_Rates!$C$6:$C$46,V1751-5),0)</f>
        <v>0</v>
      </c>
      <c r="Y1751" s="180">
        <f>IF(V1751&gt;0,INDEX(Scope_Labor_Rates!$S$6:$S$46,V1751-5),0)</f>
        <v>0</v>
      </c>
      <c r="Z1751" s="180">
        <f>IF(V1751&gt;0,INDEX(Scope_Labor_Rates!$R$6:$R$46,V1751-5),1)</f>
        <v>1</v>
      </c>
      <c r="AA1751" s="231">
        <f t="shared" si="243"/>
        <v>0</v>
      </c>
      <c r="AB1751" t="str">
        <f t="shared" si="244"/>
        <v/>
      </c>
      <c r="AC1751" s="178" t="str">
        <f t="shared" si="245"/>
        <v/>
      </c>
      <c r="AD1751" s="181">
        <f t="shared" si="246"/>
        <v>0</v>
      </c>
      <c r="AE1751" s="178">
        <f>IF(V1751&gt;0,P1751*INDEX(Scope_Labor_Rates!$E$6:$E$46,V1751-5),0)</f>
        <v>0</v>
      </c>
      <c r="AF1751" s="181">
        <f>IF(V1751&gt;0,AE1751*INDEX(Scope_Labor_Rates!$D$6:$D$46,V1751-5)*AA1751,0)</f>
        <v>0</v>
      </c>
      <c r="AG1751" s="178">
        <f>IF(V1751&gt;0,P1751*INDEX(Scope_Labor_Rates!$G$6:$G$46,V1751-5),0)</f>
        <v>0</v>
      </c>
      <c r="AH1751" s="181">
        <f>IF(V1751&gt;0,AG1751*INDEX(Scope_Labor_Rates!$F$6:$F$46,V1751-5)*AA1751,0)</f>
        <v>0</v>
      </c>
      <c r="AI1751" s="178">
        <f>IF(V1751&gt;0,P1751*INDEX(Scope_Labor_Rates!$I$6:$I$46,V1751-5),0)</f>
        <v>0</v>
      </c>
      <c r="AJ1751" s="181">
        <f>IF(V1751&gt;0,AI1751*INDEX(Scope_Labor_Rates!$H$6:$H$46,V1751-5)*AA1751,0)</f>
        <v>0</v>
      </c>
      <c r="AK1751" s="178">
        <f>IF(V1751&gt;0,P1751*INDEX(Scope_Labor_Rates!$K$6:$K$46,V1751-5),0)</f>
        <v>0</v>
      </c>
      <c r="AL1751" s="181">
        <f>IF(V1751&gt;0,AK1751*INDEX(Scope_Labor_Rates!$J$6:$J$46,V1751-5)*AA1751,0)</f>
        <v>0</v>
      </c>
      <c r="AM1751" s="178">
        <f>IF(V1751&gt;0,P1751*INDEX(Scope_Labor_Rates!$M$6:$M$46,V1751-5),0)</f>
        <v>0</v>
      </c>
      <c r="AN1751" s="178">
        <f>IF(V1751&gt;0,AM1751*INDEX(Scope_Labor_Rates!$L$6:$L$46,V1751-5)*AA1751,0)</f>
        <v>0</v>
      </c>
      <c r="AO1751" s="178">
        <f>IF(V1751&gt;0,P1751*INDEX(Scope_Labor_Rates!$O$6:$O$46,V1751-5)*AA1751,0)</f>
        <v>0</v>
      </c>
      <c r="AP1751" s="181">
        <f>IF(V1751&gt;0,P1751*INDEX(Scope_Labor_Rates!$Q$6:$Q$46,V1751-5)*AA1751,0)</f>
        <v>0</v>
      </c>
      <c r="AQ1751" s="178">
        <f t="shared" si="247"/>
        <v>0</v>
      </c>
      <c r="AR1751" s="178">
        <f t="shared" si="248"/>
        <v>0</v>
      </c>
      <c r="AS1751" s="178">
        <f t="shared" si="249"/>
        <v>0</v>
      </c>
      <c r="AT1751" s="178">
        <f t="shared" si="250"/>
        <v>0</v>
      </c>
      <c r="AU1751">
        <f t="shared" si="251"/>
        <v>0</v>
      </c>
    </row>
    <row r="1752" spans="1:47">
      <c r="A1752" t="str">
        <f>IF(All_Tasks!A1752="","",All_Tasks!A1752)</f>
        <v/>
      </c>
      <c r="B1752" t="str">
        <f>IF(All_Tasks!B1752="","",All_Tasks!B1752)</f>
        <v/>
      </c>
      <c r="C1752" t="str">
        <f>IF(All_Tasks!C1752="","",All_Tasks!C1752)</f>
        <v/>
      </c>
      <c r="D1752" t="str">
        <f>IF(All_Tasks!D1752="","",All_Tasks!D1752)</f>
        <v/>
      </c>
      <c r="E1752" t="str">
        <f>IF(All_Tasks!V1752&lt;&gt;"",All_Tasks!V1752,IF(All_Tasks!E1752&lt;&gt;"",All_Tasks!E1752,""))</f>
        <v/>
      </c>
      <c r="F1752" t="str">
        <f>IF(All_Tasks!F1752="","",All_Tasks!F1752)</f>
        <v/>
      </c>
      <c r="G1752" t="str">
        <f>IF(All_Tasks!G1752="","",All_Tasks!G1752)</f>
        <v/>
      </c>
      <c r="H1752" s="231" t="str">
        <f>IF(All_Tasks!H1752="","",All_Tasks!H1752)</f>
        <v/>
      </c>
      <c r="I1752" t="str">
        <f>IF(All_Tasks!I1752="","",All_Tasks!I1752)</f>
        <v/>
      </c>
      <c r="J1752" t="str">
        <f>IF(All_Tasks!J1752="","",All_Tasks!J1752)</f>
        <v/>
      </c>
      <c r="K1752" t="str">
        <f>IF(All_Tasks!K1752="","",All_Tasks!K1752)</f>
        <v/>
      </c>
      <c r="L1752" s="231" t="str">
        <f>IF(All_Tasks!L1752="","",All_Tasks!L1752)</f>
        <v/>
      </c>
      <c r="M1752" t="str">
        <f>IF(All_Tasks!M1752="","",All_Tasks!M1752)</f>
        <v/>
      </c>
      <c r="N1752" t="str">
        <f>IF(All_Tasks!N1752="","",All_Tasks!N1752)</f>
        <v/>
      </c>
      <c r="O1752" t="str">
        <f>IF(All_Tasks!O1752="","",All_Tasks!O1752)</f>
        <v/>
      </c>
      <c r="P1752" s="181">
        <f>IF(All_Tasks!P1752="",0,All_Tasks!P1752)</f>
        <v>0</v>
      </c>
      <c r="Q1752" s="181">
        <f>IF(All_Tasks!Q1752="",0,All_Tasks!Q1752)</f>
        <v>0</v>
      </c>
      <c r="R1752" s="181">
        <f>IF(All_Tasks!R1752="",0,All_Tasks!R1752)</f>
        <v>0</v>
      </c>
      <c r="S1752" s="181" t="str">
        <f>IF(All_Tasks!S1752="","",All_Tasks!S1752)</f>
        <v/>
      </c>
      <c r="T1752" t="str">
        <f>IF(All_Tasks!T1752="","",All_Tasks!T1752)</f>
        <v/>
      </c>
      <c r="U1752" t="str">
        <f>IF(All_Tasks!U1752="","",All_Tasks!U1752)</f>
        <v/>
      </c>
      <c r="V1752">
        <f>IF(A1752="",0,IFERROR(MATCH(A1752,Scope_Labor_Rates!$A$6:$A$46,0)+5,0))</f>
        <v>0</v>
      </c>
      <c r="W1752" s="178">
        <f>IF(V1752&gt;0,INDEX(Scope_Labor_Rates!$C$6:$C$46,V1752-5),0)</f>
        <v>0</v>
      </c>
      <c r="X1752" s="178">
        <f>IF(V1752&gt;0,INDEX(Scope_Labor_Rates!$C$6:$C$46,V1752-5),0)</f>
        <v>0</v>
      </c>
      <c r="Y1752" s="180">
        <f>IF(V1752&gt;0,INDEX(Scope_Labor_Rates!$S$6:$S$46,V1752-5),0)</f>
        <v>0</v>
      </c>
      <c r="Z1752" s="180">
        <f>IF(V1752&gt;0,INDEX(Scope_Labor_Rates!$R$6:$R$46,V1752-5),1)</f>
        <v>1</v>
      </c>
      <c r="AA1752" s="231">
        <f t="shared" si="243"/>
        <v>0</v>
      </c>
      <c r="AB1752" t="str">
        <f t="shared" si="244"/>
        <v/>
      </c>
      <c r="AC1752" s="178" t="str">
        <f t="shared" si="245"/>
        <v/>
      </c>
      <c r="AD1752" s="181">
        <f t="shared" si="246"/>
        <v>0</v>
      </c>
      <c r="AE1752" s="178">
        <f>IF(V1752&gt;0,P1752*INDEX(Scope_Labor_Rates!$E$6:$E$46,V1752-5),0)</f>
        <v>0</v>
      </c>
      <c r="AF1752" s="181">
        <f>IF(V1752&gt;0,AE1752*INDEX(Scope_Labor_Rates!$D$6:$D$46,V1752-5)*AA1752,0)</f>
        <v>0</v>
      </c>
      <c r="AG1752" s="178">
        <f>IF(V1752&gt;0,P1752*INDEX(Scope_Labor_Rates!$G$6:$G$46,V1752-5),0)</f>
        <v>0</v>
      </c>
      <c r="AH1752" s="181">
        <f>IF(V1752&gt;0,AG1752*INDEX(Scope_Labor_Rates!$F$6:$F$46,V1752-5)*AA1752,0)</f>
        <v>0</v>
      </c>
      <c r="AI1752" s="178">
        <f>IF(V1752&gt;0,P1752*INDEX(Scope_Labor_Rates!$I$6:$I$46,V1752-5),0)</f>
        <v>0</v>
      </c>
      <c r="AJ1752" s="181">
        <f>IF(V1752&gt;0,AI1752*INDEX(Scope_Labor_Rates!$H$6:$H$46,V1752-5)*AA1752,0)</f>
        <v>0</v>
      </c>
      <c r="AK1752" s="178">
        <f>IF(V1752&gt;0,P1752*INDEX(Scope_Labor_Rates!$K$6:$K$46,V1752-5),0)</f>
        <v>0</v>
      </c>
      <c r="AL1752" s="181">
        <f>IF(V1752&gt;0,AK1752*INDEX(Scope_Labor_Rates!$J$6:$J$46,V1752-5)*AA1752,0)</f>
        <v>0</v>
      </c>
      <c r="AM1752" s="178">
        <f>IF(V1752&gt;0,P1752*INDEX(Scope_Labor_Rates!$M$6:$M$46,V1752-5),0)</f>
        <v>0</v>
      </c>
      <c r="AN1752" s="178">
        <f>IF(V1752&gt;0,AM1752*INDEX(Scope_Labor_Rates!$L$6:$L$46,V1752-5)*AA1752,0)</f>
        <v>0</v>
      </c>
      <c r="AO1752" s="178">
        <f>IF(V1752&gt;0,P1752*INDEX(Scope_Labor_Rates!$O$6:$O$46,V1752-5)*AA1752,0)</f>
        <v>0</v>
      </c>
      <c r="AP1752" s="181">
        <f>IF(V1752&gt;0,P1752*INDEX(Scope_Labor_Rates!$Q$6:$Q$46,V1752-5)*AA1752,0)</f>
        <v>0</v>
      </c>
      <c r="AQ1752" s="178">
        <f t="shared" si="247"/>
        <v>0</v>
      </c>
      <c r="AR1752" s="178">
        <f t="shared" si="248"/>
        <v>0</v>
      </c>
      <c r="AS1752" s="178">
        <f t="shared" si="249"/>
        <v>0</v>
      </c>
      <c r="AT1752" s="178">
        <f t="shared" si="250"/>
        <v>0</v>
      </c>
      <c r="AU1752">
        <f t="shared" si="251"/>
        <v>0</v>
      </c>
    </row>
    <row r="1753" spans="1:47">
      <c r="A1753" t="str">
        <f>IF(All_Tasks!A1753="","",All_Tasks!A1753)</f>
        <v/>
      </c>
      <c r="B1753" t="str">
        <f>IF(All_Tasks!B1753="","",All_Tasks!B1753)</f>
        <v/>
      </c>
      <c r="C1753" t="str">
        <f>IF(All_Tasks!C1753="","",All_Tasks!C1753)</f>
        <v/>
      </c>
      <c r="D1753" t="str">
        <f>IF(All_Tasks!D1753="","",All_Tasks!D1753)</f>
        <v/>
      </c>
      <c r="E1753" t="str">
        <f>IF(All_Tasks!V1753&lt;&gt;"",All_Tasks!V1753,IF(All_Tasks!E1753&lt;&gt;"",All_Tasks!E1753,""))</f>
        <v/>
      </c>
      <c r="F1753" t="str">
        <f>IF(All_Tasks!F1753="","",All_Tasks!F1753)</f>
        <v/>
      </c>
      <c r="G1753" t="str">
        <f>IF(All_Tasks!G1753="","",All_Tasks!G1753)</f>
        <v/>
      </c>
      <c r="H1753" s="231" t="str">
        <f>IF(All_Tasks!H1753="","",All_Tasks!H1753)</f>
        <v/>
      </c>
      <c r="I1753" t="str">
        <f>IF(All_Tasks!I1753="","",All_Tasks!I1753)</f>
        <v/>
      </c>
      <c r="J1753" t="str">
        <f>IF(All_Tasks!J1753="","",All_Tasks!J1753)</f>
        <v/>
      </c>
      <c r="K1753" t="str">
        <f>IF(All_Tasks!K1753="","",All_Tasks!K1753)</f>
        <v/>
      </c>
      <c r="L1753" s="231" t="str">
        <f>IF(All_Tasks!L1753="","",All_Tasks!L1753)</f>
        <v/>
      </c>
      <c r="M1753" t="str">
        <f>IF(All_Tasks!M1753="","",All_Tasks!M1753)</f>
        <v/>
      </c>
      <c r="N1753" t="str">
        <f>IF(All_Tasks!N1753="","",All_Tasks!N1753)</f>
        <v/>
      </c>
      <c r="O1753" t="str">
        <f>IF(All_Tasks!O1753="","",All_Tasks!O1753)</f>
        <v/>
      </c>
      <c r="P1753" s="181">
        <f>IF(All_Tasks!P1753="",0,All_Tasks!P1753)</f>
        <v>0</v>
      </c>
      <c r="Q1753" s="181">
        <f>IF(All_Tasks!Q1753="",0,All_Tasks!Q1753)</f>
        <v>0</v>
      </c>
      <c r="R1753" s="181">
        <f>IF(All_Tasks!R1753="",0,All_Tasks!R1753)</f>
        <v>0</v>
      </c>
      <c r="S1753" s="181" t="str">
        <f>IF(All_Tasks!S1753="","",All_Tasks!S1753)</f>
        <v/>
      </c>
      <c r="T1753" t="str">
        <f>IF(All_Tasks!T1753="","",All_Tasks!T1753)</f>
        <v/>
      </c>
      <c r="U1753" t="str">
        <f>IF(All_Tasks!U1753="","",All_Tasks!U1753)</f>
        <v/>
      </c>
      <c r="V1753">
        <f>IF(A1753="",0,IFERROR(MATCH(A1753,Scope_Labor_Rates!$A$6:$A$46,0)+5,0))</f>
        <v>0</v>
      </c>
      <c r="W1753" s="178">
        <f>IF(V1753&gt;0,INDEX(Scope_Labor_Rates!$C$6:$C$46,V1753-5),0)</f>
        <v>0</v>
      </c>
      <c r="X1753" s="178">
        <f>IF(V1753&gt;0,INDEX(Scope_Labor_Rates!$C$6:$C$46,V1753-5),0)</f>
        <v>0</v>
      </c>
      <c r="Y1753" s="180">
        <f>IF(V1753&gt;0,INDEX(Scope_Labor_Rates!$S$6:$S$46,V1753-5),0)</f>
        <v>0</v>
      </c>
      <c r="Z1753" s="180">
        <f>IF(V1753&gt;0,INDEX(Scope_Labor_Rates!$R$6:$R$46,V1753-5),1)</f>
        <v>1</v>
      </c>
      <c r="AA1753" s="231">
        <f t="shared" si="243"/>
        <v>0</v>
      </c>
      <c r="AB1753" t="str">
        <f t="shared" si="244"/>
        <v/>
      </c>
      <c r="AC1753" s="178" t="str">
        <f t="shared" si="245"/>
        <v/>
      </c>
      <c r="AD1753" s="181">
        <f t="shared" si="246"/>
        <v>0</v>
      </c>
      <c r="AE1753" s="178">
        <f>IF(V1753&gt;0,P1753*INDEX(Scope_Labor_Rates!$E$6:$E$46,V1753-5),0)</f>
        <v>0</v>
      </c>
      <c r="AF1753" s="181">
        <f>IF(V1753&gt;0,AE1753*INDEX(Scope_Labor_Rates!$D$6:$D$46,V1753-5)*AA1753,0)</f>
        <v>0</v>
      </c>
      <c r="AG1753" s="178">
        <f>IF(V1753&gt;0,P1753*INDEX(Scope_Labor_Rates!$G$6:$G$46,V1753-5),0)</f>
        <v>0</v>
      </c>
      <c r="AH1753" s="181">
        <f>IF(V1753&gt;0,AG1753*INDEX(Scope_Labor_Rates!$F$6:$F$46,V1753-5)*AA1753,0)</f>
        <v>0</v>
      </c>
      <c r="AI1753" s="178">
        <f>IF(V1753&gt;0,P1753*INDEX(Scope_Labor_Rates!$I$6:$I$46,V1753-5),0)</f>
        <v>0</v>
      </c>
      <c r="AJ1753" s="181">
        <f>IF(V1753&gt;0,AI1753*INDEX(Scope_Labor_Rates!$H$6:$H$46,V1753-5)*AA1753,0)</f>
        <v>0</v>
      </c>
      <c r="AK1753" s="178">
        <f>IF(V1753&gt;0,P1753*INDEX(Scope_Labor_Rates!$K$6:$K$46,V1753-5),0)</f>
        <v>0</v>
      </c>
      <c r="AL1753" s="181">
        <f>IF(V1753&gt;0,AK1753*INDEX(Scope_Labor_Rates!$J$6:$J$46,V1753-5)*AA1753,0)</f>
        <v>0</v>
      </c>
      <c r="AM1753" s="178">
        <f>IF(V1753&gt;0,P1753*INDEX(Scope_Labor_Rates!$M$6:$M$46,V1753-5),0)</f>
        <v>0</v>
      </c>
      <c r="AN1753" s="178">
        <f>IF(V1753&gt;0,AM1753*INDEX(Scope_Labor_Rates!$L$6:$L$46,V1753-5)*AA1753,0)</f>
        <v>0</v>
      </c>
      <c r="AO1753" s="178">
        <f>IF(V1753&gt;0,P1753*INDEX(Scope_Labor_Rates!$O$6:$O$46,V1753-5)*AA1753,0)</f>
        <v>0</v>
      </c>
      <c r="AP1753" s="181">
        <f>IF(V1753&gt;0,P1753*INDEX(Scope_Labor_Rates!$Q$6:$Q$46,V1753-5)*AA1753,0)</f>
        <v>0</v>
      </c>
      <c r="AQ1753" s="178">
        <f t="shared" si="247"/>
        <v>0</v>
      </c>
      <c r="AR1753" s="178">
        <f t="shared" si="248"/>
        <v>0</v>
      </c>
      <c r="AS1753" s="178">
        <f t="shared" si="249"/>
        <v>0</v>
      </c>
      <c r="AT1753" s="178">
        <f t="shared" si="250"/>
        <v>0</v>
      </c>
      <c r="AU1753">
        <f t="shared" si="251"/>
        <v>0</v>
      </c>
    </row>
    <row r="1754" spans="1:47">
      <c r="A1754" t="str">
        <f>IF(All_Tasks!A1754="","",All_Tasks!A1754)</f>
        <v/>
      </c>
      <c r="B1754" t="str">
        <f>IF(All_Tasks!B1754="","",All_Tasks!B1754)</f>
        <v/>
      </c>
      <c r="C1754" t="str">
        <f>IF(All_Tasks!C1754="","",All_Tasks!C1754)</f>
        <v/>
      </c>
      <c r="D1754" t="str">
        <f>IF(All_Tasks!D1754="","",All_Tasks!D1754)</f>
        <v/>
      </c>
      <c r="E1754" t="str">
        <f>IF(All_Tasks!V1754&lt;&gt;"",All_Tasks!V1754,IF(All_Tasks!E1754&lt;&gt;"",All_Tasks!E1754,""))</f>
        <v/>
      </c>
      <c r="F1754" t="str">
        <f>IF(All_Tasks!F1754="","",All_Tasks!F1754)</f>
        <v/>
      </c>
      <c r="G1754" t="str">
        <f>IF(All_Tasks!G1754="","",All_Tasks!G1754)</f>
        <v/>
      </c>
      <c r="H1754" s="231" t="str">
        <f>IF(All_Tasks!H1754="","",All_Tasks!H1754)</f>
        <v/>
      </c>
      <c r="I1754" t="str">
        <f>IF(All_Tasks!I1754="","",All_Tasks!I1754)</f>
        <v/>
      </c>
      <c r="J1754" t="str">
        <f>IF(All_Tasks!J1754="","",All_Tasks!J1754)</f>
        <v/>
      </c>
      <c r="K1754" t="str">
        <f>IF(All_Tasks!K1754="","",All_Tasks!K1754)</f>
        <v/>
      </c>
      <c r="L1754" s="231" t="str">
        <f>IF(All_Tasks!L1754="","",All_Tasks!L1754)</f>
        <v/>
      </c>
      <c r="M1754" t="str">
        <f>IF(All_Tasks!M1754="","",All_Tasks!M1754)</f>
        <v/>
      </c>
      <c r="N1754" t="str">
        <f>IF(All_Tasks!N1754="","",All_Tasks!N1754)</f>
        <v/>
      </c>
      <c r="O1754" t="str">
        <f>IF(All_Tasks!O1754="","",All_Tasks!O1754)</f>
        <v/>
      </c>
      <c r="P1754" s="181">
        <f>IF(All_Tasks!P1754="",0,All_Tasks!P1754)</f>
        <v>0</v>
      </c>
      <c r="Q1754" s="181">
        <f>IF(All_Tasks!Q1754="",0,All_Tasks!Q1754)</f>
        <v>0</v>
      </c>
      <c r="R1754" s="181">
        <f>IF(All_Tasks!R1754="",0,All_Tasks!R1754)</f>
        <v>0</v>
      </c>
      <c r="S1754" s="181" t="str">
        <f>IF(All_Tasks!S1754="","",All_Tasks!S1754)</f>
        <v/>
      </c>
      <c r="T1754" t="str">
        <f>IF(All_Tasks!T1754="","",All_Tasks!T1754)</f>
        <v/>
      </c>
      <c r="U1754" t="str">
        <f>IF(All_Tasks!U1754="","",All_Tasks!U1754)</f>
        <v/>
      </c>
      <c r="V1754">
        <f>IF(A1754="",0,IFERROR(MATCH(A1754,Scope_Labor_Rates!$A$6:$A$46,0)+5,0))</f>
        <v>0</v>
      </c>
      <c r="W1754" s="178">
        <f>IF(V1754&gt;0,INDEX(Scope_Labor_Rates!$C$6:$C$46,V1754-5),0)</f>
        <v>0</v>
      </c>
      <c r="X1754" s="178">
        <f>IF(V1754&gt;0,INDEX(Scope_Labor_Rates!$C$6:$C$46,V1754-5),0)</f>
        <v>0</v>
      </c>
      <c r="Y1754" s="180">
        <f>IF(V1754&gt;0,INDEX(Scope_Labor_Rates!$S$6:$S$46,V1754-5),0)</f>
        <v>0</v>
      </c>
      <c r="Z1754" s="180">
        <f>IF(V1754&gt;0,INDEX(Scope_Labor_Rates!$R$6:$R$46,V1754-5),1)</f>
        <v>1</v>
      </c>
      <c r="AA1754" s="231">
        <f t="shared" si="243"/>
        <v>0</v>
      </c>
      <c r="AB1754" t="str">
        <f t="shared" si="244"/>
        <v/>
      </c>
      <c r="AC1754" s="178" t="str">
        <f t="shared" si="245"/>
        <v/>
      </c>
      <c r="AD1754" s="181">
        <f t="shared" si="246"/>
        <v>0</v>
      </c>
      <c r="AE1754" s="178">
        <f>IF(V1754&gt;0,P1754*INDEX(Scope_Labor_Rates!$E$6:$E$46,V1754-5),0)</f>
        <v>0</v>
      </c>
      <c r="AF1754" s="181">
        <f>IF(V1754&gt;0,AE1754*INDEX(Scope_Labor_Rates!$D$6:$D$46,V1754-5)*AA1754,0)</f>
        <v>0</v>
      </c>
      <c r="AG1754" s="178">
        <f>IF(V1754&gt;0,P1754*INDEX(Scope_Labor_Rates!$G$6:$G$46,V1754-5),0)</f>
        <v>0</v>
      </c>
      <c r="AH1754" s="181">
        <f>IF(V1754&gt;0,AG1754*INDEX(Scope_Labor_Rates!$F$6:$F$46,V1754-5)*AA1754,0)</f>
        <v>0</v>
      </c>
      <c r="AI1754" s="178">
        <f>IF(V1754&gt;0,P1754*INDEX(Scope_Labor_Rates!$I$6:$I$46,V1754-5),0)</f>
        <v>0</v>
      </c>
      <c r="AJ1754" s="181">
        <f>IF(V1754&gt;0,AI1754*INDEX(Scope_Labor_Rates!$H$6:$H$46,V1754-5)*AA1754,0)</f>
        <v>0</v>
      </c>
      <c r="AK1754" s="178">
        <f>IF(V1754&gt;0,P1754*INDEX(Scope_Labor_Rates!$K$6:$K$46,V1754-5),0)</f>
        <v>0</v>
      </c>
      <c r="AL1754" s="181">
        <f>IF(V1754&gt;0,AK1754*INDEX(Scope_Labor_Rates!$J$6:$J$46,V1754-5)*AA1754,0)</f>
        <v>0</v>
      </c>
      <c r="AM1754" s="178">
        <f>IF(V1754&gt;0,P1754*INDEX(Scope_Labor_Rates!$M$6:$M$46,V1754-5),0)</f>
        <v>0</v>
      </c>
      <c r="AN1754" s="178">
        <f>IF(V1754&gt;0,AM1754*INDEX(Scope_Labor_Rates!$L$6:$L$46,V1754-5)*AA1754,0)</f>
        <v>0</v>
      </c>
      <c r="AO1754" s="178">
        <f>IF(V1754&gt;0,P1754*INDEX(Scope_Labor_Rates!$O$6:$O$46,V1754-5)*AA1754,0)</f>
        <v>0</v>
      </c>
      <c r="AP1754" s="181">
        <f>IF(V1754&gt;0,P1754*INDEX(Scope_Labor_Rates!$Q$6:$Q$46,V1754-5)*AA1754,0)</f>
        <v>0</v>
      </c>
      <c r="AQ1754" s="178">
        <f t="shared" si="247"/>
        <v>0</v>
      </c>
      <c r="AR1754" s="178">
        <f t="shared" si="248"/>
        <v>0</v>
      </c>
      <c r="AS1754" s="178">
        <f t="shared" si="249"/>
        <v>0</v>
      </c>
      <c r="AT1754" s="178">
        <f t="shared" si="250"/>
        <v>0</v>
      </c>
      <c r="AU1754">
        <f t="shared" si="251"/>
        <v>0</v>
      </c>
    </row>
    <row r="1755" spans="1:47">
      <c r="A1755" t="str">
        <f>IF(All_Tasks!A1755="","",All_Tasks!A1755)</f>
        <v/>
      </c>
      <c r="B1755" t="str">
        <f>IF(All_Tasks!B1755="","",All_Tasks!B1755)</f>
        <v/>
      </c>
      <c r="C1755" t="str">
        <f>IF(All_Tasks!C1755="","",All_Tasks!C1755)</f>
        <v/>
      </c>
      <c r="D1755" t="str">
        <f>IF(All_Tasks!D1755="","",All_Tasks!D1755)</f>
        <v/>
      </c>
      <c r="E1755" t="str">
        <f>IF(All_Tasks!V1755&lt;&gt;"",All_Tasks!V1755,IF(All_Tasks!E1755&lt;&gt;"",All_Tasks!E1755,""))</f>
        <v/>
      </c>
      <c r="F1755" t="str">
        <f>IF(All_Tasks!F1755="","",All_Tasks!F1755)</f>
        <v/>
      </c>
      <c r="G1755" t="str">
        <f>IF(All_Tasks!G1755="","",All_Tasks!G1755)</f>
        <v/>
      </c>
      <c r="H1755" s="231" t="str">
        <f>IF(All_Tasks!H1755="","",All_Tasks!H1755)</f>
        <v/>
      </c>
      <c r="I1755" t="str">
        <f>IF(All_Tasks!I1755="","",All_Tasks!I1755)</f>
        <v/>
      </c>
      <c r="J1755" t="str">
        <f>IF(All_Tasks!J1755="","",All_Tasks!J1755)</f>
        <v/>
      </c>
      <c r="K1755" t="str">
        <f>IF(All_Tasks!K1755="","",All_Tasks!K1755)</f>
        <v/>
      </c>
      <c r="L1755" s="231" t="str">
        <f>IF(All_Tasks!L1755="","",All_Tasks!L1755)</f>
        <v/>
      </c>
      <c r="M1755" t="str">
        <f>IF(All_Tasks!M1755="","",All_Tasks!M1755)</f>
        <v/>
      </c>
      <c r="N1755" t="str">
        <f>IF(All_Tasks!N1755="","",All_Tasks!N1755)</f>
        <v/>
      </c>
      <c r="O1755" t="str">
        <f>IF(All_Tasks!O1755="","",All_Tasks!O1755)</f>
        <v/>
      </c>
      <c r="P1755" s="181">
        <f>IF(All_Tasks!P1755="",0,All_Tasks!P1755)</f>
        <v>0</v>
      </c>
      <c r="Q1755" s="181">
        <f>IF(All_Tasks!Q1755="",0,All_Tasks!Q1755)</f>
        <v>0</v>
      </c>
      <c r="R1755" s="181">
        <f>IF(All_Tasks!R1755="",0,All_Tasks!R1755)</f>
        <v>0</v>
      </c>
      <c r="S1755" s="181" t="str">
        <f>IF(All_Tasks!S1755="","",All_Tasks!S1755)</f>
        <v/>
      </c>
      <c r="T1755" t="str">
        <f>IF(All_Tasks!T1755="","",All_Tasks!T1755)</f>
        <v/>
      </c>
      <c r="U1755" t="str">
        <f>IF(All_Tasks!U1755="","",All_Tasks!U1755)</f>
        <v/>
      </c>
      <c r="V1755">
        <f>IF(A1755="",0,IFERROR(MATCH(A1755,Scope_Labor_Rates!$A$6:$A$46,0)+5,0))</f>
        <v>0</v>
      </c>
      <c r="W1755" s="178">
        <f>IF(V1755&gt;0,INDEX(Scope_Labor_Rates!$C$6:$C$46,V1755-5),0)</f>
        <v>0</v>
      </c>
      <c r="X1755" s="178">
        <f>IF(V1755&gt;0,INDEX(Scope_Labor_Rates!$C$6:$C$46,V1755-5),0)</f>
        <v>0</v>
      </c>
      <c r="Y1755" s="180">
        <f>IF(V1755&gt;0,INDEX(Scope_Labor_Rates!$S$6:$S$46,V1755-5),0)</f>
        <v>0</v>
      </c>
      <c r="Z1755" s="180">
        <f>IF(V1755&gt;0,INDEX(Scope_Labor_Rates!$R$6:$R$46,V1755-5),1)</f>
        <v>1</v>
      </c>
      <c r="AA1755" s="231">
        <f t="shared" si="243"/>
        <v>0</v>
      </c>
      <c r="AB1755" t="str">
        <f t="shared" si="244"/>
        <v/>
      </c>
      <c r="AC1755" s="178" t="str">
        <f t="shared" si="245"/>
        <v/>
      </c>
      <c r="AD1755" s="181">
        <f t="shared" si="246"/>
        <v>0</v>
      </c>
      <c r="AE1755" s="178">
        <f>IF(V1755&gt;0,P1755*INDEX(Scope_Labor_Rates!$E$6:$E$46,V1755-5),0)</f>
        <v>0</v>
      </c>
      <c r="AF1755" s="181">
        <f>IF(V1755&gt;0,AE1755*INDEX(Scope_Labor_Rates!$D$6:$D$46,V1755-5)*AA1755,0)</f>
        <v>0</v>
      </c>
      <c r="AG1755" s="178">
        <f>IF(V1755&gt;0,P1755*INDEX(Scope_Labor_Rates!$G$6:$G$46,V1755-5),0)</f>
        <v>0</v>
      </c>
      <c r="AH1755" s="181">
        <f>IF(V1755&gt;0,AG1755*INDEX(Scope_Labor_Rates!$F$6:$F$46,V1755-5)*AA1755,0)</f>
        <v>0</v>
      </c>
      <c r="AI1755" s="178">
        <f>IF(V1755&gt;0,P1755*INDEX(Scope_Labor_Rates!$I$6:$I$46,V1755-5),0)</f>
        <v>0</v>
      </c>
      <c r="AJ1755" s="181">
        <f>IF(V1755&gt;0,AI1755*INDEX(Scope_Labor_Rates!$H$6:$H$46,V1755-5)*AA1755,0)</f>
        <v>0</v>
      </c>
      <c r="AK1755" s="178">
        <f>IF(V1755&gt;0,P1755*INDEX(Scope_Labor_Rates!$K$6:$K$46,V1755-5),0)</f>
        <v>0</v>
      </c>
      <c r="AL1755" s="181">
        <f>IF(V1755&gt;0,AK1755*INDEX(Scope_Labor_Rates!$J$6:$J$46,V1755-5)*AA1755,0)</f>
        <v>0</v>
      </c>
      <c r="AM1755" s="178">
        <f>IF(V1755&gt;0,P1755*INDEX(Scope_Labor_Rates!$M$6:$M$46,V1755-5),0)</f>
        <v>0</v>
      </c>
      <c r="AN1755" s="178">
        <f>IF(V1755&gt;0,AM1755*INDEX(Scope_Labor_Rates!$L$6:$L$46,V1755-5)*AA1755,0)</f>
        <v>0</v>
      </c>
      <c r="AO1755" s="178">
        <f>IF(V1755&gt;0,P1755*INDEX(Scope_Labor_Rates!$O$6:$O$46,V1755-5)*AA1755,0)</f>
        <v>0</v>
      </c>
      <c r="AP1755" s="181">
        <f>IF(V1755&gt;0,P1755*INDEX(Scope_Labor_Rates!$Q$6:$Q$46,V1755-5)*AA1755,0)</f>
        <v>0</v>
      </c>
      <c r="AQ1755" s="178">
        <f t="shared" si="247"/>
        <v>0</v>
      </c>
      <c r="AR1755" s="178">
        <f t="shared" si="248"/>
        <v>0</v>
      </c>
      <c r="AS1755" s="178">
        <f t="shared" si="249"/>
        <v>0</v>
      </c>
      <c r="AT1755" s="178">
        <f t="shared" si="250"/>
        <v>0</v>
      </c>
      <c r="AU1755">
        <f t="shared" si="251"/>
        <v>0</v>
      </c>
    </row>
    <row r="1756" spans="1:47">
      <c r="A1756" t="str">
        <f>IF(All_Tasks!A1756="","",All_Tasks!A1756)</f>
        <v/>
      </c>
      <c r="B1756" t="str">
        <f>IF(All_Tasks!B1756="","",All_Tasks!B1756)</f>
        <v/>
      </c>
      <c r="C1756" t="str">
        <f>IF(All_Tasks!C1756="","",All_Tasks!C1756)</f>
        <v/>
      </c>
      <c r="D1756" t="str">
        <f>IF(All_Tasks!D1756="","",All_Tasks!D1756)</f>
        <v/>
      </c>
      <c r="E1756" t="str">
        <f>IF(All_Tasks!V1756&lt;&gt;"",All_Tasks!V1756,IF(All_Tasks!E1756&lt;&gt;"",All_Tasks!E1756,""))</f>
        <v/>
      </c>
      <c r="F1756" t="str">
        <f>IF(All_Tasks!F1756="","",All_Tasks!F1756)</f>
        <v/>
      </c>
      <c r="G1756" t="str">
        <f>IF(All_Tasks!G1756="","",All_Tasks!G1756)</f>
        <v/>
      </c>
      <c r="H1756" s="231" t="str">
        <f>IF(All_Tasks!H1756="","",All_Tasks!H1756)</f>
        <v/>
      </c>
      <c r="I1756" t="str">
        <f>IF(All_Tasks!I1756="","",All_Tasks!I1756)</f>
        <v/>
      </c>
      <c r="J1756" t="str">
        <f>IF(All_Tasks!J1756="","",All_Tasks!J1756)</f>
        <v/>
      </c>
      <c r="K1756" t="str">
        <f>IF(All_Tasks!K1756="","",All_Tasks!K1756)</f>
        <v/>
      </c>
      <c r="L1756" s="231" t="str">
        <f>IF(All_Tasks!L1756="","",All_Tasks!L1756)</f>
        <v/>
      </c>
      <c r="M1756" t="str">
        <f>IF(All_Tasks!M1756="","",All_Tasks!M1756)</f>
        <v/>
      </c>
      <c r="N1756" t="str">
        <f>IF(All_Tasks!N1756="","",All_Tasks!N1756)</f>
        <v/>
      </c>
      <c r="O1756" t="str">
        <f>IF(All_Tasks!O1756="","",All_Tasks!O1756)</f>
        <v/>
      </c>
      <c r="P1756" s="181">
        <f>IF(All_Tasks!P1756="",0,All_Tasks!P1756)</f>
        <v>0</v>
      </c>
      <c r="Q1756" s="181">
        <f>IF(All_Tasks!Q1756="",0,All_Tasks!Q1756)</f>
        <v>0</v>
      </c>
      <c r="R1756" s="181">
        <f>IF(All_Tasks!R1756="",0,All_Tasks!R1756)</f>
        <v>0</v>
      </c>
      <c r="S1756" s="181" t="str">
        <f>IF(All_Tasks!S1756="","",All_Tasks!S1756)</f>
        <v/>
      </c>
      <c r="T1756" t="str">
        <f>IF(All_Tasks!T1756="","",All_Tasks!T1756)</f>
        <v/>
      </c>
      <c r="U1756" t="str">
        <f>IF(All_Tasks!U1756="","",All_Tasks!U1756)</f>
        <v/>
      </c>
      <c r="V1756">
        <f>IF(A1756="",0,IFERROR(MATCH(A1756,Scope_Labor_Rates!$A$6:$A$46,0)+5,0))</f>
        <v>0</v>
      </c>
      <c r="W1756" s="178">
        <f>IF(V1756&gt;0,INDEX(Scope_Labor_Rates!$C$6:$C$46,V1756-5),0)</f>
        <v>0</v>
      </c>
      <c r="X1756" s="178">
        <f>IF(V1756&gt;0,INDEX(Scope_Labor_Rates!$C$6:$C$46,V1756-5),0)</f>
        <v>0</v>
      </c>
      <c r="Y1756" s="180">
        <f>IF(V1756&gt;0,INDEX(Scope_Labor_Rates!$S$6:$S$46,V1756-5),0)</f>
        <v>0</v>
      </c>
      <c r="Z1756" s="180">
        <f>IF(V1756&gt;0,INDEX(Scope_Labor_Rates!$R$6:$R$46,V1756-5),1)</f>
        <v>1</v>
      </c>
      <c r="AA1756" s="231">
        <f t="shared" si="243"/>
        <v>0</v>
      </c>
      <c r="AB1756" t="str">
        <f t="shared" si="244"/>
        <v/>
      </c>
      <c r="AC1756" s="178" t="str">
        <f t="shared" si="245"/>
        <v/>
      </c>
      <c r="AD1756" s="181">
        <f t="shared" si="246"/>
        <v>0</v>
      </c>
      <c r="AE1756" s="178">
        <f>IF(V1756&gt;0,P1756*INDEX(Scope_Labor_Rates!$E$6:$E$46,V1756-5),0)</f>
        <v>0</v>
      </c>
      <c r="AF1756" s="181">
        <f>IF(V1756&gt;0,AE1756*INDEX(Scope_Labor_Rates!$D$6:$D$46,V1756-5)*AA1756,0)</f>
        <v>0</v>
      </c>
      <c r="AG1756" s="178">
        <f>IF(V1756&gt;0,P1756*INDEX(Scope_Labor_Rates!$G$6:$G$46,V1756-5),0)</f>
        <v>0</v>
      </c>
      <c r="AH1756" s="181">
        <f>IF(V1756&gt;0,AG1756*INDEX(Scope_Labor_Rates!$F$6:$F$46,V1756-5)*AA1756,0)</f>
        <v>0</v>
      </c>
      <c r="AI1756" s="178">
        <f>IF(V1756&gt;0,P1756*INDEX(Scope_Labor_Rates!$I$6:$I$46,V1756-5),0)</f>
        <v>0</v>
      </c>
      <c r="AJ1756" s="181">
        <f>IF(V1756&gt;0,AI1756*INDEX(Scope_Labor_Rates!$H$6:$H$46,V1756-5)*AA1756,0)</f>
        <v>0</v>
      </c>
      <c r="AK1756" s="178">
        <f>IF(V1756&gt;0,P1756*INDEX(Scope_Labor_Rates!$K$6:$K$46,V1756-5),0)</f>
        <v>0</v>
      </c>
      <c r="AL1756" s="181">
        <f>IF(V1756&gt;0,AK1756*INDEX(Scope_Labor_Rates!$J$6:$J$46,V1756-5)*AA1756,0)</f>
        <v>0</v>
      </c>
      <c r="AM1756" s="178">
        <f>IF(V1756&gt;0,P1756*INDEX(Scope_Labor_Rates!$M$6:$M$46,V1756-5),0)</f>
        <v>0</v>
      </c>
      <c r="AN1756" s="178">
        <f>IF(V1756&gt;0,AM1756*INDEX(Scope_Labor_Rates!$L$6:$L$46,V1756-5)*AA1756,0)</f>
        <v>0</v>
      </c>
      <c r="AO1756" s="178">
        <f>IF(V1756&gt;0,P1756*INDEX(Scope_Labor_Rates!$O$6:$O$46,V1756-5)*AA1756,0)</f>
        <v>0</v>
      </c>
      <c r="AP1756" s="181">
        <f>IF(V1756&gt;0,P1756*INDEX(Scope_Labor_Rates!$Q$6:$Q$46,V1756-5)*AA1756,0)</f>
        <v>0</v>
      </c>
      <c r="AQ1756" s="178">
        <f t="shared" si="247"/>
        <v>0</v>
      </c>
      <c r="AR1756" s="178">
        <f t="shared" si="248"/>
        <v>0</v>
      </c>
      <c r="AS1756" s="178">
        <f t="shared" si="249"/>
        <v>0</v>
      </c>
      <c r="AT1756" s="178">
        <f t="shared" si="250"/>
        <v>0</v>
      </c>
      <c r="AU1756">
        <f t="shared" si="251"/>
        <v>0</v>
      </c>
    </row>
    <row r="1757" spans="1:47">
      <c r="A1757" t="str">
        <f>IF(All_Tasks!A1757="","",All_Tasks!A1757)</f>
        <v/>
      </c>
      <c r="B1757" t="str">
        <f>IF(All_Tasks!B1757="","",All_Tasks!B1757)</f>
        <v/>
      </c>
      <c r="C1757" t="str">
        <f>IF(All_Tasks!C1757="","",All_Tasks!C1757)</f>
        <v/>
      </c>
      <c r="D1757" t="str">
        <f>IF(All_Tasks!D1757="","",All_Tasks!D1757)</f>
        <v/>
      </c>
      <c r="E1757" t="str">
        <f>IF(All_Tasks!V1757&lt;&gt;"",All_Tasks!V1757,IF(All_Tasks!E1757&lt;&gt;"",All_Tasks!E1757,""))</f>
        <v/>
      </c>
      <c r="F1757" t="str">
        <f>IF(All_Tasks!F1757="","",All_Tasks!F1757)</f>
        <v/>
      </c>
      <c r="G1757" t="str">
        <f>IF(All_Tasks!G1757="","",All_Tasks!G1757)</f>
        <v/>
      </c>
      <c r="H1757" s="231" t="str">
        <f>IF(All_Tasks!H1757="","",All_Tasks!H1757)</f>
        <v/>
      </c>
      <c r="I1757" t="str">
        <f>IF(All_Tasks!I1757="","",All_Tasks!I1757)</f>
        <v/>
      </c>
      <c r="J1757" t="str">
        <f>IF(All_Tasks!J1757="","",All_Tasks!J1757)</f>
        <v/>
      </c>
      <c r="K1757" t="str">
        <f>IF(All_Tasks!K1757="","",All_Tasks!K1757)</f>
        <v/>
      </c>
      <c r="L1757" s="231" t="str">
        <f>IF(All_Tasks!L1757="","",All_Tasks!L1757)</f>
        <v/>
      </c>
      <c r="M1757" t="str">
        <f>IF(All_Tasks!M1757="","",All_Tasks!M1757)</f>
        <v/>
      </c>
      <c r="N1757" t="str">
        <f>IF(All_Tasks!N1757="","",All_Tasks!N1757)</f>
        <v/>
      </c>
      <c r="O1757" t="str">
        <f>IF(All_Tasks!O1757="","",All_Tasks!O1757)</f>
        <v/>
      </c>
      <c r="P1757" s="181">
        <f>IF(All_Tasks!P1757="",0,All_Tasks!P1757)</f>
        <v>0</v>
      </c>
      <c r="Q1757" s="181">
        <f>IF(All_Tasks!Q1757="",0,All_Tasks!Q1757)</f>
        <v>0</v>
      </c>
      <c r="R1757" s="181">
        <f>IF(All_Tasks!R1757="",0,All_Tasks!R1757)</f>
        <v>0</v>
      </c>
      <c r="S1757" s="181" t="str">
        <f>IF(All_Tasks!S1757="","",All_Tasks!S1757)</f>
        <v/>
      </c>
      <c r="T1757" t="str">
        <f>IF(All_Tasks!T1757="","",All_Tasks!T1757)</f>
        <v/>
      </c>
      <c r="U1757" t="str">
        <f>IF(All_Tasks!U1757="","",All_Tasks!U1757)</f>
        <v/>
      </c>
      <c r="V1757">
        <f>IF(A1757="",0,IFERROR(MATCH(A1757,Scope_Labor_Rates!$A$6:$A$46,0)+5,0))</f>
        <v>0</v>
      </c>
      <c r="W1757" s="178">
        <f>IF(V1757&gt;0,INDEX(Scope_Labor_Rates!$C$6:$C$46,V1757-5),0)</f>
        <v>0</v>
      </c>
      <c r="X1757" s="178">
        <f>IF(V1757&gt;0,INDEX(Scope_Labor_Rates!$C$6:$C$46,V1757-5),0)</f>
        <v>0</v>
      </c>
      <c r="Y1757" s="180">
        <f>IF(V1757&gt;0,INDEX(Scope_Labor_Rates!$S$6:$S$46,V1757-5),0)</f>
        <v>0</v>
      </c>
      <c r="Z1757" s="180">
        <f>IF(V1757&gt;0,INDEX(Scope_Labor_Rates!$R$6:$R$46,V1757-5),1)</f>
        <v>1</v>
      </c>
      <c r="AA1757" s="231">
        <f t="shared" si="243"/>
        <v>0</v>
      </c>
      <c r="AB1757" t="str">
        <f t="shared" si="244"/>
        <v/>
      </c>
      <c r="AC1757" s="178" t="str">
        <f t="shared" si="245"/>
        <v/>
      </c>
      <c r="AD1757" s="181">
        <f t="shared" si="246"/>
        <v>0</v>
      </c>
      <c r="AE1757" s="178">
        <f>IF(V1757&gt;0,P1757*INDEX(Scope_Labor_Rates!$E$6:$E$46,V1757-5),0)</f>
        <v>0</v>
      </c>
      <c r="AF1757" s="181">
        <f>IF(V1757&gt;0,AE1757*INDEX(Scope_Labor_Rates!$D$6:$D$46,V1757-5)*AA1757,0)</f>
        <v>0</v>
      </c>
      <c r="AG1757" s="178">
        <f>IF(V1757&gt;0,P1757*INDEX(Scope_Labor_Rates!$G$6:$G$46,V1757-5),0)</f>
        <v>0</v>
      </c>
      <c r="AH1757" s="181">
        <f>IF(V1757&gt;0,AG1757*INDEX(Scope_Labor_Rates!$F$6:$F$46,V1757-5)*AA1757,0)</f>
        <v>0</v>
      </c>
      <c r="AI1757" s="178">
        <f>IF(V1757&gt;0,P1757*INDEX(Scope_Labor_Rates!$I$6:$I$46,V1757-5),0)</f>
        <v>0</v>
      </c>
      <c r="AJ1757" s="181">
        <f>IF(V1757&gt;0,AI1757*INDEX(Scope_Labor_Rates!$H$6:$H$46,V1757-5)*AA1757,0)</f>
        <v>0</v>
      </c>
      <c r="AK1757" s="178">
        <f>IF(V1757&gt;0,P1757*INDEX(Scope_Labor_Rates!$K$6:$K$46,V1757-5),0)</f>
        <v>0</v>
      </c>
      <c r="AL1757" s="181">
        <f>IF(V1757&gt;0,AK1757*INDEX(Scope_Labor_Rates!$J$6:$J$46,V1757-5)*AA1757,0)</f>
        <v>0</v>
      </c>
      <c r="AM1757" s="178">
        <f>IF(V1757&gt;0,P1757*INDEX(Scope_Labor_Rates!$M$6:$M$46,V1757-5),0)</f>
        <v>0</v>
      </c>
      <c r="AN1757" s="178">
        <f>IF(V1757&gt;0,AM1757*INDEX(Scope_Labor_Rates!$L$6:$L$46,V1757-5)*AA1757,0)</f>
        <v>0</v>
      </c>
      <c r="AO1757" s="178">
        <f>IF(V1757&gt;0,P1757*INDEX(Scope_Labor_Rates!$O$6:$O$46,V1757-5)*AA1757,0)</f>
        <v>0</v>
      </c>
      <c r="AP1757" s="181">
        <f>IF(V1757&gt;0,P1757*INDEX(Scope_Labor_Rates!$Q$6:$Q$46,V1757-5)*AA1757,0)</f>
        <v>0</v>
      </c>
      <c r="AQ1757" s="178">
        <f t="shared" si="247"/>
        <v>0</v>
      </c>
      <c r="AR1757" s="178">
        <f t="shared" si="248"/>
        <v>0</v>
      </c>
      <c r="AS1757" s="178">
        <f t="shared" si="249"/>
        <v>0</v>
      </c>
      <c r="AT1757" s="178">
        <f t="shared" si="250"/>
        <v>0</v>
      </c>
      <c r="AU1757">
        <f t="shared" si="251"/>
        <v>0</v>
      </c>
    </row>
    <row r="1758" spans="1:47">
      <c r="A1758" t="str">
        <f>IF(All_Tasks!A1758="","",All_Tasks!A1758)</f>
        <v/>
      </c>
      <c r="B1758" t="str">
        <f>IF(All_Tasks!B1758="","",All_Tasks!B1758)</f>
        <v/>
      </c>
      <c r="C1758" t="str">
        <f>IF(All_Tasks!C1758="","",All_Tasks!C1758)</f>
        <v/>
      </c>
      <c r="D1758" t="str">
        <f>IF(All_Tasks!D1758="","",All_Tasks!D1758)</f>
        <v/>
      </c>
      <c r="E1758" t="str">
        <f>IF(All_Tasks!V1758&lt;&gt;"",All_Tasks!V1758,IF(All_Tasks!E1758&lt;&gt;"",All_Tasks!E1758,""))</f>
        <v/>
      </c>
      <c r="F1758" t="str">
        <f>IF(All_Tasks!F1758="","",All_Tasks!F1758)</f>
        <v/>
      </c>
      <c r="G1758" t="str">
        <f>IF(All_Tasks!G1758="","",All_Tasks!G1758)</f>
        <v/>
      </c>
      <c r="H1758" s="231" t="str">
        <f>IF(All_Tasks!H1758="","",All_Tasks!H1758)</f>
        <v/>
      </c>
      <c r="I1758" t="str">
        <f>IF(All_Tasks!I1758="","",All_Tasks!I1758)</f>
        <v/>
      </c>
      <c r="J1758" t="str">
        <f>IF(All_Tasks!J1758="","",All_Tasks!J1758)</f>
        <v/>
      </c>
      <c r="K1758" t="str">
        <f>IF(All_Tasks!K1758="","",All_Tasks!K1758)</f>
        <v/>
      </c>
      <c r="L1758" s="231" t="str">
        <f>IF(All_Tasks!L1758="","",All_Tasks!L1758)</f>
        <v/>
      </c>
      <c r="M1758" t="str">
        <f>IF(All_Tasks!M1758="","",All_Tasks!M1758)</f>
        <v/>
      </c>
      <c r="N1758" t="str">
        <f>IF(All_Tasks!N1758="","",All_Tasks!N1758)</f>
        <v/>
      </c>
      <c r="O1758" t="str">
        <f>IF(All_Tasks!O1758="","",All_Tasks!O1758)</f>
        <v/>
      </c>
      <c r="P1758" s="181">
        <f>IF(All_Tasks!P1758="",0,All_Tasks!P1758)</f>
        <v>0</v>
      </c>
      <c r="Q1758" s="181">
        <f>IF(All_Tasks!Q1758="",0,All_Tasks!Q1758)</f>
        <v>0</v>
      </c>
      <c r="R1758" s="181">
        <f>IF(All_Tasks!R1758="",0,All_Tasks!R1758)</f>
        <v>0</v>
      </c>
      <c r="S1758" s="181" t="str">
        <f>IF(All_Tasks!S1758="","",All_Tasks!S1758)</f>
        <v/>
      </c>
      <c r="T1758" t="str">
        <f>IF(All_Tasks!T1758="","",All_Tasks!T1758)</f>
        <v/>
      </c>
      <c r="U1758" t="str">
        <f>IF(All_Tasks!U1758="","",All_Tasks!U1758)</f>
        <v/>
      </c>
      <c r="V1758">
        <f>IF(A1758="",0,IFERROR(MATCH(A1758,Scope_Labor_Rates!$A$6:$A$46,0)+5,0))</f>
        <v>0</v>
      </c>
      <c r="W1758" s="178">
        <f>IF(V1758&gt;0,INDEX(Scope_Labor_Rates!$C$6:$C$46,V1758-5),0)</f>
        <v>0</v>
      </c>
      <c r="X1758" s="178">
        <f>IF(V1758&gt;0,INDEX(Scope_Labor_Rates!$C$6:$C$46,V1758-5),0)</f>
        <v>0</v>
      </c>
      <c r="Y1758" s="180">
        <f>IF(V1758&gt;0,INDEX(Scope_Labor_Rates!$S$6:$S$46,V1758-5),0)</f>
        <v>0</v>
      </c>
      <c r="Z1758" s="180">
        <f>IF(V1758&gt;0,INDEX(Scope_Labor_Rates!$R$6:$R$46,V1758-5),1)</f>
        <v>1</v>
      </c>
      <c r="AA1758" s="231">
        <f t="shared" si="243"/>
        <v>0</v>
      </c>
      <c r="AB1758" t="str">
        <f t="shared" si="244"/>
        <v/>
      </c>
      <c r="AC1758" s="178" t="str">
        <f t="shared" si="245"/>
        <v/>
      </c>
      <c r="AD1758" s="181">
        <f t="shared" si="246"/>
        <v>0</v>
      </c>
      <c r="AE1758" s="178">
        <f>IF(V1758&gt;0,P1758*INDEX(Scope_Labor_Rates!$E$6:$E$46,V1758-5),0)</f>
        <v>0</v>
      </c>
      <c r="AF1758" s="181">
        <f>IF(V1758&gt;0,AE1758*INDEX(Scope_Labor_Rates!$D$6:$D$46,V1758-5)*AA1758,0)</f>
        <v>0</v>
      </c>
      <c r="AG1758" s="178">
        <f>IF(V1758&gt;0,P1758*INDEX(Scope_Labor_Rates!$G$6:$G$46,V1758-5),0)</f>
        <v>0</v>
      </c>
      <c r="AH1758" s="181">
        <f>IF(V1758&gt;0,AG1758*INDEX(Scope_Labor_Rates!$F$6:$F$46,V1758-5)*AA1758,0)</f>
        <v>0</v>
      </c>
      <c r="AI1758" s="178">
        <f>IF(V1758&gt;0,P1758*INDEX(Scope_Labor_Rates!$I$6:$I$46,V1758-5),0)</f>
        <v>0</v>
      </c>
      <c r="AJ1758" s="181">
        <f>IF(V1758&gt;0,AI1758*INDEX(Scope_Labor_Rates!$H$6:$H$46,V1758-5)*AA1758,0)</f>
        <v>0</v>
      </c>
      <c r="AK1758" s="178">
        <f>IF(V1758&gt;0,P1758*INDEX(Scope_Labor_Rates!$K$6:$K$46,V1758-5),0)</f>
        <v>0</v>
      </c>
      <c r="AL1758" s="181">
        <f>IF(V1758&gt;0,AK1758*INDEX(Scope_Labor_Rates!$J$6:$J$46,V1758-5)*AA1758,0)</f>
        <v>0</v>
      </c>
      <c r="AM1758" s="178">
        <f>IF(V1758&gt;0,P1758*INDEX(Scope_Labor_Rates!$M$6:$M$46,V1758-5),0)</f>
        <v>0</v>
      </c>
      <c r="AN1758" s="178">
        <f>IF(V1758&gt;0,AM1758*INDEX(Scope_Labor_Rates!$L$6:$L$46,V1758-5)*AA1758,0)</f>
        <v>0</v>
      </c>
      <c r="AO1758" s="178">
        <f>IF(V1758&gt;0,P1758*INDEX(Scope_Labor_Rates!$O$6:$O$46,V1758-5)*AA1758,0)</f>
        <v>0</v>
      </c>
      <c r="AP1758" s="181">
        <f>IF(V1758&gt;0,P1758*INDEX(Scope_Labor_Rates!$Q$6:$Q$46,V1758-5)*AA1758,0)</f>
        <v>0</v>
      </c>
      <c r="AQ1758" s="178">
        <f t="shared" si="247"/>
        <v>0</v>
      </c>
      <c r="AR1758" s="178">
        <f t="shared" si="248"/>
        <v>0</v>
      </c>
      <c r="AS1758" s="178">
        <f t="shared" si="249"/>
        <v>0</v>
      </c>
      <c r="AT1758" s="178">
        <f t="shared" si="250"/>
        <v>0</v>
      </c>
      <c r="AU1758">
        <f t="shared" si="251"/>
        <v>0</v>
      </c>
    </row>
    <row r="1759" spans="1:47">
      <c r="A1759" t="str">
        <f>IF(All_Tasks!A1759="","",All_Tasks!A1759)</f>
        <v/>
      </c>
      <c r="B1759" t="str">
        <f>IF(All_Tasks!B1759="","",All_Tasks!B1759)</f>
        <v/>
      </c>
      <c r="C1759" t="str">
        <f>IF(All_Tasks!C1759="","",All_Tasks!C1759)</f>
        <v/>
      </c>
      <c r="D1759" t="str">
        <f>IF(All_Tasks!D1759="","",All_Tasks!D1759)</f>
        <v/>
      </c>
      <c r="E1759" t="str">
        <f>IF(All_Tasks!V1759&lt;&gt;"",All_Tasks!V1759,IF(All_Tasks!E1759&lt;&gt;"",All_Tasks!E1759,""))</f>
        <v/>
      </c>
      <c r="F1759" t="str">
        <f>IF(All_Tasks!F1759="","",All_Tasks!F1759)</f>
        <v/>
      </c>
      <c r="G1759" t="str">
        <f>IF(All_Tasks!G1759="","",All_Tasks!G1759)</f>
        <v/>
      </c>
      <c r="H1759" s="231" t="str">
        <f>IF(All_Tasks!H1759="","",All_Tasks!H1759)</f>
        <v/>
      </c>
      <c r="I1759" t="str">
        <f>IF(All_Tasks!I1759="","",All_Tasks!I1759)</f>
        <v/>
      </c>
      <c r="J1759" t="str">
        <f>IF(All_Tasks!J1759="","",All_Tasks!J1759)</f>
        <v/>
      </c>
      <c r="K1759" t="str">
        <f>IF(All_Tasks!K1759="","",All_Tasks!K1759)</f>
        <v/>
      </c>
      <c r="L1759" s="231" t="str">
        <f>IF(All_Tasks!L1759="","",All_Tasks!L1759)</f>
        <v/>
      </c>
      <c r="M1759" t="str">
        <f>IF(All_Tasks!M1759="","",All_Tasks!M1759)</f>
        <v/>
      </c>
      <c r="N1759" t="str">
        <f>IF(All_Tasks!N1759="","",All_Tasks!N1759)</f>
        <v/>
      </c>
      <c r="O1759" t="str">
        <f>IF(All_Tasks!O1759="","",All_Tasks!O1759)</f>
        <v/>
      </c>
      <c r="P1759" s="181">
        <f>IF(All_Tasks!P1759="",0,All_Tasks!P1759)</f>
        <v>0</v>
      </c>
      <c r="Q1759" s="181">
        <f>IF(All_Tasks!Q1759="",0,All_Tasks!Q1759)</f>
        <v>0</v>
      </c>
      <c r="R1759" s="181">
        <f>IF(All_Tasks!R1759="",0,All_Tasks!R1759)</f>
        <v>0</v>
      </c>
      <c r="S1759" s="181" t="str">
        <f>IF(All_Tasks!S1759="","",All_Tasks!S1759)</f>
        <v/>
      </c>
      <c r="T1759" t="str">
        <f>IF(All_Tasks!T1759="","",All_Tasks!T1759)</f>
        <v/>
      </c>
      <c r="U1759" t="str">
        <f>IF(All_Tasks!U1759="","",All_Tasks!U1759)</f>
        <v/>
      </c>
      <c r="V1759">
        <f>IF(A1759="",0,IFERROR(MATCH(A1759,Scope_Labor_Rates!$A$6:$A$46,0)+5,0))</f>
        <v>0</v>
      </c>
      <c r="W1759" s="178">
        <f>IF(V1759&gt;0,INDEX(Scope_Labor_Rates!$C$6:$C$46,V1759-5),0)</f>
        <v>0</v>
      </c>
      <c r="X1759" s="178">
        <f>IF(V1759&gt;0,INDEX(Scope_Labor_Rates!$C$6:$C$46,V1759-5),0)</f>
        <v>0</v>
      </c>
      <c r="Y1759" s="180">
        <f>IF(V1759&gt;0,INDEX(Scope_Labor_Rates!$S$6:$S$46,V1759-5),0)</f>
        <v>0</v>
      </c>
      <c r="Z1759" s="180">
        <f>IF(V1759&gt;0,INDEX(Scope_Labor_Rates!$R$6:$R$46,V1759-5),1)</f>
        <v>1</v>
      </c>
      <c r="AA1759" s="231">
        <f t="shared" si="243"/>
        <v>0</v>
      </c>
      <c r="AB1759" t="str">
        <f t="shared" si="244"/>
        <v/>
      </c>
      <c r="AC1759" s="178" t="str">
        <f t="shared" si="245"/>
        <v/>
      </c>
      <c r="AD1759" s="181">
        <f t="shared" si="246"/>
        <v>0</v>
      </c>
      <c r="AE1759" s="178">
        <f>IF(V1759&gt;0,P1759*INDEX(Scope_Labor_Rates!$E$6:$E$46,V1759-5),0)</f>
        <v>0</v>
      </c>
      <c r="AF1759" s="181">
        <f>IF(V1759&gt;0,AE1759*INDEX(Scope_Labor_Rates!$D$6:$D$46,V1759-5)*AA1759,0)</f>
        <v>0</v>
      </c>
      <c r="AG1759" s="178">
        <f>IF(V1759&gt;0,P1759*INDEX(Scope_Labor_Rates!$G$6:$G$46,V1759-5),0)</f>
        <v>0</v>
      </c>
      <c r="AH1759" s="181">
        <f>IF(V1759&gt;0,AG1759*INDEX(Scope_Labor_Rates!$F$6:$F$46,V1759-5)*AA1759,0)</f>
        <v>0</v>
      </c>
      <c r="AI1759" s="178">
        <f>IF(V1759&gt;0,P1759*INDEX(Scope_Labor_Rates!$I$6:$I$46,V1759-5),0)</f>
        <v>0</v>
      </c>
      <c r="AJ1759" s="181">
        <f>IF(V1759&gt;0,AI1759*INDEX(Scope_Labor_Rates!$H$6:$H$46,V1759-5)*AA1759,0)</f>
        <v>0</v>
      </c>
      <c r="AK1759" s="178">
        <f>IF(V1759&gt;0,P1759*INDEX(Scope_Labor_Rates!$K$6:$K$46,V1759-5),0)</f>
        <v>0</v>
      </c>
      <c r="AL1759" s="181">
        <f>IF(V1759&gt;0,AK1759*INDEX(Scope_Labor_Rates!$J$6:$J$46,V1759-5)*AA1759,0)</f>
        <v>0</v>
      </c>
      <c r="AM1759" s="178">
        <f>IF(V1759&gt;0,P1759*INDEX(Scope_Labor_Rates!$M$6:$M$46,V1759-5),0)</f>
        <v>0</v>
      </c>
      <c r="AN1759" s="178">
        <f>IF(V1759&gt;0,AM1759*INDEX(Scope_Labor_Rates!$L$6:$L$46,V1759-5)*AA1759,0)</f>
        <v>0</v>
      </c>
      <c r="AO1759" s="178">
        <f>IF(V1759&gt;0,P1759*INDEX(Scope_Labor_Rates!$O$6:$O$46,V1759-5)*AA1759,0)</f>
        <v>0</v>
      </c>
      <c r="AP1759" s="181">
        <f>IF(V1759&gt;0,P1759*INDEX(Scope_Labor_Rates!$Q$6:$Q$46,V1759-5)*AA1759,0)</f>
        <v>0</v>
      </c>
      <c r="AQ1759" s="178">
        <f t="shared" si="247"/>
        <v>0</v>
      </c>
      <c r="AR1759" s="178">
        <f t="shared" si="248"/>
        <v>0</v>
      </c>
      <c r="AS1759" s="178">
        <f t="shared" si="249"/>
        <v>0</v>
      </c>
      <c r="AT1759" s="178">
        <f t="shared" si="250"/>
        <v>0</v>
      </c>
      <c r="AU1759">
        <f t="shared" si="251"/>
        <v>0</v>
      </c>
    </row>
    <row r="1760" spans="1:47">
      <c r="A1760" t="str">
        <f>IF(All_Tasks!A1760="","",All_Tasks!A1760)</f>
        <v/>
      </c>
      <c r="B1760" t="str">
        <f>IF(All_Tasks!B1760="","",All_Tasks!B1760)</f>
        <v/>
      </c>
      <c r="C1760" t="str">
        <f>IF(All_Tasks!C1760="","",All_Tasks!C1760)</f>
        <v/>
      </c>
      <c r="D1760" t="str">
        <f>IF(All_Tasks!D1760="","",All_Tasks!D1760)</f>
        <v/>
      </c>
      <c r="E1760" t="str">
        <f>IF(All_Tasks!V1760&lt;&gt;"",All_Tasks!V1760,IF(All_Tasks!E1760&lt;&gt;"",All_Tasks!E1760,""))</f>
        <v/>
      </c>
      <c r="F1760" t="str">
        <f>IF(All_Tasks!F1760="","",All_Tasks!F1760)</f>
        <v/>
      </c>
      <c r="G1760" t="str">
        <f>IF(All_Tasks!G1760="","",All_Tasks!G1760)</f>
        <v/>
      </c>
      <c r="H1760" s="231" t="str">
        <f>IF(All_Tasks!H1760="","",All_Tasks!H1760)</f>
        <v/>
      </c>
      <c r="I1760" t="str">
        <f>IF(All_Tasks!I1760="","",All_Tasks!I1760)</f>
        <v/>
      </c>
      <c r="J1760" t="str">
        <f>IF(All_Tasks!J1760="","",All_Tasks!J1760)</f>
        <v/>
      </c>
      <c r="K1760" t="str">
        <f>IF(All_Tasks!K1760="","",All_Tasks!K1760)</f>
        <v/>
      </c>
      <c r="L1760" s="231" t="str">
        <f>IF(All_Tasks!L1760="","",All_Tasks!L1760)</f>
        <v/>
      </c>
      <c r="M1760" t="str">
        <f>IF(All_Tasks!M1760="","",All_Tasks!M1760)</f>
        <v/>
      </c>
      <c r="N1760" t="str">
        <f>IF(All_Tasks!N1760="","",All_Tasks!N1760)</f>
        <v/>
      </c>
      <c r="O1760" t="str">
        <f>IF(All_Tasks!O1760="","",All_Tasks!O1760)</f>
        <v/>
      </c>
      <c r="P1760" s="181">
        <f>IF(All_Tasks!P1760="",0,All_Tasks!P1760)</f>
        <v>0</v>
      </c>
      <c r="Q1760" s="181">
        <f>IF(All_Tasks!Q1760="",0,All_Tasks!Q1760)</f>
        <v>0</v>
      </c>
      <c r="R1760" s="181">
        <f>IF(All_Tasks!R1760="",0,All_Tasks!R1760)</f>
        <v>0</v>
      </c>
      <c r="S1760" s="181" t="str">
        <f>IF(All_Tasks!S1760="","",All_Tasks!S1760)</f>
        <v/>
      </c>
      <c r="T1760" t="str">
        <f>IF(All_Tasks!T1760="","",All_Tasks!T1760)</f>
        <v/>
      </c>
      <c r="U1760" t="str">
        <f>IF(All_Tasks!U1760="","",All_Tasks!U1760)</f>
        <v/>
      </c>
      <c r="V1760">
        <f>IF(A1760="",0,IFERROR(MATCH(A1760,Scope_Labor_Rates!$A$6:$A$46,0)+5,0))</f>
        <v>0</v>
      </c>
      <c r="W1760" s="178">
        <f>IF(V1760&gt;0,INDEX(Scope_Labor_Rates!$C$6:$C$46,V1760-5),0)</f>
        <v>0</v>
      </c>
      <c r="X1760" s="178">
        <f>IF(V1760&gt;0,INDEX(Scope_Labor_Rates!$C$6:$C$46,V1760-5),0)</f>
        <v>0</v>
      </c>
      <c r="Y1760" s="180">
        <f>IF(V1760&gt;0,INDEX(Scope_Labor_Rates!$S$6:$S$46,V1760-5),0)</f>
        <v>0</v>
      </c>
      <c r="Z1760" s="180">
        <f>IF(V1760&gt;0,INDEX(Scope_Labor_Rates!$R$6:$R$46,V1760-5),1)</f>
        <v>1</v>
      </c>
      <c r="AA1760" s="231">
        <f t="shared" si="243"/>
        <v>0</v>
      </c>
      <c r="AB1760" t="str">
        <f t="shared" si="244"/>
        <v/>
      </c>
      <c r="AC1760" s="178" t="str">
        <f t="shared" si="245"/>
        <v/>
      </c>
      <c r="AD1760" s="181">
        <f t="shared" si="246"/>
        <v>0</v>
      </c>
      <c r="AE1760" s="178">
        <f>IF(V1760&gt;0,P1760*INDEX(Scope_Labor_Rates!$E$6:$E$46,V1760-5),0)</f>
        <v>0</v>
      </c>
      <c r="AF1760" s="181">
        <f>IF(V1760&gt;0,AE1760*INDEX(Scope_Labor_Rates!$D$6:$D$46,V1760-5)*AA1760,0)</f>
        <v>0</v>
      </c>
      <c r="AG1760" s="178">
        <f>IF(V1760&gt;0,P1760*INDEX(Scope_Labor_Rates!$G$6:$G$46,V1760-5),0)</f>
        <v>0</v>
      </c>
      <c r="AH1760" s="181">
        <f>IF(V1760&gt;0,AG1760*INDEX(Scope_Labor_Rates!$F$6:$F$46,V1760-5)*AA1760,0)</f>
        <v>0</v>
      </c>
      <c r="AI1760" s="178">
        <f>IF(V1760&gt;0,P1760*INDEX(Scope_Labor_Rates!$I$6:$I$46,V1760-5),0)</f>
        <v>0</v>
      </c>
      <c r="AJ1760" s="181">
        <f>IF(V1760&gt;0,AI1760*INDEX(Scope_Labor_Rates!$H$6:$H$46,V1760-5)*AA1760,0)</f>
        <v>0</v>
      </c>
      <c r="AK1760" s="178">
        <f>IF(V1760&gt;0,P1760*INDEX(Scope_Labor_Rates!$K$6:$K$46,V1760-5),0)</f>
        <v>0</v>
      </c>
      <c r="AL1760" s="181">
        <f>IF(V1760&gt;0,AK1760*INDEX(Scope_Labor_Rates!$J$6:$J$46,V1760-5)*AA1760,0)</f>
        <v>0</v>
      </c>
      <c r="AM1760" s="178">
        <f>IF(V1760&gt;0,P1760*INDEX(Scope_Labor_Rates!$M$6:$M$46,V1760-5),0)</f>
        <v>0</v>
      </c>
      <c r="AN1760" s="178">
        <f>IF(V1760&gt;0,AM1760*INDEX(Scope_Labor_Rates!$L$6:$L$46,V1760-5)*AA1760,0)</f>
        <v>0</v>
      </c>
      <c r="AO1760" s="178">
        <f>IF(V1760&gt;0,P1760*INDEX(Scope_Labor_Rates!$O$6:$O$46,V1760-5)*AA1760,0)</f>
        <v>0</v>
      </c>
      <c r="AP1760" s="181">
        <f>IF(V1760&gt;0,P1760*INDEX(Scope_Labor_Rates!$Q$6:$Q$46,V1760-5)*AA1760,0)</f>
        <v>0</v>
      </c>
      <c r="AQ1760" s="178">
        <f t="shared" si="247"/>
        <v>0</v>
      </c>
      <c r="AR1760" s="178">
        <f t="shared" si="248"/>
        <v>0</v>
      </c>
      <c r="AS1760" s="178">
        <f t="shared" si="249"/>
        <v>0</v>
      </c>
      <c r="AT1760" s="178">
        <f t="shared" si="250"/>
        <v>0</v>
      </c>
      <c r="AU1760">
        <f t="shared" si="251"/>
        <v>0</v>
      </c>
    </row>
    <row r="1761" spans="1:47">
      <c r="A1761" t="str">
        <f>IF(All_Tasks!A1761="","",All_Tasks!A1761)</f>
        <v/>
      </c>
      <c r="B1761" t="str">
        <f>IF(All_Tasks!B1761="","",All_Tasks!B1761)</f>
        <v/>
      </c>
      <c r="C1761" t="str">
        <f>IF(All_Tasks!C1761="","",All_Tasks!C1761)</f>
        <v/>
      </c>
      <c r="D1761" t="str">
        <f>IF(All_Tasks!D1761="","",All_Tasks!D1761)</f>
        <v/>
      </c>
      <c r="E1761" t="str">
        <f>IF(All_Tasks!V1761&lt;&gt;"",All_Tasks!V1761,IF(All_Tasks!E1761&lt;&gt;"",All_Tasks!E1761,""))</f>
        <v/>
      </c>
      <c r="F1761" t="str">
        <f>IF(All_Tasks!F1761="","",All_Tasks!F1761)</f>
        <v/>
      </c>
      <c r="G1761" t="str">
        <f>IF(All_Tasks!G1761="","",All_Tasks!G1761)</f>
        <v/>
      </c>
      <c r="H1761" s="231" t="str">
        <f>IF(All_Tasks!H1761="","",All_Tasks!H1761)</f>
        <v/>
      </c>
      <c r="I1761" t="str">
        <f>IF(All_Tasks!I1761="","",All_Tasks!I1761)</f>
        <v/>
      </c>
      <c r="J1761" t="str">
        <f>IF(All_Tasks!J1761="","",All_Tasks!J1761)</f>
        <v/>
      </c>
      <c r="K1761" t="str">
        <f>IF(All_Tasks!K1761="","",All_Tasks!K1761)</f>
        <v/>
      </c>
      <c r="L1761" s="231" t="str">
        <f>IF(All_Tasks!L1761="","",All_Tasks!L1761)</f>
        <v/>
      </c>
      <c r="M1761" t="str">
        <f>IF(All_Tasks!M1761="","",All_Tasks!M1761)</f>
        <v/>
      </c>
      <c r="N1761" t="str">
        <f>IF(All_Tasks!N1761="","",All_Tasks!N1761)</f>
        <v/>
      </c>
      <c r="O1761" t="str">
        <f>IF(All_Tasks!O1761="","",All_Tasks!O1761)</f>
        <v/>
      </c>
      <c r="P1761" s="181">
        <f>IF(All_Tasks!P1761="",0,All_Tasks!P1761)</f>
        <v>0</v>
      </c>
      <c r="Q1761" s="181">
        <f>IF(All_Tasks!Q1761="",0,All_Tasks!Q1761)</f>
        <v>0</v>
      </c>
      <c r="R1761" s="181">
        <f>IF(All_Tasks!R1761="",0,All_Tasks!R1761)</f>
        <v>0</v>
      </c>
      <c r="S1761" s="181" t="str">
        <f>IF(All_Tasks!S1761="","",All_Tasks!S1761)</f>
        <v/>
      </c>
      <c r="T1761" t="str">
        <f>IF(All_Tasks!T1761="","",All_Tasks!T1761)</f>
        <v/>
      </c>
      <c r="U1761" t="str">
        <f>IF(All_Tasks!U1761="","",All_Tasks!U1761)</f>
        <v/>
      </c>
      <c r="V1761">
        <f>IF(A1761="",0,IFERROR(MATCH(A1761,Scope_Labor_Rates!$A$6:$A$46,0)+5,0))</f>
        <v>0</v>
      </c>
      <c r="W1761" s="178">
        <f>IF(V1761&gt;0,INDEX(Scope_Labor_Rates!$C$6:$C$46,V1761-5),0)</f>
        <v>0</v>
      </c>
      <c r="X1761" s="178">
        <f>IF(V1761&gt;0,INDEX(Scope_Labor_Rates!$C$6:$C$46,V1761-5),0)</f>
        <v>0</v>
      </c>
      <c r="Y1761" s="180">
        <f>IF(V1761&gt;0,INDEX(Scope_Labor_Rates!$S$6:$S$46,V1761-5),0)</f>
        <v>0</v>
      </c>
      <c r="Z1761" s="180">
        <f>IF(V1761&gt;0,INDEX(Scope_Labor_Rates!$R$6:$R$46,V1761-5),1)</f>
        <v>1</v>
      </c>
      <c r="AA1761" s="231">
        <f t="shared" si="243"/>
        <v>0</v>
      </c>
      <c r="AB1761" t="str">
        <f t="shared" si="244"/>
        <v/>
      </c>
      <c r="AC1761" s="178" t="str">
        <f t="shared" si="245"/>
        <v/>
      </c>
      <c r="AD1761" s="181">
        <f t="shared" si="246"/>
        <v>0</v>
      </c>
      <c r="AE1761" s="178">
        <f>IF(V1761&gt;0,P1761*INDEX(Scope_Labor_Rates!$E$6:$E$46,V1761-5),0)</f>
        <v>0</v>
      </c>
      <c r="AF1761" s="181">
        <f>IF(V1761&gt;0,AE1761*INDEX(Scope_Labor_Rates!$D$6:$D$46,V1761-5)*AA1761,0)</f>
        <v>0</v>
      </c>
      <c r="AG1761" s="178">
        <f>IF(V1761&gt;0,P1761*INDEX(Scope_Labor_Rates!$G$6:$G$46,V1761-5),0)</f>
        <v>0</v>
      </c>
      <c r="AH1761" s="181">
        <f>IF(V1761&gt;0,AG1761*INDEX(Scope_Labor_Rates!$F$6:$F$46,V1761-5)*AA1761,0)</f>
        <v>0</v>
      </c>
      <c r="AI1761" s="178">
        <f>IF(V1761&gt;0,P1761*INDEX(Scope_Labor_Rates!$I$6:$I$46,V1761-5),0)</f>
        <v>0</v>
      </c>
      <c r="AJ1761" s="181">
        <f>IF(V1761&gt;0,AI1761*INDEX(Scope_Labor_Rates!$H$6:$H$46,V1761-5)*AA1761,0)</f>
        <v>0</v>
      </c>
      <c r="AK1761" s="178">
        <f>IF(V1761&gt;0,P1761*INDEX(Scope_Labor_Rates!$K$6:$K$46,V1761-5),0)</f>
        <v>0</v>
      </c>
      <c r="AL1761" s="181">
        <f>IF(V1761&gt;0,AK1761*INDEX(Scope_Labor_Rates!$J$6:$J$46,V1761-5)*AA1761,0)</f>
        <v>0</v>
      </c>
      <c r="AM1761" s="178">
        <f>IF(V1761&gt;0,P1761*INDEX(Scope_Labor_Rates!$M$6:$M$46,V1761-5),0)</f>
        <v>0</v>
      </c>
      <c r="AN1761" s="178">
        <f>IF(V1761&gt;0,AM1761*INDEX(Scope_Labor_Rates!$L$6:$L$46,V1761-5)*AA1761,0)</f>
        <v>0</v>
      </c>
      <c r="AO1761" s="178">
        <f>IF(V1761&gt;0,P1761*INDEX(Scope_Labor_Rates!$O$6:$O$46,V1761-5)*AA1761,0)</f>
        <v>0</v>
      </c>
      <c r="AP1761" s="181">
        <f>IF(V1761&gt;0,P1761*INDEX(Scope_Labor_Rates!$Q$6:$Q$46,V1761-5)*AA1761,0)</f>
        <v>0</v>
      </c>
      <c r="AQ1761" s="178">
        <f t="shared" si="247"/>
        <v>0</v>
      </c>
      <c r="AR1761" s="178">
        <f t="shared" si="248"/>
        <v>0</v>
      </c>
      <c r="AS1761" s="178">
        <f t="shared" si="249"/>
        <v>0</v>
      </c>
      <c r="AT1761" s="178">
        <f t="shared" si="250"/>
        <v>0</v>
      </c>
      <c r="AU1761">
        <f t="shared" si="251"/>
        <v>0</v>
      </c>
    </row>
    <row r="1762" spans="1:47">
      <c r="A1762" t="str">
        <f>IF(All_Tasks!A1762="","",All_Tasks!A1762)</f>
        <v/>
      </c>
      <c r="B1762" t="str">
        <f>IF(All_Tasks!B1762="","",All_Tasks!B1762)</f>
        <v/>
      </c>
      <c r="C1762" t="str">
        <f>IF(All_Tasks!C1762="","",All_Tasks!C1762)</f>
        <v/>
      </c>
      <c r="D1762" t="str">
        <f>IF(All_Tasks!D1762="","",All_Tasks!D1762)</f>
        <v/>
      </c>
      <c r="E1762" t="str">
        <f>IF(All_Tasks!V1762&lt;&gt;"",All_Tasks!V1762,IF(All_Tasks!E1762&lt;&gt;"",All_Tasks!E1762,""))</f>
        <v/>
      </c>
      <c r="F1762" t="str">
        <f>IF(All_Tasks!F1762="","",All_Tasks!F1762)</f>
        <v/>
      </c>
      <c r="G1762" t="str">
        <f>IF(All_Tasks!G1762="","",All_Tasks!G1762)</f>
        <v/>
      </c>
      <c r="H1762" s="231" t="str">
        <f>IF(All_Tasks!H1762="","",All_Tasks!H1762)</f>
        <v/>
      </c>
      <c r="I1762" t="str">
        <f>IF(All_Tasks!I1762="","",All_Tasks!I1762)</f>
        <v/>
      </c>
      <c r="J1762" t="str">
        <f>IF(All_Tasks!J1762="","",All_Tasks!J1762)</f>
        <v/>
      </c>
      <c r="K1762" t="str">
        <f>IF(All_Tasks!K1762="","",All_Tasks!K1762)</f>
        <v/>
      </c>
      <c r="L1762" s="231" t="str">
        <f>IF(All_Tasks!L1762="","",All_Tasks!L1762)</f>
        <v/>
      </c>
      <c r="M1762" t="str">
        <f>IF(All_Tasks!M1762="","",All_Tasks!M1762)</f>
        <v/>
      </c>
      <c r="N1762" t="str">
        <f>IF(All_Tasks!N1762="","",All_Tasks!N1762)</f>
        <v/>
      </c>
      <c r="O1762" t="str">
        <f>IF(All_Tasks!O1762="","",All_Tasks!O1762)</f>
        <v/>
      </c>
      <c r="P1762" s="181">
        <f>IF(All_Tasks!P1762="",0,All_Tasks!P1762)</f>
        <v>0</v>
      </c>
      <c r="Q1762" s="181">
        <f>IF(All_Tasks!Q1762="",0,All_Tasks!Q1762)</f>
        <v>0</v>
      </c>
      <c r="R1762" s="181">
        <f>IF(All_Tasks!R1762="",0,All_Tasks!R1762)</f>
        <v>0</v>
      </c>
      <c r="S1762" s="181" t="str">
        <f>IF(All_Tasks!S1762="","",All_Tasks!S1762)</f>
        <v/>
      </c>
      <c r="T1762" t="str">
        <f>IF(All_Tasks!T1762="","",All_Tasks!T1762)</f>
        <v/>
      </c>
      <c r="U1762" t="str">
        <f>IF(All_Tasks!U1762="","",All_Tasks!U1762)</f>
        <v/>
      </c>
      <c r="V1762">
        <f>IF(A1762="",0,IFERROR(MATCH(A1762,Scope_Labor_Rates!$A$6:$A$46,0)+5,0))</f>
        <v>0</v>
      </c>
      <c r="W1762" s="178">
        <f>IF(V1762&gt;0,INDEX(Scope_Labor_Rates!$C$6:$C$46,V1762-5),0)</f>
        <v>0</v>
      </c>
      <c r="X1762" s="178">
        <f>IF(V1762&gt;0,INDEX(Scope_Labor_Rates!$C$6:$C$46,V1762-5),0)</f>
        <v>0</v>
      </c>
      <c r="Y1762" s="180">
        <f>IF(V1762&gt;0,INDEX(Scope_Labor_Rates!$S$6:$S$46,V1762-5),0)</f>
        <v>0</v>
      </c>
      <c r="Z1762" s="180">
        <f>IF(V1762&gt;0,INDEX(Scope_Labor_Rates!$R$6:$R$46,V1762-5),1)</f>
        <v>1</v>
      </c>
      <c r="AA1762" s="231">
        <f t="shared" si="243"/>
        <v>0</v>
      </c>
      <c r="AB1762" t="str">
        <f t="shared" si="244"/>
        <v/>
      </c>
      <c r="AC1762" s="178" t="str">
        <f t="shared" si="245"/>
        <v/>
      </c>
      <c r="AD1762" s="181">
        <f t="shared" si="246"/>
        <v>0</v>
      </c>
      <c r="AE1762" s="178">
        <f>IF(V1762&gt;0,P1762*INDEX(Scope_Labor_Rates!$E$6:$E$46,V1762-5),0)</f>
        <v>0</v>
      </c>
      <c r="AF1762" s="181">
        <f>IF(V1762&gt;0,AE1762*INDEX(Scope_Labor_Rates!$D$6:$D$46,V1762-5)*AA1762,0)</f>
        <v>0</v>
      </c>
      <c r="AG1762" s="178">
        <f>IF(V1762&gt;0,P1762*INDEX(Scope_Labor_Rates!$G$6:$G$46,V1762-5),0)</f>
        <v>0</v>
      </c>
      <c r="AH1762" s="181">
        <f>IF(V1762&gt;0,AG1762*INDEX(Scope_Labor_Rates!$F$6:$F$46,V1762-5)*AA1762,0)</f>
        <v>0</v>
      </c>
      <c r="AI1762" s="178">
        <f>IF(V1762&gt;0,P1762*INDEX(Scope_Labor_Rates!$I$6:$I$46,V1762-5),0)</f>
        <v>0</v>
      </c>
      <c r="AJ1762" s="181">
        <f>IF(V1762&gt;0,AI1762*INDEX(Scope_Labor_Rates!$H$6:$H$46,V1762-5)*AA1762,0)</f>
        <v>0</v>
      </c>
      <c r="AK1762" s="178">
        <f>IF(V1762&gt;0,P1762*INDEX(Scope_Labor_Rates!$K$6:$K$46,V1762-5),0)</f>
        <v>0</v>
      </c>
      <c r="AL1762" s="181">
        <f>IF(V1762&gt;0,AK1762*INDEX(Scope_Labor_Rates!$J$6:$J$46,V1762-5)*AA1762,0)</f>
        <v>0</v>
      </c>
      <c r="AM1762" s="178">
        <f>IF(V1762&gt;0,P1762*INDEX(Scope_Labor_Rates!$M$6:$M$46,V1762-5),0)</f>
        <v>0</v>
      </c>
      <c r="AN1762" s="178">
        <f>IF(V1762&gt;0,AM1762*INDEX(Scope_Labor_Rates!$L$6:$L$46,V1762-5)*AA1762,0)</f>
        <v>0</v>
      </c>
      <c r="AO1762" s="178">
        <f>IF(V1762&gt;0,P1762*INDEX(Scope_Labor_Rates!$O$6:$O$46,V1762-5)*AA1762,0)</f>
        <v>0</v>
      </c>
      <c r="AP1762" s="181">
        <f>IF(V1762&gt;0,P1762*INDEX(Scope_Labor_Rates!$Q$6:$Q$46,V1762-5)*AA1762,0)</f>
        <v>0</v>
      </c>
      <c r="AQ1762" s="178">
        <f t="shared" si="247"/>
        <v>0</v>
      </c>
      <c r="AR1762" s="178">
        <f t="shared" si="248"/>
        <v>0</v>
      </c>
      <c r="AS1762" s="178">
        <f t="shared" si="249"/>
        <v>0</v>
      </c>
      <c r="AT1762" s="178">
        <f t="shared" si="250"/>
        <v>0</v>
      </c>
      <c r="AU1762">
        <f t="shared" si="251"/>
        <v>0</v>
      </c>
    </row>
    <row r="1763" spans="1:47">
      <c r="A1763" t="str">
        <f>IF(All_Tasks!A1763="","",All_Tasks!A1763)</f>
        <v/>
      </c>
      <c r="B1763" t="str">
        <f>IF(All_Tasks!B1763="","",All_Tasks!B1763)</f>
        <v/>
      </c>
      <c r="C1763" t="str">
        <f>IF(All_Tasks!C1763="","",All_Tasks!C1763)</f>
        <v/>
      </c>
      <c r="D1763" t="str">
        <f>IF(All_Tasks!D1763="","",All_Tasks!D1763)</f>
        <v/>
      </c>
      <c r="E1763" t="str">
        <f>IF(All_Tasks!V1763&lt;&gt;"",All_Tasks!V1763,IF(All_Tasks!E1763&lt;&gt;"",All_Tasks!E1763,""))</f>
        <v/>
      </c>
      <c r="F1763" t="str">
        <f>IF(All_Tasks!F1763="","",All_Tasks!F1763)</f>
        <v/>
      </c>
      <c r="G1763" t="str">
        <f>IF(All_Tasks!G1763="","",All_Tasks!G1763)</f>
        <v/>
      </c>
      <c r="H1763" s="231" t="str">
        <f>IF(All_Tasks!H1763="","",All_Tasks!H1763)</f>
        <v/>
      </c>
      <c r="I1763" t="str">
        <f>IF(All_Tasks!I1763="","",All_Tasks!I1763)</f>
        <v/>
      </c>
      <c r="J1763" t="str">
        <f>IF(All_Tasks!J1763="","",All_Tasks!J1763)</f>
        <v/>
      </c>
      <c r="K1763" t="str">
        <f>IF(All_Tasks!K1763="","",All_Tasks!K1763)</f>
        <v/>
      </c>
      <c r="L1763" s="231" t="str">
        <f>IF(All_Tasks!L1763="","",All_Tasks!L1763)</f>
        <v/>
      </c>
      <c r="M1763" t="str">
        <f>IF(All_Tasks!M1763="","",All_Tasks!M1763)</f>
        <v/>
      </c>
      <c r="N1763" t="str">
        <f>IF(All_Tasks!N1763="","",All_Tasks!N1763)</f>
        <v/>
      </c>
      <c r="O1763" t="str">
        <f>IF(All_Tasks!O1763="","",All_Tasks!O1763)</f>
        <v/>
      </c>
      <c r="P1763" s="181">
        <f>IF(All_Tasks!P1763="",0,All_Tasks!P1763)</f>
        <v>0</v>
      </c>
      <c r="Q1763" s="181">
        <f>IF(All_Tasks!Q1763="",0,All_Tasks!Q1763)</f>
        <v>0</v>
      </c>
      <c r="R1763" s="181">
        <f>IF(All_Tasks!R1763="",0,All_Tasks!R1763)</f>
        <v>0</v>
      </c>
      <c r="S1763" s="181" t="str">
        <f>IF(All_Tasks!S1763="","",All_Tasks!S1763)</f>
        <v/>
      </c>
      <c r="T1763" t="str">
        <f>IF(All_Tasks!T1763="","",All_Tasks!T1763)</f>
        <v/>
      </c>
      <c r="U1763" t="str">
        <f>IF(All_Tasks!U1763="","",All_Tasks!U1763)</f>
        <v/>
      </c>
      <c r="V1763">
        <f>IF(A1763="",0,IFERROR(MATCH(A1763,Scope_Labor_Rates!$A$6:$A$46,0)+5,0))</f>
        <v>0</v>
      </c>
      <c r="W1763" s="178">
        <f>IF(V1763&gt;0,INDEX(Scope_Labor_Rates!$C$6:$C$46,V1763-5),0)</f>
        <v>0</v>
      </c>
      <c r="X1763" s="178">
        <f>IF(V1763&gt;0,INDEX(Scope_Labor_Rates!$C$6:$C$46,V1763-5),0)</f>
        <v>0</v>
      </c>
      <c r="Y1763" s="180">
        <f>IF(V1763&gt;0,INDEX(Scope_Labor_Rates!$S$6:$S$46,V1763-5),0)</f>
        <v>0</v>
      </c>
      <c r="Z1763" s="180">
        <f>IF(V1763&gt;0,INDEX(Scope_Labor_Rates!$R$6:$R$46,V1763-5),1)</f>
        <v>1</v>
      </c>
      <c r="AA1763" s="231">
        <f t="shared" si="243"/>
        <v>0</v>
      </c>
      <c r="AB1763" t="str">
        <f t="shared" si="244"/>
        <v/>
      </c>
      <c r="AC1763" s="178" t="str">
        <f t="shared" si="245"/>
        <v/>
      </c>
      <c r="AD1763" s="181">
        <f t="shared" si="246"/>
        <v>0</v>
      </c>
      <c r="AE1763" s="178">
        <f>IF(V1763&gt;0,P1763*INDEX(Scope_Labor_Rates!$E$6:$E$46,V1763-5),0)</f>
        <v>0</v>
      </c>
      <c r="AF1763" s="181">
        <f>IF(V1763&gt;0,AE1763*INDEX(Scope_Labor_Rates!$D$6:$D$46,V1763-5)*AA1763,0)</f>
        <v>0</v>
      </c>
      <c r="AG1763" s="178">
        <f>IF(V1763&gt;0,P1763*INDEX(Scope_Labor_Rates!$G$6:$G$46,V1763-5),0)</f>
        <v>0</v>
      </c>
      <c r="AH1763" s="181">
        <f>IF(V1763&gt;0,AG1763*INDEX(Scope_Labor_Rates!$F$6:$F$46,V1763-5)*AA1763,0)</f>
        <v>0</v>
      </c>
      <c r="AI1763" s="178">
        <f>IF(V1763&gt;0,P1763*INDEX(Scope_Labor_Rates!$I$6:$I$46,V1763-5),0)</f>
        <v>0</v>
      </c>
      <c r="AJ1763" s="181">
        <f>IF(V1763&gt;0,AI1763*INDEX(Scope_Labor_Rates!$H$6:$H$46,V1763-5)*AA1763,0)</f>
        <v>0</v>
      </c>
      <c r="AK1763" s="178">
        <f>IF(V1763&gt;0,P1763*INDEX(Scope_Labor_Rates!$K$6:$K$46,V1763-5),0)</f>
        <v>0</v>
      </c>
      <c r="AL1763" s="181">
        <f>IF(V1763&gt;0,AK1763*INDEX(Scope_Labor_Rates!$J$6:$J$46,V1763-5)*AA1763,0)</f>
        <v>0</v>
      </c>
      <c r="AM1763" s="178">
        <f>IF(V1763&gt;0,P1763*INDEX(Scope_Labor_Rates!$M$6:$M$46,V1763-5),0)</f>
        <v>0</v>
      </c>
      <c r="AN1763" s="178">
        <f>IF(V1763&gt;0,AM1763*INDEX(Scope_Labor_Rates!$L$6:$L$46,V1763-5)*AA1763,0)</f>
        <v>0</v>
      </c>
      <c r="AO1763" s="178">
        <f>IF(V1763&gt;0,P1763*INDEX(Scope_Labor_Rates!$O$6:$O$46,V1763-5)*AA1763,0)</f>
        <v>0</v>
      </c>
      <c r="AP1763" s="181">
        <f>IF(V1763&gt;0,P1763*INDEX(Scope_Labor_Rates!$Q$6:$Q$46,V1763-5)*AA1763,0)</f>
        <v>0</v>
      </c>
      <c r="AQ1763" s="178">
        <f t="shared" si="247"/>
        <v>0</v>
      </c>
      <c r="AR1763" s="178">
        <f t="shared" si="248"/>
        <v>0</v>
      </c>
      <c r="AS1763" s="178">
        <f t="shared" si="249"/>
        <v>0</v>
      </c>
      <c r="AT1763" s="178">
        <f t="shared" si="250"/>
        <v>0</v>
      </c>
      <c r="AU1763">
        <f t="shared" si="251"/>
        <v>0</v>
      </c>
    </row>
    <row r="1764" spans="1:47">
      <c r="A1764" t="str">
        <f>IF(All_Tasks!A1764="","",All_Tasks!A1764)</f>
        <v/>
      </c>
      <c r="B1764" t="str">
        <f>IF(All_Tasks!B1764="","",All_Tasks!B1764)</f>
        <v/>
      </c>
      <c r="C1764" t="str">
        <f>IF(All_Tasks!C1764="","",All_Tasks!C1764)</f>
        <v/>
      </c>
      <c r="D1764" t="str">
        <f>IF(All_Tasks!D1764="","",All_Tasks!D1764)</f>
        <v/>
      </c>
      <c r="E1764" t="str">
        <f>IF(All_Tasks!V1764&lt;&gt;"",All_Tasks!V1764,IF(All_Tasks!E1764&lt;&gt;"",All_Tasks!E1764,""))</f>
        <v/>
      </c>
      <c r="F1764" t="str">
        <f>IF(All_Tasks!F1764="","",All_Tasks!F1764)</f>
        <v/>
      </c>
      <c r="G1764" t="str">
        <f>IF(All_Tasks!G1764="","",All_Tasks!G1764)</f>
        <v/>
      </c>
      <c r="H1764" s="231" t="str">
        <f>IF(All_Tasks!H1764="","",All_Tasks!H1764)</f>
        <v/>
      </c>
      <c r="I1764" t="str">
        <f>IF(All_Tasks!I1764="","",All_Tasks!I1764)</f>
        <v/>
      </c>
      <c r="J1764" t="str">
        <f>IF(All_Tasks!J1764="","",All_Tasks!J1764)</f>
        <v/>
      </c>
      <c r="K1764" t="str">
        <f>IF(All_Tasks!K1764="","",All_Tasks!K1764)</f>
        <v/>
      </c>
      <c r="L1764" s="231" t="str">
        <f>IF(All_Tasks!L1764="","",All_Tasks!L1764)</f>
        <v/>
      </c>
      <c r="M1764" t="str">
        <f>IF(All_Tasks!M1764="","",All_Tasks!M1764)</f>
        <v/>
      </c>
      <c r="N1764" t="str">
        <f>IF(All_Tasks!N1764="","",All_Tasks!N1764)</f>
        <v/>
      </c>
      <c r="O1764" t="str">
        <f>IF(All_Tasks!O1764="","",All_Tasks!O1764)</f>
        <v/>
      </c>
      <c r="P1764" s="181">
        <f>IF(All_Tasks!P1764="",0,All_Tasks!P1764)</f>
        <v>0</v>
      </c>
      <c r="Q1764" s="181">
        <f>IF(All_Tasks!Q1764="",0,All_Tasks!Q1764)</f>
        <v>0</v>
      </c>
      <c r="R1764" s="181">
        <f>IF(All_Tasks!R1764="",0,All_Tasks!R1764)</f>
        <v>0</v>
      </c>
      <c r="S1764" s="181" t="str">
        <f>IF(All_Tasks!S1764="","",All_Tasks!S1764)</f>
        <v/>
      </c>
      <c r="T1764" t="str">
        <f>IF(All_Tasks!T1764="","",All_Tasks!T1764)</f>
        <v/>
      </c>
      <c r="U1764" t="str">
        <f>IF(All_Tasks!U1764="","",All_Tasks!U1764)</f>
        <v/>
      </c>
      <c r="V1764">
        <f>IF(A1764="",0,IFERROR(MATCH(A1764,Scope_Labor_Rates!$A$6:$A$46,0)+5,0))</f>
        <v>0</v>
      </c>
      <c r="W1764" s="178">
        <f>IF(V1764&gt;0,INDEX(Scope_Labor_Rates!$C$6:$C$46,V1764-5),0)</f>
        <v>0</v>
      </c>
      <c r="X1764" s="178">
        <f>IF(V1764&gt;0,INDEX(Scope_Labor_Rates!$C$6:$C$46,V1764-5),0)</f>
        <v>0</v>
      </c>
      <c r="Y1764" s="180">
        <f>IF(V1764&gt;0,INDEX(Scope_Labor_Rates!$S$6:$S$46,V1764-5),0)</f>
        <v>0</v>
      </c>
      <c r="Z1764" s="180">
        <f>IF(V1764&gt;0,INDEX(Scope_Labor_Rates!$R$6:$R$46,V1764-5),1)</f>
        <v>1</v>
      </c>
      <c r="AA1764" s="231">
        <f t="shared" si="243"/>
        <v>0</v>
      </c>
      <c r="AB1764" t="str">
        <f t="shared" si="244"/>
        <v/>
      </c>
      <c r="AC1764" s="178" t="str">
        <f t="shared" si="245"/>
        <v/>
      </c>
      <c r="AD1764" s="181">
        <f t="shared" si="246"/>
        <v>0</v>
      </c>
      <c r="AE1764" s="178">
        <f>IF(V1764&gt;0,P1764*INDEX(Scope_Labor_Rates!$E$6:$E$46,V1764-5),0)</f>
        <v>0</v>
      </c>
      <c r="AF1764" s="181">
        <f>IF(V1764&gt;0,AE1764*INDEX(Scope_Labor_Rates!$D$6:$D$46,V1764-5)*AA1764,0)</f>
        <v>0</v>
      </c>
      <c r="AG1764" s="178">
        <f>IF(V1764&gt;0,P1764*INDEX(Scope_Labor_Rates!$G$6:$G$46,V1764-5),0)</f>
        <v>0</v>
      </c>
      <c r="AH1764" s="181">
        <f>IF(V1764&gt;0,AG1764*INDEX(Scope_Labor_Rates!$F$6:$F$46,V1764-5)*AA1764,0)</f>
        <v>0</v>
      </c>
      <c r="AI1764" s="178">
        <f>IF(V1764&gt;0,P1764*INDEX(Scope_Labor_Rates!$I$6:$I$46,V1764-5),0)</f>
        <v>0</v>
      </c>
      <c r="AJ1764" s="181">
        <f>IF(V1764&gt;0,AI1764*INDEX(Scope_Labor_Rates!$H$6:$H$46,V1764-5)*AA1764,0)</f>
        <v>0</v>
      </c>
      <c r="AK1764" s="178">
        <f>IF(V1764&gt;0,P1764*INDEX(Scope_Labor_Rates!$K$6:$K$46,V1764-5),0)</f>
        <v>0</v>
      </c>
      <c r="AL1764" s="181">
        <f>IF(V1764&gt;0,AK1764*INDEX(Scope_Labor_Rates!$J$6:$J$46,V1764-5)*AA1764,0)</f>
        <v>0</v>
      </c>
      <c r="AM1764" s="178">
        <f>IF(V1764&gt;0,P1764*INDEX(Scope_Labor_Rates!$M$6:$M$46,V1764-5),0)</f>
        <v>0</v>
      </c>
      <c r="AN1764" s="178">
        <f>IF(V1764&gt;0,AM1764*INDEX(Scope_Labor_Rates!$L$6:$L$46,V1764-5)*AA1764,0)</f>
        <v>0</v>
      </c>
      <c r="AO1764" s="178">
        <f>IF(V1764&gt;0,P1764*INDEX(Scope_Labor_Rates!$O$6:$O$46,V1764-5)*AA1764,0)</f>
        <v>0</v>
      </c>
      <c r="AP1764" s="181">
        <f>IF(V1764&gt;0,P1764*INDEX(Scope_Labor_Rates!$Q$6:$Q$46,V1764-5)*AA1764,0)</f>
        <v>0</v>
      </c>
      <c r="AQ1764" s="178">
        <f t="shared" si="247"/>
        <v>0</v>
      </c>
      <c r="AR1764" s="178">
        <f t="shared" si="248"/>
        <v>0</v>
      </c>
      <c r="AS1764" s="178">
        <f t="shared" si="249"/>
        <v>0</v>
      </c>
      <c r="AT1764" s="178">
        <f t="shared" si="250"/>
        <v>0</v>
      </c>
      <c r="AU1764">
        <f t="shared" si="251"/>
        <v>0</v>
      </c>
    </row>
    <row r="1765" spans="1:47">
      <c r="A1765" t="str">
        <f>IF(All_Tasks!A1765="","",All_Tasks!A1765)</f>
        <v/>
      </c>
      <c r="B1765" t="str">
        <f>IF(All_Tasks!B1765="","",All_Tasks!B1765)</f>
        <v/>
      </c>
      <c r="C1765" t="str">
        <f>IF(All_Tasks!C1765="","",All_Tasks!C1765)</f>
        <v/>
      </c>
      <c r="D1765" t="str">
        <f>IF(All_Tasks!D1765="","",All_Tasks!D1765)</f>
        <v/>
      </c>
      <c r="E1765" t="str">
        <f>IF(All_Tasks!V1765&lt;&gt;"",All_Tasks!V1765,IF(All_Tasks!E1765&lt;&gt;"",All_Tasks!E1765,""))</f>
        <v/>
      </c>
      <c r="F1765" t="str">
        <f>IF(All_Tasks!F1765="","",All_Tasks!F1765)</f>
        <v/>
      </c>
      <c r="G1765" t="str">
        <f>IF(All_Tasks!G1765="","",All_Tasks!G1765)</f>
        <v/>
      </c>
      <c r="H1765" s="231" t="str">
        <f>IF(All_Tasks!H1765="","",All_Tasks!H1765)</f>
        <v/>
      </c>
      <c r="I1765" t="str">
        <f>IF(All_Tasks!I1765="","",All_Tasks!I1765)</f>
        <v/>
      </c>
      <c r="J1765" t="str">
        <f>IF(All_Tasks!J1765="","",All_Tasks!J1765)</f>
        <v/>
      </c>
      <c r="K1765" t="str">
        <f>IF(All_Tasks!K1765="","",All_Tasks!K1765)</f>
        <v/>
      </c>
      <c r="L1765" s="231" t="str">
        <f>IF(All_Tasks!L1765="","",All_Tasks!L1765)</f>
        <v/>
      </c>
      <c r="M1765" t="str">
        <f>IF(All_Tasks!M1765="","",All_Tasks!M1765)</f>
        <v/>
      </c>
      <c r="N1765" t="str">
        <f>IF(All_Tasks!N1765="","",All_Tasks!N1765)</f>
        <v/>
      </c>
      <c r="O1765" t="str">
        <f>IF(All_Tasks!O1765="","",All_Tasks!O1765)</f>
        <v/>
      </c>
      <c r="P1765" s="181">
        <f>IF(All_Tasks!P1765="",0,All_Tasks!P1765)</f>
        <v>0</v>
      </c>
      <c r="Q1765" s="181">
        <f>IF(All_Tasks!Q1765="",0,All_Tasks!Q1765)</f>
        <v>0</v>
      </c>
      <c r="R1765" s="181">
        <f>IF(All_Tasks!R1765="",0,All_Tasks!R1765)</f>
        <v>0</v>
      </c>
      <c r="S1765" s="181" t="str">
        <f>IF(All_Tasks!S1765="","",All_Tasks!S1765)</f>
        <v/>
      </c>
      <c r="T1765" t="str">
        <f>IF(All_Tasks!T1765="","",All_Tasks!T1765)</f>
        <v/>
      </c>
      <c r="U1765" t="str">
        <f>IF(All_Tasks!U1765="","",All_Tasks!U1765)</f>
        <v/>
      </c>
      <c r="V1765">
        <f>IF(A1765="",0,IFERROR(MATCH(A1765,Scope_Labor_Rates!$A$6:$A$46,0)+5,0))</f>
        <v>0</v>
      </c>
      <c r="W1765" s="178">
        <f>IF(V1765&gt;0,INDEX(Scope_Labor_Rates!$C$6:$C$46,V1765-5),0)</f>
        <v>0</v>
      </c>
      <c r="X1765" s="178">
        <f>IF(V1765&gt;0,INDEX(Scope_Labor_Rates!$C$6:$C$46,V1765-5),0)</f>
        <v>0</v>
      </c>
      <c r="Y1765" s="180">
        <f>IF(V1765&gt;0,INDEX(Scope_Labor_Rates!$S$6:$S$46,V1765-5),0)</f>
        <v>0</v>
      </c>
      <c r="Z1765" s="180">
        <f>IF(V1765&gt;0,INDEX(Scope_Labor_Rates!$R$6:$R$46,V1765-5),1)</f>
        <v>1</v>
      </c>
      <c r="AA1765" s="231">
        <f t="shared" si="243"/>
        <v>0</v>
      </c>
      <c r="AB1765" t="str">
        <f t="shared" si="244"/>
        <v/>
      </c>
      <c r="AC1765" s="178" t="str">
        <f t="shared" si="245"/>
        <v/>
      </c>
      <c r="AD1765" s="181">
        <f t="shared" si="246"/>
        <v>0</v>
      </c>
      <c r="AE1765" s="178">
        <f>IF(V1765&gt;0,P1765*INDEX(Scope_Labor_Rates!$E$6:$E$46,V1765-5),0)</f>
        <v>0</v>
      </c>
      <c r="AF1765" s="181">
        <f>IF(V1765&gt;0,AE1765*INDEX(Scope_Labor_Rates!$D$6:$D$46,V1765-5)*AA1765,0)</f>
        <v>0</v>
      </c>
      <c r="AG1765" s="178">
        <f>IF(V1765&gt;0,P1765*INDEX(Scope_Labor_Rates!$G$6:$G$46,V1765-5),0)</f>
        <v>0</v>
      </c>
      <c r="AH1765" s="181">
        <f>IF(V1765&gt;0,AG1765*INDEX(Scope_Labor_Rates!$F$6:$F$46,V1765-5)*AA1765,0)</f>
        <v>0</v>
      </c>
      <c r="AI1765" s="178">
        <f>IF(V1765&gt;0,P1765*INDEX(Scope_Labor_Rates!$I$6:$I$46,V1765-5),0)</f>
        <v>0</v>
      </c>
      <c r="AJ1765" s="181">
        <f>IF(V1765&gt;0,AI1765*INDEX(Scope_Labor_Rates!$H$6:$H$46,V1765-5)*AA1765,0)</f>
        <v>0</v>
      </c>
      <c r="AK1765" s="178">
        <f>IF(V1765&gt;0,P1765*INDEX(Scope_Labor_Rates!$K$6:$K$46,V1765-5),0)</f>
        <v>0</v>
      </c>
      <c r="AL1765" s="181">
        <f>IF(V1765&gt;0,AK1765*INDEX(Scope_Labor_Rates!$J$6:$J$46,V1765-5)*AA1765,0)</f>
        <v>0</v>
      </c>
      <c r="AM1765" s="178">
        <f>IF(V1765&gt;0,P1765*INDEX(Scope_Labor_Rates!$M$6:$M$46,V1765-5),0)</f>
        <v>0</v>
      </c>
      <c r="AN1765" s="178">
        <f>IF(V1765&gt;0,AM1765*INDEX(Scope_Labor_Rates!$L$6:$L$46,V1765-5)*AA1765,0)</f>
        <v>0</v>
      </c>
      <c r="AO1765" s="178">
        <f>IF(V1765&gt;0,P1765*INDEX(Scope_Labor_Rates!$O$6:$O$46,V1765-5)*AA1765,0)</f>
        <v>0</v>
      </c>
      <c r="AP1765" s="181">
        <f>IF(V1765&gt;0,P1765*INDEX(Scope_Labor_Rates!$Q$6:$Q$46,V1765-5)*AA1765,0)</f>
        <v>0</v>
      </c>
      <c r="AQ1765" s="178">
        <f t="shared" si="247"/>
        <v>0</v>
      </c>
      <c r="AR1765" s="178">
        <f t="shared" si="248"/>
        <v>0</v>
      </c>
      <c r="AS1765" s="178">
        <f t="shared" si="249"/>
        <v>0</v>
      </c>
      <c r="AT1765" s="178">
        <f t="shared" si="250"/>
        <v>0</v>
      </c>
      <c r="AU1765">
        <f t="shared" si="251"/>
        <v>0</v>
      </c>
    </row>
    <row r="1766" spans="1:47">
      <c r="A1766" t="str">
        <f>IF(All_Tasks!A1766="","",All_Tasks!A1766)</f>
        <v/>
      </c>
      <c r="B1766" t="str">
        <f>IF(All_Tasks!B1766="","",All_Tasks!B1766)</f>
        <v/>
      </c>
      <c r="C1766" t="str">
        <f>IF(All_Tasks!C1766="","",All_Tasks!C1766)</f>
        <v/>
      </c>
      <c r="D1766" t="str">
        <f>IF(All_Tasks!D1766="","",All_Tasks!D1766)</f>
        <v/>
      </c>
      <c r="E1766" t="str">
        <f>IF(All_Tasks!V1766&lt;&gt;"",All_Tasks!V1766,IF(All_Tasks!E1766&lt;&gt;"",All_Tasks!E1766,""))</f>
        <v/>
      </c>
      <c r="F1766" t="str">
        <f>IF(All_Tasks!F1766="","",All_Tasks!F1766)</f>
        <v/>
      </c>
      <c r="G1766" t="str">
        <f>IF(All_Tasks!G1766="","",All_Tasks!G1766)</f>
        <v/>
      </c>
      <c r="H1766" s="231" t="str">
        <f>IF(All_Tasks!H1766="","",All_Tasks!H1766)</f>
        <v/>
      </c>
      <c r="I1766" t="str">
        <f>IF(All_Tasks!I1766="","",All_Tasks!I1766)</f>
        <v/>
      </c>
      <c r="J1766" t="str">
        <f>IF(All_Tasks!J1766="","",All_Tasks!J1766)</f>
        <v/>
      </c>
      <c r="K1766" t="str">
        <f>IF(All_Tasks!K1766="","",All_Tasks!K1766)</f>
        <v/>
      </c>
      <c r="L1766" s="231" t="str">
        <f>IF(All_Tasks!L1766="","",All_Tasks!L1766)</f>
        <v/>
      </c>
      <c r="M1766" t="str">
        <f>IF(All_Tasks!M1766="","",All_Tasks!M1766)</f>
        <v/>
      </c>
      <c r="N1766" t="str">
        <f>IF(All_Tasks!N1766="","",All_Tasks!N1766)</f>
        <v/>
      </c>
      <c r="O1766" t="str">
        <f>IF(All_Tasks!O1766="","",All_Tasks!O1766)</f>
        <v/>
      </c>
      <c r="P1766" s="181">
        <f>IF(All_Tasks!P1766="",0,All_Tasks!P1766)</f>
        <v>0</v>
      </c>
      <c r="Q1766" s="181">
        <f>IF(All_Tasks!Q1766="",0,All_Tasks!Q1766)</f>
        <v>0</v>
      </c>
      <c r="R1766" s="181">
        <f>IF(All_Tasks!R1766="",0,All_Tasks!R1766)</f>
        <v>0</v>
      </c>
      <c r="S1766" s="181" t="str">
        <f>IF(All_Tasks!S1766="","",All_Tasks!S1766)</f>
        <v/>
      </c>
      <c r="T1766" t="str">
        <f>IF(All_Tasks!T1766="","",All_Tasks!T1766)</f>
        <v/>
      </c>
      <c r="U1766" t="str">
        <f>IF(All_Tasks!U1766="","",All_Tasks!U1766)</f>
        <v/>
      </c>
      <c r="V1766">
        <f>IF(A1766="",0,IFERROR(MATCH(A1766,Scope_Labor_Rates!$A$6:$A$46,0)+5,0))</f>
        <v>0</v>
      </c>
      <c r="W1766" s="178">
        <f>IF(V1766&gt;0,INDEX(Scope_Labor_Rates!$C$6:$C$46,V1766-5),0)</f>
        <v>0</v>
      </c>
      <c r="X1766" s="178">
        <f>IF(V1766&gt;0,INDEX(Scope_Labor_Rates!$C$6:$C$46,V1766-5),0)</f>
        <v>0</v>
      </c>
      <c r="Y1766" s="180">
        <f>IF(V1766&gt;0,INDEX(Scope_Labor_Rates!$S$6:$S$46,V1766-5),0)</f>
        <v>0</v>
      </c>
      <c r="Z1766" s="180">
        <f>IF(V1766&gt;0,INDEX(Scope_Labor_Rates!$R$6:$R$46,V1766-5),1)</f>
        <v>1</v>
      </c>
      <c r="AA1766" s="231">
        <f t="shared" si="243"/>
        <v>0</v>
      </c>
      <c r="AB1766" t="str">
        <f t="shared" si="244"/>
        <v/>
      </c>
      <c r="AC1766" s="178" t="str">
        <f t="shared" si="245"/>
        <v/>
      </c>
      <c r="AD1766" s="181">
        <f t="shared" si="246"/>
        <v>0</v>
      </c>
      <c r="AE1766" s="178">
        <f>IF(V1766&gt;0,P1766*INDEX(Scope_Labor_Rates!$E$6:$E$46,V1766-5),0)</f>
        <v>0</v>
      </c>
      <c r="AF1766" s="181">
        <f>IF(V1766&gt;0,AE1766*INDEX(Scope_Labor_Rates!$D$6:$D$46,V1766-5)*AA1766,0)</f>
        <v>0</v>
      </c>
      <c r="AG1766" s="178">
        <f>IF(V1766&gt;0,P1766*INDEX(Scope_Labor_Rates!$G$6:$G$46,V1766-5),0)</f>
        <v>0</v>
      </c>
      <c r="AH1766" s="181">
        <f>IF(V1766&gt;0,AG1766*INDEX(Scope_Labor_Rates!$F$6:$F$46,V1766-5)*AA1766,0)</f>
        <v>0</v>
      </c>
      <c r="AI1766" s="178">
        <f>IF(V1766&gt;0,P1766*INDEX(Scope_Labor_Rates!$I$6:$I$46,V1766-5),0)</f>
        <v>0</v>
      </c>
      <c r="AJ1766" s="181">
        <f>IF(V1766&gt;0,AI1766*INDEX(Scope_Labor_Rates!$H$6:$H$46,V1766-5)*AA1766,0)</f>
        <v>0</v>
      </c>
      <c r="AK1766" s="178">
        <f>IF(V1766&gt;0,P1766*INDEX(Scope_Labor_Rates!$K$6:$K$46,V1766-5),0)</f>
        <v>0</v>
      </c>
      <c r="AL1766" s="181">
        <f>IF(V1766&gt;0,AK1766*INDEX(Scope_Labor_Rates!$J$6:$J$46,V1766-5)*AA1766,0)</f>
        <v>0</v>
      </c>
      <c r="AM1766" s="178">
        <f>IF(V1766&gt;0,P1766*INDEX(Scope_Labor_Rates!$M$6:$M$46,V1766-5),0)</f>
        <v>0</v>
      </c>
      <c r="AN1766" s="178">
        <f>IF(V1766&gt;0,AM1766*INDEX(Scope_Labor_Rates!$L$6:$L$46,V1766-5)*AA1766,0)</f>
        <v>0</v>
      </c>
      <c r="AO1766" s="178">
        <f>IF(V1766&gt;0,P1766*INDEX(Scope_Labor_Rates!$O$6:$O$46,V1766-5)*AA1766,0)</f>
        <v>0</v>
      </c>
      <c r="AP1766" s="181">
        <f>IF(V1766&gt;0,P1766*INDEX(Scope_Labor_Rates!$Q$6:$Q$46,V1766-5)*AA1766,0)</f>
        <v>0</v>
      </c>
      <c r="AQ1766" s="178">
        <f t="shared" si="247"/>
        <v>0</v>
      </c>
      <c r="AR1766" s="178">
        <f t="shared" si="248"/>
        <v>0</v>
      </c>
      <c r="AS1766" s="178">
        <f t="shared" si="249"/>
        <v>0</v>
      </c>
      <c r="AT1766" s="178">
        <f t="shared" si="250"/>
        <v>0</v>
      </c>
      <c r="AU1766">
        <f t="shared" si="251"/>
        <v>0</v>
      </c>
    </row>
    <row r="1767" spans="1:47">
      <c r="A1767" t="str">
        <f>IF(All_Tasks!A1767="","",All_Tasks!A1767)</f>
        <v/>
      </c>
      <c r="B1767" t="str">
        <f>IF(All_Tasks!B1767="","",All_Tasks!B1767)</f>
        <v/>
      </c>
      <c r="C1767" t="str">
        <f>IF(All_Tasks!C1767="","",All_Tasks!C1767)</f>
        <v/>
      </c>
      <c r="D1767" t="str">
        <f>IF(All_Tasks!D1767="","",All_Tasks!D1767)</f>
        <v/>
      </c>
      <c r="E1767" t="str">
        <f>IF(All_Tasks!V1767&lt;&gt;"",All_Tasks!V1767,IF(All_Tasks!E1767&lt;&gt;"",All_Tasks!E1767,""))</f>
        <v/>
      </c>
      <c r="F1767" t="str">
        <f>IF(All_Tasks!F1767="","",All_Tasks!F1767)</f>
        <v/>
      </c>
      <c r="G1767" t="str">
        <f>IF(All_Tasks!G1767="","",All_Tasks!G1767)</f>
        <v/>
      </c>
      <c r="H1767" s="231" t="str">
        <f>IF(All_Tasks!H1767="","",All_Tasks!H1767)</f>
        <v/>
      </c>
      <c r="I1767" t="str">
        <f>IF(All_Tasks!I1767="","",All_Tasks!I1767)</f>
        <v/>
      </c>
      <c r="J1767" t="str">
        <f>IF(All_Tasks!J1767="","",All_Tasks!J1767)</f>
        <v/>
      </c>
      <c r="K1767" t="str">
        <f>IF(All_Tasks!K1767="","",All_Tasks!K1767)</f>
        <v/>
      </c>
      <c r="L1767" s="231" t="str">
        <f>IF(All_Tasks!L1767="","",All_Tasks!L1767)</f>
        <v/>
      </c>
      <c r="M1767" t="str">
        <f>IF(All_Tasks!M1767="","",All_Tasks!M1767)</f>
        <v/>
      </c>
      <c r="N1767" t="str">
        <f>IF(All_Tasks!N1767="","",All_Tasks!N1767)</f>
        <v/>
      </c>
      <c r="O1767" t="str">
        <f>IF(All_Tasks!O1767="","",All_Tasks!O1767)</f>
        <v/>
      </c>
      <c r="P1767" s="181">
        <f>IF(All_Tasks!P1767="",0,All_Tasks!P1767)</f>
        <v>0</v>
      </c>
      <c r="Q1767" s="181">
        <f>IF(All_Tasks!Q1767="",0,All_Tasks!Q1767)</f>
        <v>0</v>
      </c>
      <c r="R1767" s="181">
        <f>IF(All_Tasks!R1767="",0,All_Tasks!R1767)</f>
        <v>0</v>
      </c>
      <c r="S1767" s="181" t="str">
        <f>IF(All_Tasks!S1767="","",All_Tasks!S1767)</f>
        <v/>
      </c>
      <c r="T1767" t="str">
        <f>IF(All_Tasks!T1767="","",All_Tasks!T1767)</f>
        <v/>
      </c>
      <c r="U1767" t="str">
        <f>IF(All_Tasks!U1767="","",All_Tasks!U1767)</f>
        <v/>
      </c>
      <c r="V1767">
        <f>IF(A1767="",0,IFERROR(MATCH(A1767,Scope_Labor_Rates!$A$6:$A$46,0)+5,0))</f>
        <v>0</v>
      </c>
      <c r="W1767" s="178">
        <f>IF(V1767&gt;0,INDEX(Scope_Labor_Rates!$C$6:$C$46,V1767-5),0)</f>
        <v>0</v>
      </c>
      <c r="X1767" s="178">
        <f>IF(V1767&gt;0,INDEX(Scope_Labor_Rates!$C$6:$C$46,V1767-5),0)</f>
        <v>0</v>
      </c>
      <c r="Y1767" s="180">
        <f>IF(V1767&gt;0,INDEX(Scope_Labor_Rates!$S$6:$S$46,V1767-5),0)</f>
        <v>0</v>
      </c>
      <c r="Z1767" s="180">
        <f>IF(V1767&gt;0,INDEX(Scope_Labor_Rates!$R$6:$R$46,V1767-5),1)</f>
        <v>1</v>
      </c>
      <c r="AA1767" s="231">
        <f t="shared" si="243"/>
        <v>0</v>
      </c>
      <c r="AB1767" t="str">
        <f t="shared" si="244"/>
        <v/>
      </c>
      <c r="AC1767" s="178" t="str">
        <f t="shared" si="245"/>
        <v/>
      </c>
      <c r="AD1767" s="181">
        <f t="shared" si="246"/>
        <v>0</v>
      </c>
      <c r="AE1767" s="178">
        <f>IF(V1767&gt;0,P1767*INDEX(Scope_Labor_Rates!$E$6:$E$46,V1767-5),0)</f>
        <v>0</v>
      </c>
      <c r="AF1767" s="181">
        <f>IF(V1767&gt;0,AE1767*INDEX(Scope_Labor_Rates!$D$6:$D$46,V1767-5)*AA1767,0)</f>
        <v>0</v>
      </c>
      <c r="AG1767" s="178">
        <f>IF(V1767&gt;0,P1767*INDEX(Scope_Labor_Rates!$G$6:$G$46,V1767-5),0)</f>
        <v>0</v>
      </c>
      <c r="AH1767" s="181">
        <f>IF(V1767&gt;0,AG1767*INDEX(Scope_Labor_Rates!$F$6:$F$46,V1767-5)*AA1767,0)</f>
        <v>0</v>
      </c>
      <c r="AI1767" s="178">
        <f>IF(V1767&gt;0,P1767*INDEX(Scope_Labor_Rates!$I$6:$I$46,V1767-5),0)</f>
        <v>0</v>
      </c>
      <c r="AJ1767" s="181">
        <f>IF(V1767&gt;0,AI1767*INDEX(Scope_Labor_Rates!$H$6:$H$46,V1767-5)*AA1767,0)</f>
        <v>0</v>
      </c>
      <c r="AK1767" s="178">
        <f>IF(V1767&gt;0,P1767*INDEX(Scope_Labor_Rates!$K$6:$K$46,V1767-5),0)</f>
        <v>0</v>
      </c>
      <c r="AL1767" s="181">
        <f>IF(V1767&gt;0,AK1767*INDEX(Scope_Labor_Rates!$J$6:$J$46,V1767-5)*AA1767,0)</f>
        <v>0</v>
      </c>
      <c r="AM1767" s="178">
        <f>IF(V1767&gt;0,P1767*INDEX(Scope_Labor_Rates!$M$6:$M$46,V1767-5),0)</f>
        <v>0</v>
      </c>
      <c r="AN1767" s="178">
        <f>IF(V1767&gt;0,AM1767*INDEX(Scope_Labor_Rates!$L$6:$L$46,V1767-5)*AA1767,0)</f>
        <v>0</v>
      </c>
      <c r="AO1767" s="178">
        <f>IF(V1767&gt;0,P1767*INDEX(Scope_Labor_Rates!$O$6:$O$46,V1767-5)*AA1767,0)</f>
        <v>0</v>
      </c>
      <c r="AP1767" s="181">
        <f>IF(V1767&gt;0,P1767*INDEX(Scope_Labor_Rates!$Q$6:$Q$46,V1767-5)*AA1767,0)</f>
        <v>0</v>
      </c>
      <c r="AQ1767" s="178">
        <f t="shared" si="247"/>
        <v>0</v>
      </c>
      <c r="AR1767" s="178">
        <f t="shared" si="248"/>
        <v>0</v>
      </c>
      <c r="AS1767" s="178">
        <f t="shared" si="249"/>
        <v>0</v>
      </c>
      <c r="AT1767" s="178">
        <f t="shared" si="250"/>
        <v>0</v>
      </c>
      <c r="AU1767">
        <f t="shared" si="251"/>
        <v>0</v>
      </c>
    </row>
    <row r="1768" spans="1:47">
      <c r="A1768" t="str">
        <f>IF(All_Tasks!A1768="","",All_Tasks!A1768)</f>
        <v/>
      </c>
      <c r="B1768" t="str">
        <f>IF(All_Tasks!B1768="","",All_Tasks!B1768)</f>
        <v/>
      </c>
      <c r="C1768" t="str">
        <f>IF(All_Tasks!C1768="","",All_Tasks!C1768)</f>
        <v/>
      </c>
      <c r="D1768" t="str">
        <f>IF(All_Tasks!D1768="","",All_Tasks!D1768)</f>
        <v/>
      </c>
      <c r="E1768" t="str">
        <f>IF(All_Tasks!V1768&lt;&gt;"",All_Tasks!V1768,IF(All_Tasks!E1768&lt;&gt;"",All_Tasks!E1768,""))</f>
        <v/>
      </c>
      <c r="F1768" t="str">
        <f>IF(All_Tasks!F1768="","",All_Tasks!F1768)</f>
        <v/>
      </c>
      <c r="G1768" t="str">
        <f>IF(All_Tasks!G1768="","",All_Tasks!G1768)</f>
        <v/>
      </c>
      <c r="H1768" s="231" t="str">
        <f>IF(All_Tasks!H1768="","",All_Tasks!H1768)</f>
        <v/>
      </c>
      <c r="I1768" t="str">
        <f>IF(All_Tasks!I1768="","",All_Tasks!I1768)</f>
        <v/>
      </c>
      <c r="J1768" t="str">
        <f>IF(All_Tasks!J1768="","",All_Tasks!J1768)</f>
        <v/>
      </c>
      <c r="K1768" t="str">
        <f>IF(All_Tasks!K1768="","",All_Tasks!K1768)</f>
        <v/>
      </c>
      <c r="L1768" s="231" t="str">
        <f>IF(All_Tasks!L1768="","",All_Tasks!L1768)</f>
        <v/>
      </c>
      <c r="M1768" t="str">
        <f>IF(All_Tasks!M1768="","",All_Tasks!M1768)</f>
        <v/>
      </c>
      <c r="N1768" t="str">
        <f>IF(All_Tasks!N1768="","",All_Tasks!N1768)</f>
        <v/>
      </c>
      <c r="O1768" t="str">
        <f>IF(All_Tasks!O1768="","",All_Tasks!O1768)</f>
        <v/>
      </c>
      <c r="P1768" s="181">
        <f>IF(All_Tasks!P1768="",0,All_Tasks!P1768)</f>
        <v>0</v>
      </c>
      <c r="Q1768" s="181">
        <f>IF(All_Tasks!Q1768="",0,All_Tasks!Q1768)</f>
        <v>0</v>
      </c>
      <c r="R1768" s="181">
        <f>IF(All_Tasks!R1768="",0,All_Tasks!R1768)</f>
        <v>0</v>
      </c>
      <c r="S1768" s="181" t="str">
        <f>IF(All_Tasks!S1768="","",All_Tasks!S1768)</f>
        <v/>
      </c>
      <c r="T1768" t="str">
        <f>IF(All_Tasks!T1768="","",All_Tasks!T1768)</f>
        <v/>
      </c>
      <c r="U1768" t="str">
        <f>IF(All_Tasks!U1768="","",All_Tasks!U1768)</f>
        <v/>
      </c>
      <c r="V1768">
        <f>IF(A1768="",0,IFERROR(MATCH(A1768,Scope_Labor_Rates!$A$6:$A$46,0)+5,0))</f>
        <v>0</v>
      </c>
      <c r="W1768" s="178">
        <f>IF(V1768&gt;0,INDEX(Scope_Labor_Rates!$C$6:$C$46,V1768-5),0)</f>
        <v>0</v>
      </c>
      <c r="X1768" s="178">
        <f>IF(V1768&gt;0,INDEX(Scope_Labor_Rates!$C$6:$C$46,V1768-5),0)</f>
        <v>0</v>
      </c>
      <c r="Y1768" s="180">
        <f>IF(V1768&gt;0,INDEX(Scope_Labor_Rates!$S$6:$S$46,V1768-5),0)</f>
        <v>0</v>
      </c>
      <c r="Z1768" s="180">
        <f>IF(V1768&gt;0,INDEX(Scope_Labor_Rates!$R$6:$R$46,V1768-5),1)</f>
        <v>1</v>
      </c>
      <c r="AA1768" s="231">
        <f t="shared" si="243"/>
        <v>0</v>
      </c>
      <c r="AB1768" t="str">
        <f t="shared" si="244"/>
        <v/>
      </c>
      <c r="AC1768" s="178" t="str">
        <f t="shared" si="245"/>
        <v/>
      </c>
      <c r="AD1768" s="181">
        <f t="shared" si="246"/>
        <v>0</v>
      </c>
      <c r="AE1768" s="178">
        <f>IF(V1768&gt;0,P1768*INDEX(Scope_Labor_Rates!$E$6:$E$46,V1768-5),0)</f>
        <v>0</v>
      </c>
      <c r="AF1768" s="181">
        <f>IF(V1768&gt;0,AE1768*INDEX(Scope_Labor_Rates!$D$6:$D$46,V1768-5)*AA1768,0)</f>
        <v>0</v>
      </c>
      <c r="AG1768" s="178">
        <f>IF(V1768&gt;0,P1768*INDEX(Scope_Labor_Rates!$G$6:$G$46,V1768-5),0)</f>
        <v>0</v>
      </c>
      <c r="AH1768" s="181">
        <f>IF(V1768&gt;0,AG1768*INDEX(Scope_Labor_Rates!$F$6:$F$46,V1768-5)*AA1768,0)</f>
        <v>0</v>
      </c>
      <c r="AI1768" s="178">
        <f>IF(V1768&gt;0,P1768*INDEX(Scope_Labor_Rates!$I$6:$I$46,V1768-5),0)</f>
        <v>0</v>
      </c>
      <c r="AJ1768" s="181">
        <f>IF(V1768&gt;0,AI1768*INDEX(Scope_Labor_Rates!$H$6:$H$46,V1768-5)*AA1768,0)</f>
        <v>0</v>
      </c>
      <c r="AK1768" s="178">
        <f>IF(V1768&gt;0,P1768*INDEX(Scope_Labor_Rates!$K$6:$K$46,V1768-5),0)</f>
        <v>0</v>
      </c>
      <c r="AL1768" s="181">
        <f>IF(V1768&gt;0,AK1768*INDEX(Scope_Labor_Rates!$J$6:$J$46,V1768-5)*AA1768,0)</f>
        <v>0</v>
      </c>
      <c r="AM1768" s="178">
        <f>IF(V1768&gt;0,P1768*INDEX(Scope_Labor_Rates!$M$6:$M$46,V1768-5),0)</f>
        <v>0</v>
      </c>
      <c r="AN1768" s="178">
        <f>IF(V1768&gt;0,AM1768*INDEX(Scope_Labor_Rates!$L$6:$L$46,V1768-5)*AA1768,0)</f>
        <v>0</v>
      </c>
      <c r="AO1768" s="178">
        <f>IF(V1768&gt;0,P1768*INDEX(Scope_Labor_Rates!$O$6:$O$46,V1768-5)*AA1768,0)</f>
        <v>0</v>
      </c>
      <c r="AP1768" s="181">
        <f>IF(V1768&gt;0,P1768*INDEX(Scope_Labor_Rates!$Q$6:$Q$46,V1768-5)*AA1768,0)</f>
        <v>0</v>
      </c>
      <c r="AQ1768" s="178">
        <f t="shared" si="247"/>
        <v>0</v>
      </c>
      <c r="AR1768" s="178">
        <f t="shared" si="248"/>
        <v>0</v>
      </c>
      <c r="AS1768" s="178">
        <f t="shared" si="249"/>
        <v>0</v>
      </c>
      <c r="AT1768" s="178">
        <f t="shared" si="250"/>
        <v>0</v>
      </c>
      <c r="AU1768">
        <f t="shared" si="251"/>
        <v>0</v>
      </c>
    </row>
    <row r="1769" spans="1:47">
      <c r="A1769" t="str">
        <f>IF(All_Tasks!A1769="","",All_Tasks!A1769)</f>
        <v/>
      </c>
      <c r="B1769" t="str">
        <f>IF(All_Tasks!B1769="","",All_Tasks!B1769)</f>
        <v/>
      </c>
      <c r="C1769" t="str">
        <f>IF(All_Tasks!C1769="","",All_Tasks!C1769)</f>
        <v/>
      </c>
      <c r="D1769" t="str">
        <f>IF(All_Tasks!D1769="","",All_Tasks!D1769)</f>
        <v/>
      </c>
      <c r="E1769" t="str">
        <f>IF(All_Tasks!V1769&lt;&gt;"",All_Tasks!V1769,IF(All_Tasks!E1769&lt;&gt;"",All_Tasks!E1769,""))</f>
        <v/>
      </c>
      <c r="F1769" t="str">
        <f>IF(All_Tasks!F1769="","",All_Tasks!F1769)</f>
        <v/>
      </c>
      <c r="G1769" t="str">
        <f>IF(All_Tasks!G1769="","",All_Tasks!G1769)</f>
        <v/>
      </c>
      <c r="H1769" s="231" t="str">
        <f>IF(All_Tasks!H1769="","",All_Tasks!H1769)</f>
        <v/>
      </c>
      <c r="I1769" t="str">
        <f>IF(All_Tasks!I1769="","",All_Tasks!I1769)</f>
        <v/>
      </c>
      <c r="J1769" t="str">
        <f>IF(All_Tasks!J1769="","",All_Tasks!J1769)</f>
        <v/>
      </c>
      <c r="K1769" t="str">
        <f>IF(All_Tasks!K1769="","",All_Tasks!K1769)</f>
        <v/>
      </c>
      <c r="L1769" s="231" t="str">
        <f>IF(All_Tasks!L1769="","",All_Tasks!L1769)</f>
        <v/>
      </c>
      <c r="M1769" t="str">
        <f>IF(All_Tasks!M1769="","",All_Tasks!M1769)</f>
        <v/>
      </c>
      <c r="N1769" t="str">
        <f>IF(All_Tasks!N1769="","",All_Tasks!N1769)</f>
        <v/>
      </c>
      <c r="O1769" t="str">
        <f>IF(All_Tasks!O1769="","",All_Tasks!O1769)</f>
        <v/>
      </c>
      <c r="P1769" s="181">
        <f>IF(All_Tasks!P1769="",0,All_Tasks!P1769)</f>
        <v>0</v>
      </c>
      <c r="Q1769" s="181">
        <f>IF(All_Tasks!Q1769="",0,All_Tasks!Q1769)</f>
        <v>0</v>
      </c>
      <c r="R1769" s="181">
        <f>IF(All_Tasks!R1769="",0,All_Tasks!R1769)</f>
        <v>0</v>
      </c>
      <c r="S1769" s="181" t="str">
        <f>IF(All_Tasks!S1769="","",All_Tasks!S1769)</f>
        <v/>
      </c>
      <c r="T1769" t="str">
        <f>IF(All_Tasks!T1769="","",All_Tasks!T1769)</f>
        <v/>
      </c>
      <c r="U1769" t="str">
        <f>IF(All_Tasks!U1769="","",All_Tasks!U1769)</f>
        <v/>
      </c>
      <c r="V1769">
        <f>IF(A1769="",0,IFERROR(MATCH(A1769,Scope_Labor_Rates!$A$6:$A$46,0)+5,0))</f>
        <v>0</v>
      </c>
      <c r="W1769" s="178">
        <f>IF(V1769&gt;0,INDEX(Scope_Labor_Rates!$C$6:$C$46,V1769-5),0)</f>
        <v>0</v>
      </c>
      <c r="X1769" s="178">
        <f>IF(V1769&gt;0,INDEX(Scope_Labor_Rates!$C$6:$C$46,V1769-5),0)</f>
        <v>0</v>
      </c>
      <c r="Y1769" s="180">
        <f>IF(V1769&gt;0,INDEX(Scope_Labor_Rates!$S$6:$S$46,V1769-5),0)</f>
        <v>0</v>
      </c>
      <c r="Z1769" s="180">
        <f>IF(V1769&gt;0,INDEX(Scope_Labor_Rates!$R$6:$R$46,V1769-5),1)</f>
        <v>1</v>
      </c>
      <c r="AA1769" s="231">
        <f t="shared" si="243"/>
        <v>0</v>
      </c>
      <c r="AB1769" t="str">
        <f t="shared" si="244"/>
        <v/>
      </c>
      <c r="AC1769" s="178" t="str">
        <f t="shared" si="245"/>
        <v/>
      </c>
      <c r="AD1769" s="181">
        <f t="shared" si="246"/>
        <v>0</v>
      </c>
      <c r="AE1769" s="178">
        <f>IF(V1769&gt;0,P1769*INDEX(Scope_Labor_Rates!$E$6:$E$46,V1769-5),0)</f>
        <v>0</v>
      </c>
      <c r="AF1769" s="181">
        <f>IF(V1769&gt;0,AE1769*INDEX(Scope_Labor_Rates!$D$6:$D$46,V1769-5)*AA1769,0)</f>
        <v>0</v>
      </c>
      <c r="AG1769" s="178">
        <f>IF(V1769&gt;0,P1769*INDEX(Scope_Labor_Rates!$G$6:$G$46,V1769-5),0)</f>
        <v>0</v>
      </c>
      <c r="AH1769" s="181">
        <f>IF(V1769&gt;0,AG1769*INDEX(Scope_Labor_Rates!$F$6:$F$46,V1769-5)*AA1769,0)</f>
        <v>0</v>
      </c>
      <c r="AI1769" s="178">
        <f>IF(V1769&gt;0,P1769*INDEX(Scope_Labor_Rates!$I$6:$I$46,V1769-5),0)</f>
        <v>0</v>
      </c>
      <c r="AJ1769" s="181">
        <f>IF(V1769&gt;0,AI1769*INDEX(Scope_Labor_Rates!$H$6:$H$46,V1769-5)*AA1769,0)</f>
        <v>0</v>
      </c>
      <c r="AK1769" s="178">
        <f>IF(V1769&gt;0,P1769*INDEX(Scope_Labor_Rates!$K$6:$K$46,V1769-5),0)</f>
        <v>0</v>
      </c>
      <c r="AL1769" s="181">
        <f>IF(V1769&gt;0,AK1769*INDEX(Scope_Labor_Rates!$J$6:$J$46,V1769-5)*AA1769,0)</f>
        <v>0</v>
      </c>
      <c r="AM1769" s="178">
        <f>IF(V1769&gt;0,P1769*INDEX(Scope_Labor_Rates!$M$6:$M$46,V1769-5),0)</f>
        <v>0</v>
      </c>
      <c r="AN1769" s="178">
        <f>IF(V1769&gt;0,AM1769*INDEX(Scope_Labor_Rates!$L$6:$L$46,V1769-5)*AA1769,0)</f>
        <v>0</v>
      </c>
      <c r="AO1769" s="178">
        <f>IF(V1769&gt;0,P1769*INDEX(Scope_Labor_Rates!$O$6:$O$46,V1769-5)*AA1769,0)</f>
        <v>0</v>
      </c>
      <c r="AP1769" s="181">
        <f>IF(V1769&gt;0,P1769*INDEX(Scope_Labor_Rates!$Q$6:$Q$46,V1769-5)*AA1769,0)</f>
        <v>0</v>
      </c>
      <c r="AQ1769" s="178">
        <f t="shared" si="247"/>
        <v>0</v>
      </c>
      <c r="AR1769" s="178">
        <f t="shared" si="248"/>
        <v>0</v>
      </c>
      <c r="AS1769" s="178">
        <f t="shared" si="249"/>
        <v>0</v>
      </c>
      <c r="AT1769" s="178">
        <f t="shared" si="250"/>
        <v>0</v>
      </c>
      <c r="AU1769">
        <f t="shared" si="251"/>
        <v>0</v>
      </c>
    </row>
    <row r="1770" spans="1:47">
      <c r="A1770" t="str">
        <f>IF(All_Tasks!A1770="","",All_Tasks!A1770)</f>
        <v/>
      </c>
      <c r="B1770" t="str">
        <f>IF(All_Tasks!B1770="","",All_Tasks!B1770)</f>
        <v/>
      </c>
      <c r="C1770" t="str">
        <f>IF(All_Tasks!C1770="","",All_Tasks!C1770)</f>
        <v/>
      </c>
      <c r="D1770" t="str">
        <f>IF(All_Tasks!D1770="","",All_Tasks!D1770)</f>
        <v/>
      </c>
      <c r="E1770" t="str">
        <f>IF(All_Tasks!V1770&lt;&gt;"",All_Tasks!V1770,IF(All_Tasks!E1770&lt;&gt;"",All_Tasks!E1770,""))</f>
        <v/>
      </c>
      <c r="F1770" t="str">
        <f>IF(All_Tasks!F1770="","",All_Tasks!F1770)</f>
        <v/>
      </c>
      <c r="G1770" t="str">
        <f>IF(All_Tasks!G1770="","",All_Tasks!G1770)</f>
        <v/>
      </c>
      <c r="H1770" s="231" t="str">
        <f>IF(All_Tasks!H1770="","",All_Tasks!H1770)</f>
        <v/>
      </c>
      <c r="I1770" t="str">
        <f>IF(All_Tasks!I1770="","",All_Tasks!I1770)</f>
        <v/>
      </c>
      <c r="J1770" t="str">
        <f>IF(All_Tasks!J1770="","",All_Tasks!J1770)</f>
        <v/>
      </c>
      <c r="K1770" t="str">
        <f>IF(All_Tasks!K1770="","",All_Tasks!K1770)</f>
        <v/>
      </c>
      <c r="L1770" s="231" t="str">
        <f>IF(All_Tasks!L1770="","",All_Tasks!L1770)</f>
        <v/>
      </c>
      <c r="M1770" t="str">
        <f>IF(All_Tasks!M1770="","",All_Tasks!M1770)</f>
        <v/>
      </c>
      <c r="N1770" t="str">
        <f>IF(All_Tasks!N1770="","",All_Tasks!N1770)</f>
        <v/>
      </c>
      <c r="O1770" t="str">
        <f>IF(All_Tasks!O1770="","",All_Tasks!O1770)</f>
        <v/>
      </c>
      <c r="P1770" s="181">
        <f>IF(All_Tasks!P1770="",0,All_Tasks!P1770)</f>
        <v>0</v>
      </c>
      <c r="Q1770" s="181">
        <f>IF(All_Tasks!Q1770="",0,All_Tasks!Q1770)</f>
        <v>0</v>
      </c>
      <c r="R1770" s="181">
        <f>IF(All_Tasks!R1770="",0,All_Tasks!R1770)</f>
        <v>0</v>
      </c>
      <c r="S1770" s="181" t="str">
        <f>IF(All_Tasks!S1770="","",All_Tasks!S1770)</f>
        <v/>
      </c>
      <c r="T1770" t="str">
        <f>IF(All_Tasks!T1770="","",All_Tasks!T1770)</f>
        <v/>
      </c>
      <c r="U1770" t="str">
        <f>IF(All_Tasks!U1770="","",All_Tasks!U1770)</f>
        <v/>
      </c>
      <c r="V1770">
        <f>IF(A1770="",0,IFERROR(MATCH(A1770,Scope_Labor_Rates!$A$6:$A$46,0)+5,0))</f>
        <v>0</v>
      </c>
      <c r="W1770" s="178">
        <f>IF(V1770&gt;0,INDEX(Scope_Labor_Rates!$C$6:$C$46,V1770-5),0)</f>
        <v>0</v>
      </c>
      <c r="X1770" s="178">
        <f>IF(V1770&gt;0,INDEX(Scope_Labor_Rates!$C$6:$C$46,V1770-5),0)</f>
        <v>0</v>
      </c>
      <c r="Y1770" s="180">
        <f>IF(V1770&gt;0,INDEX(Scope_Labor_Rates!$S$6:$S$46,V1770-5),0)</f>
        <v>0</v>
      </c>
      <c r="Z1770" s="180">
        <f>IF(V1770&gt;0,INDEX(Scope_Labor_Rates!$R$6:$R$46,V1770-5),1)</f>
        <v>1</v>
      </c>
      <c r="AA1770" s="231">
        <f t="shared" si="243"/>
        <v>0</v>
      </c>
      <c r="AB1770" t="str">
        <f t="shared" si="244"/>
        <v/>
      </c>
      <c r="AC1770" s="178" t="str">
        <f t="shared" si="245"/>
        <v/>
      </c>
      <c r="AD1770" s="181">
        <f t="shared" si="246"/>
        <v>0</v>
      </c>
      <c r="AE1770" s="178">
        <f>IF(V1770&gt;0,P1770*INDEX(Scope_Labor_Rates!$E$6:$E$46,V1770-5),0)</f>
        <v>0</v>
      </c>
      <c r="AF1770" s="181">
        <f>IF(V1770&gt;0,AE1770*INDEX(Scope_Labor_Rates!$D$6:$D$46,V1770-5)*AA1770,0)</f>
        <v>0</v>
      </c>
      <c r="AG1770" s="178">
        <f>IF(V1770&gt;0,P1770*INDEX(Scope_Labor_Rates!$G$6:$G$46,V1770-5),0)</f>
        <v>0</v>
      </c>
      <c r="AH1770" s="181">
        <f>IF(V1770&gt;0,AG1770*INDEX(Scope_Labor_Rates!$F$6:$F$46,V1770-5)*AA1770,0)</f>
        <v>0</v>
      </c>
      <c r="AI1770" s="178">
        <f>IF(V1770&gt;0,P1770*INDEX(Scope_Labor_Rates!$I$6:$I$46,V1770-5),0)</f>
        <v>0</v>
      </c>
      <c r="AJ1770" s="181">
        <f>IF(V1770&gt;0,AI1770*INDEX(Scope_Labor_Rates!$H$6:$H$46,V1770-5)*AA1770,0)</f>
        <v>0</v>
      </c>
      <c r="AK1770" s="178">
        <f>IF(V1770&gt;0,P1770*INDEX(Scope_Labor_Rates!$K$6:$K$46,V1770-5),0)</f>
        <v>0</v>
      </c>
      <c r="AL1770" s="181">
        <f>IF(V1770&gt;0,AK1770*INDEX(Scope_Labor_Rates!$J$6:$J$46,V1770-5)*AA1770,0)</f>
        <v>0</v>
      </c>
      <c r="AM1770" s="178">
        <f>IF(V1770&gt;0,P1770*INDEX(Scope_Labor_Rates!$M$6:$M$46,V1770-5),0)</f>
        <v>0</v>
      </c>
      <c r="AN1770" s="178">
        <f>IF(V1770&gt;0,AM1770*INDEX(Scope_Labor_Rates!$L$6:$L$46,V1770-5)*AA1770,0)</f>
        <v>0</v>
      </c>
      <c r="AO1770" s="178">
        <f>IF(V1770&gt;0,P1770*INDEX(Scope_Labor_Rates!$O$6:$O$46,V1770-5)*AA1770,0)</f>
        <v>0</v>
      </c>
      <c r="AP1770" s="181">
        <f>IF(V1770&gt;0,P1770*INDEX(Scope_Labor_Rates!$Q$6:$Q$46,V1770-5)*AA1770,0)</f>
        <v>0</v>
      </c>
      <c r="AQ1770" s="178">
        <f t="shared" si="247"/>
        <v>0</v>
      </c>
      <c r="AR1770" s="178">
        <f t="shared" si="248"/>
        <v>0</v>
      </c>
      <c r="AS1770" s="178">
        <f t="shared" si="249"/>
        <v>0</v>
      </c>
      <c r="AT1770" s="178">
        <f t="shared" si="250"/>
        <v>0</v>
      </c>
      <c r="AU1770">
        <f t="shared" si="251"/>
        <v>0</v>
      </c>
    </row>
    <row r="1771" spans="1:47">
      <c r="A1771" t="str">
        <f>IF(All_Tasks!A1771="","",All_Tasks!A1771)</f>
        <v/>
      </c>
      <c r="B1771" t="str">
        <f>IF(All_Tasks!B1771="","",All_Tasks!B1771)</f>
        <v/>
      </c>
      <c r="C1771" t="str">
        <f>IF(All_Tasks!C1771="","",All_Tasks!C1771)</f>
        <v/>
      </c>
      <c r="D1771" t="str">
        <f>IF(All_Tasks!D1771="","",All_Tasks!D1771)</f>
        <v/>
      </c>
      <c r="E1771" t="str">
        <f>IF(All_Tasks!V1771&lt;&gt;"",All_Tasks!V1771,IF(All_Tasks!E1771&lt;&gt;"",All_Tasks!E1771,""))</f>
        <v/>
      </c>
      <c r="F1771" t="str">
        <f>IF(All_Tasks!F1771="","",All_Tasks!F1771)</f>
        <v/>
      </c>
      <c r="G1771" t="str">
        <f>IF(All_Tasks!G1771="","",All_Tasks!G1771)</f>
        <v/>
      </c>
      <c r="H1771" s="231" t="str">
        <f>IF(All_Tasks!H1771="","",All_Tasks!H1771)</f>
        <v/>
      </c>
      <c r="I1771" t="str">
        <f>IF(All_Tasks!I1771="","",All_Tasks!I1771)</f>
        <v/>
      </c>
      <c r="J1771" t="str">
        <f>IF(All_Tasks!J1771="","",All_Tasks!J1771)</f>
        <v/>
      </c>
      <c r="K1771" t="str">
        <f>IF(All_Tasks!K1771="","",All_Tasks!K1771)</f>
        <v/>
      </c>
      <c r="L1771" s="231" t="str">
        <f>IF(All_Tasks!L1771="","",All_Tasks!L1771)</f>
        <v/>
      </c>
      <c r="M1771" t="str">
        <f>IF(All_Tasks!M1771="","",All_Tasks!M1771)</f>
        <v/>
      </c>
      <c r="N1771" t="str">
        <f>IF(All_Tasks!N1771="","",All_Tasks!N1771)</f>
        <v/>
      </c>
      <c r="O1771" t="str">
        <f>IF(All_Tasks!O1771="","",All_Tasks!O1771)</f>
        <v/>
      </c>
      <c r="P1771" s="181">
        <f>IF(All_Tasks!P1771="",0,All_Tasks!P1771)</f>
        <v>0</v>
      </c>
      <c r="Q1771" s="181">
        <f>IF(All_Tasks!Q1771="",0,All_Tasks!Q1771)</f>
        <v>0</v>
      </c>
      <c r="R1771" s="181">
        <f>IF(All_Tasks!R1771="",0,All_Tasks!R1771)</f>
        <v>0</v>
      </c>
      <c r="S1771" s="181" t="str">
        <f>IF(All_Tasks!S1771="","",All_Tasks!S1771)</f>
        <v/>
      </c>
      <c r="T1771" t="str">
        <f>IF(All_Tasks!T1771="","",All_Tasks!T1771)</f>
        <v/>
      </c>
      <c r="U1771" t="str">
        <f>IF(All_Tasks!U1771="","",All_Tasks!U1771)</f>
        <v/>
      </c>
      <c r="V1771">
        <f>IF(A1771="",0,IFERROR(MATCH(A1771,Scope_Labor_Rates!$A$6:$A$46,0)+5,0))</f>
        <v>0</v>
      </c>
      <c r="W1771" s="178">
        <f>IF(V1771&gt;0,INDEX(Scope_Labor_Rates!$C$6:$C$46,V1771-5),0)</f>
        <v>0</v>
      </c>
      <c r="X1771" s="178">
        <f>IF(V1771&gt;0,INDEX(Scope_Labor_Rates!$C$6:$C$46,V1771-5),0)</f>
        <v>0</v>
      </c>
      <c r="Y1771" s="180">
        <f>IF(V1771&gt;0,INDEX(Scope_Labor_Rates!$S$6:$S$46,V1771-5),0)</f>
        <v>0</v>
      </c>
      <c r="Z1771" s="180">
        <f>IF(V1771&gt;0,INDEX(Scope_Labor_Rates!$R$6:$R$46,V1771-5),1)</f>
        <v>1</v>
      </c>
      <c r="AA1771" s="231">
        <f t="shared" si="243"/>
        <v>0</v>
      </c>
      <c r="AB1771" t="str">
        <f t="shared" si="244"/>
        <v/>
      </c>
      <c r="AC1771" s="178" t="str">
        <f t="shared" si="245"/>
        <v/>
      </c>
      <c r="AD1771" s="181">
        <f t="shared" si="246"/>
        <v>0</v>
      </c>
      <c r="AE1771" s="178">
        <f>IF(V1771&gt;0,P1771*INDEX(Scope_Labor_Rates!$E$6:$E$46,V1771-5),0)</f>
        <v>0</v>
      </c>
      <c r="AF1771" s="181">
        <f>IF(V1771&gt;0,AE1771*INDEX(Scope_Labor_Rates!$D$6:$D$46,V1771-5)*AA1771,0)</f>
        <v>0</v>
      </c>
      <c r="AG1771" s="178">
        <f>IF(V1771&gt;0,P1771*INDEX(Scope_Labor_Rates!$G$6:$G$46,V1771-5),0)</f>
        <v>0</v>
      </c>
      <c r="AH1771" s="181">
        <f>IF(V1771&gt;0,AG1771*INDEX(Scope_Labor_Rates!$F$6:$F$46,V1771-5)*AA1771,0)</f>
        <v>0</v>
      </c>
      <c r="AI1771" s="178">
        <f>IF(V1771&gt;0,P1771*INDEX(Scope_Labor_Rates!$I$6:$I$46,V1771-5),0)</f>
        <v>0</v>
      </c>
      <c r="AJ1771" s="181">
        <f>IF(V1771&gt;0,AI1771*INDEX(Scope_Labor_Rates!$H$6:$H$46,V1771-5)*AA1771,0)</f>
        <v>0</v>
      </c>
      <c r="AK1771" s="178">
        <f>IF(V1771&gt;0,P1771*INDEX(Scope_Labor_Rates!$K$6:$K$46,V1771-5),0)</f>
        <v>0</v>
      </c>
      <c r="AL1771" s="181">
        <f>IF(V1771&gt;0,AK1771*INDEX(Scope_Labor_Rates!$J$6:$J$46,V1771-5)*AA1771,0)</f>
        <v>0</v>
      </c>
      <c r="AM1771" s="178">
        <f>IF(V1771&gt;0,P1771*INDEX(Scope_Labor_Rates!$M$6:$M$46,V1771-5),0)</f>
        <v>0</v>
      </c>
      <c r="AN1771" s="178">
        <f>IF(V1771&gt;0,AM1771*INDEX(Scope_Labor_Rates!$L$6:$L$46,V1771-5)*AA1771,0)</f>
        <v>0</v>
      </c>
      <c r="AO1771" s="178">
        <f>IF(V1771&gt;0,P1771*INDEX(Scope_Labor_Rates!$O$6:$O$46,V1771-5)*AA1771,0)</f>
        <v>0</v>
      </c>
      <c r="AP1771" s="181">
        <f>IF(V1771&gt;0,P1771*INDEX(Scope_Labor_Rates!$Q$6:$Q$46,V1771-5)*AA1771,0)</f>
        <v>0</v>
      </c>
      <c r="AQ1771" s="178">
        <f t="shared" si="247"/>
        <v>0</v>
      </c>
      <c r="AR1771" s="178">
        <f t="shared" si="248"/>
        <v>0</v>
      </c>
      <c r="AS1771" s="178">
        <f t="shared" si="249"/>
        <v>0</v>
      </c>
      <c r="AT1771" s="178">
        <f t="shared" si="250"/>
        <v>0</v>
      </c>
      <c r="AU1771">
        <f t="shared" si="251"/>
        <v>0</v>
      </c>
    </row>
    <row r="1772" spans="1:47">
      <c r="A1772" t="str">
        <f>IF(All_Tasks!A1772="","",All_Tasks!A1772)</f>
        <v/>
      </c>
      <c r="B1772" t="str">
        <f>IF(All_Tasks!B1772="","",All_Tasks!B1772)</f>
        <v/>
      </c>
      <c r="C1772" t="str">
        <f>IF(All_Tasks!C1772="","",All_Tasks!C1772)</f>
        <v/>
      </c>
      <c r="D1772" t="str">
        <f>IF(All_Tasks!D1772="","",All_Tasks!D1772)</f>
        <v/>
      </c>
      <c r="E1772" t="str">
        <f>IF(All_Tasks!V1772&lt;&gt;"",All_Tasks!V1772,IF(All_Tasks!E1772&lt;&gt;"",All_Tasks!E1772,""))</f>
        <v/>
      </c>
      <c r="F1772" t="str">
        <f>IF(All_Tasks!F1772="","",All_Tasks!F1772)</f>
        <v/>
      </c>
      <c r="G1772" t="str">
        <f>IF(All_Tasks!G1772="","",All_Tasks!G1772)</f>
        <v/>
      </c>
      <c r="H1772" s="231" t="str">
        <f>IF(All_Tasks!H1772="","",All_Tasks!H1772)</f>
        <v/>
      </c>
      <c r="I1772" t="str">
        <f>IF(All_Tasks!I1772="","",All_Tasks!I1772)</f>
        <v/>
      </c>
      <c r="J1772" t="str">
        <f>IF(All_Tasks!J1772="","",All_Tasks!J1772)</f>
        <v/>
      </c>
      <c r="K1772" t="str">
        <f>IF(All_Tasks!K1772="","",All_Tasks!K1772)</f>
        <v/>
      </c>
      <c r="L1772" s="231" t="str">
        <f>IF(All_Tasks!L1772="","",All_Tasks!L1772)</f>
        <v/>
      </c>
      <c r="M1772" t="str">
        <f>IF(All_Tasks!M1772="","",All_Tasks!M1772)</f>
        <v/>
      </c>
      <c r="N1772" t="str">
        <f>IF(All_Tasks!N1772="","",All_Tasks!N1772)</f>
        <v/>
      </c>
      <c r="O1772" t="str">
        <f>IF(All_Tasks!O1772="","",All_Tasks!O1772)</f>
        <v/>
      </c>
      <c r="P1772" s="181">
        <f>IF(All_Tasks!P1772="",0,All_Tasks!P1772)</f>
        <v>0</v>
      </c>
      <c r="Q1772" s="181">
        <f>IF(All_Tasks!Q1772="",0,All_Tasks!Q1772)</f>
        <v>0</v>
      </c>
      <c r="R1772" s="181">
        <f>IF(All_Tasks!R1772="",0,All_Tasks!R1772)</f>
        <v>0</v>
      </c>
      <c r="S1772" s="181" t="str">
        <f>IF(All_Tasks!S1772="","",All_Tasks!S1772)</f>
        <v/>
      </c>
      <c r="T1772" t="str">
        <f>IF(All_Tasks!T1772="","",All_Tasks!T1772)</f>
        <v/>
      </c>
      <c r="U1772" t="str">
        <f>IF(All_Tasks!U1772="","",All_Tasks!U1772)</f>
        <v/>
      </c>
      <c r="V1772">
        <f>IF(A1772="",0,IFERROR(MATCH(A1772,Scope_Labor_Rates!$A$6:$A$46,0)+5,0))</f>
        <v>0</v>
      </c>
      <c r="W1772" s="178">
        <f>IF(V1772&gt;0,INDEX(Scope_Labor_Rates!$C$6:$C$46,V1772-5),0)</f>
        <v>0</v>
      </c>
      <c r="X1772" s="178">
        <f>IF(V1772&gt;0,INDEX(Scope_Labor_Rates!$C$6:$C$46,V1772-5),0)</f>
        <v>0</v>
      </c>
      <c r="Y1772" s="180">
        <f>IF(V1772&gt;0,INDEX(Scope_Labor_Rates!$S$6:$S$46,V1772-5),0)</f>
        <v>0</v>
      </c>
      <c r="Z1772" s="180">
        <f>IF(V1772&gt;0,INDEX(Scope_Labor_Rates!$R$6:$R$46,V1772-5),1)</f>
        <v>1</v>
      </c>
      <c r="AA1772" s="231">
        <f t="shared" si="243"/>
        <v>0</v>
      </c>
      <c r="AB1772" t="str">
        <f t="shared" si="244"/>
        <v/>
      </c>
      <c r="AC1772" s="178" t="str">
        <f t="shared" si="245"/>
        <v/>
      </c>
      <c r="AD1772" s="181">
        <f t="shared" si="246"/>
        <v>0</v>
      </c>
      <c r="AE1772" s="178">
        <f>IF(V1772&gt;0,P1772*INDEX(Scope_Labor_Rates!$E$6:$E$46,V1772-5),0)</f>
        <v>0</v>
      </c>
      <c r="AF1772" s="181">
        <f>IF(V1772&gt;0,AE1772*INDEX(Scope_Labor_Rates!$D$6:$D$46,V1772-5)*AA1772,0)</f>
        <v>0</v>
      </c>
      <c r="AG1772" s="178">
        <f>IF(V1772&gt;0,P1772*INDEX(Scope_Labor_Rates!$G$6:$G$46,V1772-5),0)</f>
        <v>0</v>
      </c>
      <c r="AH1772" s="181">
        <f>IF(V1772&gt;0,AG1772*INDEX(Scope_Labor_Rates!$F$6:$F$46,V1772-5)*AA1772,0)</f>
        <v>0</v>
      </c>
      <c r="AI1772" s="178">
        <f>IF(V1772&gt;0,P1772*INDEX(Scope_Labor_Rates!$I$6:$I$46,V1772-5),0)</f>
        <v>0</v>
      </c>
      <c r="AJ1772" s="181">
        <f>IF(V1772&gt;0,AI1772*INDEX(Scope_Labor_Rates!$H$6:$H$46,V1772-5)*AA1772,0)</f>
        <v>0</v>
      </c>
      <c r="AK1772" s="178">
        <f>IF(V1772&gt;0,P1772*INDEX(Scope_Labor_Rates!$K$6:$K$46,V1772-5),0)</f>
        <v>0</v>
      </c>
      <c r="AL1772" s="181">
        <f>IF(V1772&gt;0,AK1772*INDEX(Scope_Labor_Rates!$J$6:$J$46,V1772-5)*AA1772,0)</f>
        <v>0</v>
      </c>
      <c r="AM1772" s="178">
        <f>IF(V1772&gt;0,P1772*INDEX(Scope_Labor_Rates!$M$6:$M$46,V1772-5),0)</f>
        <v>0</v>
      </c>
      <c r="AN1772" s="178">
        <f>IF(V1772&gt;0,AM1772*INDEX(Scope_Labor_Rates!$L$6:$L$46,V1772-5)*AA1772,0)</f>
        <v>0</v>
      </c>
      <c r="AO1772" s="178">
        <f>IF(V1772&gt;0,P1772*INDEX(Scope_Labor_Rates!$O$6:$O$46,V1772-5)*AA1772,0)</f>
        <v>0</v>
      </c>
      <c r="AP1772" s="181">
        <f>IF(V1772&gt;0,P1772*INDEX(Scope_Labor_Rates!$Q$6:$Q$46,V1772-5)*AA1772,0)</f>
        <v>0</v>
      </c>
      <c r="AQ1772" s="178">
        <f t="shared" si="247"/>
        <v>0</v>
      </c>
      <c r="AR1772" s="178">
        <f t="shared" si="248"/>
        <v>0</v>
      </c>
      <c r="AS1772" s="178">
        <f t="shared" si="249"/>
        <v>0</v>
      </c>
      <c r="AT1772" s="178">
        <f t="shared" si="250"/>
        <v>0</v>
      </c>
      <c r="AU1772">
        <f t="shared" si="251"/>
        <v>0</v>
      </c>
    </row>
    <row r="1773" spans="1:47">
      <c r="A1773" t="str">
        <f>IF(All_Tasks!A1773="","",All_Tasks!A1773)</f>
        <v/>
      </c>
      <c r="B1773" t="str">
        <f>IF(All_Tasks!B1773="","",All_Tasks!B1773)</f>
        <v/>
      </c>
      <c r="C1773" t="str">
        <f>IF(All_Tasks!C1773="","",All_Tasks!C1773)</f>
        <v/>
      </c>
      <c r="D1773" t="str">
        <f>IF(All_Tasks!D1773="","",All_Tasks!D1773)</f>
        <v/>
      </c>
      <c r="E1773" t="str">
        <f>IF(All_Tasks!V1773&lt;&gt;"",All_Tasks!V1773,IF(All_Tasks!E1773&lt;&gt;"",All_Tasks!E1773,""))</f>
        <v/>
      </c>
      <c r="F1773" t="str">
        <f>IF(All_Tasks!F1773="","",All_Tasks!F1773)</f>
        <v/>
      </c>
      <c r="G1773" t="str">
        <f>IF(All_Tasks!G1773="","",All_Tasks!G1773)</f>
        <v/>
      </c>
      <c r="H1773" s="231" t="str">
        <f>IF(All_Tasks!H1773="","",All_Tasks!H1773)</f>
        <v/>
      </c>
      <c r="I1773" t="str">
        <f>IF(All_Tasks!I1773="","",All_Tasks!I1773)</f>
        <v/>
      </c>
      <c r="J1773" t="str">
        <f>IF(All_Tasks!J1773="","",All_Tasks!J1773)</f>
        <v/>
      </c>
      <c r="K1773" t="str">
        <f>IF(All_Tasks!K1773="","",All_Tasks!K1773)</f>
        <v/>
      </c>
      <c r="L1773" s="231" t="str">
        <f>IF(All_Tasks!L1773="","",All_Tasks!L1773)</f>
        <v/>
      </c>
      <c r="M1773" t="str">
        <f>IF(All_Tasks!M1773="","",All_Tasks!M1773)</f>
        <v/>
      </c>
      <c r="N1773" t="str">
        <f>IF(All_Tasks!N1773="","",All_Tasks!N1773)</f>
        <v/>
      </c>
      <c r="O1773" t="str">
        <f>IF(All_Tasks!O1773="","",All_Tasks!O1773)</f>
        <v/>
      </c>
      <c r="P1773" s="181">
        <f>IF(All_Tasks!P1773="",0,All_Tasks!P1773)</f>
        <v>0</v>
      </c>
      <c r="Q1773" s="181">
        <f>IF(All_Tasks!Q1773="",0,All_Tasks!Q1773)</f>
        <v>0</v>
      </c>
      <c r="R1773" s="181">
        <f>IF(All_Tasks!R1773="",0,All_Tasks!R1773)</f>
        <v>0</v>
      </c>
      <c r="S1773" s="181" t="str">
        <f>IF(All_Tasks!S1773="","",All_Tasks!S1773)</f>
        <v/>
      </c>
      <c r="T1773" t="str">
        <f>IF(All_Tasks!T1773="","",All_Tasks!T1773)</f>
        <v/>
      </c>
      <c r="U1773" t="str">
        <f>IF(All_Tasks!U1773="","",All_Tasks!U1773)</f>
        <v/>
      </c>
      <c r="V1773">
        <f>IF(A1773="",0,IFERROR(MATCH(A1773,Scope_Labor_Rates!$A$6:$A$46,0)+5,0))</f>
        <v>0</v>
      </c>
      <c r="W1773" s="178">
        <f>IF(V1773&gt;0,INDEX(Scope_Labor_Rates!$C$6:$C$46,V1773-5),0)</f>
        <v>0</v>
      </c>
      <c r="X1773" s="178">
        <f>IF(V1773&gt;0,INDEX(Scope_Labor_Rates!$C$6:$C$46,V1773-5),0)</f>
        <v>0</v>
      </c>
      <c r="Y1773" s="180">
        <f>IF(V1773&gt;0,INDEX(Scope_Labor_Rates!$S$6:$S$46,V1773-5),0)</f>
        <v>0</v>
      </c>
      <c r="Z1773" s="180">
        <f>IF(V1773&gt;0,INDEX(Scope_Labor_Rates!$R$6:$R$46,V1773-5),1)</f>
        <v>1</v>
      </c>
      <c r="AA1773" s="231">
        <f t="shared" si="243"/>
        <v>0</v>
      </c>
      <c r="AB1773" t="str">
        <f t="shared" si="244"/>
        <v/>
      </c>
      <c r="AC1773" s="178" t="str">
        <f t="shared" si="245"/>
        <v/>
      </c>
      <c r="AD1773" s="181">
        <f t="shared" si="246"/>
        <v>0</v>
      </c>
      <c r="AE1773" s="178">
        <f>IF(V1773&gt;0,P1773*INDEX(Scope_Labor_Rates!$E$6:$E$46,V1773-5),0)</f>
        <v>0</v>
      </c>
      <c r="AF1773" s="181">
        <f>IF(V1773&gt;0,AE1773*INDEX(Scope_Labor_Rates!$D$6:$D$46,V1773-5)*AA1773,0)</f>
        <v>0</v>
      </c>
      <c r="AG1773" s="178">
        <f>IF(V1773&gt;0,P1773*INDEX(Scope_Labor_Rates!$G$6:$G$46,V1773-5),0)</f>
        <v>0</v>
      </c>
      <c r="AH1773" s="181">
        <f>IF(V1773&gt;0,AG1773*INDEX(Scope_Labor_Rates!$F$6:$F$46,V1773-5)*AA1773,0)</f>
        <v>0</v>
      </c>
      <c r="AI1773" s="178">
        <f>IF(V1773&gt;0,P1773*INDEX(Scope_Labor_Rates!$I$6:$I$46,V1773-5),0)</f>
        <v>0</v>
      </c>
      <c r="AJ1773" s="181">
        <f>IF(V1773&gt;0,AI1773*INDEX(Scope_Labor_Rates!$H$6:$H$46,V1773-5)*AA1773,0)</f>
        <v>0</v>
      </c>
      <c r="AK1773" s="178">
        <f>IF(V1773&gt;0,P1773*INDEX(Scope_Labor_Rates!$K$6:$K$46,V1773-5),0)</f>
        <v>0</v>
      </c>
      <c r="AL1773" s="181">
        <f>IF(V1773&gt;0,AK1773*INDEX(Scope_Labor_Rates!$J$6:$J$46,V1773-5)*AA1773,0)</f>
        <v>0</v>
      </c>
      <c r="AM1773" s="178">
        <f>IF(V1773&gt;0,P1773*INDEX(Scope_Labor_Rates!$M$6:$M$46,V1773-5),0)</f>
        <v>0</v>
      </c>
      <c r="AN1773" s="178">
        <f>IF(V1773&gt;0,AM1773*INDEX(Scope_Labor_Rates!$L$6:$L$46,V1773-5)*AA1773,0)</f>
        <v>0</v>
      </c>
      <c r="AO1773" s="178">
        <f>IF(V1773&gt;0,P1773*INDEX(Scope_Labor_Rates!$O$6:$O$46,V1773-5)*AA1773,0)</f>
        <v>0</v>
      </c>
      <c r="AP1773" s="181">
        <f>IF(V1773&gt;0,P1773*INDEX(Scope_Labor_Rates!$Q$6:$Q$46,V1773-5)*AA1773,0)</f>
        <v>0</v>
      </c>
      <c r="AQ1773" s="178">
        <f t="shared" si="247"/>
        <v>0</v>
      </c>
      <c r="AR1773" s="178">
        <f t="shared" si="248"/>
        <v>0</v>
      </c>
      <c r="AS1773" s="178">
        <f t="shared" si="249"/>
        <v>0</v>
      </c>
      <c r="AT1773" s="178">
        <f t="shared" si="250"/>
        <v>0</v>
      </c>
      <c r="AU1773">
        <f t="shared" si="251"/>
        <v>0</v>
      </c>
    </row>
    <row r="1774" spans="1:47">
      <c r="A1774" t="str">
        <f>IF(All_Tasks!A1774="","",All_Tasks!A1774)</f>
        <v/>
      </c>
      <c r="B1774" t="str">
        <f>IF(All_Tasks!B1774="","",All_Tasks!B1774)</f>
        <v/>
      </c>
      <c r="C1774" t="str">
        <f>IF(All_Tasks!C1774="","",All_Tasks!C1774)</f>
        <v/>
      </c>
      <c r="D1774" t="str">
        <f>IF(All_Tasks!D1774="","",All_Tasks!D1774)</f>
        <v/>
      </c>
      <c r="E1774" t="str">
        <f>IF(All_Tasks!V1774&lt;&gt;"",All_Tasks!V1774,IF(All_Tasks!E1774&lt;&gt;"",All_Tasks!E1774,""))</f>
        <v/>
      </c>
      <c r="F1774" t="str">
        <f>IF(All_Tasks!F1774="","",All_Tasks!F1774)</f>
        <v/>
      </c>
      <c r="G1774" t="str">
        <f>IF(All_Tasks!G1774="","",All_Tasks!G1774)</f>
        <v/>
      </c>
      <c r="H1774" s="231" t="str">
        <f>IF(All_Tasks!H1774="","",All_Tasks!H1774)</f>
        <v/>
      </c>
      <c r="I1774" t="str">
        <f>IF(All_Tasks!I1774="","",All_Tasks!I1774)</f>
        <v/>
      </c>
      <c r="J1774" t="str">
        <f>IF(All_Tasks!J1774="","",All_Tasks!J1774)</f>
        <v/>
      </c>
      <c r="K1774" t="str">
        <f>IF(All_Tasks!K1774="","",All_Tasks!K1774)</f>
        <v/>
      </c>
      <c r="L1774" s="231" t="str">
        <f>IF(All_Tasks!L1774="","",All_Tasks!L1774)</f>
        <v/>
      </c>
      <c r="M1774" t="str">
        <f>IF(All_Tasks!M1774="","",All_Tasks!M1774)</f>
        <v/>
      </c>
      <c r="N1774" t="str">
        <f>IF(All_Tasks!N1774="","",All_Tasks!N1774)</f>
        <v/>
      </c>
      <c r="O1774" t="str">
        <f>IF(All_Tasks!O1774="","",All_Tasks!O1774)</f>
        <v/>
      </c>
      <c r="P1774" s="181">
        <f>IF(All_Tasks!P1774="",0,All_Tasks!P1774)</f>
        <v>0</v>
      </c>
      <c r="Q1774" s="181">
        <f>IF(All_Tasks!Q1774="",0,All_Tasks!Q1774)</f>
        <v>0</v>
      </c>
      <c r="R1774" s="181">
        <f>IF(All_Tasks!R1774="",0,All_Tasks!R1774)</f>
        <v>0</v>
      </c>
      <c r="S1774" s="181" t="str">
        <f>IF(All_Tasks!S1774="","",All_Tasks!S1774)</f>
        <v/>
      </c>
      <c r="T1774" t="str">
        <f>IF(All_Tasks!T1774="","",All_Tasks!T1774)</f>
        <v/>
      </c>
      <c r="U1774" t="str">
        <f>IF(All_Tasks!U1774="","",All_Tasks!U1774)</f>
        <v/>
      </c>
      <c r="V1774">
        <f>IF(A1774="",0,IFERROR(MATCH(A1774,Scope_Labor_Rates!$A$6:$A$46,0)+5,0))</f>
        <v>0</v>
      </c>
      <c r="W1774" s="178">
        <f>IF(V1774&gt;0,INDEX(Scope_Labor_Rates!$C$6:$C$46,V1774-5),0)</f>
        <v>0</v>
      </c>
      <c r="X1774" s="178">
        <f>IF(V1774&gt;0,INDEX(Scope_Labor_Rates!$C$6:$C$46,V1774-5),0)</f>
        <v>0</v>
      </c>
      <c r="Y1774" s="180">
        <f>IF(V1774&gt;0,INDEX(Scope_Labor_Rates!$S$6:$S$46,V1774-5),0)</f>
        <v>0</v>
      </c>
      <c r="Z1774" s="180">
        <f>IF(V1774&gt;0,INDEX(Scope_Labor_Rates!$R$6:$R$46,V1774-5),1)</f>
        <v>1</v>
      </c>
      <c r="AA1774" s="231">
        <f t="shared" si="243"/>
        <v>0</v>
      </c>
      <c r="AB1774" t="str">
        <f t="shared" si="244"/>
        <v/>
      </c>
      <c r="AC1774" s="178" t="str">
        <f t="shared" si="245"/>
        <v/>
      </c>
      <c r="AD1774" s="181">
        <f t="shared" si="246"/>
        <v>0</v>
      </c>
      <c r="AE1774" s="178">
        <f>IF(V1774&gt;0,P1774*INDEX(Scope_Labor_Rates!$E$6:$E$46,V1774-5),0)</f>
        <v>0</v>
      </c>
      <c r="AF1774" s="181">
        <f>IF(V1774&gt;0,AE1774*INDEX(Scope_Labor_Rates!$D$6:$D$46,V1774-5)*AA1774,0)</f>
        <v>0</v>
      </c>
      <c r="AG1774" s="178">
        <f>IF(V1774&gt;0,P1774*INDEX(Scope_Labor_Rates!$G$6:$G$46,V1774-5),0)</f>
        <v>0</v>
      </c>
      <c r="AH1774" s="181">
        <f>IF(V1774&gt;0,AG1774*INDEX(Scope_Labor_Rates!$F$6:$F$46,V1774-5)*AA1774,0)</f>
        <v>0</v>
      </c>
      <c r="AI1774" s="178">
        <f>IF(V1774&gt;0,P1774*INDEX(Scope_Labor_Rates!$I$6:$I$46,V1774-5),0)</f>
        <v>0</v>
      </c>
      <c r="AJ1774" s="181">
        <f>IF(V1774&gt;0,AI1774*INDEX(Scope_Labor_Rates!$H$6:$H$46,V1774-5)*AA1774,0)</f>
        <v>0</v>
      </c>
      <c r="AK1774" s="178">
        <f>IF(V1774&gt;0,P1774*INDEX(Scope_Labor_Rates!$K$6:$K$46,V1774-5),0)</f>
        <v>0</v>
      </c>
      <c r="AL1774" s="181">
        <f>IF(V1774&gt;0,AK1774*INDEX(Scope_Labor_Rates!$J$6:$J$46,V1774-5)*AA1774,0)</f>
        <v>0</v>
      </c>
      <c r="AM1774" s="178">
        <f>IF(V1774&gt;0,P1774*INDEX(Scope_Labor_Rates!$M$6:$M$46,V1774-5),0)</f>
        <v>0</v>
      </c>
      <c r="AN1774" s="178">
        <f>IF(V1774&gt;0,AM1774*INDEX(Scope_Labor_Rates!$L$6:$L$46,V1774-5)*AA1774,0)</f>
        <v>0</v>
      </c>
      <c r="AO1774" s="178">
        <f>IF(V1774&gt;0,P1774*INDEX(Scope_Labor_Rates!$O$6:$O$46,V1774-5)*AA1774,0)</f>
        <v>0</v>
      </c>
      <c r="AP1774" s="181">
        <f>IF(V1774&gt;0,P1774*INDEX(Scope_Labor_Rates!$Q$6:$Q$46,V1774-5)*AA1774,0)</f>
        <v>0</v>
      </c>
      <c r="AQ1774" s="178">
        <f t="shared" si="247"/>
        <v>0</v>
      </c>
      <c r="AR1774" s="178">
        <f t="shared" si="248"/>
        <v>0</v>
      </c>
      <c r="AS1774" s="178">
        <f t="shared" si="249"/>
        <v>0</v>
      </c>
      <c r="AT1774" s="178">
        <f t="shared" si="250"/>
        <v>0</v>
      </c>
      <c r="AU1774">
        <f t="shared" si="251"/>
        <v>0</v>
      </c>
    </row>
    <row r="1775" spans="1:47">
      <c r="A1775" t="str">
        <f>IF(All_Tasks!A1775="","",All_Tasks!A1775)</f>
        <v/>
      </c>
      <c r="B1775" t="str">
        <f>IF(All_Tasks!B1775="","",All_Tasks!B1775)</f>
        <v/>
      </c>
      <c r="C1775" t="str">
        <f>IF(All_Tasks!C1775="","",All_Tasks!C1775)</f>
        <v/>
      </c>
      <c r="D1775" t="str">
        <f>IF(All_Tasks!D1775="","",All_Tasks!D1775)</f>
        <v/>
      </c>
      <c r="E1775" t="str">
        <f>IF(All_Tasks!V1775&lt;&gt;"",All_Tasks!V1775,IF(All_Tasks!E1775&lt;&gt;"",All_Tasks!E1775,""))</f>
        <v/>
      </c>
      <c r="F1775" t="str">
        <f>IF(All_Tasks!F1775="","",All_Tasks!F1775)</f>
        <v/>
      </c>
      <c r="G1775" t="str">
        <f>IF(All_Tasks!G1775="","",All_Tasks!G1775)</f>
        <v/>
      </c>
      <c r="H1775" s="231" t="str">
        <f>IF(All_Tasks!H1775="","",All_Tasks!H1775)</f>
        <v/>
      </c>
      <c r="I1775" t="str">
        <f>IF(All_Tasks!I1775="","",All_Tasks!I1775)</f>
        <v/>
      </c>
      <c r="J1775" t="str">
        <f>IF(All_Tasks!J1775="","",All_Tasks!J1775)</f>
        <v/>
      </c>
      <c r="K1775" t="str">
        <f>IF(All_Tasks!K1775="","",All_Tasks!K1775)</f>
        <v/>
      </c>
      <c r="L1775" s="231" t="str">
        <f>IF(All_Tasks!L1775="","",All_Tasks!L1775)</f>
        <v/>
      </c>
      <c r="M1775" t="str">
        <f>IF(All_Tasks!M1775="","",All_Tasks!M1775)</f>
        <v/>
      </c>
      <c r="N1775" t="str">
        <f>IF(All_Tasks!N1775="","",All_Tasks!N1775)</f>
        <v/>
      </c>
      <c r="O1775" t="str">
        <f>IF(All_Tasks!O1775="","",All_Tasks!O1775)</f>
        <v/>
      </c>
      <c r="P1775" s="181">
        <f>IF(All_Tasks!P1775="",0,All_Tasks!P1775)</f>
        <v>0</v>
      </c>
      <c r="Q1775" s="181">
        <f>IF(All_Tasks!Q1775="",0,All_Tasks!Q1775)</f>
        <v>0</v>
      </c>
      <c r="R1775" s="181">
        <f>IF(All_Tasks!R1775="",0,All_Tasks!R1775)</f>
        <v>0</v>
      </c>
      <c r="S1775" s="181" t="str">
        <f>IF(All_Tasks!S1775="","",All_Tasks!S1775)</f>
        <v/>
      </c>
      <c r="T1775" t="str">
        <f>IF(All_Tasks!T1775="","",All_Tasks!T1775)</f>
        <v/>
      </c>
      <c r="U1775" t="str">
        <f>IF(All_Tasks!U1775="","",All_Tasks!U1775)</f>
        <v/>
      </c>
      <c r="V1775">
        <f>IF(A1775="",0,IFERROR(MATCH(A1775,Scope_Labor_Rates!$A$6:$A$46,0)+5,0))</f>
        <v>0</v>
      </c>
      <c r="W1775" s="178">
        <f>IF(V1775&gt;0,INDEX(Scope_Labor_Rates!$C$6:$C$46,V1775-5),0)</f>
        <v>0</v>
      </c>
      <c r="X1775" s="178">
        <f>IF(V1775&gt;0,INDEX(Scope_Labor_Rates!$C$6:$C$46,V1775-5),0)</f>
        <v>0</v>
      </c>
      <c r="Y1775" s="180">
        <f>IF(V1775&gt;0,INDEX(Scope_Labor_Rates!$S$6:$S$46,V1775-5),0)</f>
        <v>0</v>
      </c>
      <c r="Z1775" s="180">
        <f>IF(V1775&gt;0,INDEX(Scope_Labor_Rates!$R$6:$R$46,V1775-5),1)</f>
        <v>1</v>
      </c>
      <c r="AA1775" s="231">
        <f t="shared" si="243"/>
        <v>0</v>
      </c>
      <c r="AB1775" t="str">
        <f t="shared" si="244"/>
        <v/>
      </c>
      <c r="AC1775" s="178" t="str">
        <f t="shared" si="245"/>
        <v/>
      </c>
      <c r="AD1775" s="181">
        <f t="shared" si="246"/>
        <v>0</v>
      </c>
      <c r="AE1775" s="178">
        <f>IF(V1775&gt;0,P1775*INDEX(Scope_Labor_Rates!$E$6:$E$46,V1775-5),0)</f>
        <v>0</v>
      </c>
      <c r="AF1775" s="181">
        <f>IF(V1775&gt;0,AE1775*INDEX(Scope_Labor_Rates!$D$6:$D$46,V1775-5)*AA1775,0)</f>
        <v>0</v>
      </c>
      <c r="AG1775" s="178">
        <f>IF(V1775&gt;0,P1775*INDEX(Scope_Labor_Rates!$G$6:$G$46,V1775-5),0)</f>
        <v>0</v>
      </c>
      <c r="AH1775" s="181">
        <f>IF(V1775&gt;0,AG1775*INDEX(Scope_Labor_Rates!$F$6:$F$46,V1775-5)*AA1775,0)</f>
        <v>0</v>
      </c>
      <c r="AI1775" s="178">
        <f>IF(V1775&gt;0,P1775*INDEX(Scope_Labor_Rates!$I$6:$I$46,V1775-5),0)</f>
        <v>0</v>
      </c>
      <c r="AJ1775" s="181">
        <f>IF(V1775&gt;0,AI1775*INDEX(Scope_Labor_Rates!$H$6:$H$46,V1775-5)*AA1775,0)</f>
        <v>0</v>
      </c>
      <c r="AK1775" s="178">
        <f>IF(V1775&gt;0,P1775*INDEX(Scope_Labor_Rates!$K$6:$K$46,V1775-5),0)</f>
        <v>0</v>
      </c>
      <c r="AL1775" s="181">
        <f>IF(V1775&gt;0,AK1775*INDEX(Scope_Labor_Rates!$J$6:$J$46,V1775-5)*AA1775,0)</f>
        <v>0</v>
      </c>
      <c r="AM1775" s="178">
        <f>IF(V1775&gt;0,P1775*INDEX(Scope_Labor_Rates!$M$6:$M$46,V1775-5),0)</f>
        <v>0</v>
      </c>
      <c r="AN1775" s="178">
        <f>IF(V1775&gt;0,AM1775*INDEX(Scope_Labor_Rates!$L$6:$L$46,V1775-5)*AA1775,0)</f>
        <v>0</v>
      </c>
      <c r="AO1775" s="178">
        <f>IF(V1775&gt;0,P1775*INDEX(Scope_Labor_Rates!$O$6:$O$46,V1775-5)*AA1775,0)</f>
        <v>0</v>
      </c>
      <c r="AP1775" s="181">
        <f>IF(V1775&gt;0,P1775*INDEX(Scope_Labor_Rates!$Q$6:$Q$46,V1775-5)*AA1775,0)</f>
        <v>0</v>
      </c>
      <c r="AQ1775" s="178">
        <f t="shared" si="247"/>
        <v>0</v>
      </c>
      <c r="AR1775" s="178">
        <f t="shared" si="248"/>
        <v>0</v>
      </c>
      <c r="AS1775" s="178">
        <f t="shared" si="249"/>
        <v>0</v>
      </c>
      <c r="AT1775" s="178">
        <f t="shared" si="250"/>
        <v>0</v>
      </c>
      <c r="AU1775">
        <f t="shared" si="251"/>
        <v>0</v>
      </c>
    </row>
    <row r="1776" spans="1:47">
      <c r="A1776" t="str">
        <f>IF(All_Tasks!A1776="","",All_Tasks!A1776)</f>
        <v/>
      </c>
      <c r="B1776" t="str">
        <f>IF(All_Tasks!B1776="","",All_Tasks!B1776)</f>
        <v/>
      </c>
      <c r="C1776" t="str">
        <f>IF(All_Tasks!C1776="","",All_Tasks!C1776)</f>
        <v/>
      </c>
      <c r="D1776" t="str">
        <f>IF(All_Tasks!D1776="","",All_Tasks!D1776)</f>
        <v/>
      </c>
      <c r="E1776" t="str">
        <f>IF(All_Tasks!V1776&lt;&gt;"",All_Tasks!V1776,IF(All_Tasks!E1776&lt;&gt;"",All_Tasks!E1776,""))</f>
        <v/>
      </c>
      <c r="F1776" t="str">
        <f>IF(All_Tasks!F1776="","",All_Tasks!F1776)</f>
        <v/>
      </c>
      <c r="G1776" t="str">
        <f>IF(All_Tasks!G1776="","",All_Tasks!G1776)</f>
        <v/>
      </c>
      <c r="H1776" s="231" t="str">
        <f>IF(All_Tasks!H1776="","",All_Tasks!H1776)</f>
        <v/>
      </c>
      <c r="I1776" t="str">
        <f>IF(All_Tasks!I1776="","",All_Tasks!I1776)</f>
        <v/>
      </c>
      <c r="J1776" t="str">
        <f>IF(All_Tasks!J1776="","",All_Tasks!J1776)</f>
        <v/>
      </c>
      <c r="K1776" t="str">
        <f>IF(All_Tasks!K1776="","",All_Tasks!K1776)</f>
        <v/>
      </c>
      <c r="L1776" s="231" t="str">
        <f>IF(All_Tasks!L1776="","",All_Tasks!L1776)</f>
        <v/>
      </c>
      <c r="M1776" t="str">
        <f>IF(All_Tasks!M1776="","",All_Tasks!M1776)</f>
        <v/>
      </c>
      <c r="N1776" t="str">
        <f>IF(All_Tasks!N1776="","",All_Tasks!N1776)</f>
        <v/>
      </c>
      <c r="O1776" t="str">
        <f>IF(All_Tasks!O1776="","",All_Tasks!O1776)</f>
        <v/>
      </c>
      <c r="P1776" s="181">
        <f>IF(All_Tasks!P1776="",0,All_Tasks!P1776)</f>
        <v>0</v>
      </c>
      <c r="Q1776" s="181">
        <f>IF(All_Tasks!Q1776="",0,All_Tasks!Q1776)</f>
        <v>0</v>
      </c>
      <c r="R1776" s="181">
        <f>IF(All_Tasks!R1776="",0,All_Tasks!R1776)</f>
        <v>0</v>
      </c>
      <c r="S1776" s="181" t="str">
        <f>IF(All_Tasks!S1776="","",All_Tasks!S1776)</f>
        <v/>
      </c>
      <c r="T1776" t="str">
        <f>IF(All_Tasks!T1776="","",All_Tasks!T1776)</f>
        <v/>
      </c>
      <c r="U1776" t="str">
        <f>IF(All_Tasks!U1776="","",All_Tasks!U1776)</f>
        <v/>
      </c>
      <c r="V1776">
        <f>IF(A1776="",0,IFERROR(MATCH(A1776,Scope_Labor_Rates!$A$6:$A$46,0)+5,0))</f>
        <v>0</v>
      </c>
      <c r="W1776" s="178">
        <f>IF(V1776&gt;0,INDEX(Scope_Labor_Rates!$C$6:$C$46,V1776-5),0)</f>
        <v>0</v>
      </c>
      <c r="X1776" s="178">
        <f>IF(V1776&gt;0,INDEX(Scope_Labor_Rates!$C$6:$C$46,V1776-5),0)</f>
        <v>0</v>
      </c>
      <c r="Y1776" s="180">
        <f>IF(V1776&gt;0,INDEX(Scope_Labor_Rates!$S$6:$S$46,V1776-5),0)</f>
        <v>0</v>
      </c>
      <c r="Z1776" s="180">
        <f>IF(V1776&gt;0,INDEX(Scope_Labor_Rates!$R$6:$R$46,V1776-5),1)</f>
        <v>1</v>
      </c>
      <c r="AA1776" s="231">
        <f t="shared" si="243"/>
        <v>0</v>
      </c>
      <c r="AB1776" t="str">
        <f t="shared" si="244"/>
        <v/>
      </c>
      <c r="AC1776" s="178" t="str">
        <f t="shared" si="245"/>
        <v/>
      </c>
      <c r="AD1776" s="181">
        <f t="shared" si="246"/>
        <v>0</v>
      </c>
      <c r="AE1776" s="178">
        <f>IF(V1776&gt;0,P1776*INDEX(Scope_Labor_Rates!$E$6:$E$46,V1776-5),0)</f>
        <v>0</v>
      </c>
      <c r="AF1776" s="181">
        <f>IF(V1776&gt;0,AE1776*INDEX(Scope_Labor_Rates!$D$6:$D$46,V1776-5)*AA1776,0)</f>
        <v>0</v>
      </c>
      <c r="AG1776" s="178">
        <f>IF(V1776&gt;0,P1776*INDEX(Scope_Labor_Rates!$G$6:$G$46,V1776-5),0)</f>
        <v>0</v>
      </c>
      <c r="AH1776" s="181">
        <f>IF(V1776&gt;0,AG1776*INDEX(Scope_Labor_Rates!$F$6:$F$46,V1776-5)*AA1776,0)</f>
        <v>0</v>
      </c>
      <c r="AI1776" s="178">
        <f>IF(V1776&gt;0,P1776*INDEX(Scope_Labor_Rates!$I$6:$I$46,V1776-5),0)</f>
        <v>0</v>
      </c>
      <c r="AJ1776" s="181">
        <f>IF(V1776&gt;0,AI1776*INDEX(Scope_Labor_Rates!$H$6:$H$46,V1776-5)*AA1776,0)</f>
        <v>0</v>
      </c>
      <c r="AK1776" s="178">
        <f>IF(V1776&gt;0,P1776*INDEX(Scope_Labor_Rates!$K$6:$K$46,V1776-5),0)</f>
        <v>0</v>
      </c>
      <c r="AL1776" s="181">
        <f>IF(V1776&gt;0,AK1776*INDEX(Scope_Labor_Rates!$J$6:$J$46,V1776-5)*AA1776,0)</f>
        <v>0</v>
      </c>
      <c r="AM1776" s="178">
        <f>IF(V1776&gt;0,P1776*INDEX(Scope_Labor_Rates!$M$6:$M$46,V1776-5),0)</f>
        <v>0</v>
      </c>
      <c r="AN1776" s="178">
        <f>IF(V1776&gt;0,AM1776*INDEX(Scope_Labor_Rates!$L$6:$L$46,V1776-5)*AA1776,0)</f>
        <v>0</v>
      </c>
      <c r="AO1776" s="178">
        <f>IF(V1776&gt;0,P1776*INDEX(Scope_Labor_Rates!$O$6:$O$46,V1776-5)*AA1776,0)</f>
        <v>0</v>
      </c>
      <c r="AP1776" s="181">
        <f>IF(V1776&gt;0,P1776*INDEX(Scope_Labor_Rates!$Q$6:$Q$46,V1776-5)*AA1776,0)</f>
        <v>0</v>
      </c>
      <c r="AQ1776" s="178">
        <f t="shared" si="247"/>
        <v>0</v>
      </c>
      <c r="AR1776" s="178">
        <f t="shared" si="248"/>
        <v>0</v>
      </c>
      <c r="AS1776" s="178">
        <f t="shared" si="249"/>
        <v>0</v>
      </c>
      <c r="AT1776" s="178">
        <f t="shared" si="250"/>
        <v>0</v>
      </c>
      <c r="AU1776">
        <f t="shared" si="251"/>
        <v>0</v>
      </c>
    </row>
    <row r="1777" spans="1:47">
      <c r="A1777" t="str">
        <f>IF(All_Tasks!A1777="","",All_Tasks!A1777)</f>
        <v/>
      </c>
      <c r="B1777" t="str">
        <f>IF(All_Tasks!B1777="","",All_Tasks!B1777)</f>
        <v/>
      </c>
      <c r="C1777" t="str">
        <f>IF(All_Tasks!C1777="","",All_Tasks!C1777)</f>
        <v/>
      </c>
      <c r="D1777" t="str">
        <f>IF(All_Tasks!D1777="","",All_Tasks!D1777)</f>
        <v/>
      </c>
      <c r="E1777" t="str">
        <f>IF(All_Tasks!V1777&lt;&gt;"",All_Tasks!V1777,IF(All_Tasks!E1777&lt;&gt;"",All_Tasks!E1777,""))</f>
        <v/>
      </c>
      <c r="F1777" t="str">
        <f>IF(All_Tasks!F1777="","",All_Tasks!F1777)</f>
        <v/>
      </c>
      <c r="G1777" t="str">
        <f>IF(All_Tasks!G1777="","",All_Tasks!G1777)</f>
        <v/>
      </c>
      <c r="H1777" s="231" t="str">
        <f>IF(All_Tasks!H1777="","",All_Tasks!H1777)</f>
        <v/>
      </c>
      <c r="I1777" t="str">
        <f>IF(All_Tasks!I1777="","",All_Tasks!I1777)</f>
        <v/>
      </c>
      <c r="J1777" t="str">
        <f>IF(All_Tasks!J1777="","",All_Tasks!J1777)</f>
        <v/>
      </c>
      <c r="K1777" t="str">
        <f>IF(All_Tasks!K1777="","",All_Tasks!K1777)</f>
        <v/>
      </c>
      <c r="L1777" s="231" t="str">
        <f>IF(All_Tasks!L1777="","",All_Tasks!L1777)</f>
        <v/>
      </c>
      <c r="M1777" t="str">
        <f>IF(All_Tasks!M1777="","",All_Tasks!M1777)</f>
        <v/>
      </c>
      <c r="N1777" t="str">
        <f>IF(All_Tasks!N1777="","",All_Tasks!N1777)</f>
        <v/>
      </c>
      <c r="O1777" t="str">
        <f>IF(All_Tasks!O1777="","",All_Tasks!O1777)</f>
        <v/>
      </c>
      <c r="P1777" s="181">
        <f>IF(All_Tasks!P1777="",0,All_Tasks!P1777)</f>
        <v>0</v>
      </c>
      <c r="Q1777" s="181">
        <f>IF(All_Tasks!Q1777="",0,All_Tasks!Q1777)</f>
        <v>0</v>
      </c>
      <c r="R1777" s="181">
        <f>IF(All_Tasks!R1777="",0,All_Tasks!R1777)</f>
        <v>0</v>
      </c>
      <c r="S1777" s="181" t="str">
        <f>IF(All_Tasks!S1777="","",All_Tasks!S1777)</f>
        <v/>
      </c>
      <c r="T1777" t="str">
        <f>IF(All_Tasks!T1777="","",All_Tasks!T1777)</f>
        <v/>
      </c>
      <c r="U1777" t="str">
        <f>IF(All_Tasks!U1777="","",All_Tasks!U1777)</f>
        <v/>
      </c>
      <c r="V1777">
        <f>IF(A1777="",0,IFERROR(MATCH(A1777,Scope_Labor_Rates!$A$6:$A$46,0)+5,0))</f>
        <v>0</v>
      </c>
      <c r="W1777" s="178">
        <f>IF(V1777&gt;0,INDEX(Scope_Labor_Rates!$C$6:$C$46,V1777-5),0)</f>
        <v>0</v>
      </c>
      <c r="X1777" s="178">
        <f>IF(V1777&gt;0,INDEX(Scope_Labor_Rates!$C$6:$C$46,V1777-5),0)</f>
        <v>0</v>
      </c>
      <c r="Y1777" s="180">
        <f>IF(V1777&gt;0,INDEX(Scope_Labor_Rates!$S$6:$S$46,V1777-5),0)</f>
        <v>0</v>
      </c>
      <c r="Z1777" s="180">
        <f>IF(V1777&gt;0,INDEX(Scope_Labor_Rates!$R$6:$R$46,V1777-5),1)</f>
        <v>1</v>
      </c>
      <c r="AA1777" s="231">
        <f t="shared" si="243"/>
        <v>0</v>
      </c>
      <c r="AB1777" t="str">
        <f t="shared" si="244"/>
        <v/>
      </c>
      <c r="AC1777" s="178" t="str">
        <f t="shared" si="245"/>
        <v/>
      </c>
      <c r="AD1777" s="181">
        <f t="shared" si="246"/>
        <v>0</v>
      </c>
      <c r="AE1777" s="178">
        <f>IF(V1777&gt;0,P1777*INDEX(Scope_Labor_Rates!$E$6:$E$46,V1777-5),0)</f>
        <v>0</v>
      </c>
      <c r="AF1777" s="181">
        <f>IF(V1777&gt;0,AE1777*INDEX(Scope_Labor_Rates!$D$6:$D$46,V1777-5)*AA1777,0)</f>
        <v>0</v>
      </c>
      <c r="AG1777" s="178">
        <f>IF(V1777&gt;0,P1777*INDEX(Scope_Labor_Rates!$G$6:$G$46,V1777-5),0)</f>
        <v>0</v>
      </c>
      <c r="AH1777" s="181">
        <f>IF(V1777&gt;0,AG1777*INDEX(Scope_Labor_Rates!$F$6:$F$46,V1777-5)*AA1777,0)</f>
        <v>0</v>
      </c>
      <c r="AI1777" s="178">
        <f>IF(V1777&gt;0,P1777*INDEX(Scope_Labor_Rates!$I$6:$I$46,V1777-5),0)</f>
        <v>0</v>
      </c>
      <c r="AJ1777" s="181">
        <f>IF(V1777&gt;0,AI1777*INDEX(Scope_Labor_Rates!$H$6:$H$46,V1777-5)*AA1777,0)</f>
        <v>0</v>
      </c>
      <c r="AK1777" s="178">
        <f>IF(V1777&gt;0,P1777*INDEX(Scope_Labor_Rates!$K$6:$K$46,V1777-5),0)</f>
        <v>0</v>
      </c>
      <c r="AL1777" s="181">
        <f>IF(V1777&gt;0,AK1777*INDEX(Scope_Labor_Rates!$J$6:$J$46,V1777-5)*AA1777,0)</f>
        <v>0</v>
      </c>
      <c r="AM1777" s="178">
        <f>IF(V1777&gt;0,P1777*INDEX(Scope_Labor_Rates!$M$6:$M$46,V1777-5),0)</f>
        <v>0</v>
      </c>
      <c r="AN1777" s="178">
        <f>IF(V1777&gt;0,AM1777*INDEX(Scope_Labor_Rates!$L$6:$L$46,V1777-5)*AA1777,0)</f>
        <v>0</v>
      </c>
      <c r="AO1777" s="178">
        <f>IF(V1777&gt;0,P1777*INDEX(Scope_Labor_Rates!$O$6:$O$46,V1777-5)*AA1777,0)</f>
        <v>0</v>
      </c>
      <c r="AP1777" s="181">
        <f>IF(V1777&gt;0,P1777*INDEX(Scope_Labor_Rates!$Q$6:$Q$46,V1777-5)*AA1777,0)</f>
        <v>0</v>
      </c>
      <c r="AQ1777" s="178">
        <f t="shared" si="247"/>
        <v>0</v>
      </c>
      <c r="AR1777" s="178">
        <f t="shared" si="248"/>
        <v>0</v>
      </c>
      <c r="AS1777" s="178">
        <f t="shared" si="249"/>
        <v>0</v>
      </c>
      <c r="AT1777" s="178">
        <f t="shared" si="250"/>
        <v>0</v>
      </c>
      <c r="AU1777">
        <f t="shared" si="251"/>
        <v>0</v>
      </c>
    </row>
    <row r="1778" spans="1:47">
      <c r="A1778" t="str">
        <f>IF(All_Tasks!A1778="","",All_Tasks!A1778)</f>
        <v/>
      </c>
      <c r="B1778" t="str">
        <f>IF(All_Tasks!B1778="","",All_Tasks!B1778)</f>
        <v/>
      </c>
      <c r="C1778" t="str">
        <f>IF(All_Tasks!C1778="","",All_Tasks!C1778)</f>
        <v/>
      </c>
      <c r="D1778" t="str">
        <f>IF(All_Tasks!D1778="","",All_Tasks!D1778)</f>
        <v/>
      </c>
      <c r="E1778" t="str">
        <f>IF(All_Tasks!V1778&lt;&gt;"",All_Tasks!V1778,IF(All_Tasks!E1778&lt;&gt;"",All_Tasks!E1778,""))</f>
        <v/>
      </c>
      <c r="F1778" t="str">
        <f>IF(All_Tasks!F1778="","",All_Tasks!F1778)</f>
        <v/>
      </c>
      <c r="G1778" t="str">
        <f>IF(All_Tasks!G1778="","",All_Tasks!G1778)</f>
        <v/>
      </c>
      <c r="H1778" s="231" t="str">
        <f>IF(All_Tasks!H1778="","",All_Tasks!H1778)</f>
        <v/>
      </c>
      <c r="I1778" t="str">
        <f>IF(All_Tasks!I1778="","",All_Tasks!I1778)</f>
        <v/>
      </c>
      <c r="J1778" t="str">
        <f>IF(All_Tasks!J1778="","",All_Tasks!J1778)</f>
        <v/>
      </c>
      <c r="K1778" t="str">
        <f>IF(All_Tasks!K1778="","",All_Tasks!K1778)</f>
        <v/>
      </c>
      <c r="L1778" s="231" t="str">
        <f>IF(All_Tasks!L1778="","",All_Tasks!L1778)</f>
        <v/>
      </c>
      <c r="M1778" t="str">
        <f>IF(All_Tasks!M1778="","",All_Tasks!M1778)</f>
        <v/>
      </c>
      <c r="N1778" t="str">
        <f>IF(All_Tasks!N1778="","",All_Tasks!N1778)</f>
        <v/>
      </c>
      <c r="O1778" t="str">
        <f>IF(All_Tasks!O1778="","",All_Tasks!O1778)</f>
        <v/>
      </c>
      <c r="P1778" s="181">
        <f>IF(All_Tasks!P1778="",0,All_Tasks!P1778)</f>
        <v>0</v>
      </c>
      <c r="Q1778" s="181">
        <f>IF(All_Tasks!Q1778="",0,All_Tasks!Q1778)</f>
        <v>0</v>
      </c>
      <c r="R1778" s="181">
        <f>IF(All_Tasks!R1778="",0,All_Tasks!R1778)</f>
        <v>0</v>
      </c>
      <c r="S1778" s="181" t="str">
        <f>IF(All_Tasks!S1778="","",All_Tasks!S1778)</f>
        <v/>
      </c>
      <c r="T1778" t="str">
        <f>IF(All_Tasks!T1778="","",All_Tasks!T1778)</f>
        <v/>
      </c>
      <c r="U1778" t="str">
        <f>IF(All_Tasks!U1778="","",All_Tasks!U1778)</f>
        <v/>
      </c>
      <c r="V1778">
        <f>IF(A1778="",0,IFERROR(MATCH(A1778,Scope_Labor_Rates!$A$6:$A$46,0)+5,0))</f>
        <v>0</v>
      </c>
      <c r="W1778" s="178">
        <f>IF(V1778&gt;0,INDEX(Scope_Labor_Rates!$C$6:$C$46,V1778-5),0)</f>
        <v>0</v>
      </c>
      <c r="X1778" s="178">
        <f>IF(V1778&gt;0,INDEX(Scope_Labor_Rates!$C$6:$C$46,V1778-5),0)</f>
        <v>0</v>
      </c>
      <c r="Y1778" s="180">
        <f>IF(V1778&gt;0,INDEX(Scope_Labor_Rates!$S$6:$S$46,V1778-5),0)</f>
        <v>0</v>
      </c>
      <c r="Z1778" s="180">
        <f>IF(V1778&gt;0,INDEX(Scope_Labor_Rates!$R$6:$R$46,V1778-5),1)</f>
        <v>1</v>
      </c>
      <c r="AA1778" s="231">
        <f t="shared" si="243"/>
        <v>0</v>
      </c>
      <c r="AB1778" t="str">
        <f t="shared" si="244"/>
        <v/>
      </c>
      <c r="AC1778" s="178" t="str">
        <f t="shared" si="245"/>
        <v/>
      </c>
      <c r="AD1778" s="181">
        <f t="shared" si="246"/>
        <v>0</v>
      </c>
      <c r="AE1778" s="178">
        <f>IF(V1778&gt;0,P1778*INDEX(Scope_Labor_Rates!$E$6:$E$46,V1778-5),0)</f>
        <v>0</v>
      </c>
      <c r="AF1778" s="181">
        <f>IF(V1778&gt;0,AE1778*INDEX(Scope_Labor_Rates!$D$6:$D$46,V1778-5)*AA1778,0)</f>
        <v>0</v>
      </c>
      <c r="AG1778" s="178">
        <f>IF(V1778&gt;0,P1778*INDEX(Scope_Labor_Rates!$G$6:$G$46,V1778-5),0)</f>
        <v>0</v>
      </c>
      <c r="AH1778" s="181">
        <f>IF(V1778&gt;0,AG1778*INDEX(Scope_Labor_Rates!$F$6:$F$46,V1778-5)*AA1778,0)</f>
        <v>0</v>
      </c>
      <c r="AI1778" s="178">
        <f>IF(V1778&gt;0,P1778*INDEX(Scope_Labor_Rates!$I$6:$I$46,V1778-5),0)</f>
        <v>0</v>
      </c>
      <c r="AJ1778" s="181">
        <f>IF(V1778&gt;0,AI1778*INDEX(Scope_Labor_Rates!$H$6:$H$46,V1778-5)*AA1778,0)</f>
        <v>0</v>
      </c>
      <c r="AK1778" s="178">
        <f>IF(V1778&gt;0,P1778*INDEX(Scope_Labor_Rates!$K$6:$K$46,V1778-5),0)</f>
        <v>0</v>
      </c>
      <c r="AL1778" s="181">
        <f>IF(V1778&gt;0,AK1778*INDEX(Scope_Labor_Rates!$J$6:$J$46,V1778-5)*AA1778,0)</f>
        <v>0</v>
      </c>
      <c r="AM1778" s="178">
        <f>IF(V1778&gt;0,P1778*INDEX(Scope_Labor_Rates!$M$6:$M$46,V1778-5),0)</f>
        <v>0</v>
      </c>
      <c r="AN1778" s="178">
        <f>IF(V1778&gt;0,AM1778*INDEX(Scope_Labor_Rates!$L$6:$L$46,V1778-5)*AA1778,0)</f>
        <v>0</v>
      </c>
      <c r="AO1778" s="178">
        <f>IF(V1778&gt;0,P1778*INDEX(Scope_Labor_Rates!$O$6:$O$46,V1778-5)*AA1778,0)</f>
        <v>0</v>
      </c>
      <c r="AP1778" s="181">
        <f>IF(V1778&gt;0,P1778*INDEX(Scope_Labor_Rates!$Q$6:$Q$46,V1778-5)*AA1778,0)</f>
        <v>0</v>
      </c>
      <c r="AQ1778" s="178">
        <f t="shared" si="247"/>
        <v>0</v>
      </c>
      <c r="AR1778" s="178">
        <f t="shared" si="248"/>
        <v>0</v>
      </c>
      <c r="AS1778" s="178">
        <f t="shared" si="249"/>
        <v>0</v>
      </c>
      <c r="AT1778" s="178">
        <f t="shared" si="250"/>
        <v>0</v>
      </c>
      <c r="AU1778">
        <f t="shared" si="251"/>
        <v>0</v>
      </c>
    </row>
    <row r="1779" spans="1:47">
      <c r="A1779" t="str">
        <f>IF(All_Tasks!A1779="","",All_Tasks!A1779)</f>
        <v/>
      </c>
      <c r="B1779" t="str">
        <f>IF(All_Tasks!B1779="","",All_Tasks!B1779)</f>
        <v/>
      </c>
      <c r="C1779" t="str">
        <f>IF(All_Tasks!C1779="","",All_Tasks!C1779)</f>
        <v/>
      </c>
      <c r="D1779" t="str">
        <f>IF(All_Tasks!D1779="","",All_Tasks!D1779)</f>
        <v/>
      </c>
      <c r="E1779" t="str">
        <f>IF(All_Tasks!V1779&lt;&gt;"",All_Tasks!V1779,IF(All_Tasks!E1779&lt;&gt;"",All_Tasks!E1779,""))</f>
        <v/>
      </c>
      <c r="F1779" t="str">
        <f>IF(All_Tasks!F1779="","",All_Tasks!F1779)</f>
        <v/>
      </c>
      <c r="G1779" t="str">
        <f>IF(All_Tasks!G1779="","",All_Tasks!G1779)</f>
        <v/>
      </c>
      <c r="H1779" s="231" t="str">
        <f>IF(All_Tasks!H1779="","",All_Tasks!H1779)</f>
        <v/>
      </c>
      <c r="I1779" t="str">
        <f>IF(All_Tasks!I1779="","",All_Tasks!I1779)</f>
        <v/>
      </c>
      <c r="J1779" t="str">
        <f>IF(All_Tasks!J1779="","",All_Tasks!J1779)</f>
        <v/>
      </c>
      <c r="K1779" t="str">
        <f>IF(All_Tasks!K1779="","",All_Tasks!K1779)</f>
        <v/>
      </c>
      <c r="L1779" s="231" t="str">
        <f>IF(All_Tasks!L1779="","",All_Tasks!L1779)</f>
        <v/>
      </c>
      <c r="M1779" t="str">
        <f>IF(All_Tasks!M1779="","",All_Tasks!M1779)</f>
        <v/>
      </c>
      <c r="N1779" t="str">
        <f>IF(All_Tasks!N1779="","",All_Tasks!N1779)</f>
        <v/>
      </c>
      <c r="O1779" t="str">
        <f>IF(All_Tasks!O1779="","",All_Tasks!O1779)</f>
        <v/>
      </c>
      <c r="P1779" s="181">
        <f>IF(All_Tasks!P1779="",0,All_Tasks!P1779)</f>
        <v>0</v>
      </c>
      <c r="Q1779" s="181">
        <f>IF(All_Tasks!Q1779="",0,All_Tasks!Q1779)</f>
        <v>0</v>
      </c>
      <c r="R1779" s="181">
        <f>IF(All_Tasks!R1779="",0,All_Tasks!R1779)</f>
        <v>0</v>
      </c>
      <c r="S1779" s="181" t="str">
        <f>IF(All_Tasks!S1779="","",All_Tasks!S1779)</f>
        <v/>
      </c>
      <c r="T1779" t="str">
        <f>IF(All_Tasks!T1779="","",All_Tasks!T1779)</f>
        <v/>
      </c>
      <c r="U1779" t="str">
        <f>IF(All_Tasks!U1779="","",All_Tasks!U1779)</f>
        <v/>
      </c>
      <c r="V1779">
        <f>IF(A1779="",0,IFERROR(MATCH(A1779,Scope_Labor_Rates!$A$6:$A$46,0)+5,0))</f>
        <v>0</v>
      </c>
      <c r="W1779" s="178">
        <f>IF(V1779&gt;0,INDEX(Scope_Labor_Rates!$C$6:$C$46,V1779-5),0)</f>
        <v>0</v>
      </c>
      <c r="X1779" s="178">
        <f>IF(V1779&gt;0,INDEX(Scope_Labor_Rates!$C$6:$C$46,V1779-5),0)</f>
        <v>0</v>
      </c>
      <c r="Y1779" s="180">
        <f>IF(V1779&gt;0,INDEX(Scope_Labor_Rates!$S$6:$S$46,V1779-5),0)</f>
        <v>0</v>
      </c>
      <c r="Z1779" s="180">
        <f>IF(V1779&gt;0,INDEX(Scope_Labor_Rates!$R$6:$R$46,V1779-5),1)</f>
        <v>1</v>
      </c>
      <c r="AA1779" s="231">
        <f t="shared" si="243"/>
        <v>0</v>
      </c>
      <c r="AB1779" t="str">
        <f t="shared" si="244"/>
        <v/>
      </c>
      <c r="AC1779" s="178" t="str">
        <f t="shared" si="245"/>
        <v/>
      </c>
      <c r="AD1779" s="181">
        <f t="shared" si="246"/>
        <v>0</v>
      </c>
      <c r="AE1779" s="178">
        <f>IF(V1779&gt;0,P1779*INDEX(Scope_Labor_Rates!$E$6:$E$46,V1779-5),0)</f>
        <v>0</v>
      </c>
      <c r="AF1779" s="181">
        <f>IF(V1779&gt;0,AE1779*INDEX(Scope_Labor_Rates!$D$6:$D$46,V1779-5)*AA1779,0)</f>
        <v>0</v>
      </c>
      <c r="AG1779" s="178">
        <f>IF(V1779&gt;0,P1779*INDEX(Scope_Labor_Rates!$G$6:$G$46,V1779-5),0)</f>
        <v>0</v>
      </c>
      <c r="AH1779" s="181">
        <f>IF(V1779&gt;0,AG1779*INDEX(Scope_Labor_Rates!$F$6:$F$46,V1779-5)*AA1779,0)</f>
        <v>0</v>
      </c>
      <c r="AI1779" s="178">
        <f>IF(V1779&gt;0,P1779*INDEX(Scope_Labor_Rates!$I$6:$I$46,V1779-5),0)</f>
        <v>0</v>
      </c>
      <c r="AJ1779" s="181">
        <f>IF(V1779&gt;0,AI1779*INDEX(Scope_Labor_Rates!$H$6:$H$46,V1779-5)*AA1779,0)</f>
        <v>0</v>
      </c>
      <c r="AK1779" s="178">
        <f>IF(V1779&gt;0,P1779*INDEX(Scope_Labor_Rates!$K$6:$K$46,V1779-5),0)</f>
        <v>0</v>
      </c>
      <c r="AL1779" s="181">
        <f>IF(V1779&gt;0,AK1779*INDEX(Scope_Labor_Rates!$J$6:$J$46,V1779-5)*AA1779,0)</f>
        <v>0</v>
      </c>
      <c r="AM1779" s="178">
        <f>IF(V1779&gt;0,P1779*INDEX(Scope_Labor_Rates!$M$6:$M$46,V1779-5),0)</f>
        <v>0</v>
      </c>
      <c r="AN1779" s="178">
        <f>IF(V1779&gt;0,AM1779*INDEX(Scope_Labor_Rates!$L$6:$L$46,V1779-5)*AA1779,0)</f>
        <v>0</v>
      </c>
      <c r="AO1779" s="178">
        <f>IF(V1779&gt;0,P1779*INDEX(Scope_Labor_Rates!$O$6:$O$46,V1779-5)*AA1779,0)</f>
        <v>0</v>
      </c>
      <c r="AP1779" s="181">
        <f>IF(V1779&gt;0,P1779*INDEX(Scope_Labor_Rates!$Q$6:$Q$46,V1779-5)*AA1779,0)</f>
        <v>0</v>
      </c>
      <c r="AQ1779" s="178">
        <f t="shared" si="247"/>
        <v>0</v>
      </c>
      <c r="AR1779" s="178">
        <f t="shared" si="248"/>
        <v>0</v>
      </c>
      <c r="AS1779" s="178">
        <f t="shared" si="249"/>
        <v>0</v>
      </c>
      <c r="AT1779" s="178">
        <f t="shared" si="250"/>
        <v>0</v>
      </c>
      <c r="AU1779">
        <f t="shared" si="251"/>
        <v>0</v>
      </c>
    </row>
    <row r="1780" spans="1:47">
      <c r="A1780" t="str">
        <f>IF(All_Tasks!A1780="","",All_Tasks!A1780)</f>
        <v/>
      </c>
      <c r="B1780" t="str">
        <f>IF(All_Tasks!B1780="","",All_Tasks!B1780)</f>
        <v/>
      </c>
      <c r="C1780" t="str">
        <f>IF(All_Tasks!C1780="","",All_Tasks!C1780)</f>
        <v/>
      </c>
      <c r="D1780" t="str">
        <f>IF(All_Tasks!D1780="","",All_Tasks!D1780)</f>
        <v/>
      </c>
      <c r="E1780" t="str">
        <f>IF(All_Tasks!V1780&lt;&gt;"",All_Tasks!V1780,IF(All_Tasks!E1780&lt;&gt;"",All_Tasks!E1780,""))</f>
        <v/>
      </c>
      <c r="F1780" t="str">
        <f>IF(All_Tasks!F1780="","",All_Tasks!F1780)</f>
        <v/>
      </c>
      <c r="G1780" t="str">
        <f>IF(All_Tasks!G1780="","",All_Tasks!G1780)</f>
        <v/>
      </c>
      <c r="H1780" s="231" t="str">
        <f>IF(All_Tasks!H1780="","",All_Tasks!H1780)</f>
        <v/>
      </c>
      <c r="I1780" t="str">
        <f>IF(All_Tasks!I1780="","",All_Tasks!I1780)</f>
        <v/>
      </c>
      <c r="J1780" t="str">
        <f>IF(All_Tasks!J1780="","",All_Tasks!J1780)</f>
        <v/>
      </c>
      <c r="K1780" t="str">
        <f>IF(All_Tasks!K1780="","",All_Tasks!K1780)</f>
        <v/>
      </c>
      <c r="L1780" s="231" t="str">
        <f>IF(All_Tasks!L1780="","",All_Tasks!L1780)</f>
        <v/>
      </c>
      <c r="M1780" t="str">
        <f>IF(All_Tasks!M1780="","",All_Tasks!M1780)</f>
        <v/>
      </c>
      <c r="N1780" t="str">
        <f>IF(All_Tasks!N1780="","",All_Tasks!N1780)</f>
        <v/>
      </c>
      <c r="O1780" t="str">
        <f>IF(All_Tasks!O1780="","",All_Tasks!O1780)</f>
        <v/>
      </c>
      <c r="P1780" s="181">
        <f>IF(All_Tasks!P1780="",0,All_Tasks!P1780)</f>
        <v>0</v>
      </c>
      <c r="Q1780" s="181">
        <f>IF(All_Tasks!Q1780="",0,All_Tasks!Q1780)</f>
        <v>0</v>
      </c>
      <c r="R1780" s="181">
        <f>IF(All_Tasks!R1780="",0,All_Tasks!R1780)</f>
        <v>0</v>
      </c>
      <c r="S1780" s="181" t="str">
        <f>IF(All_Tasks!S1780="","",All_Tasks!S1780)</f>
        <v/>
      </c>
      <c r="T1780" t="str">
        <f>IF(All_Tasks!T1780="","",All_Tasks!T1780)</f>
        <v/>
      </c>
      <c r="U1780" t="str">
        <f>IF(All_Tasks!U1780="","",All_Tasks!U1780)</f>
        <v/>
      </c>
      <c r="V1780">
        <f>IF(A1780="",0,IFERROR(MATCH(A1780,Scope_Labor_Rates!$A$6:$A$46,0)+5,0))</f>
        <v>0</v>
      </c>
      <c r="W1780" s="178">
        <f>IF(V1780&gt;0,INDEX(Scope_Labor_Rates!$C$6:$C$46,V1780-5),0)</f>
        <v>0</v>
      </c>
      <c r="X1780" s="178">
        <f>IF(V1780&gt;0,INDEX(Scope_Labor_Rates!$C$6:$C$46,V1780-5),0)</f>
        <v>0</v>
      </c>
      <c r="Y1780" s="180">
        <f>IF(V1780&gt;0,INDEX(Scope_Labor_Rates!$S$6:$S$46,V1780-5),0)</f>
        <v>0</v>
      </c>
      <c r="Z1780" s="180">
        <f>IF(V1780&gt;0,INDEX(Scope_Labor_Rates!$R$6:$R$46,V1780-5),1)</f>
        <v>1</v>
      </c>
      <c r="AA1780" s="231">
        <f t="shared" si="243"/>
        <v>0</v>
      </c>
      <c r="AB1780" t="str">
        <f t="shared" si="244"/>
        <v/>
      </c>
      <c r="AC1780" s="178" t="str">
        <f t="shared" si="245"/>
        <v/>
      </c>
      <c r="AD1780" s="181">
        <f t="shared" si="246"/>
        <v>0</v>
      </c>
      <c r="AE1780" s="178">
        <f>IF(V1780&gt;0,P1780*INDEX(Scope_Labor_Rates!$E$6:$E$46,V1780-5),0)</f>
        <v>0</v>
      </c>
      <c r="AF1780" s="181">
        <f>IF(V1780&gt;0,AE1780*INDEX(Scope_Labor_Rates!$D$6:$D$46,V1780-5)*AA1780,0)</f>
        <v>0</v>
      </c>
      <c r="AG1780" s="178">
        <f>IF(V1780&gt;0,P1780*INDEX(Scope_Labor_Rates!$G$6:$G$46,V1780-5),0)</f>
        <v>0</v>
      </c>
      <c r="AH1780" s="181">
        <f>IF(V1780&gt;0,AG1780*INDEX(Scope_Labor_Rates!$F$6:$F$46,V1780-5)*AA1780,0)</f>
        <v>0</v>
      </c>
      <c r="AI1780" s="178">
        <f>IF(V1780&gt;0,P1780*INDEX(Scope_Labor_Rates!$I$6:$I$46,V1780-5),0)</f>
        <v>0</v>
      </c>
      <c r="AJ1780" s="181">
        <f>IF(V1780&gt;0,AI1780*INDEX(Scope_Labor_Rates!$H$6:$H$46,V1780-5)*AA1780,0)</f>
        <v>0</v>
      </c>
      <c r="AK1780" s="178">
        <f>IF(V1780&gt;0,P1780*INDEX(Scope_Labor_Rates!$K$6:$K$46,V1780-5),0)</f>
        <v>0</v>
      </c>
      <c r="AL1780" s="181">
        <f>IF(V1780&gt;0,AK1780*INDEX(Scope_Labor_Rates!$J$6:$J$46,V1780-5)*AA1780,0)</f>
        <v>0</v>
      </c>
      <c r="AM1780" s="178">
        <f>IF(V1780&gt;0,P1780*INDEX(Scope_Labor_Rates!$M$6:$M$46,V1780-5),0)</f>
        <v>0</v>
      </c>
      <c r="AN1780" s="178">
        <f>IF(V1780&gt;0,AM1780*INDEX(Scope_Labor_Rates!$L$6:$L$46,V1780-5)*AA1780,0)</f>
        <v>0</v>
      </c>
      <c r="AO1780" s="178">
        <f>IF(V1780&gt;0,P1780*INDEX(Scope_Labor_Rates!$O$6:$O$46,V1780-5)*AA1780,0)</f>
        <v>0</v>
      </c>
      <c r="AP1780" s="181">
        <f>IF(V1780&gt;0,P1780*INDEX(Scope_Labor_Rates!$Q$6:$Q$46,V1780-5)*AA1780,0)</f>
        <v>0</v>
      </c>
      <c r="AQ1780" s="178">
        <f t="shared" si="247"/>
        <v>0</v>
      </c>
      <c r="AR1780" s="178">
        <f t="shared" si="248"/>
        <v>0</v>
      </c>
      <c r="AS1780" s="178">
        <f t="shared" si="249"/>
        <v>0</v>
      </c>
      <c r="AT1780" s="178">
        <f t="shared" si="250"/>
        <v>0</v>
      </c>
      <c r="AU1780">
        <f t="shared" si="251"/>
        <v>0</v>
      </c>
    </row>
    <row r="1781" spans="1:47">
      <c r="A1781" t="str">
        <f>IF(All_Tasks!A1781="","",All_Tasks!A1781)</f>
        <v/>
      </c>
      <c r="B1781" t="str">
        <f>IF(All_Tasks!B1781="","",All_Tasks!B1781)</f>
        <v/>
      </c>
      <c r="C1781" t="str">
        <f>IF(All_Tasks!C1781="","",All_Tasks!C1781)</f>
        <v/>
      </c>
      <c r="D1781" t="str">
        <f>IF(All_Tasks!D1781="","",All_Tasks!D1781)</f>
        <v/>
      </c>
      <c r="E1781" t="str">
        <f>IF(All_Tasks!V1781&lt;&gt;"",All_Tasks!V1781,IF(All_Tasks!E1781&lt;&gt;"",All_Tasks!E1781,""))</f>
        <v/>
      </c>
      <c r="F1781" t="str">
        <f>IF(All_Tasks!F1781="","",All_Tasks!F1781)</f>
        <v/>
      </c>
      <c r="G1781" t="str">
        <f>IF(All_Tasks!G1781="","",All_Tasks!G1781)</f>
        <v/>
      </c>
      <c r="H1781" s="231" t="str">
        <f>IF(All_Tasks!H1781="","",All_Tasks!H1781)</f>
        <v/>
      </c>
      <c r="I1781" t="str">
        <f>IF(All_Tasks!I1781="","",All_Tasks!I1781)</f>
        <v/>
      </c>
      <c r="J1781" t="str">
        <f>IF(All_Tasks!J1781="","",All_Tasks!J1781)</f>
        <v/>
      </c>
      <c r="K1781" t="str">
        <f>IF(All_Tasks!K1781="","",All_Tasks!K1781)</f>
        <v/>
      </c>
      <c r="L1781" s="231" t="str">
        <f>IF(All_Tasks!L1781="","",All_Tasks!L1781)</f>
        <v/>
      </c>
      <c r="M1781" t="str">
        <f>IF(All_Tasks!M1781="","",All_Tasks!M1781)</f>
        <v/>
      </c>
      <c r="N1781" t="str">
        <f>IF(All_Tasks!N1781="","",All_Tasks!N1781)</f>
        <v/>
      </c>
      <c r="O1781" t="str">
        <f>IF(All_Tasks!O1781="","",All_Tasks!O1781)</f>
        <v/>
      </c>
      <c r="P1781" s="181">
        <f>IF(All_Tasks!P1781="",0,All_Tasks!P1781)</f>
        <v>0</v>
      </c>
      <c r="Q1781" s="181">
        <f>IF(All_Tasks!Q1781="",0,All_Tasks!Q1781)</f>
        <v>0</v>
      </c>
      <c r="R1781" s="181">
        <f>IF(All_Tasks!R1781="",0,All_Tasks!R1781)</f>
        <v>0</v>
      </c>
      <c r="S1781" s="181" t="str">
        <f>IF(All_Tasks!S1781="","",All_Tasks!S1781)</f>
        <v/>
      </c>
      <c r="T1781" t="str">
        <f>IF(All_Tasks!T1781="","",All_Tasks!T1781)</f>
        <v/>
      </c>
      <c r="U1781" t="str">
        <f>IF(All_Tasks!U1781="","",All_Tasks!U1781)</f>
        <v/>
      </c>
      <c r="V1781">
        <f>IF(A1781="",0,IFERROR(MATCH(A1781,Scope_Labor_Rates!$A$6:$A$46,0)+5,0))</f>
        <v>0</v>
      </c>
      <c r="W1781" s="178">
        <f>IF(V1781&gt;0,INDEX(Scope_Labor_Rates!$C$6:$C$46,V1781-5),0)</f>
        <v>0</v>
      </c>
      <c r="X1781" s="178">
        <f>IF(V1781&gt;0,INDEX(Scope_Labor_Rates!$C$6:$C$46,V1781-5),0)</f>
        <v>0</v>
      </c>
      <c r="Y1781" s="180">
        <f>IF(V1781&gt;0,INDEX(Scope_Labor_Rates!$S$6:$S$46,V1781-5),0)</f>
        <v>0</v>
      </c>
      <c r="Z1781" s="180">
        <f>IF(V1781&gt;0,INDEX(Scope_Labor_Rates!$R$6:$R$46,V1781-5),1)</f>
        <v>1</v>
      </c>
      <c r="AA1781" s="231">
        <f t="shared" si="243"/>
        <v>0</v>
      </c>
      <c r="AB1781" t="str">
        <f t="shared" si="244"/>
        <v/>
      </c>
      <c r="AC1781" s="178" t="str">
        <f t="shared" si="245"/>
        <v/>
      </c>
      <c r="AD1781" s="181">
        <f t="shared" si="246"/>
        <v>0</v>
      </c>
      <c r="AE1781" s="178">
        <f>IF(V1781&gt;0,P1781*INDEX(Scope_Labor_Rates!$E$6:$E$46,V1781-5),0)</f>
        <v>0</v>
      </c>
      <c r="AF1781" s="181">
        <f>IF(V1781&gt;0,AE1781*INDEX(Scope_Labor_Rates!$D$6:$D$46,V1781-5)*AA1781,0)</f>
        <v>0</v>
      </c>
      <c r="AG1781" s="178">
        <f>IF(V1781&gt;0,P1781*INDEX(Scope_Labor_Rates!$G$6:$G$46,V1781-5),0)</f>
        <v>0</v>
      </c>
      <c r="AH1781" s="181">
        <f>IF(V1781&gt;0,AG1781*INDEX(Scope_Labor_Rates!$F$6:$F$46,V1781-5)*AA1781,0)</f>
        <v>0</v>
      </c>
      <c r="AI1781" s="178">
        <f>IF(V1781&gt;0,P1781*INDEX(Scope_Labor_Rates!$I$6:$I$46,V1781-5),0)</f>
        <v>0</v>
      </c>
      <c r="AJ1781" s="181">
        <f>IF(V1781&gt;0,AI1781*INDEX(Scope_Labor_Rates!$H$6:$H$46,V1781-5)*AA1781,0)</f>
        <v>0</v>
      </c>
      <c r="AK1781" s="178">
        <f>IF(V1781&gt;0,P1781*INDEX(Scope_Labor_Rates!$K$6:$K$46,V1781-5),0)</f>
        <v>0</v>
      </c>
      <c r="AL1781" s="181">
        <f>IF(V1781&gt;0,AK1781*INDEX(Scope_Labor_Rates!$J$6:$J$46,V1781-5)*AA1781,0)</f>
        <v>0</v>
      </c>
      <c r="AM1781" s="178">
        <f>IF(V1781&gt;0,P1781*INDEX(Scope_Labor_Rates!$M$6:$M$46,V1781-5),0)</f>
        <v>0</v>
      </c>
      <c r="AN1781" s="178">
        <f>IF(V1781&gt;0,AM1781*INDEX(Scope_Labor_Rates!$L$6:$L$46,V1781-5)*AA1781,0)</f>
        <v>0</v>
      </c>
      <c r="AO1781" s="178">
        <f>IF(V1781&gt;0,P1781*INDEX(Scope_Labor_Rates!$O$6:$O$46,V1781-5)*AA1781,0)</f>
        <v>0</v>
      </c>
      <c r="AP1781" s="181">
        <f>IF(V1781&gt;0,P1781*INDEX(Scope_Labor_Rates!$Q$6:$Q$46,V1781-5)*AA1781,0)</f>
        <v>0</v>
      </c>
      <c r="AQ1781" s="178">
        <f t="shared" si="247"/>
        <v>0</v>
      </c>
      <c r="AR1781" s="178">
        <f t="shared" si="248"/>
        <v>0</v>
      </c>
      <c r="AS1781" s="178">
        <f t="shared" si="249"/>
        <v>0</v>
      </c>
      <c r="AT1781" s="178">
        <f t="shared" si="250"/>
        <v>0</v>
      </c>
      <c r="AU1781">
        <f t="shared" si="251"/>
        <v>0</v>
      </c>
    </row>
    <row r="1782" spans="1:47">
      <c r="A1782" t="str">
        <f>IF(All_Tasks!A1782="","",All_Tasks!A1782)</f>
        <v/>
      </c>
      <c r="B1782" t="str">
        <f>IF(All_Tasks!B1782="","",All_Tasks!B1782)</f>
        <v/>
      </c>
      <c r="C1782" t="str">
        <f>IF(All_Tasks!C1782="","",All_Tasks!C1782)</f>
        <v/>
      </c>
      <c r="D1782" t="str">
        <f>IF(All_Tasks!D1782="","",All_Tasks!D1782)</f>
        <v/>
      </c>
      <c r="E1782" t="str">
        <f>IF(All_Tasks!V1782&lt;&gt;"",All_Tasks!V1782,IF(All_Tasks!E1782&lt;&gt;"",All_Tasks!E1782,""))</f>
        <v/>
      </c>
      <c r="F1782" t="str">
        <f>IF(All_Tasks!F1782="","",All_Tasks!F1782)</f>
        <v/>
      </c>
      <c r="G1782" t="str">
        <f>IF(All_Tasks!G1782="","",All_Tasks!G1782)</f>
        <v/>
      </c>
      <c r="H1782" s="231" t="str">
        <f>IF(All_Tasks!H1782="","",All_Tasks!H1782)</f>
        <v/>
      </c>
      <c r="I1782" t="str">
        <f>IF(All_Tasks!I1782="","",All_Tasks!I1782)</f>
        <v/>
      </c>
      <c r="J1782" t="str">
        <f>IF(All_Tasks!J1782="","",All_Tasks!J1782)</f>
        <v/>
      </c>
      <c r="K1782" t="str">
        <f>IF(All_Tasks!K1782="","",All_Tasks!K1782)</f>
        <v/>
      </c>
      <c r="L1782" s="231" t="str">
        <f>IF(All_Tasks!L1782="","",All_Tasks!L1782)</f>
        <v/>
      </c>
      <c r="M1782" t="str">
        <f>IF(All_Tasks!M1782="","",All_Tasks!M1782)</f>
        <v/>
      </c>
      <c r="N1782" t="str">
        <f>IF(All_Tasks!N1782="","",All_Tasks!N1782)</f>
        <v/>
      </c>
      <c r="O1782" t="str">
        <f>IF(All_Tasks!O1782="","",All_Tasks!O1782)</f>
        <v/>
      </c>
      <c r="P1782" s="181">
        <f>IF(All_Tasks!P1782="",0,All_Tasks!P1782)</f>
        <v>0</v>
      </c>
      <c r="Q1782" s="181">
        <f>IF(All_Tasks!Q1782="",0,All_Tasks!Q1782)</f>
        <v>0</v>
      </c>
      <c r="R1782" s="181">
        <f>IF(All_Tasks!R1782="",0,All_Tasks!R1782)</f>
        <v>0</v>
      </c>
      <c r="S1782" s="181" t="str">
        <f>IF(All_Tasks!S1782="","",All_Tasks!S1782)</f>
        <v/>
      </c>
      <c r="T1782" t="str">
        <f>IF(All_Tasks!T1782="","",All_Tasks!T1782)</f>
        <v/>
      </c>
      <c r="U1782" t="str">
        <f>IF(All_Tasks!U1782="","",All_Tasks!U1782)</f>
        <v/>
      </c>
      <c r="V1782">
        <f>IF(A1782="",0,IFERROR(MATCH(A1782,Scope_Labor_Rates!$A$6:$A$46,0)+5,0))</f>
        <v>0</v>
      </c>
      <c r="W1782" s="178">
        <f>IF(V1782&gt;0,INDEX(Scope_Labor_Rates!$C$6:$C$46,V1782-5),0)</f>
        <v>0</v>
      </c>
      <c r="X1782" s="178">
        <f>IF(V1782&gt;0,INDEX(Scope_Labor_Rates!$C$6:$C$46,V1782-5),0)</f>
        <v>0</v>
      </c>
      <c r="Y1782" s="180">
        <f>IF(V1782&gt;0,INDEX(Scope_Labor_Rates!$S$6:$S$46,V1782-5),0)</f>
        <v>0</v>
      </c>
      <c r="Z1782" s="180">
        <f>IF(V1782&gt;0,INDEX(Scope_Labor_Rates!$R$6:$R$46,V1782-5),1)</f>
        <v>1</v>
      </c>
      <c r="AA1782" s="231">
        <f t="shared" si="243"/>
        <v>0</v>
      </c>
      <c r="AB1782" t="str">
        <f t="shared" si="244"/>
        <v/>
      </c>
      <c r="AC1782" s="178" t="str">
        <f t="shared" si="245"/>
        <v/>
      </c>
      <c r="AD1782" s="181">
        <f t="shared" si="246"/>
        <v>0</v>
      </c>
      <c r="AE1782" s="178">
        <f>IF(V1782&gt;0,P1782*INDEX(Scope_Labor_Rates!$E$6:$E$46,V1782-5),0)</f>
        <v>0</v>
      </c>
      <c r="AF1782" s="181">
        <f>IF(V1782&gt;0,AE1782*INDEX(Scope_Labor_Rates!$D$6:$D$46,V1782-5)*AA1782,0)</f>
        <v>0</v>
      </c>
      <c r="AG1782" s="178">
        <f>IF(V1782&gt;0,P1782*INDEX(Scope_Labor_Rates!$G$6:$G$46,V1782-5),0)</f>
        <v>0</v>
      </c>
      <c r="AH1782" s="181">
        <f>IF(V1782&gt;0,AG1782*INDEX(Scope_Labor_Rates!$F$6:$F$46,V1782-5)*AA1782,0)</f>
        <v>0</v>
      </c>
      <c r="AI1782" s="178">
        <f>IF(V1782&gt;0,P1782*INDEX(Scope_Labor_Rates!$I$6:$I$46,V1782-5),0)</f>
        <v>0</v>
      </c>
      <c r="AJ1782" s="181">
        <f>IF(V1782&gt;0,AI1782*INDEX(Scope_Labor_Rates!$H$6:$H$46,V1782-5)*AA1782,0)</f>
        <v>0</v>
      </c>
      <c r="AK1782" s="178">
        <f>IF(V1782&gt;0,P1782*INDEX(Scope_Labor_Rates!$K$6:$K$46,V1782-5),0)</f>
        <v>0</v>
      </c>
      <c r="AL1782" s="181">
        <f>IF(V1782&gt;0,AK1782*INDEX(Scope_Labor_Rates!$J$6:$J$46,V1782-5)*AA1782,0)</f>
        <v>0</v>
      </c>
      <c r="AM1782" s="178">
        <f>IF(V1782&gt;0,P1782*INDEX(Scope_Labor_Rates!$M$6:$M$46,V1782-5),0)</f>
        <v>0</v>
      </c>
      <c r="AN1782" s="178">
        <f>IF(V1782&gt;0,AM1782*INDEX(Scope_Labor_Rates!$L$6:$L$46,V1782-5)*AA1782,0)</f>
        <v>0</v>
      </c>
      <c r="AO1782" s="178">
        <f>IF(V1782&gt;0,P1782*INDEX(Scope_Labor_Rates!$O$6:$O$46,V1782-5)*AA1782,0)</f>
        <v>0</v>
      </c>
      <c r="AP1782" s="181">
        <f>IF(V1782&gt;0,P1782*INDEX(Scope_Labor_Rates!$Q$6:$Q$46,V1782-5)*AA1782,0)</f>
        <v>0</v>
      </c>
      <c r="AQ1782" s="178">
        <f t="shared" si="247"/>
        <v>0</v>
      </c>
      <c r="AR1782" s="178">
        <f t="shared" si="248"/>
        <v>0</v>
      </c>
      <c r="AS1782" s="178">
        <f t="shared" si="249"/>
        <v>0</v>
      </c>
      <c r="AT1782" s="178">
        <f t="shared" si="250"/>
        <v>0</v>
      </c>
      <c r="AU1782">
        <f t="shared" si="251"/>
        <v>0</v>
      </c>
    </row>
    <row r="1783" spans="1:47">
      <c r="A1783" t="str">
        <f>IF(All_Tasks!A1783="","",All_Tasks!A1783)</f>
        <v/>
      </c>
      <c r="B1783" t="str">
        <f>IF(All_Tasks!B1783="","",All_Tasks!B1783)</f>
        <v/>
      </c>
      <c r="C1783" t="str">
        <f>IF(All_Tasks!C1783="","",All_Tasks!C1783)</f>
        <v/>
      </c>
      <c r="D1783" t="str">
        <f>IF(All_Tasks!D1783="","",All_Tasks!D1783)</f>
        <v/>
      </c>
      <c r="E1783" t="str">
        <f>IF(All_Tasks!V1783&lt;&gt;"",All_Tasks!V1783,IF(All_Tasks!E1783&lt;&gt;"",All_Tasks!E1783,""))</f>
        <v/>
      </c>
      <c r="F1783" t="str">
        <f>IF(All_Tasks!F1783="","",All_Tasks!F1783)</f>
        <v/>
      </c>
      <c r="G1783" t="str">
        <f>IF(All_Tasks!G1783="","",All_Tasks!G1783)</f>
        <v/>
      </c>
      <c r="H1783" s="231" t="str">
        <f>IF(All_Tasks!H1783="","",All_Tasks!H1783)</f>
        <v/>
      </c>
      <c r="I1783" t="str">
        <f>IF(All_Tasks!I1783="","",All_Tasks!I1783)</f>
        <v/>
      </c>
      <c r="J1783" t="str">
        <f>IF(All_Tasks!J1783="","",All_Tasks!J1783)</f>
        <v/>
      </c>
      <c r="K1783" t="str">
        <f>IF(All_Tasks!K1783="","",All_Tasks!K1783)</f>
        <v/>
      </c>
      <c r="L1783" s="231" t="str">
        <f>IF(All_Tasks!L1783="","",All_Tasks!L1783)</f>
        <v/>
      </c>
      <c r="M1783" t="str">
        <f>IF(All_Tasks!M1783="","",All_Tasks!M1783)</f>
        <v/>
      </c>
      <c r="N1783" t="str">
        <f>IF(All_Tasks!N1783="","",All_Tasks!N1783)</f>
        <v/>
      </c>
      <c r="O1783" t="str">
        <f>IF(All_Tasks!O1783="","",All_Tasks!O1783)</f>
        <v/>
      </c>
      <c r="P1783" s="181">
        <f>IF(All_Tasks!P1783="",0,All_Tasks!P1783)</f>
        <v>0</v>
      </c>
      <c r="Q1783" s="181">
        <f>IF(All_Tasks!Q1783="",0,All_Tasks!Q1783)</f>
        <v>0</v>
      </c>
      <c r="R1783" s="181">
        <f>IF(All_Tasks!R1783="",0,All_Tasks!R1783)</f>
        <v>0</v>
      </c>
      <c r="S1783" s="181" t="str">
        <f>IF(All_Tasks!S1783="","",All_Tasks!S1783)</f>
        <v/>
      </c>
      <c r="T1783" t="str">
        <f>IF(All_Tasks!T1783="","",All_Tasks!T1783)</f>
        <v/>
      </c>
      <c r="U1783" t="str">
        <f>IF(All_Tasks!U1783="","",All_Tasks!U1783)</f>
        <v/>
      </c>
      <c r="V1783">
        <f>IF(A1783="",0,IFERROR(MATCH(A1783,Scope_Labor_Rates!$A$6:$A$46,0)+5,0))</f>
        <v>0</v>
      </c>
      <c r="W1783" s="178">
        <f>IF(V1783&gt;0,INDEX(Scope_Labor_Rates!$C$6:$C$46,V1783-5),0)</f>
        <v>0</v>
      </c>
      <c r="X1783" s="178">
        <f>IF(V1783&gt;0,INDEX(Scope_Labor_Rates!$C$6:$C$46,V1783-5),0)</f>
        <v>0</v>
      </c>
      <c r="Y1783" s="180">
        <f>IF(V1783&gt;0,INDEX(Scope_Labor_Rates!$S$6:$S$46,V1783-5),0)</f>
        <v>0</v>
      </c>
      <c r="Z1783" s="180">
        <f>IF(V1783&gt;0,INDEX(Scope_Labor_Rates!$R$6:$R$46,V1783-5),1)</f>
        <v>1</v>
      </c>
      <c r="AA1783" s="231">
        <f t="shared" si="243"/>
        <v>0</v>
      </c>
      <c r="AB1783" t="str">
        <f t="shared" si="244"/>
        <v/>
      </c>
      <c r="AC1783" s="178" t="str">
        <f t="shared" si="245"/>
        <v/>
      </c>
      <c r="AD1783" s="181">
        <f t="shared" si="246"/>
        <v>0</v>
      </c>
      <c r="AE1783" s="178">
        <f>IF(V1783&gt;0,P1783*INDEX(Scope_Labor_Rates!$E$6:$E$46,V1783-5),0)</f>
        <v>0</v>
      </c>
      <c r="AF1783" s="181">
        <f>IF(V1783&gt;0,AE1783*INDEX(Scope_Labor_Rates!$D$6:$D$46,V1783-5)*AA1783,0)</f>
        <v>0</v>
      </c>
      <c r="AG1783" s="178">
        <f>IF(V1783&gt;0,P1783*INDEX(Scope_Labor_Rates!$G$6:$G$46,V1783-5),0)</f>
        <v>0</v>
      </c>
      <c r="AH1783" s="181">
        <f>IF(V1783&gt;0,AG1783*INDEX(Scope_Labor_Rates!$F$6:$F$46,V1783-5)*AA1783,0)</f>
        <v>0</v>
      </c>
      <c r="AI1783" s="178">
        <f>IF(V1783&gt;0,P1783*INDEX(Scope_Labor_Rates!$I$6:$I$46,V1783-5),0)</f>
        <v>0</v>
      </c>
      <c r="AJ1783" s="181">
        <f>IF(V1783&gt;0,AI1783*INDEX(Scope_Labor_Rates!$H$6:$H$46,V1783-5)*AA1783,0)</f>
        <v>0</v>
      </c>
      <c r="AK1783" s="178">
        <f>IF(V1783&gt;0,P1783*INDEX(Scope_Labor_Rates!$K$6:$K$46,V1783-5),0)</f>
        <v>0</v>
      </c>
      <c r="AL1783" s="181">
        <f>IF(V1783&gt;0,AK1783*INDEX(Scope_Labor_Rates!$J$6:$J$46,V1783-5)*AA1783,0)</f>
        <v>0</v>
      </c>
      <c r="AM1783" s="178">
        <f>IF(V1783&gt;0,P1783*INDEX(Scope_Labor_Rates!$M$6:$M$46,V1783-5),0)</f>
        <v>0</v>
      </c>
      <c r="AN1783" s="178">
        <f>IF(V1783&gt;0,AM1783*INDEX(Scope_Labor_Rates!$L$6:$L$46,V1783-5)*AA1783,0)</f>
        <v>0</v>
      </c>
      <c r="AO1783" s="178">
        <f>IF(V1783&gt;0,P1783*INDEX(Scope_Labor_Rates!$O$6:$O$46,V1783-5)*AA1783,0)</f>
        <v>0</v>
      </c>
      <c r="AP1783" s="181">
        <f>IF(V1783&gt;0,P1783*INDEX(Scope_Labor_Rates!$Q$6:$Q$46,V1783-5)*AA1783,0)</f>
        <v>0</v>
      </c>
      <c r="AQ1783" s="178">
        <f t="shared" si="247"/>
        <v>0</v>
      </c>
      <c r="AR1783" s="178">
        <f t="shared" si="248"/>
        <v>0</v>
      </c>
      <c r="AS1783" s="178">
        <f t="shared" si="249"/>
        <v>0</v>
      </c>
      <c r="AT1783" s="178">
        <f t="shared" si="250"/>
        <v>0</v>
      </c>
      <c r="AU1783">
        <f t="shared" si="251"/>
        <v>0</v>
      </c>
    </row>
    <row r="1784" spans="1:47">
      <c r="A1784" t="str">
        <f>IF(All_Tasks!A1784="","",All_Tasks!A1784)</f>
        <v/>
      </c>
      <c r="B1784" t="str">
        <f>IF(All_Tasks!B1784="","",All_Tasks!B1784)</f>
        <v/>
      </c>
      <c r="C1784" t="str">
        <f>IF(All_Tasks!C1784="","",All_Tasks!C1784)</f>
        <v/>
      </c>
      <c r="D1784" t="str">
        <f>IF(All_Tasks!D1784="","",All_Tasks!D1784)</f>
        <v/>
      </c>
      <c r="E1784" t="str">
        <f>IF(All_Tasks!V1784&lt;&gt;"",All_Tasks!V1784,IF(All_Tasks!E1784&lt;&gt;"",All_Tasks!E1784,""))</f>
        <v/>
      </c>
      <c r="F1784" t="str">
        <f>IF(All_Tasks!F1784="","",All_Tasks!F1784)</f>
        <v/>
      </c>
      <c r="G1784" t="str">
        <f>IF(All_Tasks!G1784="","",All_Tasks!G1784)</f>
        <v/>
      </c>
      <c r="H1784" s="231" t="str">
        <f>IF(All_Tasks!H1784="","",All_Tasks!H1784)</f>
        <v/>
      </c>
      <c r="I1784" t="str">
        <f>IF(All_Tasks!I1784="","",All_Tasks!I1784)</f>
        <v/>
      </c>
      <c r="J1784" t="str">
        <f>IF(All_Tasks!J1784="","",All_Tasks!J1784)</f>
        <v/>
      </c>
      <c r="K1784" t="str">
        <f>IF(All_Tasks!K1784="","",All_Tasks!K1784)</f>
        <v/>
      </c>
      <c r="L1784" s="231" t="str">
        <f>IF(All_Tasks!L1784="","",All_Tasks!L1784)</f>
        <v/>
      </c>
      <c r="M1784" t="str">
        <f>IF(All_Tasks!M1784="","",All_Tasks!M1784)</f>
        <v/>
      </c>
      <c r="N1784" t="str">
        <f>IF(All_Tasks!N1784="","",All_Tasks!N1784)</f>
        <v/>
      </c>
      <c r="O1784" t="str">
        <f>IF(All_Tasks!O1784="","",All_Tasks!O1784)</f>
        <v/>
      </c>
      <c r="P1784" s="181">
        <f>IF(All_Tasks!P1784="",0,All_Tasks!P1784)</f>
        <v>0</v>
      </c>
      <c r="Q1784" s="181">
        <f>IF(All_Tasks!Q1784="",0,All_Tasks!Q1784)</f>
        <v>0</v>
      </c>
      <c r="R1784" s="181">
        <f>IF(All_Tasks!R1784="",0,All_Tasks!R1784)</f>
        <v>0</v>
      </c>
      <c r="S1784" s="181" t="str">
        <f>IF(All_Tasks!S1784="","",All_Tasks!S1784)</f>
        <v/>
      </c>
      <c r="T1784" t="str">
        <f>IF(All_Tasks!T1784="","",All_Tasks!T1784)</f>
        <v/>
      </c>
      <c r="U1784" t="str">
        <f>IF(All_Tasks!U1784="","",All_Tasks!U1784)</f>
        <v/>
      </c>
      <c r="V1784">
        <f>IF(A1784="",0,IFERROR(MATCH(A1784,Scope_Labor_Rates!$A$6:$A$46,0)+5,0))</f>
        <v>0</v>
      </c>
      <c r="W1784" s="178">
        <f>IF(V1784&gt;0,INDEX(Scope_Labor_Rates!$C$6:$C$46,V1784-5),0)</f>
        <v>0</v>
      </c>
      <c r="X1784" s="178">
        <f>IF(V1784&gt;0,INDEX(Scope_Labor_Rates!$C$6:$C$46,V1784-5),0)</f>
        <v>0</v>
      </c>
      <c r="Y1784" s="180">
        <f>IF(V1784&gt;0,INDEX(Scope_Labor_Rates!$S$6:$S$46,V1784-5),0)</f>
        <v>0</v>
      </c>
      <c r="Z1784" s="180">
        <f>IF(V1784&gt;0,INDEX(Scope_Labor_Rates!$R$6:$R$46,V1784-5),1)</f>
        <v>1</v>
      </c>
      <c r="AA1784" s="231">
        <f t="shared" si="243"/>
        <v>0</v>
      </c>
      <c r="AB1784" t="str">
        <f t="shared" si="244"/>
        <v/>
      </c>
      <c r="AC1784" s="178" t="str">
        <f t="shared" si="245"/>
        <v/>
      </c>
      <c r="AD1784" s="181">
        <f t="shared" si="246"/>
        <v>0</v>
      </c>
      <c r="AE1784" s="178">
        <f>IF(V1784&gt;0,P1784*INDEX(Scope_Labor_Rates!$E$6:$E$46,V1784-5),0)</f>
        <v>0</v>
      </c>
      <c r="AF1784" s="181">
        <f>IF(V1784&gt;0,AE1784*INDEX(Scope_Labor_Rates!$D$6:$D$46,V1784-5)*AA1784,0)</f>
        <v>0</v>
      </c>
      <c r="AG1784" s="178">
        <f>IF(V1784&gt;0,P1784*INDEX(Scope_Labor_Rates!$G$6:$G$46,V1784-5),0)</f>
        <v>0</v>
      </c>
      <c r="AH1784" s="181">
        <f>IF(V1784&gt;0,AG1784*INDEX(Scope_Labor_Rates!$F$6:$F$46,V1784-5)*AA1784,0)</f>
        <v>0</v>
      </c>
      <c r="AI1784" s="178">
        <f>IF(V1784&gt;0,P1784*INDEX(Scope_Labor_Rates!$I$6:$I$46,V1784-5),0)</f>
        <v>0</v>
      </c>
      <c r="AJ1784" s="181">
        <f>IF(V1784&gt;0,AI1784*INDEX(Scope_Labor_Rates!$H$6:$H$46,V1784-5)*AA1784,0)</f>
        <v>0</v>
      </c>
      <c r="AK1784" s="178">
        <f>IF(V1784&gt;0,P1784*INDEX(Scope_Labor_Rates!$K$6:$K$46,V1784-5),0)</f>
        <v>0</v>
      </c>
      <c r="AL1784" s="181">
        <f>IF(V1784&gt;0,AK1784*INDEX(Scope_Labor_Rates!$J$6:$J$46,V1784-5)*AA1784,0)</f>
        <v>0</v>
      </c>
      <c r="AM1784" s="178">
        <f>IF(V1784&gt;0,P1784*INDEX(Scope_Labor_Rates!$M$6:$M$46,V1784-5),0)</f>
        <v>0</v>
      </c>
      <c r="AN1784" s="178">
        <f>IF(V1784&gt;0,AM1784*INDEX(Scope_Labor_Rates!$L$6:$L$46,V1784-5)*AA1784,0)</f>
        <v>0</v>
      </c>
      <c r="AO1784" s="178">
        <f>IF(V1784&gt;0,P1784*INDEX(Scope_Labor_Rates!$O$6:$O$46,V1784-5)*AA1784,0)</f>
        <v>0</v>
      </c>
      <c r="AP1784" s="181">
        <f>IF(V1784&gt;0,P1784*INDEX(Scope_Labor_Rates!$Q$6:$Q$46,V1784-5)*AA1784,0)</f>
        <v>0</v>
      </c>
      <c r="AQ1784" s="178">
        <f t="shared" si="247"/>
        <v>0</v>
      </c>
      <c r="AR1784" s="178">
        <f t="shared" si="248"/>
        <v>0</v>
      </c>
      <c r="AS1784" s="178">
        <f t="shared" si="249"/>
        <v>0</v>
      </c>
      <c r="AT1784" s="178">
        <f t="shared" si="250"/>
        <v>0</v>
      </c>
      <c r="AU1784">
        <f t="shared" si="251"/>
        <v>0</v>
      </c>
    </row>
    <row r="1785" spans="1:47">
      <c r="A1785" t="str">
        <f>IF(All_Tasks!A1785="","",All_Tasks!A1785)</f>
        <v/>
      </c>
      <c r="B1785" t="str">
        <f>IF(All_Tasks!B1785="","",All_Tasks!B1785)</f>
        <v/>
      </c>
      <c r="C1785" t="str">
        <f>IF(All_Tasks!C1785="","",All_Tasks!C1785)</f>
        <v/>
      </c>
      <c r="D1785" t="str">
        <f>IF(All_Tasks!D1785="","",All_Tasks!D1785)</f>
        <v/>
      </c>
      <c r="E1785" t="str">
        <f>IF(All_Tasks!V1785&lt;&gt;"",All_Tasks!V1785,IF(All_Tasks!E1785&lt;&gt;"",All_Tasks!E1785,""))</f>
        <v/>
      </c>
      <c r="F1785" t="str">
        <f>IF(All_Tasks!F1785="","",All_Tasks!F1785)</f>
        <v/>
      </c>
      <c r="G1785" t="str">
        <f>IF(All_Tasks!G1785="","",All_Tasks!G1785)</f>
        <v/>
      </c>
      <c r="H1785" s="231" t="str">
        <f>IF(All_Tasks!H1785="","",All_Tasks!H1785)</f>
        <v/>
      </c>
      <c r="I1785" t="str">
        <f>IF(All_Tasks!I1785="","",All_Tasks!I1785)</f>
        <v/>
      </c>
      <c r="J1785" t="str">
        <f>IF(All_Tasks!J1785="","",All_Tasks!J1785)</f>
        <v/>
      </c>
      <c r="K1785" t="str">
        <f>IF(All_Tasks!K1785="","",All_Tasks!K1785)</f>
        <v/>
      </c>
      <c r="L1785" s="231" t="str">
        <f>IF(All_Tasks!L1785="","",All_Tasks!L1785)</f>
        <v/>
      </c>
      <c r="M1785" t="str">
        <f>IF(All_Tasks!M1785="","",All_Tasks!M1785)</f>
        <v/>
      </c>
      <c r="N1785" t="str">
        <f>IF(All_Tasks!N1785="","",All_Tasks!N1785)</f>
        <v/>
      </c>
      <c r="O1785" t="str">
        <f>IF(All_Tasks!O1785="","",All_Tasks!O1785)</f>
        <v/>
      </c>
      <c r="P1785" s="181">
        <f>IF(All_Tasks!P1785="",0,All_Tasks!P1785)</f>
        <v>0</v>
      </c>
      <c r="Q1785" s="181">
        <f>IF(All_Tasks!Q1785="",0,All_Tasks!Q1785)</f>
        <v>0</v>
      </c>
      <c r="R1785" s="181">
        <f>IF(All_Tasks!R1785="",0,All_Tasks!R1785)</f>
        <v>0</v>
      </c>
      <c r="S1785" s="181" t="str">
        <f>IF(All_Tasks!S1785="","",All_Tasks!S1785)</f>
        <v/>
      </c>
      <c r="T1785" t="str">
        <f>IF(All_Tasks!T1785="","",All_Tasks!T1785)</f>
        <v/>
      </c>
      <c r="U1785" t="str">
        <f>IF(All_Tasks!U1785="","",All_Tasks!U1785)</f>
        <v/>
      </c>
      <c r="V1785">
        <f>IF(A1785="",0,IFERROR(MATCH(A1785,Scope_Labor_Rates!$A$6:$A$46,0)+5,0))</f>
        <v>0</v>
      </c>
      <c r="W1785" s="178">
        <f>IF(V1785&gt;0,INDEX(Scope_Labor_Rates!$C$6:$C$46,V1785-5),0)</f>
        <v>0</v>
      </c>
      <c r="X1785" s="178">
        <f>IF(V1785&gt;0,INDEX(Scope_Labor_Rates!$C$6:$C$46,V1785-5),0)</f>
        <v>0</v>
      </c>
      <c r="Y1785" s="180">
        <f>IF(V1785&gt;0,INDEX(Scope_Labor_Rates!$S$6:$S$46,V1785-5),0)</f>
        <v>0</v>
      </c>
      <c r="Z1785" s="180">
        <f>IF(V1785&gt;0,INDEX(Scope_Labor_Rates!$R$6:$R$46,V1785-5),1)</f>
        <v>1</v>
      </c>
      <c r="AA1785" s="231">
        <f t="shared" si="243"/>
        <v>0</v>
      </c>
      <c r="AB1785" t="str">
        <f t="shared" si="244"/>
        <v/>
      </c>
      <c r="AC1785" s="178" t="str">
        <f t="shared" si="245"/>
        <v/>
      </c>
      <c r="AD1785" s="181">
        <f t="shared" si="246"/>
        <v>0</v>
      </c>
      <c r="AE1785" s="178">
        <f>IF(V1785&gt;0,P1785*INDEX(Scope_Labor_Rates!$E$6:$E$46,V1785-5),0)</f>
        <v>0</v>
      </c>
      <c r="AF1785" s="181">
        <f>IF(V1785&gt;0,AE1785*INDEX(Scope_Labor_Rates!$D$6:$D$46,V1785-5)*AA1785,0)</f>
        <v>0</v>
      </c>
      <c r="AG1785" s="178">
        <f>IF(V1785&gt;0,P1785*INDEX(Scope_Labor_Rates!$G$6:$G$46,V1785-5),0)</f>
        <v>0</v>
      </c>
      <c r="AH1785" s="181">
        <f>IF(V1785&gt;0,AG1785*INDEX(Scope_Labor_Rates!$F$6:$F$46,V1785-5)*AA1785,0)</f>
        <v>0</v>
      </c>
      <c r="AI1785" s="178">
        <f>IF(V1785&gt;0,P1785*INDEX(Scope_Labor_Rates!$I$6:$I$46,V1785-5),0)</f>
        <v>0</v>
      </c>
      <c r="AJ1785" s="181">
        <f>IF(V1785&gt;0,AI1785*INDEX(Scope_Labor_Rates!$H$6:$H$46,V1785-5)*AA1785,0)</f>
        <v>0</v>
      </c>
      <c r="AK1785" s="178">
        <f>IF(V1785&gt;0,P1785*INDEX(Scope_Labor_Rates!$K$6:$K$46,V1785-5),0)</f>
        <v>0</v>
      </c>
      <c r="AL1785" s="181">
        <f>IF(V1785&gt;0,AK1785*INDEX(Scope_Labor_Rates!$J$6:$J$46,V1785-5)*AA1785,0)</f>
        <v>0</v>
      </c>
      <c r="AM1785" s="178">
        <f>IF(V1785&gt;0,P1785*INDEX(Scope_Labor_Rates!$M$6:$M$46,V1785-5),0)</f>
        <v>0</v>
      </c>
      <c r="AN1785" s="178">
        <f>IF(V1785&gt;0,AM1785*INDEX(Scope_Labor_Rates!$L$6:$L$46,V1785-5)*AA1785,0)</f>
        <v>0</v>
      </c>
      <c r="AO1785" s="178">
        <f>IF(V1785&gt;0,P1785*INDEX(Scope_Labor_Rates!$O$6:$O$46,V1785-5)*AA1785,0)</f>
        <v>0</v>
      </c>
      <c r="AP1785" s="181">
        <f>IF(V1785&gt;0,P1785*INDEX(Scope_Labor_Rates!$Q$6:$Q$46,V1785-5)*AA1785,0)</f>
        <v>0</v>
      </c>
      <c r="AQ1785" s="178">
        <f t="shared" si="247"/>
        <v>0</v>
      </c>
      <c r="AR1785" s="178">
        <f t="shared" si="248"/>
        <v>0</v>
      </c>
      <c r="AS1785" s="178">
        <f t="shared" si="249"/>
        <v>0</v>
      </c>
      <c r="AT1785" s="178">
        <f t="shared" si="250"/>
        <v>0</v>
      </c>
      <c r="AU1785">
        <f t="shared" si="251"/>
        <v>0</v>
      </c>
    </row>
    <row r="1786" spans="1:47">
      <c r="A1786" t="str">
        <f>IF(All_Tasks!A1786="","",All_Tasks!A1786)</f>
        <v/>
      </c>
      <c r="B1786" t="str">
        <f>IF(All_Tasks!B1786="","",All_Tasks!B1786)</f>
        <v/>
      </c>
      <c r="C1786" t="str">
        <f>IF(All_Tasks!C1786="","",All_Tasks!C1786)</f>
        <v/>
      </c>
      <c r="D1786" t="str">
        <f>IF(All_Tasks!D1786="","",All_Tasks!D1786)</f>
        <v/>
      </c>
      <c r="E1786" t="str">
        <f>IF(All_Tasks!V1786&lt;&gt;"",All_Tasks!V1786,IF(All_Tasks!E1786&lt;&gt;"",All_Tasks!E1786,""))</f>
        <v/>
      </c>
      <c r="F1786" t="str">
        <f>IF(All_Tasks!F1786="","",All_Tasks!F1786)</f>
        <v/>
      </c>
      <c r="G1786" t="str">
        <f>IF(All_Tasks!G1786="","",All_Tasks!G1786)</f>
        <v/>
      </c>
      <c r="H1786" s="231" t="str">
        <f>IF(All_Tasks!H1786="","",All_Tasks!H1786)</f>
        <v/>
      </c>
      <c r="I1786" t="str">
        <f>IF(All_Tasks!I1786="","",All_Tasks!I1786)</f>
        <v/>
      </c>
      <c r="J1786" t="str">
        <f>IF(All_Tasks!J1786="","",All_Tasks!J1786)</f>
        <v/>
      </c>
      <c r="K1786" t="str">
        <f>IF(All_Tasks!K1786="","",All_Tasks!K1786)</f>
        <v/>
      </c>
      <c r="L1786" s="231" t="str">
        <f>IF(All_Tasks!L1786="","",All_Tasks!L1786)</f>
        <v/>
      </c>
      <c r="M1786" t="str">
        <f>IF(All_Tasks!M1786="","",All_Tasks!M1786)</f>
        <v/>
      </c>
      <c r="N1786" t="str">
        <f>IF(All_Tasks!N1786="","",All_Tasks!N1786)</f>
        <v/>
      </c>
      <c r="O1786" t="str">
        <f>IF(All_Tasks!O1786="","",All_Tasks!O1786)</f>
        <v/>
      </c>
      <c r="P1786" s="181">
        <f>IF(All_Tasks!P1786="",0,All_Tasks!P1786)</f>
        <v>0</v>
      </c>
      <c r="Q1786" s="181">
        <f>IF(All_Tasks!Q1786="",0,All_Tasks!Q1786)</f>
        <v>0</v>
      </c>
      <c r="R1786" s="181">
        <f>IF(All_Tasks!R1786="",0,All_Tasks!R1786)</f>
        <v>0</v>
      </c>
      <c r="S1786" s="181" t="str">
        <f>IF(All_Tasks!S1786="","",All_Tasks!S1786)</f>
        <v/>
      </c>
      <c r="T1786" t="str">
        <f>IF(All_Tasks!T1786="","",All_Tasks!T1786)</f>
        <v/>
      </c>
      <c r="U1786" t="str">
        <f>IF(All_Tasks!U1786="","",All_Tasks!U1786)</f>
        <v/>
      </c>
      <c r="V1786">
        <f>IF(A1786="",0,IFERROR(MATCH(A1786,Scope_Labor_Rates!$A$6:$A$46,0)+5,0))</f>
        <v>0</v>
      </c>
      <c r="W1786" s="178">
        <f>IF(V1786&gt;0,INDEX(Scope_Labor_Rates!$C$6:$C$46,V1786-5),0)</f>
        <v>0</v>
      </c>
      <c r="X1786" s="178">
        <f>IF(V1786&gt;0,INDEX(Scope_Labor_Rates!$C$6:$C$46,V1786-5),0)</f>
        <v>0</v>
      </c>
      <c r="Y1786" s="180">
        <f>IF(V1786&gt;0,INDEX(Scope_Labor_Rates!$S$6:$S$46,V1786-5),0)</f>
        <v>0</v>
      </c>
      <c r="Z1786" s="180">
        <f>IF(V1786&gt;0,INDEX(Scope_Labor_Rates!$R$6:$R$46,V1786-5),1)</f>
        <v>1</v>
      </c>
      <c r="AA1786" s="231">
        <f t="shared" si="243"/>
        <v>0</v>
      </c>
      <c r="AB1786" t="str">
        <f t="shared" si="244"/>
        <v/>
      </c>
      <c r="AC1786" s="178" t="str">
        <f t="shared" si="245"/>
        <v/>
      </c>
      <c r="AD1786" s="181">
        <f t="shared" si="246"/>
        <v>0</v>
      </c>
      <c r="AE1786" s="178">
        <f>IF(V1786&gt;0,P1786*INDEX(Scope_Labor_Rates!$E$6:$E$46,V1786-5),0)</f>
        <v>0</v>
      </c>
      <c r="AF1786" s="181">
        <f>IF(V1786&gt;0,AE1786*INDEX(Scope_Labor_Rates!$D$6:$D$46,V1786-5)*AA1786,0)</f>
        <v>0</v>
      </c>
      <c r="AG1786" s="178">
        <f>IF(V1786&gt;0,P1786*INDEX(Scope_Labor_Rates!$G$6:$G$46,V1786-5),0)</f>
        <v>0</v>
      </c>
      <c r="AH1786" s="181">
        <f>IF(V1786&gt;0,AG1786*INDEX(Scope_Labor_Rates!$F$6:$F$46,V1786-5)*AA1786,0)</f>
        <v>0</v>
      </c>
      <c r="AI1786" s="178">
        <f>IF(V1786&gt;0,P1786*INDEX(Scope_Labor_Rates!$I$6:$I$46,V1786-5),0)</f>
        <v>0</v>
      </c>
      <c r="AJ1786" s="181">
        <f>IF(V1786&gt;0,AI1786*INDEX(Scope_Labor_Rates!$H$6:$H$46,V1786-5)*AA1786,0)</f>
        <v>0</v>
      </c>
      <c r="AK1786" s="178">
        <f>IF(V1786&gt;0,P1786*INDEX(Scope_Labor_Rates!$K$6:$K$46,V1786-5),0)</f>
        <v>0</v>
      </c>
      <c r="AL1786" s="181">
        <f>IF(V1786&gt;0,AK1786*INDEX(Scope_Labor_Rates!$J$6:$J$46,V1786-5)*AA1786,0)</f>
        <v>0</v>
      </c>
      <c r="AM1786" s="178">
        <f>IF(V1786&gt;0,P1786*INDEX(Scope_Labor_Rates!$M$6:$M$46,V1786-5),0)</f>
        <v>0</v>
      </c>
      <c r="AN1786" s="178">
        <f>IF(V1786&gt;0,AM1786*INDEX(Scope_Labor_Rates!$L$6:$L$46,V1786-5)*AA1786,0)</f>
        <v>0</v>
      </c>
      <c r="AO1786" s="178">
        <f>IF(V1786&gt;0,P1786*INDEX(Scope_Labor_Rates!$O$6:$O$46,V1786-5)*AA1786,0)</f>
        <v>0</v>
      </c>
      <c r="AP1786" s="181">
        <f>IF(V1786&gt;0,P1786*INDEX(Scope_Labor_Rates!$Q$6:$Q$46,V1786-5)*AA1786,0)</f>
        <v>0</v>
      </c>
      <c r="AQ1786" s="178">
        <f t="shared" si="247"/>
        <v>0</v>
      </c>
      <c r="AR1786" s="178">
        <f t="shared" si="248"/>
        <v>0</v>
      </c>
      <c r="AS1786" s="178">
        <f t="shared" si="249"/>
        <v>0</v>
      </c>
      <c r="AT1786" s="178">
        <f t="shared" si="250"/>
        <v>0</v>
      </c>
      <c r="AU1786">
        <f t="shared" si="251"/>
        <v>0</v>
      </c>
    </row>
    <row r="1787" spans="1:47">
      <c r="A1787" t="str">
        <f>IF(All_Tasks!A1787="","",All_Tasks!A1787)</f>
        <v/>
      </c>
      <c r="B1787" t="str">
        <f>IF(All_Tasks!B1787="","",All_Tasks!B1787)</f>
        <v/>
      </c>
      <c r="C1787" t="str">
        <f>IF(All_Tasks!C1787="","",All_Tasks!C1787)</f>
        <v/>
      </c>
      <c r="D1787" t="str">
        <f>IF(All_Tasks!D1787="","",All_Tasks!D1787)</f>
        <v/>
      </c>
      <c r="E1787" t="str">
        <f>IF(All_Tasks!V1787&lt;&gt;"",All_Tasks!V1787,IF(All_Tasks!E1787&lt;&gt;"",All_Tasks!E1787,""))</f>
        <v/>
      </c>
      <c r="F1787" t="str">
        <f>IF(All_Tasks!F1787="","",All_Tasks!F1787)</f>
        <v/>
      </c>
      <c r="G1787" t="str">
        <f>IF(All_Tasks!G1787="","",All_Tasks!G1787)</f>
        <v/>
      </c>
      <c r="H1787" s="231" t="str">
        <f>IF(All_Tasks!H1787="","",All_Tasks!H1787)</f>
        <v/>
      </c>
      <c r="I1787" t="str">
        <f>IF(All_Tasks!I1787="","",All_Tasks!I1787)</f>
        <v/>
      </c>
      <c r="J1787" t="str">
        <f>IF(All_Tasks!J1787="","",All_Tasks!J1787)</f>
        <v/>
      </c>
      <c r="K1787" t="str">
        <f>IF(All_Tasks!K1787="","",All_Tasks!K1787)</f>
        <v/>
      </c>
      <c r="L1787" s="231" t="str">
        <f>IF(All_Tasks!L1787="","",All_Tasks!L1787)</f>
        <v/>
      </c>
      <c r="M1787" t="str">
        <f>IF(All_Tasks!M1787="","",All_Tasks!M1787)</f>
        <v/>
      </c>
      <c r="N1787" t="str">
        <f>IF(All_Tasks!N1787="","",All_Tasks!N1787)</f>
        <v/>
      </c>
      <c r="O1787" t="str">
        <f>IF(All_Tasks!O1787="","",All_Tasks!O1787)</f>
        <v/>
      </c>
      <c r="P1787" s="181">
        <f>IF(All_Tasks!P1787="",0,All_Tasks!P1787)</f>
        <v>0</v>
      </c>
      <c r="Q1787" s="181">
        <f>IF(All_Tasks!Q1787="",0,All_Tasks!Q1787)</f>
        <v>0</v>
      </c>
      <c r="R1787" s="181">
        <f>IF(All_Tasks!R1787="",0,All_Tasks!R1787)</f>
        <v>0</v>
      </c>
      <c r="S1787" s="181" t="str">
        <f>IF(All_Tasks!S1787="","",All_Tasks!S1787)</f>
        <v/>
      </c>
      <c r="T1787" t="str">
        <f>IF(All_Tasks!T1787="","",All_Tasks!T1787)</f>
        <v/>
      </c>
      <c r="U1787" t="str">
        <f>IF(All_Tasks!U1787="","",All_Tasks!U1787)</f>
        <v/>
      </c>
      <c r="V1787">
        <f>IF(A1787="",0,IFERROR(MATCH(A1787,Scope_Labor_Rates!$A$6:$A$46,0)+5,0))</f>
        <v>0</v>
      </c>
      <c r="W1787" s="178">
        <f>IF(V1787&gt;0,INDEX(Scope_Labor_Rates!$C$6:$C$46,V1787-5),0)</f>
        <v>0</v>
      </c>
      <c r="X1787" s="178">
        <f>IF(V1787&gt;0,INDEX(Scope_Labor_Rates!$C$6:$C$46,V1787-5),0)</f>
        <v>0</v>
      </c>
      <c r="Y1787" s="180">
        <f>IF(V1787&gt;0,INDEX(Scope_Labor_Rates!$S$6:$S$46,V1787-5),0)</f>
        <v>0</v>
      </c>
      <c r="Z1787" s="180">
        <f>IF(V1787&gt;0,INDEX(Scope_Labor_Rates!$R$6:$R$46,V1787-5),1)</f>
        <v>1</v>
      </c>
      <c r="AA1787" s="231">
        <f t="shared" si="243"/>
        <v>0</v>
      </c>
      <c r="AB1787" t="str">
        <f t="shared" si="244"/>
        <v/>
      </c>
      <c r="AC1787" s="178" t="str">
        <f t="shared" si="245"/>
        <v/>
      </c>
      <c r="AD1787" s="181">
        <f t="shared" si="246"/>
        <v>0</v>
      </c>
      <c r="AE1787" s="178">
        <f>IF(V1787&gt;0,P1787*INDEX(Scope_Labor_Rates!$E$6:$E$46,V1787-5),0)</f>
        <v>0</v>
      </c>
      <c r="AF1787" s="181">
        <f>IF(V1787&gt;0,AE1787*INDEX(Scope_Labor_Rates!$D$6:$D$46,V1787-5)*AA1787,0)</f>
        <v>0</v>
      </c>
      <c r="AG1787" s="178">
        <f>IF(V1787&gt;0,P1787*INDEX(Scope_Labor_Rates!$G$6:$G$46,V1787-5),0)</f>
        <v>0</v>
      </c>
      <c r="AH1787" s="181">
        <f>IF(V1787&gt;0,AG1787*INDEX(Scope_Labor_Rates!$F$6:$F$46,V1787-5)*AA1787,0)</f>
        <v>0</v>
      </c>
      <c r="AI1787" s="178">
        <f>IF(V1787&gt;0,P1787*INDEX(Scope_Labor_Rates!$I$6:$I$46,V1787-5),0)</f>
        <v>0</v>
      </c>
      <c r="AJ1787" s="181">
        <f>IF(V1787&gt;0,AI1787*INDEX(Scope_Labor_Rates!$H$6:$H$46,V1787-5)*AA1787,0)</f>
        <v>0</v>
      </c>
      <c r="AK1787" s="178">
        <f>IF(V1787&gt;0,P1787*INDEX(Scope_Labor_Rates!$K$6:$K$46,V1787-5),0)</f>
        <v>0</v>
      </c>
      <c r="AL1787" s="181">
        <f>IF(V1787&gt;0,AK1787*INDEX(Scope_Labor_Rates!$J$6:$J$46,V1787-5)*AA1787,0)</f>
        <v>0</v>
      </c>
      <c r="AM1787" s="178">
        <f>IF(V1787&gt;0,P1787*INDEX(Scope_Labor_Rates!$M$6:$M$46,V1787-5),0)</f>
        <v>0</v>
      </c>
      <c r="AN1787" s="178">
        <f>IF(V1787&gt;0,AM1787*INDEX(Scope_Labor_Rates!$L$6:$L$46,V1787-5)*AA1787,0)</f>
        <v>0</v>
      </c>
      <c r="AO1787" s="178">
        <f>IF(V1787&gt;0,P1787*INDEX(Scope_Labor_Rates!$O$6:$O$46,V1787-5)*AA1787,0)</f>
        <v>0</v>
      </c>
      <c r="AP1787" s="181">
        <f>IF(V1787&gt;0,P1787*INDEX(Scope_Labor_Rates!$Q$6:$Q$46,V1787-5)*AA1787,0)</f>
        <v>0</v>
      </c>
      <c r="AQ1787" s="178">
        <f t="shared" si="247"/>
        <v>0</v>
      </c>
      <c r="AR1787" s="178">
        <f t="shared" si="248"/>
        <v>0</v>
      </c>
      <c r="AS1787" s="178">
        <f t="shared" si="249"/>
        <v>0</v>
      </c>
      <c r="AT1787" s="178">
        <f t="shared" si="250"/>
        <v>0</v>
      </c>
      <c r="AU1787">
        <f t="shared" si="251"/>
        <v>0</v>
      </c>
    </row>
    <row r="1788" spans="1:47">
      <c r="A1788" t="str">
        <f>IF(All_Tasks!A1788="","",All_Tasks!A1788)</f>
        <v/>
      </c>
      <c r="B1788" t="str">
        <f>IF(All_Tasks!B1788="","",All_Tasks!B1788)</f>
        <v/>
      </c>
      <c r="C1788" t="str">
        <f>IF(All_Tasks!C1788="","",All_Tasks!C1788)</f>
        <v/>
      </c>
      <c r="D1788" t="str">
        <f>IF(All_Tasks!D1788="","",All_Tasks!D1788)</f>
        <v/>
      </c>
      <c r="E1788" t="str">
        <f>IF(All_Tasks!V1788&lt;&gt;"",All_Tasks!V1788,IF(All_Tasks!E1788&lt;&gt;"",All_Tasks!E1788,""))</f>
        <v/>
      </c>
      <c r="F1788" t="str">
        <f>IF(All_Tasks!F1788="","",All_Tasks!F1788)</f>
        <v/>
      </c>
      <c r="G1788" t="str">
        <f>IF(All_Tasks!G1788="","",All_Tasks!G1788)</f>
        <v/>
      </c>
      <c r="H1788" s="231" t="str">
        <f>IF(All_Tasks!H1788="","",All_Tasks!H1788)</f>
        <v/>
      </c>
      <c r="I1788" t="str">
        <f>IF(All_Tasks!I1788="","",All_Tasks!I1788)</f>
        <v/>
      </c>
      <c r="J1788" t="str">
        <f>IF(All_Tasks!J1788="","",All_Tasks!J1788)</f>
        <v/>
      </c>
      <c r="K1788" t="str">
        <f>IF(All_Tasks!K1788="","",All_Tasks!K1788)</f>
        <v/>
      </c>
      <c r="L1788" s="231" t="str">
        <f>IF(All_Tasks!L1788="","",All_Tasks!L1788)</f>
        <v/>
      </c>
      <c r="M1788" t="str">
        <f>IF(All_Tasks!M1788="","",All_Tasks!M1788)</f>
        <v/>
      </c>
      <c r="N1788" t="str">
        <f>IF(All_Tasks!N1788="","",All_Tasks!N1788)</f>
        <v/>
      </c>
      <c r="O1788" t="str">
        <f>IF(All_Tasks!O1788="","",All_Tasks!O1788)</f>
        <v/>
      </c>
      <c r="P1788" s="181">
        <f>IF(All_Tasks!P1788="",0,All_Tasks!P1788)</f>
        <v>0</v>
      </c>
      <c r="Q1788" s="181">
        <f>IF(All_Tasks!Q1788="",0,All_Tasks!Q1788)</f>
        <v>0</v>
      </c>
      <c r="R1788" s="181">
        <f>IF(All_Tasks!R1788="",0,All_Tasks!R1788)</f>
        <v>0</v>
      </c>
      <c r="S1788" s="181" t="str">
        <f>IF(All_Tasks!S1788="","",All_Tasks!S1788)</f>
        <v/>
      </c>
      <c r="T1788" t="str">
        <f>IF(All_Tasks!T1788="","",All_Tasks!T1788)</f>
        <v/>
      </c>
      <c r="U1788" t="str">
        <f>IF(All_Tasks!U1788="","",All_Tasks!U1788)</f>
        <v/>
      </c>
      <c r="V1788">
        <f>IF(A1788="",0,IFERROR(MATCH(A1788,Scope_Labor_Rates!$A$6:$A$46,0)+5,0))</f>
        <v>0</v>
      </c>
      <c r="W1788" s="178">
        <f>IF(V1788&gt;0,INDEX(Scope_Labor_Rates!$C$6:$C$46,V1788-5),0)</f>
        <v>0</v>
      </c>
      <c r="X1788" s="178">
        <f>IF(V1788&gt;0,INDEX(Scope_Labor_Rates!$C$6:$C$46,V1788-5),0)</f>
        <v>0</v>
      </c>
      <c r="Y1788" s="180">
        <f>IF(V1788&gt;0,INDEX(Scope_Labor_Rates!$S$6:$S$46,V1788-5),0)</f>
        <v>0</v>
      </c>
      <c r="Z1788" s="180">
        <f>IF(V1788&gt;0,INDEX(Scope_Labor_Rates!$R$6:$R$46,V1788-5),1)</f>
        <v>1</v>
      </c>
      <c r="AA1788" s="231">
        <f t="shared" si="243"/>
        <v>0</v>
      </c>
      <c r="AB1788" t="str">
        <f t="shared" si="244"/>
        <v/>
      </c>
      <c r="AC1788" s="178" t="str">
        <f t="shared" si="245"/>
        <v/>
      </c>
      <c r="AD1788" s="181">
        <f t="shared" si="246"/>
        <v>0</v>
      </c>
      <c r="AE1788" s="178">
        <f>IF(V1788&gt;0,P1788*INDEX(Scope_Labor_Rates!$E$6:$E$46,V1788-5),0)</f>
        <v>0</v>
      </c>
      <c r="AF1788" s="181">
        <f>IF(V1788&gt;0,AE1788*INDEX(Scope_Labor_Rates!$D$6:$D$46,V1788-5)*AA1788,0)</f>
        <v>0</v>
      </c>
      <c r="AG1788" s="178">
        <f>IF(V1788&gt;0,P1788*INDEX(Scope_Labor_Rates!$G$6:$G$46,V1788-5),0)</f>
        <v>0</v>
      </c>
      <c r="AH1788" s="181">
        <f>IF(V1788&gt;0,AG1788*INDEX(Scope_Labor_Rates!$F$6:$F$46,V1788-5)*AA1788,0)</f>
        <v>0</v>
      </c>
      <c r="AI1788" s="178">
        <f>IF(V1788&gt;0,P1788*INDEX(Scope_Labor_Rates!$I$6:$I$46,V1788-5),0)</f>
        <v>0</v>
      </c>
      <c r="AJ1788" s="181">
        <f>IF(V1788&gt;0,AI1788*INDEX(Scope_Labor_Rates!$H$6:$H$46,V1788-5)*AA1788,0)</f>
        <v>0</v>
      </c>
      <c r="AK1788" s="178">
        <f>IF(V1788&gt;0,P1788*INDEX(Scope_Labor_Rates!$K$6:$K$46,V1788-5),0)</f>
        <v>0</v>
      </c>
      <c r="AL1788" s="181">
        <f>IF(V1788&gt;0,AK1788*INDEX(Scope_Labor_Rates!$J$6:$J$46,V1788-5)*AA1788,0)</f>
        <v>0</v>
      </c>
      <c r="AM1788" s="178">
        <f>IF(V1788&gt;0,P1788*INDEX(Scope_Labor_Rates!$M$6:$M$46,V1788-5),0)</f>
        <v>0</v>
      </c>
      <c r="AN1788" s="178">
        <f>IF(V1788&gt;0,AM1788*INDEX(Scope_Labor_Rates!$L$6:$L$46,V1788-5)*AA1788,0)</f>
        <v>0</v>
      </c>
      <c r="AO1788" s="178">
        <f>IF(V1788&gt;0,P1788*INDEX(Scope_Labor_Rates!$O$6:$O$46,V1788-5)*AA1788,0)</f>
        <v>0</v>
      </c>
      <c r="AP1788" s="181">
        <f>IF(V1788&gt;0,P1788*INDEX(Scope_Labor_Rates!$Q$6:$Q$46,V1788-5)*AA1788,0)</f>
        <v>0</v>
      </c>
      <c r="AQ1788" s="178">
        <f t="shared" si="247"/>
        <v>0</v>
      </c>
      <c r="AR1788" s="178">
        <f t="shared" si="248"/>
        <v>0</v>
      </c>
      <c r="AS1788" s="178">
        <f t="shared" si="249"/>
        <v>0</v>
      </c>
      <c r="AT1788" s="178">
        <f t="shared" si="250"/>
        <v>0</v>
      </c>
      <c r="AU1788">
        <f t="shared" si="251"/>
        <v>0</v>
      </c>
    </row>
    <row r="1789" spans="1:47">
      <c r="A1789" t="str">
        <f>IF(All_Tasks!A1789="","",All_Tasks!A1789)</f>
        <v/>
      </c>
      <c r="B1789" t="str">
        <f>IF(All_Tasks!B1789="","",All_Tasks!B1789)</f>
        <v/>
      </c>
      <c r="C1789" t="str">
        <f>IF(All_Tasks!C1789="","",All_Tasks!C1789)</f>
        <v/>
      </c>
      <c r="D1789" t="str">
        <f>IF(All_Tasks!D1789="","",All_Tasks!D1789)</f>
        <v/>
      </c>
      <c r="E1789" t="str">
        <f>IF(All_Tasks!V1789&lt;&gt;"",All_Tasks!V1789,IF(All_Tasks!E1789&lt;&gt;"",All_Tasks!E1789,""))</f>
        <v/>
      </c>
      <c r="F1789" t="str">
        <f>IF(All_Tasks!F1789="","",All_Tasks!F1789)</f>
        <v/>
      </c>
      <c r="G1789" t="str">
        <f>IF(All_Tasks!G1789="","",All_Tasks!G1789)</f>
        <v/>
      </c>
      <c r="H1789" s="231" t="str">
        <f>IF(All_Tasks!H1789="","",All_Tasks!H1789)</f>
        <v/>
      </c>
      <c r="I1789" t="str">
        <f>IF(All_Tasks!I1789="","",All_Tasks!I1789)</f>
        <v/>
      </c>
      <c r="J1789" t="str">
        <f>IF(All_Tasks!J1789="","",All_Tasks!J1789)</f>
        <v/>
      </c>
      <c r="K1789" t="str">
        <f>IF(All_Tasks!K1789="","",All_Tasks!K1789)</f>
        <v/>
      </c>
      <c r="L1789" s="231" t="str">
        <f>IF(All_Tasks!L1789="","",All_Tasks!L1789)</f>
        <v/>
      </c>
      <c r="M1789" t="str">
        <f>IF(All_Tasks!M1789="","",All_Tasks!M1789)</f>
        <v/>
      </c>
      <c r="N1789" t="str">
        <f>IF(All_Tasks!N1789="","",All_Tasks!N1789)</f>
        <v/>
      </c>
      <c r="O1789" t="str">
        <f>IF(All_Tasks!O1789="","",All_Tasks!O1789)</f>
        <v/>
      </c>
      <c r="P1789" s="181">
        <f>IF(All_Tasks!P1789="",0,All_Tasks!P1789)</f>
        <v>0</v>
      </c>
      <c r="Q1789" s="181">
        <f>IF(All_Tasks!Q1789="",0,All_Tasks!Q1789)</f>
        <v>0</v>
      </c>
      <c r="R1789" s="181">
        <f>IF(All_Tasks!R1789="",0,All_Tasks!R1789)</f>
        <v>0</v>
      </c>
      <c r="S1789" s="181" t="str">
        <f>IF(All_Tasks!S1789="","",All_Tasks!S1789)</f>
        <v/>
      </c>
      <c r="T1789" t="str">
        <f>IF(All_Tasks!T1789="","",All_Tasks!T1789)</f>
        <v/>
      </c>
      <c r="U1789" t="str">
        <f>IF(All_Tasks!U1789="","",All_Tasks!U1789)</f>
        <v/>
      </c>
      <c r="V1789">
        <f>IF(A1789="",0,IFERROR(MATCH(A1789,Scope_Labor_Rates!$A$6:$A$46,0)+5,0))</f>
        <v>0</v>
      </c>
      <c r="W1789" s="178">
        <f>IF(V1789&gt;0,INDEX(Scope_Labor_Rates!$C$6:$C$46,V1789-5),0)</f>
        <v>0</v>
      </c>
      <c r="X1789" s="178">
        <f>IF(V1789&gt;0,INDEX(Scope_Labor_Rates!$C$6:$C$46,V1789-5),0)</f>
        <v>0</v>
      </c>
      <c r="Y1789" s="180">
        <f>IF(V1789&gt;0,INDEX(Scope_Labor_Rates!$S$6:$S$46,V1789-5),0)</f>
        <v>0</v>
      </c>
      <c r="Z1789" s="180">
        <f>IF(V1789&gt;0,INDEX(Scope_Labor_Rates!$R$6:$R$46,V1789-5),1)</f>
        <v>1</v>
      </c>
      <c r="AA1789" s="231">
        <f t="shared" si="243"/>
        <v>0</v>
      </c>
      <c r="AB1789" t="str">
        <f t="shared" si="244"/>
        <v/>
      </c>
      <c r="AC1789" s="178" t="str">
        <f t="shared" si="245"/>
        <v/>
      </c>
      <c r="AD1789" s="181">
        <f t="shared" si="246"/>
        <v>0</v>
      </c>
      <c r="AE1789" s="178">
        <f>IF(V1789&gt;0,P1789*INDEX(Scope_Labor_Rates!$E$6:$E$46,V1789-5),0)</f>
        <v>0</v>
      </c>
      <c r="AF1789" s="181">
        <f>IF(V1789&gt;0,AE1789*INDEX(Scope_Labor_Rates!$D$6:$D$46,V1789-5)*AA1789,0)</f>
        <v>0</v>
      </c>
      <c r="AG1789" s="178">
        <f>IF(V1789&gt;0,P1789*INDEX(Scope_Labor_Rates!$G$6:$G$46,V1789-5),0)</f>
        <v>0</v>
      </c>
      <c r="AH1789" s="181">
        <f>IF(V1789&gt;0,AG1789*INDEX(Scope_Labor_Rates!$F$6:$F$46,V1789-5)*AA1789,0)</f>
        <v>0</v>
      </c>
      <c r="AI1789" s="178">
        <f>IF(V1789&gt;0,P1789*INDEX(Scope_Labor_Rates!$I$6:$I$46,V1789-5),0)</f>
        <v>0</v>
      </c>
      <c r="AJ1789" s="181">
        <f>IF(V1789&gt;0,AI1789*INDEX(Scope_Labor_Rates!$H$6:$H$46,V1789-5)*AA1789,0)</f>
        <v>0</v>
      </c>
      <c r="AK1789" s="178">
        <f>IF(V1789&gt;0,P1789*INDEX(Scope_Labor_Rates!$K$6:$K$46,V1789-5),0)</f>
        <v>0</v>
      </c>
      <c r="AL1789" s="181">
        <f>IF(V1789&gt;0,AK1789*INDEX(Scope_Labor_Rates!$J$6:$J$46,V1789-5)*AA1789,0)</f>
        <v>0</v>
      </c>
      <c r="AM1789" s="178">
        <f>IF(V1789&gt;0,P1789*INDEX(Scope_Labor_Rates!$M$6:$M$46,V1789-5),0)</f>
        <v>0</v>
      </c>
      <c r="AN1789" s="178">
        <f>IF(V1789&gt;0,AM1789*INDEX(Scope_Labor_Rates!$L$6:$L$46,V1789-5)*AA1789,0)</f>
        <v>0</v>
      </c>
      <c r="AO1789" s="178">
        <f>IF(V1789&gt;0,P1789*INDEX(Scope_Labor_Rates!$O$6:$O$46,V1789-5)*AA1789,0)</f>
        <v>0</v>
      </c>
      <c r="AP1789" s="181">
        <f>IF(V1789&gt;0,P1789*INDEX(Scope_Labor_Rates!$Q$6:$Q$46,V1789-5)*AA1789,0)</f>
        <v>0</v>
      </c>
      <c r="AQ1789" s="178">
        <f t="shared" si="247"/>
        <v>0</v>
      </c>
      <c r="AR1789" s="178">
        <f t="shared" si="248"/>
        <v>0</v>
      </c>
      <c r="AS1789" s="178">
        <f t="shared" si="249"/>
        <v>0</v>
      </c>
      <c r="AT1789" s="178">
        <f t="shared" si="250"/>
        <v>0</v>
      </c>
      <c r="AU1789">
        <f t="shared" si="251"/>
        <v>0</v>
      </c>
    </row>
    <row r="1790" spans="1:47">
      <c r="A1790" t="str">
        <f>IF(All_Tasks!A1790="","",All_Tasks!A1790)</f>
        <v/>
      </c>
      <c r="B1790" t="str">
        <f>IF(All_Tasks!B1790="","",All_Tasks!B1790)</f>
        <v/>
      </c>
      <c r="C1790" t="str">
        <f>IF(All_Tasks!C1790="","",All_Tasks!C1790)</f>
        <v/>
      </c>
      <c r="D1790" t="str">
        <f>IF(All_Tasks!D1790="","",All_Tasks!D1790)</f>
        <v/>
      </c>
      <c r="E1790" t="str">
        <f>IF(All_Tasks!V1790&lt;&gt;"",All_Tasks!V1790,IF(All_Tasks!E1790&lt;&gt;"",All_Tasks!E1790,""))</f>
        <v/>
      </c>
      <c r="F1790" t="str">
        <f>IF(All_Tasks!F1790="","",All_Tasks!F1790)</f>
        <v/>
      </c>
      <c r="G1790" t="str">
        <f>IF(All_Tasks!G1790="","",All_Tasks!G1790)</f>
        <v/>
      </c>
      <c r="H1790" s="231" t="str">
        <f>IF(All_Tasks!H1790="","",All_Tasks!H1790)</f>
        <v/>
      </c>
      <c r="I1790" t="str">
        <f>IF(All_Tasks!I1790="","",All_Tasks!I1790)</f>
        <v/>
      </c>
      <c r="J1790" t="str">
        <f>IF(All_Tasks!J1790="","",All_Tasks!J1790)</f>
        <v/>
      </c>
      <c r="K1790" t="str">
        <f>IF(All_Tasks!K1790="","",All_Tasks!K1790)</f>
        <v/>
      </c>
      <c r="L1790" s="231" t="str">
        <f>IF(All_Tasks!L1790="","",All_Tasks!L1790)</f>
        <v/>
      </c>
      <c r="M1790" t="str">
        <f>IF(All_Tasks!M1790="","",All_Tasks!M1790)</f>
        <v/>
      </c>
      <c r="N1790" t="str">
        <f>IF(All_Tasks!N1790="","",All_Tasks!N1790)</f>
        <v/>
      </c>
      <c r="O1790" t="str">
        <f>IF(All_Tasks!O1790="","",All_Tasks!O1790)</f>
        <v/>
      </c>
      <c r="P1790" s="181">
        <f>IF(All_Tasks!P1790="",0,All_Tasks!P1790)</f>
        <v>0</v>
      </c>
      <c r="Q1790" s="181">
        <f>IF(All_Tasks!Q1790="",0,All_Tasks!Q1790)</f>
        <v>0</v>
      </c>
      <c r="R1790" s="181">
        <f>IF(All_Tasks!R1790="",0,All_Tasks!R1790)</f>
        <v>0</v>
      </c>
      <c r="S1790" s="181" t="str">
        <f>IF(All_Tasks!S1790="","",All_Tasks!S1790)</f>
        <v/>
      </c>
      <c r="T1790" t="str">
        <f>IF(All_Tasks!T1790="","",All_Tasks!T1790)</f>
        <v/>
      </c>
      <c r="U1790" t="str">
        <f>IF(All_Tasks!U1790="","",All_Tasks!U1790)</f>
        <v/>
      </c>
      <c r="V1790">
        <f>IF(A1790="",0,IFERROR(MATCH(A1790,Scope_Labor_Rates!$A$6:$A$46,0)+5,0))</f>
        <v>0</v>
      </c>
      <c r="W1790" s="178">
        <f>IF(V1790&gt;0,INDEX(Scope_Labor_Rates!$C$6:$C$46,V1790-5),0)</f>
        <v>0</v>
      </c>
      <c r="X1790" s="178">
        <f>IF(V1790&gt;0,INDEX(Scope_Labor_Rates!$C$6:$C$46,V1790-5),0)</f>
        <v>0</v>
      </c>
      <c r="Y1790" s="180">
        <f>IF(V1790&gt;0,INDEX(Scope_Labor_Rates!$S$6:$S$46,V1790-5),0)</f>
        <v>0</v>
      </c>
      <c r="Z1790" s="180">
        <f>IF(V1790&gt;0,INDEX(Scope_Labor_Rates!$R$6:$R$46,V1790-5),1)</f>
        <v>1</v>
      </c>
      <c r="AA1790" s="231">
        <f t="shared" si="243"/>
        <v>0</v>
      </c>
      <c r="AB1790" t="str">
        <f t="shared" si="244"/>
        <v/>
      </c>
      <c r="AC1790" s="178" t="str">
        <f t="shared" si="245"/>
        <v/>
      </c>
      <c r="AD1790" s="181">
        <f t="shared" si="246"/>
        <v>0</v>
      </c>
      <c r="AE1790" s="178">
        <f>IF(V1790&gt;0,P1790*INDEX(Scope_Labor_Rates!$E$6:$E$46,V1790-5),0)</f>
        <v>0</v>
      </c>
      <c r="AF1790" s="181">
        <f>IF(V1790&gt;0,AE1790*INDEX(Scope_Labor_Rates!$D$6:$D$46,V1790-5)*AA1790,0)</f>
        <v>0</v>
      </c>
      <c r="AG1790" s="178">
        <f>IF(V1790&gt;0,P1790*INDEX(Scope_Labor_Rates!$G$6:$G$46,V1790-5),0)</f>
        <v>0</v>
      </c>
      <c r="AH1790" s="181">
        <f>IF(V1790&gt;0,AG1790*INDEX(Scope_Labor_Rates!$F$6:$F$46,V1790-5)*AA1790,0)</f>
        <v>0</v>
      </c>
      <c r="AI1790" s="178">
        <f>IF(V1790&gt;0,P1790*INDEX(Scope_Labor_Rates!$I$6:$I$46,V1790-5),0)</f>
        <v>0</v>
      </c>
      <c r="AJ1790" s="181">
        <f>IF(V1790&gt;0,AI1790*INDEX(Scope_Labor_Rates!$H$6:$H$46,V1790-5)*AA1790,0)</f>
        <v>0</v>
      </c>
      <c r="AK1790" s="178">
        <f>IF(V1790&gt;0,P1790*INDEX(Scope_Labor_Rates!$K$6:$K$46,V1790-5),0)</f>
        <v>0</v>
      </c>
      <c r="AL1790" s="181">
        <f>IF(V1790&gt;0,AK1790*INDEX(Scope_Labor_Rates!$J$6:$J$46,V1790-5)*AA1790,0)</f>
        <v>0</v>
      </c>
      <c r="AM1790" s="178">
        <f>IF(V1790&gt;0,P1790*INDEX(Scope_Labor_Rates!$M$6:$M$46,V1790-5),0)</f>
        <v>0</v>
      </c>
      <c r="AN1790" s="178">
        <f>IF(V1790&gt;0,AM1790*INDEX(Scope_Labor_Rates!$L$6:$L$46,V1790-5)*AA1790,0)</f>
        <v>0</v>
      </c>
      <c r="AO1790" s="178">
        <f>IF(V1790&gt;0,P1790*INDEX(Scope_Labor_Rates!$O$6:$O$46,V1790-5)*AA1790,0)</f>
        <v>0</v>
      </c>
      <c r="AP1790" s="181">
        <f>IF(V1790&gt;0,P1790*INDEX(Scope_Labor_Rates!$Q$6:$Q$46,V1790-5)*AA1790,0)</f>
        <v>0</v>
      </c>
      <c r="AQ1790" s="178">
        <f t="shared" si="247"/>
        <v>0</v>
      </c>
      <c r="AR1790" s="178">
        <f t="shared" si="248"/>
        <v>0</v>
      </c>
      <c r="AS1790" s="178">
        <f t="shared" si="249"/>
        <v>0</v>
      </c>
      <c r="AT1790" s="178">
        <f t="shared" si="250"/>
        <v>0</v>
      </c>
      <c r="AU1790">
        <f t="shared" si="251"/>
        <v>0</v>
      </c>
    </row>
    <row r="1791" spans="1:47">
      <c r="A1791" t="str">
        <f>IF(All_Tasks!A1791="","",All_Tasks!A1791)</f>
        <v/>
      </c>
      <c r="B1791" t="str">
        <f>IF(All_Tasks!B1791="","",All_Tasks!B1791)</f>
        <v/>
      </c>
      <c r="C1791" t="str">
        <f>IF(All_Tasks!C1791="","",All_Tasks!C1791)</f>
        <v/>
      </c>
      <c r="D1791" t="str">
        <f>IF(All_Tasks!D1791="","",All_Tasks!D1791)</f>
        <v/>
      </c>
      <c r="E1791" t="str">
        <f>IF(All_Tasks!V1791&lt;&gt;"",All_Tasks!V1791,IF(All_Tasks!E1791&lt;&gt;"",All_Tasks!E1791,""))</f>
        <v/>
      </c>
      <c r="F1791" t="str">
        <f>IF(All_Tasks!F1791="","",All_Tasks!F1791)</f>
        <v/>
      </c>
      <c r="G1791" t="str">
        <f>IF(All_Tasks!G1791="","",All_Tasks!G1791)</f>
        <v/>
      </c>
      <c r="H1791" s="231" t="str">
        <f>IF(All_Tasks!H1791="","",All_Tasks!H1791)</f>
        <v/>
      </c>
      <c r="I1791" t="str">
        <f>IF(All_Tasks!I1791="","",All_Tasks!I1791)</f>
        <v/>
      </c>
      <c r="J1791" t="str">
        <f>IF(All_Tasks!J1791="","",All_Tasks!J1791)</f>
        <v/>
      </c>
      <c r="K1791" t="str">
        <f>IF(All_Tasks!K1791="","",All_Tasks!K1791)</f>
        <v/>
      </c>
      <c r="L1791" s="231" t="str">
        <f>IF(All_Tasks!L1791="","",All_Tasks!L1791)</f>
        <v/>
      </c>
      <c r="M1791" t="str">
        <f>IF(All_Tasks!M1791="","",All_Tasks!M1791)</f>
        <v/>
      </c>
      <c r="N1791" t="str">
        <f>IF(All_Tasks!N1791="","",All_Tasks!N1791)</f>
        <v/>
      </c>
      <c r="O1791" t="str">
        <f>IF(All_Tasks!O1791="","",All_Tasks!O1791)</f>
        <v/>
      </c>
      <c r="P1791" s="181">
        <f>IF(All_Tasks!P1791="",0,All_Tasks!P1791)</f>
        <v>0</v>
      </c>
      <c r="Q1791" s="181">
        <f>IF(All_Tasks!Q1791="",0,All_Tasks!Q1791)</f>
        <v>0</v>
      </c>
      <c r="R1791" s="181">
        <f>IF(All_Tasks!R1791="",0,All_Tasks!R1791)</f>
        <v>0</v>
      </c>
      <c r="S1791" s="181" t="str">
        <f>IF(All_Tasks!S1791="","",All_Tasks!S1791)</f>
        <v/>
      </c>
      <c r="T1791" t="str">
        <f>IF(All_Tasks!T1791="","",All_Tasks!T1791)</f>
        <v/>
      </c>
      <c r="U1791" t="str">
        <f>IF(All_Tasks!U1791="","",All_Tasks!U1791)</f>
        <v/>
      </c>
      <c r="V1791">
        <f>IF(A1791="",0,IFERROR(MATCH(A1791,Scope_Labor_Rates!$A$6:$A$46,0)+5,0))</f>
        <v>0</v>
      </c>
      <c r="W1791" s="178">
        <f>IF(V1791&gt;0,INDEX(Scope_Labor_Rates!$C$6:$C$46,V1791-5),0)</f>
        <v>0</v>
      </c>
      <c r="X1791" s="178">
        <f>IF(V1791&gt;0,INDEX(Scope_Labor_Rates!$C$6:$C$46,V1791-5),0)</f>
        <v>0</v>
      </c>
      <c r="Y1791" s="180">
        <f>IF(V1791&gt;0,INDEX(Scope_Labor_Rates!$S$6:$S$46,V1791-5),0)</f>
        <v>0</v>
      </c>
      <c r="Z1791" s="180">
        <f>IF(V1791&gt;0,INDEX(Scope_Labor_Rates!$R$6:$R$46,V1791-5),1)</f>
        <v>1</v>
      </c>
      <c r="AA1791" s="231">
        <f t="shared" si="243"/>
        <v>0</v>
      </c>
      <c r="AB1791" t="str">
        <f t="shared" si="244"/>
        <v/>
      </c>
      <c r="AC1791" s="178" t="str">
        <f t="shared" si="245"/>
        <v/>
      </c>
      <c r="AD1791" s="181">
        <f t="shared" si="246"/>
        <v>0</v>
      </c>
      <c r="AE1791" s="178">
        <f>IF(V1791&gt;0,P1791*INDEX(Scope_Labor_Rates!$E$6:$E$46,V1791-5),0)</f>
        <v>0</v>
      </c>
      <c r="AF1791" s="181">
        <f>IF(V1791&gt;0,AE1791*INDEX(Scope_Labor_Rates!$D$6:$D$46,V1791-5)*AA1791,0)</f>
        <v>0</v>
      </c>
      <c r="AG1791" s="178">
        <f>IF(V1791&gt;0,P1791*INDEX(Scope_Labor_Rates!$G$6:$G$46,V1791-5),0)</f>
        <v>0</v>
      </c>
      <c r="AH1791" s="181">
        <f>IF(V1791&gt;0,AG1791*INDEX(Scope_Labor_Rates!$F$6:$F$46,V1791-5)*AA1791,0)</f>
        <v>0</v>
      </c>
      <c r="AI1791" s="178">
        <f>IF(V1791&gt;0,P1791*INDEX(Scope_Labor_Rates!$I$6:$I$46,V1791-5),0)</f>
        <v>0</v>
      </c>
      <c r="AJ1791" s="181">
        <f>IF(V1791&gt;0,AI1791*INDEX(Scope_Labor_Rates!$H$6:$H$46,V1791-5)*AA1791,0)</f>
        <v>0</v>
      </c>
      <c r="AK1791" s="178">
        <f>IF(V1791&gt;0,P1791*INDEX(Scope_Labor_Rates!$K$6:$K$46,V1791-5),0)</f>
        <v>0</v>
      </c>
      <c r="AL1791" s="181">
        <f>IF(V1791&gt;0,AK1791*INDEX(Scope_Labor_Rates!$J$6:$J$46,V1791-5)*AA1791,0)</f>
        <v>0</v>
      </c>
      <c r="AM1791" s="178">
        <f>IF(V1791&gt;0,P1791*INDEX(Scope_Labor_Rates!$M$6:$M$46,V1791-5),0)</f>
        <v>0</v>
      </c>
      <c r="AN1791" s="178">
        <f>IF(V1791&gt;0,AM1791*INDEX(Scope_Labor_Rates!$L$6:$L$46,V1791-5)*AA1791,0)</f>
        <v>0</v>
      </c>
      <c r="AO1791" s="178">
        <f>IF(V1791&gt;0,P1791*INDEX(Scope_Labor_Rates!$O$6:$O$46,V1791-5)*AA1791,0)</f>
        <v>0</v>
      </c>
      <c r="AP1791" s="181">
        <f>IF(V1791&gt;0,P1791*INDEX(Scope_Labor_Rates!$Q$6:$Q$46,V1791-5)*AA1791,0)</f>
        <v>0</v>
      </c>
      <c r="AQ1791" s="178">
        <f t="shared" si="247"/>
        <v>0</v>
      </c>
      <c r="AR1791" s="178">
        <f t="shared" si="248"/>
        <v>0</v>
      </c>
      <c r="AS1791" s="178">
        <f t="shared" si="249"/>
        <v>0</v>
      </c>
      <c r="AT1791" s="178">
        <f t="shared" si="250"/>
        <v>0</v>
      </c>
      <c r="AU1791">
        <f t="shared" si="251"/>
        <v>0</v>
      </c>
    </row>
    <row r="1792" spans="1:47">
      <c r="A1792" t="str">
        <f>IF(All_Tasks!A1792="","",All_Tasks!A1792)</f>
        <v/>
      </c>
      <c r="B1792" t="str">
        <f>IF(All_Tasks!B1792="","",All_Tasks!B1792)</f>
        <v/>
      </c>
      <c r="C1792" t="str">
        <f>IF(All_Tasks!C1792="","",All_Tasks!C1792)</f>
        <v/>
      </c>
      <c r="D1792" t="str">
        <f>IF(All_Tasks!D1792="","",All_Tasks!D1792)</f>
        <v/>
      </c>
      <c r="E1792" t="str">
        <f>IF(All_Tasks!V1792&lt;&gt;"",All_Tasks!V1792,IF(All_Tasks!E1792&lt;&gt;"",All_Tasks!E1792,""))</f>
        <v/>
      </c>
      <c r="F1792" t="str">
        <f>IF(All_Tasks!F1792="","",All_Tasks!F1792)</f>
        <v/>
      </c>
      <c r="G1792" t="str">
        <f>IF(All_Tasks!G1792="","",All_Tasks!G1792)</f>
        <v/>
      </c>
      <c r="H1792" s="231" t="str">
        <f>IF(All_Tasks!H1792="","",All_Tasks!H1792)</f>
        <v/>
      </c>
      <c r="I1792" t="str">
        <f>IF(All_Tasks!I1792="","",All_Tasks!I1792)</f>
        <v/>
      </c>
      <c r="J1792" t="str">
        <f>IF(All_Tasks!J1792="","",All_Tasks!J1792)</f>
        <v/>
      </c>
      <c r="K1792" t="str">
        <f>IF(All_Tasks!K1792="","",All_Tasks!K1792)</f>
        <v/>
      </c>
      <c r="L1792" s="231" t="str">
        <f>IF(All_Tasks!L1792="","",All_Tasks!L1792)</f>
        <v/>
      </c>
      <c r="M1792" t="str">
        <f>IF(All_Tasks!M1792="","",All_Tasks!M1792)</f>
        <v/>
      </c>
      <c r="N1792" t="str">
        <f>IF(All_Tasks!N1792="","",All_Tasks!N1792)</f>
        <v/>
      </c>
      <c r="O1792" t="str">
        <f>IF(All_Tasks!O1792="","",All_Tasks!O1792)</f>
        <v/>
      </c>
      <c r="P1792" s="181">
        <f>IF(All_Tasks!P1792="",0,All_Tasks!P1792)</f>
        <v>0</v>
      </c>
      <c r="Q1792" s="181">
        <f>IF(All_Tasks!Q1792="",0,All_Tasks!Q1792)</f>
        <v>0</v>
      </c>
      <c r="R1792" s="181">
        <f>IF(All_Tasks!R1792="",0,All_Tasks!R1792)</f>
        <v>0</v>
      </c>
      <c r="S1792" s="181" t="str">
        <f>IF(All_Tasks!S1792="","",All_Tasks!S1792)</f>
        <v/>
      </c>
      <c r="T1792" t="str">
        <f>IF(All_Tasks!T1792="","",All_Tasks!T1792)</f>
        <v/>
      </c>
      <c r="U1792" t="str">
        <f>IF(All_Tasks!U1792="","",All_Tasks!U1792)</f>
        <v/>
      </c>
      <c r="V1792">
        <f>IF(A1792="",0,IFERROR(MATCH(A1792,Scope_Labor_Rates!$A$6:$A$46,0)+5,0))</f>
        <v>0</v>
      </c>
      <c r="W1792" s="178">
        <f>IF(V1792&gt;0,INDEX(Scope_Labor_Rates!$C$6:$C$46,V1792-5),0)</f>
        <v>0</v>
      </c>
      <c r="X1792" s="178">
        <f>IF(V1792&gt;0,INDEX(Scope_Labor_Rates!$C$6:$C$46,V1792-5),0)</f>
        <v>0</v>
      </c>
      <c r="Y1792" s="180">
        <f>IF(V1792&gt;0,INDEX(Scope_Labor_Rates!$S$6:$S$46,V1792-5),0)</f>
        <v>0</v>
      </c>
      <c r="Z1792" s="180">
        <f>IF(V1792&gt;0,INDEX(Scope_Labor_Rates!$R$6:$R$46,V1792-5),1)</f>
        <v>1</v>
      </c>
      <c r="AA1792" s="231">
        <f t="shared" si="243"/>
        <v>0</v>
      </c>
      <c r="AB1792" t="str">
        <f t="shared" si="244"/>
        <v/>
      </c>
      <c r="AC1792" s="178" t="str">
        <f t="shared" si="245"/>
        <v/>
      </c>
      <c r="AD1792" s="181">
        <f t="shared" si="246"/>
        <v>0</v>
      </c>
      <c r="AE1792" s="178">
        <f>IF(V1792&gt;0,P1792*INDEX(Scope_Labor_Rates!$E$6:$E$46,V1792-5),0)</f>
        <v>0</v>
      </c>
      <c r="AF1792" s="181">
        <f>IF(V1792&gt;0,AE1792*INDEX(Scope_Labor_Rates!$D$6:$D$46,V1792-5)*AA1792,0)</f>
        <v>0</v>
      </c>
      <c r="AG1792" s="178">
        <f>IF(V1792&gt;0,P1792*INDEX(Scope_Labor_Rates!$G$6:$G$46,V1792-5),0)</f>
        <v>0</v>
      </c>
      <c r="AH1792" s="181">
        <f>IF(V1792&gt;0,AG1792*INDEX(Scope_Labor_Rates!$F$6:$F$46,V1792-5)*AA1792,0)</f>
        <v>0</v>
      </c>
      <c r="AI1792" s="178">
        <f>IF(V1792&gt;0,P1792*INDEX(Scope_Labor_Rates!$I$6:$I$46,V1792-5),0)</f>
        <v>0</v>
      </c>
      <c r="AJ1792" s="181">
        <f>IF(V1792&gt;0,AI1792*INDEX(Scope_Labor_Rates!$H$6:$H$46,V1792-5)*AA1792,0)</f>
        <v>0</v>
      </c>
      <c r="AK1792" s="178">
        <f>IF(V1792&gt;0,P1792*INDEX(Scope_Labor_Rates!$K$6:$K$46,V1792-5),0)</f>
        <v>0</v>
      </c>
      <c r="AL1792" s="181">
        <f>IF(V1792&gt;0,AK1792*INDEX(Scope_Labor_Rates!$J$6:$J$46,V1792-5)*AA1792,0)</f>
        <v>0</v>
      </c>
      <c r="AM1792" s="178">
        <f>IF(V1792&gt;0,P1792*INDEX(Scope_Labor_Rates!$M$6:$M$46,V1792-5),0)</f>
        <v>0</v>
      </c>
      <c r="AN1792" s="178">
        <f>IF(V1792&gt;0,AM1792*INDEX(Scope_Labor_Rates!$L$6:$L$46,V1792-5)*AA1792,0)</f>
        <v>0</v>
      </c>
      <c r="AO1792" s="178">
        <f>IF(V1792&gt;0,P1792*INDEX(Scope_Labor_Rates!$O$6:$O$46,V1792-5)*AA1792,0)</f>
        <v>0</v>
      </c>
      <c r="AP1792" s="181">
        <f>IF(V1792&gt;0,P1792*INDEX(Scope_Labor_Rates!$Q$6:$Q$46,V1792-5)*AA1792,0)</f>
        <v>0</v>
      </c>
      <c r="AQ1792" s="178">
        <f t="shared" si="247"/>
        <v>0</v>
      </c>
      <c r="AR1792" s="178">
        <f t="shared" si="248"/>
        <v>0</v>
      </c>
      <c r="AS1792" s="178">
        <f t="shared" si="249"/>
        <v>0</v>
      </c>
      <c r="AT1792" s="178">
        <f t="shared" si="250"/>
        <v>0</v>
      </c>
      <c r="AU1792">
        <f t="shared" si="251"/>
        <v>0</v>
      </c>
    </row>
    <row r="1793" spans="1:47">
      <c r="A1793" t="str">
        <f>IF(All_Tasks!A1793="","",All_Tasks!A1793)</f>
        <v/>
      </c>
      <c r="B1793" t="str">
        <f>IF(All_Tasks!B1793="","",All_Tasks!B1793)</f>
        <v/>
      </c>
      <c r="C1793" t="str">
        <f>IF(All_Tasks!C1793="","",All_Tasks!C1793)</f>
        <v/>
      </c>
      <c r="D1793" t="str">
        <f>IF(All_Tasks!D1793="","",All_Tasks!D1793)</f>
        <v/>
      </c>
      <c r="E1793" t="str">
        <f>IF(All_Tasks!V1793&lt;&gt;"",All_Tasks!V1793,IF(All_Tasks!E1793&lt;&gt;"",All_Tasks!E1793,""))</f>
        <v/>
      </c>
      <c r="F1793" t="str">
        <f>IF(All_Tasks!F1793="","",All_Tasks!F1793)</f>
        <v/>
      </c>
      <c r="G1793" t="str">
        <f>IF(All_Tasks!G1793="","",All_Tasks!G1793)</f>
        <v/>
      </c>
      <c r="H1793" s="231" t="str">
        <f>IF(All_Tasks!H1793="","",All_Tasks!H1793)</f>
        <v/>
      </c>
      <c r="I1793" t="str">
        <f>IF(All_Tasks!I1793="","",All_Tasks!I1793)</f>
        <v/>
      </c>
      <c r="J1793" t="str">
        <f>IF(All_Tasks!J1793="","",All_Tasks!J1793)</f>
        <v/>
      </c>
      <c r="K1793" t="str">
        <f>IF(All_Tasks!K1793="","",All_Tasks!K1793)</f>
        <v/>
      </c>
      <c r="L1793" s="231" t="str">
        <f>IF(All_Tasks!L1793="","",All_Tasks!L1793)</f>
        <v/>
      </c>
      <c r="M1793" t="str">
        <f>IF(All_Tasks!M1793="","",All_Tasks!M1793)</f>
        <v/>
      </c>
      <c r="N1793" t="str">
        <f>IF(All_Tasks!N1793="","",All_Tasks!N1793)</f>
        <v/>
      </c>
      <c r="O1793" t="str">
        <f>IF(All_Tasks!O1793="","",All_Tasks!O1793)</f>
        <v/>
      </c>
      <c r="P1793" s="181">
        <f>IF(All_Tasks!P1793="",0,All_Tasks!P1793)</f>
        <v>0</v>
      </c>
      <c r="Q1793" s="181">
        <f>IF(All_Tasks!Q1793="",0,All_Tasks!Q1793)</f>
        <v>0</v>
      </c>
      <c r="R1793" s="181">
        <f>IF(All_Tasks!R1793="",0,All_Tasks!R1793)</f>
        <v>0</v>
      </c>
      <c r="S1793" s="181" t="str">
        <f>IF(All_Tasks!S1793="","",All_Tasks!S1793)</f>
        <v/>
      </c>
      <c r="T1793" t="str">
        <f>IF(All_Tasks!T1793="","",All_Tasks!T1793)</f>
        <v/>
      </c>
      <c r="U1793" t="str">
        <f>IF(All_Tasks!U1793="","",All_Tasks!U1793)</f>
        <v/>
      </c>
      <c r="V1793">
        <f>IF(A1793="",0,IFERROR(MATCH(A1793,Scope_Labor_Rates!$A$6:$A$46,0)+5,0))</f>
        <v>0</v>
      </c>
      <c r="W1793" s="178">
        <f>IF(V1793&gt;0,INDEX(Scope_Labor_Rates!$C$6:$C$46,V1793-5),0)</f>
        <v>0</v>
      </c>
      <c r="X1793" s="178">
        <f>IF(V1793&gt;0,INDEX(Scope_Labor_Rates!$C$6:$C$46,V1793-5),0)</f>
        <v>0</v>
      </c>
      <c r="Y1793" s="180">
        <f>IF(V1793&gt;0,INDEX(Scope_Labor_Rates!$S$6:$S$46,V1793-5),0)</f>
        <v>0</v>
      </c>
      <c r="Z1793" s="180">
        <f>IF(V1793&gt;0,INDEX(Scope_Labor_Rates!$R$6:$R$46,V1793-5),1)</f>
        <v>1</v>
      </c>
      <c r="AA1793" s="231">
        <f t="shared" si="243"/>
        <v>0</v>
      </c>
      <c r="AB1793" t="str">
        <f t="shared" si="244"/>
        <v/>
      </c>
      <c r="AC1793" s="178" t="str">
        <f t="shared" si="245"/>
        <v/>
      </c>
      <c r="AD1793" s="181">
        <f t="shared" si="246"/>
        <v>0</v>
      </c>
      <c r="AE1793" s="178">
        <f>IF(V1793&gt;0,P1793*INDEX(Scope_Labor_Rates!$E$6:$E$46,V1793-5),0)</f>
        <v>0</v>
      </c>
      <c r="AF1793" s="181">
        <f>IF(V1793&gt;0,AE1793*INDEX(Scope_Labor_Rates!$D$6:$D$46,V1793-5)*AA1793,0)</f>
        <v>0</v>
      </c>
      <c r="AG1793" s="178">
        <f>IF(V1793&gt;0,P1793*INDEX(Scope_Labor_Rates!$G$6:$G$46,V1793-5),0)</f>
        <v>0</v>
      </c>
      <c r="AH1793" s="181">
        <f>IF(V1793&gt;0,AG1793*INDEX(Scope_Labor_Rates!$F$6:$F$46,V1793-5)*AA1793,0)</f>
        <v>0</v>
      </c>
      <c r="AI1793" s="178">
        <f>IF(V1793&gt;0,P1793*INDEX(Scope_Labor_Rates!$I$6:$I$46,V1793-5),0)</f>
        <v>0</v>
      </c>
      <c r="AJ1793" s="181">
        <f>IF(V1793&gt;0,AI1793*INDEX(Scope_Labor_Rates!$H$6:$H$46,V1793-5)*AA1793,0)</f>
        <v>0</v>
      </c>
      <c r="AK1793" s="178">
        <f>IF(V1793&gt;0,P1793*INDEX(Scope_Labor_Rates!$K$6:$K$46,V1793-5),0)</f>
        <v>0</v>
      </c>
      <c r="AL1793" s="181">
        <f>IF(V1793&gt;0,AK1793*INDEX(Scope_Labor_Rates!$J$6:$J$46,V1793-5)*AA1793,0)</f>
        <v>0</v>
      </c>
      <c r="AM1793" s="178">
        <f>IF(V1793&gt;0,P1793*INDEX(Scope_Labor_Rates!$M$6:$M$46,V1793-5),0)</f>
        <v>0</v>
      </c>
      <c r="AN1793" s="178">
        <f>IF(V1793&gt;0,AM1793*INDEX(Scope_Labor_Rates!$L$6:$L$46,V1793-5)*AA1793,0)</f>
        <v>0</v>
      </c>
      <c r="AO1793" s="178">
        <f>IF(V1793&gt;0,P1793*INDEX(Scope_Labor_Rates!$O$6:$O$46,V1793-5)*AA1793,0)</f>
        <v>0</v>
      </c>
      <c r="AP1793" s="181">
        <f>IF(V1793&gt;0,P1793*INDEX(Scope_Labor_Rates!$Q$6:$Q$46,V1793-5)*AA1793,0)</f>
        <v>0</v>
      </c>
      <c r="AQ1793" s="178">
        <f t="shared" si="247"/>
        <v>0</v>
      </c>
      <c r="AR1793" s="178">
        <f t="shared" si="248"/>
        <v>0</v>
      </c>
      <c r="AS1793" s="178">
        <f t="shared" si="249"/>
        <v>0</v>
      </c>
      <c r="AT1793" s="178">
        <f t="shared" si="250"/>
        <v>0</v>
      </c>
      <c r="AU1793">
        <f t="shared" si="251"/>
        <v>0</v>
      </c>
    </row>
    <row r="1794" spans="1:47">
      <c r="A1794" t="str">
        <f>IF(All_Tasks!A1794="","",All_Tasks!A1794)</f>
        <v/>
      </c>
      <c r="B1794" t="str">
        <f>IF(All_Tasks!B1794="","",All_Tasks!B1794)</f>
        <v/>
      </c>
      <c r="C1794" t="str">
        <f>IF(All_Tasks!C1794="","",All_Tasks!C1794)</f>
        <v/>
      </c>
      <c r="D1794" t="str">
        <f>IF(All_Tasks!D1794="","",All_Tasks!D1794)</f>
        <v/>
      </c>
      <c r="E1794" t="str">
        <f>IF(All_Tasks!V1794&lt;&gt;"",All_Tasks!V1794,IF(All_Tasks!E1794&lt;&gt;"",All_Tasks!E1794,""))</f>
        <v/>
      </c>
      <c r="F1794" t="str">
        <f>IF(All_Tasks!F1794="","",All_Tasks!F1794)</f>
        <v/>
      </c>
      <c r="G1794" t="str">
        <f>IF(All_Tasks!G1794="","",All_Tasks!G1794)</f>
        <v/>
      </c>
      <c r="H1794" s="231" t="str">
        <f>IF(All_Tasks!H1794="","",All_Tasks!H1794)</f>
        <v/>
      </c>
      <c r="I1794" t="str">
        <f>IF(All_Tasks!I1794="","",All_Tasks!I1794)</f>
        <v/>
      </c>
      <c r="J1794" t="str">
        <f>IF(All_Tasks!J1794="","",All_Tasks!J1794)</f>
        <v/>
      </c>
      <c r="K1794" t="str">
        <f>IF(All_Tasks!K1794="","",All_Tasks!K1794)</f>
        <v/>
      </c>
      <c r="L1794" s="231" t="str">
        <f>IF(All_Tasks!L1794="","",All_Tasks!L1794)</f>
        <v/>
      </c>
      <c r="M1794" t="str">
        <f>IF(All_Tasks!M1794="","",All_Tasks!M1794)</f>
        <v/>
      </c>
      <c r="N1794" t="str">
        <f>IF(All_Tasks!N1794="","",All_Tasks!N1794)</f>
        <v/>
      </c>
      <c r="O1794" t="str">
        <f>IF(All_Tasks!O1794="","",All_Tasks!O1794)</f>
        <v/>
      </c>
      <c r="P1794" s="181">
        <f>IF(All_Tasks!P1794="",0,All_Tasks!P1794)</f>
        <v>0</v>
      </c>
      <c r="Q1794" s="181">
        <f>IF(All_Tasks!Q1794="",0,All_Tasks!Q1794)</f>
        <v>0</v>
      </c>
      <c r="R1794" s="181">
        <f>IF(All_Tasks!R1794="",0,All_Tasks!R1794)</f>
        <v>0</v>
      </c>
      <c r="S1794" s="181" t="str">
        <f>IF(All_Tasks!S1794="","",All_Tasks!S1794)</f>
        <v/>
      </c>
      <c r="T1794" t="str">
        <f>IF(All_Tasks!T1794="","",All_Tasks!T1794)</f>
        <v/>
      </c>
      <c r="U1794" t="str">
        <f>IF(All_Tasks!U1794="","",All_Tasks!U1794)</f>
        <v/>
      </c>
      <c r="V1794">
        <f>IF(A1794="",0,IFERROR(MATCH(A1794,Scope_Labor_Rates!$A$6:$A$46,0)+5,0))</f>
        <v>0</v>
      </c>
      <c r="W1794" s="178">
        <f>IF(V1794&gt;0,INDEX(Scope_Labor_Rates!$C$6:$C$46,V1794-5),0)</f>
        <v>0</v>
      </c>
      <c r="X1794" s="178">
        <f>IF(V1794&gt;0,INDEX(Scope_Labor_Rates!$C$6:$C$46,V1794-5),0)</f>
        <v>0</v>
      </c>
      <c r="Y1794" s="180">
        <f>IF(V1794&gt;0,INDEX(Scope_Labor_Rates!$S$6:$S$46,V1794-5),0)</f>
        <v>0</v>
      </c>
      <c r="Z1794" s="180">
        <f>IF(V1794&gt;0,INDEX(Scope_Labor_Rates!$R$6:$R$46,V1794-5),1)</f>
        <v>1</v>
      </c>
      <c r="AA1794" s="231">
        <f t="shared" ref="AA1794:AA1857" si="252">IF(OR(L1794&lt;&gt;"",UPPER(S1794)="COMPLETED"),1,0)</f>
        <v>0</v>
      </c>
      <c r="AB1794" t="str">
        <f t="shared" ref="AB1794:AB1857" si="253">IF(L1794="","",L1794-WEEKDAY(L1794,3)+6)</f>
        <v/>
      </c>
      <c r="AC1794" s="178" t="str">
        <f t="shared" ref="AC1794:AC1857" si="254">IF(AB1794="","",IF(DAY(AB1794)&lt;=23,TEXT(AB1794,"MMM-yyyy"),TEXT(EOMONTH(AB1794,0)+1,"MMM-yyyy")))</f>
        <v/>
      </c>
      <c r="AD1794" s="181">
        <f t="shared" ref="AD1794:AD1857" si="255">P1794*X1794*AA1794</f>
        <v>0</v>
      </c>
      <c r="AE1794" s="178">
        <f>IF(V1794&gt;0,P1794*INDEX(Scope_Labor_Rates!$E$6:$E$46,V1794-5),0)</f>
        <v>0</v>
      </c>
      <c r="AF1794" s="181">
        <f>IF(V1794&gt;0,AE1794*INDEX(Scope_Labor_Rates!$D$6:$D$46,V1794-5)*AA1794,0)</f>
        <v>0</v>
      </c>
      <c r="AG1794" s="178">
        <f>IF(V1794&gt;0,P1794*INDEX(Scope_Labor_Rates!$G$6:$G$46,V1794-5),0)</f>
        <v>0</v>
      </c>
      <c r="AH1794" s="181">
        <f>IF(V1794&gt;0,AG1794*INDEX(Scope_Labor_Rates!$F$6:$F$46,V1794-5)*AA1794,0)</f>
        <v>0</v>
      </c>
      <c r="AI1794" s="178">
        <f>IF(V1794&gt;0,P1794*INDEX(Scope_Labor_Rates!$I$6:$I$46,V1794-5),0)</f>
        <v>0</v>
      </c>
      <c r="AJ1794" s="181">
        <f>IF(V1794&gt;0,AI1794*INDEX(Scope_Labor_Rates!$H$6:$H$46,V1794-5)*AA1794,0)</f>
        <v>0</v>
      </c>
      <c r="AK1794" s="178">
        <f>IF(V1794&gt;0,P1794*INDEX(Scope_Labor_Rates!$K$6:$K$46,V1794-5),0)</f>
        <v>0</v>
      </c>
      <c r="AL1794" s="181">
        <f>IF(V1794&gt;0,AK1794*INDEX(Scope_Labor_Rates!$J$6:$J$46,V1794-5)*AA1794,0)</f>
        <v>0</v>
      </c>
      <c r="AM1794" s="178">
        <f>IF(V1794&gt;0,P1794*INDEX(Scope_Labor_Rates!$M$6:$M$46,V1794-5),0)</f>
        <v>0</v>
      </c>
      <c r="AN1794" s="178">
        <f>IF(V1794&gt;0,AM1794*INDEX(Scope_Labor_Rates!$L$6:$L$46,V1794-5)*AA1794,0)</f>
        <v>0</v>
      </c>
      <c r="AO1794" s="178">
        <f>IF(V1794&gt;0,P1794*INDEX(Scope_Labor_Rates!$O$6:$O$46,V1794-5)*AA1794,0)</f>
        <v>0</v>
      </c>
      <c r="AP1794" s="181">
        <f>IF(V1794&gt;0,P1794*INDEX(Scope_Labor_Rates!$Q$6:$Q$46,V1794-5)*AA1794,0)</f>
        <v>0</v>
      </c>
      <c r="AQ1794" s="178">
        <f t="shared" ref="AQ1794:AQ1857" si="256">AE1794+AG1794+AI1794+AK1794+AM1794</f>
        <v>0</v>
      </c>
      <c r="AR1794" s="178">
        <f t="shared" ref="AR1794:AR1857" si="257">AF1794+AH1794+AJ1794+AL1794+AN1794</f>
        <v>0</v>
      </c>
      <c r="AS1794" s="178">
        <f t="shared" ref="AS1794:AS1857" si="258">AO1794+AP1794</f>
        <v>0</v>
      </c>
      <c r="AT1794" s="178">
        <f t="shared" ref="AT1794:AT1857" si="259">AD1794+AR1794+AS1794</f>
        <v>0</v>
      </c>
      <c r="AU1794">
        <f t="shared" ref="AU1794:AU1857" si="260">AT1794*Z1794</f>
        <v>0</v>
      </c>
    </row>
    <row r="1795" spans="1:47">
      <c r="A1795" t="str">
        <f>IF(All_Tasks!A1795="","",All_Tasks!A1795)</f>
        <v/>
      </c>
      <c r="B1795" t="str">
        <f>IF(All_Tasks!B1795="","",All_Tasks!B1795)</f>
        <v/>
      </c>
      <c r="C1795" t="str">
        <f>IF(All_Tasks!C1795="","",All_Tasks!C1795)</f>
        <v/>
      </c>
      <c r="D1795" t="str">
        <f>IF(All_Tasks!D1795="","",All_Tasks!D1795)</f>
        <v/>
      </c>
      <c r="E1795" t="str">
        <f>IF(All_Tasks!V1795&lt;&gt;"",All_Tasks!V1795,IF(All_Tasks!E1795&lt;&gt;"",All_Tasks!E1795,""))</f>
        <v/>
      </c>
      <c r="F1795" t="str">
        <f>IF(All_Tasks!F1795="","",All_Tasks!F1795)</f>
        <v/>
      </c>
      <c r="G1795" t="str">
        <f>IF(All_Tasks!G1795="","",All_Tasks!G1795)</f>
        <v/>
      </c>
      <c r="H1795" s="231" t="str">
        <f>IF(All_Tasks!H1795="","",All_Tasks!H1795)</f>
        <v/>
      </c>
      <c r="I1795" t="str">
        <f>IF(All_Tasks!I1795="","",All_Tasks!I1795)</f>
        <v/>
      </c>
      <c r="J1795" t="str">
        <f>IF(All_Tasks!J1795="","",All_Tasks!J1795)</f>
        <v/>
      </c>
      <c r="K1795" t="str">
        <f>IF(All_Tasks!K1795="","",All_Tasks!K1795)</f>
        <v/>
      </c>
      <c r="L1795" s="231" t="str">
        <f>IF(All_Tasks!L1795="","",All_Tasks!L1795)</f>
        <v/>
      </c>
      <c r="M1795" t="str">
        <f>IF(All_Tasks!M1795="","",All_Tasks!M1795)</f>
        <v/>
      </c>
      <c r="N1795" t="str">
        <f>IF(All_Tasks!N1795="","",All_Tasks!N1795)</f>
        <v/>
      </c>
      <c r="O1795" t="str">
        <f>IF(All_Tasks!O1795="","",All_Tasks!O1795)</f>
        <v/>
      </c>
      <c r="P1795" s="181">
        <f>IF(All_Tasks!P1795="",0,All_Tasks!P1795)</f>
        <v>0</v>
      </c>
      <c r="Q1795" s="181">
        <f>IF(All_Tasks!Q1795="",0,All_Tasks!Q1795)</f>
        <v>0</v>
      </c>
      <c r="R1795" s="181">
        <f>IF(All_Tasks!R1795="",0,All_Tasks!R1795)</f>
        <v>0</v>
      </c>
      <c r="S1795" s="181" t="str">
        <f>IF(All_Tasks!S1795="","",All_Tasks!S1795)</f>
        <v/>
      </c>
      <c r="T1795" t="str">
        <f>IF(All_Tasks!T1795="","",All_Tasks!T1795)</f>
        <v/>
      </c>
      <c r="U1795" t="str">
        <f>IF(All_Tasks!U1795="","",All_Tasks!U1795)</f>
        <v/>
      </c>
      <c r="V1795">
        <f>IF(A1795="",0,IFERROR(MATCH(A1795,Scope_Labor_Rates!$A$6:$A$46,0)+5,0))</f>
        <v>0</v>
      </c>
      <c r="W1795" s="178">
        <f>IF(V1795&gt;0,INDEX(Scope_Labor_Rates!$C$6:$C$46,V1795-5),0)</f>
        <v>0</v>
      </c>
      <c r="X1795" s="178">
        <f>IF(V1795&gt;0,INDEX(Scope_Labor_Rates!$C$6:$C$46,V1795-5),0)</f>
        <v>0</v>
      </c>
      <c r="Y1795" s="180">
        <f>IF(V1795&gt;0,INDEX(Scope_Labor_Rates!$S$6:$S$46,V1795-5),0)</f>
        <v>0</v>
      </c>
      <c r="Z1795" s="180">
        <f>IF(V1795&gt;0,INDEX(Scope_Labor_Rates!$R$6:$R$46,V1795-5),1)</f>
        <v>1</v>
      </c>
      <c r="AA1795" s="231">
        <f t="shared" si="252"/>
        <v>0</v>
      </c>
      <c r="AB1795" t="str">
        <f t="shared" si="253"/>
        <v/>
      </c>
      <c r="AC1795" s="178" t="str">
        <f t="shared" si="254"/>
        <v/>
      </c>
      <c r="AD1795" s="181">
        <f t="shared" si="255"/>
        <v>0</v>
      </c>
      <c r="AE1795" s="178">
        <f>IF(V1795&gt;0,P1795*INDEX(Scope_Labor_Rates!$E$6:$E$46,V1795-5),0)</f>
        <v>0</v>
      </c>
      <c r="AF1795" s="181">
        <f>IF(V1795&gt;0,AE1795*INDEX(Scope_Labor_Rates!$D$6:$D$46,V1795-5)*AA1795,0)</f>
        <v>0</v>
      </c>
      <c r="AG1795" s="178">
        <f>IF(V1795&gt;0,P1795*INDEX(Scope_Labor_Rates!$G$6:$G$46,V1795-5),0)</f>
        <v>0</v>
      </c>
      <c r="AH1795" s="181">
        <f>IF(V1795&gt;0,AG1795*INDEX(Scope_Labor_Rates!$F$6:$F$46,V1795-5)*AA1795,0)</f>
        <v>0</v>
      </c>
      <c r="AI1795" s="178">
        <f>IF(V1795&gt;0,P1795*INDEX(Scope_Labor_Rates!$I$6:$I$46,V1795-5),0)</f>
        <v>0</v>
      </c>
      <c r="AJ1795" s="181">
        <f>IF(V1795&gt;0,AI1795*INDEX(Scope_Labor_Rates!$H$6:$H$46,V1795-5)*AA1795,0)</f>
        <v>0</v>
      </c>
      <c r="AK1795" s="178">
        <f>IF(V1795&gt;0,P1795*INDEX(Scope_Labor_Rates!$K$6:$K$46,V1795-5),0)</f>
        <v>0</v>
      </c>
      <c r="AL1795" s="181">
        <f>IF(V1795&gt;0,AK1795*INDEX(Scope_Labor_Rates!$J$6:$J$46,V1795-5)*AA1795,0)</f>
        <v>0</v>
      </c>
      <c r="AM1795" s="178">
        <f>IF(V1795&gt;0,P1795*INDEX(Scope_Labor_Rates!$M$6:$M$46,V1795-5),0)</f>
        <v>0</v>
      </c>
      <c r="AN1795" s="178">
        <f>IF(V1795&gt;0,AM1795*INDEX(Scope_Labor_Rates!$L$6:$L$46,V1795-5)*AA1795,0)</f>
        <v>0</v>
      </c>
      <c r="AO1795" s="178">
        <f>IF(V1795&gt;0,P1795*INDEX(Scope_Labor_Rates!$O$6:$O$46,V1795-5)*AA1795,0)</f>
        <v>0</v>
      </c>
      <c r="AP1795" s="181">
        <f>IF(V1795&gt;0,P1795*INDEX(Scope_Labor_Rates!$Q$6:$Q$46,V1795-5)*AA1795,0)</f>
        <v>0</v>
      </c>
      <c r="AQ1795" s="178">
        <f t="shared" si="256"/>
        <v>0</v>
      </c>
      <c r="AR1795" s="178">
        <f t="shared" si="257"/>
        <v>0</v>
      </c>
      <c r="AS1795" s="178">
        <f t="shared" si="258"/>
        <v>0</v>
      </c>
      <c r="AT1795" s="178">
        <f t="shared" si="259"/>
        <v>0</v>
      </c>
      <c r="AU1795">
        <f t="shared" si="260"/>
        <v>0</v>
      </c>
    </row>
    <row r="1796" spans="1:47">
      <c r="A1796" t="str">
        <f>IF(All_Tasks!A1796="","",All_Tasks!A1796)</f>
        <v/>
      </c>
      <c r="B1796" t="str">
        <f>IF(All_Tasks!B1796="","",All_Tasks!B1796)</f>
        <v/>
      </c>
      <c r="C1796" t="str">
        <f>IF(All_Tasks!C1796="","",All_Tasks!C1796)</f>
        <v/>
      </c>
      <c r="D1796" t="str">
        <f>IF(All_Tasks!D1796="","",All_Tasks!D1796)</f>
        <v/>
      </c>
      <c r="E1796" t="str">
        <f>IF(All_Tasks!V1796&lt;&gt;"",All_Tasks!V1796,IF(All_Tasks!E1796&lt;&gt;"",All_Tasks!E1796,""))</f>
        <v/>
      </c>
      <c r="F1796" t="str">
        <f>IF(All_Tasks!F1796="","",All_Tasks!F1796)</f>
        <v/>
      </c>
      <c r="G1796" t="str">
        <f>IF(All_Tasks!G1796="","",All_Tasks!G1796)</f>
        <v/>
      </c>
      <c r="H1796" s="231" t="str">
        <f>IF(All_Tasks!H1796="","",All_Tasks!H1796)</f>
        <v/>
      </c>
      <c r="I1796" t="str">
        <f>IF(All_Tasks!I1796="","",All_Tasks!I1796)</f>
        <v/>
      </c>
      <c r="J1796" t="str">
        <f>IF(All_Tasks!J1796="","",All_Tasks!J1796)</f>
        <v/>
      </c>
      <c r="K1796" t="str">
        <f>IF(All_Tasks!K1796="","",All_Tasks!K1796)</f>
        <v/>
      </c>
      <c r="L1796" s="231" t="str">
        <f>IF(All_Tasks!L1796="","",All_Tasks!L1796)</f>
        <v/>
      </c>
      <c r="M1796" t="str">
        <f>IF(All_Tasks!M1796="","",All_Tasks!M1796)</f>
        <v/>
      </c>
      <c r="N1796" t="str">
        <f>IF(All_Tasks!N1796="","",All_Tasks!N1796)</f>
        <v/>
      </c>
      <c r="O1796" t="str">
        <f>IF(All_Tasks!O1796="","",All_Tasks!O1796)</f>
        <v/>
      </c>
      <c r="P1796" s="181">
        <f>IF(All_Tasks!P1796="",0,All_Tasks!P1796)</f>
        <v>0</v>
      </c>
      <c r="Q1796" s="181">
        <f>IF(All_Tasks!Q1796="",0,All_Tasks!Q1796)</f>
        <v>0</v>
      </c>
      <c r="R1796" s="181">
        <f>IF(All_Tasks!R1796="",0,All_Tasks!R1796)</f>
        <v>0</v>
      </c>
      <c r="S1796" s="181" t="str">
        <f>IF(All_Tasks!S1796="","",All_Tasks!S1796)</f>
        <v/>
      </c>
      <c r="T1796" t="str">
        <f>IF(All_Tasks!T1796="","",All_Tasks!T1796)</f>
        <v/>
      </c>
      <c r="U1796" t="str">
        <f>IF(All_Tasks!U1796="","",All_Tasks!U1796)</f>
        <v/>
      </c>
      <c r="V1796">
        <f>IF(A1796="",0,IFERROR(MATCH(A1796,Scope_Labor_Rates!$A$6:$A$46,0)+5,0))</f>
        <v>0</v>
      </c>
      <c r="W1796" s="178">
        <f>IF(V1796&gt;0,INDEX(Scope_Labor_Rates!$C$6:$C$46,V1796-5),0)</f>
        <v>0</v>
      </c>
      <c r="X1796" s="178">
        <f>IF(V1796&gt;0,INDEX(Scope_Labor_Rates!$C$6:$C$46,V1796-5),0)</f>
        <v>0</v>
      </c>
      <c r="Y1796" s="180">
        <f>IF(V1796&gt;0,INDEX(Scope_Labor_Rates!$S$6:$S$46,V1796-5),0)</f>
        <v>0</v>
      </c>
      <c r="Z1796" s="180">
        <f>IF(V1796&gt;0,INDEX(Scope_Labor_Rates!$R$6:$R$46,V1796-5),1)</f>
        <v>1</v>
      </c>
      <c r="AA1796" s="231">
        <f t="shared" si="252"/>
        <v>0</v>
      </c>
      <c r="AB1796" t="str">
        <f t="shared" si="253"/>
        <v/>
      </c>
      <c r="AC1796" s="178" t="str">
        <f t="shared" si="254"/>
        <v/>
      </c>
      <c r="AD1796" s="181">
        <f t="shared" si="255"/>
        <v>0</v>
      </c>
      <c r="AE1796" s="178">
        <f>IF(V1796&gt;0,P1796*INDEX(Scope_Labor_Rates!$E$6:$E$46,V1796-5),0)</f>
        <v>0</v>
      </c>
      <c r="AF1796" s="181">
        <f>IF(V1796&gt;0,AE1796*INDEX(Scope_Labor_Rates!$D$6:$D$46,V1796-5)*AA1796,0)</f>
        <v>0</v>
      </c>
      <c r="AG1796" s="178">
        <f>IF(V1796&gt;0,P1796*INDEX(Scope_Labor_Rates!$G$6:$G$46,V1796-5),0)</f>
        <v>0</v>
      </c>
      <c r="AH1796" s="181">
        <f>IF(V1796&gt;0,AG1796*INDEX(Scope_Labor_Rates!$F$6:$F$46,V1796-5)*AA1796,0)</f>
        <v>0</v>
      </c>
      <c r="AI1796" s="178">
        <f>IF(V1796&gt;0,P1796*INDEX(Scope_Labor_Rates!$I$6:$I$46,V1796-5),0)</f>
        <v>0</v>
      </c>
      <c r="AJ1796" s="181">
        <f>IF(V1796&gt;0,AI1796*INDEX(Scope_Labor_Rates!$H$6:$H$46,V1796-5)*AA1796,0)</f>
        <v>0</v>
      </c>
      <c r="AK1796" s="178">
        <f>IF(V1796&gt;0,P1796*INDEX(Scope_Labor_Rates!$K$6:$K$46,V1796-5),0)</f>
        <v>0</v>
      </c>
      <c r="AL1796" s="181">
        <f>IF(V1796&gt;0,AK1796*INDEX(Scope_Labor_Rates!$J$6:$J$46,V1796-5)*AA1796,0)</f>
        <v>0</v>
      </c>
      <c r="AM1796" s="178">
        <f>IF(V1796&gt;0,P1796*INDEX(Scope_Labor_Rates!$M$6:$M$46,V1796-5),0)</f>
        <v>0</v>
      </c>
      <c r="AN1796" s="178">
        <f>IF(V1796&gt;0,AM1796*INDEX(Scope_Labor_Rates!$L$6:$L$46,V1796-5)*AA1796,0)</f>
        <v>0</v>
      </c>
      <c r="AO1796" s="178">
        <f>IF(V1796&gt;0,P1796*INDEX(Scope_Labor_Rates!$O$6:$O$46,V1796-5)*AA1796,0)</f>
        <v>0</v>
      </c>
      <c r="AP1796" s="181">
        <f>IF(V1796&gt;0,P1796*INDEX(Scope_Labor_Rates!$Q$6:$Q$46,V1796-5)*AA1796,0)</f>
        <v>0</v>
      </c>
      <c r="AQ1796" s="178">
        <f t="shared" si="256"/>
        <v>0</v>
      </c>
      <c r="AR1796" s="178">
        <f t="shared" si="257"/>
        <v>0</v>
      </c>
      <c r="AS1796" s="178">
        <f t="shared" si="258"/>
        <v>0</v>
      </c>
      <c r="AT1796" s="178">
        <f t="shared" si="259"/>
        <v>0</v>
      </c>
      <c r="AU1796">
        <f t="shared" si="260"/>
        <v>0</v>
      </c>
    </row>
    <row r="1797" spans="1:47">
      <c r="A1797" t="str">
        <f>IF(All_Tasks!A1797="","",All_Tasks!A1797)</f>
        <v/>
      </c>
      <c r="B1797" t="str">
        <f>IF(All_Tasks!B1797="","",All_Tasks!B1797)</f>
        <v/>
      </c>
      <c r="C1797" t="str">
        <f>IF(All_Tasks!C1797="","",All_Tasks!C1797)</f>
        <v/>
      </c>
      <c r="D1797" t="str">
        <f>IF(All_Tasks!D1797="","",All_Tasks!D1797)</f>
        <v/>
      </c>
      <c r="E1797" t="str">
        <f>IF(All_Tasks!V1797&lt;&gt;"",All_Tasks!V1797,IF(All_Tasks!E1797&lt;&gt;"",All_Tasks!E1797,""))</f>
        <v/>
      </c>
      <c r="F1797" t="str">
        <f>IF(All_Tasks!F1797="","",All_Tasks!F1797)</f>
        <v/>
      </c>
      <c r="G1797" t="str">
        <f>IF(All_Tasks!G1797="","",All_Tasks!G1797)</f>
        <v/>
      </c>
      <c r="H1797" s="231" t="str">
        <f>IF(All_Tasks!H1797="","",All_Tasks!H1797)</f>
        <v/>
      </c>
      <c r="I1797" t="str">
        <f>IF(All_Tasks!I1797="","",All_Tasks!I1797)</f>
        <v/>
      </c>
      <c r="J1797" t="str">
        <f>IF(All_Tasks!J1797="","",All_Tasks!J1797)</f>
        <v/>
      </c>
      <c r="K1797" t="str">
        <f>IF(All_Tasks!K1797="","",All_Tasks!K1797)</f>
        <v/>
      </c>
      <c r="L1797" s="231" t="str">
        <f>IF(All_Tasks!L1797="","",All_Tasks!L1797)</f>
        <v/>
      </c>
      <c r="M1797" t="str">
        <f>IF(All_Tasks!M1797="","",All_Tasks!M1797)</f>
        <v/>
      </c>
      <c r="N1797" t="str">
        <f>IF(All_Tasks!N1797="","",All_Tasks!N1797)</f>
        <v/>
      </c>
      <c r="O1797" t="str">
        <f>IF(All_Tasks!O1797="","",All_Tasks!O1797)</f>
        <v/>
      </c>
      <c r="P1797" s="181">
        <f>IF(All_Tasks!P1797="",0,All_Tasks!P1797)</f>
        <v>0</v>
      </c>
      <c r="Q1797" s="181">
        <f>IF(All_Tasks!Q1797="",0,All_Tasks!Q1797)</f>
        <v>0</v>
      </c>
      <c r="R1797" s="181">
        <f>IF(All_Tasks!R1797="",0,All_Tasks!R1797)</f>
        <v>0</v>
      </c>
      <c r="S1797" s="181" t="str">
        <f>IF(All_Tasks!S1797="","",All_Tasks!S1797)</f>
        <v/>
      </c>
      <c r="T1797" t="str">
        <f>IF(All_Tasks!T1797="","",All_Tasks!T1797)</f>
        <v/>
      </c>
      <c r="U1797" t="str">
        <f>IF(All_Tasks!U1797="","",All_Tasks!U1797)</f>
        <v/>
      </c>
      <c r="V1797">
        <f>IF(A1797="",0,IFERROR(MATCH(A1797,Scope_Labor_Rates!$A$6:$A$46,0)+5,0))</f>
        <v>0</v>
      </c>
      <c r="W1797" s="178">
        <f>IF(V1797&gt;0,INDEX(Scope_Labor_Rates!$C$6:$C$46,V1797-5),0)</f>
        <v>0</v>
      </c>
      <c r="X1797" s="178">
        <f>IF(V1797&gt;0,INDEX(Scope_Labor_Rates!$C$6:$C$46,V1797-5),0)</f>
        <v>0</v>
      </c>
      <c r="Y1797" s="180">
        <f>IF(V1797&gt;0,INDEX(Scope_Labor_Rates!$S$6:$S$46,V1797-5),0)</f>
        <v>0</v>
      </c>
      <c r="Z1797" s="180">
        <f>IF(V1797&gt;0,INDEX(Scope_Labor_Rates!$R$6:$R$46,V1797-5),1)</f>
        <v>1</v>
      </c>
      <c r="AA1797" s="231">
        <f t="shared" si="252"/>
        <v>0</v>
      </c>
      <c r="AB1797" t="str">
        <f t="shared" si="253"/>
        <v/>
      </c>
      <c r="AC1797" s="178" t="str">
        <f t="shared" si="254"/>
        <v/>
      </c>
      <c r="AD1797" s="181">
        <f t="shared" si="255"/>
        <v>0</v>
      </c>
      <c r="AE1797" s="178">
        <f>IF(V1797&gt;0,P1797*INDEX(Scope_Labor_Rates!$E$6:$E$46,V1797-5),0)</f>
        <v>0</v>
      </c>
      <c r="AF1797" s="181">
        <f>IF(V1797&gt;0,AE1797*INDEX(Scope_Labor_Rates!$D$6:$D$46,V1797-5)*AA1797,0)</f>
        <v>0</v>
      </c>
      <c r="AG1797" s="178">
        <f>IF(V1797&gt;0,P1797*INDEX(Scope_Labor_Rates!$G$6:$G$46,V1797-5),0)</f>
        <v>0</v>
      </c>
      <c r="AH1797" s="181">
        <f>IF(V1797&gt;0,AG1797*INDEX(Scope_Labor_Rates!$F$6:$F$46,V1797-5)*AA1797,0)</f>
        <v>0</v>
      </c>
      <c r="AI1797" s="178">
        <f>IF(V1797&gt;0,P1797*INDEX(Scope_Labor_Rates!$I$6:$I$46,V1797-5),0)</f>
        <v>0</v>
      </c>
      <c r="AJ1797" s="181">
        <f>IF(V1797&gt;0,AI1797*INDEX(Scope_Labor_Rates!$H$6:$H$46,V1797-5)*AA1797,0)</f>
        <v>0</v>
      </c>
      <c r="AK1797" s="178">
        <f>IF(V1797&gt;0,P1797*INDEX(Scope_Labor_Rates!$K$6:$K$46,V1797-5),0)</f>
        <v>0</v>
      </c>
      <c r="AL1797" s="181">
        <f>IF(V1797&gt;0,AK1797*INDEX(Scope_Labor_Rates!$J$6:$J$46,V1797-5)*AA1797,0)</f>
        <v>0</v>
      </c>
      <c r="AM1797" s="178">
        <f>IF(V1797&gt;0,P1797*INDEX(Scope_Labor_Rates!$M$6:$M$46,V1797-5),0)</f>
        <v>0</v>
      </c>
      <c r="AN1797" s="178">
        <f>IF(V1797&gt;0,AM1797*INDEX(Scope_Labor_Rates!$L$6:$L$46,V1797-5)*AA1797,0)</f>
        <v>0</v>
      </c>
      <c r="AO1797" s="178">
        <f>IF(V1797&gt;0,P1797*INDEX(Scope_Labor_Rates!$O$6:$O$46,V1797-5)*AA1797,0)</f>
        <v>0</v>
      </c>
      <c r="AP1797" s="181">
        <f>IF(V1797&gt;0,P1797*INDEX(Scope_Labor_Rates!$Q$6:$Q$46,V1797-5)*AA1797,0)</f>
        <v>0</v>
      </c>
      <c r="AQ1797" s="178">
        <f t="shared" si="256"/>
        <v>0</v>
      </c>
      <c r="AR1797" s="178">
        <f t="shared" si="257"/>
        <v>0</v>
      </c>
      <c r="AS1797" s="178">
        <f t="shared" si="258"/>
        <v>0</v>
      </c>
      <c r="AT1797" s="178">
        <f t="shared" si="259"/>
        <v>0</v>
      </c>
      <c r="AU1797">
        <f t="shared" si="260"/>
        <v>0</v>
      </c>
    </row>
    <row r="1798" spans="1:47">
      <c r="A1798" t="str">
        <f>IF(All_Tasks!A1798="","",All_Tasks!A1798)</f>
        <v/>
      </c>
      <c r="B1798" t="str">
        <f>IF(All_Tasks!B1798="","",All_Tasks!B1798)</f>
        <v/>
      </c>
      <c r="C1798" t="str">
        <f>IF(All_Tasks!C1798="","",All_Tasks!C1798)</f>
        <v/>
      </c>
      <c r="D1798" t="str">
        <f>IF(All_Tasks!D1798="","",All_Tasks!D1798)</f>
        <v/>
      </c>
      <c r="E1798" t="str">
        <f>IF(All_Tasks!V1798&lt;&gt;"",All_Tasks!V1798,IF(All_Tasks!E1798&lt;&gt;"",All_Tasks!E1798,""))</f>
        <v/>
      </c>
      <c r="F1798" t="str">
        <f>IF(All_Tasks!F1798="","",All_Tasks!F1798)</f>
        <v/>
      </c>
      <c r="G1798" t="str">
        <f>IF(All_Tasks!G1798="","",All_Tasks!G1798)</f>
        <v/>
      </c>
      <c r="H1798" s="231" t="str">
        <f>IF(All_Tasks!H1798="","",All_Tasks!H1798)</f>
        <v/>
      </c>
      <c r="I1798" t="str">
        <f>IF(All_Tasks!I1798="","",All_Tasks!I1798)</f>
        <v/>
      </c>
      <c r="J1798" t="str">
        <f>IF(All_Tasks!J1798="","",All_Tasks!J1798)</f>
        <v/>
      </c>
      <c r="K1798" t="str">
        <f>IF(All_Tasks!K1798="","",All_Tasks!K1798)</f>
        <v/>
      </c>
      <c r="L1798" s="231" t="str">
        <f>IF(All_Tasks!L1798="","",All_Tasks!L1798)</f>
        <v/>
      </c>
      <c r="M1798" t="str">
        <f>IF(All_Tasks!M1798="","",All_Tasks!M1798)</f>
        <v/>
      </c>
      <c r="N1798" t="str">
        <f>IF(All_Tasks!N1798="","",All_Tasks!N1798)</f>
        <v/>
      </c>
      <c r="O1798" t="str">
        <f>IF(All_Tasks!O1798="","",All_Tasks!O1798)</f>
        <v/>
      </c>
      <c r="P1798" s="181">
        <f>IF(All_Tasks!P1798="",0,All_Tasks!P1798)</f>
        <v>0</v>
      </c>
      <c r="Q1798" s="181">
        <f>IF(All_Tasks!Q1798="",0,All_Tasks!Q1798)</f>
        <v>0</v>
      </c>
      <c r="R1798" s="181">
        <f>IF(All_Tasks!R1798="",0,All_Tasks!R1798)</f>
        <v>0</v>
      </c>
      <c r="S1798" s="181" t="str">
        <f>IF(All_Tasks!S1798="","",All_Tasks!S1798)</f>
        <v/>
      </c>
      <c r="T1798" t="str">
        <f>IF(All_Tasks!T1798="","",All_Tasks!T1798)</f>
        <v/>
      </c>
      <c r="U1798" t="str">
        <f>IF(All_Tasks!U1798="","",All_Tasks!U1798)</f>
        <v/>
      </c>
      <c r="V1798">
        <f>IF(A1798="",0,IFERROR(MATCH(A1798,Scope_Labor_Rates!$A$6:$A$46,0)+5,0))</f>
        <v>0</v>
      </c>
      <c r="W1798" s="178">
        <f>IF(V1798&gt;0,INDEX(Scope_Labor_Rates!$C$6:$C$46,V1798-5),0)</f>
        <v>0</v>
      </c>
      <c r="X1798" s="178">
        <f>IF(V1798&gt;0,INDEX(Scope_Labor_Rates!$C$6:$C$46,V1798-5),0)</f>
        <v>0</v>
      </c>
      <c r="Y1798" s="180">
        <f>IF(V1798&gt;0,INDEX(Scope_Labor_Rates!$S$6:$S$46,V1798-5),0)</f>
        <v>0</v>
      </c>
      <c r="Z1798" s="180">
        <f>IF(V1798&gt;0,INDEX(Scope_Labor_Rates!$R$6:$R$46,V1798-5),1)</f>
        <v>1</v>
      </c>
      <c r="AA1798" s="231">
        <f t="shared" si="252"/>
        <v>0</v>
      </c>
      <c r="AB1798" t="str">
        <f t="shared" si="253"/>
        <v/>
      </c>
      <c r="AC1798" s="178" t="str">
        <f t="shared" si="254"/>
        <v/>
      </c>
      <c r="AD1798" s="181">
        <f t="shared" si="255"/>
        <v>0</v>
      </c>
      <c r="AE1798" s="178">
        <f>IF(V1798&gt;0,P1798*INDEX(Scope_Labor_Rates!$E$6:$E$46,V1798-5),0)</f>
        <v>0</v>
      </c>
      <c r="AF1798" s="181">
        <f>IF(V1798&gt;0,AE1798*INDEX(Scope_Labor_Rates!$D$6:$D$46,V1798-5)*AA1798,0)</f>
        <v>0</v>
      </c>
      <c r="AG1798" s="178">
        <f>IF(V1798&gt;0,P1798*INDEX(Scope_Labor_Rates!$G$6:$G$46,V1798-5),0)</f>
        <v>0</v>
      </c>
      <c r="AH1798" s="181">
        <f>IF(V1798&gt;0,AG1798*INDEX(Scope_Labor_Rates!$F$6:$F$46,V1798-5)*AA1798,0)</f>
        <v>0</v>
      </c>
      <c r="AI1798" s="178">
        <f>IF(V1798&gt;0,P1798*INDEX(Scope_Labor_Rates!$I$6:$I$46,V1798-5),0)</f>
        <v>0</v>
      </c>
      <c r="AJ1798" s="181">
        <f>IF(V1798&gt;0,AI1798*INDEX(Scope_Labor_Rates!$H$6:$H$46,V1798-5)*AA1798,0)</f>
        <v>0</v>
      </c>
      <c r="AK1798" s="178">
        <f>IF(V1798&gt;0,P1798*INDEX(Scope_Labor_Rates!$K$6:$K$46,V1798-5),0)</f>
        <v>0</v>
      </c>
      <c r="AL1798" s="181">
        <f>IF(V1798&gt;0,AK1798*INDEX(Scope_Labor_Rates!$J$6:$J$46,V1798-5)*AA1798,0)</f>
        <v>0</v>
      </c>
      <c r="AM1798" s="178">
        <f>IF(V1798&gt;0,P1798*INDEX(Scope_Labor_Rates!$M$6:$M$46,V1798-5),0)</f>
        <v>0</v>
      </c>
      <c r="AN1798" s="178">
        <f>IF(V1798&gt;0,AM1798*INDEX(Scope_Labor_Rates!$L$6:$L$46,V1798-5)*AA1798,0)</f>
        <v>0</v>
      </c>
      <c r="AO1798" s="178">
        <f>IF(V1798&gt;0,P1798*INDEX(Scope_Labor_Rates!$O$6:$O$46,V1798-5)*AA1798,0)</f>
        <v>0</v>
      </c>
      <c r="AP1798" s="181">
        <f>IF(V1798&gt;0,P1798*INDEX(Scope_Labor_Rates!$Q$6:$Q$46,V1798-5)*AA1798,0)</f>
        <v>0</v>
      </c>
      <c r="AQ1798" s="178">
        <f t="shared" si="256"/>
        <v>0</v>
      </c>
      <c r="AR1798" s="178">
        <f t="shared" si="257"/>
        <v>0</v>
      </c>
      <c r="AS1798" s="178">
        <f t="shared" si="258"/>
        <v>0</v>
      </c>
      <c r="AT1798" s="178">
        <f t="shared" si="259"/>
        <v>0</v>
      </c>
      <c r="AU1798">
        <f t="shared" si="260"/>
        <v>0</v>
      </c>
    </row>
    <row r="1799" spans="1:47">
      <c r="A1799" t="str">
        <f>IF(All_Tasks!A1799="","",All_Tasks!A1799)</f>
        <v/>
      </c>
      <c r="B1799" t="str">
        <f>IF(All_Tasks!B1799="","",All_Tasks!B1799)</f>
        <v/>
      </c>
      <c r="C1799" t="str">
        <f>IF(All_Tasks!C1799="","",All_Tasks!C1799)</f>
        <v/>
      </c>
      <c r="D1799" t="str">
        <f>IF(All_Tasks!D1799="","",All_Tasks!D1799)</f>
        <v/>
      </c>
      <c r="E1799" t="str">
        <f>IF(All_Tasks!V1799&lt;&gt;"",All_Tasks!V1799,IF(All_Tasks!E1799&lt;&gt;"",All_Tasks!E1799,""))</f>
        <v/>
      </c>
      <c r="F1799" t="str">
        <f>IF(All_Tasks!F1799="","",All_Tasks!F1799)</f>
        <v/>
      </c>
      <c r="G1799" t="str">
        <f>IF(All_Tasks!G1799="","",All_Tasks!G1799)</f>
        <v/>
      </c>
      <c r="H1799" s="231" t="str">
        <f>IF(All_Tasks!H1799="","",All_Tasks!H1799)</f>
        <v/>
      </c>
      <c r="I1799" t="str">
        <f>IF(All_Tasks!I1799="","",All_Tasks!I1799)</f>
        <v/>
      </c>
      <c r="J1799" t="str">
        <f>IF(All_Tasks!J1799="","",All_Tasks!J1799)</f>
        <v/>
      </c>
      <c r="K1799" t="str">
        <f>IF(All_Tasks!K1799="","",All_Tasks!K1799)</f>
        <v/>
      </c>
      <c r="L1799" s="231" t="str">
        <f>IF(All_Tasks!L1799="","",All_Tasks!L1799)</f>
        <v/>
      </c>
      <c r="M1799" t="str">
        <f>IF(All_Tasks!M1799="","",All_Tasks!M1799)</f>
        <v/>
      </c>
      <c r="N1799" t="str">
        <f>IF(All_Tasks!N1799="","",All_Tasks!N1799)</f>
        <v/>
      </c>
      <c r="O1799" t="str">
        <f>IF(All_Tasks!O1799="","",All_Tasks!O1799)</f>
        <v/>
      </c>
      <c r="P1799" s="181">
        <f>IF(All_Tasks!P1799="",0,All_Tasks!P1799)</f>
        <v>0</v>
      </c>
      <c r="Q1799" s="181">
        <f>IF(All_Tasks!Q1799="",0,All_Tasks!Q1799)</f>
        <v>0</v>
      </c>
      <c r="R1799" s="181">
        <f>IF(All_Tasks!R1799="",0,All_Tasks!R1799)</f>
        <v>0</v>
      </c>
      <c r="S1799" s="181" t="str">
        <f>IF(All_Tasks!S1799="","",All_Tasks!S1799)</f>
        <v/>
      </c>
      <c r="T1799" t="str">
        <f>IF(All_Tasks!T1799="","",All_Tasks!T1799)</f>
        <v/>
      </c>
      <c r="U1799" t="str">
        <f>IF(All_Tasks!U1799="","",All_Tasks!U1799)</f>
        <v/>
      </c>
      <c r="V1799">
        <f>IF(A1799="",0,IFERROR(MATCH(A1799,Scope_Labor_Rates!$A$6:$A$46,0)+5,0))</f>
        <v>0</v>
      </c>
      <c r="W1799" s="178">
        <f>IF(V1799&gt;0,INDEX(Scope_Labor_Rates!$C$6:$C$46,V1799-5),0)</f>
        <v>0</v>
      </c>
      <c r="X1799" s="178">
        <f>IF(V1799&gt;0,INDEX(Scope_Labor_Rates!$C$6:$C$46,V1799-5),0)</f>
        <v>0</v>
      </c>
      <c r="Y1799" s="180">
        <f>IF(V1799&gt;0,INDEX(Scope_Labor_Rates!$S$6:$S$46,V1799-5),0)</f>
        <v>0</v>
      </c>
      <c r="Z1799" s="180">
        <f>IF(V1799&gt;0,INDEX(Scope_Labor_Rates!$R$6:$R$46,V1799-5),1)</f>
        <v>1</v>
      </c>
      <c r="AA1799" s="231">
        <f t="shared" si="252"/>
        <v>0</v>
      </c>
      <c r="AB1799" t="str">
        <f t="shared" si="253"/>
        <v/>
      </c>
      <c r="AC1799" s="178" t="str">
        <f t="shared" si="254"/>
        <v/>
      </c>
      <c r="AD1799" s="181">
        <f t="shared" si="255"/>
        <v>0</v>
      </c>
      <c r="AE1799" s="178">
        <f>IF(V1799&gt;0,P1799*INDEX(Scope_Labor_Rates!$E$6:$E$46,V1799-5),0)</f>
        <v>0</v>
      </c>
      <c r="AF1799" s="181">
        <f>IF(V1799&gt;0,AE1799*INDEX(Scope_Labor_Rates!$D$6:$D$46,V1799-5)*AA1799,0)</f>
        <v>0</v>
      </c>
      <c r="AG1799" s="178">
        <f>IF(V1799&gt;0,P1799*INDEX(Scope_Labor_Rates!$G$6:$G$46,V1799-5),0)</f>
        <v>0</v>
      </c>
      <c r="AH1799" s="181">
        <f>IF(V1799&gt;0,AG1799*INDEX(Scope_Labor_Rates!$F$6:$F$46,V1799-5)*AA1799,0)</f>
        <v>0</v>
      </c>
      <c r="AI1799" s="178">
        <f>IF(V1799&gt;0,P1799*INDEX(Scope_Labor_Rates!$I$6:$I$46,V1799-5),0)</f>
        <v>0</v>
      </c>
      <c r="AJ1799" s="181">
        <f>IF(V1799&gt;0,AI1799*INDEX(Scope_Labor_Rates!$H$6:$H$46,V1799-5)*AA1799,0)</f>
        <v>0</v>
      </c>
      <c r="AK1799" s="178">
        <f>IF(V1799&gt;0,P1799*INDEX(Scope_Labor_Rates!$K$6:$K$46,V1799-5),0)</f>
        <v>0</v>
      </c>
      <c r="AL1799" s="181">
        <f>IF(V1799&gt;0,AK1799*INDEX(Scope_Labor_Rates!$J$6:$J$46,V1799-5)*AA1799,0)</f>
        <v>0</v>
      </c>
      <c r="AM1799" s="178">
        <f>IF(V1799&gt;0,P1799*INDEX(Scope_Labor_Rates!$M$6:$M$46,V1799-5),0)</f>
        <v>0</v>
      </c>
      <c r="AN1799" s="178">
        <f>IF(V1799&gt;0,AM1799*INDEX(Scope_Labor_Rates!$L$6:$L$46,V1799-5)*AA1799,0)</f>
        <v>0</v>
      </c>
      <c r="AO1799" s="178">
        <f>IF(V1799&gt;0,P1799*INDEX(Scope_Labor_Rates!$O$6:$O$46,V1799-5)*AA1799,0)</f>
        <v>0</v>
      </c>
      <c r="AP1799" s="181">
        <f>IF(V1799&gt;0,P1799*INDEX(Scope_Labor_Rates!$Q$6:$Q$46,V1799-5)*AA1799,0)</f>
        <v>0</v>
      </c>
      <c r="AQ1799" s="178">
        <f t="shared" si="256"/>
        <v>0</v>
      </c>
      <c r="AR1799" s="178">
        <f t="shared" si="257"/>
        <v>0</v>
      </c>
      <c r="AS1799" s="178">
        <f t="shared" si="258"/>
        <v>0</v>
      </c>
      <c r="AT1799" s="178">
        <f t="shared" si="259"/>
        <v>0</v>
      </c>
      <c r="AU1799">
        <f t="shared" si="260"/>
        <v>0</v>
      </c>
    </row>
    <row r="1800" spans="1:47">
      <c r="A1800" t="str">
        <f>IF(All_Tasks!A1800="","",All_Tasks!A1800)</f>
        <v/>
      </c>
      <c r="B1800" t="str">
        <f>IF(All_Tasks!B1800="","",All_Tasks!B1800)</f>
        <v/>
      </c>
      <c r="C1800" t="str">
        <f>IF(All_Tasks!C1800="","",All_Tasks!C1800)</f>
        <v/>
      </c>
      <c r="D1800" t="str">
        <f>IF(All_Tasks!D1800="","",All_Tasks!D1800)</f>
        <v/>
      </c>
      <c r="E1800" t="str">
        <f>IF(All_Tasks!V1800&lt;&gt;"",All_Tasks!V1800,IF(All_Tasks!E1800&lt;&gt;"",All_Tasks!E1800,""))</f>
        <v/>
      </c>
      <c r="F1800" t="str">
        <f>IF(All_Tasks!F1800="","",All_Tasks!F1800)</f>
        <v/>
      </c>
      <c r="G1800" t="str">
        <f>IF(All_Tasks!G1800="","",All_Tasks!G1800)</f>
        <v/>
      </c>
      <c r="H1800" s="231" t="str">
        <f>IF(All_Tasks!H1800="","",All_Tasks!H1800)</f>
        <v/>
      </c>
      <c r="I1800" t="str">
        <f>IF(All_Tasks!I1800="","",All_Tasks!I1800)</f>
        <v/>
      </c>
      <c r="J1800" t="str">
        <f>IF(All_Tasks!J1800="","",All_Tasks!J1800)</f>
        <v/>
      </c>
      <c r="K1800" t="str">
        <f>IF(All_Tasks!K1800="","",All_Tasks!K1800)</f>
        <v/>
      </c>
      <c r="L1800" s="231" t="str">
        <f>IF(All_Tasks!L1800="","",All_Tasks!L1800)</f>
        <v/>
      </c>
      <c r="M1800" t="str">
        <f>IF(All_Tasks!M1800="","",All_Tasks!M1800)</f>
        <v/>
      </c>
      <c r="N1800" t="str">
        <f>IF(All_Tasks!N1800="","",All_Tasks!N1800)</f>
        <v/>
      </c>
      <c r="O1800" t="str">
        <f>IF(All_Tasks!O1800="","",All_Tasks!O1800)</f>
        <v/>
      </c>
      <c r="P1800" s="181">
        <f>IF(All_Tasks!P1800="",0,All_Tasks!P1800)</f>
        <v>0</v>
      </c>
      <c r="Q1800" s="181">
        <f>IF(All_Tasks!Q1800="",0,All_Tasks!Q1800)</f>
        <v>0</v>
      </c>
      <c r="R1800" s="181">
        <f>IF(All_Tasks!R1800="",0,All_Tasks!R1800)</f>
        <v>0</v>
      </c>
      <c r="S1800" s="181" t="str">
        <f>IF(All_Tasks!S1800="","",All_Tasks!S1800)</f>
        <v/>
      </c>
      <c r="T1800" t="str">
        <f>IF(All_Tasks!T1800="","",All_Tasks!T1800)</f>
        <v/>
      </c>
      <c r="U1800" t="str">
        <f>IF(All_Tasks!U1800="","",All_Tasks!U1800)</f>
        <v/>
      </c>
      <c r="V1800">
        <f>IF(A1800="",0,IFERROR(MATCH(A1800,Scope_Labor_Rates!$A$6:$A$46,0)+5,0))</f>
        <v>0</v>
      </c>
      <c r="W1800" s="178">
        <f>IF(V1800&gt;0,INDEX(Scope_Labor_Rates!$C$6:$C$46,V1800-5),0)</f>
        <v>0</v>
      </c>
      <c r="X1800" s="178">
        <f>IF(V1800&gt;0,INDEX(Scope_Labor_Rates!$C$6:$C$46,V1800-5),0)</f>
        <v>0</v>
      </c>
      <c r="Y1800" s="180">
        <f>IF(V1800&gt;0,INDEX(Scope_Labor_Rates!$S$6:$S$46,V1800-5),0)</f>
        <v>0</v>
      </c>
      <c r="Z1800" s="180">
        <f>IF(V1800&gt;0,INDEX(Scope_Labor_Rates!$R$6:$R$46,V1800-5),1)</f>
        <v>1</v>
      </c>
      <c r="AA1800" s="231">
        <f t="shared" si="252"/>
        <v>0</v>
      </c>
      <c r="AB1800" t="str">
        <f t="shared" si="253"/>
        <v/>
      </c>
      <c r="AC1800" s="178" t="str">
        <f t="shared" si="254"/>
        <v/>
      </c>
      <c r="AD1800" s="181">
        <f t="shared" si="255"/>
        <v>0</v>
      </c>
      <c r="AE1800" s="178">
        <f>IF(V1800&gt;0,P1800*INDEX(Scope_Labor_Rates!$E$6:$E$46,V1800-5),0)</f>
        <v>0</v>
      </c>
      <c r="AF1800" s="181">
        <f>IF(V1800&gt;0,AE1800*INDEX(Scope_Labor_Rates!$D$6:$D$46,V1800-5)*AA1800,0)</f>
        <v>0</v>
      </c>
      <c r="AG1800" s="178">
        <f>IF(V1800&gt;0,P1800*INDEX(Scope_Labor_Rates!$G$6:$G$46,V1800-5),0)</f>
        <v>0</v>
      </c>
      <c r="AH1800" s="181">
        <f>IF(V1800&gt;0,AG1800*INDEX(Scope_Labor_Rates!$F$6:$F$46,V1800-5)*AA1800,0)</f>
        <v>0</v>
      </c>
      <c r="AI1800" s="178">
        <f>IF(V1800&gt;0,P1800*INDEX(Scope_Labor_Rates!$I$6:$I$46,V1800-5),0)</f>
        <v>0</v>
      </c>
      <c r="AJ1800" s="181">
        <f>IF(V1800&gt;0,AI1800*INDEX(Scope_Labor_Rates!$H$6:$H$46,V1800-5)*AA1800,0)</f>
        <v>0</v>
      </c>
      <c r="AK1800" s="178">
        <f>IF(V1800&gt;0,P1800*INDEX(Scope_Labor_Rates!$K$6:$K$46,V1800-5),0)</f>
        <v>0</v>
      </c>
      <c r="AL1800" s="181">
        <f>IF(V1800&gt;0,AK1800*INDEX(Scope_Labor_Rates!$J$6:$J$46,V1800-5)*AA1800,0)</f>
        <v>0</v>
      </c>
      <c r="AM1800" s="178">
        <f>IF(V1800&gt;0,P1800*INDEX(Scope_Labor_Rates!$M$6:$M$46,V1800-5),0)</f>
        <v>0</v>
      </c>
      <c r="AN1800" s="178">
        <f>IF(V1800&gt;0,AM1800*INDEX(Scope_Labor_Rates!$L$6:$L$46,V1800-5)*AA1800,0)</f>
        <v>0</v>
      </c>
      <c r="AO1800" s="178">
        <f>IF(V1800&gt;0,P1800*INDEX(Scope_Labor_Rates!$O$6:$O$46,V1800-5)*AA1800,0)</f>
        <v>0</v>
      </c>
      <c r="AP1800" s="181">
        <f>IF(V1800&gt;0,P1800*INDEX(Scope_Labor_Rates!$Q$6:$Q$46,V1800-5)*AA1800,0)</f>
        <v>0</v>
      </c>
      <c r="AQ1800" s="178">
        <f t="shared" si="256"/>
        <v>0</v>
      </c>
      <c r="AR1800" s="178">
        <f t="shared" si="257"/>
        <v>0</v>
      </c>
      <c r="AS1800" s="178">
        <f t="shared" si="258"/>
        <v>0</v>
      </c>
      <c r="AT1800" s="178">
        <f t="shared" si="259"/>
        <v>0</v>
      </c>
      <c r="AU1800">
        <f t="shared" si="260"/>
        <v>0</v>
      </c>
    </row>
    <row r="1801" spans="1:47">
      <c r="A1801" t="str">
        <f>IF(All_Tasks!A1801="","",All_Tasks!A1801)</f>
        <v/>
      </c>
      <c r="B1801" t="str">
        <f>IF(All_Tasks!B1801="","",All_Tasks!B1801)</f>
        <v/>
      </c>
      <c r="C1801" t="str">
        <f>IF(All_Tasks!C1801="","",All_Tasks!C1801)</f>
        <v/>
      </c>
      <c r="D1801" t="str">
        <f>IF(All_Tasks!D1801="","",All_Tasks!D1801)</f>
        <v/>
      </c>
      <c r="E1801" t="str">
        <f>IF(All_Tasks!V1801&lt;&gt;"",All_Tasks!V1801,IF(All_Tasks!E1801&lt;&gt;"",All_Tasks!E1801,""))</f>
        <v/>
      </c>
      <c r="F1801" t="str">
        <f>IF(All_Tasks!F1801="","",All_Tasks!F1801)</f>
        <v/>
      </c>
      <c r="G1801" t="str">
        <f>IF(All_Tasks!G1801="","",All_Tasks!G1801)</f>
        <v/>
      </c>
      <c r="H1801" s="231" t="str">
        <f>IF(All_Tasks!H1801="","",All_Tasks!H1801)</f>
        <v/>
      </c>
      <c r="I1801" t="str">
        <f>IF(All_Tasks!I1801="","",All_Tasks!I1801)</f>
        <v/>
      </c>
      <c r="J1801" t="str">
        <f>IF(All_Tasks!J1801="","",All_Tasks!J1801)</f>
        <v/>
      </c>
      <c r="K1801" t="str">
        <f>IF(All_Tasks!K1801="","",All_Tasks!K1801)</f>
        <v/>
      </c>
      <c r="L1801" s="231" t="str">
        <f>IF(All_Tasks!L1801="","",All_Tasks!L1801)</f>
        <v/>
      </c>
      <c r="M1801" t="str">
        <f>IF(All_Tasks!M1801="","",All_Tasks!M1801)</f>
        <v/>
      </c>
      <c r="N1801" t="str">
        <f>IF(All_Tasks!N1801="","",All_Tasks!N1801)</f>
        <v/>
      </c>
      <c r="O1801" t="str">
        <f>IF(All_Tasks!O1801="","",All_Tasks!O1801)</f>
        <v/>
      </c>
      <c r="P1801" s="181">
        <f>IF(All_Tasks!P1801="",0,All_Tasks!P1801)</f>
        <v>0</v>
      </c>
      <c r="Q1801" s="181">
        <f>IF(All_Tasks!Q1801="",0,All_Tasks!Q1801)</f>
        <v>0</v>
      </c>
      <c r="R1801" s="181">
        <f>IF(All_Tasks!R1801="",0,All_Tasks!R1801)</f>
        <v>0</v>
      </c>
      <c r="S1801" s="181" t="str">
        <f>IF(All_Tasks!S1801="","",All_Tasks!S1801)</f>
        <v/>
      </c>
      <c r="T1801" t="str">
        <f>IF(All_Tasks!T1801="","",All_Tasks!T1801)</f>
        <v/>
      </c>
      <c r="U1801" t="str">
        <f>IF(All_Tasks!U1801="","",All_Tasks!U1801)</f>
        <v/>
      </c>
      <c r="V1801">
        <f>IF(A1801="",0,IFERROR(MATCH(A1801,Scope_Labor_Rates!$A$6:$A$46,0)+5,0))</f>
        <v>0</v>
      </c>
      <c r="W1801" s="178">
        <f>IF(V1801&gt;0,INDEX(Scope_Labor_Rates!$C$6:$C$46,V1801-5),0)</f>
        <v>0</v>
      </c>
      <c r="X1801" s="178">
        <f>IF(V1801&gt;0,INDEX(Scope_Labor_Rates!$C$6:$C$46,V1801-5),0)</f>
        <v>0</v>
      </c>
      <c r="Y1801" s="180">
        <f>IF(V1801&gt;0,INDEX(Scope_Labor_Rates!$S$6:$S$46,V1801-5),0)</f>
        <v>0</v>
      </c>
      <c r="Z1801" s="180">
        <f>IF(V1801&gt;0,INDEX(Scope_Labor_Rates!$R$6:$R$46,V1801-5),1)</f>
        <v>1</v>
      </c>
      <c r="AA1801" s="231">
        <f t="shared" si="252"/>
        <v>0</v>
      </c>
      <c r="AB1801" t="str">
        <f t="shared" si="253"/>
        <v/>
      </c>
      <c r="AC1801" s="178" t="str">
        <f t="shared" si="254"/>
        <v/>
      </c>
      <c r="AD1801" s="181">
        <f t="shared" si="255"/>
        <v>0</v>
      </c>
      <c r="AE1801" s="178">
        <f>IF(V1801&gt;0,P1801*INDEX(Scope_Labor_Rates!$E$6:$E$46,V1801-5),0)</f>
        <v>0</v>
      </c>
      <c r="AF1801" s="181">
        <f>IF(V1801&gt;0,AE1801*INDEX(Scope_Labor_Rates!$D$6:$D$46,V1801-5)*AA1801,0)</f>
        <v>0</v>
      </c>
      <c r="AG1801" s="178">
        <f>IF(V1801&gt;0,P1801*INDEX(Scope_Labor_Rates!$G$6:$G$46,V1801-5),0)</f>
        <v>0</v>
      </c>
      <c r="AH1801" s="181">
        <f>IF(V1801&gt;0,AG1801*INDEX(Scope_Labor_Rates!$F$6:$F$46,V1801-5)*AA1801,0)</f>
        <v>0</v>
      </c>
      <c r="AI1801" s="178">
        <f>IF(V1801&gt;0,P1801*INDEX(Scope_Labor_Rates!$I$6:$I$46,V1801-5),0)</f>
        <v>0</v>
      </c>
      <c r="AJ1801" s="181">
        <f>IF(V1801&gt;0,AI1801*INDEX(Scope_Labor_Rates!$H$6:$H$46,V1801-5)*AA1801,0)</f>
        <v>0</v>
      </c>
      <c r="AK1801" s="178">
        <f>IF(V1801&gt;0,P1801*INDEX(Scope_Labor_Rates!$K$6:$K$46,V1801-5),0)</f>
        <v>0</v>
      </c>
      <c r="AL1801" s="181">
        <f>IF(V1801&gt;0,AK1801*INDEX(Scope_Labor_Rates!$J$6:$J$46,V1801-5)*AA1801,0)</f>
        <v>0</v>
      </c>
      <c r="AM1801" s="178">
        <f>IF(V1801&gt;0,P1801*INDEX(Scope_Labor_Rates!$M$6:$M$46,V1801-5),0)</f>
        <v>0</v>
      </c>
      <c r="AN1801" s="178">
        <f>IF(V1801&gt;0,AM1801*INDEX(Scope_Labor_Rates!$L$6:$L$46,V1801-5)*AA1801,0)</f>
        <v>0</v>
      </c>
      <c r="AO1801" s="178">
        <f>IF(V1801&gt;0,P1801*INDEX(Scope_Labor_Rates!$O$6:$O$46,V1801-5)*AA1801,0)</f>
        <v>0</v>
      </c>
      <c r="AP1801" s="181">
        <f>IF(V1801&gt;0,P1801*INDEX(Scope_Labor_Rates!$Q$6:$Q$46,V1801-5)*AA1801,0)</f>
        <v>0</v>
      </c>
      <c r="AQ1801" s="178">
        <f t="shared" si="256"/>
        <v>0</v>
      </c>
      <c r="AR1801" s="178">
        <f t="shared" si="257"/>
        <v>0</v>
      </c>
      <c r="AS1801" s="178">
        <f t="shared" si="258"/>
        <v>0</v>
      </c>
      <c r="AT1801" s="178">
        <f t="shared" si="259"/>
        <v>0</v>
      </c>
      <c r="AU1801">
        <f t="shared" si="260"/>
        <v>0</v>
      </c>
    </row>
    <row r="1802" spans="1:47">
      <c r="A1802" t="str">
        <f>IF(All_Tasks!A1802="","",All_Tasks!A1802)</f>
        <v/>
      </c>
      <c r="B1802" t="str">
        <f>IF(All_Tasks!B1802="","",All_Tasks!B1802)</f>
        <v/>
      </c>
      <c r="C1802" t="str">
        <f>IF(All_Tasks!C1802="","",All_Tasks!C1802)</f>
        <v/>
      </c>
      <c r="D1802" t="str">
        <f>IF(All_Tasks!D1802="","",All_Tasks!D1802)</f>
        <v/>
      </c>
      <c r="E1802" t="str">
        <f>IF(All_Tasks!V1802&lt;&gt;"",All_Tasks!V1802,IF(All_Tasks!E1802&lt;&gt;"",All_Tasks!E1802,""))</f>
        <v/>
      </c>
      <c r="F1802" t="str">
        <f>IF(All_Tasks!F1802="","",All_Tasks!F1802)</f>
        <v/>
      </c>
      <c r="G1802" t="str">
        <f>IF(All_Tasks!G1802="","",All_Tasks!G1802)</f>
        <v/>
      </c>
      <c r="H1802" s="231" t="str">
        <f>IF(All_Tasks!H1802="","",All_Tasks!H1802)</f>
        <v/>
      </c>
      <c r="I1802" t="str">
        <f>IF(All_Tasks!I1802="","",All_Tasks!I1802)</f>
        <v/>
      </c>
      <c r="J1802" t="str">
        <f>IF(All_Tasks!J1802="","",All_Tasks!J1802)</f>
        <v/>
      </c>
      <c r="K1802" t="str">
        <f>IF(All_Tasks!K1802="","",All_Tasks!K1802)</f>
        <v/>
      </c>
      <c r="L1802" s="231" t="str">
        <f>IF(All_Tasks!L1802="","",All_Tasks!L1802)</f>
        <v/>
      </c>
      <c r="M1802" t="str">
        <f>IF(All_Tasks!M1802="","",All_Tasks!M1802)</f>
        <v/>
      </c>
      <c r="N1802" t="str">
        <f>IF(All_Tasks!N1802="","",All_Tasks!N1802)</f>
        <v/>
      </c>
      <c r="O1802" t="str">
        <f>IF(All_Tasks!O1802="","",All_Tasks!O1802)</f>
        <v/>
      </c>
      <c r="P1802" s="181">
        <f>IF(All_Tasks!P1802="",0,All_Tasks!P1802)</f>
        <v>0</v>
      </c>
      <c r="Q1802" s="181">
        <f>IF(All_Tasks!Q1802="",0,All_Tasks!Q1802)</f>
        <v>0</v>
      </c>
      <c r="R1802" s="181">
        <f>IF(All_Tasks!R1802="",0,All_Tasks!R1802)</f>
        <v>0</v>
      </c>
      <c r="S1802" s="181" t="str">
        <f>IF(All_Tasks!S1802="","",All_Tasks!S1802)</f>
        <v/>
      </c>
      <c r="T1802" t="str">
        <f>IF(All_Tasks!T1802="","",All_Tasks!T1802)</f>
        <v/>
      </c>
      <c r="U1802" t="str">
        <f>IF(All_Tasks!U1802="","",All_Tasks!U1802)</f>
        <v/>
      </c>
      <c r="V1802">
        <f>IF(A1802="",0,IFERROR(MATCH(A1802,Scope_Labor_Rates!$A$6:$A$46,0)+5,0))</f>
        <v>0</v>
      </c>
      <c r="W1802" s="178">
        <f>IF(V1802&gt;0,INDEX(Scope_Labor_Rates!$C$6:$C$46,V1802-5),0)</f>
        <v>0</v>
      </c>
      <c r="X1802" s="178">
        <f>IF(V1802&gt;0,INDEX(Scope_Labor_Rates!$C$6:$C$46,V1802-5),0)</f>
        <v>0</v>
      </c>
      <c r="Y1802" s="180">
        <f>IF(V1802&gt;0,INDEX(Scope_Labor_Rates!$S$6:$S$46,V1802-5),0)</f>
        <v>0</v>
      </c>
      <c r="Z1802" s="180">
        <f>IF(V1802&gt;0,INDEX(Scope_Labor_Rates!$R$6:$R$46,V1802-5),1)</f>
        <v>1</v>
      </c>
      <c r="AA1802" s="231">
        <f t="shared" si="252"/>
        <v>0</v>
      </c>
      <c r="AB1802" t="str">
        <f t="shared" si="253"/>
        <v/>
      </c>
      <c r="AC1802" s="178" t="str">
        <f t="shared" si="254"/>
        <v/>
      </c>
      <c r="AD1802" s="181">
        <f t="shared" si="255"/>
        <v>0</v>
      </c>
      <c r="AE1802" s="178">
        <f>IF(V1802&gt;0,P1802*INDEX(Scope_Labor_Rates!$E$6:$E$46,V1802-5),0)</f>
        <v>0</v>
      </c>
      <c r="AF1802" s="181">
        <f>IF(V1802&gt;0,AE1802*INDEX(Scope_Labor_Rates!$D$6:$D$46,V1802-5)*AA1802,0)</f>
        <v>0</v>
      </c>
      <c r="AG1802" s="178">
        <f>IF(V1802&gt;0,P1802*INDEX(Scope_Labor_Rates!$G$6:$G$46,V1802-5),0)</f>
        <v>0</v>
      </c>
      <c r="AH1802" s="181">
        <f>IF(V1802&gt;0,AG1802*INDEX(Scope_Labor_Rates!$F$6:$F$46,V1802-5)*AA1802,0)</f>
        <v>0</v>
      </c>
      <c r="AI1802" s="178">
        <f>IF(V1802&gt;0,P1802*INDEX(Scope_Labor_Rates!$I$6:$I$46,V1802-5),0)</f>
        <v>0</v>
      </c>
      <c r="AJ1802" s="181">
        <f>IF(V1802&gt;0,AI1802*INDEX(Scope_Labor_Rates!$H$6:$H$46,V1802-5)*AA1802,0)</f>
        <v>0</v>
      </c>
      <c r="AK1802" s="178">
        <f>IF(V1802&gt;0,P1802*INDEX(Scope_Labor_Rates!$K$6:$K$46,V1802-5),0)</f>
        <v>0</v>
      </c>
      <c r="AL1802" s="181">
        <f>IF(V1802&gt;0,AK1802*INDEX(Scope_Labor_Rates!$J$6:$J$46,V1802-5)*AA1802,0)</f>
        <v>0</v>
      </c>
      <c r="AM1802" s="178">
        <f>IF(V1802&gt;0,P1802*INDEX(Scope_Labor_Rates!$M$6:$M$46,V1802-5),0)</f>
        <v>0</v>
      </c>
      <c r="AN1802" s="178">
        <f>IF(V1802&gt;0,AM1802*INDEX(Scope_Labor_Rates!$L$6:$L$46,V1802-5)*AA1802,0)</f>
        <v>0</v>
      </c>
      <c r="AO1802" s="178">
        <f>IF(V1802&gt;0,P1802*INDEX(Scope_Labor_Rates!$O$6:$O$46,V1802-5)*AA1802,0)</f>
        <v>0</v>
      </c>
      <c r="AP1802" s="181">
        <f>IF(V1802&gt;0,P1802*INDEX(Scope_Labor_Rates!$Q$6:$Q$46,V1802-5)*AA1802,0)</f>
        <v>0</v>
      </c>
      <c r="AQ1802" s="178">
        <f t="shared" si="256"/>
        <v>0</v>
      </c>
      <c r="AR1802" s="178">
        <f t="shared" si="257"/>
        <v>0</v>
      </c>
      <c r="AS1802" s="178">
        <f t="shared" si="258"/>
        <v>0</v>
      </c>
      <c r="AT1802" s="178">
        <f t="shared" si="259"/>
        <v>0</v>
      </c>
      <c r="AU1802">
        <f t="shared" si="260"/>
        <v>0</v>
      </c>
    </row>
    <row r="1803" spans="1:47">
      <c r="A1803" t="str">
        <f>IF(All_Tasks!A1803="","",All_Tasks!A1803)</f>
        <v/>
      </c>
      <c r="B1803" t="str">
        <f>IF(All_Tasks!B1803="","",All_Tasks!B1803)</f>
        <v/>
      </c>
      <c r="C1803" t="str">
        <f>IF(All_Tasks!C1803="","",All_Tasks!C1803)</f>
        <v/>
      </c>
      <c r="D1803" t="str">
        <f>IF(All_Tasks!D1803="","",All_Tasks!D1803)</f>
        <v/>
      </c>
      <c r="E1803" t="str">
        <f>IF(All_Tasks!V1803&lt;&gt;"",All_Tasks!V1803,IF(All_Tasks!E1803&lt;&gt;"",All_Tasks!E1803,""))</f>
        <v/>
      </c>
      <c r="F1803" t="str">
        <f>IF(All_Tasks!F1803="","",All_Tasks!F1803)</f>
        <v/>
      </c>
      <c r="G1803" t="str">
        <f>IF(All_Tasks!G1803="","",All_Tasks!G1803)</f>
        <v/>
      </c>
      <c r="H1803" s="231" t="str">
        <f>IF(All_Tasks!H1803="","",All_Tasks!H1803)</f>
        <v/>
      </c>
      <c r="I1803" t="str">
        <f>IF(All_Tasks!I1803="","",All_Tasks!I1803)</f>
        <v/>
      </c>
      <c r="J1803" t="str">
        <f>IF(All_Tasks!J1803="","",All_Tasks!J1803)</f>
        <v/>
      </c>
      <c r="K1803" t="str">
        <f>IF(All_Tasks!K1803="","",All_Tasks!K1803)</f>
        <v/>
      </c>
      <c r="L1803" s="231" t="str">
        <f>IF(All_Tasks!L1803="","",All_Tasks!L1803)</f>
        <v/>
      </c>
      <c r="M1803" t="str">
        <f>IF(All_Tasks!M1803="","",All_Tasks!M1803)</f>
        <v/>
      </c>
      <c r="N1803" t="str">
        <f>IF(All_Tasks!N1803="","",All_Tasks!N1803)</f>
        <v/>
      </c>
      <c r="O1803" t="str">
        <f>IF(All_Tasks!O1803="","",All_Tasks!O1803)</f>
        <v/>
      </c>
      <c r="P1803" s="181">
        <f>IF(All_Tasks!P1803="",0,All_Tasks!P1803)</f>
        <v>0</v>
      </c>
      <c r="Q1803" s="181">
        <f>IF(All_Tasks!Q1803="",0,All_Tasks!Q1803)</f>
        <v>0</v>
      </c>
      <c r="R1803" s="181">
        <f>IF(All_Tasks!R1803="",0,All_Tasks!R1803)</f>
        <v>0</v>
      </c>
      <c r="S1803" s="181" t="str">
        <f>IF(All_Tasks!S1803="","",All_Tasks!S1803)</f>
        <v/>
      </c>
      <c r="T1803" t="str">
        <f>IF(All_Tasks!T1803="","",All_Tasks!T1803)</f>
        <v/>
      </c>
      <c r="U1803" t="str">
        <f>IF(All_Tasks!U1803="","",All_Tasks!U1803)</f>
        <v/>
      </c>
      <c r="V1803">
        <f>IF(A1803="",0,IFERROR(MATCH(A1803,Scope_Labor_Rates!$A$6:$A$46,0)+5,0))</f>
        <v>0</v>
      </c>
      <c r="W1803" s="178">
        <f>IF(V1803&gt;0,INDEX(Scope_Labor_Rates!$C$6:$C$46,V1803-5),0)</f>
        <v>0</v>
      </c>
      <c r="X1803" s="178">
        <f>IF(V1803&gt;0,INDEX(Scope_Labor_Rates!$C$6:$C$46,V1803-5),0)</f>
        <v>0</v>
      </c>
      <c r="Y1803" s="180">
        <f>IF(V1803&gt;0,INDEX(Scope_Labor_Rates!$S$6:$S$46,V1803-5),0)</f>
        <v>0</v>
      </c>
      <c r="Z1803" s="180">
        <f>IF(V1803&gt;0,INDEX(Scope_Labor_Rates!$R$6:$R$46,V1803-5),1)</f>
        <v>1</v>
      </c>
      <c r="AA1803" s="231">
        <f t="shared" si="252"/>
        <v>0</v>
      </c>
      <c r="AB1803" t="str">
        <f t="shared" si="253"/>
        <v/>
      </c>
      <c r="AC1803" s="178" t="str">
        <f t="shared" si="254"/>
        <v/>
      </c>
      <c r="AD1803" s="181">
        <f t="shared" si="255"/>
        <v>0</v>
      </c>
      <c r="AE1803" s="178">
        <f>IF(V1803&gt;0,P1803*INDEX(Scope_Labor_Rates!$E$6:$E$46,V1803-5),0)</f>
        <v>0</v>
      </c>
      <c r="AF1803" s="181">
        <f>IF(V1803&gt;0,AE1803*INDEX(Scope_Labor_Rates!$D$6:$D$46,V1803-5)*AA1803,0)</f>
        <v>0</v>
      </c>
      <c r="AG1803" s="178">
        <f>IF(V1803&gt;0,P1803*INDEX(Scope_Labor_Rates!$G$6:$G$46,V1803-5),0)</f>
        <v>0</v>
      </c>
      <c r="AH1803" s="181">
        <f>IF(V1803&gt;0,AG1803*INDEX(Scope_Labor_Rates!$F$6:$F$46,V1803-5)*AA1803,0)</f>
        <v>0</v>
      </c>
      <c r="AI1803" s="178">
        <f>IF(V1803&gt;0,P1803*INDEX(Scope_Labor_Rates!$I$6:$I$46,V1803-5),0)</f>
        <v>0</v>
      </c>
      <c r="AJ1803" s="181">
        <f>IF(V1803&gt;0,AI1803*INDEX(Scope_Labor_Rates!$H$6:$H$46,V1803-5)*AA1803,0)</f>
        <v>0</v>
      </c>
      <c r="AK1803" s="178">
        <f>IF(V1803&gt;0,P1803*INDEX(Scope_Labor_Rates!$K$6:$K$46,V1803-5),0)</f>
        <v>0</v>
      </c>
      <c r="AL1803" s="181">
        <f>IF(V1803&gt;0,AK1803*INDEX(Scope_Labor_Rates!$J$6:$J$46,V1803-5)*AA1803,0)</f>
        <v>0</v>
      </c>
      <c r="AM1803" s="178">
        <f>IF(V1803&gt;0,P1803*INDEX(Scope_Labor_Rates!$M$6:$M$46,V1803-5),0)</f>
        <v>0</v>
      </c>
      <c r="AN1803" s="178">
        <f>IF(V1803&gt;0,AM1803*INDEX(Scope_Labor_Rates!$L$6:$L$46,V1803-5)*AA1803,0)</f>
        <v>0</v>
      </c>
      <c r="AO1803" s="178">
        <f>IF(V1803&gt;0,P1803*INDEX(Scope_Labor_Rates!$O$6:$O$46,V1803-5)*AA1803,0)</f>
        <v>0</v>
      </c>
      <c r="AP1803" s="181">
        <f>IF(V1803&gt;0,P1803*INDEX(Scope_Labor_Rates!$Q$6:$Q$46,V1803-5)*AA1803,0)</f>
        <v>0</v>
      </c>
      <c r="AQ1803" s="178">
        <f t="shared" si="256"/>
        <v>0</v>
      </c>
      <c r="AR1803" s="178">
        <f t="shared" si="257"/>
        <v>0</v>
      </c>
      <c r="AS1803" s="178">
        <f t="shared" si="258"/>
        <v>0</v>
      </c>
      <c r="AT1803" s="178">
        <f t="shared" si="259"/>
        <v>0</v>
      </c>
      <c r="AU1803">
        <f t="shared" si="260"/>
        <v>0</v>
      </c>
    </row>
    <row r="1804" spans="1:47">
      <c r="A1804" t="str">
        <f>IF(All_Tasks!A1804="","",All_Tasks!A1804)</f>
        <v/>
      </c>
      <c r="B1804" t="str">
        <f>IF(All_Tasks!B1804="","",All_Tasks!B1804)</f>
        <v/>
      </c>
      <c r="C1804" t="str">
        <f>IF(All_Tasks!C1804="","",All_Tasks!C1804)</f>
        <v/>
      </c>
      <c r="D1804" t="str">
        <f>IF(All_Tasks!D1804="","",All_Tasks!D1804)</f>
        <v/>
      </c>
      <c r="E1804" t="str">
        <f>IF(All_Tasks!V1804&lt;&gt;"",All_Tasks!V1804,IF(All_Tasks!E1804&lt;&gt;"",All_Tasks!E1804,""))</f>
        <v/>
      </c>
      <c r="F1804" t="str">
        <f>IF(All_Tasks!F1804="","",All_Tasks!F1804)</f>
        <v/>
      </c>
      <c r="G1804" t="str">
        <f>IF(All_Tasks!G1804="","",All_Tasks!G1804)</f>
        <v/>
      </c>
      <c r="H1804" s="231" t="str">
        <f>IF(All_Tasks!H1804="","",All_Tasks!H1804)</f>
        <v/>
      </c>
      <c r="I1804" t="str">
        <f>IF(All_Tasks!I1804="","",All_Tasks!I1804)</f>
        <v/>
      </c>
      <c r="J1804" t="str">
        <f>IF(All_Tasks!J1804="","",All_Tasks!J1804)</f>
        <v/>
      </c>
      <c r="K1804" t="str">
        <f>IF(All_Tasks!K1804="","",All_Tasks!K1804)</f>
        <v/>
      </c>
      <c r="L1804" s="231" t="str">
        <f>IF(All_Tasks!L1804="","",All_Tasks!L1804)</f>
        <v/>
      </c>
      <c r="M1804" t="str">
        <f>IF(All_Tasks!M1804="","",All_Tasks!M1804)</f>
        <v/>
      </c>
      <c r="N1804" t="str">
        <f>IF(All_Tasks!N1804="","",All_Tasks!N1804)</f>
        <v/>
      </c>
      <c r="O1804" t="str">
        <f>IF(All_Tasks!O1804="","",All_Tasks!O1804)</f>
        <v/>
      </c>
      <c r="P1804" s="181">
        <f>IF(All_Tasks!P1804="",0,All_Tasks!P1804)</f>
        <v>0</v>
      </c>
      <c r="Q1804" s="181">
        <f>IF(All_Tasks!Q1804="",0,All_Tasks!Q1804)</f>
        <v>0</v>
      </c>
      <c r="R1804" s="181">
        <f>IF(All_Tasks!R1804="",0,All_Tasks!R1804)</f>
        <v>0</v>
      </c>
      <c r="S1804" s="181" t="str">
        <f>IF(All_Tasks!S1804="","",All_Tasks!S1804)</f>
        <v/>
      </c>
      <c r="T1804" t="str">
        <f>IF(All_Tasks!T1804="","",All_Tasks!T1804)</f>
        <v/>
      </c>
      <c r="U1804" t="str">
        <f>IF(All_Tasks!U1804="","",All_Tasks!U1804)</f>
        <v/>
      </c>
      <c r="V1804">
        <f>IF(A1804="",0,IFERROR(MATCH(A1804,Scope_Labor_Rates!$A$6:$A$46,0)+5,0))</f>
        <v>0</v>
      </c>
      <c r="W1804" s="178">
        <f>IF(V1804&gt;0,INDEX(Scope_Labor_Rates!$C$6:$C$46,V1804-5),0)</f>
        <v>0</v>
      </c>
      <c r="X1804" s="178">
        <f>IF(V1804&gt;0,INDEX(Scope_Labor_Rates!$C$6:$C$46,V1804-5),0)</f>
        <v>0</v>
      </c>
      <c r="Y1804" s="180">
        <f>IF(V1804&gt;0,INDEX(Scope_Labor_Rates!$S$6:$S$46,V1804-5),0)</f>
        <v>0</v>
      </c>
      <c r="Z1804" s="180">
        <f>IF(V1804&gt;0,INDEX(Scope_Labor_Rates!$R$6:$R$46,V1804-5),1)</f>
        <v>1</v>
      </c>
      <c r="AA1804" s="231">
        <f t="shared" si="252"/>
        <v>0</v>
      </c>
      <c r="AB1804" t="str">
        <f t="shared" si="253"/>
        <v/>
      </c>
      <c r="AC1804" s="178" t="str">
        <f t="shared" si="254"/>
        <v/>
      </c>
      <c r="AD1804" s="181">
        <f t="shared" si="255"/>
        <v>0</v>
      </c>
      <c r="AE1804" s="178">
        <f>IF(V1804&gt;0,P1804*INDEX(Scope_Labor_Rates!$E$6:$E$46,V1804-5),0)</f>
        <v>0</v>
      </c>
      <c r="AF1804" s="181">
        <f>IF(V1804&gt;0,AE1804*INDEX(Scope_Labor_Rates!$D$6:$D$46,V1804-5)*AA1804,0)</f>
        <v>0</v>
      </c>
      <c r="AG1804" s="178">
        <f>IF(V1804&gt;0,P1804*INDEX(Scope_Labor_Rates!$G$6:$G$46,V1804-5),0)</f>
        <v>0</v>
      </c>
      <c r="AH1804" s="181">
        <f>IF(V1804&gt;0,AG1804*INDEX(Scope_Labor_Rates!$F$6:$F$46,V1804-5)*AA1804,0)</f>
        <v>0</v>
      </c>
      <c r="AI1804" s="178">
        <f>IF(V1804&gt;0,P1804*INDEX(Scope_Labor_Rates!$I$6:$I$46,V1804-5),0)</f>
        <v>0</v>
      </c>
      <c r="AJ1804" s="181">
        <f>IF(V1804&gt;0,AI1804*INDEX(Scope_Labor_Rates!$H$6:$H$46,V1804-5)*AA1804,0)</f>
        <v>0</v>
      </c>
      <c r="AK1804" s="178">
        <f>IF(V1804&gt;0,P1804*INDEX(Scope_Labor_Rates!$K$6:$K$46,V1804-5),0)</f>
        <v>0</v>
      </c>
      <c r="AL1804" s="181">
        <f>IF(V1804&gt;0,AK1804*INDEX(Scope_Labor_Rates!$J$6:$J$46,V1804-5)*AA1804,0)</f>
        <v>0</v>
      </c>
      <c r="AM1804" s="178">
        <f>IF(V1804&gt;0,P1804*INDEX(Scope_Labor_Rates!$M$6:$M$46,V1804-5),0)</f>
        <v>0</v>
      </c>
      <c r="AN1804" s="178">
        <f>IF(V1804&gt;0,AM1804*INDEX(Scope_Labor_Rates!$L$6:$L$46,V1804-5)*AA1804,0)</f>
        <v>0</v>
      </c>
      <c r="AO1804" s="178">
        <f>IF(V1804&gt;0,P1804*INDEX(Scope_Labor_Rates!$O$6:$O$46,V1804-5)*AA1804,0)</f>
        <v>0</v>
      </c>
      <c r="AP1804" s="181">
        <f>IF(V1804&gt;0,P1804*INDEX(Scope_Labor_Rates!$Q$6:$Q$46,V1804-5)*AA1804,0)</f>
        <v>0</v>
      </c>
      <c r="AQ1804" s="178">
        <f t="shared" si="256"/>
        <v>0</v>
      </c>
      <c r="AR1804" s="178">
        <f t="shared" si="257"/>
        <v>0</v>
      </c>
      <c r="AS1804" s="178">
        <f t="shared" si="258"/>
        <v>0</v>
      </c>
      <c r="AT1804" s="178">
        <f t="shared" si="259"/>
        <v>0</v>
      </c>
      <c r="AU1804">
        <f t="shared" si="260"/>
        <v>0</v>
      </c>
    </row>
    <row r="1805" spans="1:47">
      <c r="A1805" t="str">
        <f>IF(All_Tasks!A1805="","",All_Tasks!A1805)</f>
        <v/>
      </c>
      <c r="B1805" t="str">
        <f>IF(All_Tasks!B1805="","",All_Tasks!B1805)</f>
        <v/>
      </c>
      <c r="C1805" t="str">
        <f>IF(All_Tasks!C1805="","",All_Tasks!C1805)</f>
        <v/>
      </c>
      <c r="D1805" t="str">
        <f>IF(All_Tasks!D1805="","",All_Tasks!D1805)</f>
        <v/>
      </c>
      <c r="E1805" t="str">
        <f>IF(All_Tasks!V1805&lt;&gt;"",All_Tasks!V1805,IF(All_Tasks!E1805&lt;&gt;"",All_Tasks!E1805,""))</f>
        <v/>
      </c>
      <c r="F1805" t="str">
        <f>IF(All_Tasks!F1805="","",All_Tasks!F1805)</f>
        <v/>
      </c>
      <c r="G1805" t="str">
        <f>IF(All_Tasks!G1805="","",All_Tasks!G1805)</f>
        <v/>
      </c>
      <c r="H1805" s="231" t="str">
        <f>IF(All_Tasks!H1805="","",All_Tasks!H1805)</f>
        <v/>
      </c>
      <c r="I1805" t="str">
        <f>IF(All_Tasks!I1805="","",All_Tasks!I1805)</f>
        <v/>
      </c>
      <c r="J1805" t="str">
        <f>IF(All_Tasks!J1805="","",All_Tasks!J1805)</f>
        <v/>
      </c>
      <c r="K1805" t="str">
        <f>IF(All_Tasks!K1805="","",All_Tasks!K1805)</f>
        <v/>
      </c>
      <c r="L1805" s="231" t="str">
        <f>IF(All_Tasks!L1805="","",All_Tasks!L1805)</f>
        <v/>
      </c>
      <c r="M1805" t="str">
        <f>IF(All_Tasks!M1805="","",All_Tasks!M1805)</f>
        <v/>
      </c>
      <c r="N1805" t="str">
        <f>IF(All_Tasks!N1805="","",All_Tasks!N1805)</f>
        <v/>
      </c>
      <c r="O1805" t="str">
        <f>IF(All_Tasks!O1805="","",All_Tasks!O1805)</f>
        <v/>
      </c>
      <c r="P1805" s="181">
        <f>IF(All_Tasks!P1805="",0,All_Tasks!P1805)</f>
        <v>0</v>
      </c>
      <c r="Q1805" s="181">
        <f>IF(All_Tasks!Q1805="",0,All_Tasks!Q1805)</f>
        <v>0</v>
      </c>
      <c r="R1805" s="181">
        <f>IF(All_Tasks!R1805="",0,All_Tasks!R1805)</f>
        <v>0</v>
      </c>
      <c r="S1805" s="181" t="str">
        <f>IF(All_Tasks!S1805="","",All_Tasks!S1805)</f>
        <v/>
      </c>
      <c r="T1805" t="str">
        <f>IF(All_Tasks!T1805="","",All_Tasks!T1805)</f>
        <v/>
      </c>
      <c r="U1805" t="str">
        <f>IF(All_Tasks!U1805="","",All_Tasks!U1805)</f>
        <v/>
      </c>
      <c r="V1805">
        <f>IF(A1805="",0,IFERROR(MATCH(A1805,Scope_Labor_Rates!$A$6:$A$46,0)+5,0))</f>
        <v>0</v>
      </c>
      <c r="W1805" s="178">
        <f>IF(V1805&gt;0,INDEX(Scope_Labor_Rates!$C$6:$C$46,V1805-5),0)</f>
        <v>0</v>
      </c>
      <c r="X1805" s="178">
        <f>IF(V1805&gt;0,INDEX(Scope_Labor_Rates!$C$6:$C$46,V1805-5),0)</f>
        <v>0</v>
      </c>
      <c r="Y1805" s="180">
        <f>IF(V1805&gt;0,INDEX(Scope_Labor_Rates!$S$6:$S$46,V1805-5),0)</f>
        <v>0</v>
      </c>
      <c r="Z1805" s="180">
        <f>IF(V1805&gt;0,INDEX(Scope_Labor_Rates!$R$6:$R$46,V1805-5),1)</f>
        <v>1</v>
      </c>
      <c r="AA1805" s="231">
        <f t="shared" si="252"/>
        <v>0</v>
      </c>
      <c r="AB1805" t="str">
        <f t="shared" si="253"/>
        <v/>
      </c>
      <c r="AC1805" s="178" t="str">
        <f t="shared" si="254"/>
        <v/>
      </c>
      <c r="AD1805" s="181">
        <f t="shared" si="255"/>
        <v>0</v>
      </c>
      <c r="AE1805" s="178">
        <f>IF(V1805&gt;0,P1805*INDEX(Scope_Labor_Rates!$E$6:$E$46,V1805-5),0)</f>
        <v>0</v>
      </c>
      <c r="AF1805" s="181">
        <f>IF(V1805&gt;0,AE1805*INDEX(Scope_Labor_Rates!$D$6:$D$46,V1805-5)*AA1805,0)</f>
        <v>0</v>
      </c>
      <c r="AG1805" s="178">
        <f>IF(V1805&gt;0,P1805*INDEX(Scope_Labor_Rates!$G$6:$G$46,V1805-5),0)</f>
        <v>0</v>
      </c>
      <c r="AH1805" s="181">
        <f>IF(V1805&gt;0,AG1805*INDEX(Scope_Labor_Rates!$F$6:$F$46,V1805-5)*AA1805,0)</f>
        <v>0</v>
      </c>
      <c r="AI1805" s="178">
        <f>IF(V1805&gt;0,P1805*INDEX(Scope_Labor_Rates!$I$6:$I$46,V1805-5),0)</f>
        <v>0</v>
      </c>
      <c r="AJ1805" s="181">
        <f>IF(V1805&gt;0,AI1805*INDEX(Scope_Labor_Rates!$H$6:$H$46,V1805-5)*AA1805,0)</f>
        <v>0</v>
      </c>
      <c r="AK1805" s="178">
        <f>IF(V1805&gt;0,P1805*INDEX(Scope_Labor_Rates!$K$6:$K$46,V1805-5),0)</f>
        <v>0</v>
      </c>
      <c r="AL1805" s="181">
        <f>IF(V1805&gt;0,AK1805*INDEX(Scope_Labor_Rates!$J$6:$J$46,V1805-5)*AA1805,0)</f>
        <v>0</v>
      </c>
      <c r="AM1805" s="178">
        <f>IF(V1805&gt;0,P1805*INDEX(Scope_Labor_Rates!$M$6:$M$46,V1805-5),0)</f>
        <v>0</v>
      </c>
      <c r="AN1805" s="178">
        <f>IF(V1805&gt;0,AM1805*INDEX(Scope_Labor_Rates!$L$6:$L$46,V1805-5)*AA1805,0)</f>
        <v>0</v>
      </c>
      <c r="AO1805" s="178">
        <f>IF(V1805&gt;0,P1805*INDEX(Scope_Labor_Rates!$O$6:$O$46,V1805-5)*AA1805,0)</f>
        <v>0</v>
      </c>
      <c r="AP1805" s="181">
        <f>IF(V1805&gt;0,P1805*INDEX(Scope_Labor_Rates!$Q$6:$Q$46,V1805-5)*AA1805,0)</f>
        <v>0</v>
      </c>
      <c r="AQ1805" s="178">
        <f t="shared" si="256"/>
        <v>0</v>
      </c>
      <c r="AR1805" s="178">
        <f t="shared" si="257"/>
        <v>0</v>
      </c>
      <c r="AS1805" s="178">
        <f t="shared" si="258"/>
        <v>0</v>
      </c>
      <c r="AT1805" s="178">
        <f t="shared" si="259"/>
        <v>0</v>
      </c>
      <c r="AU1805">
        <f t="shared" si="260"/>
        <v>0</v>
      </c>
    </row>
    <row r="1806" spans="1:47">
      <c r="A1806" t="str">
        <f>IF(All_Tasks!A1806="","",All_Tasks!A1806)</f>
        <v/>
      </c>
      <c r="B1806" t="str">
        <f>IF(All_Tasks!B1806="","",All_Tasks!B1806)</f>
        <v/>
      </c>
      <c r="C1806" t="str">
        <f>IF(All_Tasks!C1806="","",All_Tasks!C1806)</f>
        <v/>
      </c>
      <c r="D1806" t="str">
        <f>IF(All_Tasks!D1806="","",All_Tasks!D1806)</f>
        <v/>
      </c>
      <c r="E1806" t="str">
        <f>IF(All_Tasks!V1806&lt;&gt;"",All_Tasks!V1806,IF(All_Tasks!E1806&lt;&gt;"",All_Tasks!E1806,""))</f>
        <v/>
      </c>
      <c r="F1806" t="str">
        <f>IF(All_Tasks!F1806="","",All_Tasks!F1806)</f>
        <v/>
      </c>
      <c r="G1806" t="str">
        <f>IF(All_Tasks!G1806="","",All_Tasks!G1806)</f>
        <v/>
      </c>
      <c r="H1806" s="231" t="str">
        <f>IF(All_Tasks!H1806="","",All_Tasks!H1806)</f>
        <v/>
      </c>
      <c r="I1806" t="str">
        <f>IF(All_Tasks!I1806="","",All_Tasks!I1806)</f>
        <v/>
      </c>
      <c r="J1806" t="str">
        <f>IF(All_Tasks!J1806="","",All_Tasks!J1806)</f>
        <v/>
      </c>
      <c r="K1806" t="str">
        <f>IF(All_Tasks!K1806="","",All_Tasks!K1806)</f>
        <v/>
      </c>
      <c r="L1806" s="231" t="str">
        <f>IF(All_Tasks!L1806="","",All_Tasks!L1806)</f>
        <v/>
      </c>
      <c r="M1806" t="str">
        <f>IF(All_Tasks!M1806="","",All_Tasks!M1806)</f>
        <v/>
      </c>
      <c r="N1806" t="str">
        <f>IF(All_Tasks!N1806="","",All_Tasks!N1806)</f>
        <v/>
      </c>
      <c r="O1806" t="str">
        <f>IF(All_Tasks!O1806="","",All_Tasks!O1806)</f>
        <v/>
      </c>
      <c r="P1806" s="181">
        <f>IF(All_Tasks!P1806="",0,All_Tasks!P1806)</f>
        <v>0</v>
      </c>
      <c r="Q1806" s="181">
        <f>IF(All_Tasks!Q1806="",0,All_Tasks!Q1806)</f>
        <v>0</v>
      </c>
      <c r="R1806" s="181">
        <f>IF(All_Tasks!R1806="",0,All_Tasks!R1806)</f>
        <v>0</v>
      </c>
      <c r="S1806" s="181" t="str">
        <f>IF(All_Tasks!S1806="","",All_Tasks!S1806)</f>
        <v/>
      </c>
      <c r="T1806" t="str">
        <f>IF(All_Tasks!T1806="","",All_Tasks!T1806)</f>
        <v/>
      </c>
      <c r="U1806" t="str">
        <f>IF(All_Tasks!U1806="","",All_Tasks!U1806)</f>
        <v/>
      </c>
      <c r="V1806">
        <f>IF(A1806="",0,IFERROR(MATCH(A1806,Scope_Labor_Rates!$A$6:$A$46,0)+5,0))</f>
        <v>0</v>
      </c>
      <c r="W1806" s="178">
        <f>IF(V1806&gt;0,INDEX(Scope_Labor_Rates!$C$6:$C$46,V1806-5),0)</f>
        <v>0</v>
      </c>
      <c r="X1806" s="178">
        <f>IF(V1806&gt;0,INDEX(Scope_Labor_Rates!$C$6:$C$46,V1806-5),0)</f>
        <v>0</v>
      </c>
      <c r="Y1806" s="180">
        <f>IF(V1806&gt;0,INDEX(Scope_Labor_Rates!$S$6:$S$46,V1806-5),0)</f>
        <v>0</v>
      </c>
      <c r="Z1806" s="180">
        <f>IF(V1806&gt;0,INDEX(Scope_Labor_Rates!$R$6:$R$46,V1806-5),1)</f>
        <v>1</v>
      </c>
      <c r="AA1806" s="231">
        <f t="shared" si="252"/>
        <v>0</v>
      </c>
      <c r="AB1806" t="str">
        <f t="shared" si="253"/>
        <v/>
      </c>
      <c r="AC1806" s="178" t="str">
        <f t="shared" si="254"/>
        <v/>
      </c>
      <c r="AD1806" s="181">
        <f t="shared" si="255"/>
        <v>0</v>
      </c>
      <c r="AE1806" s="178">
        <f>IF(V1806&gt;0,P1806*INDEX(Scope_Labor_Rates!$E$6:$E$46,V1806-5),0)</f>
        <v>0</v>
      </c>
      <c r="AF1806" s="181">
        <f>IF(V1806&gt;0,AE1806*INDEX(Scope_Labor_Rates!$D$6:$D$46,V1806-5)*AA1806,0)</f>
        <v>0</v>
      </c>
      <c r="AG1806" s="178">
        <f>IF(V1806&gt;0,P1806*INDEX(Scope_Labor_Rates!$G$6:$G$46,V1806-5),0)</f>
        <v>0</v>
      </c>
      <c r="AH1806" s="181">
        <f>IF(V1806&gt;0,AG1806*INDEX(Scope_Labor_Rates!$F$6:$F$46,V1806-5)*AA1806,0)</f>
        <v>0</v>
      </c>
      <c r="AI1806" s="178">
        <f>IF(V1806&gt;0,P1806*INDEX(Scope_Labor_Rates!$I$6:$I$46,V1806-5),0)</f>
        <v>0</v>
      </c>
      <c r="AJ1806" s="181">
        <f>IF(V1806&gt;0,AI1806*INDEX(Scope_Labor_Rates!$H$6:$H$46,V1806-5)*AA1806,0)</f>
        <v>0</v>
      </c>
      <c r="AK1806" s="178">
        <f>IF(V1806&gt;0,P1806*INDEX(Scope_Labor_Rates!$K$6:$K$46,V1806-5),0)</f>
        <v>0</v>
      </c>
      <c r="AL1806" s="181">
        <f>IF(V1806&gt;0,AK1806*INDEX(Scope_Labor_Rates!$J$6:$J$46,V1806-5)*AA1806,0)</f>
        <v>0</v>
      </c>
      <c r="AM1806" s="178">
        <f>IF(V1806&gt;0,P1806*INDEX(Scope_Labor_Rates!$M$6:$M$46,V1806-5),0)</f>
        <v>0</v>
      </c>
      <c r="AN1806" s="178">
        <f>IF(V1806&gt;0,AM1806*INDEX(Scope_Labor_Rates!$L$6:$L$46,V1806-5)*AA1806,0)</f>
        <v>0</v>
      </c>
      <c r="AO1806" s="178">
        <f>IF(V1806&gt;0,P1806*INDEX(Scope_Labor_Rates!$O$6:$O$46,V1806-5)*AA1806,0)</f>
        <v>0</v>
      </c>
      <c r="AP1806" s="181">
        <f>IF(V1806&gt;0,P1806*INDEX(Scope_Labor_Rates!$Q$6:$Q$46,V1806-5)*AA1806,0)</f>
        <v>0</v>
      </c>
      <c r="AQ1806" s="178">
        <f t="shared" si="256"/>
        <v>0</v>
      </c>
      <c r="AR1806" s="178">
        <f t="shared" si="257"/>
        <v>0</v>
      </c>
      <c r="AS1806" s="178">
        <f t="shared" si="258"/>
        <v>0</v>
      </c>
      <c r="AT1806" s="178">
        <f t="shared" si="259"/>
        <v>0</v>
      </c>
      <c r="AU1806">
        <f t="shared" si="260"/>
        <v>0</v>
      </c>
    </row>
    <row r="1807" spans="1:47">
      <c r="A1807" t="str">
        <f>IF(All_Tasks!A1807="","",All_Tasks!A1807)</f>
        <v/>
      </c>
      <c r="B1807" t="str">
        <f>IF(All_Tasks!B1807="","",All_Tasks!B1807)</f>
        <v/>
      </c>
      <c r="C1807" t="str">
        <f>IF(All_Tasks!C1807="","",All_Tasks!C1807)</f>
        <v/>
      </c>
      <c r="D1807" t="str">
        <f>IF(All_Tasks!D1807="","",All_Tasks!D1807)</f>
        <v/>
      </c>
      <c r="E1807" t="str">
        <f>IF(All_Tasks!V1807&lt;&gt;"",All_Tasks!V1807,IF(All_Tasks!E1807&lt;&gt;"",All_Tasks!E1807,""))</f>
        <v/>
      </c>
      <c r="F1807" t="str">
        <f>IF(All_Tasks!F1807="","",All_Tasks!F1807)</f>
        <v/>
      </c>
      <c r="G1807" t="str">
        <f>IF(All_Tasks!G1807="","",All_Tasks!G1807)</f>
        <v/>
      </c>
      <c r="H1807" s="231" t="str">
        <f>IF(All_Tasks!H1807="","",All_Tasks!H1807)</f>
        <v/>
      </c>
      <c r="I1807" t="str">
        <f>IF(All_Tasks!I1807="","",All_Tasks!I1807)</f>
        <v/>
      </c>
      <c r="J1807" t="str">
        <f>IF(All_Tasks!J1807="","",All_Tasks!J1807)</f>
        <v/>
      </c>
      <c r="K1807" t="str">
        <f>IF(All_Tasks!K1807="","",All_Tasks!K1807)</f>
        <v/>
      </c>
      <c r="L1807" s="231" t="str">
        <f>IF(All_Tasks!L1807="","",All_Tasks!L1807)</f>
        <v/>
      </c>
      <c r="M1807" t="str">
        <f>IF(All_Tasks!M1807="","",All_Tasks!M1807)</f>
        <v/>
      </c>
      <c r="N1807" t="str">
        <f>IF(All_Tasks!N1807="","",All_Tasks!N1807)</f>
        <v/>
      </c>
      <c r="O1807" t="str">
        <f>IF(All_Tasks!O1807="","",All_Tasks!O1807)</f>
        <v/>
      </c>
      <c r="P1807" s="181">
        <f>IF(All_Tasks!P1807="",0,All_Tasks!P1807)</f>
        <v>0</v>
      </c>
      <c r="Q1807" s="181">
        <f>IF(All_Tasks!Q1807="",0,All_Tasks!Q1807)</f>
        <v>0</v>
      </c>
      <c r="R1807" s="181">
        <f>IF(All_Tasks!R1807="",0,All_Tasks!R1807)</f>
        <v>0</v>
      </c>
      <c r="S1807" s="181" t="str">
        <f>IF(All_Tasks!S1807="","",All_Tasks!S1807)</f>
        <v/>
      </c>
      <c r="T1807" t="str">
        <f>IF(All_Tasks!T1807="","",All_Tasks!T1807)</f>
        <v/>
      </c>
      <c r="U1807" t="str">
        <f>IF(All_Tasks!U1807="","",All_Tasks!U1807)</f>
        <v/>
      </c>
      <c r="V1807">
        <f>IF(A1807="",0,IFERROR(MATCH(A1807,Scope_Labor_Rates!$A$6:$A$46,0)+5,0))</f>
        <v>0</v>
      </c>
      <c r="W1807" s="178">
        <f>IF(V1807&gt;0,INDEX(Scope_Labor_Rates!$C$6:$C$46,V1807-5),0)</f>
        <v>0</v>
      </c>
      <c r="X1807" s="178">
        <f>IF(V1807&gt;0,INDEX(Scope_Labor_Rates!$C$6:$C$46,V1807-5),0)</f>
        <v>0</v>
      </c>
      <c r="Y1807" s="180">
        <f>IF(V1807&gt;0,INDEX(Scope_Labor_Rates!$S$6:$S$46,V1807-5),0)</f>
        <v>0</v>
      </c>
      <c r="Z1807" s="180">
        <f>IF(V1807&gt;0,INDEX(Scope_Labor_Rates!$R$6:$R$46,V1807-5),1)</f>
        <v>1</v>
      </c>
      <c r="AA1807" s="231">
        <f t="shared" si="252"/>
        <v>0</v>
      </c>
      <c r="AB1807" t="str">
        <f t="shared" si="253"/>
        <v/>
      </c>
      <c r="AC1807" s="178" t="str">
        <f t="shared" si="254"/>
        <v/>
      </c>
      <c r="AD1807" s="181">
        <f t="shared" si="255"/>
        <v>0</v>
      </c>
      <c r="AE1807" s="178">
        <f>IF(V1807&gt;0,P1807*INDEX(Scope_Labor_Rates!$E$6:$E$46,V1807-5),0)</f>
        <v>0</v>
      </c>
      <c r="AF1807" s="181">
        <f>IF(V1807&gt;0,AE1807*INDEX(Scope_Labor_Rates!$D$6:$D$46,V1807-5)*AA1807,0)</f>
        <v>0</v>
      </c>
      <c r="AG1807" s="178">
        <f>IF(V1807&gt;0,P1807*INDEX(Scope_Labor_Rates!$G$6:$G$46,V1807-5),0)</f>
        <v>0</v>
      </c>
      <c r="AH1807" s="181">
        <f>IF(V1807&gt;0,AG1807*INDEX(Scope_Labor_Rates!$F$6:$F$46,V1807-5)*AA1807,0)</f>
        <v>0</v>
      </c>
      <c r="AI1807" s="178">
        <f>IF(V1807&gt;0,P1807*INDEX(Scope_Labor_Rates!$I$6:$I$46,V1807-5),0)</f>
        <v>0</v>
      </c>
      <c r="AJ1807" s="181">
        <f>IF(V1807&gt;0,AI1807*INDEX(Scope_Labor_Rates!$H$6:$H$46,V1807-5)*AA1807,0)</f>
        <v>0</v>
      </c>
      <c r="AK1807" s="178">
        <f>IF(V1807&gt;0,P1807*INDEX(Scope_Labor_Rates!$K$6:$K$46,V1807-5),0)</f>
        <v>0</v>
      </c>
      <c r="AL1807" s="181">
        <f>IF(V1807&gt;0,AK1807*INDEX(Scope_Labor_Rates!$J$6:$J$46,V1807-5)*AA1807,0)</f>
        <v>0</v>
      </c>
      <c r="AM1807" s="178">
        <f>IF(V1807&gt;0,P1807*INDEX(Scope_Labor_Rates!$M$6:$M$46,V1807-5),0)</f>
        <v>0</v>
      </c>
      <c r="AN1807" s="178">
        <f>IF(V1807&gt;0,AM1807*INDEX(Scope_Labor_Rates!$L$6:$L$46,V1807-5)*AA1807,0)</f>
        <v>0</v>
      </c>
      <c r="AO1807" s="178">
        <f>IF(V1807&gt;0,P1807*INDEX(Scope_Labor_Rates!$O$6:$O$46,V1807-5)*AA1807,0)</f>
        <v>0</v>
      </c>
      <c r="AP1807" s="181">
        <f>IF(V1807&gt;0,P1807*INDEX(Scope_Labor_Rates!$Q$6:$Q$46,V1807-5)*AA1807,0)</f>
        <v>0</v>
      </c>
      <c r="AQ1807" s="178">
        <f t="shared" si="256"/>
        <v>0</v>
      </c>
      <c r="AR1807" s="178">
        <f t="shared" si="257"/>
        <v>0</v>
      </c>
      <c r="AS1807" s="178">
        <f t="shared" si="258"/>
        <v>0</v>
      </c>
      <c r="AT1807" s="178">
        <f t="shared" si="259"/>
        <v>0</v>
      </c>
      <c r="AU1807">
        <f t="shared" si="260"/>
        <v>0</v>
      </c>
    </row>
    <row r="1808" spans="1:47">
      <c r="A1808" t="str">
        <f>IF(All_Tasks!A1808="","",All_Tasks!A1808)</f>
        <v/>
      </c>
      <c r="B1808" t="str">
        <f>IF(All_Tasks!B1808="","",All_Tasks!B1808)</f>
        <v/>
      </c>
      <c r="C1808" t="str">
        <f>IF(All_Tasks!C1808="","",All_Tasks!C1808)</f>
        <v/>
      </c>
      <c r="D1808" t="str">
        <f>IF(All_Tasks!D1808="","",All_Tasks!D1808)</f>
        <v/>
      </c>
      <c r="E1808" t="str">
        <f>IF(All_Tasks!V1808&lt;&gt;"",All_Tasks!V1808,IF(All_Tasks!E1808&lt;&gt;"",All_Tasks!E1808,""))</f>
        <v/>
      </c>
      <c r="F1808" t="str">
        <f>IF(All_Tasks!F1808="","",All_Tasks!F1808)</f>
        <v/>
      </c>
      <c r="G1808" t="str">
        <f>IF(All_Tasks!G1808="","",All_Tasks!G1808)</f>
        <v/>
      </c>
      <c r="H1808" s="231" t="str">
        <f>IF(All_Tasks!H1808="","",All_Tasks!H1808)</f>
        <v/>
      </c>
      <c r="I1808" t="str">
        <f>IF(All_Tasks!I1808="","",All_Tasks!I1808)</f>
        <v/>
      </c>
      <c r="J1808" t="str">
        <f>IF(All_Tasks!J1808="","",All_Tasks!J1808)</f>
        <v/>
      </c>
      <c r="K1808" t="str">
        <f>IF(All_Tasks!K1808="","",All_Tasks!K1808)</f>
        <v/>
      </c>
      <c r="L1808" s="231" t="str">
        <f>IF(All_Tasks!L1808="","",All_Tasks!L1808)</f>
        <v/>
      </c>
      <c r="M1808" t="str">
        <f>IF(All_Tasks!M1808="","",All_Tasks!M1808)</f>
        <v/>
      </c>
      <c r="N1808" t="str">
        <f>IF(All_Tasks!N1808="","",All_Tasks!N1808)</f>
        <v/>
      </c>
      <c r="O1808" t="str">
        <f>IF(All_Tasks!O1808="","",All_Tasks!O1808)</f>
        <v/>
      </c>
      <c r="P1808" s="181">
        <f>IF(All_Tasks!P1808="",0,All_Tasks!P1808)</f>
        <v>0</v>
      </c>
      <c r="Q1808" s="181">
        <f>IF(All_Tasks!Q1808="",0,All_Tasks!Q1808)</f>
        <v>0</v>
      </c>
      <c r="R1808" s="181">
        <f>IF(All_Tasks!R1808="",0,All_Tasks!R1808)</f>
        <v>0</v>
      </c>
      <c r="S1808" s="181" t="str">
        <f>IF(All_Tasks!S1808="","",All_Tasks!S1808)</f>
        <v/>
      </c>
      <c r="T1808" t="str">
        <f>IF(All_Tasks!T1808="","",All_Tasks!T1808)</f>
        <v/>
      </c>
      <c r="U1808" t="str">
        <f>IF(All_Tasks!U1808="","",All_Tasks!U1808)</f>
        <v/>
      </c>
      <c r="V1808">
        <f>IF(A1808="",0,IFERROR(MATCH(A1808,Scope_Labor_Rates!$A$6:$A$46,0)+5,0))</f>
        <v>0</v>
      </c>
      <c r="W1808" s="178">
        <f>IF(V1808&gt;0,INDEX(Scope_Labor_Rates!$C$6:$C$46,V1808-5),0)</f>
        <v>0</v>
      </c>
      <c r="X1808" s="178">
        <f>IF(V1808&gt;0,INDEX(Scope_Labor_Rates!$C$6:$C$46,V1808-5),0)</f>
        <v>0</v>
      </c>
      <c r="Y1808" s="180">
        <f>IF(V1808&gt;0,INDEX(Scope_Labor_Rates!$S$6:$S$46,V1808-5),0)</f>
        <v>0</v>
      </c>
      <c r="Z1808" s="180">
        <f>IF(V1808&gt;0,INDEX(Scope_Labor_Rates!$R$6:$R$46,V1808-5),1)</f>
        <v>1</v>
      </c>
      <c r="AA1808" s="231">
        <f t="shared" si="252"/>
        <v>0</v>
      </c>
      <c r="AB1808" t="str">
        <f t="shared" si="253"/>
        <v/>
      </c>
      <c r="AC1808" s="178" t="str">
        <f t="shared" si="254"/>
        <v/>
      </c>
      <c r="AD1808" s="181">
        <f t="shared" si="255"/>
        <v>0</v>
      </c>
      <c r="AE1808" s="178">
        <f>IF(V1808&gt;0,P1808*INDEX(Scope_Labor_Rates!$E$6:$E$46,V1808-5),0)</f>
        <v>0</v>
      </c>
      <c r="AF1808" s="181">
        <f>IF(V1808&gt;0,AE1808*INDEX(Scope_Labor_Rates!$D$6:$D$46,V1808-5)*AA1808,0)</f>
        <v>0</v>
      </c>
      <c r="AG1808" s="178">
        <f>IF(V1808&gt;0,P1808*INDEX(Scope_Labor_Rates!$G$6:$G$46,V1808-5),0)</f>
        <v>0</v>
      </c>
      <c r="AH1808" s="181">
        <f>IF(V1808&gt;0,AG1808*INDEX(Scope_Labor_Rates!$F$6:$F$46,V1808-5)*AA1808,0)</f>
        <v>0</v>
      </c>
      <c r="AI1808" s="178">
        <f>IF(V1808&gt;0,P1808*INDEX(Scope_Labor_Rates!$I$6:$I$46,V1808-5),0)</f>
        <v>0</v>
      </c>
      <c r="AJ1808" s="181">
        <f>IF(V1808&gt;0,AI1808*INDEX(Scope_Labor_Rates!$H$6:$H$46,V1808-5)*AA1808,0)</f>
        <v>0</v>
      </c>
      <c r="AK1808" s="178">
        <f>IF(V1808&gt;0,P1808*INDEX(Scope_Labor_Rates!$K$6:$K$46,V1808-5),0)</f>
        <v>0</v>
      </c>
      <c r="AL1808" s="181">
        <f>IF(V1808&gt;0,AK1808*INDEX(Scope_Labor_Rates!$J$6:$J$46,V1808-5)*AA1808,0)</f>
        <v>0</v>
      </c>
      <c r="AM1808" s="178">
        <f>IF(V1808&gt;0,P1808*INDEX(Scope_Labor_Rates!$M$6:$M$46,V1808-5),0)</f>
        <v>0</v>
      </c>
      <c r="AN1808" s="178">
        <f>IF(V1808&gt;0,AM1808*INDEX(Scope_Labor_Rates!$L$6:$L$46,V1808-5)*AA1808,0)</f>
        <v>0</v>
      </c>
      <c r="AO1808" s="178">
        <f>IF(V1808&gt;0,P1808*INDEX(Scope_Labor_Rates!$O$6:$O$46,V1808-5)*AA1808,0)</f>
        <v>0</v>
      </c>
      <c r="AP1808" s="181">
        <f>IF(V1808&gt;0,P1808*INDEX(Scope_Labor_Rates!$Q$6:$Q$46,V1808-5)*AA1808,0)</f>
        <v>0</v>
      </c>
      <c r="AQ1808" s="178">
        <f t="shared" si="256"/>
        <v>0</v>
      </c>
      <c r="AR1808" s="178">
        <f t="shared" si="257"/>
        <v>0</v>
      </c>
      <c r="AS1808" s="178">
        <f t="shared" si="258"/>
        <v>0</v>
      </c>
      <c r="AT1808" s="178">
        <f t="shared" si="259"/>
        <v>0</v>
      </c>
      <c r="AU1808">
        <f t="shared" si="260"/>
        <v>0</v>
      </c>
    </row>
    <row r="1809" spans="1:47">
      <c r="A1809" t="str">
        <f>IF(All_Tasks!A1809="","",All_Tasks!A1809)</f>
        <v/>
      </c>
      <c r="B1809" t="str">
        <f>IF(All_Tasks!B1809="","",All_Tasks!B1809)</f>
        <v/>
      </c>
      <c r="C1809" t="str">
        <f>IF(All_Tasks!C1809="","",All_Tasks!C1809)</f>
        <v/>
      </c>
      <c r="D1809" t="str">
        <f>IF(All_Tasks!D1809="","",All_Tasks!D1809)</f>
        <v/>
      </c>
      <c r="E1809" t="str">
        <f>IF(All_Tasks!V1809&lt;&gt;"",All_Tasks!V1809,IF(All_Tasks!E1809&lt;&gt;"",All_Tasks!E1809,""))</f>
        <v/>
      </c>
      <c r="F1809" t="str">
        <f>IF(All_Tasks!F1809="","",All_Tasks!F1809)</f>
        <v/>
      </c>
      <c r="G1809" t="str">
        <f>IF(All_Tasks!G1809="","",All_Tasks!G1809)</f>
        <v/>
      </c>
      <c r="H1809" s="231" t="str">
        <f>IF(All_Tasks!H1809="","",All_Tasks!H1809)</f>
        <v/>
      </c>
      <c r="I1809" t="str">
        <f>IF(All_Tasks!I1809="","",All_Tasks!I1809)</f>
        <v/>
      </c>
      <c r="J1809" t="str">
        <f>IF(All_Tasks!J1809="","",All_Tasks!J1809)</f>
        <v/>
      </c>
      <c r="K1809" t="str">
        <f>IF(All_Tasks!K1809="","",All_Tasks!K1809)</f>
        <v/>
      </c>
      <c r="L1809" s="231" t="str">
        <f>IF(All_Tasks!L1809="","",All_Tasks!L1809)</f>
        <v/>
      </c>
      <c r="M1809" t="str">
        <f>IF(All_Tasks!M1809="","",All_Tasks!M1809)</f>
        <v/>
      </c>
      <c r="N1809" t="str">
        <f>IF(All_Tasks!N1809="","",All_Tasks!N1809)</f>
        <v/>
      </c>
      <c r="O1809" t="str">
        <f>IF(All_Tasks!O1809="","",All_Tasks!O1809)</f>
        <v/>
      </c>
      <c r="P1809" s="181">
        <f>IF(All_Tasks!P1809="",0,All_Tasks!P1809)</f>
        <v>0</v>
      </c>
      <c r="Q1809" s="181">
        <f>IF(All_Tasks!Q1809="",0,All_Tasks!Q1809)</f>
        <v>0</v>
      </c>
      <c r="R1809" s="181">
        <f>IF(All_Tasks!R1809="",0,All_Tasks!R1809)</f>
        <v>0</v>
      </c>
      <c r="S1809" s="181" t="str">
        <f>IF(All_Tasks!S1809="","",All_Tasks!S1809)</f>
        <v/>
      </c>
      <c r="T1809" t="str">
        <f>IF(All_Tasks!T1809="","",All_Tasks!T1809)</f>
        <v/>
      </c>
      <c r="U1809" t="str">
        <f>IF(All_Tasks!U1809="","",All_Tasks!U1809)</f>
        <v/>
      </c>
      <c r="V1809">
        <f>IF(A1809="",0,IFERROR(MATCH(A1809,Scope_Labor_Rates!$A$6:$A$46,0)+5,0))</f>
        <v>0</v>
      </c>
      <c r="W1809" s="178">
        <f>IF(V1809&gt;0,INDEX(Scope_Labor_Rates!$C$6:$C$46,V1809-5),0)</f>
        <v>0</v>
      </c>
      <c r="X1809" s="178">
        <f>IF(V1809&gt;0,INDEX(Scope_Labor_Rates!$C$6:$C$46,V1809-5),0)</f>
        <v>0</v>
      </c>
      <c r="Y1809" s="180">
        <f>IF(V1809&gt;0,INDEX(Scope_Labor_Rates!$S$6:$S$46,V1809-5),0)</f>
        <v>0</v>
      </c>
      <c r="Z1809" s="180">
        <f>IF(V1809&gt;0,INDEX(Scope_Labor_Rates!$R$6:$R$46,V1809-5),1)</f>
        <v>1</v>
      </c>
      <c r="AA1809" s="231">
        <f t="shared" si="252"/>
        <v>0</v>
      </c>
      <c r="AB1809" t="str">
        <f t="shared" si="253"/>
        <v/>
      </c>
      <c r="AC1809" s="178" t="str">
        <f t="shared" si="254"/>
        <v/>
      </c>
      <c r="AD1809" s="181">
        <f t="shared" si="255"/>
        <v>0</v>
      </c>
      <c r="AE1809" s="178">
        <f>IF(V1809&gt;0,P1809*INDEX(Scope_Labor_Rates!$E$6:$E$46,V1809-5),0)</f>
        <v>0</v>
      </c>
      <c r="AF1809" s="181">
        <f>IF(V1809&gt;0,AE1809*INDEX(Scope_Labor_Rates!$D$6:$D$46,V1809-5)*AA1809,0)</f>
        <v>0</v>
      </c>
      <c r="AG1809" s="178">
        <f>IF(V1809&gt;0,P1809*INDEX(Scope_Labor_Rates!$G$6:$G$46,V1809-5),0)</f>
        <v>0</v>
      </c>
      <c r="AH1809" s="181">
        <f>IF(V1809&gt;0,AG1809*INDEX(Scope_Labor_Rates!$F$6:$F$46,V1809-5)*AA1809,0)</f>
        <v>0</v>
      </c>
      <c r="AI1809" s="178">
        <f>IF(V1809&gt;0,P1809*INDEX(Scope_Labor_Rates!$I$6:$I$46,V1809-5),0)</f>
        <v>0</v>
      </c>
      <c r="AJ1809" s="181">
        <f>IF(V1809&gt;0,AI1809*INDEX(Scope_Labor_Rates!$H$6:$H$46,V1809-5)*AA1809,0)</f>
        <v>0</v>
      </c>
      <c r="AK1809" s="178">
        <f>IF(V1809&gt;0,P1809*INDEX(Scope_Labor_Rates!$K$6:$K$46,V1809-5),0)</f>
        <v>0</v>
      </c>
      <c r="AL1809" s="181">
        <f>IF(V1809&gt;0,AK1809*INDEX(Scope_Labor_Rates!$J$6:$J$46,V1809-5)*AA1809,0)</f>
        <v>0</v>
      </c>
      <c r="AM1809" s="178">
        <f>IF(V1809&gt;0,P1809*INDEX(Scope_Labor_Rates!$M$6:$M$46,V1809-5),0)</f>
        <v>0</v>
      </c>
      <c r="AN1809" s="178">
        <f>IF(V1809&gt;0,AM1809*INDEX(Scope_Labor_Rates!$L$6:$L$46,V1809-5)*AA1809,0)</f>
        <v>0</v>
      </c>
      <c r="AO1809" s="178">
        <f>IF(V1809&gt;0,P1809*INDEX(Scope_Labor_Rates!$O$6:$O$46,V1809-5)*AA1809,0)</f>
        <v>0</v>
      </c>
      <c r="AP1809" s="181">
        <f>IF(V1809&gt;0,P1809*INDEX(Scope_Labor_Rates!$Q$6:$Q$46,V1809-5)*AA1809,0)</f>
        <v>0</v>
      </c>
      <c r="AQ1809" s="178">
        <f t="shared" si="256"/>
        <v>0</v>
      </c>
      <c r="AR1809" s="178">
        <f t="shared" si="257"/>
        <v>0</v>
      </c>
      <c r="AS1809" s="178">
        <f t="shared" si="258"/>
        <v>0</v>
      </c>
      <c r="AT1809" s="178">
        <f t="shared" si="259"/>
        <v>0</v>
      </c>
      <c r="AU1809">
        <f t="shared" si="260"/>
        <v>0</v>
      </c>
    </row>
    <row r="1810" spans="1:47">
      <c r="A1810" t="str">
        <f>IF(All_Tasks!A1810="","",All_Tasks!A1810)</f>
        <v/>
      </c>
      <c r="B1810" t="str">
        <f>IF(All_Tasks!B1810="","",All_Tasks!B1810)</f>
        <v/>
      </c>
      <c r="C1810" t="str">
        <f>IF(All_Tasks!C1810="","",All_Tasks!C1810)</f>
        <v/>
      </c>
      <c r="D1810" t="str">
        <f>IF(All_Tasks!D1810="","",All_Tasks!D1810)</f>
        <v/>
      </c>
      <c r="E1810" t="str">
        <f>IF(All_Tasks!V1810&lt;&gt;"",All_Tasks!V1810,IF(All_Tasks!E1810&lt;&gt;"",All_Tasks!E1810,""))</f>
        <v/>
      </c>
      <c r="F1810" t="str">
        <f>IF(All_Tasks!F1810="","",All_Tasks!F1810)</f>
        <v/>
      </c>
      <c r="G1810" t="str">
        <f>IF(All_Tasks!G1810="","",All_Tasks!G1810)</f>
        <v/>
      </c>
      <c r="H1810" s="231" t="str">
        <f>IF(All_Tasks!H1810="","",All_Tasks!H1810)</f>
        <v/>
      </c>
      <c r="I1810" t="str">
        <f>IF(All_Tasks!I1810="","",All_Tasks!I1810)</f>
        <v/>
      </c>
      <c r="J1810" t="str">
        <f>IF(All_Tasks!J1810="","",All_Tasks!J1810)</f>
        <v/>
      </c>
      <c r="K1810" t="str">
        <f>IF(All_Tasks!K1810="","",All_Tasks!K1810)</f>
        <v/>
      </c>
      <c r="L1810" s="231" t="str">
        <f>IF(All_Tasks!L1810="","",All_Tasks!L1810)</f>
        <v/>
      </c>
      <c r="M1810" t="str">
        <f>IF(All_Tasks!M1810="","",All_Tasks!M1810)</f>
        <v/>
      </c>
      <c r="N1810" t="str">
        <f>IF(All_Tasks!N1810="","",All_Tasks!N1810)</f>
        <v/>
      </c>
      <c r="O1810" t="str">
        <f>IF(All_Tasks!O1810="","",All_Tasks!O1810)</f>
        <v/>
      </c>
      <c r="P1810" s="181">
        <f>IF(All_Tasks!P1810="",0,All_Tasks!P1810)</f>
        <v>0</v>
      </c>
      <c r="Q1810" s="181">
        <f>IF(All_Tasks!Q1810="",0,All_Tasks!Q1810)</f>
        <v>0</v>
      </c>
      <c r="R1810" s="181">
        <f>IF(All_Tasks!R1810="",0,All_Tasks!R1810)</f>
        <v>0</v>
      </c>
      <c r="S1810" s="181" t="str">
        <f>IF(All_Tasks!S1810="","",All_Tasks!S1810)</f>
        <v/>
      </c>
      <c r="T1810" t="str">
        <f>IF(All_Tasks!T1810="","",All_Tasks!T1810)</f>
        <v/>
      </c>
      <c r="U1810" t="str">
        <f>IF(All_Tasks!U1810="","",All_Tasks!U1810)</f>
        <v/>
      </c>
      <c r="V1810">
        <f>IF(A1810="",0,IFERROR(MATCH(A1810,Scope_Labor_Rates!$A$6:$A$46,0)+5,0))</f>
        <v>0</v>
      </c>
      <c r="W1810" s="178">
        <f>IF(V1810&gt;0,INDEX(Scope_Labor_Rates!$C$6:$C$46,V1810-5),0)</f>
        <v>0</v>
      </c>
      <c r="X1810" s="178">
        <f>IF(V1810&gt;0,INDEX(Scope_Labor_Rates!$C$6:$C$46,V1810-5),0)</f>
        <v>0</v>
      </c>
      <c r="Y1810" s="180">
        <f>IF(V1810&gt;0,INDEX(Scope_Labor_Rates!$S$6:$S$46,V1810-5),0)</f>
        <v>0</v>
      </c>
      <c r="Z1810" s="180">
        <f>IF(V1810&gt;0,INDEX(Scope_Labor_Rates!$R$6:$R$46,V1810-5),1)</f>
        <v>1</v>
      </c>
      <c r="AA1810" s="231">
        <f t="shared" si="252"/>
        <v>0</v>
      </c>
      <c r="AB1810" t="str">
        <f t="shared" si="253"/>
        <v/>
      </c>
      <c r="AC1810" s="178" t="str">
        <f t="shared" si="254"/>
        <v/>
      </c>
      <c r="AD1810" s="181">
        <f t="shared" si="255"/>
        <v>0</v>
      </c>
      <c r="AE1810" s="178">
        <f>IF(V1810&gt;0,P1810*INDEX(Scope_Labor_Rates!$E$6:$E$46,V1810-5),0)</f>
        <v>0</v>
      </c>
      <c r="AF1810" s="181">
        <f>IF(V1810&gt;0,AE1810*INDEX(Scope_Labor_Rates!$D$6:$D$46,V1810-5)*AA1810,0)</f>
        <v>0</v>
      </c>
      <c r="AG1810" s="178">
        <f>IF(V1810&gt;0,P1810*INDEX(Scope_Labor_Rates!$G$6:$G$46,V1810-5),0)</f>
        <v>0</v>
      </c>
      <c r="AH1810" s="181">
        <f>IF(V1810&gt;0,AG1810*INDEX(Scope_Labor_Rates!$F$6:$F$46,V1810-5)*AA1810,0)</f>
        <v>0</v>
      </c>
      <c r="AI1810" s="178">
        <f>IF(V1810&gt;0,P1810*INDEX(Scope_Labor_Rates!$I$6:$I$46,V1810-5),0)</f>
        <v>0</v>
      </c>
      <c r="AJ1810" s="181">
        <f>IF(V1810&gt;0,AI1810*INDEX(Scope_Labor_Rates!$H$6:$H$46,V1810-5)*AA1810,0)</f>
        <v>0</v>
      </c>
      <c r="AK1810" s="178">
        <f>IF(V1810&gt;0,P1810*INDEX(Scope_Labor_Rates!$K$6:$K$46,V1810-5),0)</f>
        <v>0</v>
      </c>
      <c r="AL1810" s="181">
        <f>IF(V1810&gt;0,AK1810*INDEX(Scope_Labor_Rates!$J$6:$J$46,V1810-5)*AA1810,0)</f>
        <v>0</v>
      </c>
      <c r="AM1810" s="178">
        <f>IF(V1810&gt;0,P1810*INDEX(Scope_Labor_Rates!$M$6:$M$46,V1810-5),0)</f>
        <v>0</v>
      </c>
      <c r="AN1810" s="178">
        <f>IF(V1810&gt;0,AM1810*INDEX(Scope_Labor_Rates!$L$6:$L$46,V1810-5)*AA1810,0)</f>
        <v>0</v>
      </c>
      <c r="AO1810" s="178">
        <f>IF(V1810&gt;0,P1810*INDEX(Scope_Labor_Rates!$O$6:$O$46,V1810-5)*AA1810,0)</f>
        <v>0</v>
      </c>
      <c r="AP1810" s="181">
        <f>IF(V1810&gt;0,P1810*INDEX(Scope_Labor_Rates!$Q$6:$Q$46,V1810-5)*AA1810,0)</f>
        <v>0</v>
      </c>
      <c r="AQ1810" s="178">
        <f t="shared" si="256"/>
        <v>0</v>
      </c>
      <c r="AR1810" s="178">
        <f t="shared" si="257"/>
        <v>0</v>
      </c>
      <c r="AS1810" s="178">
        <f t="shared" si="258"/>
        <v>0</v>
      </c>
      <c r="AT1810" s="178">
        <f t="shared" si="259"/>
        <v>0</v>
      </c>
      <c r="AU1810">
        <f t="shared" si="260"/>
        <v>0</v>
      </c>
    </row>
    <row r="1811" spans="1:47">
      <c r="A1811" t="str">
        <f>IF(All_Tasks!A1811="","",All_Tasks!A1811)</f>
        <v/>
      </c>
      <c r="B1811" t="str">
        <f>IF(All_Tasks!B1811="","",All_Tasks!B1811)</f>
        <v/>
      </c>
      <c r="C1811" t="str">
        <f>IF(All_Tasks!C1811="","",All_Tasks!C1811)</f>
        <v/>
      </c>
      <c r="D1811" t="str">
        <f>IF(All_Tasks!D1811="","",All_Tasks!D1811)</f>
        <v/>
      </c>
      <c r="E1811" t="str">
        <f>IF(All_Tasks!V1811&lt;&gt;"",All_Tasks!V1811,IF(All_Tasks!E1811&lt;&gt;"",All_Tasks!E1811,""))</f>
        <v/>
      </c>
      <c r="F1811" t="str">
        <f>IF(All_Tasks!F1811="","",All_Tasks!F1811)</f>
        <v/>
      </c>
      <c r="G1811" t="str">
        <f>IF(All_Tasks!G1811="","",All_Tasks!G1811)</f>
        <v/>
      </c>
      <c r="H1811" s="231" t="str">
        <f>IF(All_Tasks!H1811="","",All_Tasks!H1811)</f>
        <v/>
      </c>
      <c r="I1811" t="str">
        <f>IF(All_Tasks!I1811="","",All_Tasks!I1811)</f>
        <v/>
      </c>
      <c r="J1811" t="str">
        <f>IF(All_Tasks!J1811="","",All_Tasks!J1811)</f>
        <v/>
      </c>
      <c r="K1811" t="str">
        <f>IF(All_Tasks!K1811="","",All_Tasks!K1811)</f>
        <v/>
      </c>
      <c r="L1811" s="231" t="str">
        <f>IF(All_Tasks!L1811="","",All_Tasks!L1811)</f>
        <v/>
      </c>
      <c r="M1811" t="str">
        <f>IF(All_Tasks!M1811="","",All_Tasks!M1811)</f>
        <v/>
      </c>
      <c r="N1811" t="str">
        <f>IF(All_Tasks!N1811="","",All_Tasks!N1811)</f>
        <v/>
      </c>
      <c r="O1811" t="str">
        <f>IF(All_Tasks!O1811="","",All_Tasks!O1811)</f>
        <v/>
      </c>
      <c r="P1811" s="181">
        <f>IF(All_Tasks!P1811="",0,All_Tasks!P1811)</f>
        <v>0</v>
      </c>
      <c r="Q1811" s="181">
        <f>IF(All_Tasks!Q1811="",0,All_Tasks!Q1811)</f>
        <v>0</v>
      </c>
      <c r="R1811" s="181">
        <f>IF(All_Tasks!R1811="",0,All_Tasks!R1811)</f>
        <v>0</v>
      </c>
      <c r="S1811" s="181" t="str">
        <f>IF(All_Tasks!S1811="","",All_Tasks!S1811)</f>
        <v/>
      </c>
      <c r="T1811" t="str">
        <f>IF(All_Tasks!T1811="","",All_Tasks!T1811)</f>
        <v/>
      </c>
      <c r="U1811" t="str">
        <f>IF(All_Tasks!U1811="","",All_Tasks!U1811)</f>
        <v/>
      </c>
      <c r="V1811">
        <f>IF(A1811="",0,IFERROR(MATCH(A1811,Scope_Labor_Rates!$A$6:$A$46,0)+5,0))</f>
        <v>0</v>
      </c>
      <c r="W1811" s="178">
        <f>IF(V1811&gt;0,INDEX(Scope_Labor_Rates!$C$6:$C$46,V1811-5),0)</f>
        <v>0</v>
      </c>
      <c r="X1811" s="178">
        <f>IF(V1811&gt;0,INDEX(Scope_Labor_Rates!$C$6:$C$46,V1811-5),0)</f>
        <v>0</v>
      </c>
      <c r="Y1811" s="180">
        <f>IF(V1811&gt;0,INDEX(Scope_Labor_Rates!$S$6:$S$46,V1811-5),0)</f>
        <v>0</v>
      </c>
      <c r="Z1811" s="180">
        <f>IF(V1811&gt;0,INDEX(Scope_Labor_Rates!$R$6:$R$46,V1811-5),1)</f>
        <v>1</v>
      </c>
      <c r="AA1811" s="231">
        <f t="shared" si="252"/>
        <v>0</v>
      </c>
      <c r="AB1811" t="str">
        <f t="shared" si="253"/>
        <v/>
      </c>
      <c r="AC1811" s="178" t="str">
        <f t="shared" si="254"/>
        <v/>
      </c>
      <c r="AD1811" s="181">
        <f t="shared" si="255"/>
        <v>0</v>
      </c>
      <c r="AE1811" s="178">
        <f>IF(V1811&gt;0,P1811*INDEX(Scope_Labor_Rates!$E$6:$E$46,V1811-5),0)</f>
        <v>0</v>
      </c>
      <c r="AF1811" s="181">
        <f>IF(V1811&gt;0,AE1811*INDEX(Scope_Labor_Rates!$D$6:$D$46,V1811-5)*AA1811,0)</f>
        <v>0</v>
      </c>
      <c r="AG1811" s="178">
        <f>IF(V1811&gt;0,P1811*INDEX(Scope_Labor_Rates!$G$6:$G$46,V1811-5),0)</f>
        <v>0</v>
      </c>
      <c r="AH1811" s="181">
        <f>IF(V1811&gt;0,AG1811*INDEX(Scope_Labor_Rates!$F$6:$F$46,V1811-5)*AA1811,0)</f>
        <v>0</v>
      </c>
      <c r="AI1811" s="178">
        <f>IF(V1811&gt;0,P1811*INDEX(Scope_Labor_Rates!$I$6:$I$46,V1811-5),0)</f>
        <v>0</v>
      </c>
      <c r="AJ1811" s="181">
        <f>IF(V1811&gt;0,AI1811*INDEX(Scope_Labor_Rates!$H$6:$H$46,V1811-5)*AA1811,0)</f>
        <v>0</v>
      </c>
      <c r="AK1811" s="178">
        <f>IF(V1811&gt;0,P1811*INDEX(Scope_Labor_Rates!$K$6:$K$46,V1811-5),0)</f>
        <v>0</v>
      </c>
      <c r="AL1811" s="181">
        <f>IF(V1811&gt;0,AK1811*INDEX(Scope_Labor_Rates!$J$6:$J$46,V1811-5)*AA1811,0)</f>
        <v>0</v>
      </c>
      <c r="AM1811" s="178">
        <f>IF(V1811&gt;0,P1811*INDEX(Scope_Labor_Rates!$M$6:$M$46,V1811-5),0)</f>
        <v>0</v>
      </c>
      <c r="AN1811" s="178">
        <f>IF(V1811&gt;0,AM1811*INDEX(Scope_Labor_Rates!$L$6:$L$46,V1811-5)*AA1811,0)</f>
        <v>0</v>
      </c>
      <c r="AO1811" s="178">
        <f>IF(V1811&gt;0,P1811*INDEX(Scope_Labor_Rates!$O$6:$O$46,V1811-5)*AA1811,0)</f>
        <v>0</v>
      </c>
      <c r="AP1811" s="181">
        <f>IF(V1811&gt;0,P1811*INDEX(Scope_Labor_Rates!$Q$6:$Q$46,V1811-5)*AA1811,0)</f>
        <v>0</v>
      </c>
      <c r="AQ1811" s="178">
        <f t="shared" si="256"/>
        <v>0</v>
      </c>
      <c r="AR1811" s="178">
        <f t="shared" si="257"/>
        <v>0</v>
      </c>
      <c r="AS1811" s="178">
        <f t="shared" si="258"/>
        <v>0</v>
      </c>
      <c r="AT1811" s="178">
        <f t="shared" si="259"/>
        <v>0</v>
      </c>
      <c r="AU1811">
        <f t="shared" si="260"/>
        <v>0</v>
      </c>
    </row>
    <row r="1812" spans="1:47">
      <c r="A1812" t="str">
        <f>IF(All_Tasks!A1812="","",All_Tasks!A1812)</f>
        <v/>
      </c>
      <c r="B1812" t="str">
        <f>IF(All_Tasks!B1812="","",All_Tasks!B1812)</f>
        <v/>
      </c>
      <c r="C1812" t="str">
        <f>IF(All_Tasks!C1812="","",All_Tasks!C1812)</f>
        <v/>
      </c>
      <c r="D1812" t="str">
        <f>IF(All_Tasks!D1812="","",All_Tasks!D1812)</f>
        <v/>
      </c>
      <c r="E1812" t="str">
        <f>IF(All_Tasks!V1812&lt;&gt;"",All_Tasks!V1812,IF(All_Tasks!E1812&lt;&gt;"",All_Tasks!E1812,""))</f>
        <v/>
      </c>
      <c r="F1812" t="str">
        <f>IF(All_Tasks!F1812="","",All_Tasks!F1812)</f>
        <v/>
      </c>
      <c r="G1812" t="str">
        <f>IF(All_Tasks!G1812="","",All_Tasks!G1812)</f>
        <v/>
      </c>
      <c r="H1812" s="231" t="str">
        <f>IF(All_Tasks!H1812="","",All_Tasks!H1812)</f>
        <v/>
      </c>
      <c r="I1812" t="str">
        <f>IF(All_Tasks!I1812="","",All_Tasks!I1812)</f>
        <v/>
      </c>
      <c r="J1812" t="str">
        <f>IF(All_Tasks!J1812="","",All_Tasks!J1812)</f>
        <v/>
      </c>
      <c r="K1812" t="str">
        <f>IF(All_Tasks!K1812="","",All_Tasks!K1812)</f>
        <v/>
      </c>
      <c r="L1812" s="231" t="str">
        <f>IF(All_Tasks!L1812="","",All_Tasks!L1812)</f>
        <v/>
      </c>
      <c r="M1812" t="str">
        <f>IF(All_Tasks!M1812="","",All_Tasks!M1812)</f>
        <v/>
      </c>
      <c r="N1812" t="str">
        <f>IF(All_Tasks!N1812="","",All_Tasks!N1812)</f>
        <v/>
      </c>
      <c r="O1812" t="str">
        <f>IF(All_Tasks!O1812="","",All_Tasks!O1812)</f>
        <v/>
      </c>
      <c r="P1812" s="181">
        <f>IF(All_Tasks!P1812="",0,All_Tasks!P1812)</f>
        <v>0</v>
      </c>
      <c r="Q1812" s="181">
        <f>IF(All_Tasks!Q1812="",0,All_Tasks!Q1812)</f>
        <v>0</v>
      </c>
      <c r="R1812" s="181">
        <f>IF(All_Tasks!R1812="",0,All_Tasks!R1812)</f>
        <v>0</v>
      </c>
      <c r="S1812" s="181" t="str">
        <f>IF(All_Tasks!S1812="","",All_Tasks!S1812)</f>
        <v/>
      </c>
      <c r="T1812" t="str">
        <f>IF(All_Tasks!T1812="","",All_Tasks!T1812)</f>
        <v/>
      </c>
      <c r="U1812" t="str">
        <f>IF(All_Tasks!U1812="","",All_Tasks!U1812)</f>
        <v/>
      </c>
      <c r="V1812">
        <f>IF(A1812="",0,IFERROR(MATCH(A1812,Scope_Labor_Rates!$A$6:$A$46,0)+5,0))</f>
        <v>0</v>
      </c>
      <c r="W1812" s="178">
        <f>IF(V1812&gt;0,INDEX(Scope_Labor_Rates!$C$6:$C$46,V1812-5),0)</f>
        <v>0</v>
      </c>
      <c r="X1812" s="178">
        <f>IF(V1812&gt;0,INDEX(Scope_Labor_Rates!$C$6:$C$46,V1812-5),0)</f>
        <v>0</v>
      </c>
      <c r="Y1812" s="180">
        <f>IF(V1812&gt;0,INDEX(Scope_Labor_Rates!$S$6:$S$46,V1812-5),0)</f>
        <v>0</v>
      </c>
      <c r="Z1812" s="180">
        <f>IF(V1812&gt;0,INDEX(Scope_Labor_Rates!$R$6:$R$46,V1812-5),1)</f>
        <v>1</v>
      </c>
      <c r="AA1812" s="231">
        <f t="shared" si="252"/>
        <v>0</v>
      </c>
      <c r="AB1812" t="str">
        <f t="shared" si="253"/>
        <v/>
      </c>
      <c r="AC1812" s="178" t="str">
        <f t="shared" si="254"/>
        <v/>
      </c>
      <c r="AD1812" s="181">
        <f t="shared" si="255"/>
        <v>0</v>
      </c>
      <c r="AE1812" s="178">
        <f>IF(V1812&gt;0,P1812*INDEX(Scope_Labor_Rates!$E$6:$E$46,V1812-5),0)</f>
        <v>0</v>
      </c>
      <c r="AF1812" s="181">
        <f>IF(V1812&gt;0,AE1812*INDEX(Scope_Labor_Rates!$D$6:$D$46,V1812-5)*AA1812,0)</f>
        <v>0</v>
      </c>
      <c r="AG1812" s="178">
        <f>IF(V1812&gt;0,P1812*INDEX(Scope_Labor_Rates!$G$6:$G$46,V1812-5),0)</f>
        <v>0</v>
      </c>
      <c r="AH1812" s="181">
        <f>IF(V1812&gt;0,AG1812*INDEX(Scope_Labor_Rates!$F$6:$F$46,V1812-5)*AA1812,0)</f>
        <v>0</v>
      </c>
      <c r="AI1812" s="178">
        <f>IF(V1812&gt;0,P1812*INDEX(Scope_Labor_Rates!$I$6:$I$46,V1812-5),0)</f>
        <v>0</v>
      </c>
      <c r="AJ1812" s="181">
        <f>IF(V1812&gt;0,AI1812*INDEX(Scope_Labor_Rates!$H$6:$H$46,V1812-5)*AA1812,0)</f>
        <v>0</v>
      </c>
      <c r="AK1812" s="178">
        <f>IF(V1812&gt;0,P1812*INDEX(Scope_Labor_Rates!$K$6:$K$46,V1812-5),0)</f>
        <v>0</v>
      </c>
      <c r="AL1812" s="181">
        <f>IF(V1812&gt;0,AK1812*INDEX(Scope_Labor_Rates!$J$6:$J$46,V1812-5)*AA1812,0)</f>
        <v>0</v>
      </c>
      <c r="AM1812" s="178">
        <f>IF(V1812&gt;0,P1812*INDEX(Scope_Labor_Rates!$M$6:$M$46,V1812-5),0)</f>
        <v>0</v>
      </c>
      <c r="AN1812" s="178">
        <f>IF(V1812&gt;0,AM1812*INDEX(Scope_Labor_Rates!$L$6:$L$46,V1812-5)*AA1812,0)</f>
        <v>0</v>
      </c>
      <c r="AO1812" s="178">
        <f>IF(V1812&gt;0,P1812*INDEX(Scope_Labor_Rates!$O$6:$O$46,V1812-5)*AA1812,0)</f>
        <v>0</v>
      </c>
      <c r="AP1812" s="181">
        <f>IF(V1812&gt;0,P1812*INDEX(Scope_Labor_Rates!$Q$6:$Q$46,V1812-5)*AA1812,0)</f>
        <v>0</v>
      </c>
      <c r="AQ1812" s="178">
        <f t="shared" si="256"/>
        <v>0</v>
      </c>
      <c r="AR1812" s="178">
        <f t="shared" si="257"/>
        <v>0</v>
      </c>
      <c r="AS1812" s="178">
        <f t="shared" si="258"/>
        <v>0</v>
      </c>
      <c r="AT1812" s="178">
        <f t="shared" si="259"/>
        <v>0</v>
      </c>
      <c r="AU1812">
        <f t="shared" si="260"/>
        <v>0</v>
      </c>
    </row>
    <row r="1813" spans="1:47">
      <c r="A1813" t="str">
        <f>IF(All_Tasks!A1813="","",All_Tasks!A1813)</f>
        <v/>
      </c>
      <c r="B1813" t="str">
        <f>IF(All_Tasks!B1813="","",All_Tasks!B1813)</f>
        <v/>
      </c>
      <c r="C1813" t="str">
        <f>IF(All_Tasks!C1813="","",All_Tasks!C1813)</f>
        <v/>
      </c>
      <c r="D1813" t="str">
        <f>IF(All_Tasks!D1813="","",All_Tasks!D1813)</f>
        <v/>
      </c>
      <c r="E1813" t="str">
        <f>IF(All_Tasks!V1813&lt;&gt;"",All_Tasks!V1813,IF(All_Tasks!E1813&lt;&gt;"",All_Tasks!E1813,""))</f>
        <v/>
      </c>
      <c r="F1813" t="str">
        <f>IF(All_Tasks!F1813="","",All_Tasks!F1813)</f>
        <v/>
      </c>
      <c r="G1813" t="str">
        <f>IF(All_Tasks!G1813="","",All_Tasks!G1813)</f>
        <v/>
      </c>
      <c r="H1813" s="231" t="str">
        <f>IF(All_Tasks!H1813="","",All_Tasks!H1813)</f>
        <v/>
      </c>
      <c r="I1813" t="str">
        <f>IF(All_Tasks!I1813="","",All_Tasks!I1813)</f>
        <v/>
      </c>
      <c r="J1813" t="str">
        <f>IF(All_Tasks!J1813="","",All_Tasks!J1813)</f>
        <v/>
      </c>
      <c r="K1813" t="str">
        <f>IF(All_Tasks!K1813="","",All_Tasks!K1813)</f>
        <v/>
      </c>
      <c r="L1813" s="231" t="str">
        <f>IF(All_Tasks!L1813="","",All_Tasks!L1813)</f>
        <v/>
      </c>
      <c r="M1813" t="str">
        <f>IF(All_Tasks!M1813="","",All_Tasks!M1813)</f>
        <v/>
      </c>
      <c r="N1813" t="str">
        <f>IF(All_Tasks!N1813="","",All_Tasks!N1813)</f>
        <v/>
      </c>
      <c r="O1813" t="str">
        <f>IF(All_Tasks!O1813="","",All_Tasks!O1813)</f>
        <v/>
      </c>
      <c r="P1813" s="181">
        <f>IF(All_Tasks!P1813="",0,All_Tasks!P1813)</f>
        <v>0</v>
      </c>
      <c r="Q1813" s="181">
        <f>IF(All_Tasks!Q1813="",0,All_Tasks!Q1813)</f>
        <v>0</v>
      </c>
      <c r="R1813" s="181">
        <f>IF(All_Tasks!R1813="",0,All_Tasks!R1813)</f>
        <v>0</v>
      </c>
      <c r="S1813" s="181" t="str">
        <f>IF(All_Tasks!S1813="","",All_Tasks!S1813)</f>
        <v/>
      </c>
      <c r="T1813" t="str">
        <f>IF(All_Tasks!T1813="","",All_Tasks!T1813)</f>
        <v/>
      </c>
      <c r="U1813" t="str">
        <f>IF(All_Tasks!U1813="","",All_Tasks!U1813)</f>
        <v/>
      </c>
      <c r="V1813">
        <f>IF(A1813="",0,IFERROR(MATCH(A1813,Scope_Labor_Rates!$A$6:$A$46,0)+5,0))</f>
        <v>0</v>
      </c>
      <c r="W1813" s="178">
        <f>IF(V1813&gt;0,INDEX(Scope_Labor_Rates!$C$6:$C$46,V1813-5),0)</f>
        <v>0</v>
      </c>
      <c r="X1813" s="178">
        <f>IF(V1813&gt;0,INDEX(Scope_Labor_Rates!$C$6:$C$46,V1813-5),0)</f>
        <v>0</v>
      </c>
      <c r="Y1813" s="180">
        <f>IF(V1813&gt;0,INDEX(Scope_Labor_Rates!$S$6:$S$46,V1813-5),0)</f>
        <v>0</v>
      </c>
      <c r="Z1813" s="180">
        <f>IF(V1813&gt;0,INDEX(Scope_Labor_Rates!$R$6:$R$46,V1813-5),1)</f>
        <v>1</v>
      </c>
      <c r="AA1813" s="231">
        <f t="shared" si="252"/>
        <v>0</v>
      </c>
      <c r="AB1813" t="str">
        <f t="shared" si="253"/>
        <v/>
      </c>
      <c r="AC1813" s="178" t="str">
        <f t="shared" si="254"/>
        <v/>
      </c>
      <c r="AD1813" s="181">
        <f t="shared" si="255"/>
        <v>0</v>
      </c>
      <c r="AE1813" s="178">
        <f>IF(V1813&gt;0,P1813*INDEX(Scope_Labor_Rates!$E$6:$E$46,V1813-5),0)</f>
        <v>0</v>
      </c>
      <c r="AF1813" s="181">
        <f>IF(V1813&gt;0,AE1813*INDEX(Scope_Labor_Rates!$D$6:$D$46,V1813-5)*AA1813,0)</f>
        <v>0</v>
      </c>
      <c r="AG1813" s="178">
        <f>IF(V1813&gt;0,P1813*INDEX(Scope_Labor_Rates!$G$6:$G$46,V1813-5),0)</f>
        <v>0</v>
      </c>
      <c r="AH1813" s="181">
        <f>IF(V1813&gt;0,AG1813*INDEX(Scope_Labor_Rates!$F$6:$F$46,V1813-5)*AA1813,0)</f>
        <v>0</v>
      </c>
      <c r="AI1813" s="178">
        <f>IF(V1813&gt;0,P1813*INDEX(Scope_Labor_Rates!$I$6:$I$46,V1813-5),0)</f>
        <v>0</v>
      </c>
      <c r="AJ1813" s="181">
        <f>IF(V1813&gt;0,AI1813*INDEX(Scope_Labor_Rates!$H$6:$H$46,V1813-5)*AA1813,0)</f>
        <v>0</v>
      </c>
      <c r="AK1813" s="178">
        <f>IF(V1813&gt;0,P1813*INDEX(Scope_Labor_Rates!$K$6:$K$46,V1813-5),0)</f>
        <v>0</v>
      </c>
      <c r="AL1813" s="181">
        <f>IF(V1813&gt;0,AK1813*INDEX(Scope_Labor_Rates!$J$6:$J$46,V1813-5)*AA1813,0)</f>
        <v>0</v>
      </c>
      <c r="AM1813" s="178">
        <f>IF(V1813&gt;0,P1813*INDEX(Scope_Labor_Rates!$M$6:$M$46,V1813-5),0)</f>
        <v>0</v>
      </c>
      <c r="AN1813" s="178">
        <f>IF(V1813&gt;0,AM1813*INDEX(Scope_Labor_Rates!$L$6:$L$46,V1813-5)*AA1813,0)</f>
        <v>0</v>
      </c>
      <c r="AO1813" s="178">
        <f>IF(V1813&gt;0,P1813*INDEX(Scope_Labor_Rates!$O$6:$O$46,V1813-5)*AA1813,0)</f>
        <v>0</v>
      </c>
      <c r="AP1813" s="181">
        <f>IF(V1813&gt;0,P1813*INDEX(Scope_Labor_Rates!$Q$6:$Q$46,V1813-5)*AA1813,0)</f>
        <v>0</v>
      </c>
      <c r="AQ1813" s="178">
        <f t="shared" si="256"/>
        <v>0</v>
      </c>
      <c r="AR1813" s="178">
        <f t="shared" si="257"/>
        <v>0</v>
      </c>
      <c r="AS1813" s="178">
        <f t="shared" si="258"/>
        <v>0</v>
      </c>
      <c r="AT1813" s="178">
        <f t="shared" si="259"/>
        <v>0</v>
      </c>
      <c r="AU1813">
        <f t="shared" si="260"/>
        <v>0</v>
      </c>
    </row>
    <row r="1814" spans="1:47">
      <c r="A1814" t="str">
        <f>IF(All_Tasks!A1814="","",All_Tasks!A1814)</f>
        <v/>
      </c>
      <c r="B1814" t="str">
        <f>IF(All_Tasks!B1814="","",All_Tasks!B1814)</f>
        <v/>
      </c>
      <c r="C1814" t="str">
        <f>IF(All_Tasks!C1814="","",All_Tasks!C1814)</f>
        <v/>
      </c>
      <c r="D1814" t="str">
        <f>IF(All_Tasks!D1814="","",All_Tasks!D1814)</f>
        <v/>
      </c>
      <c r="E1814" t="str">
        <f>IF(All_Tasks!V1814&lt;&gt;"",All_Tasks!V1814,IF(All_Tasks!E1814&lt;&gt;"",All_Tasks!E1814,""))</f>
        <v/>
      </c>
      <c r="F1814" t="str">
        <f>IF(All_Tasks!F1814="","",All_Tasks!F1814)</f>
        <v/>
      </c>
      <c r="G1814" t="str">
        <f>IF(All_Tasks!G1814="","",All_Tasks!G1814)</f>
        <v/>
      </c>
      <c r="H1814" s="231" t="str">
        <f>IF(All_Tasks!H1814="","",All_Tasks!H1814)</f>
        <v/>
      </c>
      <c r="I1814" t="str">
        <f>IF(All_Tasks!I1814="","",All_Tasks!I1814)</f>
        <v/>
      </c>
      <c r="J1814" t="str">
        <f>IF(All_Tasks!J1814="","",All_Tasks!J1814)</f>
        <v/>
      </c>
      <c r="K1814" t="str">
        <f>IF(All_Tasks!K1814="","",All_Tasks!K1814)</f>
        <v/>
      </c>
      <c r="L1814" s="231" t="str">
        <f>IF(All_Tasks!L1814="","",All_Tasks!L1814)</f>
        <v/>
      </c>
      <c r="M1814" t="str">
        <f>IF(All_Tasks!M1814="","",All_Tasks!M1814)</f>
        <v/>
      </c>
      <c r="N1814" t="str">
        <f>IF(All_Tasks!N1814="","",All_Tasks!N1814)</f>
        <v/>
      </c>
      <c r="O1814" t="str">
        <f>IF(All_Tasks!O1814="","",All_Tasks!O1814)</f>
        <v/>
      </c>
      <c r="P1814" s="181">
        <f>IF(All_Tasks!P1814="",0,All_Tasks!P1814)</f>
        <v>0</v>
      </c>
      <c r="Q1814" s="181">
        <f>IF(All_Tasks!Q1814="",0,All_Tasks!Q1814)</f>
        <v>0</v>
      </c>
      <c r="R1814" s="181">
        <f>IF(All_Tasks!R1814="",0,All_Tasks!R1814)</f>
        <v>0</v>
      </c>
      <c r="S1814" s="181" t="str">
        <f>IF(All_Tasks!S1814="","",All_Tasks!S1814)</f>
        <v/>
      </c>
      <c r="T1814" t="str">
        <f>IF(All_Tasks!T1814="","",All_Tasks!T1814)</f>
        <v/>
      </c>
      <c r="U1814" t="str">
        <f>IF(All_Tasks!U1814="","",All_Tasks!U1814)</f>
        <v/>
      </c>
      <c r="V1814">
        <f>IF(A1814="",0,IFERROR(MATCH(A1814,Scope_Labor_Rates!$A$6:$A$46,0)+5,0))</f>
        <v>0</v>
      </c>
      <c r="W1814" s="178">
        <f>IF(V1814&gt;0,INDEX(Scope_Labor_Rates!$C$6:$C$46,V1814-5),0)</f>
        <v>0</v>
      </c>
      <c r="X1814" s="178">
        <f>IF(V1814&gt;0,INDEX(Scope_Labor_Rates!$C$6:$C$46,V1814-5),0)</f>
        <v>0</v>
      </c>
      <c r="Y1814" s="180">
        <f>IF(V1814&gt;0,INDEX(Scope_Labor_Rates!$S$6:$S$46,V1814-5),0)</f>
        <v>0</v>
      </c>
      <c r="Z1814" s="180">
        <f>IF(V1814&gt;0,INDEX(Scope_Labor_Rates!$R$6:$R$46,V1814-5),1)</f>
        <v>1</v>
      </c>
      <c r="AA1814" s="231">
        <f t="shared" si="252"/>
        <v>0</v>
      </c>
      <c r="AB1814" t="str">
        <f t="shared" si="253"/>
        <v/>
      </c>
      <c r="AC1814" s="178" t="str">
        <f t="shared" si="254"/>
        <v/>
      </c>
      <c r="AD1814" s="181">
        <f t="shared" si="255"/>
        <v>0</v>
      </c>
      <c r="AE1814" s="178">
        <f>IF(V1814&gt;0,P1814*INDEX(Scope_Labor_Rates!$E$6:$E$46,V1814-5),0)</f>
        <v>0</v>
      </c>
      <c r="AF1814" s="181">
        <f>IF(V1814&gt;0,AE1814*INDEX(Scope_Labor_Rates!$D$6:$D$46,V1814-5)*AA1814,0)</f>
        <v>0</v>
      </c>
      <c r="AG1814" s="178">
        <f>IF(V1814&gt;0,P1814*INDEX(Scope_Labor_Rates!$G$6:$G$46,V1814-5),0)</f>
        <v>0</v>
      </c>
      <c r="AH1814" s="181">
        <f>IF(V1814&gt;0,AG1814*INDEX(Scope_Labor_Rates!$F$6:$F$46,V1814-5)*AA1814,0)</f>
        <v>0</v>
      </c>
      <c r="AI1814" s="178">
        <f>IF(V1814&gt;0,P1814*INDEX(Scope_Labor_Rates!$I$6:$I$46,V1814-5),0)</f>
        <v>0</v>
      </c>
      <c r="AJ1814" s="181">
        <f>IF(V1814&gt;0,AI1814*INDEX(Scope_Labor_Rates!$H$6:$H$46,V1814-5)*AA1814,0)</f>
        <v>0</v>
      </c>
      <c r="AK1814" s="178">
        <f>IF(V1814&gt;0,P1814*INDEX(Scope_Labor_Rates!$K$6:$K$46,V1814-5),0)</f>
        <v>0</v>
      </c>
      <c r="AL1814" s="181">
        <f>IF(V1814&gt;0,AK1814*INDEX(Scope_Labor_Rates!$J$6:$J$46,V1814-5)*AA1814,0)</f>
        <v>0</v>
      </c>
      <c r="AM1814" s="178">
        <f>IF(V1814&gt;0,P1814*INDEX(Scope_Labor_Rates!$M$6:$M$46,V1814-5),0)</f>
        <v>0</v>
      </c>
      <c r="AN1814" s="178">
        <f>IF(V1814&gt;0,AM1814*INDEX(Scope_Labor_Rates!$L$6:$L$46,V1814-5)*AA1814,0)</f>
        <v>0</v>
      </c>
      <c r="AO1814" s="178">
        <f>IF(V1814&gt;0,P1814*INDEX(Scope_Labor_Rates!$O$6:$O$46,V1814-5)*AA1814,0)</f>
        <v>0</v>
      </c>
      <c r="AP1814" s="181">
        <f>IF(V1814&gt;0,P1814*INDEX(Scope_Labor_Rates!$Q$6:$Q$46,V1814-5)*AA1814,0)</f>
        <v>0</v>
      </c>
      <c r="AQ1814" s="178">
        <f t="shared" si="256"/>
        <v>0</v>
      </c>
      <c r="AR1814" s="178">
        <f t="shared" si="257"/>
        <v>0</v>
      </c>
      <c r="AS1814" s="178">
        <f t="shared" si="258"/>
        <v>0</v>
      </c>
      <c r="AT1814" s="178">
        <f t="shared" si="259"/>
        <v>0</v>
      </c>
      <c r="AU1814">
        <f t="shared" si="260"/>
        <v>0</v>
      </c>
    </row>
    <row r="1815" spans="1:47">
      <c r="A1815" t="str">
        <f>IF(All_Tasks!A1815="","",All_Tasks!A1815)</f>
        <v/>
      </c>
      <c r="B1815" t="str">
        <f>IF(All_Tasks!B1815="","",All_Tasks!B1815)</f>
        <v/>
      </c>
      <c r="C1815" t="str">
        <f>IF(All_Tasks!C1815="","",All_Tasks!C1815)</f>
        <v/>
      </c>
      <c r="D1815" t="str">
        <f>IF(All_Tasks!D1815="","",All_Tasks!D1815)</f>
        <v/>
      </c>
      <c r="E1815" t="str">
        <f>IF(All_Tasks!V1815&lt;&gt;"",All_Tasks!V1815,IF(All_Tasks!E1815&lt;&gt;"",All_Tasks!E1815,""))</f>
        <v/>
      </c>
      <c r="F1815" t="str">
        <f>IF(All_Tasks!F1815="","",All_Tasks!F1815)</f>
        <v/>
      </c>
      <c r="G1815" t="str">
        <f>IF(All_Tasks!G1815="","",All_Tasks!G1815)</f>
        <v/>
      </c>
      <c r="H1815" s="231" t="str">
        <f>IF(All_Tasks!H1815="","",All_Tasks!H1815)</f>
        <v/>
      </c>
      <c r="I1815" t="str">
        <f>IF(All_Tasks!I1815="","",All_Tasks!I1815)</f>
        <v/>
      </c>
      <c r="J1815" t="str">
        <f>IF(All_Tasks!J1815="","",All_Tasks!J1815)</f>
        <v/>
      </c>
      <c r="K1815" t="str">
        <f>IF(All_Tasks!K1815="","",All_Tasks!K1815)</f>
        <v/>
      </c>
      <c r="L1815" s="231" t="str">
        <f>IF(All_Tasks!L1815="","",All_Tasks!L1815)</f>
        <v/>
      </c>
      <c r="M1815" t="str">
        <f>IF(All_Tasks!M1815="","",All_Tasks!M1815)</f>
        <v/>
      </c>
      <c r="N1815" t="str">
        <f>IF(All_Tasks!N1815="","",All_Tasks!N1815)</f>
        <v/>
      </c>
      <c r="O1815" t="str">
        <f>IF(All_Tasks!O1815="","",All_Tasks!O1815)</f>
        <v/>
      </c>
      <c r="P1815" s="181">
        <f>IF(All_Tasks!P1815="",0,All_Tasks!P1815)</f>
        <v>0</v>
      </c>
      <c r="Q1815" s="181">
        <f>IF(All_Tasks!Q1815="",0,All_Tasks!Q1815)</f>
        <v>0</v>
      </c>
      <c r="R1815" s="181">
        <f>IF(All_Tasks!R1815="",0,All_Tasks!R1815)</f>
        <v>0</v>
      </c>
      <c r="S1815" s="181" t="str">
        <f>IF(All_Tasks!S1815="","",All_Tasks!S1815)</f>
        <v/>
      </c>
      <c r="T1815" t="str">
        <f>IF(All_Tasks!T1815="","",All_Tasks!T1815)</f>
        <v/>
      </c>
      <c r="U1815" t="str">
        <f>IF(All_Tasks!U1815="","",All_Tasks!U1815)</f>
        <v/>
      </c>
      <c r="V1815">
        <f>IF(A1815="",0,IFERROR(MATCH(A1815,Scope_Labor_Rates!$A$6:$A$46,0)+5,0))</f>
        <v>0</v>
      </c>
      <c r="W1815" s="178">
        <f>IF(V1815&gt;0,INDEX(Scope_Labor_Rates!$C$6:$C$46,V1815-5),0)</f>
        <v>0</v>
      </c>
      <c r="X1815" s="178">
        <f>IF(V1815&gt;0,INDEX(Scope_Labor_Rates!$C$6:$C$46,V1815-5),0)</f>
        <v>0</v>
      </c>
      <c r="Y1815" s="180">
        <f>IF(V1815&gt;0,INDEX(Scope_Labor_Rates!$S$6:$S$46,V1815-5),0)</f>
        <v>0</v>
      </c>
      <c r="Z1815" s="180">
        <f>IF(V1815&gt;0,INDEX(Scope_Labor_Rates!$R$6:$R$46,V1815-5),1)</f>
        <v>1</v>
      </c>
      <c r="AA1815" s="231">
        <f t="shared" si="252"/>
        <v>0</v>
      </c>
      <c r="AB1815" t="str">
        <f t="shared" si="253"/>
        <v/>
      </c>
      <c r="AC1815" s="178" t="str">
        <f t="shared" si="254"/>
        <v/>
      </c>
      <c r="AD1815" s="181">
        <f t="shared" si="255"/>
        <v>0</v>
      </c>
      <c r="AE1815" s="178">
        <f>IF(V1815&gt;0,P1815*INDEX(Scope_Labor_Rates!$E$6:$E$46,V1815-5),0)</f>
        <v>0</v>
      </c>
      <c r="AF1815" s="181">
        <f>IF(V1815&gt;0,AE1815*INDEX(Scope_Labor_Rates!$D$6:$D$46,V1815-5)*AA1815,0)</f>
        <v>0</v>
      </c>
      <c r="AG1815" s="178">
        <f>IF(V1815&gt;0,P1815*INDEX(Scope_Labor_Rates!$G$6:$G$46,V1815-5),0)</f>
        <v>0</v>
      </c>
      <c r="AH1815" s="181">
        <f>IF(V1815&gt;0,AG1815*INDEX(Scope_Labor_Rates!$F$6:$F$46,V1815-5)*AA1815,0)</f>
        <v>0</v>
      </c>
      <c r="AI1815" s="178">
        <f>IF(V1815&gt;0,P1815*INDEX(Scope_Labor_Rates!$I$6:$I$46,V1815-5),0)</f>
        <v>0</v>
      </c>
      <c r="AJ1815" s="181">
        <f>IF(V1815&gt;0,AI1815*INDEX(Scope_Labor_Rates!$H$6:$H$46,V1815-5)*AA1815,0)</f>
        <v>0</v>
      </c>
      <c r="AK1815" s="178">
        <f>IF(V1815&gt;0,P1815*INDEX(Scope_Labor_Rates!$K$6:$K$46,V1815-5),0)</f>
        <v>0</v>
      </c>
      <c r="AL1815" s="181">
        <f>IF(V1815&gt;0,AK1815*INDEX(Scope_Labor_Rates!$J$6:$J$46,V1815-5)*AA1815,0)</f>
        <v>0</v>
      </c>
      <c r="AM1815" s="178">
        <f>IF(V1815&gt;0,P1815*INDEX(Scope_Labor_Rates!$M$6:$M$46,V1815-5),0)</f>
        <v>0</v>
      </c>
      <c r="AN1815" s="178">
        <f>IF(V1815&gt;0,AM1815*INDEX(Scope_Labor_Rates!$L$6:$L$46,V1815-5)*AA1815,0)</f>
        <v>0</v>
      </c>
      <c r="AO1815" s="178">
        <f>IF(V1815&gt;0,P1815*INDEX(Scope_Labor_Rates!$O$6:$O$46,V1815-5)*AA1815,0)</f>
        <v>0</v>
      </c>
      <c r="AP1815" s="181">
        <f>IF(V1815&gt;0,P1815*INDEX(Scope_Labor_Rates!$Q$6:$Q$46,V1815-5)*AA1815,0)</f>
        <v>0</v>
      </c>
      <c r="AQ1815" s="178">
        <f t="shared" si="256"/>
        <v>0</v>
      </c>
      <c r="AR1815" s="178">
        <f t="shared" si="257"/>
        <v>0</v>
      </c>
      <c r="AS1815" s="178">
        <f t="shared" si="258"/>
        <v>0</v>
      </c>
      <c r="AT1815" s="178">
        <f t="shared" si="259"/>
        <v>0</v>
      </c>
      <c r="AU1815">
        <f t="shared" si="260"/>
        <v>0</v>
      </c>
    </row>
    <row r="1816" spans="1:47">
      <c r="A1816" t="str">
        <f>IF(All_Tasks!A1816="","",All_Tasks!A1816)</f>
        <v/>
      </c>
      <c r="B1816" t="str">
        <f>IF(All_Tasks!B1816="","",All_Tasks!B1816)</f>
        <v/>
      </c>
      <c r="C1816" t="str">
        <f>IF(All_Tasks!C1816="","",All_Tasks!C1816)</f>
        <v/>
      </c>
      <c r="D1816" t="str">
        <f>IF(All_Tasks!D1816="","",All_Tasks!D1816)</f>
        <v/>
      </c>
      <c r="E1816" t="str">
        <f>IF(All_Tasks!V1816&lt;&gt;"",All_Tasks!V1816,IF(All_Tasks!E1816&lt;&gt;"",All_Tasks!E1816,""))</f>
        <v/>
      </c>
      <c r="F1816" t="str">
        <f>IF(All_Tasks!F1816="","",All_Tasks!F1816)</f>
        <v/>
      </c>
      <c r="G1816" t="str">
        <f>IF(All_Tasks!G1816="","",All_Tasks!G1816)</f>
        <v/>
      </c>
      <c r="H1816" s="231" t="str">
        <f>IF(All_Tasks!H1816="","",All_Tasks!H1816)</f>
        <v/>
      </c>
      <c r="I1816" t="str">
        <f>IF(All_Tasks!I1816="","",All_Tasks!I1816)</f>
        <v/>
      </c>
      <c r="J1816" t="str">
        <f>IF(All_Tasks!J1816="","",All_Tasks!J1816)</f>
        <v/>
      </c>
      <c r="K1816" t="str">
        <f>IF(All_Tasks!K1816="","",All_Tasks!K1816)</f>
        <v/>
      </c>
      <c r="L1816" s="231" t="str">
        <f>IF(All_Tasks!L1816="","",All_Tasks!L1816)</f>
        <v/>
      </c>
      <c r="M1816" t="str">
        <f>IF(All_Tasks!M1816="","",All_Tasks!M1816)</f>
        <v/>
      </c>
      <c r="N1816" t="str">
        <f>IF(All_Tasks!N1816="","",All_Tasks!N1816)</f>
        <v/>
      </c>
      <c r="O1816" t="str">
        <f>IF(All_Tasks!O1816="","",All_Tasks!O1816)</f>
        <v/>
      </c>
      <c r="P1816" s="181">
        <f>IF(All_Tasks!P1816="",0,All_Tasks!P1816)</f>
        <v>0</v>
      </c>
      <c r="Q1816" s="181">
        <f>IF(All_Tasks!Q1816="",0,All_Tasks!Q1816)</f>
        <v>0</v>
      </c>
      <c r="R1816" s="181">
        <f>IF(All_Tasks!R1816="",0,All_Tasks!R1816)</f>
        <v>0</v>
      </c>
      <c r="S1816" s="181" t="str">
        <f>IF(All_Tasks!S1816="","",All_Tasks!S1816)</f>
        <v/>
      </c>
      <c r="T1816" t="str">
        <f>IF(All_Tasks!T1816="","",All_Tasks!T1816)</f>
        <v/>
      </c>
      <c r="U1816" t="str">
        <f>IF(All_Tasks!U1816="","",All_Tasks!U1816)</f>
        <v/>
      </c>
      <c r="V1816">
        <f>IF(A1816="",0,IFERROR(MATCH(A1816,Scope_Labor_Rates!$A$6:$A$46,0)+5,0))</f>
        <v>0</v>
      </c>
      <c r="W1816" s="178">
        <f>IF(V1816&gt;0,INDEX(Scope_Labor_Rates!$C$6:$C$46,V1816-5),0)</f>
        <v>0</v>
      </c>
      <c r="X1816" s="178">
        <f>IF(V1816&gt;0,INDEX(Scope_Labor_Rates!$C$6:$C$46,V1816-5),0)</f>
        <v>0</v>
      </c>
      <c r="Y1816" s="180">
        <f>IF(V1816&gt;0,INDEX(Scope_Labor_Rates!$S$6:$S$46,V1816-5),0)</f>
        <v>0</v>
      </c>
      <c r="Z1816" s="180">
        <f>IF(V1816&gt;0,INDEX(Scope_Labor_Rates!$R$6:$R$46,V1816-5),1)</f>
        <v>1</v>
      </c>
      <c r="AA1816" s="231">
        <f t="shared" si="252"/>
        <v>0</v>
      </c>
      <c r="AB1816" t="str">
        <f t="shared" si="253"/>
        <v/>
      </c>
      <c r="AC1816" s="178" t="str">
        <f t="shared" si="254"/>
        <v/>
      </c>
      <c r="AD1816" s="181">
        <f t="shared" si="255"/>
        <v>0</v>
      </c>
      <c r="AE1816" s="178">
        <f>IF(V1816&gt;0,P1816*INDEX(Scope_Labor_Rates!$E$6:$E$46,V1816-5),0)</f>
        <v>0</v>
      </c>
      <c r="AF1816" s="181">
        <f>IF(V1816&gt;0,AE1816*INDEX(Scope_Labor_Rates!$D$6:$D$46,V1816-5)*AA1816,0)</f>
        <v>0</v>
      </c>
      <c r="AG1816" s="178">
        <f>IF(V1816&gt;0,P1816*INDEX(Scope_Labor_Rates!$G$6:$G$46,V1816-5),0)</f>
        <v>0</v>
      </c>
      <c r="AH1816" s="181">
        <f>IF(V1816&gt;0,AG1816*INDEX(Scope_Labor_Rates!$F$6:$F$46,V1816-5)*AA1816,0)</f>
        <v>0</v>
      </c>
      <c r="AI1816" s="178">
        <f>IF(V1816&gt;0,P1816*INDEX(Scope_Labor_Rates!$I$6:$I$46,V1816-5),0)</f>
        <v>0</v>
      </c>
      <c r="AJ1816" s="181">
        <f>IF(V1816&gt;0,AI1816*INDEX(Scope_Labor_Rates!$H$6:$H$46,V1816-5)*AA1816,0)</f>
        <v>0</v>
      </c>
      <c r="AK1816" s="178">
        <f>IF(V1816&gt;0,P1816*INDEX(Scope_Labor_Rates!$K$6:$K$46,V1816-5),0)</f>
        <v>0</v>
      </c>
      <c r="AL1816" s="181">
        <f>IF(V1816&gt;0,AK1816*INDEX(Scope_Labor_Rates!$J$6:$J$46,V1816-5)*AA1816,0)</f>
        <v>0</v>
      </c>
      <c r="AM1816" s="178">
        <f>IF(V1816&gt;0,P1816*INDEX(Scope_Labor_Rates!$M$6:$M$46,V1816-5),0)</f>
        <v>0</v>
      </c>
      <c r="AN1816" s="178">
        <f>IF(V1816&gt;0,AM1816*INDEX(Scope_Labor_Rates!$L$6:$L$46,V1816-5)*AA1816,0)</f>
        <v>0</v>
      </c>
      <c r="AO1816" s="178">
        <f>IF(V1816&gt;0,P1816*INDEX(Scope_Labor_Rates!$O$6:$O$46,V1816-5)*AA1816,0)</f>
        <v>0</v>
      </c>
      <c r="AP1816" s="181">
        <f>IF(V1816&gt;0,P1816*INDEX(Scope_Labor_Rates!$Q$6:$Q$46,V1816-5)*AA1816,0)</f>
        <v>0</v>
      </c>
      <c r="AQ1816" s="178">
        <f t="shared" si="256"/>
        <v>0</v>
      </c>
      <c r="AR1816" s="178">
        <f t="shared" si="257"/>
        <v>0</v>
      </c>
      <c r="AS1816" s="178">
        <f t="shared" si="258"/>
        <v>0</v>
      </c>
      <c r="AT1816" s="178">
        <f t="shared" si="259"/>
        <v>0</v>
      </c>
      <c r="AU1816">
        <f t="shared" si="260"/>
        <v>0</v>
      </c>
    </row>
    <row r="1817" spans="1:47">
      <c r="A1817" t="str">
        <f>IF(All_Tasks!A1817="","",All_Tasks!A1817)</f>
        <v/>
      </c>
      <c r="B1817" t="str">
        <f>IF(All_Tasks!B1817="","",All_Tasks!B1817)</f>
        <v/>
      </c>
      <c r="C1817" t="str">
        <f>IF(All_Tasks!C1817="","",All_Tasks!C1817)</f>
        <v/>
      </c>
      <c r="D1817" t="str">
        <f>IF(All_Tasks!D1817="","",All_Tasks!D1817)</f>
        <v/>
      </c>
      <c r="E1817" t="str">
        <f>IF(All_Tasks!V1817&lt;&gt;"",All_Tasks!V1817,IF(All_Tasks!E1817&lt;&gt;"",All_Tasks!E1817,""))</f>
        <v/>
      </c>
      <c r="F1817" t="str">
        <f>IF(All_Tasks!F1817="","",All_Tasks!F1817)</f>
        <v/>
      </c>
      <c r="G1817" t="str">
        <f>IF(All_Tasks!G1817="","",All_Tasks!G1817)</f>
        <v/>
      </c>
      <c r="H1817" s="231" t="str">
        <f>IF(All_Tasks!H1817="","",All_Tasks!H1817)</f>
        <v/>
      </c>
      <c r="I1817" t="str">
        <f>IF(All_Tasks!I1817="","",All_Tasks!I1817)</f>
        <v/>
      </c>
      <c r="J1817" t="str">
        <f>IF(All_Tasks!J1817="","",All_Tasks!J1817)</f>
        <v/>
      </c>
      <c r="K1817" t="str">
        <f>IF(All_Tasks!K1817="","",All_Tasks!K1817)</f>
        <v/>
      </c>
      <c r="L1817" s="231" t="str">
        <f>IF(All_Tasks!L1817="","",All_Tasks!L1817)</f>
        <v/>
      </c>
      <c r="M1817" t="str">
        <f>IF(All_Tasks!M1817="","",All_Tasks!M1817)</f>
        <v/>
      </c>
      <c r="N1817" t="str">
        <f>IF(All_Tasks!N1817="","",All_Tasks!N1817)</f>
        <v/>
      </c>
      <c r="O1817" t="str">
        <f>IF(All_Tasks!O1817="","",All_Tasks!O1817)</f>
        <v/>
      </c>
      <c r="P1817" s="181">
        <f>IF(All_Tasks!P1817="",0,All_Tasks!P1817)</f>
        <v>0</v>
      </c>
      <c r="Q1817" s="181">
        <f>IF(All_Tasks!Q1817="",0,All_Tasks!Q1817)</f>
        <v>0</v>
      </c>
      <c r="R1817" s="181">
        <f>IF(All_Tasks!R1817="",0,All_Tasks!R1817)</f>
        <v>0</v>
      </c>
      <c r="S1817" s="181" t="str">
        <f>IF(All_Tasks!S1817="","",All_Tasks!S1817)</f>
        <v/>
      </c>
      <c r="T1817" t="str">
        <f>IF(All_Tasks!T1817="","",All_Tasks!T1817)</f>
        <v/>
      </c>
      <c r="U1817" t="str">
        <f>IF(All_Tasks!U1817="","",All_Tasks!U1817)</f>
        <v/>
      </c>
      <c r="V1817">
        <f>IF(A1817="",0,IFERROR(MATCH(A1817,Scope_Labor_Rates!$A$6:$A$46,0)+5,0))</f>
        <v>0</v>
      </c>
      <c r="W1817" s="178">
        <f>IF(V1817&gt;0,INDEX(Scope_Labor_Rates!$C$6:$C$46,V1817-5),0)</f>
        <v>0</v>
      </c>
      <c r="X1817" s="178">
        <f>IF(V1817&gt;0,INDEX(Scope_Labor_Rates!$C$6:$C$46,V1817-5),0)</f>
        <v>0</v>
      </c>
      <c r="Y1817" s="180">
        <f>IF(V1817&gt;0,INDEX(Scope_Labor_Rates!$S$6:$S$46,V1817-5),0)</f>
        <v>0</v>
      </c>
      <c r="Z1817" s="180">
        <f>IF(V1817&gt;0,INDEX(Scope_Labor_Rates!$R$6:$R$46,V1817-5),1)</f>
        <v>1</v>
      </c>
      <c r="AA1817" s="231">
        <f t="shared" si="252"/>
        <v>0</v>
      </c>
      <c r="AB1817" t="str">
        <f t="shared" si="253"/>
        <v/>
      </c>
      <c r="AC1817" s="178" t="str">
        <f t="shared" si="254"/>
        <v/>
      </c>
      <c r="AD1817" s="181">
        <f t="shared" si="255"/>
        <v>0</v>
      </c>
      <c r="AE1817" s="178">
        <f>IF(V1817&gt;0,P1817*INDEX(Scope_Labor_Rates!$E$6:$E$46,V1817-5),0)</f>
        <v>0</v>
      </c>
      <c r="AF1817" s="181">
        <f>IF(V1817&gt;0,AE1817*INDEX(Scope_Labor_Rates!$D$6:$D$46,V1817-5)*AA1817,0)</f>
        <v>0</v>
      </c>
      <c r="AG1817" s="178">
        <f>IF(V1817&gt;0,P1817*INDEX(Scope_Labor_Rates!$G$6:$G$46,V1817-5),0)</f>
        <v>0</v>
      </c>
      <c r="AH1817" s="181">
        <f>IF(V1817&gt;0,AG1817*INDEX(Scope_Labor_Rates!$F$6:$F$46,V1817-5)*AA1817,0)</f>
        <v>0</v>
      </c>
      <c r="AI1817" s="178">
        <f>IF(V1817&gt;0,P1817*INDEX(Scope_Labor_Rates!$I$6:$I$46,V1817-5),0)</f>
        <v>0</v>
      </c>
      <c r="AJ1817" s="181">
        <f>IF(V1817&gt;0,AI1817*INDEX(Scope_Labor_Rates!$H$6:$H$46,V1817-5)*AA1817,0)</f>
        <v>0</v>
      </c>
      <c r="AK1817" s="178">
        <f>IF(V1817&gt;0,P1817*INDEX(Scope_Labor_Rates!$K$6:$K$46,V1817-5),0)</f>
        <v>0</v>
      </c>
      <c r="AL1817" s="181">
        <f>IF(V1817&gt;0,AK1817*INDEX(Scope_Labor_Rates!$J$6:$J$46,V1817-5)*AA1817,0)</f>
        <v>0</v>
      </c>
      <c r="AM1817" s="178">
        <f>IF(V1817&gt;0,P1817*INDEX(Scope_Labor_Rates!$M$6:$M$46,V1817-5),0)</f>
        <v>0</v>
      </c>
      <c r="AN1817" s="178">
        <f>IF(V1817&gt;0,AM1817*INDEX(Scope_Labor_Rates!$L$6:$L$46,V1817-5)*AA1817,0)</f>
        <v>0</v>
      </c>
      <c r="AO1817" s="178">
        <f>IF(V1817&gt;0,P1817*INDEX(Scope_Labor_Rates!$O$6:$O$46,V1817-5)*AA1817,0)</f>
        <v>0</v>
      </c>
      <c r="AP1817" s="181">
        <f>IF(V1817&gt;0,P1817*INDEX(Scope_Labor_Rates!$Q$6:$Q$46,V1817-5)*AA1817,0)</f>
        <v>0</v>
      </c>
      <c r="AQ1817" s="178">
        <f t="shared" si="256"/>
        <v>0</v>
      </c>
      <c r="AR1817" s="178">
        <f t="shared" si="257"/>
        <v>0</v>
      </c>
      <c r="AS1817" s="178">
        <f t="shared" si="258"/>
        <v>0</v>
      </c>
      <c r="AT1817" s="178">
        <f t="shared" si="259"/>
        <v>0</v>
      </c>
      <c r="AU1817">
        <f t="shared" si="260"/>
        <v>0</v>
      </c>
    </row>
    <row r="1818" spans="1:47">
      <c r="A1818" t="str">
        <f>IF(All_Tasks!A1818="","",All_Tasks!A1818)</f>
        <v/>
      </c>
      <c r="B1818" t="str">
        <f>IF(All_Tasks!B1818="","",All_Tasks!B1818)</f>
        <v/>
      </c>
      <c r="C1818" t="str">
        <f>IF(All_Tasks!C1818="","",All_Tasks!C1818)</f>
        <v/>
      </c>
      <c r="D1818" t="str">
        <f>IF(All_Tasks!D1818="","",All_Tasks!D1818)</f>
        <v/>
      </c>
      <c r="E1818" t="str">
        <f>IF(All_Tasks!V1818&lt;&gt;"",All_Tasks!V1818,IF(All_Tasks!E1818&lt;&gt;"",All_Tasks!E1818,""))</f>
        <v/>
      </c>
      <c r="F1818" t="str">
        <f>IF(All_Tasks!F1818="","",All_Tasks!F1818)</f>
        <v/>
      </c>
      <c r="G1818" t="str">
        <f>IF(All_Tasks!G1818="","",All_Tasks!G1818)</f>
        <v/>
      </c>
      <c r="H1818" s="231" t="str">
        <f>IF(All_Tasks!H1818="","",All_Tasks!H1818)</f>
        <v/>
      </c>
      <c r="I1818" t="str">
        <f>IF(All_Tasks!I1818="","",All_Tasks!I1818)</f>
        <v/>
      </c>
      <c r="J1818" t="str">
        <f>IF(All_Tasks!J1818="","",All_Tasks!J1818)</f>
        <v/>
      </c>
      <c r="K1818" t="str">
        <f>IF(All_Tasks!K1818="","",All_Tasks!K1818)</f>
        <v/>
      </c>
      <c r="L1818" s="231" t="str">
        <f>IF(All_Tasks!L1818="","",All_Tasks!L1818)</f>
        <v/>
      </c>
      <c r="M1818" t="str">
        <f>IF(All_Tasks!M1818="","",All_Tasks!M1818)</f>
        <v/>
      </c>
      <c r="N1818" t="str">
        <f>IF(All_Tasks!N1818="","",All_Tasks!N1818)</f>
        <v/>
      </c>
      <c r="O1818" t="str">
        <f>IF(All_Tasks!O1818="","",All_Tasks!O1818)</f>
        <v/>
      </c>
      <c r="P1818" s="181">
        <f>IF(All_Tasks!P1818="",0,All_Tasks!P1818)</f>
        <v>0</v>
      </c>
      <c r="Q1818" s="181">
        <f>IF(All_Tasks!Q1818="",0,All_Tasks!Q1818)</f>
        <v>0</v>
      </c>
      <c r="R1818" s="181">
        <f>IF(All_Tasks!R1818="",0,All_Tasks!R1818)</f>
        <v>0</v>
      </c>
      <c r="S1818" s="181" t="str">
        <f>IF(All_Tasks!S1818="","",All_Tasks!S1818)</f>
        <v/>
      </c>
      <c r="T1818" t="str">
        <f>IF(All_Tasks!T1818="","",All_Tasks!T1818)</f>
        <v/>
      </c>
      <c r="U1818" t="str">
        <f>IF(All_Tasks!U1818="","",All_Tasks!U1818)</f>
        <v/>
      </c>
      <c r="V1818">
        <f>IF(A1818="",0,IFERROR(MATCH(A1818,Scope_Labor_Rates!$A$6:$A$46,0)+5,0))</f>
        <v>0</v>
      </c>
      <c r="W1818" s="178">
        <f>IF(V1818&gt;0,INDEX(Scope_Labor_Rates!$C$6:$C$46,V1818-5),0)</f>
        <v>0</v>
      </c>
      <c r="X1818" s="178">
        <f>IF(V1818&gt;0,INDEX(Scope_Labor_Rates!$C$6:$C$46,V1818-5),0)</f>
        <v>0</v>
      </c>
      <c r="Y1818" s="180">
        <f>IF(V1818&gt;0,INDEX(Scope_Labor_Rates!$S$6:$S$46,V1818-5),0)</f>
        <v>0</v>
      </c>
      <c r="Z1818" s="180">
        <f>IF(V1818&gt;0,INDEX(Scope_Labor_Rates!$R$6:$R$46,V1818-5),1)</f>
        <v>1</v>
      </c>
      <c r="AA1818" s="231">
        <f t="shared" si="252"/>
        <v>0</v>
      </c>
      <c r="AB1818" t="str">
        <f t="shared" si="253"/>
        <v/>
      </c>
      <c r="AC1818" s="178" t="str">
        <f t="shared" si="254"/>
        <v/>
      </c>
      <c r="AD1818" s="181">
        <f t="shared" si="255"/>
        <v>0</v>
      </c>
      <c r="AE1818" s="178">
        <f>IF(V1818&gt;0,P1818*INDEX(Scope_Labor_Rates!$E$6:$E$46,V1818-5),0)</f>
        <v>0</v>
      </c>
      <c r="AF1818" s="181">
        <f>IF(V1818&gt;0,AE1818*INDEX(Scope_Labor_Rates!$D$6:$D$46,V1818-5)*AA1818,0)</f>
        <v>0</v>
      </c>
      <c r="AG1818" s="178">
        <f>IF(V1818&gt;0,P1818*INDEX(Scope_Labor_Rates!$G$6:$G$46,V1818-5),0)</f>
        <v>0</v>
      </c>
      <c r="AH1818" s="181">
        <f>IF(V1818&gt;0,AG1818*INDEX(Scope_Labor_Rates!$F$6:$F$46,V1818-5)*AA1818,0)</f>
        <v>0</v>
      </c>
      <c r="AI1818" s="178">
        <f>IF(V1818&gt;0,P1818*INDEX(Scope_Labor_Rates!$I$6:$I$46,V1818-5),0)</f>
        <v>0</v>
      </c>
      <c r="AJ1818" s="181">
        <f>IF(V1818&gt;0,AI1818*INDEX(Scope_Labor_Rates!$H$6:$H$46,V1818-5)*AA1818,0)</f>
        <v>0</v>
      </c>
      <c r="AK1818" s="178">
        <f>IF(V1818&gt;0,P1818*INDEX(Scope_Labor_Rates!$K$6:$K$46,V1818-5),0)</f>
        <v>0</v>
      </c>
      <c r="AL1818" s="181">
        <f>IF(V1818&gt;0,AK1818*INDEX(Scope_Labor_Rates!$J$6:$J$46,V1818-5)*AA1818,0)</f>
        <v>0</v>
      </c>
      <c r="AM1818" s="178">
        <f>IF(V1818&gt;0,P1818*INDEX(Scope_Labor_Rates!$M$6:$M$46,V1818-5),0)</f>
        <v>0</v>
      </c>
      <c r="AN1818" s="178">
        <f>IF(V1818&gt;0,AM1818*INDEX(Scope_Labor_Rates!$L$6:$L$46,V1818-5)*AA1818,0)</f>
        <v>0</v>
      </c>
      <c r="AO1818" s="178">
        <f>IF(V1818&gt;0,P1818*INDEX(Scope_Labor_Rates!$O$6:$O$46,V1818-5)*AA1818,0)</f>
        <v>0</v>
      </c>
      <c r="AP1818" s="181">
        <f>IF(V1818&gt;0,P1818*INDEX(Scope_Labor_Rates!$Q$6:$Q$46,V1818-5)*AA1818,0)</f>
        <v>0</v>
      </c>
      <c r="AQ1818" s="178">
        <f t="shared" si="256"/>
        <v>0</v>
      </c>
      <c r="AR1818" s="178">
        <f t="shared" si="257"/>
        <v>0</v>
      </c>
      <c r="AS1818" s="178">
        <f t="shared" si="258"/>
        <v>0</v>
      </c>
      <c r="AT1818" s="178">
        <f t="shared" si="259"/>
        <v>0</v>
      </c>
      <c r="AU1818">
        <f t="shared" si="260"/>
        <v>0</v>
      </c>
    </row>
    <row r="1819" spans="1:47">
      <c r="A1819" t="str">
        <f>IF(All_Tasks!A1819="","",All_Tasks!A1819)</f>
        <v/>
      </c>
      <c r="B1819" t="str">
        <f>IF(All_Tasks!B1819="","",All_Tasks!B1819)</f>
        <v/>
      </c>
      <c r="C1819" t="str">
        <f>IF(All_Tasks!C1819="","",All_Tasks!C1819)</f>
        <v/>
      </c>
      <c r="D1819" t="str">
        <f>IF(All_Tasks!D1819="","",All_Tasks!D1819)</f>
        <v/>
      </c>
      <c r="E1819" t="str">
        <f>IF(All_Tasks!V1819&lt;&gt;"",All_Tasks!V1819,IF(All_Tasks!E1819&lt;&gt;"",All_Tasks!E1819,""))</f>
        <v/>
      </c>
      <c r="F1819" t="str">
        <f>IF(All_Tasks!F1819="","",All_Tasks!F1819)</f>
        <v/>
      </c>
      <c r="G1819" t="str">
        <f>IF(All_Tasks!G1819="","",All_Tasks!G1819)</f>
        <v/>
      </c>
      <c r="H1819" s="231" t="str">
        <f>IF(All_Tasks!H1819="","",All_Tasks!H1819)</f>
        <v/>
      </c>
      <c r="I1819" t="str">
        <f>IF(All_Tasks!I1819="","",All_Tasks!I1819)</f>
        <v/>
      </c>
      <c r="J1819" t="str">
        <f>IF(All_Tasks!J1819="","",All_Tasks!J1819)</f>
        <v/>
      </c>
      <c r="K1819" t="str">
        <f>IF(All_Tasks!K1819="","",All_Tasks!K1819)</f>
        <v/>
      </c>
      <c r="L1819" s="231" t="str">
        <f>IF(All_Tasks!L1819="","",All_Tasks!L1819)</f>
        <v/>
      </c>
      <c r="M1819" t="str">
        <f>IF(All_Tasks!M1819="","",All_Tasks!M1819)</f>
        <v/>
      </c>
      <c r="N1819" t="str">
        <f>IF(All_Tasks!N1819="","",All_Tasks!N1819)</f>
        <v/>
      </c>
      <c r="O1819" t="str">
        <f>IF(All_Tasks!O1819="","",All_Tasks!O1819)</f>
        <v/>
      </c>
      <c r="P1819" s="181">
        <f>IF(All_Tasks!P1819="",0,All_Tasks!P1819)</f>
        <v>0</v>
      </c>
      <c r="Q1819" s="181">
        <f>IF(All_Tasks!Q1819="",0,All_Tasks!Q1819)</f>
        <v>0</v>
      </c>
      <c r="R1819" s="181">
        <f>IF(All_Tasks!R1819="",0,All_Tasks!R1819)</f>
        <v>0</v>
      </c>
      <c r="S1819" s="181" t="str">
        <f>IF(All_Tasks!S1819="","",All_Tasks!S1819)</f>
        <v/>
      </c>
      <c r="T1819" t="str">
        <f>IF(All_Tasks!T1819="","",All_Tasks!T1819)</f>
        <v/>
      </c>
      <c r="U1819" t="str">
        <f>IF(All_Tasks!U1819="","",All_Tasks!U1819)</f>
        <v/>
      </c>
      <c r="V1819">
        <f>IF(A1819="",0,IFERROR(MATCH(A1819,Scope_Labor_Rates!$A$6:$A$46,0)+5,0))</f>
        <v>0</v>
      </c>
      <c r="W1819" s="178">
        <f>IF(V1819&gt;0,INDEX(Scope_Labor_Rates!$C$6:$C$46,V1819-5),0)</f>
        <v>0</v>
      </c>
      <c r="X1819" s="178">
        <f>IF(V1819&gt;0,INDEX(Scope_Labor_Rates!$C$6:$C$46,V1819-5),0)</f>
        <v>0</v>
      </c>
      <c r="Y1819" s="180">
        <f>IF(V1819&gt;0,INDEX(Scope_Labor_Rates!$S$6:$S$46,V1819-5),0)</f>
        <v>0</v>
      </c>
      <c r="Z1819" s="180">
        <f>IF(V1819&gt;0,INDEX(Scope_Labor_Rates!$R$6:$R$46,V1819-5),1)</f>
        <v>1</v>
      </c>
      <c r="AA1819" s="231">
        <f t="shared" si="252"/>
        <v>0</v>
      </c>
      <c r="AB1819" t="str">
        <f t="shared" si="253"/>
        <v/>
      </c>
      <c r="AC1819" s="178" t="str">
        <f t="shared" si="254"/>
        <v/>
      </c>
      <c r="AD1819" s="181">
        <f t="shared" si="255"/>
        <v>0</v>
      </c>
      <c r="AE1819" s="178">
        <f>IF(V1819&gt;0,P1819*INDEX(Scope_Labor_Rates!$E$6:$E$46,V1819-5),0)</f>
        <v>0</v>
      </c>
      <c r="AF1819" s="181">
        <f>IF(V1819&gt;0,AE1819*INDEX(Scope_Labor_Rates!$D$6:$D$46,V1819-5)*AA1819,0)</f>
        <v>0</v>
      </c>
      <c r="AG1819" s="178">
        <f>IF(V1819&gt;0,P1819*INDEX(Scope_Labor_Rates!$G$6:$G$46,V1819-5),0)</f>
        <v>0</v>
      </c>
      <c r="AH1819" s="181">
        <f>IF(V1819&gt;0,AG1819*INDEX(Scope_Labor_Rates!$F$6:$F$46,V1819-5)*AA1819,0)</f>
        <v>0</v>
      </c>
      <c r="AI1819" s="178">
        <f>IF(V1819&gt;0,P1819*INDEX(Scope_Labor_Rates!$I$6:$I$46,V1819-5),0)</f>
        <v>0</v>
      </c>
      <c r="AJ1819" s="181">
        <f>IF(V1819&gt;0,AI1819*INDEX(Scope_Labor_Rates!$H$6:$H$46,V1819-5)*AA1819,0)</f>
        <v>0</v>
      </c>
      <c r="AK1819" s="178">
        <f>IF(V1819&gt;0,P1819*INDEX(Scope_Labor_Rates!$K$6:$K$46,V1819-5),0)</f>
        <v>0</v>
      </c>
      <c r="AL1819" s="181">
        <f>IF(V1819&gt;0,AK1819*INDEX(Scope_Labor_Rates!$J$6:$J$46,V1819-5)*AA1819,0)</f>
        <v>0</v>
      </c>
      <c r="AM1819" s="178">
        <f>IF(V1819&gt;0,P1819*INDEX(Scope_Labor_Rates!$M$6:$M$46,V1819-5),0)</f>
        <v>0</v>
      </c>
      <c r="AN1819" s="178">
        <f>IF(V1819&gt;0,AM1819*INDEX(Scope_Labor_Rates!$L$6:$L$46,V1819-5)*AA1819,0)</f>
        <v>0</v>
      </c>
      <c r="AO1819" s="178">
        <f>IF(V1819&gt;0,P1819*INDEX(Scope_Labor_Rates!$O$6:$O$46,V1819-5)*AA1819,0)</f>
        <v>0</v>
      </c>
      <c r="AP1819" s="181">
        <f>IF(V1819&gt;0,P1819*INDEX(Scope_Labor_Rates!$Q$6:$Q$46,V1819-5)*AA1819,0)</f>
        <v>0</v>
      </c>
      <c r="AQ1819" s="178">
        <f t="shared" si="256"/>
        <v>0</v>
      </c>
      <c r="AR1819" s="178">
        <f t="shared" si="257"/>
        <v>0</v>
      </c>
      <c r="AS1819" s="178">
        <f t="shared" si="258"/>
        <v>0</v>
      </c>
      <c r="AT1819" s="178">
        <f t="shared" si="259"/>
        <v>0</v>
      </c>
      <c r="AU1819">
        <f t="shared" si="260"/>
        <v>0</v>
      </c>
    </row>
    <row r="1820" spans="1:47">
      <c r="A1820" t="str">
        <f>IF(All_Tasks!A1820="","",All_Tasks!A1820)</f>
        <v/>
      </c>
      <c r="B1820" t="str">
        <f>IF(All_Tasks!B1820="","",All_Tasks!B1820)</f>
        <v/>
      </c>
      <c r="C1820" t="str">
        <f>IF(All_Tasks!C1820="","",All_Tasks!C1820)</f>
        <v/>
      </c>
      <c r="D1820" t="str">
        <f>IF(All_Tasks!D1820="","",All_Tasks!D1820)</f>
        <v/>
      </c>
      <c r="E1820" t="str">
        <f>IF(All_Tasks!V1820&lt;&gt;"",All_Tasks!V1820,IF(All_Tasks!E1820&lt;&gt;"",All_Tasks!E1820,""))</f>
        <v/>
      </c>
      <c r="F1820" t="str">
        <f>IF(All_Tasks!F1820="","",All_Tasks!F1820)</f>
        <v/>
      </c>
      <c r="G1820" t="str">
        <f>IF(All_Tasks!G1820="","",All_Tasks!G1820)</f>
        <v/>
      </c>
      <c r="H1820" s="231" t="str">
        <f>IF(All_Tasks!H1820="","",All_Tasks!H1820)</f>
        <v/>
      </c>
      <c r="I1820" t="str">
        <f>IF(All_Tasks!I1820="","",All_Tasks!I1820)</f>
        <v/>
      </c>
      <c r="J1820" t="str">
        <f>IF(All_Tasks!J1820="","",All_Tasks!J1820)</f>
        <v/>
      </c>
      <c r="K1820" t="str">
        <f>IF(All_Tasks!K1820="","",All_Tasks!K1820)</f>
        <v/>
      </c>
      <c r="L1820" s="231" t="str">
        <f>IF(All_Tasks!L1820="","",All_Tasks!L1820)</f>
        <v/>
      </c>
      <c r="M1820" t="str">
        <f>IF(All_Tasks!M1820="","",All_Tasks!M1820)</f>
        <v/>
      </c>
      <c r="N1820" t="str">
        <f>IF(All_Tasks!N1820="","",All_Tasks!N1820)</f>
        <v/>
      </c>
      <c r="O1820" t="str">
        <f>IF(All_Tasks!O1820="","",All_Tasks!O1820)</f>
        <v/>
      </c>
      <c r="P1820" s="181">
        <f>IF(All_Tasks!P1820="",0,All_Tasks!P1820)</f>
        <v>0</v>
      </c>
      <c r="Q1820" s="181">
        <f>IF(All_Tasks!Q1820="",0,All_Tasks!Q1820)</f>
        <v>0</v>
      </c>
      <c r="R1820" s="181">
        <f>IF(All_Tasks!R1820="",0,All_Tasks!R1820)</f>
        <v>0</v>
      </c>
      <c r="S1820" s="181" t="str">
        <f>IF(All_Tasks!S1820="","",All_Tasks!S1820)</f>
        <v/>
      </c>
      <c r="T1820" t="str">
        <f>IF(All_Tasks!T1820="","",All_Tasks!T1820)</f>
        <v/>
      </c>
      <c r="U1820" t="str">
        <f>IF(All_Tasks!U1820="","",All_Tasks!U1820)</f>
        <v/>
      </c>
      <c r="V1820">
        <f>IF(A1820="",0,IFERROR(MATCH(A1820,Scope_Labor_Rates!$A$6:$A$46,0)+5,0))</f>
        <v>0</v>
      </c>
      <c r="W1820" s="178">
        <f>IF(V1820&gt;0,INDEX(Scope_Labor_Rates!$C$6:$C$46,V1820-5),0)</f>
        <v>0</v>
      </c>
      <c r="X1820" s="178">
        <f>IF(V1820&gt;0,INDEX(Scope_Labor_Rates!$C$6:$C$46,V1820-5),0)</f>
        <v>0</v>
      </c>
      <c r="Y1820" s="180">
        <f>IF(V1820&gt;0,INDEX(Scope_Labor_Rates!$S$6:$S$46,V1820-5),0)</f>
        <v>0</v>
      </c>
      <c r="Z1820" s="180">
        <f>IF(V1820&gt;0,INDEX(Scope_Labor_Rates!$R$6:$R$46,V1820-5),1)</f>
        <v>1</v>
      </c>
      <c r="AA1820" s="231">
        <f t="shared" si="252"/>
        <v>0</v>
      </c>
      <c r="AB1820" t="str">
        <f t="shared" si="253"/>
        <v/>
      </c>
      <c r="AC1820" s="178" t="str">
        <f t="shared" si="254"/>
        <v/>
      </c>
      <c r="AD1820" s="181">
        <f t="shared" si="255"/>
        <v>0</v>
      </c>
      <c r="AE1820" s="178">
        <f>IF(V1820&gt;0,P1820*INDEX(Scope_Labor_Rates!$E$6:$E$46,V1820-5),0)</f>
        <v>0</v>
      </c>
      <c r="AF1820" s="181">
        <f>IF(V1820&gt;0,AE1820*INDEX(Scope_Labor_Rates!$D$6:$D$46,V1820-5)*AA1820,0)</f>
        <v>0</v>
      </c>
      <c r="AG1820" s="178">
        <f>IF(V1820&gt;0,P1820*INDEX(Scope_Labor_Rates!$G$6:$G$46,V1820-5),0)</f>
        <v>0</v>
      </c>
      <c r="AH1820" s="181">
        <f>IF(V1820&gt;0,AG1820*INDEX(Scope_Labor_Rates!$F$6:$F$46,V1820-5)*AA1820,0)</f>
        <v>0</v>
      </c>
      <c r="AI1820" s="178">
        <f>IF(V1820&gt;0,P1820*INDEX(Scope_Labor_Rates!$I$6:$I$46,V1820-5),0)</f>
        <v>0</v>
      </c>
      <c r="AJ1820" s="181">
        <f>IF(V1820&gt;0,AI1820*INDEX(Scope_Labor_Rates!$H$6:$H$46,V1820-5)*AA1820,0)</f>
        <v>0</v>
      </c>
      <c r="AK1820" s="178">
        <f>IF(V1820&gt;0,P1820*INDEX(Scope_Labor_Rates!$K$6:$K$46,V1820-5),0)</f>
        <v>0</v>
      </c>
      <c r="AL1820" s="181">
        <f>IF(V1820&gt;0,AK1820*INDEX(Scope_Labor_Rates!$J$6:$J$46,V1820-5)*AA1820,0)</f>
        <v>0</v>
      </c>
      <c r="AM1820" s="178">
        <f>IF(V1820&gt;0,P1820*INDEX(Scope_Labor_Rates!$M$6:$M$46,V1820-5),0)</f>
        <v>0</v>
      </c>
      <c r="AN1820" s="178">
        <f>IF(V1820&gt;0,AM1820*INDEX(Scope_Labor_Rates!$L$6:$L$46,V1820-5)*AA1820,0)</f>
        <v>0</v>
      </c>
      <c r="AO1820" s="178">
        <f>IF(V1820&gt;0,P1820*INDEX(Scope_Labor_Rates!$O$6:$O$46,V1820-5)*AA1820,0)</f>
        <v>0</v>
      </c>
      <c r="AP1820" s="181">
        <f>IF(V1820&gt;0,P1820*INDEX(Scope_Labor_Rates!$Q$6:$Q$46,V1820-5)*AA1820,0)</f>
        <v>0</v>
      </c>
      <c r="AQ1820" s="178">
        <f t="shared" si="256"/>
        <v>0</v>
      </c>
      <c r="AR1820" s="178">
        <f t="shared" si="257"/>
        <v>0</v>
      </c>
      <c r="AS1820" s="178">
        <f t="shared" si="258"/>
        <v>0</v>
      </c>
      <c r="AT1820" s="178">
        <f t="shared" si="259"/>
        <v>0</v>
      </c>
      <c r="AU1820">
        <f t="shared" si="260"/>
        <v>0</v>
      </c>
    </row>
    <row r="1821" spans="1:47">
      <c r="A1821" t="str">
        <f>IF(All_Tasks!A1821="","",All_Tasks!A1821)</f>
        <v/>
      </c>
      <c r="B1821" t="str">
        <f>IF(All_Tasks!B1821="","",All_Tasks!B1821)</f>
        <v/>
      </c>
      <c r="C1821" t="str">
        <f>IF(All_Tasks!C1821="","",All_Tasks!C1821)</f>
        <v/>
      </c>
      <c r="D1821" t="str">
        <f>IF(All_Tasks!D1821="","",All_Tasks!D1821)</f>
        <v/>
      </c>
      <c r="E1821" t="str">
        <f>IF(All_Tasks!V1821&lt;&gt;"",All_Tasks!V1821,IF(All_Tasks!E1821&lt;&gt;"",All_Tasks!E1821,""))</f>
        <v/>
      </c>
      <c r="F1821" t="str">
        <f>IF(All_Tasks!F1821="","",All_Tasks!F1821)</f>
        <v/>
      </c>
      <c r="G1821" t="str">
        <f>IF(All_Tasks!G1821="","",All_Tasks!G1821)</f>
        <v/>
      </c>
      <c r="H1821" s="231" t="str">
        <f>IF(All_Tasks!H1821="","",All_Tasks!H1821)</f>
        <v/>
      </c>
      <c r="I1821" t="str">
        <f>IF(All_Tasks!I1821="","",All_Tasks!I1821)</f>
        <v/>
      </c>
      <c r="J1821" t="str">
        <f>IF(All_Tasks!J1821="","",All_Tasks!J1821)</f>
        <v/>
      </c>
      <c r="K1821" t="str">
        <f>IF(All_Tasks!K1821="","",All_Tasks!K1821)</f>
        <v/>
      </c>
      <c r="L1821" s="231" t="str">
        <f>IF(All_Tasks!L1821="","",All_Tasks!L1821)</f>
        <v/>
      </c>
      <c r="M1821" t="str">
        <f>IF(All_Tasks!M1821="","",All_Tasks!M1821)</f>
        <v/>
      </c>
      <c r="N1821" t="str">
        <f>IF(All_Tasks!N1821="","",All_Tasks!N1821)</f>
        <v/>
      </c>
      <c r="O1821" t="str">
        <f>IF(All_Tasks!O1821="","",All_Tasks!O1821)</f>
        <v/>
      </c>
      <c r="P1821" s="181">
        <f>IF(All_Tasks!P1821="",0,All_Tasks!P1821)</f>
        <v>0</v>
      </c>
      <c r="Q1821" s="181">
        <f>IF(All_Tasks!Q1821="",0,All_Tasks!Q1821)</f>
        <v>0</v>
      </c>
      <c r="R1821" s="181">
        <f>IF(All_Tasks!R1821="",0,All_Tasks!R1821)</f>
        <v>0</v>
      </c>
      <c r="S1821" s="181" t="str">
        <f>IF(All_Tasks!S1821="","",All_Tasks!S1821)</f>
        <v/>
      </c>
      <c r="T1821" t="str">
        <f>IF(All_Tasks!T1821="","",All_Tasks!T1821)</f>
        <v/>
      </c>
      <c r="U1821" t="str">
        <f>IF(All_Tasks!U1821="","",All_Tasks!U1821)</f>
        <v/>
      </c>
      <c r="V1821">
        <f>IF(A1821="",0,IFERROR(MATCH(A1821,Scope_Labor_Rates!$A$6:$A$46,0)+5,0))</f>
        <v>0</v>
      </c>
      <c r="W1821" s="178">
        <f>IF(V1821&gt;0,INDEX(Scope_Labor_Rates!$C$6:$C$46,V1821-5),0)</f>
        <v>0</v>
      </c>
      <c r="X1821" s="178">
        <f>IF(V1821&gt;0,INDEX(Scope_Labor_Rates!$C$6:$C$46,V1821-5),0)</f>
        <v>0</v>
      </c>
      <c r="Y1821" s="180">
        <f>IF(V1821&gt;0,INDEX(Scope_Labor_Rates!$S$6:$S$46,V1821-5),0)</f>
        <v>0</v>
      </c>
      <c r="Z1821" s="180">
        <f>IF(V1821&gt;0,INDEX(Scope_Labor_Rates!$R$6:$R$46,V1821-5),1)</f>
        <v>1</v>
      </c>
      <c r="AA1821" s="231">
        <f t="shared" si="252"/>
        <v>0</v>
      </c>
      <c r="AB1821" t="str">
        <f t="shared" si="253"/>
        <v/>
      </c>
      <c r="AC1821" s="178" t="str">
        <f t="shared" si="254"/>
        <v/>
      </c>
      <c r="AD1821" s="181">
        <f t="shared" si="255"/>
        <v>0</v>
      </c>
      <c r="AE1821" s="178">
        <f>IF(V1821&gt;0,P1821*INDEX(Scope_Labor_Rates!$E$6:$E$46,V1821-5),0)</f>
        <v>0</v>
      </c>
      <c r="AF1821" s="181">
        <f>IF(V1821&gt;0,AE1821*INDEX(Scope_Labor_Rates!$D$6:$D$46,V1821-5)*AA1821,0)</f>
        <v>0</v>
      </c>
      <c r="AG1821" s="178">
        <f>IF(V1821&gt;0,P1821*INDEX(Scope_Labor_Rates!$G$6:$G$46,V1821-5),0)</f>
        <v>0</v>
      </c>
      <c r="AH1821" s="181">
        <f>IF(V1821&gt;0,AG1821*INDEX(Scope_Labor_Rates!$F$6:$F$46,V1821-5)*AA1821,0)</f>
        <v>0</v>
      </c>
      <c r="AI1821" s="178">
        <f>IF(V1821&gt;0,P1821*INDEX(Scope_Labor_Rates!$I$6:$I$46,V1821-5),0)</f>
        <v>0</v>
      </c>
      <c r="AJ1821" s="181">
        <f>IF(V1821&gt;0,AI1821*INDEX(Scope_Labor_Rates!$H$6:$H$46,V1821-5)*AA1821,0)</f>
        <v>0</v>
      </c>
      <c r="AK1821" s="178">
        <f>IF(V1821&gt;0,P1821*INDEX(Scope_Labor_Rates!$K$6:$K$46,V1821-5),0)</f>
        <v>0</v>
      </c>
      <c r="AL1821" s="181">
        <f>IF(V1821&gt;0,AK1821*INDEX(Scope_Labor_Rates!$J$6:$J$46,V1821-5)*AA1821,0)</f>
        <v>0</v>
      </c>
      <c r="AM1821" s="178">
        <f>IF(V1821&gt;0,P1821*INDEX(Scope_Labor_Rates!$M$6:$M$46,V1821-5),0)</f>
        <v>0</v>
      </c>
      <c r="AN1821" s="178">
        <f>IF(V1821&gt;0,AM1821*INDEX(Scope_Labor_Rates!$L$6:$L$46,V1821-5)*AA1821,0)</f>
        <v>0</v>
      </c>
      <c r="AO1821" s="178">
        <f>IF(V1821&gt;0,P1821*INDEX(Scope_Labor_Rates!$O$6:$O$46,V1821-5)*AA1821,0)</f>
        <v>0</v>
      </c>
      <c r="AP1821" s="181">
        <f>IF(V1821&gt;0,P1821*INDEX(Scope_Labor_Rates!$Q$6:$Q$46,V1821-5)*AA1821,0)</f>
        <v>0</v>
      </c>
      <c r="AQ1821" s="178">
        <f t="shared" si="256"/>
        <v>0</v>
      </c>
      <c r="AR1821" s="178">
        <f t="shared" si="257"/>
        <v>0</v>
      </c>
      <c r="AS1821" s="178">
        <f t="shared" si="258"/>
        <v>0</v>
      </c>
      <c r="AT1821" s="178">
        <f t="shared" si="259"/>
        <v>0</v>
      </c>
      <c r="AU1821">
        <f t="shared" si="260"/>
        <v>0</v>
      </c>
    </row>
    <row r="1822" spans="1:47">
      <c r="A1822" t="str">
        <f>IF(All_Tasks!A1822="","",All_Tasks!A1822)</f>
        <v/>
      </c>
      <c r="B1822" t="str">
        <f>IF(All_Tasks!B1822="","",All_Tasks!B1822)</f>
        <v/>
      </c>
      <c r="C1822" t="str">
        <f>IF(All_Tasks!C1822="","",All_Tasks!C1822)</f>
        <v/>
      </c>
      <c r="D1822" t="str">
        <f>IF(All_Tasks!D1822="","",All_Tasks!D1822)</f>
        <v/>
      </c>
      <c r="E1822" t="str">
        <f>IF(All_Tasks!V1822&lt;&gt;"",All_Tasks!V1822,IF(All_Tasks!E1822&lt;&gt;"",All_Tasks!E1822,""))</f>
        <v/>
      </c>
      <c r="F1822" t="str">
        <f>IF(All_Tasks!F1822="","",All_Tasks!F1822)</f>
        <v/>
      </c>
      <c r="G1822" t="str">
        <f>IF(All_Tasks!G1822="","",All_Tasks!G1822)</f>
        <v/>
      </c>
      <c r="H1822" s="231" t="str">
        <f>IF(All_Tasks!H1822="","",All_Tasks!H1822)</f>
        <v/>
      </c>
      <c r="I1822" t="str">
        <f>IF(All_Tasks!I1822="","",All_Tasks!I1822)</f>
        <v/>
      </c>
      <c r="J1822" t="str">
        <f>IF(All_Tasks!J1822="","",All_Tasks!J1822)</f>
        <v/>
      </c>
      <c r="K1822" t="str">
        <f>IF(All_Tasks!K1822="","",All_Tasks!K1822)</f>
        <v/>
      </c>
      <c r="L1822" s="231" t="str">
        <f>IF(All_Tasks!L1822="","",All_Tasks!L1822)</f>
        <v/>
      </c>
      <c r="M1822" t="str">
        <f>IF(All_Tasks!M1822="","",All_Tasks!M1822)</f>
        <v/>
      </c>
      <c r="N1822" t="str">
        <f>IF(All_Tasks!N1822="","",All_Tasks!N1822)</f>
        <v/>
      </c>
      <c r="O1822" t="str">
        <f>IF(All_Tasks!O1822="","",All_Tasks!O1822)</f>
        <v/>
      </c>
      <c r="P1822" s="181">
        <f>IF(All_Tasks!P1822="",0,All_Tasks!P1822)</f>
        <v>0</v>
      </c>
      <c r="Q1822" s="181">
        <f>IF(All_Tasks!Q1822="",0,All_Tasks!Q1822)</f>
        <v>0</v>
      </c>
      <c r="R1822" s="181">
        <f>IF(All_Tasks!R1822="",0,All_Tasks!R1822)</f>
        <v>0</v>
      </c>
      <c r="S1822" s="181" t="str">
        <f>IF(All_Tasks!S1822="","",All_Tasks!S1822)</f>
        <v/>
      </c>
      <c r="T1822" t="str">
        <f>IF(All_Tasks!T1822="","",All_Tasks!T1822)</f>
        <v/>
      </c>
      <c r="U1822" t="str">
        <f>IF(All_Tasks!U1822="","",All_Tasks!U1822)</f>
        <v/>
      </c>
      <c r="V1822">
        <f>IF(A1822="",0,IFERROR(MATCH(A1822,Scope_Labor_Rates!$A$6:$A$46,0)+5,0))</f>
        <v>0</v>
      </c>
      <c r="W1822" s="178">
        <f>IF(V1822&gt;0,INDEX(Scope_Labor_Rates!$C$6:$C$46,V1822-5),0)</f>
        <v>0</v>
      </c>
      <c r="X1822" s="178">
        <f>IF(V1822&gt;0,INDEX(Scope_Labor_Rates!$C$6:$C$46,V1822-5),0)</f>
        <v>0</v>
      </c>
      <c r="Y1822" s="180">
        <f>IF(V1822&gt;0,INDEX(Scope_Labor_Rates!$S$6:$S$46,V1822-5),0)</f>
        <v>0</v>
      </c>
      <c r="Z1822" s="180">
        <f>IF(V1822&gt;0,INDEX(Scope_Labor_Rates!$R$6:$R$46,V1822-5),1)</f>
        <v>1</v>
      </c>
      <c r="AA1822" s="231">
        <f t="shared" si="252"/>
        <v>0</v>
      </c>
      <c r="AB1822" t="str">
        <f t="shared" si="253"/>
        <v/>
      </c>
      <c r="AC1822" s="178" t="str">
        <f t="shared" si="254"/>
        <v/>
      </c>
      <c r="AD1822" s="181">
        <f t="shared" si="255"/>
        <v>0</v>
      </c>
      <c r="AE1822" s="178">
        <f>IF(V1822&gt;0,P1822*INDEX(Scope_Labor_Rates!$E$6:$E$46,V1822-5),0)</f>
        <v>0</v>
      </c>
      <c r="AF1822" s="181">
        <f>IF(V1822&gt;0,AE1822*INDEX(Scope_Labor_Rates!$D$6:$D$46,V1822-5)*AA1822,0)</f>
        <v>0</v>
      </c>
      <c r="AG1822" s="178">
        <f>IF(V1822&gt;0,P1822*INDEX(Scope_Labor_Rates!$G$6:$G$46,V1822-5),0)</f>
        <v>0</v>
      </c>
      <c r="AH1822" s="181">
        <f>IF(V1822&gt;0,AG1822*INDEX(Scope_Labor_Rates!$F$6:$F$46,V1822-5)*AA1822,0)</f>
        <v>0</v>
      </c>
      <c r="AI1822" s="178">
        <f>IF(V1822&gt;0,P1822*INDEX(Scope_Labor_Rates!$I$6:$I$46,V1822-5),0)</f>
        <v>0</v>
      </c>
      <c r="AJ1822" s="181">
        <f>IF(V1822&gt;0,AI1822*INDEX(Scope_Labor_Rates!$H$6:$H$46,V1822-5)*AA1822,0)</f>
        <v>0</v>
      </c>
      <c r="AK1822" s="178">
        <f>IF(V1822&gt;0,P1822*INDEX(Scope_Labor_Rates!$K$6:$K$46,V1822-5),0)</f>
        <v>0</v>
      </c>
      <c r="AL1822" s="181">
        <f>IF(V1822&gt;0,AK1822*INDEX(Scope_Labor_Rates!$J$6:$J$46,V1822-5)*AA1822,0)</f>
        <v>0</v>
      </c>
      <c r="AM1822" s="178">
        <f>IF(V1822&gt;0,P1822*INDEX(Scope_Labor_Rates!$M$6:$M$46,V1822-5),0)</f>
        <v>0</v>
      </c>
      <c r="AN1822" s="178">
        <f>IF(V1822&gt;0,AM1822*INDEX(Scope_Labor_Rates!$L$6:$L$46,V1822-5)*AA1822,0)</f>
        <v>0</v>
      </c>
      <c r="AO1822" s="178">
        <f>IF(V1822&gt;0,P1822*INDEX(Scope_Labor_Rates!$O$6:$O$46,V1822-5)*AA1822,0)</f>
        <v>0</v>
      </c>
      <c r="AP1822" s="181">
        <f>IF(V1822&gt;0,P1822*INDEX(Scope_Labor_Rates!$Q$6:$Q$46,V1822-5)*AA1822,0)</f>
        <v>0</v>
      </c>
      <c r="AQ1822" s="178">
        <f t="shared" si="256"/>
        <v>0</v>
      </c>
      <c r="AR1822" s="178">
        <f t="shared" si="257"/>
        <v>0</v>
      </c>
      <c r="AS1822" s="178">
        <f t="shared" si="258"/>
        <v>0</v>
      </c>
      <c r="AT1822" s="178">
        <f t="shared" si="259"/>
        <v>0</v>
      </c>
      <c r="AU1822">
        <f t="shared" si="260"/>
        <v>0</v>
      </c>
    </row>
    <row r="1823" spans="1:47">
      <c r="A1823" t="str">
        <f>IF(All_Tasks!A1823="","",All_Tasks!A1823)</f>
        <v/>
      </c>
      <c r="B1823" t="str">
        <f>IF(All_Tasks!B1823="","",All_Tasks!B1823)</f>
        <v/>
      </c>
      <c r="C1823" t="str">
        <f>IF(All_Tasks!C1823="","",All_Tasks!C1823)</f>
        <v/>
      </c>
      <c r="D1823" t="str">
        <f>IF(All_Tasks!D1823="","",All_Tasks!D1823)</f>
        <v/>
      </c>
      <c r="E1823" t="str">
        <f>IF(All_Tasks!V1823&lt;&gt;"",All_Tasks!V1823,IF(All_Tasks!E1823&lt;&gt;"",All_Tasks!E1823,""))</f>
        <v/>
      </c>
      <c r="F1823" t="str">
        <f>IF(All_Tasks!F1823="","",All_Tasks!F1823)</f>
        <v/>
      </c>
      <c r="G1823" t="str">
        <f>IF(All_Tasks!G1823="","",All_Tasks!G1823)</f>
        <v/>
      </c>
      <c r="H1823" s="231" t="str">
        <f>IF(All_Tasks!H1823="","",All_Tasks!H1823)</f>
        <v/>
      </c>
      <c r="I1823" t="str">
        <f>IF(All_Tasks!I1823="","",All_Tasks!I1823)</f>
        <v/>
      </c>
      <c r="J1823" t="str">
        <f>IF(All_Tasks!J1823="","",All_Tasks!J1823)</f>
        <v/>
      </c>
      <c r="K1823" t="str">
        <f>IF(All_Tasks!K1823="","",All_Tasks!K1823)</f>
        <v/>
      </c>
      <c r="L1823" s="231" t="str">
        <f>IF(All_Tasks!L1823="","",All_Tasks!L1823)</f>
        <v/>
      </c>
      <c r="M1823" t="str">
        <f>IF(All_Tasks!M1823="","",All_Tasks!M1823)</f>
        <v/>
      </c>
      <c r="N1823" t="str">
        <f>IF(All_Tasks!N1823="","",All_Tasks!N1823)</f>
        <v/>
      </c>
      <c r="O1823" t="str">
        <f>IF(All_Tasks!O1823="","",All_Tasks!O1823)</f>
        <v/>
      </c>
      <c r="P1823" s="181">
        <f>IF(All_Tasks!P1823="",0,All_Tasks!P1823)</f>
        <v>0</v>
      </c>
      <c r="Q1823" s="181">
        <f>IF(All_Tasks!Q1823="",0,All_Tasks!Q1823)</f>
        <v>0</v>
      </c>
      <c r="R1823" s="181">
        <f>IF(All_Tasks!R1823="",0,All_Tasks!R1823)</f>
        <v>0</v>
      </c>
      <c r="S1823" s="181" t="str">
        <f>IF(All_Tasks!S1823="","",All_Tasks!S1823)</f>
        <v/>
      </c>
      <c r="T1823" t="str">
        <f>IF(All_Tasks!T1823="","",All_Tasks!T1823)</f>
        <v/>
      </c>
      <c r="U1823" t="str">
        <f>IF(All_Tasks!U1823="","",All_Tasks!U1823)</f>
        <v/>
      </c>
      <c r="V1823">
        <f>IF(A1823="",0,IFERROR(MATCH(A1823,Scope_Labor_Rates!$A$6:$A$46,0)+5,0))</f>
        <v>0</v>
      </c>
      <c r="W1823" s="178">
        <f>IF(V1823&gt;0,INDEX(Scope_Labor_Rates!$C$6:$C$46,V1823-5),0)</f>
        <v>0</v>
      </c>
      <c r="X1823" s="178">
        <f>IF(V1823&gt;0,INDEX(Scope_Labor_Rates!$C$6:$C$46,V1823-5),0)</f>
        <v>0</v>
      </c>
      <c r="Y1823" s="180">
        <f>IF(V1823&gt;0,INDEX(Scope_Labor_Rates!$S$6:$S$46,V1823-5),0)</f>
        <v>0</v>
      </c>
      <c r="Z1823" s="180">
        <f>IF(V1823&gt;0,INDEX(Scope_Labor_Rates!$R$6:$R$46,V1823-5),1)</f>
        <v>1</v>
      </c>
      <c r="AA1823" s="231">
        <f t="shared" si="252"/>
        <v>0</v>
      </c>
      <c r="AB1823" t="str">
        <f t="shared" si="253"/>
        <v/>
      </c>
      <c r="AC1823" s="178" t="str">
        <f t="shared" si="254"/>
        <v/>
      </c>
      <c r="AD1823" s="181">
        <f t="shared" si="255"/>
        <v>0</v>
      </c>
      <c r="AE1823" s="178">
        <f>IF(V1823&gt;0,P1823*INDEX(Scope_Labor_Rates!$E$6:$E$46,V1823-5),0)</f>
        <v>0</v>
      </c>
      <c r="AF1823" s="181">
        <f>IF(V1823&gt;0,AE1823*INDEX(Scope_Labor_Rates!$D$6:$D$46,V1823-5)*AA1823,0)</f>
        <v>0</v>
      </c>
      <c r="AG1823" s="178">
        <f>IF(V1823&gt;0,P1823*INDEX(Scope_Labor_Rates!$G$6:$G$46,V1823-5),0)</f>
        <v>0</v>
      </c>
      <c r="AH1823" s="181">
        <f>IF(V1823&gt;0,AG1823*INDEX(Scope_Labor_Rates!$F$6:$F$46,V1823-5)*AA1823,0)</f>
        <v>0</v>
      </c>
      <c r="AI1823" s="178">
        <f>IF(V1823&gt;0,P1823*INDEX(Scope_Labor_Rates!$I$6:$I$46,V1823-5),0)</f>
        <v>0</v>
      </c>
      <c r="AJ1823" s="181">
        <f>IF(V1823&gt;0,AI1823*INDEX(Scope_Labor_Rates!$H$6:$H$46,V1823-5)*AA1823,0)</f>
        <v>0</v>
      </c>
      <c r="AK1823" s="178">
        <f>IF(V1823&gt;0,P1823*INDEX(Scope_Labor_Rates!$K$6:$K$46,V1823-5),0)</f>
        <v>0</v>
      </c>
      <c r="AL1823" s="181">
        <f>IF(V1823&gt;0,AK1823*INDEX(Scope_Labor_Rates!$J$6:$J$46,V1823-5)*AA1823,0)</f>
        <v>0</v>
      </c>
      <c r="AM1823" s="178">
        <f>IF(V1823&gt;0,P1823*INDEX(Scope_Labor_Rates!$M$6:$M$46,V1823-5),0)</f>
        <v>0</v>
      </c>
      <c r="AN1823" s="178">
        <f>IF(V1823&gt;0,AM1823*INDEX(Scope_Labor_Rates!$L$6:$L$46,V1823-5)*AA1823,0)</f>
        <v>0</v>
      </c>
      <c r="AO1823" s="178">
        <f>IF(V1823&gt;0,P1823*INDEX(Scope_Labor_Rates!$O$6:$O$46,V1823-5)*AA1823,0)</f>
        <v>0</v>
      </c>
      <c r="AP1823" s="181">
        <f>IF(V1823&gt;0,P1823*INDEX(Scope_Labor_Rates!$Q$6:$Q$46,V1823-5)*AA1823,0)</f>
        <v>0</v>
      </c>
      <c r="AQ1823" s="178">
        <f t="shared" si="256"/>
        <v>0</v>
      </c>
      <c r="AR1823" s="178">
        <f t="shared" si="257"/>
        <v>0</v>
      </c>
      <c r="AS1823" s="178">
        <f t="shared" si="258"/>
        <v>0</v>
      </c>
      <c r="AT1823" s="178">
        <f t="shared" si="259"/>
        <v>0</v>
      </c>
      <c r="AU1823">
        <f t="shared" si="260"/>
        <v>0</v>
      </c>
    </row>
    <row r="1824" spans="1:47">
      <c r="A1824" t="str">
        <f>IF(All_Tasks!A1824="","",All_Tasks!A1824)</f>
        <v/>
      </c>
      <c r="B1824" t="str">
        <f>IF(All_Tasks!B1824="","",All_Tasks!B1824)</f>
        <v/>
      </c>
      <c r="C1824" t="str">
        <f>IF(All_Tasks!C1824="","",All_Tasks!C1824)</f>
        <v/>
      </c>
      <c r="D1824" t="str">
        <f>IF(All_Tasks!D1824="","",All_Tasks!D1824)</f>
        <v/>
      </c>
      <c r="E1824" t="str">
        <f>IF(All_Tasks!V1824&lt;&gt;"",All_Tasks!V1824,IF(All_Tasks!E1824&lt;&gt;"",All_Tasks!E1824,""))</f>
        <v/>
      </c>
      <c r="F1824" t="str">
        <f>IF(All_Tasks!F1824="","",All_Tasks!F1824)</f>
        <v/>
      </c>
      <c r="G1824" t="str">
        <f>IF(All_Tasks!G1824="","",All_Tasks!G1824)</f>
        <v/>
      </c>
      <c r="H1824" s="231" t="str">
        <f>IF(All_Tasks!H1824="","",All_Tasks!H1824)</f>
        <v/>
      </c>
      <c r="I1824" t="str">
        <f>IF(All_Tasks!I1824="","",All_Tasks!I1824)</f>
        <v/>
      </c>
      <c r="J1824" t="str">
        <f>IF(All_Tasks!J1824="","",All_Tasks!J1824)</f>
        <v/>
      </c>
      <c r="K1824" t="str">
        <f>IF(All_Tasks!K1824="","",All_Tasks!K1824)</f>
        <v/>
      </c>
      <c r="L1824" s="231" t="str">
        <f>IF(All_Tasks!L1824="","",All_Tasks!L1824)</f>
        <v/>
      </c>
      <c r="M1824" t="str">
        <f>IF(All_Tasks!M1824="","",All_Tasks!M1824)</f>
        <v/>
      </c>
      <c r="N1824" t="str">
        <f>IF(All_Tasks!N1824="","",All_Tasks!N1824)</f>
        <v/>
      </c>
      <c r="O1824" t="str">
        <f>IF(All_Tasks!O1824="","",All_Tasks!O1824)</f>
        <v/>
      </c>
      <c r="P1824" s="181">
        <f>IF(All_Tasks!P1824="",0,All_Tasks!P1824)</f>
        <v>0</v>
      </c>
      <c r="Q1824" s="181">
        <f>IF(All_Tasks!Q1824="",0,All_Tasks!Q1824)</f>
        <v>0</v>
      </c>
      <c r="R1824" s="181">
        <f>IF(All_Tasks!R1824="",0,All_Tasks!R1824)</f>
        <v>0</v>
      </c>
      <c r="S1824" s="181" t="str">
        <f>IF(All_Tasks!S1824="","",All_Tasks!S1824)</f>
        <v/>
      </c>
      <c r="T1824" t="str">
        <f>IF(All_Tasks!T1824="","",All_Tasks!T1824)</f>
        <v/>
      </c>
      <c r="U1824" t="str">
        <f>IF(All_Tasks!U1824="","",All_Tasks!U1824)</f>
        <v/>
      </c>
      <c r="V1824">
        <f>IF(A1824="",0,IFERROR(MATCH(A1824,Scope_Labor_Rates!$A$6:$A$46,0)+5,0))</f>
        <v>0</v>
      </c>
      <c r="W1824" s="178">
        <f>IF(V1824&gt;0,INDEX(Scope_Labor_Rates!$C$6:$C$46,V1824-5),0)</f>
        <v>0</v>
      </c>
      <c r="X1824" s="178">
        <f>IF(V1824&gt;0,INDEX(Scope_Labor_Rates!$C$6:$C$46,V1824-5),0)</f>
        <v>0</v>
      </c>
      <c r="Y1824" s="180">
        <f>IF(V1824&gt;0,INDEX(Scope_Labor_Rates!$S$6:$S$46,V1824-5),0)</f>
        <v>0</v>
      </c>
      <c r="Z1824" s="180">
        <f>IF(V1824&gt;0,INDEX(Scope_Labor_Rates!$R$6:$R$46,V1824-5),1)</f>
        <v>1</v>
      </c>
      <c r="AA1824" s="231">
        <f t="shared" si="252"/>
        <v>0</v>
      </c>
      <c r="AB1824" t="str">
        <f t="shared" si="253"/>
        <v/>
      </c>
      <c r="AC1824" s="178" t="str">
        <f t="shared" si="254"/>
        <v/>
      </c>
      <c r="AD1824" s="181">
        <f t="shared" si="255"/>
        <v>0</v>
      </c>
      <c r="AE1824" s="178">
        <f>IF(V1824&gt;0,P1824*INDEX(Scope_Labor_Rates!$E$6:$E$46,V1824-5),0)</f>
        <v>0</v>
      </c>
      <c r="AF1824" s="181">
        <f>IF(V1824&gt;0,AE1824*INDEX(Scope_Labor_Rates!$D$6:$D$46,V1824-5)*AA1824,0)</f>
        <v>0</v>
      </c>
      <c r="AG1824" s="178">
        <f>IF(V1824&gt;0,P1824*INDEX(Scope_Labor_Rates!$G$6:$G$46,V1824-5),0)</f>
        <v>0</v>
      </c>
      <c r="AH1824" s="181">
        <f>IF(V1824&gt;0,AG1824*INDEX(Scope_Labor_Rates!$F$6:$F$46,V1824-5)*AA1824,0)</f>
        <v>0</v>
      </c>
      <c r="AI1824" s="178">
        <f>IF(V1824&gt;0,P1824*INDEX(Scope_Labor_Rates!$I$6:$I$46,V1824-5),0)</f>
        <v>0</v>
      </c>
      <c r="AJ1824" s="181">
        <f>IF(V1824&gt;0,AI1824*INDEX(Scope_Labor_Rates!$H$6:$H$46,V1824-5)*AA1824,0)</f>
        <v>0</v>
      </c>
      <c r="AK1824" s="178">
        <f>IF(V1824&gt;0,P1824*INDEX(Scope_Labor_Rates!$K$6:$K$46,V1824-5),0)</f>
        <v>0</v>
      </c>
      <c r="AL1824" s="181">
        <f>IF(V1824&gt;0,AK1824*INDEX(Scope_Labor_Rates!$J$6:$J$46,V1824-5)*AA1824,0)</f>
        <v>0</v>
      </c>
      <c r="AM1824" s="178">
        <f>IF(V1824&gt;0,P1824*INDEX(Scope_Labor_Rates!$M$6:$M$46,V1824-5),0)</f>
        <v>0</v>
      </c>
      <c r="AN1824" s="178">
        <f>IF(V1824&gt;0,AM1824*INDEX(Scope_Labor_Rates!$L$6:$L$46,V1824-5)*AA1824,0)</f>
        <v>0</v>
      </c>
      <c r="AO1824" s="178">
        <f>IF(V1824&gt;0,P1824*INDEX(Scope_Labor_Rates!$O$6:$O$46,V1824-5)*AA1824,0)</f>
        <v>0</v>
      </c>
      <c r="AP1824" s="181">
        <f>IF(V1824&gt;0,P1824*INDEX(Scope_Labor_Rates!$Q$6:$Q$46,V1824-5)*AA1824,0)</f>
        <v>0</v>
      </c>
      <c r="AQ1824" s="178">
        <f t="shared" si="256"/>
        <v>0</v>
      </c>
      <c r="AR1824" s="178">
        <f t="shared" si="257"/>
        <v>0</v>
      </c>
      <c r="AS1824" s="178">
        <f t="shared" si="258"/>
        <v>0</v>
      </c>
      <c r="AT1824" s="178">
        <f t="shared" si="259"/>
        <v>0</v>
      </c>
      <c r="AU1824">
        <f t="shared" si="260"/>
        <v>0</v>
      </c>
    </row>
    <row r="1825" spans="1:47">
      <c r="A1825" t="str">
        <f>IF(All_Tasks!A1825="","",All_Tasks!A1825)</f>
        <v/>
      </c>
      <c r="B1825" t="str">
        <f>IF(All_Tasks!B1825="","",All_Tasks!B1825)</f>
        <v/>
      </c>
      <c r="C1825" t="str">
        <f>IF(All_Tasks!C1825="","",All_Tasks!C1825)</f>
        <v/>
      </c>
      <c r="D1825" t="str">
        <f>IF(All_Tasks!D1825="","",All_Tasks!D1825)</f>
        <v/>
      </c>
      <c r="E1825" t="str">
        <f>IF(All_Tasks!V1825&lt;&gt;"",All_Tasks!V1825,IF(All_Tasks!E1825&lt;&gt;"",All_Tasks!E1825,""))</f>
        <v/>
      </c>
      <c r="F1825" t="str">
        <f>IF(All_Tasks!F1825="","",All_Tasks!F1825)</f>
        <v/>
      </c>
      <c r="G1825" t="str">
        <f>IF(All_Tasks!G1825="","",All_Tasks!G1825)</f>
        <v/>
      </c>
      <c r="H1825" s="231" t="str">
        <f>IF(All_Tasks!H1825="","",All_Tasks!H1825)</f>
        <v/>
      </c>
      <c r="I1825" t="str">
        <f>IF(All_Tasks!I1825="","",All_Tasks!I1825)</f>
        <v/>
      </c>
      <c r="J1825" t="str">
        <f>IF(All_Tasks!J1825="","",All_Tasks!J1825)</f>
        <v/>
      </c>
      <c r="K1825" t="str">
        <f>IF(All_Tasks!K1825="","",All_Tasks!K1825)</f>
        <v/>
      </c>
      <c r="L1825" s="231" t="str">
        <f>IF(All_Tasks!L1825="","",All_Tasks!L1825)</f>
        <v/>
      </c>
      <c r="M1825" t="str">
        <f>IF(All_Tasks!M1825="","",All_Tasks!M1825)</f>
        <v/>
      </c>
      <c r="N1825" t="str">
        <f>IF(All_Tasks!N1825="","",All_Tasks!N1825)</f>
        <v/>
      </c>
      <c r="O1825" t="str">
        <f>IF(All_Tasks!O1825="","",All_Tasks!O1825)</f>
        <v/>
      </c>
      <c r="P1825" s="181">
        <f>IF(All_Tasks!P1825="",0,All_Tasks!P1825)</f>
        <v>0</v>
      </c>
      <c r="Q1825" s="181">
        <f>IF(All_Tasks!Q1825="",0,All_Tasks!Q1825)</f>
        <v>0</v>
      </c>
      <c r="R1825" s="181">
        <f>IF(All_Tasks!R1825="",0,All_Tasks!R1825)</f>
        <v>0</v>
      </c>
      <c r="S1825" s="181" t="str">
        <f>IF(All_Tasks!S1825="","",All_Tasks!S1825)</f>
        <v/>
      </c>
      <c r="T1825" t="str">
        <f>IF(All_Tasks!T1825="","",All_Tasks!T1825)</f>
        <v/>
      </c>
      <c r="U1825" t="str">
        <f>IF(All_Tasks!U1825="","",All_Tasks!U1825)</f>
        <v/>
      </c>
      <c r="V1825">
        <f>IF(A1825="",0,IFERROR(MATCH(A1825,Scope_Labor_Rates!$A$6:$A$46,0)+5,0))</f>
        <v>0</v>
      </c>
      <c r="W1825" s="178">
        <f>IF(V1825&gt;0,INDEX(Scope_Labor_Rates!$C$6:$C$46,V1825-5),0)</f>
        <v>0</v>
      </c>
      <c r="X1825" s="178">
        <f>IF(V1825&gt;0,INDEX(Scope_Labor_Rates!$C$6:$C$46,V1825-5),0)</f>
        <v>0</v>
      </c>
      <c r="Y1825" s="180">
        <f>IF(V1825&gt;0,INDEX(Scope_Labor_Rates!$S$6:$S$46,V1825-5),0)</f>
        <v>0</v>
      </c>
      <c r="Z1825" s="180">
        <f>IF(V1825&gt;0,INDEX(Scope_Labor_Rates!$R$6:$R$46,V1825-5),1)</f>
        <v>1</v>
      </c>
      <c r="AA1825" s="231">
        <f t="shared" si="252"/>
        <v>0</v>
      </c>
      <c r="AB1825" t="str">
        <f t="shared" si="253"/>
        <v/>
      </c>
      <c r="AC1825" s="178" t="str">
        <f t="shared" si="254"/>
        <v/>
      </c>
      <c r="AD1825" s="181">
        <f t="shared" si="255"/>
        <v>0</v>
      </c>
      <c r="AE1825" s="178">
        <f>IF(V1825&gt;0,P1825*INDEX(Scope_Labor_Rates!$E$6:$E$46,V1825-5),0)</f>
        <v>0</v>
      </c>
      <c r="AF1825" s="181">
        <f>IF(V1825&gt;0,AE1825*INDEX(Scope_Labor_Rates!$D$6:$D$46,V1825-5)*AA1825,0)</f>
        <v>0</v>
      </c>
      <c r="AG1825" s="178">
        <f>IF(V1825&gt;0,P1825*INDEX(Scope_Labor_Rates!$G$6:$G$46,V1825-5),0)</f>
        <v>0</v>
      </c>
      <c r="AH1825" s="181">
        <f>IF(V1825&gt;0,AG1825*INDEX(Scope_Labor_Rates!$F$6:$F$46,V1825-5)*AA1825,0)</f>
        <v>0</v>
      </c>
      <c r="AI1825" s="178">
        <f>IF(V1825&gt;0,P1825*INDEX(Scope_Labor_Rates!$I$6:$I$46,V1825-5),0)</f>
        <v>0</v>
      </c>
      <c r="AJ1825" s="181">
        <f>IF(V1825&gt;0,AI1825*INDEX(Scope_Labor_Rates!$H$6:$H$46,V1825-5)*AA1825,0)</f>
        <v>0</v>
      </c>
      <c r="AK1825" s="178">
        <f>IF(V1825&gt;0,P1825*INDEX(Scope_Labor_Rates!$K$6:$K$46,V1825-5),0)</f>
        <v>0</v>
      </c>
      <c r="AL1825" s="181">
        <f>IF(V1825&gt;0,AK1825*INDEX(Scope_Labor_Rates!$J$6:$J$46,V1825-5)*AA1825,0)</f>
        <v>0</v>
      </c>
      <c r="AM1825" s="178">
        <f>IF(V1825&gt;0,P1825*INDEX(Scope_Labor_Rates!$M$6:$M$46,V1825-5),0)</f>
        <v>0</v>
      </c>
      <c r="AN1825" s="178">
        <f>IF(V1825&gt;0,AM1825*INDEX(Scope_Labor_Rates!$L$6:$L$46,V1825-5)*AA1825,0)</f>
        <v>0</v>
      </c>
      <c r="AO1825" s="178">
        <f>IF(V1825&gt;0,P1825*INDEX(Scope_Labor_Rates!$O$6:$O$46,V1825-5)*AA1825,0)</f>
        <v>0</v>
      </c>
      <c r="AP1825" s="181">
        <f>IF(V1825&gt;0,P1825*INDEX(Scope_Labor_Rates!$Q$6:$Q$46,V1825-5)*AA1825,0)</f>
        <v>0</v>
      </c>
      <c r="AQ1825" s="178">
        <f t="shared" si="256"/>
        <v>0</v>
      </c>
      <c r="AR1825" s="178">
        <f t="shared" si="257"/>
        <v>0</v>
      </c>
      <c r="AS1825" s="178">
        <f t="shared" si="258"/>
        <v>0</v>
      </c>
      <c r="AT1825" s="178">
        <f t="shared" si="259"/>
        <v>0</v>
      </c>
      <c r="AU1825">
        <f t="shared" si="260"/>
        <v>0</v>
      </c>
    </row>
    <row r="1826" spans="1:47">
      <c r="A1826" t="str">
        <f>IF(All_Tasks!A1826="","",All_Tasks!A1826)</f>
        <v/>
      </c>
      <c r="B1826" t="str">
        <f>IF(All_Tasks!B1826="","",All_Tasks!B1826)</f>
        <v/>
      </c>
      <c r="C1826" t="str">
        <f>IF(All_Tasks!C1826="","",All_Tasks!C1826)</f>
        <v/>
      </c>
      <c r="D1826" t="str">
        <f>IF(All_Tasks!D1826="","",All_Tasks!D1826)</f>
        <v/>
      </c>
      <c r="E1826" t="str">
        <f>IF(All_Tasks!V1826&lt;&gt;"",All_Tasks!V1826,IF(All_Tasks!E1826&lt;&gt;"",All_Tasks!E1826,""))</f>
        <v/>
      </c>
      <c r="F1826" t="str">
        <f>IF(All_Tasks!F1826="","",All_Tasks!F1826)</f>
        <v/>
      </c>
      <c r="G1826" t="str">
        <f>IF(All_Tasks!G1826="","",All_Tasks!G1826)</f>
        <v/>
      </c>
      <c r="H1826" s="231" t="str">
        <f>IF(All_Tasks!H1826="","",All_Tasks!H1826)</f>
        <v/>
      </c>
      <c r="I1826" t="str">
        <f>IF(All_Tasks!I1826="","",All_Tasks!I1826)</f>
        <v/>
      </c>
      <c r="J1826" t="str">
        <f>IF(All_Tasks!J1826="","",All_Tasks!J1826)</f>
        <v/>
      </c>
      <c r="K1826" t="str">
        <f>IF(All_Tasks!K1826="","",All_Tasks!K1826)</f>
        <v/>
      </c>
      <c r="L1826" s="231" t="str">
        <f>IF(All_Tasks!L1826="","",All_Tasks!L1826)</f>
        <v/>
      </c>
      <c r="M1826" t="str">
        <f>IF(All_Tasks!M1826="","",All_Tasks!M1826)</f>
        <v/>
      </c>
      <c r="N1826" t="str">
        <f>IF(All_Tasks!N1826="","",All_Tasks!N1826)</f>
        <v/>
      </c>
      <c r="O1826" t="str">
        <f>IF(All_Tasks!O1826="","",All_Tasks!O1826)</f>
        <v/>
      </c>
      <c r="P1826" s="181">
        <f>IF(All_Tasks!P1826="",0,All_Tasks!P1826)</f>
        <v>0</v>
      </c>
      <c r="Q1826" s="181">
        <f>IF(All_Tasks!Q1826="",0,All_Tasks!Q1826)</f>
        <v>0</v>
      </c>
      <c r="R1826" s="181">
        <f>IF(All_Tasks!R1826="",0,All_Tasks!R1826)</f>
        <v>0</v>
      </c>
      <c r="S1826" s="181" t="str">
        <f>IF(All_Tasks!S1826="","",All_Tasks!S1826)</f>
        <v/>
      </c>
      <c r="T1826" t="str">
        <f>IF(All_Tasks!T1826="","",All_Tasks!T1826)</f>
        <v/>
      </c>
      <c r="U1826" t="str">
        <f>IF(All_Tasks!U1826="","",All_Tasks!U1826)</f>
        <v/>
      </c>
      <c r="V1826">
        <f>IF(A1826="",0,IFERROR(MATCH(A1826,Scope_Labor_Rates!$A$6:$A$46,0)+5,0))</f>
        <v>0</v>
      </c>
      <c r="W1826" s="178">
        <f>IF(V1826&gt;0,INDEX(Scope_Labor_Rates!$C$6:$C$46,V1826-5),0)</f>
        <v>0</v>
      </c>
      <c r="X1826" s="178">
        <f>IF(V1826&gt;0,INDEX(Scope_Labor_Rates!$C$6:$C$46,V1826-5),0)</f>
        <v>0</v>
      </c>
      <c r="Y1826" s="180">
        <f>IF(V1826&gt;0,INDEX(Scope_Labor_Rates!$S$6:$S$46,V1826-5),0)</f>
        <v>0</v>
      </c>
      <c r="Z1826" s="180">
        <f>IF(V1826&gt;0,INDEX(Scope_Labor_Rates!$R$6:$R$46,V1826-5),1)</f>
        <v>1</v>
      </c>
      <c r="AA1826" s="231">
        <f t="shared" si="252"/>
        <v>0</v>
      </c>
      <c r="AB1826" t="str">
        <f t="shared" si="253"/>
        <v/>
      </c>
      <c r="AC1826" s="178" t="str">
        <f t="shared" si="254"/>
        <v/>
      </c>
      <c r="AD1826" s="181">
        <f t="shared" si="255"/>
        <v>0</v>
      </c>
      <c r="AE1826" s="178">
        <f>IF(V1826&gt;0,P1826*INDEX(Scope_Labor_Rates!$E$6:$E$46,V1826-5),0)</f>
        <v>0</v>
      </c>
      <c r="AF1826" s="181">
        <f>IF(V1826&gt;0,AE1826*INDEX(Scope_Labor_Rates!$D$6:$D$46,V1826-5)*AA1826,0)</f>
        <v>0</v>
      </c>
      <c r="AG1826" s="178">
        <f>IF(V1826&gt;0,P1826*INDEX(Scope_Labor_Rates!$G$6:$G$46,V1826-5),0)</f>
        <v>0</v>
      </c>
      <c r="AH1826" s="181">
        <f>IF(V1826&gt;0,AG1826*INDEX(Scope_Labor_Rates!$F$6:$F$46,V1826-5)*AA1826,0)</f>
        <v>0</v>
      </c>
      <c r="AI1826" s="178">
        <f>IF(V1826&gt;0,P1826*INDEX(Scope_Labor_Rates!$I$6:$I$46,V1826-5),0)</f>
        <v>0</v>
      </c>
      <c r="AJ1826" s="181">
        <f>IF(V1826&gt;0,AI1826*INDEX(Scope_Labor_Rates!$H$6:$H$46,V1826-5)*AA1826,0)</f>
        <v>0</v>
      </c>
      <c r="AK1826" s="178">
        <f>IF(V1826&gt;0,P1826*INDEX(Scope_Labor_Rates!$K$6:$K$46,V1826-5),0)</f>
        <v>0</v>
      </c>
      <c r="AL1826" s="181">
        <f>IF(V1826&gt;0,AK1826*INDEX(Scope_Labor_Rates!$J$6:$J$46,V1826-5)*AA1826,0)</f>
        <v>0</v>
      </c>
      <c r="AM1826" s="178">
        <f>IF(V1826&gt;0,P1826*INDEX(Scope_Labor_Rates!$M$6:$M$46,V1826-5),0)</f>
        <v>0</v>
      </c>
      <c r="AN1826" s="178">
        <f>IF(V1826&gt;0,AM1826*INDEX(Scope_Labor_Rates!$L$6:$L$46,V1826-5)*AA1826,0)</f>
        <v>0</v>
      </c>
      <c r="AO1826" s="178">
        <f>IF(V1826&gt;0,P1826*INDEX(Scope_Labor_Rates!$O$6:$O$46,V1826-5)*AA1826,0)</f>
        <v>0</v>
      </c>
      <c r="AP1826" s="181">
        <f>IF(V1826&gt;0,P1826*INDEX(Scope_Labor_Rates!$Q$6:$Q$46,V1826-5)*AA1826,0)</f>
        <v>0</v>
      </c>
      <c r="AQ1826" s="178">
        <f t="shared" si="256"/>
        <v>0</v>
      </c>
      <c r="AR1826" s="178">
        <f t="shared" si="257"/>
        <v>0</v>
      </c>
      <c r="AS1826" s="178">
        <f t="shared" si="258"/>
        <v>0</v>
      </c>
      <c r="AT1826" s="178">
        <f t="shared" si="259"/>
        <v>0</v>
      </c>
      <c r="AU1826">
        <f t="shared" si="260"/>
        <v>0</v>
      </c>
    </row>
    <row r="1827" spans="1:47">
      <c r="A1827" t="str">
        <f>IF(All_Tasks!A1827="","",All_Tasks!A1827)</f>
        <v/>
      </c>
      <c r="B1827" t="str">
        <f>IF(All_Tasks!B1827="","",All_Tasks!B1827)</f>
        <v/>
      </c>
      <c r="C1827" t="str">
        <f>IF(All_Tasks!C1827="","",All_Tasks!C1827)</f>
        <v/>
      </c>
      <c r="D1827" t="str">
        <f>IF(All_Tasks!D1827="","",All_Tasks!D1827)</f>
        <v/>
      </c>
      <c r="E1827" t="str">
        <f>IF(All_Tasks!V1827&lt;&gt;"",All_Tasks!V1827,IF(All_Tasks!E1827&lt;&gt;"",All_Tasks!E1827,""))</f>
        <v/>
      </c>
      <c r="F1827" t="str">
        <f>IF(All_Tasks!F1827="","",All_Tasks!F1827)</f>
        <v/>
      </c>
      <c r="G1827" t="str">
        <f>IF(All_Tasks!G1827="","",All_Tasks!G1827)</f>
        <v/>
      </c>
      <c r="H1827" s="231" t="str">
        <f>IF(All_Tasks!H1827="","",All_Tasks!H1827)</f>
        <v/>
      </c>
      <c r="I1827" t="str">
        <f>IF(All_Tasks!I1827="","",All_Tasks!I1827)</f>
        <v/>
      </c>
      <c r="J1827" t="str">
        <f>IF(All_Tasks!J1827="","",All_Tasks!J1827)</f>
        <v/>
      </c>
      <c r="K1827" t="str">
        <f>IF(All_Tasks!K1827="","",All_Tasks!K1827)</f>
        <v/>
      </c>
      <c r="L1827" s="231" t="str">
        <f>IF(All_Tasks!L1827="","",All_Tasks!L1827)</f>
        <v/>
      </c>
      <c r="M1827" t="str">
        <f>IF(All_Tasks!M1827="","",All_Tasks!M1827)</f>
        <v/>
      </c>
      <c r="N1827" t="str">
        <f>IF(All_Tasks!N1827="","",All_Tasks!N1827)</f>
        <v/>
      </c>
      <c r="O1827" t="str">
        <f>IF(All_Tasks!O1827="","",All_Tasks!O1827)</f>
        <v/>
      </c>
      <c r="P1827" s="181">
        <f>IF(All_Tasks!P1827="",0,All_Tasks!P1827)</f>
        <v>0</v>
      </c>
      <c r="Q1827" s="181">
        <f>IF(All_Tasks!Q1827="",0,All_Tasks!Q1827)</f>
        <v>0</v>
      </c>
      <c r="R1827" s="181">
        <f>IF(All_Tasks!R1827="",0,All_Tasks!R1827)</f>
        <v>0</v>
      </c>
      <c r="S1827" s="181" t="str">
        <f>IF(All_Tasks!S1827="","",All_Tasks!S1827)</f>
        <v/>
      </c>
      <c r="T1827" t="str">
        <f>IF(All_Tasks!T1827="","",All_Tasks!T1827)</f>
        <v/>
      </c>
      <c r="U1827" t="str">
        <f>IF(All_Tasks!U1827="","",All_Tasks!U1827)</f>
        <v/>
      </c>
      <c r="V1827">
        <f>IF(A1827="",0,IFERROR(MATCH(A1827,Scope_Labor_Rates!$A$6:$A$46,0)+5,0))</f>
        <v>0</v>
      </c>
      <c r="W1827" s="178">
        <f>IF(V1827&gt;0,INDEX(Scope_Labor_Rates!$C$6:$C$46,V1827-5),0)</f>
        <v>0</v>
      </c>
      <c r="X1827" s="178">
        <f>IF(V1827&gt;0,INDEX(Scope_Labor_Rates!$C$6:$C$46,V1827-5),0)</f>
        <v>0</v>
      </c>
      <c r="Y1827" s="180">
        <f>IF(V1827&gt;0,INDEX(Scope_Labor_Rates!$S$6:$S$46,V1827-5),0)</f>
        <v>0</v>
      </c>
      <c r="Z1827" s="180">
        <f>IF(V1827&gt;0,INDEX(Scope_Labor_Rates!$R$6:$R$46,V1827-5),1)</f>
        <v>1</v>
      </c>
      <c r="AA1827" s="231">
        <f t="shared" si="252"/>
        <v>0</v>
      </c>
      <c r="AB1827" t="str">
        <f t="shared" si="253"/>
        <v/>
      </c>
      <c r="AC1827" s="178" t="str">
        <f t="shared" si="254"/>
        <v/>
      </c>
      <c r="AD1827" s="181">
        <f t="shared" si="255"/>
        <v>0</v>
      </c>
      <c r="AE1827" s="178">
        <f>IF(V1827&gt;0,P1827*INDEX(Scope_Labor_Rates!$E$6:$E$46,V1827-5),0)</f>
        <v>0</v>
      </c>
      <c r="AF1827" s="181">
        <f>IF(V1827&gt;0,AE1827*INDEX(Scope_Labor_Rates!$D$6:$D$46,V1827-5)*AA1827,0)</f>
        <v>0</v>
      </c>
      <c r="AG1827" s="178">
        <f>IF(V1827&gt;0,P1827*INDEX(Scope_Labor_Rates!$G$6:$G$46,V1827-5),0)</f>
        <v>0</v>
      </c>
      <c r="AH1827" s="181">
        <f>IF(V1827&gt;0,AG1827*INDEX(Scope_Labor_Rates!$F$6:$F$46,V1827-5)*AA1827,0)</f>
        <v>0</v>
      </c>
      <c r="AI1827" s="178">
        <f>IF(V1827&gt;0,P1827*INDEX(Scope_Labor_Rates!$I$6:$I$46,V1827-5),0)</f>
        <v>0</v>
      </c>
      <c r="AJ1827" s="181">
        <f>IF(V1827&gt;0,AI1827*INDEX(Scope_Labor_Rates!$H$6:$H$46,V1827-5)*AA1827,0)</f>
        <v>0</v>
      </c>
      <c r="AK1827" s="178">
        <f>IF(V1827&gt;0,P1827*INDEX(Scope_Labor_Rates!$K$6:$K$46,V1827-5),0)</f>
        <v>0</v>
      </c>
      <c r="AL1827" s="181">
        <f>IF(V1827&gt;0,AK1827*INDEX(Scope_Labor_Rates!$J$6:$J$46,V1827-5)*AA1827,0)</f>
        <v>0</v>
      </c>
      <c r="AM1827" s="178">
        <f>IF(V1827&gt;0,P1827*INDEX(Scope_Labor_Rates!$M$6:$M$46,V1827-5),0)</f>
        <v>0</v>
      </c>
      <c r="AN1827" s="178">
        <f>IF(V1827&gt;0,AM1827*INDEX(Scope_Labor_Rates!$L$6:$L$46,V1827-5)*AA1827,0)</f>
        <v>0</v>
      </c>
      <c r="AO1827" s="178">
        <f>IF(V1827&gt;0,P1827*INDEX(Scope_Labor_Rates!$O$6:$O$46,V1827-5)*AA1827,0)</f>
        <v>0</v>
      </c>
      <c r="AP1827" s="181">
        <f>IF(V1827&gt;0,P1827*INDEX(Scope_Labor_Rates!$Q$6:$Q$46,V1827-5)*AA1827,0)</f>
        <v>0</v>
      </c>
      <c r="AQ1827" s="178">
        <f t="shared" si="256"/>
        <v>0</v>
      </c>
      <c r="AR1827" s="178">
        <f t="shared" si="257"/>
        <v>0</v>
      </c>
      <c r="AS1827" s="178">
        <f t="shared" si="258"/>
        <v>0</v>
      </c>
      <c r="AT1827" s="178">
        <f t="shared" si="259"/>
        <v>0</v>
      </c>
      <c r="AU1827">
        <f t="shared" si="260"/>
        <v>0</v>
      </c>
    </row>
    <row r="1828" spans="1:47">
      <c r="A1828" t="str">
        <f>IF(All_Tasks!A1828="","",All_Tasks!A1828)</f>
        <v/>
      </c>
      <c r="B1828" t="str">
        <f>IF(All_Tasks!B1828="","",All_Tasks!B1828)</f>
        <v/>
      </c>
      <c r="C1828" t="str">
        <f>IF(All_Tasks!C1828="","",All_Tasks!C1828)</f>
        <v/>
      </c>
      <c r="D1828" t="str">
        <f>IF(All_Tasks!D1828="","",All_Tasks!D1828)</f>
        <v/>
      </c>
      <c r="E1828" t="str">
        <f>IF(All_Tasks!V1828&lt;&gt;"",All_Tasks!V1828,IF(All_Tasks!E1828&lt;&gt;"",All_Tasks!E1828,""))</f>
        <v/>
      </c>
      <c r="F1828" t="str">
        <f>IF(All_Tasks!F1828="","",All_Tasks!F1828)</f>
        <v/>
      </c>
      <c r="G1828" t="str">
        <f>IF(All_Tasks!G1828="","",All_Tasks!G1828)</f>
        <v/>
      </c>
      <c r="H1828" s="231" t="str">
        <f>IF(All_Tasks!H1828="","",All_Tasks!H1828)</f>
        <v/>
      </c>
      <c r="I1828" t="str">
        <f>IF(All_Tasks!I1828="","",All_Tasks!I1828)</f>
        <v/>
      </c>
      <c r="J1828" t="str">
        <f>IF(All_Tasks!J1828="","",All_Tasks!J1828)</f>
        <v/>
      </c>
      <c r="K1828" t="str">
        <f>IF(All_Tasks!K1828="","",All_Tasks!K1828)</f>
        <v/>
      </c>
      <c r="L1828" s="231" t="str">
        <f>IF(All_Tasks!L1828="","",All_Tasks!L1828)</f>
        <v/>
      </c>
      <c r="M1828" t="str">
        <f>IF(All_Tasks!M1828="","",All_Tasks!M1828)</f>
        <v/>
      </c>
      <c r="N1828" t="str">
        <f>IF(All_Tasks!N1828="","",All_Tasks!N1828)</f>
        <v/>
      </c>
      <c r="O1828" t="str">
        <f>IF(All_Tasks!O1828="","",All_Tasks!O1828)</f>
        <v/>
      </c>
      <c r="P1828" s="181">
        <f>IF(All_Tasks!P1828="",0,All_Tasks!P1828)</f>
        <v>0</v>
      </c>
      <c r="Q1828" s="181">
        <f>IF(All_Tasks!Q1828="",0,All_Tasks!Q1828)</f>
        <v>0</v>
      </c>
      <c r="R1828" s="181">
        <f>IF(All_Tasks!R1828="",0,All_Tasks!R1828)</f>
        <v>0</v>
      </c>
      <c r="S1828" s="181" t="str">
        <f>IF(All_Tasks!S1828="","",All_Tasks!S1828)</f>
        <v/>
      </c>
      <c r="T1828" t="str">
        <f>IF(All_Tasks!T1828="","",All_Tasks!T1828)</f>
        <v/>
      </c>
      <c r="U1828" t="str">
        <f>IF(All_Tasks!U1828="","",All_Tasks!U1828)</f>
        <v/>
      </c>
      <c r="V1828">
        <f>IF(A1828="",0,IFERROR(MATCH(A1828,Scope_Labor_Rates!$A$6:$A$46,0)+5,0))</f>
        <v>0</v>
      </c>
      <c r="W1828" s="178">
        <f>IF(V1828&gt;0,INDEX(Scope_Labor_Rates!$C$6:$C$46,V1828-5),0)</f>
        <v>0</v>
      </c>
      <c r="X1828" s="178">
        <f>IF(V1828&gt;0,INDEX(Scope_Labor_Rates!$C$6:$C$46,V1828-5),0)</f>
        <v>0</v>
      </c>
      <c r="Y1828" s="180">
        <f>IF(V1828&gt;0,INDEX(Scope_Labor_Rates!$S$6:$S$46,V1828-5),0)</f>
        <v>0</v>
      </c>
      <c r="Z1828" s="180">
        <f>IF(V1828&gt;0,INDEX(Scope_Labor_Rates!$R$6:$R$46,V1828-5),1)</f>
        <v>1</v>
      </c>
      <c r="AA1828" s="231">
        <f t="shared" si="252"/>
        <v>0</v>
      </c>
      <c r="AB1828" t="str">
        <f t="shared" si="253"/>
        <v/>
      </c>
      <c r="AC1828" s="178" t="str">
        <f t="shared" si="254"/>
        <v/>
      </c>
      <c r="AD1828" s="181">
        <f t="shared" si="255"/>
        <v>0</v>
      </c>
      <c r="AE1828" s="178">
        <f>IF(V1828&gt;0,P1828*INDEX(Scope_Labor_Rates!$E$6:$E$46,V1828-5),0)</f>
        <v>0</v>
      </c>
      <c r="AF1828" s="181">
        <f>IF(V1828&gt;0,AE1828*INDEX(Scope_Labor_Rates!$D$6:$D$46,V1828-5)*AA1828,0)</f>
        <v>0</v>
      </c>
      <c r="AG1828" s="178">
        <f>IF(V1828&gt;0,P1828*INDEX(Scope_Labor_Rates!$G$6:$G$46,V1828-5),0)</f>
        <v>0</v>
      </c>
      <c r="AH1828" s="181">
        <f>IF(V1828&gt;0,AG1828*INDEX(Scope_Labor_Rates!$F$6:$F$46,V1828-5)*AA1828,0)</f>
        <v>0</v>
      </c>
      <c r="AI1828" s="178">
        <f>IF(V1828&gt;0,P1828*INDEX(Scope_Labor_Rates!$I$6:$I$46,V1828-5),0)</f>
        <v>0</v>
      </c>
      <c r="AJ1828" s="181">
        <f>IF(V1828&gt;0,AI1828*INDEX(Scope_Labor_Rates!$H$6:$H$46,V1828-5)*AA1828,0)</f>
        <v>0</v>
      </c>
      <c r="AK1828" s="178">
        <f>IF(V1828&gt;0,P1828*INDEX(Scope_Labor_Rates!$K$6:$K$46,V1828-5),0)</f>
        <v>0</v>
      </c>
      <c r="AL1828" s="181">
        <f>IF(V1828&gt;0,AK1828*INDEX(Scope_Labor_Rates!$J$6:$J$46,V1828-5)*AA1828,0)</f>
        <v>0</v>
      </c>
      <c r="AM1828" s="178">
        <f>IF(V1828&gt;0,P1828*INDEX(Scope_Labor_Rates!$M$6:$M$46,V1828-5),0)</f>
        <v>0</v>
      </c>
      <c r="AN1828" s="178">
        <f>IF(V1828&gt;0,AM1828*INDEX(Scope_Labor_Rates!$L$6:$L$46,V1828-5)*AA1828,0)</f>
        <v>0</v>
      </c>
      <c r="AO1828" s="178">
        <f>IF(V1828&gt;0,P1828*INDEX(Scope_Labor_Rates!$O$6:$O$46,V1828-5)*AA1828,0)</f>
        <v>0</v>
      </c>
      <c r="AP1828" s="181">
        <f>IF(V1828&gt;0,P1828*INDEX(Scope_Labor_Rates!$Q$6:$Q$46,V1828-5)*AA1828,0)</f>
        <v>0</v>
      </c>
      <c r="AQ1828" s="178">
        <f t="shared" si="256"/>
        <v>0</v>
      </c>
      <c r="AR1828" s="178">
        <f t="shared" si="257"/>
        <v>0</v>
      </c>
      <c r="AS1828" s="178">
        <f t="shared" si="258"/>
        <v>0</v>
      </c>
      <c r="AT1828" s="178">
        <f t="shared" si="259"/>
        <v>0</v>
      </c>
      <c r="AU1828">
        <f t="shared" si="260"/>
        <v>0</v>
      </c>
    </row>
    <row r="1829" spans="1:47">
      <c r="A1829" t="str">
        <f>IF(All_Tasks!A1829="","",All_Tasks!A1829)</f>
        <v/>
      </c>
      <c r="B1829" t="str">
        <f>IF(All_Tasks!B1829="","",All_Tasks!B1829)</f>
        <v/>
      </c>
      <c r="C1829" t="str">
        <f>IF(All_Tasks!C1829="","",All_Tasks!C1829)</f>
        <v/>
      </c>
      <c r="D1829" t="str">
        <f>IF(All_Tasks!D1829="","",All_Tasks!D1829)</f>
        <v/>
      </c>
      <c r="E1829" t="str">
        <f>IF(All_Tasks!V1829&lt;&gt;"",All_Tasks!V1829,IF(All_Tasks!E1829&lt;&gt;"",All_Tasks!E1829,""))</f>
        <v/>
      </c>
      <c r="F1829" t="str">
        <f>IF(All_Tasks!F1829="","",All_Tasks!F1829)</f>
        <v/>
      </c>
      <c r="G1829" t="str">
        <f>IF(All_Tasks!G1829="","",All_Tasks!G1829)</f>
        <v/>
      </c>
      <c r="H1829" s="231" t="str">
        <f>IF(All_Tasks!H1829="","",All_Tasks!H1829)</f>
        <v/>
      </c>
      <c r="I1829" t="str">
        <f>IF(All_Tasks!I1829="","",All_Tasks!I1829)</f>
        <v/>
      </c>
      <c r="J1829" t="str">
        <f>IF(All_Tasks!J1829="","",All_Tasks!J1829)</f>
        <v/>
      </c>
      <c r="K1829" t="str">
        <f>IF(All_Tasks!K1829="","",All_Tasks!K1829)</f>
        <v/>
      </c>
      <c r="L1829" s="231" t="str">
        <f>IF(All_Tasks!L1829="","",All_Tasks!L1829)</f>
        <v/>
      </c>
      <c r="M1829" t="str">
        <f>IF(All_Tasks!M1829="","",All_Tasks!M1829)</f>
        <v/>
      </c>
      <c r="N1829" t="str">
        <f>IF(All_Tasks!N1829="","",All_Tasks!N1829)</f>
        <v/>
      </c>
      <c r="O1829" t="str">
        <f>IF(All_Tasks!O1829="","",All_Tasks!O1829)</f>
        <v/>
      </c>
      <c r="P1829" s="181">
        <f>IF(All_Tasks!P1829="",0,All_Tasks!P1829)</f>
        <v>0</v>
      </c>
      <c r="Q1829" s="181">
        <f>IF(All_Tasks!Q1829="",0,All_Tasks!Q1829)</f>
        <v>0</v>
      </c>
      <c r="R1829" s="181">
        <f>IF(All_Tasks!R1829="",0,All_Tasks!R1829)</f>
        <v>0</v>
      </c>
      <c r="S1829" s="181" t="str">
        <f>IF(All_Tasks!S1829="","",All_Tasks!S1829)</f>
        <v/>
      </c>
      <c r="T1829" t="str">
        <f>IF(All_Tasks!T1829="","",All_Tasks!T1829)</f>
        <v/>
      </c>
      <c r="U1829" t="str">
        <f>IF(All_Tasks!U1829="","",All_Tasks!U1829)</f>
        <v/>
      </c>
      <c r="V1829">
        <f>IF(A1829="",0,IFERROR(MATCH(A1829,Scope_Labor_Rates!$A$6:$A$46,0)+5,0))</f>
        <v>0</v>
      </c>
      <c r="W1829" s="178">
        <f>IF(V1829&gt;0,INDEX(Scope_Labor_Rates!$C$6:$C$46,V1829-5),0)</f>
        <v>0</v>
      </c>
      <c r="X1829" s="178">
        <f>IF(V1829&gt;0,INDEX(Scope_Labor_Rates!$C$6:$C$46,V1829-5),0)</f>
        <v>0</v>
      </c>
      <c r="Y1829" s="180">
        <f>IF(V1829&gt;0,INDEX(Scope_Labor_Rates!$S$6:$S$46,V1829-5),0)</f>
        <v>0</v>
      </c>
      <c r="Z1829" s="180">
        <f>IF(V1829&gt;0,INDEX(Scope_Labor_Rates!$R$6:$R$46,V1829-5),1)</f>
        <v>1</v>
      </c>
      <c r="AA1829" s="231">
        <f t="shared" si="252"/>
        <v>0</v>
      </c>
      <c r="AB1829" t="str">
        <f t="shared" si="253"/>
        <v/>
      </c>
      <c r="AC1829" s="178" t="str">
        <f t="shared" si="254"/>
        <v/>
      </c>
      <c r="AD1829" s="181">
        <f t="shared" si="255"/>
        <v>0</v>
      </c>
      <c r="AE1829" s="178">
        <f>IF(V1829&gt;0,P1829*INDEX(Scope_Labor_Rates!$E$6:$E$46,V1829-5),0)</f>
        <v>0</v>
      </c>
      <c r="AF1829" s="181">
        <f>IF(V1829&gt;0,AE1829*INDEX(Scope_Labor_Rates!$D$6:$D$46,V1829-5)*AA1829,0)</f>
        <v>0</v>
      </c>
      <c r="AG1829" s="178">
        <f>IF(V1829&gt;0,P1829*INDEX(Scope_Labor_Rates!$G$6:$G$46,V1829-5),0)</f>
        <v>0</v>
      </c>
      <c r="AH1829" s="181">
        <f>IF(V1829&gt;0,AG1829*INDEX(Scope_Labor_Rates!$F$6:$F$46,V1829-5)*AA1829,0)</f>
        <v>0</v>
      </c>
      <c r="AI1829" s="178">
        <f>IF(V1829&gt;0,P1829*INDEX(Scope_Labor_Rates!$I$6:$I$46,V1829-5),0)</f>
        <v>0</v>
      </c>
      <c r="AJ1829" s="181">
        <f>IF(V1829&gt;0,AI1829*INDEX(Scope_Labor_Rates!$H$6:$H$46,V1829-5)*AA1829,0)</f>
        <v>0</v>
      </c>
      <c r="AK1829" s="178">
        <f>IF(V1829&gt;0,P1829*INDEX(Scope_Labor_Rates!$K$6:$K$46,V1829-5),0)</f>
        <v>0</v>
      </c>
      <c r="AL1829" s="181">
        <f>IF(V1829&gt;0,AK1829*INDEX(Scope_Labor_Rates!$J$6:$J$46,V1829-5)*AA1829,0)</f>
        <v>0</v>
      </c>
      <c r="AM1829" s="178">
        <f>IF(V1829&gt;0,P1829*INDEX(Scope_Labor_Rates!$M$6:$M$46,V1829-5),0)</f>
        <v>0</v>
      </c>
      <c r="AN1829" s="178">
        <f>IF(V1829&gt;0,AM1829*INDEX(Scope_Labor_Rates!$L$6:$L$46,V1829-5)*AA1829,0)</f>
        <v>0</v>
      </c>
      <c r="AO1829" s="178">
        <f>IF(V1829&gt;0,P1829*INDEX(Scope_Labor_Rates!$O$6:$O$46,V1829-5)*AA1829,0)</f>
        <v>0</v>
      </c>
      <c r="AP1829" s="181">
        <f>IF(V1829&gt;0,P1829*INDEX(Scope_Labor_Rates!$Q$6:$Q$46,V1829-5)*AA1829,0)</f>
        <v>0</v>
      </c>
      <c r="AQ1829" s="178">
        <f t="shared" si="256"/>
        <v>0</v>
      </c>
      <c r="AR1829" s="178">
        <f t="shared" si="257"/>
        <v>0</v>
      </c>
      <c r="AS1829" s="178">
        <f t="shared" si="258"/>
        <v>0</v>
      </c>
      <c r="AT1829" s="178">
        <f t="shared" si="259"/>
        <v>0</v>
      </c>
      <c r="AU1829">
        <f t="shared" si="260"/>
        <v>0</v>
      </c>
    </row>
    <row r="1830" spans="1:47">
      <c r="A1830" t="str">
        <f>IF(All_Tasks!A1830="","",All_Tasks!A1830)</f>
        <v/>
      </c>
      <c r="B1830" t="str">
        <f>IF(All_Tasks!B1830="","",All_Tasks!B1830)</f>
        <v/>
      </c>
      <c r="C1830" t="str">
        <f>IF(All_Tasks!C1830="","",All_Tasks!C1830)</f>
        <v/>
      </c>
      <c r="D1830" t="str">
        <f>IF(All_Tasks!D1830="","",All_Tasks!D1830)</f>
        <v/>
      </c>
      <c r="E1830" t="str">
        <f>IF(All_Tasks!V1830&lt;&gt;"",All_Tasks!V1830,IF(All_Tasks!E1830&lt;&gt;"",All_Tasks!E1830,""))</f>
        <v/>
      </c>
      <c r="F1830" t="str">
        <f>IF(All_Tasks!F1830="","",All_Tasks!F1830)</f>
        <v/>
      </c>
      <c r="G1830" t="str">
        <f>IF(All_Tasks!G1830="","",All_Tasks!G1830)</f>
        <v/>
      </c>
      <c r="H1830" s="231" t="str">
        <f>IF(All_Tasks!H1830="","",All_Tasks!H1830)</f>
        <v/>
      </c>
      <c r="I1830" t="str">
        <f>IF(All_Tasks!I1830="","",All_Tasks!I1830)</f>
        <v/>
      </c>
      <c r="J1830" t="str">
        <f>IF(All_Tasks!J1830="","",All_Tasks!J1830)</f>
        <v/>
      </c>
      <c r="K1830" t="str">
        <f>IF(All_Tasks!K1830="","",All_Tasks!K1830)</f>
        <v/>
      </c>
      <c r="L1830" s="231" t="str">
        <f>IF(All_Tasks!L1830="","",All_Tasks!L1830)</f>
        <v/>
      </c>
      <c r="M1830" t="str">
        <f>IF(All_Tasks!M1830="","",All_Tasks!M1830)</f>
        <v/>
      </c>
      <c r="N1830" t="str">
        <f>IF(All_Tasks!N1830="","",All_Tasks!N1830)</f>
        <v/>
      </c>
      <c r="O1830" t="str">
        <f>IF(All_Tasks!O1830="","",All_Tasks!O1830)</f>
        <v/>
      </c>
      <c r="P1830" s="181">
        <f>IF(All_Tasks!P1830="",0,All_Tasks!P1830)</f>
        <v>0</v>
      </c>
      <c r="Q1830" s="181">
        <f>IF(All_Tasks!Q1830="",0,All_Tasks!Q1830)</f>
        <v>0</v>
      </c>
      <c r="R1830" s="181">
        <f>IF(All_Tasks!R1830="",0,All_Tasks!R1830)</f>
        <v>0</v>
      </c>
      <c r="S1830" s="181" t="str">
        <f>IF(All_Tasks!S1830="","",All_Tasks!S1830)</f>
        <v/>
      </c>
      <c r="T1830" t="str">
        <f>IF(All_Tasks!T1830="","",All_Tasks!T1830)</f>
        <v/>
      </c>
      <c r="U1830" t="str">
        <f>IF(All_Tasks!U1830="","",All_Tasks!U1830)</f>
        <v/>
      </c>
      <c r="V1830">
        <f>IF(A1830="",0,IFERROR(MATCH(A1830,Scope_Labor_Rates!$A$6:$A$46,0)+5,0))</f>
        <v>0</v>
      </c>
      <c r="W1830" s="178">
        <f>IF(V1830&gt;0,INDEX(Scope_Labor_Rates!$C$6:$C$46,V1830-5),0)</f>
        <v>0</v>
      </c>
      <c r="X1830" s="178">
        <f>IF(V1830&gt;0,INDEX(Scope_Labor_Rates!$C$6:$C$46,V1830-5),0)</f>
        <v>0</v>
      </c>
      <c r="Y1830" s="180">
        <f>IF(V1830&gt;0,INDEX(Scope_Labor_Rates!$S$6:$S$46,V1830-5),0)</f>
        <v>0</v>
      </c>
      <c r="Z1830" s="180">
        <f>IF(V1830&gt;0,INDEX(Scope_Labor_Rates!$R$6:$R$46,V1830-5),1)</f>
        <v>1</v>
      </c>
      <c r="AA1830" s="231">
        <f t="shared" si="252"/>
        <v>0</v>
      </c>
      <c r="AB1830" t="str">
        <f t="shared" si="253"/>
        <v/>
      </c>
      <c r="AC1830" s="178" t="str">
        <f t="shared" si="254"/>
        <v/>
      </c>
      <c r="AD1830" s="181">
        <f t="shared" si="255"/>
        <v>0</v>
      </c>
      <c r="AE1830" s="178">
        <f>IF(V1830&gt;0,P1830*INDEX(Scope_Labor_Rates!$E$6:$E$46,V1830-5),0)</f>
        <v>0</v>
      </c>
      <c r="AF1830" s="181">
        <f>IF(V1830&gt;0,AE1830*INDEX(Scope_Labor_Rates!$D$6:$D$46,V1830-5)*AA1830,0)</f>
        <v>0</v>
      </c>
      <c r="AG1830" s="178">
        <f>IF(V1830&gt;0,P1830*INDEX(Scope_Labor_Rates!$G$6:$G$46,V1830-5),0)</f>
        <v>0</v>
      </c>
      <c r="AH1830" s="181">
        <f>IF(V1830&gt;0,AG1830*INDEX(Scope_Labor_Rates!$F$6:$F$46,V1830-5)*AA1830,0)</f>
        <v>0</v>
      </c>
      <c r="AI1830" s="178">
        <f>IF(V1830&gt;0,P1830*INDEX(Scope_Labor_Rates!$I$6:$I$46,V1830-5),0)</f>
        <v>0</v>
      </c>
      <c r="AJ1830" s="181">
        <f>IF(V1830&gt;0,AI1830*INDEX(Scope_Labor_Rates!$H$6:$H$46,V1830-5)*AA1830,0)</f>
        <v>0</v>
      </c>
      <c r="AK1830" s="178">
        <f>IF(V1830&gt;0,P1830*INDEX(Scope_Labor_Rates!$K$6:$K$46,V1830-5),0)</f>
        <v>0</v>
      </c>
      <c r="AL1830" s="181">
        <f>IF(V1830&gt;0,AK1830*INDEX(Scope_Labor_Rates!$J$6:$J$46,V1830-5)*AA1830,0)</f>
        <v>0</v>
      </c>
      <c r="AM1830" s="178">
        <f>IF(V1830&gt;0,P1830*INDEX(Scope_Labor_Rates!$M$6:$M$46,V1830-5),0)</f>
        <v>0</v>
      </c>
      <c r="AN1830" s="178">
        <f>IF(V1830&gt;0,AM1830*INDEX(Scope_Labor_Rates!$L$6:$L$46,V1830-5)*AA1830,0)</f>
        <v>0</v>
      </c>
      <c r="AO1830" s="178">
        <f>IF(V1830&gt;0,P1830*INDEX(Scope_Labor_Rates!$O$6:$O$46,V1830-5)*AA1830,0)</f>
        <v>0</v>
      </c>
      <c r="AP1830" s="181">
        <f>IF(V1830&gt;0,P1830*INDEX(Scope_Labor_Rates!$Q$6:$Q$46,V1830-5)*AA1830,0)</f>
        <v>0</v>
      </c>
      <c r="AQ1830" s="178">
        <f t="shared" si="256"/>
        <v>0</v>
      </c>
      <c r="AR1830" s="178">
        <f t="shared" si="257"/>
        <v>0</v>
      </c>
      <c r="AS1830" s="178">
        <f t="shared" si="258"/>
        <v>0</v>
      </c>
      <c r="AT1830" s="178">
        <f t="shared" si="259"/>
        <v>0</v>
      </c>
      <c r="AU1830">
        <f t="shared" si="260"/>
        <v>0</v>
      </c>
    </row>
    <row r="1831" spans="1:47">
      <c r="A1831" t="str">
        <f>IF(All_Tasks!A1831="","",All_Tasks!A1831)</f>
        <v/>
      </c>
      <c r="B1831" t="str">
        <f>IF(All_Tasks!B1831="","",All_Tasks!B1831)</f>
        <v/>
      </c>
      <c r="C1831" t="str">
        <f>IF(All_Tasks!C1831="","",All_Tasks!C1831)</f>
        <v/>
      </c>
      <c r="D1831" t="str">
        <f>IF(All_Tasks!D1831="","",All_Tasks!D1831)</f>
        <v/>
      </c>
      <c r="E1831" t="str">
        <f>IF(All_Tasks!V1831&lt;&gt;"",All_Tasks!V1831,IF(All_Tasks!E1831&lt;&gt;"",All_Tasks!E1831,""))</f>
        <v/>
      </c>
      <c r="F1831" t="str">
        <f>IF(All_Tasks!F1831="","",All_Tasks!F1831)</f>
        <v/>
      </c>
      <c r="G1831" t="str">
        <f>IF(All_Tasks!G1831="","",All_Tasks!G1831)</f>
        <v/>
      </c>
      <c r="H1831" s="231" t="str">
        <f>IF(All_Tasks!H1831="","",All_Tasks!H1831)</f>
        <v/>
      </c>
      <c r="I1831" t="str">
        <f>IF(All_Tasks!I1831="","",All_Tasks!I1831)</f>
        <v/>
      </c>
      <c r="J1831" t="str">
        <f>IF(All_Tasks!J1831="","",All_Tasks!J1831)</f>
        <v/>
      </c>
      <c r="K1831" t="str">
        <f>IF(All_Tasks!K1831="","",All_Tasks!K1831)</f>
        <v/>
      </c>
      <c r="L1831" s="231" t="str">
        <f>IF(All_Tasks!L1831="","",All_Tasks!L1831)</f>
        <v/>
      </c>
      <c r="M1831" t="str">
        <f>IF(All_Tasks!M1831="","",All_Tasks!M1831)</f>
        <v/>
      </c>
      <c r="N1831" t="str">
        <f>IF(All_Tasks!N1831="","",All_Tasks!N1831)</f>
        <v/>
      </c>
      <c r="O1831" t="str">
        <f>IF(All_Tasks!O1831="","",All_Tasks!O1831)</f>
        <v/>
      </c>
      <c r="P1831" s="181">
        <f>IF(All_Tasks!P1831="",0,All_Tasks!P1831)</f>
        <v>0</v>
      </c>
      <c r="Q1831" s="181">
        <f>IF(All_Tasks!Q1831="",0,All_Tasks!Q1831)</f>
        <v>0</v>
      </c>
      <c r="R1831" s="181">
        <f>IF(All_Tasks!R1831="",0,All_Tasks!R1831)</f>
        <v>0</v>
      </c>
      <c r="S1831" s="181" t="str">
        <f>IF(All_Tasks!S1831="","",All_Tasks!S1831)</f>
        <v/>
      </c>
      <c r="T1831" t="str">
        <f>IF(All_Tasks!T1831="","",All_Tasks!T1831)</f>
        <v/>
      </c>
      <c r="U1831" t="str">
        <f>IF(All_Tasks!U1831="","",All_Tasks!U1831)</f>
        <v/>
      </c>
      <c r="V1831">
        <f>IF(A1831="",0,IFERROR(MATCH(A1831,Scope_Labor_Rates!$A$6:$A$46,0)+5,0))</f>
        <v>0</v>
      </c>
      <c r="W1831" s="178">
        <f>IF(V1831&gt;0,INDEX(Scope_Labor_Rates!$C$6:$C$46,V1831-5),0)</f>
        <v>0</v>
      </c>
      <c r="X1831" s="178">
        <f>IF(V1831&gt;0,INDEX(Scope_Labor_Rates!$C$6:$C$46,V1831-5),0)</f>
        <v>0</v>
      </c>
      <c r="Y1831" s="180">
        <f>IF(V1831&gt;0,INDEX(Scope_Labor_Rates!$S$6:$S$46,V1831-5),0)</f>
        <v>0</v>
      </c>
      <c r="Z1831" s="180">
        <f>IF(V1831&gt;0,INDEX(Scope_Labor_Rates!$R$6:$R$46,V1831-5),1)</f>
        <v>1</v>
      </c>
      <c r="AA1831" s="231">
        <f t="shared" si="252"/>
        <v>0</v>
      </c>
      <c r="AB1831" t="str">
        <f t="shared" si="253"/>
        <v/>
      </c>
      <c r="AC1831" s="178" t="str">
        <f t="shared" si="254"/>
        <v/>
      </c>
      <c r="AD1831" s="181">
        <f t="shared" si="255"/>
        <v>0</v>
      </c>
      <c r="AE1831" s="178">
        <f>IF(V1831&gt;0,P1831*INDEX(Scope_Labor_Rates!$E$6:$E$46,V1831-5),0)</f>
        <v>0</v>
      </c>
      <c r="AF1831" s="181">
        <f>IF(V1831&gt;0,AE1831*INDEX(Scope_Labor_Rates!$D$6:$D$46,V1831-5)*AA1831,0)</f>
        <v>0</v>
      </c>
      <c r="AG1831" s="178">
        <f>IF(V1831&gt;0,P1831*INDEX(Scope_Labor_Rates!$G$6:$G$46,V1831-5),0)</f>
        <v>0</v>
      </c>
      <c r="AH1831" s="181">
        <f>IF(V1831&gt;0,AG1831*INDEX(Scope_Labor_Rates!$F$6:$F$46,V1831-5)*AA1831,0)</f>
        <v>0</v>
      </c>
      <c r="AI1831" s="178">
        <f>IF(V1831&gt;0,P1831*INDEX(Scope_Labor_Rates!$I$6:$I$46,V1831-5),0)</f>
        <v>0</v>
      </c>
      <c r="AJ1831" s="181">
        <f>IF(V1831&gt;0,AI1831*INDEX(Scope_Labor_Rates!$H$6:$H$46,V1831-5)*AA1831,0)</f>
        <v>0</v>
      </c>
      <c r="AK1831" s="178">
        <f>IF(V1831&gt;0,P1831*INDEX(Scope_Labor_Rates!$K$6:$K$46,V1831-5),0)</f>
        <v>0</v>
      </c>
      <c r="AL1831" s="181">
        <f>IF(V1831&gt;0,AK1831*INDEX(Scope_Labor_Rates!$J$6:$J$46,V1831-5)*AA1831,0)</f>
        <v>0</v>
      </c>
      <c r="AM1831" s="178">
        <f>IF(V1831&gt;0,P1831*INDEX(Scope_Labor_Rates!$M$6:$M$46,V1831-5),0)</f>
        <v>0</v>
      </c>
      <c r="AN1831" s="178">
        <f>IF(V1831&gt;0,AM1831*INDEX(Scope_Labor_Rates!$L$6:$L$46,V1831-5)*AA1831,0)</f>
        <v>0</v>
      </c>
      <c r="AO1831" s="178">
        <f>IF(V1831&gt;0,P1831*INDEX(Scope_Labor_Rates!$O$6:$O$46,V1831-5)*AA1831,0)</f>
        <v>0</v>
      </c>
      <c r="AP1831" s="181">
        <f>IF(V1831&gt;0,P1831*INDEX(Scope_Labor_Rates!$Q$6:$Q$46,V1831-5)*AA1831,0)</f>
        <v>0</v>
      </c>
      <c r="AQ1831" s="178">
        <f t="shared" si="256"/>
        <v>0</v>
      </c>
      <c r="AR1831" s="178">
        <f t="shared" si="257"/>
        <v>0</v>
      </c>
      <c r="AS1831" s="178">
        <f t="shared" si="258"/>
        <v>0</v>
      </c>
      <c r="AT1831" s="178">
        <f t="shared" si="259"/>
        <v>0</v>
      </c>
      <c r="AU1831">
        <f t="shared" si="260"/>
        <v>0</v>
      </c>
    </row>
    <row r="1832" spans="1:47">
      <c r="A1832" t="str">
        <f>IF(All_Tasks!A1832="","",All_Tasks!A1832)</f>
        <v/>
      </c>
      <c r="B1832" t="str">
        <f>IF(All_Tasks!B1832="","",All_Tasks!B1832)</f>
        <v/>
      </c>
      <c r="C1832" t="str">
        <f>IF(All_Tasks!C1832="","",All_Tasks!C1832)</f>
        <v/>
      </c>
      <c r="D1832" t="str">
        <f>IF(All_Tasks!D1832="","",All_Tasks!D1832)</f>
        <v/>
      </c>
      <c r="E1832" t="str">
        <f>IF(All_Tasks!V1832&lt;&gt;"",All_Tasks!V1832,IF(All_Tasks!E1832&lt;&gt;"",All_Tasks!E1832,""))</f>
        <v/>
      </c>
      <c r="F1832" t="str">
        <f>IF(All_Tasks!F1832="","",All_Tasks!F1832)</f>
        <v/>
      </c>
      <c r="G1832" t="str">
        <f>IF(All_Tasks!G1832="","",All_Tasks!G1832)</f>
        <v/>
      </c>
      <c r="H1832" s="231" t="str">
        <f>IF(All_Tasks!H1832="","",All_Tasks!H1832)</f>
        <v/>
      </c>
      <c r="I1832" t="str">
        <f>IF(All_Tasks!I1832="","",All_Tasks!I1832)</f>
        <v/>
      </c>
      <c r="J1832" t="str">
        <f>IF(All_Tasks!J1832="","",All_Tasks!J1832)</f>
        <v/>
      </c>
      <c r="K1832" t="str">
        <f>IF(All_Tasks!K1832="","",All_Tasks!K1832)</f>
        <v/>
      </c>
      <c r="L1832" s="231" t="str">
        <f>IF(All_Tasks!L1832="","",All_Tasks!L1832)</f>
        <v/>
      </c>
      <c r="M1832" t="str">
        <f>IF(All_Tasks!M1832="","",All_Tasks!M1832)</f>
        <v/>
      </c>
      <c r="N1832" t="str">
        <f>IF(All_Tasks!N1832="","",All_Tasks!N1832)</f>
        <v/>
      </c>
      <c r="O1832" t="str">
        <f>IF(All_Tasks!O1832="","",All_Tasks!O1832)</f>
        <v/>
      </c>
      <c r="P1832" s="181">
        <f>IF(All_Tasks!P1832="",0,All_Tasks!P1832)</f>
        <v>0</v>
      </c>
      <c r="Q1832" s="181">
        <f>IF(All_Tasks!Q1832="",0,All_Tasks!Q1832)</f>
        <v>0</v>
      </c>
      <c r="R1832" s="181">
        <f>IF(All_Tasks!R1832="",0,All_Tasks!R1832)</f>
        <v>0</v>
      </c>
      <c r="S1832" s="181" t="str">
        <f>IF(All_Tasks!S1832="","",All_Tasks!S1832)</f>
        <v/>
      </c>
      <c r="T1832" t="str">
        <f>IF(All_Tasks!T1832="","",All_Tasks!T1832)</f>
        <v/>
      </c>
      <c r="U1832" t="str">
        <f>IF(All_Tasks!U1832="","",All_Tasks!U1832)</f>
        <v/>
      </c>
      <c r="V1832">
        <f>IF(A1832="",0,IFERROR(MATCH(A1832,Scope_Labor_Rates!$A$6:$A$46,0)+5,0))</f>
        <v>0</v>
      </c>
      <c r="W1832" s="178">
        <f>IF(V1832&gt;0,INDEX(Scope_Labor_Rates!$C$6:$C$46,V1832-5),0)</f>
        <v>0</v>
      </c>
      <c r="X1832" s="178">
        <f>IF(V1832&gt;0,INDEX(Scope_Labor_Rates!$C$6:$C$46,V1832-5),0)</f>
        <v>0</v>
      </c>
      <c r="Y1832" s="180">
        <f>IF(V1832&gt;0,INDEX(Scope_Labor_Rates!$S$6:$S$46,V1832-5),0)</f>
        <v>0</v>
      </c>
      <c r="Z1832" s="180">
        <f>IF(V1832&gt;0,INDEX(Scope_Labor_Rates!$R$6:$R$46,V1832-5),1)</f>
        <v>1</v>
      </c>
      <c r="AA1832" s="231">
        <f t="shared" si="252"/>
        <v>0</v>
      </c>
      <c r="AB1832" t="str">
        <f t="shared" si="253"/>
        <v/>
      </c>
      <c r="AC1832" s="178" t="str">
        <f t="shared" si="254"/>
        <v/>
      </c>
      <c r="AD1832" s="181">
        <f t="shared" si="255"/>
        <v>0</v>
      </c>
      <c r="AE1832" s="178">
        <f>IF(V1832&gt;0,P1832*INDEX(Scope_Labor_Rates!$E$6:$E$46,V1832-5),0)</f>
        <v>0</v>
      </c>
      <c r="AF1832" s="181">
        <f>IF(V1832&gt;0,AE1832*INDEX(Scope_Labor_Rates!$D$6:$D$46,V1832-5)*AA1832,0)</f>
        <v>0</v>
      </c>
      <c r="AG1832" s="178">
        <f>IF(V1832&gt;0,P1832*INDEX(Scope_Labor_Rates!$G$6:$G$46,V1832-5),0)</f>
        <v>0</v>
      </c>
      <c r="AH1832" s="181">
        <f>IF(V1832&gt;0,AG1832*INDEX(Scope_Labor_Rates!$F$6:$F$46,V1832-5)*AA1832,0)</f>
        <v>0</v>
      </c>
      <c r="AI1832" s="178">
        <f>IF(V1832&gt;0,P1832*INDEX(Scope_Labor_Rates!$I$6:$I$46,V1832-5),0)</f>
        <v>0</v>
      </c>
      <c r="AJ1832" s="181">
        <f>IF(V1832&gt;0,AI1832*INDEX(Scope_Labor_Rates!$H$6:$H$46,V1832-5)*AA1832,0)</f>
        <v>0</v>
      </c>
      <c r="AK1832" s="178">
        <f>IF(V1832&gt;0,P1832*INDEX(Scope_Labor_Rates!$K$6:$K$46,V1832-5),0)</f>
        <v>0</v>
      </c>
      <c r="AL1832" s="181">
        <f>IF(V1832&gt;0,AK1832*INDEX(Scope_Labor_Rates!$J$6:$J$46,V1832-5)*AA1832,0)</f>
        <v>0</v>
      </c>
      <c r="AM1832" s="178">
        <f>IF(V1832&gt;0,P1832*INDEX(Scope_Labor_Rates!$M$6:$M$46,V1832-5),0)</f>
        <v>0</v>
      </c>
      <c r="AN1832" s="178">
        <f>IF(V1832&gt;0,AM1832*INDEX(Scope_Labor_Rates!$L$6:$L$46,V1832-5)*AA1832,0)</f>
        <v>0</v>
      </c>
      <c r="AO1832" s="178">
        <f>IF(V1832&gt;0,P1832*INDEX(Scope_Labor_Rates!$O$6:$O$46,V1832-5)*AA1832,0)</f>
        <v>0</v>
      </c>
      <c r="AP1832" s="181">
        <f>IF(V1832&gt;0,P1832*INDEX(Scope_Labor_Rates!$Q$6:$Q$46,V1832-5)*AA1832,0)</f>
        <v>0</v>
      </c>
      <c r="AQ1832" s="178">
        <f t="shared" si="256"/>
        <v>0</v>
      </c>
      <c r="AR1832" s="178">
        <f t="shared" si="257"/>
        <v>0</v>
      </c>
      <c r="AS1832" s="178">
        <f t="shared" si="258"/>
        <v>0</v>
      </c>
      <c r="AT1832" s="178">
        <f t="shared" si="259"/>
        <v>0</v>
      </c>
      <c r="AU1832">
        <f t="shared" si="260"/>
        <v>0</v>
      </c>
    </row>
    <row r="1833" spans="1:47">
      <c r="A1833" t="str">
        <f>IF(All_Tasks!A1833="","",All_Tasks!A1833)</f>
        <v/>
      </c>
      <c r="B1833" t="str">
        <f>IF(All_Tasks!B1833="","",All_Tasks!B1833)</f>
        <v/>
      </c>
      <c r="C1833" t="str">
        <f>IF(All_Tasks!C1833="","",All_Tasks!C1833)</f>
        <v/>
      </c>
      <c r="D1833" t="str">
        <f>IF(All_Tasks!D1833="","",All_Tasks!D1833)</f>
        <v/>
      </c>
      <c r="E1833" t="str">
        <f>IF(All_Tasks!V1833&lt;&gt;"",All_Tasks!V1833,IF(All_Tasks!E1833&lt;&gt;"",All_Tasks!E1833,""))</f>
        <v/>
      </c>
      <c r="F1833" t="str">
        <f>IF(All_Tasks!F1833="","",All_Tasks!F1833)</f>
        <v/>
      </c>
      <c r="G1833" t="str">
        <f>IF(All_Tasks!G1833="","",All_Tasks!G1833)</f>
        <v/>
      </c>
      <c r="H1833" s="231" t="str">
        <f>IF(All_Tasks!H1833="","",All_Tasks!H1833)</f>
        <v/>
      </c>
      <c r="I1833" t="str">
        <f>IF(All_Tasks!I1833="","",All_Tasks!I1833)</f>
        <v/>
      </c>
      <c r="J1833" t="str">
        <f>IF(All_Tasks!J1833="","",All_Tasks!J1833)</f>
        <v/>
      </c>
      <c r="K1833" t="str">
        <f>IF(All_Tasks!K1833="","",All_Tasks!K1833)</f>
        <v/>
      </c>
      <c r="L1833" s="231" t="str">
        <f>IF(All_Tasks!L1833="","",All_Tasks!L1833)</f>
        <v/>
      </c>
      <c r="M1833" t="str">
        <f>IF(All_Tasks!M1833="","",All_Tasks!M1833)</f>
        <v/>
      </c>
      <c r="N1833" t="str">
        <f>IF(All_Tasks!N1833="","",All_Tasks!N1833)</f>
        <v/>
      </c>
      <c r="O1833" t="str">
        <f>IF(All_Tasks!O1833="","",All_Tasks!O1833)</f>
        <v/>
      </c>
      <c r="P1833" s="181">
        <f>IF(All_Tasks!P1833="",0,All_Tasks!P1833)</f>
        <v>0</v>
      </c>
      <c r="Q1833" s="181">
        <f>IF(All_Tasks!Q1833="",0,All_Tasks!Q1833)</f>
        <v>0</v>
      </c>
      <c r="R1833" s="181">
        <f>IF(All_Tasks!R1833="",0,All_Tasks!R1833)</f>
        <v>0</v>
      </c>
      <c r="S1833" s="181" t="str">
        <f>IF(All_Tasks!S1833="","",All_Tasks!S1833)</f>
        <v/>
      </c>
      <c r="T1833" t="str">
        <f>IF(All_Tasks!T1833="","",All_Tasks!T1833)</f>
        <v/>
      </c>
      <c r="U1833" t="str">
        <f>IF(All_Tasks!U1833="","",All_Tasks!U1833)</f>
        <v/>
      </c>
      <c r="V1833">
        <f>IF(A1833="",0,IFERROR(MATCH(A1833,Scope_Labor_Rates!$A$6:$A$46,0)+5,0))</f>
        <v>0</v>
      </c>
      <c r="W1833" s="178">
        <f>IF(V1833&gt;0,INDEX(Scope_Labor_Rates!$C$6:$C$46,V1833-5),0)</f>
        <v>0</v>
      </c>
      <c r="X1833" s="178">
        <f>IF(V1833&gt;0,INDEX(Scope_Labor_Rates!$C$6:$C$46,V1833-5),0)</f>
        <v>0</v>
      </c>
      <c r="Y1833" s="180">
        <f>IF(V1833&gt;0,INDEX(Scope_Labor_Rates!$S$6:$S$46,V1833-5),0)</f>
        <v>0</v>
      </c>
      <c r="Z1833" s="180">
        <f>IF(V1833&gt;0,INDEX(Scope_Labor_Rates!$R$6:$R$46,V1833-5),1)</f>
        <v>1</v>
      </c>
      <c r="AA1833" s="231">
        <f t="shared" si="252"/>
        <v>0</v>
      </c>
      <c r="AB1833" t="str">
        <f t="shared" si="253"/>
        <v/>
      </c>
      <c r="AC1833" s="178" t="str">
        <f t="shared" si="254"/>
        <v/>
      </c>
      <c r="AD1833" s="181">
        <f t="shared" si="255"/>
        <v>0</v>
      </c>
      <c r="AE1833" s="178">
        <f>IF(V1833&gt;0,P1833*INDEX(Scope_Labor_Rates!$E$6:$E$46,V1833-5),0)</f>
        <v>0</v>
      </c>
      <c r="AF1833" s="181">
        <f>IF(V1833&gt;0,AE1833*INDEX(Scope_Labor_Rates!$D$6:$D$46,V1833-5)*AA1833,0)</f>
        <v>0</v>
      </c>
      <c r="AG1833" s="178">
        <f>IF(V1833&gt;0,P1833*INDEX(Scope_Labor_Rates!$G$6:$G$46,V1833-5),0)</f>
        <v>0</v>
      </c>
      <c r="AH1833" s="181">
        <f>IF(V1833&gt;0,AG1833*INDEX(Scope_Labor_Rates!$F$6:$F$46,V1833-5)*AA1833,0)</f>
        <v>0</v>
      </c>
      <c r="AI1833" s="178">
        <f>IF(V1833&gt;0,P1833*INDEX(Scope_Labor_Rates!$I$6:$I$46,V1833-5),0)</f>
        <v>0</v>
      </c>
      <c r="AJ1833" s="181">
        <f>IF(V1833&gt;0,AI1833*INDEX(Scope_Labor_Rates!$H$6:$H$46,V1833-5)*AA1833,0)</f>
        <v>0</v>
      </c>
      <c r="AK1833" s="178">
        <f>IF(V1833&gt;0,P1833*INDEX(Scope_Labor_Rates!$K$6:$K$46,V1833-5),0)</f>
        <v>0</v>
      </c>
      <c r="AL1833" s="181">
        <f>IF(V1833&gt;0,AK1833*INDEX(Scope_Labor_Rates!$J$6:$J$46,V1833-5)*AA1833,0)</f>
        <v>0</v>
      </c>
      <c r="AM1833" s="178">
        <f>IF(V1833&gt;0,P1833*INDEX(Scope_Labor_Rates!$M$6:$M$46,V1833-5),0)</f>
        <v>0</v>
      </c>
      <c r="AN1833" s="178">
        <f>IF(V1833&gt;0,AM1833*INDEX(Scope_Labor_Rates!$L$6:$L$46,V1833-5)*AA1833,0)</f>
        <v>0</v>
      </c>
      <c r="AO1833" s="178">
        <f>IF(V1833&gt;0,P1833*INDEX(Scope_Labor_Rates!$O$6:$O$46,V1833-5)*AA1833,0)</f>
        <v>0</v>
      </c>
      <c r="AP1833" s="181">
        <f>IF(V1833&gt;0,P1833*INDEX(Scope_Labor_Rates!$Q$6:$Q$46,V1833-5)*AA1833,0)</f>
        <v>0</v>
      </c>
      <c r="AQ1833" s="178">
        <f t="shared" si="256"/>
        <v>0</v>
      </c>
      <c r="AR1833" s="178">
        <f t="shared" si="257"/>
        <v>0</v>
      </c>
      <c r="AS1833" s="178">
        <f t="shared" si="258"/>
        <v>0</v>
      </c>
      <c r="AT1833" s="178">
        <f t="shared" si="259"/>
        <v>0</v>
      </c>
      <c r="AU1833">
        <f t="shared" si="260"/>
        <v>0</v>
      </c>
    </row>
    <row r="1834" spans="1:47">
      <c r="A1834" t="str">
        <f>IF(All_Tasks!A1834="","",All_Tasks!A1834)</f>
        <v/>
      </c>
      <c r="B1834" t="str">
        <f>IF(All_Tasks!B1834="","",All_Tasks!B1834)</f>
        <v/>
      </c>
      <c r="C1834" t="str">
        <f>IF(All_Tasks!C1834="","",All_Tasks!C1834)</f>
        <v/>
      </c>
      <c r="D1834" t="str">
        <f>IF(All_Tasks!D1834="","",All_Tasks!D1834)</f>
        <v/>
      </c>
      <c r="E1834" t="str">
        <f>IF(All_Tasks!V1834&lt;&gt;"",All_Tasks!V1834,IF(All_Tasks!E1834&lt;&gt;"",All_Tasks!E1834,""))</f>
        <v/>
      </c>
      <c r="F1834" t="str">
        <f>IF(All_Tasks!F1834="","",All_Tasks!F1834)</f>
        <v/>
      </c>
      <c r="G1834" t="str">
        <f>IF(All_Tasks!G1834="","",All_Tasks!G1834)</f>
        <v/>
      </c>
      <c r="H1834" s="231" t="str">
        <f>IF(All_Tasks!H1834="","",All_Tasks!H1834)</f>
        <v/>
      </c>
      <c r="I1834" t="str">
        <f>IF(All_Tasks!I1834="","",All_Tasks!I1834)</f>
        <v/>
      </c>
      <c r="J1834" t="str">
        <f>IF(All_Tasks!J1834="","",All_Tasks!J1834)</f>
        <v/>
      </c>
      <c r="K1834" t="str">
        <f>IF(All_Tasks!K1834="","",All_Tasks!K1834)</f>
        <v/>
      </c>
      <c r="L1834" s="231" t="str">
        <f>IF(All_Tasks!L1834="","",All_Tasks!L1834)</f>
        <v/>
      </c>
      <c r="M1834" t="str">
        <f>IF(All_Tasks!M1834="","",All_Tasks!M1834)</f>
        <v/>
      </c>
      <c r="N1834" t="str">
        <f>IF(All_Tasks!N1834="","",All_Tasks!N1834)</f>
        <v/>
      </c>
      <c r="O1834" t="str">
        <f>IF(All_Tasks!O1834="","",All_Tasks!O1834)</f>
        <v/>
      </c>
      <c r="P1834" s="181">
        <f>IF(All_Tasks!P1834="",0,All_Tasks!P1834)</f>
        <v>0</v>
      </c>
      <c r="Q1834" s="181">
        <f>IF(All_Tasks!Q1834="",0,All_Tasks!Q1834)</f>
        <v>0</v>
      </c>
      <c r="R1834" s="181">
        <f>IF(All_Tasks!R1834="",0,All_Tasks!R1834)</f>
        <v>0</v>
      </c>
      <c r="S1834" s="181" t="str">
        <f>IF(All_Tasks!S1834="","",All_Tasks!S1834)</f>
        <v/>
      </c>
      <c r="T1834" t="str">
        <f>IF(All_Tasks!T1834="","",All_Tasks!T1834)</f>
        <v/>
      </c>
      <c r="U1834" t="str">
        <f>IF(All_Tasks!U1834="","",All_Tasks!U1834)</f>
        <v/>
      </c>
      <c r="V1834">
        <f>IF(A1834="",0,IFERROR(MATCH(A1834,Scope_Labor_Rates!$A$6:$A$46,0)+5,0))</f>
        <v>0</v>
      </c>
      <c r="W1834" s="178">
        <f>IF(V1834&gt;0,INDEX(Scope_Labor_Rates!$C$6:$C$46,V1834-5),0)</f>
        <v>0</v>
      </c>
      <c r="X1834" s="178">
        <f>IF(V1834&gt;0,INDEX(Scope_Labor_Rates!$C$6:$C$46,V1834-5),0)</f>
        <v>0</v>
      </c>
      <c r="Y1834" s="180">
        <f>IF(V1834&gt;0,INDEX(Scope_Labor_Rates!$S$6:$S$46,V1834-5),0)</f>
        <v>0</v>
      </c>
      <c r="Z1834" s="180">
        <f>IF(V1834&gt;0,INDEX(Scope_Labor_Rates!$R$6:$R$46,V1834-5),1)</f>
        <v>1</v>
      </c>
      <c r="AA1834" s="231">
        <f t="shared" si="252"/>
        <v>0</v>
      </c>
      <c r="AB1834" t="str">
        <f t="shared" si="253"/>
        <v/>
      </c>
      <c r="AC1834" s="178" t="str">
        <f t="shared" si="254"/>
        <v/>
      </c>
      <c r="AD1834" s="181">
        <f t="shared" si="255"/>
        <v>0</v>
      </c>
      <c r="AE1834" s="178">
        <f>IF(V1834&gt;0,P1834*INDEX(Scope_Labor_Rates!$E$6:$E$46,V1834-5),0)</f>
        <v>0</v>
      </c>
      <c r="AF1834" s="181">
        <f>IF(V1834&gt;0,AE1834*INDEX(Scope_Labor_Rates!$D$6:$D$46,V1834-5)*AA1834,0)</f>
        <v>0</v>
      </c>
      <c r="AG1834" s="178">
        <f>IF(V1834&gt;0,P1834*INDEX(Scope_Labor_Rates!$G$6:$G$46,V1834-5),0)</f>
        <v>0</v>
      </c>
      <c r="AH1834" s="181">
        <f>IF(V1834&gt;0,AG1834*INDEX(Scope_Labor_Rates!$F$6:$F$46,V1834-5)*AA1834,0)</f>
        <v>0</v>
      </c>
      <c r="AI1834" s="178">
        <f>IF(V1834&gt;0,P1834*INDEX(Scope_Labor_Rates!$I$6:$I$46,V1834-5),0)</f>
        <v>0</v>
      </c>
      <c r="AJ1834" s="181">
        <f>IF(V1834&gt;0,AI1834*INDEX(Scope_Labor_Rates!$H$6:$H$46,V1834-5)*AA1834,0)</f>
        <v>0</v>
      </c>
      <c r="AK1834" s="178">
        <f>IF(V1834&gt;0,P1834*INDEX(Scope_Labor_Rates!$K$6:$K$46,V1834-5),0)</f>
        <v>0</v>
      </c>
      <c r="AL1834" s="181">
        <f>IF(V1834&gt;0,AK1834*INDEX(Scope_Labor_Rates!$J$6:$J$46,V1834-5)*AA1834,0)</f>
        <v>0</v>
      </c>
      <c r="AM1834" s="178">
        <f>IF(V1834&gt;0,P1834*INDEX(Scope_Labor_Rates!$M$6:$M$46,V1834-5),0)</f>
        <v>0</v>
      </c>
      <c r="AN1834" s="178">
        <f>IF(V1834&gt;0,AM1834*INDEX(Scope_Labor_Rates!$L$6:$L$46,V1834-5)*AA1834,0)</f>
        <v>0</v>
      </c>
      <c r="AO1834" s="178">
        <f>IF(V1834&gt;0,P1834*INDEX(Scope_Labor_Rates!$O$6:$O$46,V1834-5)*AA1834,0)</f>
        <v>0</v>
      </c>
      <c r="AP1834" s="181">
        <f>IF(V1834&gt;0,P1834*INDEX(Scope_Labor_Rates!$Q$6:$Q$46,V1834-5)*AA1834,0)</f>
        <v>0</v>
      </c>
      <c r="AQ1834" s="178">
        <f t="shared" si="256"/>
        <v>0</v>
      </c>
      <c r="AR1834" s="178">
        <f t="shared" si="257"/>
        <v>0</v>
      </c>
      <c r="AS1834" s="178">
        <f t="shared" si="258"/>
        <v>0</v>
      </c>
      <c r="AT1834" s="178">
        <f t="shared" si="259"/>
        <v>0</v>
      </c>
      <c r="AU1834">
        <f t="shared" si="260"/>
        <v>0</v>
      </c>
    </row>
    <row r="1835" spans="1:47">
      <c r="A1835" t="str">
        <f>IF(All_Tasks!A1835="","",All_Tasks!A1835)</f>
        <v/>
      </c>
      <c r="B1835" t="str">
        <f>IF(All_Tasks!B1835="","",All_Tasks!B1835)</f>
        <v/>
      </c>
      <c r="C1835" t="str">
        <f>IF(All_Tasks!C1835="","",All_Tasks!C1835)</f>
        <v/>
      </c>
      <c r="D1835" t="str">
        <f>IF(All_Tasks!D1835="","",All_Tasks!D1835)</f>
        <v/>
      </c>
      <c r="E1835" t="str">
        <f>IF(All_Tasks!V1835&lt;&gt;"",All_Tasks!V1835,IF(All_Tasks!E1835&lt;&gt;"",All_Tasks!E1835,""))</f>
        <v/>
      </c>
      <c r="F1835" t="str">
        <f>IF(All_Tasks!F1835="","",All_Tasks!F1835)</f>
        <v/>
      </c>
      <c r="G1835" t="str">
        <f>IF(All_Tasks!G1835="","",All_Tasks!G1835)</f>
        <v/>
      </c>
      <c r="H1835" s="231" t="str">
        <f>IF(All_Tasks!H1835="","",All_Tasks!H1835)</f>
        <v/>
      </c>
      <c r="I1835" t="str">
        <f>IF(All_Tasks!I1835="","",All_Tasks!I1835)</f>
        <v/>
      </c>
      <c r="J1835" t="str">
        <f>IF(All_Tasks!J1835="","",All_Tasks!J1835)</f>
        <v/>
      </c>
      <c r="K1835" t="str">
        <f>IF(All_Tasks!K1835="","",All_Tasks!K1835)</f>
        <v/>
      </c>
      <c r="L1835" s="231" t="str">
        <f>IF(All_Tasks!L1835="","",All_Tasks!L1835)</f>
        <v/>
      </c>
      <c r="M1835" t="str">
        <f>IF(All_Tasks!M1835="","",All_Tasks!M1835)</f>
        <v/>
      </c>
      <c r="N1835" t="str">
        <f>IF(All_Tasks!N1835="","",All_Tasks!N1835)</f>
        <v/>
      </c>
      <c r="O1835" t="str">
        <f>IF(All_Tasks!O1835="","",All_Tasks!O1835)</f>
        <v/>
      </c>
      <c r="P1835" s="181">
        <f>IF(All_Tasks!P1835="",0,All_Tasks!P1835)</f>
        <v>0</v>
      </c>
      <c r="Q1835" s="181">
        <f>IF(All_Tasks!Q1835="",0,All_Tasks!Q1835)</f>
        <v>0</v>
      </c>
      <c r="R1835" s="181">
        <f>IF(All_Tasks!R1835="",0,All_Tasks!R1835)</f>
        <v>0</v>
      </c>
      <c r="S1835" s="181" t="str">
        <f>IF(All_Tasks!S1835="","",All_Tasks!S1835)</f>
        <v/>
      </c>
      <c r="T1835" t="str">
        <f>IF(All_Tasks!T1835="","",All_Tasks!T1835)</f>
        <v/>
      </c>
      <c r="U1835" t="str">
        <f>IF(All_Tasks!U1835="","",All_Tasks!U1835)</f>
        <v/>
      </c>
      <c r="V1835">
        <f>IF(A1835="",0,IFERROR(MATCH(A1835,Scope_Labor_Rates!$A$6:$A$46,0)+5,0))</f>
        <v>0</v>
      </c>
      <c r="W1835" s="178">
        <f>IF(V1835&gt;0,INDEX(Scope_Labor_Rates!$C$6:$C$46,V1835-5),0)</f>
        <v>0</v>
      </c>
      <c r="X1835" s="178">
        <f>IF(V1835&gt;0,INDEX(Scope_Labor_Rates!$C$6:$C$46,V1835-5),0)</f>
        <v>0</v>
      </c>
      <c r="Y1835" s="180">
        <f>IF(V1835&gt;0,INDEX(Scope_Labor_Rates!$S$6:$S$46,V1835-5),0)</f>
        <v>0</v>
      </c>
      <c r="Z1835" s="180">
        <f>IF(V1835&gt;0,INDEX(Scope_Labor_Rates!$R$6:$R$46,V1835-5),1)</f>
        <v>1</v>
      </c>
      <c r="AA1835" s="231">
        <f t="shared" si="252"/>
        <v>0</v>
      </c>
      <c r="AB1835" t="str">
        <f t="shared" si="253"/>
        <v/>
      </c>
      <c r="AC1835" s="178" t="str">
        <f t="shared" si="254"/>
        <v/>
      </c>
      <c r="AD1835" s="181">
        <f t="shared" si="255"/>
        <v>0</v>
      </c>
      <c r="AE1835" s="178">
        <f>IF(V1835&gt;0,P1835*INDEX(Scope_Labor_Rates!$E$6:$E$46,V1835-5),0)</f>
        <v>0</v>
      </c>
      <c r="AF1835" s="181">
        <f>IF(V1835&gt;0,AE1835*INDEX(Scope_Labor_Rates!$D$6:$D$46,V1835-5)*AA1835,0)</f>
        <v>0</v>
      </c>
      <c r="AG1835" s="178">
        <f>IF(V1835&gt;0,P1835*INDEX(Scope_Labor_Rates!$G$6:$G$46,V1835-5),0)</f>
        <v>0</v>
      </c>
      <c r="AH1835" s="181">
        <f>IF(V1835&gt;0,AG1835*INDEX(Scope_Labor_Rates!$F$6:$F$46,V1835-5)*AA1835,0)</f>
        <v>0</v>
      </c>
      <c r="AI1835" s="178">
        <f>IF(V1835&gt;0,P1835*INDEX(Scope_Labor_Rates!$I$6:$I$46,V1835-5),0)</f>
        <v>0</v>
      </c>
      <c r="AJ1835" s="181">
        <f>IF(V1835&gt;0,AI1835*INDEX(Scope_Labor_Rates!$H$6:$H$46,V1835-5)*AA1835,0)</f>
        <v>0</v>
      </c>
      <c r="AK1835" s="178">
        <f>IF(V1835&gt;0,P1835*INDEX(Scope_Labor_Rates!$K$6:$K$46,V1835-5),0)</f>
        <v>0</v>
      </c>
      <c r="AL1835" s="181">
        <f>IF(V1835&gt;0,AK1835*INDEX(Scope_Labor_Rates!$J$6:$J$46,V1835-5)*AA1835,0)</f>
        <v>0</v>
      </c>
      <c r="AM1835" s="178">
        <f>IF(V1835&gt;0,P1835*INDEX(Scope_Labor_Rates!$M$6:$M$46,V1835-5),0)</f>
        <v>0</v>
      </c>
      <c r="AN1835" s="178">
        <f>IF(V1835&gt;0,AM1835*INDEX(Scope_Labor_Rates!$L$6:$L$46,V1835-5)*AA1835,0)</f>
        <v>0</v>
      </c>
      <c r="AO1835" s="178">
        <f>IF(V1835&gt;0,P1835*INDEX(Scope_Labor_Rates!$O$6:$O$46,V1835-5)*AA1835,0)</f>
        <v>0</v>
      </c>
      <c r="AP1835" s="181">
        <f>IF(V1835&gt;0,P1835*INDEX(Scope_Labor_Rates!$Q$6:$Q$46,V1835-5)*AA1835,0)</f>
        <v>0</v>
      </c>
      <c r="AQ1835" s="178">
        <f t="shared" si="256"/>
        <v>0</v>
      </c>
      <c r="AR1835" s="178">
        <f t="shared" si="257"/>
        <v>0</v>
      </c>
      <c r="AS1835" s="178">
        <f t="shared" si="258"/>
        <v>0</v>
      </c>
      <c r="AT1835" s="178">
        <f t="shared" si="259"/>
        <v>0</v>
      </c>
      <c r="AU1835">
        <f t="shared" si="260"/>
        <v>0</v>
      </c>
    </row>
    <row r="1836" spans="1:47">
      <c r="A1836" t="str">
        <f>IF(All_Tasks!A1836="","",All_Tasks!A1836)</f>
        <v/>
      </c>
      <c r="B1836" t="str">
        <f>IF(All_Tasks!B1836="","",All_Tasks!B1836)</f>
        <v/>
      </c>
      <c r="C1836" t="str">
        <f>IF(All_Tasks!C1836="","",All_Tasks!C1836)</f>
        <v/>
      </c>
      <c r="D1836" t="str">
        <f>IF(All_Tasks!D1836="","",All_Tasks!D1836)</f>
        <v/>
      </c>
      <c r="E1836" t="str">
        <f>IF(All_Tasks!V1836&lt;&gt;"",All_Tasks!V1836,IF(All_Tasks!E1836&lt;&gt;"",All_Tasks!E1836,""))</f>
        <v/>
      </c>
      <c r="F1836" t="str">
        <f>IF(All_Tasks!F1836="","",All_Tasks!F1836)</f>
        <v/>
      </c>
      <c r="G1836" t="str">
        <f>IF(All_Tasks!G1836="","",All_Tasks!G1836)</f>
        <v/>
      </c>
      <c r="H1836" s="231" t="str">
        <f>IF(All_Tasks!H1836="","",All_Tasks!H1836)</f>
        <v/>
      </c>
      <c r="I1836" t="str">
        <f>IF(All_Tasks!I1836="","",All_Tasks!I1836)</f>
        <v/>
      </c>
      <c r="J1836" t="str">
        <f>IF(All_Tasks!J1836="","",All_Tasks!J1836)</f>
        <v/>
      </c>
      <c r="K1836" t="str">
        <f>IF(All_Tasks!K1836="","",All_Tasks!K1836)</f>
        <v/>
      </c>
      <c r="L1836" s="231" t="str">
        <f>IF(All_Tasks!L1836="","",All_Tasks!L1836)</f>
        <v/>
      </c>
      <c r="M1836" t="str">
        <f>IF(All_Tasks!M1836="","",All_Tasks!M1836)</f>
        <v/>
      </c>
      <c r="N1836" t="str">
        <f>IF(All_Tasks!N1836="","",All_Tasks!N1836)</f>
        <v/>
      </c>
      <c r="O1836" t="str">
        <f>IF(All_Tasks!O1836="","",All_Tasks!O1836)</f>
        <v/>
      </c>
      <c r="P1836" s="181">
        <f>IF(All_Tasks!P1836="",0,All_Tasks!P1836)</f>
        <v>0</v>
      </c>
      <c r="Q1836" s="181">
        <f>IF(All_Tasks!Q1836="",0,All_Tasks!Q1836)</f>
        <v>0</v>
      </c>
      <c r="R1836" s="181">
        <f>IF(All_Tasks!R1836="",0,All_Tasks!R1836)</f>
        <v>0</v>
      </c>
      <c r="S1836" s="181" t="str">
        <f>IF(All_Tasks!S1836="","",All_Tasks!S1836)</f>
        <v/>
      </c>
      <c r="T1836" t="str">
        <f>IF(All_Tasks!T1836="","",All_Tasks!T1836)</f>
        <v/>
      </c>
      <c r="U1836" t="str">
        <f>IF(All_Tasks!U1836="","",All_Tasks!U1836)</f>
        <v/>
      </c>
      <c r="V1836">
        <f>IF(A1836="",0,IFERROR(MATCH(A1836,Scope_Labor_Rates!$A$6:$A$46,0)+5,0))</f>
        <v>0</v>
      </c>
      <c r="W1836" s="178">
        <f>IF(V1836&gt;0,INDEX(Scope_Labor_Rates!$C$6:$C$46,V1836-5),0)</f>
        <v>0</v>
      </c>
      <c r="X1836" s="178">
        <f>IF(V1836&gt;0,INDEX(Scope_Labor_Rates!$C$6:$C$46,V1836-5),0)</f>
        <v>0</v>
      </c>
      <c r="Y1836" s="180">
        <f>IF(V1836&gt;0,INDEX(Scope_Labor_Rates!$S$6:$S$46,V1836-5),0)</f>
        <v>0</v>
      </c>
      <c r="Z1836" s="180">
        <f>IF(V1836&gt;0,INDEX(Scope_Labor_Rates!$R$6:$R$46,V1836-5),1)</f>
        <v>1</v>
      </c>
      <c r="AA1836" s="231">
        <f t="shared" si="252"/>
        <v>0</v>
      </c>
      <c r="AB1836" t="str">
        <f t="shared" si="253"/>
        <v/>
      </c>
      <c r="AC1836" s="178" t="str">
        <f t="shared" si="254"/>
        <v/>
      </c>
      <c r="AD1836" s="181">
        <f t="shared" si="255"/>
        <v>0</v>
      </c>
      <c r="AE1836" s="178">
        <f>IF(V1836&gt;0,P1836*INDEX(Scope_Labor_Rates!$E$6:$E$46,V1836-5),0)</f>
        <v>0</v>
      </c>
      <c r="AF1836" s="181">
        <f>IF(V1836&gt;0,AE1836*INDEX(Scope_Labor_Rates!$D$6:$D$46,V1836-5)*AA1836,0)</f>
        <v>0</v>
      </c>
      <c r="AG1836" s="178">
        <f>IF(V1836&gt;0,P1836*INDEX(Scope_Labor_Rates!$G$6:$G$46,V1836-5),0)</f>
        <v>0</v>
      </c>
      <c r="AH1836" s="181">
        <f>IF(V1836&gt;0,AG1836*INDEX(Scope_Labor_Rates!$F$6:$F$46,V1836-5)*AA1836,0)</f>
        <v>0</v>
      </c>
      <c r="AI1836" s="178">
        <f>IF(V1836&gt;0,P1836*INDEX(Scope_Labor_Rates!$I$6:$I$46,V1836-5),0)</f>
        <v>0</v>
      </c>
      <c r="AJ1836" s="181">
        <f>IF(V1836&gt;0,AI1836*INDEX(Scope_Labor_Rates!$H$6:$H$46,V1836-5)*AA1836,0)</f>
        <v>0</v>
      </c>
      <c r="AK1836" s="178">
        <f>IF(V1836&gt;0,P1836*INDEX(Scope_Labor_Rates!$K$6:$K$46,V1836-5),0)</f>
        <v>0</v>
      </c>
      <c r="AL1836" s="181">
        <f>IF(V1836&gt;0,AK1836*INDEX(Scope_Labor_Rates!$J$6:$J$46,V1836-5)*AA1836,0)</f>
        <v>0</v>
      </c>
      <c r="AM1836" s="178">
        <f>IF(V1836&gt;0,P1836*INDEX(Scope_Labor_Rates!$M$6:$M$46,V1836-5),0)</f>
        <v>0</v>
      </c>
      <c r="AN1836" s="178">
        <f>IF(V1836&gt;0,AM1836*INDEX(Scope_Labor_Rates!$L$6:$L$46,V1836-5)*AA1836,0)</f>
        <v>0</v>
      </c>
      <c r="AO1836" s="178">
        <f>IF(V1836&gt;0,P1836*INDEX(Scope_Labor_Rates!$O$6:$O$46,V1836-5)*AA1836,0)</f>
        <v>0</v>
      </c>
      <c r="AP1836" s="181">
        <f>IF(V1836&gt;0,P1836*INDEX(Scope_Labor_Rates!$Q$6:$Q$46,V1836-5)*AA1836,0)</f>
        <v>0</v>
      </c>
      <c r="AQ1836" s="178">
        <f t="shared" si="256"/>
        <v>0</v>
      </c>
      <c r="AR1836" s="178">
        <f t="shared" si="257"/>
        <v>0</v>
      </c>
      <c r="AS1836" s="178">
        <f t="shared" si="258"/>
        <v>0</v>
      </c>
      <c r="AT1836" s="178">
        <f t="shared" si="259"/>
        <v>0</v>
      </c>
      <c r="AU1836">
        <f t="shared" si="260"/>
        <v>0</v>
      </c>
    </row>
    <row r="1837" spans="1:47">
      <c r="A1837" t="str">
        <f>IF(All_Tasks!A1837="","",All_Tasks!A1837)</f>
        <v/>
      </c>
      <c r="B1837" t="str">
        <f>IF(All_Tasks!B1837="","",All_Tasks!B1837)</f>
        <v/>
      </c>
      <c r="C1837" t="str">
        <f>IF(All_Tasks!C1837="","",All_Tasks!C1837)</f>
        <v/>
      </c>
      <c r="D1837" t="str">
        <f>IF(All_Tasks!D1837="","",All_Tasks!D1837)</f>
        <v/>
      </c>
      <c r="E1837" t="str">
        <f>IF(All_Tasks!V1837&lt;&gt;"",All_Tasks!V1837,IF(All_Tasks!E1837&lt;&gt;"",All_Tasks!E1837,""))</f>
        <v/>
      </c>
      <c r="F1837" t="str">
        <f>IF(All_Tasks!F1837="","",All_Tasks!F1837)</f>
        <v/>
      </c>
      <c r="G1837" t="str">
        <f>IF(All_Tasks!G1837="","",All_Tasks!G1837)</f>
        <v/>
      </c>
      <c r="H1837" s="231" t="str">
        <f>IF(All_Tasks!H1837="","",All_Tasks!H1837)</f>
        <v/>
      </c>
      <c r="I1837" t="str">
        <f>IF(All_Tasks!I1837="","",All_Tasks!I1837)</f>
        <v/>
      </c>
      <c r="J1837" t="str">
        <f>IF(All_Tasks!J1837="","",All_Tasks!J1837)</f>
        <v/>
      </c>
      <c r="K1837" t="str">
        <f>IF(All_Tasks!K1837="","",All_Tasks!K1837)</f>
        <v/>
      </c>
      <c r="L1837" s="231" t="str">
        <f>IF(All_Tasks!L1837="","",All_Tasks!L1837)</f>
        <v/>
      </c>
      <c r="M1837" t="str">
        <f>IF(All_Tasks!M1837="","",All_Tasks!M1837)</f>
        <v/>
      </c>
      <c r="N1837" t="str">
        <f>IF(All_Tasks!N1837="","",All_Tasks!N1837)</f>
        <v/>
      </c>
      <c r="O1837" t="str">
        <f>IF(All_Tasks!O1837="","",All_Tasks!O1837)</f>
        <v/>
      </c>
      <c r="P1837" s="181">
        <f>IF(All_Tasks!P1837="",0,All_Tasks!P1837)</f>
        <v>0</v>
      </c>
      <c r="Q1837" s="181">
        <f>IF(All_Tasks!Q1837="",0,All_Tasks!Q1837)</f>
        <v>0</v>
      </c>
      <c r="R1837" s="181">
        <f>IF(All_Tasks!R1837="",0,All_Tasks!R1837)</f>
        <v>0</v>
      </c>
      <c r="S1837" s="181" t="str">
        <f>IF(All_Tasks!S1837="","",All_Tasks!S1837)</f>
        <v/>
      </c>
      <c r="T1837" t="str">
        <f>IF(All_Tasks!T1837="","",All_Tasks!T1837)</f>
        <v/>
      </c>
      <c r="U1837" t="str">
        <f>IF(All_Tasks!U1837="","",All_Tasks!U1837)</f>
        <v/>
      </c>
      <c r="V1837">
        <f>IF(A1837="",0,IFERROR(MATCH(A1837,Scope_Labor_Rates!$A$6:$A$46,0)+5,0))</f>
        <v>0</v>
      </c>
      <c r="W1837" s="178">
        <f>IF(V1837&gt;0,INDEX(Scope_Labor_Rates!$C$6:$C$46,V1837-5),0)</f>
        <v>0</v>
      </c>
      <c r="X1837" s="178">
        <f>IF(V1837&gt;0,INDEX(Scope_Labor_Rates!$C$6:$C$46,V1837-5),0)</f>
        <v>0</v>
      </c>
      <c r="Y1837" s="180">
        <f>IF(V1837&gt;0,INDEX(Scope_Labor_Rates!$S$6:$S$46,V1837-5),0)</f>
        <v>0</v>
      </c>
      <c r="Z1837" s="180">
        <f>IF(V1837&gt;0,INDEX(Scope_Labor_Rates!$R$6:$R$46,V1837-5),1)</f>
        <v>1</v>
      </c>
      <c r="AA1837" s="231">
        <f t="shared" si="252"/>
        <v>0</v>
      </c>
      <c r="AB1837" t="str">
        <f t="shared" si="253"/>
        <v/>
      </c>
      <c r="AC1837" s="178" t="str">
        <f t="shared" si="254"/>
        <v/>
      </c>
      <c r="AD1837" s="181">
        <f t="shared" si="255"/>
        <v>0</v>
      </c>
      <c r="AE1837" s="178">
        <f>IF(V1837&gt;0,P1837*INDEX(Scope_Labor_Rates!$E$6:$E$46,V1837-5),0)</f>
        <v>0</v>
      </c>
      <c r="AF1837" s="181">
        <f>IF(V1837&gt;0,AE1837*INDEX(Scope_Labor_Rates!$D$6:$D$46,V1837-5)*AA1837,0)</f>
        <v>0</v>
      </c>
      <c r="AG1837" s="178">
        <f>IF(V1837&gt;0,P1837*INDEX(Scope_Labor_Rates!$G$6:$G$46,V1837-5),0)</f>
        <v>0</v>
      </c>
      <c r="AH1837" s="181">
        <f>IF(V1837&gt;0,AG1837*INDEX(Scope_Labor_Rates!$F$6:$F$46,V1837-5)*AA1837,0)</f>
        <v>0</v>
      </c>
      <c r="AI1837" s="178">
        <f>IF(V1837&gt;0,P1837*INDEX(Scope_Labor_Rates!$I$6:$I$46,V1837-5),0)</f>
        <v>0</v>
      </c>
      <c r="AJ1837" s="181">
        <f>IF(V1837&gt;0,AI1837*INDEX(Scope_Labor_Rates!$H$6:$H$46,V1837-5)*AA1837,0)</f>
        <v>0</v>
      </c>
      <c r="AK1837" s="178">
        <f>IF(V1837&gt;0,P1837*INDEX(Scope_Labor_Rates!$K$6:$K$46,V1837-5),0)</f>
        <v>0</v>
      </c>
      <c r="AL1837" s="181">
        <f>IF(V1837&gt;0,AK1837*INDEX(Scope_Labor_Rates!$J$6:$J$46,V1837-5)*AA1837,0)</f>
        <v>0</v>
      </c>
      <c r="AM1837" s="178">
        <f>IF(V1837&gt;0,P1837*INDEX(Scope_Labor_Rates!$M$6:$M$46,V1837-5),0)</f>
        <v>0</v>
      </c>
      <c r="AN1837" s="178">
        <f>IF(V1837&gt;0,AM1837*INDEX(Scope_Labor_Rates!$L$6:$L$46,V1837-5)*AA1837,0)</f>
        <v>0</v>
      </c>
      <c r="AO1837" s="178">
        <f>IF(V1837&gt;0,P1837*INDEX(Scope_Labor_Rates!$O$6:$O$46,V1837-5)*AA1837,0)</f>
        <v>0</v>
      </c>
      <c r="AP1837" s="181">
        <f>IF(V1837&gt;0,P1837*INDEX(Scope_Labor_Rates!$Q$6:$Q$46,V1837-5)*AA1837,0)</f>
        <v>0</v>
      </c>
      <c r="AQ1837" s="178">
        <f t="shared" si="256"/>
        <v>0</v>
      </c>
      <c r="AR1837" s="178">
        <f t="shared" si="257"/>
        <v>0</v>
      </c>
      <c r="AS1837" s="178">
        <f t="shared" si="258"/>
        <v>0</v>
      </c>
      <c r="AT1837" s="178">
        <f t="shared" si="259"/>
        <v>0</v>
      </c>
      <c r="AU1837">
        <f t="shared" si="260"/>
        <v>0</v>
      </c>
    </row>
    <row r="1838" spans="1:47">
      <c r="A1838" t="str">
        <f>IF(All_Tasks!A1838="","",All_Tasks!A1838)</f>
        <v/>
      </c>
      <c r="B1838" t="str">
        <f>IF(All_Tasks!B1838="","",All_Tasks!B1838)</f>
        <v/>
      </c>
      <c r="C1838" t="str">
        <f>IF(All_Tasks!C1838="","",All_Tasks!C1838)</f>
        <v/>
      </c>
      <c r="D1838" t="str">
        <f>IF(All_Tasks!D1838="","",All_Tasks!D1838)</f>
        <v/>
      </c>
      <c r="E1838" t="str">
        <f>IF(All_Tasks!V1838&lt;&gt;"",All_Tasks!V1838,IF(All_Tasks!E1838&lt;&gt;"",All_Tasks!E1838,""))</f>
        <v/>
      </c>
      <c r="F1838" t="str">
        <f>IF(All_Tasks!F1838="","",All_Tasks!F1838)</f>
        <v/>
      </c>
      <c r="G1838" t="str">
        <f>IF(All_Tasks!G1838="","",All_Tasks!G1838)</f>
        <v/>
      </c>
      <c r="H1838" s="231" t="str">
        <f>IF(All_Tasks!H1838="","",All_Tasks!H1838)</f>
        <v/>
      </c>
      <c r="I1838" t="str">
        <f>IF(All_Tasks!I1838="","",All_Tasks!I1838)</f>
        <v/>
      </c>
      <c r="J1838" t="str">
        <f>IF(All_Tasks!J1838="","",All_Tasks!J1838)</f>
        <v/>
      </c>
      <c r="K1838" t="str">
        <f>IF(All_Tasks!K1838="","",All_Tasks!K1838)</f>
        <v/>
      </c>
      <c r="L1838" s="231" t="str">
        <f>IF(All_Tasks!L1838="","",All_Tasks!L1838)</f>
        <v/>
      </c>
      <c r="M1838" t="str">
        <f>IF(All_Tasks!M1838="","",All_Tasks!M1838)</f>
        <v/>
      </c>
      <c r="N1838" t="str">
        <f>IF(All_Tasks!N1838="","",All_Tasks!N1838)</f>
        <v/>
      </c>
      <c r="O1838" t="str">
        <f>IF(All_Tasks!O1838="","",All_Tasks!O1838)</f>
        <v/>
      </c>
      <c r="P1838" s="181">
        <f>IF(All_Tasks!P1838="",0,All_Tasks!P1838)</f>
        <v>0</v>
      </c>
      <c r="Q1838" s="181">
        <f>IF(All_Tasks!Q1838="",0,All_Tasks!Q1838)</f>
        <v>0</v>
      </c>
      <c r="R1838" s="181">
        <f>IF(All_Tasks!R1838="",0,All_Tasks!R1838)</f>
        <v>0</v>
      </c>
      <c r="S1838" s="181" t="str">
        <f>IF(All_Tasks!S1838="","",All_Tasks!S1838)</f>
        <v/>
      </c>
      <c r="T1838" t="str">
        <f>IF(All_Tasks!T1838="","",All_Tasks!T1838)</f>
        <v/>
      </c>
      <c r="U1838" t="str">
        <f>IF(All_Tasks!U1838="","",All_Tasks!U1838)</f>
        <v/>
      </c>
      <c r="V1838">
        <f>IF(A1838="",0,IFERROR(MATCH(A1838,Scope_Labor_Rates!$A$6:$A$46,0)+5,0))</f>
        <v>0</v>
      </c>
      <c r="W1838" s="178">
        <f>IF(V1838&gt;0,INDEX(Scope_Labor_Rates!$C$6:$C$46,V1838-5),0)</f>
        <v>0</v>
      </c>
      <c r="X1838" s="178">
        <f>IF(V1838&gt;0,INDEX(Scope_Labor_Rates!$C$6:$C$46,V1838-5),0)</f>
        <v>0</v>
      </c>
      <c r="Y1838" s="180">
        <f>IF(V1838&gt;0,INDEX(Scope_Labor_Rates!$S$6:$S$46,V1838-5),0)</f>
        <v>0</v>
      </c>
      <c r="Z1838" s="180">
        <f>IF(V1838&gt;0,INDEX(Scope_Labor_Rates!$R$6:$R$46,V1838-5),1)</f>
        <v>1</v>
      </c>
      <c r="AA1838" s="231">
        <f t="shared" si="252"/>
        <v>0</v>
      </c>
      <c r="AB1838" t="str">
        <f t="shared" si="253"/>
        <v/>
      </c>
      <c r="AC1838" s="178" t="str">
        <f t="shared" si="254"/>
        <v/>
      </c>
      <c r="AD1838" s="181">
        <f t="shared" si="255"/>
        <v>0</v>
      </c>
      <c r="AE1838" s="178">
        <f>IF(V1838&gt;0,P1838*INDEX(Scope_Labor_Rates!$E$6:$E$46,V1838-5),0)</f>
        <v>0</v>
      </c>
      <c r="AF1838" s="181">
        <f>IF(V1838&gt;0,AE1838*INDEX(Scope_Labor_Rates!$D$6:$D$46,V1838-5)*AA1838,0)</f>
        <v>0</v>
      </c>
      <c r="AG1838" s="178">
        <f>IF(V1838&gt;0,P1838*INDEX(Scope_Labor_Rates!$G$6:$G$46,V1838-5),0)</f>
        <v>0</v>
      </c>
      <c r="AH1838" s="181">
        <f>IF(V1838&gt;0,AG1838*INDEX(Scope_Labor_Rates!$F$6:$F$46,V1838-5)*AA1838,0)</f>
        <v>0</v>
      </c>
      <c r="AI1838" s="178">
        <f>IF(V1838&gt;0,P1838*INDEX(Scope_Labor_Rates!$I$6:$I$46,V1838-5),0)</f>
        <v>0</v>
      </c>
      <c r="AJ1838" s="181">
        <f>IF(V1838&gt;0,AI1838*INDEX(Scope_Labor_Rates!$H$6:$H$46,V1838-5)*AA1838,0)</f>
        <v>0</v>
      </c>
      <c r="AK1838" s="178">
        <f>IF(V1838&gt;0,P1838*INDEX(Scope_Labor_Rates!$K$6:$K$46,V1838-5),0)</f>
        <v>0</v>
      </c>
      <c r="AL1838" s="181">
        <f>IF(V1838&gt;0,AK1838*INDEX(Scope_Labor_Rates!$J$6:$J$46,V1838-5)*AA1838,0)</f>
        <v>0</v>
      </c>
      <c r="AM1838" s="178">
        <f>IF(V1838&gt;0,P1838*INDEX(Scope_Labor_Rates!$M$6:$M$46,V1838-5),0)</f>
        <v>0</v>
      </c>
      <c r="AN1838" s="178">
        <f>IF(V1838&gt;0,AM1838*INDEX(Scope_Labor_Rates!$L$6:$L$46,V1838-5)*AA1838,0)</f>
        <v>0</v>
      </c>
      <c r="AO1838" s="178">
        <f>IF(V1838&gt;0,P1838*INDEX(Scope_Labor_Rates!$O$6:$O$46,V1838-5)*AA1838,0)</f>
        <v>0</v>
      </c>
      <c r="AP1838" s="181">
        <f>IF(V1838&gt;0,P1838*INDEX(Scope_Labor_Rates!$Q$6:$Q$46,V1838-5)*AA1838,0)</f>
        <v>0</v>
      </c>
      <c r="AQ1838" s="178">
        <f t="shared" si="256"/>
        <v>0</v>
      </c>
      <c r="AR1838" s="178">
        <f t="shared" si="257"/>
        <v>0</v>
      </c>
      <c r="AS1838" s="178">
        <f t="shared" si="258"/>
        <v>0</v>
      </c>
      <c r="AT1838" s="178">
        <f t="shared" si="259"/>
        <v>0</v>
      </c>
      <c r="AU1838">
        <f t="shared" si="260"/>
        <v>0</v>
      </c>
    </row>
    <row r="1839" spans="1:47">
      <c r="A1839" t="str">
        <f>IF(All_Tasks!A1839="","",All_Tasks!A1839)</f>
        <v/>
      </c>
      <c r="B1839" t="str">
        <f>IF(All_Tasks!B1839="","",All_Tasks!B1839)</f>
        <v/>
      </c>
      <c r="C1839" t="str">
        <f>IF(All_Tasks!C1839="","",All_Tasks!C1839)</f>
        <v/>
      </c>
      <c r="D1839" t="str">
        <f>IF(All_Tasks!D1839="","",All_Tasks!D1839)</f>
        <v/>
      </c>
      <c r="E1839" t="str">
        <f>IF(All_Tasks!V1839&lt;&gt;"",All_Tasks!V1839,IF(All_Tasks!E1839&lt;&gt;"",All_Tasks!E1839,""))</f>
        <v/>
      </c>
      <c r="F1839" t="str">
        <f>IF(All_Tasks!F1839="","",All_Tasks!F1839)</f>
        <v/>
      </c>
      <c r="G1839" t="str">
        <f>IF(All_Tasks!G1839="","",All_Tasks!G1839)</f>
        <v/>
      </c>
      <c r="H1839" s="231" t="str">
        <f>IF(All_Tasks!H1839="","",All_Tasks!H1839)</f>
        <v/>
      </c>
      <c r="I1839" t="str">
        <f>IF(All_Tasks!I1839="","",All_Tasks!I1839)</f>
        <v/>
      </c>
      <c r="J1839" t="str">
        <f>IF(All_Tasks!J1839="","",All_Tasks!J1839)</f>
        <v/>
      </c>
      <c r="K1839" t="str">
        <f>IF(All_Tasks!K1839="","",All_Tasks!K1839)</f>
        <v/>
      </c>
      <c r="L1839" s="231" t="str">
        <f>IF(All_Tasks!L1839="","",All_Tasks!L1839)</f>
        <v/>
      </c>
      <c r="M1839" t="str">
        <f>IF(All_Tasks!M1839="","",All_Tasks!M1839)</f>
        <v/>
      </c>
      <c r="N1839" t="str">
        <f>IF(All_Tasks!N1839="","",All_Tasks!N1839)</f>
        <v/>
      </c>
      <c r="O1839" t="str">
        <f>IF(All_Tasks!O1839="","",All_Tasks!O1839)</f>
        <v/>
      </c>
      <c r="P1839" s="181">
        <f>IF(All_Tasks!P1839="",0,All_Tasks!P1839)</f>
        <v>0</v>
      </c>
      <c r="Q1839" s="181">
        <f>IF(All_Tasks!Q1839="",0,All_Tasks!Q1839)</f>
        <v>0</v>
      </c>
      <c r="R1839" s="181">
        <f>IF(All_Tasks!R1839="",0,All_Tasks!R1839)</f>
        <v>0</v>
      </c>
      <c r="S1839" s="181" t="str">
        <f>IF(All_Tasks!S1839="","",All_Tasks!S1839)</f>
        <v/>
      </c>
      <c r="T1839" t="str">
        <f>IF(All_Tasks!T1839="","",All_Tasks!T1839)</f>
        <v/>
      </c>
      <c r="U1839" t="str">
        <f>IF(All_Tasks!U1839="","",All_Tasks!U1839)</f>
        <v/>
      </c>
      <c r="V1839">
        <f>IF(A1839="",0,IFERROR(MATCH(A1839,Scope_Labor_Rates!$A$6:$A$46,0)+5,0))</f>
        <v>0</v>
      </c>
      <c r="W1839" s="178">
        <f>IF(V1839&gt;0,INDEX(Scope_Labor_Rates!$C$6:$C$46,V1839-5),0)</f>
        <v>0</v>
      </c>
      <c r="X1839" s="178">
        <f>IF(V1839&gt;0,INDEX(Scope_Labor_Rates!$C$6:$C$46,V1839-5),0)</f>
        <v>0</v>
      </c>
      <c r="Y1839" s="180">
        <f>IF(V1839&gt;0,INDEX(Scope_Labor_Rates!$S$6:$S$46,V1839-5),0)</f>
        <v>0</v>
      </c>
      <c r="Z1839" s="180">
        <f>IF(V1839&gt;0,INDEX(Scope_Labor_Rates!$R$6:$R$46,V1839-5),1)</f>
        <v>1</v>
      </c>
      <c r="AA1839" s="231">
        <f t="shared" si="252"/>
        <v>0</v>
      </c>
      <c r="AB1839" t="str">
        <f t="shared" si="253"/>
        <v/>
      </c>
      <c r="AC1839" s="178" t="str">
        <f t="shared" si="254"/>
        <v/>
      </c>
      <c r="AD1839" s="181">
        <f t="shared" si="255"/>
        <v>0</v>
      </c>
      <c r="AE1839" s="178">
        <f>IF(V1839&gt;0,P1839*INDEX(Scope_Labor_Rates!$E$6:$E$46,V1839-5),0)</f>
        <v>0</v>
      </c>
      <c r="AF1839" s="181">
        <f>IF(V1839&gt;0,AE1839*INDEX(Scope_Labor_Rates!$D$6:$D$46,V1839-5)*AA1839,0)</f>
        <v>0</v>
      </c>
      <c r="AG1839" s="178">
        <f>IF(V1839&gt;0,P1839*INDEX(Scope_Labor_Rates!$G$6:$G$46,V1839-5),0)</f>
        <v>0</v>
      </c>
      <c r="AH1839" s="181">
        <f>IF(V1839&gt;0,AG1839*INDEX(Scope_Labor_Rates!$F$6:$F$46,V1839-5)*AA1839,0)</f>
        <v>0</v>
      </c>
      <c r="AI1839" s="178">
        <f>IF(V1839&gt;0,P1839*INDEX(Scope_Labor_Rates!$I$6:$I$46,V1839-5),0)</f>
        <v>0</v>
      </c>
      <c r="AJ1839" s="181">
        <f>IF(V1839&gt;0,AI1839*INDEX(Scope_Labor_Rates!$H$6:$H$46,V1839-5)*AA1839,0)</f>
        <v>0</v>
      </c>
      <c r="AK1839" s="178">
        <f>IF(V1839&gt;0,P1839*INDEX(Scope_Labor_Rates!$K$6:$K$46,V1839-5),0)</f>
        <v>0</v>
      </c>
      <c r="AL1839" s="181">
        <f>IF(V1839&gt;0,AK1839*INDEX(Scope_Labor_Rates!$J$6:$J$46,V1839-5)*AA1839,0)</f>
        <v>0</v>
      </c>
      <c r="AM1839" s="178">
        <f>IF(V1839&gt;0,P1839*INDEX(Scope_Labor_Rates!$M$6:$M$46,V1839-5),0)</f>
        <v>0</v>
      </c>
      <c r="AN1839" s="178">
        <f>IF(V1839&gt;0,AM1839*INDEX(Scope_Labor_Rates!$L$6:$L$46,V1839-5)*AA1839,0)</f>
        <v>0</v>
      </c>
      <c r="AO1839" s="178">
        <f>IF(V1839&gt;0,P1839*INDEX(Scope_Labor_Rates!$O$6:$O$46,V1839-5)*AA1839,0)</f>
        <v>0</v>
      </c>
      <c r="AP1839" s="181">
        <f>IF(V1839&gt;0,P1839*INDEX(Scope_Labor_Rates!$Q$6:$Q$46,V1839-5)*AA1839,0)</f>
        <v>0</v>
      </c>
      <c r="AQ1839" s="178">
        <f t="shared" si="256"/>
        <v>0</v>
      </c>
      <c r="AR1839" s="178">
        <f t="shared" si="257"/>
        <v>0</v>
      </c>
      <c r="AS1839" s="178">
        <f t="shared" si="258"/>
        <v>0</v>
      </c>
      <c r="AT1839" s="178">
        <f t="shared" si="259"/>
        <v>0</v>
      </c>
      <c r="AU1839">
        <f t="shared" si="260"/>
        <v>0</v>
      </c>
    </row>
    <row r="1840" spans="1:47">
      <c r="A1840" t="str">
        <f>IF(All_Tasks!A1840="","",All_Tasks!A1840)</f>
        <v/>
      </c>
      <c r="B1840" t="str">
        <f>IF(All_Tasks!B1840="","",All_Tasks!B1840)</f>
        <v/>
      </c>
      <c r="C1840" t="str">
        <f>IF(All_Tasks!C1840="","",All_Tasks!C1840)</f>
        <v/>
      </c>
      <c r="D1840" t="str">
        <f>IF(All_Tasks!D1840="","",All_Tasks!D1840)</f>
        <v/>
      </c>
      <c r="E1840" t="str">
        <f>IF(All_Tasks!V1840&lt;&gt;"",All_Tasks!V1840,IF(All_Tasks!E1840&lt;&gt;"",All_Tasks!E1840,""))</f>
        <v/>
      </c>
      <c r="F1840" t="str">
        <f>IF(All_Tasks!F1840="","",All_Tasks!F1840)</f>
        <v/>
      </c>
      <c r="G1840" t="str">
        <f>IF(All_Tasks!G1840="","",All_Tasks!G1840)</f>
        <v/>
      </c>
      <c r="H1840" s="231" t="str">
        <f>IF(All_Tasks!H1840="","",All_Tasks!H1840)</f>
        <v/>
      </c>
      <c r="I1840" t="str">
        <f>IF(All_Tasks!I1840="","",All_Tasks!I1840)</f>
        <v/>
      </c>
      <c r="J1840" t="str">
        <f>IF(All_Tasks!J1840="","",All_Tasks!J1840)</f>
        <v/>
      </c>
      <c r="K1840" t="str">
        <f>IF(All_Tasks!K1840="","",All_Tasks!K1840)</f>
        <v/>
      </c>
      <c r="L1840" s="231" t="str">
        <f>IF(All_Tasks!L1840="","",All_Tasks!L1840)</f>
        <v/>
      </c>
      <c r="M1840" t="str">
        <f>IF(All_Tasks!M1840="","",All_Tasks!M1840)</f>
        <v/>
      </c>
      <c r="N1840" t="str">
        <f>IF(All_Tasks!N1840="","",All_Tasks!N1840)</f>
        <v/>
      </c>
      <c r="O1840" t="str">
        <f>IF(All_Tasks!O1840="","",All_Tasks!O1840)</f>
        <v/>
      </c>
      <c r="P1840" s="181">
        <f>IF(All_Tasks!P1840="",0,All_Tasks!P1840)</f>
        <v>0</v>
      </c>
      <c r="Q1840" s="181">
        <f>IF(All_Tasks!Q1840="",0,All_Tasks!Q1840)</f>
        <v>0</v>
      </c>
      <c r="R1840" s="181">
        <f>IF(All_Tasks!R1840="",0,All_Tasks!R1840)</f>
        <v>0</v>
      </c>
      <c r="S1840" s="181" t="str">
        <f>IF(All_Tasks!S1840="","",All_Tasks!S1840)</f>
        <v/>
      </c>
      <c r="T1840" t="str">
        <f>IF(All_Tasks!T1840="","",All_Tasks!T1840)</f>
        <v/>
      </c>
      <c r="U1840" t="str">
        <f>IF(All_Tasks!U1840="","",All_Tasks!U1840)</f>
        <v/>
      </c>
      <c r="V1840">
        <f>IF(A1840="",0,IFERROR(MATCH(A1840,Scope_Labor_Rates!$A$6:$A$46,0)+5,0))</f>
        <v>0</v>
      </c>
      <c r="W1840" s="178">
        <f>IF(V1840&gt;0,INDEX(Scope_Labor_Rates!$C$6:$C$46,V1840-5),0)</f>
        <v>0</v>
      </c>
      <c r="X1840" s="178">
        <f>IF(V1840&gt;0,INDEX(Scope_Labor_Rates!$C$6:$C$46,V1840-5),0)</f>
        <v>0</v>
      </c>
      <c r="Y1840" s="180">
        <f>IF(V1840&gt;0,INDEX(Scope_Labor_Rates!$S$6:$S$46,V1840-5),0)</f>
        <v>0</v>
      </c>
      <c r="Z1840" s="180">
        <f>IF(V1840&gt;0,INDEX(Scope_Labor_Rates!$R$6:$R$46,V1840-5),1)</f>
        <v>1</v>
      </c>
      <c r="AA1840" s="231">
        <f t="shared" si="252"/>
        <v>0</v>
      </c>
      <c r="AB1840" t="str">
        <f t="shared" si="253"/>
        <v/>
      </c>
      <c r="AC1840" s="178" t="str">
        <f t="shared" si="254"/>
        <v/>
      </c>
      <c r="AD1840" s="181">
        <f t="shared" si="255"/>
        <v>0</v>
      </c>
      <c r="AE1840" s="178">
        <f>IF(V1840&gt;0,P1840*INDEX(Scope_Labor_Rates!$E$6:$E$46,V1840-5),0)</f>
        <v>0</v>
      </c>
      <c r="AF1840" s="181">
        <f>IF(V1840&gt;0,AE1840*INDEX(Scope_Labor_Rates!$D$6:$D$46,V1840-5)*AA1840,0)</f>
        <v>0</v>
      </c>
      <c r="AG1840" s="178">
        <f>IF(V1840&gt;0,P1840*INDEX(Scope_Labor_Rates!$G$6:$G$46,V1840-5),0)</f>
        <v>0</v>
      </c>
      <c r="AH1840" s="181">
        <f>IF(V1840&gt;0,AG1840*INDEX(Scope_Labor_Rates!$F$6:$F$46,V1840-5)*AA1840,0)</f>
        <v>0</v>
      </c>
      <c r="AI1840" s="178">
        <f>IF(V1840&gt;0,P1840*INDEX(Scope_Labor_Rates!$I$6:$I$46,V1840-5),0)</f>
        <v>0</v>
      </c>
      <c r="AJ1840" s="181">
        <f>IF(V1840&gt;0,AI1840*INDEX(Scope_Labor_Rates!$H$6:$H$46,V1840-5)*AA1840,0)</f>
        <v>0</v>
      </c>
      <c r="AK1840" s="178">
        <f>IF(V1840&gt;0,P1840*INDEX(Scope_Labor_Rates!$K$6:$K$46,V1840-5),0)</f>
        <v>0</v>
      </c>
      <c r="AL1840" s="181">
        <f>IF(V1840&gt;0,AK1840*INDEX(Scope_Labor_Rates!$J$6:$J$46,V1840-5)*AA1840,0)</f>
        <v>0</v>
      </c>
      <c r="AM1840" s="178">
        <f>IF(V1840&gt;0,P1840*INDEX(Scope_Labor_Rates!$M$6:$M$46,V1840-5),0)</f>
        <v>0</v>
      </c>
      <c r="AN1840" s="178">
        <f>IF(V1840&gt;0,AM1840*INDEX(Scope_Labor_Rates!$L$6:$L$46,V1840-5)*AA1840,0)</f>
        <v>0</v>
      </c>
      <c r="AO1840" s="178">
        <f>IF(V1840&gt;0,P1840*INDEX(Scope_Labor_Rates!$O$6:$O$46,V1840-5)*AA1840,0)</f>
        <v>0</v>
      </c>
      <c r="AP1840" s="181">
        <f>IF(V1840&gt;0,P1840*INDEX(Scope_Labor_Rates!$Q$6:$Q$46,V1840-5)*AA1840,0)</f>
        <v>0</v>
      </c>
      <c r="AQ1840" s="178">
        <f t="shared" si="256"/>
        <v>0</v>
      </c>
      <c r="AR1840" s="178">
        <f t="shared" si="257"/>
        <v>0</v>
      </c>
      <c r="AS1840" s="178">
        <f t="shared" si="258"/>
        <v>0</v>
      </c>
      <c r="AT1840" s="178">
        <f t="shared" si="259"/>
        <v>0</v>
      </c>
      <c r="AU1840">
        <f t="shared" si="260"/>
        <v>0</v>
      </c>
    </row>
    <row r="1841" spans="1:47">
      <c r="A1841" t="str">
        <f>IF(All_Tasks!A1841="","",All_Tasks!A1841)</f>
        <v/>
      </c>
      <c r="B1841" t="str">
        <f>IF(All_Tasks!B1841="","",All_Tasks!B1841)</f>
        <v/>
      </c>
      <c r="C1841" t="str">
        <f>IF(All_Tasks!C1841="","",All_Tasks!C1841)</f>
        <v/>
      </c>
      <c r="D1841" t="str">
        <f>IF(All_Tasks!D1841="","",All_Tasks!D1841)</f>
        <v/>
      </c>
      <c r="E1841" t="str">
        <f>IF(All_Tasks!V1841&lt;&gt;"",All_Tasks!V1841,IF(All_Tasks!E1841&lt;&gt;"",All_Tasks!E1841,""))</f>
        <v/>
      </c>
      <c r="F1841" t="str">
        <f>IF(All_Tasks!F1841="","",All_Tasks!F1841)</f>
        <v/>
      </c>
      <c r="G1841" t="str">
        <f>IF(All_Tasks!G1841="","",All_Tasks!G1841)</f>
        <v/>
      </c>
      <c r="H1841" s="231" t="str">
        <f>IF(All_Tasks!H1841="","",All_Tasks!H1841)</f>
        <v/>
      </c>
      <c r="I1841" t="str">
        <f>IF(All_Tasks!I1841="","",All_Tasks!I1841)</f>
        <v/>
      </c>
      <c r="J1841" t="str">
        <f>IF(All_Tasks!J1841="","",All_Tasks!J1841)</f>
        <v/>
      </c>
      <c r="K1841" t="str">
        <f>IF(All_Tasks!K1841="","",All_Tasks!K1841)</f>
        <v/>
      </c>
      <c r="L1841" s="231" t="str">
        <f>IF(All_Tasks!L1841="","",All_Tasks!L1841)</f>
        <v/>
      </c>
      <c r="M1841" t="str">
        <f>IF(All_Tasks!M1841="","",All_Tasks!M1841)</f>
        <v/>
      </c>
      <c r="N1841" t="str">
        <f>IF(All_Tasks!N1841="","",All_Tasks!N1841)</f>
        <v/>
      </c>
      <c r="O1841" t="str">
        <f>IF(All_Tasks!O1841="","",All_Tasks!O1841)</f>
        <v/>
      </c>
      <c r="P1841" s="181">
        <f>IF(All_Tasks!P1841="",0,All_Tasks!P1841)</f>
        <v>0</v>
      </c>
      <c r="Q1841" s="181">
        <f>IF(All_Tasks!Q1841="",0,All_Tasks!Q1841)</f>
        <v>0</v>
      </c>
      <c r="R1841" s="181">
        <f>IF(All_Tasks!R1841="",0,All_Tasks!R1841)</f>
        <v>0</v>
      </c>
      <c r="S1841" s="181" t="str">
        <f>IF(All_Tasks!S1841="","",All_Tasks!S1841)</f>
        <v/>
      </c>
      <c r="T1841" t="str">
        <f>IF(All_Tasks!T1841="","",All_Tasks!T1841)</f>
        <v/>
      </c>
      <c r="U1841" t="str">
        <f>IF(All_Tasks!U1841="","",All_Tasks!U1841)</f>
        <v/>
      </c>
      <c r="V1841">
        <f>IF(A1841="",0,IFERROR(MATCH(A1841,Scope_Labor_Rates!$A$6:$A$46,0)+5,0))</f>
        <v>0</v>
      </c>
      <c r="W1841" s="178">
        <f>IF(V1841&gt;0,INDEX(Scope_Labor_Rates!$C$6:$C$46,V1841-5),0)</f>
        <v>0</v>
      </c>
      <c r="X1841" s="178">
        <f>IF(V1841&gt;0,INDEX(Scope_Labor_Rates!$C$6:$C$46,V1841-5),0)</f>
        <v>0</v>
      </c>
      <c r="Y1841" s="180">
        <f>IF(V1841&gt;0,INDEX(Scope_Labor_Rates!$S$6:$S$46,V1841-5),0)</f>
        <v>0</v>
      </c>
      <c r="Z1841" s="180">
        <f>IF(V1841&gt;0,INDEX(Scope_Labor_Rates!$R$6:$R$46,V1841-5),1)</f>
        <v>1</v>
      </c>
      <c r="AA1841" s="231">
        <f t="shared" si="252"/>
        <v>0</v>
      </c>
      <c r="AB1841" t="str">
        <f t="shared" si="253"/>
        <v/>
      </c>
      <c r="AC1841" s="178" t="str">
        <f t="shared" si="254"/>
        <v/>
      </c>
      <c r="AD1841" s="181">
        <f t="shared" si="255"/>
        <v>0</v>
      </c>
      <c r="AE1841" s="178">
        <f>IF(V1841&gt;0,P1841*INDEX(Scope_Labor_Rates!$E$6:$E$46,V1841-5),0)</f>
        <v>0</v>
      </c>
      <c r="AF1841" s="181">
        <f>IF(V1841&gt;0,AE1841*INDEX(Scope_Labor_Rates!$D$6:$D$46,V1841-5)*AA1841,0)</f>
        <v>0</v>
      </c>
      <c r="AG1841" s="178">
        <f>IF(V1841&gt;0,P1841*INDEX(Scope_Labor_Rates!$G$6:$G$46,V1841-5),0)</f>
        <v>0</v>
      </c>
      <c r="AH1841" s="181">
        <f>IF(V1841&gt;0,AG1841*INDEX(Scope_Labor_Rates!$F$6:$F$46,V1841-5)*AA1841,0)</f>
        <v>0</v>
      </c>
      <c r="AI1841" s="178">
        <f>IF(V1841&gt;0,P1841*INDEX(Scope_Labor_Rates!$I$6:$I$46,V1841-5),0)</f>
        <v>0</v>
      </c>
      <c r="AJ1841" s="181">
        <f>IF(V1841&gt;0,AI1841*INDEX(Scope_Labor_Rates!$H$6:$H$46,V1841-5)*AA1841,0)</f>
        <v>0</v>
      </c>
      <c r="AK1841" s="178">
        <f>IF(V1841&gt;0,P1841*INDEX(Scope_Labor_Rates!$K$6:$K$46,V1841-5),0)</f>
        <v>0</v>
      </c>
      <c r="AL1841" s="181">
        <f>IF(V1841&gt;0,AK1841*INDEX(Scope_Labor_Rates!$J$6:$J$46,V1841-5)*AA1841,0)</f>
        <v>0</v>
      </c>
      <c r="AM1841" s="178">
        <f>IF(V1841&gt;0,P1841*INDEX(Scope_Labor_Rates!$M$6:$M$46,V1841-5),0)</f>
        <v>0</v>
      </c>
      <c r="AN1841" s="178">
        <f>IF(V1841&gt;0,AM1841*INDEX(Scope_Labor_Rates!$L$6:$L$46,V1841-5)*AA1841,0)</f>
        <v>0</v>
      </c>
      <c r="AO1841" s="178">
        <f>IF(V1841&gt;0,P1841*INDEX(Scope_Labor_Rates!$O$6:$O$46,V1841-5)*AA1841,0)</f>
        <v>0</v>
      </c>
      <c r="AP1841" s="181">
        <f>IF(V1841&gt;0,P1841*INDEX(Scope_Labor_Rates!$Q$6:$Q$46,V1841-5)*AA1841,0)</f>
        <v>0</v>
      </c>
      <c r="AQ1841" s="178">
        <f t="shared" si="256"/>
        <v>0</v>
      </c>
      <c r="AR1841" s="178">
        <f t="shared" si="257"/>
        <v>0</v>
      </c>
      <c r="AS1841" s="178">
        <f t="shared" si="258"/>
        <v>0</v>
      </c>
      <c r="AT1841" s="178">
        <f t="shared" si="259"/>
        <v>0</v>
      </c>
      <c r="AU1841">
        <f t="shared" si="260"/>
        <v>0</v>
      </c>
    </row>
    <row r="1842" spans="1:47">
      <c r="A1842" t="str">
        <f>IF(All_Tasks!A1842="","",All_Tasks!A1842)</f>
        <v/>
      </c>
      <c r="B1842" t="str">
        <f>IF(All_Tasks!B1842="","",All_Tasks!B1842)</f>
        <v/>
      </c>
      <c r="C1842" t="str">
        <f>IF(All_Tasks!C1842="","",All_Tasks!C1842)</f>
        <v/>
      </c>
      <c r="D1842" t="str">
        <f>IF(All_Tasks!D1842="","",All_Tasks!D1842)</f>
        <v/>
      </c>
      <c r="E1842" t="str">
        <f>IF(All_Tasks!V1842&lt;&gt;"",All_Tasks!V1842,IF(All_Tasks!E1842&lt;&gt;"",All_Tasks!E1842,""))</f>
        <v/>
      </c>
      <c r="F1842" t="str">
        <f>IF(All_Tasks!F1842="","",All_Tasks!F1842)</f>
        <v/>
      </c>
      <c r="G1842" t="str">
        <f>IF(All_Tasks!G1842="","",All_Tasks!G1842)</f>
        <v/>
      </c>
      <c r="H1842" s="231" t="str">
        <f>IF(All_Tasks!H1842="","",All_Tasks!H1842)</f>
        <v/>
      </c>
      <c r="I1842" t="str">
        <f>IF(All_Tasks!I1842="","",All_Tasks!I1842)</f>
        <v/>
      </c>
      <c r="J1842" t="str">
        <f>IF(All_Tasks!J1842="","",All_Tasks!J1842)</f>
        <v/>
      </c>
      <c r="K1842" t="str">
        <f>IF(All_Tasks!K1842="","",All_Tasks!K1842)</f>
        <v/>
      </c>
      <c r="L1842" s="231" t="str">
        <f>IF(All_Tasks!L1842="","",All_Tasks!L1842)</f>
        <v/>
      </c>
      <c r="M1842" t="str">
        <f>IF(All_Tasks!M1842="","",All_Tasks!M1842)</f>
        <v/>
      </c>
      <c r="N1842" t="str">
        <f>IF(All_Tasks!N1842="","",All_Tasks!N1842)</f>
        <v/>
      </c>
      <c r="O1842" t="str">
        <f>IF(All_Tasks!O1842="","",All_Tasks!O1842)</f>
        <v/>
      </c>
      <c r="P1842" s="181">
        <f>IF(All_Tasks!P1842="",0,All_Tasks!P1842)</f>
        <v>0</v>
      </c>
      <c r="Q1842" s="181">
        <f>IF(All_Tasks!Q1842="",0,All_Tasks!Q1842)</f>
        <v>0</v>
      </c>
      <c r="R1842" s="181">
        <f>IF(All_Tasks!R1842="",0,All_Tasks!R1842)</f>
        <v>0</v>
      </c>
      <c r="S1842" s="181" t="str">
        <f>IF(All_Tasks!S1842="","",All_Tasks!S1842)</f>
        <v/>
      </c>
      <c r="T1842" t="str">
        <f>IF(All_Tasks!T1842="","",All_Tasks!T1842)</f>
        <v/>
      </c>
      <c r="U1842" t="str">
        <f>IF(All_Tasks!U1842="","",All_Tasks!U1842)</f>
        <v/>
      </c>
      <c r="V1842">
        <f>IF(A1842="",0,IFERROR(MATCH(A1842,Scope_Labor_Rates!$A$6:$A$46,0)+5,0))</f>
        <v>0</v>
      </c>
      <c r="W1842" s="178">
        <f>IF(V1842&gt;0,INDEX(Scope_Labor_Rates!$C$6:$C$46,V1842-5),0)</f>
        <v>0</v>
      </c>
      <c r="X1842" s="178">
        <f>IF(V1842&gt;0,INDEX(Scope_Labor_Rates!$C$6:$C$46,V1842-5),0)</f>
        <v>0</v>
      </c>
      <c r="Y1842" s="180">
        <f>IF(V1842&gt;0,INDEX(Scope_Labor_Rates!$S$6:$S$46,V1842-5),0)</f>
        <v>0</v>
      </c>
      <c r="Z1842" s="180">
        <f>IF(V1842&gt;0,INDEX(Scope_Labor_Rates!$R$6:$R$46,V1842-5),1)</f>
        <v>1</v>
      </c>
      <c r="AA1842" s="231">
        <f t="shared" si="252"/>
        <v>0</v>
      </c>
      <c r="AB1842" t="str">
        <f t="shared" si="253"/>
        <v/>
      </c>
      <c r="AC1842" s="178" t="str">
        <f t="shared" si="254"/>
        <v/>
      </c>
      <c r="AD1842" s="181">
        <f t="shared" si="255"/>
        <v>0</v>
      </c>
      <c r="AE1842" s="178">
        <f>IF(V1842&gt;0,P1842*INDEX(Scope_Labor_Rates!$E$6:$E$46,V1842-5),0)</f>
        <v>0</v>
      </c>
      <c r="AF1842" s="181">
        <f>IF(V1842&gt;0,AE1842*INDEX(Scope_Labor_Rates!$D$6:$D$46,V1842-5)*AA1842,0)</f>
        <v>0</v>
      </c>
      <c r="AG1842" s="178">
        <f>IF(V1842&gt;0,P1842*INDEX(Scope_Labor_Rates!$G$6:$G$46,V1842-5),0)</f>
        <v>0</v>
      </c>
      <c r="AH1842" s="181">
        <f>IF(V1842&gt;0,AG1842*INDEX(Scope_Labor_Rates!$F$6:$F$46,V1842-5)*AA1842,0)</f>
        <v>0</v>
      </c>
      <c r="AI1842" s="178">
        <f>IF(V1842&gt;0,P1842*INDEX(Scope_Labor_Rates!$I$6:$I$46,V1842-5),0)</f>
        <v>0</v>
      </c>
      <c r="AJ1842" s="181">
        <f>IF(V1842&gt;0,AI1842*INDEX(Scope_Labor_Rates!$H$6:$H$46,V1842-5)*AA1842,0)</f>
        <v>0</v>
      </c>
      <c r="AK1842" s="178">
        <f>IF(V1842&gt;0,P1842*INDEX(Scope_Labor_Rates!$K$6:$K$46,V1842-5),0)</f>
        <v>0</v>
      </c>
      <c r="AL1842" s="181">
        <f>IF(V1842&gt;0,AK1842*INDEX(Scope_Labor_Rates!$J$6:$J$46,V1842-5)*AA1842,0)</f>
        <v>0</v>
      </c>
      <c r="AM1842" s="178">
        <f>IF(V1842&gt;0,P1842*INDEX(Scope_Labor_Rates!$M$6:$M$46,V1842-5),0)</f>
        <v>0</v>
      </c>
      <c r="AN1842" s="178">
        <f>IF(V1842&gt;0,AM1842*INDEX(Scope_Labor_Rates!$L$6:$L$46,V1842-5)*AA1842,0)</f>
        <v>0</v>
      </c>
      <c r="AO1842" s="178">
        <f>IF(V1842&gt;0,P1842*INDEX(Scope_Labor_Rates!$O$6:$O$46,V1842-5)*AA1842,0)</f>
        <v>0</v>
      </c>
      <c r="AP1842" s="181">
        <f>IF(V1842&gt;0,P1842*INDEX(Scope_Labor_Rates!$Q$6:$Q$46,V1842-5)*AA1842,0)</f>
        <v>0</v>
      </c>
      <c r="AQ1842" s="178">
        <f t="shared" si="256"/>
        <v>0</v>
      </c>
      <c r="AR1842" s="178">
        <f t="shared" si="257"/>
        <v>0</v>
      </c>
      <c r="AS1842" s="178">
        <f t="shared" si="258"/>
        <v>0</v>
      </c>
      <c r="AT1842" s="178">
        <f t="shared" si="259"/>
        <v>0</v>
      </c>
      <c r="AU1842">
        <f t="shared" si="260"/>
        <v>0</v>
      </c>
    </row>
    <row r="1843" spans="1:47">
      <c r="A1843" t="str">
        <f>IF(All_Tasks!A1843="","",All_Tasks!A1843)</f>
        <v/>
      </c>
      <c r="B1843" t="str">
        <f>IF(All_Tasks!B1843="","",All_Tasks!B1843)</f>
        <v/>
      </c>
      <c r="C1843" t="str">
        <f>IF(All_Tasks!C1843="","",All_Tasks!C1843)</f>
        <v/>
      </c>
      <c r="D1843" t="str">
        <f>IF(All_Tasks!D1843="","",All_Tasks!D1843)</f>
        <v/>
      </c>
      <c r="E1843" t="str">
        <f>IF(All_Tasks!V1843&lt;&gt;"",All_Tasks!V1843,IF(All_Tasks!E1843&lt;&gt;"",All_Tasks!E1843,""))</f>
        <v/>
      </c>
      <c r="F1843" t="str">
        <f>IF(All_Tasks!F1843="","",All_Tasks!F1843)</f>
        <v/>
      </c>
      <c r="G1843" t="str">
        <f>IF(All_Tasks!G1843="","",All_Tasks!G1843)</f>
        <v/>
      </c>
      <c r="H1843" s="231" t="str">
        <f>IF(All_Tasks!H1843="","",All_Tasks!H1843)</f>
        <v/>
      </c>
      <c r="I1843" t="str">
        <f>IF(All_Tasks!I1843="","",All_Tasks!I1843)</f>
        <v/>
      </c>
      <c r="J1843" t="str">
        <f>IF(All_Tasks!J1843="","",All_Tasks!J1843)</f>
        <v/>
      </c>
      <c r="K1843" t="str">
        <f>IF(All_Tasks!K1843="","",All_Tasks!K1843)</f>
        <v/>
      </c>
      <c r="L1843" s="231" t="str">
        <f>IF(All_Tasks!L1843="","",All_Tasks!L1843)</f>
        <v/>
      </c>
      <c r="M1843" t="str">
        <f>IF(All_Tasks!M1843="","",All_Tasks!M1843)</f>
        <v/>
      </c>
      <c r="N1843" t="str">
        <f>IF(All_Tasks!N1843="","",All_Tasks!N1843)</f>
        <v/>
      </c>
      <c r="O1843" t="str">
        <f>IF(All_Tasks!O1843="","",All_Tasks!O1843)</f>
        <v/>
      </c>
      <c r="P1843" s="181">
        <f>IF(All_Tasks!P1843="",0,All_Tasks!P1843)</f>
        <v>0</v>
      </c>
      <c r="Q1843" s="181">
        <f>IF(All_Tasks!Q1843="",0,All_Tasks!Q1843)</f>
        <v>0</v>
      </c>
      <c r="R1843" s="181">
        <f>IF(All_Tasks!R1843="",0,All_Tasks!R1843)</f>
        <v>0</v>
      </c>
      <c r="S1843" s="181" t="str">
        <f>IF(All_Tasks!S1843="","",All_Tasks!S1843)</f>
        <v/>
      </c>
      <c r="T1843" t="str">
        <f>IF(All_Tasks!T1843="","",All_Tasks!T1843)</f>
        <v/>
      </c>
      <c r="U1843" t="str">
        <f>IF(All_Tasks!U1843="","",All_Tasks!U1843)</f>
        <v/>
      </c>
      <c r="V1843">
        <f>IF(A1843="",0,IFERROR(MATCH(A1843,Scope_Labor_Rates!$A$6:$A$46,0)+5,0))</f>
        <v>0</v>
      </c>
      <c r="W1843" s="178">
        <f>IF(V1843&gt;0,INDEX(Scope_Labor_Rates!$C$6:$C$46,V1843-5),0)</f>
        <v>0</v>
      </c>
      <c r="X1843" s="178">
        <f>IF(V1843&gt;0,INDEX(Scope_Labor_Rates!$C$6:$C$46,V1843-5),0)</f>
        <v>0</v>
      </c>
      <c r="Y1843" s="180">
        <f>IF(V1843&gt;0,INDEX(Scope_Labor_Rates!$S$6:$S$46,V1843-5),0)</f>
        <v>0</v>
      </c>
      <c r="Z1843" s="180">
        <f>IF(V1843&gt;0,INDEX(Scope_Labor_Rates!$R$6:$R$46,V1843-5),1)</f>
        <v>1</v>
      </c>
      <c r="AA1843" s="231">
        <f t="shared" si="252"/>
        <v>0</v>
      </c>
      <c r="AB1843" t="str">
        <f t="shared" si="253"/>
        <v/>
      </c>
      <c r="AC1843" s="178" t="str">
        <f t="shared" si="254"/>
        <v/>
      </c>
      <c r="AD1843" s="181">
        <f t="shared" si="255"/>
        <v>0</v>
      </c>
      <c r="AE1843" s="178">
        <f>IF(V1843&gt;0,P1843*INDEX(Scope_Labor_Rates!$E$6:$E$46,V1843-5),0)</f>
        <v>0</v>
      </c>
      <c r="AF1843" s="181">
        <f>IF(V1843&gt;0,AE1843*INDEX(Scope_Labor_Rates!$D$6:$D$46,V1843-5)*AA1843,0)</f>
        <v>0</v>
      </c>
      <c r="AG1843" s="178">
        <f>IF(V1843&gt;0,P1843*INDEX(Scope_Labor_Rates!$G$6:$G$46,V1843-5),0)</f>
        <v>0</v>
      </c>
      <c r="AH1843" s="181">
        <f>IF(V1843&gt;0,AG1843*INDEX(Scope_Labor_Rates!$F$6:$F$46,V1843-5)*AA1843,0)</f>
        <v>0</v>
      </c>
      <c r="AI1843" s="178">
        <f>IF(V1843&gt;0,P1843*INDEX(Scope_Labor_Rates!$I$6:$I$46,V1843-5),0)</f>
        <v>0</v>
      </c>
      <c r="AJ1843" s="181">
        <f>IF(V1843&gt;0,AI1843*INDEX(Scope_Labor_Rates!$H$6:$H$46,V1843-5)*AA1843,0)</f>
        <v>0</v>
      </c>
      <c r="AK1843" s="178">
        <f>IF(V1843&gt;0,P1843*INDEX(Scope_Labor_Rates!$K$6:$K$46,V1843-5),0)</f>
        <v>0</v>
      </c>
      <c r="AL1843" s="181">
        <f>IF(V1843&gt;0,AK1843*INDEX(Scope_Labor_Rates!$J$6:$J$46,V1843-5)*AA1843,0)</f>
        <v>0</v>
      </c>
      <c r="AM1843" s="178">
        <f>IF(V1843&gt;0,P1843*INDEX(Scope_Labor_Rates!$M$6:$M$46,V1843-5),0)</f>
        <v>0</v>
      </c>
      <c r="AN1843" s="178">
        <f>IF(V1843&gt;0,AM1843*INDEX(Scope_Labor_Rates!$L$6:$L$46,V1843-5)*AA1843,0)</f>
        <v>0</v>
      </c>
      <c r="AO1843" s="178">
        <f>IF(V1843&gt;0,P1843*INDEX(Scope_Labor_Rates!$O$6:$O$46,V1843-5)*AA1843,0)</f>
        <v>0</v>
      </c>
      <c r="AP1843" s="181">
        <f>IF(V1843&gt;0,P1843*INDEX(Scope_Labor_Rates!$Q$6:$Q$46,V1843-5)*AA1843,0)</f>
        <v>0</v>
      </c>
      <c r="AQ1843" s="178">
        <f t="shared" si="256"/>
        <v>0</v>
      </c>
      <c r="AR1843" s="178">
        <f t="shared" si="257"/>
        <v>0</v>
      </c>
      <c r="AS1843" s="178">
        <f t="shared" si="258"/>
        <v>0</v>
      </c>
      <c r="AT1843" s="178">
        <f t="shared" si="259"/>
        <v>0</v>
      </c>
      <c r="AU1843">
        <f t="shared" si="260"/>
        <v>0</v>
      </c>
    </row>
    <row r="1844" spans="1:47">
      <c r="A1844" t="str">
        <f>IF(All_Tasks!A1844="","",All_Tasks!A1844)</f>
        <v/>
      </c>
      <c r="B1844" t="str">
        <f>IF(All_Tasks!B1844="","",All_Tasks!B1844)</f>
        <v/>
      </c>
      <c r="C1844" t="str">
        <f>IF(All_Tasks!C1844="","",All_Tasks!C1844)</f>
        <v/>
      </c>
      <c r="D1844" t="str">
        <f>IF(All_Tasks!D1844="","",All_Tasks!D1844)</f>
        <v/>
      </c>
      <c r="E1844" t="str">
        <f>IF(All_Tasks!V1844&lt;&gt;"",All_Tasks!V1844,IF(All_Tasks!E1844&lt;&gt;"",All_Tasks!E1844,""))</f>
        <v/>
      </c>
      <c r="F1844" t="str">
        <f>IF(All_Tasks!F1844="","",All_Tasks!F1844)</f>
        <v/>
      </c>
      <c r="G1844" t="str">
        <f>IF(All_Tasks!G1844="","",All_Tasks!G1844)</f>
        <v/>
      </c>
      <c r="H1844" s="231" t="str">
        <f>IF(All_Tasks!H1844="","",All_Tasks!H1844)</f>
        <v/>
      </c>
      <c r="I1844" t="str">
        <f>IF(All_Tasks!I1844="","",All_Tasks!I1844)</f>
        <v/>
      </c>
      <c r="J1844" t="str">
        <f>IF(All_Tasks!J1844="","",All_Tasks!J1844)</f>
        <v/>
      </c>
      <c r="K1844" t="str">
        <f>IF(All_Tasks!K1844="","",All_Tasks!K1844)</f>
        <v/>
      </c>
      <c r="L1844" s="231" t="str">
        <f>IF(All_Tasks!L1844="","",All_Tasks!L1844)</f>
        <v/>
      </c>
      <c r="M1844" t="str">
        <f>IF(All_Tasks!M1844="","",All_Tasks!M1844)</f>
        <v/>
      </c>
      <c r="N1844" t="str">
        <f>IF(All_Tasks!N1844="","",All_Tasks!N1844)</f>
        <v/>
      </c>
      <c r="O1844" t="str">
        <f>IF(All_Tasks!O1844="","",All_Tasks!O1844)</f>
        <v/>
      </c>
      <c r="P1844" s="181">
        <f>IF(All_Tasks!P1844="",0,All_Tasks!P1844)</f>
        <v>0</v>
      </c>
      <c r="Q1844" s="181">
        <f>IF(All_Tasks!Q1844="",0,All_Tasks!Q1844)</f>
        <v>0</v>
      </c>
      <c r="R1844" s="181">
        <f>IF(All_Tasks!R1844="",0,All_Tasks!R1844)</f>
        <v>0</v>
      </c>
      <c r="S1844" s="181" t="str">
        <f>IF(All_Tasks!S1844="","",All_Tasks!S1844)</f>
        <v/>
      </c>
      <c r="T1844" t="str">
        <f>IF(All_Tasks!T1844="","",All_Tasks!T1844)</f>
        <v/>
      </c>
      <c r="U1844" t="str">
        <f>IF(All_Tasks!U1844="","",All_Tasks!U1844)</f>
        <v/>
      </c>
      <c r="V1844">
        <f>IF(A1844="",0,IFERROR(MATCH(A1844,Scope_Labor_Rates!$A$6:$A$46,0)+5,0))</f>
        <v>0</v>
      </c>
      <c r="W1844" s="178">
        <f>IF(V1844&gt;0,INDEX(Scope_Labor_Rates!$C$6:$C$46,V1844-5),0)</f>
        <v>0</v>
      </c>
      <c r="X1844" s="178">
        <f>IF(V1844&gt;0,INDEX(Scope_Labor_Rates!$C$6:$C$46,V1844-5),0)</f>
        <v>0</v>
      </c>
      <c r="Y1844" s="180">
        <f>IF(V1844&gt;0,INDEX(Scope_Labor_Rates!$S$6:$S$46,V1844-5),0)</f>
        <v>0</v>
      </c>
      <c r="Z1844" s="180">
        <f>IF(V1844&gt;0,INDEX(Scope_Labor_Rates!$R$6:$R$46,V1844-5),1)</f>
        <v>1</v>
      </c>
      <c r="AA1844" s="231">
        <f t="shared" si="252"/>
        <v>0</v>
      </c>
      <c r="AB1844" t="str">
        <f t="shared" si="253"/>
        <v/>
      </c>
      <c r="AC1844" s="178" t="str">
        <f t="shared" si="254"/>
        <v/>
      </c>
      <c r="AD1844" s="181">
        <f t="shared" si="255"/>
        <v>0</v>
      </c>
      <c r="AE1844" s="178">
        <f>IF(V1844&gt;0,P1844*INDEX(Scope_Labor_Rates!$E$6:$E$46,V1844-5),0)</f>
        <v>0</v>
      </c>
      <c r="AF1844" s="181">
        <f>IF(V1844&gt;0,AE1844*INDEX(Scope_Labor_Rates!$D$6:$D$46,V1844-5)*AA1844,0)</f>
        <v>0</v>
      </c>
      <c r="AG1844" s="178">
        <f>IF(V1844&gt;0,P1844*INDEX(Scope_Labor_Rates!$G$6:$G$46,V1844-5),0)</f>
        <v>0</v>
      </c>
      <c r="AH1844" s="181">
        <f>IF(V1844&gt;0,AG1844*INDEX(Scope_Labor_Rates!$F$6:$F$46,V1844-5)*AA1844,0)</f>
        <v>0</v>
      </c>
      <c r="AI1844" s="178">
        <f>IF(V1844&gt;0,P1844*INDEX(Scope_Labor_Rates!$I$6:$I$46,V1844-5),0)</f>
        <v>0</v>
      </c>
      <c r="AJ1844" s="181">
        <f>IF(V1844&gt;0,AI1844*INDEX(Scope_Labor_Rates!$H$6:$H$46,V1844-5)*AA1844,0)</f>
        <v>0</v>
      </c>
      <c r="AK1844" s="178">
        <f>IF(V1844&gt;0,P1844*INDEX(Scope_Labor_Rates!$K$6:$K$46,V1844-5),0)</f>
        <v>0</v>
      </c>
      <c r="AL1844" s="181">
        <f>IF(V1844&gt;0,AK1844*INDEX(Scope_Labor_Rates!$J$6:$J$46,V1844-5)*AA1844,0)</f>
        <v>0</v>
      </c>
      <c r="AM1844" s="178">
        <f>IF(V1844&gt;0,P1844*INDEX(Scope_Labor_Rates!$M$6:$M$46,V1844-5),0)</f>
        <v>0</v>
      </c>
      <c r="AN1844" s="178">
        <f>IF(V1844&gt;0,AM1844*INDEX(Scope_Labor_Rates!$L$6:$L$46,V1844-5)*AA1844,0)</f>
        <v>0</v>
      </c>
      <c r="AO1844" s="178">
        <f>IF(V1844&gt;0,P1844*INDEX(Scope_Labor_Rates!$O$6:$O$46,V1844-5)*AA1844,0)</f>
        <v>0</v>
      </c>
      <c r="AP1844" s="181">
        <f>IF(V1844&gt;0,P1844*INDEX(Scope_Labor_Rates!$Q$6:$Q$46,V1844-5)*AA1844,0)</f>
        <v>0</v>
      </c>
      <c r="AQ1844" s="178">
        <f t="shared" si="256"/>
        <v>0</v>
      </c>
      <c r="AR1844" s="178">
        <f t="shared" si="257"/>
        <v>0</v>
      </c>
      <c r="AS1844" s="178">
        <f t="shared" si="258"/>
        <v>0</v>
      </c>
      <c r="AT1844" s="178">
        <f t="shared" si="259"/>
        <v>0</v>
      </c>
      <c r="AU1844">
        <f t="shared" si="260"/>
        <v>0</v>
      </c>
    </row>
    <row r="1845" spans="1:47">
      <c r="A1845" t="str">
        <f>IF(All_Tasks!A1845="","",All_Tasks!A1845)</f>
        <v/>
      </c>
      <c r="B1845" t="str">
        <f>IF(All_Tasks!B1845="","",All_Tasks!B1845)</f>
        <v/>
      </c>
      <c r="C1845" t="str">
        <f>IF(All_Tasks!C1845="","",All_Tasks!C1845)</f>
        <v/>
      </c>
      <c r="D1845" t="str">
        <f>IF(All_Tasks!D1845="","",All_Tasks!D1845)</f>
        <v/>
      </c>
      <c r="E1845" t="str">
        <f>IF(All_Tasks!V1845&lt;&gt;"",All_Tasks!V1845,IF(All_Tasks!E1845&lt;&gt;"",All_Tasks!E1845,""))</f>
        <v/>
      </c>
      <c r="F1845" t="str">
        <f>IF(All_Tasks!F1845="","",All_Tasks!F1845)</f>
        <v/>
      </c>
      <c r="G1845" t="str">
        <f>IF(All_Tasks!G1845="","",All_Tasks!G1845)</f>
        <v/>
      </c>
      <c r="H1845" s="231" t="str">
        <f>IF(All_Tasks!H1845="","",All_Tasks!H1845)</f>
        <v/>
      </c>
      <c r="I1845" t="str">
        <f>IF(All_Tasks!I1845="","",All_Tasks!I1845)</f>
        <v/>
      </c>
      <c r="J1845" t="str">
        <f>IF(All_Tasks!J1845="","",All_Tasks!J1845)</f>
        <v/>
      </c>
      <c r="K1845" t="str">
        <f>IF(All_Tasks!K1845="","",All_Tasks!K1845)</f>
        <v/>
      </c>
      <c r="L1845" s="231" t="str">
        <f>IF(All_Tasks!L1845="","",All_Tasks!L1845)</f>
        <v/>
      </c>
      <c r="M1845" t="str">
        <f>IF(All_Tasks!M1845="","",All_Tasks!M1845)</f>
        <v/>
      </c>
      <c r="N1845" t="str">
        <f>IF(All_Tasks!N1845="","",All_Tasks!N1845)</f>
        <v/>
      </c>
      <c r="O1845" t="str">
        <f>IF(All_Tasks!O1845="","",All_Tasks!O1845)</f>
        <v/>
      </c>
      <c r="P1845" s="181">
        <f>IF(All_Tasks!P1845="",0,All_Tasks!P1845)</f>
        <v>0</v>
      </c>
      <c r="Q1845" s="181">
        <f>IF(All_Tasks!Q1845="",0,All_Tasks!Q1845)</f>
        <v>0</v>
      </c>
      <c r="R1845" s="181">
        <f>IF(All_Tasks!R1845="",0,All_Tasks!R1845)</f>
        <v>0</v>
      </c>
      <c r="S1845" s="181" t="str">
        <f>IF(All_Tasks!S1845="","",All_Tasks!S1845)</f>
        <v/>
      </c>
      <c r="T1845" t="str">
        <f>IF(All_Tasks!T1845="","",All_Tasks!T1845)</f>
        <v/>
      </c>
      <c r="U1845" t="str">
        <f>IF(All_Tasks!U1845="","",All_Tasks!U1845)</f>
        <v/>
      </c>
      <c r="V1845">
        <f>IF(A1845="",0,IFERROR(MATCH(A1845,Scope_Labor_Rates!$A$6:$A$46,0)+5,0))</f>
        <v>0</v>
      </c>
      <c r="W1845" s="178">
        <f>IF(V1845&gt;0,INDEX(Scope_Labor_Rates!$C$6:$C$46,V1845-5),0)</f>
        <v>0</v>
      </c>
      <c r="X1845" s="178">
        <f>IF(V1845&gt;0,INDEX(Scope_Labor_Rates!$C$6:$C$46,V1845-5),0)</f>
        <v>0</v>
      </c>
      <c r="Y1845" s="180">
        <f>IF(V1845&gt;0,INDEX(Scope_Labor_Rates!$S$6:$S$46,V1845-5),0)</f>
        <v>0</v>
      </c>
      <c r="Z1845" s="180">
        <f>IF(V1845&gt;0,INDEX(Scope_Labor_Rates!$R$6:$R$46,V1845-5),1)</f>
        <v>1</v>
      </c>
      <c r="AA1845" s="231">
        <f t="shared" si="252"/>
        <v>0</v>
      </c>
      <c r="AB1845" t="str">
        <f t="shared" si="253"/>
        <v/>
      </c>
      <c r="AC1845" s="178" t="str">
        <f t="shared" si="254"/>
        <v/>
      </c>
      <c r="AD1845" s="181">
        <f t="shared" si="255"/>
        <v>0</v>
      </c>
      <c r="AE1845" s="178">
        <f>IF(V1845&gt;0,P1845*INDEX(Scope_Labor_Rates!$E$6:$E$46,V1845-5),0)</f>
        <v>0</v>
      </c>
      <c r="AF1845" s="181">
        <f>IF(V1845&gt;0,AE1845*INDEX(Scope_Labor_Rates!$D$6:$D$46,V1845-5)*AA1845,0)</f>
        <v>0</v>
      </c>
      <c r="AG1845" s="178">
        <f>IF(V1845&gt;0,P1845*INDEX(Scope_Labor_Rates!$G$6:$G$46,V1845-5),0)</f>
        <v>0</v>
      </c>
      <c r="AH1845" s="181">
        <f>IF(V1845&gt;0,AG1845*INDEX(Scope_Labor_Rates!$F$6:$F$46,V1845-5)*AA1845,0)</f>
        <v>0</v>
      </c>
      <c r="AI1845" s="178">
        <f>IF(V1845&gt;0,P1845*INDEX(Scope_Labor_Rates!$I$6:$I$46,V1845-5),0)</f>
        <v>0</v>
      </c>
      <c r="AJ1845" s="181">
        <f>IF(V1845&gt;0,AI1845*INDEX(Scope_Labor_Rates!$H$6:$H$46,V1845-5)*AA1845,0)</f>
        <v>0</v>
      </c>
      <c r="AK1845" s="178">
        <f>IF(V1845&gt;0,P1845*INDEX(Scope_Labor_Rates!$K$6:$K$46,V1845-5),0)</f>
        <v>0</v>
      </c>
      <c r="AL1845" s="181">
        <f>IF(V1845&gt;0,AK1845*INDEX(Scope_Labor_Rates!$J$6:$J$46,V1845-5)*AA1845,0)</f>
        <v>0</v>
      </c>
      <c r="AM1845" s="178">
        <f>IF(V1845&gt;0,P1845*INDEX(Scope_Labor_Rates!$M$6:$M$46,V1845-5),0)</f>
        <v>0</v>
      </c>
      <c r="AN1845" s="178">
        <f>IF(V1845&gt;0,AM1845*INDEX(Scope_Labor_Rates!$L$6:$L$46,V1845-5)*AA1845,0)</f>
        <v>0</v>
      </c>
      <c r="AO1845" s="178">
        <f>IF(V1845&gt;0,P1845*INDEX(Scope_Labor_Rates!$O$6:$O$46,V1845-5)*AA1845,0)</f>
        <v>0</v>
      </c>
      <c r="AP1845" s="181">
        <f>IF(V1845&gt;0,P1845*INDEX(Scope_Labor_Rates!$Q$6:$Q$46,V1845-5)*AA1845,0)</f>
        <v>0</v>
      </c>
      <c r="AQ1845" s="178">
        <f t="shared" si="256"/>
        <v>0</v>
      </c>
      <c r="AR1845" s="178">
        <f t="shared" si="257"/>
        <v>0</v>
      </c>
      <c r="AS1845" s="178">
        <f t="shared" si="258"/>
        <v>0</v>
      </c>
      <c r="AT1845" s="178">
        <f t="shared" si="259"/>
        <v>0</v>
      </c>
      <c r="AU1845">
        <f t="shared" si="260"/>
        <v>0</v>
      </c>
    </row>
    <row r="1846" spans="1:47">
      <c r="A1846" t="str">
        <f>IF(All_Tasks!A1846="","",All_Tasks!A1846)</f>
        <v/>
      </c>
      <c r="B1846" t="str">
        <f>IF(All_Tasks!B1846="","",All_Tasks!B1846)</f>
        <v/>
      </c>
      <c r="C1846" t="str">
        <f>IF(All_Tasks!C1846="","",All_Tasks!C1846)</f>
        <v/>
      </c>
      <c r="D1846" t="str">
        <f>IF(All_Tasks!D1846="","",All_Tasks!D1846)</f>
        <v/>
      </c>
      <c r="E1846" t="str">
        <f>IF(All_Tasks!V1846&lt;&gt;"",All_Tasks!V1846,IF(All_Tasks!E1846&lt;&gt;"",All_Tasks!E1846,""))</f>
        <v/>
      </c>
      <c r="F1846" t="str">
        <f>IF(All_Tasks!F1846="","",All_Tasks!F1846)</f>
        <v/>
      </c>
      <c r="G1846" t="str">
        <f>IF(All_Tasks!G1846="","",All_Tasks!G1846)</f>
        <v/>
      </c>
      <c r="H1846" s="231" t="str">
        <f>IF(All_Tasks!H1846="","",All_Tasks!H1846)</f>
        <v/>
      </c>
      <c r="I1846" t="str">
        <f>IF(All_Tasks!I1846="","",All_Tasks!I1846)</f>
        <v/>
      </c>
      <c r="J1846" t="str">
        <f>IF(All_Tasks!J1846="","",All_Tasks!J1846)</f>
        <v/>
      </c>
      <c r="K1846" t="str">
        <f>IF(All_Tasks!K1846="","",All_Tasks!K1846)</f>
        <v/>
      </c>
      <c r="L1846" s="231" t="str">
        <f>IF(All_Tasks!L1846="","",All_Tasks!L1846)</f>
        <v/>
      </c>
      <c r="M1846" t="str">
        <f>IF(All_Tasks!M1846="","",All_Tasks!M1846)</f>
        <v/>
      </c>
      <c r="N1846" t="str">
        <f>IF(All_Tasks!N1846="","",All_Tasks!N1846)</f>
        <v/>
      </c>
      <c r="O1846" t="str">
        <f>IF(All_Tasks!O1846="","",All_Tasks!O1846)</f>
        <v/>
      </c>
      <c r="P1846" s="181">
        <f>IF(All_Tasks!P1846="",0,All_Tasks!P1846)</f>
        <v>0</v>
      </c>
      <c r="Q1846" s="181">
        <f>IF(All_Tasks!Q1846="",0,All_Tasks!Q1846)</f>
        <v>0</v>
      </c>
      <c r="R1846" s="181">
        <f>IF(All_Tasks!R1846="",0,All_Tasks!R1846)</f>
        <v>0</v>
      </c>
      <c r="S1846" s="181" t="str">
        <f>IF(All_Tasks!S1846="","",All_Tasks!S1846)</f>
        <v/>
      </c>
      <c r="T1846" t="str">
        <f>IF(All_Tasks!T1846="","",All_Tasks!T1846)</f>
        <v/>
      </c>
      <c r="U1846" t="str">
        <f>IF(All_Tasks!U1846="","",All_Tasks!U1846)</f>
        <v/>
      </c>
      <c r="V1846">
        <f>IF(A1846="",0,IFERROR(MATCH(A1846,Scope_Labor_Rates!$A$6:$A$46,0)+5,0))</f>
        <v>0</v>
      </c>
      <c r="W1846" s="178">
        <f>IF(V1846&gt;0,INDEX(Scope_Labor_Rates!$C$6:$C$46,V1846-5),0)</f>
        <v>0</v>
      </c>
      <c r="X1846" s="178">
        <f>IF(V1846&gt;0,INDEX(Scope_Labor_Rates!$C$6:$C$46,V1846-5),0)</f>
        <v>0</v>
      </c>
      <c r="Y1846" s="180">
        <f>IF(V1846&gt;0,INDEX(Scope_Labor_Rates!$S$6:$S$46,V1846-5),0)</f>
        <v>0</v>
      </c>
      <c r="Z1846" s="180">
        <f>IF(V1846&gt;0,INDEX(Scope_Labor_Rates!$R$6:$R$46,V1846-5),1)</f>
        <v>1</v>
      </c>
      <c r="AA1846" s="231">
        <f t="shared" si="252"/>
        <v>0</v>
      </c>
      <c r="AB1846" t="str">
        <f t="shared" si="253"/>
        <v/>
      </c>
      <c r="AC1846" s="178" t="str">
        <f t="shared" si="254"/>
        <v/>
      </c>
      <c r="AD1846" s="181">
        <f t="shared" si="255"/>
        <v>0</v>
      </c>
      <c r="AE1846" s="178">
        <f>IF(V1846&gt;0,P1846*INDEX(Scope_Labor_Rates!$E$6:$E$46,V1846-5),0)</f>
        <v>0</v>
      </c>
      <c r="AF1846" s="181">
        <f>IF(V1846&gt;0,AE1846*INDEX(Scope_Labor_Rates!$D$6:$D$46,V1846-5)*AA1846,0)</f>
        <v>0</v>
      </c>
      <c r="AG1846" s="178">
        <f>IF(V1846&gt;0,P1846*INDEX(Scope_Labor_Rates!$G$6:$G$46,V1846-5),0)</f>
        <v>0</v>
      </c>
      <c r="AH1846" s="181">
        <f>IF(V1846&gt;0,AG1846*INDEX(Scope_Labor_Rates!$F$6:$F$46,V1846-5)*AA1846,0)</f>
        <v>0</v>
      </c>
      <c r="AI1846" s="178">
        <f>IF(V1846&gt;0,P1846*INDEX(Scope_Labor_Rates!$I$6:$I$46,V1846-5),0)</f>
        <v>0</v>
      </c>
      <c r="AJ1846" s="181">
        <f>IF(V1846&gt;0,AI1846*INDEX(Scope_Labor_Rates!$H$6:$H$46,V1846-5)*AA1846,0)</f>
        <v>0</v>
      </c>
      <c r="AK1846" s="178">
        <f>IF(V1846&gt;0,P1846*INDEX(Scope_Labor_Rates!$K$6:$K$46,V1846-5),0)</f>
        <v>0</v>
      </c>
      <c r="AL1846" s="181">
        <f>IF(V1846&gt;0,AK1846*INDEX(Scope_Labor_Rates!$J$6:$J$46,V1846-5)*AA1846,0)</f>
        <v>0</v>
      </c>
      <c r="AM1846" s="178">
        <f>IF(V1846&gt;0,P1846*INDEX(Scope_Labor_Rates!$M$6:$M$46,V1846-5),0)</f>
        <v>0</v>
      </c>
      <c r="AN1846" s="178">
        <f>IF(V1846&gt;0,AM1846*INDEX(Scope_Labor_Rates!$L$6:$L$46,V1846-5)*AA1846,0)</f>
        <v>0</v>
      </c>
      <c r="AO1846" s="178">
        <f>IF(V1846&gt;0,P1846*INDEX(Scope_Labor_Rates!$O$6:$O$46,V1846-5)*AA1846,0)</f>
        <v>0</v>
      </c>
      <c r="AP1846" s="181">
        <f>IF(V1846&gt;0,P1846*INDEX(Scope_Labor_Rates!$Q$6:$Q$46,V1846-5)*AA1846,0)</f>
        <v>0</v>
      </c>
      <c r="AQ1846" s="178">
        <f t="shared" si="256"/>
        <v>0</v>
      </c>
      <c r="AR1846" s="178">
        <f t="shared" si="257"/>
        <v>0</v>
      </c>
      <c r="AS1846" s="178">
        <f t="shared" si="258"/>
        <v>0</v>
      </c>
      <c r="AT1846" s="178">
        <f t="shared" si="259"/>
        <v>0</v>
      </c>
      <c r="AU1846">
        <f t="shared" si="260"/>
        <v>0</v>
      </c>
    </row>
    <row r="1847" spans="1:47">
      <c r="A1847" t="str">
        <f>IF(All_Tasks!A1847="","",All_Tasks!A1847)</f>
        <v/>
      </c>
      <c r="B1847" t="str">
        <f>IF(All_Tasks!B1847="","",All_Tasks!B1847)</f>
        <v/>
      </c>
      <c r="C1847" t="str">
        <f>IF(All_Tasks!C1847="","",All_Tasks!C1847)</f>
        <v/>
      </c>
      <c r="D1847" t="str">
        <f>IF(All_Tasks!D1847="","",All_Tasks!D1847)</f>
        <v/>
      </c>
      <c r="E1847" t="str">
        <f>IF(All_Tasks!V1847&lt;&gt;"",All_Tasks!V1847,IF(All_Tasks!E1847&lt;&gt;"",All_Tasks!E1847,""))</f>
        <v/>
      </c>
      <c r="F1847" t="str">
        <f>IF(All_Tasks!F1847="","",All_Tasks!F1847)</f>
        <v/>
      </c>
      <c r="G1847" t="str">
        <f>IF(All_Tasks!G1847="","",All_Tasks!G1847)</f>
        <v/>
      </c>
      <c r="H1847" s="231" t="str">
        <f>IF(All_Tasks!H1847="","",All_Tasks!H1847)</f>
        <v/>
      </c>
      <c r="I1847" t="str">
        <f>IF(All_Tasks!I1847="","",All_Tasks!I1847)</f>
        <v/>
      </c>
      <c r="J1847" t="str">
        <f>IF(All_Tasks!J1847="","",All_Tasks!J1847)</f>
        <v/>
      </c>
      <c r="K1847" t="str">
        <f>IF(All_Tasks!K1847="","",All_Tasks!K1847)</f>
        <v/>
      </c>
      <c r="L1847" s="231" t="str">
        <f>IF(All_Tasks!L1847="","",All_Tasks!L1847)</f>
        <v/>
      </c>
      <c r="M1847" t="str">
        <f>IF(All_Tasks!M1847="","",All_Tasks!M1847)</f>
        <v/>
      </c>
      <c r="N1847" t="str">
        <f>IF(All_Tasks!N1847="","",All_Tasks!N1847)</f>
        <v/>
      </c>
      <c r="O1847" t="str">
        <f>IF(All_Tasks!O1847="","",All_Tasks!O1847)</f>
        <v/>
      </c>
      <c r="P1847" s="181">
        <f>IF(All_Tasks!P1847="",0,All_Tasks!P1847)</f>
        <v>0</v>
      </c>
      <c r="Q1847" s="181">
        <f>IF(All_Tasks!Q1847="",0,All_Tasks!Q1847)</f>
        <v>0</v>
      </c>
      <c r="R1847" s="181">
        <f>IF(All_Tasks!R1847="",0,All_Tasks!R1847)</f>
        <v>0</v>
      </c>
      <c r="S1847" s="181" t="str">
        <f>IF(All_Tasks!S1847="","",All_Tasks!S1847)</f>
        <v/>
      </c>
      <c r="T1847" t="str">
        <f>IF(All_Tasks!T1847="","",All_Tasks!T1847)</f>
        <v/>
      </c>
      <c r="U1847" t="str">
        <f>IF(All_Tasks!U1847="","",All_Tasks!U1847)</f>
        <v/>
      </c>
      <c r="V1847">
        <f>IF(A1847="",0,IFERROR(MATCH(A1847,Scope_Labor_Rates!$A$6:$A$46,0)+5,0))</f>
        <v>0</v>
      </c>
      <c r="W1847" s="178">
        <f>IF(V1847&gt;0,INDEX(Scope_Labor_Rates!$C$6:$C$46,V1847-5),0)</f>
        <v>0</v>
      </c>
      <c r="X1847" s="178">
        <f>IF(V1847&gt;0,INDEX(Scope_Labor_Rates!$C$6:$C$46,V1847-5),0)</f>
        <v>0</v>
      </c>
      <c r="Y1847" s="180">
        <f>IF(V1847&gt;0,INDEX(Scope_Labor_Rates!$S$6:$S$46,V1847-5),0)</f>
        <v>0</v>
      </c>
      <c r="Z1847" s="180">
        <f>IF(V1847&gt;0,INDEX(Scope_Labor_Rates!$R$6:$R$46,V1847-5),1)</f>
        <v>1</v>
      </c>
      <c r="AA1847" s="231">
        <f t="shared" si="252"/>
        <v>0</v>
      </c>
      <c r="AB1847" t="str">
        <f t="shared" si="253"/>
        <v/>
      </c>
      <c r="AC1847" s="178" t="str">
        <f t="shared" si="254"/>
        <v/>
      </c>
      <c r="AD1847" s="181">
        <f t="shared" si="255"/>
        <v>0</v>
      </c>
      <c r="AE1847" s="178">
        <f>IF(V1847&gt;0,P1847*INDEX(Scope_Labor_Rates!$E$6:$E$46,V1847-5),0)</f>
        <v>0</v>
      </c>
      <c r="AF1847" s="181">
        <f>IF(V1847&gt;0,AE1847*INDEX(Scope_Labor_Rates!$D$6:$D$46,V1847-5)*AA1847,0)</f>
        <v>0</v>
      </c>
      <c r="AG1847" s="178">
        <f>IF(V1847&gt;0,P1847*INDEX(Scope_Labor_Rates!$G$6:$G$46,V1847-5),0)</f>
        <v>0</v>
      </c>
      <c r="AH1847" s="181">
        <f>IF(V1847&gt;0,AG1847*INDEX(Scope_Labor_Rates!$F$6:$F$46,V1847-5)*AA1847,0)</f>
        <v>0</v>
      </c>
      <c r="AI1847" s="178">
        <f>IF(V1847&gt;0,P1847*INDEX(Scope_Labor_Rates!$I$6:$I$46,V1847-5),0)</f>
        <v>0</v>
      </c>
      <c r="AJ1847" s="181">
        <f>IF(V1847&gt;0,AI1847*INDEX(Scope_Labor_Rates!$H$6:$H$46,V1847-5)*AA1847,0)</f>
        <v>0</v>
      </c>
      <c r="AK1847" s="178">
        <f>IF(V1847&gt;0,P1847*INDEX(Scope_Labor_Rates!$K$6:$K$46,V1847-5),0)</f>
        <v>0</v>
      </c>
      <c r="AL1847" s="181">
        <f>IF(V1847&gt;0,AK1847*INDEX(Scope_Labor_Rates!$J$6:$J$46,V1847-5)*AA1847,0)</f>
        <v>0</v>
      </c>
      <c r="AM1847" s="178">
        <f>IF(V1847&gt;0,P1847*INDEX(Scope_Labor_Rates!$M$6:$M$46,V1847-5),0)</f>
        <v>0</v>
      </c>
      <c r="AN1847" s="178">
        <f>IF(V1847&gt;0,AM1847*INDEX(Scope_Labor_Rates!$L$6:$L$46,V1847-5)*AA1847,0)</f>
        <v>0</v>
      </c>
      <c r="AO1847" s="178">
        <f>IF(V1847&gt;0,P1847*INDEX(Scope_Labor_Rates!$O$6:$O$46,V1847-5)*AA1847,0)</f>
        <v>0</v>
      </c>
      <c r="AP1847" s="181">
        <f>IF(V1847&gt;0,P1847*INDEX(Scope_Labor_Rates!$Q$6:$Q$46,V1847-5)*AA1847,0)</f>
        <v>0</v>
      </c>
      <c r="AQ1847" s="178">
        <f t="shared" si="256"/>
        <v>0</v>
      </c>
      <c r="AR1847" s="178">
        <f t="shared" si="257"/>
        <v>0</v>
      </c>
      <c r="AS1847" s="178">
        <f t="shared" si="258"/>
        <v>0</v>
      </c>
      <c r="AT1847" s="178">
        <f t="shared" si="259"/>
        <v>0</v>
      </c>
      <c r="AU1847">
        <f t="shared" si="260"/>
        <v>0</v>
      </c>
    </row>
    <row r="1848" spans="1:47">
      <c r="A1848" t="str">
        <f>IF(All_Tasks!A1848="","",All_Tasks!A1848)</f>
        <v/>
      </c>
      <c r="B1848" t="str">
        <f>IF(All_Tasks!B1848="","",All_Tasks!B1848)</f>
        <v/>
      </c>
      <c r="C1848" t="str">
        <f>IF(All_Tasks!C1848="","",All_Tasks!C1848)</f>
        <v/>
      </c>
      <c r="D1848" t="str">
        <f>IF(All_Tasks!D1848="","",All_Tasks!D1848)</f>
        <v/>
      </c>
      <c r="E1848" t="str">
        <f>IF(All_Tasks!V1848&lt;&gt;"",All_Tasks!V1848,IF(All_Tasks!E1848&lt;&gt;"",All_Tasks!E1848,""))</f>
        <v/>
      </c>
      <c r="F1848" t="str">
        <f>IF(All_Tasks!F1848="","",All_Tasks!F1848)</f>
        <v/>
      </c>
      <c r="G1848" t="str">
        <f>IF(All_Tasks!G1848="","",All_Tasks!G1848)</f>
        <v/>
      </c>
      <c r="H1848" s="231" t="str">
        <f>IF(All_Tasks!H1848="","",All_Tasks!H1848)</f>
        <v/>
      </c>
      <c r="I1848" t="str">
        <f>IF(All_Tasks!I1848="","",All_Tasks!I1848)</f>
        <v/>
      </c>
      <c r="J1848" t="str">
        <f>IF(All_Tasks!J1848="","",All_Tasks!J1848)</f>
        <v/>
      </c>
      <c r="K1848" t="str">
        <f>IF(All_Tasks!K1848="","",All_Tasks!K1848)</f>
        <v/>
      </c>
      <c r="L1848" s="231" t="str">
        <f>IF(All_Tasks!L1848="","",All_Tasks!L1848)</f>
        <v/>
      </c>
      <c r="M1848" t="str">
        <f>IF(All_Tasks!M1848="","",All_Tasks!M1848)</f>
        <v/>
      </c>
      <c r="N1848" t="str">
        <f>IF(All_Tasks!N1848="","",All_Tasks!N1848)</f>
        <v/>
      </c>
      <c r="O1848" t="str">
        <f>IF(All_Tasks!O1848="","",All_Tasks!O1848)</f>
        <v/>
      </c>
      <c r="P1848" s="181">
        <f>IF(All_Tasks!P1848="",0,All_Tasks!P1848)</f>
        <v>0</v>
      </c>
      <c r="Q1848" s="181">
        <f>IF(All_Tasks!Q1848="",0,All_Tasks!Q1848)</f>
        <v>0</v>
      </c>
      <c r="R1848" s="181">
        <f>IF(All_Tasks!R1848="",0,All_Tasks!R1848)</f>
        <v>0</v>
      </c>
      <c r="S1848" s="181" t="str">
        <f>IF(All_Tasks!S1848="","",All_Tasks!S1848)</f>
        <v/>
      </c>
      <c r="T1848" t="str">
        <f>IF(All_Tasks!T1848="","",All_Tasks!T1848)</f>
        <v/>
      </c>
      <c r="U1848" t="str">
        <f>IF(All_Tasks!U1848="","",All_Tasks!U1848)</f>
        <v/>
      </c>
      <c r="V1848">
        <f>IF(A1848="",0,IFERROR(MATCH(A1848,Scope_Labor_Rates!$A$6:$A$46,0)+5,0))</f>
        <v>0</v>
      </c>
      <c r="W1848" s="178">
        <f>IF(V1848&gt;0,INDEX(Scope_Labor_Rates!$C$6:$C$46,V1848-5),0)</f>
        <v>0</v>
      </c>
      <c r="X1848" s="178">
        <f>IF(V1848&gt;0,INDEX(Scope_Labor_Rates!$C$6:$C$46,V1848-5),0)</f>
        <v>0</v>
      </c>
      <c r="Y1848" s="180">
        <f>IF(V1848&gt;0,INDEX(Scope_Labor_Rates!$S$6:$S$46,V1848-5),0)</f>
        <v>0</v>
      </c>
      <c r="Z1848" s="180">
        <f>IF(V1848&gt;0,INDEX(Scope_Labor_Rates!$R$6:$R$46,V1848-5),1)</f>
        <v>1</v>
      </c>
      <c r="AA1848" s="231">
        <f t="shared" si="252"/>
        <v>0</v>
      </c>
      <c r="AB1848" t="str">
        <f t="shared" si="253"/>
        <v/>
      </c>
      <c r="AC1848" s="178" t="str">
        <f t="shared" si="254"/>
        <v/>
      </c>
      <c r="AD1848" s="181">
        <f t="shared" si="255"/>
        <v>0</v>
      </c>
      <c r="AE1848" s="178">
        <f>IF(V1848&gt;0,P1848*INDEX(Scope_Labor_Rates!$E$6:$E$46,V1848-5),0)</f>
        <v>0</v>
      </c>
      <c r="AF1848" s="181">
        <f>IF(V1848&gt;0,AE1848*INDEX(Scope_Labor_Rates!$D$6:$D$46,V1848-5)*AA1848,0)</f>
        <v>0</v>
      </c>
      <c r="AG1848" s="178">
        <f>IF(V1848&gt;0,P1848*INDEX(Scope_Labor_Rates!$G$6:$G$46,V1848-5),0)</f>
        <v>0</v>
      </c>
      <c r="AH1848" s="181">
        <f>IF(V1848&gt;0,AG1848*INDEX(Scope_Labor_Rates!$F$6:$F$46,V1848-5)*AA1848,0)</f>
        <v>0</v>
      </c>
      <c r="AI1848" s="178">
        <f>IF(V1848&gt;0,P1848*INDEX(Scope_Labor_Rates!$I$6:$I$46,V1848-5),0)</f>
        <v>0</v>
      </c>
      <c r="AJ1848" s="181">
        <f>IF(V1848&gt;0,AI1848*INDEX(Scope_Labor_Rates!$H$6:$H$46,V1848-5)*AA1848,0)</f>
        <v>0</v>
      </c>
      <c r="AK1848" s="178">
        <f>IF(V1848&gt;0,P1848*INDEX(Scope_Labor_Rates!$K$6:$K$46,V1848-5),0)</f>
        <v>0</v>
      </c>
      <c r="AL1848" s="181">
        <f>IF(V1848&gt;0,AK1848*INDEX(Scope_Labor_Rates!$J$6:$J$46,V1848-5)*AA1848,0)</f>
        <v>0</v>
      </c>
      <c r="AM1848" s="178">
        <f>IF(V1848&gt;0,P1848*INDEX(Scope_Labor_Rates!$M$6:$M$46,V1848-5),0)</f>
        <v>0</v>
      </c>
      <c r="AN1848" s="178">
        <f>IF(V1848&gt;0,AM1848*INDEX(Scope_Labor_Rates!$L$6:$L$46,V1848-5)*AA1848,0)</f>
        <v>0</v>
      </c>
      <c r="AO1848" s="178">
        <f>IF(V1848&gt;0,P1848*INDEX(Scope_Labor_Rates!$O$6:$O$46,V1848-5)*AA1848,0)</f>
        <v>0</v>
      </c>
      <c r="AP1848" s="181">
        <f>IF(V1848&gt;0,P1848*INDEX(Scope_Labor_Rates!$Q$6:$Q$46,V1848-5)*AA1848,0)</f>
        <v>0</v>
      </c>
      <c r="AQ1848" s="178">
        <f t="shared" si="256"/>
        <v>0</v>
      </c>
      <c r="AR1848" s="178">
        <f t="shared" si="257"/>
        <v>0</v>
      </c>
      <c r="AS1848" s="178">
        <f t="shared" si="258"/>
        <v>0</v>
      </c>
      <c r="AT1848" s="178">
        <f t="shared" si="259"/>
        <v>0</v>
      </c>
      <c r="AU1848">
        <f t="shared" si="260"/>
        <v>0</v>
      </c>
    </row>
    <row r="1849" spans="1:47">
      <c r="A1849" t="str">
        <f>IF(All_Tasks!A1849="","",All_Tasks!A1849)</f>
        <v/>
      </c>
      <c r="B1849" t="str">
        <f>IF(All_Tasks!B1849="","",All_Tasks!B1849)</f>
        <v/>
      </c>
      <c r="C1849" t="str">
        <f>IF(All_Tasks!C1849="","",All_Tasks!C1849)</f>
        <v/>
      </c>
      <c r="D1849" t="str">
        <f>IF(All_Tasks!D1849="","",All_Tasks!D1849)</f>
        <v/>
      </c>
      <c r="E1849" t="str">
        <f>IF(All_Tasks!V1849&lt;&gt;"",All_Tasks!V1849,IF(All_Tasks!E1849&lt;&gt;"",All_Tasks!E1849,""))</f>
        <v/>
      </c>
      <c r="F1849" t="str">
        <f>IF(All_Tasks!F1849="","",All_Tasks!F1849)</f>
        <v/>
      </c>
      <c r="G1849" t="str">
        <f>IF(All_Tasks!G1849="","",All_Tasks!G1849)</f>
        <v/>
      </c>
      <c r="H1849" s="231" t="str">
        <f>IF(All_Tasks!H1849="","",All_Tasks!H1849)</f>
        <v/>
      </c>
      <c r="I1849" t="str">
        <f>IF(All_Tasks!I1849="","",All_Tasks!I1849)</f>
        <v/>
      </c>
      <c r="J1849" t="str">
        <f>IF(All_Tasks!J1849="","",All_Tasks!J1849)</f>
        <v/>
      </c>
      <c r="K1849" t="str">
        <f>IF(All_Tasks!K1849="","",All_Tasks!K1849)</f>
        <v/>
      </c>
      <c r="L1849" s="231" t="str">
        <f>IF(All_Tasks!L1849="","",All_Tasks!L1849)</f>
        <v/>
      </c>
      <c r="M1849" t="str">
        <f>IF(All_Tasks!M1849="","",All_Tasks!M1849)</f>
        <v/>
      </c>
      <c r="N1849" t="str">
        <f>IF(All_Tasks!N1849="","",All_Tasks!N1849)</f>
        <v/>
      </c>
      <c r="O1849" t="str">
        <f>IF(All_Tasks!O1849="","",All_Tasks!O1849)</f>
        <v/>
      </c>
      <c r="P1849" s="181">
        <f>IF(All_Tasks!P1849="",0,All_Tasks!P1849)</f>
        <v>0</v>
      </c>
      <c r="Q1849" s="181">
        <f>IF(All_Tasks!Q1849="",0,All_Tasks!Q1849)</f>
        <v>0</v>
      </c>
      <c r="R1849" s="181">
        <f>IF(All_Tasks!R1849="",0,All_Tasks!R1849)</f>
        <v>0</v>
      </c>
      <c r="S1849" s="181" t="str">
        <f>IF(All_Tasks!S1849="","",All_Tasks!S1849)</f>
        <v/>
      </c>
      <c r="T1849" t="str">
        <f>IF(All_Tasks!T1849="","",All_Tasks!T1849)</f>
        <v/>
      </c>
      <c r="U1849" t="str">
        <f>IF(All_Tasks!U1849="","",All_Tasks!U1849)</f>
        <v/>
      </c>
      <c r="V1849">
        <f>IF(A1849="",0,IFERROR(MATCH(A1849,Scope_Labor_Rates!$A$6:$A$46,0)+5,0))</f>
        <v>0</v>
      </c>
      <c r="W1849" s="178">
        <f>IF(V1849&gt;0,INDEX(Scope_Labor_Rates!$C$6:$C$46,V1849-5),0)</f>
        <v>0</v>
      </c>
      <c r="X1849" s="178">
        <f>IF(V1849&gt;0,INDEX(Scope_Labor_Rates!$C$6:$C$46,V1849-5),0)</f>
        <v>0</v>
      </c>
      <c r="Y1849" s="180">
        <f>IF(V1849&gt;0,INDEX(Scope_Labor_Rates!$S$6:$S$46,V1849-5),0)</f>
        <v>0</v>
      </c>
      <c r="Z1849" s="180">
        <f>IF(V1849&gt;0,INDEX(Scope_Labor_Rates!$R$6:$R$46,V1849-5),1)</f>
        <v>1</v>
      </c>
      <c r="AA1849" s="231">
        <f t="shared" si="252"/>
        <v>0</v>
      </c>
      <c r="AB1849" t="str">
        <f t="shared" si="253"/>
        <v/>
      </c>
      <c r="AC1849" s="178" t="str">
        <f t="shared" si="254"/>
        <v/>
      </c>
      <c r="AD1849" s="181">
        <f t="shared" si="255"/>
        <v>0</v>
      </c>
      <c r="AE1849" s="178">
        <f>IF(V1849&gt;0,P1849*INDEX(Scope_Labor_Rates!$E$6:$E$46,V1849-5),0)</f>
        <v>0</v>
      </c>
      <c r="AF1849" s="181">
        <f>IF(V1849&gt;0,AE1849*INDEX(Scope_Labor_Rates!$D$6:$D$46,V1849-5)*AA1849,0)</f>
        <v>0</v>
      </c>
      <c r="AG1849" s="178">
        <f>IF(V1849&gt;0,P1849*INDEX(Scope_Labor_Rates!$G$6:$G$46,V1849-5),0)</f>
        <v>0</v>
      </c>
      <c r="AH1849" s="181">
        <f>IF(V1849&gt;0,AG1849*INDEX(Scope_Labor_Rates!$F$6:$F$46,V1849-5)*AA1849,0)</f>
        <v>0</v>
      </c>
      <c r="AI1849" s="178">
        <f>IF(V1849&gt;0,P1849*INDEX(Scope_Labor_Rates!$I$6:$I$46,V1849-5),0)</f>
        <v>0</v>
      </c>
      <c r="AJ1849" s="181">
        <f>IF(V1849&gt;0,AI1849*INDEX(Scope_Labor_Rates!$H$6:$H$46,V1849-5)*AA1849,0)</f>
        <v>0</v>
      </c>
      <c r="AK1849" s="178">
        <f>IF(V1849&gt;0,P1849*INDEX(Scope_Labor_Rates!$K$6:$K$46,V1849-5),0)</f>
        <v>0</v>
      </c>
      <c r="AL1849" s="181">
        <f>IF(V1849&gt;0,AK1849*INDEX(Scope_Labor_Rates!$J$6:$J$46,V1849-5)*AA1849,0)</f>
        <v>0</v>
      </c>
      <c r="AM1849" s="178">
        <f>IF(V1849&gt;0,P1849*INDEX(Scope_Labor_Rates!$M$6:$M$46,V1849-5),0)</f>
        <v>0</v>
      </c>
      <c r="AN1849" s="178">
        <f>IF(V1849&gt;0,AM1849*INDEX(Scope_Labor_Rates!$L$6:$L$46,V1849-5)*AA1849,0)</f>
        <v>0</v>
      </c>
      <c r="AO1849" s="178">
        <f>IF(V1849&gt;0,P1849*INDEX(Scope_Labor_Rates!$O$6:$O$46,V1849-5)*AA1849,0)</f>
        <v>0</v>
      </c>
      <c r="AP1849" s="181">
        <f>IF(V1849&gt;0,P1849*INDEX(Scope_Labor_Rates!$Q$6:$Q$46,V1849-5)*AA1849,0)</f>
        <v>0</v>
      </c>
      <c r="AQ1849" s="178">
        <f t="shared" si="256"/>
        <v>0</v>
      </c>
      <c r="AR1849" s="178">
        <f t="shared" si="257"/>
        <v>0</v>
      </c>
      <c r="AS1849" s="178">
        <f t="shared" si="258"/>
        <v>0</v>
      </c>
      <c r="AT1849" s="178">
        <f t="shared" si="259"/>
        <v>0</v>
      </c>
      <c r="AU1849">
        <f t="shared" si="260"/>
        <v>0</v>
      </c>
    </row>
    <row r="1850" spans="1:47">
      <c r="A1850" t="str">
        <f>IF(All_Tasks!A1850="","",All_Tasks!A1850)</f>
        <v/>
      </c>
      <c r="B1850" t="str">
        <f>IF(All_Tasks!B1850="","",All_Tasks!B1850)</f>
        <v/>
      </c>
      <c r="C1850" t="str">
        <f>IF(All_Tasks!C1850="","",All_Tasks!C1850)</f>
        <v/>
      </c>
      <c r="D1850" t="str">
        <f>IF(All_Tasks!D1850="","",All_Tasks!D1850)</f>
        <v/>
      </c>
      <c r="E1850" t="str">
        <f>IF(All_Tasks!V1850&lt;&gt;"",All_Tasks!V1850,IF(All_Tasks!E1850&lt;&gt;"",All_Tasks!E1850,""))</f>
        <v/>
      </c>
      <c r="F1850" t="str">
        <f>IF(All_Tasks!F1850="","",All_Tasks!F1850)</f>
        <v/>
      </c>
      <c r="G1850" t="str">
        <f>IF(All_Tasks!G1850="","",All_Tasks!G1850)</f>
        <v/>
      </c>
      <c r="H1850" s="231" t="str">
        <f>IF(All_Tasks!H1850="","",All_Tasks!H1850)</f>
        <v/>
      </c>
      <c r="I1850" t="str">
        <f>IF(All_Tasks!I1850="","",All_Tasks!I1850)</f>
        <v/>
      </c>
      <c r="J1850" t="str">
        <f>IF(All_Tasks!J1850="","",All_Tasks!J1850)</f>
        <v/>
      </c>
      <c r="K1850" t="str">
        <f>IF(All_Tasks!K1850="","",All_Tasks!K1850)</f>
        <v/>
      </c>
      <c r="L1850" s="231" t="str">
        <f>IF(All_Tasks!L1850="","",All_Tasks!L1850)</f>
        <v/>
      </c>
      <c r="M1850" t="str">
        <f>IF(All_Tasks!M1850="","",All_Tasks!M1850)</f>
        <v/>
      </c>
      <c r="N1850" t="str">
        <f>IF(All_Tasks!N1850="","",All_Tasks!N1850)</f>
        <v/>
      </c>
      <c r="O1850" t="str">
        <f>IF(All_Tasks!O1850="","",All_Tasks!O1850)</f>
        <v/>
      </c>
      <c r="P1850" s="181">
        <f>IF(All_Tasks!P1850="",0,All_Tasks!P1850)</f>
        <v>0</v>
      </c>
      <c r="Q1850" s="181">
        <f>IF(All_Tasks!Q1850="",0,All_Tasks!Q1850)</f>
        <v>0</v>
      </c>
      <c r="R1850" s="181">
        <f>IF(All_Tasks!R1850="",0,All_Tasks!R1850)</f>
        <v>0</v>
      </c>
      <c r="S1850" s="181" t="str">
        <f>IF(All_Tasks!S1850="","",All_Tasks!S1850)</f>
        <v/>
      </c>
      <c r="T1850" t="str">
        <f>IF(All_Tasks!T1850="","",All_Tasks!T1850)</f>
        <v/>
      </c>
      <c r="U1850" t="str">
        <f>IF(All_Tasks!U1850="","",All_Tasks!U1850)</f>
        <v/>
      </c>
      <c r="V1850">
        <f>IF(A1850="",0,IFERROR(MATCH(A1850,Scope_Labor_Rates!$A$6:$A$46,0)+5,0))</f>
        <v>0</v>
      </c>
      <c r="W1850" s="178">
        <f>IF(V1850&gt;0,INDEX(Scope_Labor_Rates!$C$6:$C$46,V1850-5),0)</f>
        <v>0</v>
      </c>
      <c r="X1850" s="178">
        <f>IF(V1850&gt;0,INDEX(Scope_Labor_Rates!$C$6:$C$46,V1850-5),0)</f>
        <v>0</v>
      </c>
      <c r="Y1850" s="180">
        <f>IF(V1850&gt;0,INDEX(Scope_Labor_Rates!$S$6:$S$46,V1850-5),0)</f>
        <v>0</v>
      </c>
      <c r="Z1850" s="180">
        <f>IF(V1850&gt;0,INDEX(Scope_Labor_Rates!$R$6:$R$46,V1850-5),1)</f>
        <v>1</v>
      </c>
      <c r="AA1850" s="231">
        <f t="shared" si="252"/>
        <v>0</v>
      </c>
      <c r="AB1850" t="str">
        <f t="shared" si="253"/>
        <v/>
      </c>
      <c r="AC1850" s="178" t="str">
        <f t="shared" si="254"/>
        <v/>
      </c>
      <c r="AD1850" s="181">
        <f t="shared" si="255"/>
        <v>0</v>
      </c>
      <c r="AE1850" s="178">
        <f>IF(V1850&gt;0,P1850*INDEX(Scope_Labor_Rates!$E$6:$E$46,V1850-5),0)</f>
        <v>0</v>
      </c>
      <c r="AF1850" s="181">
        <f>IF(V1850&gt;0,AE1850*INDEX(Scope_Labor_Rates!$D$6:$D$46,V1850-5)*AA1850,0)</f>
        <v>0</v>
      </c>
      <c r="AG1850" s="178">
        <f>IF(V1850&gt;0,P1850*INDEX(Scope_Labor_Rates!$G$6:$G$46,V1850-5),0)</f>
        <v>0</v>
      </c>
      <c r="AH1850" s="181">
        <f>IF(V1850&gt;0,AG1850*INDEX(Scope_Labor_Rates!$F$6:$F$46,V1850-5)*AA1850,0)</f>
        <v>0</v>
      </c>
      <c r="AI1850" s="178">
        <f>IF(V1850&gt;0,P1850*INDEX(Scope_Labor_Rates!$I$6:$I$46,V1850-5),0)</f>
        <v>0</v>
      </c>
      <c r="AJ1850" s="181">
        <f>IF(V1850&gt;0,AI1850*INDEX(Scope_Labor_Rates!$H$6:$H$46,V1850-5)*AA1850,0)</f>
        <v>0</v>
      </c>
      <c r="AK1850" s="178">
        <f>IF(V1850&gt;0,P1850*INDEX(Scope_Labor_Rates!$K$6:$K$46,V1850-5),0)</f>
        <v>0</v>
      </c>
      <c r="AL1850" s="181">
        <f>IF(V1850&gt;0,AK1850*INDEX(Scope_Labor_Rates!$J$6:$J$46,V1850-5)*AA1850,0)</f>
        <v>0</v>
      </c>
      <c r="AM1850" s="178">
        <f>IF(V1850&gt;0,P1850*INDEX(Scope_Labor_Rates!$M$6:$M$46,V1850-5),0)</f>
        <v>0</v>
      </c>
      <c r="AN1850" s="178">
        <f>IF(V1850&gt;0,AM1850*INDEX(Scope_Labor_Rates!$L$6:$L$46,V1850-5)*AA1850,0)</f>
        <v>0</v>
      </c>
      <c r="AO1850" s="178">
        <f>IF(V1850&gt;0,P1850*INDEX(Scope_Labor_Rates!$O$6:$O$46,V1850-5)*AA1850,0)</f>
        <v>0</v>
      </c>
      <c r="AP1850" s="181">
        <f>IF(V1850&gt;0,P1850*INDEX(Scope_Labor_Rates!$Q$6:$Q$46,V1850-5)*AA1850,0)</f>
        <v>0</v>
      </c>
      <c r="AQ1850" s="178">
        <f t="shared" si="256"/>
        <v>0</v>
      </c>
      <c r="AR1850" s="178">
        <f t="shared" si="257"/>
        <v>0</v>
      </c>
      <c r="AS1850" s="178">
        <f t="shared" si="258"/>
        <v>0</v>
      </c>
      <c r="AT1850" s="178">
        <f t="shared" si="259"/>
        <v>0</v>
      </c>
      <c r="AU1850">
        <f t="shared" si="260"/>
        <v>0</v>
      </c>
    </row>
    <row r="1851" spans="1:47">
      <c r="A1851" t="str">
        <f>IF(All_Tasks!A1851="","",All_Tasks!A1851)</f>
        <v/>
      </c>
      <c r="B1851" t="str">
        <f>IF(All_Tasks!B1851="","",All_Tasks!B1851)</f>
        <v/>
      </c>
      <c r="C1851" t="str">
        <f>IF(All_Tasks!C1851="","",All_Tasks!C1851)</f>
        <v/>
      </c>
      <c r="D1851" t="str">
        <f>IF(All_Tasks!D1851="","",All_Tasks!D1851)</f>
        <v/>
      </c>
      <c r="E1851" t="str">
        <f>IF(All_Tasks!V1851&lt;&gt;"",All_Tasks!V1851,IF(All_Tasks!E1851&lt;&gt;"",All_Tasks!E1851,""))</f>
        <v/>
      </c>
      <c r="F1851" t="str">
        <f>IF(All_Tasks!F1851="","",All_Tasks!F1851)</f>
        <v/>
      </c>
      <c r="G1851" t="str">
        <f>IF(All_Tasks!G1851="","",All_Tasks!G1851)</f>
        <v/>
      </c>
      <c r="H1851" s="231" t="str">
        <f>IF(All_Tasks!H1851="","",All_Tasks!H1851)</f>
        <v/>
      </c>
      <c r="I1851" t="str">
        <f>IF(All_Tasks!I1851="","",All_Tasks!I1851)</f>
        <v/>
      </c>
      <c r="J1851" t="str">
        <f>IF(All_Tasks!J1851="","",All_Tasks!J1851)</f>
        <v/>
      </c>
      <c r="K1851" t="str">
        <f>IF(All_Tasks!K1851="","",All_Tasks!K1851)</f>
        <v/>
      </c>
      <c r="L1851" s="231" t="str">
        <f>IF(All_Tasks!L1851="","",All_Tasks!L1851)</f>
        <v/>
      </c>
      <c r="M1851" t="str">
        <f>IF(All_Tasks!M1851="","",All_Tasks!M1851)</f>
        <v/>
      </c>
      <c r="N1851" t="str">
        <f>IF(All_Tasks!N1851="","",All_Tasks!N1851)</f>
        <v/>
      </c>
      <c r="O1851" t="str">
        <f>IF(All_Tasks!O1851="","",All_Tasks!O1851)</f>
        <v/>
      </c>
      <c r="P1851" s="181">
        <f>IF(All_Tasks!P1851="",0,All_Tasks!P1851)</f>
        <v>0</v>
      </c>
      <c r="Q1851" s="181">
        <f>IF(All_Tasks!Q1851="",0,All_Tasks!Q1851)</f>
        <v>0</v>
      </c>
      <c r="R1851" s="181">
        <f>IF(All_Tasks!R1851="",0,All_Tasks!R1851)</f>
        <v>0</v>
      </c>
      <c r="S1851" s="181" t="str">
        <f>IF(All_Tasks!S1851="","",All_Tasks!S1851)</f>
        <v/>
      </c>
      <c r="T1851" t="str">
        <f>IF(All_Tasks!T1851="","",All_Tasks!T1851)</f>
        <v/>
      </c>
      <c r="U1851" t="str">
        <f>IF(All_Tasks!U1851="","",All_Tasks!U1851)</f>
        <v/>
      </c>
      <c r="V1851">
        <f>IF(A1851="",0,IFERROR(MATCH(A1851,Scope_Labor_Rates!$A$6:$A$46,0)+5,0))</f>
        <v>0</v>
      </c>
      <c r="W1851" s="178">
        <f>IF(V1851&gt;0,INDEX(Scope_Labor_Rates!$C$6:$C$46,V1851-5),0)</f>
        <v>0</v>
      </c>
      <c r="X1851" s="178">
        <f>IF(V1851&gt;0,INDEX(Scope_Labor_Rates!$C$6:$C$46,V1851-5),0)</f>
        <v>0</v>
      </c>
      <c r="Y1851" s="180">
        <f>IF(V1851&gt;0,INDEX(Scope_Labor_Rates!$S$6:$S$46,V1851-5),0)</f>
        <v>0</v>
      </c>
      <c r="Z1851" s="180">
        <f>IF(V1851&gt;0,INDEX(Scope_Labor_Rates!$R$6:$R$46,V1851-5),1)</f>
        <v>1</v>
      </c>
      <c r="AA1851" s="231">
        <f t="shared" si="252"/>
        <v>0</v>
      </c>
      <c r="AB1851" t="str">
        <f t="shared" si="253"/>
        <v/>
      </c>
      <c r="AC1851" s="178" t="str">
        <f t="shared" si="254"/>
        <v/>
      </c>
      <c r="AD1851" s="181">
        <f t="shared" si="255"/>
        <v>0</v>
      </c>
      <c r="AE1851" s="178">
        <f>IF(V1851&gt;0,P1851*INDEX(Scope_Labor_Rates!$E$6:$E$46,V1851-5),0)</f>
        <v>0</v>
      </c>
      <c r="AF1851" s="181">
        <f>IF(V1851&gt;0,AE1851*INDEX(Scope_Labor_Rates!$D$6:$D$46,V1851-5)*AA1851,0)</f>
        <v>0</v>
      </c>
      <c r="AG1851" s="178">
        <f>IF(V1851&gt;0,P1851*INDEX(Scope_Labor_Rates!$G$6:$G$46,V1851-5),0)</f>
        <v>0</v>
      </c>
      <c r="AH1851" s="181">
        <f>IF(V1851&gt;0,AG1851*INDEX(Scope_Labor_Rates!$F$6:$F$46,V1851-5)*AA1851,0)</f>
        <v>0</v>
      </c>
      <c r="AI1851" s="178">
        <f>IF(V1851&gt;0,P1851*INDEX(Scope_Labor_Rates!$I$6:$I$46,V1851-5),0)</f>
        <v>0</v>
      </c>
      <c r="AJ1851" s="181">
        <f>IF(V1851&gt;0,AI1851*INDEX(Scope_Labor_Rates!$H$6:$H$46,V1851-5)*AA1851,0)</f>
        <v>0</v>
      </c>
      <c r="AK1851" s="178">
        <f>IF(V1851&gt;0,P1851*INDEX(Scope_Labor_Rates!$K$6:$K$46,V1851-5),0)</f>
        <v>0</v>
      </c>
      <c r="AL1851" s="181">
        <f>IF(V1851&gt;0,AK1851*INDEX(Scope_Labor_Rates!$J$6:$J$46,V1851-5)*AA1851,0)</f>
        <v>0</v>
      </c>
      <c r="AM1851" s="178">
        <f>IF(V1851&gt;0,P1851*INDEX(Scope_Labor_Rates!$M$6:$M$46,V1851-5),0)</f>
        <v>0</v>
      </c>
      <c r="AN1851" s="178">
        <f>IF(V1851&gt;0,AM1851*INDEX(Scope_Labor_Rates!$L$6:$L$46,V1851-5)*AA1851,0)</f>
        <v>0</v>
      </c>
      <c r="AO1851" s="178">
        <f>IF(V1851&gt;0,P1851*INDEX(Scope_Labor_Rates!$O$6:$O$46,V1851-5)*AA1851,0)</f>
        <v>0</v>
      </c>
      <c r="AP1851" s="181">
        <f>IF(V1851&gt;0,P1851*INDEX(Scope_Labor_Rates!$Q$6:$Q$46,V1851-5)*AA1851,0)</f>
        <v>0</v>
      </c>
      <c r="AQ1851" s="178">
        <f t="shared" si="256"/>
        <v>0</v>
      </c>
      <c r="AR1851" s="178">
        <f t="shared" si="257"/>
        <v>0</v>
      </c>
      <c r="AS1851" s="178">
        <f t="shared" si="258"/>
        <v>0</v>
      </c>
      <c r="AT1851" s="178">
        <f t="shared" si="259"/>
        <v>0</v>
      </c>
      <c r="AU1851">
        <f t="shared" si="260"/>
        <v>0</v>
      </c>
    </row>
    <row r="1852" spans="1:47">
      <c r="A1852" t="str">
        <f>IF(All_Tasks!A1852="","",All_Tasks!A1852)</f>
        <v/>
      </c>
      <c r="B1852" t="str">
        <f>IF(All_Tasks!B1852="","",All_Tasks!B1852)</f>
        <v/>
      </c>
      <c r="C1852" t="str">
        <f>IF(All_Tasks!C1852="","",All_Tasks!C1852)</f>
        <v/>
      </c>
      <c r="D1852" t="str">
        <f>IF(All_Tasks!D1852="","",All_Tasks!D1852)</f>
        <v/>
      </c>
      <c r="E1852" t="str">
        <f>IF(All_Tasks!V1852&lt;&gt;"",All_Tasks!V1852,IF(All_Tasks!E1852&lt;&gt;"",All_Tasks!E1852,""))</f>
        <v/>
      </c>
      <c r="F1852" t="str">
        <f>IF(All_Tasks!F1852="","",All_Tasks!F1852)</f>
        <v/>
      </c>
      <c r="G1852" t="str">
        <f>IF(All_Tasks!G1852="","",All_Tasks!G1852)</f>
        <v/>
      </c>
      <c r="H1852" s="231" t="str">
        <f>IF(All_Tasks!H1852="","",All_Tasks!H1852)</f>
        <v/>
      </c>
      <c r="I1852" t="str">
        <f>IF(All_Tasks!I1852="","",All_Tasks!I1852)</f>
        <v/>
      </c>
      <c r="J1852" t="str">
        <f>IF(All_Tasks!J1852="","",All_Tasks!J1852)</f>
        <v/>
      </c>
      <c r="K1852" t="str">
        <f>IF(All_Tasks!K1852="","",All_Tasks!K1852)</f>
        <v/>
      </c>
      <c r="L1852" s="231" t="str">
        <f>IF(All_Tasks!L1852="","",All_Tasks!L1852)</f>
        <v/>
      </c>
      <c r="M1852" t="str">
        <f>IF(All_Tasks!M1852="","",All_Tasks!M1852)</f>
        <v/>
      </c>
      <c r="N1852" t="str">
        <f>IF(All_Tasks!N1852="","",All_Tasks!N1852)</f>
        <v/>
      </c>
      <c r="O1852" t="str">
        <f>IF(All_Tasks!O1852="","",All_Tasks!O1852)</f>
        <v/>
      </c>
      <c r="P1852" s="181">
        <f>IF(All_Tasks!P1852="",0,All_Tasks!P1852)</f>
        <v>0</v>
      </c>
      <c r="Q1852" s="181">
        <f>IF(All_Tasks!Q1852="",0,All_Tasks!Q1852)</f>
        <v>0</v>
      </c>
      <c r="R1852" s="181">
        <f>IF(All_Tasks!R1852="",0,All_Tasks!R1852)</f>
        <v>0</v>
      </c>
      <c r="S1852" s="181" t="str">
        <f>IF(All_Tasks!S1852="","",All_Tasks!S1852)</f>
        <v/>
      </c>
      <c r="T1852" t="str">
        <f>IF(All_Tasks!T1852="","",All_Tasks!T1852)</f>
        <v/>
      </c>
      <c r="U1852" t="str">
        <f>IF(All_Tasks!U1852="","",All_Tasks!U1852)</f>
        <v/>
      </c>
      <c r="V1852">
        <f>IF(A1852="",0,IFERROR(MATCH(A1852,Scope_Labor_Rates!$A$6:$A$46,0)+5,0))</f>
        <v>0</v>
      </c>
      <c r="W1852" s="178">
        <f>IF(V1852&gt;0,INDEX(Scope_Labor_Rates!$C$6:$C$46,V1852-5),0)</f>
        <v>0</v>
      </c>
      <c r="X1852" s="178">
        <f>IF(V1852&gt;0,INDEX(Scope_Labor_Rates!$C$6:$C$46,V1852-5),0)</f>
        <v>0</v>
      </c>
      <c r="Y1852" s="180">
        <f>IF(V1852&gt;0,INDEX(Scope_Labor_Rates!$S$6:$S$46,V1852-5),0)</f>
        <v>0</v>
      </c>
      <c r="Z1852" s="180">
        <f>IF(V1852&gt;0,INDEX(Scope_Labor_Rates!$R$6:$R$46,V1852-5),1)</f>
        <v>1</v>
      </c>
      <c r="AA1852" s="231">
        <f t="shared" si="252"/>
        <v>0</v>
      </c>
      <c r="AB1852" t="str">
        <f t="shared" si="253"/>
        <v/>
      </c>
      <c r="AC1852" s="178" t="str">
        <f t="shared" si="254"/>
        <v/>
      </c>
      <c r="AD1852" s="181">
        <f t="shared" si="255"/>
        <v>0</v>
      </c>
      <c r="AE1852" s="178">
        <f>IF(V1852&gt;0,P1852*INDEX(Scope_Labor_Rates!$E$6:$E$46,V1852-5),0)</f>
        <v>0</v>
      </c>
      <c r="AF1852" s="181">
        <f>IF(V1852&gt;0,AE1852*INDEX(Scope_Labor_Rates!$D$6:$D$46,V1852-5)*AA1852,0)</f>
        <v>0</v>
      </c>
      <c r="AG1852" s="178">
        <f>IF(V1852&gt;0,P1852*INDEX(Scope_Labor_Rates!$G$6:$G$46,V1852-5),0)</f>
        <v>0</v>
      </c>
      <c r="AH1852" s="181">
        <f>IF(V1852&gt;0,AG1852*INDEX(Scope_Labor_Rates!$F$6:$F$46,V1852-5)*AA1852,0)</f>
        <v>0</v>
      </c>
      <c r="AI1852" s="178">
        <f>IF(V1852&gt;0,P1852*INDEX(Scope_Labor_Rates!$I$6:$I$46,V1852-5),0)</f>
        <v>0</v>
      </c>
      <c r="AJ1852" s="181">
        <f>IF(V1852&gt;0,AI1852*INDEX(Scope_Labor_Rates!$H$6:$H$46,V1852-5)*AA1852,0)</f>
        <v>0</v>
      </c>
      <c r="AK1852" s="178">
        <f>IF(V1852&gt;0,P1852*INDEX(Scope_Labor_Rates!$K$6:$K$46,V1852-5),0)</f>
        <v>0</v>
      </c>
      <c r="AL1852" s="181">
        <f>IF(V1852&gt;0,AK1852*INDEX(Scope_Labor_Rates!$J$6:$J$46,V1852-5)*AA1852,0)</f>
        <v>0</v>
      </c>
      <c r="AM1852" s="178">
        <f>IF(V1852&gt;0,P1852*INDEX(Scope_Labor_Rates!$M$6:$M$46,V1852-5),0)</f>
        <v>0</v>
      </c>
      <c r="AN1852" s="178">
        <f>IF(V1852&gt;0,AM1852*INDEX(Scope_Labor_Rates!$L$6:$L$46,V1852-5)*AA1852,0)</f>
        <v>0</v>
      </c>
      <c r="AO1852" s="178">
        <f>IF(V1852&gt;0,P1852*INDEX(Scope_Labor_Rates!$O$6:$O$46,V1852-5)*AA1852,0)</f>
        <v>0</v>
      </c>
      <c r="AP1852" s="181">
        <f>IF(V1852&gt;0,P1852*INDEX(Scope_Labor_Rates!$Q$6:$Q$46,V1852-5)*AA1852,0)</f>
        <v>0</v>
      </c>
      <c r="AQ1852" s="178">
        <f t="shared" si="256"/>
        <v>0</v>
      </c>
      <c r="AR1852" s="178">
        <f t="shared" si="257"/>
        <v>0</v>
      </c>
      <c r="AS1852" s="178">
        <f t="shared" si="258"/>
        <v>0</v>
      </c>
      <c r="AT1852" s="178">
        <f t="shared" si="259"/>
        <v>0</v>
      </c>
      <c r="AU1852">
        <f t="shared" si="260"/>
        <v>0</v>
      </c>
    </row>
    <row r="1853" spans="1:47">
      <c r="A1853" t="str">
        <f>IF(All_Tasks!A1853="","",All_Tasks!A1853)</f>
        <v/>
      </c>
      <c r="B1853" t="str">
        <f>IF(All_Tasks!B1853="","",All_Tasks!B1853)</f>
        <v/>
      </c>
      <c r="C1853" t="str">
        <f>IF(All_Tasks!C1853="","",All_Tasks!C1853)</f>
        <v/>
      </c>
      <c r="D1853" t="str">
        <f>IF(All_Tasks!D1853="","",All_Tasks!D1853)</f>
        <v/>
      </c>
      <c r="E1853" t="str">
        <f>IF(All_Tasks!V1853&lt;&gt;"",All_Tasks!V1853,IF(All_Tasks!E1853&lt;&gt;"",All_Tasks!E1853,""))</f>
        <v/>
      </c>
      <c r="F1853" t="str">
        <f>IF(All_Tasks!F1853="","",All_Tasks!F1853)</f>
        <v/>
      </c>
      <c r="G1853" t="str">
        <f>IF(All_Tasks!G1853="","",All_Tasks!G1853)</f>
        <v/>
      </c>
      <c r="H1853" s="231" t="str">
        <f>IF(All_Tasks!H1853="","",All_Tasks!H1853)</f>
        <v/>
      </c>
      <c r="I1853" t="str">
        <f>IF(All_Tasks!I1853="","",All_Tasks!I1853)</f>
        <v/>
      </c>
      <c r="J1853" t="str">
        <f>IF(All_Tasks!J1853="","",All_Tasks!J1853)</f>
        <v/>
      </c>
      <c r="K1853" t="str">
        <f>IF(All_Tasks!K1853="","",All_Tasks!K1853)</f>
        <v/>
      </c>
      <c r="L1853" s="231" t="str">
        <f>IF(All_Tasks!L1853="","",All_Tasks!L1853)</f>
        <v/>
      </c>
      <c r="M1853" t="str">
        <f>IF(All_Tasks!M1853="","",All_Tasks!M1853)</f>
        <v/>
      </c>
      <c r="N1853" t="str">
        <f>IF(All_Tasks!N1853="","",All_Tasks!N1853)</f>
        <v/>
      </c>
      <c r="O1853" t="str">
        <f>IF(All_Tasks!O1853="","",All_Tasks!O1853)</f>
        <v/>
      </c>
      <c r="P1853" s="181">
        <f>IF(All_Tasks!P1853="",0,All_Tasks!P1853)</f>
        <v>0</v>
      </c>
      <c r="Q1853" s="181">
        <f>IF(All_Tasks!Q1853="",0,All_Tasks!Q1853)</f>
        <v>0</v>
      </c>
      <c r="R1853" s="181">
        <f>IF(All_Tasks!R1853="",0,All_Tasks!R1853)</f>
        <v>0</v>
      </c>
      <c r="S1853" s="181" t="str">
        <f>IF(All_Tasks!S1853="","",All_Tasks!S1853)</f>
        <v/>
      </c>
      <c r="T1853" t="str">
        <f>IF(All_Tasks!T1853="","",All_Tasks!T1853)</f>
        <v/>
      </c>
      <c r="U1853" t="str">
        <f>IF(All_Tasks!U1853="","",All_Tasks!U1853)</f>
        <v/>
      </c>
      <c r="V1853">
        <f>IF(A1853="",0,IFERROR(MATCH(A1853,Scope_Labor_Rates!$A$6:$A$46,0)+5,0))</f>
        <v>0</v>
      </c>
      <c r="W1853" s="178">
        <f>IF(V1853&gt;0,INDEX(Scope_Labor_Rates!$C$6:$C$46,V1853-5),0)</f>
        <v>0</v>
      </c>
      <c r="X1853" s="178">
        <f>IF(V1853&gt;0,INDEX(Scope_Labor_Rates!$C$6:$C$46,V1853-5),0)</f>
        <v>0</v>
      </c>
      <c r="Y1853" s="180">
        <f>IF(V1853&gt;0,INDEX(Scope_Labor_Rates!$S$6:$S$46,V1853-5),0)</f>
        <v>0</v>
      </c>
      <c r="Z1853" s="180">
        <f>IF(V1853&gt;0,INDEX(Scope_Labor_Rates!$R$6:$R$46,V1853-5),1)</f>
        <v>1</v>
      </c>
      <c r="AA1853" s="231">
        <f t="shared" si="252"/>
        <v>0</v>
      </c>
      <c r="AB1853" t="str">
        <f t="shared" si="253"/>
        <v/>
      </c>
      <c r="AC1853" s="178" t="str">
        <f t="shared" si="254"/>
        <v/>
      </c>
      <c r="AD1853" s="181">
        <f t="shared" si="255"/>
        <v>0</v>
      </c>
      <c r="AE1853" s="178">
        <f>IF(V1853&gt;0,P1853*INDEX(Scope_Labor_Rates!$E$6:$E$46,V1853-5),0)</f>
        <v>0</v>
      </c>
      <c r="AF1853" s="181">
        <f>IF(V1853&gt;0,AE1853*INDEX(Scope_Labor_Rates!$D$6:$D$46,V1853-5)*AA1853,0)</f>
        <v>0</v>
      </c>
      <c r="AG1853" s="178">
        <f>IF(V1853&gt;0,P1853*INDEX(Scope_Labor_Rates!$G$6:$G$46,V1853-5),0)</f>
        <v>0</v>
      </c>
      <c r="AH1853" s="181">
        <f>IF(V1853&gt;0,AG1853*INDEX(Scope_Labor_Rates!$F$6:$F$46,V1853-5)*AA1853,0)</f>
        <v>0</v>
      </c>
      <c r="AI1853" s="178">
        <f>IF(V1853&gt;0,P1853*INDEX(Scope_Labor_Rates!$I$6:$I$46,V1853-5),0)</f>
        <v>0</v>
      </c>
      <c r="AJ1853" s="181">
        <f>IF(V1853&gt;0,AI1853*INDEX(Scope_Labor_Rates!$H$6:$H$46,V1853-5)*AA1853,0)</f>
        <v>0</v>
      </c>
      <c r="AK1853" s="178">
        <f>IF(V1853&gt;0,P1853*INDEX(Scope_Labor_Rates!$K$6:$K$46,V1853-5),0)</f>
        <v>0</v>
      </c>
      <c r="AL1853" s="181">
        <f>IF(V1853&gt;0,AK1853*INDEX(Scope_Labor_Rates!$J$6:$J$46,V1853-5)*AA1853,0)</f>
        <v>0</v>
      </c>
      <c r="AM1853" s="178">
        <f>IF(V1853&gt;0,P1853*INDEX(Scope_Labor_Rates!$M$6:$M$46,V1853-5),0)</f>
        <v>0</v>
      </c>
      <c r="AN1853" s="178">
        <f>IF(V1853&gt;0,AM1853*INDEX(Scope_Labor_Rates!$L$6:$L$46,V1853-5)*AA1853,0)</f>
        <v>0</v>
      </c>
      <c r="AO1853" s="178">
        <f>IF(V1853&gt;0,P1853*INDEX(Scope_Labor_Rates!$O$6:$O$46,V1853-5)*AA1853,0)</f>
        <v>0</v>
      </c>
      <c r="AP1853" s="181">
        <f>IF(V1853&gt;0,P1853*INDEX(Scope_Labor_Rates!$Q$6:$Q$46,V1853-5)*AA1853,0)</f>
        <v>0</v>
      </c>
      <c r="AQ1853" s="178">
        <f t="shared" si="256"/>
        <v>0</v>
      </c>
      <c r="AR1853" s="178">
        <f t="shared" si="257"/>
        <v>0</v>
      </c>
      <c r="AS1853" s="178">
        <f t="shared" si="258"/>
        <v>0</v>
      </c>
      <c r="AT1853" s="178">
        <f t="shared" si="259"/>
        <v>0</v>
      </c>
      <c r="AU1853">
        <f t="shared" si="260"/>
        <v>0</v>
      </c>
    </row>
    <row r="1854" spans="1:47">
      <c r="A1854" t="str">
        <f>IF(All_Tasks!A1854="","",All_Tasks!A1854)</f>
        <v/>
      </c>
      <c r="B1854" t="str">
        <f>IF(All_Tasks!B1854="","",All_Tasks!B1854)</f>
        <v/>
      </c>
      <c r="C1854" t="str">
        <f>IF(All_Tasks!C1854="","",All_Tasks!C1854)</f>
        <v/>
      </c>
      <c r="D1854" t="str">
        <f>IF(All_Tasks!D1854="","",All_Tasks!D1854)</f>
        <v/>
      </c>
      <c r="E1854" t="str">
        <f>IF(All_Tasks!V1854&lt;&gt;"",All_Tasks!V1854,IF(All_Tasks!E1854&lt;&gt;"",All_Tasks!E1854,""))</f>
        <v/>
      </c>
      <c r="F1854" t="str">
        <f>IF(All_Tasks!F1854="","",All_Tasks!F1854)</f>
        <v/>
      </c>
      <c r="G1854" t="str">
        <f>IF(All_Tasks!G1854="","",All_Tasks!G1854)</f>
        <v/>
      </c>
      <c r="H1854" s="231" t="str">
        <f>IF(All_Tasks!H1854="","",All_Tasks!H1854)</f>
        <v/>
      </c>
      <c r="I1854" t="str">
        <f>IF(All_Tasks!I1854="","",All_Tasks!I1854)</f>
        <v/>
      </c>
      <c r="J1854" t="str">
        <f>IF(All_Tasks!J1854="","",All_Tasks!J1854)</f>
        <v/>
      </c>
      <c r="K1854" t="str">
        <f>IF(All_Tasks!K1854="","",All_Tasks!K1854)</f>
        <v/>
      </c>
      <c r="L1854" s="231" t="str">
        <f>IF(All_Tasks!L1854="","",All_Tasks!L1854)</f>
        <v/>
      </c>
      <c r="M1854" t="str">
        <f>IF(All_Tasks!M1854="","",All_Tasks!M1854)</f>
        <v/>
      </c>
      <c r="N1854" t="str">
        <f>IF(All_Tasks!N1854="","",All_Tasks!N1854)</f>
        <v/>
      </c>
      <c r="O1854" t="str">
        <f>IF(All_Tasks!O1854="","",All_Tasks!O1854)</f>
        <v/>
      </c>
      <c r="P1854" s="181">
        <f>IF(All_Tasks!P1854="",0,All_Tasks!P1854)</f>
        <v>0</v>
      </c>
      <c r="Q1854" s="181">
        <f>IF(All_Tasks!Q1854="",0,All_Tasks!Q1854)</f>
        <v>0</v>
      </c>
      <c r="R1854" s="181">
        <f>IF(All_Tasks!R1854="",0,All_Tasks!R1854)</f>
        <v>0</v>
      </c>
      <c r="S1854" s="181" t="str">
        <f>IF(All_Tasks!S1854="","",All_Tasks!S1854)</f>
        <v/>
      </c>
      <c r="T1854" t="str">
        <f>IF(All_Tasks!T1854="","",All_Tasks!T1854)</f>
        <v/>
      </c>
      <c r="U1854" t="str">
        <f>IF(All_Tasks!U1854="","",All_Tasks!U1854)</f>
        <v/>
      </c>
      <c r="V1854">
        <f>IF(A1854="",0,IFERROR(MATCH(A1854,Scope_Labor_Rates!$A$6:$A$46,0)+5,0))</f>
        <v>0</v>
      </c>
      <c r="W1854" s="178">
        <f>IF(V1854&gt;0,INDEX(Scope_Labor_Rates!$C$6:$C$46,V1854-5),0)</f>
        <v>0</v>
      </c>
      <c r="X1854" s="178">
        <f>IF(V1854&gt;0,INDEX(Scope_Labor_Rates!$C$6:$C$46,V1854-5),0)</f>
        <v>0</v>
      </c>
      <c r="Y1854" s="180">
        <f>IF(V1854&gt;0,INDEX(Scope_Labor_Rates!$S$6:$S$46,V1854-5),0)</f>
        <v>0</v>
      </c>
      <c r="Z1854" s="180">
        <f>IF(V1854&gt;0,INDEX(Scope_Labor_Rates!$R$6:$R$46,V1854-5),1)</f>
        <v>1</v>
      </c>
      <c r="AA1854" s="231">
        <f t="shared" si="252"/>
        <v>0</v>
      </c>
      <c r="AB1854" t="str">
        <f t="shared" si="253"/>
        <v/>
      </c>
      <c r="AC1854" s="178" t="str">
        <f t="shared" si="254"/>
        <v/>
      </c>
      <c r="AD1854" s="181">
        <f t="shared" si="255"/>
        <v>0</v>
      </c>
      <c r="AE1854" s="178">
        <f>IF(V1854&gt;0,P1854*INDEX(Scope_Labor_Rates!$E$6:$E$46,V1854-5),0)</f>
        <v>0</v>
      </c>
      <c r="AF1854" s="181">
        <f>IF(V1854&gt;0,AE1854*INDEX(Scope_Labor_Rates!$D$6:$D$46,V1854-5)*AA1854,0)</f>
        <v>0</v>
      </c>
      <c r="AG1854" s="178">
        <f>IF(V1854&gt;0,P1854*INDEX(Scope_Labor_Rates!$G$6:$G$46,V1854-5),0)</f>
        <v>0</v>
      </c>
      <c r="AH1854" s="181">
        <f>IF(V1854&gt;0,AG1854*INDEX(Scope_Labor_Rates!$F$6:$F$46,V1854-5)*AA1854,0)</f>
        <v>0</v>
      </c>
      <c r="AI1854" s="178">
        <f>IF(V1854&gt;0,P1854*INDEX(Scope_Labor_Rates!$I$6:$I$46,V1854-5),0)</f>
        <v>0</v>
      </c>
      <c r="AJ1854" s="181">
        <f>IF(V1854&gt;0,AI1854*INDEX(Scope_Labor_Rates!$H$6:$H$46,V1854-5)*AA1854,0)</f>
        <v>0</v>
      </c>
      <c r="AK1854" s="178">
        <f>IF(V1854&gt;0,P1854*INDEX(Scope_Labor_Rates!$K$6:$K$46,V1854-5),0)</f>
        <v>0</v>
      </c>
      <c r="AL1854" s="181">
        <f>IF(V1854&gt;0,AK1854*INDEX(Scope_Labor_Rates!$J$6:$J$46,V1854-5)*AA1854,0)</f>
        <v>0</v>
      </c>
      <c r="AM1854" s="178">
        <f>IF(V1854&gt;0,P1854*INDEX(Scope_Labor_Rates!$M$6:$M$46,V1854-5),0)</f>
        <v>0</v>
      </c>
      <c r="AN1854" s="178">
        <f>IF(V1854&gt;0,AM1854*INDEX(Scope_Labor_Rates!$L$6:$L$46,V1854-5)*AA1854,0)</f>
        <v>0</v>
      </c>
      <c r="AO1854" s="178">
        <f>IF(V1854&gt;0,P1854*INDEX(Scope_Labor_Rates!$O$6:$O$46,V1854-5)*AA1854,0)</f>
        <v>0</v>
      </c>
      <c r="AP1854" s="181">
        <f>IF(V1854&gt;0,P1854*INDEX(Scope_Labor_Rates!$Q$6:$Q$46,V1854-5)*AA1854,0)</f>
        <v>0</v>
      </c>
      <c r="AQ1854" s="178">
        <f t="shared" si="256"/>
        <v>0</v>
      </c>
      <c r="AR1854" s="178">
        <f t="shared" si="257"/>
        <v>0</v>
      </c>
      <c r="AS1854" s="178">
        <f t="shared" si="258"/>
        <v>0</v>
      </c>
      <c r="AT1854" s="178">
        <f t="shared" si="259"/>
        <v>0</v>
      </c>
      <c r="AU1854">
        <f t="shared" si="260"/>
        <v>0</v>
      </c>
    </row>
    <row r="1855" spans="1:47">
      <c r="A1855" t="str">
        <f>IF(All_Tasks!A1855="","",All_Tasks!A1855)</f>
        <v/>
      </c>
      <c r="B1855" t="str">
        <f>IF(All_Tasks!B1855="","",All_Tasks!B1855)</f>
        <v/>
      </c>
      <c r="C1855" t="str">
        <f>IF(All_Tasks!C1855="","",All_Tasks!C1855)</f>
        <v/>
      </c>
      <c r="D1855" t="str">
        <f>IF(All_Tasks!D1855="","",All_Tasks!D1855)</f>
        <v/>
      </c>
      <c r="E1855" t="str">
        <f>IF(All_Tasks!V1855&lt;&gt;"",All_Tasks!V1855,IF(All_Tasks!E1855&lt;&gt;"",All_Tasks!E1855,""))</f>
        <v/>
      </c>
      <c r="F1855" t="str">
        <f>IF(All_Tasks!F1855="","",All_Tasks!F1855)</f>
        <v/>
      </c>
      <c r="G1855" t="str">
        <f>IF(All_Tasks!G1855="","",All_Tasks!G1855)</f>
        <v/>
      </c>
      <c r="H1855" s="231" t="str">
        <f>IF(All_Tasks!H1855="","",All_Tasks!H1855)</f>
        <v/>
      </c>
      <c r="I1855" t="str">
        <f>IF(All_Tasks!I1855="","",All_Tasks!I1855)</f>
        <v/>
      </c>
      <c r="J1855" t="str">
        <f>IF(All_Tasks!J1855="","",All_Tasks!J1855)</f>
        <v/>
      </c>
      <c r="K1855" t="str">
        <f>IF(All_Tasks!K1855="","",All_Tasks!K1855)</f>
        <v/>
      </c>
      <c r="L1855" s="231" t="str">
        <f>IF(All_Tasks!L1855="","",All_Tasks!L1855)</f>
        <v/>
      </c>
      <c r="M1855" t="str">
        <f>IF(All_Tasks!M1855="","",All_Tasks!M1855)</f>
        <v/>
      </c>
      <c r="N1855" t="str">
        <f>IF(All_Tasks!N1855="","",All_Tasks!N1855)</f>
        <v/>
      </c>
      <c r="O1855" t="str">
        <f>IF(All_Tasks!O1855="","",All_Tasks!O1855)</f>
        <v/>
      </c>
      <c r="P1855" s="181">
        <f>IF(All_Tasks!P1855="",0,All_Tasks!P1855)</f>
        <v>0</v>
      </c>
      <c r="Q1855" s="181">
        <f>IF(All_Tasks!Q1855="",0,All_Tasks!Q1855)</f>
        <v>0</v>
      </c>
      <c r="R1855" s="181">
        <f>IF(All_Tasks!R1855="",0,All_Tasks!R1855)</f>
        <v>0</v>
      </c>
      <c r="S1855" s="181" t="str">
        <f>IF(All_Tasks!S1855="","",All_Tasks!S1855)</f>
        <v/>
      </c>
      <c r="T1855" t="str">
        <f>IF(All_Tasks!T1855="","",All_Tasks!T1855)</f>
        <v/>
      </c>
      <c r="U1855" t="str">
        <f>IF(All_Tasks!U1855="","",All_Tasks!U1855)</f>
        <v/>
      </c>
      <c r="V1855">
        <f>IF(A1855="",0,IFERROR(MATCH(A1855,Scope_Labor_Rates!$A$6:$A$46,0)+5,0))</f>
        <v>0</v>
      </c>
      <c r="W1855" s="178">
        <f>IF(V1855&gt;0,INDEX(Scope_Labor_Rates!$C$6:$C$46,V1855-5),0)</f>
        <v>0</v>
      </c>
      <c r="X1855" s="178">
        <f>IF(V1855&gt;0,INDEX(Scope_Labor_Rates!$C$6:$C$46,V1855-5),0)</f>
        <v>0</v>
      </c>
      <c r="Y1855" s="180">
        <f>IF(V1855&gt;0,INDEX(Scope_Labor_Rates!$S$6:$S$46,V1855-5),0)</f>
        <v>0</v>
      </c>
      <c r="Z1855" s="180">
        <f>IF(V1855&gt;0,INDEX(Scope_Labor_Rates!$R$6:$R$46,V1855-5),1)</f>
        <v>1</v>
      </c>
      <c r="AA1855" s="231">
        <f t="shared" si="252"/>
        <v>0</v>
      </c>
      <c r="AB1855" t="str">
        <f t="shared" si="253"/>
        <v/>
      </c>
      <c r="AC1855" s="178" t="str">
        <f t="shared" si="254"/>
        <v/>
      </c>
      <c r="AD1855" s="181">
        <f t="shared" si="255"/>
        <v>0</v>
      </c>
      <c r="AE1855" s="178">
        <f>IF(V1855&gt;0,P1855*INDEX(Scope_Labor_Rates!$E$6:$E$46,V1855-5),0)</f>
        <v>0</v>
      </c>
      <c r="AF1855" s="181">
        <f>IF(V1855&gt;0,AE1855*INDEX(Scope_Labor_Rates!$D$6:$D$46,V1855-5)*AA1855,0)</f>
        <v>0</v>
      </c>
      <c r="AG1855" s="178">
        <f>IF(V1855&gt;0,P1855*INDEX(Scope_Labor_Rates!$G$6:$G$46,V1855-5),0)</f>
        <v>0</v>
      </c>
      <c r="AH1855" s="181">
        <f>IF(V1855&gt;0,AG1855*INDEX(Scope_Labor_Rates!$F$6:$F$46,V1855-5)*AA1855,0)</f>
        <v>0</v>
      </c>
      <c r="AI1855" s="178">
        <f>IF(V1855&gt;0,P1855*INDEX(Scope_Labor_Rates!$I$6:$I$46,V1855-5),0)</f>
        <v>0</v>
      </c>
      <c r="AJ1855" s="181">
        <f>IF(V1855&gt;0,AI1855*INDEX(Scope_Labor_Rates!$H$6:$H$46,V1855-5)*AA1855,0)</f>
        <v>0</v>
      </c>
      <c r="AK1855" s="178">
        <f>IF(V1855&gt;0,P1855*INDEX(Scope_Labor_Rates!$K$6:$K$46,V1855-5),0)</f>
        <v>0</v>
      </c>
      <c r="AL1855" s="181">
        <f>IF(V1855&gt;0,AK1855*INDEX(Scope_Labor_Rates!$J$6:$J$46,V1855-5)*AA1855,0)</f>
        <v>0</v>
      </c>
      <c r="AM1855" s="178">
        <f>IF(V1855&gt;0,P1855*INDEX(Scope_Labor_Rates!$M$6:$M$46,V1855-5),0)</f>
        <v>0</v>
      </c>
      <c r="AN1855" s="178">
        <f>IF(V1855&gt;0,AM1855*INDEX(Scope_Labor_Rates!$L$6:$L$46,V1855-5)*AA1855,0)</f>
        <v>0</v>
      </c>
      <c r="AO1855" s="178">
        <f>IF(V1855&gt;0,P1855*INDEX(Scope_Labor_Rates!$O$6:$O$46,V1855-5)*AA1855,0)</f>
        <v>0</v>
      </c>
      <c r="AP1855" s="181">
        <f>IF(V1855&gt;0,P1855*INDEX(Scope_Labor_Rates!$Q$6:$Q$46,V1855-5)*AA1855,0)</f>
        <v>0</v>
      </c>
      <c r="AQ1855" s="178">
        <f t="shared" si="256"/>
        <v>0</v>
      </c>
      <c r="AR1855" s="178">
        <f t="shared" si="257"/>
        <v>0</v>
      </c>
      <c r="AS1855" s="178">
        <f t="shared" si="258"/>
        <v>0</v>
      </c>
      <c r="AT1855" s="178">
        <f t="shared" si="259"/>
        <v>0</v>
      </c>
      <c r="AU1855">
        <f t="shared" si="260"/>
        <v>0</v>
      </c>
    </row>
    <row r="1856" spans="1:47">
      <c r="A1856" t="str">
        <f>IF(All_Tasks!A1856="","",All_Tasks!A1856)</f>
        <v/>
      </c>
      <c r="B1856" t="str">
        <f>IF(All_Tasks!B1856="","",All_Tasks!B1856)</f>
        <v/>
      </c>
      <c r="C1856" t="str">
        <f>IF(All_Tasks!C1856="","",All_Tasks!C1856)</f>
        <v/>
      </c>
      <c r="D1856" t="str">
        <f>IF(All_Tasks!D1856="","",All_Tasks!D1856)</f>
        <v/>
      </c>
      <c r="E1856" t="str">
        <f>IF(All_Tasks!V1856&lt;&gt;"",All_Tasks!V1856,IF(All_Tasks!E1856&lt;&gt;"",All_Tasks!E1856,""))</f>
        <v/>
      </c>
      <c r="F1856" t="str">
        <f>IF(All_Tasks!F1856="","",All_Tasks!F1856)</f>
        <v/>
      </c>
      <c r="G1856" t="str">
        <f>IF(All_Tasks!G1856="","",All_Tasks!G1856)</f>
        <v/>
      </c>
      <c r="H1856" s="231" t="str">
        <f>IF(All_Tasks!H1856="","",All_Tasks!H1856)</f>
        <v/>
      </c>
      <c r="I1856" t="str">
        <f>IF(All_Tasks!I1856="","",All_Tasks!I1856)</f>
        <v/>
      </c>
      <c r="J1856" t="str">
        <f>IF(All_Tasks!J1856="","",All_Tasks!J1856)</f>
        <v/>
      </c>
      <c r="K1856" t="str">
        <f>IF(All_Tasks!K1856="","",All_Tasks!K1856)</f>
        <v/>
      </c>
      <c r="L1856" s="231" t="str">
        <f>IF(All_Tasks!L1856="","",All_Tasks!L1856)</f>
        <v/>
      </c>
      <c r="M1856" t="str">
        <f>IF(All_Tasks!M1856="","",All_Tasks!M1856)</f>
        <v/>
      </c>
      <c r="N1856" t="str">
        <f>IF(All_Tasks!N1856="","",All_Tasks!N1856)</f>
        <v/>
      </c>
      <c r="O1856" t="str">
        <f>IF(All_Tasks!O1856="","",All_Tasks!O1856)</f>
        <v/>
      </c>
      <c r="P1856" s="181">
        <f>IF(All_Tasks!P1856="",0,All_Tasks!P1856)</f>
        <v>0</v>
      </c>
      <c r="Q1856" s="181">
        <f>IF(All_Tasks!Q1856="",0,All_Tasks!Q1856)</f>
        <v>0</v>
      </c>
      <c r="R1856" s="181">
        <f>IF(All_Tasks!R1856="",0,All_Tasks!R1856)</f>
        <v>0</v>
      </c>
      <c r="S1856" s="181" t="str">
        <f>IF(All_Tasks!S1856="","",All_Tasks!S1856)</f>
        <v/>
      </c>
      <c r="T1856" t="str">
        <f>IF(All_Tasks!T1856="","",All_Tasks!T1856)</f>
        <v/>
      </c>
      <c r="U1856" t="str">
        <f>IF(All_Tasks!U1856="","",All_Tasks!U1856)</f>
        <v/>
      </c>
      <c r="V1856">
        <f>IF(A1856="",0,IFERROR(MATCH(A1856,Scope_Labor_Rates!$A$6:$A$46,0)+5,0))</f>
        <v>0</v>
      </c>
      <c r="W1856" s="178">
        <f>IF(V1856&gt;0,INDEX(Scope_Labor_Rates!$C$6:$C$46,V1856-5),0)</f>
        <v>0</v>
      </c>
      <c r="X1856" s="178">
        <f>IF(V1856&gt;0,INDEX(Scope_Labor_Rates!$C$6:$C$46,V1856-5),0)</f>
        <v>0</v>
      </c>
      <c r="Y1856" s="180">
        <f>IF(V1856&gt;0,INDEX(Scope_Labor_Rates!$S$6:$S$46,V1856-5),0)</f>
        <v>0</v>
      </c>
      <c r="Z1856" s="180">
        <f>IF(V1856&gt;0,INDEX(Scope_Labor_Rates!$R$6:$R$46,V1856-5),1)</f>
        <v>1</v>
      </c>
      <c r="AA1856" s="231">
        <f t="shared" si="252"/>
        <v>0</v>
      </c>
      <c r="AB1856" t="str">
        <f t="shared" si="253"/>
        <v/>
      </c>
      <c r="AC1856" s="178" t="str">
        <f t="shared" si="254"/>
        <v/>
      </c>
      <c r="AD1856" s="181">
        <f t="shared" si="255"/>
        <v>0</v>
      </c>
      <c r="AE1856" s="178">
        <f>IF(V1856&gt;0,P1856*INDEX(Scope_Labor_Rates!$E$6:$E$46,V1856-5),0)</f>
        <v>0</v>
      </c>
      <c r="AF1856" s="181">
        <f>IF(V1856&gt;0,AE1856*INDEX(Scope_Labor_Rates!$D$6:$D$46,V1856-5)*AA1856,0)</f>
        <v>0</v>
      </c>
      <c r="AG1856" s="178">
        <f>IF(V1856&gt;0,P1856*INDEX(Scope_Labor_Rates!$G$6:$G$46,V1856-5),0)</f>
        <v>0</v>
      </c>
      <c r="AH1856" s="181">
        <f>IF(V1856&gt;0,AG1856*INDEX(Scope_Labor_Rates!$F$6:$F$46,V1856-5)*AA1856,0)</f>
        <v>0</v>
      </c>
      <c r="AI1856" s="178">
        <f>IF(V1856&gt;0,P1856*INDEX(Scope_Labor_Rates!$I$6:$I$46,V1856-5),0)</f>
        <v>0</v>
      </c>
      <c r="AJ1856" s="181">
        <f>IF(V1856&gt;0,AI1856*INDEX(Scope_Labor_Rates!$H$6:$H$46,V1856-5)*AA1856,0)</f>
        <v>0</v>
      </c>
      <c r="AK1856" s="178">
        <f>IF(V1856&gt;0,P1856*INDEX(Scope_Labor_Rates!$K$6:$K$46,V1856-5),0)</f>
        <v>0</v>
      </c>
      <c r="AL1856" s="181">
        <f>IF(V1856&gt;0,AK1856*INDEX(Scope_Labor_Rates!$J$6:$J$46,V1856-5)*AA1856,0)</f>
        <v>0</v>
      </c>
      <c r="AM1856" s="178">
        <f>IF(V1856&gt;0,P1856*INDEX(Scope_Labor_Rates!$M$6:$M$46,V1856-5),0)</f>
        <v>0</v>
      </c>
      <c r="AN1856" s="178">
        <f>IF(V1856&gt;0,AM1856*INDEX(Scope_Labor_Rates!$L$6:$L$46,V1856-5)*AA1856,0)</f>
        <v>0</v>
      </c>
      <c r="AO1856" s="178">
        <f>IF(V1856&gt;0,P1856*INDEX(Scope_Labor_Rates!$O$6:$O$46,V1856-5)*AA1856,0)</f>
        <v>0</v>
      </c>
      <c r="AP1856" s="181">
        <f>IF(V1856&gt;0,P1856*INDEX(Scope_Labor_Rates!$Q$6:$Q$46,V1856-5)*AA1856,0)</f>
        <v>0</v>
      </c>
      <c r="AQ1856" s="178">
        <f t="shared" si="256"/>
        <v>0</v>
      </c>
      <c r="AR1856" s="178">
        <f t="shared" si="257"/>
        <v>0</v>
      </c>
      <c r="AS1856" s="178">
        <f t="shared" si="258"/>
        <v>0</v>
      </c>
      <c r="AT1856" s="178">
        <f t="shared" si="259"/>
        <v>0</v>
      </c>
      <c r="AU1856">
        <f t="shared" si="260"/>
        <v>0</v>
      </c>
    </row>
    <row r="1857" spans="1:47">
      <c r="A1857" t="str">
        <f>IF(All_Tasks!A1857="","",All_Tasks!A1857)</f>
        <v/>
      </c>
      <c r="B1857" t="str">
        <f>IF(All_Tasks!B1857="","",All_Tasks!B1857)</f>
        <v/>
      </c>
      <c r="C1857" t="str">
        <f>IF(All_Tasks!C1857="","",All_Tasks!C1857)</f>
        <v/>
      </c>
      <c r="D1857" t="str">
        <f>IF(All_Tasks!D1857="","",All_Tasks!D1857)</f>
        <v/>
      </c>
      <c r="E1857" t="str">
        <f>IF(All_Tasks!V1857&lt;&gt;"",All_Tasks!V1857,IF(All_Tasks!E1857&lt;&gt;"",All_Tasks!E1857,""))</f>
        <v/>
      </c>
      <c r="F1857" t="str">
        <f>IF(All_Tasks!F1857="","",All_Tasks!F1857)</f>
        <v/>
      </c>
      <c r="G1857" t="str">
        <f>IF(All_Tasks!G1857="","",All_Tasks!G1857)</f>
        <v/>
      </c>
      <c r="H1857" s="231" t="str">
        <f>IF(All_Tasks!H1857="","",All_Tasks!H1857)</f>
        <v/>
      </c>
      <c r="I1857" t="str">
        <f>IF(All_Tasks!I1857="","",All_Tasks!I1857)</f>
        <v/>
      </c>
      <c r="J1857" t="str">
        <f>IF(All_Tasks!J1857="","",All_Tasks!J1857)</f>
        <v/>
      </c>
      <c r="K1857" t="str">
        <f>IF(All_Tasks!K1857="","",All_Tasks!K1857)</f>
        <v/>
      </c>
      <c r="L1857" s="231" t="str">
        <f>IF(All_Tasks!L1857="","",All_Tasks!L1857)</f>
        <v/>
      </c>
      <c r="M1857" t="str">
        <f>IF(All_Tasks!M1857="","",All_Tasks!M1857)</f>
        <v/>
      </c>
      <c r="N1857" t="str">
        <f>IF(All_Tasks!N1857="","",All_Tasks!N1857)</f>
        <v/>
      </c>
      <c r="O1857" t="str">
        <f>IF(All_Tasks!O1857="","",All_Tasks!O1857)</f>
        <v/>
      </c>
      <c r="P1857" s="181">
        <f>IF(All_Tasks!P1857="",0,All_Tasks!P1857)</f>
        <v>0</v>
      </c>
      <c r="Q1857" s="181">
        <f>IF(All_Tasks!Q1857="",0,All_Tasks!Q1857)</f>
        <v>0</v>
      </c>
      <c r="R1857" s="181">
        <f>IF(All_Tasks!R1857="",0,All_Tasks!R1857)</f>
        <v>0</v>
      </c>
      <c r="S1857" s="181" t="str">
        <f>IF(All_Tasks!S1857="","",All_Tasks!S1857)</f>
        <v/>
      </c>
      <c r="T1857" t="str">
        <f>IF(All_Tasks!T1857="","",All_Tasks!T1857)</f>
        <v/>
      </c>
      <c r="U1857" t="str">
        <f>IF(All_Tasks!U1857="","",All_Tasks!U1857)</f>
        <v/>
      </c>
      <c r="V1857">
        <f>IF(A1857="",0,IFERROR(MATCH(A1857,Scope_Labor_Rates!$A$6:$A$46,0)+5,0))</f>
        <v>0</v>
      </c>
      <c r="W1857" s="178">
        <f>IF(V1857&gt;0,INDEX(Scope_Labor_Rates!$C$6:$C$46,V1857-5),0)</f>
        <v>0</v>
      </c>
      <c r="X1857" s="178">
        <f>IF(V1857&gt;0,INDEX(Scope_Labor_Rates!$C$6:$C$46,V1857-5),0)</f>
        <v>0</v>
      </c>
      <c r="Y1857" s="180">
        <f>IF(V1857&gt;0,INDEX(Scope_Labor_Rates!$S$6:$S$46,V1857-5),0)</f>
        <v>0</v>
      </c>
      <c r="Z1857" s="180">
        <f>IF(V1857&gt;0,INDEX(Scope_Labor_Rates!$R$6:$R$46,V1857-5),1)</f>
        <v>1</v>
      </c>
      <c r="AA1857" s="231">
        <f t="shared" si="252"/>
        <v>0</v>
      </c>
      <c r="AB1857" t="str">
        <f t="shared" si="253"/>
        <v/>
      </c>
      <c r="AC1857" s="178" t="str">
        <f t="shared" si="254"/>
        <v/>
      </c>
      <c r="AD1857" s="181">
        <f t="shared" si="255"/>
        <v>0</v>
      </c>
      <c r="AE1857" s="178">
        <f>IF(V1857&gt;0,P1857*INDEX(Scope_Labor_Rates!$E$6:$E$46,V1857-5),0)</f>
        <v>0</v>
      </c>
      <c r="AF1857" s="181">
        <f>IF(V1857&gt;0,AE1857*INDEX(Scope_Labor_Rates!$D$6:$D$46,V1857-5)*AA1857,0)</f>
        <v>0</v>
      </c>
      <c r="AG1857" s="178">
        <f>IF(V1857&gt;0,P1857*INDEX(Scope_Labor_Rates!$G$6:$G$46,V1857-5),0)</f>
        <v>0</v>
      </c>
      <c r="AH1857" s="181">
        <f>IF(V1857&gt;0,AG1857*INDEX(Scope_Labor_Rates!$F$6:$F$46,V1857-5)*AA1857,0)</f>
        <v>0</v>
      </c>
      <c r="AI1857" s="178">
        <f>IF(V1857&gt;0,P1857*INDEX(Scope_Labor_Rates!$I$6:$I$46,V1857-5),0)</f>
        <v>0</v>
      </c>
      <c r="AJ1857" s="181">
        <f>IF(V1857&gt;0,AI1857*INDEX(Scope_Labor_Rates!$H$6:$H$46,V1857-5)*AA1857,0)</f>
        <v>0</v>
      </c>
      <c r="AK1857" s="178">
        <f>IF(V1857&gt;0,P1857*INDEX(Scope_Labor_Rates!$K$6:$K$46,V1857-5),0)</f>
        <v>0</v>
      </c>
      <c r="AL1857" s="181">
        <f>IF(V1857&gt;0,AK1857*INDEX(Scope_Labor_Rates!$J$6:$J$46,V1857-5)*AA1857,0)</f>
        <v>0</v>
      </c>
      <c r="AM1857" s="178">
        <f>IF(V1857&gt;0,P1857*INDEX(Scope_Labor_Rates!$M$6:$M$46,V1857-5),0)</f>
        <v>0</v>
      </c>
      <c r="AN1857" s="178">
        <f>IF(V1857&gt;0,AM1857*INDEX(Scope_Labor_Rates!$L$6:$L$46,V1857-5)*AA1857,0)</f>
        <v>0</v>
      </c>
      <c r="AO1857" s="178">
        <f>IF(V1857&gt;0,P1857*INDEX(Scope_Labor_Rates!$O$6:$O$46,V1857-5)*AA1857,0)</f>
        <v>0</v>
      </c>
      <c r="AP1857" s="181">
        <f>IF(V1857&gt;0,P1857*INDEX(Scope_Labor_Rates!$Q$6:$Q$46,V1857-5)*AA1857,0)</f>
        <v>0</v>
      </c>
      <c r="AQ1857" s="178">
        <f t="shared" si="256"/>
        <v>0</v>
      </c>
      <c r="AR1857" s="178">
        <f t="shared" si="257"/>
        <v>0</v>
      </c>
      <c r="AS1857" s="178">
        <f t="shared" si="258"/>
        <v>0</v>
      </c>
      <c r="AT1857" s="178">
        <f t="shared" si="259"/>
        <v>0</v>
      </c>
      <c r="AU1857">
        <f t="shared" si="260"/>
        <v>0</v>
      </c>
    </row>
    <row r="1858" spans="1:47">
      <c r="A1858" t="str">
        <f>IF(All_Tasks!A1858="","",All_Tasks!A1858)</f>
        <v/>
      </c>
      <c r="B1858" t="str">
        <f>IF(All_Tasks!B1858="","",All_Tasks!B1858)</f>
        <v/>
      </c>
      <c r="C1858" t="str">
        <f>IF(All_Tasks!C1858="","",All_Tasks!C1858)</f>
        <v/>
      </c>
      <c r="D1858" t="str">
        <f>IF(All_Tasks!D1858="","",All_Tasks!D1858)</f>
        <v/>
      </c>
      <c r="E1858" t="str">
        <f>IF(All_Tasks!V1858&lt;&gt;"",All_Tasks!V1858,IF(All_Tasks!E1858&lt;&gt;"",All_Tasks!E1858,""))</f>
        <v/>
      </c>
      <c r="F1858" t="str">
        <f>IF(All_Tasks!F1858="","",All_Tasks!F1858)</f>
        <v/>
      </c>
      <c r="G1858" t="str">
        <f>IF(All_Tasks!G1858="","",All_Tasks!G1858)</f>
        <v/>
      </c>
      <c r="H1858" s="231" t="str">
        <f>IF(All_Tasks!H1858="","",All_Tasks!H1858)</f>
        <v/>
      </c>
      <c r="I1858" t="str">
        <f>IF(All_Tasks!I1858="","",All_Tasks!I1858)</f>
        <v/>
      </c>
      <c r="J1858" t="str">
        <f>IF(All_Tasks!J1858="","",All_Tasks!J1858)</f>
        <v/>
      </c>
      <c r="K1858" t="str">
        <f>IF(All_Tasks!K1858="","",All_Tasks!K1858)</f>
        <v/>
      </c>
      <c r="L1858" s="231" t="str">
        <f>IF(All_Tasks!L1858="","",All_Tasks!L1858)</f>
        <v/>
      </c>
      <c r="M1858" t="str">
        <f>IF(All_Tasks!M1858="","",All_Tasks!M1858)</f>
        <v/>
      </c>
      <c r="N1858" t="str">
        <f>IF(All_Tasks!N1858="","",All_Tasks!N1858)</f>
        <v/>
      </c>
      <c r="O1858" t="str">
        <f>IF(All_Tasks!O1858="","",All_Tasks!O1858)</f>
        <v/>
      </c>
      <c r="P1858" s="181">
        <f>IF(All_Tasks!P1858="",0,All_Tasks!P1858)</f>
        <v>0</v>
      </c>
      <c r="Q1858" s="181">
        <f>IF(All_Tasks!Q1858="",0,All_Tasks!Q1858)</f>
        <v>0</v>
      </c>
      <c r="R1858" s="181">
        <f>IF(All_Tasks!R1858="",0,All_Tasks!R1858)</f>
        <v>0</v>
      </c>
      <c r="S1858" s="181" t="str">
        <f>IF(All_Tasks!S1858="","",All_Tasks!S1858)</f>
        <v/>
      </c>
      <c r="T1858" t="str">
        <f>IF(All_Tasks!T1858="","",All_Tasks!T1858)</f>
        <v/>
      </c>
      <c r="U1858" t="str">
        <f>IF(All_Tasks!U1858="","",All_Tasks!U1858)</f>
        <v/>
      </c>
      <c r="V1858">
        <f>IF(A1858="",0,IFERROR(MATCH(A1858,Scope_Labor_Rates!$A$6:$A$46,0)+5,0))</f>
        <v>0</v>
      </c>
      <c r="W1858" s="178">
        <f>IF(V1858&gt;0,INDEX(Scope_Labor_Rates!$C$6:$C$46,V1858-5),0)</f>
        <v>0</v>
      </c>
      <c r="X1858" s="178">
        <f>IF(V1858&gt;0,INDEX(Scope_Labor_Rates!$C$6:$C$46,V1858-5),0)</f>
        <v>0</v>
      </c>
      <c r="Y1858" s="180">
        <f>IF(V1858&gt;0,INDEX(Scope_Labor_Rates!$S$6:$S$46,V1858-5),0)</f>
        <v>0</v>
      </c>
      <c r="Z1858" s="180">
        <f>IF(V1858&gt;0,INDEX(Scope_Labor_Rates!$R$6:$R$46,V1858-5),1)</f>
        <v>1</v>
      </c>
      <c r="AA1858" s="231">
        <f t="shared" ref="AA1858:AA1921" si="261">IF(OR(L1858&lt;&gt;"",UPPER(S1858)="COMPLETED"),1,0)</f>
        <v>0</v>
      </c>
      <c r="AB1858" t="str">
        <f t="shared" ref="AB1858:AB1921" si="262">IF(L1858="","",L1858-WEEKDAY(L1858,3)+6)</f>
        <v/>
      </c>
      <c r="AC1858" s="178" t="str">
        <f t="shared" ref="AC1858:AC1921" si="263">IF(AB1858="","",IF(DAY(AB1858)&lt;=23,TEXT(AB1858,"MMM-yyyy"),TEXT(EOMONTH(AB1858,0)+1,"MMM-yyyy")))</f>
        <v/>
      </c>
      <c r="AD1858" s="181">
        <f t="shared" ref="AD1858:AD1921" si="264">P1858*X1858*AA1858</f>
        <v>0</v>
      </c>
      <c r="AE1858" s="178">
        <f>IF(V1858&gt;0,P1858*INDEX(Scope_Labor_Rates!$E$6:$E$46,V1858-5),0)</f>
        <v>0</v>
      </c>
      <c r="AF1858" s="181">
        <f>IF(V1858&gt;0,AE1858*INDEX(Scope_Labor_Rates!$D$6:$D$46,V1858-5)*AA1858,0)</f>
        <v>0</v>
      </c>
      <c r="AG1858" s="178">
        <f>IF(V1858&gt;0,P1858*INDEX(Scope_Labor_Rates!$G$6:$G$46,V1858-5),0)</f>
        <v>0</v>
      </c>
      <c r="AH1858" s="181">
        <f>IF(V1858&gt;0,AG1858*INDEX(Scope_Labor_Rates!$F$6:$F$46,V1858-5)*AA1858,0)</f>
        <v>0</v>
      </c>
      <c r="AI1858" s="178">
        <f>IF(V1858&gt;0,P1858*INDEX(Scope_Labor_Rates!$I$6:$I$46,V1858-5),0)</f>
        <v>0</v>
      </c>
      <c r="AJ1858" s="181">
        <f>IF(V1858&gt;0,AI1858*INDEX(Scope_Labor_Rates!$H$6:$H$46,V1858-5)*AA1858,0)</f>
        <v>0</v>
      </c>
      <c r="AK1858" s="178">
        <f>IF(V1858&gt;0,P1858*INDEX(Scope_Labor_Rates!$K$6:$K$46,V1858-5),0)</f>
        <v>0</v>
      </c>
      <c r="AL1858" s="181">
        <f>IF(V1858&gt;0,AK1858*INDEX(Scope_Labor_Rates!$J$6:$J$46,V1858-5)*AA1858,0)</f>
        <v>0</v>
      </c>
      <c r="AM1858" s="178">
        <f>IF(V1858&gt;0,P1858*INDEX(Scope_Labor_Rates!$M$6:$M$46,V1858-5),0)</f>
        <v>0</v>
      </c>
      <c r="AN1858" s="178">
        <f>IF(V1858&gt;0,AM1858*INDEX(Scope_Labor_Rates!$L$6:$L$46,V1858-5)*AA1858,0)</f>
        <v>0</v>
      </c>
      <c r="AO1858" s="178">
        <f>IF(V1858&gt;0,P1858*INDEX(Scope_Labor_Rates!$O$6:$O$46,V1858-5)*AA1858,0)</f>
        <v>0</v>
      </c>
      <c r="AP1858" s="181">
        <f>IF(V1858&gt;0,P1858*INDEX(Scope_Labor_Rates!$Q$6:$Q$46,V1858-5)*AA1858,0)</f>
        <v>0</v>
      </c>
      <c r="AQ1858" s="178">
        <f t="shared" ref="AQ1858:AQ1921" si="265">AE1858+AG1858+AI1858+AK1858+AM1858</f>
        <v>0</v>
      </c>
      <c r="AR1858" s="178">
        <f t="shared" ref="AR1858:AR1921" si="266">AF1858+AH1858+AJ1858+AL1858+AN1858</f>
        <v>0</v>
      </c>
      <c r="AS1858" s="178">
        <f t="shared" ref="AS1858:AS1921" si="267">AO1858+AP1858</f>
        <v>0</v>
      </c>
      <c r="AT1858" s="178">
        <f t="shared" ref="AT1858:AT1921" si="268">AD1858+AR1858+AS1858</f>
        <v>0</v>
      </c>
      <c r="AU1858">
        <f t="shared" ref="AU1858:AU1921" si="269">AT1858*Z1858</f>
        <v>0</v>
      </c>
    </row>
    <row r="1859" spans="1:47">
      <c r="A1859" t="str">
        <f>IF(All_Tasks!A1859="","",All_Tasks!A1859)</f>
        <v/>
      </c>
      <c r="B1859" t="str">
        <f>IF(All_Tasks!B1859="","",All_Tasks!B1859)</f>
        <v/>
      </c>
      <c r="C1859" t="str">
        <f>IF(All_Tasks!C1859="","",All_Tasks!C1859)</f>
        <v/>
      </c>
      <c r="D1859" t="str">
        <f>IF(All_Tasks!D1859="","",All_Tasks!D1859)</f>
        <v/>
      </c>
      <c r="E1859" t="str">
        <f>IF(All_Tasks!V1859&lt;&gt;"",All_Tasks!V1859,IF(All_Tasks!E1859&lt;&gt;"",All_Tasks!E1859,""))</f>
        <v/>
      </c>
      <c r="F1859" t="str">
        <f>IF(All_Tasks!F1859="","",All_Tasks!F1859)</f>
        <v/>
      </c>
      <c r="G1859" t="str">
        <f>IF(All_Tasks!G1859="","",All_Tasks!G1859)</f>
        <v/>
      </c>
      <c r="H1859" s="231" t="str">
        <f>IF(All_Tasks!H1859="","",All_Tasks!H1859)</f>
        <v/>
      </c>
      <c r="I1859" t="str">
        <f>IF(All_Tasks!I1859="","",All_Tasks!I1859)</f>
        <v/>
      </c>
      <c r="J1859" t="str">
        <f>IF(All_Tasks!J1859="","",All_Tasks!J1859)</f>
        <v/>
      </c>
      <c r="K1859" t="str">
        <f>IF(All_Tasks!K1859="","",All_Tasks!K1859)</f>
        <v/>
      </c>
      <c r="L1859" s="231" t="str">
        <f>IF(All_Tasks!L1859="","",All_Tasks!L1859)</f>
        <v/>
      </c>
      <c r="M1859" t="str">
        <f>IF(All_Tasks!M1859="","",All_Tasks!M1859)</f>
        <v/>
      </c>
      <c r="N1859" t="str">
        <f>IF(All_Tasks!N1859="","",All_Tasks!N1859)</f>
        <v/>
      </c>
      <c r="O1859" t="str">
        <f>IF(All_Tasks!O1859="","",All_Tasks!O1859)</f>
        <v/>
      </c>
      <c r="P1859" s="181">
        <f>IF(All_Tasks!P1859="",0,All_Tasks!P1859)</f>
        <v>0</v>
      </c>
      <c r="Q1859" s="181">
        <f>IF(All_Tasks!Q1859="",0,All_Tasks!Q1859)</f>
        <v>0</v>
      </c>
      <c r="R1859" s="181">
        <f>IF(All_Tasks!R1859="",0,All_Tasks!R1859)</f>
        <v>0</v>
      </c>
      <c r="S1859" s="181" t="str">
        <f>IF(All_Tasks!S1859="","",All_Tasks!S1859)</f>
        <v/>
      </c>
      <c r="T1859" t="str">
        <f>IF(All_Tasks!T1859="","",All_Tasks!T1859)</f>
        <v/>
      </c>
      <c r="U1859" t="str">
        <f>IF(All_Tasks!U1859="","",All_Tasks!U1859)</f>
        <v/>
      </c>
      <c r="V1859">
        <f>IF(A1859="",0,IFERROR(MATCH(A1859,Scope_Labor_Rates!$A$6:$A$46,0)+5,0))</f>
        <v>0</v>
      </c>
      <c r="W1859" s="178">
        <f>IF(V1859&gt;0,INDEX(Scope_Labor_Rates!$C$6:$C$46,V1859-5),0)</f>
        <v>0</v>
      </c>
      <c r="X1859" s="178">
        <f>IF(V1859&gt;0,INDEX(Scope_Labor_Rates!$C$6:$C$46,V1859-5),0)</f>
        <v>0</v>
      </c>
      <c r="Y1859" s="180">
        <f>IF(V1859&gt;0,INDEX(Scope_Labor_Rates!$S$6:$S$46,V1859-5),0)</f>
        <v>0</v>
      </c>
      <c r="Z1859" s="180">
        <f>IF(V1859&gt;0,INDEX(Scope_Labor_Rates!$R$6:$R$46,V1859-5),1)</f>
        <v>1</v>
      </c>
      <c r="AA1859" s="231">
        <f t="shared" si="261"/>
        <v>0</v>
      </c>
      <c r="AB1859" t="str">
        <f t="shared" si="262"/>
        <v/>
      </c>
      <c r="AC1859" s="178" t="str">
        <f t="shared" si="263"/>
        <v/>
      </c>
      <c r="AD1859" s="181">
        <f t="shared" si="264"/>
        <v>0</v>
      </c>
      <c r="AE1859" s="178">
        <f>IF(V1859&gt;0,P1859*INDEX(Scope_Labor_Rates!$E$6:$E$46,V1859-5),0)</f>
        <v>0</v>
      </c>
      <c r="AF1859" s="181">
        <f>IF(V1859&gt;0,AE1859*INDEX(Scope_Labor_Rates!$D$6:$D$46,V1859-5)*AA1859,0)</f>
        <v>0</v>
      </c>
      <c r="AG1859" s="178">
        <f>IF(V1859&gt;0,P1859*INDEX(Scope_Labor_Rates!$G$6:$G$46,V1859-5),0)</f>
        <v>0</v>
      </c>
      <c r="AH1859" s="181">
        <f>IF(V1859&gt;0,AG1859*INDEX(Scope_Labor_Rates!$F$6:$F$46,V1859-5)*AA1859,0)</f>
        <v>0</v>
      </c>
      <c r="AI1859" s="178">
        <f>IF(V1859&gt;0,P1859*INDEX(Scope_Labor_Rates!$I$6:$I$46,V1859-5),0)</f>
        <v>0</v>
      </c>
      <c r="AJ1859" s="181">
        <f>IF(V1859&gt;0,AI1859*INDEX(Scope_Labor_Rates!$H$6:$H$46,V1859-5)*AA1859,0)</f>
        <v>0</v>
      </c>
      <c r="AK1859" s="178">
        <f>IF(V1859&gt;0,P1859*INDEX(Scope_Labor_Rates!$K$6:$K$46,V1859-5),0)</f>
        <v>0</v>
      </c>
      <c r="AL1859" s="181">
        <f>IF(V1859&gt;0,AK1859*INDEX(Scope_Labor_Rates!$J$6:$J$46,V1859-5)*AA1859,0)</f>
        <v>0</v>
      </c>
      <c r="AM1859" s="178">
        <f>IF(V1859&gt;0,P1859*INDEX(Scope_Labor_Rates!$M$6:$M$46,V1859-5),0)</f>
        <v>0</v>
      </c>
      <c r="AN1859" s="178">
        <f>IF(V1859&gt;0,AM1859*INDEX(Scope_Labor_Rates!$L$6:$L$46,V1859-5)*AA1859,0)</f>
        <v>0</v>
      </c>
      <c r="AO1859" s="178">
        <f>IF(V1859&gt;0,P1859*INDEX(Scope_Labor_Rates!$O$6:$O$46,V1859-5)*AA1859,0)</f>
        <v>0</v>
      </c>
      <c r="AP1859" s="181">
        <f>IF(V1859&gt;0,P1859*INDEX(Scope_Labor_Rates!$Q$6:$Q$46,V1859-5)*AA1859,0)</f>
        <v>0</v>
      </c>
      <c r="AQ1859" s="178">
        <f t="shared" si="265"/>
        <v>0</v>
      </c>
      <c r="AR1859" s="178">
        <f t="shared" si="266"/>
        <v>0</v>
      </c>
      <c r="AS1859" s="178">
        <f t="shared" si="267"/>
        <v>0</v>
      </c>
      <c r="AT1859" s="178">
        <f t="shared" si="268"/>
        <v>0</v>
      </c>
      <c r="AU1859">
        <f t="shared" si="269"/>
        <v>0</v>
      </c>
    </row>
    <row r="1860" spans="1:47">
      <c r="A1860" t="str">
        <f>IF(All_Tasks!A1860="","",All_Tasks!A1860)</f>
        <v/>
      </c>
      <c r="B1860" t="str">
        <f>IF(All_Tasks!B1860="","",All_Tasks!B1860)</f>
        <v/>
      </c>
      <c r="C1860" t="str">
        <f>IF(All_Tasks!C1860="","",All_Tasks!C1860)</f>
        <v/>
      </c>
      <c r="D1860" t="str">
        <f>IF(All_Tasks!D1860="","",All_Tasks!D1860)</f>
        <v/>
      </c>
      <c r="E1860" t="str">
        <f>IF(All_Tasks!V1860&lt;&gt;"",All_Tasks!V1860,IF(All_Tasks!E1860&lt;&gt;"",All_Tasks!E1860,""))</f>
        <v/>
      </c>
      <c r="F1860" t="str">
        <f>IF(All_Tasks!F1860="","",All_Tasks!F1860)</f>
        <v/>
      </c>
      <c r="G1860" t="str">
        <f>IF(All_Tasks!G1860="","",All_Tasks!G1860)</f>
        <v/>
      </c>
      <c r="H1860" s="231" t="str">
        <f>IF(All_Tasks!H1860="","",All_Tasks!H1860)</f>
        <v/>
      </c>
      <c r="I1860" t="str">
        <f>IF(All_Tasks!I1860="","",All_Tasks!I1860)</f>
        <v/>
      </c>
      <c r="J1860" t="str">
        <f>IF(All_Tasks!J1860="","",All_Tasks!J1860)</f>
        <v/>
      </c>
      <c r="K1860" t="str">
        <f>IF(All_Tasks!K1860="","",All_Tasks!K1860)</f>
        <v/>
      </c>
      <c r="L1860" s="231" t="str">
        <f>IF(All_Tasks!L1860="","",All_Tasks!L1860)</f>
        <v/>
      </c>
      <c r="M1860" t="str">
        <f>IF(All_Tasks!M1860="","",All_Tasks!M1860)</f>
        <v/>
      </c>
      <c r="N1860" t="str">
        <f>IF(All_Tasks!N1860="","",All_Tasks!N1860)</f>
        <v/>
      </c>
      <c r="O1860" t="str">
        <f>IF(All_Tasks!O1860="","",All_Tasks!O1860)</f>
        <v/>
      </c>
      <c r="P1860" s="181">
        <f>IF(All_Tasks!P1860="",0,All_Tasks!P1860)</f>
        <v>0</v>
      </c>
      <c r="Q1860" s="181">
        <f>IF(All_Tasks!Q1860="",0,All_Tasks!Q1860)</f>
        <v>0</v>
      </c>
      <c r="R1860" s="181">
        <f>IF(All_Tasks!R1860="",0,All_Tasks!R1860)</f>
        <v>0</v>
      </c>
      <c r="S1860" s="181" t="str">
        <f>IF(All_Tasks!S1860="","",All_Tasks!S1860)</f>
        <v/>
      </c>
      <c r="T1860" t="str">
        <f>IF(All_Tasks!T1860="","",All_Tasks!T1860)</f>
        <v/>
      </c>
      <c r="U1860" t="str">
        <f>IF(All_Tasks!U1860="","",All_Tasks!U1860)</f>
        <v/>
      </c>
      <c r="V1860">
        <f>IF(A1860="",0,IFERROR(MATCH(A1860,Scope_Labor_Rates!$A$6:$A$46,0)+5,0))</f>
        <v>0</v>
      </c>
      <c r="W1860" s="178">
        <f>IF(V1860&gt;0,INDEX(Scope_Labor_Rates!$C$6:$C$46,V1860-5),0)</f>
        <v>0</v>
      </c>
      <c r="X1860" s="178">
        <f>IF(V1860&gt;0,INDEX(Scope_Labor_Rates!$C$6:$C$46,V1860-5),0)</f>
        <v>0</v>
      </c>
      <c r="Y1860" s="180">
        <f>IF(V1860&gt;0,INDEX(Scope_Labor_Rates!$S$6:$S$46,V1860-5),0)</f>
        <v>0</v>
      </c>
      <c r="Z1860" s="180">
        <f>IF(V1860&gt;0,INDEX(Scope_Labor_Rates!$R$6:$R$46,V1860-5),1)</f>
        <v>1</v>
      </c>
      <c r="AA1860" s="231">
        <f t="shared" si="261"/>
        <v>0</v>
      </c>
      <c r="AB1860" t="str">
        <f t="shared" si="262"/>
        <v/>
      </c>
      <c r="AC1860" s="178" t="str">
        <f t="shared" si="263"/>
        <v/>
      </c>
      <c r="AD1860" s="181">
        <f t="shared" si="264"/>
        <v>0</v>
      </c>
      <c r="AE1860" s="178">
        <f>IF(V1860&gt;0,P1860*INDEX(Scope_Labor_Rates!$E$6:$E$46,V1860-5),0)</f>
        <v>0</v>
      </c>
      <c r="AF1860" s="181">
        <f>IF(V1860&gt;0,AE1860*INDEX(Scope_Labor_Rates!$D$6:$D$46,V1860-5)*AA1860,0)</f>
        <v>0</v>
      </c>
      <c r="AG1860" s="178">
        <f>IF(V1860&gt;0,P1860*INDEX(Scope_Labor_Rates!$G$6:$G$46,V1860-5),0)</f>
        <v>0</v>
      </c>
      <c r="AH1860" s="181">
        <f>IF(V1860&gt;0,AG1860*INDEX(Scope_Labor_Rates!$F$6:$F$46,V1860-5)*AA1860,0)</f>
        <v>0</v>
      </c>
      <c r="AI1860" s="178">
        <f>IF(V1860&gt;0,P1860*INDEX(Scope_Labor_Rates!$I$6:$I$46,V1860-5),0)</f>
        <v>0</v>
      </c>
      <c r="AJ1860" s="181">
        <f>IF(V1860&gt;0,AI1860*INDEX(Scope_Labor_Rates!$H$6:$H$46,V1860-5)*AA1860,0)</f>
        <v>0</v>
      </c>
      <c r="AK1860" s="178">
        <f>IF(V1860&gt;0,P1860*INDEX(Scope_Labor_Rates!$K$6:$K$46,V1860-5),0)</f>
        <v>0</v>
      </c>
      <c r="AL1860" s="181">
        <f>IF(V1860&gt;0,AK1860*INDEX(Scope_Labor_Rates!$J$6:$J$46,V1860-5)*AA1860,0)</f>
        <v>0</v>
      </c>
      <c r="AM1860" s="178">
        <f>IF(V1860&gt;0,P1860*INDEX(Scope_Labor_Rates!$M$6:$M$46,V1860-5),0)</f>
        <v>0</v>
      </c>
      <c r="AN1860" s="178">
        <f>IF(V1860&gt;0,AM1860*INDEX(Scope_Labor_Rates!$L$6:$L$46,V1860-5)*AA1860,0)</f>
        <v>0</v>
      </c>
      <c r="AO1860" s="178">
        <f>IF(V1860&gt;0,P1860*INDEX(Scope_Labor_Rates!$O$6:$O$46,V1860-5)*AA1860,0)</f>
        <v>0</v>
      </c>
      <c r="AP1860" s="181">
        <f>IF(V1860&gt;0,P1860*INDEX(Scope_Labor_Rates!$Q$6:$Q$46,V1860-5)*AA1860,0)</f>
        <v>0</v>
      </c>
      <c r="AQ1860" s="178">
        <f t="shared" si="265"/>
        <v>0</v>
      </c>
      <c r="AR1860" s="178">
        <f t="shared" si="266"/>
        <v>0</v>
      </c>
      <c r="AS1860" s="178">
        <f t="shared" si="267"/>
        <v>0</v>
      </c>
      <c r="AT1860" s="178">
        <f t="shared" si="268"/>
        <v>0</v>
      </c>
      <c r="AU1860">
        <f t="shared" si="269"/>
        <v>0</v>
      </c>
    </row>
    <row r="1861" spans="1:47">
      <c r="A1861" t="str">
        <f>IF(All_Tasks!A1861="","",All_Tasks!A1861)</f>
        <v/>
      </c>
      <c r="B1861" t="str">
        <f>IF(All_Tasks!B1861="","",All_Tasks!B1861)</f>
        <v/>
      </c>
      <c r="C1861" t="str">
        <f>IF(All_Tasks!C1861="","",All_Tasks!C1861)</f>
        <v/>
      </c>
      <c r="D1861" t="str">
        <f>IF(All_Tasks!D1861="","",All_Tasks!D1861)</f>
        <v/>
      </c>
      <c r="E1861" t="str">
        <f>IF(All_Tasks!V1861&lt;&gt;"",All_Tasks!V1861,IF(All_Tasks!E1861&lt;&gt;"",All_Tasks!E1861,""))</f>
        <v/>
      </c>
      <c r="F1861" t="str">
        <f>IF(All_Tasks!F1861="","",All_Tasks!F1861)</f>
        <v/>
      </c>
      <c r="G1861" t="str">
        <f>IF(All_Tasks!G1861="","",All_Tasks!G1861)</f>
        <v/>
      </c>
      <c r="H1861" s="231" t="str">
        <f>IF(All_Tasks!H1861="","",All_Tasks!H1861)</f>
        <v/>
      </c>
      <c r="I1861" t="str">
        <f>IF(All_Tasks!I1861="","",All_Tasks!I1861)</f>
        <v/>
      </c>
      <c r="J1861" t="str">
        <f>IF(All_Tasks!J1861="","",All_Tasks!J1861)</f>
        <v/>
      </c>
      <c r="K1861" t="str">
        <f>IF(All_Tasks!K1861="","",All_Tasks!K1861)</f>
        <v/>
      </c>
      <c r="L1861" s="231" t="str">
        <f>IF(All_Tasks!L1861="","",All_Tasks!L1861)</f>
        <v/>
      </c>
      <c r="M1861" t="str">
        <f>IF(All_Tasks!M1861="","",All_Tasks!M1861)</f>
        <v/>
      </c>
      <c r="N1861" t="str">
        <f>IF(All_Tasks!N1861="","",All_Tasks!N1861)</f>
        <v/>
      </c>
      <c r="O1861" t="str">
        <f>IF(All_Tasks!O1861="","",All_Tasks!O1861)</f>
        <v/>
      </c>
      <c r="P1861" s="181">
        <f>IF(All_Tasks!P1861="",0,All_Tasks!P1861)</f>
        <v>0</v>
      </c>
      <c r="Q1861" s="181">
        <f>IF(All_Tasks!Q1861="",0,All_Tasks!Q1861)</f>
        <v>0</v>
      </c>
      <c r="R1861" s="181">
        <f>IF(All_Tasks!R1861="",0,All_Tasks!R1861)</f>
        <v>0</v>
      </c>
      <c r="S1861" s="181" t="str">
        <f>IF(All_Tasks!S1861="","",All_Tasks!S1861)</f>
        <v/>
      </c>
      <c r="T1861" t="str">
        <f>IF(All_Tasks!T1861="","",All_Tasks!T1861)</f>
        <v/>
      </c>
      <c r="U1861" t="str">
        <f>IF(All_Tasks!U1861="","",All_Tasks!U1861)</f>
        <v/>
      </c>
      <c r="V1861">
        <f>IF(A1861="",0,IFERROR(MATCH(A1861,Scope_Labor_Rates!$A$6:$A$46,0)+5,0))</f>
        <v>0</v>
      </c>
      <c r="W1861" s="178">
        <f>IF(V1861&gt;0,INDEX(Scope_Labor_Rates!$C$6:$C$46,V1861-5),0)</f>
        <v>0</v>
      </c>
      <c r="X1861" s="178">
        <f>IF(V1861&gt;0,INDEX(Scope_Labor_Rates!$C$6:$C$46,V1861-5),0)</f>
        <v>0</v>
      </c>
      <c r="Y1861" s="180">
        <f>IF(V1861&gt;0,INDEX(Scope_Labor_Rates!$S$6:$S$46,V1861-5),0)</f>
        <v>0</v>
      </c>
      <c r="Z1861" s="180">
        <f>IF(V1861&gt;0,INDEX(Scope_Labor_Rates!$R$6:$R$46,V1861-5),1)</f>
        <v>1</v>
      </c>
      <c r="AA1861" s="231">
        <f t="shared" si="261"/>
        <v>0</v>
      </c>
      <c r="AB1861" t="str">
        <f t="shared" si="262"/>
        <v/>
      </c>
      <c r="AC1861" s="178" t="str">
        <f t="shared" si="263"/>
        <v/>
      </c>
      <c r="AD1861" s="181">
        <f t="shared" si="264"/>
        <v>0</v>
      </c>
      <c r="AE1861" s="178">
        <f>IF(V1861&gt;0,P1861*INDEX(Scope_Labor_Rates!$E$6:$E$46,V1861-5),0)</f>
        <v>0</v>
      </c>
      <c r="AF1861" s="181">
        <f>IF(V1861&gt;0,AE1861*INDEX(Scope_Labor_Rates!$D$6:$D$46,V1861-5)*AA1861,0)</f>
        <v>0</v>
      </c>
      <c r="AG1861" s="178">
        <f>IF(V1861&gt;0,P1861*INDEX(Scope_Labor_Rates!$G$6:$G$46,V1861-5),0)</f>
        <v>0</v>
      </c>
      <c r="AH1861" s="181">
        <f>IF(V1861&gt;0,AG1861*INDEX(Scope_Labor_Rates!$F$6:$F$46,V1861-5)*AA1861,0)</f>
        <v>0</v>
      </c>
      <c r="AI1861" s="178">
        <f>IF(V1861&gt;0,P1861*INDEX(Scope_Labor_Rates!$I$6:$I$46,V1861-5),0)</f>
        <v>0</v>
      </c>
      <c r="AJ1861" s="181">
        <f>IF(V1861&gt;0,AI1861*INDEX(Scope_Labor_Rates!$H$6:$H$46,V1861-5)*AA1861,0)</f>
        <v>0</v>
      </c>
      <c r="AK1861" s="178">
        <f>IF(V1861&gt;0,P1861*INDEX(Scope_Labor_Rates!$K$6:$K$46,V1861-5),0)</f>
        <v>0</v>
      </c>
      <c r="AL1861" s="181">
        <f>IF(V1861&gt;0,AK1861*INDEX(Scope_Labor_Rates!$J$6:$J$46,V1861-5)*AA1861,0)</f>
        <v>0</v>
      </c>
      <c r="AM1861" s="178">
        <f>IF(V1861&gt;0,P1861*INDEX(Scope_Labor_Rates!$M$6:$M$46,V1861-5),0)</f>
        <v>0</v>
      </c>
      <c r="AN1861" s="178">
        <f>IF(V1861&gt;0,AM1861*INDEX(Scope_Labor_Rates!$L$6:$L$46,V1861-5)*AA1861,0)</f>
        <v>0</v>
      </c>
      <c r="AO1861" s="178">
        <f>IF(V1861&gt;0,P1861*INDEX(Scope_Labor_Rates!$O$6:$O$46,V1861-5)*AA1861,0)</f>
        <v>0</v>
      </c>
      <c r="AP1861" s="181">
        <f>IF(V1861&gt;0,P1861*INDEX(Scope_Labor_Rates!$Q$6:$Q$46,V1861-5)*AA1861,0)</f>
        <v>0</v>
      </c>
      <c r="AQ1861" s="178">
        <f t="shared" si="265"/>
        <v>0</v>
      </c>
      <c r="AR1861" s="178">
        <f t="shared" si="266"/>
        <v>0</v>
      </c>
      <c r="AS1861" s="178">
        <f t="shared" si="267"/>
        <v>0</v>
      </c>
      <c r="AT1861" s="178">
        <f t="shared" si="268"/>
        <v>0</v>
      </c>
      <c r="AU1861">
        <f t="shared" si="269"/>
        <v>0</v>
      </c>
    </row>
    <row r="1862" spans="1:47">
      <c r="A1862" t="str">
        <f>IF(All_Tasks!A1862="","",All_Tasks!A1862)</f>
        <v/>
      </c>
      <c r="B1862" t="str">
        <f>IF(All_Tasks!B1862="","",All_Tasks!B1862)</f>
        <v/>
      </c>
      <c r="C1862" t="str">
        <f>IF(All_Tasks!C1862="","",All_Tasks!C1862)</f>
        <v/>
      </c>
      <c r="D1862" t="str">
        <f>IF(All_Tasks!D1862="","",All_Tasks!D1862)</f>
        <v/>
      </c>
      <c r="E1862" t="str">
        <f>IF(All_Tasks!V1862&lt;&gt;"",All_Tasks!V1862,IF(All_Tasks!E1862&lt;&gt;"",All_Tasks!E1862,""))</f>
        <v/>
      </c>
      <c r="F1862" t="str">
        <f>IF(All_Tasks!F1862="","",All_Tasks!F1862)</f>
        <v/>
      </c>
      <c r="G1862" t="str">
        <f>IF(All_Tasks!G1862="","",All_Tasks!G1862)</f>
        <v/>
      </c>
      <c r="H1862" s="231" t="str">
        <f>IF(All_Tasks!H1862="","",All_Tasks!H1862)</f>
        <v/>
      </c>
      <c r="I1862" t="str">
        <f>IF(All_Tasks!I1862="","",All_Tasks!I1862)</f>
        <v/>
      </c>
      <c r="J1862" t="str">
        <f>IF(All_Tasks!J1862="","",All_Tasks!J1862)</f>
        <v/>
      </c>
      <c r="K1862" t="str">
        <f>IF(All_Tasks!K1862="","",All_Tasks!K1862)</f>
        <v/>
      </c>
      <c r="L1862" s="231" t="str">
        <f>IF(All_Tasks!L1862="","",All_Tasks!L1862)</f>
        <v/>
      </c>
      <c r="M1862" t="str">
        <f>IF(All_Tasks!M1862="","",All_Tasks!M1862)</f>
        <v/>
      </c>
      <c r="N1862" t="str">
        <f>IF(All_Tasks!N1862="","",All_Tasks!N1862)</f>
        <v/>
      </c>
      <c r="O1862" t="str">
        <f>IF(All_Tasks!O1862="","",All_Tasks!O1862)</f>
        <v/>
      </c>
      <c r="P1862" s="181">
        <f>IF(All_Tasks!P1862="",0,All_Tasks!P1862)</f>
        <v>0</v>
      </c>
      <c r="Q1862" s="181">
        <f>IF(All_Tasks!Q1862="",0,All_Tasks!Q1862)</f>
        <v>0</v>
      </c>
      <c r="R1862" s="181">
        <f>IF(All_Tasks!R1862="",0,All_Tasks!R1862)</f>
        <v>0</v>
      </c>
      <c r="S1862" s="181" t="str">
        <f>IF(All_Tasks!S1862="","",All_Tasks!S1862)</f>
        <v/>
      </c>
      <c r="T1862" t="str">
        <f>IF(All_Tasks!T1862="","",All_Tasks!T1862)</f>
        <v/>
      </c>
      <c r="U1862" t="str">
        <f>IF(All_Tasks!U1862="","",All_Tasks!U1862)</f>
        <v/>
      </c>
      <c r="V1862">
        <f>IF(A1862="",0,IFERROR(MATCH(A1862,Scope_Labor_Rates!$A$6:$A$46,0)+5,0))</f>
        <v>0</v>
      </c>
      <c r="W1862" s="178">
        <f>IF(V1862&gt;0,INDEX(Scope_Labor_Rates!$C$6:$C$46,V1862-5),0)</f>
        <v>0</v>
      </c>
      <c r="X1862" s="178">
        <f>IF(V1862&gt;0,INDEX(Scope_Labor_Rates!$C$6:$C$46,V1862-5),0)</f>
        <v>0</v>
      </c>
      <c r="Y1862" s="180">
        <f>IF(V1862&gt;0,INDEX(Scope_Labor_Rates!$S$6:$S$46,V1862-5),0)</f>
        <v>0</v>
      </c>
      <c r="Z1862" s="180">
        <f>IF(V1862&gt;0,INDEX(Scope_Labor_Rates!$R$6:$R$46,V1862-5),1)</f>
        <v>1</v>
      </c>
      <c r="AA1862" s="231">
        <f t="shared" si="261"/>
        <v>0</v>
      </c>
      <c r="AB1862" t="str">
        <f t="shared" si="262"/>
        <v/>
      </c>
      <c r="AC1862" s="178" t="str">
        <f t="shared" si="263"/>
        <v/>
      </c>
      <c r="AD1862" s="181">
        <f t="shared" si="264"/>
        <v>0</v>
      </c>
      <c r="AE1862" s="178">
        <f>IF(V1862&gt;0,P1862*INDEX(Scope_Labor_Rates!$E$6:$E$46,V1862-5),0)</f>
        <v>0</v>
      </c>
      <c r="AF1862" s="181">
        <f>IF(V1862&gt;0,AE1862*INDEX(Scope_Labor_Rates!$D$6:$D$46,V1862-5)*AA1862,0)</f>
        <v>0</v>
      </c>
      <c r="AG1862" s="178">
        <f>IF(V1862&gt;0,P1862*INDEX(Scope_Labor_Rates!$G$6:$G$46,V1862-5),0)</f>
        <v>0</v>
      </c>
      <c r="AH1862" s="181">
        <f>IF(V1862&gt;0,AG1862*INDEX(Scope_Labor_Rates!$F$6:$F$46,V1862-5)*AA1862,0)</f>
        <v>0</v>
      </c>
      <c r="AI1862" s="178">
        <f>IF(V1862&gt;0,P1862*INDEX(Scope_Labor_Rates!$I$6:$I$46,V1862-5),0)</f>
        <v>0</v>
      </c>
      <c r="AJ1862" s="181">
        <f>IF(V1862&gt;0,AI1862*INDEX(Scope_Labor_Rates!$H$6:$H$46,V1862-5)*AA1862,0)</f>
        <v>0</v>
      </c>
      <c r="AK1862" s="178">
        <f>IF(V1862&gt;0,P1862*INDEX(Scope_Labor_Rates!$K$6:$K$46,V1862-5),0)</f>
        <v>0</v>
      </c>
      <c r="AL1862" s="181">
        <f>IF(V1862&gt;0,AK1862*INDEX(Scope_Labor_Rates!$J$6:$J$46,V1862-5)*AA1862,0)</f>
        <v>0</v>
      </c>
      <c r="AM1862" s="178">
        <f>IF(V1862&gt;0,P1862*INDEX(Scope_Labor_Rates!$M$6:$M$46,V1862-5),0)</f>
        <v>0</v>
      </c>
      <c r="AN1862" s="178">
        <f>IF(V1862&gt;0,AM1862*INDEX(Scope_Labor_Rates!$L$6:$L$46,V1862-5)*AA1862,0)</f>
        <v>0</v>
      </c>
      <c r="AO1862" s="178">
        <f>IF(V1862&gt;0,P1862*INDEX(Scope_Labor_Rates!$O$6:$O$46,V1862-5)*AA1862,0)</f>
        <v>0</v>
      </c>
      <c r="AP1862" s="181">
        <f>IF(V1862&gt;0,P1862*INDEX(Scope_Labor_Rates!$Q$6:$Q$46,V1862-5)*AA1862,0)</f>
        <v>0</v>
      </c>
      <c r="AQ1862" s="178">
        <f t="shared" si="265"/>
        <v>0</v>
      </c>
      <c r="AR1862" s="178">
        <f t="shared" si="266"/>
        <v>0</v>
      </c>
      <c r="AS1862" s="178">
        <f t="shared" si="267"/>
        <v>0</v>
      </c>
      <c r="AT1862" s="178">
        <f t="shared" si="268"/>
        <v>0</v>
      </c>
      <c r="AU1862">
        <f t="shared" si="269"/>
        <v>0</v>
      </c>
    </row>
    <row r="1863" spans="1:47">
      <c r="A1863" t="str">
        <f>IF(All_Tasks!A1863="","",All_Tasks!A1863)</f>
        <v/>
      </c>
      <c r="B1863" t="str">
        <f>IF(All_Tasks!B1863="","",All_Tasks!B1863)</f>
        <v/>
      </c>
      <c r="C1863" t="str">
        <f>IF(All_Tasks!C1863="","",All_Tasks!C1863)</f>
        <v/>
      </c>
      <c r="D1863" t="str">
        <f>IF(All_Tasks!D1863="","",All_Tasks!D1863)</f>
        <v/>
      </c>
      <c r="E1863" t="str">
        <f>IF(All_Tasks!V1863&lt;&gt;"",All_Tasks!V1863,IF(All_Tasks!E1863&lt;&gt;"",All_Tasks!E1863,""))</f>
        <v/>
      </c>
      <c r="F1863" t="str">
        <f>IF(All_Tasks!F1863="","",All_Tasks!F1863)</f>
        <v/>
      </c>
      <c r="G1863" t="str">
        <f>IF(All_Tasks!G1863="","",All_Tasks!G1863)</f>
        <v/>
      </c>
      <c r="H1863" s="231" t="str">
        <f>IF(All_Tasks!H1863="","",All_Tasks!H1863)</f>
        <v/>
      </c>
      <c r="I1863" t="str">
        <f>IF(All_Tasks!I1863="","",All_Tasks!I1863)</f>
        <v/>
      </c>
      <c r="J1863" t="str">
        <f>IF(All_Tasks!J1863="","",All_Tasks!J1863)</f>
        <v/>
      </c>
      <c r="K1863" t="str">
        <f>IF(All_Tasks!K1863="","",All_Tasks!K1863)</f>
        <v/>
      </c>
      <c r="L1863" s="231" t="str">
        <f>IF(All_Tasks!L1863="","",All_Tasks!L1863)</f>
        <v/>
      </c>
      <c r="M1863" t="str">
        <f>IF(All_Tasks!M1863="","",All_Tasks!M1863)</f>
        <v/>
      </c>
      <c r="N1863" t="str">
        <f>IF(All_Tasks!N1863="","",All_Tasks!N1863)</f>
        <v/>
      </c>
      <c r="O1863" t="str">
        <f>IF(All_Tasks!O1863="","",All_Tasks!O1863)</f>
        <v/>
      </c>
      <c r="P1863" s="181">
        <f>IF(All_Tasks!P1863="",0,All_Tasks!P1863)</f>
        <v>0</v>
      </c>
      <c r="Q1863" s="181">
        <f>IF(All_Tasks!Q1863="",0,All_Tasks!Q1863)</f>
        <v>0</v>
      </c>
      <c r="R1863" s="181">
        <f>IF(All_Tasks!R1863="",0,All_Tasks!R1863)</f>
        <v>0</v>
      </c>
      <c r="S1863" s="181" t="str">
        <f>IF(All_Tasks!S1863="","",All_Tasks!S1863)</f>
        <v/>
      </c>
      <c r="T1863" t="str">
        <f>IF(All_Tasks!T1863="","",All_Tasks!T1863)</f>
        <v/>
      </c>
      <c r="U1863" t="str">
        <f>IF(All_Tasks!U1863="","",All_Tasks!U1863)</f>
        <v/>
      </c>
      <c r="V1863">
        <f>IF(A1863="",0,IFERROR(MATCH(A1863,Scope_Labor_Rates!$A$6:$A$46,0)+5,0))</f>
        <v>0</v>
      </c>
      <c r="W1863" s="178">
        <f>IF(V1863&gt;0,INDEX(Scope_Labor_Rates!$C$6:$C$46,V1863-5),0)</f>
        <v>0</v>
      </c>
      <c r="X1863" s="178">
        <f>IF(V1863&gt;0,INDEX(Scope_Labor_Rates!$C$6:$C$46,V1863-5),0)</f>
        <v>0</v>
      </c>
      <c r="Y1863" s="180">
        <f>IF(V1863&gt;0,INDEX(Scope_Labor_Rates!$S$6:$S$46,V1863-5),0)</f>
        <v>0</v>
      </c>
      <c r="Z1863" s="180">
        <f>IF(V1863&gt;0,INDEX(Scope_Labor_Rates!$R$6:$R$46,V1863-5),1)</f>
        <v>1</v>
      </c>
      <c r="AA1863" s="231">
        <f t="shared" si="261"/>
        <v>0</v>
      </c>
      <c r="AB1863" t="str">
        <f t="shared" si="262"/>
        <v/>
      </c>
      <c r="AC1863" s="178" t="str">
        <f t="shared" si="263"/>
        <v/>
      </c>
      <c r="AD1863" s="181">
        <f t="shared" si="264"/>
        <v>0</v>
      </c>
      <c r="AE1863" s="178">
        <f>IF(V1863&gt;0,P1863*INDEX(Scope_Labor_Rates!$E$6:$E$46,V1863-5),0)</f>
        <v>0</v>
      </c>
      <c r="AF1863" s="181">
        <f>IF(V1863&gt;0,AE1863*INDEX(Scope_Labor_Rates!$D$6:$D$46,V1863-5)*AA1863,0)</f>
        <v>0</v>
      </c>
      <c r="AG1863" s="178">
        <f>IF(V1863&gt;0,P1863*INDEX(Scope_Labor_Rates!$G$6:$G$46,V1863-5),0)</f>
        <v>0</v>
      </c>
      <c r="AH1863" s="181">
        <f>IF(V1863&gt;0,AG1863*INDEX(Scope_Labor_Rates!$F$6:$F$46,V1863-5)*AA1863,0)</f>
        <v>0</v>
      </c>
      <c r="AI1863" s="178">
        <f>IF(V1863&gt;0,P1863*INDEX(Scope_Labor_Rates!$I$6:$I$46,V1863-5),0)</f>
        <v>0</v>
      </c>
      <c r="AJ1863" s="181">
        <f>IF(V1863&gt;0,AI1863*INDEX(Scope_Labor_Rates!$H$6:$H$46,V1863-5)*AA1863,0)</f>
        <v>0</v>
      </c>
      <c r="AK1863" s="178">
        <f>IF(V1863&gt;0,P1863*INDEX(Scope_Labor_Rates!$K$6:$K$46,V1863-5),0)</f>
        <v>0</v>
      </c>
      <c r="AL1863" s="181">
        <f>IF(V1863&gt;0,AK1863*INDEX(Scope_Labor_Rates!$J$6:$J$46,V1863-5)*AA1863,0)</f>
        <v>0</v>
      </c>
      <c r="AM1863" s="178">
        <f>IF(V1863&gt;0,P1863*INDEX(Scope_Labor_Rates!$M$6:$M$46,V1863-5),0)</f>
        <v>0</v>
      </c>
      <c r="AN1863" s="178">
        <f>IF(V1863&gt;0,AM1863*INDEX(Scope_Labor_Rates!$L$6:$L$46,V1863-5)*AA1863,0)</f>
        <v>0</v>
      </c>
      <c r="AO1863" s="178">
        <f>IF(V1863&gt;0,P1863*INDEX(Scope_Labor_Rates!$O$6:$O$46,V1863-5)*AA1863,0)</f>
        <v>0</v>
      </c>
      <c r="AP1863" s="181">
        <f>IF(V1863&gt;0,P1863*INDEX(Scope_Labor_Rates!$Q$6:$Q$46,V1863-5)*AA1863,0)</f>
        <v>0</v>
      </c>
      <c r="AQ1863" s="178">
        <f t="shared" si="265"/>
        <v>0</v>
      </c>
      <c r="AR1863" s="178">
        <f t="shared" si="266"/>
        <v>0</v>
      </c>
      <c r="AS1863" s="178">
        <f t="shared" si="267"/>
        <v>0</v>
      </c>
      <c r="AT1863" s="178">
        <f t="shared" si="268"/>
        <v>0</v>
      </c>
      <c r="AU1863">
        <f t="shared" si="269"/>
        <v>0</v>
      </c>
    </row>
    <row r="1864" spans="1:47">
      <c r="A1864" t="str">
        <f>IF(All_Tasks!A1864="","",All_Tasks!A1864)</f>
        <v/>
      </c>
      <c r="B1864" t="str">
        <f>IF(All_Tasks!B1864="","",All_Tasks!B1864)</f>
        <v/>
      </c>
      <c r="C1864" t="str">
        <f>IF(All_Tasks!C1864="","",All_Tasks!C1864)</f>
        <v/>
      </c>
      <c r="D1864" t="str">
        <f>IF(All_Tasks!D1864="","",All_Tasks!D1864)</f>
        <v/>
      </c>
      <c r="E1864" t="str">
        <f>IF(All_Tasks!V1864&lt;&gt;"",All_Tasks!V1864,IF(All_Tasks!E1864&lt;&gt;"",All_Tasks!E1864,""))</f>
        <v/>
      </c>
      <c r="F1864" t="str">
        <f>IF(All_Tasks!F1864="","",All_Tasks!F1864)</f>
        <v/>
      </c>
      <c r="G1864" t="str">
        <f>IF(All_Tasks!G1864="","",All_Tasks!G1864)</f>
        <v/>
      </c>
      <c r="H1864" s="231" t="str">
        <f>IF(All_Tasks!H1864="","",All_Tasks!H1864)</f>
        <v/>
      </c>
      <c r="I1864" t="str">
        <f>IF(All_Tasks!I1864="","",All_Tasks!I1864)</f>
        <v/>
      </c>
      <c r="J1864" t="str">
        <f>IF(All_Tasks!J1864="","",All_Tasks!J1864)</f>
        <v/>
      </c>
      <c r="K1864" t="str">
        <f>IF(All_Tasks!K1864="","",All_Tasks!K1864)</f>
        <v/>
      </c>
      <c r="L1864" s="231" t="str">
        <f>IF(All_Tasks!L1864="","",All_Tasks!L1864)</f>
        <v/>
      </c>
      <c r="M1864" t="str">
        <f>IF(All_Tasks!M1864="","",All_Tasks!M1864)</f>
        <v/>
      </c>
      <c r="N1864" t="str">
        <f>IF(All_Tasks!N1864="","",All_Tasks!N1864)</f>
        <v/>
      </c>
      <c r="O1864" t="str">
        <f>IF(All_Tasks!O1864="","",All_Tasks!O1864)</f>
        <v/>
      </c>
      <c r="P1864" s="181">
        <f>IF(All_Tasks!P1864="",0,All_Tasks!P1864)</f>
        <v>0</v>
      </c>
      <c r="Q1864" s="181">
        <f>IF(All_Tasks!Q1864="",0,All_Tasks!Q1864)</f>
        <v>0</v>
      </c>
      <c r="R1864" s="181">
        <f>IF(All_Tasks!R1864="",0,All_Tasks!R1864)</f>
        <v>0</v>
      </c>
      <c r="S1864" s="181" t="str">
        <f>IF(All_Tasks!S1864="","",All_Tasks!S1864)</f>
        <v/>
      </c>
      <c r="T1864" t="str">
        <f>IF(All_Tasks!T1864="","",All_Tasks!T1864)</f>
        <v/>
      </c>
      <c r="U1864" t="str">
        <f>IF(All_Tasks!U1864="","",All_Tasks!U1864)</f>
        <v/>
      </c>
      <c r="V1864">
        <f>IF(A1864="",0,IFERROR(MATCH(A1864,Scope_Labor_Rates!$A$6:$A$46,0)+5,0))</f>
        <v>0</v>
      </c>
      <c r="W1864" s="178">
        <f>IF(V1864&gt;0,INDEX(Scope_Labor_Rates!$C$6:$C$46,V1864-5),0)</f>
        <v>0</v>
      </c>
      <c r="X1864" s="178">
        <f>IF(V1864&gt;0,INDEX(Scope_Labor_Rates!$C$6:$C$46,V1864-5),0)</f>
        <v>0</v>
      </c>
      <c r="Y1864" s="180">
        <f>IF(V1864&gt;0,INDEX(Scope_Labor_Rates!$S$6:$S$46,V1864-5),0)</f>
        <v>0</v>
      </c>
      <c r="Z1864" s="180">
        <f>IF(V1864&gt;0,INDEX(Scope_Labor_Rates!$R$6:$R$46,V1864-5),1)</f>
        <v>1</v>
      </c>
      <c r="AA1864" s="231">
        <f t="shared" si="261"/>
        <v>0</v>
      </c>
      <c r="AB1864" t="str">
        <f t="shared" si="262"/>
        <v/>
      </c>
      <c r="AC1864" s="178" t="str">
        <f t="shared" si="263"/>
        <v/>
      </c>
      <c r="AD1864" s="181">
        <f t="shared" si="264"/>
        <v>0</v>
      </c>
      <c r="AE1864" s="178">
        <f>IF(V1864&gt;0,P1864*INDEX(Scope_Labor_Rates!$E$6:$E$46,V1864-5),0)</f>
        <v>0</v>
      </c>
      <c r="AF1864" s="181">
        <f>IF(V1864&gt;0,AE1864*INDEX(Scope_Labor_Rates!$D$6:$D$46,V1864-5)*AA1864,0)</f>
        <v>0</v>
      </c>
      <c r="AG1864" s="178">
        <f>IF(V1864&gt;0,P1864*INDEX(Scope_Labor_Rates!$G$6:$G$46,V1864-5),0)</f>
        <v>0</v>
      </c>
      <c r="AH1864" s="181">
        <f>IF(V1864&gt;0,AG1864*INDEX(Scope_Labor_Rates!$F$6:$F$46,V1864-5)*AA1864,0)</f>
        <v>0</v>
      </c>
      <c r="AI1864" s="178">
        <f>IF(V1864&gt;0,P1864*INDEX(Scope_Labor_Rates!$I$6:$I$46,V1864-5),0)</f>
        <v>0</v>
      </c>
      <c r="AJ1864" s="181">
        <f>IF(V1864&gt;0,AI1864*INDEX(Scope_Labor_Rates!$H$6:$H$46,V1864-5)*AA1864,0)</f>
        <v>0</v>
      </c>
      <c r="AK1864" s="178">
        <f>IF(V1864&gt;0,P1864*INDEX(Scope_Labor_Rates!$K$6:$K$46,V1864-5),0)</f>
        <v>0</v>
      </c>
      <c r="AL1864" s="181">
        <f>IF(V1864&gt;0,AK1864*INDEX(Scope_Labor_Rates!$J$6:$J$46,V1864-5)*AA1864,0)</f>
        <v>0</v>
      </c>
      <c r="AM1864" s="178">
        <f>IF(V1864&gt;0,P1864*INDEX(Scope_Labor_Rates!$M$6:$M$46,V1864-5),0)</f>
        <v>0</v>
      </c>
      <c r="AN1864" s="178">
        <f>IF(V1864&gt;0,AM1864*INDEX(Scope_Labor_Rates!$L$6:$L$46,V1864-5)*AA1864,0)</f>
        <v>0</v>
      </c>
      <c r="AO1864" s="178">
        <f>IF(V1864&gt;0,P1864*INDEX(Scope_Labor_Rates!$O$6:$O$46,V1864-5)*AA1864,0)</f>
        <v>0</v>
      </c>
      <c r="AP1864" s="181">
        <f>IF(V1864&gt;0,P1864*INDEX(Scope_Labor_Rates!$Q$6:$Q$46,V1864-5)*AA1864,0)</f>
        <v>0</v>
      </c>
      <c r="AQ1864" s="178">
        <f t="shared" si="265"/>
        <v>0</v>
      </c>
      <c r="AR1864" s="178">
        <f t="shared" si="266"/>
        <v>0</v>
      </c>
      <c r="AS1864" s="178">
        <f t="shared" si="267"/>
        <v>0</v>
      </c>
      <c r="AT1864" s="178">
        <f t="shared" si="268"/>
        <v>0</v>
      </c>
      <c r="AU1864">
        <f t="shared" si="269"/>
        <v>0</v>
      </c>
    </row>
    <row r="1865" spans="1:47">
      <c r="A1865" t="str">
        <f>IF(All_Tasks!A1865="","",All_Tasks!A1865)</f>
        <v/>
      </c>
      <c r="B1865" t="str">
        <f>IF(All_Tasks!B1865="","",All_Tasks!B1865)</f>
        <v/>
      </c>
      <c r="C1865" t="str">
        <f>IF(All_Tasks!C1865="","",All_Tasks!C1865)</f>
        <v/>
      </c>
      <c r="D1865" t="str">
        <f>IF(All_Tasks!D1865="","",All_Tasks!D1865)</f>
        <v/>
      </c>
      <c r="E1865" t="str">
        <f>IF(All_Tasks!V1865&lt;&gt;"",All_Tasks!V1865,IF(All_Tasks!E1865&lt;&gt;"",All_Tasks!E1865,""))</f>
        <v/>
      </c>
      <c r="F1865" t="str">
        <f>IF(All_Tasks!F1865="","",All_Tasks!F1865)</f>
        <v/>
      </c>
      <c r="G1865" t="str">
        <f>IF(All_Tasks!G1865="","",All_Tasks!G1865)</f>
        <v/>
      </c>
      <c r="H1865" s="231" t="str">
        <f>IF(All_Tasks!H1865="","",All_Tasks!H1865)</f>
        <v/>
      </c>
      <c r="I1865" t="str">
        <f>IF(All_Tasks!I1865="","",All_Tasks!I1865)</f>
        <v/>
      </c>
      <c r="J1865" t="str">
        <f>IF(All_Tasks!J1865="","",All_Tasks!J1865)</f>
        <v/>
      </c>
      <c r="K1865" t="str">
        <f>IF(All_Tasks!K1865="","",All_Tasks!K1865)</f>
        <v/>
      </c>
      <c r="L1865" s="231" t="str">
        <f>IF(All_Tasks!L1865="","",All_Tasks!L1865)</f>
        <v/>
      </c>
      <c r="M1865" t="str">
        <f>IF(All_Tasks!M1865="","",All_Tasks!M1865)</f>
        <v/>
      </c>
      <c r="N1865" t="str">
        <f>IF(All_Tasks!N1865="","",All_Tasks!N1865)</f>
        <v/>
      </c>
      <c r="O1865" t="str">
        <f>IF(All_Tasks!O1865="","",All_Tasks!O1865)</f>
        <v/>
      </c>
      <c r="P1865" s="181">
        <f>IF(All_Tasks!P1865="",0,All_Tasks!P1865)</f>
        <v>0</v>
      </c>
      <c r="Q1865" s="181">
        <f>IF(All_Tasks!Q1865="",0,All_Tasks!Q1865)</f>
        <v>0</v>
      </c>
      <c r="R1865" s="181">
        <f>IF(All_Tasks!R1865="",0,All_Tasks!R1865)</f>
        <v>0</v>
      </c>
      <c r="S1865" s="181" t="str">
        <f>IF(All_Tasks!S1865="","",All_Tasks!S1865)</f>
        <v/>
      </c>
      <c r="T1865" t="str">
        <f>IF(All_Tasks!T1865="","",All_Tasks!T1865)</f>
        <v/>
      </c>
      <c r="U1865" t="str">
        <f>IF(All_Tasks!U1865="","",All_Tasks!U1865)</f>
        <v/>
      </c>
      <c r="V1865">
        <f>IF(A1865="",0,IFERROR(MATCH(A1865,Scope_Labor_Rates!$A$6:$A$46,0)+5,0))</f>
        <v>0</v>
      </c>
      <c r="W1865" s="178">
        <f>IF(V1865&gt;0,INDEX(Scope_Labor_Rates!$C$6:$C$46,V1865-5),0)</f>
        <v>0</v>
      </c>
      <c r="X1865" s="178">
        <f>IF(V1865&gt;0,INDEX(Scope_Labor_Rates!$C$6:$C$46,V1865-5),0)</f>
        <v>0</v>
      </c>
      <c r="Y1865" s="180">
        <f>IF(V1865&gt;0,INDEX(Scope_Labor_Rates!$S$6:$S$46,V1865-5),0)</f>
        <v>0</v>
      </c>
      <c r="Z1865" s="180">
        <f>IF(V1865&gt;0,INDEX(Scope_Labor_Rates!$R$6:$R$46,V1865-5),1)</f>
        <v>1</v>
      </c>
      <c r="AA1865" s="231">
        <f t="shared" si="261"/>
        <v>0</v>
      </c>
      <c r="AB1865" t="str">
        <f t="shared" si="262"/>
        <v/>
      </c>
      <c r="AC1865" s="178" t="str">
        <f t="shared" si="263"/>
        <v/>
      </c>
      <c r="AD1865" s="181">
        <f t="shared" si="264"/>
        <v>0</v>
      </c>
      <c r="AE1865" s="178">
        <f>IF(V1865&gt;0,P1865*INDEX(Scope_Labor_Rates!$E$6:$E$46,V1865-5),0)</f>
        <v>0</v>
      </c>
      <c r="AF1865" s="181">
        <f>IF(V1865&gt;0,AE1865*INDEX(Scope_Labor_Rates!$D$6:$D$46,V1865-5)*AA1865,0)</f>
        <v>0</v>
      </c>
      <c r="AG1865" s="178">
        <f>IF(V1865&gt;0,P1865*INDEX(Scope_Labor_Rates!$G$6:$G$46,V1865-5),0)</f>
        <v>0</v>
      </c>
      <c r="AH1865" s="181">
        <f>IF(V1865&gt;0,AG1865*INDEX(Scope_Labor_Rates!$F$6:$F$46,V1865-5)*AA1865,0)</f>
        <v>0</v>
      </c>
      <c r="AI1865" s="178">
        <f>IF(V1865&gt;0,P1865*INDEX(Scope_Labor_Rates!$I$6:$I$46,V1865-5),0)</f>
        <v>0</v>
      </c>
      <c r="AJ1865" s="181">
        <f>IF(V1865&gt;0,AI1865*INDEX(Scope_Labor_Rates!$H$6:$H$46,V1865-5)*AA1865,0)</f>
        <v>0</v>
      </c>
      <c r="AK1865" s="178">
        <f>IF(V1865&gt;0,P1865*INDEX(Scope_Labor_Rates!$K$6:$K$46,V1865-5),0)</f>
        <v>0</v>
      </c>
      <c r="AL1865" s="181">
        <f>IF(V1865&gt;0,AK1865*INDEX(Scope_Labor_Rates!$J$6:$J$46,V1865-5)*AA1865,0)</f>
        <v>0</v>
      </c>
      <c r="AM1865" s="178">
        <f>IF(V1865&gt;0,P1865*INDEX(Scope_Labor_Rates!$M$6:$M$46,V1865-5),0)</f>
        <v>0</v>
      </c>
      <c r="AN1865" s="178">
        <f>IF(V1865&gt;0,AM1865*INDEX(Scope_Labor_Rates!$L$6:$L$46,V1865-5)*AA1865,0)</f>
        <v>0</v>
      </c>
      <c r="AO1865" s="178">
        <f>IF(V1865&gt;0,P1865*INDEX(Scope_Labor_Rates!$O$6:$O$46,V1865-5)*AA1865,0)</f>
        <v>0</v>
      </c>
      <c r="AP1865" s="181">
        <f>IF(V1865&gt;0,P1865*INDEX(Scope_Labor_Rates!$Q$6:$Q$46,V1865-5)*AA1865,0)</f>
        <v>0</v>
      </c>
      <c r="AQ1865" s="178">
        <f t="shared" si="265"/>
        <v>0</v>
      </c>
      <c r="AR1865" s="178">
        <f t="shared" si="266"/>
        <v>0</v>
      </c>
      <c r="AS1865" s="178">
        <f t="shared" si="267"/>
        <v>0</v>
      </c>
      <c r="AT1865" s="178">
        <f t="shared" si="268"/>
        <v>0</v>
      </c>
      <c r="AU1865">
        <f t="shared" si="269"/>
        <v>0</v>
      </c>
    </row>
    <row r="1866" spans="1:47">
      <c r="A1866" t="str">
        <f>IF(All_Tasks!A1866="","",All_Tasks!A1866)</f>
        <v/>
      </c>
      <c r="B1866" t="str">
        <f>IF(All_Tasks!B1866="","",All_Tasks!B1866)</f>
        <v/>
      </c>
      <c r="C1866" t="str">
        <f>IF(All_Tasks!C1866="","",All_Tasks!C1866)</f>
        <v/>
      </c>
      <c r="D1866" t="str">
        <f>IF(All_Tasks!D1866="","",All_Tasks!D1866)</f>
        <v/>
      </c>
      <c r="E1866" t="str">
        <f>IF(All_Tasks!V1866&lt;&gt;"",All_Tasks!V1866,IF(All_Tasks!E1866&lt;&gt;"",All_Tasks!E1866,""))</f>
        <v/>
      </c>
      <c r="F1866" t="str">
        <f>IF(All_Tasks!F1866="","",All_Tasks!F1866)</f>
        <v/>
      </c>
      <c r="G1866" t="str">
        <f>IF(All_Tasks!G1866="","",All_Tasks!G1866)</f>
        <v/>
      </c>
      <c r="H1866" s="231" t="str">
        <f>IF(All_Tasks!H1866="","",All_Tasks!H1866)</f>
        <v/>
      </c>
      <c r="I1866" t="str">
        <f>IF(All_Tasks!I1866="","",All_Tasks!I1866)</f>
        <v/>
      </c>
      <c r="J1866" t="str">
        <f>IF(All_Tasks!J1866="","",All_Tasks!J1866)</f>
        <v/>
      </c>
      <c r="K1866" t="str">
        <f>IF(All_Tasks!K1866="","",All_Tasks!K1866)</f>
        <v/>
      </c>
      <c r="L1866" s="231" t="str">
        <f>IF(All_Tasks!L1866="","",All_Tasks!L1866)</f>
        <v/>
      </c>
      <c r="M1866" t="str">
        <f>IF(All_Tasks!M1866="","",All_Tasks!M1866)</f>
        <v/>
      </c>
      <c r="N1866" t="str">
        <f>IF(All_Tasks!N1866="","",All_Tasks!N1866)</f>
        <v/>
      </c>
      <c r="O1866" t="str">
        <f>IF(All_Tasks!O1866="","",All_Tasks!O1866)</f>
        <v/>
      </c>
      <c r="P1866" s="181">
        <f>IF(All_Tasks!P1866="",0,All_Tasks!P1866)</f>
        <v>0</v>
      </c>
      <c r="Q1866" s="181">
        <f>IF(All_Tasks!Q1866="",0,All_Tasks!Q1866)</f>
        <v>0</v>
      </c>
      <c r="R1866" s="181">
        <f>IF(All_Tasks!R1866="",0,All_Tasks!R1866)</f>
        <v>0</v>
      </c>
      <c r="S1866" s="181" t="str">
        <f>IF(All_Tasks!S1866="","",All_Tasks!S1866)</f>
        <v/>
      </c>
      <c r="T1866" t="str">
        <f>IF(All_Tasks!T1866="","",All_Tasks!T1866)</f>
        <v/>
      </c>
      <c r="U1866" t="str">
        <f>IF(All_Tasks!U1866="","",All_Tasks!U1866)</f>
        <v/>
      </c>
      <c r="V1866">
        <f>IF(A1866="",0,IFERROR(MATCH(A1866,Scope_Labor_Rates!$A$6:$A$46,0)+5,0))</f>
        <v>0</v>
      </c>
      <c r="W1866" s="178">
        <f>IF(V1866&gt;0,INDEX(Scope_Labor_Rates!$C$6:$C$46,V1866-5),0)</f>
        <v>0</v>
      </c>
      <c r="X1866" s="178">
        <f>IF(V1866&gt;0,INDEX(Scope_Labor_Rates!$C$6:$C$46,V1866-5),0)</f>
        <v>0</v>
      </c>
      <c r="Y1866" s="180">
        <f>IF(V1866&gt;0,INDEX(Scope_Labor_Rates!$S$6:$S$46,V1866-5),0)</f>
        <v>0</v>
      </c>
      <c r="Z1866" s="180">
        <f>IF(V1866&gt;0,INDEX(Scope_Labor_Rates!$R$6:$R$46,V1866-5),1)</f>
        <v>1</v>
      </c>
      <c r="AA1866" s="231">
        <f t="shared" si="261"/>
        <v>0</v>
      </c>
      <c r="AB1866" t="str">
        <f t="shared" si="262"/>
        <v/>
      </c>
      <c r="AC1866" s="178" t="str">
        <f t="shared" si="263"/>
        <v/>
      </c>
      <c r="AD1866" s="181">
        <f t="shared" si="264"/>
        <v>0</v>
      </c>
      <c r="AE1866" s="178">
        <f>IF(V1866&gt;0,P1866*INDEX(Scope_Labor_Rates!$E$6:$E$46,V1866-5),0)</f>
        <v>0</v>
      </c>
      <c r="AF1866" s="181">
        <f>IF(V1866&gt;0,AE1866*INDEX(Scope_Labor_Rates!$D$6:$D$46,V1866-5)*AA1866,0)</f>
        <v>0</v>
      </c>
      <c r="AG1866" s="178">
        <f>IF(V1866&gt;0,P1866*INDEX(Scope_Labor_Rates!$G$6:$G$46,V1866-5),0)</f>
        <v>0</v>
      </c>
      <c r="AH1866" s="181">
        <f>IF(V1866&gt;0,AG1866*INDEX(Scope_Labor_Rates!$F$6:$F$46,V1866-5)*AA1866,0)</f>
        <v>0</v>
      </c>
      <c r="AI1866" s="178">
        <f>IF(V1866&gt;0,P1866*INDEX(Scope_Labor_Rates!$I$6:$I$46,V1866-5),0)</f>
        <v>0</v>
      </c>
      <c r="AJ1866" s="181">
        <f>IF(V1866&gt;0,AI1866*INDEX(Scope_Labor_Rates!$H$6:$H$46,V1866-5)*AA1866,0)</f>
        <v>0</v>
      </c>
      <c r="AK1866" s="178">
        <f>IF(V1866&gt;0,P1866*INDEX(Scope_Labor_Rates!$K$6:$K$46,V1866-5),0)</f>
        <v>0</v>
      </c>
      <c r="AL1866" s="181">
        <f>IF(V1866&gt;0,AK1866*INDEX(Scope_Labor_Rates!$J$6:$J$46,V1866-5)*AA1866,0)</f>
        <v>0</v>
      </c>
      <c r="AM1866" s="178">
        <f>IF(V1866&gt;0,P1866*INDEX(Scope_Labor_Rates!$M$6:$M$46,V1866-5),0)</f>
        <v>0</v>
      </c>
      <c r="AN1866" s="178">
        <f>IF(V1866&gt;0,AM1866*INDEX(Scope_Labor_Rates!$L$6:$L$46,V1866-5)*AA1866,0)</f>
        <v>0</v>
      </c>
      <c r="AO1866" s="178">
        <f>IF(V1866&gt;0,P1866*INDEX(Scope_Labor_Rates!$O$6:$O$46,V1866-5)*AA1866,0)</f>
        <v>0</v>
      </c>
      <c r="AP1866" s="181">
        <f>IF(V1866&gt;0,P1866*INDEX(Scope_Labor_Rates!$Q$6:$Q$46,V1866-5)*AA1866,0)</f>
        <v>0</v>
      </c>
      <c r="AQ1866" s="178">
        <f t="shared" si="265"/>
        <v>0</v>
      </c>
      <c r="AR1866" s="178">
        <f t="shared" si="266"/>
        <v>0</v>
      </c>
      <c r="AS1866" s="178">
        <f t="shared" si="267"/>
        <v>0</v>
      </c>
      <c r="AT1866" s="178">
        <f t="shared" si="268"/>
        <v>0</v>
      </c>
      <c r="AU1866">
        <f t="shared" si="269"/>
        <v>0</v>
      </c>
    </row>
    <row r="1867" spans="1:47">
      <c r="A1867" t="str">
        <f>IF(All_Tasks!A1867="","",All_Tasks!A1867)</f>
        <v/>
      </c>
      <c r="B1867" t="str">
        <f>IF(All_Tasks!B1867="","",All_Tasks!B1867)</f>
        <v/>
      </c>
      <c r="C1867" t="str">
        <f>IF(All_Tasks!C1867="","",All_Tasks!C1867)</f>
        <v/>
      </c>
      <c r="D1867" t="str">
        <f>IF(All_Tasks!D1867="","",All_Tasks!D1867)</f>
        <v/>
      </c>
      <c r="E1867" t="str">
        <f>IF(All_Tasks!V1867&lt;&gt;"",All_Tasks!V1867,IF(All_Tasks!E1867&lt;&gt;"",All_Tasks!E1867,""))</f>
        <v/>
      </c>
      <c r="F1867" t="str">
        <f>IF(All_Tasks!F1867="","",All_Tasks!F1867)</f>
        <v/>
      </c>
      <c r="G1867" t="str">
        <f>IF(All_Tasks!G1867="","",All_Tasks!G1867)</f>
        <v/>
      </c>
      <c r="H1867" s="231" t="str">
        <f>IF(All_Tasks!H1867="","",All_Tasks!H1867)</f>
        <v/>
      </c>
      <c r="I1867" t="str">
        <f>IF(All_Tasks!I1867="","",All_Tasks!I1867)</f>
        <v/>
      </c>
      <c r="J1867" t="str">
        <f>IF(All_Tasks!J1867="","",All_Tasks!J1867)</f>
        <v/>
      </c>
      <c r="K1867" t="str">
        <f>IF(All_Tasks!K1867="","",All_Tasks!K1867)</f>
        <v/>
      </c>
      <c r="L1867" s="231" t="str">
        <f>IF(All_Tasks!L1867="","",All_Tasks!L1867)</f>
        <v/>
      </c>
      <c r="M1867" t="str">
        <f>IF(All_Tasks!M1867="","",All_Tasks!M1867)</f>
        <v/>
      </c>
      <c r="N1867" t="str">
        <f>IF(All_Tasks!N1867="","",All_Tasks!N1867)</f>
        <v/>
      </c>
      <c r="O1867" t="str">
        <f>IF(All_Tasks!O1867="","",All_Tasks!O1867)</f>
        <v/>
      </c>
      <c r="P1867" s="181">
        <f>IF(All_Tasks!P1867="",0,All_Tasks!P1867)</f>
        <v>0</v>
      </c>
      <c r="Q1867" s="181">
        <f>IF(All_Tasks!Q1867="",0,All_Tasks!Q1867)</f>
        <v>0</v>
      </c>
      <c r="R1867" s="181">
        <f>IF(All_Tasks!R1867="",0,All_Tasks!R1867)</f>
        <v>0</v>
      </c>
      <c r="S1867" s="181" t="str">
        <f>IF(All_Tasks!S1867="","",All_Tasks!S1867)</f>
        <v/>
      </c>
      <c r="T1867" t="str">
        <f>IF(All_Tasks!T1867="","",All_Tasks!T1867)</f>
        <v/>
      </c>
      <c r="U1867" t="str">
        <f>IF(All_Tasks!U1867="","",All_Tasks!U1867)</f>
        <v/>
      </c>
      <c r="V1867">
        <f>IF(A1867="",0,IFERROR(MATCH(A1867,Scope_Labor_Rates!$A$6:$A$46,0)+5,0))</f>
        <v>0</v>
      </c>
      <c r="W1867" s="178">
        <f>IF(V1867&gt;0,INDEX(Scope_Labor_Rates!$C$6:$C$46,V1867-5),0)</f>
        <v>0</v>
      </c>
      <c r="X1867" s="178">
        <f>IF(V1867&gt;0,INDEX(Scope_Labor_Rates!$C$6:$C$46,V1867-5),0)</f>
        <v>0</v>
      </c>
      <c r="Y1867" s="180">
        <f>IF(V1867&gt;0,INDEX(Scope_Labor_Rates!$S$6:$S$46,V1867-5),0)</f>
        <v>0</v>
      </c>
      <c r="Z1867" s="180">
        <f>IF(V1867&gt;0,INDEX(Scope_Labor_Rates!$R$6:$R$46,V1867-5),1)</f>
        <v>1</v>
      </c>
      <c r="AA1867" s="231">
        <f t="shared" si="261"/>
        <v>0</v>
      </c>
      <c r="AB1867" t="str">
        <f t="shared" si="262"/>
        <v/>
      </c>
      <c r="AC1867" s="178" t="str">
        <f t="shared" si="263"/>
        <v/>
      </c>
      <c r="AD1867" s="181">
        <f t="shared" si="264"/>
        <v>0</v>
      </c>
      <c r="AE1867" s="178">
        <f>IF(V1867&gt;0,P1867*INDEX(Scope_Labor_Rates!$E$6:$E$46,V1867-5),0)</f>
        <v>0</v>
      </c>
      <c r="AF1867" s="181">
        <f>IF(V1867&gt;0,AE1867*INDEX(Scope_Labor_Rates!$D$6:$D$46,V1867-5)*AA1867,0)</f>
        <v>0</v>
      </c>
      <c r="AG1867" s="178">
        <f>IF(V1867&gt;0,P1867*INDEX(Scope_Labor_Rates!$G$6:$G$46,V1867-5),0)</f>
        <v>0</v>
      </c>
      <c r="AH1867" s="181">
        <f>IF(V1867&gt;0,AG1867*INDEX(Scope_Labor_Rates!$F$6:$F$46,V1867-5)*AA1867,0)</f>
        <v>0</v>
      </c>
      <c r="AI1867" s="178">
        <f>IF(V1867&gt;0,P1867*INDEX(Scope_Labor_Rates!$I$6:$I$46,V1867-5),0)</f>
        <v>0</v>
      </c>
      <c r="AJ1867" s="181">
        <f>IF(V1867&gt;0,AI1867*INDEX(Scope_Labor_Rates!$H$6:$H$46,V1867-5)*AA1867,0)</f>
        <v>0</v>
      </c>
      <c r="AK1867" s="178">
        <f>IF(V1867&gt;0,P1867*INDEX(Scope_Labor_Rates!$K$6:$K$46,V1867-5),0)</f>
        <v>0</v>
      </c>
      <c r="AL1867" s="181">
        <f>IF(V1867&gt;0,AK1867*INDEX(Scope_Labor_Rates!$J$6:$J$46,V1867-5)*AA1867,0)</f>
        <v>0</v>
      </c>
      <c r="AM1867" s="178">
        <f>IF(V1867&gt;0,P1867*INDEX(Scope_Labor_Rates!$M$6:$M$46,V1867-5),0)</f>
        <v>0</v>
      </c>
      <c r="AN1867" s="178">
        <f>IF(V1867&gt;0,AM1867*INDEX(Scope_Labor_Rates!$L$6:$L$46,V1867-5)*AA1867,0)</f>
        <v>0</v>
      </c>
      <c r="AO1867" s="178">
        <f>IF(V1867&gt;0,P1867*INDEX(Scope_Labor_Rates!$O$6:$O$46,V1867-5)*AA1867,0)</f>
        <v>0</v>
      </c>
      <c r="AP1867" s="181">
        <f>IF(V1867&gt;0,P1867*INDEX(Scope_Labor_Rates!$Q$6:$Q$46,V1867-5)*AA1867,0)</f>
        <v>0</v>
      </c>
      <c r="AQ1867" s="178">
        <f t="shared" si="265"/>
        <v>0</v>
      </c>
      <c r="AR1867" s="178">
        <f t="shared" si="266"/>
        <v>0</v>
      </c>
      <c r="AS1867" s="178">
        <f t="shared" si="267"/>
        <v>0</v>
      </c>
      <c r="AT1867" s="178">
        <f t="shared" si="268"/>
        <v>0</v>
      </c>
      <c r="AU1867">
        <f t="shared" si="269"/>
        <v>0</v>
      </c>
    </row>
    <row r="1868" spans="1:47">
      <c r="A1868" t="str">
        <f>IF(All_Tasks!A1868="","",All_Tasks!A1868)</f>
        <v/>
      </c>
      <c r="B1868" t="str">
        <f>IF(All_Tasks!B1868="","",All_Tasks!B1868)</f>
        <v/>
      </c>
      <c r="C1868" t="str">
        <f>IF(All_Tasks!C1868="","",All_Tasks!C1868)</f>
        <v/>
      </c>
      <c r="D1868" t="str">
        <f>IF(All_Tasks!D1868="","",All_Tasks!D1868)</f>
        <v/>
      </c>
      <c r="E1868" t="str">
        <f>IF(All_Tasks!V1868&lt;&gt;"",All_Tasks!V1868,IF(All_Tasks!E1868&lt;&gt;"",All_Tasks!E1868,""))</f>
        <v/>
      </c>
      <c r="F1868" t="str">
        <f>IF(All_Tasks!F1868="","",All_Tasks!F1868)</f>
        <v/>
      </c>
      <c r="G1868" t="str">
        <f>IF(All_Tasks!G1868="","",All_Tasks!G1868)</f>
        <v/>
      </c>
      <c r="H1868" s="231" t="str">
        <f>IF(All_Tasks!H1868="","",All_Tasks!H1868)</f>
        <v/>
      </c>
      <c r="I1868" t="str">
        <f>IF(All_Tasks!I1868="","",All_Tasks!I1868)</f>
        <v/>
      </c>
      <c r="J1868" t="str">
        <f>IF(All_Tasks!J1868="","",All_Tasks!J1868)</f>
        <v/>
      </c>
      <c r="K1868" t="str">
        <f>IF(All_Tasks!K1868="","",All_Tasks!K1868)</f>
        <v/>
      </c>
      <c r="L1868" s="231" t="str">
        <f>IF(All_Tasks!L1868="","",All_Tasks!L1868)</f>
        <v/>
      </c>
      <c r="M1868" t="str">
        <f>IF(All_Tasks!M1868="","",All_Tasks!M1868)</f>
        <v/>
      </c>
      <c r="N1868" t="str">
        <f>IF(All_Tasks!N1868="","",All_Tasks!N1868)</f>
        <v/>
      </c>
      <c r="O1868" t="str">
        <f>IF(All_Tasks!O1868="","",All_Tasks!O1868)</f>
        <v/>
      </c>
      <c r="P1868" s="181">
        <f>IF(All_Tasks!P1868="",0,All_Tasks!P1868)</f>
        <v>0</v>
      </c>
      <c r="Q1868" s="181">
        <f>IF(All_Tasks!Q1868="",0,All_Tasks!Q1868)</f>
        <v>0</v>
      </c>
      <c r="R1868" s="181">
        <f>IF(All_Tasks!R1868="",0,All_Tasks!R1868)</f>
        <v>0</v>
      </c>
      <c r="S1868" s="181" t="str">
        <f>IF(All_Tasks!S1868="","",All_Tasks!S1868)</f>
        <v/>
      </c>
      <c r="T1868" t="str">
        <f>IF(All_Tasks!T1868="","",All_Tasks!T1868)</f>
        <v/>
      </c>
      <c r="U1868" t="str">
        <f>IF(All_Tasks!U1868="","",All_Tasks!U1868)</f>
        <v/>
      </c>
      <c r="V1868">
        <f>IF(A1868="",0,IFERROR(MATCH(A1868,Scope_Labor_Rates!$A$6:$A$46,0)+5,0))</f>
        <v>0</v>
      </c>
      <c r="W1868" s="178">
        <f>IF(V1868&gt;0,INDEX(Scope_Labor_Rates!$C$6:$C$46,V1868-5),0)</f>
        <v>0</v>
      </c>
      <c r="X1868" s="178">
        <f>IF(V1868&gt;0,INDEX(Scope_Labor_Rates!$C$6:$C$46,V1868-5),0)</f>
        <v>0</v>
      </c>
      <c r="Y1868" s="180">
        <f>IF(V1868&gt;0,INDEX(Scope_Labor_Rates!$S$6:$S$46,V1868-5),0)</f>
        <v>0</v>
      </c>
      <c r="Z1868" s="180">
        <f>IF(V1868&gt;0,INDEX(Scope_Labor_Rates!$R$6:$R$46,V1868-5),1)</f>
        <v>1</v>
      </c>
      <c r="AA1868" s="231">
        <f t="shared" si="261"/>
        <v>0</v>
      </c>
      <c r="AB1868" t="str">
        <f t="shared" si="262"/>
        <v/>
      </c>
      <c r="AC1868" s="178" t="str">
        <f t="shared" si="263"/>
        <v/>
      </c>
      <c r="AD1868" s="181">
        <f t="shared" si="264"/>
        <v>0</v>
      </c>
      <c r="AE1868" s="178">
        <f>IF(V1868&gt;0,P1868*INDEX(Scope_Labor_Rates!$E$6:$E$46,V1868-5),0)</f>
        <v>0</v>
      </c>
      <c r="AF1868" s="181">
        <f>IF(V1868&gt;0,AE1868*INDEX(Scope_Labor_Rates!$D$6:$D$46,V1868-5)*AA1868,0)</f>
        <v>0</v>
      </c>
      <c r="AG1868" s="178">
        <f>IF(V1868&gt;0,P1868*INDEX(Scope_Labor_Rates!$G$6:$G$46,V1868-5),0)</f>
        <v>0</v>
      </c>
      <c r="AH1868" s="181">
        <f>IF(V1868&gt;0,AG1868*INDEX(Scope_Labor_Rates!$F$6:$F$46,V1868-5)*AA1868,0)</f>
        <v>0</v>
      </c>
      <c r="AI1868" s="178">
        <f>IF(V1868&gt;0,P1868*INDEX(Scope_Labor_Rates!$I$6:$I$46,V1868-5),0)</f>
        <v>0</v>
      </c>
      <c r="AJ1868" s="181">
        <f>IF(V1868&gt;0,AI1868*INDEX(Scope_Labor_Rates!$H$6:$H$46,V1868-5)*AA1868,0)</f>
        <v>0</v>
      </c>
      <c r="AK1868" s="178">
        <f>IF(V1868&gt;0,P1868*INDEX(Scope_Labor_Rates!$K$6:$K$46,V1868-5),0)</f>
        <v>0</v>
      </c>
      <c r="AL1868" s="181">
        <f>IF(V1868&gt;0,AK1868*INDEX(Scope_Labor_Rates!$J$6:$J$46,V1868-5)*AA1868,0)</f>
        <v>0</v>
      </c>
      <c r="AM1868" s="178">
        <f>IF(V1868&gt;0,P1868*INDEX(Scope_Labor_Rates!$M$6:$M$46,V1868-5),0)</f>
        <v>0</v>
      </c>
      <c r="AN1868" s="178">
        <f>IF(V1868&gt;0,AM1868*INDEX(Scope_Labor_Rates!$L$6:$L$46,V1868-5)*AA1868,0)</f>
        <v>0</v>
      </c>
      <c r="AO1868" s="178">
        <f>IF(V1868&gt;0,P1868*INDEX(Scope_Labor_Rates!$O$6:$O$46,V1868-5)*AA1868,0)</f>
        <v>0</v>
      </c>
      <c r="AP1868" s="181">
        <f>IF(V1868&gt;0,P1868*INDEX(Scope_Labor_Rates!$Q$6:$Q$46,V1868-5)*AA1868,0)</f>
        <v>0</v>
      </c>
      <c r="AQ1868" s="178">
        <f t="shared" si="265"/>
        <v>0</v>
      </c>
      <c r="AR1868" s="178">
        <f t="shared" si="266"/>
        <v>0</v>
      </c>
      <c r="AS1868" s="178">
        <f t="shared" si="267"/>
        <v>0</v>
      </c>
      <c r="AT1868" s="178">
        <f t="shared" si="268"/>
        <v>0</v>
      </c>
      <c r="AU1868">
        <f t="shared" si="269"/>
        <v>0</v>
      </c>
    </row>
    <row r="1869" spans="1:47">
      <c r="A1869" t="str">
        <f>IF(All_Tasks!A1869="","",All_Tasks!A1869)</f>
        <v/>
      </c>
      <c r="B1869" t="str">
        <f>IF(All_Tasks!B1869="","",All_Tasks!B1869)</f>
        <v/>
      </c>
      <c r="C1869" t="str">
        <f>IF(All_Tasks!C1869="","",All_Tasks!C1869)</f>
        <v/>
      </c>
      <c r="D1869" t="str">
        <f>IF(All_Tasks!D1869="","",All_Tasks!D1869)</f>
        <v/>
      </c>
      <c r="E1869" t="str">
        <f>IF(All_Tasks!V1869&lt;&gt;"",All_Tasks!V1869,IF(All_Tasks!E1869&lt;&gt;"",All_Tasks!E1869,""))</f>
        <v/>
      </c>
      <c r="F1869" t="str">
        <f>IF(All_Tasks!F1869="","",All_Tasks!F1869)</f>
        <v/>
      </c>
      <c r="G1869" t="str">
        <f>IF(All_Tasks!G1869="","",All_Tasks!G1869)</f>
        <v/>
      </c>
      <c r="H1869" s="231" t="str">
        <f>IF(All_Tasks!H1869="","",All_Tasks!H1869)</f>
        <v/>
      </c>
      <c r="I1869" t="str">
        <f>IF(All_Tasks!I1869="","",All_Tasks!I1869)</f>
        <v/>
      </c>
      <c r="J1869" t="str">
        <f>IF(All_Tasks!J1869="","",All_Tasks!J1869)</f>
        <v/>
      </c>
      <c r="K1869" t="str">
        <f>IF(All_Tasks!K1869="","",All_Tasks!K1869)</f>
        <v/>
      </c>
      <c r="L1869" s="231" t="str">
        <f>IF(All_Tasks!L1869="","",All_Tasks!L1869)</f>
        <v/>
      </c>
      <c r="M1869" t="str">
        <f>IF(All_Tasks!M1869="","",All_Tasks!M1869)</f>
        <v/>
      </c>
      <c r="N1869" t="str">
        <f>IF(All_Tasks!N1869="","",All_Tasks!N1869)</f>
        <v/>
      </c>
      <c r="O1869" t="str">
        <f>IF(All_Tasks!O1869="","",All_Tasks!O1869)</f>
        <v/>
      </c>
      <c r="P1869" s="181">
        <f>IF(All_Tasks!P1869="",0,All_Tasks!P1869)</f>
        <v>0</v>
      </c>
      <c r="Q1869" s="181">
        <f>IF(All_Tasks!Q1869="",0,All_Tasks!Q1869)</f>
        <v>0</v>
      </c>
      <c r="R1869" s="181">
        <f>IF(All_Tasks!R1869="",0,All_Tasks!R1869)</f>
        <v>0</v>
      </c>
      <c r="S1869" s="181" t="str">
        <f>IF(All_Tasks!S1869="","",All_Tasks!S1869)</f>
        <v/>
      </c>
      <c r="T1869" t="str">
        <f>IF(All_Tasks!T1869="","",All_Tasks!T1869)</f>
        <v/>
      </c>
      <c r="U1869" t="str">
        <f>IF(All_Tasks!U1869="","",All_Tasks!U1869)</f>
        <v/>
      </c>
      <c r="V1869">
        <f>IF(A1869="",0,IFERROR(MATCH(A1869,Scope_Labor_Rates!$A$6:$A$46,0)+5,0))</f>
        <v>0</v>
      </c>
      <c r="W1869" s="178">
        <f>IF(V1869&gt;0,INDEX(Scope_Labor_Rates!$C$6:$C$46,V1869-5),0)</f>
        <v>0</v>
      </c>
      <c r="X1869" s="178">
        <f>IF(V1869&gt;0,INDEX(Scope_Labor_Rates!$C$6:$C$46,V1869-5),0)</f>
        <v>0</v>
      </c>
      <c r="Y1869" s="180">
        <f>IF(V1869&gt;0,INDEX(Scope_Labor_Rates!$S$6:$S$46,V1869-5),0)</f>
        <v>0</v>
      </c>
      <c r="Z1869" s="180">
        <f>IF(V1869&gt;0,INDEX(Scope_Labor_Rates!$R$6:$R$46,V1869-5),1)</f>
        <v>1</v>
      </c>
      <c r="AA1869" s="231">
        <f t="shared" si="261"/>
        <v>0</v>
      </c>
      <c r="AB1869" t="str">
        <f t="shared" si="262"/>
        <v/>
      </c>
      <c r="AC1869" s="178" t="str">
        <f t="shared" si="263"/>
        <v/>
      </c>
      <c r="AD1869" s="181">
        <f t="shared" si="264"/>
        <v>0</v>
      </c>
      <c r="AE1869" s="178">
        <f>IF(V1869&gt;0,P1869*INDEX(Scope_Labor_Rates!$E$6:$E$46,V1869-5),0)</f>
        <v>0</v>
      </c>
      <c r="AF1869" s="181">
        <f>IF(V1869&gt;0,AE1869*INDEX(Scope_Labor_Rates!$D$6:$D$46,V1869-5)*AA1869,0)</f>
        <v>0</v>
      </c>
      <c r="AG1869" s="178">
        <f>IF(V1869&gt;0,P1869*INDEX(Scope_Labor_Rates!$G$6:$G$46,V1869-5),0)</f>
        <v>0</v>
      </c>
      <c r="AH1869" s="181">
        <f>IF(V1869&gt;0,AG1869*INDEX(Scope_Labor_Rates!$F$6:$F$46,V1869-5)*AA1869,0)</f>
        <v>0</v>
      </c>
      <c r="AI1869" s="178">
        <f>IF(V1869&gt;0,P1869*INDEX(Scope_Labor_Rates!$I$6:$I$46,V1869-5),0)</f>
        <v>0</v>
      </c>
      <c r="AJ1869" s="181">
        <f>IF(V1869&gt;0,AI1869*INDEX(Scope_Labor_Rates!$H$6:$H$46,V1869-5)*AA1869,0)</f>
        <v>0</v>
      </c>
      <c r="AK1869" s="178">
        <f>IF(V1869&gt;0,P1869*INDEX(Scope_Labor_Rates!$K$6:$K$46,V1869-5),0)</f>
        <v>0</v>
      </c>
      <c r="AL1869" s="181">
        <f>IF(V1869&gt;0,AK1869*INDEX(Scope_Labor_Rates!$J$6:$J$46,V1869-5)*AA1869,0)</f>
        <v>0</v>
      </c>
      <c r="AM1869" s="178">
        <f>IF(V1869&gt;0,P1869*INDEX(Scope_Labor_Rates!$M$6:$M$46,V1869-5),0)</f>
        <v>0</v>
      </c>
      <c r="AN1869" s="178">
        <f>IF(V1869&gt;0,AM1869*INDEX(Scope_Labor_Rates!$L$6:$L$46,V1869-5)*AA1869,0)</f>
        <v>0</v>
      </c>
      <c r="AO1869" s="178">
        <f>IF(V1869&gt;0,P1869*INDEX(Scope_Labor_Rates!$O$6:$O$46,V1869-5)*AA1869,0)</f>
        <v>0</v>
      </c>
      <c r="AP1869" s="181">
        <f>IF(V1869&gt;0,P1869*INDEX(Scope_Labor_Rates!$Q$6:$Q$46,V1869-5)*AA1869,0)</f>
        <v>0</v>
      </c>
      <c r="AQ1869" s="178">
        <f t="shared" si="265"/>
        <v>0</v>
      </c>
      <c r="AR1869" s="178">
        <f t="shared" si="266"/>
        <v>0</v>
      </c>
      <c r="AS1869" s="178">
        <f t="shared" si="267"/>
        <v>0</v>
      </c>
      <c r="AT1869" s="178">
        <f t="shared" si="268"/>
        <v>0</v>
      </c>
      <c r="AU1869">
        <f t="shared" si="269"/>
        <v>0</v>
      </c>
    </row>
    <row r="1870" spans="1:47">
      <c r="A1870" t="str">
        <f>IF(All_Tasks!A1870="","",All_Tasks!A1870)</f>
        <v/>
      </c>
      <c r="B1870" t="str">
        <f>IF(All_Tasks!B1870="","",All_Tasks!B1870)</f>
        <v/>
      </c>
      <c r="C1870" t="str">
        <f>IF(All_Tasks!C1870="","",All_Tasks!C1870)</f>
        <v/>
      </c>
      <c r="D1870" t="str">
        <f>IF(All_Tasks!D1870="","",All_Tasks!D1870)</f>
        <v/>
      </c>
      <c r="E1870" t="str">
        <f>IF(All_Tasks!V1870&lt;&gt;"",All_Tasks!V1870,IF(All_Tasks!E1870&lt;&gt;"",All_Tasks!E1870,""))</f>
        <v/>
      </c>
      <c r="F1870" t="str">
        <f>IF(All_Tasks!F1870="","",All_Tasks!F1870)</f>
        <v/>
      </c>
      <c r="G1870" t="str">
        <f>IF(All_Tasks!G1870="","",All_Tasks!G1870)</f>
        <v/>
      </c>
      <c r="H1870" s="231" t="str">
        <f>IF(All_Tasks!H1870="","",All_Tasks!H1870)</f>
        <v/>
      </c>
      <c r="I1870" t="str">
        <f>IF(All_Tasks!I1870="","",All_Tasks!I1870)</f>
        <v/>
      </c>
      <c r="J1870" t="str">
        <f>IF(All_Tasks!J1870="","",All_Tasks!J1870)</f>
        <v/>
      </c>
      <c r="K1870" t="str">
        <f>IF(All_Tasks!K1870="","",All_Tasks!K1870)</f>
        <v/>
      </c>
      <c r="L1870" s="231" t="str">
        <f>IF(All_Tasks!L1870="","",All_Tasks!L1870)</f>
        <v/>
      </c>
      <c r="M1870" t="str">
        <f>IF(All_Tasks!M1870="","",All_Tasks!M1870)</f>
        <v/>
      </c>
      <c r="N1870" t="str">
        <f>IF(All_Tasks!N1870="","",All_Tasks!N1870)</f>
        <v/>
      </c>
      <c r="O1870" t="str">
        <f>IF(All_Tasks!O1870="","",All_Tasks!O1870)</f>
        <v/>
      </c>
      <c r="P1870" s="181">
        <f>IF(All_Tasks!P1870="",0,All_Tasks!P1870)</f>
        <v>0</v>
      </c>
      <c r="Q1870" s="181">
        <f>IF(All_Tasks!Q1870="",0,All_Tasks!Q1870)</f>
        <v>0</v>
      </c>
      <c r="R1870" s="181">
        <f>IF(All_Tasks!R1870="",0,All_Tasks!R1870)</f>
        <v>0</v>
      </c>
      <c r="S1870" s="181" t="str">
        <f>IF(All_Tasks!S1870="","",All_Tasks!S1870)</f>
        <v/>
      </c>
      <c r="T1870" t="str">
        <f>IF(All_Tasks!T1870="","",All_Tasks!T1870)</f>
        <v/>
      </c>
      <c r="U1870" t="str">
        <f>IF(All_Tasks!U1870="","",All_Tasks!U1870)</f>
        <v/>
      </c>
      <c r="V1870">
        <f>IF(A1870="",0,IFERROR(MATCH(A1870,Scope_Labor_Rates!$A$6:$A$46,0)+5,0))</f>
        <v>0</v>
      </c>
      <c r="W1870" s="178">
        <f>IF(V1870&gt;0,INDEX(Scope_Labor_Rates!$C$6:$C$46,V1870-5),0)</f>
        <v>0</v>
      </c>
      <c r="X1870" s="178">
        <f>IF(V1870&gt;0,INDEX(Scope_Labor_Rates!$C$6:$C$46,V1870-5),0)</f>
        <v>0</v>
      </c>
      <c r="Y1870" s="180">
        <f>IF(V1870&gt;0,INDEX(Scope_Labor_Rates!$S$6:$S$46,V1870-5),0)</f>
        <v>0</v>
      </c>
      <c r="Z1870" s="180">
        <f>IF(V1870&gt;0,INDEX(Scope_Labor_Rates!$R$6:$R$46,V1870-5),1)</f>
        <v>1</v>
      </c>
      <c r="AA1870" s="231">
        <f t="shared" si="261"/>
        <v>0</v>
      </c>
      <c r="AB1870" t="str">
        <f t="shared" si="262"/>
        <v/>
      </c>
      <c r="AC1870" s="178" t="str">
        <f t="shared" si="263"/>
        <v/>
      </c>
      <c r="AD1870" s="181">
        <f t="shared" si="264"/>
        <v>0</v>
      </c>
      <c r="AE1870" s="178">
        <f>IF(V1870&gt;0,P1870*INDEX(Scope_Labor_Rates!$E$6:$E$46,V1870-5),0)</f>
        <v>0</v>
      </c>
      <c r="AF1870" s="181">
        <f>IF(V1870&gt;0,AE1870*INDEX(Scope_Labor_Rates!$D$6:$D$46,V1870-5)*AA1870,0)</f>
        <v>0</v>
      </c>
      <c r="AG1870" s="178">
        <f>IF(V1870&gt;0,P1870*INDEX(Scope_Labor_Rates!$G$6:$G$46,V1870-5),0)</f>
        <v>0</v>
      </c>
      <c r="AH1870" s="181">
        <f>IF(V1870&gt;0,AG1870*INDEX(Scope_Labor_Rates!$F$6:$F$46,V1870-5)*AA1870,0)</f>
        <v>0</v>
      </c>
      <c r="AI1870" s="178">
        <f>IF(V1870&gt;0,P1870*INDEX(Scope_Labor_Rates!$I$6:$I$46,V1870-5),0)</f>
        <v>0</v>
      </c>
      <c r="AJ1870" s="181">
        <f>IF(V1870&gt;0,AI1870*INDEX(Scope_Labor_Rates!$H$6:$H$46,V1870-5)*AA1870,0)</f>
        <v>0</v>
      </c>
      <c r="AK1870" s="178">
        <f>IF(V1870&gt;0,P1870*INDEX(Scope_Labor_Rates!$K$6:$K$46,V1870-5),0)</f>
        <v>0</v>
      </c>
      <c r="AL1870" s="181">
        <f>IF(V1870&gt;0,AK1870*INDEX(Scope_Labor_Rates!$J$6:$J$46,V1870-5)*AA1870,0)</f>
        <v>0</v>
      </c>
      <c r="AM1870" s="178">
        <f>IF(V1870&gt;0,P1870*INDEX(Scope_Labor_Rates!$M$6:$M$46,V1870-5),0)</f>
        <v>0</v>
      </c>
      <c r="AN1870" s="178">
        <f>IF(V1870&gt;0,AM1870*INDEX(Scope_Labor_Rates!$L$6:$L$46,V1870-5)*AA1870,0)</f>
        <v>0</v>
      </c>
      <c r="AO1870" s="178">
        <f>IF(V1870&gt;0,P1870*INDEX(Scope_Labor_Rates!$O$6:$O$46,V1870-5)*AA1870,0)</f>
        <v>0</v>
      </c>
      <c r="AP1870" s="181">
        <f>IF(V1870&gt;0,P1870*INDEX(Scope_Labor_Rates!$Q$6:$Q$46,V1870-5)*AA1870,0)</f>
        <v>0</v>
      </c>
      <c r="AQ1870" s="178">
        <f t="shared" si="265"/>
        <v>0</v>
      </c>
      <c r="AR1870" s="178">
        <f t="shared" si="266"/>
        <v>0</v>
      </c>
      <c r="AS1870" s="178">
        <f t="shared" si="267"/>
        <v>0</v>
      </c>
      <c r="AT1870" s="178">
        <f t="shared" si="268"/>
        <v>0</v>
      </c>
      <c r="AU1870">
        <f t="shared" si="269"/>
        <v>0</v>
      </c>
    </row>
    <row r="1871" spans="1:47">
      <c r="A1871" t="str">
        <f>IF(All_Tasks!A1871="","",All_Tasks!A1871)</f>
        <v/>
      </c>
      <c r="B1871" t="str">
        <f>IF(All_Tasks!B1871="","",All_Tasks!B1871)</f>
        <v/>
      </c>
      <c r="C1871" t="str">
        <f>IF(All_Tasks!C1871="","",All_Tasks!C1871)</f>
        <v/>
      </c>
      <c r="D1871" t="str">
        <f>IF(All_Tasks!D1871="","",All_Tasks!D1871)</f>
        <v/>
      </c>
      <c r="E1871" t="str">
        <f>IF(All_Tasks!V1871&lt;&gt;"",All_Tasks!V1871,IF(All_Tasks!E1871&lt;&gt;"",All_Tasks!E1871,""))</f>
        <v/>
      </c>
      <c r="F1871" t="str">
        <f>IF(All_Tasks!F1871="","",All_Tasks!F1871)</f>
        <v/>
      </c>
      <c r="G1871" t="str">
        <f>IF(All_Tasks!G1871="","",All_Tasks!G1871)</f>
        <v/>
      </c>
      <c r="H1871" s="231" t="str">
        <f>IF(All_Tasks!H1871="","",All_Tasks!H1871)</f>
        <v/>
      </c>
      <c r="I1871" t="str">
        <f>IF(All_Tasks!I1871="","",All_Tasks!I1871)</f>
        <v/>
      </c>
      <c r="J1871" t="str">
        <f>IF(All_Tasks!J1871="","",All_Tasks!J1871)</f>
        <v/>
      </c>
      <c r="K1871" t="str">
        <f>IF(All_Tasks!K1871="","",All_Tasks!K1871)</f>
        <v/>
      </c>
      <c r="L1871" s="231" t="str">
        <f>IF(All_Tasks!L1871="","",All_Tasks!L1871)</f>
        <v/>
      </c>
      <c r="M1871" t="str">
        <f>IF(All_Tasks!M1871="","",All_Tasks!M1871)</f>
        <v/>
      </c>
      <c r="N1871" t="str">
        <f>IF(All_Tasks!N1871="","",All_Tasks!N1871)</f>
        <v/>
      </c>
      <c r="O1871" t="str">
        <f>IF(All_Tasks!O1871="","",All_Tasks!O1871)</f>
        <v/>
      </c>
      <c r="P1871" s="181">
        <f>IF(All_Tasks!P1871="",0,All_Tasks!P1871)</f>
        <v>0</v>
      </c>
      <c r="Q1871" s="181">
        <f>IF(All_Tasks!Q1871="",0,All_Tasks!Q1871)</f>
        <v>0</v>
      </c>
      <c r="R1871" s="181">
        <f>IF(All_Tasks!R1871="",0,All_Tasks!R1871)</f>
        <v>0</v>
      </c>
      <c r="S1871" s="181" t="str">
        <f>IF(All_Tasks!S1871="","",All_Tasks!S1871)</f>
        <v/>
      </c>
      <c r="T1871" t="str">
        <f>IF(All_Tasks!T1871="","",All_Tasks!T1871)</f>
        <v/>
      </c>
      <c r="U1871" t="str">
        <f>IF(All_Tasks!U1871="","",All_Tasks!U1871)</f>
        <v/>
      </c>
      <c r="V1871">
        <f>IF(A1871="",0,IFERROR(MATCH(A1871,Scope_Labor_Rates!$A$6:$A$46,0)+5,0))</f>
        <v>0</v>
      </c>
      <c r="W1871" s="178">
        <f>IF(V1871&gt;0,INDEX(Scope_Labor_Rates!$C$6:$C$46,V1871-5),0)</f>
        <v>0</v>
      </c>
      <c r="X1871" s="178">
        <f>IF(V1871&gt;0,INDEX(Scope_Labor_Rates!$C$6:$C$46,V1871-5),0)</f>
        <v>0</v>
      </c>
      <c r="Y1871" s="180">
        <f>IF(V1871&gt;0,INDEX(Scope_Labor_Rates!$S$6:$S$46,V1871-5),0)</f>
        <v>0</v>
      </c>
      <c r="Z1871" s="180">
        <f>IF(V1871&gt;0,INDEX(Scope_Labor_Rates!$R$6:$R$46,V1871-5),1)</f>
        <v>1</v>
      </c>
      <c r="AA1871" s="231">
        <f t="shared" si="261"/>
        <v>0</v>
      </c>
      <c r="AB1871" t="str">
        <f t="shared" si="262"/>
        <v/>
      </c>
      <c r="AC1871" s="178" t="str">
        <f t="shared" si="263"/>
        <v/>
      </c>
      <c r="AD1871" s="181">
        <f t="shared" si="264"/>
        <v>0</v>
      </c>
      <c r="AE1871" s="178">
        <f>IF(V1871&gt;0,P1871*INDEX(Scope_Labor_Rates!$E$6:$E$46,V1871-5),0)</f>
        <v>0</v>
      </c>
      <c r="AF1871" s="181">
        <f>IF(V1871&gt;0,AE1871*INDEX(Scope_Labor_Rates!$D$6:$D$46,V1871-5)*AA1871,0)</f>
        <v>0</v>
      </c>
      <c r="AG1871" s="178">
        <f>IF(V1871&gt;0,P1871*INDEX(Scope_Labor_Rates!$G$6:$G$46,V1871-5),0)</f>
        <v>0</v>
      </c>
      <c r="AH1871" s="181">
        <f>IF(V1871&gt;0,AG1871*INDEX(Scope_Labor_Rates!$F$6:$F$46,V1871-5)*AA1871,0)</f>
        <v>0</v>
      </c>
      <c r="AI1871" s="178">
        <f>IF(V1871&gt;0,P1871*INDEX(Scope_Labor_Rates!$I$6:$I$46,V1871-5),0)</f>
        <v>0</v>
      </c>
      <c r="AJ1871" s="181">
        <f>IF(V1871&gt;0,AI1871*INDEX(Scope_Labor_Rates!$H$6:$H$46,V1871-5)*AA1871,0)</f>
        <v>0</v>
      </c>
      <c r="AK1871" s="178">
        <f>IF(V1871&gt;0,P1871*INDEX(Scope_Labor_Rates!$K$6:$K$46,V1871-5),0)</f>
        <v>0</v>
      </c>
      <c r="AL1871" s="181">
        <f>IF(V1871&gt;0,AK1871*INDEX(Scope_Labor_Rates!$J$6:$J$46,V1871-5)*AA1871,0)</f>
        <v>0</v>
      </c>
      <c r="AM1871" s="178">
        <f>IF(V1871&gt;0,P1871*INDEX(Scope_Labor_Rates!$M$6:$M$46,V1871-5),0)</f>
        <v>0</v>
      </c>
      <c r="AN1871" s="178">
        <f>IF(V1871&gt;0,AM1871*INDEX(Scope_Labor_Rates!$L$6:$L$46,V1871-5)*AA1871,0)</f>
        <v>0</v>
      </c>
      <c r="AO1871" s="178">
        <f>IF(V1871&gt;0,P1871*INDEX(Scope_Labor_Rates!$O$6:$O$46,V1871-5)*AA1871,0)</f>
        <v>0</v>
      </c>
      <c r="AP1871" s="181">
        <f>IF(V1871&gt;0,P1871*INDEX(Scope_Labor_Rates!$Q$6:$Q$46,V1871-5)*AA1871,0)</f>
        <v>0</v>
      </c>
      <c r="AQ1871" s="178">
        <f t="shared" si="265"/>
        <v>0</v>
      </c>
      <c r="AR1871" s="178">
        <f t="shared" si="266"/>
        <v>0</v>
      </c>
      <c r="AS1871" s="178">
        <f t="shared" si="267"/>
        <v>0</v>
      </c>
      <c r="AT1871" s="178">
        <f t="shared" si="268"/>
        <v>0</v>
      </c>
      <c r="AU1871">
        <f t="shared" si="269"/>
        <v>0</v>
      </c>
    </row>
    <row r="1872" spans="1:47">
      <c r="A1872" t="str">
        <f>IF(All_Tasks!A1872="","",All_Tasks!A1872)</f>
        <v/>
      </c>
      <c r="B1872" t="str">
        <f>IF(All_Tasks!B1872="","",All_Tasks!B1872)</f>
        <v/>
      </c>
      <c r="C1872" t="str">
        <f>IF(All_Tasks!C1872="","",All_Tasks!C1872)</f>
        <v/>
      </c>
      <c r="D1872" t="str">
        <f>IF(All_Tasks!D1872="","",All_Tasks!D1872)</f>
        <v/>
      </c>
      <c r="E1872" t="str">
        <f>IF(All_Tasks!V1872&lt;&gt;"",All_Tasks!V1872,IF(All_Tasks!E1872&lt;&gt;"",All_Tasks!E1872,""))</f>
        <v/>
      </c>
      <c r="F1872" t="str">
        <f>IF(All_Tasks!F1872="","",All_Tasks!F1872)</f>
        <v/>
      </c>
      <c r="G1872" t="str">
        <f>IF(All_Tasks!G1872="","",All_Tasks!G1872)</f>
        <v/>
      </c>
      <c r="H1872" s="231" t="str">
        <f>IF(All_Tasks!H1872="","",All_Tasks!H1872)</f>
        <v/>
      </c>
      <c r="I1872" t="str">
        <f>IF(All_Tasks!I1872="","",All_Tasks!I1872)</f>
        <v/>
      </c>
      <c r="J1872" t="str">
        <f>IF(All_Tasks!J1872="","",All_Tasks!J1872)</f>
        <v/>
      </c>
      <c r="K1872" t="str">
        <f>IF(All_Tasks!K1872="","",All_Tasks!K1872)</f>
        <v/>
      </c>
      <c r="L1872" s="231" t="str">
        <f>IF(All_Tasks!L1872="","",All_Tasks!L1872)</f>
        <v/>
      </c>
      <c r="M1872" t="str">
        <f>IF(All_Tasks!M1872="","",All_Tasks!M1872)</f>
        <v/>
      </c>
      <c r="N1872" t="str">
        <f>IF(All_Tasks!N1872="","",All_Tasks!N1872)</f>
        <v/>
      </c>
      <c r="O1872" t="str">
        <f>IF(All_Tasks!O1872="","",All_Tasks!O1872)</f>
        <v/>
      </c>
      <c r="P1872" s="181">
        <f>IF(All_Tasks!P1872="",0,All_Tasks!P1872)</f>
        <v>0</v>
      </c>
      <c r="Q1872" s="181">
        <f>IF(All_Tasks!Q1872="",0,All_Tasks!Q1872)</f>
        <v>0</v>
      </c>
      <c r="R1872" s="181">
        <f>IF(All_Tasks!R1872="",0,All_Tasks!R1872)</f>
        <v>0</v>
      </c>
      <c r="S1872" s="181" t="str">
        <f>IF(All_Tasks!S1872="","",All_Tasks!S1872)</f>
        <v/>
      </c>
      <c r="T1872" t="str">
        <f>IF(All_Tasks!T1872="","",All_Tasks!T1872)</f>
        <v/>
      </c>
      <c r="U1872" t="str">
        <f>IF(All_Tasks!U1872="","",All_Tasks!U1872)</f>
        <v/>
      </c>
      <c r="V1872">
        <f>IF(A1872="",0,IFERROR(MATCH(A1872,Scope_Labor_Rates!$A$6:$A$46,0)+5,0))</f>
        <v>0</v>
      </c>
      <c r="W1872" s="178">
        <f>IF(V1872&gt;0,INDEX(Scope_Labor_Rates!$C$6:$C$46,V1872-5),0)</f>
        <v>0</v>
      </c>
      <c r="X1872" s="178">
        <f>IF(V1872&gt;0,INDEX(Scope_Labor_Rates!$C$6:$C$46,V1872-5),0)</f>
        <v>0</v>
      </c>
      <c r="Y1872" s="180">
        <f>IF(V1872&gt;0,INDEX(Scope_Labor_Rates!$S$6:$S$46,V1872-5),0)</f>
        <v>0</v>
      </c>
      <c r="Z1872" s="180">
        <f>IF(V1872&gt;0,INDEX(Scope_Labor_Rates!$R$6:$R$46,V1872-5),1)</f>
        <v>1</v>
      </c>
      <c r="AA1872" s="231">
        <f t="shared" si="261"/>
        <v>0</v>
      </c>
      <c r="AB1872" t="str">
        <f t="shared" si="262"/>
        <v/>
      </c>
      <c r="AC1872" s="178" t="str">
        <f t="shared" si="263"/>
        <v/>
      </c>
      <c r="AD1872" s="181">
        <f t="shared" si="264"/>
        <v>0</v>
      </c>
      <c r="AE1872" s="178">
        <f>IF(V1872&gt;0,P1872*INDEX(Scope_Labor_Rates!$E$6:$E$46,V1872-5),0)</f>
        <v>0</v>
      </c>
      <c r="AF1872" s="181">
        <f>IF(V1872&gt;0,AE1872*INDEX(Scope_Labor_Rates!$D$6:$D$46,V1872-5)*AA1872,0)</f>
        <v>0</v>
      </c>
      <c r="AG1872" s="178">
        <f>IF(V1872&gt;0,P1872*INDEX(Scope_Labor_Rates!$G$6:$G$46,V1872-5),0)</f>
        <v>0</v>
      </c>
      <c r="AH1872" s="181">
        <f>IF(V1872&gt;0,AG1872*INDEX(Scope_Labor_Rates!$F$6:$F$46,V1872-5)*AA1872,0)</f>
        <v>0</v>
      </c>
      <c r="AI1872" s="178">
        <f>IF(V1872&gt;0,P1872*INDEX(Scope_Labor_Rates!$I$6:$I$46,V1872-5),0)</f>
        <v>0</v>
      </c>
      <c r="AJ1872" s="181">
        <f>IF(V1872&gt;0,AI1872*INDEX(Scope_Labor_Rates!$H$6:$H$46,V1872-5)*AA1872,0)</f>
        <v>0</v>
      </c>
      <c r="AK1872" s="178">
        <f>IF(V1872&gt;0,P1872*INDEX(Scope_Labor_Rates!$K$6:$K$46,V1872-5),0)</f>
        <v>0</v>
      </c>
      <c r="AL1872" s="181">
        <f>IF(V1872&gt;0,AK1872*INDEX(Scope_Labor_Rates!$J$6:$J$46,V1872-5)*AA1872,0)</f>
        <v>0</v>
      </c>
      <c r="AM1872" s="178">
        <f>IF(V1872&gt;0,P1872*INDEX(Scope_Labor_Rates!$M$6:$M$46,V1872-5),0)</f>
        <v>0</v>
      </c>
      <c r="AN1872" s="178">
        <f>IF(V1872&gt;0,AM1872*INDEX(Scope_Labor_Rates!$L$6:$L$46,V1872-5)*AA1872,0)</f>
        <v>0</v>
      </c>
      <c r="AO1872" s="178">
        <f>IF(V1872&gt;0,P1872*INDEX(Scope_Labor_Rates!$O$6:$O$46,V1872-5)*AA1872,0)</f>
        <v>0</v>
      </c>
      <c r="AP1872" s="181">
        <f>IF(V1872&gt;0,P1872*INDEX(Scope_Labor_Rates!$Q$6:$Q$46,V1872-5)*AA1872,0)</f>
        <v>0</v>
      </c>
      <c r="AQ1872" s="178">
        <f t="shared" si="265"/>
        <v>0</v>
      </c>
      <c r="AR1872" s="178">
        <f t="shared" si="266"/>
        <v>0</v>
      </c>
      <c r="AS1872" s="178">
        <f t="shared" si="267"/>
        <v>0</v>
      </c>
      <c r="AT1872" s="178">
        <f t="shared" si="268"/>
        <v>0</v>
      </c>
      <c r="AU1872">
        <f t="shared" si="269"/>
        <v>0</v>
      </c>
    </row>
    <row r="1873" spans="1:47">
      <c r="A1873" t="str">
        <f>IF(All_Tasks!A1873="","",All_Tasks!A1873)</f>
        <v/>
      </c>
      <c r="B1873" t="str">
        <f>IF(All_Tasks!B1873="","",All_Tasks!B1873)</f>
        <v/>
      </c>
      <c r="C1873" t="str">
        <f>IF(All_Tasks!C1873="","",All_Tasks!C1873)</f>
        <v/>
      </c>
      <c r="D1873" t="str">
        <f>IF(All_Tasks!D1873="","",All_Tasks!D1873)</f>
        <v/>
      </c>
      <c r="E1873" t="str">
        <f>IF(All_Tasks!V1873&lt;&gt;"",All_Tasks!V1873,IF(All_Tasks!E1873&lt;&gt;"",All_Tasks!E1873,""))</f>
        <v/>
      </c>
      <c r="F1873" t="str">
        <f>IF(All_Tasks!F1873="","",All_Tasks!F1873)</f>
        <v/>
      </c>
      <c r="G1873" t="str">
        <f>IF(All_Tasks!G1873="","",All_Tasks!G1873)</f>
        <v/>
      </c>
      <c r="H1873" s="231" t="str">
        <f>IF(All_Tasks!H1873="","",All_Tasks!H1873)</f>
        <v/>
      </c>
      <c r="I1873" t="str">
        <f>IF(All_Tasks!I1873="","",All_Tasks!I1873)</f>
        <v/>
      </c>
      <c r="J1873" t="str">
        <f>IF(All_Tasks!J1873="","",All_Tasks!J1873)</f>
        <v/>
      </c>
      <c r="K1873" t="str">
        <f>IF(All_Tasks!K1873="","",All_Tasks!K1873)</f>
        <v/>
      </c>
      <c r="L1873" s="231" t="str">
        <f>IF(All_Tasks!L1873="","",All_Tasks!L1873)</f>
        <v/>
      </c>
      <c r="M1873" t="str">
        <f>IF(All_Tasks!M1873="","",All_Tasks!M1873)</f>
        <v/>
      </c>
      <c r="N1873" t="str">
        <f>IF(All_Tasks!N1873="","",All_Tasks!N1873)</f>
        <v/>
      </c>
      <c r="O1873" t="str">
        <f>IF(All_Tasks!O1873="","",All_Tasks!O1873)</f>
        <v/>
      </c>
      <c r="P1873" s="181">
        <f>IF(All_Tasks!P1873="",0,All_Tasks!P1873)</f>
        <v>0</v>
      </c>
      <c r="Q1873" s="181">
        <f>IF(All_Tasks!Q1873="",0,All_Tasks!Q1873)</f>
        <v>0</v>
      </c>
      <c r="R1873" s="181">
        <f>IF(All_Tasks!R1873="",0,All_Tasks!R1873)</f>
        <v>0</v>
      </c>
      <c r="S1873" s="181" t="str">
        <f>IF(All_Tasks!S1873="","",All_Tasks!S1873)</f>
        <v/>
      </c>
      <c r="T1873" t="str">
        <f>IF(All_Tasks!T1873="","",All_Tasks!T1873)</f>
        <v/>
      </c>
      <c r="U1873" t="str">
        <f>IF(All_Tasks!U1873="","",All_Tasks!U1873)</f>
        <v/>
      </c>
      <c r="V1873">
        <f>IF(A1873="",0,IFERROR(MATCH(A1873,Scope_Labor_Rates!$A$6:$A$46,0)+5,0))</f>
        <v>0</v>
      </c>
      <c r="W1873" s="178">
        <f>IF(V1873&gt;0,INDEX(Scope_Labor_Rates!$C$6:$C$46,V1873-5),0)</f>
        <v>0</v>
      </c>
      <c r="X1873" s="178">
        <f>IF(V1873&gt;0,INDEX(Scope_Labor_Rates!$C$6:$C$46,V1873-5),0)</f>
        <v>0</v>
      </c>
      <c r="Y1873" s="180">
        <f>IF(V1873&gt;0,INDEX(Scope_Labor_Rates!$S$6:$S$46,V1873-5),0)</f>
        <v>0</v>
      </c>
      <c r="Z1873" s="180">
        <f>IF(V1873&gt;0,INDEX(Scope_Labor_Rates!$R$6:$R$46,V1873-5),1)</f>
        <v>1</v>
      </c>
      <c r="AA1873" s="231">
        <f t="shared" si="261"/>
        <v>0</v>
      </c>
      <c r="AB1873" t="str">
        <f t="shared" si="262"/>
        <v/>
      </c>
      <c r="AC1873" s="178" t="str">
        <f t="shared" si="263"/>
        <v/>
      </c>
      <c r="AD1873" s="181">
        <f t="shared" si="264"/>
        <v>0</v>
      </c>
      <c r="AE1873" s="178">
        <f>IF(V1873&gt;0,P1873*INDEX(Scope_Labor_Rates!$E$6:$E$46,V1873-5),0)</f>
        <v>0</v>
      </c>
      <c r="AF1873" s="181">
        <f>IF(V1873&gt;0,AE1873*INDEX(Scope_Labor_Rates!$D$6:$D$46,V1873-5)*AA1873,0)</f>
        <v>0</v>
      </c>
      <c r="AG1873" s="178">
        <f>IF(V1873&gt;0,P1873*INDEX(Scope_Labor_Rates!$G$6:$G$46,V1873-5),0)</f>
        <v>0</v>
      </c>
      <c r="AH1873" s="181">
        <f>IF(V1873&gt;0,AG1873*INDEX(Scope_Labor_Rates!$F$6:$F$46,V1873-5)*AA1873,0)</f>
        <v>0</v>
      </c>
      <c r="AI1873" s="178">
        <f>IF(V1873&gt;0,P1873*INDEX(Scope_Labor_Rates!$I$6:$I$46,V1873-5),0)</f>
        <v>0</v>
      </c>
      <c r="AJ1873" s="181">
        <f>IF(V1873&gt;0,AI1873*INDEX(Scope_Labor_Rates!$H$6:$H$46,V1873-5)*AA1873,0)</f>
        <v>0</v>
      </c>
      <c r="AK1873" s="178">
        <f>IF(V1873&gt;0,P1873*INDEX(Scope_Labor_Rates!$K$6:$K$46,V1873-5),0)</f>
        <v>0</v>
      </c>
      <c r="AL1873" s="181">
        <f>IF(V1873&gt;0,AK1873*INDEX(Scope_Labor_Rates!$J$6:$J$46,V1873-5)*AA1873,0)</f>
        <v>0</v>
      </c>
      <c r="AM1873" s="178">
        <f>IF(V1873&gt;0,P1873*INDEX(Scope_Labor_Rates!$M$6:$M$46,V1873-5),0)</f>
        <v>0</v>
      </c>
      <c r="AN1873" s="178">
        <f>IF(V1873&gt;0,AM1873*INDEX(Scope_Labor_Rates!$L$6:$L$46,V1873-5)*AA1873,0)</f>
        <v>0</v>
      </c>
      <c r="AO1873" s="178">
        <f>IF(V1873&gt;0,P1873*INDEX(Scope_Labor_Rates!$O$6:$O$46,V1873-5)*AA1873,0)</f>
        <v>0</v>
      </c>
      <c r="AP1873" s="181">
        <f>IF(V1873&gt;0,P1873*INDEX(Scope_Labor_Rates!$Q$6:$Q$46,V1873-5)*AA1873,0)</f>
        <v>0</v>
      </c>
      <c r="AQ1873" s="178">
        <f t="shared" si="265"/>
        <v>0</v>
      </c>
      <c r="AR1873" s="178">
        <f t="shared" si="266"/>
        <v>0</v>
      </c>
      <c r="AS1873" s="178">
        <f t="shared" si="267"/>
        <v>0</v>
      </c>
      <c r="AT1873" s="178">
        <f t="shared" si="268"/>
        <v>0</v>
      </c>
      <c r="AU1873">
        <f t="shared" si="269"/>
        <v>0</v>
      </c>
    </row>
    <row r="1874" spans="1:47">
      <c r="A1874" t="str">
        <f>IF(All_Tasks!A1874="","",All_Tasks!A1874)</f>
        <v/>
      </c>
      <c r="B1874" t="str">
        <f>IF(All_Tasks!B1874="","",All_Tasks!B1874)</f>
        <v/>
      </c>
      <c r="C1874" t="str">
        <f>IF(All_Tasks!C1874="","",All_Tasks!C1874)</f>
        <v/>
      </c>
      <c r="D1874" t="str">
        <f>IF(All_Tasks!D1874="","",All_Tasks!D1874)</f>
        <v/>
      </c>
      <c r="E1874" t="str">
        <f>IF(All_Tasks!V1874&lt;&gt;"",All_Tasks!V1874,IF(All_Tasks!E1874&lt;&gt;"",All_Tasks!E1874,""))</f>
        <v/>
      </c>
      <c r="F1874" t="str">
        <f>IF(All_Tasks!F1874="","",All_Tasks!F1874)</f>
        <v/>
      </c>
      <c r="G1874" t="str">
        <f>IF(All_Tasks!G1874="","",All_Tasks!G1874)</f>
        <v/>
      </c>
      <c r="H1874" s="231" t="str">
        <f>IF(All_Tasks!H1874="","",All_Tasks!H1874)</f>
        <v/>
      </c>
      <c r="I1874" t="str">
        <f>IF(All_Tasks!I1874="","",All_Tasks!I1874)</f>
        <v/>
      </c>
      <c r="J1874" t="str">
        <f>IF(All_Tasks!J1874="","",All_Tasks!J1874)</f>
        <v/>
      </c>
      <c r="K1874" t="str">
        <f>IF(All_Tasks!K1874="","",All_Tasks!K1874)</f>
        <v/>
      </c>
      <c r="L1874" s="231" t="str">
        <f>IF(All_Tasks!L1874="","",All_Tasks!L1874)</f>
        <v/>
      </c>
      <c r="M1874" t="str">
        <f>IF(All_Tasks!M1874="","",All_Tasks!M1874)</f>
        <v/>
      </c>
      <c r="N1874" t="str">
        <f>IF(All_Tasks!N1874="","",All_Tasks!N1874)</f>
        <v/>
      </c>
      <c r="O1874" t="str">
        <f>IF(All_Tasks!O1874="","",All_Tasks!O1874)</f>
        <v/>
      </c>
      <c r="P1874" s="181">
        <f>IF(All_Tasks!P1874="",0,All_Tasks!P1874)</f>
        <v>0</v>
      </c>
      <c r="Q1874" s="181">
        <f>IF(All_Tasks!Q1874="",0,All_Tasks!Q1874)</f>
        <v>0</v>
      </c>
      <c r="R1874" s="181">
        <f>IF(All_Tasks!R1874="",0,All_Tasks!R1874)</f>
        <v>0</v>
      </c>
      <c r="S1874" s="181" t="str">
        <f>IF(All_Tasks!S1874="","",All_Tasks!S1874)</f>
        <v/>
      </c>
      <c r="T1874" t="str">
        <f>IF(All_Tasks!T1874="","",All_Tasks!T1874)</f>
        <v/>
      </c>
      <c r="U1874" t="str">
        <f>IF(All_Tasks!U1874="","",All_Tasks!U1874)</f>
        <v/>
      </c>
      <c r="V1874">
        <f>IF(A1874="",0,IFERROR(MATCH(A1874,Scope_Labor_Rates!$A$6:$A$46,0)+5,0))</f>
        <v>0</v>
      </c>
      <c r="W1874" s="178">
        <f>IF(V1874&gt;0,INDEX(Scope_Labor_Rates!$C$6:$C$46,V1874-5),0)</f>
        <v>0</v>
      </c>
      <c r="X1874" s="178">
        <f>IF(V1874&gt;0,INDEX(Scope_Labor_Rates!$C$6:$C$46,V1874-5),0)</f>
        <v>0</v>
      </c>
      <c r="Y1874" s="180">
        <f>IF(V1874&gt;0,INDEX(Scope_Labor_Rates!$S$6:$S$46,V1874-5),0)</f>
        <v>0</v>
      </c>
      <c r="Z1874" s="180">
        <f>IF(V1874&gt;0,INDEX(Scope_Labor_Rates!$R$6:$R$46,V1874-5),1)</f>
        <v>1</v>
      </c>
      <c r="AA1874" s="231">
        <f t="shared" si="261"/>
        <v>0</v>
      </c>
      <c r="AB1874" t="str">
        <f t="shared" si="262"/>
        <v/>
      </c>
      <c r="AC1874" s="178" t="str">
        <f t="shared" si="263"/>
        <v/>
      </c>
      <c r="AD1874" s="181">
        <f t="shared" si="264"/>
        <v>0</v>
      </c>
      <c r="AE1874" s="178">
        <f>IF(V1874&gt;0,P1874*INDEX(Scope_Labor_Rates!$E$6:$E$46,V1874-5),0)</f>
        <v>0</v>
      </c>
      <c r="AF1874" s="181">
        <f>IF(V1874&gt;0,AE1874*INDEX(Scope_Labor_Rates!$D$6:$D$46,V1874-5)*AA1874,0)</f>
        <v>0</v>
      </c>
      <c r="AG1874" s="178">
        <f>IF(V1874&gt;0,P1874*INDEX(Scope_Labor_Rates!$G$6:$G$46,V1874-5),0)</f>
        <v>0</v>
      </c>
      <c r="AH1874" s="181">
        <f>IF(V1874&gt;0,AG1874*INDEX(Scope_Labor_Rates!$F$6:$F$46,V1874-5)*AA1874,0)</f>
        <v>0</v>
      </c>
      <c r="AI1874" s="178">
        <f>IF(V1874&gt;0,P1874*INDEX(Scope_Labor_Rates!$I$6:$I$46,V1874-5),0)</f>
        <v>0</v>
      </c>
      <c r="AJ1874" s="181">
        <f>IF(V1874&gt;0,AI1874*INDEX(Scope_Labor_Rates!$H$6:$H$46,V1874-5)*AA1874,0)</f>
        <v>0</v>
      </c>
      <c r="AK1874" s="178">
        <f>IF(V1874&gt;0,P1874*INDEX(Scope_Labor_Rates!$K$6:$K$46,V1874-5),0)</f>
        <v>0</v>
      </c>
      <c r="AL1874" s="181">
        <f>IF(V1874&gt;0,AK1874*INDEX(Scope_Labor_Rates!$J$6:$J$46,V1874-5)*AA1874,0)</f>
        <v>0</v>
      </c>
      <c r="AM1874" s="178">
        <f>IF(V1874&gt;0,P1874*INDEX(Scope_Labor_Rates!$M$6:$M$46,V1874-5),0)</f>
        <v>0</v>
      </c>
      <c r="AN1874" s="178">
        <f>IF(V1874&gt;0,AM1874*INDEX(Scope_Labor_Rates!$L$6:$L$46,V1874-5)*AA1874,0)</f>
        <v>0</v>
      </c>
      <c r="AO1874" s="178">
        <f>IF(V1874&gt;0,P1874*INDEX(Scope_Labor_Rates!$O$6:$O$46,V1874-5)*AA1874,0)</f>
        <v>0</v>
      </c>
      <c r="AP1874" s="181">
        <f>IF(V1874&gt;0,P1874*INDEX(Scope_Labor_Rates!$Q$6:$Q$46,V1874-5)*AA1874,0)</f>
        <v>0</v>
      </c>
      <c r="AQ1874" s="178">
        <f t="shared" si="265"/>
        <v>0</v>
      </c>
      <c r="AR1874" s="178">
        <f t="shared" si="266"/>
        <v>0</v>
      </c>
      <c r="AS1874" s="178">
        <f t="shared" si="267"/>
        <v>0</v>
      </c>
      <c r="AT1874" s="178">
        <f t="shared" si="268"/>
        <v>0</v>
      </c>
      <c r="AU1874">
        <f t="shared" si="269"/>
        <v>0</v>
      </c>
    </row>
    <row r="1875" spans="1:47">
      <c r="A1875" t="str">
        <f>IF(All_Tasks!A1875="","",All_Tasks!A1875)</f>
        <v/>
      </c>
      <c r="B1875" t="str">
        <f>IF(All_Tasks!B1875="","",All_Tasks!B1875)</f>
        <v/>
      </c>
      <c r="C1875" t="str">
        <f>IF(All_Tasks!C1875="","",All_Tasks!C1875)</f>
        <v/>
      </c>
      <c r="D1875" t="str">
        <f>IF(All_Tasks!D1875="","",All_Tasks!D1875)</f>
        <v/>
      </c>
      <c r="E1875" t="str">
        <f>IF(All_Tasks!V1875&lt;&gt;"",All_Tasks!V1875,IF(All_Tasks!E1875&lt;&gt;"",All_Tasks!E1875,""))</f>
        <v/>
      </c>
      <c r="F1875" t="str">
        <f>IF(All_Tasks!F1875="","",All_Tasks!F1875)</f>
        <v/>
      </c>
      <c r="G1875" t="str">
        <f>IF(All_Tasks!G1875="","",All_Tasks!G1875)</f>
        <v/>
      </c>
      <c r="H1875" s="231" t="str">
        <f>IF(All_Tasks!H1875="","",All_Tasks!H1875)</f>
        <v/>
      </c>
      <c r="I1875" t="str">
        <f>IF(All_Tasks!I1875="","",All_Tasks!I1875)</f>
        <v/>
      </c>
      <c r="J1875" t="str">
        <f>IF(All_Tasks!J1875="","",All_Tasks!J1875)</f>
        <v/>
      </c>
      <c r="K1875" t="str">
        <f>IF(All_Tasks!K1875="","",All_Tasks!K1875)</f>
        <v/>
      </c>
      <c r="L1875" s="231" t="str">
        <f>IF(All_Tasks!L1875="","",All_Tasks!L1875)</f>
        <v/>
      </c>
      <c r="M1875" t="str">
        <f>IF(All_Tasks!M1875="","",All_Tasks!M1875)</f>
        <v/>
      </c>
      <c r="N1875" t="str">
        <f>IF(All_Tasks!N1875="","",All_Tasks!N1875)</f>
        <v/>
      </c>
      <c r="O1875" t="str">
        <f>IF(All_Tasks!O1875="","",All_Tasks!O1875)</f>
        <v/>
      </c>
      <c r="P1875" s="181">
        <f>IF(All_Tasks!P1875="",0,All_Tasks!P1875)</f>
        <v>0</v>
      </c>
      <c r="Q1875" s="181">
        <f>IF(All_Tasks!Q1875="",0,All_Tasks!Q1875)</f>
        <v>0</v>
      </c>
      <c r="R1875" s="181">
        <f>IF(All_Tasks!R1875="",0,All_Tasks!R1875)</f>
        <v>0</v>
      </c>
      <c r="S1875" s="181" t="str">
        <f>IF(All_Tasks!S1875="","",All_Tasks!S1875)</f>
        <v/>
      </c>
      <c r="T1875" t="str">
        <f>IF(All_Tasks!T1875="","",All_Tasks!T1875)</f>
        <v/>
      </c>
      <c r="U1875" t="str">
        <f>IF(All_Tasks!U1875="","",All_Tasks!U1875)</f>
        <v/>
      </c>
      <c r="V1875">
        <f>IF(A1875="",0,IFERROR(MATCH(A1875,Scope_Labor_Rates!$A$6:$A$46,0)+5,0))</f>
        <v>0</v>
      </c>
      <c r="W1875" s="178">
        <f>IF(V1875&gt;0,INDEX(Scope_Labor_Rates!$C$6:$C$46,V1875-5),0)</f>
        <v>0</v>
      </c>
      <c r="X1875" s="178">
        <f>IF(V1875&gt;0,INDEX(Scope_Labor_Rates!$C$6:$C$46,V1875-5),0)</f>
        <v>0</v>
      </c>
      <c r="Y1875" s="180">
        <f>IF(V1875&gt;0,INDEX(Scope_Labor_Rates!$S$6:$S$46,V1875-5),0)</f>
        <v>0</v>
      </c>
      <c r="Z1875" s="180">
        <f>IF(V1875&gt;0,INDEX(Scope_Labor_Rates!$R$6:$R$46,V1875-5),1)</f>
        <v>1</v>
      </c>
      <c r="AA1875" s="231">
        <f t="shared" si="261"/>
        <v>0</v>
      </c>
      <c r="AB1875" t="str">
        <f t="shared" si="262"/>
        <v/>
      </c>
      <c r="AC1875" s="178" t="str">
        <f t="shared" si="263"/>
        <v/>
      </c>
      <c r="AD1875" s="181">
        <f t="shared" si="264"/>
        <v>0</v>
      </c>
      <c r="AE1875" s="178">
        <f>IF(V1875&gt;0,P1875*INDEX(Scope_Labor_Rates!$E$6:$E$46,V1875-5),0)</f>
        <v>0</v>
      </c>
      <c r="AF1875" s="181">
        <f>IF(V1875&gt;0,AE1875*INDEX(Scope_Labor_Rates!$D$6:$D$46,V1875-5)*AA1875,0)</f>
        <v>0</v>
      </c>
      <c r="AG1875" s="178">
        <f>IF(V1875&gt;0,P1875*INDEX(Scope_Labor_Rates!$G$6:$G$46,V1875-5),0)</f>
        <v>0</v>
      </c>
      <c r="AH1875" s="181">
        <f>IF(V1875&gt;0,AG1875*INDEX(Scope_Labor_Rates!$F$6:$F$46,V1875-5)*AA1875,0)</f>
        <v>0</v>
      </c>
      <c r="AI1875" s="178">
        <f>IF(V1875&gt;0,P1875*INDEX(Scope_Labor_Rates!$I$6:$I$46,V1875-5),0)</f>
        <v>0</v>
      </c>
      <c r="AJ1875" s="181">
        <f>IF(V1875&gt;0,AI1875*INDEX(Scope_Labor_Rates!$H$6:$H$46,V1875-5)*AA1875,0)</f>
        <v>0</v>
      </c>
      <c r="AK1875" s="178">
        <f>IF(V1875&gt;0,P1875*INDEX(Scope_Labor_Rates!$K$6:$K$46,V1875-5),0)</f>
        <v>0</v>
      </c>
      <c r="AL1875" s="181">
        <f>IF(V1875&gt;0,AK1875*INDEX(Scope_Labor_Rates!$J$6:$J$46,V1875-5)*AA1875,0)</f>
        <v>0</v>
      </c>
      <c r="AM1875" s="178">
        <f>IF(V1875&gt;0,P1875*INDEX(Scope_Labor_Rates!$M$6:$M$46,V1875-5),0)</f>
        <v>0</v>
      </c>
      <c r="AN1875" s="178">
        <f>IF(V1875&gt;0,AM1875*INDEX(Scope_Labor_Rates!$L$6:$L$46,V1875-5)*AA1875,0)</f>
        <v>0</v>
      </c>
      <c r="AO1875" s="178">
        <f>IF(V1875&gt;0,P1875*INDEX(Scope_Labor_Rates!$O$6:$O$46,V1875-5)*AA1875,0)</f>
        <v>0</v>
      </c>
      <c r="AP1875" s="181">
        <f>IF(V1875&gt;0,P1875*INDEX(Scope_Labor_Rates!$Q$6:$Q$46,V1875-5)*AA1875,0)</f>
        <v>0</v>
      </c>
      <c r="AQ1875" s="178">
        <f t="shared" si="265"/>
        <v>0</v>
      </c>
      <c r="AR1875" s="178">
        <f t="shared" si="266"/>
        <v>0</v>
      </c>
      <c r="AS1875" s="178">
        <f t="shared" si="267"/>
        <v>0</v>
      </c>
      <c r="AT1875" s="178">
        <f t="shared" si="268"/>
        <v>0</v>
      </c>
      <c r="AU1875">
        <f t="shared" si="269"/>
        <v>0</v>
      </c>
    </row>
    <row r="1876" spans="1:47">
      <c r="A1876" t="str">
        <f>IF(All_Tasks!A1876="","",All_Tasks!A1876)</f>
        <v/>
      </c>
      <c r="B1876" t="str">
        <f>IF(All_Tasks!B1876="","",All_Tasks!B1876)</f>
        <v/>
      </c>
      <c r="C1876" t="str">
        <f>IF(All_Tasks!C1876="","",All_Tasks!C1876)</f>
        <v/>
      </c>
      <c r="D1876" t="str">
        <f>IF(All_Tasks!D1876="","",All_Tasks!D1876)</f>
        <v/>
      </c>
      <c r="E1876" t="str">
        <f>IF(All_Tasks!V1876&lt;&gt;"",All_Tasks!V1876,IF(All_Tasks!E1876&lt;&gt;"",All_Tasks!E1876,""))</f>
        <v/>
      </c>
      <c r="F1876" t="str">
        <f>IF(All_Tasks!F1876="","",All_Tasks!F1876)</f>
        <v/>
      </c>
      <c r="G1876" t="str">
        <f>IF(All_Tasks!G1876="","",All_Tasks!G1876)</f>
        <v/>
      </c>
      <c r="H1876" s="231" t="str">
        <f>IF(All_Tasks!H1876="","",All_Tasks!H1876)</f>
        <v/>
      </c>
      <c r="I1876" t="str">
        <f>IF(All_Tasks!I1876="","",All_Tasks!I1876)</f>
        <v/>
      </c>
      <c r="J1876" t="str">
        <f>IF(All_Tasks!J1876="","",All_Tasks!J1876)</f>
        <v/>
      </c>
      <c r="K1876" t="str">
        <f>IF(All_Tasks!K1876="","",All_Tasks!K1876)</f>
        <v/>
      </c>
      <c r="L1876" s="231" t="str">
        <f>IF(All_Tasks!L1876="","",All_Tasks!L1876)</f>
        <v/>
      </c>
      <c r="M1876" t="str">
        <f>IF(All_Tasks!M1876="","",All_Tasks!M1876)</f>
        <v/>
      </c>
      <c r="N1876" t="str">
        <f>IF(All_Tasks!N1876="","",All_Tasks!N1876)</f>
        <v/>
      </c>
      <c r="O1876" t="str">
        <f>IF(All_Tasks!O1876="","",All_Tasks!O1876)</f>
        <v/>
      </c>
      <c r="P1876" s="181">
        <f>IF(All_Tasks!P1876="",0,All_Tasks!P1876)</f>
        <v>0</v>
      </c>
      <c r="Q1876" s="181">
        <f>IF(All_Tasks!Q1876="",0,All_Tasks!Q1876)</f>
        <v>0</v>
      </c>
      <c r="R1876" s="181">
        <f>IF(All_Tasks!R1876="",0,All_Tasks!R1876)</f>
        <v>0</v>
      </c>
      <c r="S1876" s="181" t="str">
        <f>IF(All_Tasks!S1876="","",All_Tasks!S1876)</f>
        <v/>
      </c>
      <c r="T1876" t="str">
        <f>IF(All_Tasks!T1876="","",All_Tasks!T1876)</f>
        <v/>
      </c>
      <c r="U1876" t="str">
        <f>IF(All_Tasks!U1876="","",All_Tasks!U1876)</f>
        <v/>
      </c>
      <c r="V1876">
        <f>IF(A1876="",0,IFERROR(MATCH(A1876,Scope_Labor_Rates!$A$6:$A$46,0)+5,0))</f>
        <v>0</v>
      </c>
      <c r="W1876" s="178">
        <f>IF(V1876&gt;0,INDEX(Scope_Labor_Rates!$C$6:$C$46,V1876-5),0)</f>
        <v>0</v>
      </c>
      <c r="X1876" s="178">
        <f>IF(V1876&gt;0,INDEX(Scope_Labor_Rates!$C$6:$C$46,V1876-5),0)</f>
        <v>0</v>
      </c>
      <c r="Y1876" s="180">
        <f>IF(V1876&gt;0,INDEX(Scope_Labor_Rates!$S$6:$S$46,V1876-5),0)</f>
        <v>0</v>
      </c>
      <c r="Z1876" s="180">
        <f>IF(V1876&gt;0,INDEX(Scope_Labor_Rates!$R$6:$R$46,V1876-5),1)</f>
        <v>1</v>
      </c>
      <c r="AA1876" s="231">
        <f t="shared" si="261"/>
        <v>0</v>
      </c>
      <c r="AB1876" t="str">
        <f t="shared" si="262"/>
        <v/>
      </c>
      <c r="AC1876" s="178" t="str">
        <f t="shared" si="263"/>
        <v/>
      </c>
      <c r="AD1876" s="181">
        <f t="shared" si="264"/>
        <v>0</v>
      </c>
      <c r="AE1876" s="178">
        <f>IF(V1876&gt;0,P1876*INDEX(Scope_Labor_Rates!$E$6:$E$46,V1876-5),0)</f>
        <v>0</v>
      </c>
      <c r="AF1876" s="181">
        <f>IF(V1876&gt;0,AE1876*INDEX(Scope_Labor_Rates!$D$6:$D$46,V1876-5)*AA1876,0)</f>
        <v>0</v>
      </c>
      <c r="AG1876" s="178">
        <f>IF(V1876&gt;0,P1876*INDEX(Scope_Labor_Rates!$G$6:$G$46,V1876-5),0)</f>
        <v>0</v>
      </c>
      <c r="AH1876" s="181">
        <f>IF(V1876&gt;0,AG1876*INDEX(Scope_Labor_Rates!$F$6:$F$46,V1876-5)*AA1876,0)</f>
        <v>0</v>
      </c>
      <c r="AI1876" s="178">
        <f>IF(V1876&gt;0,P1876*INDEX(Scope_Labor_Rates!$I$6:$I$46,V1876-5),0)</f>
        <v>0</v>
      </c>
      <c r="AJ1876" s="181">
        <f>IF(V1876&gt;0,AI1876*INDEX(Scope_Labor_Rates!$H$6:$H$46,V1876-5)*AA1876,0)</f>
        <v>0</v>
      </c>
      <c r="AK1876" s="178">
        <f>IF(V1876&gt;0,P1876*INDEX(Scope_Labor_Rates!$K$6:$K$46,V1876-5),0)</f>
        <v>0</v>
      </c>
      <c r="AL1876" s="181">
        <f>IF(V1876&gt;0,AK1876*INDEX(Scope_Labor_Rates!$J$6:$J$46,V1876-5)*AA1876,0)</f>
        <v>0</v>
      </c>
      <c r="AM1876" s="178">
        <f>IF(V1876&gt;0,P1876*INDEX(Scope_Labor_Rates!$M$6:$M$46,V1876-5),0)</f>
        <v>0</v>
      </c>
      <c r="AN1876" s="178">
        <f>IF(V1876&gt;0,AM1876*INDEX(Scope_Labor_Rates!$L$6:$L$46,V1876-5)*AA1876,0)</f>
        <v>0</v>
      </c>
      <c r="AO1876" s="178">
        <f>IF(V1876&gt;0,P1876*INDEX(Scope_Labor_Rates!$O$6:$O$46,V1876-5)*AA1876,0)</f>
        <v>0</v>
      </c>
      <c r="AP1876" s="181">
        <f>IF(V1876&gt;0,P1876*INDEX(Scope_Labor_Rates!$Q$6:$Q$46,V1876-5)*AA1876,0)</f>
        <v>0</v>
      </c>
      <c r="AQ1876" s="178">
        <f t="shared" si="265"/>
        <v>0</v>
      </c>
      <c r="AR1876" s="178">
        <f t="shared" si="266"/>
        <v>0</v>
      </c>
      <c r="AS1876" s="178">
        <f t="shared" si="267"/>
        <v>0</v>
      </c>
      <c r="AT1876" s="178">
        <f t="shared" si="268"/>
        <v>0</v>
      </c>
      <c r="AU1876">
        <f t="shared" si="269"/>
        <v>0</v>
      </c>
    </row>
    <row r="1877" spans="1:47">
      <c r="A1877" t="str">
        <f>IF(All_Tasks!A1877="","",All_Tasks!A1877)</f>
        <v/>
      </c>
      <c r="B1877" t="str">
        <f>IF(All_Tasks!B1877="","",All_Tasks!B1877)</f>
        <v/>
      </c>
      <c r="C1877" t="str">
        <f>IF(All_Tasks!C1877="","",All_Tasks!C1877)</f>
        <v/>
      </c>
      <c r="D1877" t="str">
        <f>IF(All_Tasks!D1877="","",All_Tasks!D1877)</f>
        <v/>
      </c>
      <c r="E1877" t="str">
        <f>IF(All_Tasks!V1877&lt;&gt;"",All_Tasks!V1877,IF(All_Tasks!E1877&lt;&gt;"",All_Tasks!E1877,""))</f>
        <v/>
      </c>
      <c r="F1877" t="str">
        <f>IF(All_Tasks!F1877="","",All_Tasks!F1877)</f>
        <v/>
      </c>
      <c r="G1877" t="str">
        <f>IF(All_Tasks!G1877="","",All_Tasks!G1877)</f>
        <v/>
      </c>
      <c r="H1877" s="231" t="str">
        <f>IF(All_Tasks!H1877="","",All_Tasks!H1877)</f>
        <v/>
      </c>
      <c r="I1877" t="str">
        <f>IF(All_Tasks!I1877="","",All_Tasks!I1877)</f>
        <v/>
      </c>
      <c r="J1877" t="str">
        <f>IF(All_Tasks!J1877="","",All_Tasks!J1877)</f>
        <v/>
      </c>
      <c r="K1877" t="str">
        <f>IF(All_Tasks!K1877="","",All_Tasks!K1877)</f>
        <v/>
      </c>
      <c r="L1877" s="231" t="str">
        <f>IF(All_Tasks!L1877="","",All_Tasks!L1877)</f>
        <v/>
      </c>
      <c r="M1877" t="str">
        <f>IF(All_Tasks!M1877="","",All_Tasks!M1877)</f>
        <v/>
      </c>
      <c r="N1877" t="str">
        <f>IF(All_Tasks!N1877="","",All_Tasks!N1877)</f>
        <v/>
      </c>
      <c r="O1877" t="str">
        <f>IF(All_Tasks!O1877="","",All_Tasks!O1877)</f>
        <v/>
      </c>
      <c r="P1877" s="181">
        <f>IF(All_Tasks!P1877="",0,All_Tasks!P1877)</f>
        <v>0</v>
      </c>
      <c r="Q1877" s="181">
        <f>IF(All_Tasks!Q1877="",0,All_Tasks!Q1877)</f>
        <v>0</v>
      </c>
      <c r="R1877" s="181">
        <f>IF(All_Tasks!R1877="",0,All_Tasks!R1877)</f>
        <v>0</v>
      </c>
      <c r="S1877" s="181" t="str">
        <f>IF(All_Tasks!S1877="","",All_Tasks!S1877)</f>
        <v/>
      </c>
      <c r="T1877" t="str">
        <f>IF(All_Tasks!T1877="","",All_Tasks!T1877)</f>
        <v/>
      </c>
      <c r="U1877" t="str">
        <f>IF(All_Tasks!U1877="","",All_Tasks!U1877)</f>
        <v/>
      </c>
      <c r="V1877">
        <f>IF(A1877="",0,IFERROR(MATCH(A1877,Scope_Labor_Rates!$A$6:$A$46,0)+5,0))</f>
        <v>0</v>
      </c>
      <c r="W1877" s="178">
        <f>IF(V1877&gt;0,INDEX(Scope_Labor_Rates!$C$6:$C$46,V1877-5),0)</f>
        <v>0</v>
      </c>
      <c r="X1877" s="178">
        <f>IF(V1877&gt;0,INDEX(Scope_Labor_Rates!$C$6:$C$46,V1877-5),0)</f>
        <v>0</v>
      </c>
      <c r="Y1877" s="180">
        <f>IF(V1877&gt;0,INDEX(Scope_Labor_Rates!$S$6:$S$46,V1877-5),0)</f>
        <v>0</v>
      </c>
      <c r="Z1877" s="180">
        <f>IF(V1877&gt;0,INDEX(Scope_Labor_Rates!$R$6:$R$46,V1877-5),1)</f>
        <v>1</v>
      </c>
      <c r="AA1877" s="231">
        <f t="shared" si="261"/>
        <v>0</v>
      </c>
      <c r="AB1877" t="str">
        <f t="shared" si="262"/>
        <v/>
      </c>
      <c r="AC1877" s="178" t="str">
        <f t="shared" si="263"/>
        <v/>
      </c>
      <c r="AD1877" s="181">
        <f t="shared" si="264"/>
        <v>0</v>
      </c>
      <c r="AE1877" s="178">
        <f>IF(V1877&gt;0,P1877*INDEX(Scope_Labor_Rates!$E$6:$E$46,V1877-5),0)</f>
        <v>0</v>
      </c>
      <c r="AF1877" s="181">
        <f>IF(V1877&gt;0,AE1877*INDEX(Scope_Labor_Rates!$D$6:$D$46,V1877-5)*AA1877,0)</f>
        <v>0</v>
      </c>
      <c r="AG1877" s="178">
        <f>IF(V1877&gt;0,P1877*INDEX(Scope_Labor_Rates!$G$6:$G$46,V1877-5),0)</f>
        <v>0</v>
      </c>
      <c r="AH1877" s="181">
        <f>IF(V1877&gt;0,AG1877*INDEX(Scope_Labor_Rates!$F$6:$F$46,V1877-5)*AA1877,0)</f>
        <v>0</v>
      </c>
      <c r="AI1877" s="178">
        <f>IF(V1877&gt;0,P1877*INDEX(Scope_Labor_Rates!$I$6:$I$46,V1877-5),0)</f>
        <v>0</v>
      </c>
      <c r="AJ1877" s="181">
        <f>IF(V1877&gt;0,AI1877*INDEX(Scope_Labor_Rates!$H$6:$H$46,V1877-5)*AA1877,0)</f>
        <v>0</v>
      </c>
      <c r="AK1877" s="178">
        <f>IF(V1877&gt;0,P1877*INDEX(Scope_Labor_Rates!$K$6:$K$46,V1877-5),0)</f>
        <v>0</v>
      </c>
      <c r="AL1877" s="181">
        <f>IF(V1877&gt;0,AK1877*INDEX(Scope_Labor_Rates!$J$6:$J$46,V1877-5)*AA1877,0)</f>
        <v>0</v>
      </c>
      <c r="AM1877" s="178">
        <f>IF(V1877&gt;0,P1877*INDEX(Scope_Labor_Rates!$M$6:$M$46,V1877-5),0)</f>
        <v>0</v>
      </c>
      <c r="AN1877" s="178">
        <f>IF(V1877&gt;0,AM1877*INDEX(Scope_Labor_Rates!$L$6:$L$46,V1877-5)*AA1877,0)</f>
        <v>0</v>
      </c>
      <c r="AO1877" s="178">
        <f>IF(V1877&gt;0,P1877*INDEX(Scope_Labor_Rates!$O$6:$O$46,V1877-5)*AA1877,0)</f>
        <v>0</v>
      </c>
      <c r="AP1877" s="181">
        <f>IF(V1877&gt;0,P1877*INDEX(Scope_Labor_Rates!$Q$6:$Q$46,V1877-5)*AA1877,0)</f>
        <v>0</v>
      </c>
      <c r="AQ1877" s="178">
        <f t="shared" si="265"/>
        <v>0</v>
      </c>
      <c r="AR1877" s="178">
        <f t="shared" si="266"/>
        <v>0</v>
      </c>
      <c r="AS1877" s="178">
        <f t="shared" si="267"/>
        <v>0</v>
      </c>
      <c r="AT1877" s="178">
        <f t="shared" si="268"/>
        <v>0</v>
      </c>
      <c r="AU1877">
        <f t="shared" si="269"/>
        <v>0</v>
      </c>
    </row>
    <row r="1878" spans="1:47">
      <c r="A1878" t="str">
        <f>IF(All_Tasks!A1878="","",All_Tasks!A1878)</f>
        <v/>
      </c>
      <c r="B1878" t="str">
        <f>IF(All_Tasks!B1878="","",All_Tasks!B1878)</f>
        <v/>
      </c>
      <c r="C1878" t="str">
        <f>IF(All_Tasks!C1878="","",All_Tasks!C1878)</f>
        <v/>
      </c>
      <c r="D1878" t="str">
        <f>IF(All_Tasks!D1878="","",All_Tasks!D1878)</f>
        <v/>
      </c>
      <c r="E1878" t="str">
        <f>IF(All_Tasks!V1878&lt;&gt;"",All_Tasks!V1878,IF(All_Tasks!E1878&lt;&gt;"",All_Tasks!E1878,""))</f>
        <v/>
      </c>
      <c r="F1878" t="str">
        <f>IF(All_Tasks!F1878="","",All_Tasks!F1878)</f>
        <v/>
      </c>
      <c r="G1878" t="str">
        <f>IF(All_Tasks!G1878="","",All_Tasks!G1878)</f>
        <v/>
      </c>
      <c r="H1878" s="231" t="str">
        <f>IF(All_Tasks!H1878="","",All_Tasks!H1878)</f>
        <v/>
      </c>
      <c r="I1878" t="str">
        <f>IF(All_Tasks!I1878="","",All_Tasks!I1878)</f>
        <v/>
      </c>
      <c r="J1878" t="str">
        <f>IF(All_Tasks!J1878="","",All_Tasks!J1878)</f>
        <v/>
      </c>
      <c r="K1878" t="str">
        <f>IF(All_Tasks!K1878="","",All_Tasks!K1878)</f>
        <v/>
      </c>
      <c r="L1878" s="231" t="str">
        <f>IF(All_Tasks!L1878="","",All_Tasks!L1878)</f>
        <v/>
      </c>
      <c r="M1878" t="str">
        <f>IF(All_Tasks!M1878="","",All_Tasks!M1878)</f>
        <v/>
      </c>
      <c r="N1878" t="str">
        <f>IF(All_Tasks!N1878="","",All_Tasks!N1878)</f>
        <v/>
      </c>
      <c r="O1878" t="str">
        <f>IF(All_Tasks!O1878="","",All_Tasks!O1878)</f>
        <v/>
      </c>
      <c r="P1878" s="181">
        <f>IF(All_Tasks!P1878="",0,All_Tasks!P1878)</f>
        <v>0</v>
      </c>
      <c r="Q1878" s="181">
        <f>IF(All_Tasks!Q1878="",0,All_Tasks!Q1878)</f>
        <v>0</v>
      </c>
      <c r="R1878" s="181">
        <f>IF(All_Tasks!R1878="",0,All_Tasks!R1878)</f>
        <v>0</v>
      </c>
      <c r="S1878" s="181" t="str">
        <f>IF(All_Tasks!S1878="","",All_Tasks!S1878)</f>
        <v/>
      </c>
      <c r="T1878" t="str">
        <f>IF(All_Tasks!T1878="","",All_Tasks!T1878)</f>
        <v/>
      </c>
      <c r="U1878" t="str">
        <f>IF(All_Tasks!U1878="","",All_Tasks!U1878)</f>
        <v/>
      </c>
      <c r="V1878">
        <f>IF(A1878="",0,IFERROR(MATCH(A1878,Scope_Labor_Rates!$A$6:$A$46,0)+5,0))</f>
        <v>0</v>
      </c>
      <c r="W1878" s="178">
        <f>IF(V1878&gt;0,INDEX(Scope_Labor_Rates!$C$6:$C$46,V1878-5),0)</f>
        <v>0</v>
      </c>
      <c r="X1878" s="178">
        <f>IF(V1878&gt;0,INDEX(Scope_Labor_Rates!$C$6:$C$46,V1878-5),0)</f>
        <v>0</v>
      </c>
      <c r="Y1878" s="180">
        <f>IF(V1878&gt;0,INDEX(Scope_Labor_Rates!$S$6:$S$46,V1878-5),0)</f>
        <v>0</v>
      </c>
      <c r="Z1878" s="180">
        <f>IF(V1878&gt;0,INDEX(Scope_Labor_Rates!$R$6:$R$46,V1878-5),1)</f>
        <v>1</v>
      </c>
      <c r="AA1878" s="231">
        <f t="shared" si="261"/>
        <v>0</v>
      </c>
      <c r="AB1878" t="str">
        <f t="shared" si="262"/>
        <v/>
      </c>
      <c r="AC1878" s="178" t="str">
        <f t="shared" si="263"/>
        <v/>
      </c>
      <c r="AD1878" s="181">
        <f t="shared" si="264"/>
        <v>0</v>
      </c>
      <c r="AE1878" s="178">
        <f>IF(V1878&gt;0,P1878*INDEX(Scope_Labor_Rates!$E$6:$E$46,V1878-5),0)</f>
        <v>0</v>
      </c>
      <c r="AF1878" s="181">
        <f>IF(V1878&gt;0,AE1878*INDEX(Scope_Labor_Rates!$D$6:$D$46,V1878-5)*AA1878,0)</f>
        <v>0</v>
      </c>
      <c r="AG1878" s="178">
        <f>IF(V1878&gt;0,P1878*INDEX(Scope_Labor_Rates!$G$6:$G$46,V1878-5),0)</f>
        <v>0</v>
      </c>
      <c r="AH1878" s="181">
        <f>IF(V1878&gt;0,AG1878*INDEX(Scope_Labor_Rates!$F$6:$F$46,V1878-5)*AA1878,0)</f>
        <v>0</v>
      </c>
      <c r="AI1878" s="178">
        <f>IF(V1878&gt;0,P1878*INDEX(Scope_Labor_Rates!$I$6:$I$46,V1878-5),0)</f>
        <v>0</v>
      </c>
      <c r="AJ1878" s="181">
        <f>IF(V1878&gt;0,AI1878*INDEX(Scope_Labor_Rates!$H$6:$H$46,V1878-5)*AA1878,0)</f>
        <v>0</v>
      </c>
      <c r="AK1878" s="178">
        <f>IF(V1878&gt;0,P1878*INDEX(Scope_Labor_Rates!$K$6:$K$46,V1878-5),0)</f>
        <v>0</v>
      </c>
      <c r="AL1878" s="181">
        <f>IF(V1878&gt;0,AK1878*INDEX(Scope_Labor_Rates!$J$6:$J$46,V1878-5)*AA1878,0)</f>
        <v>0</v>
      </c>
      <c r="AM1878" s="178">
        <f>IF(V1878&gt;0,P1878*INDEX(Scope_Labor_Rates!$M$6:$M$46,V1878-5),0)</f>
        <v>0</v>
      </c>
      <c r="AN1878" s="178">
        <f>IF(V1878&gt;0,AM1878*INDEX(Scope_Labor_Rates!$L$6:$L$46,V1878-5)*AA1878,0)</f>
        <v>0</v>
      </c>
      <c r="AO1878" s="178">
        <f>IF(V1878&gt;0,P1878*INDEX(Scope_Labor_Rates!$O$6:$O$46,V1878-5)*AA1878,0)</f>
        <v>0</v>
      </c>
      <c r="AP1878" s="181">
        <f>IF(V1878&gt;0,P1878*INDEX(Scope_Labor_Rates!$Q$6:$Q$46,V1878-5)*AA1878,0)</f>
        <v>0</v>
      </c>
      <c r="AQ1878" s="178">
        <f t="shared" si="265"/>
        <v>0</v>
      </c>
      <c r="AR1878" s="178">
        <f t="shared" si="266"/>
        <v>0</v>
      </c>
      <c r="AS1878" s="178">
        <f t="shared" si="267"/>
        <v>0</v>
      </c>
      <c r="AT1878" s="178">
        <f t="shared" si="268"/>
        <v>0</v>
      </c>
      <c r="AU1878">
        <f t="shared" si="269"/>
        <v>0</v>
      </c>
    </row>
    <row r="1879" spans="1:47">
      <c r="A1879" t="str">
        <f>IF(All_Tasks!A1879="","",All_Tasks!A1879)</f>
        <v/>
      </c>
      <c r="B1879" t="str">
        <f>IF(All_Tasks!B1879="","",All_Tasks!B1879)</f>
        <v/>
      </c>
      <c r="C1879" t="str">
        <f>IF(All_Tasks!C1879="","",All_Tasks!C1879)</f>
        <v/>
      </c>
      <c r="D1879" t="str">
        <f>IF(All_Tasks!D1879="","",All_Tasks!D1879)</f>
        <v/>
      </c>
      <c r="E1879" t="str">
        <f>IF(All_Tasks!V1879&lt;&gt;"",All_Tasks!V1879,IF(All_Tasks!E1879&lt;&gt;"",All_Tasks!E1879,""))</f>
        <v/>
      </c>
      <c r="F1879" t="str">
        <f>IF(All_Tasks!F1879="","",All_Tasks!F1879)</f>
        <v/>
      </c>
      <c r="G1879" t="str">
        <f>IF(All_Tasks!G1879="","",All_Tasks!G1879)</f>
        <v/>
      </c>
      <c r="H1879" s="231" t="str">
        <f>IF(All_Tasks!H1879="","",All_Tasks!H1879)</f>
        <v/>
      </c>
      <c r="I1879" t="str">
        <f>IF(All_Tasks!I1879="","",All_Tasks!I1879)</f>
        <v/>
      </c>
      <c r="J1879" t="str">
        <f>IF(All_Tasks!J1879="","",All_Tasks!J1879)</f>
        <v/>
      </c>
      <c r="K1879" t="str">
        <f>IF(All_Tasks!K1879="","",All_Tasks!K1879)</f>
        <v/>
      </c>
      <c r="L1879" s="231" t="str">
        <f>IF(All_Tasks!L1879="","",All_Tasks!L1879)</f>
        <v/>
      </c>
      <c r="M1879" t="str">
        <f>IF(All_Tasks!M1879="","",All_Tasks!M1879)</f>
        <v/>
      </c>
      <c r="N1879" t="str">
        <f>IF(All_Tasks!N1879="","",All_Tasks!N1879)</f>
        <v/>
      </c>
      <c r="O1879" t="str">
        <f>IF(All_Tasks!O1879="","",All_Tasks!O1879)</f>
        <v/>
      </c>
      <c r="P1879" s="181">
        <f>IF(All_Tasks!P1879="",0,All_Tasks!P1879)</f>
        <v>0</v>
      </c>
      <c r="Q1879" s="181">
        <f>IF(All_Tasks!Q1879="",0,All_Tasks!Q1879)</f>
        <v>0</v>
      </c>
      <c r="R1879" s="181">
        <f>IF(All_Tasks!R1879="",0,All_Tasks!R1879)</f>
        <v>0</v>
      </c>
      <c r="S1879" s="181" t="str">
        <f>IF(All_Tasks!S1879="","",All_Tasks!S1879)</f>
        <v/>
      </c>
      <c r="T1879" t="str">
        <f>IF(All_Tasks!T1879="","",All_Tasks!T1879)</f>
        <v/>
      </c>
      <c r="U1879" t="str">
        <f>IF(All_Tasks!U1879="","",All_Tasks!U1879)</f>
        <v/>
      </c>
      <c r="V1879">
        <f>IF(A1879="",0,IFERROR(MATCH(A1879,Scope_Labor_Rates!$A$6:$A$46,0)+5,0))</f>
        <v>0</v>
      </c>
      <c r="W1879" s="178">
        <f>IF(V1879&gt;0,INDEX(Scope_Labor_Rates!$C$6:$C$46,V1879-5),0)</f>
        <v>0</v>
      </c>
      <c r="X1879" s="178">
        <f>IF(V1879&gt;0,INDEX(Scope_Labor_Rates!$C$6:$C$46,V1879-5),0)</f>
        <v>0</v>
      </c>
      <c r="Y1879" s="180">
        <f>IF(V1879&gt;0,INDEX(Scope_Labor_Rates!$S$6:$S$46,V1879-5),0)</f>
        <v>0</v>
      </c>
      <c r="Z1879" s="180">
        <f>IF(V1879&gt;0,INDEX(Scope_Labor_Rates!$R$6:$R$46,V1879-5),1)</f>
        <v>1</v>
      </c>
      <c r="AA1879" s="231">
        <f t="shared" si="261"/>
        <v>0</v>
      </c>
      <c r="AB1879" t="str">
        <f t="shared" si="262"/>
        <v/>
      </c>
      <c r="AC1879" s="178" t="str">
        <f t="shared" si="263"/>
        <v/>
      </c>
      <c r="AD1879" s="181">
        <f t="shared" si="264"/>
        <v>0</v>
      </c>
      <c r="AE1879" s="178">
        <f>IF(V1879&gt;0,P1879*INDEX(Scope_Labor_Rates!$E$6:$E$46,V1879-5),0)</f>
        <v>0</v>
      </c>
      <c r="AF1879" s="181">
        <f>IF(V1879&gt;0,AE1879*INDEX(Scope_Labor_Rates!$D$6:$D$46,V1879-5)*AA1879,0)</f>
        <v>0</v>
      </c>
      <c r="AG1879" s="178">
        <f>IF(V1879&gt;0,P1879*INDEX(Scope_Labor_Rates!$G$6:$G$46,V1879-5),0)</f>
        <v>0</v>
      </c>
      <c r="AH1879" s="181">
        <f>IF(V1879&gt;0,AG1879*INDEX(Scope_Labor_Rates!$F$6:$F$46,V1879-5)*AA1879,0)</f>
        <v>0</v>
      </c>
      <c r="AI1879" s="178">
        <f>IF(V1879&gt;0,P1879*INDEX(Scope_Labor_Rates!$I$6:$I$46,V1879-5),0)</f>
        <v>0</v>
      </c>
      <c r="AJ1879" s="181">
        <f>IF(V1879&gt;0,AI1879*INDEX(Scope_Labor_Rates!$H$6:$H$46,V1879-5)*AA1879,0)</f>
        <v>0</v>
      </c>
      <c r="AK1879" s="178">
        <f>IF(V1879&gt;0,P1879*INDEX(Scope_Labor_Rates!$K$6:$K$46,V1879-5),0)</f>
        <v>0</v>
      </c>
      <c r="AL1879" s="181">
        <f>IF(V1879&gt;0,AK1879*INDEX(Scope_Labor_Rates!$J$6:$J$46,V1879-5)*AA1879,0)</f>
        <v>0</v>
      </c>
      <c r="AM1879" s="178">
        <f>IF(V1879&gt;0,P1879*INDEX(Scope_Labor_Rates!$M$6:$M$46,V1879-5),0)</f>
        <v>0</v>
      </c>
      <c r="AN1879" s="178">
        <f>IF(V1879&gt;0,AM1879*INDEX(Scope_Labor_Rates!$L$6:$L$46,V1879-5)*AA1879,0)</f>
        <v>0</v>
      </c>
      <c r="AO1879" s="178">
        <f>IF(V1879&gt;0,P1879*INDEX(Scope_Labor_Rates!$O$6:$O$46,V1879-5)*AA1879,0)</f>
        <v>0</v>
      </c>
      <c r="AP1879" s="181">
        <f>IF(V1879&gt;0,P1879*INDEX(Scope_Labor_Rates!$Q$6:$Q$46,V1879-5)*AA1879,0)</f>
        <v>0</v>
      </c>
      <c r="AQ1879" s="178">
        <f t="shared" si="265"/>
        <v>0</v>
      </c>
      <c r="AR1879" s="178">
        <f t="shared" si="266"/>
        <v>0</v>
      </c>
      <c r="AS1879" s="178">
        <f t="shared" si="267"/>
        <v>0</v>
      </c>
      <c r="AT1879" s="178">
        <f t="shared" si="268"/>
        <v>0</v>
      </c>
      <c r="AU1879">
        <f t="shared" si="269"/>
        <v>0</v>
      </c>
    </row>
    <row r="1880" spans="1:47">
      <c r="A1880" t="str">
        <f>IF(All_Tasks!A1880="","",All_Tasks!A1880)</f>
        <v/>
      </c>
      <c r="B1880" t="str">
        <f>IF(All_Tasks!B1880="","",All_Tasks!B1880)</f>
        <v/>
      </c>
      <c r="C1880" t="str">
        <f>IF(All_Tasks!C1880="","",All_Tasks!C1880)</f>
        <v/>
      </c>
      <c r="D1880" t="str">
        <f>IF(All_Tasks!D1880="","",All_Tasks!D1880)</f>
        <v/>
      </c>
      <c r="E1880" t="str">
        <f>IF(All_Tasks!V1880&lt;&gt;"",All_Tasks!V1880,IF(All_Tasks!E1880&lt;&gt;"",All_Tasks!E1880,""))</f>
        <v/>
      </c>
      <c r="F1880" t="str">
        <f>IF(All_Tasks!F1880="","",All_Tasks!F1880)</f>
        <v/>
      </c>
      <c r="G1880" t="str">
        <f>IF(All_Tasks!G1880="","",All_Tasks!G1880)</f>
        <v/>
      </c>
      <c r="H1880" s="231" t="str">
        <f>IF(All_Tasks!H1880="","",All_Tasks!H1880)</f>
        <v/>
      </c>
      <c r="I1880" t="str">
        <f>IF(All_Tasks!I1880="","",All_Tasks!I1880)</f>
        <v/>
      </c>
      <c r="J1880" t="str">
        <f>IF(All_Tasks!J1880="","",All_Tasks!J1880)</f>
        <v/>
      </c>
      <c r="K1880" t="str">
        <f>IF(All_Tasks!K1880="","",All_Tasks!K1880)</f>
        <v/>
      </c>
      <c r="L1880" s="231" t="str">
        <f>IF(All_Tasks!L1880="","",All_Tasks!L1880)</f>
        <v/>
      </c>
      <c r="M1880" t="str">
        <f>IF(All_Tasks!M1880="","",All_Tasks!M1880)</f>
        <v/>
      </c>
      <c r="N1880" t="str">
        <f>IF(All_Tasks!N1880="","",All_Tasks!N1880)</f>
        <v/>
      </c>
      <c r="O1880" t="str">
        <f>IF(All_Tasks!O1880="","",All_Tasks!O1880)</f>
        <v/>
      </c>
      <c r="P1880" s="181">
        <f>IF(All_Tasks!P1880="",0,All_Tasks!P1880)</f>
        <v>0</v>
      </c>
      <c r="Q1880" s="181">
        <f>IF(All_Tasks!Q1880="",0,All_Tasks!Q1880)</f>
        <v>0</v>
      </c>
      <c r="R1880" s="181">
        <f>IF(All_Tasks!R1880="",0,All_Tasks!R1880)</f>
        <v>0</v>
      </c>
      <c r="S1880" s="181" t="str">
        <f>IF(All_Tasks!S1880="","",All_Tasks!S1880)</f>
        <v/>
      </c>
      <c r="T1880" t="str">
        <f>IF(All_Tasks!T1880="","",All_Tasks!T1880)</f>
        <v/>
      </c>
      <c r="U1880" t="str">
        <f>IF(All_Tasks!U1880="","",All_Tasks!U1880)</f>
        <v/>
      </c>
      <c r="V1880">
        <f>IF(A1880="",0,IFERROR(MATCH(A1880,Scope_Labor_Rates!$A$6:$A$46,0)+5,0))</f>
        <v>0</v>
      </c>
      <c r="W1880" s="178">
        <f>IF(V1880&gt;0,INDEX(Scope_Labor_Rates!$C$6:$C$46,V1880-5),0)</f>
        <v>0</v>
      </c>
      <c r="X1880" s="178">
        <f>IF(V1880&gt;0,INDEX(Scope_Labor_Rates!$C$6:$C$46,V1880-5),0)</f>
        <v>0</v>
      </c>
      <c r="Y1880" s="180">
        <f>IF(V1880&gt;0,INDEX(Scope_Labor_Rates!$S$6:$S$46,V1880-5),0)</f>
        <v>0</v>
      </c>
      <c r="Z1880" s="180">
        <f>IF(V1880&gt;0,INDEX(Scope_Labor_Rates!$R$6:$R$46,V1880-5),1)</f>
        <v>1</v>
      </c>
      <c r="AA1880" s="231">
        <f t="shared" si="261"/>
        <v>0</v>
      </c>
      <c r="AB1880" t="str">
        <f t="shared" si="262"/>
        <v/>
      </c>
      <c r="AC1880" s="178" t="str">
        <f t="shared" si="263"/>
        <v/>
      </c>
      <c r="AD1880" s="181">
        <f t="shared" si="264"/>
        <v>0</v>
      </c>
      <c r="AE1880" s="178">
        <f>IF(V1880&gt;0,P1880*INDEX(Scope_Labor_Rates!$E$6:$E$46,V1880-5),0)</f>
        <v>0</v>
      </c>
      <c r="AF1880" s="181">
        <f>IF(V1880&gt;0,AE1880*INDEX(Scope_Labor_Rates!$D$6:$D$46,V1880-5)*AA1880,0)</f>
        <v>0</v>
      </c>
      <c r="AG1880" s="178">
        <f>IF(V1880&gt;0,P1880*INDEX(Scope_Labor_Rates!$G$6:$G$46,V1880-5),0)</f>
        <v>0</v>
      </c>
      <c r="AH1880" s="181">
        <f>IF(V1880&gt;0,AG1880*INDEX(Scope_Labor_Rates!$F$6:$F$46,V1880-5)*AA1880,0)</f>
        <v>0</v>
      </c>
      <c r="AI1880" s="178">
        <f>IF(V1880&gt;0,P1880*INDEX(Scope_Labor_Rates!$I$6:$I$46,V1880-5),0)</f>
        <v>0</v>
      </c>
      <c r="AJ1880" s="181">
        <f>IF(V1880&gt;0,AI1880*INDEX(Scope_Labor_Rates!$H$6:$H$46,V1880-5)*AA1880,0)</f>
        <v>0</v>
      </c>
      <c r="AK1880" s="178">
        <f>IF(V1880&gt;0,P1880*INDEX(Scope_Labor_Rates!$K$6:$K$46,V1880-5),0)</f>
        <v>0</v>
      </c>
      <c r="AL1880" s="181">
        <f>IF(V1880&gt;0,AK1880*INDEX(Scope_Labor_Rates!$J$6:$J$46,V1880-5)*AA1880,0)</f>
        <v>0</v>
      </c>
      <c r="AM1880" s="178">
        <f>IF(V1880&gt;0,P1880*INDEX(Scope_Labor_Rates!$M$6:$M$46,V1880-5),0)</f>
        <v>0</v>
      </c>
      <c r="AN1880" s="178">
        <f>IF(V1880&gt;0,AM1880*INDEX(Scope_Labor_Rates!$L$6:$L$46,V1880-5)*AA1880,0)</f>
        <v>0</v>
      </c>
      <c r="AO1880" s="178">
        <f>IF(V1880&gt;0,P1880*INDEX(Scope_Labor_Rates!$O$6:$O$46,V1880-5)*AA1880,0)</f>
        <v>0</v>
      </c>
      <c r="AP1880" s="181">
        <f>IF(V1880&gt;0,P1880*INDEX(Scope_Labor_Rates!$Q$6:$Q$46,V1880-5)*AA1880,0)</f>
        <v>0</v>
      </c>
      <c r="AQ1880" s="178">
        <f t="shared" si="265"/>
        <v>0</v>
      </c>
      <c r="AR1880" s="178">
        <f t="shared" si="266"/>
        <v>0</v>
      </c>
      <c r="AS1880" s="178">
        <f t="shared" si="267"/>
        <v>0</v>
      </c>
      <c r="AT1880" s="178">
        <f t="shared" si="268"/>
        <v>0</v>
      </c>
      <c r="AU1880">
        <f t="shared" si="269"/>
        <v>0</v>
      </c>
    </row>
    <row r="1881" spans="1:47">
      <c r="A1881" t="str">
        <f>IF(All_Tasks!A1881="","",All_Tasks!A1881)</f>
        <v/>
      </c>
      <c r="B1881" t="str">
        <f>IF(All_Tasks!B1881="","",All_Tasks!B1881)</f>
        <v/>
      </c>
      <c r="C1881" t="str">
        <f>IF(All_Tasks!C1881="","",All_Tasks!C1881)</f>
        <v/>
      </c>
      <c r="D1881" t="str">
        <f>IF(All_Tasks!D1881="","",All_Tasks!D1881)</f>
        <v/>
      </c>
      <c r="E1881" t="str">
        <f>IF(All_Tasks!V1881&lt;&gt;"",All_Tasks!V1881,IF(All_Tasks!E1881&lt;&gt;"",All_Tasks!E1881,""))</f>
        <v/>
      </c>
      <c r="F1881" t="str">
        <f>IF(All_Tasks!F1881="","",All_Tasks!F1881)</f>
        <v/>
      </c>
      <c r="G1881" t="str">
        <f>IF(All_Tasks!G1881="","",All_Tasks!G1881)</f>
        <v/>
      </c>
      <c r="H1881" s="231" t="str">
        <f>IF(All_Tasks!H1881="","",All_Tasks!H1881)</f>
        <v/>
      </c>
      <c r="I1881" t="str">
        <f>IF(All_Tasks!I1881="","",All_Tasks!I1881)</f>
        <v/>
      </c>
      <c r="J1881" t="str">
        <f>IF(All_Tasks!J1881="","",All_Tasks!J1881)</f>
        <v/>
      </c>
      <c r="K1881" t="str">
        <f>IF(All_Tasks!K1881="","",All_Tasks!K1881)</f>
        <v/>
      </c>
      <c r="L1881" s="231" t="str">
        <f>IF(All_Tasks!L1881="","",All_Tasks!L1881)</f>
        <v/>
      </c>
      <c r="M1881" t="str">
        <f>IF(All_Tasks!M1881="","",All_Tasks!M1881)</f>
        <v/>
      </c>
      <c r="N1881" t="str">
        <f>IF(All_Tasks!N1881="","",All_Tasks!N1881)</f>
        <v/>
      </c>
      <c r="O1881" t="str">
        <f>IF(All_Tasks!O1881="","",All_Tasks!O1881)</f>
        <v/>
      </c>
      <c r="P1881" s="181">
        <f>IF(All_Tasks!P1881="",0,All_Tasks!P1881)</f>
        <v>0</v>
      </c>
      <c r="Q1881" s="181">
        <f>IF(All_Tasks!Q1881="",0,All_Tasks!Q1881)</f>
        <v>0</v>
      </c>
      <c r="R1881" s="181">
        <f>IF(All_Tasks!R1881="",0,All_Tasks!R1881)</f>
        <v>0</v>
      </c>
      <c r="S1881" s="181" t="str">
        <f>IF(All_Tasks!S1881="","",All_Tasks!S1881)</f>
        <v/>
      </c>
      <c r="T1881" t="str">
        <f>IF(All_Tasks!T1881="","",All_Tasks!T1881)</f>
        <v/>
      </c>
      <c r="U1881" t="str">
        <f>IF(All_Tasks!U1881="","",All_Tasks!U1881)</f>
        <v/>
      </c>
      <c r="V1881">
        <f>IF(A1881="",0,IFERROR(MATCH(A1881,Scope_Labor_Rates!$A$6:$A$46,0)+5,0))</f>
        <v>0</v>
      </c>
      <c r="W1881" s="178">
        <f>IF(V1881&gt;0,INDEX(Scope_Labor_Rates!$C$6:$C$46,V1881-5),0)</f>
        <v>0</v>
      </c>
      <c r="X1881" s="178">
        <f>IF(V1881&gt;0,INDEX(Scope_Labor_Rates!$C$6:$C$46,V1881-5),0)</f>
        <v>0</v>
      </c>
      <c r="Y1881" s="180">
        <f>IF(V1881&gt;0,INDEX(Scope_Labor_Rates!$S$6:$S$46,V1881-5),0)</f>
        <v>0</v>
      </c>
      <c r="Z1881" s="180">
        <f>IF(V1881&gt;0,INDEX(Scope_Labor_Rates!$R$6:$R$46,V1881-5),1)</f>
        <v>1</v>
      </c>
      <c r="AA1881" s="231">
        <f t="shared" si="261"/>
        <v>0</v>
      </c>
      <c r="AB1881" t="str">
        <f t="shared" si="262"/>
        <v/>
      </c>
      <c r="AC1881" s="178" t="str">
        <f t="shared" si="263"/>
        <v/>
      </c>
      <c r="AD1881" s="181">
        <f t="shared" si="264"/>
        <v>0</v>
      </c>
      <c r="AE1881" s="178">
        <f>IF(V1881&gt;0,P1881*INDEX(Scope_Labor_Rates!$E$6:$E$46,V1881-5),0)</f>
        <v>0</v>
      </c>
      <c r="AF1881" s="181">
        <f>IF(V1881&gt;0,AE1881*INDEX(Scope_Labor_Rates!$D$6:$D$46,V1881-5)*AA1881,0)</f>
        <v>0</v>
      </c>
      <c r="AG1881" s="178">
        <f>IF(V1881&gt;0,P1881*INDEX(Scope_Labor_Rates!$G$6:$G$46,V1881-5),0)</f>
        <v>0</v>
      </c>
      <c r="AH1881" s="181">
        <f>IF(V1881&gt;0,AG1881*INDEX(Scope_Labor_Rates!$F$6:$F$46,V1881-5)*AA1881,0)</f>
        <v>0</v>
      </c>
      <c r="AI1881" s="178">
        <f>IF(V1881&gt;0,P1881*INDEX(Scope_Labor_Rates!$I$6:$I$46,V1881-5),0)</f>
        <v>0</v>
      </c>
      <c r="AJ1881" s="181">
        <f>IF(V1881&gt;0,AI1881*INDEX(Scope_Labor_Rates!$H$6:$H$46,V1881-5)*AA1881,0)</f>
        <v>0</v>
      </c>
      <c r="AK1881" s="178">
        <f>IF(V1881&gt;0,P1881*INDEX(Scope_Labor_Rates!$K$6:$K$46,V1881-5),0)</f>
        <v>0</v>
      </c>
      <c r="AL1881" s="181">
        <f>IF(V1881&gt;0,AK1881*INDEX(Scope_Labor_Rates!$J$6:$J$46,V1881-5)*AA1881,0)</f>
        <v>0</v>
      </c>
      <c r="AM1881" s="178">
        <f>IF(V1881&gt;0,P1881*INDEX(Scope_Labor_Rates!$M$6:$M$46,V1881-5),0)</f>
        <v>0</v>
      </c>
      <c r="AN1881" s="178">
        <f>IF(V1881&gt;0,AM1881*INDEX(Scope_Labor_Rates!$L$6:$L$46,V1881-5)*AA1881,0)</f>
        <v>0</v>
      </c>
      <c r="AO1881" s="178">
        <f>IF(V1881&gt;0,P1881*INDEX(Scope_Labor_Rates!$O$6:$O$46,V1881-5)*AA1881,0)</f>
        <v>0</v>
      </c>
      <c r="AP1881" s="181">
        <f>IF(V1881&gt;0,P1881*INDEX(Scope_Labor_Rates!$Q$6:$Q$46,V1881-5)*AA1881,0)</f>
        <v>0</v>
      </c>
      <c r="AQ1881" s="178">
        <f t="shared" si="265"/>
        <v>0</v>
      </c>
      <c r="AR1881" s="178">
        <f t="shared" si="266"/>
        <v>0</v>
      </c>
      <c r="AS1881" s="178">
        <f t="shared" si="267"/>
        <v>0</v>
      </c>
      <c r="AT1881" s="178">
        <f t="shared" si="268"/>
        <v>0</v>
      </c>
      <c r="AU1881">
        <f t="shared" si="269"/>
        <v>0</v>
      </c>
    </row>
    <row r="1882" spans="1:47">
      <c r="A1882" t="str">
        <f>IF(All_Tasks!A1882="","",All_Tasks!A1882)</f>
        <v/>
      </c>
      <c r="B1882" t="str">
        <f>IF(All_Tasks!B1882="","",All_Tasks!B1882)</f>
        <v/>
      </c>
      <c r="C1882" t="str">
        <f>IF(All_Tasks!C1882="","",All_Tasks!C1882)</f>
        <v/>
      </c>
      <c r="D1882" t="str">
        <f>IF(All_Tasks!D1882="","",All_Tasks!D1882)</f>
        <v/>
      </c>
      <c r="E1882" t="str">
        <f>IF(All_Tasks!V1882&lt;&gt;"",All_Tasks!V1882,IF(All_Tasks!E1882&lt;&gt;"",All_Tasks!E1882,""))</f>
        <v/>
      </c>
      <c r="F1882" t="str">
        <f>IF(All_Tasks!F1882="","",All_Tasks!F1882)</f>
        <v/>
      </c>
      <c r="G1882" t="str">
        <f>IF(All_Tasks!G1882="","",All_Tasks!G1882)</f>
        <v/>
      </c>
      <c r="H1882" s="231" t="str">
        <f>IF(All_Tasks!H1882="","",All_Tasks!H1882)</f>
        <v/>
      </c>
      <c r="I1882" t="str">
        <f>IF(All_Tasks!I1882="","",All_Tasks!I1882)</f>
        <v/>
      </c>
      <c r="J1882" t="str">
        <f>IF(All_Tasks!J1882="","",All_Tasks!J1882)</f>
        <v/>
      </c>
      <c r="K1882" t="str">
        <f>IF(All_Tasks!K1882="","",All_Tasks!K1882)</f>
        <v/>
      </c>
      <c r="L1882" s="231" t="str">
        <f>IF(All_Tasks!L1882="","",All_Tasks!L1882)</f>
        <v/>
      </c>
      <c r="M1882" t="str">
        <f>IF(All_Tasks!M1882="","",All_Tasks!M1882)</f>
        <v/>
      </c>
      <c r="N1882" t="str">
        <f>IF(All_Tasks!N1882="","",All_Tasks!N1882)</f>
        <v/>
      </c>
      <c r="O1882" t="str">
        <f>IF(All_Tasks!O1882="","",All_Tasks!O1882)</f>
        <v/>
      </c>
      <c r="P1882" s="181">
        <f>IF(All_Tasks!P1882="",0,All_Tasks!P1882)</f>
        <v>0</v>
      </c>
      <c r="Q1882" s="181">
        <f>IF(All_Tasks!Q1882="",0,All_Tasks!Q1882)</f>
        <v>0</v>
      </c>
      <c r="R1882" s="181">
        <f>IF(All_Tasks!R1882="",0,All_Tasks!R1882)</f>
        <v>0</v>
      </c>
      <c r="S1882" s="181" t="str">
        <f>IF(All_Tasks!S1882="","",All_Tasks!S1882)</f>
        <v/>
      </c>
      <c r="T1882" t="str">
        <f>IF(All_Tasks!T1882="","",All_Tasks!T1882)</f>
        <v/>
      </c>
      <c r="U1882" t="str">
        <f>IF(All_Tasks!U1882="","",All_Tasks!U1882)</f>
        <v/>
      </c>
      <c r="V1882">
        <f>IF(A1882="",0,IFERROR(MATCH(A1882,Scope_Labor_Rates!$A$6:$A$46,0)+5,0))</f>
        <v>0</v>
      </c>
      <c r="W1882" s="178">
        <f>IF(V1882&gt;0,INDEX(Scope_Labor_Rates!$C$6:$C$46,V1882-5),0)</f>
        <v>0</v>
      </c>
      <c r="X1882" s="178">
        <f>IF(V1882&gt;0,INDEX(Scope_Labor_Rates!$C$6:$C$46,V1882-5),0)</f>
        <v>0</v>
      </c>
      <c r="Y1882" s="180">
        <f>IF(V1882&gt;0,INDEX(Scope_Labor_Rates!$S$6:$S$46,V1882-5),0)</f>
        <v>0</v>
      </c>
      <c r="Z1882" s="180">
        <f>IF(V1882&gt;0,INDEX(Scope_Labor_Rates!$R$6:$R$46,V1882-5),1)</f>
        <v>1</v>
      </c>
      <c r="AA1882" s="231">
        <f t="shared" si="261"/>
        <v>0</v>
      </c>
      <c r="AB1882" t="str">
        <f t="shared" si="262"/>
        <v/>
      </c>
      <c r="AC1882" s="178" t="str">
        <f t="shared" si="263"/>
        <v/>
      </c>
      <c r="AD1882" s="181">
        <f t="shared" si="264"/>
        <v>0</v>
      </c>
      <c r="AE1882" s="178">
        <f>IF(V1882&gt;0,P1882*INDEX(Scope_Labor_Rates!$E$6:$E$46,V1882-5),0)</f>
        <v>0</v>
      </c>
      <c r="AF1882" s="181">
        <f>IF(V1882&gt;0,AE1882*INDEX(Scope_Labor_Rates!$D$6:$D$46,V1882-5)*AA1882,0)</f>
        <v>0</v>
      </c>
      <c r="AG1882" s="178">
        <f>IF(V1882&gt;0,P1882*INDEX(Scope_Labor_Rates!$G$6:$G$46,V1882-5),0)</f>
        <v>0</v>
      </c>
      <c r="AH1882" s="181">
        <f>IF(V1882&gt;0,AG1882*INDEX(Scope_Labor_Rates!$F$6:$F$46,V1882-5)*AA1882,0)</f>
        <v>0</v>
      </c>
      <c r="AI1882" s="178">
        <f>IF(V1882&gt;0,P1882*INDEX(Scope_Labor_Rates!$I$6:$I$46,V1882-5),0)</f>
        <v>0</v>
      </c>
      <c r="AJ1882" s="181">
        <f>IF(V1882&gt;0,AI1882*INDEX(Scope_Labor_Rates!$H$6:$H$46,V1882-5)*AA1882,0)</f>
        <v>0</v>
      </c>
      <c r="AK1882" s="178">
        <f>IF(V1882&gt;0,P1882*INDEX(Scope_Labor_Rates!$K$6:$K$46,V1882-5),0)</f>
        <v>0</v>
      </c>
      <c r="AL1882" s="181">
        <f>IF(V1882&gt;0,AK1882*INDEX(Scope_Labor_Rates!$J$6:$J$46,V1882-5)*AA1882,0)</f>
        <v>0</v>
      </c>
      <c r="AM1882" s="178">
        <f>IF(V1882&gt;0,P1882*INDEX(Scope_Labor_Rates!$M$6:$M$46,V1882-5),0)</f>
        <v>0</v>
      </c>
      <c r="AN1882" s="178">
        <f>IF(V1882&gt;0,AM1882*INDEX(Scope_Labor_Rates!$L$6:$L$46,V1882-5)*AA1882,0)</f>
        <v>0</v>
      </c>
      <c r="AO1882" s="178">
        <f>IF(V1882&gt;0,P1882*INDEX(Scope_Labor_Rates!$O$6:$O$46,V1882-5)*AA1882,0)</f>
        <v>0</v>
      </c>
      <c r="AP1882" s="181">
        <f>IF(V1882&gt;0,P1882*INDEX(Scope_Labor_Rates!$Q$6:$Q$46,V1882-5)*AA1882,0)</f>
        <v>0</v>
      </c>
      <c r="AQ1882" s="178">
        <f t="shared" si="265"/>
        <v>0</v>
      </c>
      <c r="AR1882" s="178">
        <f t="shared" si="266"/>
        <v>0</v>
      </c>
      <c r="AS1882" s="178">
        <f t="shared" si="267"/>
        <v>0</v>
      </c>
      <c r="AT1882" s="178">
        <f t="shared" si="268"/>
        <v>0</v>
      </c>
      <c r="AU1882">
        <f t="shared" si="269"/>
        <v>0</v>
      </c>
    </row>
    <row r="1883" spans="1:47">
      <c r="A1883" t="str">
        <f>IF(All_Tasks!A1883="","",All_Tasks!A1883)</f>
        <v/>
      </c>
      <c r="B1883" t="str">
        <f>IF(All_Tasks!B1883="","",All_Tasks!B1883)</f>
        <v/>
      </c>
      <c r="C1883" t="str">
        <f>IF(All_Tasks!C1883="","",All_Tasks!C1883)</f>
        <v/>
      </c>
      <c r="D1883" t="str">
        <f>IF(All_Tasks!D1883="","",All_Tasks!D1883)</f>
        <v/>
      </c>
      <c r="E1883" t="str">
        <f>IF(All_Tasks!V1883&lt;&gt;"",All_Tasks!V1883,IF(All_Tasks!E1883&lt;&gt;"",All_Tasks!E1883,""))</f>
        <v/>
      </c>
      <c r="F1883" t="str">
        <f>IF(All_Tasks!F1883="","",All_Tasks!F1883)</f>
        <v/>
      </c>
      <c r="G1883" t="str">
        <f>IF(All_Tasks!G1883="","",All_Tasks!G1883)</f>
        <v/>
      </c>
      <c r="H1883" s="231" t="str">
        <f>IF(All_Tasks!H1883="","",All_Tasks!H1883)</f>
        <v/>
      </c>
      <c r="I1883" t="str">
        <f>IF(All_Tasks!I1883="","",All_Tasks!I1883)</f>
        <v/>
      </c>
      <c r="J1883" t="str">
        <f>IF(All_Tasks!J1883="","",All_Tasks!J1883)</f>
        <v/>
      </c>
      <c r="K1883" t="str">
        <f>IF(All_Tasks!K1883="","",All_Tasks!K1883)</f>
        <v/>
      </c>
      <c r="L1883" s="231" t="str">
        <f>IF(All_Tasks!L1883="","",All_Tasks!L1883)</f>
        <v/>
      </c>
      <c r="M1883" t="str">
        <f>IF(All_Tasks!M1883="","",All_Tasks!M1883)</f>
        <v/>
      </c>
      <c r="N1883" t="str">
        <f>IF(All_Tasks!N1883="","",All_Tasks!N1883)</f>
        <v/>
      </c>
      <c r="O1883" t="str">
        <f>IF(All_Tasks!O1883="","",All_Tasks!O1883)</f>
        <v/>
      </c>
      <c r="P1883" s="181">
        <f>IF(All_Tasks!P1883="",0,All_Tasks!P1883)</f>
        <v>0</v>
      </c>
      <c r="Q1883" s="181">
        <f>IF(All_Tasks!Q1883="",0,All_Tasks!Q1883)</f>
        <v>0</v>
      </c>
      <c r="R1883" s="181">
        <f>IF(All_Tasks!R1883="",0,All_Tasks!R1883)</f>
        <v>0</v>
      </c>
      <c r="S1883" s="181" t="str">
        <f>IF(All_Tasks!S1883="","",All_Tasks!S1883)</f>
        <v/>
      </c>
      <c r="T1883" t="str">
        <f>IF(All_Tasks!T1883="","",All_Tasks!T1883)</f>
        <v/>
      </c>
      <c r="U1883" t="str">
        <f>IF(All_Tasks!U1883="","",All_Tasks!U1883)</f>
        <v/>
      </c>
      <c r="V1883">
        <f>IF(A1883="",0,IFERROR(MATCH(A1883,Scope_Labor_Rates!$A$6:$A$46,0)+5,0))</f>
        <v>0</v>
      </c>
      <c r="W1883" s="178">
        <f>IF(V1883&gt;0,INDEX(Scope_Labor_Rates!$C$6:$C$46,V1883-5),0)</f>
        <v>0</v>
      </c>
      <c r="X1883" s="178">
        <f>IF(V1883&gt;0,INDEX(Scope_Labor_Rates!$C$6:$C$46,V1883-5),0)</f>
        <v>0</v>
      </c>
      <c r="Y1883" s="180">
        <f>IF(V1883&gt;0,INDEX(Scope_Labor_Rates!$S$6:$S$46,V1883-5),0)</f>
        <v>0</v>
      </c>
      <c r="Z1883" s="180">
        <f>IF(V1883&gt;0,INDEX(Scope_Labor_Rates!$R$6:$R$46,V1883-5),1)</f>
        <v>1</v>
      </c>
      <c r="AA1883" s="231">
        <f t="shared" si="261"/>
        <v>0</v>
      </c>
      <c r="AB1883" t="str">
        <f t="shared" si="262"/>
        <v/>
      </c>
      <c r="AC1883" s="178" t="str">
        <f t="shared" si="263"/>
        <v/>
      </c>
      <c r="AD1883" s="181">
        <f t="shared" si="264"/>
        <v>0</v>
      </c>
      <c r="AE1883" s="178">
        <f>IF(V1883&gt;0,P1883*INDEX(Scope_Labor_Rates!$E$6:$E$46,V1883-5),0)</f>
        <v>0</v>
      </c>
      <c r="AF1883" s="181">
        <f>IF(V1883&gt;0,AE1883*INDEX(Scope_Labor_Rates!$D$6:$D$46,V1883-5)*AA1883,0)</f>
        <v>0</v>
      </c>
      <c r="AG1883" s="178">
        <f>IF(V1883&gt;0,P1883*INDEX(Scope_Labor_Rates!$G$6:$G$46,V1883-5),0)</f>
        <v>0</v>
      </c>
      <c r="AH1883" s="181">
        <f>IF(V1883&gt;0,AG1883*INDEX(Scope_Labor_Rates!$F$6:$F$46,V1883-5)*AA1883,0)</f>
        <v>0</v>
      </c>
      <c r="AI1883" s="178">
        <f>IF(V1883&gt;0,P1883*INDEX(Scope_Labor_Rates!$I$6:$I$46,V1883-5),0)</f>
        <v>0</v>
      </c>
      <c r="AJ1883" s="181">
        <f>IF(V1883&gt;0,AI1883*INDEX(Scope_Labor_Rates!$H$6:$H$46,V1883-5)*AA1883,0)</f>
        <v>0</v>
      </c>
      <c r="AK1883" s="178">
        <f>IF(V1883&gt;0,P1883*INDEX(Scope_Labor_Rates!$K$6:$K$46,V1883-5),0)</f>
        <v>0</v>
      </c>
      <c r="AL1883" s="181">
        <f>IF(V1883&gt;0,AK1883*INDEX(Scope_Labor_Rates!$J$6:$J$46,V1883-5)*AA1883,0)</f>
        <v>0</v>
      </c>
      <c r="AM1883" s="178">
        <f>IF(V1883&gt;0,P1883*INDEX(Scope_Labor_Rates!$M$6:$M$46,V1883-5),0)</f>
        <v>0</v>
      </c>
      <c r="AN1883" s="178">
        <f>IF(V1883&gt;0,AM1883*INDEX(Scope_Labor_Rates!$L$6:$L$46,V1883-5)*AA1883,0)</f>
        <v>0</v>
      </c>
      <c r="AO1883" s="178">
        <f>IF(V1883&gt;0,P1883*INDEX(Scope_Labor_Rates!$O$6:$O$46,V1883-5)*AA1883,0)</f>
        <v>0</v>
      </c>
      <c r="AP1883" s="181">
        <f>IF(V1883&gt;0,P1883*INDEX(Scope_Labor_Rates!$Q$6:$Q$46,V1883-5)*AA1883,0)</f>
        <v>0</v>
      </c>
      <c r="AQ1883" s="178">
        <f t="shared" si="265"/>
        <v>0</v>
      </c>
      <c r="AR1883" s="178">
        <f t="shared" si="266"/>
        <v>0</v>
      </c>
      <c r="AS1883" s="178">
        <f t="shared" si="267"/>
        <v>0</v>
      </c>
      <c r="AT1883" s="178">
        <f t="shared" si="268"/>
        <v>0</v>
      </c>
      <c r="AU1883">
        <f t="shared" si="269"/>
        <v>0</v>
      </c>
    </row>
    <row r="1884" spans="1:47">
      <c r="A1884" t="str">
        <f>IF(All_Tasks!A1884="","",All_Tasks!A1884)</f>
        <v/>
      </c>
      <c r="B1884" t="str">
        <f>IF(All_Tasks!B1884="","",All_Tasks!B1884)</f>
        <v/>
      </c>
      <c r="C1884" t="str">
        <f>IF(All_Tasks!C1884="","",All_Tasks!C1884)</f>
        <v/>
      </c>
      <c r="D1884" t="str">
        <f>IF(All_Tasks!D1884="","",All_Tasks!D1884)</f>
        <v/>
      </c>
      <c r="E1884" t="str">
        <f>IF(All_Tasks!V1884&lt;&gt;"",All_Tasks!V1884,IF(All_Tasks!E1884&lt;&gt;"",All_Tasks!E1884,""))</f>
        <v/>
      </c>
      <c r="F1884" t="str">
        <f>IF(All_Tasks!F1884="","",All_Tasks!F1884)</f>
        <v/>
      </c>
      <c r="G1884" t="str">
        <f>IF(All_Tasks!G1884="","",All_Tasks!G1884)</f>
        <v/>
      </c>
      <c r="H1884" s="231" t="str">
        <f>IF(All_Tasks!H1884="","",All_Tasks!H1884)</f>
        <v/>
      </c>
      <c r="I1884" t="str">
        <f>IF(All_Tasks!I1884="","",All_Tasks!I1884)</f>
        <v/>
      </c>
      <c r="J1884" t="str">
        <f>IF(All_Tasks!J1884="","",All_Tasks!J1884)</f>
        <v/>
      </c>
      <c r="K1884" t="str">
        <f>IF(All_Tasks!K1884="","",All_Tasks!K1884)</f>
        <v/>
      </c>
      <c r="L1884" s="231" t="str">
        <f>IF(All_Tasks!L1884="","",All_Tasks!L1884)</f>
        <v/>
      </c>
      <c r="M1884" t="str">
        <f>IF(All_Tasks!M1884="","",All_Tasks!M1884)</f>
        <v/>
      </c>
      <c r="N1884" t="str">
        <f>IF(All_Tasks!N1884="","",All_Tasks!N1884)</f>
        <v/>
      </c>
      <c r="O1884" t="str">
        <f>IF(All_Tasks!O1884="","",All_Tasks!O1884)</f>
        <v/>
      </c>
      <c r="P1884" s="181">
        <f>IF(All_Tasks!P1884="",0,All_Tasks!P1884)</f>
        <v>0</v>
      </c>
      <c r="Q1884" s="181">
        <f>IF(All_Tasks!Q1884="",0,All_Tasks!Q1884)</f>
        <v>0</v>
      </c>
      <c r="R1884" s="181">
        <f>IF(All_Tasks!R1884="",0,All_Tasks!R1884)</f>
        <v>0</v>
      </c>
      <c r="S1884" s="181" t="str">
        <f>IF(All_Tasks!S1884="","",All_Tasks!S1884)</f>
        <v/>
      </c>
      <c r="T1884" t="str">
        <f>IF(All_Tasks!T1884="","",All_Tasks!T1884)</f>
        <v/>
      </c>
      <c r="U1884" t="str">
        <f>IF(All_Tasks!U1884="","",All_Tasks!U1884)</f>
        <v/>
      </c>
      <c r="V1884">
        <f>IF(A1884="",0,IFERROR(MATCH(A1884,Scope_Labor_Rates!$A$6:$A$46,0)+5,0))</f>
        <v>0</v>
      </c>
      <c r="W1884" s="178">
        <f>IF(V1884&gt;0,INDEX(Scope_Labor_Rates!$C$6:$C$46,V1884-5),0)</f>
        <v>0</v>
      </c>
      <c r="X1884" s="178">
        <f>IF(V1884&gt;0,INDEX(Scope_Labor_Rates!$C$6:$C$46,V1884-5),0)</f>
        <v>0</v>
      </c>
      <c r="Y1884" s="180">
        <f>IF(V1884&gt;0,INDEX(Scope_Labor_Rates!$S$6:$S$46,V1884-5),0)</f>
        <v>0</v>
      </c>
      <c r="Z1884" s="180">
        <f>IF(V1884&gt;0,INDEX(Scope_Labor_Rates!$R$6:$R$46,V1884-5),1)</f>
        <v>1</v>
      </c>
      <c r="AA1884" s="231">
        <f t="shared" si="261"/>
        <v>0</v>
      </c>
      <c r="AB1884" t="str">
        <f t="shared" si="262"/>
        <v/>
      </c>
      <c r="AC1884" s="178" t="str">
        <f t="shared" si="263"/>
        <v/>
      </c>
      <c r="AD1884" s="181">
        <f t="shared" si="264"/>
        <v>0</v>
      </c>
      <c r="AE1884" s="178">
        <f>IF(V1884&gt;0,P1884*INDEX(Scope_Labor_Rates!$E$6:$E$46,V1884-5),0)</f>
        <v>0</v>
      </c>
      <c r="AF1884" s="181">
        <f>IF(V1884&gt;0,AE1884*INDEX(Scope_Labor_Rates!$D$6:$D$46,V1884-5)*AA1884,0)</f>
        <v>0</v>
      </c>
      <c r="AG1884" s="178">
        <f>IF(V1884&gt;0,P1884*INDEX(Scope_Labor_Rates!$G$6:$G$46,V1884-5),0)</f>
        <v>0</v>
      </c>
      <c r="AH1884" s="181">
        <f>IF(V1884&gt;0,AG1884*INDEX(Scope_Labor_Rates!$F$6:$F$46,V1884-5)*AA1884,0)</f>
        <v>0</v>
      </c>
      <c r="AI1884" s="178">
        <f>IF(V1884&gt;0,P1884*INDEX(Scope_Labor_Rates!$I$6:$I$46,V1884-5),0)</f>
        <v>0</v>
      </c>
      <c r="AJ1884" s="181">
        <f>IF(V1884&gt;0,AI1884*INDEX(Scope_Labor_Rates!$H$6:$H$46,V1884-5)*AA1884,0)</f>
        <v>0</v>
      </c>
      <c r="AK1884" s="178">
        <f>IF(V1884&gt;0,P1884*INDEX(Scope_Labor_Rates!$K$6:$K$46,V1884-5),0)</f>
        <v>0</v>
      </c>
      <c r="AL1884" s="181">
        <f>IF(V1884&gt;0,AK1884*INDEX(Scope_Labor_Rates!$J$6:$J$46,V1884-5)*AA1884,0)</f>
        <v>0</v>
      </c>
      <c r="AM1884" s="178">
        <f>IF(V1884&gt;0,P1884*INDEX(Scope_Labor_Rates!$M$6:$M$46,V1884-5),0)</f>
        <v>0</v>
      </c>
      <c r="AN1884" s="178">
        <f>IF(V1884&gt;0,AM1884*INDEX(Scope_Labor_Rates!$L$6:$L$46,V1884-5)*AA1884,0)</f>
        <v>0</v>
      </c>
      <c r="AO1884" s="178">
        <f>IF(V1884&gt;0,P1884*INDEX(Scope_Labor_Rates!$O$6:$O$46,V1884-5)*AA1884,0)</f>
        <v>0</v>
      </c>
      <c r="AP1884" s="181">
        <f>IF(V1884&gt;0,P1884*INDEX(Scope_Labor_Rates!$Q$6:$Q$46,V1884-5)*AA1884,0)</f>
        <v>0</v>
      </c>
      <c r="AQ1884" s="178">
        <f t="shared" si="265"/>
        <v>0</v>
      </c>
      <c r="AR1884" s="178">
        <f t="shared" si="266"/>
        <v>0</v>
      </c>
      <c r="AS1884" s="178">
        <f t="shared" si="267"/>
        <v>0</v>
      </c>
      <c r="AT1884" s="178">
        <f t="shared" si="268"/>
        <v>0</v>
      </c>
      <c r="AU1884">
        <f t="shared" si="269"/>
        <v>0</v>
      </c>
    </row>
    <row r="1885" spans="1:47">
      <c r="A1885" t="str">
        <f>IF(All_Tasks!A1885="","",All_Tasks!A1885)</f>
        <v/>
      </c>
      <c r="B1885" t="str">
        <f>IF(All_Tasks!B1885="","",All_Tasks!B1885)</f>
        <v/>
      </c>
      <c r="C1885" t="str">
        <f>IF(All_Tasks!C1885="","",All_Tasks!C1885)</f>
        <v/>
      </c>
      <c r="D1885" t="str">
        <f>IF(All_Tasks!D1885="","",All_Tasks!D1885)</f>
        <v/>
      </c>
      <c r="E1885" t="str">
        <f>IF(All_Tasks!V1885&lt;&gt;"",All_Tasks!V1885,IF(All_Tasks!E1885&lt;&gt;"",All_Tasks!E1885,""))</f>
        <v/>
      </c>
      <c r="F1885" t="str">
        <f>IF(All_Tasks!F1885="","",All_Tasks!F1885)</f>
        <v/>
      </c>
      <c r="G1885" t="str">
        <f>IF(All_Tasks!G1885="","",All_Tasks!G1885)</f>
        <v/>
      </c>
      <c r="H1885" s="231" t="str">
        <f>IF(All_Tasks!H1885="","",All_Tasks!H1885)</f>
        <v/>
      </c>
      <c r="I1885" t="str">
        <f>IF(All_Tasks!I1885="","",All_Tasks!I1885)</f>
        <v/>
      </c>
      <c r="J1885" t="str">
        <f>IF(All_Tasks!J1885="","",All_Tasks!J1885)</f>
        <v/>
      </c>
      <c r="K1885" t="str">
        <f>IF(All_Tasks!K1885="","",All_Tasks!K1885)</f>
        <v/>
      </c>
      <c r="L1885" s="231" t="str">
        <f>IF(All_Tasks!L1885="","",All_Tasks!L1885)</f>
        <v/>
      </c>
      <c r="M1885" t="str">
        <f>IF(All_Tasks!M1885="","",All_Tasks!M1885)</f>
        <v/>
      </c>
      <c r="N1885" t="str">
        <f>IF(All_Tasks!N1885="","",All_Tasks!N1885)</f>
        <v/>
      </c>
      <c r="O1885" t="str">
        <f>IF(All_Tasks!O1885="","",All_Tasks!O1885)</f>
        <v/>
      </c>
      <c r="P1885" s="181">
        <f>IF(All_Tasks!P1885="",0,All_Tasks!P1885)</f>
        <v>0</v>
      </c>
      <c r="Q1885" s="181">
        <f>IF(All_Tasks!Q1885="",0,All_Tasks!Q1885)</f>
        <v>0</v>
      </c>
      <c r="R1885" s="181">
        <f>IF(All_Tasks!R1885="",0,All_Tasks!R1885)</f>
        <v>0</v>
      </c>
      <c r="S1885" s="181" t="str">
        <f>IF(All_Tasks!S1885="","",All_Tasks!S1885)</f>
        <v/>
      </c>
      <c r="T1885" t="str">
        <f>IF(All_Tasks!T1885="","",All_Tasks!T1885)</f>
        <v/>
      </c>
      <c r="U1885" t="str">
        <f>IF(All_Tasks!U1885="","",All_Tasks!U1885)</f>
        <v/>
      </c>
      <c r="V1885">
        <f>IF(A1885="",0,IFERROR(MATCH(A1885,Scope_Labor_Rates!$A$6:$A$46,0)+5,0))</f>
        <v>0</v>
      </c>
      <c r="W1885" s="178">
        <f>IF(V1885&gt;0,INDEX(Scope_Labor_Rates!$C$6:$C$46,V1885-5),0)</f>
        <v>0</v>
      </c>
      <c r="X1885" s="178">
        <f>IF(V1885&gt;0,INDEX(Scope_Labor_Rates!$C$6:$C$46,V1885-5),0)</f>
        <v>0</v>
      </c>
      <c r="Y1885" s="180">
        <f>IF(V1885&gt;0,INDEX(Scope_Labor_Rates!$S$6:$S$46,V1885-5),0)</f>
        <v>0</v>
      </c>
      <c r="Z1885" s="180">
        <f>IF(V1885&gt;0,INDEX(Scope_Labor_Rates!$R$6:$R$46,V1885-5),1)</f>
        <v>1</v>
      </c>
      <c r="AA1885" s="231">
        <f t="shared" si="261"/>
        <v>0</v>
      </c>
      <c r="AB1885" t="str">
        <f t="shared" si="262"/>
        <v/>
      </c>
      <c r="AC1885" s="178" t="str">
        <f t="shared" si="263"/>
        <v/>
      </c>
      <c r="AD1885" s="181">
        <f t="shared" si="264"/>
        <v>0</v>
      </c>
      <c r="AE1885" s="178">
        <f>IF(V1885&gt;0,P1885*INDEX(Scope_Labor_Rates!$E$6:$E$46,V1885-5),0)</f>
        <v>0</v>
      </c>
      <c r="AF1885" s="181">
        <f>IF(V1885&gt;0,AE1885*INDEX(Scope_Labor_Rates!$D$6:$D$46,V1885-5)*AA1885,0)</f>
        <v>0</v>
      </c>
      <c r="AG1885" s="178">
        <f>IF(V1885&gt;0,P1885*INDEX(Scope_Labor_Rates!$G$6:$G$46,V1885-5),0)</f>
        <v>0</v>
      </c>
      <c r="AH1885" s="181">
        <f>IF(V1885&gt;0,AG1885*INDEX(Scope_Labor_Rates!$F$6:$F$46,V1885-5)*AA1885,0)</f>
        <v>0</v>
      </c>
      <c r="AI1885" s="178">
        <f>IF(V1885&gt;0,P1885*INDEX(Scope_Labor_Rates!$I$6:$I$46,V1885-5),0)</f>
        <v>0</v>
      </c>
      <c r="AJ1885" s="181">
        <f>IF(V1885&gt;0,AI1885*INDEX(Scope_Labor_Rates!$H$6:$H$46,V1885-5)*AA1885,0)</f>
        <v>0</v>
      </c>
      <c r="AK1885" s="178">
        <f>IF(V1885&gt;0,P1885*INDEX(Scope_Labor_Rates!$K$6:$K$46,V1885-5),0)</f>
        <v>0</v>
      </c>
      <c r="AL1885" s="181">
        <f>IF(V1885&gt;0,AK1885*INDEX(Scope_Labor_Rates!$J$6:$J$46,V1885-5)*AA1885,0)</f>
        <v>0</v>
      </c>
      <c r="AM1885" s="178">
        <f>IF(V1885&gt;0,P1885*INDEX(Scope_Labor_Rates!$M$6:$M$46,V1885-5),0)</f>
        <v>0</v>
      </c>
      <c r="AN1885" s="178">
        <f>IF(V1885&gt;0,AM1885*INDEX(Scope_Labor_Rates!$L$6:$L$46,V1885-5)*AA1885,0)</f>
        <v>0</v>
      </c>
      <c r="AO1885" s="178">
        <f>IF(V1885&gt;0,P1885*INDEX(Scope_Labor_Rates!$O$6:$O$46,V1885-5)*AA1885,0)</f>
        <v>0</v>
      </c>
      <c r="AP1885" s="181">
        <f>IF(V1885&gt;0,P1885*INDEX(Scope_Labor_Rates!$Q$6:$Q$46,V1885-5)*AA1885,0)</f>
        <v>0</v>
      </c>
      <c r="AQ1885" s="178">
        <f t="shared" si="265"/>
        <v>0</v>
      </c>
      <c r="AR1885" s="178">
        <f t="shared" si="266"/>
        <v>0</v>
      </c>
      <c r="AS1885" s="178">
        <f t="shared" si="267"/>
        <v>0</v>
      </c>
      <c r="AT1885" s="178">
        <f t="shared" si="268"/>
        <v>0</v>
      </c>
      <c r="AU1885">
        <f t="shared" si="269"/>
        <v>0</v>
      </c>
    </row>
    <row r="1886" spans="1:47">
      <c r="A1886" t="str">
        <f>IF(All_Tasks!A1886="","",All_Tasks!A1886)</f>
        <v/>
      </c>
      <c r="B1886" t="str">
        <f>IF(All_Tasks!B1886="","",All_Tasks!B1886)</f>
        <v/>
      </c>
      <c r="C1886" t="str">
        <f>IF(All_Tasks!C1886="","",All_Tasks!C1886)</f>
        <v/>
      </c>
      <c r="D1886" t="str">
        <f>IF(All_Tasks!D1886="","",All_Tasks!D1886)</f>
        <v/>
      </c>
      <c r="E1886" t="str">
        <f>IF(All_Tasks!V1886&lt;&gt;"",All_Tasks!V1886,IF(All_Tasks!E1886&lt;&gt;"",All_Tasks!E1886,""))</f>
        <v/>
      </c>
      <c r="F1886" t="str">
        <f>IF(All_Tasks!F1886="","",All_Tasks!F1886)</f>
        <v/>
      </c>
      <c r="G1886" t="str">
        <f>IF(All_Tasks!G1886="","",All_Tasks!G1886)</f>
        <v/>
      </c>
      <c r="H1886" s="231" t="str">
        <f>IF(All_Tasks!H1886="","",All_Tasks!H1886)</f>
        <v/>
      </c>
      <c r="I1886" t="str">
        <f>IF(All_Tasks!I1886="","",All_Tasks!I1886)</f>
        <v/>
      </c>
      <c r="J1886" t="str">
        <f>IF(All_Tasks!J1886="","",All_Tasks!J1886)</f>
        <v/>
      </c>
      <c r="K1886" t="str">
        <f>IF(All_Tasks!K1886="","",All_Tasks!K1886)</f>
        <v/>
      </c>
      <c r="L1886" s="231" t="str">
        <f>IF(All_Tasks!L1886="","",All_Tasks!L1886)</f>
        <v/>
      </c>
      <c r="M1886" t="str">
        <f>IF(All_Tasks!M1886="","",All_Tasks!M1886)</f>
        <v/>
      </c>
      <c r="N1886" t="str">
        <f>IF(All_Tasks!N1886="","",All_Tasks!N1886)</f>
        <v/>
      </c>
      <c r="O1886" t="str">
        <f>IF(All_Tasks!O1886="","",All_Tasks!O1886)</f>
        <v/>
      </c>
      <c r="P1886" s="181">
        <f>IF(All_Tasks!P1886="",0,All_Tasks!P1886)</f>
        <v>0</v>
      </c>
      <c r="Q1886" s="181">
        <f>IF(All_Tasks!Q1886="",0,All_Tasks!Q1886)</f>
        <v>0</v>
      </c>
      <c r="R1886" s="181">
        <f>IF(All_Tasks!R1886="",0,All_Tasks!R1886)</f>
        <v>0</v>
      </c>
      <c r="S1886" s="181" t="str">
        <f>IF(All_Tasks!S1886="","",All_Tasks!S1886)</f>
        <v/>
      </c>
      <c r="T1886" t="str">
        <f>IF(All_Tasks!T1886="","",All_Tasks!T1886)</f>
        <v/>
      </c>
      <c r="U1886" t="str">
        <f>IF(All_Tasks!U1886="","",All_Tasks!U1886)</f>
        <v/>
      </c>
      <c r="V1886">
        <f>IF(A1886="",0,IFERROR(MATCH(A1886,Scope_Labor_Rates!$A$6:$A$46,0)+5,0))</f>
        <v>0</v>
      </c>
      <c r="W1886" s="178">
        <f>IF(V1886&gt;0,INDEX(Scope_Labor_Rates!$C$6:$C$46,V1886-5),0)</f>
        <v>0</v>
      </c>
      <c r="X1886" s="178">
        <f>IF(V1886&gt;0,INDEX(Scope_Labor_Rates!$C$6:$C$46,V1886-5),0)</f>
        <v>0</v>
      </c>
      <c r="Y1886" s="180">
        <f>IF(V1886&gt;0,INDEX(Scope_Labor_Rates!$S$6:$S$46,V1886-5),0)</f>
        <v>0</v>
      </c>
      <c r="Z1886" s="180">
        <f>IF(V1886&gt;0,INDEX(Scope_Labor_Rates!$R$6:$R$46,V1886-5),1)</f>
        <v>1</v>
      </c>
      <c r="AA1886" s="231">
        <f t="shared" si="261"/>
        <v>0</v>
      </c>
      <c r="AB1886" t="str">
        <f t="shared" si="262"/>
        <v/>
      </c>
      <c r="AC1886" s="178" t="str">
        <f t="shared" si="263"/>
        <v/>
      </c>
      <c r="AD1886" s="181">
        <f t="shared" si="264"/>
        <v>0</v>
      </c>
      <c r="AE1886" s="178">
        <f>IF(V1886&gt;0,P1886*INDEX(Scope_Labor_Rates!$E$6:$E$46,V1886-5),0)</f>
        <v>0</v>
      </c>
      <c r="AF1886" s="181">
        <f>IF(V1886&gt;0,AE1886*INDEX(Scope_Labor_Rates!$D$6:$D$46,V1886-5)*AA1886,0)</f>
        <v>0</v>
      </c>
      <c r="AG1886" s="178">
        <f>IF(V1886&gt;0,P1886*INDEX(Scope_Labor_Rates!$G$6:$G$46,V1886-5),0)</f>
        <v>0</v>
      </c>
      <c r="AH1886" s="181">
        <f>IF(V1886&gt;0,AG1886*INDEX(Scope_Labor_Rates!$F$6:$F$46,V1886-5)*AA1886,0)</f>
        <v>0</v>
      </c>
      <c r="AI1886" s="178">
        <f>IF(V1886&gt;0,P1886*INDEX(Scope_Labor_Rates!$I$6:$I$46,V1886-5),0)</f>
        <v>0</v>
      </c>
      <c r="AJ1886" s="181">
        <f>IF(V1886&gt;0,AI1886*INDEX(Scope_Labor_Rates!$H$6:$H$46,V1886-5)*AA1886,0)</f>
        <v>0</v>
      </c>
      <c r="AK1886" s="178">
        <f>IF(V1886&gt;0,P1886*INDEX(Scope_Labor_Rates!$K$6:$K$46,V1886-5),0)</f>
        <v>0</v>
      </c>
      <c r="AL1886" s="181">
        <f>IF(V1886&gt;0,AK1886*INDEX(Scope_Labor_Rates!$J$6:$J$46,V1886-5)*AA1886,0)</f>
        <v>0</v>
      </c>
      <c r="AM1886" s="178">
        <f>IF(V1886&gt;0,P1886*INDEX(Scope_Labor_Rates!$M$6:$M$46,V1886-5),0)</f>
        <v>0</v>
      </c>
      <c r="AN1886" s="178">
        <f>IF(V1886&gt;0,AM1886*INDEX(Scope_Labor_Rates!$L$6:$L$46,V1886-5)*AA1886,0)</f>
        <v>0</v>
      </c>
      <c r="AO1886" s="178">
        <f>IF(V1886&gt;0,P1886*INDEX(Scope_Labor_Rates!$O$6:$O$46,V1886-5)*AA1886,0)</f>
        <v>0</v>
      </c>
      <c r="AP1886" s="181">
        <f>IF(V1886&gt;0,P1886*INDEX(Scope_Labor_Rates!$Q$6:$Q$46,V1886-5)*AA1886,0)</f>
        <v>0</v>
      </c>
      <c r="AQ1886" s="178">
        <f t="shared" si="265"/>
        <v>0</v>
      </c>
      <c r="AR1886" s="178">
        <f t="shared" si="266"/>
        <v>0</v>
      </c>
      <c r="AS1886" s="178">
        <f t="shared" si="267"/>
        <v>0</v>
      </c>
      <c r="AT1886" s="178">
        <f t="shared" si="268"/>
        <v>0</v>
      </c>
      <c r="AU1886">
        <f t="shared" si="269"/>
        <v>0</v>
      </c>
    </row>
    <row r="1887" spans="1:47">
      <c r="A1887" t="str">
        <f>IF(All_Tasks!A1887="","",All_Tasks!A1887)</f>
        <v/>
      </c>
      <c r="B1887" t="str">
        <f>IF(All_Tasks!B1887="","",All_Tasks!B1887)</f>
        <v/>
      </c>
      <c r="C1887" t="str">
        <f>IF(All_Tasks!C1887="","",All_Tasks!C1887)</f>
        <v/>
      </c>
      <c r="D1887" t="str">
        <f>IF(All_Tasks!D1887="","",All_Tasks!D1887)</f>
        <v/>
      </c>
      <c r="E1887" t="str">
        <f>IF(All_Tasks!V1887&lt;&gt;"",All_Tasks!V1887,IF(All_Tasks!E1887&lt;&gt;"",All_Tasks!E1887,""))</f>
        <v/>
      </c>
      <c r="F1887" t="str">
        <f>IF(All_Tasks!F1887="","",All_Tasks!F1887)</f>
        <v/>
      </c>
      <c r="G1887" t="str">
        <f>IF(All_Tasks!G1887="","",All_Tasks!G1887)</f>
        <v/>
      </c>
      <c r="H1887" s="231" t="str">
        <f>IF(All_Tasks!H1887="","",All_Tasks!H1887)</f>
        <v/>
      </c>
      <c r="I1887" t="str">
        <f>IF(All_Tasks!I1887="","",All_Tasks!I1887)</f>
        <v/>
      </c>
      <c r="J1887" t="str">
        <f>IF(All_Tasks!J1887="","",All_Tasks!J1887)</f>
        <v/>
      </c>
      <c r="K1887" t="str">
        <f>IF(All_Tasks!K1887="","",All_Tasks!K1887)</f>
        <v/>
      </c>
      <c r="L1887" s="231" t="str">
        <f>IF(All_Tasks!L1887="","",All_Tasks!L1887)</f>
        <v/>
      </c>
      <c r="M1887" t="str">
        <f>IF(All_Tasks!M1887="","",All_Tasks!M1887)</f>
        <v/>
      </c>
      <c r="N1887" t="str">
        <f>IF(All_Tasks!N1887="","",All_Tasks!N1887)</f>
        <v/>
      </c>
      <c r="O1887" t="str">
        <f>IF(All_Tasks!O1887="","",All_Tasks!O1887)</f>
        <v/>
      </c>
      <c r="P1887" s="181">
        <f>IF(All_Tasks!P1887="",0,All_Tasks!P1887)</f>
        <v>0</v>
      </c>
      <c r="Q1887" s="181">
        <f>IF(All_Tasks!Q1887="",0,All_Tasks!Q1887)</f>
        <v>0</v>
      </c>
      <c r="R1887" s="181">
        <f>IF(All_Tasks!R1887="",0,All_Tasks!R1887)</f>
        <v>0</v>
      </c>
      <c r="S1887" s="181" t="str">
        <f>IF(All_Tasks!S1887="","",All_Tasks!S1887)</f>
        <v/>
      </c>
      <c r="T1887" t="str">
        <f>IF(All_Tasks!T1887="","",All_Tasks!T1887)</f>
        <v/>
      </c>
      <c r="U1887" t="str">
        <f>IF(All_Tasks!U1887="","",All_Tasks!U1887)</f>
        <v/>
      </c>
      <c r="V1887">
        <f>IF(A1887="",0,IFERROR(MATCH(A1887,Scope_Labor_Rates!$A$6:$A$46,0)+5,0))</f>
        <v>0</v>
      </c>
      <c r="W1887" s="178">
        <f>IF(V1887&gt;0,INDEX(Scope_Labor_Rates!$C$6:$C$46,V1887-5),0)</f>
        <v>0</v>
      </c>
      <c r="X1887" s="178">
        <f>IF(V1887&gt;0,INDEX(Scope_Labor_Rates!$C$6:$C$46,V1887-5),0)</f>
        <v>0</v>
      </c>
      <c r="Y1887" s="180">
        <f>IF(V1887&gt;0,INDEX(Scope_Labor_Rates!$S$6:$S$46,V1887-5),0)</f>
        <v>0</v>
      </c>
      <c r="Z1887" s="180">
        <f>IF(V1887&gt;0,INDEX(Scope_Labor_Rates!$R$6:$R$46,V1887-5),1)</f>
        <v>1</v>
      </c>
      <c r="AA1887" s="231">
        <f t="shared" si="261"/>
        <v>0</v>
      </c>
      <c r="AB1887" t="str">
        <f t="shared" si="262"/>
        <v/>
      </c>
      <c r="AC1887" s="178" t="str">
        <f t="shared" si="263"/>
        <v/>
      </c>
      <c r="AD1887" s="181">
        <f t="shared" si="264"/>
        <v>0</v>
      </c>
      <c r="AE1887" s="178">
        <f>IF(V1887&gt;0,P1887*INDEX(Scope_Labor_Rates!$E$6:$E$46,V1887-5),0)</f>
        <v>0</v>
      </c>
      <c r="AF1887" s="181">
        <f>IF(V1887&gt;0,AE1887*INDEX(Scope_Labor_Rates!$D$6:$D$46,V1887-5)*AA1887,0)</f>
        <v>0</v>
      </c>
      <c r="AG1887" s="178">
        <f>IF(V1887&gt;0,P1887*INDEX(Scope_Labor_Rates!$G$6:$G$46,V1887-5),0)</f>
        <v>0</v>
      </c>
      <c r="AH1887" s="181">
        <f>IF(V1887&gt;0,AG1887*INDEX(Scope_Labor_Rates!$F$6:$F$46,V1887-5)*AA1887,0)</f>
        <v>0</v>
      </c>
      <c r="AI1887" s="178">
        <f>IF(V1887&gt;0,P1887*INDEX(Scope_Labor_Rates!$I$6:$I$46,V1887-5),0)</f>
        <v>0</v>
      </c>
      <c r="AJ1887" s="181">
        <f>IF(V1887&gt;0,AI1887*INDEX(Scope_Labor_Rates!$H$6:$H$46,V1887-5)*AA1887,0)</f>
        <v>0</v>
      </c>
      <c r="AK1887" s="178">
        <f>IF(V1887&gt;0,P1887*INDEX(Scope_Labor_Rates!$K$6:$K$46,V1887-5),0)</f>
        <v>0</v>
      </c>
      <c r="AL1887" s="181">
        <f>IF(V1887&gt;0,AK1887*INDEX(Scope_Labor_Rates!$J$6:$J$46,V1887-5)*AA1887,0)</f>
        <v>0</v>
      </c>
      <c r="AM1887" s="178">
        <f>IF(V1887&gt;0,P1887*INDEX(Scope_Labor_Rates!$M$6:$M$46,V1887-5),0)</f>
        <v>0</v>
      </c>
      <c r="AN1887" s="178">
        <f>IF(V1887&gt;0,AM1887*INDEX(Scope_Labor_Rates!$L$6:$L$46,V1887-5)*AA1887,0)</f>
        <v>0</v>
      </c>
      <c r="AO1887" s="178">
        <f>IF(V1887&gt;0,P1887*INDEX(Scope_Labor_Rates!$O$6:$O$46,V1887-5)*AA1887,0)</f>
        <v>0</v>
      </c>
      <c r="AP1887" s="181">
        <f>IF(V1887&gt;0,P1887*INDEX(Scope_Labor_Rates!$Q$6:$Q$46,V1887-5)*AA1887,0)</f>
        <v>0</v>
      </c>
      <c r="AQ1887" s="178">
        <f t="shared" si="265"/>
        <v>0</v>
      </c>
      <c r="AR1887" s="178">
        <f t="shared" si="266"/>
        <v>0</v>
      </c>
      <c r="AS1887" s="178">
        <f t="shared" si="267"/>
        <v>0</v>
      </c>
      <c r="AT1887" s="178">
        <f t="shared" si="268"/>
        <v>0</v>
      </c>
      <c r="AU1887">
        <f t="shared" si="269"/>
        <v>0</v>
      </c>
    </row>
    <row r="1888" spans="1:47">
      <c r="A1888" t="str">
        <f>IF(All_Tasks!A1888="","",All_Tasks!A1888)</f>
        <v/>
      </c>
      <c r="B1888" t="str">
        <f>IF(All_Tasks!B1888="","",All_Tasks!B1888)</f>
        <v/>
      </c>
      <c r="C1888" t="str">
        <f>IF(All_Tasks!C1888="","",All_Tasks!C1888)</f>
        <v/>
      </c>
      <c r="D1888" t="str">
        <f>IF(All_Tasks!D1888="","",All_Tasks!D1888)</f>
        <v/>
      </c>
      <c r="E1888" t="str">
        <f>IF(All_Tasks!V1888&lt;&gt;"",All_Tasks!V1888,IF(All_Tasks!E1888&lt;&gt;"",All_Tasks!E1888,""))</f>
        <v/>
      </c>
      <c r="F1888" t="str">
        <f>IF(All_Tasks!F1888="","",All_Tasks!F1888)</f>
        <v/>
      </c>
      <c r="G1888" t="str">
        <f>IF(All_Tasks!G1888="","",All_Tasks!G1888)</f>
        <v/>
      </c>
      <c r="H1888" s="231" t="str">
        <f>IF(All_Tasks!H1888="","",All_Tasks!H1888)</f>
        <v/>
      </c>
      <c r="I1888" t="str">
        <f>IF(All_Tasks!I1888="","",All_Tasks!I1888)</f>
        <v/>
      </c>
      <c r="J1888" t="str">
        <f>IF(All_Tasks!J1888="","",All_Tasks!J1888)</f>
        <v/>
      </c>
      <c r="K1888" t="str">
        <f>IF(All_Tasks!K1888="","",All_Tasks!K1888)</f>
        <v/>
      </c>
      <c r="L1888" s="231" t="str">
        <f>IF(All_Tasks!L1888="","",All_Tasks!L1888)</f>
        <v/>
      </c>
      <c r="M1888" t="str">
        <f>IF(All_Tasks!M1888="","",All_Tasks!M1888)</f>
        <v/>
      </c>
      <c r="N1888" t="str">
        <f>IF(All_Tasks!N1888="","",All_Tasks!N1888)</f>
        <v/>
      </c>
      <c r="O1888" t="str">
        <f>IF(All_Tasks!O1888="","",All_Tasks!O1888)</f>
        <v/>
      </c>
      <c r="P1888" s="181">
        <f>IF(All_Tasks!P1888="",0,All_Tasks!P1888)</f>
        <v>0</v>
      </c>
      <c r="Q1888" s="181">
        <f>IF(All_Tasks!Q1888="",0,All_Tasks!Q1888)</f>
        <v>0</v>
      </c>
      <c r="R1888" s="181">
        <f>IF(All_Tasks!R1888="",0,All_Tasks!R1888)</f>
        <v>0</v>
      </c>
      <c r="S1888" s="181" t="str">
        <f>IF(All_Tasks!S1888="","",All_Tasks!S1888)</f>
        <v/>
      </c>
      <c r="T1888" t="str">
        <f>IF(All_Tasks!T1888="","",All_Tasks!T1888)</f>
        <v/>
      </c>
      <c r="U1888" t="str">
        <f>IF(All_Tasks!U1888="","",All_Tasks!U1888)</f>
        <v/>
      </c>
      <c r="V1888">
        <f>IF(A1888="",0,IFERROR(MATCH(A1888,Scope_Labor_Rates!$A$6:$A$46,0)+5,0))</f>
        <v>0</v>
      </c>
      <c r="W1888" s="178">
        <f>IF(V1888&gt;0,INDEX(Scope_Labor_Rates!$C$6:$C$46,V1888-5),0)</f>
        <v>0</v>
      </c>
      <c r="X1888" s="178">
        <f>IF(V1888&gt;0,INDEX(Scope_Labor_Rates!$C$6:$C$46,V1888-5),0)</f>
        <v>0</v>
      </c>
      <c r="Y1888" s="180">
        <f>IF(V1888&gt;0,INDEX(Scope_Labor_Rates!$S$6:$S$46,V1888-5),0)</f>
        <v>0</v>
      </c>
      <c r="Z1888" s="180">
        <f>IF(V1888&gt;0,INDEX(Scope_Labor_Rates!$R$6:$R$46,V1888-5),1)</f>
        <v>1</v>
      </c>
      <c r="AA1888" s="231">
        <f t="shared" si="261"/>
        <v>0</v>
      </c>
      <c r="AB1888" t="str">
        <f t="shared" si="262"/>
        <v/>
      </c>
      <c r="AC1888" s="178" t="str">
        <f t="shared" si="263"/>
        <v/>
      </c>
      <c r="AD1888" s="181">
        <f t="shared" si="264"/>
        <v>0</v>
      </c>
      <c r="AE1888" s="178">
        <f>IF(V1888&gt;0,P1888*INDEX(Scope_Labor_Rates!$E$6:$E$46,V1888-5),0)</f>
        <v>0</v>
      </c>
      <c r="AF1888" s="181">
        <f>IF(V1888&gt;0,AE1888*INDEX(Scope_Labor_Rates!$D$6:$D$46,V1888-5)*AA1888,0)</f>
        <v>0</v>
      </c>
      <c r="AG1888" s="178">
        <f>IF(V1888&gt;0,P1888*INDEX(Scope_Labor_Rates!$G$6:$G$46,V1888-5),0)</f>
        <v>0</v>
      </c>
      <c r="AH1888" s="181">
        <f>IF(V1888&gt;0,AG1888*INDEX(Scope_Labor_Rates!$F$6:$F$46,V1888-5)*AA1888,0)</f>
        <v>0</v>
      </c>
      <c r="AI1888" s="178">
        <f>IF(V1888&gt;0,P1888*INDEX(Scope_Labor_Rates!$I$6:$I$46,V1888-5),0)</f>
        <v>0</v>
      </c>
      <c r="AJ1888" s="181">
        <f>IF(V1888&gt;0,AI1888*INDEX(Scope_Labor_Rates!$H$6:$H$46,V1888-5)*AA1888,0)</f>
        <v>0</v>
      </c>
      <c r="AK1888" s="178">
        <f>IF(V1888&gt;0,P1888*INDEX(Scope_Labor_Rates!$K$6:$K$46,V1888-5),0)</f>
        <v>0</v>
      </c>
      <c r="AL1888" s="181">
        <f>IF(V1888&gt;0,AK1888*INDEX(Scope_Labor_Rates!$J$6:$J$46,V1888-5)*AA1888,0)</f>
        <v>0</v>
      </c>
      <c r="AM1888" s="178">
        <f>IF(V1888&gt;0,P1888*INDEX(Scope_Labor_Rates!$M$6:$M$46,V1888-5),0)</f>
        <v>0</v>
      </c>
      <c r="AN1888" s="178">
        <f>IF(V1888&gt;0,AM1888*INDEX(Scope_Labor_Rates!$L$6:$L$46,V1888-5)*AA1888,0)</f>
        <v>0</v>
      </c>
      <c r="AO1888" s="178">
        <f>IF(V1888&gt;0,P1888*INDEX(Scope_Labor_Rates!$O$6:$O$46,V1888-5)*AA1888,0)</f>
        <v>0</v>
      </c>
      <c r="AP1888" s="181">
        <f>IF(V1888&gt;0,P1888*INDEX(Scope_Labor_Rates!$Q$6:$Q$46,V1888-5)*AA1888,0)</f>
        <v>0</v>
      </c>
      <c r="AQ1888" s="178">
        <f t="shared" si="265"/>
        <v>0</v>
      </c>
      <c r="AR1888" s="178">
        <f t="shared" si="266"/>
        <v>0</v>
      </c>
      <c r="AS1888" s="178">
        <f t="shared" si="267"/>
        <v>0</v>
      </c>
      <c r="AT1888" s="178">
        <f t="shared" si="268"/>
        <v>0</v>
      </c>
      <c r="AU1888">
        <f t="shared" si="269"/>
        <v>0</v>
      </c>
    </row>
    <row r="1889" spans="1:47">
      <c r="A1889" t="str">
        <f>IF(All_Tasks!A1889="","",All_Tasks!A1889)</f>
        <v/>
      </c>
      <c r="B1889" t="str">
        <f>IF(All_Tasks!B1889="","",All_Tasks!B1889)</f>
        <v/>
      </c>
      <c r="C1889" t="str">
        <f>IF(All_Tasks!C1889="","",All_Tasks!C1889)</f>
        <v/>
      </c>
      <c r="D1889" t="str">
        <f>IF(All_Tasks!D1889="","",All_Tasks!D1889)</f>
        <v/>
      </c>
      <c r="E1889" t="str">
        <f>IF(All_Tasks!V1889&lt;&gt;"",All_Tasks!V1889,IF(All_Tasks!E1889&lt;&gt;"",All_Tasks!E1889,""))</f>
        <v/>
      </c>
      <c r="F1889" t="str">
        <f>IF(All_Tasks!F1889="","",All_Tasks!F1889)</f>
        <v/>
      </c>
      <c r="G1889" t="str">
        <f>IF(All_Tasks!G1889="","",All_Tasks!G1889)</f>
        <v/>
      </c>
      <c r="H1889" s="231" t="str">
        <f>IF(All_Tasks!H1889="","",All_Tasks!H1889)</f>
        <v/>
      </c>
      <c r="I1889" t="str">
        <f>IF(All_Tasks!I1889="","",All_Tasks!I1889)</f>
        <v/>
      </c>
      <c r="J1889" t="str">
        <f>IF(All_Tasks!J1889="","",All_Tasks!J1889)</f>
        <v/>
      </c>
      <c r="K1889" t="str">
        <f>IF(All_Tasks!K1889="","",All_Tasks!K1889)</f>
        <v/>
      </c>
      <c r="L1889" s="231" t="str">
        <f>IF(All_Tasks!L1889="","",All_Tasks!L1889)</f>
        <v/>
      </c>
      <c r="M1889" t="str">
        <f>IF(All_Tasks!M1889="","",All_Tasks!M1889)</f>
        <v/>
      </c>
      <c r="N1889" t="str">
        <f>IF(All_Tasks!N1889="","",All_Tasks!N1889)</f>
        <v/>
      </c>
      <c r="O1889" t="str">
        <f>IF(All_Tasks!O1889="","",All_Tasks!O1889)</f>
        <v/>
      </c>
      <c r="P1889" s="181">
        <f>IF(All_Tasks!P1889="",0,All_Tasks!P1889)</f>
        <v>0</v>
      </c>
      <c r="Q1889" s="181">
        <f>IF(All_Tasks!Q1889="",0,All_Tasks!Q1889)</f>
        <v>0</v>
      </c>
      <c r="R1889" s="181">
        <f>IF(All_Tasks!R1889="",0,All_Tasks!R1889)</f>
        <v>0</v>
      </c>
      <c r="S1889" s="181" t="str">
        <f>IF(All_Tasks!S1889="","",All_Tasks!S1889)</f>
        <v/>
      </c>
      <c r="T1889" t="str">
        <f>IF(All_Tasks!T1889="","",All_Tasks!T1889)</f>
        <v/>
      </c>
      <c r="U1889" t="str">
        <f>IF(All_Tasks!U1889="","",All_Tasks!U1889)</f>
        <v/>
      </c>
      <c r="V1889">
        <f>IF(A1889="",0,IFERROR(MATCH(A1889,Scope_Labor_Rates!$A$6:$A$46,0)+5,0))</f>
        <v>0</v>
      </c>
      <c r="W1889" s="178">
        <f>IF(V1889&gt;0,INDEX(Scope_Labor_Rates!$C$6:$C$46,V1889-5),0)</f>
        <v>0</v>
      </c>
      <c r="X1889" s="178">
        <f>IF(V1889&gt;0,INDEX(Scope_Labor_Rates!$C$6:$C$46,V1889-5),0)</f>
        <v>0</v>
      </c>
      <c r="Y1889" s="180">
        <f>IF(V1889&gt;0,INDEX(Scope_Labor_Rates!$S$6:$S$46,V1889-5),0)</f>
        <v>0</v>
      </c>
      <c r="Z1889" s="180">
        <f>IF(V1889&gt;0,INDEX(Scope_Labor_Rates!$R$6:$R$46,V1889-5),1)</f>
        <v>1</v>
      </c>
      <c r="AA1889" s="231">
        <f t="shared" si="261"/>
        <v>0</v>
      </c>
      <c r="AB1889" t="str">
        <f t="shared" si="262"/>
        <v/>
      </c>
      <c r="AC1889" s="178" t="str">
        <f t="shared" si="263"/>
        <v/>
      </c>
      <c r="AD1889" s="181">
        <f t="shared" si="264"/>
        <v>0</v>
      </c>
      <c r="AE1889" s="178">
        <f>IF(V1889&gt;0,P1889*INDEX(Scope_Labor_Rates!$E$6:$E$46,V1889-5),0)</f>
        <v>0</v>
      </c>
      <c r="AF1889" s="181">
        <f>IF(V1889&gt;0,AE1889*INDEX(Scope_Labor_Rates!$D$6:$D$46,V1889-5)*AA1889,0)</f>
        <v>0</v>
      </c>
      <c r="AG1889" s="178">
        <f>IF(V1889&gt;0,P1889*INDEX(Scope_Labor_Rates!$G$6:$G$46,V1889-5),0)</f>
        <v>0</v>
      </c>
      <c r="AH1889" s="181">
        <f>IF(V1889&gt;0,AG1889*INDEX(Scope_Labor_Rates!$F$6:$F$46,V1889-5)*AA1889,0)</f>
        <v>0</v>
      </c>
      <c r="AI1889" s="178">
        <f>IF(V1889&gt;0,P1889*INDEX(Scope_Labor_Rates!$I$6:$I$46,V1889-5),0)</f>
        <v>0</v>
      </c>
      <c r="AJ1889" s="181">
        <f>IF(V1889&gt;0,AI1889*INDEX(Scope_Labor_Rates!$H$6:$H$46,V1889-5)*AA1889,0)</f>
        <v>0</v>
      </c>
      <c r="AK1889" s="178">
        <f>IF(V1889&gt;0,P1889*INDEX(Scope_Labor_Rates!$K$6:$K$46,V1889-5),0)</f>
        <v>0</v>
      </c>
      <c r="AL1889" s="181">
        <f>IF(V1889&gt;0,AK1889*INDEX(Scope_Labor_Rates!$J$6:$J$46,V1889-5)*AA1889,0)</f>
        <v>0</v>
      </c>
      <c r="AM1889" s="178">
        <f>IF(V1889&gt;0,P1889*INDEX(Scope_Labor_Rates!$M$6:$M$46,V1889-5),0)</f>
        <v>0</v>
      </c>
      <c r="AN1889" s="178">
        <f>IF(V1889&gt;0,AM1889*INDEX(Scope_Labor_Rates!$L$6:$L$46,V1889-5)*AA1889,0)</f>
        <v>0</v>
      </c>
      <c r="AO1889" s="178">
        <f>IF(V1889&gt;0,P1889*INDEX(Scope_Labor_Rates!$O$6:$O$46,V1889-5)*AA1889,0)</f>
        <v>0</v>
      </c>
      <c r="AP1889" s="181">
        <f>IF(V1889&gt;0,P1889*INDEX(Scope_Labor_Rates!$Q$6:$Q$46,V1889-5)*AA1889,0)</f>
        <v>0</v>
      </c>
      <c r="AQ1889" s="178">
        <f t="shared" si="265"/>
        <v>0</v>
      </c>
      <c r="AR1889" s="178">
        <f t="shared" si="266"/>
        <v>0</v>
      </c>
      <c r="AS1889" s="178">
        <f t="shared" si="267"/>
        <v>0</v>
      </c>
      <c r="AT1889" s="178">
        <f t="shared" si="268"/>
        <v>0</v>
      </c>
      <c r="AU1889">
        <f t="shared" si="269"/>
        <v>0</v>
      </c>
    </row>
    <row r="1890" spans="1:47">
      <c r="A1890" t="str">
        <f>IF(All_Tasks!A1890="","",All_Tasks!A1890)</f>
        <v/>
      </c>
      <c r="B1890" t="str">
        <f>IF(All_Tasks!B1890="","",All_Tasks!B1890)</f>
        <v/>
      </c>
      <c r="C1890" t="str">
        <f>IF(All_Tasks!C1890="","",All_Tasks!C1890)</f>
        <v/>
      </c>
      <c r="D1890" t="str">
        <f>IF(All_Tasks!D1890="","",All_Tasks!D1890)</f>
        <v/>
      </c>
      <c r="E1890" t="str">
        <f>IF(All_Tasks!V1890&lt;&gt;"",All_Tasks!V1890,IF(All_Tasks!E1890&lt;&gt;"",All_Tasks!E1890,""))</f>
        <v/>
      </c>
      <c r="F1890" t="str">
        <f>IF(All_Tasks!F1890="","",All_Tasks!F1890)</f>
        <v/>
      </c>
      <c r="G1890" t="str">
        <f>IF(All_Tasks!G1890="","",All_Tasks!G1890)</f>
        <v/>
      </c>
      <c r="H1890" s="231" t="str">
        <f>IF(All_Tasks!H1890="","",All_Tasks!H1890)</f>
        <v/>
      </c>
      <c r="I1890" t="str">
        <f>IF(All_Tasks!I1890="","",All_Tasks!I1890)</f>
        <v/>
      </c>
      <c r="J1890" t="str">
        <f>IF(All_Tasks!J1890="","",All_Tasks!J1890)</f>
        <v/>
      </c>
      <c r="K1890" t="str">
        <f>IF(All_Tasks!K1890="","",All_Tasks!K1890)</f>
        <v/>
      </c>
      <c r="L1890" s="231" t="str">
        <f>IF(All_Tasks!L1890="","",All_Tasks!L1890)</f>
        <v/>
      </c>
      <c r="M1890" t="str">
        <f>IF(All_Tasks!M1890="","",All_Tasks!M1890)</f>
        <v/>
      </c>
      <c r="N1890" t="str">
        <f>IF(All_Tasks!N1890="","",All_Tasks!N1890)</f>
        <v/>
      </c>
      <c r="O1890" t="str">
        <f>IF(All_Tasks!O1890="","",All_Tasks!O1890)</f>
        <v/>
      </c>
      <c r="P1890" s="181">
        <f>IF(All_Tasks!P1890="",0,All_Tasks!P1890)</f>
        <v>0</v>
      </c>
      <c r="Q1890" s="181">
        <f>IF(All_Tasks!Q1890="",0,All_Tasks!Q1890)</f>
        <v>0</v>
      </c>
      <c r="R1890" s="181">
        <f>IF(All_Tasks!R1890="",0,All_Tasks!R1890)</f>
        <v>0</v>
      </c>
      <c r="S1890" s="181" t="str">
        <f>IF(All_Tasks!S1890="","",All_Tasks!S1890)</f>
        <v/>
      </c>
      <c r="T1890" t="str">
        <f>IF(All_Tasks!T1890="","",All_Tasks!T1890)</f>
        <v/>
      </c>
      <c r="U1890" t="str">
        <f>IF(All_Tasks!U1890="","",All_Tasks!U1890)</f>
        <v/>
      </c>
      <c r="V1890">
        <f>IF(A1890="",0,IFERROR(MATCH(A1890,Scope_Labor_Rates!$A$6:$A$46,0)+5,0))</f>
        <v>0</v>
      </c>
      <c r="W1890" s="178">
        <f>IF(V1890&gt;0,INDEX(Scope_Labor_Rates!$C$6:$C$46,V1890-5),0)</f>
        <v>0</v>
      </c>
      <c r="X1890" s="178">
        <f>IF(V1890&gt;0,INDEX(Scope_Labor_Rates!$C$6:$C$46,V1890-5),0)</f>
        <v>0</v>
      </c>
      <c r="Y1890" s="180">
        <f>IF(V1890&gt;0,INDEX(Scope_Labor_Rates!$S$6:$S$46,V1890-5),0)</f>
        <v>0</v>
      </c>
      <c r="Z1890" s="180">
        <f>IF(V1890&gt;0,INDEX(Scope_Labor_Rates!$R$6:$R$46,V1890-5),1)</f>
        <v>1</v>
      </c>
      <c r="AA1890" s="231">
        <f t="shared" si="261"/>
        <v>0</v>
      </c>
      <c r="AB1890" t="str">
        <f t="shared" si="262"/>
        <v/>
      </c>
      <c r="AC1890" s="178" t="str">
        <f t="shared" si="263"/>
        <v/>
      </c>
      <c r="AD1890" s="181">
        <f t="shared" si="264"/>
        <v>0</v>
      </c>
      <c r="AE1890" s="178">
        <f>IF(V1890&gt;0,P1890*INDEX(Scope_Labor_Rates!$E$6:$E$46,V1890-5),0)</f>
        <v>0</v>
      </c>
      <c r="AF1890" s="181">
        <f>IF(V1890&gt;0,AE1890*INDEX(Scope_Labor_Rates!$D$6:$D$46,V1890-5)*AA1890,0)</f>
        <v>0</v>
      </c>
      <c r="AG1890" s="178">
        <f>IF(V1890&gt;0,P1890*INDEX(Scope_Labor_Rates!$G$6:$G$46,V1890-5),0)</f>
        <v>0</v>
      </c>
      <c r="AH1890" s="181">
        <f>IF(V1890&gt;0,AG1890*INDEX(Scope_Labor_Rates!$F$6:$F$46,V1890-5)*AA1890,0)</f>
        <v>0</v>
      </c>
      <c r="AI1890" s="178">
        <f>IF(V1890&gt;0,P1890*INDEX(Scope_Labor_Rates!$I$6:$I$46,V1890-5),0)</f>
        <v>0</v>
      </c>
      <c r="AJ1890" s="181">
        <f>IF(V1890&gt;0,AI1890*INDEX(Scope_Labor_Rates!$H$6:$H$46,V1890-5)*AA1890,0)</f>
        <v>0</v>
      </c>
      <c r="AK1890" s="178">
        <f>IF(V1890&gt;0,P1890*INDEX(Scope_Labor_Rates!$K$6:$K$46,V1890-5),0)</f>
        <v>0</v>
      </c>
      <c r="AL1890" s="181">
        <f>IF(V1890&gt;0,AK1890*INDEX(Scope_Labor_Rates!$J$6:$J$46,V1890-5)*AA1890,0)</f>
        <v>0</v>
      </c>
      <c r="AM1890" s="178">
        <f>IF(V1890&gt;0,P1890*INDEX(Scope_Labor_Rates!$M$6:$M$46,V1890-5),0)</f>
        <v>0</v>
      </c>
      <c r="AN1890" s="178">
        <f>IF(V1890&gt;0,AM1890*INDEX(Scope_Labor_Rates!$L$6:$L$46,V1890-5)*AA1890,0)</f>
        <v>0</v>
      </c>
      <c r="AO1890" s="178">
        <f>IF(V1890&gt;0,P1890*INDEX(Scope_Labor_Rates!$O$6:$O$46,V1890-5)*AA1890,0)</f>
        <v>0</v>
      </c>
      <c r="AP1890" s="181">
        <f>IF(V1890&gt;0,P1890*INDEX(Scope_Labor_Rates!$Q$6:$Q$46,V1890-5)*AA1890,0)</f>
        <v>0</v>
      </c>
      <c r="AQ1890" s="178">
        <f t="shared" si="265"/>
        <v>0</v>
      </c>
      <c r="AR1890" s="178">
        <f t="shared" si="266"/>
        <v>0</v>
      </c>
      <c r="AS1890" s="178">
        <f t="shared" si="267"/>
        <v>0</v>
      </c>
      <c r="AT1890" s="178">
        <f t="shared" si="268"/>
        <v>0</v>
      </c>
      <c r="AU1890">
        <f t="shared" si="269"/>
        <v>0</v>
      </c>
    </row>
    <row r="1891" spans="1:47">
      <c r="A1891" t="str">
        <f>IF(All_Tasks!A1891="","",All_Tasks!A1891)</f>
        <v/>
      </c>
      <c r="B1891" t="str">
        <f>IF(All_Tasks!B1891="","",All_Tasks!B1891)</f>
        <v/>
      </c>
      <c r="C1891" t="str">
        <f>IF(All_Tasks!C1891="","",All_Tasks!C1891)</f>
        <v/>
      </c>
      <c r="D1891" t="str">
        <f>IF(All_Tasks!D1891="","",All_Tasks!D1891)</f>
        <v/>
      </c>
      <c r="E1891" t="str">
        <f>IF(All_Tasks!V1891&lt;&gt;"",All_Tasks!V1891,IF(All_Tasks!E1891&lt;&gt;"",All_Tasks!E1891,""))</f>
        <v/>
      </c>
      <c r="F1891" t="str">
        <f>IF(All_Tasks!F1891="","",All_Tasks!F1891)</f>
        <v/>
      </c>
      <c r="G1891" t="str">
        <f>IF(All_Tasks!G1891="","",All_Tasks!G1891)</f>
        <v/>
      </c>
      <c r="H1891" s="231" t="str">
        <f>IF(All_Tasks!H1891="","",All_Tasks!H1891)</f>
        <v/>
      </c>
      <c r="I1891" t="str">
        <f>IF(All_Tasks!I1891="","",All_Tasks!I1891)</f>
        <v/>
      </c>
      <c r="J1891" t="str">
        <f>IF(All_Tasks!J1891="","",All_Tasks!J1891)</f>
        <v/>
      </c>
      <c r="K1891" t="str">
        <f>IF(All_Tasks!K1891="","",All_Tasks!K1891)</f>
        <v/>
      </c>
      <c r="L1891" s="231" t="str">
        <f>IF(All_Tasks!L1891="","",All_Tasks!L1891)</f>
        <v/>
      </c>
      <c r="M1891" t="str">
        <f>IF(All_Tasks!M1891="","",All_Tasks!M1891)</f>
        <v/>
      </c>
      <c r="N1891" t="str">
        <f>IF(All_Tasks!N1891="","",All_Tasks!N1891)</f>
        <v/>
      </c>
      <c r="O1891" t="str">
        <f>IF(All_Tasks!O1891="","",All_Tasks!O1891)</f>
        <v/>
      </c>
      <c r="P1891" s="181">
        <f>IF(All_Tasks!P1891="",0,All_Tasks!P1891)</f>
        <v>0</v>
      </c>
      <c r="Q1891" s="181">
        <f>IF(All_Tasks!Q1891="",0,All_Tasks!Q1891)</f>
        <v>0</v>
      </c>
      <c r="R1891" s="181">
        <f>IF(All_Tasks!R1891="",0,All_Tasks!R1891)</f>
        <v>0</v>
      </c>
      <c r="S1891" s="181" t="str">
        <f>IF(All_Tasks!S1891="","",All_Tasks!S1891)</f>
        <v/>
      </c>
      <c r="T1891" t="str">
        <f>IF(All_Tasks!T1891="","",All_Tasks!T1891)</f>
        <v/>
      </c>
      <c r="U1891" t="str">
        <f>IF(All_Tasks!U1891="","",All_Tasks!U1891)</f>
        <v/>
      </c>
      <c r="V1891">
        <f>IF(A1891="",0,IFERROR(MATCH(A1891,Scope_Labor_Rates!$A$6:$A$46,0)+5,0))</f>
        <v>0</v>
      </c>
      <c r="W1891" s="178">
        <f>IF(V1891&gt;0,INDEX(Scope_Labor_Rates!$C$6:$C$46,V1891-5),0)</f>
        <v>0</v>
      </c>
      <c r="X1891" s="178">
        <f>IF(V1891&gt;0,INDEX(Scope_Labor_Rates!$C$6:$C$46,V1891-5),0)</f>
        <v>0</v>
      </c>
      <c r="Y1891" s="180">
        <f>IF(V1891&gt;0,INDEX(Scope_Labor_Rates!$S$6:$S$46,V1891-5),0)</f>
        <v>0</v>
      </c>
      <c r="Z1891" s="180">
        <f>IF(V1891&gt;0,INDEX(Scope_Labor_Rates!$R$6:$R$46,V1891-5),1)</f>
        <v>1</v>
      </c>
      <c r="AA1891" s="231">
        <f t="shared" si="261"/>
        <v>0</v>
      </c>
      <c r="AB1891" t="str">
        <f t="shared" si="262"/>
        <v/>
      </c>
      <c r="AC1891" s="178" t="str">
        <f t="shared" si="263"/>
        <v/>
      </c>
      <c r="AD1891" s="181">
        <f t="shared" si="264"/>
        <v>0</v>
      </c>
      <c r="AE1891" s="178">
        <f>IF(V1891&gt;0,P1891*INDEX(Scope_Labor_Rates!$E$6:$E$46,V1891-5),0)</f>
        <v>0</v>
      </c>
      <c r="AF1891" s="181">
        <f>IF(V1891&gt;0,AE1891*INDEX(Scope_Labor_Rates!$D$6:$D$46,V1891-5)*AA1891,0)</f>
        <v>0</v>
      </c>
      <c r="AG1891" s="178">
        <f>IF(V1891&gt;0,P1891*INDEX(Scope_Labor_Rates!$G$6:$G$46,V1891-5),0)</f>
        <v>0</v>
      </c>
      <c r="AH1891" s="181">
        <f>IF(V1891&gt;0,AG1891*INDEX(Scope_Labor_Rates!$F$6:$F$46,V1891-5)*AA1891,0)</f>
        <v>0</v>
      </c>
      <c r="AI1891" s="178">
        <f>IF(V1891&gt;0,P1891*INDEX(Scope_Labor_Rates!$I$6:$I$46,V1891-5),0)</f>
        <v>0</v>
      </c>
      <c r="AJ1891" s="181">
        <f>IF(V1891&gt;0,AI1891*INDEX(Scope_Labor_Rates!$H$6:$H$46,V1891-5)*AA1891,0)</f>
        <v>0</v>
      </c>
      <c r="AK1891" s="178">
        <f>IF(V1891&gt;0,P1891*INDEX(Scope_Labor_Rates!$K$6:$K$46,V1891-5),0)</f>
        <v>0</v>
      </c>
      <c r="AL1891" s="181">
        <f>IF(V1891&gt;0,AK1891*INDEX(Scope_Labor_Rates!$J$6:$J$46,V1891-5)*AA1891,0)</f>
        <v>0</v>
      </c>
      <c r="AM1891" s="178">
        <f>IF(V1891&gt;0,P1891*INDEX(Scope_Labor_Rates!$M$6:$M$46,V1891-5),0)</f>
        <v>0</v>
      </c>
      <c r="AN1891" s="178">
        <f>IF(V1891&gt;0,AM1891*INDEX(Scope_Labor_Rates!$L$6:$L$46,V1891-5)*AA1891,0)</f>
        <v>0</v>
      </c>
      <c r="AO1891" s="178">
        <f>IF(V1891&gt;0,P1891*INDEX(Scope_Labor_Rates!$O$6:$O$46,V1891-5)*AA1891,0)</f>
        <v>0</v>
      </c>
      <c r="AP1891" s="181">
        <f>IF(V1891&gt;0,P1891*INDEX(Scope_Labor_Rates!$Q$6:$Q$46,V1891-5)*AA1891,0)</f>
        <v>0</v>
      </c>
      <c r="AQ1891" s="178">
        <f t="shared" si="265"/>
        <v>0</v>
      </c>
      <c r="AR1891" s="178">
        <f t="shared" si="266"/>
        <v>0</v>
      </c>
      <c r="AS1891" s="178">
        <f t="shared" si="267"/>
        <v>0</v>
      </c>
      <c r="AT1891" s="178">
        <f t="shared" si="268"/>
        <v>0</v>
      </c>
      <c r="AU1891">
        <f t="shared" si="269"/>
        <v>0</v>
      </c>
    </row>
    <row r="1892" spans="1:47">
      <c r="A1892" t="str">
        <f>IF(All_Tasks!A1892="","",All_Tasks!A1892)</f>
        <v/>
      </c>
      <c r="B1892" t="str">
        <f>IF(All_Tasks!B1892="","",All_Tasks!B1892)</f>
        <v/>
      </c>
      <c r="C1892" t="str">
        <f>IF(All_Tasks!C1892="","",All_Tasks!C1892)</f>
        <v/>
      </c>
      <c r="D1892" t="str">
        <f>IF(All_Tasks!D1892="","",All_Tasks!D1892)</f>
        <v/>
      </c>
      <c r="E1892" t="str">
        <f>IF(All_Tasks!V1892&lt;&gt;"",All_Tasks!V1892,IF(All_Tasks!E1892&lt;&gt;"",All_Tasks!E1892,""))</f>
        <v/>
      </c>
      <c r="F1892" t="str">
        <f>IF(All_Tasks!F1892="","",All_Tasks!F1892)</f>
        <v/>
      </c>
      <c r="G1892" t="str">
        <f>IF(All_Tasks!G1892="","",All_Tasks!G1892)</f>
        <v/>
      </c>
      <c r="H1892" s="231" t="str">
        <f>IF(All_Tasks!H1892="","",All_Tasks!H1892)</f>
        <v/>
      </c>
      <c r="I1892" t="str">
        <f>IF(All_Tasks!I1892="","",All_Tasks!I1892)</f>
        <v/>
      </c>
      <c r="J1892" t="str">
        <f>IF(All_Tasks!J1892="","",All_Tasks!J1892)</f>
        <v/>
      </c>
      <c r="K1892" t="str">
        <f>IF(All_Tasks!K1892="","",All_Tasks!K1892)</f>
        <v/>
      </c>
      <c r="L1892" s="231" t="str">
        <f>IF(All_Tasks!L1892="","",All_Tasks!L1892)</f>
        <v/>
      </c>
      <c r="M1892" t="str">
        <f>IF(All_Tasks!M1892="","",All_Tasks!M1892)</f>
        <v/>
      </c>
      <c r="N1892" t="str">
        <f>IF(All_Tasks!N1892="","",All_Tasks!N1892)</f>
        <v/>
      </c>
      <c r="O1892" t="str">
        <f>IF(All_Tasks!O1892="","",All_Tasks!O1892)</f>
        <v/>
      </c>
      <c r="P1892" s="181">
        <f>IF(All_Tasks!P1892="",0,All_Tasks!P1892)</f>
        <v>0</v>
      </c>
      <c r="Q1892" s="181">
        <f>IF(All_Tasks!Q1892="",0,All_Tasks!Q1892)</f>
        <v>0</v>
      </c>
      <c r="R1892" s="181">
        <f>IF(All_Tasks!R1892="",0,All_Tasks!R1892)</f>
        <v>0</v>
      </c>
      <c r="S1892" s="181" t="str">
        <f>IF(All_Tasks!S1892="","",All_Tasks!S1892)</f>
        <v/>
      </c>
      <c r="T1892" t="str">
        <f>IF(All_Tasks!T1892="","",All_Tasks!T1892)</f>
        <v/>
      </c>
      <c r="U1892" t="str">
        <f>IF(All_Tasks!U1892="","",All_Tasks!U1892)</f>
        <v/>
      </c>
      <c r="V1892">
        <f>IF(A1892="",0,IFERROR(MATCH(A1892,Scope_Labor_Rates!$A$6:$A$46,0)+5,0))</f>
        <v>0</v>
      </c>
      <c r="W1892" s="178">
        <f>IF(V1892&gt;0,INDEX(Scope_Labor_Rates!$C$6:$C$46,V1892-5),0)</f>
        <v>0</v>
      </c>
      <c r="X1892" s="178">
        <f>IF(V1892&gt;0,INDEX(Scope_Labor_Rates!$C$6:$C$46,V1892-5),0)</f>
        <v>0</v>
      </c>
      <c r="Y1892" s="180">
        <f>IF(V1892&gt;0,INDEX(Scope_Labor_Rates!$S$6:$S$46,V1892-5),0)</f>
        <v>0</v>
      </c>
      <c r="Z1892" s="180">
        <f>IF(V1892&gt;0,INDEX(Scope_Labor_Rates!$R$6:$R$46,V1892-5),1)</f>
        <v>1</v>
      </c>
      <c r="AA1892" s="231">
        <f t="shared" si="261"/>
        <v>0</v>
      </c>
      <c r="AB1892" t="str">
        <f t="shared" si="262"/>
        <v/>
      </c>
      <c r="AC1892" s="178" t="str">
        <f t="shared" si="263"/>
        <v/>
      </c>
      <c r="AD1892" s="181">
        <f t="shared" si="264"/>
        <v>0</v>
      </c>
      <c r="AE1892" s="178">
        <f>IF(V1892&gt;0,P1892*INDEX(Scope_Labor_Rates!$E$6:$E$46,V1892-5),0)</f>
        <v>0</v>
      </c>
      <c r="AF1892" s="181">
        <f>IF(V1892&gt;0,AE1892*INDEX(Scope_Labor_Rates!$D$6:$D$46,V1892-5)*AA1892,0)</f>
        <v>0</v>
      </c>
      <c r="AG1892" s="178">
        <f>IF(V1892&gt;0,P1892*INDEX(Scope_Labor_Rates!$G$6:$G$46,V1892-5),0)</f>
        <v>0</v>
      </c>
      <c r="AH1892" s="181">
        <f>IF(V1892&gt;0,AG1892*INDEX(Scope_Labor_Rates!$F$6:$F$46,V1892-5)*AA1892,0)</f>
        <v>0</v>
      </c>
      <c r="AI1892" s="178">
        <f>IF(V1892&gt;0,P1892*INDEX(Scope_Labor_Rates!$I$6:$I$46,V1892-5),0)</f>
        <v>0</v>
      </c>
      <c r="AJ1892" s="181">
        <f>IF(V1892&gt;0,AI1892*INDEX(Scope_Labor_Rates!$H$6:$H$46,V1892-5)*AA1892,0)</f>
        <v>0</v>
      </c>
      <c r="AK1892" s="178">
        <f>IF(V1892&gt;0,P1892*INDEX(Scope_Labor_Rates!$K$6:$K$46,V1892-5),0)</f>
        <v>0</v>
      </c>
      <c r="AL1892" s="181">
        <f>IF(V1892&gt;0,AK1892*INDEX(Scope_Labor_Rates!$J$6:$J$46,V1892-5)*AA1892,0)</f>
        <v>0</v>
      </c>
      <c r="AM1892" s="178">
        <f>IF(V1892&gt;0,P1892*INDEX(Scope_Labor_Rates!$M$6:$M$46,V1892-5),0)</f>
        <v>0</v>
      </c>
      <c r="AN1892" s="178">
        <f>IF(V1892&gt;0,AM1892*INDEX(Scope_Labor_Rates!$L$6:$L$46,V1892-5)*AA1892,0)</f>
        <v>0</v>
      </c>
      <c r="AO1892" s="178">
        <f>IF(V1892&gt;0,P1892*INDEX(Scope_Labor_Rates!$O$6:$O$46,V1892-5)*AA1892,0)</f>
        <v>0</v>
      </c>
      <c r="AP1892" s="181">
        <f>IF(V1892&gt;0,P1892*INDEX(Scope_Labor_Rates!$Q$6:$Q$46,V1892-5)*AA1892,0)</f>
        <v>0</v>
      </c>
      <c r="AQ1892" s="178">
        <f t="shared" si="265"/>
        <v>0</v>
      </c>
      <c r="AR1892" s="178">
        <f t="shared" si="266"/>
        <v>0</v>
      </c>
      <c r="AS1892" s="178">
        <f t="shared" si="267"/>
        <v>0</v>
      </c>
      <c r="AT1892" s="178">
        <f t="shared" si="268"/>
        <v>0</v>
      </c>
      <c r="AU1892">
        <f t="shared" si="269"/>
        <v>0</v>
      </c>
    </row>
    <row r="1893" spans="1:47">
      <c r="A1893" t="str">
        <f>IF(All_Tasks!A1893="","",All_Tasks!A1893)</f>
        <v/>
      </c>
      <c r="B1893" t="str">
        <f>IF(All_Tasks!B1893="","",All_Tasks!B1893)</f>
        <v/>
      </c>
      <c r="C1893" t="str">
        <f>IF(All_Tasks!C1893="","",All_Tasks!C1893)</f>
        <v/>
      </c>
      <c r="D1893" t="str">
        <f>IF(All_Tasks!D1893="","",All_Tasks!D1893)</f>
        <v/>
      </c>
      <c r="E1893" t="str">
        <f>IF(All_Tasks!V1893&lt;&gt;"",All_Tasks!V1893,IF(All_Tasks!E1893&lt;&gt;"",All_Tasks!E1893,""))</f>
        <v/>
      </c>
      <c r="F1893" t="str">
        <f>IF(All_Tasks!F1893="","",All_Tasks!F1893)</f>
        <v/>
      </c>
      <c r="G1893" t="str">
        <f>IF(All_Tasks!G1893="","",All_Tasks!G1893)</f>
        <v/>
      </c>
      <c r="H1893" s="231" t="str">
        <f>IF(All_Tasks!H1893="","",All_Tasks!H1893)</f>
        <v/>
      </c>
      <c r="I1893" t="str">
        <f>IF(All_Tasks!I1893="","",All_Tasks!I1893)</f>
        <v/>
      </c>
      <c r="J1893" t="str">
        <f>IF(All_Tasks!J1893="","",All_Tasks!J1893)</f>
        <v/>
      </c>
      <c r="K1893" t="str">
        <f>IF(All_Tasks!K1893="","",All_Tasks!K1893)</f>
        <v/>
      </c>
      <c r="L1893" s="231" t="str">
        <f>IF(All_Tasks!L1893="","",All_Tasks!L1893)</f>
        <v/>
      </c>
      <c r="M1893" t="str">
        <f>IF(All_Tasks!M1893="","",All_Tasks!M1893)</f>
        <v/>
      </c>
      <c r="N1893" t="str">
        <f>IF(All_Tasks!N1893="","",All_Tasks!N1893)</f>
        <v/>
      </c>
      <c r="O1893" t="str">
        <f>IF(All_Tasks!O1893="","",All_Tasks!O1893)</f>
        <v/>
      </c>
      <c r="P1893" s="181">
        <f>IF(All_Tasks!P1893="",0,All_Tasks!P1893)</f>
        <v>0</v>
      </c>
      <c r="Q1893" s="181">
        <f>IF(All_Tasks!Q1893="",0,All_Tasks!Q1893)</f>
        <v>0</v>
      </c>
      <c r="R1893" s="181">
        <f>IF(All_Tasks!R1893="",0,All_Tasks!R1893)</f>
        <v>0</v>
      </c>
      <c r="S1893" s="181" t="str">
        <f>IF(All_Tasks!S1893="","",All_Tasks!S1893)</f>
        <v/>
      </c>
      <c r="T1893" t="str">
        <f>IF(All_Tasks!T1893="","",All_Tasks!T1893)</f>
        <v/>
      </c>
      <c r="U1893" t="str">
        <f>IF(All_Tasks!U1893="","",All_Tasks!U1893)</f>
        <v/>
      </c>
      <c r="V1893">
        <f>IF(A1893="",0,IFERROR(MATCH(A1893,Scope_Labor_Rates!$A$6:$A$46,0)+5,0))</f>
        <v>0</v>
      </c>
      <c r="W1893" s="178">
        <f>IF(V1893&gt;0,INDEX(Scope_Labor_Rates!$C$6:$C$46,V1893-5),0)</f>
        <v>0</v>
      </c>
      <c r="X1893" s="178">
        <f>IF(V1893&gt;0,INDEX(Scope_Labor_Rates!$C$6:$C$46,V1893-5),0)</f>
        <v>0</v>
      </c>
      <c r="Y1893" s="180">
        <f>IF(V1893&gt;0,INDEX(Scope_Labor_Rates!$S$6:$S$46,V1893-5),0)</f>
        <v>0</v>
      </c>
      <c r="Z1893" s="180">
        <f>IF(V1893&gt;0,INDEX(Scope_Labor_Rates!$R$6:$R$46,V1893-5),1)</f>
        <v>1</v>
      </c>
      <c r="AA1893" s="231">
        <f t="shared" si="261"/>
        <v>0</v>
      </c>
      <c r="AB1893" t="str">
        <f t="shared" si="262"/>
        <v/>
      </c>
      <c r="AC1893" s="178" t="str">
        <f t="shared" si="263"/>
        <v/>
      </c>
      <c r="AD1893" s="181">
        <f t="shared" si="264"/>
        <v>0</v>
      </c>
      <c r="AE1893" s="178">
        <f>IF(V1893&gt;0,P1893*INDEX(Scope_Labor_Rates!$E$6:$E$46,V1893-5),0)</f>
        <v>0</v>
      </c>
      <c r="AF1893" s="181">
        <f>IF(V1893&gt;0,AE1893*INDEX(Scope_Labor_Rates!$D$6:$D$46,V1893-5)*AA1893,0)</f>
        <v>0</v>
      </c>
      <c r="AG1893" s="178">
        <f>IF(V1893&gt;0,P1893*INDEX(Scope_Labor_Rates!$G$6:$G$46,V1893-5),0)</f>
        <v>0</v>
      </c>
      <c r="AH1893" s="181">
        <f>IF(V1893&gt;0,AG1893*INDEX(Scope_Labor_Rates!$F$6:$F$46,V1893-5)*AA1893,0)</f>
        <v>0</v>
      </c>
      <c r="AI1893" s="178">
        <f>IF(V1893&gt;0,P1893*INDEX(Scope_Labor_Rates!$I$6:$I$46,V1893-5),0)</f>
        <v>0</v>
      </c>
      <c r="AJ1893" s="181">
        <f>IF(V1893&gt;0,AI1893*INDEX(Scope_Labor_Rates!$H$6:$H$46,V1893-5)*AA1893,0)</f>
        <v>0</v>
      </c>
      <c r="AK1893" s="178">
        <f>IF(V1893&gt;0,P1893*INDEX(Scope_Labor_Rates!$K$6:$K$46,V1893-5),0)</f>
        <v>0</v>
      </c>
      <c r="AL1893" s="181">
        <f>IF(V1893&gt;0,AK1893*INDEX(Scope_Labor_Rates!$J$6:$J$46,V1893-5)*AA1893,0)</f>
        <v>0</v>
      </c>
      <c r="AM1893" s="178">
        <f>IF(V1893&gt;0,P1893*INDEX(Scope_Labor_Rates!$M$6:$M$46,V1893-5),0)</f>
        <v>0</v>
      </c>
      <c r="AN1893" s="178">
        <f>IF(V1893&gt;0,AM1893*INDEX(Scope_Labor_Rates!$L$6:$L$46,V1893-5)*AA1893,0)</f>
        <v>0</v>
      </c>
      <c r="AO1893" s="178">
        <f>IF(V1893&gt;0,P1893*INDEX(Scope_Labor_Rates!$O$6:$O$46,V1893-5)*AA1893,0)</f>
        <v>0</v>
      </c>
      <c r="AP1893" s="181">
        <f>IF(V1893&gt;0,P1893*INDEX(Scope_Labor_Rates!$Q$6:$Q$46,V1893-5)*AA1893,0)</f>
        <v>0</v>
      </c>
      <c r="AQ1893" s="178">
        <f t="shared" si="265"/>
        <v>0</v>
      </c>
      <c r="AR1893" s="178">
        <f t="shared" si="266"/>
        <v>0</v>
      </c>
      <c r="AS1893" s="178">
        <f t="shared" si="267"/>
        <v>0</v>
      </c>
      <c r="AT1893" s="178">
        <f t="shared" si="268"/>
        <v>0</v>
      </c>
      <c r="AU1893">
        <f t="shared" si="269"/>
        <v>0</v>
      </c>
    </row>
    <row r="1894" spans="1:47">
      <c r="A1894" t="str">
        <f>IF(All_Tasks!A1894="","",All_Tasks!A1894)</f>
        <v/>
      </c>
      <c r="B1894" t="str">
        <f>IF(All_Tasks!B1894="","",All_Tasks!B1894)</f>
        <v/>
      </c>
      <c r="C1894" t="str">
        <f>IF(All_Tasks!C1894="","",All_Tasks!C1894)</f>
        <v/>
      </c>
      <c r="D1894" t="str">
        <f>IF(All_Tasks!D1894="","",All_Tasks!D1894)</f>
        <v/>
      </c>
      <c r="E1894" t="str">
        <f>IF(All_Tasks!V1894&lt;&gt;"",All_Tasks!V1894,IF(All_Tasks!E1894&lt;&gt;"",All_Tasks!E1894,""))</f>
        <v/>
      </c>
      <c r="F1894" t="str">
        <f>IF(All_Tasks!F1894="","",All_Tasks!F1894)</f>
        <v/>
      </c>
      <c r="G1894" t="str">
        <f>IF(All_Tasks!G1894="","",All_Tasks!G1894)</f>
        <v/>
      </c>
      <c r="H1894" s="231" t="str">
        <f>IF(All_Tasks!H1894="","",All_Tasks!H1894)</f>
        <v/>
      </c>
      <c r="I1894" t="str">
        <f>IF(All_Tasks!I1894="","",All_Tasks!I1894)</f>
        <v/>
      </c>
      <c r="J1894" t="str">
        <f>IF(All_Tasks!J1894="","",All_Tasks!J1894)</f>
        <v/>
      </c>
      <c r="K1894" t="str">
        <f>IF(All_Tasks!K1894="","",All_Tasks!K1894)</f>
        <v/>
      </c>
      <c r="L1894" s="231" t="str">
        <f>IF(All_Tasks!L1894="","",All_Tasks!L1894)</f>
        <v/>
      </c>
      <c r="M1894" t="str">
        <f>IF(All_Tasks!M1894="","",All_Tasks!M1894)</f>
        <v/>
      </c>
      <c r="N1894" t="str">
        <f>IF(All_Tasks!N1894="","",All_Tasks!N1894)</f>
        <v/>
      </c>
      <c r="O1894" t="str">
        <f>IF(All_Tasks!O1894="","",All_Tasks!O1894)</f>
        <v/>
      </c>
      <c r="P1894" s="181">
        <f>IF(All_Tasks!P1894="",0,All_Tasks!P1894)</f>
        <v>0</v>
      </c>
      <c r="Q1894" s="181">
        <f>IF(All_Tasks!Q1894="",0,All_Tasks!Q1894)</f>
        <v>0</v>
      </c>
      <c r="R1894" s="181">
        <f>IF(All_Tasks!R1894="",0,All_Tasks!R1894)</f>
        <v>0</v>
      </c>
      <c r="S1894" s="181" t="str">
        <f>IF(All_Tasks!S1894="","",All_Tasks!S1894)</f>
        <v/>
      </c>
      <c r="T1894" t="str">
        <f>IF(All_Tasks!T1894="","",All_Tasks!T1894)</f>
        <v/>
      </c>
      <c r="U1894" t="str">
        <f>IF(All_Tasks!U1894="","",All_Tasks!U1894)</f>
        <v/>
      </c>
      <c r="V1894">
        <f>IF(A1894="",0,IFERROR(MATCH(A1894,Scope_Labor_Rates!$A$6:$A$46,0)+5,0))</f>
        <v>0</v>
      </c>
      <c r="W1894" s="178">
        <f>IF(V1894&gt;0,INDEX(Scope_Labor_Rates!$C$6:$C$46,V1894-5),0)</f>
        <v>0</v>
      </c>
      <c r="X1894" s="178">
        <f>IF(V1894&gt;0,INDEX(Scope_Labor_Rates!$C$6:$C$46,V1894-5),0)</f>
        <v>0</v>
      </c>
      <c r="Y1894" s="180">
        <f>IF(V1894&gt;0,INDEX(Scope_Labor_Rates!$S$6:$S$46,V1894-5),0)</f>
        <v>0</v>
      </c>
      <c r="Z1894" s="180">
        <f>IF(V1894&gt;0,INDEX(Scope_Labor_Rates!$R$6:$R$46,V1894-5),1)</f>
        <v>1</v>
      </c>
      <c r="AA1894" s="231">
        <f t="shared" si="261"/>
        <v>0</v>
      </c>
      <c r="AB1894" t="str">
        <f t="shared" si="262"/>
        <v/>
      </c>
      <c r="AC1894" s="178" t="str">
        <f t="shared" si="263"/>
        <v/>
      </c>
      <c r="AD1894" s="181">
        <f t="shared" si="264"/>
        <v>0</v>
      </c>
      <c r="AE1894" s="178">
        <f>IF(V1894&gt;0,P1894*INDEX(Scope_Labor_Rates!$E$6:$E$46,V1894-5),0)</f>
        <v>0</v>
      </c>
      <c r="AF1894" s="181">
        <f>IF(V1894&gt;0,AE1894*INDEX(Scope_Labor_Rates!$D$6:$D$46,V1894-5)*AA1894,0)</f>
        <v>0</v>
      </c>
      <c r="AG1894" s="178">
        <f>IF(V1894&gt;0,P1894*INDEX(Scope_Labor_Rates!$G$6:$G$46,V1894-5),0)</f>
        <v>0</v>
      </c>
      <c r="AH1894" s="181">
        <f>IF(V1894&gt;0,AG1894*INDEX(Scope_Labor_Rates!$F$6:$F$46,V1894-5)*AA1894,0)</f>
        <v>0</v>
      </c>
      <c r="AI1894" s="178">
        <f>IF(V1894&gt;0,P1894*INDEX(Scope_Labor_Rates!$I$6:$I$46,V1894-5),0)</f>
        <v>0</v>
      </c>
      <c r="AJ1894" s="181">
        <f>IF(V1894&gt;0,AI1894*INDEX(Scope_Labor_Rates!$H$6:$H$46,V1894-5)*AA1894,0)</f>
        <v>0</v>
      </c>
      <c r="AK1894" s="178">
        <f>IF(V1894&gt;0,P1894*INDEX(Scope_Labor_Rates!$K$6:$K$46,V1894-5),0)</f>
        <v>0</v>
      </c>
      <c r="AL1894" s="181">
        <f>IF(V1894&gt;0,AK1894*INDEX(Scope_Labor_Rates!$J$6:$J$46,V1894-5)*AA1894,0)</f>
        <v>0</v>
      </c>
      <c r="AM1894" s="178">
        <f>IF(V1894&gt;0,P1894*INDEX(Scope_Labor_Rates!$M$6:$M$46,V1894-5),0)</f>
        <v>0</v>
      </c>
      <c r="AN1894" s="178">
        <f>IF(V1894&gt;0,AM1894*INDEX(Scope_Labor_Rates!$L$6:$L$46,V1894-5)*AA1894,0)</f>
        <v>0</v>
      </c>
      <c r="AO1894" s="178">
        <f>IF(V1894&gt;0,P1894*INDEX(Scope_Labor_Rates!$O$6:$O$46,V1894-5)*AA1894,0)</f>
        <v>0</v>
      </c>
      <c r="AP1894" s="181">
        <f>IF(V1894&gt;0,P1894*INDEX(Scope_Labor_Rates!$Q$6:$Q$46,V1894-5)*AA1894,0)</f>
        <v>0</v>
      </c>
      <c r="AQ1894" s="178">
        <f t="shared" si="265"/>
        <v>0</v>
      </c>
      <c r="AR1894" s="178">
        <f t="shared" si="266"/>
        <v>0</v>
      </c>
      <c r="AS1894" s="178">
        <f t="shared" si="267"/>
        <v>0</v>
      </c>
      <c r="AT1894" s="178">
        <f t="shared" si="268"/>
        <v>0</v>
      </c>
      <c r="AU1894">
        <f t="shared" si="269"/>
        <v>0</v>
      </c>
    </row>
    <row r="1895" spans="1:47">
      <c r="A1895" t="str">
        <f>IF(All_Tasks!A1895="","",All_Tasks!A1895)</f>
        <v/>
      </c>
      <c r="B1895" t="str">
        <f>IF(All_Tasks!B1895="","",All_Tasks!B1895)</f>
        <v/>
      </c>
      <c r="C1895" t="str">
        <f>IF(All_Tasks!C1895="","",All_Tasks!C1895)</f>
        <v/>
      </c>
      <c r="D1895" t="str">
        <f>IF(All_Tasks!D1895="","",All_Tasks!D1895)</f>
        <v/>
      </c>
      <c r="E1895" t="str">
        <f>IF(All_Tasks!V1895&lt;&gt;"",All_Tasks!V1895,IF(All_Tasks!E1895&lt;&gt;"",All_Tasks!E1895,""))</f>
        <v/>
      </c>
      <c r="F1895" t="str">
        <f>IF(All_Tasks!F1895="","",All_Tasks!F1895)</f>
        <v/>
      </c>
      <c r="G1895" t="str">
        <f>IF(All_Tasks!G1895="","",All_Tasks!G1895)</f>
        <v/>
      </c>
      <c r="H1895" s="231" t="str">
        <f>IF(All_Tasks!H1895="","",All_Tasks!H1895)</f>
        <v/>
      </c>
      <c r="I1895" t="str">
        <f>IF(All_Tasks!I1895="","",All_Tasks!I1895)</f>
        <v/>
      </c>
      <c r="J1895" t="str">
        <f>IF(All_Tasks!J1895="","",All_Tasks!J1895)</f>
        <v/>
      </c>
      <c r="K1895" t="str">
        <f>IF(All_Tasks!K1895="","",All_Tasks!K1895)</f>
        <v/>
      </c>
      <c r="L1895" s="231" t="str">
        <f>IF(All_Tasks!L1895="","",All_Tasks!L1895)</f>
        <v/>
      </c>
      <c r="M1895" t="str">
        <f>IF(All_Tasks!M1895="","",All_Tasks!M1895)</f>
        <v/>
      </c>
      <c r="N1895" t="str">
        <f>IF(All_Tasks!N1895="","",All_Tasks!N1895)</f>
        <v/>
      </c>
      <c r="O1895" t="str">
        <f>IF(All_Tasks!O1895="","",All_Tasks!O1895)</f>
        <v/>
      </c>
      <c r="P1895" s="181">
        <f>IF(All_Tasks!P1895="",0,All_Tasks!P1895)</f>
        <v>0</v>
      </c>
      <c r="Q1895" s="181">
        <f>IF(All_Tasks!Q1895="",0,All_Tasks!Q1895)</f>
        <v>0</v>
      </c>
      <c r="R1895" s="181">
        <f>IF(All_Tasks!R1895="",0,All_Tasks!R1895)</f>
        <v>0</v>
      </c>
      <c r="S1895" s="181" t="str">
        <f>IF(All_Tasks!S1895="","",All_Tasks!S1895)</f>
        <v/>
      </c>
      <c r="T1895" t="str">
        <f>IF(All_Tasks!T1895="","",All_Tasks!T1895)</f>
        <v/>
      </c>
      <c r="U1895" t="str">
        <f>IF(All_Tasks!U1895="","",All_Tasks!U1895)</f>
        <v/>
      </c>
      <c r="V1895">
        <f>IF(A1895="",0,IFERROR(MATCH(A1895,Scope_Labor_Rates!$A$6:$A$46,0)+5,0))</f>
        <v>0</v>
      </c>
      <c r="W1895" s="178">
        <f>IF(V1895&gt;0,INDEX(Scope_Labor_Rates!$C$6:$C$46,V1895-5),0)</f>
        <v>0</v>
      </c>
      <c r="X1895" s="178">
        <f>IF(V1895&gt;0,INDEX(Scope_Labor_Rates!$C$6:$C$46,V1895-5),0)</f>
        <v>0</v>
      </c>
      <c r="Y1895" s="180">
        <f>IF(V1895&gt;0,INDEX(Scope_Labor_Rates!$S$6:$S$46,V1895-5),0)</f>
        <v>0</v>
      </c>
      <c r="Z1895" s="180">
        <f>IF(V1895&gt;0,INDEX(Scope_Labor_Rates!$R$6:$R$46,V1895-5),1)</f>
        <v>1</v>
      </c>
      <c r="AA1895" s="231">
        <f t="shared" si="261"/>
        <v>0</v>
      </c>
      <c r="AB1895" t="str">
        <f t="shared" si="262"/>
        <v/>
      </c>
      <c r="AC1895" s="178" t="str">
        <f t="shared" si="263"/>
        <v/>
      </c>
      <c r="AD1895" s="181">
        <f t="shared" si="264"/>
        <v>0</v>
      </c>
      <c r="AE1895" s="178">
        <f>IF(V1895&gt;0,P1895*INDEX(Scope_Labor_Rates!$E$6:$E$46,V1895-5),0)</f>
        <v>0</v>
      </c>
      <c r="AF1895" s="181">
        <f>IF(V1895&gt;0,AE1895*INDEX(Scope_Labor_Rates!$D$6:$D$46,V1895-5)*AA1895,0)</f>
        <v>0</v>
      </c>
      <c r="AG1895" s="178">
        <f>IF(V1895&gt;0,P1895*INDEX(Scope_Labor_Rates!$G$6:$G$46,V1895-5),0)</f>
        <v>0</v>
      </c>
      <c r="AH1895" s="181">
        <f>IF(V1895&gt;0,AG1895*INDEX(Scope_Labor_Rates!$F$6:$F$46,V1895-5)*AA1895,0)</f>
        <v>0</v>
      </c>
      <c r="AI1895" s="178">
        <f>IF(V1895&gt;0,P1895*INDEX(Scope_Labor_Rates!$I$6:$I$46,V1895-5),0)</f>
        <v>0</v>
      </c>
      <c r="AJ1895" s="181">
        <f>IF(V1895&gt;0,AI1895*INDEX(Scope_Labor_Rates!$H$6:$H$46,V1895-5)*AA1895,0)</f>
        <v>0</v>
      </c>
      <c r="AK1895" s="178">
        <f>IF(V1895&gt;0,P1895*INDEX(Scope_Labor_Rates!$K$6:$K$46,V1895-5),0)</f>
        <v>0</v>
      </c>
      <c r="AL1895" s="181">
        <f>IF(V1895&gt;0,AK1895*INDEX(Scope_Labor_Rates!$J$6:$J$46,V1895-5)*AA1895,0)</f>
        <v>0</v>
      </c>
      <c r="AM1895" s="178">
        <f>IF(V1895&gt;0,P1895*INDEX(Scope_Labor_Rates!$M$6:$M$46,V1895-5),0)</f>
        <v>0</v>
      </c>
      <c r="AN1895" s="178">
        <f>IF(V1895&gt;0,AM1895*INDEX(Scope_Labor_Rates!$L$6:$L$46,V1895-5)*AA1895,0)</f>
        <v>0</v>
      </c>
      <c r="AO1895" s="178">
        <f>IF(V1895&gt;0,P1895*INDEX(Scope_Labor_Rates!$O$6:$O$46,V1895-5)*AA1895,0)</f>
        <v>0</v>
      </c>
      <c r="AP1895" s="181">
        <f>IF(V1895&gt;0,P1895*INDEX(Scope_Labor_Rates!$Q$6:$Q$46,V1895-5)*AA1895,0)</f>
        <v>0</v>
      </c>
      <c r="AQ1895" s="178">
        <f t="shared" si="265"/>
        <v>0</v>
      </c>
      <c r="AR1895" s="178">
        <f t="shared" si="266"/>
        <v>0</v>
      </c>
      <c r="AS1895" s="178">
        <f t="shared" si="267"/>
        <v>0</v>
      </c>
      <c r="AT1895" s="178">
        <f t="shared" si="268"/>
        <v>0</v>
      </c>
      <c r="AU1895">
        <f t="shared" si="269"/>
        <v>0</v>
      </c>
    </row>
    <row r="1896" spans="1:47">
      <c r="A1896" t="str">
        <f>IF(All_Tasks!A1896="","",All_Tasks!A1896)</f>
        <v/>
      </c>
      <c r="B1896" t="str">
        <f>IF(All_Tasks!B1896="","",All_Tasks!B1896)</f>
        <v/>
      </c>
      <c r="C1896" t="str">
        <f>IF(All_Tasks!C1896="","",All_Tasks!C1896)</f>
        <v/>
      </c>
      <c r="D1896" t="str">
        <f>IF(All_Tasks!D1896="","",All_Tasks!D1896)</f>
        <v/>
      </c>
      <c r="E1896" t="str">
        <f>IF(All_Tasks!V1896&lt;&gt;"",All_Tasks!V1896,IF(All_Tasks!E1896&lt;&gt;"",All_Tasks!E1896,""))</f>
        <v/>
      </c>
      <c r="F1896" t="str">
        <f>IF(All_Tasks!F1896="","",All_Tasks!F1896)</f>
        <v/>
      </c>
      <c r="G1896" t="str">
        <f>IF(All_Tasks!G1896="","",All_Tasks!G1896)</f>
        <v/>
      </c>
      <c r="H1896" s="231" t="str">
        <f>IF(All_Tasks!H1896="","",All_Tasks!H1896)</f>
        <v/>
      </c>
      <c r="I1896" t="str">
        <f>IF(All_Tasks!I1896="","",All_Tasks!I1896)</f>
        <v/>
      </c>
      <c r="J1896" t="str">
        <f>IF(All_Tasks!J1896="","",All_Tasks!J1896)</f>
        <v/>
      </c>
      <c r="K1896" t="str">
        <f>IF(All_Tasks!K1896="","",All_Tasks!K1896)</f>
        <v/>
      </c>
      <c r="L1896" s="231" t="str">
        <f>IF(All_Tasks!L1896="","",All_Tasks!L1896)</f>
        <v/>
      </c>
      <c r="M1896" t="str">
        <f>IF(All_Tasks!M1896="","",All_Tasks!M1896)</f>
        <v/>
      </c>
      <c r="N1896" t="str">
        <f>IF(All_Tasks!N1896="","",All_Tasks!N1896)</f>
        <v/>
      </c>
      <c r="O1896" t="str">
        <f>IF(All_Tasks!O1896="","",All_Tasks!O1896)</f>
        <v/>
      </c>
      <c r="P1896" s="181">
        <f>IF(All_Tasks!P1896="",0,All_Tasks!P1896)</f>
        <v>0</v>
      </c>
      <c r="Q1896" s="181">
        <f>IF(All_Tasks!Q1896="",0,All_Tasks!Q1896)</f>
        <v>0</v>
      </c>
      <c r="R1896" s="181">
        <f>IF(All_Tasks!R1896="",0,All_Tasks!R1896)</f>
        <v>0</v>
      </c>
      <c r="S1896" s="181" t="str">
        <f>IF(All_Tasks!S1896="","",All_Tasks!S1896)</f>
        <v/>
      </c>
      <c r="T1896" t="str">
        <f>IF(All_Tasks!T1896="","",All_Tasks!T1896)</f>
        <v/>
      </c>
      <c r="U1896" t="str">
        <f>IF(All_Tasks!U1896="","",All_Tasks!U1896)</f>
        <v/>
      </c>
      <c r="V1896">
        <f>IF(A1896="",0,IFERROR(MATCH(A1896,Scope_Labor_Rates!$A$6:$A$46,0)+5,0))</f>
        <v>0</v>
      </c>
      <c r="W1896" s="178">
        <f>IF(V1896&gt;0,INDEX(Scope_Labor_Rates!$C$6:$C$46,V1896-5),0)</f>
        <v>0</v>
      </c>
      <c r="X1896" s="178">
        <f>IF(V1896&gt;0,INDEX(Scope_Labor_Rates!$C$6:$C$46,V1896-5),0)</f>
        <v>0</v>
      </c>
      <c r="Y1896" s="180">
        <f>IF(V1896&gt;0,INDEX(Scope_Labor_Rates!$S$6:$S$46,V1896-5),0)</f>
        <v>0</v>
      </c>
      <c r="Z1896" s="180">
        <f>IF(V1896&gt;0,INDEX(Scope_Labor_Rates!$R$6:$R$46,V1896-5),1)</f>
        <v>1</v>
      </c>
      <c r="AA1896" s="231">
        <f t="shared" si="261"/>
        <v>0</v>
      </c>
      <c r="AB1896" t="str">
        <f t="shared" si="262"/>
        <v/>
      </c>
      <c r="AC1896" s="178" t="str">
        <f t="shared" si="263"/>
        <v/>
      </c>
      <c r="AD1896" s="181">
        <f t="shared" si="264"/>
        <v>0</v>
      </c>
      <c r="AE1896" s="178">
        <f>IF(V1896&gt;0,P1896*INDEX(Scope_Labor_Rates!$E$6:$E$46,V1896-5),0)</f>
        <v>0</v>
      </c>
      <c r="AF1896" s="181">
        <f>IF(V1896&gt;0,AE1896*INDEX(Scope_Labor_Rates!$D$6:$D$46,V1896-5)*AA1896,0)</f>
        <v>0</v>
      </c>
      <c r="AG1896" s="178">
        <f>IF(V1896&gt;0,P1896*INDEX(Scope_Labor_Rates!$G$6:$G$46,V1896-5),0)</f>
        <v>0</v>
      </c>
      <c r="AH1896" s="181">
        <f>IF(V1896&gt;0,AG1896*INDEX(Scope_Labor_Rates!$F$6:$F$46,V1896-5)*AA1896,0)</f>
        <v>0</v>
      </c>
      <c r="AI1896" s="178">
        <f>IF(V1896&gt;0,P1896*INDEX(Scope_Labor_Rates!$I$6:$I$46,V1896-5),0)</f>
        <v>0</v>
      </c>
      <c r="AJ1896" s="181">
        <f>IF(V1896&gt;0,AI1896*INDEX(Scope_Labor_Rates!$H$6:$H$46,V1896-5)*AA1896,0)</f>
        <v>0</v>
      </c>
      <c r="AK1896" s="178">
        <f>IF(V1896&gt;0,P1896*INDEX(Scope_Labor_Rates!$K$6:$K$46,V1896-5),0)</f>
        <v>0</v>
      </c>
      <c r="AL1896" s="181">
        <f>IF(V1896&gt;0,AK1896*INDEX(Scope_Labor_Rates!$J$6:$J$46,V1896-5)*AA1896,0)</f>
        <v>0</v>
      </c>
      <c r="AM1896" s="178">
        <f>IF(V1896&gt;0,P1896*INDEX(Scope_Labor_Rates!$M$6:$M$46,V1896-5),0)</f>
        <v>0</v>
      </c>
      <c r="AN1896" s="178">
        <f>IF(V1896&gt;0,AM1896*INDEX(Scope_Labor_Rates!$L$6:$L$46,V1896-5)*AA1896,0)</f>
        <v>0</v>
      </c>
      <c r="AO1896" s="178">
        <f>IF(V1896&gt;0,P1896*INDEX(Scope_Labor_Rates!$O$6:$O$46,V1896-5)*AA1896,0)</f>
        <v>0</v>
      </c>
      <c r="AP1896" s="181">
        <f>IF(V1896&gt;0,P1896*INDEX(Scope_Labor_Rates!$Q$6:$Q$46,V1896-5)*AA1896,0)</f>
        <v>0</v>
      </c>
      <c r="AQ1896" s="178">
        <f t="shared" si="265"/>
        <v>0</v>
      </c>
      <c r="AR1896" s="178">
        <f t="shared" si="266"/>
        <v>0</v>
      </c>
      <c r="AS1896" s="178">
        <f t="shared" si="267"/>
        <v>0</v>
      </c>
      <c r="AT1896" s="178">
        <f t="shared" si="268"/>
        <v>0</v>
      </c>
      <c r="AU1896">
        <f t="shared" si="269"/>
        <v>0</v>
      </c>
    </row>
    <row r="1897" spans="1:47">
      <c r="A1897" t="str">
        <f>IF(All_Tasks!A1897="","",All_Tasks!A1897)</f>
        <v/>
      </c>
      <c r="B1897" t="str">
        <f>IF(All_Tasks!B1897="","",All_Tasks!B1897)</f>
        <v/>
      </c>
      <c r="C1897" t="str">
        <f>IF(All_Tasks!C1897="","",All_Tasks!C1897)</f>
        <v/>
      </c>
      <c r="D1897" t="str">
        <f>IF(All_Tasks!D1897="","",All_Tasks!D1897)</f>
        <v/>
      </c>
      <c r="E1897" t="str">
        <f>IF(All_Tasks!V1897&lt;&gt;"",All_Tasks!V1897,IF(All_Tasks!E1897&lt;&gt;"",All_Tasks!E1897,""))</f>
        <v/>
      </c>
      <c r="F1897" t="str">
        <f>IF(All_Tasks!F1897="","",All_Tasks!F1897)</f>
        <v/>
      </c>
      <c r="G1897" t="str">
        <f>IF(All_Tasks!G1897="","",All_Tasks!G1897)</f>
        <v/>
      </c>
      <c r="H1897" s="231" t="str">
        <f>IF(All_Tasks!H1897="","",All_Tasks!H1897)</f>
        <v/>
      </c>
      <c r="I1897" t="str">
        <f>IF(All_Tasks!I1897="","",All_Tasks!I1897)</f>
        <v/>
      </c>
      <c r="J1897" t="str">
        <f>IF(All_Tasks!J1897="","",All_Tasks!J1897)</f>
        <v/>
      </c>
      <c r="K1897" t="str">
        <f>IF(All_Tasks!K1897="","",All_Tasks!K1897)</f>
        <v/>
      </c>
      <c r="L1897" s="231" t="str">
        <f>IF(All_Tasks!L1897="","",All_Tasks!L1897)</f>
        <v/>
      </c>
      <c r="M1897" t="str">
        <f>IF(All_Tasks!M1897="","",All_Tasks!M1897)</f>
        <v/>
      </c>
      <c r="N1897" t="str">
        <f>IF(All_Tasks!N1897="","",All_Tasks!N1897)</f>
        <v/>
      </c>
      <c r="O1897" t="str">
        <f>IF(All_Tasks!O1897="","",All_Tasks!O1897)</f>
        <v/>
      </c>
      <c r="P1897" s="181">
        <f>IF(All_Tasks!P1897="",0,All_Tasks!P1897)</f>
        <v>0</v>
      </c>
      <c r="Q1897" s="181">
        <f>IF(All_Tasks!Q1897="",0,All_Tasks!Q1897)</f>
        <v>0</v>
      </c>
      <c r="R1897" s="181">
        <f>IF(All_Tasks!R1897="",0,All_Tasks!R1897)</f>
        <v>0</v>
      </c>
      <c r="S1897" s="181" t="str">
        <f>IF(All_Tasks!S1897="","",All_Tasks!S1897)</f>
        <v/>
      </c>
      <c r="T1897" t="str">
        <f>IF(All_Tasks!T1897="","",All_Tasks!T1897)</f>
        <v/>
      </c>
      <c r="U1897" t="str">
        <f>IF(All_Tasks!U1897="","",All_Tasks!U1897)</f>
        <v/>
      </c>
      <c r="V1897">
        <f>IF(A1897="",0,IFERROR(MATCH(A1897,Scope_Labor_Rates!$A$6:$A$46,0)+5,0))</f>
        <v>0</v>
      </c>
      <c r="W1897" s="178">
        <f>IF(V1897&gt;0,INDEX(Scope_Labor_Rates!$C$6:$C$46,V1897-5),0)</f>
        <v>0</v>
      </c>
      <c r="X1897" s="178">
        <f>IF(V1897&gt;0,INDEX(Scope_Labor_Rates!$C$6:$C$46,V1897-5),0)</f>
        <v>0</v>
      </c>
      <c r="Y1897" s="180">
        <f>IF(V1897&gt;0,INDEX(Scope_Labor_Rates!$S$6:$S$46,V1897-5),0)</f>
        <v>0</v>
      </c>
      <c r="Z1897" s="180">
        <f>IF(V1897&gt;0,INDEX(Scope_Labor_Rates!$R$6:$R$46,V1897-5),1)</f>
        <v>1</v>
      </c>
      <c r="AA1897" s="231">
        <f t="shared" si="261"/>
        <v>0</v>
      </c>
      <c r="AB1897" t="str">
        <f t="shared" si="262"/>
        <v/>
      </c>
      <c r="AC1897" s="178" t="str">
        <f t="shared" si="263"/>
        <v/>
      </c>
      <c r="AD1897" s="181">
        <f t="shared" si="264"/>
        <v>0</v>
      </c>
      <c r="AE1897" s="178">
        <f>IF(V1897&gt;0,P1897*INDEX(Scope_Labor_Rates!$E$6:$E$46,V1897-5),0)</f>
        <v>0</v>
      </c>
      <c r="AF1897" s="181">
        <f>IF(V1897&gt;0,AE1897*INDEX(Scope_Labor_Rates!$D$6:$D$46,V1897-5)*AA1897,0)</f>
        <v>0</v>
      </c>
      <c r="AG1897" s="178">
        <f>IF(V1897&gt;0,P1897*INDEX(Scope_Labor_Rates!$G$6:$G$46,V1897-5),0)</f>
        <v>0</v>
      </c>
      <c r="AH1897" s="181">
        <f>IF(V1897&gt;0,AG1897*INDEX(Scope_Labor_Rates!$F$6:$F$46,V1897-5)*AA1897,0)</f>
        <v>0</v>
      </c>
      <c r="AI1897" s="178">
        <f>IF(V1897&gt;0,P1897*INDEX(Scope_Labor_Rates!$I$6:$I$46,V1897-5),0)</f>
        <v>0</v>
      </c>
      <c r="AJ1897" s="181">
        <f>IF(V1897&gt;0,AI1897*INDEX(Scope_Labor_Rates!$H$6:$H$46,V1897-5)*AA1897,0)</f>
        <v>0</v>
      </c>
      <c r="AK1897" s="178">
        <f>IF(V1897&gt;0,P1897*INDEX(Scope_Labor_Rates!$K$6:$K$46,V1897-5),0)</f>
        <v>0</v>
      </c>
      <c r="AL1897" s="181">
        <f>IF(V1897&gt;0,AK1897*INDEX(Scope_Labor_Rates!$J$6:$J$46,V1897-5)*AA1897,0)</f>
        <v>0</v>
      </c>
      <c r="AM1897" s="178">
        <f>IF(V1897&gt;0,P1897*INDEX(Scope_Labor_Rates!$M$6:$M$46,V1897-5),0)</f>
        <v>0</v>
      </c>
      <c r="AN1897" s="178">
        <f>IF(V1897&gt;0,AM1897*INDEX(Scope_Labor_Rates!$L$6:$L$46,V1897-5)*AA1897,0)</f>
        <v>0</v>
      </c>
      <c r="AO1897" s="178">
        <f>IF(V1897&gt;0,P1897*INDEX(Scope_Labor_Rates!$O$6:$O$46,V1897-5)*AA1897,0)</f>
        <v>0</v>
      </c>
      <c r="AP1897" s="181">
        <f>IF(V1897&gt;0,P1897*INDEX(Scope_Labor_Rates!$Q$6:$Q$46,V1897-5)*AA1897,0)</f>
        <v>0</v>
      </c>
      <c r="AQ1897" s="178">
        <f t="shared" si="265"/>
        <v>0</v>
      </c>
      <c r="AR1897" s="178">
        <f t="shared" si="266"/>
        <v>0</v>
      </c>
      <c r="AS1897" s="178">
        <f t="shared" si="267"/>
        <v>0</v>
      </c>
      <c r="AT1897" s="178">
        <f t="shared" si="268"/>
        <v>0</v>
      </c>
      <c r="AU1897">
        <f t="shared" si="269"/>
        <v>0</v>
      </c>
    </row>
    <row r="1898" spans="1:47">
      <c r="A1898" t="str">
        <f>IF(All_Tasks!A1898="","",All_Tasks!A1898)</f>
        <v/>
      </c>
      <c r="B1898" t="str">
        <f>IF(All_Tasks!B1898="","",All_Tasks!B1898)</f>
        <v/>
      </c>
      <c r="C1898" t="str">
        <f>IF(All_Tasks!C1898="","",All_Tasks!C1898)</f>
        <v/>
      </c>
      <c r="D1898" t="str">
        <f>IF(All_Tasks!D1898="","",All_Tasks!D1898)</f>
        <v/>
      </c>
      <c r="E1898" t="str">
        <f>IF(All_Tasks!V1898&lt;&gt;"",All_Tasks!V1898,IF(All_Tasks!E1898&lt;&gt;"",All_Tasks!E1898,""))</f>
        <v/>
      </c>
      <c r="F1898" t="str">
        <f>IF(All_Tasks!F1898="","",All_Tasks!F1898)</f>
        <v/>
      </c>
      <c r="G1898" t="str">
        <f>IF(All_Tasks!G1898="","",All_Tasks!G1898)</f>
        <v/>
      </c>
      <c r="H1898" s="231" t="str">
        <f>IF(All_Tasks!H1898="","",All_Tasks!H1898)</f>
        <v/>
      </c>
      <c r="I1898" t="str">
        <f>IF(All_Tasks!I1898="","",All_Tasks!I1898)</f>
        <v/>
      </c>
      <c r="J1898" t="str">
        <f>IF(All_Tasks!J1898="","",All_Tasks!J1898)</f>
        <v/>
      </c>
      <c r="K1898" t="str">
        <f>IF(All_Tasks!K1898="","",All_Tasks!K1898)</f>
        <v/>
      </c>
      <c r="L1898" s="231" t="str">
        <f>IF(All_Tasks!L1898="","",All_Tasks!L1898)</f>
        <v/>
      </c>
      <c r="M1898" t="str">
        <f>IF(All_Tasks!M1898="","",All_Tasks!M1898)</f>
        <v/>
      </c>
      <c r="N1898" t="str">
        <f>IF(All_Tasks!N1898="","",All_Tasks!N1898)</f>
        <v/>
      </c>
      <c r="O1898" t="str">
        <f>IF(All_Tasks!O1898="","",All_Tasks!O1898)</f>
        <v/>
      </c>
      <c r="P1898" s="181">
        <f>IF(All_Tasks!P1898="",0,All_Tasks!P1898)</f>
        <v>0</v>
      </c>
      <c r="Q1898" s="181">
        <f>IF(All_Tasks!Q1898="",0,All_Tasks!Q1898)</f>
        <v>0</v>
      </c>
      <c r="R1898" s="181">
        <f>IF(All_Tasks!R1898="",0,All_Tasks!R1898)</f>
        <v>0</v>
      </c>
      <c r="S1898" s="181" t="str">
        <f>IF(All_Tasks!S1898="","",All_Tasks!S1898)</f>
        <v/>
      </c>
      <c r="T1898" t="str">
        <f>IF(All_Tasks!T1898="","",All_Tasks!T1898)</f>
        <v/>
      </c>
      <c r="U1898" t="str">
        <f>IF(All_Tasks!U1898="","",All_Tasks!U1898)</f>
        <v/>
      </c>
      <c r="V1898">
        <f>IF(A1898="",0,IFERROR(MATCH(A1898,Scope_Labor_Rates!$A$6:$A$46,0)+5,0))</f>
        <v>0</v>
      </c>
      <c r="W1898" s="178">
        <f>IF(V1898&gt;0,INDEX(Scope_Labor_Rates!$C$6:$C$46,V1898-5),0)</f>
        <v>0</v>
      </c>
      <c r="X1898" s="178">
        <f>IF(V1898&gt;0,INDEX(Scope_Labor_Rates!$C$6:$C$46,V1898-5),0)</f>
        <v>0</v>
      </c>
      <c r="Y1898" s="180">
        <f>IF(V1898&gt;0,INDEX(Scope_Labor_Rates!$S$6:$S$46,V1898-5),0)</f>
        <v>0</v>
      </c>
      <c r="Z1898" s="180">
        <f>IF(V1898&gt;0,INDEX(Scope_Labor_Rates!$R$6:$R$46,V1898-5),1)</f>
        <v>1</v>
      </c>
      <c r="AA1898" s="231">
        <f t="shared" si="261"/>
        <v>0</v>
      </c>
      <c r="AB1898" t="str">
        <f t="shared" si="262"/>
        <v/>
      </c>
      <c r="AC1898" s="178" t="str">
        <f t="shared" si="263"/>
        <v/>
      </c>
      <c r="AD1898" s="181">
        <f t="shared" si="264"/>
        <v>0</v>
      </c>
      <c r="AE1898" s="178">
        <f>IF(V1898&gt;0,P1898*INDEX(Scope_Labor_Rates!$E$6:$E$46,V1898-5),0)</f>
        <v>0</v>
      </c>
      <c r="AF1898" s="181">
        <f>IF(V1898&gt;0,AE1898*INDEX(Scope_Labor_Rates!$D$6:$D$46,V1898-5)*AA1898,0)</f>
        <v>0</v>
      </c>
      <c r="AG1898" s="178">
        <f>IF(V1898&gt;0,P1898*INDEX(Scope_Labor_Rates!$G$6:$G$46,V1898-5),0)</f>
        <v>0</v>
      </c>
      <c r="AH1898" s="181">
        <f>IF(V1898&gt;0,AG1898*INDEX(Scope_Labor_Rates!$F$6:$F$46,V1898-5)*AA1898,0)</f>
        <v>0</v>
      </c>
      <c r="AI1898" s="178">
        <f>IF(V1898&gt;0,P1898*INDEX(Scope_Labor_Rates!$I$6:$I$46,V1898-5),0)</f>
        <v>0</v>
      </c>
      <c r="AJ1898" s="181">
        <f>IF(V1898&gt;0,AI1898*INDEX(Scope_Labor_Rates!$H$6:$H$46,V1898-5)*AA1898,0)</f>
        <v>0</v>
      </c>
      <c r="AK1898" s="178">
        <f>IF(V1898&gt;0,P1898*INDEX(Scope_Labor_Rates!$K$6:$K$46,V1898-5),0)</f>
        <v>0</v>
      </c>
      <c r="AL1898" s="181">
        <f>IF(V1898&gt;0,AK1898*INDEX(Scope_Labor_Rates!$J$6:$J$46,V1898-5)*AA1898,0)</f>
        <v>0</v>
      </c>
      <c r="AM1898" s="178">
        <f>IF(V1898&gt;0,P1898*INDEX(Scope_Labor_Rates!$M$6:$M$46,V1898-5),0)</f>
        <v>0</v>
      </c>
      <c r="AN1898" s="178">
        <f>IF(V1898&gt;0,AM1898*INDEX(Scope_Labor_Rates!$L$6:$L$46,V1898-5)*AA1898,0)</f>
        <v>0</v>
      </c>
      <c r="AO1898" s="178">
        <f>IF(V1898&gt;0,P1898*INDEX(Scope_Labor_Rates!$O$6:$O$46,V1898-5)*AA1898,0)</f>
        <v>0</v>
      </c>
      <c r="AP1898" s="181">
        <f>IF(V1898&gt;0,P1898*INDEX(Scope_Labor_Rates!$Q$6:$Q$46,V1898-5)*AA1898,0)</f>
        <v>0</v>
      </c>
      <c r="AQ1898" s="178">
        <f t="shared" si="265"/>
        <v>0</v>
      </c>
      <c r="AR1898" s="178">
        <f t="shared" si="266"/>
        <v>0</v>
      </c>
      <c r="AS1898" s="178">
        <f t="shared" si="267"/>
        <v>0</v>
      </c>
      <c r="AT1898" s="178">
        <f t="shared" si="268"/>
        <v>0</v>
      </c>
      <c r="AU1898">
        <f t="shared" si="269"/>
        <v>0</v>
      </c>
    </row>
    <row r="1899" spans="1:47">
      <c r="A1899" t="str">
        <f>IF(All_Tasks!A1899="","",All_Tasks!A1899)</f>
        <v/>
      </c>
      <c r="B1899" t="str">
        <f>IF(All_Tasks!B1899="","",All_Tasks!B1899)</f>
        <v/>
      </c>
      <c r="C1899" t="str">
        <f>IF(All_Tasks!C1899="","",All_Tasks!C1899)</f>
        <v/>
      </c>
      <c r="D1899" t="str">
        <f>IF(All_Tasks!D1899="","",All_Tasks!D1899)</f>
        <v/>
      </c>
      <c r="E1899" t="str">
        <f>IF(All_Tasks!V1899&lt;&gt;"",All_Tasks!V1899,IF(All_Tasks!E1899&lt;&gt;"",All_Tasks!E1899,""))</f>
        <v/>
      </c>
      <c r="F1899" t="str">
        <f>IF(All_Tasks!F1899="","",All_Tasks!F1899)</f>
        <v/>
      </c>
      <c r="G1899" t="str">
        <f>IF(All_Tasks!G1899="","",All_Tasks!G1899)</f>
        <v/>
      </c>
      <c r="H1899" s="231" t="str">
        <f>IF(All_Tasks!H1899="","",All_Tasks!H1899)</f>
        <v/>
      </c>
      <c r="I1899" t="str">
        <f>IF(All_Tasks!I1899="","",All_Tasks!I1899)</f>
        <v/>
      </c>
      <c r="J1899" t="str">
        <f>IF(All_Tasks!J1899="","",All_Tasks!J1899)</f>
        <v/>
      </c>
      <c r="K1899" t="str">
        <f>IF(All_Tasks!K1899="","",All_Tasks!K1899)</f>
        <v/>
      </c>
      <c r="L1899" s="231" t="str">
        <f>IF(All_Tasks!L1899="","",All_Tasks!L1899)</f>
        <v/>
      </c>
      <c r="M1899" t="str">
        <f>IF(All_Tasks!M1899="","",All_Tasks!M1899)</f>
        <v/>
      </c>
      <c r="N1899" t="str">
        <f>IF(All_Tasks!N1899="","",All_Tasks!N1899)</f>
        <v/>
      </c>
      <c r="O1899" t="str">
        <f>IF(All_Tasks!O1899="","",All_Tasks!O1899)</f>
        <v/>
      </c>
      <c r="P1899" s="181">
        <f>IF(All_Tasks!P1899="",0,All_Tasks!P1899)</f>
        <v>0</v>
      </c>
      <c r="Q1899" s="181">
        <f>IF(All_Tasks!Q1899="",0,All_Tasks!Q1899)</f>
        <v>0</v>
      </c>
      <c r="R1899" s="181">
        <f>IF(All_Tasks!R1899="",0,All_Tasks!R1899)</f>
        <v>0</v>
      </c>
      <c r="S1899" s="181" t="str">
        <f>IF(All_Tasks!S1899="","",All_Tasks!S1899)</f>
        <v/>
      </c>
      <c r="T1899" t="str">
        <f>IF(All_Tasks!T1899="","",All_Tasks!T1899)</f>
        <v/>
      </c>
      <c r="U1899" t="str">
        <f>IF(All_Tasks!U1899="","",All_Tasks!U1899)</f>
        <v/>
      </c>
      <c r="V1899">
        <f>IF(A1899="",0,IFERROR(MATCH(A1899,Scope_Labor_Rates!$A$6:$A$46,0)+5,0))</f>
        <v>0</v>
      </c>
      <c r="W1899" s="178">
        <f>IF(V1899&gt;0,INDEX(Scope_Labor_Rates!$C$6:$C$46,V1899-5),0)</f>
        <v>0</v>
      </c>
      <c r="X1899" s="178">
        <f>IF(V1899&gt;0,INDEX(Scope_Labor_Rates!$C$6:$C$46,V1899-5),0)</f>
        <v>0</v>
      </c>
      <c r="Y1899" s="180">
        <f>IF(V1899&gt;0,INDEX(Scope_Labor_Rates!$S$6:$S$46,V1899-5),0)</f>
        <v>0</v>
      </c>
      <c r="Z1899" s="180">
        <f>IF(V1899&gt;0,INDEX(Scope_Labor_Rates!$R$6:$R$46,V1899-5),1)</f>
        <v>1</v>
      </c>
      <c r="AA1899" s="231">
        <f t="shared" si="261"/>
        <v>0</v>
      </c>
      <c r="AB1899" t="str">
        <f t="shared" si="262"/>
        <v/>
      </c>
      <c r="AC1899" s="178" t="str">
        <f t="shared" si="263"/>
        <v/>
      </c>
      <c r="AD1899" s="181">
        <f t="shared" si="264"/>
        <v>0</v>
      </c>
      <c r="AE1899" s="178">
        <f>IF(V1899&gt;0,P1899*INDEX(Scope_Labor_Rates!$E$6:$E$46,V1899-5),0)</f>
        <v>0</v>
      </c>
      <c r="AF1899" s="181">
        <f>IF(V1899&gt;0,AE1899*INDEX(Scope_Labor_Rates!$D$6:$D$46,V1899-5)*AA1899,0)</f>
        <v>0</v>
      </c>
      <c r="AG1899" s="178">
        <f>IF(V1899&gt;0,P1899*INDEX(Scope_Labor_Rates!$G$6:$G$46,V1899-5),0)</f>
        <v>0</v>
      </c>
      <c r="AH1899" s="181">
        <f>IF(V1899&gt;0,AG1899*INDEX(Scope_Labor_Rates!$F$6:$F$46,V1899-5)*AA1899,0)</f>
        <v>0</v>
      </c>
      <c r="AI1899" s="178">
        <f>IF(V1899&gt;0,P1899*INDEX(Scope_Labor_Rates!$I$6:$I$46,V1899-5),0)</f>
        <v>0</v>
      </c>
      <c r="AJ1899" s="181">
        <f>IF(V1899&gt;0,AI1899*INDEX(Scope_Labor_Rates!$H$6:$H$46,V1899-5)*AA1899,0)</f>
        <v>0</v>
      </c>
      <c r="AK1899" s="178">
        <f>IF(V1899&gt;0,P1899*INDEX(Scope_Labor_Rates!$K$6:$K$46,V1899-5),0)</f>
        <v>0</v>
      </c>
      <c r="AL1899" s="181">
        <f>IF(V1899&gt;0,AK1899*INDEX(Scope_Labor_Rates!$J$6:$J$46,V1899-5)*AA1899,0)</f>
        <v>0</v>
      </c>
      <c r="AM1899" s="178">
        <f>IF(V1899&gt;0,P1899*INDEX(Scope_Labor_Rates!$M$6:$M$46,V1899-5),0)</f>
        <v>0</v>
      </c>
      <c r="AN1899" s="178">
        <f>IF(V1899&gt;0,AM1899*INDEX(Scope_Labor_Rates!$L$6:$L$46,V1899-5)*AA1899,0)</f>
        <v>0</v>
      </c>
      <c r="AO1899" s="178">
        <f>IF(V1899&gt;0,P1899*INDEX(Scope_Labor_Rates!$O$6:$O$46,V1899-5)*AA1899,0)</f>
        <v>0</v>
      </c>
      <c r="AP1899" s="181">
        <f>IF(V1899&gt;0,P1899*INDEX(Scope_Labor_Rates!$Q$6:$Q$46,V1899-5)*AA1899,0)</f>
        <v>0</v>
      </c>
      <c r="AQ1899" s="178">
        <f t="shared" si="265"/>
        <v>0</v>
      </c>
      <c r="AR1899" s="178">
        <f t="shared" si="266"/>
        <v>0</v>
      </c>
      <c r="AS1899" s="178">
        <f t="shared" si="267"/>
        <v>0</v>
      </c>
      <c r="AT1899" s="178">
        <f t="shared" si="268"/>
        <v>0</v>
      </c>
      <c r="AU1899">
        <f t="shared" si="269"/>
        <v>0</v>
      </c>
    </row>
    <row r="1900" spans="1:47">
      <c r="A1900" t="str">
        <f>IF(All_Tasks!A1900="","",All_Tasks!A1900)</f>
        <v/>
      </c>
      <c r="B1900" t="str">
        <f>IF(All_Tasks!B1900="","",All_Tasks!B1900)</f>
        <v/>
      </c>
      <c r="C1900" t="str">
        <f>IF(All_Tasks!C1900="","",All_Tasks!C1900)</f>
        <v/>
      </c>
      <c r="D1900" t="str">
        <f>IF(All_Tasks!D1900="","",All_Tasks!D1900)</f>
        <v/>
      </c>
      <c r="E1900" t="str">
        <f>IF(All_Tasks!V1900&lt;&gt;"",All_Tasks!V1900,IF(All_Tasks!E1900&lt;&gt;"",All_Tasks!E1900,""))</f>
        <v/>
      </c>
      <c r="F1900" t="str">
        <f>IF(All_Tasks!F1900="","",All_Tasks!F1900)</f>
        <v/>
      </c>
      <c r="G1900" t="str">
        <f>IF(All_Tasks!G1900="","",All_Tasks!G1900)</f>
        <v/>
      </c>
      <c r="H1900" s="231" t="str">
        <f>IF(All_Tasks!H1900="","",All_Tasks!H1900)</f>
        <v/>
      </c>
      <c r="I1900" t="str">
        <f>IF(All_Tasks!I1900="","",All_Tasks!I1900)</f>
        <v/>
      </c>
      <c r="J1900" t="str">
        <f>IF(All_Tasks!J1900="","",All_Tasks!J1900)</f>
        <v/>
      </c>
      <c r="K1900" t="str">
        <f>IF(All_Tasks!K1900="","",All_Tasks!K1900)</f>
        <v/>
      </c>
      <c r="L1900" s="231" t="str">
        <f>IF(All_Tasks!L1900="","",All_Tasks!L1900)</f>
        <v/>
      </c>
      <c r="M1900" t="str">
        <f>IF(All_Tasks!M1900="","",All_Tasks!M1900)</f>
        <v/>
      </c>
      <c r="N1900" t="str">
        <f>IF(All_Tasks!N1900="","",All_Tasks!N1900)</f>
        <v/>
      </c>
      <c r="O1900" t="str">
        <f>IF(All_Tasks!O1900="","",All_Tasks!O1900)</f>
        <v/>
      </c>
      <c r="P1900" s="181">
        <f>IF(All_Tasks!P1900="",0,All_Tasks!P1900)</f>
        <v>0</v>
      </c>
      <c r="Q1900" s="181">
        <f>IF(All_Tasks!Q1900="",0,All_Tasks!Q1900)</f>
        <v>0</v>
      </c>
      <c r="R1900" s="181">
        <f>IF(All_Tasks!R1900="",0,All_Tasks!R1900)</f>
        <v>0</v>
      </c>
      <c r="S1900" s="181" t="str">
        <f>IF(All_Tasks!S1900="","",All_Tasks!S1900)</f>
        <v/>
      </c>
      <c r="T1900" t="str">
        <f>IF(All_Tasks!T1900="","",All_Tasks!T1900)</f>
        <v/>
      </c>
      <c r="U1900" t="str">
        <f>IF(All_Tasks!U1900="","",All_Tasks!U1900)</f>
        <v/>
      </c>
      <c r="V1900">
        <f>IF(A1900="",0,IFERROR(MATCH(A1900,Scope_Labor_Rates!$A$6:$A$46,0)+5,0))</f>
        <v>0</v>
      </c>
      <c r="W1900" s="178">
        <f>IF(V1900&gt;0,INDEX(Scope_Labor_Rates!$C$6:$C$46,V1900-5),0)</f>
        <v>0</v>
      </c>
      <c r="X1900" s="178">
        <f>IF(V1900&gt;0,INDEX(Scope_Labor_Rates!$C$6:$C$46,V1900-5),0)</f>
        <v>0</v>
      </c>
      <c r="Y1900" s="180">
        <f>IF(V1900&gt;0,INDEX(Scope_Labor_Rates!$S$6:$S$46,V1900-5),0)</f>
        <v>0</v>
      </c>
      <c r="Z1900" s="180">
        <f>IF(V1900&gt;0,INDEX(Scope_Labor_Rates!$R$6:$R$46,V1900-5),1)</f>
        <v>1</v>
      </c>
      <c r="AA1900" s="231">
        <f t="shared" si="261"/>
        <v>0</v>
      </c>
      <c r="AB1900" t="str">
        <f t="shared" si="262"/>
        <v/>
      </c>
      <c r="AC1900" s="178" t="str">
        <f t="shared" si="263"/>
        <v/>
      </c>
      <c r="AD1900" s="181">
        <f t="shared" si="264"/>
        <v>0</v>
      </c>
      <c r="AE1900" s="178">
        <f>IF(V1900&gt;0,P1900*INDEX(Scope_Labor_Rates!$E$6:$E$46,V1900-5),0)</f>
        <v>0</v>
      </c>
      <c r="AF1900" s="181">
        <f>IF(V1900&gt;0,AE1900*INDEX(Scope_Labor_Rates!$D$6:$D$46,V1900-5)*AA1900,0)</f>
        <v>0</v>
      </c>
      <c r="AG1900" s="178">
        <f>IF(V1900&gt;0,P1900*INDEX(Scope_Labor_Rates!$G$6:$G$46,V1900-5),0)</f>
        <v>0</v>
      </c>
      <c r="AH1900" s="181">
        <f>IF(V1900&gt;0,AG1900*INDEX(Scope_Labor_Rates!$F$6:$F$46,V1900-5)*AA1900,0)</f>
        <v>0</v>
      </c>
      <c r="AI1900" s="178">
        <f>IF(V1900&gt;0,P1900*INDEX(Scope_Labor_Rates!$I$6:$I$46,V1900-5),0)</f>
        <v>0</v>
      </c>
      <c r="AJ1900" s="181">
        <f>IF(V1900&gt;0,AI1900*INDEX(Scope_Labor_Rates!$H$6:$H$46,V1900-5)*AA1900,0)</f>
        <v>0</v>
      </c>
      <c r="AK1900" s="178">
        <f>IF(V1900&gt;0,P1900*INDEX(Scope_Labor_Rates!$K$6:$K$46,V1900-5),0)</f>
        <v>0</v>
      </c>
      <c r="AL1900" s="181">
        <f>IF(V1900&gt;0,AK1900*INDEX(Scope_Labor_Rates!$J$6:$J$46,V1900-5)*AA1900,0)</f>
        <v>0</v>
      </c>
      <c r="AM1900" s="178">
        <f>IF(V1900&gt;0,P1900*INDEX(Scope_Labor_Rates!$M$6:$M$46,V1900-5),0)</f>
        <v>0</v>
      </c>
      <c r="AN1900" s="178">
        <f>IF(V1900&gt;0,AM1900*INDEX(Scope_Labor_Rates!$L$6:$L$46,V1900-5)*AA1900,0)</f>
        <v>0</v>
      </c>
      <c r="AO1900" s="178">
        <f>IF(V1900&gt;0,P1900*INDEX(Scope_Labor_Rates!$O$6:$O$46,V1900-5)*AA1900,0)</f>
        <v>0</v>
      </c>
      <c r="AP1900" s="181">
        <f>IF(V1900&gt;0,P1900*INDEX(Scope_Labor_Rates!$Q$6:$Q$46,V1900-5)*AA1900,0)</f>
        <v>0</v>
      </c>
      <c r="AQ1900" s="178">
        <f t="shared" si="265"/>
        <v>0</v>
      </c>
      <c r="AR1900" s="178">
        <f t="shared" si="266"/>
        <v>0</v>
      </c>
      <c r="AS1900" s="178">
        <f t="shared" si="267"/>
        <v>0</v>
      </c>
      <c r="AT1900" s="178">
        <f t="shared" si="268"/>
        <v>0</v>
      </c>
      <c r="AU1900">
        <f t="shared" si="269"/>
        <v>0</v>
      </c>
    </row>
    <row r="1901" spans="1:47">
      <c r="A1901" t="str">
        <f>IF(All_Tasks!A1901="","",All_Tasks!A1901)</f>
        <v/>
      </c>
      <c r="B1901" t="str">
        <f>IF(All_Tasks!B1901="","",All_Tasks!B1901)</f>
        <v/>
      </c>
      <c r="C1901" t="str">
        <f>IF(All_Tasks!C1901="","",All_Tasks!C1901)</f>
        <v/>
      </c>
      <c r="D1901" t="str">
        <f>IF(All_Tasks!D1901="","",All_Tasks!D1901)</f>
        <v/>
      </c>
      <c r="E1901" t="str">
        <f>IF(All_Tasks!V1901&lt;&gt;"",All_Tasks!V1901,IF(All_Tasks!E1901&lt;&gt;"",All_Tasks!E1901,""))</f>
        <v/>
      </c>
      <c r="F1901" t="str">
        <f>IF(All_Tasks!F1901="","",All_Tasks!F1901)</f>
        <v/>
      </c>
      <c r="G1901" t="str">
        <f>IF(All_Tasks!G1901="","",All_Tasks!G1901)</f>
        <v/>
      </c>
      <c r="H1901" s="231" t="str">
        <f>IF(All_Tasks!H1901="","",All_Tasks!H1901)</f>
        <v/>
      </c>
      <c r="I1901" t="str">
        <f>IF(All_Tasks!I1901="","",All_Tasks!I1901)</f>
        <v/>
      </c>
      <c r="J1901" t="str">
        <f>IF(All_Tasks!J1901="","",All_Tasks!J1901)</f>
        <v/>
      </c>
      <c r="K1901" t="str">
        <f>IF(All_Tasks!K1901="","",All_Tasks!K1901)</f>
        <v/>
      </c>
      <c r="L1901" s="231" t="str">
        <f>IF(All_Tasks!L1901="","",All_Tasks!L1901)</f>
        <v/>
      </c>
      <c r="M1901" t="str">
        <f>IF(All_Tasks!M1901="","",All_Tasks!M1901)</f>
        <v/>
      </c>
      <c r="N1901" t="str">
        <f>IF(All_Tasks!N1901="","",All_Tasks!N1901)</f>
        <v/>
      </c>
      <c r="O1901" t="str">
        <f>IF(All_Tasks!O1901="","",All_Tasks!O1901)</f>
        <v/>
      </c>
      <c r="P1901" s="181">
        <f>IF(All_Tasks!P1901="",0,All_Tasks!P1901)</f>
        <v>0</v>
      </c>
      <c r="Q1901" s="181">
        <f>IF(All_Tasks!Q1901="",0,All_Tasks!Q1901)</f>
        <v>0</v>
      </c>
      <c r="R1901" s="181">
        <f>IF(All_Tasks!R1901="",0,All_Tasks!R1901)</f>
        <v>0</v>
      </c>
      <c r="S1901" s="181" t="str">
        <f>IF(All_Tasks!S1901="","",All_Tasks!S1901)</f>
        <v/>
      </c>
      <c r="T1901" t="str">
        <f>IF(All_Tasks!T1901="","",All_Tasks!T1901)</f>
        <v/>
      </c>
      <c r="U1901" t="str">
        <f>IF(All_Tasks!U1901="","",All_Tasks!U1901)</f>
        <v/>
      </c>
      <c r="V1901">
        <f>IF(A1901="",0,IFERROR(MATCH(A1901,Scope_Labor_Rates!$A$6:$A$46,0)+5,0))</f>
        <v>0</v>
      </c>
      <c r="W1901" s="178">
        <f>IF(V1901&gt;0,INDEX(Scope_Labor_Rates!$C$6:$C$46,V1901-5),0)</f>
        <v>0</v>
      </c>
      <c r="X1901" s="178">
        <f>IF(V1901&gt;0,INDEX(Scope_Labor_Rates!$C$6:$C$46,V1901-5),0)</f>
        <v>0</v>
      </c>
      <c r="Y1901" s="180">
        <f>IF(V1901&gt;0,INDEX(Scope_Labor_Rates!$S$6:$S$46,V1901-5),0)</f>
        <v>0</v>
      </c>
      <c r="Z1901" s="180">
        <f>IF(V1901&gt;0,INDEX(Scope_Labor_Rates!$R$6:$R$46,V1901-5),1)</f>
        <v>1</v>
      </c>
      <c r="AA1901" s="231">
        <f t="shared" si="261"/>
        <v>0</v>
      </c>
      <c r="AB1901" t="str">
        <f t="shared" si="262"/>
        <v/>
      </c>
      <c r="AC1901" s="178" t="str">
        <f t="shared" si="263"/>
        <v/>
      </c>
      <c r="AD1901" s="181">
        <f t="shared" si="264"/>
        <v>0</v>
      </c>
      <c r="AE1901" s="178">
        <f>IF(V1901&gt;0,P1901*INDEX(Scope_Labor_Rates!$E$6:$E$46,V1901-5),0)</f>
        <v>0</v>
      </c>
      <c r="AF1901" s="181">
        <f>IF(V1901&gt;0,AE1901*INDEX(Scope_Labor_Rates!$D$6:$D$46,V1901-5)*AA1901,0)</f>
        <v>0</v>
      </c>
      <c r="AG1901" s="178">
        <f>IF(V1901&gt;0,P1901*INDEX(Scope_Labor_Rates!$G$6:$G$46,V1901-5),0)</f>
        <v>0</v>
      </c>
      <c r="AH1901" s="181">
        <f>IF(V1901&gt;0,AG1901*INDEX(Scope_Labor_Rates!$F$6:$F$46,V1901-5)*AA1901,0)</f>
        <v>0</v>
      </c>
      <c r="AI1901" s="178">
        <f>IF(V1901&gt;0,P1901*INDEX(Scope_Labor_Rates!$I$6:$I$46,V1901-5),0)</f>
        <v>0</v>
      </c>
      <c r="AJ1901" s="181">
        <f>IF(V1901&gt;0,AI1901*INDEX(Scope_Labor_Rates!$H$6:$H$46,V1901-5)*AA1901,0)</f>
        <v>0</v>
      </c>
      <c r="AK1901" s="178">
        <f>IF(V1901&gt;0,P1901*INDEX(Scope_Labor_Rates!$K$6:$K$46,V1901-5),0)</f>
        <v>0</v>
      </c>
      <c r="AL1901" s="181">
        <f>IF(V1901&gt;0,AK1901*INDEX(Scope_Labor_Rates!$J$6:$J$46,V1901-5)*AA1901,0)</f>
        <v>0</v>
      </c>
      <c r="AM1901" s="178">
        <f>IF(V1901&gt;0,P1901*INDEX(Scope_Labor_Rates!$M$6:$M$46,V1901-5),0)</f>
        <v>0</v>
      </c>
      <c r="AN1901" s="178">
        <f>IF(V1901&gt;0,AM1901*INDEX(Scope_Labor_Rates!$L$6:$L$46,V1901-5)*AA1901,0)</f>
        <v>0</v>
      </c>
      <c r="AO1901" s="178">
        <f>IF(V1901&gt;0,P1901*INDEX(Scope_Labor_Rates!$O$6:$O$46,V1901-5)*AA1901,0)</f>
        <v>0</v>
      </c>
      <c r="AP1901" s="181">
        <f>IF(V1901&gt;0,P1901*INDEX(Scope_Labor_Rates!$Q$6:$Q$46,V1901-5)*AA1901,0)</f>
        <v>0</v>
      </c>
      <c r="AQ1901" s="178">
        <f t="shared" si="265"/>
        <v>0</v>
      </c>
      <c r="AR1901" s="178">
        <f t="shared" si="266"/>
        <v>0</v>
      </c>
      <c r="AS1901" s="178">
        <f t="shared" si="267"/>
        <v>0</v>
      </c>
      <c r="AT1901" s="178">
        <f t="shared" si="268"/>
        <v>0</v>
      </c>
      <c r="AU1901">
        <f t="shared" si="269"/>
        <v>0</v>
      </c>
    </row>
    <row r="1902" spans="1:47">
      <c r="A1902" t="str">
        <f>IF(All_Tasks!A1902="","",All_Tasks!A1902)</f>
        <v/>
      </c>
      <c r="B1902" t="str">
        <f>IF(All_Tasks!B1902="","",All_Tasks!B1902)</f>
        <v/>
      </c>
      <c r="C1902" t="str">
        <f>IF(All_Tasks!C1902="","",All_Tasks!C1902)</f>
        <v/>
      </c>
      <c r="D1902" t="str">
        <f>IF(All_Tasks!D1902="","",All_Tasks!D1902)</f>
        <v/>
      </c>
      <c r="E1902" t="str">
        <f>IF(All_Tasks!V1902&lt;&gt;"",All_Tasks!V1902,IF(All_Tasks!E1902&lt;&gt;"",All_Tasks!E1902,""))</f>
        <v/>
      </c>
      <c r="F1902" t="str">
        <f>IF(All_Tasks!F1902="","",All_Tasks!F1902)</f>
        <v/>
      </c>
      <c r="G1902" t="str">
        <f>IF(All_Tasks!G1902="","",All_Tasks!G1902)</f>
        <v/>
      </c>
      <c r="H1902" s="231" t="str">
        <f>IF(All_Tasks!H1902="","",All_Tasks!H1902)</f>
        <v/>
      </c>
      <c r="I1902" t="str">
        <f>IF(All_Tasks!I1902="","",All_Tasks!I1902)</f>
        <v/>
      </c>
      <c r="J1902" t="str">
        <f>IF(All_Tasks!J1902="","",All_Tasks!J1902)</f>
        <v/>
      </c>
      <c r="K1902" t="str">
        <f>IF(All_Tasks!K1902="","",All_Tasks!K1902)</f>
        <v/>
      </c>
      <c r="L1902" s="231" t="str">
        <f>IF(All_Tasks!L1902="","",All_Tasks!L1902)</f>
        <v/>
      </c>
      <c r="M1902" t="str">
        <f>IF(All_Tasks!M1902="","",All_Tasks!M1902)</f>
        <v/>
      </c>
      <c r="N1902" t="str">
        <f>IF(All_Tasks!N1902="","",All_Tasks!N1902)</f>
        <v/>
      </c>
      <c r="O1902" t="str">
        <f>IF(All_Tasks!O1902="","",All_Tasks!O1902)</f>
        <v/>
      </c>
      <c r="P1902" s="181">
        <f>IF(All_Tasks!P1902="",0,All_Tasks!P1902)</f>
        <v>0</v>
      </c>
      <c r="Q1902" s="181">
        <f>IF(All_Tasks!Q1902="",0,All_Tasks!Q1902)</f>
        <v>0</v>
      </c>
      <c r="R1902" s="181">
        <f>IF(All_Tasks!R1902="",0,All_Tasks!R1902)</f>
        <v>0</v>
      </c>
      <c r="S1902" s="181" t="str">
        <f>IF(All_Tasks!S1902="","",All_Tasks!S1902)</f>
        <v/>
      </c>
      <c r="T1902" t="str">
        <f>IF(All_Tasks!T1902="","",All_Tasks!T1902)</f>
        <v/>
      </c>
      <c r="U1902" t="str">
        <f>IF(All_Tasks!U1902="","",All_Tasks!U1902)</f>
        <v/>
      </c>
      <c r="V1902">
        <f>IF(A1902="",0,IFERROR(MATCH(A1902,Scope_Labor_Rates!$A$6:$A$46,0)+5,0))</f>
        <v>0</v>
      </c>
      <c r="W1902" s="178">
        <f>IF(V1902&gt;0,INDEX(Scope_Labor_Rates!$C$6:$C$46,V1902-5),0)</f>
        <v>0</v>
      </c>
      <c r="X1902" s="178">
        <f>IF(V1902&gt;0,INDEX(Scope_Labor_Rates!$C$6:$C$46,V1902-5),0)</f>
        <v>0</v>
      </c>
      <c r="Y1902" s="180">
        <f>IF(V1902&gt;0,INDEX(Scope_Labor_Rates!$S$6:$S$46,V1902-5),0)</f>
        <v>0</v>
      </c>
      <c r="Z1902" s="180">
        <f>IF(V1902&gt;0,INDEX(Scope_Labor_Rates!$R$6:$R$46,V1902-5),1)</f>
        <v>1</v>
      </c>
      <c r="AA1902" s="231">
        <f t="shared" si="261"/>
        <v>0</v>
      </c>
      <c r="AB1902" t="str">
        <f t="shared" si="262"/>
        <v/>
      </c>
      <c r="AC1902" s="178" t="str">
        <f t="shared" si="263"/>
        <v/>
      </c>
      <c r="AD1902" s="181">
        <f t="shared" si="264"/>
        <v>0</v>
      </c>
      <c r="AE1902" s="178">
        <f>IF(V1902&gt;0,P1902*INDEX(Scope_Labor_Rates!$E$6:$E$46,V1902-5),0)</f>
        <v>0</v>
      </c>
      <c r="AF1902" s="181">
        <f>IF(V1902&gt;0,AE1902*INDEX(Scope_Labor_Rates!$D$6:$D$46,V1902-5)*AA1902,0)</f>
        <v>0</v>
      </c>
      <c r="AG1902" s="178">
        <f>IF(V1902&gt;0,P1902*INDEX(Scope_Labor_Rates!$G$6:$G$46,V1902-5),0)</f>
        <v>0</v>
      </c>
      <c r="AH1902" s="181">
        <f>IF(V1902&gt;0,AG1902*INDEX(Scope_Labor_Rates!$F$6:$F$46,V1902-5)*AA1902,0)</f>
        <v>0</v>
      </c>
      <c r="AI1902" s="178">
        <f>IF(V1902&gt;0,P1902*INDEX(Scope_Labor_Rates!$I$6:$I$46,V1902-5),0)</f>
        <v>0</v>
      </c>
      <c r="AJ1902" s="181">
        <f>IF(V1902&gt;0,AI1902*INDEX(Scope_Labor_Rates!$H$6:$H$46,V1902-5)*AA1902,0)</f>
        <v>0</v>
      </c>
      <c r="AK1902" s="178">
        <f>IF(V1902&gt;0,P1902*INDEX(Scope_Labor_Rates!$K$6:$K$46,V1902-5),0)</f>
        <v>0</v>
      </c>
      <c r="AL1902" s="181">
        <f>IF(V1902&gt;0,AK1902*INDEX(Scope_Labor_Rates!$J$6:$J$46,V1902-5)*AA1902,0)</f>
        <v>0</v>
      </c>
      <c r="AM1902" s="178">
        <f>IF(V1902&gt;0,P1902*INDEX(Scope_Labor_Rates!$M$6:$M$46,V1902-5),0)</f>
        <v>0</v>
      </c>
      <c r="AN1902" s="178">
        <f>IF(V1902&gt;0,AM1902*INDEX(Scope_Labor_Rates!$L$6:$L$46,V1902-5)*AA1902,0)</f>
        <v>0</v>
      </c>
      <c r="AO1902" s="178">
        <f>IF(V1902&gt;0,P1902*INDEX(Scope_Labor_Rates!$O$6:$O$46,V1902-5)*AA1902,0)</f>
        <v>0</v>
      </c>
      <c r="AP1902" s="181">
        <f>IF(V1902&gt;0,P1902*INDEX(Scope_Labor_Rates!$Q$6:$Q$46,V1902-5)*AA1902,0)</f>
        <v>0</v>
      </c>
      <c r="AQ1902" s="178">
        <f t="shared" si="265"/>
        <v>0</v>
      </c>
      <c r="AR1902" s="178">
        <f t="shared" si="266"/>
        <v>0</v>
      </c>
      <c r="AS1902" s="178">
        <f t="shared" si="267"/>
        <v>0</v>
      </c>
      <c r="AT1902" s="178">
        <f t="shared" si="268"/>
        <v>0</v>
      </c>
      <c r="AU1902">
        <f t="shared" si="269"/>
        <v>0</v>
      </c>
    </row>
    <row r="1903" spans="1:47">
      <c r="A1903" t="str">
        <f>IF(All_Tasks!A1903="","",All_Tasks!A1903)</f>
        <v/>
      </c>
      <c r="B1903" t="str">
        <f>IF(All_Tasks!B1903="","",All_Tasks!B1903)</f>
        <v/>
      </c>
      <c r="C1903" t="str">
        <f>IF(All_Tasks!C1903="","",All_Tasks!C1903)</f>
        <v/>
      </c>
      <c r="D1903" t="str">
        <f>IF(All_Tasks!D1903="","",All_Tasks!D1903)</f>
        <v/>
      </c>
      <c r="E1903" t="str">
        <f>IF(All_Tasks!V1903&lt;&gt;"",All_Tasks!V1903,IF(All_Tasks!E1903&lt;&gt;"",All_Tasks!E1903,""))</f>
        <v/>
      </c>
      <c r="F1903" t="str">
        <f>IF(All_Tasks!F1903="","",All_Tasks!F1903)</f>
        <v/>
      </c>
      <c r="G1903" t="str">
        <f>IF(All_Tasks!G1903="","",All_Tasks!G1903)</f>
        <v/>
      </c>
      <c r="H1903" s="231" t="str">
        <f>IF(All_Tasks!H1903="","",All_Tasks!H1903)</f>
        <v/>
      </c>
      <c r="I1903" t="str">
        <f>IF(All_Tasks!I1903="","",All_Tasks!I1903)</f>
        <v/>
      </c>
      <c r="J1903" t="str">
        <f>IF(All_Tasks!J1903="","",All_Tasks!J1903)</f>
        <v/>
      </c>
      <c r="K1903" t="str">
        <f>IF(All_Tasks!K1903="","",All_Tasks!K1903)</f>
        <v/>
      </c>
      <c r="L1903" s="231" t="str">
        <f>IF(All_Tasks!L1903="","",All_Tasks!L1903)</f>
        <v/>
      </c>
      <c r="M1903" t="str">
        <f>IF(All_Tasks!M1903="","",All_Tasks!M1903)</f>
        <v/>
      </c>
      <c r="N1903" t="str">
        <f>IF(All_Tasks!N1903="","",All_Tasks!N1903)</f>
        <v/>
      </c>
      <c r="O1903" t="str">
        <f>IF(All_Tasks!O1903="","",All_Tasks!O1903)</f>
        <v/>
      </c>
      <c r="P1903" s="181">
        <f>IF(All_Tasks!P1903="",0,All_Tasks!P1903)</f>
        <v>0</v>
      </c>
      <c r="Q1903" s="181">
        <f>IF(All_Tasks!Q1903="",0,All_Tasks!Q1903)</f>
        <v>0</v>
      </c>
      <c r="R1903" s="181">
        <f>IF(All_Tasks!R1903="",0,All_Tasks!R1903)</f>
        <v>0</v>
      </c>
      <c r="S1903" s="181" t="str">
        <f>IF(All_Tasks!S1903="","",All_Tasks!S1903)</f>
        <v/>
      </c>
      <c r="T1903" t="str">
        <f>IF(All_Tasks!T1903="","",All_Tasks!T1903)</f>
        <v/>
      </c>
      <c r="U1903" t="str">
        <f>IF(All_Tasks!U1903="","",All_Tasks!U1903)</f>
        <v/>
      </c>
      <c r="V1903">
        <f>IF(A1903="",0,IFERROR(MATCH(A1903,Scope_Labor_Rates!$A$6:$A$46,0)+5,0))</f>
        <v>0</v>
      </c>
      <c r="W1903" s="178">
        <f>IF(V1903&gt;0,INDEX(Scope_Labor_Rates!$C$6:$C$46,V1903-5),0)</f>
        <v>0</v>
      </c>
      <c r="X1903" s="178">
        <f>IF(V1903&gt;0,INDEX(Scope_Labor_Rates!$C$6:$C$46,V1903-5),0)</f>
        <v>0</v>
      </c>
      <c r="Y1903" s="180">
        <f>IF(V1903&gt;0,INDEX(Scope_Labor_Rates!$S$6:$S$46,V1903-5),0)</f>
        <v>0</v>
      </c>
      <c r="Z1903" s="180">
        <f>IF(V1903&gt;0,INDEX(Scope_Labor_Rates!$R$6:$R$46,V1903-5),1)</f>
        <v>1</v>
      </c>
      <c r="AA1903" s="231">
        <f t="shared" si="261"/>
        <v>0</v>
      </c>
      <c r="AB1903" t="str">
        <f t="shared" si="262"/>
        <v/>
      </c>
      <c r="AC1903" s="178" t="str">
        <f t="shared" si="263"/>
        <v/>
      </c>
      <c r="AD1903" s="181">
        <f t="shared" si="264"/>
        <v>0</v>
      </c>
      <c r="AE1903" s="178">
        <f>IF(V1903&gt;0,P1903*INDEX(Scope_Labor_Rates!$E$6:$E$46,V1903-5),0)</f>
        <v>0</v>
      </c>
      <c r="AF1903" s="181">
        <f>IF(V1903&gt;0,AE1903*INDEX(Scope_Labor_Rates!$D$6:$D$46,V1903-5)*AA1903,0)</f>
        <v>0</v>
      </c>
      <c r="AG1903" s="178">
        <f>IF(V1903&gt;0,P1903*INDEX(Scope_Labor_Rates!$G$6:$G$46,V1903-5),0)</f>
        <v>0</v>
      </c>
      <c r="AH1903" s="181">
        <f>IF(V1903&gt;0,AG1903*INDEX(Scope_Labor_Rates!$F$6:$F$46,V1903-5)*AA1903,0)</f>
        <v>0</v>
      </c>
      <c r="AI1903" s="178">
        <f>IF(V1903&gt;0,P1903*INDEX(Scope_Labor_Rates!$I$6:$I$46,V1903-5),0)</f>
        <v>0</v>
      </c>
      <c r="AJ1903" s="181">
        <f>IF(V1903&gt;0,AI1903*INDEX(Scope_Labor_Rates!$H$6:$H$46,V1903-5)*AA1903,0)</f>
        <v>0</v>
      </c>
      <c r="AK1903" s="178">
        <f>IF(V1903&gt;0,P1903*INDEX(Scope_Labor_Rates!$K$6:$K$46,V1903-5),0)</f>
        <v>0</v>
      </c>
      <c r="AL1903" s="181">
        <f>IF(V1903&gt;0,AK1903*INDEX(Scope_Labor_Rates!$J$6:$J$46,V1903-5)*AA1903,0)</f>
        <v>0</v>
      </c>
      <c r="AM1903" s="178">
        <f>IF(V1903&gt;0,P1903*INDEX(Scope_Labor_Rates!$M$6:$M$46,V1903-5),0)</f>
        <v>0</v>
      </c>
      <c r="AN1903" s="178">
        <f>IF(V1903&gt;0,AM1903*INDEX(Scope_Labor_Rates!$L$6:$L$46,V1903-5)*AA1903,0)</f>
        <v>0</v>
      </c>
      <c r="AO1903" s="178">
        <f>IF(V1903&gt;0,P1903*INDEX(Scope_Labor_Rates!$O$6:$O$46,V1903-5)*AA1903,0)</f>
        <v>0</v>
      </c>
      <c r="AP1903" s="181">
        <f>IF(V1903&gt;0,P1903*INDEX(Scope_Labor_Rates!$Q$6:$Q$46,V1903-5)*AA1903,0)</f>
        <v>0</v>
      </c>
      <c r="AQ1903" s="178">
        <f t="shared" si="265"/>
        <v>0</v>
      </c>
      <c r="AR1903" s="178">
        <f t="shared" si="266"/>
        <v>0</v>
      </c>
      <c r="AS1903" s="178">
        <f t="shared" si="267"/>
        <v>0</v>
      </c>
      <c r="AT1903" s="178">
        <f t="shared" si="268"/>
        <v>0</v>
      </c>
      <c r="AU1903">
        <f t="shared" si="269"/>
        <v>0</v>
      </c>
    </row>
    <row r="1904" spans="1:47">
      <c r="A1904" t="str">
        <f>IF(All_Tasks!A1904="","",All_Tasks!A1904)</f>
        <v/>
      </c>
      <c r="B1904" t="str">
        <f>IF(All_Tasks!B1904="","",All_Tasks!B1904)</f>
        <v/>
      </c>
      <c r="C1904" t="str">
        <f>IF(All_Tasks!C1904="","",All_Tasks!C1904)</f>
        <v/>
      </c>
      <c r="D1904" t="str">
        <f>IF(All_Tasks!D1904="","",All_Tasks!D1904)</f>
        <v/>
      </c>
      <c r="E1904" t="str">
        <f>IF(All_Tasks!V1904&lt;&gt;"",All_Tasks!V1904,IF(All_Tasks!E1904&lt;&gt;"",All_Tasks!E1904,""))</f>
        <v/>
      </c>
      <c r="F1904" t="str">
        <f>IF(All_Tasks!F1904="","",All_Tasks!F1904)</f>
        <v/>
      </c>
      <c r="G1904" t="str">
        <f>IF(All_Tasks!G1904="","",All_Tasks!G1904)</f>
        <v/>
      </c>
      <c r="H1904" s="231" t="str">
        <f>IF(All_Tasks!H1904="","",All_Tasks!H1904)</f>
        <v/>
      </c>
      <c r="I1904" t="str">
        <f>IF(All_Tasks!I1904="","",All_Tasks!I1904)</f>
        <v/>
      </c>
      <c r="J1904" t="str">
        <f>IF(All_Tasks!J1904="","",All_Tasks!J1904)</f>
        <v/>
      </c>
      <c r="K1904" t="str">
        <f>IF(All_Tasks!K1904="","",All_Tasks!K1904)</f>
        <v/>
      </c>
      <c r="L1904" s="231" t="str">
        <f>IF(All_Tasks!L1904="","",All_Tasks!L1904)</f>
        <v/>
      </c>
      <c r="M1904" t="str">
        <f>IF(All_Tasks!M1904="","",All_Tasks!M1904)</f>
        <v/>
      </c>
      <c r="N1904" t="str">
        <f>IF(All_Tasks!N1904="","",All_Tasks!N1904)</f>
        <v/>
      </c>
      <c r="O1904" t="str">
        <f>IF(All_Tasks!O1904="","",All_Tasks!O1904)</f>
        <v/>
      </c>
      <c r="P1904" s="181">
        <f>IF(All_Tasks!P1904="",0,All_Tasks!P1904)</f>
        <v>0</v>
      </c>
      <c r="Q1904" s="181">
        <f>IF(All_Tasks!Q1904="",0,All_Tasks!Q1904)</f>
        <v>0</v>
      </c>
      <c r="R1904" s="181">
        <f>IF(All_Tasks!R1904="",0,All_Tasks!R1904)</f>
        <v>0</v>
      </c>
      <c r="S1904" s="181" t="str">
        <f>IF(All_Tasks!S1904="","",All_Tasks!S1904)</f>
        <v/>
      </c>
      <c r="T1904" t="str">
        <f>IF(All_Tasks!T1904="","",All_Tasks!T1904)</f>
        <v/>
      </c>
      <c r="U1904" t="str">
        <f>IF(All_Tasks!U1904="","",All_Tasks!U1904)</f>
        <v/>
      </c>
      <c r="V1904">
        <f>IF(A1904="",0,IFERROR(MATCH(A1904,Scope_Labor_Rates!$A$6:$A$46,0)+5,0))</f>
        <v>0</v>
      </c>
      <c r="W1904" s="178">
        <f>IF(V1904&gt;0,INDEX(Scope_Labor_Rates!$C$6:$C$46,V1904-5),0)</f>
        <v>0</v>
      </c>
      <c r="X1904" s="178">
        <f>IF(V1904&gt;0,INDEX(Scope_Labor_Rates!$C$6:$C$46,V1904-5),0)</f>
        <v>0</v>
      </c>
      <c r="Y1904" s="180">
        <f>IF(V1904&gt;0,INDEX(Scope_Labor_Rates!$S$6:$S$46,V1904-5),0)</f>
        <v>0</v>
      </c>
      <c r="Z1904" s="180">
        <f>IF(V1904&gt;0,INDEX(Scope_Labor_Rates!$R$6:$R$46,V1904-5),1)</f>
        <v>1</v>
      </c>
      <c r="AA1904" s="231">
        <f t="shared" si="261"/>
        <v>0</v>
      </c>
      <c r="AB1904" t="str">
        <f t="shared" si="262"/>
        <v/>
      </c>
      <c r="AC1904" s="178" t="str">
        <f t="shared" si="263"/>
        <v/>
      </c>
      <c r="AD1904" s="181">
        <f t="shared" si="264"/>
        <v>0</v>
      </c>
      <c r="AE1904" s="178">
        <f>IF(V1904&gt;0,P1904*INDEX(Scope_Labor_Rates!$E$6:$E$46,V1904-5),0)</f>
        <v>0</v>
      </c>
      <c r="AF1904" s="181">
        <f>IF(V1904&gt;0,AE1904*INDEX(Scope_Labor_Rates!$D$6:$D$46,V1904-5)*AA1904,0)</f>
        <v>0</v>
      </c>
      <c r="AG1904" s="178">
        <f>IF(V1904&gt;0,P1904*INDEX(Scope_Labor_Rates!$G$6:$G$46,V1904-5),0)</f>
        <v>0</v>
      </c>
      <c r="AH1904" s="181">
        <f>IF(V1904&gt;0,AG1904*INDEX(Scope_Labor_Rates!$F$6:$F$46,V1904-5)*AA1904,0)</f>
        <v>0</v>
      </c>
      <c r="AI1904" s="178">
        <f>IF(V1904&gt;0,P1904*INDEX(Scope_Labor_Rates!$I$6:$I$46,V1904-5),0)</f>
        <v>0</v>
      </c>
      <c r="AJ1904" s="181">
        <f>IF(V1904&gt;0,AI1904*INDEX(Scope_Labor_Rates!$H$6:$H$46,V1904-5)*AA1904,0)</f>
        <v>0</v>
      </c>
      <c r="AK1904" s="178">
        <f>IF(V1904&gt;0,P1904*INDEX(Scope_Labor_Rates!$K$6:$K$46,V1904-5),0)</f>
        <v>0</v>
      </c>
      <c r="AL1904" s="181">
        <f>IF(V1904&gt;0,AK1904*INDEX(Scope_Labor_Rates!$J$6:$J$46,V1904-5)*AA1904,0)</f>
        <v>0</v>
      </c>
      <c r="AM1904" s="178">
        <f>IF(V1904&gt;0,P1904*INDEX(Scope_Labor_Rates!$M$6:$M$46,V1904-5),0)</f>
        <v>0</v>
      </c>
      <c r="AN1904" s="178">
        <f>IF(V1904&gt;0,AM1904*INDEX(Scope_Labor_Rates!$L$6:$L$46,V1904-5)*AA1904,0)</f>
        <v>0</v>
      </c>
      <c r="AO1904" s="178">
        <f>IF(V1904&gt;0,P1904*INDEX(Scope_Labor_Rates!$O$6:$O$46,V1904-5)*AA1904,0)</f>
        <v>0</v>
      </c>
      <c r="AP1904" s="181">
        <f>IF(V1904&gt;0,P1904*INDEX(Scope_Labor_Rates!$Q$6:$Q$46,V1904-5)*AA1904,0)</f>
        <v>0</v>
      </c>
      <c r="AQ1904" s="178">
        <f t="shared" si="265"/>
        <v>0</v>
      </c>
      <c r="AR1904" s="178">
        <f t="shared" si="266"/>
        <v>0</v>
      </c>
      <c r="AS1904" s="178">
        <f t="shared" si="267"/>
        <v>0</v>
      </c>
      <c r="AT1904" s="178">
        <f t="shared" si="268"/>
        <v>0</v>
      </c>
      <c r="AU1904">
        <f t="shared" si="269"/>
        <v>0</v>
      </c>
    </row>
    <row r="1905" spans="1:47">
      <c r="A1905" t="str">
        <f>IF(All_Tasks!A1905="","",All_Tasks!A1905)</f>
        <v/>
      </c>
      <c r="B1905" t="str">
        <f>IF(All_Tasks!B1905="","",All_Tasks!B1905)</f>
        <v/>
      </c>
      <c r="C1905" t="str">
        <f>IF(All_Tasks!C1905="","",All_Tasks!C1905)</f>
        <v/>
      </c>
      <c r="D1905" t="str">
        <f>IF(All_Tasks!D1905="","",All_Tasks!D1905)</f>
        <v/>
      </c>
      <c r="E1905" t="str">
        <f>IF(All_Tasks!V1905&lt;&gt;"",All_Tasks!V1905,IF(All_Tasks!E1905&lt;&gt;"",All_Tasks!E1905,""))</f>
        <v/>
      </c>
      <c r="F1905" t="str">
        <f>IF(All_Tasks!F1905="","",All_Tasks!F1905)</f>
        <v/>
      </c>
      <c r="G1905" t="str">
        <f>IF(All_Tasks!G1905="","",All_Tasks!G1905)</f>
        <v/>
      </c>
      <c r="H1905" s="231" t="str">
        <f>IF(All_Tasks!H1905="","",All_Tasks!H1905)</f>
        <v/>
      </c>
      <c r="I1905" t="str">
        <f>IF(All_Tasks!I1905="","",All_Tasks!I1905)</f>
        <v/>
      </c>
      <c r="J1905" t="str">
        <f>IF(All_Tasks!J1905="","",All_Tasks!J1905)</f>
        <v/>
      </c>
      <c r="K1905" t="str">
        <f>IF(All_Tasks!K1905="","",All_Tasks!K1905)</f>
        <v/>
      </c>
      <c r="L1905" s="231" t="str">
        <f>IF(All_Tasks!L1905="","",All_Tasks!L1905)</f>
        <v/>
      </c>
      <c r="M1905" t="str">
        <f>IF(All_Tasks!M1905="","",All_Tasks!M1905)</f>
        <v/>
      </c>
      <c r="N1905" t="str">
        <f>IF(All_Tasks!N1905="","",All_Tasks!N1905)</f>
        <v/>
      </c>
      <c r="O1905" t="str">
        <f>IF(All_Tasks!O1905="","",All_Tasks!O1905)</f>
        <v/>
      </c>
      <c r="P1905" s="181">
        <f>IF(All_Tasks!P1905="",0,All_Tasks!P1905)</f>
        <v>0</v>
      </c>
      <c r="Q1905" s="181">
        <f>IF(All_Tasks!Q1905="",0,All_Tasks!Q1905)</f>
        <v>0</v>
      </c>
      <c r="R1905" s="181">
        <f>IF(All_Tasks!R1905="",0,All_Tasks!R1905)</f>
        <v>0</v>
      </c>
      <c r="S1905" s="181" t="str">
        <f>IF(All_Tasks!S1905="","",All_Tasks!S1905)</f>
        <v/>
      </c>
      <c r="T1905" t="str">
        <f>IF(All_Tasks!T1905="","",All_Tasks!T1905)</f>
        <v/>
      </c>
      <c r="U1905" t="str">
        <f>IF(All_Tasks!U1905="","",All_Tasks!U1905)</f>
        <v/>
      </c>
      <c r="V1905">
        <f>IF(A1905="",0,IFERROR(MATCH(A1905,Scope_Labor_Rates!$A$6:$A$46,0)+5,0))</f>
        <v>0</v>
      </c>
      <c r="W1905" s="178">
        <f>IF(V1905&gt;0,INDEX(Scope_Labor_Rates!$C$6:$C$46,V1905-5),0)</f>
        <v>0</v>
      </c>
      <c r="X1905" s="178">
        <f>IF(V1905&gt;0,INDEX(Scope_Labor_Rates!$C$6:$C$46,V1905-5),0)</f>
        <v>0</v>
      </c>
      <c r="Y1905" s="180">
        <f>IF(V1905&gt;0,INDEX(Scope_Labor_Rates!$S$6:$S$46,V1905-5),0)</f>
        <v>0</v>
      </c>
      <c r="Z1905" s="180">
        <f>IF(V1905&gt;0,INDEX(Scope_Labor_Rates!$R$6:$R$46,V1905-5),1)</f>
        <v>1</v>
      </c>
      <c r="AA1905" s="231">
        <f t="shared" si="261"/>
        <v>0</v>
      </c>
      <c r="AB1905" t="str">
        <f t="shared" si="262"/>
        <v/>
      </c>
      <c r="AC1905" s="178" t="str">
        <f t="shared" si="263"/>
        <v/>
      </c>
      <c r="AD1905" s="181">
        <f t="shared" si="264"/>
        <v>0</v>
      </c>
      <c r="AE1905" s="178">
        <f>IF(V1905&gt;0,P1905*INDEX(Scope_Labor_Rates!$E$6:$E$46,V1905-5),0)</f>
        <v>0</v>
      </c>
      <c r="AF1905" s="181">
        <f>IF(V1905&gt;0,AE1905*INDEX(Scope_Labor_Rates!$D$6:$D$46,V1905-5)*AA1905,0)</f>
        <v>0</v>
      </c>
      <c r="AG1905" s="178">
        <f>IF(V1905&gt;0,P1905*INDEX(Scope_Labor_Rates!$G$6:$G$46,V1905-5),0)</f>
        <v>0</v>
      </c>
      <c r="AH1905" s="181">
        <f>IF(V1905&gt;0,AG1905*INDEX(Scope_Labor_Rates!$F$6:$F$46,V1905-5)*AA1905,0)</f>
        <v>0</v>
      </c>
      <c r="AI1905" s="178">
        <f>IF(V1905&gt;0,P1905*INDEX(Scope_Labor_Rates!$I$6:$I$46,V1905-5),0)</f>
        <v>0</v>
      </c>
      <c r="AJ1905" s="181">
        <f>IF(V1905&gt;0,AI1905*INDEX(Scope_Labor_Rates!$H$6:$H$46,V1905-5)*AA1905,0)</f>
        <v>0</v>
      </c>
      <c r="AK1905" s="178">
        <f>IF(V1905&gt;0,P1905*INDEX(Scope_Labor_Rates!$K$6:$K$46,V1905-5),0)</f>
        <v>0</v>
      </c>
      <c r="AL1905" s="181">
        <f>IF(V1905&gt;0,AK1905*INDEX(Scope_Labor_Rates!$J$6:$J$46,V1905-5)*AA1905,0)</f>
        <v>0</v>
      </c>
      <c r="AM1905" s="178">
        <f>IF(V1905&gt;0,P1905*INDEX(Scope_Labor_Rates!$M$6:$M$46,V1905-5),0)</f>
        <v>0</v>
      </c>
      <c r="AN1905" s="178">
        <f>IF(V1905&gt;0,AM1905*INDEX(Scope_Labor_Rates!$L$6:$L$46,V1905-5)*AA1905,0)</f>
        <v>0</v>
      </c>
      <c r="AO1905" s="178">
        <f>IF(V1905&gt;0,P1905*INDEX(Scope_Labor_Rates!$O$6:$O$46,V1905-5)*AA1905,0)</f>
        <v>0</v>
      </c>
      <c r="AP1905" s="181">
        <f>IF(V1905&gt;0,P1905*INDEX(Scope_Labor_Rates!$Q$6:$Q$46,V1905-5)*AA1905,0)</f>
        <v>0</v>
      </c>
      <c r="AQ1905" s="178">
        <f t="shared" si="265"/>
        <v>0</v>
      </c>
      <c r="AR1905" s="178">
        <f t="shared" si="266"/>
        <v>0</v>
      </c>
      <c r="AS1905" s="178">
        <f t="shared" si="267"/>
        <v>0</v>
      </c>
      <c r="AT1905" s="178">
        <f t="shared" si="268"/>
        <v>0</v>
      </c>
      <c r="AU1905">
        <f t="shared" si="269"/>
        <v>0</v>
      </c>
    </row>
    <row r="1906" spans="1:47">
      <c r="A1906" t="str">
        <f>IF(All_Tasks!A1906="","",All_Tasks!A1906)</f>
        <v/>
      </c>
      <c r="B1906" t="str">
        <f>IF(All_Tasks!B1906="","",All_Tasks!B1906)</f>
        <v/>
      </c>
      <c r="C1906" t="str">
        <f>IF(All_Tasks!C1906="","",All_Tasks!C1906)</f>
        <v/>
      </c>
      <c r="D1906" t="str">
        <f>IF(All_Tasks!D1906="","",All_Tasks!D1906)</f>
        <v/>
      </c>
      <c r="E1906" t="str">
        <f>IF(All_Tasks!V1906&lt;&gt;"",All_Tasks!V1906,IF(All_Tasks!E1906&lt;&gt;"",All_Tasks!E1906,""))</f>
        <v/>
      </c>
      <c r="F1906" t="str">
        <f>IF(All_Tasks!F1906="","",All_Tasks!F1906)</f>
        <v/>
      </c>
      <c r="G1906" t="str">
        <f>IF(All_Tasks!G1906="","",All_Tasks!G1906)</f>
        <v/>
      </c>
      <c r="H1906" s="231" t="str">
        <f>IF(All_Tasks!H1906="","",All_Tasks!H1906)</f>
        <v/>
      </c>
      <c r="I1906" t="str">
        <f>IF(All_Tasks!I1906="","",All_Tasks!I1906)</f>
        <v/>
      </c>
      <c r="J1906" t="str">
        <f>IF(All_Tasks!J1906="","",All_Tasks!J1906)</f>
        <v/>
      </c>
      <c r="K1906" t="str">
        <f>IF(All_Tasks!K1906="","",All_Tasks!K1906)</f>
        <v/>
      </c>
      <c r="L1906" s="231" t="str">
        <f>IF(All_Tasks!L1906="","",All_Tasks!L1906)</f>
        <v/>
      </c>
      <c r="M1906" t="str">
        <f>IF(All_Tasks!M1906="","",All_Tasks!M1906)</f>
        <v/>
      </c>
      <c r="N1906" t="str">
        <f>IF(All_Tasks!N1906="","",All_Tasks!N1906)</f>
        <v/>
      </c>
      <c r="O1906" t="str">
        <f>IF(All_Tasks!O1906="","",All_Tasks!O1906)</f>
        <v/>
      </c>
      <c r="P1906" s="181">
        <f>IF(All_Tasks!P1906="",0,All_Tasks!P1906)</f>
        <v>0</v>
      </c>
      <c r="Q1906" s="181">
        <f>IF(All_Tasks!Q1906="",0,All_Tasks!Q1906)</f>
        <v>0</v>
      </c>
      <c r="R1906" s="181">
        <f>IF(All_Tasks!R1906="",0,All_Tasks!R1906)</f>
        <v>0</v>
      </c>
      <c r="S1906" s="181" t="str">
        <f>IF(All_Tasks!S1906="","",All_Tasks!S1906)</f>
        <v/>
      </c>
      <c r="T1906" t="str">
        <f>IF(All_Tasks!T1906="","",All_Tasks!T1906)</f>
        <v/>
      </c>
      <c r="U1906" t="str">
        <f>IF(All_Tasks!U1906="","",All_Tasks!U1906)</f>
        <v/>
      </c>
      <c r="V1906">
        <f>IF(A1906="",0,IFERROR(MATCH(A1906,Scope_Labor_Rates!$A$6:$A$46,0)+5,0))</f>
        <v>0</v>
      </c>
      <c r="W1906" s="178">
        <f>IF(V1906&gt;0,INDEX(Scope_Labor_Rates!$C$6:$C$46,V1906-5),0)</f>
        <v>0</v>
      </c>
      <c r="X1906" s="178">
        <f>IF(V1906&gt;0,INDEX(Scope_Labor_Rates!$C$6:$C$46,V1906-5),0)</f>
        <v>0</v>
      </c>
      <c r="Y1906" s="180">
        <f>IF(V1906&gt;0,INDEX(Scope_Labor_Rates!$S$6:$S$46,V1906-5),0)</f>
        <v>0</v>
      </c>
      <c r="Z1906" s="180">
        <f>IF(V1906&gt;0,INDEX(Scope_Labor_Rates!$R$6:$R$46,V1906-5),1)</f>
        <v>1</v>
      </c>
      <c r="AA1906" s="231">
        <f t="shared" si="261"/>
        <v>0</v>
      </c>
      <c r="AB1906" t="str">
        <f t="shared" si="262"/>
        <v/>
      </c>
      <c r="AC1906" s="178" t="str">
        <f t="shared" si="263"/>
        <v/>
      </c>
      <c r="AD1906" s="181">
        <f t="shared" si="264"/>
        <v>0</v>
      </c>
      <c r="AE1906" s="178">
        <f>IF(V1906&gt;0,P1906*INDEX(Scope_Labor_Rates!$E$6:$E$46,V1906-5),0)</f>
        <v>0</v>
      </c>
      <c r="AF1906" s="181">
        <f>IF(V1906&gt;0,AE1906*INDEX(Scope_Labor_Rates!$D$6:$D$46,V1906-5)*AA1906,0)</f>
        <v>0</v>
      </c>
      <c r="AG1906" s="178">
        <f>IF(V1906&gt;0,P1906*INDEX(Scope_Labor_Rates!$G$6:$G$46,V1906-5),0)</f>
        <v>0</v>
      </c>
      <c r="AH1906" s="181">
        <f>IF(V1906&gt;0,AG1906*INDEX(Scope_Labor_Rates!$F$6:$F$46,V1906-5)*AA1906,0)</f>
        <v>0</v>
      </c>
      <c r="AI1906" s="178">
        <f>IF(V1906&gt;0,P1906*INDEX(Scope_Labor_Rates!$I$6:$I$46,V1906-5),0)</f>
        <v>0</v>
      </c>
      <c r="AJ1906" s="181">
        <f>IF(V1906&gt;0,AI1906*INDEX(Scope_Labor_Rates!$H$6:$H$46,V1906-5)*AA1906,0)</f>
        <v>0</v>
      </c>
      <c r="AK1906" s="178">
        <f>IF(V1906&gt;0,P1906*INDEX(Scope_Labor_Rates!$K$6:$K$46,V1906-5),0)</f>
        <v>0</v>
      </c>
      <c r="AL1906" s="181">
        <f>IF(V1906&gt;0,AK1906*INDEX(Scope_Labor_Rates!$J$6:$J$46,V1906-5)*AA1906,0)</f>
        <v>0</v>
      </c>
      <c r="AM1906" s="178">
        <f>IF(V1906&gt;0,P1906*INDEX(Scope_Labor_Rates!$M$6:$M$46,V1906-5),0)</f>
        <v>0</v>
      </c>
      <c r="AN1906" s="178">
        <f>IF(V1906&gt;0,AM1906*INDEX(Scope_Labor_Rates!$L$6:$L$46,V1906-5)*AA1906,0)</f>
        <v>0</v>
      </c>
      <c r="AO1906" s="178">
        <f>IF(V1906&gt;0,P1906*INDEX(Scope_Labor_Rates!$O$6:$O$46,V1906-5)*AA1906,0)</f>
        <v>0</v>
      </c>
      <c r="AP1906" s="181">
        <f>IF(V1906&gt;0,P1906*INDEX(Scope_Labor_Rates!$Q$6:$Q$46,V1906-5)*AA1906,0)</f>
        <v>0</v>
      </c>
      <c r="AQ1906" s="178">
        <f t="shared" si="265"/>
        <v>0</v>
      </c>
      <c r="AR1906" s="178">
        <f t="shared" si="266"/>
        <v>0</v>
      </c>
      <c r="AS1906" s="178">
        <f t="shared" si="267"/>
        <v>0</v>
      </c>
      <c r="AT1906" s="178">
        <f t="shared" si="268"/>
        <v>0</v>
      </c>
      <c r="AU1906">
        <f t="shared" si="269"/>
        <v>0</v>
      </c>
    </row>
    <row r="1907" spans="1:47">
      <c r="A1907" t="str">
        <f>IF(All_Tasks!A1907="","",All_Tasks!A1907)</f>
        <v/>
      </c>
      <c r="B1907" t="str">
        <f>IF(All_Tasks!B1907="","",All_Tasks!B1907)</f>
        <v/>
      </c>
      <c r="C1907" t="str">
        <f>IF(All_Tasks!C1907="","",All_Tasks!C1907)</f>
        <v/>
      </c>
      <c r="D1907" t="str">
        <f>IF(All_Tasks!D1907="","",All_Tasks!D1907)</f>
        <v/>
      </c>
      <c r="E1907" t="str">
        <f>IF(All_Tasks!V1907&lt;&gt;"",All_Tasks!V1907,IF(All_Tasks!E1907&lt;&gt;"",All_Tasks!E1907,""))</f>
        <v/>
      </c>
      <c r="F1907" t="str">
        <f>IF(All_Tasks!F1907="","",All_Tasks!F1907)</f>
        <v/>
      </c>
      <c r="G1907" t="str">
        <f>IF(All_Tasks!G1907="","",All_Tasks!G1907)</f>
        <v/>
      </c>
      <c r="H1907" s="231" t="str">
        <f>IF(All_Tasks!H1907="","",All_Tasks!H1907)</f>
        <v/>
      </c>
      <c r="I1907" t="str">
        <f>IF(All_Tasks!I1907="","",All_Tasks!I1907)</f>
        <v/>
      </c>
      <c r="J1907" t="str">
        <f>IF(All_Tasks!J1907="","",All_Tasks!J1907)</f>
        <v/>
      </c>
      <c r="K1907" t="str">
        <f>IF(All_Tasks!K1907="","",All_Tasks!K1907)</f>
        <v/>
      </c>
      <c r="L1907" s="231" t="str">
        <f>IF(All_Tasks!L1907="","",All_Tasks!L1907)</f>
        <v/>
      </c>
      <c r="M1907" t="str">
        <f>IF(All_Tasks!M1907="","",All_Tasks!M1907)</f>
        <v/>
      </c>
      <c r="N1907" t="str">
        <f>IF(All_Tasks!N1907="","",All_Tasks!N1907)</f>
        <v/>
      </c>
      <c r="O1907" t="str">
        <f>IF(All_Tasks!O1907="","",All_Tasks!O1907)</f>
        <v/>
      </c>
      <c r="P1907" s="181">
        <f>IF(All_Tasks!P1907="",0,All_Tasks!P1907)</f>
        <v>0</v>
      </c>
      <c r="Q1907" s="181">
        <f>IF(All_Tasks!Q1907="",0,All_Tasks!Q1907)</f>
        <v>0</v>
      </c>
      <c r="R1907" s="181">
        <f>IF(All_Tasks!R1907="",0,All_Tasks!R1907)</f>
        <v>0</v>
      </c>
      <c r="S1907" s="181" t="str">
        <f>IF(All_Tasks!S1907="","",All_Tasks!S1907)</f>
        <v/>
      </c>
      <c r="T1907" t="str">
        <f>IF(All_Tasks!T1907="","",All_Tasks!T1907)</f>
        <v/>
      </c>
      <c r="U1907" t="str">
        <f>IF(All_Tasks!U1907="","",All_Tasks!U1907)</f>
        <v/>
      </c>
      <c r="V1907">
        <f>IF(A1907="",0,IFERROR(MATCH(A1907,Scope_Labor_Rates!$A$6:$A$46,0)+5,0))</f>
        <v>0</v>
      </c>
      <c r="W1907" s="178">
        <f>IF(V1907&gt;0,INDEX(Scope_Labor_Rates!$C$6:$C$46,V1907-5),0)</f>
        <v>0</v>
      </c>
      <c r="X1907" s="178">
        <f>IF(V1907&gt;0,INDEX(Scope_Labor_Rates!$C$6:$C$46,V1907-5),0)</f>
        <v>0</v>
      </c>
      <c r="Y1907" s="180">
        <f>IF(V1907&gt;0,INDEX(Scope_Labor_Rates!$S$6:$S$46,V1907-5),0)</f>
        <v>0</v>
      </c>
      <c r="Z1907" s="180">
        <f>IF(V1907&gt;0,INDEX(Scope_Labor_Rates!$R$6:$R$46,V1907-5),1)</f>
        <v>1</v>
      </c>
      <c r="AA1907" s="231">
        <f t="shared" si="261"/>
        <v>0</v>
      </c>
      <c r="AB1907" t="str">
        <f t="shared" si="262"/>
        <v/>
      </c>
      <c r="AC1907" s="178" t="str">
        <f t="shared" si="263"/>
        <v/>
      </c>
      <c r="AD1907" s="181">
        <f t="shared" si="264"/>
        <v>0</v>
      </c>
      <c r="AE1907" s="178">
        <f>IF(V1907&gt;0,P1907*INDEX(Scope_Labor_Rates!$E$6:$E$46,V1907-5),0)</f>
        <v>0</v>
      </c>
      <c r="AF1907" s="181">
        <f>IF(V1907&gt;0,AE1907*INDEX(Scope_Labor_Rates!$D$6:$D$46,V1907-5)*AA1907,0)</f>
        <v>0</v>
      </c>
      <c r="AG1907" s="178">
        <f>IF(V1907&gt;0,P1907*INDEX(Scope_Labor_Rates!$G$6:$G$46,V1907-5),0)</f>
        <v>0</v>
      </c>
      <c r="AH1907" s="181">
        <f>IF(V1907&gt;0,AG1907*INDEX(Scope_Labor_Rates!$F$6:$F$46,V1907-5)*AA1907,0)</f>
        <v>0</v>
      </c>
      <c r="AI1907" s="178">
        <f>IF(V1907&gt;0,P1907*INDEX(Scope_Labor_Rates!$I$6:$I$46,V1907-5),0)</f>
        <v>0</v>
      </c>
      <c r="AJ1907" s="181">
        <f>IF(V1907&gt;0,AI1907*INDEX(Scope_Labor_Rates!$H$6:$H$46,V1907-5)*AA1907,0)</f>
        <v>0</v>
      </c>
      <c r="AK1907" s="178">
        <f>IF(V1907&gt;0,P1907*INDEX(Scope_Labor_Rates!$K$6:$K$46,V1907-5),0)</f>
        <v>0</v>
      </c>
      <c r="AL1907" s="181">
        <f>IF(V1907&gt;0,AK1907*INDEX(Scope_Labor_Rates!$J$6:$J$46,V1907-5)*AA1907,0)</f>
        <v>0</v>
      </c>
      <c r="AM1907" s="178">
        <f>IF(V1907&gt;0,P1907*INDEX(Scope_Labor_Rates!$M$6:$M$46,V1907-5),0)</f>
        <v>0</v>
      </c>
      <c r="AN1907" s="178">
        <f>IF(V1907&gt;0,AM1907*INDEX(Scope_Labor_Rates!$L$6:$L$46,V1907-5)*AA1907,0)</f>
        <v>0</v>
      </c>
      <c r="AO1907" s="178">
        <f>IF(V1907&gt;0,P1907*INDEX(Scope_Labor_Rates!$O$6:$O$46,V1907-5)*AA1907,0)</f>
        <v>0</v>
      </c>
      <c r="AP1907" s="181">
        <f>IF(V1907&gt;0,P1907*INDEX(Scope_Labor_Rates!$Q$6:$Q$46,V1907-5)*AA1907,0)</f>
        <v>0</v>
      </c>
      <c r="AQ1907" s="178">
        <f t="shared" si="265"/>
        <v>0</v>
      </c>
      <c r="AR1907" s="178">
        <f t="shared" si="266"/>
        <v>0</v>
      </c>
      <c r="AS1907" s="178">
        <f t="shared" si="267"/>
        <v>0</v>
      </c>
      <c r="AT1907" s="178">
        <f t="shared" si="268"/>
        <v>0</v>
      </c>
      <c r="AU1907">
        <f t="shared" si="269"/>
        <v>0</v>
      </c>
    </row>
    <row r="1908" spans="1:47">
      <c r="A1908" t="str">
        <f>IF(All_Tasks!A1908="","",All_Tasks!A1908)</f>
        <v/>
      </c>
      <c r="B1908" t="str">
        <f>IF(All_Tasks!B1908="","",All_Tasks!B1908)</f>
        <v/>
      </c>
      <c r="C1908" t="str">
        <f>IF(All_Tasks!C1908="","",All_Tasks!C1908)</f>
        <v/>
      </c>
      <c r="D1908" t="str">
        <f>IF(All_Tasks!D1908="","",All_Tasks!D1908)</f>
        <v/>
      </c>
      <c r="E1908" t="str">
        <f>IF(All_Tasks!V1908&lt;&gt;"",All_Tasks!V1908,IF(All_Tasks!E1908&lt;&gt;"",All_Tasks!E1908,""))</f>
        <v/>
      </c>
      <c r="F1908" t="str">
        <f>IF(All_Tasks!F1908="","",All_Tasks!F1908)</f>
        <v/>
      </c>
      <c r="G1908" t="str">
        <f>IF(All_Tasks!G1908="","",All_Tasks!G1908)</f>
        <v/>
      </c>
      <c r="H1908" s="231" t="str">
        <f>IF(All_Tasks!H1908="","",All_Tasks!H1908)</f>
        <v/>
      </c>
      <c r="I1908" t="str">
        <f>IF(All_Tasks!I1908="","",All_Tasks!I1908)</f>
        <v/>
      </c>
      <c r="J1908" t="str">
        <f>IF(All_Tasks!J1908="","",All_Tasks!J1908)</f>
        <v/>
      </c>
      <c r="K1908" t="str">
        <f>IF(All_Tasks!K1908="","",All_Tasks!K1908)</f>
        <v/>
      </c>
      <c r="L1908" s="231" t="str">
        <f>IF(All_Tasks!L1908="","",All_Tasks!L1908)</f>
        <v/>
      </c>
      <c r="M1908" t="str">
        <f>IF(All_Tasks!M1908="","",All_Tasks!M1908)</f>
        <v/>
      </c>
      <c r="N1908" t="str">
        <f>IF(All_Tasks!N1908="","",All_Tasks!N1908)</f>
        <v/>
      </c>
      <c r="O1908" t="str">
        <f>IF(All_Tasks!O1908="","",All_Tasks!O1908)</f>
        <v/>
      </c>
      <c r="P1908" s="181">
        <f>IF(All_Tasks!P1908="",0,All_Tasks!P1908)</f>
        <v>0</v>
      </c>
      <c r="Q1908" s="181">
        <f>IF(All_Tasks!Q1908="",0,All_Tasks!Q1908)</f>
        <v>0</v>
      </c>
      <c r="R1908" s="181">
        <f>IF(All_Tasks!R1908="",0,All_Tasks!R1908)</f>
        <v>0</v>
      </c>
      <c r="S1908" s="181" t="str">
        <f>IF(All_Tasks!S1908="","",All_Tasks!S1908)</f>
        <v/>
      </c>
      <c r="T1908" t="str">
        <f>IF(All_Tasks!T1908="","",All_Tasks!T1908)</f>
        <v/>
      </c>
      <c r="U1908" t="str">
        <f>IF(All_Tasks!U1908="","",All_Tasks!U1908)</f>
        <v/>
      </c>
      <c r="V1908">
        <f>IF(A1908="",0,IFERROR(MATCH(A1908,Scope_Labor_Rates!$A$6:$A$46,0)+5,0))</f>
        <v>0</v>
      </c>
      <c r="W1908" s="178">
        <f>IF(V1908&gt;0,INDEX(Scope_Labor_Rates!$C$6:$C$46,V1908-5),0)</f>
        <v>0</v>
      </c>
      <c r="X1908" s="178">
        <f>IF(V1908&gt;0,INDEX(Scope_Labor_Rates!$C$6:$C$46,V1908-5),0)</f>
        <v>0</v>
      </c>
      <c r="Y1908" s="180">
        <f>IF(V1908&gt;0,INDEX(Scope_Labor_Rates!$S$6:$S$46,V1908-5),0)</f>
        <v>0</v>
      </c>
      <c r="Z1908" s="180">
        <f>IF(V1908&gt;0,INDEX(Scope_Labor_Rates!$R$6:$R$46,V1908-5),1)</f>
        <v>1</v>
      </c>
      <c r="AA1908" s="231">
        <f t="shared" si="261"/>
        <v>0</v>
      </c>
      <c r="AB1908" t="str">
        <f t="shared" si="262"/>
        <v/>
      </c>
      <c r="AC1908" s="178" t="str">
        <f t="shared" si="263"/>
        <v/>
      </c>
      <c r="AD1908" s="181">
        <f t="shared" si="264"/>
        <v>0</v>
      </c>
      <c r="AE1908" s="178">
        <f>IF(V1908&gt;0,P1908*INDEX(Scope_Labor_Rates!$E$6:$E$46,V1908-5),0)</f>
        <v>0</v>
      </c>
      <c r="AF1908" s="181">
        <f>IF(V1908&gt;0,AE1908*INDEX(Scope_Labor_Rates!$D$6:$D$46,V1908-5)*AA1908,0)</f>
        <v>0</v>
      </c>
      <c r="AG1908" s="178">
        <f>IF(V1908&gt;0,P1908*INDEX(Scope_Labor_Rates!$G$6:$G$46,V1908-5),0)</f>
        <v>0</v>
      </c>
      <c r="AH1908" s="181">
        <f>IF(V1908&gt;0,AG1908*INDEX(Scope_Labor_Rates!$F$6:$F$46,V1908-5)*AA1908,0)</f>
        <v>0</v>
      </c>
      <c r="AI1908" s="178">
        <f>IF(V1908&gt;0,P1908*INDEX(Scope_Labor_Rates!$I$6:$I$46,V1908-5),0)</f>
        <v>0</v>
      </c>
      <c r="AJ1908" s="181">
        <f>IF(V1908&gt;0,AI1908*INDEX(Scope_Labor_Rates!$H$6:$H$46,V1908-5)*AA1908,0)</f>
        <v>0</v>
      </c>
      <c r="AK1908" s="178">
        <f>IF(V1908&gt;0,P1908*INDEX(Scope_Labor_Rates!$K$6:$K$46,V1908-5),0)</f>
        <v>0</v>
      </c>
      <c r="AL1908" s="181">
        <f>IF(V1908&gt;0,AK1908*INDEX(Scope_Labor_Rates!$J$6:$J$46,V1908-5)*AA1908,0)</f>
        <v>0</v>
      </c>
      <c r="AM1908" s="178">
        <f>IF(V1908&gt;0,P1908*INDEX(Scope_Labor_Rates!$M$6:$M$46,V1908-5),0)</f>
        <v>0</v>
      </c>
      <c r="AN1908" s="178">
        <f>IF(V1908&gt;0,AM1908*INDEX(Scope_Labor_Rates!$L$6:$L$46,V1908-5)*AA1908,0)</f>
        <v>0</v>
      </c>
      <c r="AO1908" s="178">
        <f>IF(V1908&gt;0,P1908*INDEX(Scope_Labor_Rates!$O$6:$O$46,V1908-5)*AA1908,0)</f>
        <v>0</v>
      </c>
      <c r="AP1908" s="181">
        <f>IF(V1908&gt;0,P1908*INDEX(Scope_Labor_Rates!$Q$6:$Q$46,V1908-5)*AA1908,0)</f>
        <v>0</v>
      </c>
      <c r="AQ1908" s="178">
        <f t="shared" si="265"/>
        <v>0</v>
      </c>
      <c r="AR1908" s="178">
        <f t="shared" si="266"/>
        <v>0</v>
      </c>
      <c r="AS1908" s="178">
        <f t="shared" si="267"/>
        <v>0</v>
      </c>
      <c r="AT1908" s="178">
        <f t="shared" si="268"/>
        <v>0</v>
      </c>
      <c r="AU1908">
        <f t="shared" si="269"/>
        <v>0</v>
      </c>
    </row>
    <row r="1909" spans="1:47">
      <c r="A1909" t="str">
        <f>IF(All_Tasks!A1909="","",All_Tasks!A1909)</f>
        <v/>
      </c>
      <c r="B1909" t="str">
        <f>IF(All_Tasks!B1909="","",All_Tasks!B1909)</f>
        <v/>
      </c>
      <c r="C1909" t="str">
        <f>IF(All_Tasks!C1909="","",All_Tasks!C1909)</f>
        <v/>
      </c>
      <c r="D1909" t="str">
        <f>IF(All_Tasks!D1909="","",All_Tasks!D1909)</f>
        <v/>
      </c>
      <c r="E1909" t="str">
        <f>IF(All_Tasks!V1909&lt;&gt;"",All_Tasks!V1909,IF(All_Tasks!E1909&lt;&gt;"",All_Tasks!E1909,""))</f>
        <v/>
      </c>
      <c r="F1909" t="str">
        <f>IF(All_Tasks!F1909="","",All_Tasks!F1909)</f>
        <v/>
      </c>
      <c r="G1909" t="str">
        <f>IF(All_Tasks!G1909="","",All_Tasks!G1909)</f>
        <v/>
      </c>
      <c r="H1909" s="231" t="str">
        <f>IF(All_Tasks!H1909="","",All_Tasks!H1909)</f>
        <v/>
      </c>
      <c r="I1909" t="str">
        <f>IF(All_Tasks!I1909="","",All_Tasks!I1909)</f>
        <v/>
      </c>
      <c r="J1909" t="str">
        <f>IF(All_Tasks!J1909="","",All_Tasks!J1909)</f>
        <v/>
      </c>
      <c r="K1909" t="str">
        <f>IF(All_Tasks!K1909="","",All_Tasks!K1909)</f>
        <v/>
      </c>
      <c r="L1909" s="231" t="str">
        <f>IF(All_Tasks!L1909="","",All_Tasks!L1909)</f>
        <v/>
      </c>
      <c r="M1909" t="str">
        <f>IF(All_Tasks!M1909="","",All_Tasks!M1909)</f>
        <v/>
      </c>
      <c r="N1909" t="str">
        <f>IF(All_Tasks!N1909="","",All_Tasks!N1909)</f>
        <v/>
      </c>
      <c r="O1909" t="str">
        <f>IF(All_Tasks!O1909="","",All_Tasks!O1909)</f>
        <v/>
      </c>
      <c r="P1909" s="181">
        <f>IF(All_Tasks!P1909="",0,All_Tasks!P1909)</f>
        <v>0</v>
      </c>
      <c r="Q1909" s="181">
        <f>IF(All_Tasks!Q1909="",0,All_Tasks!Q1909)</f>
        <v>0</v>
      </c>
      <c r="R1909" s="181">
        <f>IF(All_Tasks!R1909="",0,All_Tasks!R1909)</f>
        <v>0</v>
      </c>
      <c r="S1909" s="181" t="str">
        <f>IF(All_Tasks!S1909="","",All_Tasks!S1909)</f>
        <v/>
      </c>
      <c r="T1909" t="str">
        <f>IF(All_Tasks!T1909="","",All_Tasks!T1909)</f>
        <v/>
      </c>
      <c r="U1909" t="str">
        <f>IF(All_Tasks!U1909="","",All_Tasks!U1909)</f>
        <v/>
      </c>
      <c r="V1909">
        <f>IF(A1909="",0,IFERROR(MATCH(A1909,Scope_Labor_Rates!$A$6:$A$46,0)+5,0))</f>
        <v>0</v>
      </c>
      <c r="W1909" s="178">
        <f>IF(V1909&gt;0,INDEX(Scope_Labor_Rates!$C$6:$C$46,V1909-5),0)</f>
        <v>0</v>
      </c>
      <c r="X1909" s="178">
        <f>IF(V1909&gt;0,INDEX(Scope_Labor_Rates!$C$6:$C$46,V1909-5),0)</f>
        <v>0</v>
      </c>
      <c r="Y1909" s="180">
        <f>IF(V1909&gt;0,INDEX(Scope_Labor_Rates!$S$6:$S$46,V1909-5),0)</f>
        <v>0</v>
      </c>
      <c r="Z1909" s="180">
        <f>IF(V1909&gt;0,INDEX(Scope_Labor_Rates!$R$6:$R$46,V1909-5),1)</f>
        <v>1</v>
      </c>
      <c r="AA1909" s="231">
        <f t="shared" si="261"/>
        <v>0</v>
      </c>
      <c r="AB1909" t="str">
        <f t="shared" si="262"/>
        <v/>
      </c>
      <c r="AC1909" s="178" t="str">
        <f t="shared" si="263"/>
        <v/>
      </c>
      <c r="AD1909" s="181">
        <f t="shared" si="264"/>
        <v>0</v>
      </c>
      <c r="AE1909" s="178">
        <f>IF(V1909&gt;0,P1909*INDEX(Scope_Labor_Rates!$E$6:$E$46,V1909-5),0)</f>
        <v>0</v>
      </c>
      <c r="AF1909" s="181">
        <f>IF(V1909&gt;0,AE1909*INDEX(Scope_Labor_Rates!$D$6:$D$46,V1909-5)*AA1909,0)</f>
        <v>0</v>
      </c>
      <c r="AG1909" s="178">
        <f>IF(V1909&gt;0,P1909*INDEX(Scope_Labor_Rates!$G$6:$G$46,V1909-5),0)</f>
        <v>0</v>
      </c>
      <c r="AH1909" s="181">
        <f>IF(V1909&gt;0,AG1909*INDEX(Scope_Labor_Rates!$F$6:$F$46,V1909-5)*AA1909,0)</f>
        <v>0</v>
      </c>
      <c r="AI1909" s="178">
        <f>IF(V1909&gt;0,P1909*INDEX(Scope_Labor_Rates!$I$6:$I$46,V1909-5),0)</f>
        <v>0</v>
      </c>
      <c r="AJ1909" s="181">
        <f>IF(V1909&gt;0,AI1909*INDEX(Scope_Labor_Rates!$H$6:$H$46,V1909-5)*AA1909,0)</f>
        <v>0</v>
      </c>
      <c r="AK1909" s="178">
        <f>IF(V1909&gt;0,P1909*INDEX(Scope_Labor_Rates!$K$6:$K$46,V1909-5),0)</f>
        <v>0</v>
      </c>
      <c r="AL1909" s="181">
        <f>IF(V1909&gt;0,AK1909*INDEX(Scope_Labor_Rates!$J$6:$J$46,V1909-5)*AA1909,0)</f>
        <v>0</v>
      </c>
      <c r="AM1909" s="178">
        <f>IF(V1909&gt;0,P1909*INDEX(Scope_Labor_Rates!$M$6:$M$46,V1909-5),0)</f>
        <v>0</v>
      </c>
      <c r="AN1909" s="178">
        <f>IF(V1909&gt;0,AM1909*INDEX(Scope_Labor_Rates!$L$6:$L$46,V1909-5)*AA1909,0)</f>
        <v>0</v>
      </c>
      <c r="AO1909" s="178">
        <f>IF(V1909&gt;0,P1909*INDEX(Scope_Labor_Rates!$O$6:$O$46,V1909-5)*AA1909,0)</f>
        <v>0</v>
      </c>
      <c r="AP1909" s="181">
        <f>IF(V1909&gt;0,P1909*INDEX(Scope_Labor_Rates!$Q$6:$Q$46,V1909-5)*AA1909,0)</f>
        <v>0</v>
      </c>
      <c r="AQ1909" s="178">
        <f t="shared" si="265"/>
        <v>0</v>
      </c>
      <c r="AR1909" s="178">
        <f t="shared" si="266"/>
        <v>0</v>
      </c>
      <c r="AS1909" s="178">
        <f t="shared" si="267"/>
        <v>0</v>
      </c>
      <c r="AT1909" s="178">
        <f t="shared" si="268"/>
        <v>0</v>
      </c>
      <c r="AU1909">
        <f t="shared" si="269"/>
        <v>0</v>
      </c>
    </row>
    <row r="1910" spans="1:47">
      <c r="A1910" t="str">
        <f>IF(All_Tasks!A1910="","",All_Tasks!A1910)</f>
        <v/>
      </c>
      <c r="B1910" t="str">
        <f>IF(All_Tasks!B1910="","",All_Tasks!B1910)</f>
        <v/>
      </c>
      <c r="C1910" t="str">
        <f>IF(All_Tasks!C1910="","",All_Tasks!C1910)</f>
        <v/>
      </c>
      <c r="D1910" t="str">
        <f>IF(All_Tasks!D1910="","",All_Tasks!D1910)</f>
        <v/>
      </c>
      <c r="E1910" t="str">
        <f>IF(All_Tasks!V1910&lt;&gt;"",All_Tasks!V1910,IF(All_Tasks!E1910&lt;&gt;"",All_Tasks!E1910,""))</f>
        <v/>
      </c>
      <c r="F1910" t="str">
        <f>IF(All_Tasks!F1910="","",All_Tasks!F1910)</f>
        <v/>
      </c>
      <c r="G1910" t="str">
        <f>IF(All_Tasks!G1910="","",All_Tasks!G1910)</f>
        <v/>
      </c>
      <c r="H1910" s="231" t="str">
        <f>IF(All_Tasks!H1910="","",All_Tasks!H1910)</f>
        <v/>
      </c>
      <c r="I1910" t="str">
        <f>IF(All_Tasks!I1910="","",All_Tasks!I1910)</f>
        <v/>
      </c>
      <c r="J1910" t="str">
        <f>IF(All_Tasks!J1910="","",All_Tasks!J1910)</f>
        <v/>
      </c>
      <c r="K1910" t="str">
        <f>IF(All_Tasks!K1910="","",All_Tasks!K1910)</f>
        <v/>
      </c>
      <c r="L1910" s="231" t="str">
        <f>IF(All_Tasks!L1910="","",All_Tasks!L1910)</f>
        <v/>
      </c>
      <c r="M1910" t="str">
        <f>IF(All_Tasks!M1910="","",All_Tasks!M1910)</f>
        <v/>
      </c>
      <c r="N1910" t="str">
        <f>IF(All_Tasks!N1910="","",All_Tasks!N1910)</f>
        <v/>
      </c>
      <c r="O1910" t="str">
        <f>IF(All_Tasks!O1910="","",All_Tasks!O1910)</f>
        <v/>
      </c>
      <c r="P1910" s="181">
        <f>IF(All_Tasks!P1910="",0,All_Tasks!P1910)</f>
        <v>0</v>
      </c>
      <c r="Q1910" s="181">
        <f>IF(All_Tasks!Q1910="",0,All_Tasks!Q1910)</f>
        <v>0</v>
      </c>
      <c r="R1910" s="181">
        <f>IF(All_Tasks!R1910="",0,All_Tasks!R1910)</f>
        <v>0</v>
      </c>
      <c r="S1910" s="181" t="str">
        <f>IF(All_Tasks!S1910="","",All_Tasks!S1910)</f>
        <v/>
      </c>
      <c r="T1910" t="str">
        <f>IF(All_Tasks!T1910="","",All_Tasks!T1910)</f>
        <v/>
      </c>
      <c r="U1910" t="str">
        <f>IF(All_Tasks!U1910="","",All_Tasks!U1910)</f>
        <v/>
      </c>
      <c r="V1910">
        <f>IF(A1910="",0,IFERROR(MATCH(A1910,Scope_Labor_Rates!$A$6:$A$46,0)+5,0))</f>
        <v>0</v>
      </c>
      <c r="W1910" s="178">
        <f>IF(V1910&gt;0,INDEX(Scope_Labor_Rates!$C$6:$C$46,V1910-5),0)</f>
        <v>0</v>
      </c>
      <c r="X1910" s="178">
        <f>IF(V1910&gt;0,INDEX(Scope_Labor_Rates!$C$6:$C$46,V1910-5),0)</f>
        <v>0</v>
      </c>
      <c r="Y1910" s="180">
        <f>IF(V1910&gt;0,INDEX(Scope_Labor_Rates!$S$6:$S$46,V1910-5),0)</f>
        <v>0</v>
      </c>
      <c r="Z1910" s="180">
        <f>IF(V1910&gt;0,INDEX(Scope_Labor_Rates!$R$6:$R$46,V1910-5),1)</f>
        <v>1</v>
      </c>
      <c r="AA1910" s="231">
        <f t="shared" si="261"/>
        <v>0</v>
      </c>
      <c r="AB1910" t="str">
        <f t="shared" si="262"/>
        <v/>
      </c>
      <c r="AC1910" s="178" t="str">
        <f t="shared" si="263"/>
        <v/>
      </c>
      <c r="AD1910" s="181">
        <f t="shared" si="264"/>
        <v>0</v>
      </c>
      <c r="AE1910" s="178">
        <f>IF(V1910&gt;0,P1910*INDEX(Scope_Labor_Rates!$E$6:$E$46,V1910-5),0)</f>
        <v>0</v>
      </c>
      <c r="AF1910" s="181">
        <f>IF(V1910&gt;0,AE1910*INDEX(Scope_Labor_Rates!$D$6:$D$46,V1910-5)*AA1910,0)</f>
        <v>0</v>
      </c>
      <c r="AG1910" s="178">
        <f>IF(V1910&gt;0,P1910*INDEX(Scope_Labor_Rates!$G$6:$G$46,V1910-5),0)</f>
        <v>0</v>
      </c>
      <c r="AH1910" s="181">
        <f>IF(V1910&gt;0,AG1910*INDEX(Scope_Labor_Rates!$F$6:$F$46,V1910-5)*AA1910,0)</f>
        <v>0</v>
      </c>
      <c r="AI1910" s="178">
        <f>IF(V1910&gt;0,P1910*INDEX(Scope_Labor_Rates!$I$6:$I$46,V1910-5),0)</f>
        <v>0</v>
      </c>
      <c r="AJ1910" s="181">
        <f>IF(V1910&gt;0,AI1910*INDEX(Scope_Labor_Rates!$H$6:$H$46,V1910-5)*AA1910,0)</f>
        <v>0</v>
      </c>
      <c r="AK1910" s="178">
        <f>IF(V1910&gt;0,P1910*INDEX(Scope_Labor_Rates!$K$6:$K$46,V1910-5),0)</f>
        <v>0</v>
      </c>
      <c r="AL1910" s="181">
        <f>IF(V1910&gt;0,AK1910*INDEX(Scope_Labor_Rates!$J$6:$J$46,V1910-5)*AA1910,0)</f>
        <v>0</v>
      </c>
      <c r="AM1910" s="178">
        <f>IF(V1910&gt;0,P1910*INDEX(Scope_Labor_Rates!$M$6:$M$46,V1910-5),0)</f>
        <v>0</v>
      </c>
      <c r="AN1910" s="178">
        <f>IF(V1910&gt;0,AM1910*INDEX(Scope_Labor_Rates!$L$6:$L$46,V1910-5)*AA1910,0)</f>
        <v>0</v>
      </c>
      <c r="AO1910" s="178">
        <f>IF(V1910&gt;0,P1910*INDEX(Scope_Labor_Rates!$O$6:$O$46,V1910-5)*AA1910,0)</f>
        <v>0</v>
      </c>
      <c r="AP1910" s="181">
        <f>IF(V1910&gt;0,P1910*INDEX(Scope_Labor_Rates!$Q$6:$Q$46,V1910-5)*AA1910,0)</f>
        <v>0</v>
      </c>
      <c r="AQ1910" s="178">
        <f t="shared" si="265"/>
        <v>0</v>
      </c>
      <c r="AR1910" s="178">
        <f t="shared" si="266"/>
        <v>0</v>
      </c>
      <c r="AS1910" s="178">
        <f t="shared" si="267"/>
        <v>0</v>
      </c>
      <c r="AT1910" s="178">
        <f t="shared" si="268"/>
        <v>0</v>
      </c>
      <c r="AU1910">
        <f t="shared" si="269"/>
        <v>0</v>
      </c>
    </row>
    <row r="1911" spans="1:47">
      <c r="A1911" t="str">
        <f>IF(All_Tasks!A1911="","",All_Tasks!A1911)</f>
        <v/>
      </c>
      <c r="B1911" t="str">
        <f>IF(All_Tasks!B1911="","",All_Tasks!B1911)</f>
        <v/>
      </c>
      <c r="C1911" t="str">
        <f>IF(All_Tasks!C1911="","",All_Tasks!C1911)</f>
        <v/>
      </c>
      <c r="D1911" t="str">
        <f>IF(All_Tasks!D1911="","",All_Tasks!D1911)</f>
        <v/>
      </c>
      <c r="E1911" t="str">
        <f>IF(All_Tasks!V1911&lt;&gt;"",All_Tasks!V1911,IF(All_Tasks!E1911&lt;&gt;"",All_Tasks!E1911,""))</f>
        <v/>
      </c>
      <c r="F1911" t="str">
        <f>IF(All_Tasks!F1911="","",All_Tasks!F1911)</f>
        <v/>
      </c>
      <c r="G1911" t="str">
        <f>IF(All_Tasks!G1911="","",All_Tasks!G1911)</f>
        <v/>
      </c>
      <c r="H1911" s="231" t="str">
        <f>IF(All_Tasks!H1911="","",All_Tasks!H1911)</f>
        <v/>
      </c>
      <c r="I1911" t="str">
        <f>IF(All_Tasks!I1911="","",All_Tasks!I1911)</f>
        <v/>
      </c>
      <c r="J1911" t="str">
        <f>IF(All_Tasks!J1911="","",All_Tasks!J1911)</f>
        <v/>
      </c>
      <c r="K1911" t="str">
        <f>IF(All_Tasks!K1911="","",All_Tasks!K1911)</f>
        <v/>
      </c>
      <c r="L1911" s="231" t="str">
        <f>IF(All_Tasks!L1911="","",All_Tasks!L1911)</f>
        <v/>
      </c>
      <c r="M1911" t="str">
        <f>IF(All_Tasks!M1911="","",All_Tasks!M1911)</f>
        <v/>
      </c>
      <c r="N1911" t="str">
        <f>IF(All_Tasks!N1911="","",All_Tasks!N1911)</f>
        <v/>
      </c>
      <c r="O1911" t="str">
        <f>IF(All_Tasks!O1911="","",All_Tasks!O1911)</f>
        <v/>
      </c>
      <c r="P1911" s="181">
        <f>IF(All_Tasks!P1911="",0,All_Tasks!P1911)</f>
        <v>0</v>
      </c>
      <c r="Q1911" s="181">
        <f>IF(All_Tasks!Q1911="",0,All_Tasks!Q1911)</f>
        <v>0</v>
      </c>
      <c r="R1911" s="181">
        <f>IF(All_Tasks!R1911="",0,All_Tasks!R1911)</f>
        <v>0</v>
      </c>
      <c r="S1911" s="181" t="str">
        <f>IF(All_Tasks!S1911="","",All_Tasks!S1911)</f>
        <v/>
      </c>
      <c r="T1911" t="str">
        <f>IF(All_Tasks!T1911="","",All_Tasks!T1911)</f>
        <v/>
      </c>
      <c r="U1911" t="str">
        <f>IF(All_Tasks!U1911="","",All_Tasks!U1911)</f>
        <v/>
      </c>
      <c r="V1911">
        <f>IF(A1911="",0,IFERROR(MATCH(A1911,Scope_Labor_Rates!$A$6:$A$46,0)+5,0))</f>
        <v>0</v>
      </c>
      <c r="W1911" s="178">
        <f>IF(V1911&gt;0,INDEX(Scope_Labor_Rates!$C$6:$C$46,V1911-5),0)</f>
        <v>0</v>
      </c>
      <c r="X1911" s="178">
        <f>IF(V1911&gt;0,INDEX(Scope_Labor_Rates!$C$6:$C$46,V1911-5),0)</f>
        <v>0</v>
      </c>
      <c r="Y1911" s="180">
        <f>IF(V1911&gt;0,INDEX(Scope_Labor_Rates!$S$6:$S$46,V1911-5),0)</f>
        <v>0</v>
      </c>
      <c r="Z1911" s="180">
        <f>IF(V1911&gt;0,INDEX(Scope_Labor_Rates!$R$6:$R$46,V1911-5),1)</f>
        <v>1</v>
      </c>
      <c r="AA1911" s="231">
        <f t="shared" si="261"/>
        <v>0</v>
      </c>
      <c r="AB1911" t="str">
        <f t="shared" si="262"/>
        <v/>
      </c>
      <c r="AC1911" s="178" t="str">
        <f t="shared" si="263"/>
        <v/>
      </c>
      <c r="AD1911" s="181">
        <f t="shared" si="264"/>
        <v>0</v>
      </c>
      <c r="AE1911" s="178">
        <f>IF(V1911&gt;0,P1911*INDEX(Scope_Labor_Rates!$E$6:$E$46,V1911-5),0)</f>
        <v>0</v>
      </c>
      <c r="AF1911" s="181">
        <f>IF(V1911&gt;0,AE1911*INDEX(Scope_Labor_Rates!$D$6:$D$46,V1911-5)*AA1911,0)</f>
        <v>0</v>
      </c>
      <c r="AG1911" s="178">
        <f>IF(V1911&gt;0,P1911*INDEX(Scope_Labor_Rates!$G$6:$G$46,V1911-5),0)</f>
        <v>0</v>
      </c>
      <c r="AH1911" s="181">
        <f>IF(V1911&gt;0,AG1911*INDEX(Scope_Labor_Rates!$F$6:$F$46,V1911-5)*AA1911,0)</f>
        <v>0</v>
      </c>
      <c r="AI1911" s="178">
        <f>IF(V1911&gt;0,P1911*INDEX(Scope_Labor_Rates!$I$6:$I$46,V1911-5),0)</f>
        <v>0</v>
      </c>
      <c r="AJ1911" s="181">
        <f>IF(V1911&gt;0,AI1911*INDEX(Scope_Labor_Rates!$H$6:$H$46,V1911-5)*AA1911,0)</f>
        <v>0</v>
      </c>
      <c r="AK1911" s="178">
        <f>IF(V1911&gt;0,P1911*INDEX(Scope_Labor_Rates!$K$6:$K$46,V1911-5),0)</f>
        <v>0</v>
      </c>
      <c r="AL1911" s="181">
        <f>IF(V1911&gt;0,AK1911*INDEX(Scope_Labor_Rates!$J$6:$J$46,V1911-5)*AA1911,0)</f>
        <v>0</v>
      </c>
      <c r="AM1911" s="178">
        <f>IF(V1911&gt;0,P1911*INDEX(Scope_Labor_Rates!$M$6:$M$46,V1911-5),0)</f>
        <v>0</v>
      </c>
      <c r="AN1911" s="178">
        <f>IF(V1911&gt;0,AM1911*INDEX(Scope_Labor_Rates!$L$6:$L$46,V1911-5)*AA1911,0)</f>
        <v>0</v>
      </c>
      <c r="AO1911" s="178">
        <f>IF(V1911&gt;0,P1911*INDEX(Scope_Labor_Rates!$O$6:$O$46,V1911-5)*AA1911,0)</f>
        <v>0</v>
      </c>
      <c r="AP1911" s="181">
        <f>IF(V1911&gt;0,P1911*INDEX(Scope_Labor_Rates!$Q$6:$Q$46,V1911-5)*AA1911,0)</f>
        <v>0</v>
      </c>
      <c r="AQ1911" s="178">
        <f t="shared" si="265"/>
        <v>0</v>
      </c>
      <c r="AR1911" s="178">
        <f t="shared" si="266"/>
        <v>0</v>
      </c>
      <c r="AS1911" s="178">
        <f t="shared" si="267"/>
        <v>0</v>
      </c>
      <c r="AT1911" s="178">
        <f t="shared" si="268"/>
        <v>0</v>
      </c>
      <c r="AU1911">
        <f t="shared" si="269"/>
        <v>0</v>
      </c>
    </row>
    <row r="1912" spans="1:47">
      <c r="A1912" t="str">
        <f>IF(All_Tasks!A1912="","",All_Tasks!A1912)</f>
        <v/>
      </c>
      <c r="B1912" t="str">
        <f>IF(All_Tasks!B1912="","",All_Tasks!B1912)</f>
        <v/>
      </c>
      <c r="C1912" t="str">
        <f>IF(All_Tasks!C1912="","",All_Tasks!C1912)</f>
        <v/>
      </c>
      <c r="D1912" t="str">
        <f>IF(All_Tasks!D1912="","",All_Tasks!D1912)</f>
        <v/>
      </c>
      <c r="E1912" t="str">
        <f>IF(All_Tasks!V1912&lt;&gt;"",All_Tasks!V1912,IF(All_Tasks!E1912&lt;&gt;"",All_Tasks!E1912,""))</f>
        <v/>
      </c>
      <c r="F1912" t="str">
        <f>IF(All_Tasks!F1912="","",All_Tasks!F1912)</f>
        <v/>
      </c>
      <c r="G1912" t="str">
        <f>IF(All_Tasks!G1912="","",All_Tasks!G1912)</f>
        <v/>
      </c>
      <c r="H1912" s="231" t="str">
        <f>IF(All_Tasks!H1912="","",All_Tasks!H1912)</f>
        <v/>
      </c>
      <c r="I1912" t="str">
        <f>IF(All_Tasks!I1912="","",All_Tasks!I1912)</f>
        <v/>
      </c>
      <c r="J1912" t="str">
        <f>IF(All_Tasks!J1912="","",All_Tasks!J1912)</f>
        <v/>
      </c>
      <c r="K1912" t="str">
        <f>IF(All_Tasks!K1912="","",All_Tasks!K1912)</f>
        <v/>
      </c>
      <c r="L1912" s="231" t="str">
        <f>IF(All_Tasks!L1912="","",All_Tasks!L1912)</f>
        <v/>
      </c>
      <c r="M1912" t="str">
        <f>IF(All_Tasks!M1912="","",All_Tasks!M1912)</f>
        <v/>
      </c>
      <c r="N1912" t="str">
        <f>IF(All_Tasks!N1912="","",All_Tasks!N1912)</f>
        <v/>
      </c>
      <c r="O1912" t="str">
        <f>IF(All_Tasks!O1912="","",All_Tasks!O1912)</f>
        <v/>
      </c>
      <c r="P1912" s="181">
        <f>IF(All_Tasks!P1912="",0,All_Tasks!P1912)</f>
        <v>0</v>
      </c>
      <c r="Q1912" s="181">
        <f>IF(All_Tasks!Q1912="",0,All_Tasks!Q1912)</f>
        <v>0</v>
      </c>
      <c r="R1912" s="181">
        <f>IF(All_Tasks!R1912="",0,All_Tasks!R1912)</f>
        <v>0</v>
      </c>
      <c r="S1912" s="181" t="str">
        <f>IF(All_Tasks!S1912="","",All_Tasks!S1912)</f>
        <v/>
      </c>
      <c r="T1912" t="str">
        <f>IF(All_Tasks!T1912="","",All_Tasks!T1912)</f>
        <v/>
      </c>
      <c r="U1912" t="str">
        <f>IF(All_Tasks!U1912="","",All_Tasks!U1912)</f>
        <v/>
      </c>
      <c r="V1912">
        <f>IF(A1912="",0,IFERROR(MATCH(A1912,Scope_Labor_Rates!$A$6:$A$46,0)+5,0))</f>
        <v>0</v>
      </c>
      <c r="W1912" s="178">
        <f>IF(V1912&gt;0,INDEX(Scope_Labor_Rates!$C$6:$C$46,V1912-5),0)</f>
        <v>0</v>
      </c>
      <c r="X1912" s="178">
        <f>IF(V1912&gt;0,INDEX(Scope_Labor_Rates!$C$6:$C$46,V1912-5),0)</f>
        <v>0</v>
      </c>
      <c r="Y1912" s="180">
        <f>IF(V1912&gt;0,INDEX(Scope_Labor_Rates!$S$6:$S$46,V1912-5),0)</f>
        <v>0</v>
      </c>
      <c r="Z1912" s="180">
        <f>IF(V1912&gt;0,INDEX(Scope_Labor_Rates!$R$6:$R$46,V1912-5),1)</f>
        <v>1</v>
      </c>
      <c r="AA1912" s="231">
        <f t="shared" si="261"/>
        <v>0</v>
      </c>
      <c r="AB1912" t="str">
        <f t="shared" si="262"/>
        <v/>
      </c>
      <c r="AC1912" s="178" t="str">
        <f t="shared" si="263"/>
        <v/>
      </c>
      <c r="AD1912" s="181">
        <f t="shared" si="264"/>
        <v>0</v>
      </c>
      <c r="AE1912" s="178">
        <f>IF(V1912&gt;0,P1912*INDEX(Scope_Labor_Rates!$E$6:$E$46,V1912-5),0)</f>
        <v>0</v>
      </c>
      <c r="AF1912" s="181">
        <f>IF(V1912&gt;0,AE1912*INDEX(Scope_Labor_Rates!$D$6:$D$46,V1912-5)*AA1912,0)</f>
        <v>0</v>
      </c>
      <c r="AG1912" s="178">
        <f>IF(V1912&gt;0,P1912*INDEX(Scope_Labor_Rates!$G$6:$G$46,V1912-5),0)</f>
        <v>0</v>
      </c>
      <c r="AH1912" s="181">
        <f>IF(V1912&gt;0,AG1912*INDEX(Scope_Labor_Rates!$F$6:$F$46,V1912-5)*AA1912,0)</f>
        <v>0</v>
      </c>
      <c r="AI1912" s="178">
        <f>IF(V1912&gt;0,P1912*INDEX(Scope_Labor_Rates!$I$6:$I$46,V1912-5),0)</f>
        <v>0</v>
      </c>
      <c r="AJ1912" s="181">
        <f>IF(V1912&gt;0,AI1912*INDEX(Scope_Labor_Rates!$H$6:$H$46,V1912-5)*AA1912,0)</f>
        <v>0</v>
      </c>
      <c r="AK1912" s="178">
        <f>IF(V1912&gt;0,P1912*INDEX(Scope_Labor_Rates!$K$6:$K$46,V1912-5),0)</f>
        <v>0</v>
      </c>
      <c r="AL1912" s="181">
        <f>IF(V1912&gt;0,AK1912*INDEX(Scope_Labor_Rates!$J$6:$J$46,V1912-5)*AA1912,0)</f>
        <v>0</v>
      </c>
      <c r="AM1912" s="178">
        <f>IF(V1912&gt;0,P1912*INDEX(Scope_Labor_Rates!$M$6:$M$46,V1912-5),0)</f>
        <v>0</v>
      </c>
      <c r="AN1912" s="178">
        <f>IF(V1912&gt;0,AM1912*INDEX(Scope_Labor_Rates!$L$6:$L$46,V1912-5)*AA1912,0)</f>
        <v>0</v>
      </c>
      <c r="AO1912" s="178">
        <f>IF(V1912&gt;0,P1912*INDEX(Scope_Labor_Rates!$O$6:$O$46,V1912-5)*AA1912,0)</f>
        <v>0</v>
      </c>
      <c r="AP1912" s="181">
        <f>IF(V1912&gt;0,P1912*INDEX(Scope_Labor_Rates!$Q$6:$Q$46,V1912-5)*AA1912,0)</f>
        <v>0</v>
      </c>
      <c r="AQ1912" s="178">
        <f t="shared" si="265"/>
        <v>0</v>
      </c>
      <c r="AR1912" s="178">
        <f t="shared" si="266"/>
        <v>0</v>
      </c>
      <c r="AS1912" s="178">
        <f t="shared" si="267"/>
        <v>0</v>
      </c>
      <c r="AT1912" s="178">
        <f t="shared" si="268"/>
        <v>0</v>
      </c>
      <c r="AU1912">
        <f t="shared" si="269"/>
        <v>0</v>
      </c>
    </row>
    <row r="1913" spans="1:47">
      <c r="A1913" t="str">
        <f>IF(All_Tasks!A1913="","",All_Tasks!A1913)</f>
        <v/>
      </c>
      <c r="B1913" t="str">
        <f>IF(All_Tasks!B1913="","",All_Tasks!B1913)</f>
        <v/>
      </c>
      <c r="C1913" t="str">
        <f>IF(All_Tasks!C1913="","",All_Tasks!C1913)</f>
        <v/>
      </c>
      <c r="D1913" t="str">
        <f>IF(All_Tasks!D1913="","",All_Tasks!D1913)</f>
        <v/>
      </c>
      <c r="E1913" t="str">
        <f>IF(All_Tasks!V1913&lt;&gt;"",All_Tasks!V1913,IF(All_Tasks!E1913&lt;&gt;"",All_Tasks!E1913,""))</f>
        <v/>
      </c>
      <c r="F1913" t="str">
        <f>IF(All_Tasks!F1913="","",All_Tasks!F1913)</f>
        <v/>
      </c>
      <c r="G1913" t="str">
        <f>IF(All_Tasks!G1913="","",All_Tasks!G1913)</f>
        <v/>
      </c>
      <c r="H1913" s="231" t="str">
        <f>IF(All_Tasks!H1913="","",All_Tasks!H1913)</f>
        <v/>
      </c>
      <c r="I1913" t="str">
        <f>IF(All_Tasks!I1913="","",All_Tasks!I1913)</f>
        <v/>
      </c>
      <c r="J1913" t="str">
        <f>IF(All_Tasks!J1913="","",All_Tasks!J1913)</f>
        <v/>
      </c>
      <c r="K1913" t="str">
        <f>IF(All_Tasks!K1913="","",All_Tasks!K1913)</f>
        <v/>
      </c>
      <c r="L1913" s="231" t="str">
        <f>IF(All_Tasks!L1913="","",All_Tasks!L1913)</f>
        <v/>
      </c>
      <c r="M1913" t="str">
        <f>IF(All_Tasks!M1913="","",All_Tasks!M1913)</f>
        <v/>
      </c>
      <c r="N1913" t="str">
        <f>IF(All_Tasks!N1913="","",All_Tasks!N1913)</f>
        <v/>
      </c>
      <c r="O1913" t="str">
        <f>IF(All_Tasks!O1913="","",All_Tasks!O1913)</f>
        <v/>
      </c>
      <c r="P1913" s="181">
        <f>IF(All_Tasks!P1913="",0,All_Tasks!P1913)</f>
        <v>0</v>
      </c>
      <c r="Q1913" s="181">
        <f>IF(All_Tasks!Q1913="",0,All_Tasks!Q1913)</f>
        <v>0</v>
      </c>
      <c r="R1913" s="181">
        <f>IF(All_Tasks!R1913="",0,All_Tasks!R1913)</f>
        <v>0</v>
      </c>
      <c r="S1913" s="181" t="str">
        <f>IF(All_Tasks!S1913="","",All_Tasks!S1913)</f>
        <v/>
      </c>
      <c r="T1913" t="str">
        <f>IF(All_Tasks!T1913="","",All_Tasks!T1913)</f>
        <v/>
      </c>
      <c r="U1913" t="str">
        <f>IF(All_Tasks!U1913="","",All_Tasks!U1913)</f>
        <v/>
      </c>
      <c r="V1913">
        <f>IF(A1913="",0,IFERROR(MATCH(A1913,Scope_Labor_Rates!$A$6:$A$46,0)+5,0))</f>
        <v>0</v>
      </c>
      <c r="W1913" s="178">
        <f>IF(V1913&gt;0,INDEX(Scope_Labor_Rates!$C$6:$C$46,V1913-5),0)</f>
        <v>0</v>
      </c>
      <c r="X1913" s="178">
        <f>IF(V1913&gt;0,INDEX(Scope_Labor_Rates!$C$6:$C$46,V1913-5),0)</f>
        <v>0</v>
      </c>
      <c r="Y1913" s="180">
        <f>IF(V1913&gt;0,INDEX(Scope_Labor_Rates!$S$6:$S$46,V1913-5),0)</f>
        <v>0</v>
      </c>
      <c r="Z1913" s="180">
        <f>IF(V1913&gt;0,INDEX(Scope_Labor_Rates!$R$6:$R$46,V1913-5),1)</f>
        <v>1</v>
      </c>
      <c r="AA1913" s="231">
        <f t="shared" si="261"/>
        <v>0</v>
      </c>
      <c r="AB1913" t="str">
        <f t="shared" si="262"/>
        <v/>
      </c>
      <c r="AC1913" s="178" t="str">
        <f t="shared" si="263"/>
        <v/>
      </c>
      <c r="AD1913" s="181">
        <f t="shared" si="264"/>
        <v>0</v>
      </c>
      <c r="AE1913" s="178">
        <f>IF(V1913&gt;0,P1913*INDEX(Scope_Labor_Rates!$E$6:$E$46,V1913-5),0)</f>
        <v>0</v>
      </c>
      <c r="AF1913" s="181">
        <f>IF(V1913&gt;0,AE1913*INDEX(Scope_Labor_Rates!$D$6:$D$46,V1913-5)*AA1913,0)</f>
        <v>0</v>
      </c>
      <c r="AG1913" s="178">
        <f>IF(V1913&gt;0,P1913*INDEX(Scope_Labor_Rates!$G$6:$G$46,V1913-5),0)</f>
        <v>0</v>
      </c>
      <c r="AH1913" s="181">
        <f>IF(V1913&gt;0,AG1913*INDEX(Scope_Labor_Rates!$F$6:$F$46,V1913-5)*AA1913,0)</f>
        <v>0</v>
      </c>
      <c r="AI1913" s="178">
        <f>IF(V1913&gt;0,P1913*INDEX(Scope_Labor_Rates!$I$6:$I$46,V1913-5),0)</f>
        <v>0</v>
      </c>
      <c r="AJ1913" s="181">
        <f>IF(V1913&gt;0,AI1913*INDEX(Scope_Labor_Rates!$H$6:$H$46,V1913-5)*AA1913,0)</f>
        <v>0</v>
      </c>
      <c r="AK1913" s="178">
        <f>IF(V1913&gt;0,P1913*INDEX(Scope_Labor_Rates!$K$6:$K$46,V1913-5),0)</f>
        <v>0</v>
      </c>
      <c r="AL1913" s="181">
        <f>IF(V1913&gt;0,AK1913*INDEX(Scope_Labor_Rates!$J$6:$J$46,V1913-5)*AA1913,0)</f>
        <v>0</v>
      </c>
      <c r="AM1913" s="178">
        <f>IF(V1913&gt;0,P1913*INDEX(Scope_Labor_Rates!$M$6:$M$46,V1913-5),0)</f>
        <v>0</v>
      </c>
      <c r="AN1913" s="178">
        <f>IF(V1913&gt;0,AM1913*INDEX(Scope_Labor_Rates!$L$6:$L$46,V1913-5)*AA1913,0)</f>
        <v>0</v>
      </c>
      <c r="AO1913" s="178">
        <f>IF(V1913&gt;0,P1913*INDEX(Scope_Labor_Rates!$O$6:$O$46,V1913-5)*AA1913,0)</f>
        <v>0</v>
      </c>
      <c r="AP1913" s="181">
        <f>IF(V1913&gt;0,P1913*INDEX(Scope_Labor_Rates!$Q$6:$Q$46,V1913-5)*AA1913,0)</f>
        <v>0</v>
      </c>
      <c r="AQ1913" s="178">
        <f t="shared" si="265"/>
        <v>0</v>
      </c>
      <c r="AR1913" s="178">
        <f t="shared" si="266"/>
        <v>0</v>
      </c>
      <c r="AS1913" s="178">
        <f t="shared" si="267"/>
        <v>0</v>
      </c>
      <c r="AT1913" s="178">
        <f t="shared" si="268"/>
        <v>0</v>
      </c>
      <c r="AU1913">
        <f t="shared" si="269"/>
        <v>0</v>
      </c>
    </row>
    <row r="1914" spans="1:47">
      <c r="A1914" t="str">
        <f>IF(All_Tasks!A1914="","",All_Tasks!A1914)</f>
        <v/>
      </c>
      <c r="B1914" t="str">
        <f>IF(All_Tasks!B1914="","",All_Tasks!B1914)</f>
        <v/>
      </c>
      <c r="C1914" t="str">
        <f>IF(All_Tasks!C1914="","",All_Tasks!C1914)</f>
        <v/>
      </c>
      <c r="D1914" t="str">
        <f>IF(All_Tasks!D1914="","",All_Tasks!D1914)</f>
        <v/>
      </c>
      <c r="E1914" t="str">
        <f>IF(All_Tasks!V1914&lt;&gt;"",All_Tasks!V1914,IF(All_Tasks!E1914&lt;&gt;"",All_Tasks!E1914,""))</f>
        <v/>
      </c>
      <c r="F1914" t="str">
        <f>IF(All_Tasks!F1914="","",All_Tasks!F1914)</f>
        <v/>
      </c>
      <c r="G1914" t="str">
        <f>IF(All_Tasks!G1914="","",All_Tasks!G1914)</f>
        <v/>
      </c>
      <c r="H1914" s="231" t="str">
        <f>IF(All_Tasks!H1914="","",All_Tasks!H1914)</f>
        <v/>
      </c>
      <c r="I1914" t="str">
        <f>IF(All_Tasks!I1914="","",All_Tasks!I1914)</f>
        <v/>
      </c>
      <c r="J1914" t="str">
        <f>IF(All_Tasks!J1914="","",All_Tasks!J1914)</f>
        <v/>
      </c>
      <c r="K1914" t="str">
        <f>IF(All_Tasks!K1914="","",All_Tasks!K1914)</f>
        <v/>
      </c>
      <c r="L1914" s="231" t="str">
        <f>IF(All_Tasks!L1914="","",All_Tasks!L1914)</f>
        <v/>
      </c>
      <c r="M1914" t="str">
        <f>IF(All_Tasks!M1914="","",All_Tasks!M1914)</f>
        <v/>
      </c>
      <c r="N1914" t="str">
        <f>IF(All_Tasks!N1914="","",All_Tasks!N1914)</f>
        <v/>
      </c>
      <c r="O1914" t="str">
        <f>IF(All_Tasks!O1914="","",All_Tasks!O1914)</f>
        <v/>
      </c>
      <c r="P1914" s="181">
        <f>IF(All_Tasks!P1914="",0,All_Tasks!P1914)</f>
        <v>0</v>
      </c>
      <c r="Q1914" s="181">
        <f>IF(All_Tasks!Q1914="",0,All_Tasks!Q1914)</f>
        <v>0</v>
      </c>
      <c r="R1914" s="181">
        <f>IF(All_Tasks!R1914="",0,All_Tasks!R1914)</f>
        <v>0</v>
      </c>
      <c r="S1914" s="181" t="str">
        <f>IF(All_Tasks!S1914="","",All_Tasks!S1914)</f>
        <v/>
      </c>
      <c r="T1914" t="str">
        <f>IF(All_Tasks!T1914="","",All_Tasks!T1914)</f>
        <v/>
      </c>
      <c r="U1914" t="str">
        <f>IF(All_Tasks!U1914="","",All_Tasks!U1914)</f>
        <v/>
      </c>
      <c r="V1914">
        <f>IF(A1914="",0,IFERROR(MATCH(A1914,Scope_Labor_Rates!$A$6:$A$46,0)+5,0))</f>
        <v>0</v>
      </c>
      <c r="W1914" s="178">
        <f>IF(V1914&gt;0,INDEX(Scope_Labor_Rates!$C$6:$C$46,V1914-5),0)</f>
        <v>0</v>
      </c>
      <c r="X1914" s="178">
        <f>IF(V1914&gt;0,INDEX(Scope_Labor_Rates!$C$6:$C$46,V1914-5),0)</f>
        <v>0</v>
      </c>
      <c r="Y1914" s="180">
        <f>IF(V1914&gt;0,INDEX(Scope_Labor_Rates!$S$6:$S$46,V1914-5),0)</f>
        <v>0</v>
      </c>
      <c r="Z1914" s="180">
        <f>IF(V1914&gt;0,INDEX(Scope_Labor_Rates!$R$6:$R$46,V1914-5),1)</f>
        <v>1</v>
      </c>
      <c r="AA1914" s="231">
        <f t="shared" si="261"/>
        <v>0</v>
      </c>
      <c r="AB1914" t="str">
        <f t="shared" si="262"/>
        <v/>
      </c>
      <c r="AC1914" s="178" t="str">
        <f t="shared" si="263"/>
        <v/>
      </c>
      <c r="AD1914" s="181">
        <f t="shared" si="264"/>
        <v>0</v>
      </c>
      <c r="AE1914" s="178">
        <f>IF(V1914&gt;0,P1914*INDEX(Scope_Labor_Rates!$E$6:$E$46,V1914-5),0)</f>
        <v>0</v>
      </c>
      <c r="AF1914" s="181">
        <f>IF(V1914&gt;0,AE1914*INDEX(Scope_Labor_Rates!$D$6:$D$46,V1914-5)*AA1914,0)</f>
        <v>0</v>
      </c>
      <c r="AG1914" s="178">
        <f>IF(V1914&gt;0,P1914*INDEX(Scope_Labor_Rates!$G$6:$G$46,V1914-5),0)</f>
        <v>0</v>
      </c>
      <c r="AH1914" s="181">
        <f>IF(V1914&gt;0,AG1914*INDEX(Scope_Labor_Rates!$F$6:$F$46,V1914-5)*AA1914,0)</f>
        <v>0</v>
      </c>
      <c r="AI1914" s="178">
        <f>IF(V1914&gt;0,P1914*INDEX(Scope_Labor_Rates!$I$6:$I$46,V1914-5),0)</f>
        <v>0</v>
      </c>
      <c r="AJ1914" s="181">
        <f>IF(V1914&gt;0,AI1914*INDEX(Scope_Labor_Rates!$H$6:$H$46,V1914-5)*AA1914,0)</f>
        <v>0</v>
      </c>
      <c r="AK1914" s="178">
        <f>IF(V1914&gt;0,P1914*INDEX(Scope_Labor_Rates!$K$6:$K$46,V1914-5),0)</f>
        <v>0</v>
      </c>
      <c r="AL1914" s="181">
        <f>IF(V1914&gt;0,AK1914*INDEX(Scope_Labor_Rates!$J$6:$J$46,V1914-5)*AA1914,0)</f>
        <v>0</v>
      </c>
      <c r="AM1914" s="178">
        <f>IF(V1914&gt;0,P1914*INDEX(Scope_Labor_Rates!$M$6:$M$46,V1914-5),0)</f>
        <v>0</v>
      </c>
      <c r="AN1914" s="178">
        <f>IF(V1914&gt;0,AM1914*INDEX(Scope_Labor_Rates!$L$6:$L$46,V1914-5)*AA1914,0)</f>
        <v>0</v>
      </c>
      <c r="AO1914" s="178">
        <f>IF(V1914&gt;0,P1914*INDEX(Scope_Labor_Rates!$O$6:$O$46,V1914-5)*AA1914,0)</f>
        <v>0</v>
      </c>
      <c r="AP1914" s="181">
        <f>IF(V1914&gt;0,P1914*INDEX(Scope_Labor_Rates!$Q$6:$Q$46,V1914-5)*AA1914,0)</f>
        <v>0</v>
      </c>
      <c r="AQ1914" s="178">
        <f t="shared" si="265"/>
        <v>0</v>
      </c>
      <c r="AR1914" s="178">
        <f t="shared" si="266"/>
        <v>0</v>
      </c>
      <c r="AS1914" s="178">
        <f t="shared" si="267"/>
        <v>0</v>
      </c>
      <c r="AT1914" s="178">
        <f t="shared" si="268"/>
        <v>0</v>
      </c>
      <c r="AU1914">
        <f t="shared" si="269"/>
        <v>0</v>
      </c>
    </row>
    <row r="1915" spans="1:47">
      <c r="A1915" t="str">
        <f>IF(All_Tasks!A1915="","",All_Tasks!A1915)</f>
        <v/>
      </c>
      <c r="B1915" t="str">
        <f>IF(All_Tasks!B1915="","",All_Tasks!B1915)</f>
        <v/>
      </c>
      <c r="C1915" t="str">
        <f>IF(All_Tasks!C1915="","",All_Tasks!C1915)</f>
        <v/>
      </c>
      <c r="D1915" t="str">
        <f>IF(All_Tasks!D1915="","",All_Tasks!D1915)</f>
        <v/>
      </c>
      <c r="E1915" t="str">
        <f>IF(All_Tasks!V1915&lt;&gt;"",All_Tasks!V1915,IF(All_Tasks!E1915&lt;&gt;"",All_Tasks!E1915,""))</f>
        <v/>
      </c>
      <c r="F1915" t="str">
        <f>IF(All_Tasks!F1915="","",All_Tasks!F1915)</f>
        <v/>
      </c>
      <c r="G1915" t="str">
        <f>IF(All_Tasks!G1915="","",All_Tasks!G1915)</f>
        <v/>
      </c>
      <c r="H1915" s="231" t="str">
        <f>IF(All_Tasks!H1915="","",All_Tasks!H1915)</f>
        <v/>
      </c>
      <c r="I1915" t="str">
        <f>IF(All_Tasks!I1915="","",All_Tasks!I1915)</f>
        <v/>
      </c>
      <c r="J1915" t="str">
        <f>IF(All_Tasks!J1915="","",All_Tasks!J1915)</f>
        <v/>
      </c>
      <c r="K1915" t="str">
        <f>IF(All_Tasks!K1915="","",All_Tasks!K1915)</f>
        <v/>
      </c>
      <c r="L1915" s="231" t="str">
        <f>IF(All_Tasks!L1915="","",All_Tasks!L1915)</f>
        <v/>
      </c>
      <c r="M1915" t="str">
        <f>IF(All_Tasks!M1915="","",All_Tasks!M1915)</f>
        <v/>
      </c>
      <c r="N1915" t="str">
        <f>IF(All_Tasks!N1915="","",All_Tasks!N1915)</f>
        <v/>
      </c>
      <c r="O1915" t="str">
        <f>IF(All_Tasks!O1915="","",All_Tasks!O1915)</f>
        <v/>
      </c>
      <c r="P1915" s="181">
        <f>IF(All_Tasks!P1915="",0,All_Tasks!P1915)</f>
        <v>0</v>
      </c>
      <c r="Q1915" s="181">
        <f>IF(All_Tasks!Q1915="",0,All_Tasks!Q1915)</f>
        <v>0</v>
      </c>
      <c r="R1915" s="181">
        <f>IF(All_Tasks!R1915="",0,All_Tasks!R1915)</f>
        <v>0</v>
      </c>
      <c r="S1915" s="181" t="str">
        <f>IF(All_Tasks!S1915="","",All_Tasks!S1915)</f>
        <v/>
      </c>
      <c r="T1915" t="str">
        <f>IF(All_Tasks!T1915="","",All_Tasks!T1915)</f>
        <v/>
      </c>
      <c r="U1915" t="str">
        <f>IF(All_Tasks!U1915="","",All_Tasks!U1915)</f>
        <v/>
      </c>
      <c r="V1915">
        <f>IF(A1915="",0,IFERROR(MATCH(A1915,Scope_Labor_Rates!$A$6:$A$46,0)+5,0))</f>
        <v>0</v>
      </c>
      <c r="W1915" s="178">
        <f>IF(V1915&gt;0,INDEX(Scope_Labor_Rates!$C$6:$C$46,V1915-5),0)</f>
        <v>0</v>
      </c>
      <c r="X1915" s="178">
        <f>IF(V1915&gt;0,INDEX(Scope_Labor_Rates!$C$6:$C$46,V1915-5),0)</f>
        <v>0</v>
      </c>
      <c r="Y1915" s="180">
        <f>IF(V1915&gt;0,INDEX(Scope_Labor_Rates!$S$6:$S$46,V1915-5),0)</f>
        <v>0</v>
      </c>
      <c r="Z1915" s="180">
        <f>IF(V1915&gt;0,INDEX(Scope_Labor_Rates!$R$6:$R$46,V1915-5),1)</f>
        <v>1</v>
      </c>
      <c r="AA1915" s="231">
        <f t="shared" si="261"/>
        <v>0</v>
      </c>
      <c r="AB1915" t="str">
        <f t="shared" si="262"/>
        <v/>
      </c>
      <c r="AC1915" s="178" t="str">
        <f t="shared" si="263"/>
        <v/>
      </c>
      <c r="AD1915" s="181">
        <f t="shared" si="264"/>
        <v>0</v>
      </c>
      <c r="AE1915" s="178">
        <f>IF(V1915&gt;0,P1915*INDEX(Scope_Labor_Rates!$E$6:$E$46,V1915-5),0)</f>
        <v>0</v>
      </c>
      <c r="AF1915" s="181">
        <f>IF(V1915&gt;0,AE1915*INDEX(Scope_Labor_Rates!$D$6:$D$46,V1915-5)*AA1915,0)</f>
        <v>0</v>
      </c>
      <c r="AG1915" s="178">
        <f>IF(V1915&gt;0,P1915*INDEX(Scope_Labor_Rates!$G$6:$G$46,V1915-5),0)</f>
        <v>0</v>
      </c>
      <c r="AH1915" s="181">
        <f>IF(V1915&gt;0,AG1915*INDEX(Scope_Labor_Rates!$F$6:$F$46,V1915-5)*AA1915,0)</f>
        <v>0</v>
      </c>
      <c r="AI1915" s="178">
        <f>IF(V1915&gt;0,P1915*INDEX(Scope_Labor_Rates!$I$6:$I$46,V1915-5),0)</f>
        <v>0</v>
      </c>
      <c r="AJ1915" s="181">
        <f>IF(V1915&gt;0,AI1915*INDEX(Scope_Labor_Rates!$H$6:$H$46,V1915-5)*AA1915,0)</f>
        <v>0</v>
      </c>
      <c r="AK1915" s="178">
        <f>IF(V1915&gt;0,P1915*INDEX(Scope_Labor_Rates!$K$6:$K$46,V1915-5),0)</f>
        <v>0</v>
      </c>
      <c r="AL1915" s="181">
        <f>IF(V1915&gt;0,AK1915*INDEX(Scope_Labor_Rates!$J$6:$J$46,V1915-5)*AA1915,0)</f>
        <v>0</v>
      </c>
      <c r="AM1915" s="178">
        <f>IF(V1915&gt;0,P1915*INDEX(Scope_Labor_Rates!$M$6:$M$46,V1915-5),0)</f>
        <v>0</v>
      </c>
      <c r="AN1915" s="178">
        <f>IF(V1915&gt;0,AM1915*INDEX(Scope_Labor_Rates!$L$6:$L$46,V1915-5)*AA1915,0)</f>
        <v>0</v>
      </c>
      <c r="AO1915" s="178">
        <f>IF(V1915&gt;0,P1915*INDEX(Scope_Labor_Rates!$O$6:$O$46,V1915-5)*AA1915,0)</f>
        <v>0</v>
      </c>
      <c r="AP1915" s="181">
        <f>IF(V1915&gt;0,P1915*INDEX(Scope_Labor_Rates!$Q$6:$Q$46,V1915-5)*AA1915,0)</f>
        <v>0</v>
      </c>
      <c r="AQ1915" s="178">
        <f t="shared" si="265"/>
        <v>0</v>
      </c>
      <c r="AR1915" s="178">
        <f t="shared" si="266"/>
        <v>0</v>
      </c>
      <c r="AS1915" s="178">
        <f t="shared" si="267"/>
        <v>0</v>
      </c>
      <c r="AT1915" s="178">
        <f t="shared" si="268"/>
        <v>0</v>
      </c>
      <c r="AU1915">
        <f t="shared" si="269"/>
        <v>0</v>
      </c>
    </row>
    <row r="1916" spans="1:47">
      <c r="A1916" t="str">
        <f>IF(All_Tasks!A1916="","",All_Tasks!A1916)</f>
        <v/>
      </c>
      <c r="B1916" t="str">
        <f>IF(All_Tasks!B1916="","",All_Tasks!B1916)</f>
        <v/>
      </c>
      <c r="C1916" t="str">
        <f>IF(All_Tasks!C1916="","",All_Tasks!C1916)</f>
        <v/>
      </c>
      <c r="D1916" t="str">
        <f>IF(All_Tasks!D1916="","",All_Tasks!D1916)</f>
        <v/>
      </c>
      <c r="E1916" t="str">
        <f>IF(All_Tasks!V1916&lt;&gt;"",All_Tasks!V1916,IF(All_Tasks!E1916&lt;&gt;"",All_Tasks!E1916,""))</f>
        <v/>
      </c>
      <c r="F1916" t="str">
        <f>IF(All_Tasks!F1916="","",All_Tasks!F1916)</f>
        <v/>
      </c>
      <c r="G1916" t="str">
        <f>IF(All_Tasks!G1916="","",All_Tasks!G1916)</f>
        <v/>
      </c>
      <c r="H1916" s="231" t="str">
        <f>IF(All_Tasks!H1916="","",All_Tasks!H1916)</f>
        <v/>
      </c>
      <c r="I1916" t="str">
        <f>IF(All_Tasks!I1916="","",All_Tasks!I1916)</f>
        <v/>
      </c>
      <c r="J1916" t="str">
        <f>IF(All_Tasks!J1916="","",All_Tasks!J1916)</f>
        <v/>
      </c>
      <c r="K1916" t="str">
        <f>IF(All_Tasks!K1916="","",All_Tasks!K1916)</f>
        <v/>
      </c>
      <c r="L1916" s="231" t="str">
        <f>IF(All_Tasks!L1916="","",All_Tasks!L1916)</f>
        <v/>
      </c>
      <c r="M1916" t="str">
        <f>IF(All_Tasks!M1916="","",All_Tasks!M1916)</f>
        <v/>
      </c>
      <c r="N1916" t="str">
        <f>IF(All_Tasks!N1916="","",All_Tasks!N1916)</f>
        <v/>
      </c>
      <c r="O1916" t="str">
        <f>IF(All_Tasks!O1916="","",All_Tasks!O1916)</f>
        <v/>
      </c>
      <c r="P1916" s="181">
        <f>IF(All_Tasks!P1916="",0,All_Tasks!P1916)</f>
        <v>0</v>
      </c>
      <c r="Q1916" s="181">
        <f>IF(All_Tasks!Q1916="",0,All_Tasks!Q1916)</f>
        <v>0</v>
      </c>
      <c r="R1916" s="181">
        <f>IF(All_Tasks!R1916="",0,All_Tasks!R1916)</f>
        <v>0</v>
      </c>
      <c r="S1916" s="181" t="str">
        <f>IF(All_Tasks!S1916="","",All_Tasks!S1916)</f>
        <v/>
      </c>
      <c r="T1916" t="str">
        <f>IF(All_Tasks!T1916="","",All_Tasks!T1916)</f>
        <v/>
      </c>
      <c r="U1916" t="str">
        <f>IF(All_Tasks!U1916="","",All_Tasks!U1916)</f>
        <v/>
      </c>
      <c r="V1916">
        <f>IF(A1916="",0,IFERROR(MATCH(A1916,Scope_Labor_Rates!$A$6:$A$46,0)+5,0))</f>
        <v>0</v>
      </c>
      <c r="W1916" s="178">
        <f>IF(V1916&gt;0,INDEX(Scope_Labor_Rates!$C$6:$C$46,V1916-5),0)</f>
        <v>0</v>
      </c>
      <c r="X1916" s="178">
        <f>IF(V1916&gt;0,INDEX(Scope_Labor_Rates!$C$6:$C$46,V1916-5),0)</f>
        <v>0</v>
      </c>
      <c r="Y1916" s="180">
        <f>IF(V1916&gt;0,INDEX(Scope_Labor_Rates!$S$6:$S$46,V1916-5),0)</f>
        <v>0</v>
      </c>
      <c r="Z1916" s="180">
        <f>IF(V1916&gt;0,INDEX(Scope_Labor_Rates!$R$6:$R$46,V1916-5),1)</f>
        <v>1</v>
      </c>
      <c r="AA1916" s="231">
        <f t="shared" si="261"/>
        <v>0</v>
      </c>
      <c r="AB1916" t="str">
        <f t="shared" si="262"/>
        <v/>
      </c>
      <c r="AC1916" s="178" t="str">
        <f t="shared" si="263"/>
        <v/>
      </c>
      <c r="AD1916" s="181">
        <f t="shared" si="264"/>
        <v>0</v>
      </c>
      <c r="AE1916" s="178">
        <f>IF(V1916&gt;0,P1916*INDEX(Scope_Labor_Rates!$E$6:$E$46,V1916-5),0)</f>
        <v>0</v>
      </c>
      <c r="AF1916" s="181">
        <f>IF(V1916&gt;0,AE1916*INDEX(Scope_Labor_Rates!$D$6:$D$46,V1916-5)*AA1916,0)</f>
        <v>0</v>
      </c>
      <c r="AG1916" s="178">
        <f>IF(V1916&gt;0,P1916*INDEX(Scope_Labor_Rates!$G$6:$G$46,V1916-5),0)</f>
        <v>0</v>
      </c>
      <c r="AH1916" s="181">
        <f>IF(V1916&gt;0,AG1916*INDEX(Scope_Labor_Rates!$F$6:$F$46,V1916-5)*AA1916,0)</f>
        <v>0</v>
      </c>
      <c r="AI1916" s="178">
        <f>IF(V1916&gt;0,P1916*INDEX(Scope_Labor_Rates!$I$6:$I$46,V1916-5),0)</f>
        <v>0</v>
      </c>
      <c r="AJ1916" s="181">
        <f>IF(V1916&gt;0,AI1916*INDEX(Scope_Labor_Rates!$H$6:$H$46,V1916-5)*AA1916,0)</f>
        <v>0</v>
      </c>
      <c r="AK1916" s="178">
        <f>IF(V1916&gt;0,P1916*INDEX(Scope_Labor_Rates!$K$6:$K$46,V1916-5),0)</f>
        <v>0</v>
      </c>
      <c r="AL1916" s="181">
        <f>IF(V1916&gt;0,AK1916*INDEX(Scope_Labor_Rates!$J$6:$J$46,V1916-5)*AA1916,0)</f>
        <v>0</v>
      </c>
      <c r="AM1916" s="178">
        <f>IF(V1916&gt;0,P1916*INDEX(Scope_Labor_Rates!$M$6:$M$46,V1916-5),0)</f>
        <v>0</v>
      </c>
      <c r="AN1916" s="178">
        <f>IF(V1916&gt;0,AM1916*INDEX(Scope_Labor_Rates!$L$6:$L$46,V1916-5)*AA1916,0)</f>
        <v>0</v>
      </c>
      <c r="AO1916" s="178">
        <f>IF(V1916&gt;0,P1916*INDEX(Scope_Labor_Rates!$O$6:$O$46,V1916-5)*AA1916,0)</f>
        <v>0</v>
      </c>
      <c r="AP1916" s="181">
        <f>IF(V1916&gt;0,P1916*INDEX(Scope_Labor_Rates!$Q$6:$Q$46,V1916-5)*AA1916,0)</f>
        <v>0</v>
      </c>
      <c r="AQ1916" s="178">
        <f t="shared" si="265"/>
        <v>0</v>
      </c>
      <c r="AR1916" s="178">
        <f t="shared" si="266"/>
        <v>0</v>
      </c>
      <c r="AS1916" s="178">
        <f t="shared" si="267"/>
        <v>0</v>
      </c>
      <c r="AT1916" s="178">
        <f t="shared" si="268"/>
        <v>0</v>
      </c>
      <c r="AU1916">
        <f t="shared" si="269"/>
        <v>0</v>
      </c>
    </row>
    <row r="1917" spans="1:47">
      <c r="A1917" t="str">
        <f>IF(All_Tasks!A1917="","",All_Tasks!A1917)</f>
        <v/>
      </c>
      <c r="B1917" t="str">
        <f>IF(All_Tasks!B1917="","",All_Tasks!B1917)</f>
        <v/>
      </c>
      <c r="C1917" t="str">
        <f>IF(All_Tasks!C1917="","",All_Tasks!C1917)</f>
        <v/>
      </c>
      <c r="D1917" t="str">
        <f>IF(All_Tasks!D1917="","",All_Tasks!D1917)</f>
        <v/>
      </c>
      <c r="E1917" t="str">
        <f>IF(All_Tasks!V1917&lt;&gt;"",All_Tasks!V1917,IF(All_Tasks!E1917&lt;&gt;"",All_Tasks!E1917,""))</f>
        <v/>
      </c>
      <c r="F1917" t="str">
        <f>IF(All_Tasks!F1917="","",All_Tasks!F1917)</f>
        <v/>
      </c>
      <c r="G1917" t="str">
        <f>IF(All_Tasks!G1917="","",All_Tasks!G1917)</f>
        <v/>
      </c>
      <c r="H1917" s="231" t="str">
        <f>IF(All_Tasks!H1917="","",All_Tasks!H1917)</f>
        <v/>
      </c>
      <c r="I1917" t="str">
        <f>IF(All_Tasks!I1917="","",All_Tasks!I1917)</f>
        <v/>
      </c>
      <c r="J1917" t="str">
        <f>IF(All_Tasks!J1917="","",All_Tasks!J1917)</f>
        <v/>
      </c>
      <c r="K1917" t="str">
        <f>IF(All_Tasks!K1917="","",All_Tasks!K1917)</f>
        <v/>
      </c>
      <c r="L1917" s="231" t="str">
        <f>IF(All_Tasks!L1917="","",All_Tasks!L1917)</f>
        <v/>
      </c>
      <c r="M1917" t="str">
        <f>IF(All_Tasks!M1917="","",All_Tasks!M1917)</f>
        <v/>
      </c>
      <c r="N1917" t="str">
        <f>IF(All_Tasks!N1917="","",All_Tasks!N1917)</f>
        <v/>
      </c>
      <c r="O1917" t="str">
        <f>IF(All_Tasks!O1917="","",All_Tasks!O1917)</f>
        <v/>
      </c>
      <c r="P1917" s="181">
        <f>IF(All_Tasks!P1917="",0,All_Tasks!P1917)</f>
        <v>0</v>
      </c>
      <c r="Q1917" s="181">
        <f>IF(All_Tasks!Q1917="",0,All_Tasks!Q1917)</f>
        <v>0</v>
      </c>
      <c r="R1917" s="181">
        <f>IF(All_Tasks!R1917="",0,All_Tasks!R1917)</f>
        <v>0</v>
      </c>
      <c r="S1917" s="181" t="str">
        <f>IF(All_Tasks!S1917="","",All_Tasks!S1917)</f>
        <v/>
      </c>
      <c r="T1917" t="str">
        <f>IF(All_Tasks!T1917="","",All_Tasks!T1917)</f>
        <v/>
      </c>
      <c r="U1917" t="str">
        <f>IF(All_Tasks!U1917="","",All_Tasks!U1917)</f>
        <v/>
      </c>
      <c r="V1917">
        <f>IF(A1917="",0,IFERROR(MATCH(A1917,Scope_Labor_Rates!$A$6:$A$46,0)+5,0))</f>
        <v>0</v>
      </c>
      <c r="W1917" s="178">
        <f>IF(V1917&gt;0,INDEX(Scope_Labor_Rates!$C$6:$C$46,V1917-5),0)</f>
        <v>0</v>
      </c>
      <c r="X1917" s="178">
        <f>IF(V1917&gt;0,INDEX(Scope_Labor_Rates!$C$6:$C$46,V1917-5),0)</f>
        <v>0</v>
      </c>
      <c r="Y1917" s="180">
        <f>IF(V1917&gt;0,INDEX(Scope_Labor_Rates!$S$6:$S$46,V1917-5),0)</f>
        <v>0</v>
      </c>
      <c r="Z1917" s="180">
        <f>IF(V1917&gt;0,INDEX(Scope_Labor_Rates!$R$6:$R$46,V1917-5),1)</f>
        <v>1</v>
      </c>
      <c r="AA1917" s="231">
        <f t="shared" si="261"/>
        <v>0</v>
      </c>
      <c r="AB1917" t="str">
        <f t="shared" si="262"/>
        <v/>
      </c>
      <c r="AC1917" s="178" t="str">
        <f t="shared" si="263"/>
        <v/>
      </c>
      <c r="AD1917" s="181">
        <f t="shared" si="264"/>
        <v>0</v>
      </c>
      <c r="AE1917" s="178">
        <f>IF(V1917&gt;0,P1917*INDEX(Scope_Labor_Rates!$E$6:$E$46,V1917-5),0)</f>
        <v>0</v>
      </c>
      <c r="AF1917" s="181">
        <f>IF(V1917&gt;0,AE1917*INDEX(Scope_Labor_Rates!$D$6:$D$46,V1917-5)*AA1917,0)</f>
        <v>0</v>
      </c>
      <c r="AG1917" s="178">
        <f>IF(V1917&gt;0,P1917*INDEX(Scope_Labor_Rates!$G$6:$G$46,V1917-5),0)</f>
        <v>0</v>
      </c>
      <c r="AH1917" s="181">
        <f>IF(V1917&gt;0,AG1917*INDEX(Scope_Labor_Rates!$F$6:$F$46,V1917-5)*AA1917,0)</f>
        <v>0</v>
      </c>
      <c r="AI1917" s="178">
        <f>IF(V1917&gt;0,P1917*INDEX(Scope_Labor_Rates!$I$6:$I$46,V1917-5),0)</f>
        <v>0</v>
      </c>
      <c r="AJ1917" s="181">
        <f>IF(V1917&gt;0,AI1917*INDEX(Scope_Labor_Rates!$H$6:$H$46,V1917-5)*AA1917,0)</f>
        <v>0</v>
      </c>
      <c r="AK1917" s="178">
        <f>IF(V1917&gt;0,P1917*INDEX(Scope_Labor_Rates!$K$6:$K$46,V1917-5),0)</f>
        <v>0</v>
      </c>
      <c r="AL1917" s="181">
        <f>IF(V1917&gt;0,AK1917*INDEX(Scope_Labor_Rates!$J$6:$J$46,V1917-5)*AA1917,0)</f>
        <v>0</v>
      </c>
      <c r="AM1917" s="178">
        <f>IF(V1917&gt;0,P1917*INDEX(Scope_Labor_Rates!$M$6:$M$46,V1917-5),0)</f>
        <v>0</v>
      </c>
      <c r="AN1917" s="178">
        <f>IF(V1917&gt;0,AM1917*INDEX(Scope_Labor_Rates!$L$6:$L$46,V1917-5)*AA1917,0)</f>
        <v>0</v>
      </c>
      <c r="AO1917" s="178">
        <f>IF(V1917&gt;0,P1917*INDEX(Scope_Labor_Rates!$O$6:$O$46,V1917-5)*AA1917,0)</f>
        <v>0</v>
      </c>
      <c r="AP1917" s="181">
        <f>IF(V1917&gt;0,P1917*INDEX(Scope_Labor_Rates!$Q$6:$Q$46,V1917-5)*AA1917,0)</f>
        <v>0</v>
      </c>
      <c r="AQ1917" s="178">
        <f t="shared" si="265"/>
        <v>0</v>
      </c>
      <c r="AR1917" s="178">
        <f t="shared" si="266"/>
        <v>0</v>
      </c>
      <c r="AS1917" s="178">
        <f t="shared" si="267"/>
        <v>0</v>
      </c>
      <c r="AT1917" s="178">
        <f t="shared" si="268"/>
        <v>0</v>
      </c>
      <c r="AU1917">
        <f t="shared" si="269"/>
        <v>0</v>
      </c>
    </row>
    <row r="1918" spans="1:47">
      <c r="A1918" t="str">
        <f>IF(All_Tasks!A1918="","",All_Tasks!A1918)</f>
        <v/>
      </c>
      <c r="B1918" t="str">
        <f>IF(All_Tasks!B1918="","",All_Tasks!B1918)</f>
        <v/>
      </c>
      <c r="C1918" t="str">
        <f>IF(All_Tasks!C1918="","",All_Tasks!C1918)</f>
        <v/>
      </c>
      <c r="D1918" t="str">
        <f>IF(All_Tasks!D1918="","",All_Tasks!D1918)</f>
        <v/>
      </c>
      <c r="E1918" t="str">
        <f>IF(All_Tasks!V1918&lt;&gt;"",All_Tasks!V1918,IF(All_Tasks!E1918&lt;&gt;"",All_Tasks!E1918,""))</f>
        <v/>
      </c>
      <c r="F1918" t="str">
        <f>IF(All_Tasks!F1918="","",All_Tasks!F1918)</f>
        <v/>
      </c>
      <c r="G1918" t="str">
        <f>IF(All_Tasks!G1918="","",All_Tasks!G1918)</f>
        <v/>
      </c>
      <c r="H1918" s="231" t="str">
        <f>IF(All_Tasks!H1918="","",All_Tasks!H1918)</f>
        <v/>
      </c>
      <c r="I1918" t="str">
        <f>IF(All_Tasks!I1918="","",All_Tasks!I1918)</f>
        <v/>
      </c>
      <c r="J1918" t="str">
        <f>IF(All_Tasks!J1918="","",All_Tasks!J1918)</f>
        <v/>
      </c>
      <c r="K1918" t="str">
        <f>IF(All_Tasks!K1918="","",All_Tasks!K1918)</f>
        <v/>
      </c>
      <c r="L1918" s="231" t="str">
        <f>IF(All_Tasks!L1918="","",All_Tasks!L1918)</f>
        <v/>
      </c>
      <c r="M1918" t="str">
        <f>IF(All_Tasks!M1918="","",All_Tasks!M1918)</f>
        <v/>
      </c>
      <c r="N1918" t="str">
        <f>IF(All_Tasks!N1918="","",All_Tasks!N1918)</f>
        <v/>
      </c>
      <c r="O1918" t="str">
        <f>IF(All_Tasks!O1918="","",All_Tasks!O1918)</f>
        <v/>
      </c>
      <c r="P1918" s="181">
        <f>IF(All_Tasks!P1918="",0,All_Tasks!P1918)</f>
        <v>0</v>
      </c>
      <c r="Q1918" s="181">
        <f>IF(All_Tasks!Q1918="",0,All_Tasks!Q1918)</f>
        <v>0</v>
      </c>
      <c r="R1918" s="181">
        <f>IF(All_Tasks!R1918="",0,All_Tasks!R1918)</f>
        <v>0</v>
      </c>
      <c r="S1918" s="181" t="str">
        <f>IF(All_Tasks!S1918="","",All_Tasks!S1918)</f>
        <v/>
      </c>
      <c r="T1918" t="str">
        <f>IF(All_Tasks!T1918="","",All_Tasks!T1918)</f>
        <v/>
      </c>
      <c r="U1918" t="str">
        <f>IF(All_Tasks!U1918="","",All_Tasks!U1918)</f>
        <v/>
      </c>
      <c r="V1918">
        <f>IF(A1918="",0,IFERROR(MATCH(A1918,Scope_Labor_Rates!$A$6:$A$46,0)+5,0))</f>
        <v>0</v>
      </c>
      <c r="W1918" s="178">
        <f>IF(V1918&gt;0,INDEX(Scope_Labor_Rates!$C$6:$C$46,V1918-5),0)</f>
        <v>0</v>
      </c>
      <c r="X1918" s="178">
        <f>IF(V1918&gt;0,INDEX(Scope_Labor_Rates!$C$6:$C$46,V1918-5),0)</f>
        <v>0</v>
      </c>
      <c r="Y1918" s="180">
        <f>IF(V1918&gt;0,INDEX(Scope_Labor_Rates!$S$6:$S$46,V1918-5),0)</f>
        <v>0</v>
      </c>
      <c r="Z1918" s="180">
        <f>IF(V1918&gt;0,INDEX(Scope_Labor_Rates!$R$6:$R$46,V1918-5),1)</f>
        <v>1</v>
      </c>
      <c r="AA1918" s="231">
        <f t="shared" si="261"/>
        <v>0</v>
      </c>
      <c r="AB1918" t="str">
        <f t="shared" si="262"/>
        <v/>
      </c>
      <c r="AC1918" s="178" t="str">
        <f t="shared" si="263"/>
        <v/>
      </c>
      <c r="AD1918" s="181">
        <f t="shared" si="264"/>
        <v>0</v>
      </c>
      <c r="AE1918" s="178">
        <f>IF(V1918&gt;0,P1918*INDEX(Scope_Labor_Rates!$E$6:$E$46,V1918-5),0)</f>
        <v>0</v>
      </c>
      <c r="AF1918" s="181">
        <f>IF(V1918&gt;0,AE1918*INDEX(Scope_Labor_Rates!$D$6:$D$46,V1918-5)*AA1918,0)</f>
        <v>0</v>
      </c>
      <c r="AG1918" s="178">
        <f>IF(V1918&gt;0,P1918*INDEX(Scope_Labor_Rates!$G$6:$G$46,V1918-5),0)</f>
        <v>0</v>
      </c>
      <c r="AH1918" s="181">
        <f>IF(V1918&gt;0,AG1918*INDEX(Scope_Labor_Rates!$F$6:$F$46,V1918-5)*AA1918,0)</f>
        <v>0</v>
      </c>
      <c r="AI1918" s="178">
        <f>IF(V1918&gt;0,P1918*INDEX(Scope_Labor_Rates!$I$6:$I$46,V1918-5),0)</f>
        <v>0</v>
      </c>
      <c r="AJ1918" s="181">
        <f>IF(V1918&gt;0,AI1918*INDEX(Scope_Labor_Rates!$H$6:$H$46,V1918-5)*AA1918,0)</f>
        <v>0</v>
      </c>
      <c r="AK1918" s="178">
        <f>IF(V1918&gt;0,P1918*INDEX(Scope_Labor_Rates!$K$6:$K$46,V1918-5),0)</f>
        <v>0</v>
      </c>
      <c r="AL1918" s="181">
        <f>IF(V1918&gt;0,AK1918*INDEX(Scope_Labor_Rates!$J$6:$J$46,V1918-5)*AA1918,0)</f>
        <v>0</v>
      </c>
      <c r="AM1918" s="178">
        <f>IF(V1918&gt;0,P1918*INDEX(Scope_Labor_Rates!$M$6:$M$46,V1918-5),0)</f>
        <v>0</v>
      </c>
      <c r="AN1918" s="178">
        <f>IF(V1918&gt;0,AM1918*INDEX(Scope_Labor_Rates!$L$6:$L$46,V1918-5)*AA1918,0)</f>
        <v>0</v>
      </c>
      <c r="AO1918" s="178">
        <f>IF(V1918&gt;0,P1918*INDEX(Scope_Labor_Rates!$O$6:$O$46,V1918-5)*AA1918,0)</f>
        <v>0</v>
      </c>
      <c r="AP1918" s="181">
        <f>IF(V1918&gt;0,P1918*INDEX(Scope_Labor_Rates!$Q$6:$Q$46,V1918-5)*AA1918,0)</f>
        <v>0</v>
      </c>
      <c r="AQ1918" s="178">
        <f t="shared" si="265"/>
        <v>0</v>
      </c>
      <c r="AR1918" s="178">
        <f t="shared" si="266"/>
        <v>0</v>
      </c>
      <c r="AS1918" s="178">
        <f t="shared" si="267"/>
        <v>0</v>
      </c>
      <c r="AT1918" s="178">
        <f t="shared" si="268"/>
        <v>0</v>
      </c>
      <c r="AU1918">
        <f t="shared" si="269"/>
        <v>0</v>
      </c>
    </row>
    <row r="1919" spans="1:47">
      <c r="A1919" t="str">
        <f>IF(All_Tasks!A1919="","",All_Tasks!A1919)</f>
        <v/>
      </c>
      <c r="B1919" t="str">
        <f>IF(All_Tasks!B1919="","",All_Tasks!B1919)</f>
        <v/>
      </c>
      <c r="C1919" t="str">
        <f>IF(All_Tasks!C1919="","",All_Tasks!C1919)</f>
        <v/>
      </c>
      <c r="D1919" t="str">
        <f>IF(All_Tasks!D1919="","",All_Tasks!D1919)</f>
        <v/>
      </c>
      <c r="E1919" t="str">
        <f>IF(All_Tasks!V1919&lt;&gt;"",All_Tasks!V1919,IF(All_Tasks!E1919&lt;&gt;"",All_Tasks!E1919,""))</f>
        <v/>
      </c>
      <c r="F1919" t="str">
        <f>IF(All_Tasks!F1919="","",All_Tasks!F1919)</f>
        <v/>
      </c>
      <c r="G1919" t="str">
        <f>IF(All_Tasks!G1919="","",All_Tasks!G1919)</f>
        <v/>
      </c>
      <c r="H1919" s="231" t="str">
        <f>IF(All_Tasks!H1919="","",All_Tasks!H1919)</f>
        <v/>
      </c>
      <c r="I1919" t="str">
        <f>IF(All_Tasks!I1919="","",All_Tasks!I1919)</f>
        <v/>
      </c>
      <c r="J1919" t="str">
        <f>IF(All_Tasks!J1919="","",All_Tasks!J1919)</f>
        <v/>
      </c>
      <c r="K1919" t="str">
        <f>IF(All_Tasks!K1919="","",All_Tasks!K1919)</f>
        <v/>
      </c>
      <c r="L1919" s="231" t="str">
        <f>IF(All_Tasks!L1919="","",All_Tasks!L1919)</f>
        <v/>
      </c>
      <c r="M1919" t="str">
        <f>IF(All_Tasks!M1919="","",All_Tasks!M1919)</f>
        <v/>
      </c>
      <c r="N1919" t="str">
        <f>IF(All_Tasks!N1919="","",All_Tasks!N1919)</f>
        <v/>
      </c>
      <c r="O1919" t="str">
        <f>IF(All_Tasks!O1919="","",All_Tasks!O1919)</f>
        <v/>
      </c>
      <c r="P1919" s="181">
        <f>IF(All_Tasks!P1919="",0,All_Tasks!P1919)</f>
        <v>0</v>
      </c>
      <c r="Q1919" s="181">
        <f>IF(All_Tasks!Q1919="",0,All_Tasks!Q1919)</f>
        <v>0</v>
      </c>
      <c r="R1919" s="181">
        <f>IF(All_Tasks!R1919="",0,All_Tasks!R1919)</f>
        <v>0</v>
      </c>
      <c r="S1919" s="181" t="str">
        <f>IF(All_Tasks!S1919="","",All_Tasks!S1919)</f>
        <v/>
      </c>
      <c r="T1919" t="str">
        <f>IF(All_Tasks!T1919="","",All_Tasks!T1919)</f>
        <v/>
      </c>
      <c r="U1919" t="str">
        <f>IF(All_Tasks!U1919="","",All_Tasks!U1919)</f>
        <v/>
      </c>
      <c r="V1919">
        <f>IF(A1919="",0,IFERROR(MATCH(A1919,Scope_Labor_Rates!$A$6:$A$46,0)+5,0))</f>
        <v>0</v>
      </c>
      <c r="W1919" s="178">
        <f>IF(V1919&gt;0,INDEX(Scope_Labor_Rates!$C$6:$C$46,V1919-5),0)</f>
        <v>0</v>
      </c>
      <c r="X1919" s="178">
        <f>IF(V1919&gt;0,INDEX(Scope_Labor_Rates!$C$6:$C$46,V1919-5),0)</f>
        <v>0</v>
      </c>
      <c r="Y1919" s="180">
        <f>IF(V1919&gt;0,INDEX(Scope_Labor_Rates!$S$6:$S$46,V1919-5),0)</f>
        <v>0</v>
      </c>
      <c r="Z1919" s="180">
        <f>IF(V1919&gt;0,INDEX(Scope_Labor_Rates!$R$6:$R$46,V1919-5),1)</f>
        <v>1</v>
      </c>
      <c r="AA1919" s="231">
        <f t="shared" si="261"/>
        <v>0</v>
      </c>
      <c r="AB1919" t="str">
        <f t="shared" si="262"/>
        <v/>
      </c>
      <c r="AC1919" s="178" t="str">
        <f t="shared" si="263"/>
        <v/>
      </c>
      <c r="AD1919" s="181">
        <f t="shared" si="264"/>
        <v>0</v>
      </c>
      <c r="AE1919" s="178">
        <f>IF(V1919&gt;0,P1919*INDEX(Scope_Labor_Rates!$E$6:$E$46,V1919-5),0)</f>
        <v>0</v>
      </c>
      <c r="AF1919" s="181">
        <f>IF(V1919&gt;0,AE1919*INDEX(Scope_Labor_Rates!$D$6:$D$46,V1919-5)*AA1919,0)</f>
        <v>0</v>
      </c>
      <c r="AG1919" s="178">
        <f>IF(V1919&gt;0,P1919*INDEX(Scope_Labor_Rates!$G$6:$G$46,V1919-5),0)</f>
        <v>0</v>
      </c>
      <c r="AH1919" s="181">
        <f>IF(V1919&gt;0,AG1919*INDEX(Scope_Labor_Rates!$F$6:$F$46,V1919-5)*AA1919,0)</f>
        <v>0</v>
      </c>
      <c r="AI1919" s="178">
        <f>IF(V1919&gt;0,P1919*INDEX(Scope_Labor_Rates!$I$6:$I$46,V1919-5),0)</f>
        <v>0</v>
      </c>
      <c r="AJ1919" s="181">
        <f>IF(V1919&gt;0,AI1919*INDEX(Scope_Labor_Rates!$H$6:$H$46,V1919-5)*AA1919,0)</f>
        <v>0</v>
      </c>
      <c r="AK1919" s="178">
        <f>IF(V1919&gt;0,P1919*INDEX(Scope_Labor_Rates!$K$6:$K$46,V1919-5),0)</f>
        <v>0</v>
      </c>
      <c r="AL1919" s="181">
        <f>IF(V1919&gt;0,AK1919*INDEX(Scope_Labor_Rates!$J$6:$J$46,V1919-5)*AA1919,0)</f>
        <v>0</v>
      </c>
      <c r="AM1919" s="178">
        <f>IF(V1919&gt;0,P1919*INDEX(Scope_Labor_Rates!$M$6:$M$46,V1919-5),0)</f>
        <v>0</v>
      </c>
      <c r="AN1919" s="178">
        <f>IF(V1919&gt;0,AM1919*INDEX(Scope_Labor_Rates!$L$6:$L$46,V1919-5)*AA1919,0)</f>
        <v>0</v>
      </c>
      <c r="AO1919" s="178">
        <f>IF(V1919&gt;0,P1919*INDEX(Scope_Labor_Rates!$O$6:$O$46,V1919-5)*AA1919,0)</f>
        <v>0</v>
      </c>
      <c r="AP1919" s="181">
        <f>IF(V1919&gt;0,P1919*INDEX(Scope_Labor_Rates!$Q$6:$Q$46,V1919-5)*AA1919,0)</f>
        <v>0</v>
      </c>
      <c r="AQ1919" s="178">
        <f t="shared" si="265"/>
        <v>0</v>
      </c>
      <c r="AR1919" s="178">
        <f t="shared" si="266"/>
        <v>0</v>
      </c>
      <c r="AS1919" s="178">
        <f t="shared" si="267"/>
        <v>0</v>
      </c>
      <c r="AT1919" s="178">
        <f t="shared" si="268"/>
        <v>0</v>
      </c>
      <c r="AU1919">
        <f t="shared" si="269"/>
        <v>0</v>
      </c>
    </row>
    <row r="1920" spans="1:47">
      <c r="A1920" t="str">
        <f>IF(All_Tasks!A1920="","",All_Tasks!A1920)</f>
        <v/>
      </c>
      <c r="B1920" t="str">
        <f>IF(All_Tasks!B1920="","",All_Tasks!B1920)</f>
        <v/>
      </c>
      <c r="C1920" t="str">
        <f>IF(All_Tasks!C1920="","",All_Tasks!C1920)</f>
        <v/>
      </c>
      <c r="D1920" t="str">
        <f>IF(All_Tasks!D1920="","",All_Tasks!D1920)</f>
        <v/>
      </c>
      <c r="E1920" t="str">
        <f>IF(All_Tasks!V1920&lt;&gt;"",All_Tasks!V1920,IF(All_Tasks!E1920&lt;&gt;"",All_Tasks!E1920,""))</f>
        <v/>
      </c>
      <c r="F1920" t="str">
        <f>IF(All_Tasks!F1920="","",All_Tasks!F1920)</f>
        <v/>
      </c>
      <c r="G1920" t="str">
        <f>IF(All_Tasks!G1920="","",All_Tasks!G1920)</f>
        <v/>
      </c>
      <c r="H1920" s="231" t="str">
        <f>IF(All_Tasks!H1920="","",All_Tasks!H1920)</f>
        <v/>
      </c>
      <c r="I1920" t="str">
        <f>IF(All_Tasks!I1920="","",All_Tasks!I1920)</f>
        <v/>
      </c>
      <c r="J1920" t="str">
        <f>IF(All_Tasks!J1920="","",All_Tasks!J1920)</f>
        <v/>
      </c>
      <c r="K1920" t="str">
        <f>IF(All_Tasks!K1920="","",All_Tasks!K1920)</f>
        <v/>
      </c>
      <c r="L1920" s="231" t="str">
        <f>IF(All_Tasks!L1920="","",All_Tasks!L1920)</f>
        <v/>
      </c>
      <c r="M1920" t="str">
        <f>IF(All_Tasks!M1920="","",All_Tasks!M1920)</f>
        <v/>
      </c>
      <c r="N1920" t="str">
        <f>IF(All_Tasks!N1920="","",All_Tasks!N1920)</f>
        <v/>
      </c>
      <c r="O1920" t="str">
        <f>IF(All_Tasks!O1920="","",All_Tasks!O1920)</f>
        <v/>
      </c>
      <c r="P1920" s="181">
        <f>IF(All_Tasks!P1920="",0,All_Tasks!P1920)</f>
        <v>0</v>
      </c>
      <c r="Q1920" s="181">
        <f>IF(All_Tasks!Q1920="",0,All_Tasks!Q1920)</f>
        <v>0</v>
      </c>
      <c r="R1920" s="181">
        <f>IF(All_Tasks!R1920="",0,All_Tasks!R1920)</f>
        <v>0</v>
      </c>
      <c r="S1920" s="181" t="str">
        <f>IF(All_Tasks!S1920="","",All_Tasks!S1920)</f>
        <v/>
      </c>
      <c r="T1920" t="str">
        <f>IF(All_Tasks!T1920="","",All_Tasks!T1920)</f>
        <v/>
      </c>
      <c r="U1920" t="str">
        <f>IF(All_Tasks!U1920="","",All_Tasks!U1920)</f>
        <v/>
      </c>
      <c r="V1920">
        <f>IF(A1920="",0,IFERROR(MATCH(A1920,Scope_Labor_Rates!$A$6:$A$46,0)+5,0))</f>
        <v>0</v>
      </c>
      <c r="W1920" s="178">
        <f>IF(V1920&gt;0,INDEX(Scope_Labor_Rates!$C$6:$C$46,V1920-5),0)</f>
        <v>0</v>
      </c>
      <c r="X1920" s="178">
        <f>IF(V1920&gt;0,INDEX(Scope_Labor_Rates!$C$6:$C$46,V1920-5),0)</f>
        <v>0</v>
      </c>
      <c r="Y1920" s="180">
        <f>IF(V1920&gt;0,INDEX(Scope_Labor_Rates!$S$6:$S$46,V1920-5),0)</f>
        <v>0</v>
      </c>
      <c r="Z1920" s="180">
        <f>IF(V1920&gt;0,INDEX(Scope_Labor_Rates!$R$6:$R$46,V1920-5),1)</f>
        <v>1</v>
      </c>
      <c r="AA1920" s="231">
        <f t="shared" si="261"/>
        <v>0</v>
      </c>
      <c r="AB1920" t="str">
        <f t="shared" si="262"/>
        <v/>
      </c>
      <c r="AC1920" s="178" t="str">
        <f t="shared" si="263"/>
        <v/>
      </c>
      <c r="AD1920" s="181">
        <f t="shared" si="264"/>
        <v>0</v>
      </c>
      <c r="AE1920" s="178">
        <f>IF(V1920&gt;0,P1920*INDEX(Scope_Labor_Rates!$E$6:$E$46,V1920-5),0)</f>
        <v>0</v>
      </c>
      <c r="AF1920" s="181">
        <f>IF(V1920&gt;0,AE1920*INDEX(Scope_Labor_Rates!$D$6:$D$46,V1920-5)*AA1920,0)</f>
        <v>0</v>
      </c>
      <c r="AG1920" s="178">
        <f>IF(V1920&gt;0,P1920*INDEX(Scope_Labor_Rates!$G$6:$G$46,V1920-5),0)</f>
        <v>0</v>
      </c>
      <c r="AH1920" s="181">
        <f>IF(V1920&gt;0,AG1920*INDEX(Scope_Labor_Rates!$F$6:$F$46,V1920-5)*AA1920,0)</f>
        <v>0</v>
      </c>
      <c r="AI1920" s="178">
        <f>IF(V1920&gt;0,P1920*INDEX(Scope_Labor_Rates!$I$6:$I$46,V1920-5),0)</f>
        <v>0</v>
      </c>
      <c r="AJ1920" s="181">
        <f>IF(V1920&gt;0,AI1920*INDEX(Scope_Labor_Rates!$H$6:$H$46,V1920-5)*AA1920,0)</f>
        <v>0</v>
      </c>
      <c r="AK1920" s="178">
        <f>IF(V1920&gt;0,P1920*INDEX(Scope_Labor_Rates!$K$6:$K$46,V1920-5),0)</f>
        <v>0</v>
      </c>
      <c r="AL1920" s="181">
        <f>IF(V1920&gt;0,AK1920*INDEX(Scope_Labor_Rates!$J$6:$J$46,V1920-5)*AA1920,0)</f>
        <v>0</v>
      </c>
      <c r="AM1920" s="178">
        <f>IF(V1920&gt;0,P1920*INDEX(Scope_Labor_Rates!$M$6:$M$46,V1920-5),0)</f>
        <v>0</v>
      </c>
      <c r="AN1920" s="178">
        <f>IF(V1920&gt;0,AM1920*INDEX(Scope_Labor_Rates!$L$6:$L$46,V1920-5)*AA1920,0)</f>
        <v>0</v>
      </c>
      <c r="AO1920" s="178">
        <f>IF(V1920&gt;0,P1920*INDEX(Scope_Labor_Rates!$O$6:$O$46,V1920-5)*AA1920,0)</f>
        <v>0</v>
      </c>
      <c r="AP1920" s="181">
        <f>IF(V1920&gt;0,P1920*INDEX(Scope_Labor_Rates!$Q$6:$Q$46,V1920-5)*AA1920,0)</f>
        <v>0</v>
      </c>
      <c r="AQ1920" s="178">
        <f t="shared" si="265"/>
        <v>0</v>
      </c>
      <c r="AR1920" s="178">
        <f t="shared" si="266"/>
        <v>0</v>
      </c>
      <c r="AS1920" s="178">
        <f t="shared" si="267"/>
        <v>0</v>
      </c>
      <c r="AT1920" s="178">
        <f t="shared" si="268"/>
        <v>0</v>
      </c>
      <c r="AU1920">
        <f t="shared" si="269"/>
        <v>0</v>
      </c>
    </row>
    <row r="1921" spans="1:47">
      <c r="A1921" t="str">
        <f>IF(All_Tasks!A1921="","",All_Tasks!A1921)</f>
        <v/>
      </c>
      <c r="B1921" t="str">
        <f>IF(All_Tasks!B1921="","",All_Tasks!B1921)</f>
        <v/>
      </c>
      <c r="C1921" t="str">
        <f>IF(All_Tasks!C1921="","",All_Tasks!C1921)</f>
        <v/>
      </c>
      <c r="D1921" t="str">
        <f>IF(All_Tasks!D1921="","",All_Tasks!D1921)</f>
        <v/>
      </c>
      <c r="E1921" t="str">
        <f>IF(All_Tasks!V1921&lt;&gt;"",All_Tasks!V1921,IF(All_Tasks!E1921&lt;&gt;"",All_Tasks!E1921,""))</f>
        <v/>
      </c>
      <c r="F1921" t="str">
        <f>IF(All_Tasks!F1921="","",All_Tasks!F1921)</f>
        <v/>
      </c>
      <c r="G1921" t="str">
        <f>IF(All_Tasks!G1921="","",All_Tasks!G1921)</f>
        <v/>
      </c>
      <c r="H1921" s="231" t="str">
        <f>IF(All_Tasks!H1921="","",All_Tasks!H1921)</f>
        <v/>
      </c>
      <c r="I1921" t="str">
        <f>IF(All_Tasks!I1921="","",All_Tasks!I1921)</f>
        <v/>
      </c>
      <c r="J1921" t="str">
        <f>IF(All_Tasks!J1921="","",All_Tasks!J1921)</f>
        <v/>
      </c>
      <c r="K1921" t="str">
        <f>IF(All_Tasks!K1921="","",All_Tasks!K1921)</f>
        <v/>
      </c>
      <c r="L1921" s="231" t="str">
        <f>IF(All_Tasks!L1921="","",All_Tasks!L1921)</f>
        <v/>
      </c>
      <c r="M1921" t="str">
        <f>IF(All_Tasks!M1921="","",All_Tasks!M1921)</f>
        <v/>
      </c>
      <c r="N1921" t="str">
        <f>IF(All_Tasks!N1921="","",All_Tasks!N1921)</f>
        <v/>
      </c>
      <c r="O1921" t="str">
        <f>IF(All_Tasks!O1921="","",All_Tasks!O1921)</f>
        <v/>
      </c>
      <c r="P1921" s="181">
        <f>IF(All_Tasks!P1921="",0,All_Tasks!P1921)</f>
        <v>0</v>
      </c>
      <c r="Q1921" s="181">
        <f>IF(All_Tasks!Q1921="",0,All_Tasks!Q1921)</f>
        <v>0</v>
      </c>
      <c r="R1921" s="181">
        <f>IF(All_Tasks!R1921="",0,All_Tasks!R1921)</f>
        <v>0</v>
      </c>
      <c r="S1921" s="181" t="str">
        <f>IF(All_Tasks!S1921="","",All_Tasks!S1921)</f>
        <v/>
      </c>
      <c r="T1921" t="str">
        <f>IF(All_Tasks!T1921="","",All_Tasks!T1921)</f>
        <v/>
      </c>
      <c r="U1921" t="str">
        <f>IF(All_Tasks!U1921="","",All_Tasks!U1921)</f>
        <v/>
      </c>
      <c r="V1921">
        <f>IF(A1921="",0,IFERROR(MATCH(A1921,Scope_Labor_Rates!$A$6:$A$46,0)+5,0))</f>
        <v>0</v>
      </c>
      <c r="W1921" s="178">
        <f>IF(V1921&gt;0,INDEX(Scope_Labor_Rates!$C$6:$C$46,V1921-5),0)</f>
        <v>0</v>
      </c>
      <c r="X1921" s="178">
        <f>IF(V1921&gt;0,INDEX(Scope_Labor_Rates!$C$6:$C$46,V1921-5),0)</f>
        <v>0</v>
      </c>
      <c r="Y1921" s="180">
        <f>IF(V1921&gt;0,INDEX(Scope_Labor_Rates!$S$6:$S$46,V1921-5),0)</f>
        <v>0</v>
      </c>
      <c r="Z1921" s="180">
        <f>IF(V1921&gt;0,INDEX(Scope_Labor_Rates!$R$6:$R$46,V1921-5),1)</f>
        <v>1</v>
      </c>
      <c r="AA1921" s="231">
        <f t="shared" si="261"/>
        <v>0</v>
      </c>
      <c r="AB1921" t="str">
        <f t="shared" si="262"/>
        <v/>
      </c>
      <c r="AC1921" s="178" t="str">
        <f t="shared" si="263"/>
        <v/>
      </c>
      <c r="AD1921" s="181">
        <f t="shared" si="264"/>
        <v>0</v>
      </c>
      <c r="AE1921" s="178">
        <f>IF(V1921&gt;0,P1921*INDEX(Scope_Labor_Rates!$E$6:$E$46,V1921-5),0)</f>
        <v>0</v>
      </c>
      <c r="AF1921" s="181">
        <f>IF(V1921&gt;0,AE1921*INDEX(Scope_Labor_Rates!$D$6:$D$46,V1921-5)*AA1921,0)</f>
        <v>0</v>
      </c>
      <c r="AG1921" s="178">
        <f>IF(V1921&gt;0,P1921*INDEX(Scope_Labor_Rates!$G$6:$G$46,V1921-5),0)</f>
        <v>0</v>
      </c>
      <c r="AH1921" s="181">
        <f>IF(V1921&gt;0,AG1921*INDEX(Scope_Labor_Rates!$F$6:$F$46,V1921-5)*AA1921,0)</f>
        <v>0</v>
      </c>
      <c r="AI1921" s="178">
        <f>IF(V1921&gt;0,P1921*INDEX(Scope_Labor_Rates!$I$6:$I$46,V1921-5),0)</f>
        <v>0</v>
      </c>
      <c r="AJ1921" s="181">
        <f>IF(V1921&gt;0,AI1921*INDEX(Scope_Labor_Rates!$H$6:$H$46,V1921-5)*AA1921,0)</f>
        <v>0</v>
      </c>
      <c r="AK1921" s="178">
        <f>IF(V1921&gt;0,P1921*INDEX(Scope_Labor_Rates!$K$6:$K$46,V1921-5),0)</f>
        <v>0</v>
      </c>
      <c r="AL1921" s="181">
        <f>IF(V1921&gt;0,AK1921*INDEX(Scope_Labor_Rates!$J$6:$J$46,V1921-5)*AA1921,0)</f>
        <v>0</v>
      </c>
      <c r="AM1921" s="178">
        <f>IF(V1921&gt;0,P1921*INDEX(Scope_Labor_Rates!$M$6:$M$46,V1921-5),0)</f>
        <v>0</v>
      </c>
      <c r="AN1921" s="178">
        <f>IF(V1921&gt;0,AM1921*INDEX(Scope_Labor_Rates!$L$6:$L$46,V1921-5)*AA1921,0)</f>
        <v>0</v>
      </c>
      <c r="AO1921" s="178">
        <f>IF(V1921&gt;0,P1921*INDEX(Scope_Labor_Rates!$O$6:$O$46,V1921-5)*AA1921,0)</f>
        <v>0</v>
      </c>
      <c r="AP1921" s="181">
        <f>IF(V1921&gt;0,P1921*INDEX(Scope_Labor_Rates!$Q$6:$Q$46,V1921-5)*AA1921,0)</f>
        <v>0</v>
      </c>
      <c r="AQ1921" s="178">
        <f t="shared" si="265"/>
        <v>0</v>
      </c>
      <c r="AR1921" s="178">
        <f t="shared" si="266"/>
        <v>0</v>
      </c>
      <c r="AS1921" s="178">
        <f t="shared" si="267"/>
        <v>0</v>
      </c>
      <c r="AT1921" s="178">
        <f t="shared" si="268"/>
        <v>0</v>
      </c>
      <c r="AU1921">
        <f t="shared" si="269"/>
        <v>0</v>
      </c>
    </row>
    <row r="1922" spans="1:47">
      <c r="A1922" t="str">
        <f>IF(All_Tasks!A1922="","",All_Tasks!A1922)</f>
        <v/>
      </c>
      <c r="B1922" t="str">
        <f>IF(All_Tasks!B1922="","",All_Tasks!B1922)</f>
        <v/>
      </c>
      <c r="C1922" t="str">
        <f>IF(All_Tasks!C1922="","",All_Tasks!C1922)</f>
        <v/>
      </c>
      <c r="D1922" t="str">
        <f>IF(All_Tasks!D1922="","",All_Tasks!D1922)</f>
        <v/>
      </c>
      <c r="E1922" t="str">
        <f>IF(All_Tasks!V1922&lt;&gt;"",All_Tasks!V1922,IF(All_Tasks!E1922&lt;&gt;"",All_Tasks!E1922,""))</f>
        <v/>
      </c>
      <c r="F1922" t="str">
        <f>IF(All_Tasks!F1922="","",All_Tasks!F1922)</f>
        <v/>
      </c>
      <c r="G1922" t="str">
        <f>IF(All_Tasks!G1922="","",All_Tasks!G1922)</f>
        <v/>
      </c>
      <c r="H1922" s="231" t="str">
        <f>IF(All_Tasks!H1922="","",All_Tasks!H1922)</f>
        <v/>
      </c>
      <c r="I1922" t="str">
        <f>IF(All_Tasks!I1922="","",All_Tasks!I1922)</f>
        <v/>
      </c>
      <c r="J1922" t="str">
        <f>IF(All_Tasks!J1922="","",All_Tasks!J1922)</f>
        <v/>
      </c>
      <c r="K1922" t="str">
        <f>IF(All_Tasks!K1922="","",All_Tasks!K1922)</f>
        <v/>
      </c>
      <c r="L1922" s="231" t="str">
        <f>IF(All_Tasks!L1922="","",All_Tasks!L1922)</f>
        <v/>
      </c>
      <c r="M1922" t="str">
        <f>IF(All_Tasks!M1922="","",All_Tasks!M1922)</f>
        <v/>
      </c>
      <c r="N1922" t="str">
        <f>IF(All_Tasks!N1922="","",All_Tasks!N1922)</f>
        <v/>
      </c>
      <c r="O1922" t="str">
        <f>IF(All_Tasks!O1922="","",All_Tasks!O1922)</f>
        <v/>
      </c>
      <c r="P1922" s="181">
        <f>IF(All_Tasks!P1922="",0,All_Tasks!P1922)</f>
        <v>0</v>
      </c>
      <c r="Q1922" s="181">
        <f>IF(All_Tasks!Q1922="",0,All_Tasks!Q1922)</f>
        <v>0</v>
      </c>
      <c r="R1922" s="181">
        <f>IF(All_Tasks!R1922="",0,All_Tasks!R1922)</f>
        <v>0</v>
      </c>
      <c r="S1922" s="181" t="str">
        <f>IF(All_Tasks!S1922="","",All_Tasks!S1922)</f>
        <v/>
      </c>
      <c r="T1922" t="str">
        <f>IF(All_Tasks!T1922="","",All_Tasks!T1922)</f>
        <v/>
      </c>
      <c r="U1922" t="str">
        <f>IF(All_Tasks!U1922="","",All_Tasks!U1922)</f>
        <v/>
      </c>
      <c r="V1922">
        <f>IF(A1922="",0,IFERROR(MATCH(A1922,Scope_Labor_Rates!$A$6:$A$46,0)+5,0))</f>
        <v>0</v>
      </c>
      <c r="W1922" s="178">
        <f>IF(V1922&gt;0,INDEX(Scope_Labor_Rates!$C$6:$C$46,V1922-5),0)</f>
        <v>0</v>
      </c>
      <c r="X1922" s="178">
        <f>IF(V1922&gt;0,INDEX(Scope_Labor_Rates!$C$6:$C$46,V1922-5),0)</f>
        <v>0</v>
      </c>
      <c r="Y1922" s="180">
        <f>IF(V1922&gt;0,INDEX(Scope_Labor_Rates!$S$6:$S$46,V1922-5),0)</f>
        <v>0</v>
      </c>
      <c r="Z1922" s="180">
        <f>IF(V1922&gt;0,INDEX(Scope_Labor_Rates!$R$6:$R$46,V1922-5),1)</f>
        <v>1</v>
      </c>
      <c r="AA1922" s="231">
        <f t="shared" ref="AA1922:AA1985" si="270">IF(OR(L1922&lt;&gt;"",UPPER(S1922)="COMPLETED"),1,0)</f>
        <v>0</v>
      </c>
      <c r="AB1922" t="str">
        <f t="shared" ref="AB1922:AB1985" si="271">IF(L1922="","",L1922-WEEKDAY(L1922,3)+6)</f>
        <v/>
      </c>
      <c r="AC1922" s="178" t="str">
        <f t="shared" ref="AC1922:AC1985" si="272">IF(AB1922="","",IF(DAY(AB1922)&lt;=23,TEXT(AB1922,"MMM-yyyy"),TEXT(EOMONTH(AB1922,0)+1,"MMM-yyyy")))</f>
        <v/>
      </c>
      <c r="AD1922" s="181">
        <f t="shared" ref="AD1922:AD1985" si="273">P1922*X1922*AA1922</f>
        <v>0</v>
      </c>
      <c r="AE1922" s="178">
        <f>IF(V1922&gt;0,P1922*INDEX(Scope_Labor_Rates!$E$6:$E$46,V1922-5),0)</f>
        <v>0</v>
      </c>
      <c r="AF1922" s="181">
        <f>IF(V1922&gt;0,AE1922*INDEX(Scope_Labor_Rates!$D$6:$D$46,V1922-5)*AA1922,0)</f>
        <v>0</v>
      </c>
      <c r="AG1922" s="178">
        <f>IF(V1922&gt;0,P1922*INDEX(Scope_Labor_Rates!$G$6:$G$46,V1922-5),0)</f>
        <v>0</v>
      </c>
      <c r="AH1922" s="181">
        <f>IF(V1922&gt;0,AG1922*INDEX(Scope_Labor_Rates!$F$6:$F$46,V1922-5)*AA1922,0)</f>
        <v>0</v>
      </c>
      <c r="AI1922" s="178">
        <f>IF(V1922&gt;0,P1922*INDEX(Scope_Labor_Rates!$I$6:$I$46,V1922-5),0)</f>
        <v>0</v>
      </c>
      <c r="AJ1922" s="181">
        <f>IF(V1922&gt;0,AI1922*INDEX(Scope_Labor_Rates!$H$6:$H$46,V1922-5)*AA1922,0)</f>
        <v>0</v>
      </c>
      <c r="AK1922" s="178">
        <f>IF(V1922&gt;0,P1922*INDEX(Scope_Labor_Rates!$K$6:$K$46,V1922-5),0)</f>
        <v>0</v>
      </c>
      <c r="AL1922" s="181">
        <f>IF(V1922&gt;0,AK1922*INDEX(Scope_Labor_Rates!$J$6:$J$46,V1922-5)*AA1922,0)</f>
        <v>0</v>
      </c>
      <c r="AM1922" s="178">
        <f>IF(V1922&gt;0,P1922*INDEX(Scope_Labor_Rates!$M$6:$M$46,V1922-5),0)</f>
        <v>0</v>
      </c>
      <c r="AN1922" s="178">
        <f>IF(V1922&gt;0,AM1922*INDEX(Scope_Labor_Rates!$L$6:$L$46,V1922-5)*AA1922,0)</f>
        <v>0</v>
      </c>
      <c r="AO1922" s="178">
        <f>IF(V1922&gt;0,P1922*INDEX(Scope_Labor_Rates!$O$6:$O$46,V1922-5)*AA1922,0)</f>
        <v>0</v>
      </c>
      <c r="AP1922" s="181">
        <f>IF(V1922&gt;0,P1922*INDEX(Scope_Labor_Rates!$Q$6:$Q$46,V1922-5)*AA1922,0)</f>
        <v>0</v>
      </c>
      <c r="AQ1922" s="178">
        <f t="shared" ref="AQ1922:AQ1985" si="274">AE1922+AG1922+AI1922+AK1922+AM1922</f>
        <v>0</v>
      </c>
      <c r="AR1922" s="178">
        <f t="shared" ref="AR1922:AR1985" si="275">AF1922+AH1922+AJ1922+AL1922+AN1922</f>
        <v>0</v>
      </c>
      <c r="AS1922" s="178">
        <f t="shared" ref="AS1922:AS1985" si="276">AO1922+AP1922</f>
        <v>0</v>
      </c>
      <c r="AT1922" s="178">
        <f t="shared" ref="AT1922:AT1985" si="277">AD1922+AR1922+AS1922</f>
        <v>0</v>
      </c>
      <c r="AU1922">
        <f t="shared" ref="AU1922:AU1985" si="278">AT1922*Z1922</f>
        <v>0</v>
      </c>
    </row>
    <row r="1923" spans="1:47">
      <c r="A1923" t="str">
        <f>IF(All_Tasks!A1923="","",All_Tasks!A1923)</f>
        <v/>
      </c>
      <c r="B1923" t="str">
        <f>IF(All_Tasks!B1923="","",All_Tasks!B1923)</f>
        <v/>
      </c>
      <c r="C1923" t="str">
        <f>IF(All_Tasks!C1923="","",All_Tasks!C1923)</f>
        <v/>
      </c>
      <c r="D1923" t="str">
        <f>IF(All_Tasks!D1923="","",All_Tasks!D1923)</f>
        <v/>
      </c>
      <c r="E1923" t="str">
        <f>IF(All_Tasks!V1923&lt;&gt;"",All_Tasks!V1923,IF(All_Tasks!E1923&lt;&gt;"",All_Tasks!E1923,""))</f>
        <v/>
      </c>
      <c r="F1923" t="str">
        <f>IF(All_Tasks!F1923="","",All_Tasks!F1923)</f>
        <v/>
      </c>
      <c r="G1923" t="str">
        <f>IF(All_Tasks!G1923="","",All_Tasks!G1923)</f>
        <v/>
      </c>
      <c r="H1923" s="231" t="str">
        <f>IF(All_Tasks!H1923="","",All_Tasks!H1923)</f>
        <v/>
      </c>
      <c r="I1923" t="str">
        <f>IF(All_Tasks!I1923="","",All_Tasks!I1923)</f>
        <v/>
      </c>
      <c r="J1923" t="str">
        <f>IF(All_Tasks!J1923="","",All_Tasks!J1923)</f>
        <v/>
      </c>
      <c r="K1923" t="str">
        <f>IF(All_Tasks!K1923="","",All_Tasks!K1923)</f>
        <v/>
      </c>
      <c r="L1923" s="231" t="str">
        <f>IF(All_Tasks!L1923="","",All_Tasks!L1923)</f>
        <v/>
      </c>
      <c r="M1923" t="str">
        <f>IF(All_Tasks!M1923="","",All_Tasks!M1923)</f>
        <v/>
      </c>
      <c r="N1923" t="str">
        <f>IF(All_Tasks!N1923="","",All_Tasks!N1923)</f>
        <v/>
      </c>
      <c r="O1923" t="str">
        <f>IF(All_Tasks!O1923="","",All_Tasks!O1923)</f>
        <v/>
      </c>
      <c r="P1923" s="181">
        <f>IF(All_Tasks!P1923="",0,All_Tasks!P1923)</f>
        <v>0</v>
      </c>
      <c r="Q1923" s="181">
        <f>IF(All_Tasks!Q1923="",0,All_Tasks!Q1923)</f>
        <v>0</v>
      </c>
      <c r="R1923" s="181">
        <f>IF(All_Tasks!R1923="",0,All_Tasks!R1923)</f>
        <v>0</v>
      </c>
      <c r="S1923" s="181" t="str">
        <f>IF(All_Tasks!S1923="","",All_Tasks!S1923)</f>
        <v/>
      </c>
      <c r="T1923" t="str">
        <f>IF(All_Tasks!T1923="","",All_Tasks!T1923)</f>
        <v/>
      </c>
      <c r="U1923" t="str">
        <f>IF(All_Tasks!U1923="","",All_Tasks!U1923)</f>
        <v/>
      </c>
      <c r="V1923">
        <f>IF(A1923="",0,IFERROR(MATCH(A1923,Scope_Labor_Rates!$A$6:$A$46,0)+5,0))</f>
        <v>0</v>
      </c>
      <c r="W1923" s="178">
        <f>IF(V1923&gt;0,INDEX(Scope_Labor_Rates!$C$6:$C$46,V1923-5),0)</f>
        <v>0</v>
      </c>
      <c r="X1923" s="178">
        <f>IF(V1923&gt;0,INDEX(Scope_Labor_Rates!$C$6:$C$46,V1923-5),0)</f>
        <v>0</v>
      </c>
      <c r="Y1923" s="180">
        <f>IF(V1923&gt;0,INDEX(Scope_Labor_Rates!$S$6:$S$46,V1923-5),0)</f>
        <v>0</v>
      </c>
      <c r="Z1923" s="180">
        <f>IF(V1923&gt;0,INDEX(Scope_Labor_Rates!$R$6:$R$46,V1923-5),1)</f>
        <v>1</v>
      </c>
      <c r="AA1923" s="231">
        <f t="shared" si="270"/>
        <v>0</v>
      </c>
      <c r="AB1923" t="str">
        <f t="shared" si="271"/>
        <v/>
      </c>
      <c r="AC1923" s="178" t="str">
        <f t="shared" si="272"/>
        <v/>
      </c>
      <c r="AD1923" s="181">
        <f t="shared" si="273"/>
        <v>0</v>
      </c>
      <c r="AE1923" s="178">
        <f>IF(V1923&gt;0,P1923*INDEX(Scope_Labor_Rates!$E$6:$E$46,V1923-5),0)</f>
        <v>0</v>
      </c>
      <c r="AF1923" s="181">
        <f>IF(V1923&gt;0,AE1923*INDEX(Scope_Labor_Rates!$D$6:$D$46,V1923-5)*AA1923,0)</f>
        <v>0</v>
      </c>
      <c r="AG1923" s="178">
        <f>IF(V1923&gt;0,P1923*INDEX(Scope_Labor_Rates!$G$6:$G$46,V1923-5),0)</f>
        <v>0</v>
      </c>
      <c r="AH1923" s="181">
        <f>IF(V1923&gt;0,AG1923*INDEX(Scope_Labor_Rates!$F$6:$F$46,V1923-5)*AA1923,0)</f>
        <v>0</v>
      </c>
      <c r="AI1923" s="178">
        <f>IF(V1923&gt;0,P1923*INDEX(Scope_Labor_Rates!$I$6:$I$46,V1923-5),0)</f>
        <v>0</v>
      </c>
      <c r="AJ1923" s="181">
        <f>IF(V1923&gt;0,AI1923*INDEX(Scope_Labor_Rates!$H$6:$H$46,V1923-5)*AA1923,0)</f>
        <v>0</v>
      </c>
      <c r="AK1923" s="178">
        <f>IF(V1923&gt;0,P1923*INDEX(Scope_Labor_Rates!$K$6:$K$46,V1923-5),0)</f>
        <v>0</v>
      </c>
      <c r="AL1923" s="181">
        <f>IF(V1923&gt;0,AK1923*INDEX(Scope_Labor_Rates!$J$6:$J$46,V1923-5)*AA1923,0)</f>
        <v>0</v>
      </c>
      <c r="AM1923" s="178">
        <f>IF(V1923&gt;0,P1923*INDEX(Scope_Labor_Rates!$M$6:$M$46,V1923-5),0)</f>
        <v>0</v>
      </c>
      <c r="AN1923" s="178">
        <f>IF(V1923&gt;0,AM1923*INDEX(Scope_Labor_Rates!$L$6:$L$46,V1923-5)*AA1923,0)</f>
        <v>0</v>
      </c>
      <c r="AO1923" s="178">
        <f>IF(V1923&gt;0,P1923*INDEX(Scope_Labor_Rates!$O$6:$O$46,V1923-5)*AA1923,0)</f>
        <v>0</v>
      </c>
      <c r="AP1923" s="181">
        <f>IF(V1923&gt;0,P1923*INDEX(Scope_Labor_Rates!$Q$6:$Q$46,V1923-5)*AA1923,0)</f>
        <v>0</v>
      </c>
      <c r="AQ1923" s="178">
        <f t="shared" si="274"/>
        <v>0</v>
      </c>
      <c r="AR1923" s="178">
        <f t="shared" si="275"/>
        <v>0</v>
      </c>
      <c r="AS1923" s="178">
        <f t="shared" si="276"/>
        <v>0</v>
      </c>
      <c r="AT1923" s="178">
        <f t="shared" si="277"/>
        <v>0</v>
      </c>
      <c r="AU1923">
        <f t="shared" si="278"/>
        <v>0</v>
      </c>
    </row>
    <row r="1924" spans="1:47">
      <c r="A1924" t="str">
        <f>IF(All_Tasks!A1924="","",All_Tasks!A1924)</f>
        <v/>
      </c>
      <c r="B1924" t="str">
        <f>IF(All_Tasks!B1924="","",All_Tasks!B1924)</f>
        <v/>
      </c>
      <c r="C1924" t="str">
        <f>IF(All_Tasks!C1924="","",All_Tasks!C1924)</f>
        <v/>
      </c>
      <c r="D1924" t="str">
        <f>IF(All_Tasks!D1924="","",All_Tasks!D1924)</f>
        <v/>
      </c>
      <c r="E1924" t="str">
        <f>IF(All_Tasks!V1924&lt;&gt;"",All_Tasks!V1924,IF(All_Tasks!E1924&lt;&gt;"",All_Tasks!E1924,""))</f>
        <v/>
      </c>
      <c r="F1924" t="str">
        <f>IF(All_Tasks!F1924="","",All_Tasks!F1924)</f>
        <v/>
      </c>
      <c r="G1924" t="str">
        <f>IF(All_Tasks!G1924="","",All_Tasks!G1924)</f>
        <v/>
      </c>
      <c r="H1924" s="231" t="str">
        <f>IF(All_Tasks!H1924="","",All_Tasks!H1924)</f>
        <v/>
      </c>
      <c r="I1924" t="str">
        <f>IF(All_Tasks!I1924="","",All_Tasks!I1924)</f>
        <v/>
      </c>
      <c r="J1924" t="str">
        <f>IF(All_Tasks!J1924="","",All_Tasks!J1924)</f>
        <v/>
      </c>
      <c r="K1924" t="str">
        <f>IF(All_Tasks!K1924="","",All_Tasks!K1924)</f>
        <v/>
      </c>
      <c r="L1924" s="231" t="str">
        <f>IF(All_Tasks!L1924="","",All_Tasks!L1924)</f>
        <v/>
      </c>
      <c r="M1924" t="str">
        <f>IF(All_Tasks!M1924="","",All_Tasks!M1924)</f>
        <v/>
      </c>
      <c r="N1924" t="str">
        <f>IF(All_Tasks!N1924="","",All_Tasks!N1924)</f>
        <v/>
      </c>
      <c r="O1924" t="str">
        <f>IF(All_Tasks!O1924="","",All_Tasks!O1924)</f>
        <v/>
      </c>
      <c r="P1924" s="181">
        <f>IF(All_Tasks!P1924="",0,All_Tasks!P1924)</f>
        <v>0</v>
      </c>
      <c r="Q1924" s="181">
        <f>IF(All_Tasks!Q1924="",0,All_Tasks!Q1924)</f>
        <v>0</v>
      </c>
      <c r="R1924" s="181">
        <f>IF(All_Tasks!R1924="",0,All_Tasks!R1924)</f>
        <v>0</v>
      </c>
      <c r="S1924" s="181" t="str">
        <f>IF(All_Tasks!S1924="","",All_Tasks!S1924)</f>
        <v/>
      </c>
      <c r="T1924" t="str">
        <f>IF(All_Tasks!T1924="","",All_Tasks!T1924)</f>
        <v/>
      </c>
      <c r="U1924" t="str">
        <f>IF(All_Tasks!U1924="","",All_Tasks!U1924)</f>
        <v/>
      </c>
      <c r="V1924">
        <f>IF(A1924="",0,IFERROR(MATCH(A1924,Scope_Labor_Rates!$A$6:$A$46,0)+5,0))</f>
        <v>0</v>
      </c>
      <c r="W1924" s="178">
        <f>IF(V1924&gt;0,INDEX(Scope_Labor_Rates!$C$6:$C$46,V1924-5),0)</f>
        <v>0</v>
      </c>
      <c r="X1924" s="178">
        <f>IF(V1924&gt;0,INDEX(Scope_Labor_Rates!$C$6:$C$46,V1924-5),0)</f>
        <v>0</v>
      </c>
      <c r="Y1924" s="180">
        <f>IF(V1924&gt;0,INDEX(Scope_Labor_Rates!$S$6:$S$46,V1924-5),0)</f>
        <v>0</v>
      </c>
      <c r="Z1924" s="180">
        <f>IF(V1924&gt;0,INDEX(Scope_Labor_Rates!$R$6:$R$46,V1924-5),1)</f>
        <v>1</v>
      </c>
      <c r="AA1924" s="231">
        <f t="shared" si="270"/>
        <v>0</v>
      </c>
      <c r="AB1924" t="str">
        <f t="shared" si="271"/>
        <v/>
      </c>
      <c r="AC1924" s="178" t="str">
        <f t="shared" si="272"/>
        <v/>
      </c>
      <c r="AD1924" s="181">
        <f t="shared" si="273"/>
        <v>0</v>
      </c>
      <c r="AE1924" s="178">
        <f>IF(V1924&gt;0,P1924*INDEX(Scope_Labor_Rates!$E$6:$E$46,V1924-5),0)</f>
        <v>0</v>
      </c>
      <c r="AF1924" s="181">
        <f>IF(V1924&gt;0,AE1924*INDEX(Scope_Labor_Rates!$D$6:$D$46,V1924-5)*AA1924,0)</f>
        <v>0</v>
      </c>
      <c r="AG1924" s="178">
        <f>IF(V1924&gt;0,P1924*INDEX(Scope_Labor_Rates!$G$6:$G$46,V1924-5),0)</f>
        <v>0</v>
      </c>
      <c r="AH1924" s="181">
        <f>IF(V1924&gt;0,AG1924*INDEX(Scope_Labor_Rates!$F$6:$F$46,V1924-5)*AA1924,0)</f>
        <v>0</v>
      </c>
      <c r="AI1924" s="178">
        <f>IF(V1924&gt;0,P1924*INDEX(Scope_Labor_Rates!$I$6:$I$46,V1924-5),0)</f>
        <v>0</v>
      </c>
      <c r="AJ1924" s="181">
        <f>IF(V1924&gt;0,AI1924*INDEX(Scope_Labor_Rates!$H$6:$H$46,V1924-5)*AA1924,0)</f>
        <v>0</v>
      </c>
      <c r="AK1924" s="178">
        <f>IF(V1924&gt;0,P1924*INDEX(Scope_Labor_Rates!$K$6:$K$46,V1924-5),0)</f>
        <v>0</v>
      </c>
      <c r="AL1924" s="181">
        <f>IF(V1924&gt;0,AK1924*INDEX(Scope_Labor_Rates!$J$6:$J$46,V1924-5)*AA1924,0)</f>
        <v>0</v>
      </c>
      <c r="AM1924" s="178">
        <f>IF(V1924&gt;0,P1924*INDEX(Scope_Labor_Rates!$M$6:$M$46,V1924-5),0)</f>
        <v>0</v>
      </c>
      <c r="AN1924" s="178">
        <f>IF(V1924&gt;0,AM1924*INDEX(Scope_Labor_Rates!$L$6:$L$46,V1924-5)*AA1924,0)</f>
        <v>0</v>
      </c>
      <c r="AO1924" s="178">
        <f>IF(V1924&gt;0,P1924*INDEX(Scope_Labor_Rates!$O$6:$O$46,V1924-5)*AA1924,0)</f>
        <v>0</v>
      </c>
      <c r="AP1924" s="181">
        <f>IF(V1924&gt;0,P1924*INDEX(Scope_Labor_Rates!$Q$6:$Q$46,V1924-5)*AA1924,0)</f>
        <v>0</v>
      </c>
      <c r="AQ1924" s="178">
        <f t="shared" si="274"/>
        <v>0</v>
      </c>
      <c r="AR1924" s="178">
        <f t="shared" si="275"/>
        <v>0</v>
      </c>
      <c r="AS1924" s="178">
        <f t="shared" si="276"/>
        <v>0</v>
      </c>
      <c r="AT1924" s="178">
        <f t="shared" si="277"/>
        <v>0</v>
      </c>
      <c r="AU1924">
        <f t="shared" si="278"/>
        <v>0</v>
      </c>
    </row>
    <row r="1925" spans="1:47">
      <c r="A1925" t="str">
        <f>IF(All_Tasks!A1925="","",All_Tasks!A1925)</f>
        <v/>
      </c>
      <c r="B1925" t="str">
        <f>IF(All_Tasks!B1925="","",All_Tasks!B1925)</f>
        <v/>
      </c>
      <c r="C1925" t="str">
        <f>IF(All_Tasks!C1925="","",All_Tasks!C1925)</f>
        <v/>
      </c>
      <c r="D1925" t="str">
        <f>IF(All_Tasks!D1925="","",All_Tasks!D1925)</f>
        <v/>
      </c>
      <c r="E1925" t="str">
        <f>IF(All_Tasks!V1925&lt;&gt;"",All_Tasks!V1925,IF(All_Tasks!E1925&lt;&gt;"",All_Tasks!E1925,""))</f>
        <v/>
      </c>
      <c r="F1925" t="str">
        <f>IF(All_Tasks!F1925="","",All_Tasks!F1925)</f>
        <v/>
      </c>
      <c r="G1925" t="str">
        <f>IF(All_Tasks!G1925="","",All_Tasks!G1925)</f>
        <v/>
      </c>
      <c r="H1925" s="231" t="str">
        <f>IF(All_Tasks!H1925="","",All_Tasks!H1925)</f>
        <v/>
      </c>
      <c r="I1925" t="str">
        <f>IF(All_Tasks!I1925="","",All_Tasks!I1925)</f>
        <v/>
      </c>
      <c r="J1925" t="str">
        <f>IF(All_Tasks!J1925="","",All_Tasks!J1925)</f>
        <v/>
      </c>
      <c r="K1925" t="str">
        <f>IF(All_Tasks!K1925="","",All_Tasks!K1925)</f>
        <v/>
      </c>
      <c r="L1925" s="231" t="str">
        <f>IF(All_Tasks!L1925="","",All_Tasks!L1925)</f>
        <v/>
      </c>
      <c r="M1925" t="str">
        <f>IF(All_Tasks!M1925="","",All_Tasks!M1925)</f>
        <v/>
      </c>
      <c r="N1925" t="str">
        <f>IF(All_Tasks!N1925="","",All_Tasks!N1925)</f>
        <v/>
      </c>
      <c r="O1925" t="str">
        <f>IF(All_Tasks!O1925="","",All_Tasks!O1925)</f>
        <v/>
      </c>
      <c r="P1925" s="181">
        <f>IF(All_Tasks!P1925="",0,All_Tasks!P1925)</f>
        <v>0</v>
      </c>
      <c r="Q1925" s="181">
        <f>IF(All_Tasks!Q1925="",0,All_Tasks!Q1925)</f>
        <v>0</v>
      </c>
      <c r="R1925" s="181">
        <f>IF(All_Tasks!R1925="",0,All_Tasks!R1925)</f>
        <v>0</v>
      </c>
      <c r="S1925" s="181" t="str">
        <f>IF(All_Tasks!S1925="","",All_Tasks!S1925)</f>
        <v/>
      </c>
      <c r="T1925" t="str">
        <f>IF(All_Tasks!T1925="","",All_Tasks!T1925)</f>
        <v/>
      </c>
      <c r="U1925" t="str">
        <f>IF(All_Tasks!U1925="","",All_Tasks!U1925)</f>
        <v/>
      </c>
      <c r="V1925">
        <f>IF(A1925="",0,IFERROR(MATCH(A1925,Scope_Labor_Rates!$A$6:$A$46,0)+5,0))</f>
        <v>0</v>
      </c>
      <c r="W1925" s="178">
        <f>IF(V1925&gt;0,INDEX(Scope_Labor_Rates!$C$6:$C$46,V1925-5),0)</f>
        <v>0</v>
      </c>
      <c r="X1925" s="178">
        <f>IF(V1925&gt;0,INDEX(Scope_Labor_Rates!$C$6:$C$46,V1925-5),0)</f>
        <v>0</v>
      </c>
      <c r="Y1925" s="180">
        <f>IF(V1925&gt;0,INDEX(Scope_Labor_Rates!$S$6:$S$46,V1925-5),0)</f>
        <v>0</v>
      </c>
      <c r="Z1925" s="180">
        <f>IF(V1925&gt;0,INDEX(Scope_Labor_Rates!$R$6:$R$46,V1925-5),1)</f>
        <v>1</v>
      </c>
      <c r="AA1925" s="231">
        <f t="shared" si="270"/>
        <v>0</v>
      </c>
      <c r="AB1925" t="str">
        <f t="shared" si="271"/>
        <v/>
      </c>
      <c r="AC1925" s="178" t="str">
        <f t="shared" si="272"/>
        <v/>
      </c>
      <c r="AD1925" s="181">
        <f t="shared" si="273"/>
        <v>0</v>
      </c>
      <c r="AE1925" s="178">
        <f>IF(V1925&gt;0,P1925*INDEX(Scope_Labor_Rates!$E$6:$E$46,V1925-5),0)</f>
        <v>0</v>
      </c>
      <c r="AF1925" s="181">
        <f>IF(V1925&gt;0,AE1925*INDEX(Scope_Labor_Rates!$D$6:$D$46,V1925-5)*AA1925,0)</f>
        <v>0</v>
      </c>
      <c r="AG1925" s="178">
        <f>IF(V1925&gt;0,P1925*INDEX(Scope_Labor_Rates!$G$6:$G$46,V1925-5),0)</f>
        <v>0</v>
      </c>
      <c r="AH1925" s="181">
        <f>IF(V1925&gt;0,AG1925*INDEX(Scope_Labor_Rates!$F$6:$F$46,V1925-5)*AA1925,0)</f>
        <v>0</v>
      </c>
      <c r="AI1925" s="178">
        <f>IF(V1925&gt;0,P1925*INDEX(Scope_Labor_Rates!$I$6:$I$46,V1925-5),0)</f>
        <v>0</v>
      </c>
      <c r="AJ1925" s="181">
        <f>IF(V1925&gt;0,AI1925*INDEX(Scope_Labor_Rates!$H$6:$H$46,V1925-5)*AA1925,0)</f>
        <v>0</v>
      </c>
      <c r="AK1925" s="178">
        <f>IF(V1925&gt;0,P1925*INDEX(Scope_Labor_Rates!$K$6:$K$46,V1925-5),0)</f>
        <v>0</v>
      </c>
      <c r="AL1925" s="181">
        <f>IF(V1925&gt;0,AK1925*INDEX(Scope_Labor_Rates!$J$6:$J$46,V1925-5)*AA1925,0)</f>
        <v>0</v>
      </c>
      <c r="AM1925" s="178">
        <f>IF(V1925&gt;0,P1925*INDEX(Scope_Labor_Rates!$M$6:$M$46,V1925-5),0)</f>
        <v>0</v>
      </c>
      <c r="AN1925" s="178">
        <f>IF(V1925&gt;0,AM1925*INDEX(Scope_Labor_Rates!$L$6:$L$46,V1925-5)*AA1925,0)</f>
        <v>0</v>
      </c>
      <c r="AO1925" s="178">
        <f>IF(V1925&gt;0,P1925*INDEX(Scope_Labor_Rates!$O$6:$O$46,V1925-5)*AA1925,0)</f>
        <v>0</v>
      </c>
      <c r="AP1925" s="181">
        <f>IF(V1925&gt;0,P1925*INDEX(Scope_Labor_Rates!$Q$6:$Q$46,V1925-5)*AA1925,0)</f>
        <v>0</v>
      </c>
      <c r="AQ1925" s="178">
        <f t="shared" si="274"/>
        <v>0</v>
      </c>
      <c r="AR1925" s="178">
        <f t="shared" si="275"/>
        <v>0</v>
      </c>
      <c r="AS1925" s="178">
        <f t="shared" si="276"/>
        <v>0</v>
      </c>
      <c r="AT1925" s="178">
        <f t="shared" si="277"/>
        <v>0</v>
      </c>
      <c r="AU1925">
        <f t="shared" si="278"/>
        <v>0</v>
      </c>
    </row>
    <row r="1926" spans="1:47">
      <c r="A1926" t="str">
        <f>IF(All_Tasks!A1926="","",All_Tasks!A1926)</f>
        <v/>
      </c>
      <c r="B1926" t="str">
        <f>IF(All_Tasks!B1926="","",All_Tasks!B1926)</f>
        <v/>
      </c>
      <c r="C1926" t="str">
        <f>IF(All_Tasks!C1926="","",All_Tasks!C1926)</f>
        <v/>
      </c>
      <c r="D1926" t="str">
        <f>IF(All_Tasks!D1926="","",All_Tasks!D1926)</f>
        <v/>
      </c>
      <c r="E1926" t="str">
        <f>IF(All_Tasks!V1926&lt;&gt;"",All_Tasks!V1926,IF(All_Tasks!E1926&lt;&gt;"",All_Tasks!E1926,""))</f>
        <v/>
      </c>
      <c r="F1926" t="str">
        <f>IF(All_Tasks!F1926="","",All_Tasks!F1926)</f>
        <v/>
      </c>
      <c r="G1926" t="str">
        <f>IF(All_Tasks!G1926="","",All_Tasks!G1926)</f>
        <v/>
      </c>
      <c r="H1926" s="231" t="str">
        <f>IF(All_Tasks!H1926="","",All_Tasks!H1926)</f>
        <v/>
      </c>
      <c r="I1926" t="str">
        <f>IF(All_Tasks!I1926="","",All_Tasks!I1926)</f>
        <v/>
      </c>
      <c r="J1926" t="str">
        <f>IF(All_Tasks!J1926="","",All_Tasks!J1926)</f>
        <v/>
      </c>
      <c r="K1926" t="str">
        <f>IF(All_Tasks!K1926="","",All_Tasks!K1926)</f>
        <v/>
      </c>
      <c r="L1926" s="231" t="str">
        <f>IF(All_Tasks!L1926="","",All_Tasks!L1926)</f>
        <v/>
      </c>
      <c r="M1926" t="str">
        <f>IF(All_Tasks!M1926="","",All_Tasks!M1926)</f>
        <v/>
      </c>
      <c r="N1926" t="str">
        <f>IF(All_Tasks!N1926="","",All_Tasks!N1926)</f>
        <v/>
      </c>
      <c r="O1926" t="str">
        <f>IF(All_Tasks!O1926="","",All_Tasks!O1926)</f>
        <v/>
      </c>
      <c r="P1926" s="181">
        <f>IF(All_Tasks!P1926="",0,All_Tasks!P1926)</f>
        <v>0</v>
      </c>
      <c r="Q1926" s="181">
        <f>IF(All_Tasks!Q1926="",0,All_Tasks!Q1926)</f>
        <v>0</v>
      </c>
      <c r="R1926" s="181">
        <f>IF(All_Tasks!R1926="",0,All_Tasks!R1926)</f>
        <v>0</v>
      </c>
      <c r="S1926" s="181" t="str">
        <f>IF(All_Tasks!S1926="","",All_Tasks!S1926)</f>
        <v/>
      </c>
      <c r="T1926" t="str">
        <f>IF(All_Tasks!T1926="","",All_Tasks!T1926)</f>
        <v/>
      </c>
      <c r="U1926" t="str">
        <f>IF(All_Tasks!U1926="","",All_Tasks!U1926)</f>
        <v/>
      </c>
      <c r="V1926">
        <f>IF(A1926="",0,IFERROR(MATCH(A1926,Scope_Labor_Rates!$A$6:$A$46,0)+5,0))</f>
        <v>0</v>
      </c>
      <c r="W1926" s="178">
        <f>IF(V1926&gt;0,INDEX(Scope_Labor_Rates!$C$6:$C$46,V1926-5),0)</f>
        <v>0</v>
      </c>
      <c r="X1926" s="178">
        <f>IF(V1926&gt;0,INDEX(Scope_Labor_Rates!$C$6:$C$46,V1926-5),0)</f>
        <v>0</v>
      </c>
      <c r="Y1926" s="180">
        <f>IF(V1926&gt;0,INDEX(Scope_Labor_Rates!$S$6:$S$46,V1926-5),0)</f>
        <v>0</v>
      </c>
      <c r="Z1926" s="180">
        <f>IF(V1926&gt;0,INDEX(Scope_Labor_Rates!$R$6:$R$46,V1926-5),1)</f>
        <v>1</v>
      </c>
      <c r="AA1926" s="231">
        <f t="shared" si="270"/>
        <v>0</v>
      </c>
      <c r="AB1926" t="str">
        <f t="shared" si="271"/>
        <v/>
      </c>
      <c r="AC1926" s="178" t="str">
        <f t="shared" si="272"/>
        <v/>
      </c>
      <c r="AD1926" s="181">
        <f t="shared" si="273"/>
        <v>0</v>
      </c>
      <c r="AE1926" s="178">
        <f>IF(V1926&gt;0,P1926*INDEX(Scope_Labor_Rates!$E$6:$E$46,V1926-5),0)</f>
        <v>0</v>
      </c>
      <c r="AF1926" s="181">
        <f>IF(V1926&gt;0,AE1926*INDEX(Scope_Labor_Rates!$D$6:$D$46,V1926-5)*AA1926,0)</f>
        <v>0</v>
      </c>
      <c r="AG1926" s="178">
        <f>IF(V1926&gt;0,P1926*INDEX(Scope_Labor_Rates!$G$6:$G$46,V1926-5),0)</f>
        <v>0</v>
      </c>
      <c r="AH1926" s="181">
        <f>IF(V1926&gt;0,AG1926*INDEX(Scope_Labor_Rates!$F$6:$F$46,V1926-5)*AA1926,0)</f>
        <v>0</v>
      </c>
      <c r="AI1926" s="178">
        <f>IF(V1926&gt;0,P1926*INDEX(Scope_Labor_Rates!$I$6:$I$46,V1926-5),0)</f>
        <v>0</v>
      </c>
      <c r="AJ1926" s="181">
        <f>IF(V1926&gt;0,AI1926*INDEX(Scope_Labor_Rates!$H$6:$H$46,V1926-5)*AA1926,0)</f>
        <v>0</v>
      </c>
      <c r="AK1926" s="178">
        <f>IF(V1926&gt;0,P1926*INDEX(Scope_Labor_Rates!$K$6:$K$46,V1926-5),0)</f>
        <v>0</v>
      </c>
      <c r="AL1926" s="181">
        <f>IF(V1926&gt;0,AK1926*INDEX(Scope_Labor_Rates!$J$6:$J$46,V1926-5)*AA1926,0)</f>
        <v>0</v>
      </c>
      <c r="AM1926" s="178">
        <f>IF(V1926&gt;0,P1926*INDEX(Scope_Labor_Rates!$M$6:$M$46,V1926-5),0)</f>
        <v>0</v>
      </c>
      <c r="AN1926" s="178">
        <f>IF(V1926&gt;0,AM1926*INDEX(Scope_Labor_Rates!$L$6:$L$46,V1926-5)*AA1926,0)</f>
        <v>0</v>
      </c>
      <c r="AO1926" s="178">
        <f>IF(V1926&gt;0,P1926*INDEX(Scope_Labor_Rates!$O$6:$O$46,V1926-5)*AA1926,0)</f>
        <v>0</v>
      </c>
      <c r="AP1926" s="181">
        <f>IF(V1926&gt;0,P1926*INDEX(Scope_Labor_Rates!$Q$6:$Q$46,V1926-5)*AA1926,0)</f>
        <v>0</v>
      </c>
      <c r="AQ1926" s="178">
        <f t="shared" si="274"/>
        <v>0</v>
      </c>
      <c r="AR1926" s="178">
        <f t="shared" si="275"/>
        <v>0</v>
      </c>
      <c r="AS1926" s="178">
        <f t="shared" si="276"/>
        <v>0</v>
      </c>
      <c r="AT1926" s="178">
        <f t="shared" si="277"/>
        <v>0</v>
      </c>
      <c r="AU1926">
        <f t="shared" si="278"/>
        <v>0</v>
      </c>
    </row>
    <row r="1927" spans="1:47">
      <c r="A1927" t="str">
        <f>IF(All_Tasks!A1927="","",All_Tasks!A1927)</f>
        <v/>
      </c>
      <c r="B1927" t="str">
        <f>IF(All_Tasks!B1927="","",All_Tasks!B1927)</f>
        <v/>
      </c>
      <c r="C1927" t="str">
        <f>IF(All_Tasks!C1927="","",All_Tasks!C1927)</f>
        <v/>
      </c>
      <c r="D1927" t="str">
        <f>IF(All_Tasks!D1927="","",All_Tasks!D1927)</f>
        <v/>
      </c>
      <c r="E1927" t="str">
        <f>IF(All_Tasks!V1927&lt;&gt;"",All_Tasks!V1927,IF(All_Tasks!E1927&lt;&gt;"",All_Tasks!E1927,""))</f>
        <v/>
      </c>
      <c r="F1927" t="str">
        <f>IF(All_Tasks!F1927="","",All_Tasks!F1927)</f>
        <v/>
      </c>
      <c r="G1927" t="str">
        <f>IF(All_Tasks!G1927="","",All_Tasks!G1927)</f>
        <v/>
      </c>
      <c r="H1927" s="231" t="str">
        <f>IF(All_Tasks!H1927="","",All_Tasks!H1927)</f>
        <v/>
      </c>
      <c r="I1927" t="str">
        <f>IF(All_Tasks!I1927="","",All_Tasks!I1927)</f>
        <v/>
      </c>
      <c r="J1927" t="str">
        <f>IF(All_Tasks!J1927="","",All_Tasks!J1927)</f>
        <v/>
      </c>
      <c r="K1927" t="str">
        <f>IF(All_Tasks!K1927="","",All_Tasks!K1927)</f>
        <v/>
      </c>
      <c r="L1927" s="231" t="str">
        <f>IF(All_Tasks!L1927="","",All_Tasks!L1927)</f>
        <v/>
      </c>
      <c r="M1927" t="str">
        <f>IF(All_Tasks!M1927="","",All_Tasks!M1927)</f>
        <v/>
      </c>
      <c r="N1927" t="str">
        <f>IF(All_Tasks!N1927="","",All_Tasks!N1927)</f>
        <v/>
      </c>
      <c r="O1927" t="str">
        <f>IF(All_Tasks!O1927="","",All_Tasks!O1927)</f>
        <v/>
      </c>
      <c r="P1927" s="181">
        <f>IF(All_Tasks!P1927="",0,All_Tasks!P1927)</f>
        <v>0</v>
      </c>
      <c r="Q1927" s="181">
        <f>IF(All_Tasks!Q1927="",0,All_Tasks!Q1927)</f>
        <v>0</v>
      </c>
      <c r="R1927" s="181">
        <f>IF(All_Tasks!R1927="",0,All_Tasks!R1927)</f>
        <v>0</v>
      </c>
      <c r="S1927" s="181" t="str">
        <f>IF(All_Tasks!S1927="","",All_Tasks!S1927)</f>
        <v/>
      </c>
      <c r="T1927" t="str">
        <f>IF(All_Tasks!T1927="","",All_Tasks!T1927)</f>
        <v/>
      </c>
      <c r="U1927" t="str">
        <f>IF(All_Tasks!U1927="","",All_Tasks!U1927)</f>
        <v/>
      </c>
      <c r="V1927">
        <f>IF(A1927="",0,IFERROR(MATCH(A1927,Scope_Labor_Rates!$A$6:$A$46,0)+5,0))</f>
        <v>0</v>
      </c>
      <c r="W1927" s="178">
        <f>IF(V1927&gt;0,INDEX(Scope_Labor_Rates!$C$6:$C$46,V1927-5),0)</f>
        <v>0</v>
      </c>
      <c r="X1927" s="178">
        <f>IF(V1927&gt;0,INDEX(Scope_Labor_Rates!$C$6:$C$46,V1927-5),0)</f>
        <v>0</v>
      </c>
      <c r="Y1927" s="180">
        <f>IF(V1927&gt;0,INDEX(Scope_Labor_Rates!$S$6:$S$46,V1927-5),0)</f>
        <v>0</v>
      </c>
      <c r="Z1927" s="180">
        <f>IF(V1927&gt;0,INDEX(Scope_Labor_Rates!$R$6:$R$46,V1927-5),1)</f>
        <v>1</v>
      </c>
      <c r="AA1927" s="231">
        <f t="shared" si="270"/>
        <v>0</v>
      </c>
      <c r="AB1927" t="str">
        <f t="shared" si="271"/>
        <v/>
      </c>
      <c r="AC1927" s="178" t="str">
        <f t="shared" si="272"/>
        <v/>
      </c>
      <c r="AD1927" s="181">
        <f t="shared" si="273"/>
        <v>0</v>
      </c>
      <c r="AE1927" s="178">
        <f>IF(V1927&gt;0,P1927*INDEX(Scope_Labor_Rates!$E$6:$E$46,V1927-5),0)</f>
        <v>0</v>
      </c>
      <c r="AF1927" s="181">
        <f>IF(V1927&gt;0,AE1927*INDEX(Scope_Labor_Rates!$D$6:$D$46,V1927-5)*AA1927,0)</f>
        <v>0</v>
      </c>
      <c r="AG1927" s="178">
        <f>IF(V1927&gt;0,P1927*INDEX(Scope_Labor_Rates!$G$6:$G$46,V1927-5),0)</f>
        <v>0</v>
      </c>
      <c r="AH1927" s="181">
        <f>IF(V1927&gt;0,AG1927*INDEX(Scope_Labor_Rates!$F$6:$F$46,V1927-5)*AA1927,0)</f>
        <v>0</v>
      </c>
      <c r="AI1927" s="178">
        <f>IF(V1927&gt;0,P1927*INDEX(Scope_Labor_Rates!$I$6:$I$46,V1927-5),0)</f>
        <v>0</v>
      </c>
      <c r="AJ1927" s="181">
        <f>IF(V1927&gt;0,AI1927*INDEX(Scope_Labor_Rates!$H$6:$H$46,V1927-5)*AA1927,0)</f>
        <v>0</v>
      </c>
      <c r="AK1927" s="178">
        <f>IF(V1927&gt;0,P1927*INDEX(Scope_Labor_Rates!$K$6:$K$46,V1927-5),0)</f>
        <v>0</v>
      </c>
      <c r="AL1927" s="181">
        <f>IF(V1927&gt;0,AK1927*INDEX(Scope_Labor_Rates!$J$6:$J$46,V1927-5)*AA1927,0)</f>
        <v>0</v>
      </c>
      <c r="AM1927" s="178">
        <f>IF(V1927&gt;0,P1927*INDEX(Scope_Labor_Rates!$M$6:$M$46,V1927-5),0)</f>
        <v>0</v>
      </c>
      <c r="AN1927" s="178">
        <f>IF(V1927&gt;0,AM1927*INDEX(Scope_Labor_Rates!$L$6:$L$46,V1927-5)*AA1927,0)</f>
        <v>0</v>
      </c>
      <c r="AO1927" s="178">
        <f>IF(V1927&gt;0,P1927*INDEX(Scope_Labor_Rates!$O$6:$O$46,V1927-5)*AA1927,0)</f>
        <v>0</v>
      </c>
      <c r="AP1927" s="181">
        <f>IF(V1927&gt;0,P1927*INDEX(Scope_Labor_Rates!$Q$6:$Q$46,V1927-5)*AA1927,0)</f>
        <v>0</v>
      </c>
      <c r="AQ1927" s="178">
        <f t="shared" si="274"/>
        <v>0</v>
      </c>
      <c r="AR1927" s="178">
        <f t="shared" si="275"/>
        <v>0</v>
      </c>
      <c r="AS1927" s="178">
        <f t="shared" si="276"/>
        <v>0</v>
      </c>
      <c r="AT1927" s="178">
        <f t="shared" si="277"/>
        <v>0</v>
      </c>
      <c r="AU1927">
        <f t="shared" si="278"/>
        <v>0</v>
      </c>
    </row>
    <row r="1928" spans="1:47">
      <c r="A1928" t="str">
        <f>IF(All_Tasks!A1928="","",All_Tasks!A1928)</f>
        <v/>
      </c>
      <c r="B1928" t="str">
        <f>IF(All_Tasks!B1928="","",All_Tasks!B1928)</f>
        <v/>
      </c>
      <c r="C1928" t="str">
        <f>IF(All_Tasks!C1928="","",All_Tasks!C1928)</f>
        <v/>
      </c>
      <c r="D1928" t="str">
        <f>IF(All_Tasks!D1928="","",All_Tasks!D1928)</f>
        <v/>
      </c>
      <c r="E1928" t="str">
        <f>IF(All_Tasks!V1928&lt;&gt;"",All_Tasks!V1928,IF(All_Tasks!E1928&lt;&gt;"",All_Tasks!E1928,""))</f>
        <v/>
      </c>
      <c r="F1928" t="str">
        <f>IF(All_Tasks!F1928="","",All_Tasks!F1928)</f>
        <v/>
      </c>
      <c r="G1928" t="str">
        <f>IF(All_Tasks!G1928="","",All_Tasks!G1928)</f>
        <v/>
      </c>
      <c r="H1928" s="231" t="str">
        <f>IF(All_Tasks!H1928="","",All_Tasks!H1928)</f>
        <v/>
      </c>
      <c r="I1928" t="str">
        <f>IF(All_Tasks!I1928="","",All_Tasks!I1928)</f>
        <v/>
      </c>
      <c r="J1928" t="str">
        <f>IF(All_Tasks!J1928="","",All_Tasks!J1928)</f>
        <v/>
      </c>
      <c r="K1928" t="str">
        <f>IF(All_Tasks!K1928="","",All_Tasks!K1928)</f>
        <v/>
      </c>
      <c r="L1928" s="231" t="str">
        <f>IF(All_Tasks!L1928="","",All_Tasks!L1928)</f>
        <v/>
      </c>
      <c r="M1928" t="str">
        <f>IF(All_Tasks!M1928="","",All_Tasks!M1928)</f>
        <v/>
      </c>
      <c r="N1928" t="str">
        <f>IF(All_Tasks!N1928="","",All_Tasks!N1928)</f>
        <v/>
      </c>
      <c r="O1928" t="str">
        <f>IF(All_Tasks!O1928="","",All_Tasks!O1928)</f>
        <v/>
      </c>
      <c r="P1928" s="181">
        <f>IF(All_Tasks!P1928="",0,All_Tasks!P1928)</f>
        <v>0</v>
      </c>
      <c r="Q1928" s="181">
        <f>IF(All_Tasks!Q1928="",0,All_Tasks!Q1928)</f>
        <v>0</v>
      </c>
      <c r="R1928" s="181">
        <f>IF(All_Tasks!R1928="",0,All_Tasks!R1928)</f>
        <v>0</v>
      </c>
      <c r="S1928" s="181" t="str">
        <f>IF(All_Tasks!S1928="","",All_Tasks!S1928)</f>
        <v/>
      </c>
      <c r="T1928" t="str">
        <f>IF(All_Tasks!T1928="","",All_Tasks!T1928)</f>
        <v/>
      </c>
      <c r="U1928" t="str">
        <f>IF(All_Tasks!U1928="","",All_Tasks!U1928)</f>
        <v/>
      </c>
      <c r="V1928">
        <f>IF(A1928="",0,IFERROR(MATCH(A1928,Scope_Labor_Rates!$A$6:$A$46,0)+5,0))</f>
        <v>0</v>
      </c>
      <c r="W1928" s="178">
        <f>IF(V1928&gt;0,INDEX(Scope_Labor_Rates!$C$6:$C$46,V1928-5),0)</f>
        <v>0</v>
      </c>
      <c r="X1928" s="178">
        <f>IF(V1928&gt;0,INDEX(Scope_Labor_Rates!$C$6:$C$46,V1928-5),0)</f>
        <v>0</v>
      </c>
      <c r="Y1928" s="180">
        <f>IF(V1928&gt;0,INDEX(Scope_Labor_Rates!$S$6:$S$46,V1928-5),0)</f>
        <v>0</v>
      </c>
      <c r="Z1928" s="180">
        <f>IF(V1928&gt;0,INDEX(Scope_Labor_Rates!$R$6:$R$46,V1928-5),1)</f>
        <v>1</v>
      </c>
      <c r="AA1928" s="231">
        <f t="shared" si="270"/>
        <v>0</v>
      </c>
      <c r="AB1928" t="str">
        <f t="shared" si="271"/>
        <v/>
      </c>
      <c r="AC1928" s="178" t="str">
        <f t="shared" si="272"/>
        <v/>
      </c>
      <c r="AD1928" s="181">
        <f t="shared" si="273"/>
        <v>0</v>
      </c>
      <c r="AE1928" s="178">
        <f>IF(V1928&gt;0,P1928*INDEX(Scope_Labor_Rates!$E$6:$E$46,V1928-5),0)</f>
        <v>0</v>
      </c>
      <c r="AF1928" s="181">
        <f>IF(V1928&gt;0,AE1928*INDEX(Scope_Labor_Rates!$D$6:$D$46,V1928-5)*AA1928,0)</f>
        <v>0</v>
      </c>
      <c r="AG1928" s="178">
        <f>IF(V1928&gt;0,P1928*INDEX(Scope_Labor_Rates!$G$6:$G$46,V1928-5),0)</f>
        <v>0</v>
      </c>
      <c r="AH1928" s="181">
        <f>IF(V1928&gt;0,AG1928*INDEX(Scope_Labor_Rates!$F$6:$F$46,V1928-5)*AA1928,0)</f>
        <v>0</v>
      </c>
      <c r="AI1928" s="178">
        <f>IF(V1928&gt;0,P1928*INDEX(Scope_Labor_Rates!$I$6:$I$46,V1928-5),0)</f>
        <v>0</v>
      </c>
      <c r="AJ1928" s="181">
        <f>IF(V1928&gt;0,AI1928*INDEX(Scope_Labor_Rates!$H$6:$H$46,V1928-5)*AA1928,0)</f>
        <v>0</v>
      </c>
      <c r="AK1928" s="178">
        <f>IF(V1928&gt;0,P1928*INDEX(Scope_Labor_Rates!$K$6:$K$46,V1928-5),0)</f>
        <v>0</v>
      </c>
      <c r="AL1928" s="181">
        <f>IF(V1928&gt;0,AK1928*INDEX(Scope_Labor_Rates!$J$6:$J$46,V1928-5)*AA1928,0)</f>
        <v>0</v>
      </c>
      <c r="AM1928" s="178">
        <f>IF(V1928&gt;0,P1928*INDEX(Scope_Labor_Rates!$M$6:$M$46,V1928-5),0)</f>
        <v>0</v>
      </c>
      <c r="AN1928" s="178">
        <f>IF(V1928&gt;0,AM1928*INDEX(Scope_Labor_Rates!$L$6:$L$46,V1928-5)*AA1928,0)</f>
        <v>0</v>
      </c>
      <c r="AO1928" s="178">
        <f>IF(V1928&gt;0,P1928*INDEX(Scope_Labor_Rates!$O$6:$O$46,V1928-5)*AA1928,0)</f>
        <v>0</v>
      </c>
      <c r="AP1928" s="181">
        <f>IF(V1928&gt;0,P1928*INDEX(Scope_Labor_Rates!$Q$6:$Q$46,V1928-5)*AA1928,0)</f>
        <v>0</v>
      </c>
      <c r="AQ1928" s="178">
        <f t="shared" si="274"/>
        <v>0</v>
      </c>
      <c r="AR1928" s="178">
        <f t="shared" si="275"/>
        <v>0</v>
      </c>
      <c r="AS1928" s="178">
        <f t="shared" si="276"/>
        <v>0</v>
      </c>
      <c r="AT1928" s="178">
        <f t="shared" si="277"/>
        <v>0</v>
      </c>
      <c r="AU1928">
        <f t="shared" si="278"/>
        <v>0</v>
      </c>
    </row>
    <row r="1929" spans="1:47">
      <c r="A1929" t="str">
        <f>IF(All_Tasks!A1929="","",All_Tasks!A1929)</f>
        <v/>
      </c>
      <c r="B1929" t="str">
        <f>IF(All_Tasks!B1929="","",All_Tasks!B1929)</f>
        <v/>
      </c>
      <c r="C1929" t="str">
        <f>IF(All_Tasks!C1929="","",All_Tasks!C1929)</f>
        <v/>
      </c>
      <c r="D1929" t="str">
        <f>IF(All_Tasks!D1929="","",All_Tasks!D1929)</f>
        <v/>
      </c>
      <c r="E1929" t="str">
        <f>IF(All_Tasks!V1929&lt;&gt;"",All_Tasks!V1929,IF(All_Tasks!E1929&lt;&gt;"",All_Tasks!E1929,""))</f>
        <v/>
      </c>
      <c r="F1929" t="str">
        <f>IF(All_Tasks!F1929="","",All_Tasks!F1929)</f>
        <v/>
      </c>
      <c r="G1929" t="str">
        <f>IF(All_Tasks!G1929="","",All_Tasks!G1929)</f>
        <v/>
      </c>
      <c r="H1929" s="231" t="str">
        <f>IF(All_Tasks!H1929="","",All_Tasks!H1929)</f>
        <v/>
      </c>
      <c r="I1929" t="str">
        <f>IF(All_Tasks!I1929="","",All_Tasks!I1929)</f>
        <v/>
      </c>
      <c r="J1929" t="str">
        <f>IF(All_Tasks!J1929="","",All_Tasks!J1929)</f>
        <v/>
      </c>
      <c r="K1929" t="str">
        <f>IF(All_Tasks!K1929="","",All_Tasks!K1929)</f>
        <v/>
      </c>
      <c r="L1929" s="231" t="str">
        <f>IF(All_Tasks!L1929="","",All_Tasks!L1929)</f>
        <v/>
      </c>
      <c r="M1929" t="str">
        <f>IF(All_Tasks!M1929="","",All_Tasks!M1929)</f>
        <v/>
      </c>
      <c r="N1929" t="str">
        <f>IF(All_Tasks!N1929="","",All_Tasks!N1929)</f>
        <v/>
      </c>
      <c r="O1929" t="str">
        <f>IF(All_Tasks!O1929="","",All_Tasks!O1929)</f>
        <v/>
      </c>
      <c r="P1929" s="181">
        <f>IF(All_Tasks!P1929="",0,All_Tasks!P1929)</f>
        <v>0</v>
      </c>
      <c r="Q1929" s="181">
        <f>IF(All_Tasks!Q1929="",0,All_Tasks!Q1929)</f>
        <v>0</v>
      </c>
      <c r="R1929" s="181">
        <f>IF(All_Tasks!R1929="",0,All_Tasks!R1929)</f>
        <v>0</v>
      </c>
      <c r="S1929" s="181" t="str">
        <f>IF(All_Tasks!S1929="","",All_Tasks!S1929)</f>
        <v/>
      </c>
      <c r="T1929" t="str">
        <f>IF(All_Tasks!T1929="","",All_Tasks!T1929)</f>
        <v/>
      </c>
      <c r="U1929" t="str">
        <f>IF(All_Tasks!U1929="","",All_Tasks!U1929)</f>
        <v/>
      </c>
      <c r="V1929">
        <f>IF(A1929="",0,IFERROR(MATCH(A1929,Scope_Labor_Rates!$A$6:$A$46,0)+5,0))</f>
        <v>0</v>
      </c>
      <c r="W1929" s="178">
        <f>IF(V1929&gt;0,INDEX(Scope_Labor_Rates!$C$6:$C$46,V1929-5),0)</f>
        <v>0</v>
      </c>
      <c r="X1929" s="178">
        <f>IF(V1929&gt;0,INDEX(Scope_Labor_Rates!$C$6:$C$46,V1929-5),0)</f>
        <v>0</v>
      </c>
      <c r="Y1929" s="180">
        <f>IF(V1929&gt;0,INDEX(Scope_Labor_Rates!$S$6:$S$46,V1929-5),0)</f>
        <v>0</v>
      </c>
      <c r="Z1929" s="180">
        <f>IF(V1929&gt;0,INDEX(Scope_Labor_Rates!$R$6:$R$46,V1929-5),1)</f>
        <v>1</v>
      </c>
      <c r="AA1929" s="231">
        <f t="shared" si="270"/>
        <v>0</v>
      </c>
      <c r="AB1929" t="str">
        <f t="shared" si="271"/>
        <v/>
      </c>
      <c r="AC1929" s="178" t="str">
        <f t="shared" si="272"/>
        <v/>
      </c>
      <c r="AD1929" s="181">
        <f t="shared" si="273"/>
        <v>0</v>
      </c>
      <c r="AE1929" s="178">
        <f>IF(V1929&gt;0,P1929*INDEX(Scope_Labor_Rates!$E$6:$E$46,V1929-5),0)</f>
        <v>0</v>
      </c>
      <c r="AF1929" s="181">
        <f>IF(V1929&gt;0,AE1929*INDEX(Scope_Labor_Rates!$D$6:$D$46,V1929-5)*AA1929,0)</f>
        <v>0</v>
      </c>
      <c r="AG1929" s="178">
        <f>IF(V1929&gt;0,P1929*INDEX(Scope_Labor_Rates!$G$6:$G$46,V1929-5),0)</f>
        <v>0</v>
      </c>
      <c r="AH1929" s="181">
        <f>IF(V1929&gt;0,AG1929*INDEX(Scope_Labor_Rates!$F$6:$F$46,V1929-5)*AA1929,0)</f>
        <v>0</v>
      </c>
      <c r="AI1929" s="178">
        <f>IF(V1929&gt;0,P1929*INDEX(Scope_Labor_Rates!$I$6:$I$46,V1929-5),0)</f>
        <v>0</v>
      </c>
      <c r="AJ1929" s="181">
        <f>IF(V1929&gt;0,AI1929*INDEX(Scope_Labor_Rates!$H$6:$H$46,V1929-5)*AA1929,0)</f>
        <v>0</v>
      </c>
      <c r="AK1929" s="178">
        <f>IF(V1929&gt;0,P1929*INDEX(Scope_Labor_Rates!$K$6:$K$46,V1929-5),0)</f>
        <v>0</v>
      </c>
      <c r="AL1929" s="181">
        <f>IF(V1929&gt;0,AK1929*INDEX(Scope_Labor_Rates!$J$6:$J$46,V1929-5)*AA1929,0)</f>
        <v>0</v>
      </c>
      <c r="AM1929" s="178">
        <f>IF(V1929&gt;0,P1929*INDEX(Scope_Labor_Rates!$M$6:$M$46,V1929-5),0)</f>
        <v>0</v>
      </c>
      <c r="AN1929" s="178">
        <f>IF(V1929&gt;0,AM1929*INDEX(Scope_Labor_Rates!$L$6:$L$46,V1929-5)*AA1929,0)</f>
        <v>0</v>
      </c>
      <c r="AO1929" s="178">
        <f>IF(V1929&gt;0,P1929*INDEX(Scope_Labor_Rates!$O$6:$O$46,V1929-5)*AA1929,0)</f>
        <v>0</v>
      </c>
      <c r="AP1929" s="181">
        <f>IF(V1929&gt;0,P1929*INDEX(Scope_Labor_Rates!$Q$6:$Q$46,V1929-5)*AA1929,0)</f>
        <v>0</v>
      </c>
      <c r="AQ1929" s="178">
        <f t="shared" si="274"/>
        <v>0</v>
      </c>
      <c r="AR1929" s="178">
        <f t="shared" si="275"/>
        <v>0</v>
      </c>
      <c r="AS1929" s="178">
        <f t="shared" si="276"/>
        <v>0</v>
      </c>
      <c r="AT1929" s="178">
        <f t="shared" si="277"/>
        <v>0</v>
      </c>
      <c r="AU1929">
        <f t="shared" si="278"/>
        <v>0</v>
      </c>
    </row>
    <row r="1930" spans="1:47">
      <c r="A1930" t="str">
        <f>IF(All_Tasks!A1930="","",All_Tasks!A1930)</f>
        <v/>
      </c>
      <c r="B1930" t="str">
        <f>IF(All_Tasks!B1930="","",All_Tasks!B1930)</f>
        <v/>
      </c>
      <c r="C1930" t="str">
        <f>IF(All_Tasks!C1930="","",All_Tasks!C1930)</f>
        <v/>
      </c>
      <c r="D1930" t="str">
        <f>IF(All_Tasks!D1930="","",All_Tasks!D1930)</f>
        <v/>
      </c>
      <c r="E1930" t="str">
        <f>IF(All_Tasks!V1930&lt;&gt;"",All_Tasks!V1930,IF(All_Tasks!E1930&lt;&gt;"",All_Tasks!E1930,""))</f>
        <v/>
      </c>
      <c r="F1930" t="str">
        <f>IF(All_Tasks!F1930="","",All_Tasks!F1930)</f>
        <v/>
      </c>
      <c r="G1930" t="str">
        <f>IF(All_Tasks!G1930="","",All_Tasks!G1930)</f>
        <v/>
      </c>
      <c r="H1930" s="231" t="str">
        <f>IF(All_Tasks!H1930="","",All_Tasks!H1930)</f>
        <v/>
      </c>
      <c r="I1930" t="str">
        <f>IF(All_Tasks!I1930="","",All_Tasks!I1930)</f>
        <v/>
      </c>
      <c r="J1930" t="str">
        <f>IF(All_Tasks!J1930="","",All_Tasks!J1930)</f>
        <v/>
      </c>
      <c r="K1930" t="str">
        <f>IF(All_Tasks!K1930="","",All_Tasks!K1930)</f>
        <v/>
      </c>
      <c r="L1930" s="231" t="str">
        <f>IF(All_Tasks!L1930="","",All_Tasks!L1930)</f>
        <v/>
      </c>
      <c r="M1930" t="str">
        <f>IF(All_Tasks!M1930="","",All_Tasks!M1930)</f>
        <v/>
      </c>
      <c r="N1930" t="str">
        <f>IF(All_Tasks!N1930="","",All_Tasks!N1930)</f>
        <v/>
      </c>
      <c r="O1930" t="str">
        <f>IF(All_Tasks!O1930="","",All_Tasks!O1930)</f>
        <v/>
      </c>
      <c r="P1930" s="181">
        <f>IF(All_Tasks!P1930="",0,All_Tasks!P1930)</f>
        <v>0</v>
      </c>
      <c r="Q1930" s="181">
        <f>IF(All_Tasks!Q1930="",0,All_Tasks!Q1930)</f>
        <v>0</v>
      </c>
      <c r="R1930" s="181">
        <f>IF(All_Tasks!R1930="",0,All_Tasks!R1930)</f>
        <v>0</v>
      </c>
      <c r="S1930" s="181" t="str">
        <f>IF(All_Tasks!S1930="","",All_Tasks!S1930)</f>
        <v/>
      </c>
      <c r="T1930" t="str">
        <f>IF(All_Tasks!T1930="","",All_Tasks!T1930)</f>
        <v/>
      </c>
      <c r="U1930" t="str">
        <f>IF(All_Tasks!U1930="","",All_Tasks!U1930)</f>
        <v/>
      </c>
      <c r="V1930">
        <f>IF(A1930="",0,IFERROR(MATCH(A1930,Scope_Labor_Rates!$A$6:$A$46,0)+5,0))</f>
        <v>0</v>
      </c>
      <c r="W1930" s="178">
        <f>IF(V1930&gt;0,INDEX(Scope_Labor_Rates!$C$6:$C$46,V1930-5),0)</f>
        <v>0</v>
      </c>
      <c r="X1930" s="178">
        <f>IF(V1930&gt;0,INDEX(Scope_Labor_Rates!$C$6:$C$46,V1930-5),0)</f>
        <v>0</v>
      </c>
      <c r="Y1930" s="180">
        <f>IF(V1930&gt;0,INDEX(Scope_Labor_Rates!$S$6:$S$46,V1930-5),0)</f>
        <v>0</v>
      </c>
      <c r="Z1930" s="180">
        <f>IF(V1930&gt;0,INDEX(Scope_Labor_Rates!$R$6:$R$46,V1930-5),1)</f>
        <v>1</v>
      </c>
      <c r="AA1930" s="231">
        <f t="shared" si="270"/>
        <v>0</v>
      </c>
      <c r="AB1930" t="str">
        <f t="shared" si="271"/>
        <v/>
      </c>
      <c r="AC1930" s="178" t="str">
        <f t="shared" si="272"/>
        <v/>
      </c>
      <c r="AD1930" s="181">
        <f t="shared" si="273"/>
        <v>0</v>
      </c>
      <c r="AE1930" s="178">
        <f>IF(V1930&gt;0,P1930*INDEX(Scope_Labor_Rates!$E$6:$E$46,V1930-5),0)</f>
        <v>0</v>
      </c>
      <c r="AF1930" s="181">
        <f>IF(V1930&gt;0,AE1930*INDEX(Scope_Labor_Rates!$D$6:$D$46,V1930-5)*AA1930,0)</f>
        <v>0</v>
      </c>
      <c r="AG1930" s="178">
        <f>IF(V1930&gt;0,P1930*INDEX(Scope_Labor_Rates!$G$6:$G$46,V1930-5),0)</f>
        <v>0</v>
      </c>
      <c r="AH1930" s="181">
        <f>IF(V1930&gt;0,AG1930*INDEX(Scope_Labor_Rates!$F$6:$F$46,V1930-5)*AA1930,0)</f>
        <v>0</v>
      </c>
      <c r="AI1930" s="178">
        <f>IF(V1930&gt;0,P1930*INDEX(Scope_Labor_Rates!$I$6:$I$46,V1930-5),0)</f>
        <v>0</v>
      </c>
      <c r="AJ1930" s="181">
        <f>IF(V1930&gt;0,AI1930*INDEX(Scope_Labor_Rates!$H$6:$H$46,V1930-5)*AA1930,0)</f>
        <v>0</v>
      </c>
      <c r="AK1930" s="178">
        <f>IF(V1930&gt;0,P1930*INDEX(Scope_Labor_Rates!$K$6:$K$46,V1930-5),0)</f>
        <v>0</v>
      </c>
      <c r="AL1930" s="181">
        <f>IF(V1930&gt;0,AK1930*INDEX(Scope_Labor_Rates!$J$6:$J$46,V1930-5)*AA1930,0)</f>
        <v>0</v>
      </c>
      <c r="AM1930" s="178">
        <f>IF(V1930&gt;0,P1930*INDEX(Scope_Labor_Rates!$M$6:$M$46,V1930-5),0)</f>
        <v>0</v>
      </c>
      <c r="AN1930" s="178">
        <f>IF(V1930&gt;0,AM1930*INDEX(Scope_Labor_Rates!$L$6:$L$46,V1930-5)*AA1930,0)</f>
        <v>0</v>
      </c>
      <c r="AO1930" s="178">
        <f>IF(V1930&gt;0,P1930*INDEX(Scope_Labor_Rates!$O$6:$O$46,V1930-5)*AA1930,0)</f>
        <v>0</v>
      </c>
      <c r="AP1930" s="181">
        <f>IF(V1930&gt;0,P1930*INDEX(Scope_Labor_Rates!$Q$6:$Q$46,V1930-5)*AA1930,0)</f>
        <v>0</v>
      </c>
      <c r="AQ1930" s="178">
        <f t="shared" si="274"/>
        <v>0</v>
      </c>
      <c r="AR1930" s="178">
        <f t="shared" si="275"/>
        <v>0</v>
      </c>
      <c r="AS1930" s="178">
        <f t="shared" si="276"/>
        <v>0</v>
      </c>
      <c r="AT1930" s="178">
        <f t="shared" si="277"/>
        <v>0</v>
      </c>
      <c r="AU1930">
        <f t="shared" si="278"/>
        <v>0</v>
      </c>
    </row>
    <row r="1931" spans="1:47">
      <c r="A1931" t="str">
        <f>IF(All_Tasks!A1931="","",All_Tasks!A1931)</f>
        <v/>
      </c>
      <c r="B1931" t="str">
        <f>IF(All_Tasks!B1931="","",All_Tasks!B1931)</f>
        <v/>
      </c>
      <c r="C1931" t="str">
        <f>IF(All_Tasks!C1931="","",All_Tasks!C1931)</f>
        <v/>
      </c>
      <c r="D1931" t="str">
        <f>IF(All_Tasks!D1931="","",All_Tasks!D1931)</f>
        <v/>
      </c>
      <c r="E1931" t="str">
        <f>IF(All_Tasks!V1931&lt;&gt;"",All_Tasks!V1931,IF(All_Tasks!E1931&lt;&gt;"",All_Tasks!E1931,""))</f>
        <v/>
      </c>
      <c r="F1931" t="str">
        <f>IF(All_Tasks!F1931="","",All_Tasks!F1931)</f>
        <v/>
      </c>
      <c r="G1931" t="str">
        <f>IF(All_Tasks!G1931="","",All_Tasks!G1931)</f>
        <v/>
      </c>
      <c r="H1931" s="231" t="str">
        <f>IF(All_Tasks!H1931="","",All_Tasks!H1931)</f>
        <v/>
      </c>
      <c r="I1931" t="str">
        <f>IF(All_Tasks!I1931="","",All_Tasks!I1931)</f>
        <v/>
      </c>
      <c r="J1931" t="str">
        <f>IF(All_Tasks!J1931="","",All_Tasks!J1931)</f>
        <v/>
      </c>
      <c r="K1931" t="str">
        <f>IF(All_Tasks!K1931="","",All_Tasks!K1931)</f>
        <v/>
      </c>
      <c r="L1931" s="231" t="str">
        <f>IF(All_Tasks!L1931="","",All_Tasks!L1931)</f>
        <v/>
      </c>
      <c r="M1931" t="str">
        <f>IF(All_Tasks!M1931="","",All_Tasks!M1931)</f>
        <v/>
      </c>
      <c r="N1931" t="str">
        <f>IF(All_Tasks!N1931="","",All_Tasks!N1931)</f>
        <v/>
      </c>
      <c r="O1931" t="str">
        <f>IF(All_Tasks!O1931="","",All_Tasks!O1931)</f>
        <v/>
      </c>
      <c r="P1931" s="181">
        <f>IF(All_Tasks!P1931="",0,All_Tasks!P1931)</f>
        <v>0</v>
      </c>
      <c r="Q1931" s="181">
        <f>IF(All_Tasks!Q1931="",0,All_Tasks!Q1931)</f>
        <v>0</v>
      </c>
      <c r="R1931" s="181">
        <f>IF(All_Tasks!R1931="",0,All_Tasks!R1931)</f>
        <v>0</v>
      </c>
      <c r="S1931" s="181" t="str">
        <f>IF(All_Tasks!S1931="","",All_Tasks!S1931)</f>
        <v/>
      </c>
      <c r="T1931" t="str">
        <f>IF(All_Tasks!T1931="","",All_Tasks!T1931)</f>
        <v/>
      </c>
      <c r="U1931" t="str">
        <f>IF(All_Tasks!U1931="","",All_Tasks!U1931)</f>
        <v/>
      </c>
      <c r="V1931">
        <f>IF(A1931="",0,IFERROR(MATCH(A1931,Scope_Labor_Rates!$A$6:$A$46,0)+5,0))</f>
        <v>0</v>
      </c>
      <c r="W1931" s="178">
        <f>IF(V1931&gt;0,INDEX(Scope_Labor_Rates!$C$6:$C$46,V1931-5),0)</f>
        <v>0</v>
      </c>
      <c r="X1931" s="178">
        <f>IF(V1931&gt;0,INDEX(Scope_Labor_Rates!$C$6:$C$46,V1931-5),0)</f>
        <v>0</v>
      </c>
      <c r="Y1931" s="180">
        <f>IF(V1931&gt;0,INDEX(Scope_Labor_Rates!$S$6:$S$46,V1931-5),0)</f>
        <v>0</v>
      </c>
      <c r="Z1931" s="180">
        <f>IF(V1931&gt;0,INDEX(Scope_Labor_Rates!$R$6:$R$46,V1931-5),1)</f>
        <v>1</v>
      </c>
      <c r="AA1931" s="231">
        <f t="shared" si="270"/>
        <v>0</v>
      </c>
      <c r="AB1931" t="str">
        <f t="shared" si="271"/>
        <v/>
      </c>
      <c r="AC1931" s="178" t="str">
        <f t="shared" si="272"/>
        <v/>
      </c>
      <c r="AD1931" s="181">
        <f t="shared" si="273"/>
        <v>0</v>
      </c>
      <c r="AE1931" s="178">
        <f>IF(V1931&gt;0,P1931*INDEX(Scope_Labor_Rates!$E$6:$E$46,V1931-5),0)</f>
        <v>0</v>
      </c>
      <c r="AF1931" s="181">
        <f>IF(V1931&gt;0,AE1931*INDEX(Scope_Labor_Rates!$D$6:$D$46,V1931-5)*AA1931,0)</f>
        <v>0</v>
      </c>
      <c r="AG1931" s="178">
        <f>IF(V1931&gt;0,P1931*INDEX(Scope_Labor_Rates!$G$6:$G$46,V1931-5),0)</f>
        <v>0</v>
      </c>
      <c r="AH1931" s="181">
        <f>IF(V1931&gt;0,AG1931*INDEX(Scope_Labor_Rates!$F$6:$F$46,V1931-5)*AA1931,0)</f>
        <v>0</v>
      </c>
      <c r="AI1931" s="178">
        <f>IF(V1931&gt;0,P1931*INDEX(Scope_Labor_Rates!$I$6:$I$46,V1931-5),0)</f>
        <v>0</v>
      </c>
      <c r="AJ1931" s="181">
        <f>IF(V1931&gt;0,AI1931*INDEX(Scope_Labor_Rates!$H$6:$H$46,V1931-5)*AA1931,0)</f>
        <v>0</v>
      </c>
      <c r="AK1931" s="178">
        <f>IF(V1931&gt;0,P1931*INDEX(Scope_Labor_Rates!$K$6:$K$46,V1931-5),0)</f>
        <v>0</v>
      </c>
      <c r="AL1931" s="181">
        <f>IF(V1931&gt;0,AK1931*INDEX(Scope_Labor_Rates!$J$6:$J$46,V1931-5)*AA1931,0)</f>
        <v>0</v>
      </c>
      <c r="AM1931" s="178">
        <f>IF(V1931&gt;0,P1931*INDEX(Scope_Labor_Rates!$M$6:$M$46,V1931-5),0)</f>
        <v>0</v>
      </c>
      <c r="AN1931" s="178">
        <f>IF(V1931&gt;0,AM1931*INDEX(Scope_Labor_Rates!$L$6:$L$46,V1931-5)*AA1931,0)</f>
        <v>0</v>
      </c>
      <c r="AO1931" s="178">
        <f>IF(V1931&gt;0,P1931*INDEX(Scope_Labor_Rates!$O$6:$O$46,V1931-5)*AA1931,0)</f>
        <v>0</v>
      </c>
      <c r="AP1931" s="181">
        <f>IF(V1931&gt;0,P1931*INDEX(Scope_Labor_Rates!$Q$6:$Q$46,V1931-5)*AA1931,0)</f>
        <v>0</v>
      </c>
      <c r="AQ1931" s="178">
        <f t="shared" si="274"/>
        <v>0</v>
      </c>
      <c r="AR1931" s="178">
        <f t="shared" si="275"/>
        <v>0</v>
      </c>
      <c r="AS1931" s="178">
        <f t="shared" si="276"/>
        <v>0</v>
      </c>
      <c r="AT1931" s="178">
        <f t="shared" si="277"/>
        <v>0</v>
      </c>
      <c r="AU1931">
        <f t="shared" si="278"/>
        <v>0</v>
      </c>
    </row>
    <row r="1932" spans="1:47">
      <c r="A1932" t="str">
        <f>IF(All_Tasks!A1932="","",All_Tasks!A1932)</f>
        <v/>
      </c>
      <c r="B1932" t="str">
        <f>IF(All_Tasks!B1932="","",All_Tasks!B1932)</f>
        <v/>
      </c>
      <c r="C1932" t="str">
        <f>IF(All_Tasks!C1932="","",All_Tasks!C1932)</f>
        <v/>
      </c>
      <c r="D1932" t="str">
        <f>IF(All_Tasks!D1932="","",All_Tasks!D1932)</f>
        <v/>
      </c>
      <c r="E1932" t="str">
        <f>IF(All_Tasks!V1932&lt;&gt;"",All_Tasks!V1932,IF(All_Tasks!E1932&lt;&gt;"",All_Tasks!E1932,""))</f>
        <v/>
      </c>
      <c r="F1932" t="str">
        <f>IF(All_Tasks!F1932="","",All_Tasks!F1932)</f>
        <v/>
      </c>
      <c r="G1932" t="str">
        <f>IF(All_Tasks!G1932="","",All_Tasks!G1932)</f>
        <v/>
      </c>
      <c r="H1932" s="231" t="str">
        <f>IF(All_Tasks!H1932="","",All_Tasks!H1932)</f>
        <v/>
      </c>
      <c r="I1932" t="str">
        <f>IF(All_Tasks!I1932="","",All_Tasks!I1932)</f>
        <v/>
      </c>
      <c r="J1932" t="str">
        <f>IF(All_Tasks!J1932="","",All_Tasks!J1932)</f>
        <v/>
      </c>
      <c r="K1932" t="str">
        <f>IF(All_Tasks!K1932="","",All_Tasks!K1932)</f>
        <v/>
      </c>
      <c r="L1932" s="231" t="str">
        <f>IF(All_Tasks!L1932="","",All_Tasks!L1932)</f>
        <v/>
      </c>
      <c r="M1932" t="str">
        <f>IF(All_Tasks!M1932="","",All_Tasks!M1932)</f>
        <v/>
      </c>
      <c r="N1932" t="str">
        <f>IF(All_Tasks!N1932="","",All_Tasks!N1932)</f>
        <v/>
      </c>
      <c r="O1932" t="str">
        <f>IF(All_Tasks!O1932="","",All_Tasks!O1932)</f>
        <v/>
      </c>
      <c r="P1932" s="181">
        <f>IF(All_Tasks!P1932="",0,All_Tasks!P1932)</f>
        <v>0</v>
      </c>
      <c r="Q1932" s="181">
        <f>IF(All_Tasks!Q1932="",0,All_Tasks!Q1932)</f>
        <v>0</v>
      </c>
      <c r="R1932" s="181">
        <f>IF(All_Tasks!R1932="",0,All_Tasks!R1932)</f>
        <v>0</v>
      </c>
      <c r="S1932" s="181" t="str">
        <f>IF(All_Tasks!S1932="","",All_Tasks!S1932)</f>
        <v/>
      </c>
      <c r="T1932" t="str">
        <f>IF(All_Tasks!T1932="","",All_Tasks!T1932)</f>
        <v/>
      </c>
      <c r="U1932" t="str">
        <f>IF(All_Tasks!U1932="","",All_Tasks!U1932)</f>
        <v/>
      </c>
      <c r="V1932">
        <f>IF(A1932="",0,IFERROR(MATCH(A1932,Scope_Labor_Rates!$A$6:$A$46,0)+5,0))</f>
        <v>0</v>
      </c>
      <c r="W1932" s="178">
        <f>IF(V1932&gt;0,INDEX(Scope_Labor_Rates!$C$6:$C$46,V1932-5),0)</f>
        <v>0</v>
      </c>
      <c r="X1932" s="178">
        <f>IF(V1932&gt;0,INDEX(Scope_Labor_Rates!$C$6:$C$46,V1932-5),0)</f>
        <v>0</v>
      </c>
      <c r="Y1932" s="180">
        <f>IF(V1932&gt;0,INDEX(Scope_Labor_Rates!$S$6:$S$46,V1932-5),0)</f>
        <v>0</v>
      </c>
      <c r="Z1932" s="180">
        <f>IF(V1932&gt;0,INDEX(Scope_Labor_Rates!$R$6:$R$46,V1932-5),1)</f>
        <v>1</v>
      </c>
      <c r="AA1932" s="231">
        <f t="shared" si="270"/>
        <v>0</v>
      </c>
      <c r="AB1932" t="str">
        <f t="shared" si="271"/>
        <v/>
      </c>
      <c r="AC1932" s="178" t="str">
        <f t="shared" si="272"/>
        <v/>
      </c>
      <c r="AD1932" s="181">
        <f t="shared" si="273"/>
        <v>0</v>
      </c>
      <c r="AE1932" s="178">
        <f>IF(V1932&gt;0,P1932*INDEX(Scope_Labor_Rates!$E$6:$E$46,V1932-5),0)</f>
        <v>0</v>
      </c>
      <c r="AF1932" s="181">
        <f>IF(V1932&gt;0,AE1932*INDEX(Scope_Labor_Rates!$D$6:$D$46,V1932-5)*AA1932,0)</f>
        <v>0</v>
      </c>
      <c r="AG1932" s="178">
        <f>IF(V1932&gt;0,P1932*INDEX(Scope_Labor_Rates!$G$6:$G$46,V1932-5),0)</f>
        <v>0</v>
      </c>
      <c r="AH1932" s="181">
        <f>IF(V1932&gt;0,AG1932*INDEX(Scope_Labor_Rates!$F$6:$F$46,V1932-5)*AA1932,0)</f>
        <v>0</v>
      </c>
      <c r="AI1932" s="178">
        <f>IF(V1932&gt;0,P1932*INDEX(Scope_Labor_Rates!$I$6:$I$46,V1932-5),0)</f>
        <v>0</v>
      </c>
      <c r="AJ1932" s="181">
        <f>IF(V1932&gt;0,AI1932*INDEX(Scope_Labor_Rates!$H$6:$H$46,V1932-5)*AA1932,0)</f>
        <v>0</v>
      </c>
      <c r="AK1932" s="178">
        <f>IF(V1932&gt;0,P1932*INDEX(Scope_Labor_Rates!$K$6:$K$46,V1932-5),0)</f>
        <v>0</v>
      </c>
      <c r="AL1932" s="181">
        <f>IF(V1932&gt;0,AK1932*INDEX(Scope_Labor_Rates!$J$6:$J$46,V1932-5)*AA1932,0)</f>
        <v>0</v>
      </c>
      <c r="AM1932" s="178">
        <f>IF(V1932&gt;0,P1932*INDEX(Scope_Labor_Rates!$M$6:$M$46,V1932-5),0)</f>
        <v>0</v>
      </c>
      <c r="AN1932" s="178">
        <f>IF(V1932&gt;0,AM1932*INDEX(Scope_Labor_Rates!$L$6:$L$46,V1932-5)*AA1932,0)</f>
        <v>0</v>
      </c>
      <c r="AO1932" s="178">
        <f>IF(V1932&gt;0,P1932*INDEX(Scope_Labor_Rates!$O$6:$O$46,V1932-5)*AA1932,0)</f>
        <v>0</v>
      </c>
      <c r="AP1932" s="181">
        <f>IF(V1932&gt;0,P1932*INDEX(Scope_Labor_Rates!$Q$6:$Q$46,V1932-5)*AA1932,0)</f>
        <v>0</v>
      </c>
      <c r="AQ1932" s="178">
        <f t="shared" si="274"/>
        <v>0</v>
      </c>
      <c r="AR1932" s="178">
        <f t="shared" si="275"/>
        <v>0</v>
      </c>
      <c r="AS1932" s="178">
        <f t="shared" si="276"/>
        <v>0</v>
      </c>
      <c r="AT1932" s="178">
        <f t="shared" si="277"/>
        <v>0</v>
      </c>
      <c r="AU1932">
        <f t="shared" si="278"/>
        <v>0</v>
      </c>
    </row>
    <row r="1933" spans="1:47">
      <c r="A1933" t="str">
        <f>IF(All_Tasks!A1933="","",All_Tasks!A1933)</f>
        <v/>
      </c>
      <c r="B1933" t="str">
        <f>IF(All_Tasks!B1933="","",All_Tasks!B1933)</f>
        <v/>
      </c>
      <c r="C1933" t="str">
        <f>IF(All_Tasks!C1933="","",All_Tasks!C1933)</f>
        <v/>
      </c>
      <c r="D1933" t="str">
        <f>IF(All_Tasks!D1933="","",All_Tasks!D1933)</f>
        <v/>
      </c>
      <c r="E1933" t="str">
        <f>IF(All_Tasks!V1933&lt;&gt;"",All_Tasks!V1933,IF(All_Tasks!E1933&lt;&gt;"",All_Tasks!E1933,""))</f>
        <v/>
      </c>
      <c r="F1933" t="str">
        <f>IF(All_Tasks!F1933="","",All_Tasks!F1933)</f>
        <v/>
      </c>
      <c r="G1933" t="str">
        <f>IF(All_Tasks!G1933="","",All_Tasks!G1933)</f>
        <v/>
      </c>
      <c r="H1933" s="231" t="str">
        <f>IF(All_Tasks!H1933="","",All_Tasks!H1933)</f>
        <v/>
      </c>
      <c r="I1933" t="str">
        <f>IF(All_Tasks!I1933="","",All_Tasks!I1933)</f>
        <v/>
      </c>
      <c r="J1933" t="str">
        <f>IF(All_Tasks!J1933="","",All_Tasks!J1933)</f>
        <v/>
      </c>
      <c r="K1933" t="str">
        <f>IF(All_Tasks!K1933="","",All_Tasks!K1933)</f>
        <v/>
      </c>
      <c r="L1933" s="231" t="str">
        <f>IF(All_Tasks!L1933="","",All_Tasks!L1933)</f>
        <v/>
      </c>
      <c r="M1933" t="str">
        <f>IF(All_Tasks!M1933="","",All_Tasks!M1933)</f>
        <v/>
      </c>
      <c r="N1933" t="str">
        <f>IF(All_Tasks!N1933="","",All_Tasks!N1933)</f>
        <v/>
      </c>
      <c r="O1933" t="str">
        <f>IF(All_Tasks!O1933="","",All_Tasks!O1933)</f>
        <v/>
      </c>
      <c r="P1933" s="181">
        <f>IF(All_Tasks!P1933="",0,All_Tasks!P1933)</f>
        <v>0</v>
      </c>
      <c r="Q1933" s="181">
        <f>IF(All_Tasks!Q1933="",0,All_Tasks!Q1933)</f>
        <v>0</v>
      </c>
      <c r="R1933" s="181">
        <f>IF(All_Tasks!R1933="",0,All_Tasks!R1933)</f>
        <v>0</v>
      </c>
      <c r="S1933" s="181" t="str">
        <f>IF(All_Tasks!S1933="","",All_Tasks!S1933)</f>
        <v/>
      </c>
      <c r="T1933" t="str">
        <f>IF(All_Tasks!T1933="","",All_Tasks!T1933)</f>
        <v/>
      </c>
      <c r="U1933" t="str">
        <f>IF(All_Tasks!U1933="","",All_Tasks!U1933)</f>
        <v/>
      </c>
      <c r="V1933">
        <f>IF(A1933="",0,IFERROR(MATCH(A1933,Scope_Labor_Rates!$A$6:$A$46,0)+5,0))</f>
        <v>0</v>
      </c>
      <c r="W1933" s="178">
        <f>IF(V1933&gt;0,INDEX(Scope_Labor_Rates!$C$6:$C$46,V1933-5),0)</f>
        <v>0</v>
      </c>
      <c r="X1933" s="178">
        <f>IF(V1933&gt;0,INDEX(Scope_Labor_Rates!$C$6:$C$46,V1933-5),0)</f>
        <v>0</v>
      </c>
      <c r="Y1933" s="180">
        <f>IF(V1933&gt;0,INDEX(Scope_Labor_Rates!$S$6:$S$46,V1933-5),0)</f>
        <v>0</v>
      </c>
      <c r="Z1933" s="180">
        <f>IF(V1933&gt;0,INDEX(Scope_Labor_Rates!$R$6:$R$46,V1933-5),1)</f>
        <v>1</v>
      </c>
      <c r="AA1933" s="231">
        <f t="shared" si="270"/>
        <v>0</v>
      </c>
      <c r="AB1933" t="str">
        <f t="shared" si="271"/>
        <v/>
      </c>
      <c r="AC1933" s="178" t="str">
        <f t="shared" si="272"/>
        <v/>
      </c>
      <c r="AD1933" s="181">
        <f t="shared" si="273"/>
        <v>0</v>
      </c>
      <c r="AE1933" s="178">
        <f>IF(V1933&gt;0,P1933*INDEX(Scope_Labor_Rates!$E$6:$E$46,V1933-5),0)</f>
        <v>0</v>
      </c>
      <c r="AF1933" s="181">
        <f>IF(V1933&gt;0,AE1933*INDEX(Scope_Labor_Rates!$D$6:$D$46,V1933-5)*AA1933,0)</f>
        <v>0</v>
      </c>
      <c r="AG1933" s="178">
        <f>IF(V1933&gt;0,P1933*INDEX(Scope_Labor_Rates!$G$6:$G$46,V1933-5),0)</f>
        <v>0</v>
      </c>
      <c r="AH1933" s="181">
        <f>IF(V1933&gt;0,AG1933*INDEX(Scope_Labor_Rates!$F$6:$F$46,V1933-5)*AA1933,0)</f>
        <v>0</v>
      </c>
      <c r="AI1933" s="178">
        <f>IF(V1933&gt;0,P1933*INDEX(Scope_Labor_Rates!$I$6:$I$46,V1933-5),0)</f>
        <v>0</v>
      </c>
      <c r="AJ1933" s="181">
        <f>IF(V1933&gt;0,AI1933*INDEX(Scope_Labor_Rates!$H$6:$H$46,V1933-5)*AA1933,0)</f>
        <v>0</v>
      </c>
      <c r="AK1933" s="178">
        <f>IF(V1933&gt;0,P1933*INDEX(Scope_Labor_Rates!$K$6:$K$46,V1933-5),0)</f>
        <v>0</v>
      </c>
      <c r="AL1933" s="181">
        <f>IF(V1933&gt;0,AK1933*INDEX(Scope_Labor_Rates!$J$6:$J$46,V1933-5)*AA1933,0)</f>
        <v>0</v>
      </c>
      <c r="AM1933" s="178">
        <f>IF(V1933&gt;0,P1933*INDEX(Scope_Labor_Rates!$M$6:$M$46,V1933-5),0)</f>
        <v>0</v>
      </c>
      <c r="AN1933" s="178">
        <f>IF(V1933&gt;0,AM1933*INDEX(Scope_Labor_Rates!$L$6:$L$46,V1933-5)*AA1933,0)</f>
        <v>0</v>
      </c>
      <c r="AO1933" s="178">
        <f>IF(V1933&gt;0,P1933*INDEX(Scope_Labor_Rates!$O$6:$O$46,V1933-5)*AA1933,0)</f>
        <v>0</v>
      </c>
      <c r="AP1933" s="181">
        <f>IF(V1933&gt;0,P1933*INDEX(Scope_Labor_Rates!$Q$6:$Q$46,V1933-5)*AA1933,0)</f>
        <v>0</v>
      </c>
      <c r="AQ1933" s="178">
        <f t="shared" si="274"/>
        <v>0</v>
      </c>
      <c r="AR1933" s="178">
        <f t="shared" si="275"/>
        <v>0</v>
      </c>
      <c r="AS1933" s="178">
        <f t="shared" si="276"/>
        <v>0</v>
      </c>
      <c r="AT1933" s="178">
        <f t="shared" si="277"/>
        <v>0</v>
      </c>
      <c r="AU1933">
        <f t="shared" si="278"/>
        <v>0</v>
      </c>
    </row>
    <row r="1934" spans="1:47">
      <c r="A1934" t="str">
        <f>IF(All_Tasks!A1934="","",All_Tasks!A1934)</f>
        <v/>
      </c>
      <c r="B1934" t="str">
        <f>IF(All_Tasks!B1934="","",All_Tasks!B1934)</f>
        <v/>
      </c>
      <c r="C1934" t="str">
        <f>IF(All_Tasks!C1934="","",All_Tasks!C1934)</f>
        <v/>
      </c>
      <c r="D1934" t="str">
        <f>IF(All_Tasks!D1934="","",All_Tasks!D1934)</f>
        <v/>
      </c>
      <c r="E1934" t="str">
        <f>IF(All_Tasks!V1934&lt;&gt;"",All_Tasks!V1934,IF(All_Tasks!E1934&lt;&gt;"",All_Tasks!E1934,""))</f>
        <v/>
      </c>
      <c r="F1934" t="str">
        <f>IF(All_Tasks!F1934="","",All_Tasks!F1934)</f>
        <v/>
      </c>
      <c r="G1934" t="str">
        <f>IF(All_Tasks!G1934="","",All_Tasks!G1934)</f>
        <v/>
      </c>
      <c r="H1934" s="231" t="str">
        <f>IF(All_Tasks!H1934="","",All_Tasks!H1934)</f>
        <v/>
      </c>
      <c r="I1934" t="str">
        <f>IF(All_Tasks!I1934="","",All_Tasks!I1934)</f>
        <v/>
      </c>
      <c r="J1934" t="str">
        <f>IF(All_Tasks!J1934="","",All_Tasks!J1934)</f>
        <v/>
      </c>
      <c r="K1934" t="str">
        <f>IF(All_Tasks!K1934="","",All_Tasks!K1934)</f>
        <v/>
      </c>
      <c r="L1934" s="231" t="str">
        <f>IF(All_Tasks!L1934="","",All_Tasks!L1934)</f>
        <v/>
      </c>
      <c r="M1934" t="str">
        <f>IF(All_Tasks!M1934="","",All_Tasks!M1934)</f>
        <v/>
      </c>
      <c r="N1934" t="str">
        <f>IF(All_Tasks!N1934="","",All_Tasks!N1934)</f>
        <v/>
      </c>
      <c r="O1934" t="str">
        <f>IF(All_Tasks!O1934="","",All_Tasks!O1934)</f>
        <v/>
      </c>
      <c r="P1934" s="181">
        <f>IF(All_Tasks!P1934="",0,All_Tasks!P1934)</f>
        <v>0</v>
      </c>
      <c r="Q1934" s="181">
        <f>IF(All_Tasks!Q1934="",0,All_Tasks!Q1934)</f>
        <v>0</v>
      </c>
      <c r="R1934" s="181">
        <f>IF(All_Tasks!R1934="",0,All_Tasks!R1934)</f>
        <v>0</v>
      </c>
      <c r="S1934" s="181" t="str">
        <f>IF(All_Tasks!S1934="","",All_Tasks!S1934)</f>
        <v/>
      </c>
      <c r="T1934" t="str">
        <f>IF(All_Tasks!T1934="","",All_Tasks!T1934)</f>
        <v/>
      </c>
      <c r="U1934" t="str">
        <f>IF(All_Tasks!U1934="","",All_Tasks!U1934)</f>
        <v/>
      </c>
      <c r="V1934">
        <f>IF(A1934="",0,IFERROR(MATCH(A1934,Scope_Labor_Rates!$A$6:$A$46,0)+5,0))</f>
        <v>0</v>
      </c>
      <c r="W1934" s="178">
        <f>IF(V1934&gt;0,INDEX(Scope_Labor_Rates!$C$6:$C$46,V1934-5),0)</f>
        <v>0</v>
      </c>
      <c r="X1934" s="178">
        <f>IF(V1934&gt;0,INDEX(Scope_Labor_Rates!$C$6:$C$46,V1934-5),0)</f>
        <v>0</v>
      </c>
      <c r="Y1934" s="180">
        <f>IF(V1934&gt;0,INDEX(Scope_Labor_Rates!$S$6:$S$46,V1934-5),0)</f>
        <v>0</v>
      </c>
      <c r="Z1934" s="180">
        <f>IF(V1934&gt;0,INDEX(Scope_Labor_Rates!$R$6:$R$46,V1934-5),1)</f>
        <v>1</v>
      </c>
      <c r="AA1934" s="231">
        <f t="shared" si="270"/>
        <v>0</v>
      </c>
      <c r="AB1934" t="str">
        <f t="shared" si="271"/>
        <v/>
      </c>
      <c r="AC1934" s="178" t="str">
        <f t="shared" si="272"/>
        <v/>
      </c>
      <c r="AD1934" s="181">
        <f t="shared" si="273"/>
        <v>0</v>
      </c>
      <c r="AE1934" s="178">
        <f>IF(V1934&gt;0,P1934*INDEX(Scope_Labor_Rates!$E$6:$E$46,V1934-5),0)</f>
        <v>0</v>
      </c>
      <c r="AF1934" s="181">
        <f>IF(V1934&gt;0,AE1934*INDEX(Scope_Labor_Rates!$D$6:$D$46,V1934-5)*AA1934,0)</f>
        <v>0</v>
      </c>
      <c r="AG1934" s="178">
        <f>IF(V1934&gt;0,P1934*INDEX(Scope_Labor_Rates!$G$6:$G$46,V1934-5),0)</f>
        <v>0</v>
      </c>
      <c r="AH1934" s="181">
        <f>IF(V1934&gt;0,AG1934*INDEX(Scope_Labor_Rates!$F$6:$F$46,V1934-5)*AA1934,0)</f>
        <v>0</v>
      </c>
      <c r="AI1934" s="178">
        <f>IF(V1934&gt;0,P1934*INDEX(Scope_Labor_Rates!$I$6:$I$46,V1934-5),0)</f>
        <v>0</v>
      </c>
      <c r="AJ1934" s="181">
        <f>IF(V1934&gt;0,AI1934*INDEX(Scope_Labor_Rates!$H$6:$H$46,V1934-5)*AA1934,0)</f>
        <v>0</v>
      </c>
      <c r="AK1934" s="178">
        <f>IF(V1934&gt;0,P1934*INDEX(Scope_Labor_Rates!$K$6:$K$46,V1934-5),0)</f>
        <v>0</v>
      </c>
      <c r="AL1934" s="181">
        <f>IF(V1934&gt;0,AK1934*INDEX(Scope_Labor_Rates!$J$6:$J$46,V1934-5)*AA1934,0)</f>
        <v>0</v>
      </c>
      <c r="AM1934" s="178">
        <f>IF(V1934&gt;0,P1934*INDEX(Scope_Labor_Rates!$M$6:$M$46,V1934-5),0)</f>
        <v>0</v>
      </c>
      <c r="AN1934" s="178">
        <f>IF(V1934&gt;0,AM1934*INDEX(Scope_Labor_Rates!$L$6:$L$46,V1934-5)*AA1934,0)</f>
        <v>0</v>
      </c>
      <c r="AO1934" s="178">
        <f>IF(V1934&gt;0,P1934*INDEX(Scope_Labor_Rates!$O$6:$O$46,V1934-5)*AA1934,0)</f>
        <v>0</v>
      </c>
      <c r="AP1934" s="181">
        <f>IF(V1934&gt;0,P1934*INDEX(Scope_Labor_Rates!$Q$6:$Q$46,V1934-5)*AA1934,0)</f>
        <v>0</v>
      </c>
      <c r="AQ1934" s="178">
        <f t="shared" si="274"/>
        <v>0</v>
      </c>
      <c r="AR1934" s="178">
        <f t="shared" si="275"/>
        <v>0</v>
      </c>
      <c r="AS1934" s="178">
        <f t="shared" si="276"/>
        <v>0</v>
      </c>
      <c r="AT1934" s="178">
        <f t="shared" si="277"/>
        <v>0</v>
      </c>
      <c r="AU1934">
        <f t="shared" si="278"/>
        <v>0</v>
      </c>
    </row>
    <row r="1935" spans="1:47">
      <c r="A1935" t="str">
        <f>IF(All_Tasks!A1935="","",All_Tasks!A1935)</f>
        <v/>
      </c>
      <c r="B1935" t="str">
        <f>IF(All_Tasks!B1935="","",All_Tasks!B1935)</f>
        <v/>
      </c>
      <c r="C1935" t="str">
        <f>IF(All_Tasks!C1935="","",All_Tasks!C1935)</f>
        <v/>
      </c>
      <c r="D1935" t="str">
        <f>IF(All_Tasks!D1935="","",All_Tasks!D1935)</f>
        <v/>
      </c>
      <c r="E1935" t="str">
        <f>IF(All_Tasks!V1935&lt;&gt;"",All_Tasks!V1935,IF(All_Tasks!E1935&lt;&gt;"",All_Tasks!E1935,""))</f>
        <v/>
      </c>
      <c r="F1935" t="str">
        <f>IF(All_Tasks!F1935="","",All_Tasks!F1935)</f>
        <v/>
      </c>
      <c r="G1935" t="str">
        <f>IF(All_Tasks!G1935="","",All_Tasks!G1935)</f>
        <v/>
      </c>
      <c r="H1935" s="231" t="str">
        <f>IF(All_Tasks!H1935="","",All_Tasks!H1935)</f>
        <v/>
      </c>
      <c r="I1935" t="str">
        <f>IF(All_Tasks!I1935="","",All_Tasks!I1935)</f>
        <v/>
      </c>
      <c r="J1935" t="str">
        <f>IF(All_Tasks!J1935="","",All_Tasks!J1935)</f>
        <v/>
      </c>
      <c r="K1935" t="str">
        <f>IF(All_Tasks!K1935="","",All_Tasks!K1935)</f>
        <v/>
      </c>
      <c r="L1935" s="231" t="str">
        <f>IF(All_Tasks!L1935="","",All_Tasks!L1935)</f>
        <v/>
      </c>
      <c r="M1935" t="str">
        <f>IF(All_Tasks!M1935="","",All_Tasks!M1935)</f>
        <v/>
      </c>
      <c r="N1935" t="str">
        <f>IF(All_Tasks!N1935="","",All_Tasks!N1935)</f>
        <v/>
      </c>
      <c r="O1935" t="str">
        <f>IF(All_Tasks!O1935="","",All_Tasks!O1935)</f>
        <v/>
      </c>
      <c r="P1935" s="181">
        <f>IF(All_Tasks!P1935="",0,All_Tasks!P1935)</f>
        <v>0</v>
      </c>
      <c r="Q1935" s="181">
        <f>IF(All_Tasks!Q1935="",0,All_Tasks!Q1935)</f>
        <v>0</v>
      </c>
      <c r="R1935" s="181">
        <f>IF(All_Tasks!R1935="",0,All_Tasks!R1935)</f>
        <v>0</v>
      </c>
      <c r="S1935" s="181" t="str">
        <f>IF(All_Tasks!S1935="","",All_Tasks!S1935)</f>
        <v/>
      </c>
      <c r="T1935" t="str">
        <f>IF(All_Tasks!T1935="","",All_Tasks!T1935)</f>
        <v/>
      </c>
      <c r="U1935" t="str">
        <f>IF(All_Tasks!U1935="","",All_Tasks!U1935)</f>
        <v/>
      </c>
      <c r="V1935">
        <f>IF(A1935="",0,IFERROR(MATCH(A1935,Scope_Labor_Rates!$A$6:$A$46,0)+5,0))</f>
        <v>0</v>
      </c>
      <c r="W1935" s="178">
        <f>IF(V1935&gt;0,INDEX(Scope_Labor_Rates!$C$6:$C$46,V1935-5),0)</f>
        <v>0</v>
      </c>
      <c r="X1935" s="178">
        <f>IF(V1935&gt;0,INDEX(Scope_Labor_Rates!$C$6:$C$46,V1935-5),0)</f>
        <v>0</v>
      </c>
      <c r="Y1935" s="180">
        <f>IF(V1935&gt;0,INDEX(Scope_Labor_Rates!$S$6:$S$46,V1935-5),0)</f>
        <v>0</v>
      </c>
      <c r="Z1935" s="180">
        <f>IF(V1935&gt;0,INDEX(Scope_Labor_Rates!$R$6:$R$46,V1935-5),1)</f>
        <v>1</v>
      </c>
      <c r="AA1935" s="231">
        <f t="shared" si="270"/>
        <v>0</v>
      </c>
      <c r="AB1935" t="str">
        <f t="shared" si="271"/>
        <v/>
      </c>
      <c r="AC1935" s="178" t="str">
        <f t="shared" si="272"/>
        <v/>
      </c>
      <c r="AD1935" s="181">
        <f t="shared" si="273"/>
        <v>0</v>
      </c>
      <c r="AE1935" s="178">
        <f>IF(V1935&gt;0,P1935*INDEX(Scope_Labor_Rates!$E$6:$E$46,V1935-5),0)</f>
        <v>0</v>
      </c>
      <c r="AF1935" s="181">
        <f>IF(V1935&gt;0,AE1935*INDEX(Scope_Labor_Rates!$D$6:$D$46,V1935-5)*AA1935,0)</f>
        <v>0</v>
      </c>
      <c r="AG1935" s="178">
        <f>IF(V1935&gt;0,P1935*INDEX(Scope_Labor_Rates!$G$6:$G$46,V1935-5),0)</f>
        <v>0</v>
      </c>
      <c r="AH1935" s="181">
        <f>IF(V1935&gt;0,AG1935*INDEX(Scope_Labor_Rates!$F$6:$F$46,V1935-5)*AA1935,0)</f>
        <v>0</v>
      </c>
      <c r="AI1935" s="178">
        <f>IF(V1935&gt;0,P1935*INDEX(Scope_Labor_Rates!$I$6:$I$46,V1935-5),0)</f>
        <v>0</v>
      </c>
      <c r="AJ1935" s="181">
        <f>IF(V1935&gt;0,AI1935*INDEX(Scope_Labor_Rates!$H$6:$H$46,V1935-5)*AA1935,0)</f>
        <v>0</v>
      </c>
      <c r="AK1935" s="178">
        <f>IF(V1935&gt;0,P1935*INDEX(Scope_Labor_Rates!$K$6:$K$46,V1935-5),0)</f>
        <v>0</v>
      </c>
      <c r="AL1935" s="181">
        <f>IF(V1935&gt;0,AK1935*INDEX(Scope_Labor_Rates!$J$6:$J$46,V1935-5)*AA1935,0)</f>
        <v>0</v>
      </c>
      <c r="AM1935" s="178">
        <f>IF(V1935&gt;0,P1935*INDEX(Scope_Labor_Rates!$M$6:$M$46,V1935-5),0)</f>
        <v>0</v>
      </c>
      <c r="AN1935" s="178">
        <f>IF(V1935&gt;0,AM1935*INDEX(Scope_Labor_Rates!$L$6:$L$46,V1935-5)*AA1935,0)</f>
        <v>0</v>
      </c>
      <c r="AO1935" s="178">
        <f>IF(V1935&gt;0,P1935*INDEX(Scope_Labor_Rates!$O$6:$O$46,V1935-5)*AA1935,0)</f>
        <v>0</v>
      </c>
      <c r="AP1935" s="181">
        <f>IF(V1935&gt;0,P1935*INDEX(Scope_Labor_Rates!$Q$6:$Q$46,V1935-5)*AA1935,0)</f>
        <v>0</v>
      </c>
      <c r="AQ1935" s="178">
        <f t="shared" si="274"/>
        <v>0</v>
      </c>
      <c r="AR1935" s="178">
        <f t="shared" si="275"/>
        <v>0</v>
      </c>
      <c r="AS1935" s="178">
        <f t="shared" si="276"/>
        <v>0</v>
      </c>
      <c r="AT1935" s="178">
        <f t="shared" si="277"/>
        <v>0</v>
      </c>
      <c r="AU1935">
        <f t="shared" si="278"/>
        <v>0</v>
      </c>
    </row>
    <row r="1936" spans="1:47">
      <c r="A1936" t="str">
        <f>IF(All_Tasks!A1936="","",All_Tasks!A1936)</f>
        <v/>
      </c>
      <c r="B1936" t="str">
        <f>IF(All_Tasks!B1936="","",All_Tasks!B1936)</f>
        <v/>
      </c>
      <c r="C1936" t="str">
        <f>IF(All_Tasks!C1936="","",All_Tasks!C1936)</f>
        <v/>
      </c>
      <c r="D1936" t="str">
        <f>IF(All_Tasks!D1936="","",All_Tasks!D1936)</f>
        <v/>
      </c>
      <c r="E1936" t="str">
        <f>IF(All_Tasks!V1936&lt;&gt;"",All_Tasks!V1936,IF(All_Tasks!E1936&lt;&gt;"",All_Tasks!E1936,""))</f>
        <v/>
      </c>
      <c r="F1936" t="str">
        <f>IF(All_Tasks!F1936="","",All_Tasks!F1936)</f>
        <v/>
      </c>
      <c r="G1936" t="str">
        <f>IF(All_Tasks!G1936="","",All_Tasks!G1936)</f>
        <v/>
      </c>
      <c r="H1936" s="231" t="str">
        <f>IF(All_Tasks!H1936="","",All_Tasks!H1936)</f>
        <v/>
      </c>
      <c r="I1936" t="str">
        <f>IF(All_Tasks!I1936="","",All_Tasks!I1936)</f>
        <v/>
      </c>
      <c r="J1936" t="str">
        <f>IF(All_Tasks!J1936="","",All_Tasks!J1936)</f>
        <v/>
      </c>
      <c r="K1936" t="str">
        <f>IF(All_Tasks!K1936="","",All_Tasks!K1936)</f>
        <v/>
      </c>
      <c r="L1936" s="231" t="str">
        <f>IF(All_Tasks!L1936="","",All_Tasks!L1936)</f>
        <v/>
      </c>
      <c r="M1936" t="str">
        <f>IF(All_Tasks!M1936="","",All_Tasks!M1936)</f>
        <v/>
      </c>
      <c r="N1936" t="str">
        <f>IF(All_Tasks!N1936="","",All_Tasks!N1936)</f>
        <v/>
      </c>
      <c r="O1936" t="str">
        <f>IF(All_Tasks!O1936="","",All_Tasks!O1936)</f>
        <v/>
      </c>
      <c r="P1936" s="181">
        <f>IF(All_Tasks!P1936="",0,All_Tasks!P1936)</f>
        <v>0</v>
      </c>
      <c r="Q1936" s="181">
        <f>IF(All_Tasks!Q1936="",0,All_Tasks!Q1936)</f>
        <v>0</v>
      </c>
      <c r="R1936" s="181">
        <f>IF(All_Tasks!R1936="",0,All_Tasks!R1936)</f>
        <v>0</v>
      </c>
      <c r="S1936" s="181" t="str">
        <f>IF(All_Tasks!S1936="","",All_Tasks!S1936)</f>
        <v/>
      </c>
      <c r="T1936" t="str">
        <f>IF(All_Tasks!T1936="","",All_Tasks!T1936)</f>
        <v/>
      </c>
      <c r="U1936" t="str">
        <f>IF(All_Tasks!U1936="","",All_Tasks!U1936)</f>
        <v/>
      </c>
      <c r="V1936">
        <f>IF(A1936="",0,IFERROR(MATCH(A1936,Scope_Labor_Rates!$A$6:$A$46,0)+5,0))</f>
        <v>0</v>
      </c>
      <c r="W1936" s="178">
        <f>IF(V1936&gt;0,INDEX(Scope_Labor_Rates!$C$6:$C$46,V1936-5),0)</f>
        <v>0</v>
      </c>
      <c r="X1936" s="178">
        <f>IF(V1936&gt;0,INDEX(Scope_Labor_Rates!$C$6:$C$46,V1936-5),0)</f>
        <v>0</v>
      </c>
      <c r="Y1936" s="180">
        <f>IF(V1936&gt;0,INDEX(Scope_Labor_Rates!$S$6:$S$46,V1936-5),0)</f>
        <v>0</v>
      </c>
      <c r="Z1936" s="180">
        <f>IF(V1936&gt;0,INDEX(Scope_Labor_Rates!$R$6:$R$46,V1936-5),1)</f>
        <v>1</v>
      </c>
      <c r="AA1936" s="231">
        <f t="shared" si="270"/>
        <v>0</v>
      </c>
      <c r="AB1936" t="str">
        <f t="shared" si="271"/>
        <v/>
      </c>
      <c r="AC1936" s="178" t="str">
        <f t="shared" si="272"/>
        <v/>
      </c>
      <c r="AD1936" s="181">
        <f t="shared" si="273"/>
        <v>0</v>
      </c>
      <c r="AE1936" s="178">
        <f>IF(V1936&gt;0,P1936*INDEX(Scope_Labor_Rates!$E$6:$E$46,V1936-5),0)</f>
        <v>0</v>
      </c>
      <c r="AF1936" s="181">
        <f>IF(V1936&gt;0,AE1936*INDEX(Scope_Labor_Rates!$D$6:$D$46,V1936-5)*AA1936,0)</f>
        <v>0</v>
      </c>
      <c r="AG1936" s="178">
        <f>IF(V1936&gt;0,P1936*INDEX(Scope_Labor_Rates!$G$6:$G$46,V1936-5),0)</f>
        <v>0</v>
      </c>
      <c r="AH1936" s="181">
        <f>IF(V1936&gt;0,AG1936*INDEX(Scope_Labor_Rates!$F$6:$F$46,V1936-5)*AA1936,0)</f>
        <v>0</v>
      </c>
      <c r="AI1936" s="178">
        <f>IF(V1936&gt;0,P1936*INDEX(Scope_Labor_Rates!$I$6:$I$46,V1936-5),0)</f>
        <v>0</v>
      </c>
      <c r="AJ1936" s="181">
        <f>IF(V1936&gt;0,AI1936*INDEX(Scope_Labor_Rates!$H$6:$H$46,V1936-5)*AA1936,0)</f>
        <v>0</v>
      </c>
      <c r="AK1936" s="178">
        <f>IF(V1936&gt;0,P1936*INDEX(Scope_Labor_Rates!$K$6:$K$46,V1936-5),0)</f>
        <v>0</v>
      </c>
      <c r="AL1936" s="181">
        <f>IF(V1936&gt;0,AK1936*INDEX(Scope_Labor_Rates!$J$6:$J$46,V1936-5)*AA1936,0)</f>
        <v>0</v>
      </c>
      <c r="AM1936" s="178">
        <f>IF(V1936&gt;0,P1936*INDEX(Scope_Labor_Rates!$M$6:$M$46,V1936-5),0)</f>
        <v>0</v>
      </c>
      <c r="AN1936" s="178">
        <f>IF(V1936&gt;0,AM1936*INDEX(Scope_Labor_Rates!$L$6:$L$46,V1936-5)*AA1936,0)</f>
        <v>0</v>
      </c>
      <c r="AO1936" s="178">
        <f>IF(V1936&gt;0,P1936*INDEX(Scope_Labor_Rates!$O$6:$O$46,V1936-5)*AA1936,0)</f>
        <v>0</v>
      </c>
      <c r="AP1936" s="181">
        <f>IF(V1936&gt;0,P1936*INDEX(Scope_Labor_Rates!$Q$6:$Q$46,V1936-5)*AA1936,0)</f>
        <v>0</v>
      </c>
      <c r="AQ1936" s="178">
        <f t="shared" si="274"/>
        <v>0</v>
      </c>
      <c r="AR1936" s="178">
        <f t="shared" si="275"/>
        <v>0</v>
      </c>
      <c r="AS1936" s="178">
        <f t="shared" si="276"/>
        <v>0</v>
      </c>
      <c r="AT1936" s="178">
        <f t="shared" si="277"/>
        <v>0</v>
      </c>
      <c r="AU1936">
        <f t="shared" si="278"/>
        <v>0</v>
      </c>
    </row>
    <row r="1937" spans="1:47">
      <c r="A1937" t="str">
        <f>IF(All_Tasks!A1937="","",All_Tasks!A1937)</f>
        <v/>
      </c>
      <c r="B1937" t="str">
        <f>IF(All_Tasks!B1937="","",All_Tasks!B1937)</f>
        <v/>
      </c>
      <c r="C1937" t="str">
        <f>IF(All_Tasks!C1937="","",All_Tasks!C1937)</f>
        <v/>
      </c>
      <c r="D1937" t="str">
        <f>IF(All_Tasks!D1937="","",All_Tasks!D1937)</f>
        <v/>
      </c>
      <c r="E1937" t="str">
        <f>IF(All_Tasks!V1937&lt;&gt;"",All_Tasks!V1937,IF(All_Tasks!E1937&lt;&gt;"",All_Tasks!E1937,""))</f>
        <v/>
      </c>
      <c r="F1937" t="str">
        <f>IF(All_Tasks!F1937="","",All_Tasks!F1937)</f>
        <v/>
      </c>
      <c r="G1937" t="str">
        <f>IF(All_Tasks!G1937="","",All_Tasks!G1937)</f>
        <v/>
      </c>
      <c r="H1937" s="231" t="str">
        <f>IF(All_Tasks!H1937="","",All_Tasks!H1937)</f>
        <v/>
      </c>
      <c r="I1937" t="str">
        <f>IF(All_Tasks!I1937="","",All_Tasks!I1937)</f>
        <v/>
      </c>
      <c r="J1937" t="str">
        <f>IF(All_Tasks!J1937="","",All_Tasks!J1937)</f>
        <v/>
      </c>
      <c r="K1937" t="str">
        <f>IF(All_Tasks!K1937="","",All_Tasks!K1937)</f>
        <v/>
      </c>
      <c r="L1937" s="231" t="str">
        <f>IF(All_Tasks!L1937="","",All_Tasks!L1937)</f>
        <v/>
      </c>
      <c r="M1937" t="str">
        <f>IF(All_Tasks!M1937="","",All_Tasks!M1937)</f>
        <v/>
      </c>
      <c r="N1937" t="str">
        <f>IF(All_Tasks!N1937="","",All_Tasks!N1937)</f>
        <v/>
      </c>
      <c r="O1937" t="str">
        <f>IF(All_Tasks!O1937="","",All_Tasks!O1937)</f>
        <v/>
      </c>
      <c r="P1937" s="181">
        <f>IF(All_Tasks!P1937="",0,All_Tasks!P1937)</f>
        <v>0</v>
      </c>
      <c r="Q1937" s="181">
        <f>IF(All_Tasks!Q1937="",0,All_Tasks!Q1937)</f>
        <v>0</v>
      </c>
      <c r="R1937" s="181">
        <f>IF(All_Tasks!R1937="",0,All_Tasks!R1937)</f>
        <v>0</v>
      </c>
      <c r="S1937" s="181" t="str">
        <f>IF(All_Tasks!S1937="","",All_Tasks!S1937)</f>
        <v/>
      </c>
      <c r="T1937" t="str">
        <f>IF(All_Tasks!T1937="","",All_Tasks!T1937)</f>
        <v/>
      </c>
      <c r="U1937" t="str">
        <f>IF(All_Tasks!U1937="","",All_Tasks!U1937)</f>
        <v/>
      </c>
      <c r="V1937">
        <f>IF(A1937="",0,IFERROR(MATCH(A1937,Scope_Labor_Rates!$A$6:$A$46,0)+5,0))</f>
        <v>0</v>
      </c>
      <c r="W1937" s="178">
        <f>IF(V1937&gt;0,INDEX(Scope_Labor_Rates!$C$6:$C$46,V1937-5),0)</f>
        <v>0</v>
      </c>
      <c r="X1937" s="178">
        <f>IF(V1937&gt;0,INDEX(Scope_Labor_Rates!$C$6:$C$46,V1937-5),0)</f>
        <v>0</v>
      </c>
      <c r="Y1937" s="180">
        <f>IF(V1937&gt;0,INDEX(Scope_Labor_Rates!$S$6:$S$46,V1937-5),0)</f>
        <v>0</v>
      </c>
      <c r="Z1937" s="180">
        <f>IF(V1937&gt;0,INDEX(Scope_Labor_Rates!$R$6:$R$46,V1937-5),1)</f>
        <v>1</v>
      </c>
      <c r="AA1937" s="231">
        <f t="shared" si="270"/>
        <v>0</v>
      </c>
      <c r="AB1937" t="str">
        <f t="shared" si="271"/>
        <v/>
      </c>
      <c r="AC1937" s="178" t="str">
        <f t="shared" si="272"/>
        <v/>
      </c>
      <c r="AD1937" s="181">
        <f t="shared" si="273"/>
        <v>0</v>
      </c>
      <c r="AE1937" s="178">
        <f>IF(V1937&gt;0,P1937*INDEX(Scope_Labor_Rates!$E$6:$E$46,V1937-5),0)</f>
        <v>0</v>
      </c>
      <c r="AF1937" s="181">
        <f>IF(V1937&gt;0,AE1937*INDEX(Scope_Labor_Rates!$D$6:$D$46,V1937-5)*AA1937,0)</f>
        <v>0</v>
      </c>
      <c r="AG1937" s="178">
        <f>IF(V1937&gt;0,P1937*INDEX(Scope_Labor_Rates!$G$6:$G$46,V1937-5),0)</f>
        <v>0</v>
      </c>
      <c r="AH1937" s="181">
        <f>IF(V1937&gt;0,AG1937*INDEX(Scope_Labor_Rates!$F$6:$F$46,V1937-5)*AA1937,0)</f>
        <v>0</v>
      </c>
      <c r="AI1937" s="178">
        <f>IF(V1937&gt;0,P1937*INDEX(Scope_Labor_Rates!$I$6:$I$46,V1937-5),0)</f>
        <v>0</v>
      </c>
      <c r="AJ1937" s="181">
        <f>IF(V1937&gt;0,AI1937*INDEX(Scope_Labor_Rates!$H$6:$H$46,V1937-5)*AA1937,0)</f>
        <v>0</v>
      </c>
      <c r="AK1937" s="178">
        <f>IF(V1937&gt;0,P1937*INDEX(Scope_Labor_Rates!$K$6:$K$46,V1937-5),0)</f>
        <v>0</v>
      </c>
      <c r="AL1937" s="181">
        <f>IF(V1937&gt;0,AK1937*INDEX(Scope_Labor_Rates!$J$6:$J$46,V1937-5)*AA1937,0)</f>
        <v>0</v>
      </c>
      <c r="AM1937" s="178">
        <f>IF(V1937&gt;0,P1937*INDEX(Scope_Labor_Rates!$M$6:$M$46,V1937-5),0)</f>
        <v>0</v>
      </c>
      <c r="AN1937" s="178">
        <f>IF(V1937&gt;0,AM1937*INDEX(Scope_Labor_Rates!$L$6:$L$46,V1937-5)*AA1937,0)</f>
        <v>0</v>
      </c>
      <c r="AO1937" s="178">
        <f>IF(V1937&gt;0,P1937*INDEX(Scope_Labor_Rates!$O$6:$O$46,V1937-5)*AA1937,0)</f>
        <v>0</v>
      </c>
      <c r="AP1937" s="181">
        <f>IF(V1937&gt;0,P1937*INDEX(Scope_Labor_Rates!$Q$6:$Q$46,V1937-5)*AA1937,0)</f>
        <v>0</v>
      </c>
      <c r="AQ1937" s="178">
        <f t="shared" si="274"/>
        <v>0</v>
      </c>
      <c r="AR1937" s="178">
        <f t="shared" si="275"/>
        <v>0</v>
      </c>
      <c r="AS1937" s="178">
        <f t="shared" si="276"/>
        <v>0</v>
      </c>
      <c r="AT1937" s="178">
        <f t="shared" si="277"/>
        <v>0</v>
      </c>
      <c r="AU1937">
        <f t="shared" si="278"/>
        <v>0</v>
      </c>
    </row>
    <row r="1938" spans="1:47">
      <c r="A1938" t="str">
        <f>IF(All_Tasks!A1938="","",All_Tasks!A1938)</f>
        <v/>
      </c>
      <c r="B1938" t="str">
        <f>IF(All_Tasks!B1938="","",All_Tasks!B1938)</f>
        <v/>
      </c>
      <c r="C1938" t="str">
        <f>IF(All_Tasks!C1938="","",All_Tasks!C1938)</f>
        <v/>
      </c>
      <c r="D1938" t="str">
        <f>IF(All_Tasks!D1938="","",All_Tasks!D1938)</f>
        <v/>
      </c>
      <c r="E1938" t="str">
        <f>IF(All_Tasks!V1938&lt;&gt;"",All_Tasks!V1938,IF(All_Tasks!E1938&lt;&gt;"",All_Tasks!E1938,""))</f>
        <v/>
      </c>
      <c r="F1938" t="str">
        <f>IF(All_Tasks!F1938="","",All_Tasks!F1938)</f>
        <v/>
      </c>
      <c r="G1938" t="str">
        <f>IF(All_Tasks!G1938="","",All_Tasks!G1938)</f>
        <v/>
      </c>
      <c r="H1938" s="231" t="str">
        <f>IF(All_Tasks!H1938="","",All_Tasks!H1938)</f>
        <v/>
      </c>
      <c r="I1938" t="str">
        <f>IF(All_Tasks!I1938="","",All_Tasks!I1938)</f>
        <v/>
      </c>
      <c r="J1938" t="str">
        <f>IF(All_Tasks!J1938="","",All_Tasks!J1938)</f>
        <v/>
      </c>
      <c r="K1938" t="str">
        <f>IF(All_Tasks!K1938="","",All_Tasks!K1938)</f>
        <v/>
      </c>
      <c r="L1938" s="231" t="str">
        <f>IF(All_Tasks!L1938="","",All_Tasks!L1938)</f>
        <v/>
      </c>
      <c r="M1938" t="str">
        <f>IF(All_Tasks!M1938="","",All_Tasks!M1938)</f>
        <v/>
      </c>
      <c r="N1938" t="str">
        <f>IF(All_Tasks!N1938="","",All_Tasks!N1938)</f>
        <v/>
      </c>
      <c r="O1938" t="str">
        <f>IF(All_Tasks!O1938="","",All_Tasks!O1938)</f>
        <v/>
      </c>
      <c r="P1938" s="181">
        <f>IF(All_Tasks!P1938="",0,All_Tasks!P1938)</f>
        <v>0</v>
      </c>
      <c r="Q1938" s="181">
        <f>IF(All_Tasks!Q1938="",0,All_Tasks!Q1938)</f>
        <v>0</v>
      </c>
      <c r="R1938" s="181">
        <f>IF(All_Tasks!R1938="",0,All_Tasks!R1938)</f>
        <v>0</v>
      </c>
      <c r="S1938" s="181" t="str">
        <f>IF(All_Tasks!S1938="","",All_Tasks!S1938)</f>
        <v/>
      </c>
      <c r="T1938" t="str">
        <f>IF(All_Tasks!T1938="","",All_Tasks!T1938)</f>
        <v/>
      </c>
      <c r="U1938" t="str">
        <f>IF(All_Tasks!U1938="","",All_Tasks!U1938)</f>
        <v/>
      </c>
      <c r="V1938">
        <f>IF(A1938="",0,IFERROR(MATCH(A1938,Scope_Labor_Rates!$A$6:$A$46,0)+5,0))</f>
        <v>0</v>
      </c>
      <c r="W1938" s="178">
        <f>IF(V1938&gt;0,INDEX(Scope_Labor_Rates!$C$6:$C$46,V1938-5),0)</f>
        <v>0</v>
      </c>
      <c r="X1938" s="178">
        <f>IF(V1938&gt;0,INDEX(Scope_Labor_Rates!$C$6:$C$46,V1938-5),0)</f>
        <v>0</v>
      </c>
      <c r="Y1938" s="180">
        <f>IF(V1938&gt;0,INDEX(Scope_Labor_Rates!$S$6:$S$46,V1938-5),0)</f>
        <v>0</v>
      </c>
      <c r="Z1938" s="180">
        <f>IF(V1938&gt;0,INDEX(Scope_Labor_Rates!$R$6:$R$46,V1938-5),1)</f>
        <v>1</v>
      </c>
      <c r="AA1938" s="231">
        <f t="shared" si="270"/>
        <v>0</v>
      </c>
      <c r="AB1938" t="str">
        <f t="shared" si="271"/>
        <v/>
      </c>
      <c r="AC1938" s="178" t="str">
        <f t="shared" si="272"/>
        <v/>
      </c>
      <c r="AD1938" s="181">
        <f t="shared" si="273"/>
        <v>0</v>
      </c>
      <c r="AE1938" s="178">
        <f>IF(V1938&gt;0,P1938*INDEX(Scope_Labor_Rates!$E$6:$E$46,V1938-5),0)</f>
        <v>0</v>
      </c>
      <c r="AF1938" s="181">
        <f>IF(V1938&gt;0,AE1938*INDEX(Scope_Labor_Rates!$D$6:$D$46,V1938-5)*AA1938,0)</f>
        <v>0</v>
      </c>
      <c r="AG1938" s="178">
        <f>IF(V1938&gt;0,P1938*INDEX(Scope_Labor_Rates!$G$6:$G$46,V1938-5),0)</f>
        <v>0</v>
      </c>
      <c r="AH1938" s="181">
        <f>IF(V1938&gt;0,AG1938*INDEX(Scope_Labor_Rates!$F$6:$F$46,V1938-5)*AA1938,0)</f>
        <v>0</v>
      </c>
      <c r="AI1938" s="178">
        <f>IF(V1938&gt;0,P1938*INDEX(Scope_Labor_Rates!$I$6:$I$46,V1938-5),0)</f>
        <v>0</v>
      </c>
      <c r="AJ1938" s="181">
        <f>IF(V1938&gt;0,AI1938*INDEX(Scope_Labor_Rates!$H$6:$H$46,V1938-5)*AA1938,0)</f>
        <v>0</v>
      </c>
      <c r="AK1938" s="178">
        <f>IF(V1938&gt;0,P1938*INDEX(Scope_Labor_Rates!$K$6:$K$46,V1938-5),0)</f>
        <v>0</v>
      </c>
      <c r="AL1938" s="181">
        <f>IF(V1938&gt;0,AK1938*INDEX(Scope_Labor_Rates!$J$6:$J$46,V1938-5)*AA1938,0)</f>
        <v>0</v>
      </c>
      <c r="AM1938" s="178">
        <f>IF(V1938&gt;0,P1938*INDEX(Scope_Labor_Rates!$M$6:$M$46,V1938-5),0)</f>
        <v>0</v>
      </c>
      <c r="AN1938" s="178">
        <f>IF(V1938&gt;0,AM1938*INDEX(Scope_Labor_Rates!$L$6:$L$46,V1938-5)*AA1938,0)</f>
        <v>0</v>
      </c>
      <c r="AO1938" s="178">
        <f>IF(V1938&gt;0,P1938*INDEX(Scope_Labor_Rates!$O$6:$O$46,V1938-5)*AA1938,0)</f>
        <v>0</v>
      </c>
      <c r="AP1938" s="181">
        <f>IF(V1938&gt;0,P1938*INDEX(Scope_Labor_Rates!$Q$6:$Q$46,V1938-5)*AA1938,0)</f>
        <v>0</v>
      </c>
      <c r="AQ1938" s="178">
        <f t="shared" si="274"/>
        <v>0</v>
      </c>
      <c r="AR1938" s="178">
        <f t="shared" si="275"/>
        <v>0</v>
      </c>
      <c r="AS1938" s="178">
        <f t="shared" si="276"/>
        <v>0</v>
      </c>
      <c r="AT1938" s="178">
        <f t="shared" si="277"/>
        <v>0</v>
      </c>
      <c r="AU1938">
        <f t="shared" si="278"/>
        <v>0</v>
      </c>
    </row>
    <row r="1939" spans="1:47">
      <c r="A1939" t="str">
        <f>IF(All_Tasks!A1939="","",All_Tasks!A1939)</f>
        <v/>
      </c>
      <c r="B1939" t="str">
        <f>IF(All_Tasks!B1939="","",All_Tasks!B1939)</f>
        <v/>
      </c>
      <c r="C1939" t="str">
        <f>IF(All_Tasks!C1939="","",All_Tasks!C1939)</f>
        <v/>
      </c>
      <c r="D1939" t="str">
        <f>IF(All_Tasks!D1939="","",All_Tasks!D1939)</f>
        <v/>
      </c>
      <c r="E1939" t="str">
        <f>IF(All_Tasks!V1939&lt;&gt;"",All_Tasks!V1939,IF(All_Tasks!E1939&lt;&gt;"",All_Tasks!E1939,""))</f>
        <v/>
      </c>
      <c r="F1939" t="str">
        <f>IF(All_Tasks!F1939="","",All_Tasks!F1939)</f>
        <v/>
      </c>
      <c r="G1939" t="str">
        <f>IF(All_Tasks!G1939="","",All_Tasks!G1939)</f>
        <v/>
      </c>
      <c r="H1939" s="231" t="str">
        <f>IF(All_Tasks!H1939="","",All_Tasks!H1939)</f>
        <v/>
      </c>
      <c r="I1939" t="str">
        <f>IF(All_Tasks!I1939="","",All_Tasks!I1939)</f>
        <v/>
      </c>
      <c r="J1939" t="str">
        <f>IF(All_Tasks!J1939="","",All_Tasks!J1939)</f>
        <v/>
      </c>
      <c r="K1939" t="str">
        <f>IF(All_Tasks!K1939="","",All_Tasks!K1939)</f>
        <v/>
      </c>
      <c r="L1939" s="231" t="str">
        <f>IF(All_Tasks!L1939="","",All_Tasks!L1939)</f>
        <v/>
      </c>
      <c r="M1939" t="str">
        <f>IF(All_Tasks!M1939="","",All_Tasks!M1939)</f>
        <v/>
      </c>
      <c r="N1939" t="str">
        <f>IF(All_Tasks!N1939="","",All_Tasks!N1939)</f>
        <v/>
      </c>
      <c r="O1939" t="str">
        <f>IF(All_Tasks!O1939="","",All_Tasks!O1939)</f>
        <v/>
      </c>
      <c r="P1939" s="181">
        <f>IF(All_Tasks!P1939="",0,All_Tasks!P1939)</f>
        <v>0</v>
      </c>
      <c r="Q1939" s="181">
        <f>IF(All_Tasks!Q1939="",0,All_Tasks!Q1939)</f>
        <v>0</v>
      </c>
      <c r="R1939" s="181">
        <f>IF(All_Tasks!R1939="",0,All_Tasks!R1939)</f>
        <v>0</v>
      </c>
      <c r="S1939" s="181" t="str">
        <f>IF(All_Tasks!S1939="","",All_Tasks!S1939)</f>
        <v/>
      </c>
      <c r="T1939" t="str">
        <f>IF(All_Tasks!T1939="","",All_Tasks!T1939)</f>
        <v/>
      </c>
      <c r="U1939" t="str">
        <f>IF(All_Tasks!U1939="","",All_Tasks!U1939)</f>
        <v/>
      </c>
      <c r="V1939">
        <f>IF(A1939="",0,IFERROR(MATCH(A1939,Scope_Labor_Rates!$A$6:$A$46,0)+5,0))</f>
        <v>0</v>
      </c>
      <c r="W1939" s="178">
        <f>IF(V1939&gt;0,INDEX(Scope_Labor_Rates!$C$6:$C$46,V1939-5),0)</f>
        <v>0</v>
      </c>
      <c r="X1939" s="178">
        <f>IF(V1939&gt;0,INDEX(Scope_Labor_Rates!$C$6:$C$46,V1939-5),0)</f>
        <v>0</v>
      </c>
      <c r="Y1939" s="180">
        <f>IF(V1939&gt;0,INDEX(Scope_Labor_Rates!$S$6:$S$46,V1939-5),0)</f>
        <v>0</v>
      </c>
      <c r="Z1939" s="180">
        <f>IF(V1939&gt;0,INDEX(Scope_Labor_Rates!$R$6:$R$46,V1939-5),1)</f>
        <v>1</v>
      </c>
      <c r="AA1939" s="231">
        <f t="shared" si="270"/>
        <v>0</v>
      </c>
      <c r="AB1939" t="str">
        <f t="shared" si="271"/>
        <v/>
      </c>
      <c r="AC1939" s="178" t="str">
        <f t="shared" si="272"/>
        <v/>
      </c>
      <c r="AD1939" s="181">
        <f t="shared" si="273"/>
        <v>0</v>
      </c>
      <c r="AE1939" s="178">
        <f>IF(V1939&gt;0,P1939*INDEX(Scope_Labor_Rates!$E$6:$E$46,V1939-5),0)</f>
        <v>0</v>
      </c>
      <c r="AF1939" s="181">
        <f>IF(V1939&gt;0,AE1939*INDEX(Scope_Labor_Rates!$D$6:$D$46,V1939-5)*AA1939,0)</f>
        <v>0</v>
      </c>
      <c r="AG1939" s="178">
        <f>IF(V1939&gt;0,P1939*INDEX(Scope_Labor_Rates!$G$6:$G$46,V1939-5),0)</f>
        <v>0</v>
      </c>
      <c r="AH1939" s="181">
        <f>IF(V1939&gt;0,AG1939*INDEX(Scope_Labor_Rates!$F$6:$F$46,V1939-5)*AA1939,0)</f>
        <v>0</v>
      </c>
      <c r="AI1939" s="178">
        <f>IF(V1939&gt;0,P1939*INDEX(Scope_Labor_Rates!$I$6:$I$46,V1939-5),0)</f>
        <v>0</v>
      </c>
      <c r="AJ1939" s="181">
        <f>IF(V1939&gt;0,AI1939*INDEX(Scope_Labor_Rates!$H$6:$H$46,V1939-5)*AA1939,0)</f>
        <v>0</v>
      </c>
      <c r="AK1939" s="178">
        <f>IF(V1939&gt;0,P1939*INDEX(Scope_Labor_Rates!$K$6:$K$46,V1939-5),0)</f>
        <v>0</v>
      </c>
      <c r="AL1939" s="181">
        <f>IF(V1939&gt;0,AK1939*INDEX(Scope_Labor_Rates!$J$6:$J$46,V1939-5)*AA1939,0)</f>
        <v>0</v>
      </c>
      <c r="AM1939" s="178">
        <f>IF(V1939&gt;0,P1939*INDEX(Scope_Labor_Rates!$M$6:$M$46,V1939-5),0)</f>
        <v>0</v>
      </c>
      <c r="AN1939" s="178">
        <f>IF(V1939&gt;0,AM1939*INDEX(Scope_Labor_Rates!$L$6:$L$46,V1939-5)*AA1939,0)</f>
        <v>0</v>
      </c>
      <c r="AO1939" s="178">
        <f>IF(V1939&gt;0,P1939*INDEX(Scope_Labor_Rates!$O$6:$O$46,V1939-5)*AA1939,0)</f>
        <v>0</v>
      </c>
      <c r="AP1939" s="181">
        <f>IF(V1939&gt;0,P1939*INDEX(Scope_Labor_Rates!$Q$6:$Q$46,V1939-5)*AA1939,0)</f>
        <v>0</v>
      </c>
      <c r="AQ1939" s="178">
        <f t="shared" si="274"/>
        <v>0</v>
      </c>
      <c r="AR1939" s="178">
        <f t="shared" si="275"/>
        <v>0</v>
      </c>
      <c r="AS1939" s="178">
        <f t="shared" si="276"/>
        <v>0</v>
      </c>
      <c r="AT1939" s="178">
        <f t="shared" si="277"/>
        <v>0</v>
      </c>
      <c r="AU1939">
        <f t="shared" si="278"/>
        <v>0</v>
      </c>
    </row>
    <row r="1940" spans="1:47">
      <c r="A1940" t="str">
        <f>IF(All_Tasks!A1940="","",All_Tasks!A1940)</f>
        <v/>
      </c>
      <c r="B1940" t="str">
        <f>IF(All_Tasks!B1940="","",All_Tasks!B1940)</f>
        <v/>
      </c>
      <c r="C1940" t="str">
        <f>IF(All_Tasks!C1940="","",All_Tasks!C1940)</f>
        <v/>
      </c>
      <c r="D1940" t="str">
        <f>IF(All_Tasks!D1940="","",All_Tasks!D1940)</f>
        <v/>
      </c>
      <c r="E1940" t="str">
        <f>IF(All_Tasks!V1940&lt;&gt;"",All_Tasks!V1940,IF(All_Tasks!E1940&lt;&gt;"",All_Tasks!E1940,""))</f>
        <v/>
      </c>
      <c r="F1940" t="str">
        <f>IF(All_Tasks!F1940="","",All_Tasks!F1940)</f>
        <v/>
      </c>
      <c r="G1940" t="str">
        <f>IF(All_Tasks!G1940="","",All_Tasks!G1940)</f>
        <v/>
      </c>
      <c r="H1940" s="231" t="str">
        <f>IF(All_Tasks!H1940="","",All_Tasks!H1940)</f>
        <v/>
      </c>
      <c r="I1940" t="str">
        <f>IF(All_Tasks!I1940="","",All_Tasks!I1940)</f>
        <v/>
      </c>
      <c r="J1940" t="str">
        <f>IF(All_Tasks!J1940="","",All_Tasks!J1940)</f>
        <v/>
      </c>
      <c r="K1940" t="str">
        <f>IF(All_Tasks!K1940="","",All_Tasks!K1940)</f>
        <v/>
      </c>
      <c r="L1940" s="231" t="str">
        <f>IF(All_Tasks!L1940="","",All_Tasks!L1940)</f>
        <v/>
      </c>
      <c r="M1940" t="str">
        <f>IF(All_Tasks!M1940="","",All_Tasks!M1940)</f>
        <v/>
      </c>
      <c r="N1940" t="str">
        <f>IF(All_Tasks!N1940="","",All_Tasks!N1940)</f>
        <v/>
      </c>
      <c r="O1940" t="str">
        <f>IF(All_Tasks!O1940="","",All_Tasks!O1940)</f>
        <v/>
      </c>
      <c r="P1940" s="181">
        <f>IF(All_Tasks!P1940="",0,All_Tasks!P1940)</f>
        <v>0</v>
      </c>
      <c r="Q1940" s="181">
        <f>IF(All_Tasks!Q1940="",0,All_Tasks!Q1940)</f>
        <v>0</v>
      </c>
      <c r="R1940" s="181">
        <f>IF(All_Tasks!R1940="",0,All_Tasks!R1940)</f>
        <v>0</v>
      </c>
      <c r="S1940" s="181" t="str">
        <f>IF(All_Tasks!S1940="","",All_Tasks!S1940)</f>
        <v/>
      </c>
      <c r="T1940" t="str">
        <f>IF(All_Tasks!T1940="","",All_Tasks!T1940)</f>
        <v/>
      </c>
      <c r="U1940" t="str">
        <f>IF(All_Tasks!U1940="","",All_Tasks!U1940)</f>
        <v/>
      </c>
      <c r="V1940">
        <f>IF(A1940="",0,IFERROR(MATCH(A1940,Scope_Labor_Rates!$A$6:$A$46,0)+5,0))</f>
        <v>0</v>
      </c>
      <c r="W1940" s="178">
        <f>IF(V1940&gt;0,INDEX(Scope_Labor_Rates!$C$6:$C$46,V1940-5),0)</f>
        <v>0</v>
      </c>
      <c r="X1940" s="178">
        <f>IF(V1940&gt;0,INDEX(Scope_Labor_Rates!$C$6:$C$46,V1940-5),0)</f>
        <v>0</v>
      </c>
      <c r="Y1940" s="180">
        <f>IF(V1940&gt;0,INDEX(Scope_Labor_Rates!$S$6:$S$46,V1940-5),0)</f>
        <v>0</v>
      </c>
      <c r="Z1940" s="180">
        <f>IF(V1940&gt;0,INDEX(Scope_Labor_Rates!$R$6:$R$46,V1940-5),1)</f>
        <v>1</v>
      </c>
      <c r="AA1940" s="231">
        <f t="shared" si="270"/>
        <v>0</v>
      </c>
      <c r="AB1940" t="str">
        <f t="shared" si="271"/>
        <v/>
      </c>
      <c r="AC1940" s="178" t="str">
        <f t="shared" si="272"/>
        <v/>
      </c>
      <c r="AD1940" s="181">
        <f t="shared" si="273"/>
        <v>0</v>
      </c>
      <c r="AE1940" s="178">
        <f>IF(V1940&gt;0,P1940*INDEX(Scope_Labor_Rates!$E$6:$E$46,V1940-5),0)</f>
        <v>0</v>
      </c>
      <c r="AF1940" s="181">
        <f>IF(V1940&gt;0,AE1940*INDEX(Scope_Labor_Rates!$D$6:$D$46,V1940-5)*AA1940,0)</f>
        <v>0</v>
      </c>
      <c r="AG1940" s="178">
        <f>IF(V1940&gt;0,P1940*INDEX(Scope_Labor_Rates!$G$6:$G$46,V1940-5),0)</f>
        <v>0</v>
      </c>
      <c r="AH1940" s="181">
        <f>IF(V1940&gt;0,AG1940*INDEX(Scope_Labor_Rates!$F$6:$F$46,V1940-5)*AA1940,0)</f>
        <v>0</v>
      </c>
      <c r="AI1940" s="178">
        <f>IF(V1940&gt;0,P1940*INDEX(Scope_Labor_Rates!$I$6:$I$46,V1940-5),0)</f>
        <v>0</v>
      </c>
      <c r="AJ1940" s="181">
        <f>IF(V1940&gt;0,AI1940*INDEX(Scope_Labor_Rates!$H$6:$H$46,V1940-5)*AA1940,0)</f>
        <v>0</v>
      </c>
      <c r="AK1940" s="178">
        <f>IF(V1940&gt;0,P1940*INDEX(Scope_Labor_Rates!$K$6:$K$46,V1940-5),0)</f>
        <v>0</v>
      </c>
      <c r="AL1940" s="181">
        <f>IF(V1940&gt;0,AK1940*INDEX(Scope_Labor_Rates!$J$6:$J$46,V1940-5)*AA1940,0)</f>
        <v>0</v>
      </c>
      <c r="AM1940" s="178">
        <f>IF(V1940&gt;0,P1940*INDEX(Scope_Labor_Rates!$M$6:$M$46,V1940-5),0)</f>
        <v>0</v>
      </c>
      <c r="AN1940" s="178">
        <f>IF(V1940&gt;0,AM1940*INDEX(Scope_Labor_Rates!$L$6:$L$46,V1940-5)*AA1940,0)</f>
        <v>0</v>
      </c>
      <c r="AO1940" s="178">
        <f>IF(V1940&gt;0,P1940*INDEX(Scope_Labor_Rates!$O$6:$O$46,V1940-5)*AA1940,0)</f>
        <v>0</v>
      </c>
      <c r="AP1940" s="181">
        <f>IF(V1940&gt;0,P1940*INDEX(Scope_Labor_Rates!$Q$6:$Q$46,V1940-5)*AA1940,0)</f>
        <v>0</v>
      </c>
      <c r="AQ1940" s="178">
        <f t="shared" si="274"/>
        <v>0</v>
      </c>
      <c r="AR1940" s="178">
        <f t="shared" si="275"/>
        <v>0</v>
      </c>
      <c r="AS1940" s="178">
        <f t="shared" si="276"/>
        <v>0</v>
      </c>
      <c r="AT1940" s="178">
        <f t="shared" si="277"/>
        <v>0</v>
      </c>
      <c r="AU1940">
        <f t="shared" si="278"/>
        <v>0</v>
      </c>
    </row>
    <row r="1941" spans="1:47">
      <c r="A1941" t="str">
        <f>IF(All_Tasks!A1941="","",All_Tasks!A1941)</f>
        <v/>
      </c>
      <c r="B1941" t="str">
        <f>IF(All_Tasks!B1941="","",All_Tasks!B1941)</f>
        <v/>
      </c>
      <c r="C1941" t="str">
        <f>IF(All_Tasks!C1941="","",All_Tasks!C1941)</f>
        <v/>
      </c>
      <c r="D1941" t="str">
        <f>IF(All_Tasks!D1941="","",All_Tasks!D1941)</f>
        <v/>
      </c>
      <c r="E1941" t="str">
        <f>IF(All_Tasks!V1941&lt;&gt;"",All_Tasks!V1941,IF(All_Tasks!E1941&lt;&gt;"",All_Tasks!E1941,""))</f>
        <v/>
      </c>
      <c r="F1941" t="str">
        <f>IF(All_Tasks!F1941="","",All_Tasks!F1941)</f>
        <v/>
      </c>
      <c r="G1941" t="str">
        <f>IF(All_Tasks!G1941="","",All_Tasks!G1941)</f>
        <v/>
      </c>
      <c r="H1941" s="231" t="str">
        <f>IF(All_Tasks!H1941="","",All_Tasks!H1941)</f>
        <v/>
      </c>
      <c r="I1941" t="str">
        <f>IF(All_Tasks!I1941="","",All_Tasks!I1941)</f>
        <v/>
      </c>
      <c r="J1941" t="str">
        <f>IF(All_Tasks!J1941="","",All_Tasks!J1941)</f>
        <v/>
      </c>
      <c r="K1941" t="str">
        <f>IF(All_Tasks!K1941="","",All_Tasks!K1941)</f>
        <v/>
      </c>
      <c r="L1941" s="231" t="str">
        <f>IF(All_Tasks!L1941="","",All_Tasks!L1941)</f>
        <v/>
      </c>
      <c r="M1941" t="str">
        <f>IF(All_Tasks!M1941="","",All_Tasks!M1941)</f>
        <v/>
      </c>
      <c r="N1941" t="str">
        <f>IF(All_Tasks!N1941="","",All_Tasks!N1941)</f>
        <v/>
      </c>
      <c r="O1941" t="str">
        <f>IF(All_Tasks!O1941="","",All_Tasks!O1941)</f>
        <v/>
      </c>
      <c r="P1941" s="181">
        <f>IF(All_Tasks!P1941="",0,All_Tasks!P1941)</f>
        <v>0</v>
      </c>
      <c r="Q1941" s="181">
        <f>IF(All_Tasks!Q1941="",0,All_Tasks!Q1941)</f>
        <v>0</v>
      </c>
      <c r="R1941" s="181">
        <f>IF(All_Tasks!R1941="",0,All_Tasks!R1941)</f>
        <v>0</v>
      </c>
      <c r="S1941" s="181" t="str">
        <f>IF(All_Tasks!S1941="","",All_Tasks!S1941)</f>
        <v/>
      </c>
      <c r="T1941" t="str">
        <f>IF(All_Tasks!T1941="","",All_Tasks!T1941)</f>
        <v/>
      </c>
      <c r="U1941" t="str">
        <f>IF(All_Tasks!U1941="","",All_Tasks!U1941)</f>
        <v/>
      </c>
      <c r="V1941">
        <f>IF(A1941="",0,IFERROR(MATCH(A1941,Scope_Labor_Rates!$A$6:$A$46,0)+5,0))</f>
        <v>0</v>
      </c>
      <c r="W1941" s="178">
        <f>IF(V1941&gt;0,INDEX(Scope_Labor_Rates!$C$6:$C$46,V1941-5),0)</f>
        <v>0</v>
      </c>
      <c r="X1941" s="178">
        <f>IF(V1941&gt;0,INDEX(Scope_Labor_Rates!$C$6:$C$46,V1941-5),0)</f>
        <v>0</v>
      </c>
      <c r="Y1941" s="180">
        <f>IF(V1941&gt;0,INDEX(Scope_Labor_Rates!$S$6:$S$46,V1941-5),0)</f>
        <v>0</v>
      </c>
      <c r="Z1941" s="180">
        <f>IF(V1941&gt;0,INDEX(Scope_Labor_Rates!$R$6:$R$46,V1941-5),1)</f>
        <v>1</v>
      </c>
      <c r="AA1941" s="231">
        <f t="shared" si="270"/>
        <v>0</v>
      </c>
      <c r="AB1941" t="str">
        <f t="shared" si="271"/>
        <v/>
      </c>
      <c r="AC1941" s="178" t="str">
        <f t="shared" si="272"/>
        <v/>
      </c>
      <c r="AD1941" s="181">
        <f t="shared" si="273"/>
        <v>0</v>
      </c>
      <c r="AE1941" s="178">
        <f>IF(V1941&gt;0,P1941*INDEX(Scope_Labor_Rates!$E$6:$E$46,V1941-5),0)</f>
        <v>0</v>
      </c>
      <c r="AF1941" s="181">
        <f>IF(V1941&gt;0,AE1941*INDEX(Scope_Labor_Rates!$D$6:$D$46,V1941-5)*AA1941,0)</f>
        <v>0</v>
      </c>
      <c r="AG1941" s="178">
        <f>IF(V1941&gt;0,P1941*INDEX(Scope_Labor_Rates!$G$6:$G$46,V1941-5),0)</f>
        <v>0</v>
      </c>
      <c r="AH1941" s="181">
        <f>IF(V1941&gt;0,AG1941*INDEX(Scope_Labor_Rates!$F$6:$F$46,V1941-5)*AA1941,0)</f>
        <v>0</v>
      </c>
      <c r="AI1941" s="178">
        <f>IF(V1941&gt;0,P1941*INDEX(Scope_Labor_Rates!$I$6:$I$46,V1941-5),0)</f>
        <v>0</v>
      </c>
      <c r="AJ1941" s="181">
        <f>IF(V1941&gt;0,AI1941*INDEX(Scope_Labor_Rates!$H$6:$H$46,V1941-5)*AA1941,0)</f>
        <v>0</v>
      </c>
      <c r="AK1941" s="178">
        <f>IF(V1941&gt;0,P1941*INDEX(Scope_Labor_Rates!$K$6:$K$46,V1941-5),0)</f>
        <v>0</v>
      </c>
      <c r="AL1941" s="181">
        <f>IF(V1941&gt;0,AK1941*INDEX(Scope_Labor_Rates!$J$6:$J$46,V1941-5)*AA1941,0)</f>
        <v>0</v>
      </c>
      <c r="AM1941" s="178">
        <f>IF(V1941&gt;0,P1941*INDEX(Scope_Labor_Rates!$M$6:$M$46,V1941-5),0)</f>
        <v>0</v>
      </c>
      <c r="AN1941" s="178">
        <f>IF(V1941&gt;0,AM1941*INDEX(Scope_Labor_Rates!$L$6:$L$46,V1941-5)*AA1941,0)</f>
        <v>0</v>
      </c>
      <c r="AO1941" s="178">
        <f>IF(V1941&gt;0,P1941*INDEX(Scope_Labor_Rates!$O$6:$O$46,V1941-5)*AA1941,0)</f>
        <v>0</v>
      </c>
      <c r="AP1941" s="181">
        <f>IF(V1941&gt;0,P1941*INDEX(Scope_Labor_Rates!$Q$6:$Q$46,V1941-5)*AA1941,0)</f>
        <v>0</v>
      </c>
      <c r="AQ1941" s="178">
        <f t="shared" si="274"/>
        <v>0</v>
      </c>
      <c r="AR1941" s="178">
        <f t="shared" si="275"/>
        <v>0</v>
      </c>
      <c r="AS1941" s="178">
        <f t="shared" si="276"/>
        <v>0</v>
      </c>
      <c r="AT1941" s="178">
        <f t="shared" si="277"/>
        <v>0</v>
      </c>
      <c r="AU1941">
        <f t="shared" si="278"/>
        <v>0</v>
      </c>
    </row>
    <row r="1942" spans="1:47">
      <c r="A1942" t="str">
        <f>IF(All_Tasks!A1942="","",All_Tasks!A1942)</f>
        <v/>
      </c>
      <c r="B1942" t="str">
        <f>IF(All_Tasks!B1942="","",All_Tasks!B1942)</f>
        <v/>
      </c>
      <c r="C1942" t="str">
        <f>IF(All_Tasks!C1942="","",All_Tasks!C1942)</f>
        <v/>
      </c>
      <c r="D1942" t="str">
        <f>IF(All_Tasks!D1942="","",All_Tasks!D1942)</f>
        <v/>
      </c>
      <c r="E1942" t="str">
        <f>IF(All_Tasks!V1942&lt;&gt;"",All_Tasks!V1942,IF(All_Tasks!E1942&lt;&gt;"",All_Tasks!E1942,""))</f>
        <v/>
      </c>
      <c r="F1942" t="str">
        <f>IF(All_Tasks!F1942="","",All_Tasks!F1942)</f>
        <v/>
      </c>
      <c r="G1942" t="str">
        <f>IF(All_Tasks!G1942="","",All_Tasks!G1942)</f>
        <v/>
      </c>
      <c r="H1942" s="231" t="str">
        <f>IF(All_Tasks!H1942="","",All_Tasks!H1942)</f>
        <v/>
      </c>
      <c r="I1942" t="str">
        <f>IF(All_Tasks!I1942="","",All_Tasks!I1942)</f>
        <v/>
      </c>
      <c r="J1942" t="str">
        <f>IF(All_Tasks!J1942="","",All_Tasks!J1942)</f>
        <v/>
      </c>
      <c r="K1942" t="str">
        <f>IF(All_Tasks!K1942="","",All_Tasks!K1942)</f>
        <v/>
      </c>
      <c r="L1942" s="231" t="str">
        <f>IF(All_Tasks!L1942="","",All_Tasks!L1942)</f>
        <v/>
      </c>
      <c r="M1942" t="str">
        <f>IF(All_Tasks!M1942="","",All_Tasks!M1942)</f>
        <v/>
      </c>
      <c r="N1942" t="str">
        <f>IF(All_Tasks!N1942="","",All_Tasks!N1942)</f>
        <v/>
      </c>
      <c r="O1942" t="str">
        <f>IF(All_Tasks!O1942="","",All_Tasks!O1942)</f>
        <v/>
      </c>
      <c r="P1942" s="181">
        <f>IF(All_Tasks!P1942="",0,All_Tasks!P1942)</f>
        <v>0</v>
      </c>
      <c r="Q1942" s="181">
        <f>IF(All_Tasks!Q1942="",0,All_Tasks!Q1942)</f>
        <v>0</v>
      </c>
      <c r="R1942" s="181">
        <f>IF(All_Tasks!R1942="",0,All_Tasks!R1942)</f>
        <v>0</v>
      </c>
      <c r="S1942" s="181" t="str">
        <f>IF(All_Tasks!S1942="","",All_Tasks!S1942)</f>
        <v/>
      </c>
      <c r="T1942" t="str">
        <f>IF(All_Tasks!T1942="","",All_Tasks!T1942)</f>
        <v/>
      </c>
      <c r="U1942" t="str">
        <f>IF(All_Tasks!U1942="","",All_Tasks!U1942)</f>
        <v/>
      </c>
      <c r="V1942">
        <f>IF(A1942="",0,IFERROR(MATCH(A1942,Scope_Labor_Rates!$A$6:$A$46,0)+5,0))</f>
        <v>0</v>
      </c>
      <c r="W1942" s="178">
        <f>IF(V1942&gt;0,INDEX(Scope_Labor_Rates!$C$6:$C$46,V1942-5),0)</f>
        <v>0</v>
      </c>
      <c r="X1942" s="178">
        <f>IF(V1942&gt;0,INDEX(Scope_Labor_Rates!$C$6:$C$46,V1942-5),0)</f>
        <v>0</v>
      </c>
      <c r="Y1942" s="180">
        <f>IF(V1942&gt;0,INDEX(Scope_Labor_Rates!$S$6:$S$46,V1942-5),0)</f>
        <v>0</v>
      </c>
      <c r="Z1942" s="180">
        <f>IF(V1942&gt;0,INDEX(Scope_Labor_Rates!$R$6:$R$46,V1942-5),1)</f>
        <v>1</v>
      </c>
      <c r="AA1942" s="231">
        <f t="shared" si="270"/>
        <v>0</v>
      </c>
      <c r="AB1942" t="str">
        <f t="shared" si="271"/>
        <v/>
      </c>
      <c r="AC1942" s="178" t="str">
        <f t="shared" si="272"/>
        <v/>
      </c>
      <c r="AD1942" s="181">
        <f t="shared" si="273"/>
        <v>0</v>
      </c>
      <c r="AE1942" s="178">
        <f>IF(V1942&gt;0,P1942*INDEX(Scope_Labor_Rates!$E$6:$E$46,V1942-5),0)</f>
        <v>0</v>
      </c>
      <c r="AF1942" s="181">
        <f>IF(V1942&gt;0,AE1942*INDEX(Scope_Labor_Rates!$D$6:$D$46,V1942-5)*AA1942,0)</f>
        <v>0</v>
      </c>
      <c r="AG1942" s="178">
        <f>IF(V1942&gt;0,P1942*INDEX(Scope_Labor_Rates!$G$6:$G$46,V1942-5),0)</f>
        <v>0</v>
      </c>
      <c r="AH1942" s="181">
        <f>IF(V1942&gt;0,AG1942*INDEX(Scope_Labor_Rates!$F$6:$F$46,V1942-5)*AA1942,0)</f>
        <v>0</v>
      </c>
      <c r="AI1942" s="178">
        <f>IF(V1942&gt;0,P1942*INDEX(Scope_Labor_Rates!$I$6:$I$46,V1942-5),0)</f>
        <v>0</v>
      </c>
      <c r="AJ1942" s="181">
        <f>IF(V1942&gt;0,AI1942*INDEX(Scope_Labor_Rates!$H$6:$H$46,V1942-5)*AA1942,0)</f>
        <v>0</v>
      </c>
      <c r="AK1942" s="178">
        <f>IF(V1942&gt;0,P1942*INDEX(Scope_Labor_Rates!$K$6:$K$46,V1942-5),0)</f>
        <v>0</v>
      </c>
      <c r="AL1942" s="181">
        <f>IF(V1942&gt;0,AK1942*INDEX(Scope_Labor_Rates!$J$6:$J$46,V1942-5)*AA1942,0)</f>
        <v>0</v>
      </c>
      <c r="AM1942" s="178">
        <f>IF(V1942&gt;0,P1942*INDEX(Scope_Labor_Rates!$M$6:$M$46,V1942-5),0)</f>
        <v>0</v>
      </c>
      <c r="AN1942" s="178">
        <f>IF(V1942&gt;0,AM1942*INDEX(Scope_Labor_Rates!$L$6:$L$46,V1942-5)*AA1942,0)</f>
        <v>0</v>
      </c>
      <c r="AO1942" s="178">
        <f>IF(V1942&gt;0,P1942*INDEX(Scope_Labor_Rates!$O$6:$O$46,V1942-5)*AA1942,0)</f>
        <v>0</v>
      </c>
      <c r="AP1942" s="181">
        <f>IF(V1942&gt;0,P1942*INDEX(Scope_Labor_Rates!$Q$6:$Q$46,V1942-5)*AA1942,0)</f>
        <v>0</v>
      </c>
      <c r="AQ1942" s="178">
        <f t="shared" si="274"/>
        <v>0</v>
      </c>
      <c r="AR1942" s="178">
        <f t="shared" si="275"/>
        <v>0</v>
      </c>
      <c r="AS1942" s="178">
        <f t="shared" si="276"/>
        <v>0</v>
      </c>
      <c r="AT1942" s="178">
        <f t="shared" si="277"/>
        <v>0</v>
      </c>
      <c r="AU1942">
        <f t="shared" si="278"/>
        <v>0</v>
      </c>
    </row>
    <row r="1943" spans="1:47">
      <c r="A1943" t="str">
        <f>IF(All_Tasks!A1943="","",All_Tasks!A1943)</f>
        <v/>
      </c>
      <c r="B1943" t="str">
        <f>IF(All_Tasks!B1943="","",All_Tasks!B1943)</f>
        <v/>
      </c>
      <c r="C1943" t="str">
        <f>IF(All_Tasks!C1943="","",All_Tasks!C1943)</f>
        <v/>
      </c>
      <c r="D1943" t="str">
        <f>IF(All_Tasks!D1943="","",All_Tasks!D1943)</f>
        <v/>
      </c>
      <c r="E1943" t="str">
        <f>IF(All_Tasks!V1943&lt;&gt;"",All_Tasks!V1943,IF(All_Tasks!E1943&lt;&gt;"",All_Tasks!E1943,""))</f>
        <v/>
      </c>
      <c r="F1943" t="str">
        <f>IF(All_Tasks!F1943="","",All_Tasks!F1943)</f>
        <v/>
      </c>
      <c r="G1943" t="str">
        <f>IF(All_Tasks!G1943="","",All_Tasks!G1943)</f>
        <v/>
      </c>
      <c r="H1943" s="231" t="str">
        <f>IF(All_Tasks!H1943="","",All_Tasks!H1943)</f>
        <v/>
      </c>
      <c r="I1943" t="str">
        <f>IF(All_Tasks!I1943="","",All_Tasks!I1943)</f>
        <v/>
      </c>
      <c r="J1943" t="str">
        <f>IF(All_Tasks!J1943="","",All_Tasks!J1943)</f>
        <v/>
      </c>
      <c r="K1943" t="str">
        <f>IF(All_Tasks!K1943="","",All_Tasks!K1943)</f>
        <v/>
      </c>
      <c r="L1943" s="231" t="str">
        <f>IF(All_Tasks!L1943="","",All_Tasks!L1943)</f>
        <v/>
      </c>
      <c r="M1943" t="str">
        <f>IF(All_Tasks!M1943="","",All_Tasks!M1943)</f>
        <v/>
      </c>
      <c r="N1943" t="str">
        <f>IF(All_Tasks!N1943="","",All_Tasks!N1943)</f>
        <v/>
      </c>
      <c r="O1943" t="str">
        <f>IF(All_Tasks!O1943="","",All_Tasks!O1943)</f>
        <v/>
      </c>
      <c r="P1943" s="181">
        <f>IF(All_Tasks!P1943="",0,All_Tasks!P1943)</f>
        <v>0</v>
      </c>
      <c r="Q1943" s="181">
        <f>IF(All_Tasks!Q1943="",0,All_Tasks!Q1943)</f>
        <v>0</v>
      </c>
      <c r="R1943" s="181">
        <f>IF(All_Tasks!R1943="",0,All_Tasks!R1943)</f>
        <v>0</v>
      </c>
      <c r="S1943" s="181" t="str">
        <f>IF(All_Tasks!S1943="","",All_Tasks!S1943)</f>
        <v/>
      </c>
      <c r="T1943" t="str">
        <f>IF(All_Tasks!T1943="","",All_Tasks!T1943)</f>
        <v/>
      </c>
      <c r="U1943" t="str">
        <f>IF(All_Tasks!U1943="","",All_Tasks!U1943)</f>
        <v/>
      </c>
      <c r="V1943">
        <f>IF(A1943="",0,IFERROR(MATCH(A1943,Scope_Labor_Rates!$A$6:$A$46,0)+5,0))</f>
        <v>0</v>
      </c>
      <c r="W1943" s="178">
        <f>IF(V1943&gt;0,INDEX(Scope_Labor_Rates!$C$6:$C$46,V1943-5),0)</f>
        <v>0</v>
      </c>
      <c r="X1943" s="178">
        <f>IF(V1943&gt;0,INDEX(Scope_Labor_Rates!$C$6:$C$46,V1943-5),0)</f>
        <v>0</v>
      </c>
      <c r="Y1943" s="180">
        <f>IF(V1943&gt;0,INDEX(Scope_Labor_Rates!$S$6:$S$46,V1943-5),0)</f>
        <v>0</v>
      </c>
      <c r="Z1943" s="180">
        <f>IF(V1943&gt;0,INDEX(Scope_Labor_Rates!$R$6:$R$46,V1943-5),1)</f>
        <v>1</v>
      </c>
      <c r="AA1943" s="231">
        <f t="shared" si="270"/>
        <v>0</v>
      </c>
      <c r="AB1943" t="str">
        <f t="shared" si="271"/>
        <v/>
      </c>
      <c r="AC1943" s="178" t="str">
        <f t="shared" si="272"/>
        <v/>
      </c>
      <c r="AD1943" s="181">
        <f t="shared" si="273"/>
        <v>0</v>
      </c>
      <c r="AE1943" s="178">
        <f>IF(V1943&gt;0,P1943*INDEX(Scope_Labor_Rates!$E$6:$E$46,V1943-5),0)</f>
        <v>0</v>
      </c>
      <c r="AF1943" s="181">
        <f>IF(V1943&gt;0,AE1943*INDEX(Scope_Labor_Rates!$D$6:$D$46,V1943-5)*AA1943,0)</f>
        <v>0</v>
      </c>
      <c r="AG1943" s="178">
        <f>IF(V1943&gt;0,P1943*INDEX(Scope_Labor_Rates!$G$6:$G$46,V1943-5),0)</f>
        <v>0</v>
      </c>
      <c r="AH1943" s="181">
        <f>IF(V1943&gt;0,AG1943*INDEX(Scope_Labor_Rates!$F$6:$F$46,V1943-5)*AA1943,0)</f>
        <v>0</v>
      </c>
      <c r="AI1943" s="178">
        <f>IF(V1943&gt;0,P1943*INDEX(Scope_Labor_Rates!$I$6:$I$46,V1943-5),0)</f>
        <v>0</v>
      </c>
      <c r="AJ1943" s="181">
        <f>IF(V1943&gt;0,AI1943*INDEX(Scope_Labor_Rates!$H$6:$H$46,V1943-5)*AA1943,0)</f>
        <v>0</v>
      </c>
      <c r="AK1943" s="178">
        <f>IF(V1943&gt;0,P1943*INDEX(Scope_Labor_Rates!$K$6:$K$46,V1943-5),0)</f>
        <v>0</v>
      </c>
      <c r="AL1943" s="181">
        <f>IF(V1943&gt;0,AK1943*INDEX(Scope_Labor_Rates!$J$6:$J$46,V1943-5)*AA1943,0)</f>
        <v>0</v>
      </c>
      <c r="AM1943" s="178">
        <f>IF(V1943&gt;0,P1943*INDEX(Scope_Labor_Rates!$M$6:$M$46,V1943-5),0)</f>
        <v>0</v>
      </c>
      <c r="AN1943" s="178">
        <f>IF(V1943&gt;0,AM1943*INDEX(Scope_Labor_Rates!$L$6:$L$46,V1943-5)*AA1943,0)</f>
        <v>0</v>
      </c>
      <c r="AO1943" s="178">
        <f>IF(V1943&gt;0,P1943*INDEX(Scope_Labor_Rates!$O$6:$O$46,V1943-5)*AA1943,0)</f>
        <v>0</v>
      </c>
      <c r="AP1943" s="181">
        <f>IF(V1943&gt;0,P1943*INDEX(Scope_Labor_Rates!$Q$6:$Q$46,V1943-5)*AA1943,0)</f>
        <v>0</v>
      </c>
      <c r="AQ1943" s="178">
        <f t="shared" si="274"/>
        <v>0</v>
      </c>
      <c r="AR1943" s="178">
        <f t="shared" si="275"/>
        <v>0</v>
      </c>
      <c r="AS1943" s="178">
        <f t="shared" si="276"/>
        <v>0</v>
      </c>
      <c r="AT1943" s="178">
        <f t="shared" si="277"/>
        <v>0</v>
      </c>
      <c r="AU1943">
        <f t="shared" si="278"/>
        <v>0</v>
      </c>
    </row>
    <row r="1944" spans="1:47">
      <c r="A1944" t="str">
        <f>IF(All_Tasks!A1944="","",All_Tasks!A1944)</f>
        <v/>
      </c>
      <c r="B1944" t="str">
        <f>IF(All_Tasks!B1944="","",All_Tasks!B1944)</f>
        <v/>
      </c>
      <c r="C1944" t="str">
        <f>IF(All_Tasks!C1944="","",All_Tasks!C1944)</f>
        <v/>
      </c>
      <c r="D1944" t="str">
        <f>IF(All_Tasks!D1944="","",All_Tasks!D1944)</f>
        <v/>
      </c>
      <c r="E1944" t="str">
        <f>IF(All_Tasks!V1944&lt;&gt;"",All_Tasks!V1944,IF(All_Tasks!E1944&lt;&gt;"",All_Tasks!E1944,""))</f>
        <v/>
      </c>
      <c r="F1944" t="str">
        <f>IF(All_Tasks!F1944="","",All_Tasks!F1944)</f>
        <v/>
      </c>
      <c r="G1944" t="str">
        <f>IF(All_Tasks!G1944="","",All_Tasks!G1944)</f>
        <v/>
      </c>
      <c r="H1944" s="231" t="str">
        <f>IF(All_Tasks!H1944="","",All_Tasks!H1944)</f>
        <v/>
      </c>
      <c r="I1944" t="str">
        <f>IF(All_Tasks!I1944="","",All_Tasks!I1944)</f>
        <v/>
      </c>
      <c r="J1944" t="str">
        <f>IF(All_Tasks!J1944="","",All_Tasks!J1944)</f>
        <v/>
      </c>
      <c r="K1944" t="str">
        <f>IF(All_Tasks!K1944="","",All_Tasks!K1944)</f>
        <v/>
      </c>
      <c r="L1944" s="231" t="str">
        <f>IF(All_Tasks!L1944="","",All_Tasks!L1944)</f>
        <v/>
      </c>
      <c r="M1944" t="str">
        <f>IF(All_Tasks!M1944="","",All_Tasks!M1944)</f>
        <v/>
      </c>
      <c r="N1944" t="str">
        <f>IF(All_Tasks!N1944="","",All_Tasks!N1944)</f>
        <v/>
      </c>
      <c r="O1944" t="str">
        <f>IF(All_Tasks!O1944="","",All_Tasks!O1944)</f>
        <v/>
      </c>
      <c r="P1944" s="181">
        <f>IF(All_Tasks!P1944="",0,All_Tasks!P1944)</f>
        <v>0</v>
      </c>
      <c r="Q1944" s="181">
        <f>IF(All_Tasks!Q1944="",0,All_Tasks!Q1944)</f>
        <v>0</v>
      </c>
      <c r="R1944" s="181">
        <f>IF(All_Tasks!R1944="",0,All_Tasks!R1944)</f>
        <v>0</v>
      </c>
      <c r="S1944" s="181" t="str">
        <f>IF(All_Tasks!S1944="","",All_Tasks!S1944)</f>
        <v/>
      </c>
      <c r="T1944" t="str">
        <f>IF(All_Tasks!T1944="","",All_Tasks!T1944)</f>
        <v/>
      </c>
      <c r="U1944" t="str">
        <f>IF(All_Tasks!U1944="","",All_Tasks!U1944)</f>
        <v/>
      </c>
      <c r="V1944">
        <f>IF(A1944="",0,IFERROR(MATCH(A1944,Scope_Labor_Rates!$A$6:$A$46,0)+5,0))</f>
        <v>0</v>
      </c>
      <c r="W1944" s="178">
        <f>IF(V1944&gt;0,INDEX(Scope_Labor_Rates!$C$6:$C$46,V1944-5),0)</f>
        <v>0</v>
      </c>
      <c r="X1944" s="178">
        <f>IF(V1944&gt;0,INDEX(Scope_Labor_Rates!$C$6:$C$46,V1944-5),0)</f>
        <v>0</v>
      </c>
      <c r="Y1944" s="180">
        <f>IF(V1944&gt;0,INDEX(Scope_Labor_Rates!$S$6:$S$46,V1944-5),0)</f>
        <v>0</v>
      </c>
      <c r="Z1944" s="180">
        <f>IF(V1944&gt;0,INDEX(Scope_Labor_Rates!$R$6:$R$46,V1944-5),1)</f>
        <v>1</v>
      </c>
      <c r="AA1944" s="231">
        <f t="shared" si="270"/>
        <v>0</v>
      </c>
      <c r="AB1944" t="str">
        <f t="shared" si="271"/>
        <v/>
      </c>
      <c r="AC1944" s="178" t="str">
        <f t="shared" si="272"/>
        <v/>
      </c>
      <c r="AD1944" s="181">
        <f t="shared" si="273"/>
        <v>0</v>
      </c>
      <c r="AE1944" s="178">
        <f>IF(V1944&gt;0,P1944*INDEX(Scope_Labor_Rates!$E$6:$E$46,V1944-5),0)</f>
        <v>0</v>
      </c>
      <c r="AF1944" s="181">
        <f>IF(V1944&gt;0,AE1944*INDEX(Scope_Labor_Rates!$D$6:$D$46,V1944-5)*AA1944,0)</f>
        <v>0</v>
      </c>
      <c r="AG1944" s="178">
        <f>IF(V1944&gt;0,P1944*INDEX(Scope_Labor_Rates!$G$6:$G$46,V1944-5),0)</f>
        <v>0</v>
      </c>
      <c r="AH1944" s="181">
        <f>IF(V1944&gt;0,AG1944*INDEX(Scope_Labor_Rates!$F$6:$F$46,V1944-5)*AA1944,0)</f>
        <v>0</v>
      </c>
      <c r="AI1944" s="178">
        <f>IF(V1944&gt;0,P1944*INDEX(Scope_Labor_Rates!$I$6:$I$46,V1944-5),0)</f>
        <v>0</v>
      </c>
      <c r="AJ1944" s="181">
        <f>IF(V1944&gt;0,AI1944*INDEX(Scope_Labor_Rates!$H$6:$H$46,V1944-5)*AA1944,0)</f>
        <v>0</v>
      </c>
      <c r="AK1944" s="178">
        <f>IF(V1944&gt;0,P1944*INDEX(Scope_Labor_Rates!$K$6:$K$46,V1944-5),0)</f>
        <v>0</v>
      </c>
      <c r="AL1944" s="181">
        <f>IF(V1944&gt;0,AK1944*INDEX(Scope_Labor_Rates!$J$6:$J$46,V1944-5)*AA1944,0)</f>
        <v>0</v>
      </c>
      <c r="AM1944" s="178">
        <f>IF(V1944&gt;0,P1944*INDEX(Scope_Labor_Rates!$M$6:$M$46,V1944-5),0)</f>
        <v>0</v>
      </c>
      <c r="AN1944" s="178">
        <f>IF(V1944&gt;0,AM1944*INDEX(Scope_Labor_Rates!$L$6:$L$46,V1944-5)*AA1944,0)</f>
        <v>0</v>
      </c>
      <c r="AO1944" s="178">
        <f>IF(V1944&gt;0,P1944*INDEX(Scope_Labor_Rates!$O$6:$O$46,V1944-5)*AA1944,0)</f>
        <v>0</v>
      </c>
      <c r="AP1944" s="181">
        <f>IF(V1944&gt;0,P1944*INDEX(Scope_Labor_Rates!$Q$6:$Q$46,V1944-5)*AA1944,0)</f>
        <v>0</v>
      </c>
      <c r="AQ1944" s="178">
        <f t="shared" si="274"/>
        <v>0</v>
      </c>
      <c r="AR1944" s="178">
        <f t="shared" si="275"/>
        <v>0</v>
      </c>
      <c r="AS1944" s="178">
        <f t="shared" si="276"/>
        <v>0</v>
      </c>
      <c r="AT1944" s="178">
        <f t="shared" si="277"/>
        <v>0</v>
      </c>
      <c r="AU1944">
        <f t="shared" si="278"/>
        <v>0</v>
      </c>
    </row>
    <row r="1945" spans="1:47">
      <c r="A1945" t="str">
        <f>IF(All_Tasks!A1945="","",All_Tasks!A1945)</f>
        <v/>
      </c>
      <c r="B1945" t="str">
        <f>IF(All_Tasks!B1945="","",All_Tasks!B1945)</f>
        <v/>
      </c>
      <c r="C1945" t="str">
        <f>IF(All_Tasks!C1945="","",All_Tasks!C1945)</f>
        <v/>
      </c>
      <c r="D1945" t="str">
        <f>IF(All_Tasks!D1945="","",All_Tasks!D1945)</f>
        <v/>
      </c>
      <c r="E1945" t="str">
        <f>IF(All_Tasks!V1945&lt;&gt;"",All_Tasks!V1945,IF(All_Tasks!E1945&lt;&gt;"",All_Tasks!E1945,""))</f>
        <v/>
      </c>
      <c r="F1945" t="str">
        <f>IF(All_Tasks!F1945="","",All_Tasks!F1945)</f>
        <v/>
      </c>
      <c r="G1945" t="str">
        <f>IF(All_Tasks!G1945="","",All_Tasks!G1945)</f>
        <v/>
      </c>
      <c r="H1945" s="231" t="str">
        <f>IF(All_Tasks!H1945="","",All_Tasks!H1945)</f>
        <v/>
      </c>
      <c r="I1945" t="str">
        <f>IF(All_Tasks!I1945="","",All_Tasks!I1945)</f>
        <v/>
      </c>
      <c r="J1945" t="str">
        <f>IF(All_Tasks!J1945="","",All_Tasks!J1945)</f>
        <v/>
      </c>
      <c r="K1945" t="str">
        <f>IF(All_Tasks!K1945="","",All_Tasks!K1945)</f>
        <v/>
      </c>
      <c r="L1945" s="231" t="str">
        <f>IF(All_Tasks!L1945="","",All_Tasks!L1945)</f>
        <v/>
      </c>
      <c r="M1945" t="str">
        <f>IF(All_Tasks!M1945="","",All_Tasks!M1945)</f>
        <v/>
      </c>
      <c r="N1945" t="str">
        <f>IF(All_Tasks!N1945="","",All_Tasks!N1945)</f>
        <v/>
      </c>
      <c r="O1945" t="str">
        <f>IF(All_Tasks!O1945="","",All_Tasks!O1945)</f>
        <v/>
      </c>
      <c r="P1945" s="181">
        <f>IF(All_Tasks!P1945="",0,All_Tasks!P1945)</f>
        <v>0</v>
      </c>
      <c r="Q1945" s="181">
        <f>IF(All_Tasks!Q1945="",0,All_Tasks!Q1945)</f>
        <v>0</v>
      </c>
      <c r="R1945" s="181">
        <f>IF(All_Tasks!R1945="",0,All_Tasks!R1945)</f>
        <v>0</v>
      </c>
      <c r="S1945" s="181" t="str">
        <f>IF(All_Tasks!S1945="","",All_Tasks!S1945)</f>
        <v/>
      </c>
      <c r="T1945" t="str">
        <f>IF(All_Tasks!T1945="","",All_Tasks!T1945)</f>
        <v/>
      </c>
      <c r="U1945" t="str">
        <f>IF(All_Tasks!U1945="","",All_Tasks!U1945)</f>
        <v/>
      </c>
      <c r="V1945">
        <f>IF(A1945="",0,IFERROR(MATCH(A1945,Scope_Labor_Rates!$A$6:$A$46,0)+5,0))</f>
        <v>0</v>
      </c>
      <c r="W1945" s="178">
        <f>IF(V1945&gt;0,INDEX(Scope_Labor_Rates!$C$6:$C$46,V1945-5),0)</f>
        <v>0</v>
      </c>
      <c r="X1945" s="178">
        <f>IF(V1945&gt;0,INDEX(Scope_Labor_Rates!$C$6:$C$46,V1945-5),0)</f>
        <v>0</v>
      </c>
      <c r="Y1945" s="180">
        <f>IF(V1945&gt;0,INDEX(Scope_Labor_Rates!$S$6:$S$46,V1945-5),0)</f>
        <v>0</v>
      </c>
      <c r="Z1945" s="180">
        <f>IF(V1945&gt;0,INDEX(Scope_Labor_Rates!$R$6:$R$46,V1945-5),1)</f>
        <v>1</v>
      </c>
      <c r="AA1945" s="231">
        <f t="shared" si="270"/>
        <v>0</v>
      </c>
      <c r="AB1945" t="str">
        <f t="shared" si="271"/>
        <v/>
      </c>
      <c r="AC1945" s="178" t="str">
        <f t="shared" si="272"/>
        <v/>
      </c>
      <c r="AD1945" s="181">
        <f t="shared" si="273"/>
        <v>0</v>
      </c>
      <c r="AE1945" s="178">
        <f>IF(V1945&gt;0,P1945*INDEX(Scope_Labor_Rates!$E$6:$E$46,V1945-5),0)</f>
        <v>0</v>
      </c>
      <c r="AF1945" s="181">
        <f>IF(V1945&gt;0,AE1945*INDEX(Scope_Labor_Rates!$D$6:$D$46,V1945-5)*AA1945,0)</f>
        <v>0</v>
      </c>
      <c r="AG1945" s="178">
        <f>IF(V1945&gt;0,P1945*INDEX(Scope_Labor_Rates!$G$6:$G$46,V1945-5),0)</f>
        <v>0</v>
      </c>
      <c r="AH1945" s="181">
        <f>IF(V1945&gt;0,AG1945*INDEX(Scope_Labor_Rates!$F$6:$F$46,V1945-5)*AA1945,0)</f>
        <v>0</v>
      </c>
      <c r="AI1945" s="178">
        <f>IF(V1945&gt;0,P1945*INDEX(Scope_Labor_Rates!$I$6:$I$46,V1945-5),0)</f>
        <v>0</v>
      </c>
      <c r="AJ1945" s="181">
        <f>IF(V1945&gt;0,AI1945*INDEX(Scope_Labor_Rates!$H$6:$H$46,V1945-5)*AA1945,0)</f>
        <v>0</v>
      </c>
      <c r="AK1945" s="178">
        <f>IF(V1945&gt;0,P1945*INDEX(Scope_Labor_Rates!$K$6:$K$46,V1945-5),0)</f>
        <v>0</v>
      </c>
      <c r="AL1945" s="181">
        <f>IF(V1945&gt;0,AK1945*INDEX(Scope_Labor_Rates!$J$6:$J$46,V1945-5)*AA1945,0)</f>
        <v>0</v>
      </c>
      <c r="AM1945" s="178">
        <f>IF(V1945&gt;0,P1945*INDEX(Scope_Labor_Rates!$M$6:$M$46,V1945-5),0)</f>
        <v>0</v>
      </c>
      <c r="AN1945" s="178">
        <f>IF(V1945&gt;0,AM1945*INDEX(Scope_Labor_Rates!$L$6:$L$46,V1945-5)*AA1945,0)</f>
        <v>0</v>
      </c>
      <c r="AO1945" s="178">
        <f>IF(V1945&gt;0,P1945*INDEX(Scope_Labor_Rates!$O$6:$O$46,V1945-5)*AA1945,0)</f>
        <v>0</v>
      </c>
      <c r="AP1945" s="181">
        <f>IF(V1945&gt;0,P1945*INDEX(Scope_Labor_Rates!$Q$6:$Q$46,V1945-5)*AA1945,0)</f>
        <v>0</v>
      </c>
      <c r="AQ1945" s="178">
        <f t="shared" si="274"/>
        <v>0</v>
      </c>
      <c r="AR1945" s="178">
        <f t="shared" si="275"/>
        <v>0</v>
      </c>
      <c r="AS1945" s="178">
        <f t="shared" si="276"/>
        <v>0</v>
      </c>
      <c r="AT1945" s="178">
        <f t="shared" si="277"/>
        <v>0</v>
      </c>
      <c r="AU1945">
        <f t="shared" si="278"/>
        <v>0</v>
      </c>
    </row>
    <row r="1946" spans="1:47">
      <c r="A1946" t="str">
        <f>IF(All_Tasks!A1946="","",All_Tasks!A1946)</f>
        <v/>
      </c>
      <c r="B1946" t="str">
        <f>IF(All_Tasks!B1946="","",All_Tasks!B1946)</f>
        <v/>
      </c>
      <c r="C1946" t="str">
        <f>IF(All_Tasks!C1946="","",All_Tasks!C1946)</f>
        <v/>
      </c>
      <c r="D1946" t="str">
        <f>IF(All_Tasks!D1946="","",All_Tasks!D1946)</f>
        <v/>
      </c>
      <c r="E1946" t="str">
        <f>IF(All_Tasks!V1946&lt;&gt;"",All_Tasks!V1946,IF(All_Tasks!E1946&lt;&gt;"",All_Tasks!E1946,""))</f>
        <v/>
      </c>
      <c r="F1946" t="str">
        <f>IF(All_Tasks!F1946="","",All_Tasks!F1946)</f>
        <v/>
      </c>
      <c r="G1946" t="str">
        <f>IF(All_Tasks!G1946="","",All_Tasks!G1946)</f>
        <v/>
      </c>
      <c r="H1946" s="231" t="str">
        <f>IF(All_Tasks!H1946="","",All_Tasks!H1946)</f>
        <v/>
      </c>
      <c r="I1946" t="str">
        <f>IF(All_Tasks!I1946="","",All_Tasks!I1946)</f>
        <v/>
      </c>
      <c r="J1946" t="str">
        <f>IF(All_Tasks!J1946="","",All_Tasks!J1946)</f>
        <v/>
      </c>
      <c r="K1946" t="str">
        <f>IF(All_Tasks!K1946="","",All_Tasks!K1946)</f>
        <v/>
      </c>
      <c r="L1946" s="231" t="str">
        <f>IF(All_Tasks!L1946="","",All_Tasks!L1946)</f>
        <v/>
      </c>
      <c r="M1946" t="str">
        <f>IF(All_Tasks!M1946="","",All_Tasks!M1946)</f>
        <v/>
      </c>
      <c r="N1946" t="str">
        <f>IF(All_Tasks!N1946="","",All_Tasks!N1946)</f>
        <v/>
      </c>
      <c r="O1946" t="str">
        <f>IF(All_Tasks!O1946="","",All_Tasks!O1946)</f>
        <v/>
      </c>
      <c r="P1946" s="181">
        <f>IF(All_Tasks!P1946="",0,All_Tasks!P1946)</f>
        <v>0</v>
      </c>
      <c r="Q1946" s="181">
        <f>IF(All_Tasks!Q1946="",0,All_Tasks!Q1946)</f>
        <v>0</v>
      </c>
      <c r="R1946" s="181">
        <f>IF(All_Tasks!R1946="",0,All_Tasks!R1946)</f>
        <v>0</v>
      </c>
      <c r="S1946" s="181" t="str">
        <f>IF(All_Tasks!S1946="","",All_Tasks!S1946)</f>
        <v/>
      </c>
      <c r="T1946" t="str">
        <f>IF(All_Tasks!T1946="","",All_Tasks!T1946)</f>
        <v/>
      </c>
      <c r="U1946" t="str">
        <f>IF(All_Tasks!U1946="","",All_Tasks!U1946)</f>
        <v/>
      </c>
      <c r="V1946">
        <f>IF(A1946="",0,IFERROR(MATCH(A1946,Scope_Labor_Rates!$A$6:$A$46,0)+5,0))</f>
        <v>0</v>
      </c>
      <c r="W1946" s="178">
        <f>IF(V1946&gt;0,INDEX(Scope_Labor_Rates!$C$6:$C$46,V1946-5),0)</f>
        <v>0</v>
      </c>
      <c r="X1946" s="178">
        <f>IF(V1946&gt;0,INDEX(Scope_Labor_Rates!$C$6:$C$46,V1946-5),0)</f>
        <v>0</v>
      </c>
      <c r="Y1946" s="180">
        <f>IF(V1946&gt;0,INDEX(Scope_Labor_Rates!$S$6:$S$46,V1946-5),0)</f>
        <v>0</v>
      </c>
      <c r="Z1946" s="180">
        <f>IF(V1946&gt;0,INDEX(Scope_Labor_Rates!$R$6:$R$46,V1946-5),1)</f>
        <v>1</v>
      </c>
      <c r="AA1946" s="231">
        <f t="shared" si="270"/>
        <v>0</v>
      </c>
      <c r="AB1946" t="str">
        <f t="shared" si="271"/>
        <v/>
      </c>
      <c r="AC1946" s="178" t="str">
        <f t="shared" si="272"/>
        <v/>
      </c>
      <c r="AD1946" s="181">
        <f t="shared" si="273"/>
        <v>0</v>
      </c>
      <c r="AE1946" s="178">
        <f>IF(V1946&gt;0,P1946*INDEX(Scope_Labor_Rates!$E$6:$E$46,V1946-5),0)</f>
        <v>0</v>
      </c>
      <c r="AF1946" s="181">
        <f>IF(V1946&gt;0,AE1946*INDEX(Scope_Labor_Rates!$D$6:$D$46,V1946-5)*AA1946,0)</f>
        <v>0</v>
      </c>
      <c r="AG1946" s="178">
        <f>IF(V1946&gt;0,P1946*INDEX(Scope_Labor_Rates!$G$6:$G$46,V1946-5),0)</f>
        <v>0</v>
      </c>
      <c r="AH1946" s="181">
        <f>IF(V1946&gt;0,AG1946*INDEX(Scope_Labor_Rates!$F$6:$F$46,V1946-5)*AA1946,0)</f>
        <v>0</v>
      </c>
      <c r="AI1946" s="178">
        <f>IF(V1946&gt;0,P1946*INDEX(Scope_Labor_Rates!$I$6:$I$46,V1946-5),0)</f>
        <v>0</v>
      </c>
      <c r="AJ1946" s="181">
        <f>IF(V1946&gt;0,AI1946*INDEX(Scope_Labor_Rates!$H$6:$H$46,V1946-5)*AA1946,0)</f>
        <v>0</v>
      </c>
      <c r="AK1946" s="178">
        <f>IF(V1946&gt;0,P1946*INDEX(Scope_Labor_Rates!$K$6:$K$46,V1946-5),0)</f>
        <v>0</v>
      </c>
      <c r="AL1946" s="181">
        <f>IF(V1946&gt;0,AK1946*INDEX(Scope_Labor_Rates!$J$6:$J$46,V1946-5)*AA1946,0)</f>
        <v>0</v>
      </c>
      <c r="AM1946" s="178">
        <f>IF(V1946&gt;0,P1946*INDEX(Scope_Labor_Rates!$M$6:$M$46,V1946-5),0)</f>
        <v>0</v>
      </c>
      <c r="AN1946" s="178">
        <f>IF(V1946&gt;0,AM1946*INDEX(Scope_Labor_Rates!$L$6:$L$46,V1946-5)*AA1946,0)</f>
        <v>0</v>
      </c>
      <c r="AO1946" s="178">
        <f>IF(V1946&gt;0,P1946*INDEX(Scope_Labor_Rates!$O$6:$O$46,V1946-5)*AA1946,0)</f>
        <v>0</v>
      </c>
      <c r="AP1946" s="181">
        <f>IF(V1946&gt;0,P1946*INDEX(Scope_Labor_Rates!$Q$6:$Q$46,V1946-5)*AA1946,0)</f>
        <v>0</v>
      </c>
      <c r="AQ1946" s="178">
        <f t="shared" si="274"/>
        <v>0</v>
      </c>
      <c r="AR1946" s="178">
        <f t="shared" si="275"/>
        <v>0</v>
      </c>
      <c r="AS1946" s="178">
        <f t="shared" si="276"/>
        <v>0</v>
      </c>
      <c r="AT1946" s="178">
        <f t="shared" si="277"/>
        <v>0</v>
      </c>
      <c r="AU1946">
        <f t="shared" si="278"/>
        <v>0</v>
      </c>
    </row>
    <row r="1947" spans="1:47">
      <c r="A1947" t="str">
        <f>IF(All_Tasks!A1947="","",All_Tasks!A1947)</f>
        <v/>
      </c>
      <c r="B1947" t="str">
        <f>IF(All_Tasks!B1947="","",All_Tasks!B1947)</f>
        <v/>
      </c>
      <c r="C1947" t="str">
        <f>IF(All_Tasks!C1947="","",All_Tasks!C1947)</f>
        <v/>
      </c>
      <c r="D1947" t="str">
        <f>IF(All_Tasks!D1947="","",All_Tasks!D1947)</f>
        <v/>
      </c>
      <c r="E1947" t="str">
        <f>IF(All_Tasks!V1947&lt;&gt;"",All_Tasks!V1947,IF(All_Tasks!E1947&lt;&gt;"",All_Tasks!E1947,""))</f>
        <v/>
      </c>
      <c r="F1947" t="str">
        <f>IF(All_Tasks!F1947="","",All_Tasks!F1947)</f>
        <v/>
      </c>
      <c r="G1947" t="str">
        <f>IF(All_Tasks!G1947="","",All_Tasks!G1947)</f>
        <v/>
      </c>
      <c r="H1947" s="231" t="str">
        <f>IF(All_Tasks!H1947="","",All_Tasks!H1947)</f>
        <v/>
      </c>
      <c r="I1947" t="str">
        <f>IF(All_Tasks!I1947="","",All_Tasks!I1947)</f>
        <v/>
      </c>
      <c r="J1947" t="str">
        <f>IF(All_Tasks!J1947="","",All_Tasks!J1947)</f>
        <v/>
      </c>
      <c r="K1947" t="str">
        <f>IF(All_Tasks!K1947="","",All_Tasks!K1947)</f>
        <v/>
      </c>
      <c r="L1947" s="231" t="str">
        <f>IF(All_Tasks!L1947="","",All_Tasks!L1947)</f>
        <v/>
      </c>
      <c r="M1947" t="str">
        <f>IF(All_Tasks!M1947="","",All_Tasks!M1947)</f>
        <v/>
      </c>
      <c r="N1947" t="str">
        <f>IF(All_Tasks!N1947="","",All_Tasks!N1947)</f>
        <v/>
      </c>
      <c r="O1947" t="str">
        <f>IF(All_Tasks!O1947="","",All_Tasks!O1947)</f>
        <v/>
      </c>
      <c r="P1947" s="181">
        <f>IF(All_Tasks!P1947="",0,All_Tasks!P1947)</f>
        <v>0</v>
      </c>
      <c r="Q1947" s="181">
        <f>IF(All_Tasks!Q1947="",0,All_Tasks!Q1947)</f>
        <v>0</v>
      </c>
      <c r="R1947" s="181">
        <f>IF(All_Tasks!R1947="",0,All_Tasks!R1947)</f>
        <v>0</v>
      </c>
      <c r="S1947" s="181" t="str">
        <f>IF(All_Tasks!S1947="","",All_Tasks!S1947)</f>
        <v/>
      </c>
      <c r="T1947" t="str">
        <f>IF(All_Tasks!T1947="","",All_Tasks!T1947)</f>
        <v/>
      </c>
      <c r="U1947" t="str">
        <f>IF(All_Tasks!U1947="","",All_Tasks!U1947)</f>
        <v/>
      </c>
      <c r="V1947">
        <f>IF(A1947="",0,IFERROR(MATCH(A1947,Scope_Labor_Rates!$A$6:$A$46,0)+5,0))</f>
        <v>0</v>
      </c>
      <c r="W1947" s="178">
        <f>IF(V1947&gt;0,INDEX(Scope_Labor_Rates!$C$6:$C$46,V1947-5),0)</f>
        <v>0</v>
      </c>
      <c r="X1947" s="178">
        <f>IF(V1947&gt;0,INDEX(Scope_Labor_Rates!$C$6:$C$46,V1947-5),0)</f>
        <v>0</v>
      </c>
      <c r="Y1947" s="180">
        <f>IF(V1947&gt;0,INDEX(Scope_Labor_Rates!$S$6:$S$46,V1947-5),0)</f>
        <v>0</v>
      </c>
      <c r="Z1947" s="180">
        <f>IF(V1947&gt;0,INDEX(Scope_Labor_Rates!$R$6:$R$46,V1947-5),1)</f>
        <v>1</v>
      </c>
      <c r="AA1947" s="231">
        <f t="shared" si="270"/>
        <v>0</v>
      </c>
      <c r="AB1947" t="str">
        <f t="shared" si="271"/>
        <v/>
      </c>
      <c r="AC1947" s="178" t="str">
        <f t="shared" si="272"/>
        <v/>
      </c>
      <c r="AD1947" s="181">
        <f t="shared" si="273"/>
        <v>0</v>
      </c>
      <c r="AE1947" s="178">
        <f>IF(V1947&gt;0,P1947*INDEX(Scope_Labor_Rates!$E$6:$E$46,V1947-5),0)</f>
        <v>0</v>
      </c>
      <c r="AF1947" s="181">
        <f>IF(V1947&gt;0,AE1947*INDEX(Scope_Labor_Rates!$D$6:$D$46,V1947-5)*AA1947,0)</f>
        <v>0</v>
      </c>
      <c r="AG1947" s="178">
        <f>IF(V1947&gt;0,P1947*INDEX(Scope_Labor_Rates!$G$6:$G$46,V1947-5),0)</f>
        <v>0</v>
      </c>
      <c r="AH1947" s="181">
        <f>IF(V1947&gt;0,AG1947*INDEX(Scope_Labor_Rates!$F$6:$F$46,V1947-5)*AA1947,0)</f>
        <v>0</v>
      </c>
      <c r="AI1947" s="178">
        <f>IF(V1947&gt;0,P1947*INDEX(Scope_Labor_Rates!$I$6:$I$46,V1947-5),0)</f>
        <v>0</v>
      </c>
      <c r="AJ1947" s="181">
        <f>IF(V1947&gt;0,AI1947*INDEX(Scope_Labor_Rates!$H$6:$H$46,V1947-5)*AA1947,0)</f>
        <v>0</v>
      </c>
      <c r="AK1947" s="178">
        <f>IF(V1947&gt;0,P1947*INDEX(Scope_Labor_Rates!$K$6:$K$46,V1947-5),0)</f>
        <v>0</v>
      </c>
      <c r="AL1947" s="181">
        <f>IF(V1947&gt;0,AK1947*INDEX(Scope_Labor_Rates!$J$6:$J$46,V1947-5)*AA1947,0)</f>
        <v>0</v>
      </c>
      <c r="AM1947" s="178">
        <f>IF(V1947&gt;0,P1947*INDEX(Scope_Labor_Rates!$M$6:$M$46,V1947-5),0)</f>
        <v>0</v>
      </c>
      <c r="AN1947" s="178">
        <f>IF(V1947&gt;0,AM1947*INDEX(Scope_Labor_Rates!$L$6:$L$46,V1947-5)*AA1947,0)</f>
        <v>0</v>
      </c>
      <c r="AO1947" s="178">
        <f>IF(V1947&gt;0,P1947*INDEX(Scope_Labor_Rates!$O$6:$O$46,V1947-5)*AA1947,0)</f>
        <v>0</v>
      </c>
      <c r="AP1947" s="181">
        <f>IF(V1947&gt;0,P1947*INDEX(Scope_Labor_Rates!$Q$6:$Q$46,V1947-5)*AA1947,0)</f>
        <v>0</v>
      </c>
      <c r="AQ1947" s="178">
        <f t="shared" si="274"/>
        <v>0</v>
      </c>
      <c r="AR1947" s="178">
        <f t="shared" si="275"/>
        <v>0</v>
      </c>
      <c r="AS1947" s="178">
        <f t="shared" si="276"/>
        <v>0</v>
      </c>
      <c r="AT1947" s="178">
        <f t="shared" si="277"/>
        <v>0</v>
      </c>
      <c r="AU1947">
        <f t="shared" si="278"/>
        <v>0</v>
      </c>
    </row>
    <row r="1948" spans="1:47">
      <c r="A1948" t="str">
        <f>IF(All_Tasks!A1948="","",All_Tasks!A1948)</f>
        <v/>
      </c>
      <c r="B1948" t="str">
        <f>IF(All_Tasks!B1948="","",All_Tasks!B1948)</f>
        <v/>
      </c>
      <c r="C1948" t="str">
        <f>IF(All_Tasks!C1948="","",All_Tasks!C1948)</f>
        <v/>
      </c>
      <c r="D1948" t="str">
        <f>IF(All_Tasks!D1948="","",All_Tasks!D1948)</f>
        <v/>
      </c>
      <c r="E1948" t="str">
        <f>IF(All_Tasks!V1948&lt;&gt;"",All_Tasks!V1948,IF(All_Tasks!E1948&lt;&gt;"",All_Tasks!E1948,""))</f>
        <v/>
      </c>
      <c r="F1948" t="str">
        <f>IF(All_Tasks!F1948="","",All_Tasks!F1948)</f>
        <v/>
      </c>
      <c r="G1948" t="str">
        <f>IF(All_Tasks!G1948="","",All_Tasks!G1948)</f>
        <v/>
      </c>
      <c r="H1948" s="231" t="str">
        <f>IF(All_Tasks!H1948="","",All_Tasks!H1948)</f>
        <v/>
      </c>
      <c r="I1948" t="str">
        <f>IF(All_Tasks!I1948="","",All_Tasks!I1948)</f>
        <v/>
      </c>
      <c r="J1948" t="str">
        <f>IF(All_Tasks!J1948="","",All_Tasks!J1948)</f>
        <v/>
      </c>
      <c r="K1948" t="str">
        <f>IF(All_Tasks!K1948="","",All_Tasks!K1948)</f>
        <v/>
      </c>
      <c r="L1948" s="231" t="str">
        <f>IF(All_Tasks!L1948="","",All_Tasks!L1948)</f>
        <v/>
      </c>
      <c r="M1948" t="str">
        <f>IF(All_Tasks!M1948="","",All_Tasks!M1948)</f>
        <v/>
      </c>
      <c r="N1948" t="str">
        <f>IF(All_Tasks!N1948="","",All_Tasks!N1948)</f>
        <v/>
      </c>
      <c r="O1948" t="str">
        <f>IF(All_Tasks!O1948="","",All_Tasks!O1948)</f>
        <v/>
      </c>
      <c r="P1948" s="181">
        <f>IF(All_Tasks!P1948="",0,All_Tasks!P1948)</f>
        <v>0</v>
      </c>
      <c r="Q1948" s="181">
        <f>IF(All_Tasks!Q1948="",0,All_Tasks!Q1948)</f>
        <v>0</v>
      </c>
      <c r="R1948" s="181">
        <f>IF(All_Tasks!R1948="",0,All_Tasks!R1948)</f>
        <v>0</v>
      </c>
      <c r="S1948" s="181" t="str">
        <f>IF(All_Tasks!S1948="","",All_Tasks!S1948)</f>
        <v/>
      </c>
      <c r="T1948" t="str">
        <f>IF(All_Tasks!T1948="","",All_Tasks!T1948)</f>
        <v/>
      </c>
      <c r="U1948" t="str">
        <f>IF(All_Tasks!U1948="","",All_Tasks!U1948)</f>
        <v/>
      </c>
      <c r="V1948">
        <f>IF(A1948="",0,IFERROR(MATCH(A1948,Scope_Labor_Rates!$A$6:$A$46,0)+5,0))</f>
        <v>0</v>
      </c>
      <c r="W1948" s="178">
        <f>IF(V1948&gt;0,INDEX(Scope_Labor_Rates!$C$6:$C$46,V1948-5),0)</f>
        <v>0</v>
      </c>
      <c r="X1948" s="178">
        <f>IF(V1948&gt;0,INDEX(Scope_Labor_Rates!$C$6:$C$46,V1948-5),0)</f>
        <v>0</v>
      </c>
      <c r="Y1948" s="180">
        <f>IF(V1948&gt;0,INDEX(Scope_Labor_Rates!$S$6:$S$46,V1948-5),0)</f>
        <v>0</v>
      </c>
      <c r="Z1948" s="180">
        <f>IF(V1948&gt;0,INDEX(Scope_Labor_Rates!$R$6:$R$46,V1948-5),1)</f>
        <v>1</v>
      </c>
      <c r="AA1948" s="231">
        <f t="shared" si="270"/>
        <v>0</v>
      </c>
      <c r="AB1948" t="str">
        <f t="shared" si="271"/>
        <v/>
      </c>
      <c r="AC1948" s="178" t="str">
        <f t="shared" si="272"/>
        <v/>
      </c>
      <c r="AD1948" s="181">
        <f t="shared" si="273"/>
        <v>0</v>
      </c>
      <c r="AE1948" s="178">
        <f>IF(V1948&gt;0,P1948*INDEX(Scope_Labor_Rates!$E$6:$E$46,V1948-5),0)</f>
        <v>0</v>
      </c>
      <c r="AF1948" s="181">
        <f>IF(V1948&gt;0,AE1948*INDEX(Scope_Labor_Rates!$D$6:$D$46,V1948-5)*AA1948,0)</f>
        <v>0</v>
      </c>
      <c r="AG1948" s="178">
        <f>IF(V1948&gt;0,P1948*INDEX(Scope_Labor_Rates!$G$6:$G$46,V1948-5),0)</f>
        <v>0</v>
      </c>
      <c r="AH1948" s="181">
        <f>IF(V1948&gt;0,AG1948*INDEX(Scope_Labor_Rates!$F$6:$F$46,V1948-5)*AA1948,0)</f>
        <v>0</v>
      </c>
      <c r="AI1948" s="178">
        <f>IF(V1948&gt;0,P1948*INDEX(Scope_Labor_Rates!$I$6:$I$46,V1948-5),0)</f>
        <v>0</v>
      </c>
      <c r="AJ1948" s="181">
        <f>IF(V1948&gt;0,AI1948*INDEX(Scope_Labor_Rates!$H$6:$H$46,V1948-5)*AA1948,0)</f>
        <v>0</v>
      </c>
      <c r="AK1948" s="178">
        <f>IF(V1948&gt;0,P1948*INDEX(Scope_Labor_Rates!$K$6:$K$46,V1948-5),0)</f>
        <v>0</v>
      </c>
      <c r="AL1948" s="181">
        <f>IF(V1948&gt;0,AK1948*INDEX(Scope_Labor_Rates!$J$6:$J$46,V1948-5)*AA1948,0)</f>
        <v>0</v>
      </c>
      <c r="AM1948" s="178">
        <f>IF(V1948&gt;0,P1948*INDEX(Scope_Labor_Rates!$M$6:$M$46,V1948-5),0)</f>
        <v>0</v>
      </c>
      <c r="AN1948" s="178">
        <f>IF(V1948&gt;0,AM1948*INDEX(Scope_Labor_Rates!$L$6:$L$46,V1948-5)*AA1948,0)</f>
        <v>0</v>
      </c>
      <c r="AO1948" s="178">
        <f>IF(V1948&gt;0,P1948*INDEX(Scope_Labor_Rates!$O$6:$O$46,V1948-5)*AA1948,0)</f>
        <v>0</v>
      </c>
      <c r="AP1948" s="181">
        <f>IF(V1948&gt;0,P1948*INDEX(Scope_Labor_Rates!$Q$6:$Q$46,V1948-5)*AA1948,0)</f>
        <v>0</v>
      </c>
      <c r="AQ1948" s="178">
        <f t="shared" si="274"/>
        <v>0</v>
      </c>
      <c r="AR1948" s="178">
        <f t="shared" si="275"/>
        <v>0</v>
      </c>
      <c r="AS1948" s="178">
        <f t="shared" si="276"/>
        <v>0</v>
      </c>
      <c r="AT1948" s="178">
        <f t="shared" si="277"/>
        <v>0</v>
      </c>
      <c r="AU1948">
        <f t="shared" si="278"/>
        <v>0</v>
      </c>
    </row>
    <row r="1949" spans="1:47">
      <c r="A1949" t="str">
        <f>IF(All_Tasks!A1949="","",All_Tasks!A1949)</f>
        <v/>
      </c>
      <c r="B1949" t="str">
        <f>IF(All_Tasks!B1949="","",All_Tasks!B1949)</f>
        <v/>
      </c>
      <c r="C1949" t="str">
        <f>IF(All_Tasks!C1949="","",All_Tasks!C1949)</f>
        <v/>
      </c>
      <c r="D1949" t="str">
        <f>IF(All_Tasks!D1949="","",All_Tasks!D1949)</f>
        <v/>
      </c>
      <c r="E1949" t="str">
        <f>IF(All_Tasks!V1949&lt;&gt;"",All_Tasks!V1949,IF(All_Tasks!E1949&lt;&gt;"",All_Tasks!E1949,""))</f>
        <v/>
      </c>
      <c r="F1949" t="str">
        <f>IF(All_Tasks!F1949="","",All_Tasks!F1949)</f>
        <v/>
      </c>
      <c r="G1949" t="str">
        <f>IF(All_Tasks!G1949="","",All_Tasks!G1949)</f>
        <v/>
      </c>
      <c r="H1949" s="231" t="str">
        <f>IF(All_Tasks!H1949="","",All_Tasks!H1949)</f>
        <v/>
      </c>
      <c r="I1949" t="str">
        <f>IF(All_Tasks!I1949="","",All_Tasks!I1949)</f>
        <v/>
      </c>
      <c r="J1949" t="str">
        <f>IF(All_Tasks!J1949="","",All_Tasks!J1949)</f>
        <v/>
      </c>
      <c r="K1949" t="str">
        <f>IF(All_Tasks!K1949="","",All_Tasks!K1949)</f>
        <v/>
      </c>
      <c r="L1949" s="231" t="str">
        <f>IF(All_Tasks!L1949="","",All_Tasks!L1949)</f>
        <v/>
      </c>
      <c r="M1949" t="str">
        <f>IF(All_Tasks!M1949="","",All_Tasks!M1949)</f>
        <v/>
      </c>
      <c r="N1949" t="str">
        <f>IF(All_Tasks!N1949="","",All_Tasks!N1949)</f>
        <v/>
      </c>
      <c r="O1949" t="str">
        <f>IF(All_Tasks!O1949="","",All_Tasks!O1949)</f>
        <v/>
      </c>
      <c r="P1949" s="181">
        <f>IF(All_Tasks!P1949="",0,All_Tasks!P1949)</f>
        <v>0</v>
      </c>
      <c r="Q1949" s="181">
        <f>IF(All_Tasks!Q1949="",0,All_Tasks!Q1949)</f>
        <v>0</v>
      </c>
      <c r="R1949" s="181">
        <f>IF(All_Tasks!R1949="",0,All_Tasks!R1949)</f>
        <v>0</v>
      </c>
      <c r="S1949" s="181" t="str">
        <f>IF(All_Tasks!S1949="","",All_Tasks!S1949)</f>
        <v/>
      </c>
      <c r="T1949" t="str">
        <f>IF(All_Tasks!T1949="","",All_Tasks!T1949)</f>
        <v/>
      </c>
      <c r="U1949" t="str">
        <f>IF(All_Tasks!U1949="","",All_Tasks!U1949)</f>
        <v/>
      </c>
      <c r="V1949">
        <f>IF(A1949="",0,IFERROR(MATCH(A1949,Scope_Labor_Rates!$A$6:$A$46,0)+5,0))</f>
        <v>0</v>
      </c>
      <c r="W1949" s="178">
        <f>IF(V1949&gt;0,INDEX(Scope_Labor_Rates!$C$6:$C$46,V1949-5),0)</f>
        <v>0</v>
      </c>
      <c r="X1949" s="178">
        <f>IF(V1949&gt;0,INDEX(Scope_Labor_Rates!$C$6:$C$46,V1949-5),0)</f>
        <v>0</v>
      </c>
      <c r="Y1949" s="180">
        <f>IF(V1949&gt;0,INDEX(Scope_Labor_Rates!$S$6:$S$46,V1949-5),0)</f>
        <v>0</v>
      </c>
      <c r="Z1949" s="180">
        <f>IF(V1949&gt;0,INDEX(Scope_Labor_Rates!$R$6:$R$46,V1949-5),1)</f>
        <v>1</v>
      </c>
      <c r="AA1949" s="231">
        <f t="shared" si="270"/>
        <v>0</v>
      </c>
      <c r="AB1949" t="str">
        <f t="shared" si="271"/>
        <v/>
      </c>
      <c r="AC1949" s="178" t="str">
        <f t="shared" si="272"/>
        <v/>
      </c>
      <c r="AD1949" s="181">
        <f t="shared" si="273"/>
        <v>0</v>
      </c>
      <c r="AE1949" s="178">
        <f>IF(V1949&gt;0,P1949*INDEX(Scope_Labor_Rates!$E$6:$E$46,V1949-5),0)</f>
        <v>0</v>
      </c>
      <c r="AF1949" s="181">
        <f>IF(V1949&gt;0,AE1949*INDEX(Scope_Labor_Rates!$D$6:$D$46,V1949-5)*AA1949,0)</f>
        <v>0</v>
      </c>
      <c r="AG1949" s="178">
        <f>IF(V1949&gt;0,P1949*INDEX(Scope_Labor_Rates!$G$6:$G$46,V1949-5),0)</f>
        <v>0</v>
      </c>
      <c r="AH1949" s="181">
        <f>IF(V1949&gt;0,AG1949*INDEX(Scope_Labor_Rates!$F$6:$F$46,V1949-5)*AA1949,0)</f>
        <v>0</v>
      </c>
      <c r="AI1949" s="178">
        <f>IF(V1949&gt;0,P1949*INDEX(Scope_Labor_Rates!$I$6:$I$46,V1949-5),0)</f>
        <v>0</v>
      </c>
      <c r="AJ1949" s="181">
        <f>IF(V1949&gt;0,AI1949*INDEX(Scope_Labor_Rates!$H$6:$H$46,V1949-5)*AA1949,0)</f>
        <v>0</v>
      </c>
      <c r="AK1949" s="178">
        <f>IF(V1949&gt;0,P1949*INDEX(Scope_Labor_Rates!$K$6:$K$46,V1949-5),0)</f>
        <v>0</v>
      </c>
      <c r="AL1949" s="181">
        <f>IF(V1949&gt;0,AK1949*INDEX(Scope_Labor_Rates!$J$6:$J$46,V1949-5)*AA1949,0)</f>
        <v>0</v>
      </c>
      <c r="AM1949" s="178">
        <f>IF(V1949&gt;0,P1949*INDEX(Scope_Labor_Rates!$M$6:$M$46,V1949-5),0)</f>
        <v>0</v>
      </c>
      <c r="AN1949" s="178">
        <f>IF(V1949&gt;0,AM1949*INDEX(Scope_Labor_Rates!$L$6:$L$46,V1949-5)*AA1949,0)</f>
        <v>0</v>
      </c>
      <c r="AO1949" s="178">
        <f>IF(V1949&gt;0,P1949*INDEX(Scope_Labor_Rates!$O$6:$O$46,V1949-5)*AA1949,0)</f>
        <v>0</v>
      </c>
      <c r="AP1949" s="181">
        <f>IF(V1949&gt;0,P1949*INDEX(Scope_Labor_Rates!$Q$6:$Q$46,V1949-5)*AA1949,0)</f>
        <v>0</v>
      </c>
      <c r="AQ1949" s="178">
        <f t="shared" si="274"/>
        <v>0</v>
      </c>
      <c r="AR1949" s="178">
        <f t="shared" si="275"/>
        <v>0</v>
      </c>
      <c r="AS1949" s="178">
        <f t="shared" si="276"/>
        <v>0</v>
      </c>
      <c r="AT1949" s="178">
        <f t="shared" si="277"/>
        <v>0</v>
      </c>
      <c r="AU1949">
        <f t="shared" si="278"/>
        <v>0</v>
      </c>
    </row>
    <row r="1950" spans="1:47">
      <c r="A1950" t="str">
        <f>IF(All_Tasks!A1950="","",All_Tasks!A1950)</f>
        <v/>
      </c>
      <c r="B1950" t="str">
        <f>IF(All_Tasks!B1950="","",All_Tasks!B1950)</f>
        <v/>
      </c>
      <c r="C1950" t="str">
        <f>IF(All_Tasks!C1950="","",All_Tasks!C1950)</f>
        <v/>
      </c>
      <c r="D1950" t="str">
        <f>IF(All_Tasks!D1950="","",All_Tasks!D1950)</f>
        <v/>
      </c>
      <c r="E1950" t="str">
        <f>IF(All_Tasks!V1950&lt;&gt;"",All_Tasks!V1950,IF(All_Tasks!E1950&lt;&gt;"",All_Tasks!E1950,""))</f>
        <v/>
      </c>
      <c r="F1950" t="str">
        <f>IF(All_Tasks!F1950="","",All_Tasks!F1950)</f>
        <v/>
      </c>
      <c r="G1950" t="str">
        <f>IF(All_Tasks!G1950="","",All_Tasks!G1950)</f>
        <v/>
      </c>
      <c r="H1950" s="231" t="str">
        <f>IF(All_Tasks!H1950="","",All_Tasks!H1950)</f>
        <v/>
      </c>
      <c r="I1950" t="str">
        <f>IF(All_Tasks!I1950="","",All_Tasks!I1950)</f>
        <v/>
      </c>
      <c r="J1950" t="str">
        <f>IF(All_Tasks!J1950="","",All_Tasks!J1950)</f>
        <v/>
      </c>
      <c r="K1950" t="str">
        <f>IF(All_Tasks!K1950="","",All_Tasks!K1950)</f>
        <v/>
      </c>
      <c r="L1950" s="231" t="str">
        <f>IF(All_Tasks!L1950="","",All_Tasks!L1950)</f>
        <v/>
      </c>
      <c r="M1950" t="str">
        <f>IF(All_Tasks!M1950="","",All_Tasks!M1950)</f>
        <v/>
      </c>
      <c r="N1950" t="str">
        <f>IF(All_Tasks!N1950="","",All_Tasks!N1950)</f>
        <v/>
      </c>
      <c r="O1950" t="str">
        <f>IF(All_Tasks!O1950="","",All_Tasks!O1950)</f>
        <v/>
      </c>
      <c r="P1950" s="181">
        <f>IF(All_Tasks!P1950="",0,All_Tasks!P1950)</f>
        <v>0</v>
      </c>
      <c r="Q1950" s="181">
        <f>IF(All_Tasks!Q1950="",0,All_Tasks!Q1950)</f>
        <v>0</v>
      </c>
      <c r="R1950" s="181">
        <f>IF(All_Tasks!R1950="",0,All_Tasks!R1950)</f>
        <v>0</v>
      </c>
      <c r="S1950" s="181" t="str">
        <f>IF(All_Tasks!S1950="","",All_Tasks!S1950)</f>
        <v/>
      </c>
      <c r="T1950" t="str">
        <f>IF(All_Tasks!T1950="","",All_Tasks!T1950)</f>
        <v/>
      </c>
      <c r="U1950" t="str">
        <f>IF(All_Tasks!U1950="","",All_Tasks!U1950)</f>
        <v/>
      </c>
      <c r="V1950">
        <f>IF(A1950="",0,IFERROR(MATCH(A1950,Scope_Labor_Rates!$A$6:$A$46,0)+5,0))</f>
        <v>0</v>
      </c>
      <c r="W1950" s="178">
        <f>IF(V1950&gt;0,INDEX(Scope_Labor_Rates!$C$6:$C$46,V1950-5),0)</f>
        <v>0</v>
      </c>
      <c r="X1950" s="178">
        <f>IF(V1950&gt;0,INDEX(Scope_Labor_Rates!$C$6:$C$46,V1950-5),0)</f>
        <v>0</v>
      </c>
      <c r="Y1950" s="180">
        <f>IF(V1950&gt;0,INDEX(Scope_Labor_Rates!$S$6:$S$46,V1950-5),0)</f>
        <v>0</v>
      </c>
      <c r="Z1950" s="180">
        <f>IF(V1950&gt;0,INDEX(Scope_Labor_Rates!$R$6:$R$46,V1950-5),1)</f>
        <v>1</v>
      </c>
      <c r="AA1950" s="231">
        <f t="shared" si="270"/>
        <v>0</v>
      </c>
      <c r="AB1950" t="str">
        <f t="shared" si="271"/>
        <v/>
      </c>
      <c r="AC1950" s="178" t="str">
        <f t="shared" si="272"/>
        <v/>
      </c>
      <c r="AD1950" s="181">
        <f t="shared" si="273"/>
        <v>0</v>
      </c>
      <c r="AE1950" s="178">
        <f>IF(V1950&gt;0,P1950*INDEX(Scope_Labor_Rates!$E$6:$E$46,V1950-5),0)</f>
        <v>0</v>
      </c>
      <c r="AF1950" s="181">
        <f>IF(V1950&gt;0,AE1950*INDEX(Scope_Labor_Rates!$D$6:$D$46,V1950-5)*AA1950,0)</f>
        <v>0</v>
      </c>
      <c r="AG1950" s="178">
        <f>IF(V1950&gt;0,P1950*INDEX(Scope_Labor_Rates!$G$6:$G$46,V1950-5),0)</f>
        <v>0</v>
      </c>
      <c r="AH1950" s="181">
        <f>IF(V1950&gt;0,AG1950*INDEX(Scope_Labor_Rates!$F$6:$F$46,V1950-5)*AA1950,0)</f>
        <v>0</v>
      </c>
      <c r="AI1950" s="178">
        <f>IF(V1950&gt;0,P1950*INDEX(Scope_Labor_Rates!$I$6:$I$46,V1950-5),0)</f>
        <v>0</v>
      </c>
      <c r="AJ1950" s="181">
        <f>IF(V1950&gt;0,AI1950*INDEX(Scope_Labor_Rates!$H$6:$H$46,V1950-5)*AA1950,0)</f>
        <v>0</v>
      </c>
      <c r="AK1950" s="178">
        <f>IF(V1950&gt;0,P1950*INDEX(Scope_Labor_Rates!$K$6:$K$46,V1950-5),0)</f>
        <v>0</v>
      </c>
      <c r="AL1950" s="181">
        <f>IF(V1950&gt;0,AK1950*INDEX(Scope_Labor_Rates!$J$6:$J$46,V1950-5)*AA1950,0)</f>
        <v>0</v>
      </c>
      <c r="AM1950" s="178">
        <f>IF(V1950&gt;0,P1950*INDEX(Scope_Labor_Rates!$M$6:$M$46,V1950-5),0)</f>
        <v>0</v>
      </c>
      <c r="AN1950" s="178">
        <f>IF(V1950&gt;0,AM1950*INDEX(Scope_Labor_Rates!$L$6:$L$46,V1950-5)*AA1950,0)</f>
        <v>0</v>
      </c>
      <c r="AO1950" s="178">
        <f>IF(V1950&gt;0,P1950*INDEX(Scope_Labor_Rates!$O$6:$O$46,V1950-5)*AA1950,0)</f>
        <v>0</v>
      </c>
      <c r="AP1950" s="181">
        <f>IF(V1950&gt;0,P1950*INDEX(Scope_Labor_Rates!$Q$6:$Q$46,V1950-5)*AA1950,0)</f>
        <v>0</v>
      </c>
      <c r="AQ1950" s="178">
        <f t="shared" si="274"/>
        <v>0</v>
      </c>
      <c r="AR1950" s="178">
        <f t="shared" si="275"/>
        <v>0</v>
      </c>
      <c r="AS1950" s="178">
        <f t="shared" si="276"/>
        <v>0</v>
      </c>
      <c r="AT1950" s="178">
        <f t="shared" si="277"/>
        <v>0</v>
      </c>
      <c r="AU1950">
        <f t="shared" si="278"/>
        <v>0</v>
      </c>
    </row>
    <row r="1951" spans="1:47">
      <c r="A1951" t="str">
        <f>IF(All_Tasks!A1951="","",All_Tasks!A1951)</f>
        <v/>
      </c>
      <c r="B1951" t="str">
        <f>IF(All_Tasks!B1951="","",All_Tasks!B1951)</f>
        <v/>
      </c>
      <c r="C1951" t="str">
        <f>IF(All_Tasks!C1951="","",All_Tasks!C1951)</f>
        <v/>
      </c>
      <c r="D1951" t="str">
        <f>IF(All_Tasks!D1951="","",All_Tasks!D1951)</f>
        <v/>
      </c>
      <c r="E1951" t="str">
        <f>IF(All_Tasks!V1951&lt;&gt;"",All_Tasks!V1951,IF(All_Tasks!E1951&lt;&gt;"",All_Tasks!E1951,""))</f>
        <v/>
      </c>
      <c r="F1951" t="str">
        <f>IF(All_Tasks!F1951="","",All_Tasks!F1951)</f>
        <v/>
      </c>
      <c r="G1951" t="str">
        <f>IF(All_Tasks!G1951="","",All_Tasks!G1951)</f>
        <v/>
      </c>
      <c r="H1951" s="231" t="str">
        <f>IF(All_Tasks!H1951="","",All_Tasks!H1951)</f>
        <v/>
      </c>
      <c r="I1951" t="str">
        <f>IF(All_Tasks!I1951="","",All_Tasks!I1951)</f>
        <v/>
      </c>
      <c r="J1951" t="str">
        <f>IF(All_Tasks!J1951="","",All_Tasks!J1951)</f>
        <v/>
      </c>
      <c r="K1951" t="str">
        <f>IF(All_Tasks!K1951="","",All_Tasks!K1951)</f>
        <v/>
      </c>
      <c r="L1951" s="231" t="str">
        <f>IF(All_Tasks!L1951="","",All_Tasks!L1951)</f>
        <v/>
      </c>
      <c r="M1951" t="str">
        <f>IF(All_Tasks!M1951="","",All_Tasks!M1951)</f>
        <v/>
      </c>
      <c r="N1951" t="str">
        <f>IF(All_Tasks!N1951="","",All_Tasks!N1951)</f>
        <v/>
      </c>
      <c r="O1951" t="str">
        <f>IF(All_Tasks!O1951="","",All_Tasks!O1951)</f>
        <v/>
      </c>
      <c r="P1951" s="181">
        <f>IF(All_Tasks!P1951="",0,All_Tasks!P1951)</f>
        <v>0</v>
      </c>
      <c r="Q1951" s="181">
        <f>IF(All_Tasks!Q1951="",0,All_Tasks!Q1951)</f>
        <v>0</v>
      </c>
      <c r="R1951" s="181">
        <f>IF(All_Tasks!R1951="",0,All_Tasks!R1951)</f>
        <v>0</v>
      </c>
      <c r="S1951" s="181" t="str">
        <f>IF(All_Tasks!S1951="","",All_Tasks!S1951)</f>
        <v/>
      </c>
      <c r="T1951" t="str">
        <f>IF(All_Tasks!T1951="","",All_Tasks!T1951)</f>
        <v/>
      </c>
      <c r="U1951" t="str">
        <f>IF(All_Tasks!U1951="","",All_Tasks!U1951)</f>
        <v/>
      </c>
      <c r="V1951">
        <f>IF(A1951="",0,IFERROR(MATCH(A1951,Scope_Labor_Rates!$A$6:$A$46,0)+5,0))</f>
        <v>0</v>
      </c>
      <c r="W1951" s="178">
        <f>IF(V1951&gt;0,INDEX(Scope_Labor_Rates!$C$6:$C$46,V1951-5),0)</f>
        <v>0</v>
      </c>
      <c r="X1951" s="178">
        <f>IF(V1951&gt;0,INDEX(Scope_Labor_Rates!$C$6:$C$46,V1951-5),0)</f>
        <v>0</v>
      </c>
      <c r="Y1951" s="180">
        <f>IF(V1951&gt;0,INDEX(Scope_Labor_Rates!$S$6:$S$46,V1951-5),0)</f>
        <v>0</v>
      </c>
      <c r="Z1951" s="180">
        <f>IF(V1951&gt;0,INDEX(Scope_Labor_Rates!$R$6:$R$46,V1951-5),1)</f>
        <v>1</v>
      </c>
      <c r="AA1951" s="231">
        <f t="shared" si="270"/>
        <v>0</v>
      </c>
      <c r="AB1951" t="str">
        <f t="shared" si="271"/>
        <v/>
      </c>
      <c r="AC1951" s="178" t="str">
        <f t="shared" si="272"/>
        <v/>
      </c>
      <c r="AD1951" s="181">
        <f t="shared" si="273"/>
        <v>0</v>
      </c>
      <c r="AE1951" s="178">
        <f>IF(V1951&gt;0,P1951*INDEX(Scope_Labor_Rates!$E$6:$E$46,V1951-5),0)</f>
        <v>0</v>
      </c>
      <c r="AF1951" s="181">
        <f>IF(V1951&gt;0,AE1951*INDEX(Scope_Labor_Rates!$D$6:$D$46,V1951-5)*AA1951,0)</f>
        <v>0</v>
      </c>
      <c r="AG1951" s="178">
        <f>IF(V1951&gt;0,P1951*INDEX(Scope_Labor_Rates!$G$6:$G$46,V1951-5),0)</f>
        <v>0</v>
      </c>
      <c r="AH1951" s="181">
        <f>IF(V1951&gt;0,AG1951*INDEX(Scope_Labor_Rates!$F$6:$F$46,V1951-5)*AA1951,0)</f>
        <v>0</v>
      </c>
      <c r="AI1951" s="178">
        <f>IF(V1951&gt;0,P1951*INDEX(Scope_Labor_Rates!$I$6:$I$46,V1951-5),0)</f>
        <v>0</v>
      </c>
      <c r="AJ1951" s="181">
        <f>IF(V1951&gt;0,AI1951*INDEX(Scope_Labor_Rates!$H$6:$H$46,V1951-5)*AA1951,0)</f>
        <v>0</v>
      </c>
      <c r="AK1951" s="178">
        <f>IF(V1951&gt;0,P1951*INDEX(Scope_Labor_Rates!$K$6:$K$46,V1951-5),0)</f>
        <v>0</v>
      </c>
      <c r="AL1951" s="181">
        <f>IF(V1951&gt;0,AK1951*INDEX(Scope_Labor_Rates!$J$6:$J$46,V1951-5)*AA1951,0)</f>
        <v>0</v>
      </c>
      <c r="AM1951" s="178">
        <f>IF(V1951&gt;0,P1951*INDEX(Scope_Labor_Rates!$M$6:$M$46,V1951-5),0)</f>
        <v>0</v>
      </c>
      <c r="AN1951" s="178">
        <f>IF(V1951&gt;0,AM1951*INDEX(Scope_Labor_Rates!$L$6:$L$46,V1951-5)*AA1951,0)</f>
        <v>0</v>
      </c>
      <c r="AO1951" s="178">
        <f>IF(V1951&gt;0,P1951*INDEX(Scope_Labor_Rates!$O$6:$O$46,V1951-5)*AA1951,0)</f>
        <v>0</v>
      </c>
      <c r="AP1951" s="181">
        <f>IF(V1951&gt;0,P1951*INDEX(Scope_Labor_Rates!$Q$6:$Q$46,V1951-5)*AA1951,0)</f>
        <v>0</v>
      </c>
      <c r="AQ1951" s="178">
        <f t="shared" si="274"/>
        <v>0</v>
      </c>
      <c r="AR1951" s="178">
        <f t="shared" si="275"/>
        <v>0</v>
      </c>
      <c r="AS1951" s="178">
        <f t="shared" si="276"/>
        <v>0</v>
      </c>
      <c r="AT1951" s="178">
        <f t="shared" si="277"/>
        <v>0</v>
      </c>
      <c r="AU1951">
        <f t="shared" si="278"/>
        <v>0</v>
      </c>
    </row>
    <row r="1952" spans="1:47">
      <c r="A1952" t="str">
        <f>IF(All_Tasks!A1952="","",All_Tasks!A1952)</f>
        <v/>
      </c>
      <c r="B1952" t="str">
        <f>IF(All_Tasks!B1952="","",All_Tasks!B1952)</f>
        <v/>
      </c>
      <c r="C1952" t="str">
        <f>IF(All_Tasks!C1952="","",All_Tasks!C1952)</f>
        <v/>
      </c>
      <c r="D1952" t="str">
        <f>IF(All_Tasks!D1952="","",All_Tasks!D1952)</f>
        <v/>
      </c>
      <c r="E1952" t="str">
        <f>IF(All_Tasks!V1952&lt;&gt;"",All_Tasks!V1952,IF(All_Tasks!E1952&lt;&gt;"",All_Tasks!E1952,""))</f>
        <v/>
      </c>
      <c r="F1952" t="str">
        <f>IF(All_Tasks!F1952="","",All_Tasks!F1952)</f>
        <v/>
      </c>
      <c r="G1952" t="str">
        <f>IF(All_Tasks!G1952="","",All_Tasks!G1952)</f>
        <v/>
      </c>
      <c r="H1952" s="231" t="str">
        <f>IF(All_Tasks!H1952="","",All_Tasks!H1952)</f>
        <v/>
      </c>
      <c r="I1952" t="str">
        <f>IF(All_Tasks!I1952="","",All_Tasks!I1952)</f>
        <v/>
      </c>
      <c r="J1952" t="str">
        <f>IF(All_Tasks!J1952="","",All_Tasks!J1952)</f>
        <v/>
      </c>
      <c r="K1952" t="str">
        <f>IF(All_Tasks!K1952="","",All_Tasks!K1952)</f>
        <v/>
      </c>
      <c r="L1952" s="231" t="str">
        <f>IF(All_Tasks!L1952="","",All_Tasks!L1952)</f>
        <v/>
      </c>
      <c r="M1952" t="str">
        <f>IF(All_Tasks!M1952="","",All_Tasks!M1952)</f>
        <v/>
      </c>
      <c r="N1952" t="str">
        <f>IF(All_Tasks!N1952="","",All_Tasks!N1952)</f>
        <v/>
      </c>
      <c r="O1952" t="str">
        <f>IF(All_Tasks!O1952="","",All_Tasks!O1952)</f>
        <v/>
      </c>
      <c r="P1952" s="181">
        <f>IF(All_Tasks!P1952="",0,All_Tasks!P1952)</f>
        <v>0</v>
      </c>
      <c r="Q1952" s="181">
        <f>IF(All_Tasks!Q1952="",0,All_Tasks!Q1952)</f>
        <v>0</v>
      </c>
      <c r="R1952" s="181">
        <f>IF(All_Tasks!R1952="",0,All_Tasks!R1952)</f>
        <v>0</v>
      </c>
      <c r="S1952" s="181" t="str">
        <f>IF(All_Tasks!S1952="","",All_Tasks!S1952)</f>
        <v/>
      </c>
      <c r="T1952" t="str">
        <f>IF(All_Tasks!T1952="","",All_Tasks!T1952)</f>
        <v/>
      </c>
      <c r="U1952" t="str">
        <f>IF(All_Tasks!U1952="","",All_Tasks!U1952)</f>
        <v/>
      </c>
      <c r="V1952">
        <f>IF(A1952="",0,IFERROR(MATCH(A1952,Scope_Labor_Rates!$A$6:$A$46,0)+5,0))</f>
        <v>0</v>
      </c>
      <c r="W1952" s="178">
        <f>IF(V1952&gt;0,INDEX(Scope_Labor_Rates!$C$6:$C$46,V1952-5),0)</f>
        <v>0</v>
      </c>
      <c r="X1952" s="178">
        <f>IF(V1952&gt;0,INDEX(Scope_Labor_Rates!$C$6:$C$46,V1952-5),0)</f>
        <v>0</v>
      </c>
      <c r="Y1952" s="180">
        <f>IF(V1952&gt;0,INDEX(Scope_Labor_Rates!$S$6:$S$46,V1952-5),0)</f>
        <v>0</v>
      </c>
      <c r="Z1952" s="180">
        <f>IF(V1952&gt;0,INDEX(Scope_Labor_Rates!$R$6:$R$46,V1952-5),1)</f>
        <v>1</v>
      </c>
      <c r="AA1952" s="231">
        <f t="shared" si="270"/>
        <v>0</v>
      </c>
      <c r="AB1952" t="str">
        <f t="shared" si="271"/>
        <v/>
      </c>
      <c r="AC1952" s="178" t="str">
        <f t="shared" si="272"/>
        <v/>
      </c>
      <c r="AD1952" s="181">
        <f t="shared" si="273"/>
        <v>0</v>
      </c>
      <c r="AE1952" s="178">
        <f>IF(V1952&gt;0,P1952*INDEX(Scope_Labor_Rates!$E$6:$E$46,V1952-5),0)</f>
        <v>0</v>
      </c>
      <c r="AF1952" s="181">
        <f>IF(V1952&gt;0,AE1952*INDEX(Scope_Labor_Rates!$D$6:$D$46,V1952-5)*AA1952,0)</f>
        <v>0</v>
      </c>
      <c r="AG1952" s="178">
        <f>IF(V1952&gt;0,P1952*INDEX(Scope_Labor_Rates!$G$6:$G$46,V1952-5),0)</f>
        <v>0</v>
      </c>
      <c r="AH1952" s="181">
        <f>IF(V1952&gt;0,AG1952*INDEX(Scope_Labor_Rates!$F$6:$F$46,V1952-5)*AA1952,0)</f>
        <v>0</v>
      </c>
      <c r="AI1952" s="178">
        <f>IF(V1952&gt;0,P1952*INDEX(Scope_Labor_Rates!$I$6:$I$46,V1952-5),0)</f>
        <v>0</v>
      </c>
      <c r="AJ1952" s="181">
        <f>IF(V1952&gt;0,AI1952*INDEX(Scope_Labor_Rates!$H$6:$H$46,V1952-5)*AA1952,0)</f>
        <v>0</v>
      </c>
      <c r="AK1952" s="178">
        <f>IF(V1952&gt;0,P1952*INDEX(Scope_Labor_Rates!$K$6:$K$46,V1952-5),0)</f>
        <v>0</v>
      </c>
      <c r="AL1952" s="181">
        <f>IF(V1952&gt;0,AK1952*INDEX(Scope_Labor_Rates!$J$6:$J$46,V1952-5)*AA1952,0)</f>
        <v>0</v>
      </c>
      <c r="AM1952" s="178">
        <f>IF(V1952&gt;0,P1952*INDEX(Scope_Labor_Rates!$M$6:$M$46,V1952-5),0)</f>
        <v>0</v>
      </c>
      <c r="AN1952" s="178">
        <f>IF(V1952&gt;0,AM1952*INDEX(Scope_Labor_Rates!$L$6:$L$46,V1952-5)*AA1952,0)</f>
        <v>0</v>
      </c>
      <c r="AO1952" s="178">
        <f>IF(V1952&gt;0,P1952*INDEX(Scope_Labor_Rates!$O$6:$O$46,V1952-5)*AA1952,0)</f>
        <v>0</v>
      </c>
      <c r="AP1952" s="181">
        <f>IF(V1952&gt;0,P1952*INDEX(Scope_Labor_Rates!$Q$6:$Q$46,V1952-5)*AA1952,0)</f>
        <v>0</v>
      </c>
      <c r="AQ1952" s="178">
        <f t="shared" si="274"/>
        <v>0</v>
      </c>
      <c r="AR1952" s="178">
        <f t="shared" si="275"/>
        <v>0</v>
      </c>
      <c r="AS1952" s="178">
        <f t="shared" si="276"/>
        <v>0</v>
      </c>
      <c r="AT1952" s="178">
        <f t="shared" si="277"/>
        <v>0</v>
      </c>
      <c r="AU1952">
        <f t="shared" si="278"/>
        <v>0</v>
      </c>
    </row>
    <row r="1953" spans="1:47">
      <c r="A1953" t="str">
        <f>IF(All_Tasks!A1953="","",All_Tasks!A1953)</f>
        <v/>
      </c>
      <c r="B1953" t="str">
        <f>IF(All_Tasks!B1953="","",All_Tasks!B1953)</f>
        <v/>
      </c>
      <c r="C1953" t="str">
        <f>IF(All_Tasks!C1953="","",All_Tasks!C1953)</f>
        <v/>
      </c>
      <c r="D1953" t="str">
        <f>IF(All_Tasks!D1953="","",All_Tasks!D1953)</f>
        <v/>
      </c>
      <c r="E1953" t="str">
        <f>IF(All_Tasks!V1953&lt;&gt;"",All_Tasks!V1953,IF(All_Tasks!E1953&lt;&gt;"",All_Tasks!E1953,""))</f>
        <v/>
      </c>
      <c r="F1953" t="str">
        <f>IF(All_Tasks!F1953="","",All_Tasks!F1953)</f>
        <v/>
      </c>
      <c r="G1953" t="str">
        <f>IF(All_Tasks!G1953="","",All_Tasks!G1953)</f>
        <v/>
      </c>
      <c r="H1953" s="231" t="str">
        <f>IF(All_Tasks!H1953="","",All_Tasks!H1953)</f>
        <v/>
      </c>
      <c r="I1953" t="str">
        <f>IF(All_Tasks!I1953="","",All_Tasks!I1953)</f>
        <v/>
      </c>
      <c r="J1953" t="str">
        <f>IF(All_Tasks!J1953="","",All_Tasks!J1953)</f>
        <v/>
      </c>
      <c r="K1953" t="str">
        <f>IF(All_Tasks!K1953="","",All_Tasks!K1953)</f>
        <v/>
      </c>
      <c r="L1953" s="231" t="str">
        <f>IF(All_Tasks!L1953="","",All_Tasks!L1953)</f>
        <v/>
      </c>
      <c r="M1953" t="str">
        <f>IF(All_Tasks!M1953="","",All_Tasks!M1953)</f>
        <v/>
      </c>
      <c r="N1953" t="str">
        <f>IF(All_Tasks!N1953="","",All_Tasks!N1953)</f>
        <v/>
      </c>
      <c r="O1953" t="str">
        <f>IF(All_Tasks!O1953="","",All_Tasks!O1953)</f>
        <v/>
      </c>
      <c r="P1953" s="181">
        <f>IF(All_Tasks!P1953="",0,All_Tasks!P1953)</f>
        <v>0</v>
      </c>
      <c r="Q1953" s="181">
        <f>IF(All_Tasks!Q1953="",0,All_Tasks!Q1953)</f>
        <v>0</v>
      </c>
      <c r="R1953" s="181">
        <f>IF(All_Tasks!R1953="",0,All_Tasks!R1953)</f>
        <v>0</v>
      </c>
      <c r="S1953" s="181" t="str">
        <f>IF(All_Tasks!S1953="","",All_Tasks!S1953)</f>
        <v/>
      </c>
      <c r="T1953" t="str">
        <f>IF(All_Tasks!T1953="","",All_Tasks!T1953)</f>
        <v/>
      </c>
      <c r="U1953" t="str">
        <f>IF(All_Tasks!U1953="","",All_Tasks!U1953)</f>
        <v/>
      </c>
      <c r="V1953">
        <f>IF(A1953="",0,IFERROR(MATCH(A1953,Scope_Labor_Rates!$A$6:$A$46,0)+5,0))</f>
        <v>0</v>
      </c>
      <c r="W1953" s="178">
        <f>IF(V1953&gt;0,INDEX(Scope_Labor_Rates!$C$6:$C$46,V1953-5),0)</f>
        <v>0</v>
      </c>
      <c r="X1953" s="178">
        <f>IF(V1953&gt;0,INDEX(Scope_Labor_Rates!$C$6:$C$46,V1953-5),0)</f>
        <v>0</v>
      </c>
      <c r="Y1953" s="180">
        <f>IF(V1953&gt;0,INDEX(Scope_Labor_Rates!$S$6:$S$46,V1953-5),0)</f>
        <v>0</v>
      </c>
      <c r="Z1953" s="180">
        <f>IF(V1953&gt;0,INDEX(Scope_Labor_Rates!$R$6:$R$46,V1953-5),1)</f>
        <v>1</v>
      </c>
      <c r="AA1953" s="231">
        <f t="shared" si="270"/>
        <v>0</v>
      </c>
      <c r="AB1953" t="str">
        <f t="shared" si="271"/>
        <v/>
      </c>
      <c r="AC1953" s="178" t="str">
        <f t="shared" si="272"/>
        <v/>
      </c>
      <c r="AD1953" s="181">
        <f t="shared" si="273"/>
        <v>0</v>
      </c>
      <c r="AE1953" s="178">
        <f>IF(V1953&gt;0,P1953*INDEX(Scope_Labor_Rates!$E$6:$E$46,V1953-5),0)</f>
        <v>0</v>
      </c>
      <c r="AF1953" s="181">
        <f>IF(V1953&gt;0,AE1953*INDEX(Scope_Labor_Rates!$D$6:$D$46,V1953-5)*AA1953,0)</f>
        <v>0</v>
      </c>
      <c r="AG1953" s="178">
        <f>IF(V1953&gt;0,P1953*INDEX(Scope_Labor_Rates!$G$6:$G$46,V1953-5),0)</f>
        <v>0</v>
      </c>
      <c r="AH1953" s="181">
        <f>IF(V1953&gt;0,AG1953*INDEX(Scope_Labor_Rates!$F$6:$F$46,V1953-5)*AA1953,0)</f>
        <v>0</v>
      </c>
      <c r="AI1953" s="178">
        <f>IF(V1953&gt;0,P1953*INDEX(Scope_Labor_Rates!$I$6:$I$46,V1953-5),0)</f>
        <v>0</v>
      </c>
      <c r="AJ1953" s="181">
        <f>IF(V1953&gt;0,AI1953*INDEX(Scope_Labor_Rates!$H$6:$H$46,V1953-5)*AA1953,0)</f>
        <v>0</v>
      </c>
      <c r="AK1953" s="178">
        <f>IF(V1953&gt;0,P1953*INDEX(Scope_Labor_Rates!$K$6:$K$46,V1953-5),0)</f>
        <v>0</v>
      </c>
      <c r="AL1953" s="181">
        <f>IF(V1953&gt;0,AK1953*INDEX(Scope_Labor_Rates!$J$6:$J$46,V1953-5)*AA1953,0)</f>
        <v>0</v>
      </c>
      <c r="AM1953" s="178">
        <f>IF(V1953&gt;0,P1953*INDEX(Scope_Labor_Rates!$M$6:$M$46,V1953-5),0)</f>
        <v>0</v>
      </c>
      <c r="AN1953" s="178">
        <f>IF(V1953&gt;0,AM1953*INDEX(Scope_Labor_Rates!$L$6:$L$46,V1953-5)*AA1953,0)</f>
        <v>0</v>
      </c>
      <c r="AO1953" s="178">
        <f>IF(V1953&gt;0,P1953*INDEX(Scope_Labor_Rates!$O$6:$O$46,V1953-5)*AA1953,0)</f>
        <v>0</v>
      </c>
      <c r="AP1953" s="181">
        <f>IF(V1953&gt;0,P1953*INDEX(Scope_Labor_Rates!$Q$6:$Q$46,V1953-5)*AA1953,0)</f>
        <v>0</v>
      </c>
      <c r="AQ1953" s="178">
        <f t="shared" si="274"/>
        <v>0</v>
      </c>
      <c r="AR1953" s="178">
        <f t="shared" si="275"/>
        <v>0</v>
      </c>
      <c r="AS1953" s="178">
        <f t="shared" si="276"/>
        <v>0</v>
      </c>
      <c r="AT1953" s="178">
        <f t="shared" si="277"/>
        <v>0</v>
      </c>
      <c r="AU1953">
        <f t="shared" si="278"/>
        <v>0</v>
      </c>
    </row>
    <row r="1954" spans="1:47">
      <c r="A1954" t="str">
        <f>IF(All_Tasks!A1954="","",All_Tasks!A1954)</f>
        <v/>
      </c>
      <c r="B1954" t="str">
        <f>IF(All_Tasks!B1954="","",All_Tasks!B1954)</f>
        <v/>
      </c>
      <c r="C1954" t="str">
        <f>IF(All_Tasks!C1954="","",All_Tasks!C1954)</f>
        <v/>
      </c>
      <c r="D1954" t="str">
        <f>IF(All_Tasks!D1954="","",All_Tasks!D1954)</f>
        <v/>
      </c>
      <c r="E1954" t="str">
        <f>IF(All_Tasks!V1954&lt;&gt;"",All_Tasks!V1954,IF(All_Tasks!E1954&lt;&gt;"",All_Tasks!E1954,""))</f>
        <v/>
      </c>
      <c r="F1954" t="str">
        <f>IF(All_Tasks!F1954="","",All_Tasks!F1954)</f>
        <v/>
      </c>
      <c r="G1954" t="str">
        <f>IF(All_Tasks!G1954="","",All_Tasks!G1954)</f>
        <v/>
      </c>
      <c r="H1954" s="231" t="str">
        <f>IF(All_Tasks!H1954="","",All_Tasks!H1954)</f>
        <v/>
      </c>
      <c r="I1954" t="str">
        <f>IF(All_Tasks!I1954="","",All_Tasks!I1954)</f>
        <v/>
      </c>
      <c r="J1954" t="str">
        <f>IF(All_Tasks!J1954="","",All_Tasks!J1954)</f>
        <v/>
      </c>
      <c r="K1954" t="str">
        <f>IF(All_Tasks!K1954="","",All_Tasks!K1954)</f>
        <v/>
      </c>
      <c r="L1954" s="231" t="str">
        <f>IF(All_Tasks!L1954="","",All_Tasks!L1954)</f>
        <v/>
      </c>
      <c r="M1954" t="str">
        <f>IF(All_Tasks!M1954="","",All_Tasks!M1954)</f>
        <v/>
      </c>
      <c r="N1954" t="str">
        <f>IF(All_Tasks!N1954="","",All_Tasks!N1954)</f>
        <v/>
      </c>
      <c r="O1954" t="str">
        <f>IF(All_Tasks!O1954="","",All_Tasks!O1954)</f>
        <v/>
      </c>
      <c r="P1954" s="181">
        <f>IF(All_Tasks!P1954="",0,All_Tasks!P1954)</f>
        <v>0</v>
      </c>
      <c r="Q1954" s="181">
        <f>IF(All_Tasks!Q1954="",0,All_Tasks!Q1954)</f>
        <v>0</v>
      </c>
      <c r="R1954" s="181">
        <f>IF(All_Tasks!R1954="",0,All_Tasks!R1954)</f>
        <v>0</v>
      </c>
      <c r="S1954" s="181" t="str">
        <f>IF(All_Tasks!S1954="","",All_Tasks!S1954)</f>
        <v/>
      </c>
      <c r="T1954" t="str">
        <f>IF(All_Tasks!T1954="","",All_Tasks!T1954)</f>
        <v/>
      </c>
      <c r="U1954" t="str">
        <f>IF(All_Tasks!U1954="","",All_Tasks!U1954)</f>
        <v/>
      </c>
      <c r="V1954">
        <f>IF(A1954="",0,IFERROR(MATCH(A1954,Scope_Labor_Rates!$A$6:$A$46,0)+5,0))</f>
        <v>0</v>
      </c>
      <c r="W1954" s="178">
        <f>IF(V1954&gt;0,INDEX(Scope_Labor_Rates!$C$6:$C$46,V1954-5),0)</f>
        <v>0</v>
      </c>
      <c r="X1954" s="178">
        <f>IF(V1954&gt;0,INDEX(Scope_Labor_Rates!$C$6:$C$46,V1954-5),0)</f>
        <v>0</v>
      </c>
      <c r="Y1954" s="180">
        <f>IF(V1954&gt;0,INDEX(Scope_Labor_Rates!$S$6:$S$46,V1954-5),0)</f>
        <v>0</v>
      </c>
      <c r="Z1954" s="180">
        <f>IF(V1954&gt;0,INDEX(Scope_Labor_Rates!$R$6:$R$46,V1954-5),1)</f>
        <v>1</v>
      </c>
      <c r="AA1954" s="231">
        <f t="shared" si="270"/>
        <v>0</v>
      </c>
      <c r="AB1954" t="str">
        <f t="shared" si="271"/>
        <v/>
      </c>
      <c r="AC1954" s="178" t="str">
        <f t="shared" si="272"/>
        <v/>
      </c>
      <c r="AD1954" s="181">
        <f t="shared" si="273"/>
        <v>0</v>
      </c>
      <c r="AE1954" s="178">
        <f>IF(V1954&gt;0,P1954*INDEX(Scope_Labor_Rates!$E$6:$E$46,V1954-5),0)</f>
        <v>0</v>
      </c>
      <c r="AF1954" s="181">
        <f>IF(V1954&gt;0,AE1954*INDEX(Scope_Labor_Rates!$D$6:$D$46,V1954-5)*AA1954,0)</f>
        <v>0</v>
      </c>
      <c r="AG1954" s="178">
        <f>IF(V1954&gt;0,P1954*INDEX(Scope_Labor_Rates!$G$6:$G$46,V1954-5),0)</f>
        <v>0</v>
      </c>
      <c r="AH1954" s="181">
        <f>IF(V1954&gt;0,AG1954*INDEX(Scope_Labor_Rates!$F$6:$F$46,V1954-5)*AA1954,0)</f>
        <v>0</v>
      </c>
      <c r="AI1954" s="178">
        <f>IF(V1954&gt;0,P1954*INDEX(Scope_Labor_Rates!$I$6:$I$46,V1954-5),0)</f>
        <v>0</v>
      </c>
      <c r="AJ1954" s="181">
        <f>IF(V1954&gt;0,AI1954*INDEX(Scope_Labor_Rates!$H$6:$H$46,V1954-5)*AA1954,0)</f>
        <v>0</v>
      </c>
      <c r="AK1954" s="178">
        <f>IF(V1954&gt;0,P1954*INDEX(Scope_Labor_Rates!$K$6:$K$46,V1954-5),0)</f>
        <v>0</v>
      </c>
      <c r="AL1954" s="181">
        <f>IF(V1954&gt;0,AK1954*INDEX(Scope_Labor_Rates!$J$6:$J$46,V1954-5)*AA1954,0)</f>
        <v>0</v>
      </c>
      <c r="AM1954" s="178">
        <f>IF(V1954&gt;0,P1954*INDEX(Scope_Labor_Rates!$M$6:$M$46,V1954-5),0)</f>
        <v>0</v>
      </c>
      <c r="AN1954" s="178">
        <f>IF(V1954&gt;0,AM1954*INDEX(Scope_Labor_Rates!$L$6:$L$46,V1954-5)*AA1954,0)</f>
        <v>0</v>
      </c>
      <c r="AO1954" s="178">
        <f>IF(V1954&gt;0,P1954*INDEX(Scope_Labor_Rates!$O$6:$O$46,V1954-5)*AA1954,0)</f>
        <v>0</v>
      </c>
      <c r="AP1954" s="181">
        <f>IF(V1954&gt;0,P1954*INDEX(Scope_Labor_Rates!$Q$6:$Q$46,V1954-5)*AA1954,0)</f>
        <v>0</v>
      </c>
      <c r="AQ1954" s="178">
        <f t="shared" si="274"/>
        <v>0</v>
      </c>
      <c r="AR1954" s="178">
        <f t="shared" si="275"/>
        <v>0</v>
      </c>
      <c r="AS1954" s="178">
        <f t="shared" si="276"/>
        <v>0</v>
      </c>
      <c r="AT1954" s="178">
        <f t="shared" si="277"/>
        <v>0</v>
      </c>
      <c r="AU1954">
        <f t="shared" si="278"/>
        <v>0</v>
      </c>
    </row>
    <row r="1955" spans="1:47">
      <c r="A1955" t="str">
        <f>IF(All_Tasks!A1955="","",All_Tasks!A1955)</f>
        <v/>
      </c>
      <c r="B1955" t="str">
        <f>IF(All_Tasks!B1955="","",All_Tasks!B1955)</f>
        <v/>
      </c>
      <c r="C1955" t="str">
        <f>IF(All_Tasks!C1955="","",All_Tasks!C1955)</f>
        <v/>
      </c>
      <c r="D1955" t="str">
        <f>IF(All_Tasks!D1955="","",All_Tasks!D1955)</f>
        <v/>
      </c>
      <c r="E1955" t="str">
        <f>IF(All_Tasks!V1955&lt;&gt;"",All_Tasks!V1955,IF(All_Tasks!E1955&lt;&gt;"",All_Tasks!E1955,""))</f>
        <v/>
      </c>
      <c r="F1955" t="str">
        <f>IF(All_Tasks!F1955="","",All_Tasks!F1955)</f>
        <v/>
      </c>
      <c r="G1955" t="str">
        <f>IF(All_Tasks!G1955="","",All_Tasks!G1955)</f>
        <v/>
      </c>
      <c r="H1955" s="231" t="str">
        <f>IF(All_Tasks!H1955="","",All_Tasks!H1955)</f>
        <v/>
      </c>
      <c r="I1955" t="str">
        <f>IF(All_Tasks!I1955="","",All_Tasks!I1955)</f>
        <v/>
      </c>
      <c r="J1955" t="str">
        <f>IF(All_Tasks!J1955="","",All_Tasks!J1955)</f>
        <v/>
      </c>
      <c r="K1955" t="str">
        <f>IF(All_Tasks!K1955="","",All_Tasks!K1955)</f>
        <v/>
      </c>
      <c r="L1955" s="231" t="str">
        <f>IF(All_Tasks!L1955="","",All_Tasks!L1955)</f>
        <v/>
      </c>
      <c r="M1955" t="str">
        <f>IF(All_Tasks!M1955="","",All_Tasks!M1955)</f>
        <v/>
      </c>
      <c r="N1955" t="str">
        <f>IF(All_Tasks!N1955="","",All_Tasks!N1955)</f>
        <v/>
      </c>
      <c r="O1955" t="str">
        <f>IF(All_Tasks!O1955="","",All_Tasks!O1955)</f>
        <v/>
      </c>
      <c r="P1955" s="181">
        <f>IF(All_Tasks!P1955="",0,All_Tasks!P1955)</f>
        <v>0</v>
      </c>
      <c r="Q1955" s="181">
        <f>IF(All_Tasks!Q1955="",0,All_Tasks!Q1955)</f>
        <v>0</v>
      </c>
      <c r="R1955" s="181">
        <f>IF(All_Tasks!R1955="",0,All_Tasks!R1955)</f>
        <v>0</v>
      </c>
      <c r="S1955" s="181" t="str">
        <f>IF(All_Tasks!S1955="","",All_Tasks!S1955)</f>
        <v/>
      </c>
      <c r="T1955" t="str">
        <f>IF(All_Tasks!T1955="","",All_Tasks!T1955)</f>
        <v/>
      </c>
      <c r="U1955" t="str">
        <f>IF(All_Tasks!U1955="","",All_Tasks!U1955)</f>
        <v/>
      </c>
      <c r="V1955">
        <f>IF(A1955="",0,IFERROR(MATCH(A1955,Scope_Labor_Rates!$A$6:$A$46,0)+5,0))</f>
        <v>0</v>
      </c>
      <c r="W1955" s="178">
        <f>IF(V1955&gt;0,INDEX(Scope_Labor_Rates!$C$6:$C$46,V1955-5),0)</f>
        <v>0</v>
      </c>
      <c r="X1955" s="178">
        <f>IF(V1955&gt;0,INDEX(Scope_Labor_Rates!$C$6:$C$46,V1955-5),0)</f>
        <v>0</v>
      </c>
      <c r="Y1955" s="180">
        <f>IF(V1955&gt;0,INDEX(Scope_Labor_Rates!$S$6:$S$46,V1955-5),0)</f>
        <v>0</v>
      </c>
      <c r="Z1955" s="180">
        <f>IF(V1955&gt;0,INDEX(Scope_Labor_Rates!$R$6:$R$46,V1955-5),1)</f>
        <v>1</v>
      </c>
      <c r="AA1955" s="231">
        <f t="shared" si="270"/>
        <v>0</v>
      </c>
      <c r="AB1955" t="str">
        <f t="shared" si="271"/>
        <v/>
      </c>
      <c r="AC1955" s="178" t="str">
        <f t="shared" si="272"/>
        <v/>
      </c>
      <c r="AD1955" s="181">
        <f t="shared" si="273"/>
        <v>0</v>
      </c>
      <c r="AE1955" s="178">
        <f>IF(V1955&gt;0,P1955*INDEX(Scope_Labor_Rates!$E$6:$E$46,V1955-5),0)</f>
        <v>0</v>
      </c>
      <c r="AF1955" s="181">
        <f>IF(V1955&gt;0,AE1955*INDEX(Scope_Labor_Rates!$D$6:$D$46,V1955-5)*AA1955,0)</f>
        <v>0</v>
      </c>
      <c r="AG1955" s="178">
        <f>IF(V1955&gt;0,P1955*INDEX(Scope_Labor_Rates!$G$6:$G$46,V1955-5),0)</f>
        <v>0</v>
      </c>
      <c r="AH1955" s="181">
        <f>IF(V1955&gt;0,AG1955*INDEX(Scope_Labor_Rates!$F$6:$F$46,V1955-5)*AA1955,0)</f>
        <v>0</v>
      </c>
      <c r="AI1955" s="178">
        <f>IF(V1955&gt;0,P1955*INDEX(Scope_Labor_Rates!$I$6:$I$46,V1955-5),0)</f>
        <v>0</v>
      </c>
      <c r="AJ1955" s="181">
        <f>IF(V1955&gt;0,AI1955*INDEX(Scope_Labor_Rates!$H$6:$H$46,V1955-5)*AA1955,0)</f>
        <v>0</v>
      </c>
      <c r="AK1955" s="178">
        <f>IF(V1955&gt;0,P1955*INDEX(Scope_Labor_Rates!$K$6:$K$46,V1955-5),0)</f>
        <v>0</v>
      </c>
      <c r="AL1955" s="181">
        <f>IF(V1955&gt;0,AK1955*INDEX(Scope_Labor_Rates!$J$6:$J$46,V1955-5)*AA1955,0)</f>
        <v>0</v>
      </c>
      <c r="AM1955" s="178">
        <f>IF(V1955&gt;0,P1955*INDEX(Scope_Labor_Rates!$M$6:$M$46,V1955-5),0)</f>
        <v>0</v>
      </c>
      <c r="AN1955" s="178">
        <f>IF(V1955&gt;0,AM1955*INDEX(Scope_Labor_Rates!$L$6:$L$46,V1955-5)*AA1955,0)</f>
        <v>0</v>
      </c>
      <c r="AO1955" s="178">
        <f>IF(V1955&gt;0,P1955*INDEX(Scope_Labor_Rates!$O$6:$O$46,V1955-5)*AA1955,0)</f>
        <v>0</v>
      </c>
      <c r="AP1955" s="181">
        <f>IF(V1955&gt;0,P1955*INDEX(Scope_Labor_Rates!$Q$6:$Q$46,V1955-5)*AA1955,0)</f>
        <v>0</v>
      </c>
      <c r="AQ1955" s="178">
        <f t="shared" si="274"/>
        <v>0</v>
      </c>
      <c r="AR1955" s="178">
        <f t="shared" si="275"/>
        <v>0</v>
      </c>
      <c r="AS1955" s="178">
        <f t="shared" si="276"/>
        <v>0</v>
      </c>
      <c r="AT1955" s="178">
        <f t="shared" si="277"/>
        <v>0</v>
      </c>
      <c r="AU1955">
        <f t="shared" si="278"/>
        <v>0</v>
      </c>
    </row>
    <row r="1956" spans="1:47">
      <c r="A1956" t="str">
        <f>IF(All_Tasks!A1956="","",All_Tasks!A1956)</f>
        <v/>
      </c>
      <c r="B1956" t="str">
        <f>IF(All_Tasks!B1956="","",All_Tasks!B1956)</f>
        <v/>
      </c>
      <c r="C1956" t="str">
        <f>IF(All_Tasks!C1956="","",All_Tasks!C1956)</f>
        <v/>
      </c>
      <c r="D1956" t="str">
        <f>IF(All_Tasks!D1956="","",All_Tasks!D1956)</f>
        <v/>
      </c>
      <c r="E1956" t="str">
        <f>IF(All_Tasks!V1956&lt;&gt;"",All_Tasks!V1956,IF(All_Tasks!E1956&lt;&gt;"",All_Tasks!E1956,""))</f>
        <v/>
      </c>
      <c r="F1956" t="str">
        <f>IF(All_Tasks!F1956="","",All_Tasks!F1956)</f>
        <v/>
      </c>
      <c r="G1956" t="str">
        <f>IF(All_Tasks!G1956="","",All_Tasks!G1956)</f>
        <v/>
      </c>
      <c r="H1956" s="231" t="str">
        <f>IF(All_Tasks!H1956="","",All_Tasks!H1956)</f>
        <v/>
      </c>
      <c r="I1956" t="str">
        <f>IF(All_Tasks!I1956="","",All_Tasks!I1956)</f>
        <v/>
      </c>
      <c r="J1956" t="str">
        <f>IF(All_Tasks!J1956="","",All_Tasks!J1956)</f>
        <v/>
      </c>
      <c r="K1956" t="str">
        <f>IF(All_Tasks!K1956="","",All_Tasks!K1956)</f>
        <v/>
      </c>
      <c r="L1956" s="231" t="str">
        <f>IF(All_Tasks!L1956="","",All_Tasks!L1956)</f>
        <v/>
      </c>
      <c r="M1956" t="str">
        <f>IF(All_Tasks!M1956="","",All_Tasks!M1956)</f>
        <v/>
      </c>
      <c r="N1956" t="str">
        <f>IF(All_Tasks!N1956="","",All_Tasks!N1956)</f>
        <v/>
      </c>
      <c r="O1956" t="str">
        <f>IF(All_Tasks!O1956="","",All_Tasks!O1956)</f>
        <v/>
      </c>
      <c r="P1956" s="181">
        <f>IF(All_Tasks!P1956="",0,All_Tasks!P1956)</f>
        <v>0</v>
      </c>
      <c r="Q1956" s="181">
        <f>IF(All_Tasks!Q1956="",0,All_Tasks!Q1956)</f>
        <v>0</v>
      </c>
      <c r="R1956" s="181">
        <f>IF(All_Tasks!R1956="",0,All_Tasks!R1956)</f>
        <v>0</v>
      </c>
      <c r="S1956" s="181" t="str">
        <f>IF(All_Tasks!S1956="","",All_Tasks!S1956)</f>
        <v/>
      </c>
      <c r="T1956" t="str">
        <f>IF(All_Tasks!T1956="","",All_Tasks!T1956)</f>
        <v/>
      </c>
      <c r="U1956" t="str">
        <f>IF(All_Tasks!U1956="","",All_Tasks!U1956)</f>
        <v/>
      </c>
      <c r="V1956">
        <f>IF(A1956="",0,IFERROR(MATCH(A1956,Scope_Labor_Rates!$A$6:$A$46,0)+5,0))</f>
        <v>0</v>
      </c>
      <c r="W1956" s="178">
        <f>IF(V1956&gt;0,INDEX(Scope_Labor_Rates!$C$6:$C$46,V1956-5),0)</f>
        <v>0</v>
      </c>
      <c r="X1956" s="178">
        <f>IF(V1956&gt;0,INDEX(Scope_Labor_Rates!$C$6:$C$46,V1956-5),0)</f>
        <v>0</v>
      </c>
      <c r="Y1956" s="180">
        <f>IF(V1956&gt;0,INDEX(Scope_Labor_Rates!$S$6:$S$46,V1956-5),0)</f>
        <v>0</v>
      </c>
      <c r="Z1956" s="180">
        <f>IF(V1956&gt;0,INDEX(Scope_Labor_Rates!$R$6:$R$46,V1956-5),1)</f>
        <v>1</v>
      </c>
      <c r="AA1956" s="231">
        <f t="shared" si="270"/>
        <v>0</v>
      </c>
      <c r="AB1956" t="str">
        <f t="shared" si="271"/>
        <v/>
      </c>
      <c r="AC1956" s="178" t="str">
        <f t="shared" si="272"/>
        <v/>
      </c>
      <c r="AD1956" s="181">
        <f t="shared" si="273"/>
        <v>0</v>
      </c>
      <c r="AE1956" s="178">
        <f>IF(V1956&gt;0,P1956*INDEX(Scope_Labor_Rates!$E$6:$E$46,V1956-5),0)</f>
        <v>0</v>
      </c>
      <c r="AF1956" s="181">
        <f>IF(V1956&gt;0,AE1956*INDEX(Scope_Labor_Rates!$D$6:$D$46,V1956-5)*AA1956,0)</f>
        <v>0</v>
      </c>
      <c r="AG1956" s="178">
        <f>IF(V1956&gt;0,P1956*INDEX(Scope_Labor_Rates!$G$6:$G$46,V1956-5),0)</f>
        <v>0</v>
      </c>
      <c r="AH1956" s="181">
        <f>IF(V1956&gt;0,AG1956*INDEX(Scope_Labor_Rates!$F$6:$F$46,V1956-5)*AA1956,0)</f>
        <v>0</v>
      </c>
      <c r="AI1956" s="178">
        <f>IF(V1956&gt;0,P1956*INDEX(Scope_Labor_Rates!$I$6:$I$46,V1956-5),0)</f>
        <v>0</v>
      </c>
      <c r="AJ1956" s="181">
        <f>IF(V1956&gt;0,AI1956*INDEX(Scope_Labor_Rates!$H$6:$H$46,V1956-5)*AA1956,0)</f>
        <v>0</v>
      </c>
      <c r="AK1956" s="178">
        <f>IF(V1956&gt;0,P1956*INDEX(Scope_Labor_Rates!$K$6:$K$46,V1956-5),0)</f>
        <v>0</v>
      </c>
      <c r="AL1956" s="181">
        <f>IF(V1956&gt;0,AK1956*INDEX(Scope_Labor_Rates!$J$6:$J$46,V1956-5)*AA1956,0)</f>
        <v>0</v>
      </c>
      <c r="AM1956" s="178">
        <f>IF(V1956&gt;0,P1956*INDEX(Scope_Labor_Rates!$M$6:$M$46,V1956-5),0)</f>
        <v>0</v>
      </c>
      <c r="AN1956" s="178">
        <f>IF(V1956&gt;0,AM1956*INDEX(Scope_Labor_Rates!$L$6:$L$46,V1956-5)*AA1956,0)</f>
        <v>0</v>
      </c>
      <c r="AO1956" s="178">
        <f>IF(V1956&gt;0,P1956*INDEX(Scope_Labor_Rates!$O$6:$O$46,V1956-5)*AA1956,0)</f>
        <v>0</v>
      </c>
      <c r="AP1956" s="181">
        <f>IF(V1956&gt;0,P1956*INDEX(Scope_Labor_Rates!$Q$6:$Q$46,V1956-5)*AA1956,0)</f>
        <v>0</v>
      </c>
      <c r="AQ1956" s="178">
        <f t="shared" si="274"/>
        <v>0</v>
      </c>
      <c r="AR1956" s="178">
        <f t="shared" si="275"/>
        <v>0</v>
      </c>
      <c r="AS1956" s="178">
        <f t="shared" si="276"/>
        <v>0</v>
      </c>
      <c r="AT1956" s="178">
        <f t="shared" si="277"/>
        <v>0</v>
      </c>
      <c r="AU1956">
        <f t="shared" si="278"/>
        <v>0</v>
      </c>
    </row>
    <row r="1957" spans="1:47">
      <c r="A1957" t="str">
        <f>IF(All_Tasks!A1957="","",All_Tasks!A1957)</f>
        <v/>
      </c>
      <c r="B1957" t="str">
        <f>IF(All_Tasks!B1957="","",All_Tasks!B1957)</f>
        <v/>
      </c>
      <c r="C1957" t="str">
        <f>IF(All_Tasks!C1957="","",All_Tasks!C1957)</f>
        <v/>
      </c>
      <c r="D1957" t="str">
        <f>IF(All_Tasks!D1957="","",All_Tasks!D1957)</f>
        <v/>
      </c>
      <c r="E1957" t="str">
        <f>IF(All_Tasks!V1957&lt;&gt;"",All_Tasks!V1957,IF(All_Tasks!E1957&lt;&gt;"",All_Tasks!E1957,""))</f>
        <v/>
      </c>
      <c r="F1957" t="str">
        <f>IF(All_Tasks!F1957="","",All_Tasks!F1957)</f>
        <v/>
      </c>
      <c r="G1957" t="str">
        <f>IF(All_Tasks!G1957="","",All_Tasks!G1957)</f>
        <v/>
      </c>
      <c r="H1957" s="231" t="str">
        <f>IF(All_Tasks!H1957="","",All_Tasks!H1957)</f>
        <v/>
      </c>
      <c r="I1957" t="str">
        <f>IF(All_Tasks!I1957="","",All_Tasks!I1957)</f>
        <v/>
      </c>
      <c r="J1957" t="str">
        <f>IF(All_Tasks!J1957="","",All_Tasks!J1957)</f>
        <v/>
      </c>
      <c r="K1957" t="str">
        <f>IF(All_Tasks!K1957="","",All_Tasks!K1957)</f>
        <v/>
      </c>
      <c r="L1957" s="231" t="str">
        <f>IF(All_Tasks!L1957="","",All_Tasks!L1957)</f>
        <v/>
      </c>
      <c r="M1957" t="str">
        <f>IF(All_Tasks!M1957="","",All_Tasks!M1957)</f>
        <v/>
      </c>
      <c r="N1957" t="str">
        <f>IF(All_Tasks!N1957="","",All_Tasks!N1957)</f>
        <v/>
      </c>
      <c r="O1957" t="str">
        <f>IF(All_Tasks!O1957="","",All_Tasks!O1957)</f>
        <v/>
      </c>
      <c r="P1957" s="181">
        <f>IF(All_Tasks!P1957="",0,All_Tasks!P1957)</f>
        <v>0</v>
      </c>
      <c r="Q1957" s="181">
        <f>IF(All_Tasks!Q1957="",0,All_Tasks!Q1957)</f>
        <v>0</v>
      </c>
      <c r="R1957" s="181">
        <f>IF(All_Tasks!R1957="",0,All_Tasks!R1957)</f>
        <v>0</v>
      </c>
      <c r="S1957" s="181" t="str">
        <f>IF(All_Tasks!S1957="","",All_Tasks!S1957)</f>
        <v/>
      </c>
      <c r="T1957" t="str">
        <f>IF(All_Tasks!T1957="","",All_Tasks!T1957)</f>
        <v/>
      </c>
      <c r="U1957" t="str">
        <f>IF(All_Tasks!U1957="","",All_Tasks!U1957)</f>
        <v/>
      </c>
      <c r="V1957">
        <f>IF(A1957="",0,IFERROR(MATCH(A1957,Scope_Labor_Rates!$A$6:$A$46,0)+5,0))</f>
        <v>0</v>
      </c>
      <c r="W1957" s="178">
        <f>IF(V1957&gt;0,INDEX(Scope_Labor_Rates!$C$6:$C$46,V1957-5),0)</f>
        <v>0</v>
      </c>
      <c r="X1957" s="178">
        <f>IF(V1957&gt;0,INDEX(Scope_Labor_Rates!$C$6:$C$46,V1957-5),0)</f>
        <v>0</v>
      </c>
      <c r="Y1957" s="180">
        <f>IF(V1957&gt;0,INDEX(Scope_Labor_Rates!$S$6:$S$46,V1957-5),0)</f>
        <v>0</v>
      </c>
      <c r="Z1957" s="180">
        <f>IF(V1957&gt;0,INDEX(Scope_Labor_Rates!$R$6:$R$46,V1957-5),1)</f>
        <v>1</v>
      </c>
      <c r="AA1957" s="231">
        <f t="shared" si="270"/>
        <v>0</v>
      </c>
      <c r="AB1957" t="str">
        <f t="shared" si="271"/>
        <v/>
      </c>
      <c r="AC1957" s="178" t="str">
        <f t="shared" si="272"/>
        <v/>
      </c>
      <c r="AD1957" s="181">
        <f t="shared" si="273"/>
        <v>0</v>
      </c>
      <c r="AE1957" s="178">
        <f>IF(V1957&gt;0,P1957*INDEX(Scope_Labor_Rates!$E$6:$E$46,V1957-5),0)</f>
        <v>0</v>
      </c>
      <c r="AF1957" s="181">
        <f>IF(V1957&gt;0,AE1957*INDEX(Scope_Labor_Rates!$D$6:$D$46,V1957-5)*AA1957,0)</f>
        <v>0</v>
      </c>
      <c r="AG1957" s="178">
        <f>IF(V1957&gt;0,P1957*INDEX(Scope_Labor_Rates!$G$6:$G$46,V1957-5),0)</f>
        <v>0</v>
      </c>
      <c r="AH1957" s="181">
        <f>IF(V1957&gt;0,AG1957*INDEX(Scope_Labor_Rates!$F$6:$F$46,V1957-5)*AA1957,0)</f>
        <v>0</v>
      </c>
      <c r="AI1957" s="178">
        <f>IF(V1957&gt;0,P1957*INDEX(Scope_Labor_Rates!$I$6:$I$46,V1957-5),0)</f>
        <v>0</v>
      </c>
      <c r="AJ1957" s="181">
        <f>IF(V1957&gt;0,AI1957*INDEX(Scope_Labor_Rates!$H$6:$H$46,V1957-5)*AA1957,0)</f>
        <v>0</v>
      </c>
      <c r="AK1957" s="178">
        <f>IF(V1957&gt;0,P1957*INDEX(Scope_Labor_Rates!$K$6:$K$46,V1957-5),0)</f>
        <v>0</v>
      </c>
      <c r="AL1957" s="181">
        <f>IF(V1957&gt;0,AK1957*INDEX(Scope_Labor_Rates!$J$6:$J$46,V1957-5)*AA1957,0)</f>
        <v>0</v>
      </c>
      <c r="AM1957" s="178">
        <f>IF(V1957&gt;0,P1957*INDEX(Scope_Labor_Rates!$M$6:$M$46,V1957-5),0)</f>
        <v>0</v>
      </c>
      <c r="AN1957" s="178">
        <f>IF(V1957&gt;0,AM1957*INDEX(Scope_Labor_Rates!$L$6:$L$46,V1957-5)*AA1957,0)</f>
        <v>0</v>
      </c>
      <c r="AO1957" s="178">
        <f>IF(V1957&gt;0,P1957*INDEX(Scope_Labor_Rates!$O$6:$O$46,V1957-5)*AA1957,0)</f>
        <v>0</v>
      </c>
      <c r="AP1957" s="181">
        <f>IF(V1957&gt;0,P1957*INDEX(Scope_Labor_Rates!$Q$6:$Q$46,V1957-5)*AA1957,0)</f>
        <v>0</v>
      </c>
      <c r="AQ1957" s="178">
        <f t="shared" si="274"/>
        <v>0</v>
      </c>
      <c r="AR1957" s="178">
        <f t="shared" si="275"/>
        <v>0</v>
      </c>
      <c r="AS1957" s="178">
        <f t="shared" si="276"/>
        <v>0</v>
      </c>
      <c r="AT1957" s="178">
        <f t="shared" si="277"/>
        <v>0</v>
      </c>
      <c r="AU1957">
        <f t="shared" si="278"/>
        <v>0</v>
      </c>
    </row>
    <row r="1958" spans="1:47">
      <c r="A1958" t="str">
        <f>IF(All_Tasks!A1958="","",All_Tasks!A1958)</f>
        <v/>
      </c>
      <c r="B1958" t="str">
        <f>IF(All_Tasks!B1958="","",All_Tasks!B1958)</f>
        <v/>
      </c>
      <c r="C1958" t="str">
        <f>IF(All_Tasks!C1958="","",All_Tasks!C1958)</f>
        <v/>
      </c>
      <c r="D1958" t="str">
        <f>IF(All_Tasks!D1958="","",All_Tasks!D1958)</f>
        <v/>
      </c>
      <c r="E1958" t="str">
        <f>IF(All_Tasks!V1958&lt;&gt;"",All_Tasks!V1958,IF(All_Tasks!E1958&lt;&gt;"",All_Tasks!E1958,""))</f>
        <v/>
      </c>
      <c r="F1958" t="str">
        <f>IF(All_Tasks!F1958="","",All_Tasks!F1958)</f>
        <v/>
      </c>
      <c r="G1958" t="str">
        <f>IF(All_Tasks!G1958="","",All_Tasks!G1958)</f>
        <v/>
      </c>
      <c r="H1958" s="231" t="str">
        <f>IF(All_Tasks!H1958="","",All_Tasks!H1958)</f>
        <v/>
      </c>
      <c r="I1958" t="str">
        <f>IF(All_Tasks!I1958="","",All_Tasks!I1958)</f>
        <v/>
      </c>
      <c r="J1958" t="str">
        <f>IF(All_Tasks!J1958="","",All_Tasks!J1958)</f>
        <v/>
      </c>
      <c r="K1958" t="str">
        <f>IF(All_Tasks!K1958="","",All_Tasks!K1958)</f>
        <v/>
      </c>
      <c r="L1958" s="231" t="str">
        <f>IF(All_Tasks!L1958="","",All_Tasks!L1958)</f>
        <v/>
      </c>
      <c r="M1958" t="str">
        <f>IF(All_Tasks!M1958="","",All_Tasks!M1958)</f>
        <v/>
      </c>
      <c r="N1958" t="str">
        <f>IF(All_Tasks!N1958="","",All_Tasks!N1958)</f>
        <v/>
      </c>
      <c r="O1958" t="str">
        <f>IF(All_Tasks!O1958="","",All_Tasks!O1958)</f>
        <v/>
      </c>
      <c r="P1958" s="181">
        <f>IF(All_Tasks!P1958="",0,All_Tasks!P1958)</f>
        <v>0</v>
      </c>
      <c r="Q1958" s="181">
        <f>IF(All_Tasks!Q1958="",0,All_Tasks!Q1958)</f>
        <v>0</v>
      </c>
      <c r="R1958" s="181">
        <f>IF(All_Tasks!R1958="",0,All_Tasks!R1958)</f>
        <v>0</v>
      </c>
      <c r="S1958" s="181" t="str">
        <f>IF(All_Tasks!S1958="","",All_Tasks!S1958)</f>
        <v/>
      </c>
      <c r="T1958" t="str">
        <f>IF(All_Tasks!T1958="","",All_Tasks!T1958)</f>
        <v/>
      </c>
      <c r="U1958" t="str">
        <f>IF(All_Tasks!U1958="","",All_Tasks!U1958)</f>
        <v/>
      </c>
      <c r="V1958">
        <f>IF(A1958="",0,IFERROR(MATCH(A1958,Scope_Labor_Rates!$A$6:$A$46,0)+5,0))</f>
        <v>0</v>
      </c>
      <c r="W1958" s="178">
        <f>IF(V1958&gt;0,INDEX(Scope_Labor_Rates!$C$6:$C$46,V1958-5),0)</f>
        <v>0</v>
      </c>
      <c r="X1958" s="178">
        <f>IF(V1958&gt;0,INDEX(Scope_Labor_Rates!$C$6:$C$46,V1958-5),0)</f>
        <v>0</v>
      </c>
      <c r="Y1958" s="180">
        <f>IF(V1958&gt;0,INDEX(Scope_Labor_Rates!$S$6:$S$46,V1958-5),0)</f>
        <v>0</v>
      </c>
      <c r="Z1958" s="180">
        <f>IF(V1958&gt;0,INDEX(Scope_Labor_Rates!$R$6:$R$46,V1958-5),1)</f>
        <v>1</v>
      </c>
      <c r="AA1958" s="231">
        <f t="shared" si="270"/>
        <v>0</v>
      </c>
      <c r="AB1958" t="str">
        <f t="shared" si="271"/>
        <v/>
      </c>
      <c r="AC1958" s="178" t="str">
        <f t="shared" si="272"/>
        <v/>
      </c>
      <c r="AD1958" s="181">
        <f t="shared" si="273"/>
        <v>0</v>
      </c>
      <c r="AE1958" s="178">
        <f>IF(V1958&gt;0,P1958*INDEX(Scope_Labor_Rates!$E$6:$E$46,V1958-5),0)</f>
        <v>0</v>
      </c>
      <c r="AF1958" s="181">
        <f>IF(V1958&gt;0,AE1958*INDEX(Scope_Labor_Rates!$D$6:$D$46,V1958-5)*AA1958,0)</f>
        <v>0</v>
      </c>
      <c r="AG1958" s="178">
        <f>IF(V1958&gt;0,P1958*INDEX(Scope_Labor_Rates!$G$6:$G$46,V1958-5),0)</f>
        <v>0</v>
      </c>
      <c r="AH1958" s="181">
        <f>IF(V1958&gt;0,AG1958*INDEX(Scope_Labor_Rates!$F$6:$F$46,V1958-5)*AA1958,0)</f>
        <v>0</v>
      </c>
      <c r="AI1958" s="178">
        <f>IF(V1958&gt;0,P1958*INDEX(Scope_Labor_Rates!$I$6:$I$46,V1958-5),0)</f>
        <v>0</v>
      </c>
      <c r="AJ1958" s="181">
        <f>IF(V1958&gt;0,AI1958*INDEX(Scope_Labor_Rates!$H$6:$H$46,V1958-5)*AA1958,0)</f>
        <v>0</v>
      </c>
      <c r="AK1958" s="178">
        <f>IF(V1958&gt;0,P1958*INDEX(Scope_Labor_Rates!$K$6:$K$46,V1958-5),0)</f>
        <v>0</v>
      </c>
      <c r="AL1958" s="181">
        <f>IF(V1958&gt;0,AK1958*INDEX(Scope_Labor_Rates!$J$6:$J$46,V1958-5)*AA1958,0)</f>
        <v>0</v>
      </c>
      <c r="AM1958" s="178">
        <f>IF(V1958&gt;0,P1958*INDEX(Scope_Labor_Rates!$M$6:$M$46,V1958-5),0)</f>
        <v>0</v>
      </c>
      <c r="AN1958" s="178">
        <f>IF(V1958&gt;0,AM1958*INDEX(Scope_Labor_Rates!$L$6:$L$46,V1958-5)*AA1958,0)</f>
        <v>0</v>
      </c>
      <c r="AO1958" s="178">
        <f>IF(V1958&gt;0,P1958*INDEX(Scope_Labor_Rates!$O$6:$O$46,V1958-5)*AA1958,0)</f>
        <v>0</v>
      </c>
      <c r="AP1958" s="181">
        <f>IF(V1958&gt;0,P1958*INDEX(Scope_Labor_Rates!$Q$6:$Q$46,V1958-5)*AA1958,0)</f>
        <v>0</v>
      </c>
      <c r="AQ1958" s="178">
        <f t="shared" si="274"/>
        <v>0</v>
      </c>
      <c r="AR1958" s="178">
        <f t="shared" si="275"/>
        <v>0</v>
      </c>
      <c r="AS1958" s="178">
        <f t="shared" si="276"/>
        <v>0</v>
      </c>
      <c r="AT1958" s="178">
        <f t="shared" si="277"/>
        <v>0</v>
      </c>
      <c r="AU1958">
        <f t="shared" si="278"/>
        <v>0</v>
      </c>
    </row>
    <row r="1959" spans="1:47">
      <c r="A1959" t="str">
        <f>IF(All_Tasks!A1959="","",All_Tasks!A1959)</f>
        <v/>
      </c>
      <c r="B1959" t="str">
        <f>IF(All_Tasks!B1959="","",All_Tasks!B1959)</f>
        <v/>
      </c>
      <c r="C1959" t="str">
        <f>IF(All_Tasks!C1959="","",All_Tasks!C1959)</f>
        <v/>
      </c>
      <c r="D1959" t="str">
        <f>IF(All_Tasks!D1959="","",All_Tasks!D1959)</f>
        <v/>
      </c>
      <c r="E1959" t="str">
        <f>IF(All_Tasks!V1959&lt;&gt;"",All_Tasks!V1959,IF(All_Tasks!E1959&lt;&gt;"",All_Tasks!E1959,""))</f>
        <v/>
      </c>
      <c r="F1959" t="str">
        <f>IF(All_Tasks!F1959="","",All_Tasks!F1959)</f>
        <v/>
      </c>
      <c r="G1959" t="str">
        <f>IF(All_Tasks!G1959="","",All_Tasks!G1959)</f>
        <v/>
      </c>
      <c r="H1959" s="231" t="str">
        <f>IF(All_Tasks!H1959="","",All_Tasks!H1959)</f>
        <v/>
      </c>
      <c r="I1959" t="str">
        <f>IF(All_Tasks!I1959="","",All_Tasks!I1959)</f>
        <v/>
      </c>
      <c r="J1959" t="str">
        <f>IF(All_Tasks!J1959="","",All_Tasks!J1959)</f>
        <v/>
      </c>
      <c r="K1959" t="str">
        <f>IF(All_Tasks!K1959="","",All_Tasks!K1959)</f>
        <v/>
      </c>
      <c r="L1959" s="231" t="str">
        <f>IF(All_Tasks!L1959="","",All_Tasks!L1959)</f>
        <v/>
      </c>
      <c r="M1959" t="str">
        <f>IF(All_Tasks!M1959="","",All_Tasks!M1959)</f>
        <v/>
      </c>
      <c r="N1959" t="str">
        <f>IF(All_Tasks!N1959="","",All_Tasks!N1959)</f>
        <v/>
      </c>
      <c r="O1959" t="str">
        <f>IF(All_Tasks!O1959="","",All_Tasks!O1959)</f>
        <v/>
      </c>
      <c r="P1959" s="181">
        <f>IF(All_Tasks!P1959="",0,All_Tasks!P1959)</f>
        <v>0</v>
      </c>
      <c r="Q1959" s="181">
        <f>IF(All_Tasks!Q1959="",0,All_Tasks!Q1959)</f>
        <v>0</v>
      </c>
      <c r="R1959" s="181">
        <f>IF(All_Tasks!R1959="",0,All_Tasks!R1959)</f>
        <v>0</v>
      </c>
      <c r="S1959" s="181" t="str">
        <f>IF(All_Tasks!S1959="","",All_Tasks!S1959)</f>
        <v/>
      </c>
      <c r="T1959" t="str">
        <f>IF(All_Tasks!T1959="","",All_Tasks!T1959)</f>
        <v/>
      </c>
      <c r="U1959" t="str">
        <f>IF(All_Tasks!U1959="","",All_Tasks!U1959)</f>
        <v/>
      </c>
      <c r="V1959">
        <f>IF(A1959="",0,IFERROR(MATCH(A1959,Scope_Labor_Rates!$A$6:$A$46,0)+5,0))</f>
        <v>0</v>
      </c>
      <c r="W1959" s="178">
        <f>IF(V1959&gt;0,INDEX(Scope_Labor_Rates!$C$6:$C$46,V1959-5),0)</f>
        <v>0</v>
      </c>
      <c r="X1959" s="178">
        <f>IF(V1959&gt;0,INDEX(Scope_Labor_Rates!$C$6:$C$46,V1959-5),0)</f>
        <v>0</v>
      </c>
      <c r="Y1959" s="180">
        <f>IF(V1959&gt;0,INDEX(Scope_Labor_Rates!$S$6:$S$46,V1959-5),0)</f>
        <v>0</v>
      </c>
      <c r="Z1959" s="180">
        <f>IF(V1959&gt;0,INDEX(Scope_Labor_Rates!$R$6:$R$46,V1959-5),1)</f>
        <v>1</v>
      </c>
      <c r="AA1959" s="231">
        <f t="shared" si="270"/>
        <v>0</v>
      </c>
      <c r="AB1959" t="str">
        <f t="shared" si="271"/>
        <v/>
      </c>
      <c r="AC1959" s="178" t="str">
        <f t="shared" si="272"/>
        <v/>
      </c>
      <c r="AD1959" s="181">
        <f t="shared" si="273"/>
        <v>0</v>
      </c>
      <c r="AE1959" s="178">
        <f>IF(V1959&gt;0,P1959*INDEX(Scope_Labor_Rates!$E$6:$E$46,V1959-5),0)</f>
        <v>0</v>
      </c>
      <c r="AF1959" s="181">
        <f>IF(V1959&gt;0,AE1959*INDEX(Scope_Labor_Rates!$D$6:$D$46,V1959-5)*AA1959,0)</f>
        <v>0</v>
      </c>
      <c r="AG1959" s="178">
        <f>IF(V1959&gt;0,P1959*INDEX(Scope_Labor_Rates!$G$6:$G$46,V1959-5),0)</f>
        <v>0</v>
      </c>
      <c r="AH1959" s="181">
        <f>IF(V1959&gt;0,AG1959*INDEX(Scope_Labor_Rates!$F$6:$F$46,V1959-5)*AA1959,0)</f>
        <v>0</v>
      </c>
      <c r="AI1959" s="178">
        <f>IF(V1959&gt;0,P1959*INDEX(Scope_Labor_Rates!$I$6:$I$46,V1959-5),0)</f>
        <v>0</v>
      </c>
      <c r="AJ1959" s="181">
        <f>IF(V1959&gt;0,AI1959*INDEX(Scope_Labor_Rates!$H$6:$H$46,V1959-5)*AA1959,0)</f>
        <v>0</v>
      </c>
      <c r="AK1959" s="178">
        <f>IF(V1959&gt;0,P1959*INDEX(Scope_Labor_Rates!$K$6:$K$46,V1959-5),0)</f>
        <v>0</v>
      </c>
      <c r="AL1959" s="181">
        <f>IF(V1959&gt;0,AK1959*INDEX(Scope_Labor_Rates!$J$6:$J$46,V1959-5)*AA1959,0)</f>
        <v>0</v>
      </c>
      <c r="AM1959" s="178">
        <f>IF(V1959&gt;0,P1959*INDEX(Scope_Labor_Rates!$M$6:$M$46,V1959-5),0)</f>
        <v>0</v>
      </c>
      <c r="AN1959" s="178">
        <f>IF(V1959&gt;0,AM1959*INDEX(Scope_Labor_Rates!$L$6:$L$46,V1959-5)*AA1959,0)</f>
        <v>0</v>
      </c>
      <c r="AO1959" s="178">
        <f>IF(V1959&gt;0,P1959*INDEX(Scope_Labor_Rates!$O$6:$O$46,V1959-5)*AA1959,0)</f>
        <v>0</v>
      </c>
      <c r="AP1959" s="181">
        <f>IF(V1959&gt;0,P1959*INDEX(Scope_Labor_Rates!$Q$6:$Q$46,V1959-5)*AA1959,0)</f>
        <v>0</v>
      </c>
      <c r="AQ1959" s="178">
        <f t="shared" si="274"/>
        <v>0</v>
      </c>
      <c r="AR1959" s="178">
        <f t="shared" si="275"/>
        <v>0</v>
      </c>
      <c r="AS1959" s="178">
        <f t="shared" si="276"/>
        <v>0</v>
      </c>
      <c r="AT1959" s="178">
        <f t="shared" si="277"/>
        <v>0</v>
      </c>
      <c r="AU1959">
        <f t="shared" si="278"/>
        <v>0</v>
      </c>
    </row>
    <row r="1960" spans="1:47">
      <c r="A1960" t="str">
        <f>IF(All_Tasks!A1960="","",All_Tasks!A1960)</f>
        <v/>
      </c>
      <c r="B1960" t="str">
        <f>IF(All_Tasks!B1960="","",All_Tasks!B1960)</f>
        <v/>
      </c>
      <c r="C1960" t="str">
        <f>IF(All_Tasks!C1960="","",All_Tasks!C1960)</f>
        <v/>
      </c>
      <c r="D1960" t="str">
        <f>IF(All_Tasks!D1960="","",All_Tasks!D1960)</f>
        <v/>
      </c>
      <c r="E1960" t="str">
        <f>IF(All_Tasks!V1960&lt;&gt;"",All_Tasks!V1960,IF(All_Tasks!E1960&lt;&gt;"",All_Tasks!E1960,""))</f>
        <v/>
      </c>
      <c r="F1960" t="str">
        <f>IF(All_Tasks!F1960="","",All_Tasks!F1960)</f>
        <v/>
      </c>
      <c r="G1960" t="str">
        <f>IF(All_Tasks!G1960="","",All_Tasks!G1960)</f>
        <v/>
      </c>
      <c r="H1960" s="231" t="str">
        <f>IF(All_Tasks!H1960="","",All_Tasks!H1960)</f>
        <v/>
      </c>
      <c r="I1960" t="str">
        <f>IF(All_Tasks!I1960="","",All_Tasks!I1960)</f>
        <v/>
      </c>
      <c r="J1960" t="str">
        <f>IF(All_Tasks!J1960="","",All_Tasks!J1960)</f>
        <v/>
      </c>
      <c r="K1960" t="str">
        <f>IF(All_Tasks!K1960="","",All_Tasks!K1960)</f>
        <v/>
      </c>
      <c r="L1960" s="231" t="str">
        <f>IF(All_Tasks!L1960="","",All_Tasks!L1960)</f>
        <v/>
      </c>
      <c r="M1960" t="str">
        <f>IF(All_Tasks!M1960="","",All_Tasks!M1960)</f>
        <v/>
      </c>
      <c r="N1960" t="str">
        <f>IF(All_Tasks!N1960="","",All_Tasks!N1960)</f>
        <v/>
      </c>
      <c r="O1960" t="str">
        <f>IF(All_Tasks!O1960="","",All_Tasks!O1960)</f>
        <v/>
      </c>
      <c r="P1960" s="181">
        <f>IF(All_Tasks!P1960="",0,All_Tasks!P1960)</f>
        <v>0</v>
      </c>
      <c r="Q1960" s="181">
        <f>IF(All_Tasks!Q1960="",0,All_Tasks!Q1960)</f>
        <v>0</v>
      </c>
      <c r="R1960" s="181">
        <f>IF(All_Tasks!R1960="",0,All_Tasks!R1960)</f>
        <v>0</v>
      </c>
      <c r="S1960" s="181" t="str">
        <f>IF(All_Tasks!S1960="","",All_Tasks!S1960)</f>
        <v/>
      </c>
      <c r="T1960" t="str">
        <f>IF(All_Tasks!T1960="","",All_Tasks!T1960)</f>
        <v/>
      </c>
      <c r="U1960" t="str">
        <f>IF(All_Tasks!U1960="","",All_Tasks!U1960)</f>
        <v/>
      </c>
      <c r="V1960">
        <f>IF(A1960="",0,IFERROR(MATCH(A1960,Scope_Labor_Rates!$A$6:$A$46,0)+5,0))</f>
        <v>0</v>
      </c>
      <c r="W1960" s="178">
        <f>IF(V1960&gt;0,INDEX(Scope_Labor_Rates!$C$6:$C$46,V1960-5),0)</f>
        <v>0</v>
      </c>
      <c r="X1960" s="178">
        <f>IF(V1960&gt;0,INDEX(Scope_Labor_Rates!$C$6:$C$46,V1960-5),0)</f>
        <v>0</v>
      </c>
      <c r="Y1960" s="180">
        <f>IF(V1960&gt;0,INDEX(Scope_Labor_Rates!$S$6:$S$46,V1960-5),0)</f>
        <v>0</v>
      </c>
      <c r="Z1960" s="180">
        <f>IF(V1960&gt;0,INDEX(Scope_Labor_Rates!$R$6:$R$46,V1960-5),1)</f>
        <v>1</v>
      </c>
      <c r="AA1960" s="231">
        <f t="shared" si="270"/>
        <v>0</v>
      </c>
      <c r="AB1960" t="str">
        <f t="shared" si="271"/>
        <v/>
      </c>
      <c r="AC1960" s="178" t="str">
        <f t="shared" si="272"/>
        <v/>
      </c>
      <c r="AD1960" s="181">
        <f t="shared" si="273"/>
        <v>0</v>
      </c>
      <c r="AE1960" s="178">
        <f>IF(V1960&gt;0,P1960*INDEX(Scope_Labor_Rates!$E$6:$E$46,V1960-5),0)</f>
        <v>0</v>
      </c>
      <c r="AF1960" s="181">
        <f>IF(V1960&gt;0,AE1960*INDEX(Scope_Labor_Rates!$D$6:$D$46,V1960-5)*AA1960,0)</f>
        <v>0</v>
      </c>
      <c r="AG1960" s="178">
        <f>IF(V1960&gt;0,P1960*INDEX(Scope_Labor_Rates!$G$6:$G$46,V1960-5),0)</f>
        <v>0</v>
      </c>
      <c r="AH1960" s="181">
        <f>IF(V1960&gt;0,AG1960*INDEX(Scope_Labor_Rates!$F$6:$F$46,V1960-5)*AA1960,0)</f>
        <v>0</v>
      </c>
      <c r="AI1960" s="178">
        <f>IF(V1960&gt;0,P1960*INDEX(Scope_Labor_Rates!$I$6:$I$46,V1960-5),0)</f>
        <v>0</v>
      </c>
      <c r="AJ1960" s="181">
        <f>IF(V1960&gt;0,AI1960*INDEX(Scope_Labor_Rates!$H$6:$H$46,V1960-5)*AA1960,0)</f>
        <v>0</v>
      </c>
      <c r="AK1960" s="178">
        <f>IF(V1960&gt;0,P1960*INDEX(Scope_Labor_Rates!$K$6:$K$46,V1960-5),0)</f>
        <v>0</v>
      </c>
      <c r="AL1960" s="181">
        <f>IF(V1960&gt;0,AK1960*INDEX(Scope_Labor_Rates!$J$6:$J$46,V1960-5)*AA1960,0)</f>
        <v>0</v>
      </c>
      <c r="AM1960" s="178">
        <f>IF(V1960&gt;0,P1960*INDEX(Scope_Labor_Rates!$M$6:$M$46,V1960-5),0)</f>
        <v>0</v>
      </c>
      <c r="AN1960" s="178">
        <f>IF(V1960&gt;0,AM1960*INDEX(Scope_Labor_Rates!$L$6:$L$46,V1960-5)*AA1960,0)</f>
        <v>0</v>
      </c>
      <c r="AO1960" s="178">
        <f>IF(V1960&gt;0,P1960*INDEX(Scope_Labor_Rates!$O$6:$O$46,V1960-5)*AA1960,0)</f>
        <v>0</v>
      </c>
      <c r="AP1960" s="181">
        <f>IF(V1960&gt;0,P1960*INDEX(Scope_Labor_Rates!$Q$6:$Q$46,V1960-5)*AA1960,0)</f>
        <v>0</v>
      </c>
      <c r="AQ1960" s="178">
        <f t="shared" si="274"/>
        <v>0</v>
      </c>
      <c r="AR1960" s="178">
        <f t="shared" si="275"/>
        <v>0</v>
      </c>
      <c r="AS1960" s="178">
        <f t="shared" si="276"/>
        <v>0</v>
      </c>
      <c r="AT1960" s="178">
        <f t="shared" si="277"/>
        <v>0</v>
      </c>
      <c r="AU1960">
        <f t="shared" si="278"/>
        <v>0</v>
      </c>
    </row>
    <row r="1961" spans="1:47">
      <c r="A1961" t="str">
        <f>IF(All_Tasks!A1961="","",All_Tasks!A1961)</f>
        <v/>
      </c>
      <c r="B1961" t="str">
        <f>IF(All_Tasks!B1961="","",All_Tasks!B1961)</f>
        <v/>
      </c>
      <c r="C1961" t="str">
        <f>IF(All_Tasks!C1961="","",All_Tasks!C1961)</f>
        <v/>
      </c>
      <c r="D1961" t="str">
        <f>IF(All_Tasks!D1961="","",All_Tasks!D1961)</f>
        <v/>
      </c>
      <c r="E1961" t="str">
        <f>IF(All_Tasks!V1961&lt;&gt;"",All_Tasks!V1961,IF(All_Tasks!E1961&lt;&gt;"",All_Tasks!E1961,""))</f>
        <v/>
      </c>
      <c r="F1961" t="str">
        <f>IF(All_Tasks!F1961="","",All_Tasks!F1961)</f>
        <v/>
      </c>
      <c r="G1961" t="str">
        <f>IF(All_Tasks!G1961="","",All_Tasks!G1961)</f>
        <v/>
      </c>
      <c r="H1961" s="231" t="str">
        <f>IF(All_Tasks!H1961="","",All_Tasks!H1961)</f>
        <v/>
      </c>
      <c r="I1961" t="str">
        <f>IF(All_Tasks!I1961="","",All_Tasks!I1961)</f>
        <v/>
      </c>
      <c r="J1961" t="str">
        <f>IF(All_Tasks!J1961="","",All_Tasks!J1961)</f>
        <v/>
      </c>
      <c r="K1961" t="str">
        <f>IF(All_Tasks!K1961="","",All_Tasks!K1961)</f>
        <v/>
      </c>
      <c r="L1961" s="231" t="str">
        <f>IF(All_Tasks!L1961="","",All_Tasks!L1961)</f>
        <v/>
      </c>
      <c r="M1961" t="str">
        <f>IF(All_Tasks!M1961="","",All_Tasks!M1961)</f>
        <v/>
      </c>
      <c r="N1961" t="str">
        <f>IF(All_Tasks!N1961="","",All_Tasks!N1961)</f>
        <v/>
      </c>
      <c r="O1961" t="str">
        <f>IF(All_Tasks!O1961="","",All_Tasks!O1961)</f>
        <v/>
      </c>
      <c r="P1961" s="181">
        <f>IF(All_Tasks!P1961="",0,All_Tasks!P1961)</f>
        <v>0</v>
      </c>
      <c r="Q1961" s="181">
        <f>IF(All_Tasks!Q1961="",0,All_Tasks!Q1961)</f>
        <v>0</v>
      </c>
      <c r="R1961" s="181">
        <f>IF(All_Tasks!R1961="",0,All_Tasks!R1961)</f>
        <v>0</v>
      </c>
      <c r="S1961" s="181" t="str">
        <f>IF(All_Tasks!S1961="","",All_Tasks!S1961)</f>
        <v/>
      </c>
      <c r="T1961" t="str">
        <f>IF(All_Tasks!T1961="","",All_Tasks!T1961)</f>
        <v/>
      </c>
      <c r="U1961" t="str">
        <f>IF(All_Tasks!U1961="","",All_Tasks!U1961)</f>
        <v/>
      </c>
      <c r="V1961">
        <f>IF(A1961="",0,IFERROR(MATCH(A1961,Scope_Labor_Rates!$A$6:$A$46,0)+5,0))</f>
        <v>0</v>
      </c>
      <c r="W1961" s="178">
        <f>IF(V1961&gt;0,INDEX(Scope_Labor_Rates!$C$6:$C$46,V1961-5),0)</f>
        <v>0</v>
      </c>
      <c r="X1961" s="178">
        <f>IF(V1961&gt;0,INDEX(Scope_Labor_Rates!$C$6:$C$46,V1961-5),0)</f>
        <v>0</v>
      </c>
      <c r="Y1961" s="180">
        <f>IF(V1961&gt;0,INDEX(Scope_Labor_Rates!$S$6:$S$46,V1961-5),0)</f>
        <v>0</v>
      </c>
      <c r="Z1961" s="180">
        <f>IF(V1961&gt;0,INDEX(Scope_Labor_Rates!$R$6:$R$46,V1961-5),1)</f>
        <v>1</v>
      </c>
      <c r="AA1961" s="231">
        <f t="shared" si="270"/>
        <v>0</v>
      </c>
      <c r="AB1961" t="str">
        <f t="shared" si="271"/>
        <v/>
      </c>
      <c r="AC1961" s="178" t="str">
        <f t="shared" si="272"/>
        <v/>
      </c>
      <c r="AD1961" s="181">
        <f t="shared" si="273"/>
        <v>0</v>
      </c>
      <c r="AE1961" s="178">
        <f>IF(V1961&gt;0,P1961*INDEX(Scope_Labor_Rates!$E$6:$E$46,V1961-5),0)</f>
        <v>0</v>
      </c>
      <c r="AF1961" s="181">
        <f>IF(V1961&gt;0,AE1961*INDEX(Scope_Labor_Rates!$D$6:$D$46,V1961-5)*AA1961,0)</f>
        <v>0</v>
      </c>
      <c r="AG1961" s="178">
        <f>IF(V1961&gt;0,P1961*INDEX(Scope_Labor_Rates!$G$6:$G$46,V1961-5),0)</f>
        <v>0</v>
      </c>
      <c r="AH1961" s="181">
        <f>IF(V1961&gt;0,AG1961*INDEX(Scope_Labor_Rates!$F$6:$F$46,V1961-5)*AA1961,0)</f>
        <v>0</v>
      </c>
      <c r="AI1961" s="178">
        <f>IF(V1961&gt;0,P1961*INDEX(Scope_Labor_Rates!$I$6:$I$46,V1961-5),0)</f>
        <v>0</v>
      </c>
      <c r="AJ1961" s="181">
        <f>IF(V1961&gt;0,AI1961*INDEX(Scope_Labor_Rates!$H$6:$H$46,V1961-5)*AA1961,0)</f>
        <v>0</v>
      </c>
      <c r="AK1961" s="178">
        <f>IF(V1961&gt;0,P1961*INDEX(Scope_Labor_Rates!$K$6:$K$46,V1961-5),0)</f>
        <v>0</v>
      </c>
      <c r="AL1961" s="181">
        <f>IF(V1961&gt;0,AK1961*INDEX(Scope_Labor_Rates!$J$6:$J$46,V1961-5)*AA1961,0)</f>
        <v>0</v>
      </c>
      <c r="AM1961" s="178">
        <f>IF(V1961&gt;0,P1961*INDEX(Scope_Labor_Rates!$M$6:$M$46,V1961-5),0)</f>
        <v>0</v>
      </c>
      <c r="AN1961" s="178">
        <f>IF(V1961&gt;0,AM1961*INDEX(Scope_Labor_Rates!$L$6:$L$46,V1961-5)*AA1961,0)</f>
        <v>0</v>
      </c>
      <c r="AO1961" s="178">
        <f>IF(V1961&gt;0,P1961*INDEX(Scope_Labor_Rates!$O$6:$O$46,V1961-5)*AA1961,0)</f>
        <v>0</v>
      </c>
      <c r="AP1961" s="181">
        <f>IF(V1961&gt;0,P1961*INDEX(Scope_Labor_Rates!$Q$6:$Q$46,V1961-5)*AA1961,0)</f>
        <v>0</v>
      </c>
      <c r="AQ1961" s="178">
        <f t="shared" si="274"/>
        <v>0</v>
      </c>
      <c r="AR1961" s="178">
        <f t="shared" si="275"/>
        <v>0</v>
      </c>
      <c r="AS1961" s="178">
        <f t="shared" si="276"/>
        <v>0</v>
      </c>
      <c r="AT1961" s="178">
        <f t="shared" si="277"/>
        <v>0</v>
      </c>
      <c r="AU1961">
        <f t="shared" si="278"/>
        <v>0</v>
      </c>
    </row>
    <row r="1962" spans="1:47">
      <c r="A1962" t="str">
        <f>IF(All_Tasks!A1962="","",All_Tasks!A1962)</f>
        <v/>
      </c>
      <c r="B1962" t="str">
        <f>IF(All_Tasks!B1962="","",All_Tasks!B1962)</f>
        <v/>
      </c>
      <c r="C1962" t="str">
        <f>IF(All_Tasks!C1962="","",All_Tasks!C1962)</f>
        <v/>
      </c>
      <c r="D1962" t="str">
        <f>IF(All_Tasks!D1962="","",All_Tasks!D1962)</f>
        <v/>
      </c>
      <c r="E1962" t="str">
        <f>IF(All_Tasks!V1962&lt;&gt;"",All_Tasks!V1962,IF(All_Tasks!E1962&lt;&gt;"",All_Tasks!E1962,""))</f>
        <v/>
      </c>
      <c r="F1962" t="str">
        <f>IF(All_Tasks!F1962="","",All_Tasks!F1962)</f>
        <v/>
      </c>
      <c r="G1962" t="str">
        <f>IF(All_Tasks!G1962="","",All_Tasks!G1962)</f>
        <v/>
      </c>
      <c r="H1962" s="231" t="str">
        <f>IF(All_Tasks!H1962="","",All_Tasks!H1962)</f>
        <v/>
      </c>
      <c r="I1962" t="str">
        <f>IF(All_Tasks!I1962="","",All_Tasks!I1962)</f>
        <v/>
      </c>
      <c r="J1962" t="str">
        <f>IF(All_Tasks!J1962="","",All_Tasks!J1962)</f>
        <v/>
      </c>
      <c r="K1962" t="str">
        <f>IF(All_Tasks!K1962="","",All_Tasks!K1962)</f>
        <v/>
      </c>
      <c r="L1962" s="231" t="str">
        <f>IF(All_Tasks!L1962="","",All_Tasks!L1962)</f>
        <v/>
      </c>
      <c r="M1962" t="str">
        <f>IF(All_Tasks!M1962="","",All_Tasks!M1962)</f>
        <v/>
      </c>
      <c r="N1962" t="str">
        <f>IF(All_Tasks!N1962="","",All_Tasks!N1962)</f>
        <v/>
      </c>
      <c r="O1962" t="str">
        <f>IF(All_Tasks!O1962="","",All_Tasks!O1962)</f>
        <v/>
      </c>
      <c r="P1962" s="181">
        <f>IF(All_Tasks!P1962="",0,All_Tasks!P1962)</f>
        <v>0</v>
      </c>
      <c r="Q1962" s="181">
        <f>IF(All_Tasks!Q1962="",0,All_Tasks!Q1962)</f>
        <v>0</v>
      </c>
      <c r="R1962" s="181">
        <f>IF(All_Tasks!R1962="",0,All_Tasks!R1962)</f>
        <v>0</v>
      </c>
      <c r="S1962" s="181" t="str">
        <f>IF(All_Tasks!S1962="","",All_Tasks!S1962)</f>
        <v/>
      </c>
      <c r="T1962" t="str">
        <f>IF(All_Tasks!T1962="","",All_Tasks!T1962)</f>
        <v/>
      </c>
      <c r="U1962" t="str">
        <f>IF(All_Tasks!U1962="","",All_Tasks!U1962)</f>
        <v/>
      </c>
      <c r="V1962">
        <f>IF(A1962="",0,IFERROR(MATCH(A1962,Scope_Labor_Rates!$A$6:$A$46,0)+5,0))</f>
        <v>0</v>
      </c>
      <c r="W1962" s="178">
        <f>IF(V1962&gt;0,INDEX(Scope_Labor_Rates!$C$6:$C$46,V1962-5),0)</f>
        <v>0</v>
      </c>
      <c r="X1962" s="178">
        <f>IF(V1962&gt;0,INDEX(Scope_Labor_Rates!$C$6:$C$46,V1962-5),0)</f>
        <v>0</v>
      </c>
      <c r="Y1962" s="180">
        <f>IF(V1962&gt;0,INDEX(Scope_Labor_Rates!$S$6:$S$46,V1962-5),0)</f>
        <v>0</v>
      </c>
      <c r="Z1962" s="180">
        <f>IF(V1962&gt;0,INDEX(Scope_Labor_Rates!$R$6:$R$46,V1962-5),1)</f>
        <v>1</v>
      </c>
      <c r="AA1962" s="231">
        <f t="shared" si="270"/>
        <v>0</v>
      </c>
      <c r="AB1962" t="str">
        <f t="shared" si="271"/>
        <v/>
      </c>
      <c r="AC1962" s="178" t="str">
        <f t="shared" si="272"/>
        <v/>
      </c>
      <c r="AD1962" s="181">
        <f t="shared" si="273"/>
        <v>0</v>
      </c>
      <c r="AE1962" s="178">
        <f>IF(V1962&gt;0,P1962*INDEX(Scope_Labor_Rates!$E$6:$E$46,V1962-5),0)</f>
        <v>0</v>
      </c>
      <c r="AF1962" s="181">
        <f>IF(V1962&gt;0,AE1962*INDEX(Scope_Labor_Rates!$D$6:$D$46,V1962-5)*AA1962,0)</f>
        <v>0</v>
      </c>
      <c r="AG1962" s="178">
        <f>IF(V1962&gt;0,P1962*INDEX(Scope_Labor_Rates!$G$6:$G$46,V1962-5),0)</f>
        <v>0</v>
      </c>
      <c r="AH1962" s="181">
        <f>IF(V1962&gt;0,AG1962*INDEX(Scope_Labor_Rates!$F$6:$F$46,V1962-5)*AA1962,0)</f>
        <v>0</v>
      </c>
      <c r="AI1962" s="178">
        <f>IF(V1962&gt;0,P1962*INDEX(Scope_Labor_Rates!$I$6:$I$46,V1962-5),0)</f>
        <v>0</v>
      </c>
      <c r="AJ1962" s="181">
        <f>IF(V1962&gt;0,AI1962*INDEX(Scope_Labor_Rates!$H$6:$H$46,V1962-5)*AA1962,0)</f>
        <v>0</v>
      </c>
      <c r="AK1962" s="178">
        <f>IF(V1962&gt;0,P1962*INDEX(Scope_Labor_Rates!$K$6:$K$46,V1962-5),0)</f>
        <v>0</v>
      </c>
      <c r="AL1962" s="181">
        <f>IF(V1962&gt;0,AK1962*INDEX(Scope_Labor_Rates!$J$6:$J$46,V1962-5)*AA1962,0)</f>
        <v>0</v>
      </c>
      <c r="AM1962" s="178">
        <f>IF(V1962&gt;0,P1962*INDEX(Scope_Labor_Rates!$M$6:$M$46,V1962-5),0)</f>
        <v>0</v>
      </c>
      <c r="AN1962" s="178">
        <f>IF(V1962&gt;0,AM1962*INDEX(Scope_Labor_Rates!$L$6:$L$46,V1962-5)*AA1962,0)</f>
        <v>0</v>
      </c>
      <c r="AO1962" s="178">
        <f>IF(V1962&gt;0,P1962*INDEX(Scope_Labor_Rates!$O$6:$O$46,V1962-5)*AA1962,0)</f>
        <v>0</v>
      </c>
      <c r="AP1962" s="181">
        <f>IF(V1962&gt;0,P1962*INDEX(Scope_Labor_Rates!$Q$6:$Q$46,V1962-5)*AA1962,0)</f>
        <v>0</v>
      </c>
      <c r="AQ1962" s="178">
        <f t="shared" si="274"/>
        <v>0</v>
      </c>
      <c r="AR1962" s="178">
        <f t="shared" si="275"/>
        <v>0</v>
      </c>
      <c r="AS1962" s="178">
        <f t="shared" si="276"/>
        <v>0</v>
      </c>
      <c r="AT1962" s="178">
        <f t="shared" si="277"/>
        <v>0</v>
      </c>
      <c r="AU1962">
        <f t="shared" si="278"/>
        <v>0</v>
      </c>
    </row>
    <row r="1963" spans="1:47">
      <c r="A1963" t="str">
        <f>IF(All_Tasks!A1963="","",All_Tasks!A1963)</f>
        <v/>
      </c>
      <c r="B1963" t="str">
        <f>IF(All_Tasks!B1963="","",All_Tasks!B1963)</f>
        <v/>
      </c>
      <c r="C1963" t="str">
        <f>IF(All_Tasks!C1963="","",All_Tasks!C1963)</f>
        <v/>
      </c>
      <c r="D1963" t="str">
        <f>IF(All_Tasks!D1963="","",All_Tasks!D1963)</f>
        <v/>
      </c>
      <c r="E1963" t="str">
        <f>IF(All_Tasks!V1963&lt;&gt;"",All_Tasks!V1963,IF(All_Tasks!E1963&lt;&gt;"",All_Tasks!E1963,""))</f>
        <v/>
      </c>
      <c r="F1963" t="str">
        <f>IF(All_Tasks!F1963="","",All_Tasks!F1963)</f>
        <v/>
      </c>
      <c r="G1963" t="str">
        <f>IF(All_Tasks!G1963="","",All_Tasks!G1963)</f>
        <v/>
      </c>
      <c r="H1963" s="231" t="str">
        <f>IF(All_Tasks!H1963="","",All_Tasks!H1963)</f>
        <v/>
      </c>
      <c r="I1963" t="str">
        <f>IF(All_Tasks!I1963="","",All_Tasks!I1963)</f>
        <v/>
      </c>
      <c r="J1963" t="str">
        <f>IF(All_Tasks!J1963="","",All_Tasks!J1963)</f>
        <v/>
      </c>
      <c r="K1963" t="str">
        <f>IF(All_Tasks!K1963="","",All_Tasks!K1963)</f>
        <v/>
      </c>
      <c r="L1963" s="231" t="str">
        <f>IF(All_Tasks!L1963="","",All_Tasks!L1963)</f>
        <v/>
      </c>
      <c r="M1963" t="str">
        <f>IF(All_Tasks!M1963="","",All_Tasks!M1963)</f>
        <v/>
      </c>
      <c r="N1963" t="str">
        <f>IF(All_Tasks!N1963="","",All_Tasks!N1963)</f>
        <v/>
      </c>
      <c r="O1963" t="str">
        <f>IF(All_Tasks!O1963="","",All_Tasks!O1963)</f>
        <v/>
      </c>
      <c r="P1963" s="181">
        <f>IF(All_Tasks!P1963="",0,All_Tasks!P1963)</f>
        <v>0</v>
      </c>
      <c r="Q1963" s="181">
        <f>IF(All_Tasks!Q1963="",0,All_Tasks!Q1963)</f>
        <v>0</v>
      </c>
      <c r="R1963" s="181">
        <f>IF(All_Tasks!R1963="",0,All_Tasks!R1963)</f>
        <v>0</v>
      </c>
      <c r="S1963" s="181" t="str">
        <f>IF(All_Tasks!S1963="","",All_Tasks!S1963)</f>
        <v/>
      </c>
      <c r="T1963" t="str">
        <f>IF(All_Tasks!T1963="","",All_Tasks!T1963)</f>
        <v/>
      </c>
      <c r="U1963" t="str">
        <f>IF(All_Tasks!U1963="","",All_Tasks!U1963)</f>
        <v/>
      </c>
      <c r="V1963">
        <f>IF(A1963="",0,IFERROR(MATCH(A1963,Scope_Labor_Rates!$A$6:$A$46,0)+5,0))</f>
        <v>0</v>
      </c>
      <c r="W1963" s="178">
        <f>IF(V1963&gt;0,INDEX(Scope_Labor_Rates!$C$6:$C$46,V1963-5),0)</f>
        <v>0</v>
      </c>
      <c r="X1963" s="178">
        <f>IF(V1963&gt;0,INDEX(Scope_Labor_Rates!$C$6:$C$46,V1963-5),0)</f>
        <v>0</v>
      </c>
      <c r="Y1963" s="180">
        <f>IF(V1963&gt;0,INDEX(Scope_Labor_Rates!$S$6:$S$46,V1963-5),0)</f>
        <v>0</v>
      </c>
      <c r="Z1963" s="180">
        <f>IF(V1963&gt;0,INDEX(Scope_Labor_Rates!$R$6:$R$46,V1963-5),1)</f>
        <v>1</v>
      </c>
      <c r="AA1963" s="231">
        <f t="shared" si="270"/>
        <v>0</v>
      </c>
      <c r="AB1963" t="str">
        <f t="shared" si="271"/>
        <v/>
      </c>
      <c r="AC1963" s="178" t="str">
        <f t="shared" si="272"/>
        <v/>
      </c>
      <c r="AD1963" s="181">
        <f t="shared" si="273"/>
        <v>0</v>
      </c>
      <c r="AE1963" s="178">
        <f>IF(V1963&gt;0,P1963*INDEX(Scope_Labor_Rates!$E$6:$E$46,V1963-5),0)</f>
        <v>0</v>
      </c>
      <c r="AF1963" s="181">
        <f>IF(V1963&gt;0,AE1963*INDEX(Scope_Labor_Rates!$D$6:$D$46,V1963-5)*AA1963,0)</f>
        <v>0</v>
      </c>
      <c r="AG1963" s="178">
        <f>IF(V1963&gt;0,P1963*INDEX(Scope_Labor_Rates!$G$6:$G$46,V1963-5),0)</f>
        <v>0</v>
      </c>
      <c r="AH1963" s="181">
        <f>IF(V1963&gt;0,AG1963*INDEX(Scope_Labor_Rates!$F$6:$F$46,V1963-5)*AA1963,0)</f>
        <v>0</v>
      </c>
      <c r="AI1963" s="178">
        <f>IF(V1963&gt;0,P1963*INDEX(Scope_Labor_Rates!$I$6:$I$46,V1963-5),0)</f>
        <v>0</v>
      </c>
      <c r="AJ1963" s="181">
        <f>IF(V1963&gt;0,AI1963*INDEX(Scope_Labor_Rates!$H$6:$H$46,V1963-5)*AA1963,0)</f>
        <v>0</v>
      </c>
      <c r="AK1963" s="178">
        <f>IF(V1963&gt;0,P1963*INDEX(Scope_Labor_Rates!$K$6:$K$46,V1963-5),0)</f>
        <v>0</v>
      </c>
      <c r="AL1963" s="181">
        <f>IF(V1963&gt;0,AK1963*INDEX(Scope_Labor_Rates!$J$6:$J$46,V1963-5)*AA1963,0)</f>
        <v>0</v>
      </c>
      <c r="AM1963" s="178">
        <f>IF(V1963&gt;0,P1963*INDEX(Scope_Labor_Rates!$M$6:$M$46,V1963-5),0)</f>
        <v>0</v>
      </c>
      <c r="AN1963" s="178">
        <f>IF(V1963&gt;0,AM1963*INDEX(Scope_Labor_Rates!$L$6:$L$46,V1963-5)*AA1963,0)</f>
        <v>0</v>
      </c>
      <c r="AO1963" s="178">
        <f>IF(V1963&gt;0,P1963*INDEX(Scope_Labor_Rates!$O$6:$O$46,V1963-5)*AA1963,0)</f>
        <v>0</v>
      </c>
      <c r="AP1963" s="181">
        <f>IF(V1963&gt;0,P1963*INDEX(Scope_Labor_Rates!$Q$6:$Q$46,V1963-5)*AA1963,0)</f>
        <v>0</v>
      </c>
      <c r="AQ1963" s="178">
        <f t="shared" si="274"/>
        <v>0</v>
      </c>
      <c r="AR1963" s="178">
        <f t="shared" si="275"/>
        <v>0</v>
      </c>
      <c r="AS1963" s="178">
        <f t="shared" si="276"/>
        <v>0</v>
      </c>
      <c r="AT1963" s="178">
        <f t="shared" si="277"/>
        <v>0</v>
      </c>
      <c r="AU1963">
        <f t="shared" si="278"/>
        <v>0</v>
      </c>
    </row>
    <row r="1964" spans="1:47">
      <c r="A1964" t="str">
        <f>IF(All_Tasks!A1964="","",All_Tasks!A1964)</f>
        <v/>
      </c>
      <c r="B1964" t="str">
        <f>IF(All_Tasks!B1964="","",All_Tasks!B1964)</f>
        <v/>
      </c>
      <c r="C1964" t="str">
        <f>IF(All_Tasks!C1964="","",All_Tasks!C1964)</f>
        <v/>
      </c>
      <c r="D1964" t="str">
        <f>IF(All_Tasks!D1964="","",All_Tasks!D1964)</f>
        <v/>
      </c>
      <c r="E1964" t="str">
        <f>IF(All_Tasks!V1964&lt;&gt;"",All_Tasks!V1964,IF(All_Tasks!E1964&lt;&gt;"",All_Tasks!E1964,""))</f>
        <v/>
      </c>
      <c r="F1964" t="str">
        <f>IF(All_Tasks!F1964="","",All_Tasks!F1964)</f>
        <v/>
      </c>
      <c r="G1964" t="str">
        <f>IF(All_Tasks!G1964="","",All_Tasks!G1964)</f>
        <v/>
      </c>
      <c r="H1964" s="231" t="str">
        <f>IF(All_Tasks!H1964="","",All_Tasks!H1964)</f>
        <v/>
      </c>
      <c r="I1964" t="str">
        <f>IF(All_Tasks!I1964="","",All_Tasks!I1964)</f>
        <v/>
      </c>
      <c r="J1964" t="str">
        <f>IF(All_Tasks!J1964="","",All_Tasks!J1964)</f>
        <v/>
      </c>
      <c r="K1964" t="str">
        <f>IF(All_Tasks!K1964="","",All_Tasks!K1964)</f>
        <v/>
      </c>
      <c r="L1964" s="231" t="str">
        <f>IF(All_Tasks!L1964="","",All_Tasks!L1964)</f>
        <v/>
      </c>
      <c r="M1964" t="str">
        <f>IF(All_Tasks!M1964="","",All_Tasks!M1964)</f>
        <v/>
      </c>
      <c r="N1964" t="str">
        <f>IF(All_Tasks!N1964="","",All_Tasks!N1964)</f>
        <v/>
      </c>
      <c r="O1964" t="str">
        <f>IF(All_Tasks!O1964="","",All_Tasks!O1964)</f>
        <v/>
      </c>
      <c r="P1964" s="181">
        <f>IF(All_Tasks!P1964="",0,All_Tasks!P1964)</f>
        <v>0</v>
      </c>
      <c r="Q1964" s="181">
        <f>IF(All_Tasks!Q1964="",0,All_Tasks!Q1964)</f>
        <v>0</v>
      </c>
      <c r="R1964" s="181">
        <f>IF(All_Tasks!R1964="",0,All_Tasks!R1964)</f>
        <v>0</v>
      </c>
      <c r="S1964" s="181" t="str">
        <f>IF(All_Tasks!S1964="","",All_Tasks!S1964)</f>
        <v/>
      </c>
      <c r="T1964" t="str">
        <f>IF(All_Tasks!T1964="","",All_Tasks!T1964)</f>
        <v/>
      </c>
      <c r="U1964" t="str">
        <f>IF(All_Tasks!U1964="","",All_Tasks!U1964)</f>
        <v/>
      </c>
      <c r="V1964">
        <f>IF(A1964="",0,IFERROR(MATCH(A1964,Scope_Labor_Rates!$A$6:$A$46,0)+5,0))</f>
        <v>0</v>
      </c>
      <c r="W1964" s="178">
        <f>IF(V1964&gt;0,INDEX(Scope_Labor_Rates!$C$6:$C$46,V1964-5),0)</f>
        <v>0</v>
      </c>
      <c r="X1964" s="178">
        <f>IF(V1964&gt;0,INDEX(Scope_Labor_Rates!$C$6:$C$46,V1964-5),0)</f>
        <v>0</v>
      </c>
      <c r="Y1964" s="180">
        <f>IF(V1964&gt;0,INDEX(Scope_Labor_Rates!$S$6:$S$46,V1964-5),0)</f>
        <v>0</v>
      </c>
      <c r="Z1964" s="180">
        <f>IF(V1964&gt;0,INDEX(Scope_Labor_Rates!$R$6:$R$46,V1964-5),1)</f>
        <v>1</v>
      </c>
      <c r="AA1964" s="231">
        <f t="shared" si="270"/>
        <v>0</v>
      </c>
      <c r="AB1964" t="str">
        <f t="shared" si="271"/>
        <v/>
      </c>
      <c r="AC1964" s="178" t="str">
        <f t="shared" si="272"/>
        <v/>
      </c>
      <c r="AD1964" s="181">
        <f t="shared" si="273"/>
        <v>0</v>
      </c>
      <c r="AE1964" s="178">
        <f>IF(V1964&gt;0,P1964*INDEX(Scope_Labor_Rates!$E$6:$E$46,V1964-5),0)</f>
        <v>0</v>
      </c>
      <c r="AF1964" s="181">
        <f>IF(V1964&gt;0,AE1964*INDEX(Scope_Labor_Rates!$D$6:$D$46,V1964-5)*AA1964,0)</f>
        <v>0</v>
      </c>
      <c r="AG1964" s="178">
        <f>IF(V1964&gt;0,P1964*INDEX(Scope_Labor_Rates!$G$6:$G$46,V1964-5),0)</f>
        <v>0</v>
      </c>
      <c r="AH1964" s="181">
        <f>IF(V1964&gt;0,AG1964*INDEX(Scope_Labor_Rates!$F$6:$F$46,V1964-5)*AA1964,0)</f>
        <v>0</v>
      </c>
      <c r="AI1964" s="178">
        <f>IF(V1964&gt;0,P1964*INDEX(Scope_Labor_Rates!$I$6:$I$46,V1964-5),0)</f>
        <v>0</v>
      </c>
      <c r="AJ1964" s="181">
        <f>IF(V1964&gt;0,AI1964*INDEX(Scope_Labor_Rates!$H$6:$H$46,V1964-5)*AA1964,0)</f>
        <v>0</v>
      </c>
      <c r="AK1964" s="178">
        <f>IF(V1964&gt;0,P1964*INDEX(Scope_Labor_Rates!$K$6:$K$46,V1964-5),0)</f>
        <v>0</v>
      </c>
      <c r="AL1964" s="181">
        <f>IF(V1964&gt;0,AK1964*INDEX(Scope_Labor_Rates!$J$6:$J$46,V1964-5)*AA1964,0)</f>
        <v>0</v>
      </c>
      <c r="AM1964" s="178">
        <f>IF(V1964&gt;0,P1964*INDEX(Scope_Labor_Rates!$M$6:$M$46,V1964-5),0)</f>
        <v>0</v>
      </c>
      <c r="AN1964" s="178">
        <f>IF(V1964&gt;0,AM1964*INDEX(Scope_Labor_Rates!$L$6:$L$46,V1964-5)*AA1964,0)</f>
        <v>0</v>
      </c>
      <c r="AO1964" s="178">
        <f>IF(V1964&gt;0,P1964*INDEX(Scope_Labor_Rates!$O$6:$O$46,V1964-5)*AA1964,0)</f>
        <v>0</v>
      </c>
      <c r="AP1964" s="181">
        <f>IF(V1964&gt;0,P1964*INDEX(Scope_Labor_Rates!$Q$6:$Q$46,V1964-5)*AA1964,0)</f>
        <v>0</v>
      </c>
      <c r="AQ1964" s="178">
        <f t="shared" si="274"/>
        <v>0</v>
      </c>
      <c r="AR1964" s="178">
        <f t="shared" si="275"/>
        <v>0</v>
      </c>
      <c r="AS1964" s="178">
        <f t="shared" si="276"/>
        <v>0</v>
      </c>
      <c r="AT1964" s="178">
        <f t="shared" si="277"/>
        <v>0</v>
      </c>
      <c r="AU1964">
        <f t="shared" si="278"/>
        <v>0</v>
      </c>
    </row>
    <row r="1965" spans="1:47">
      <c r="A1965" t="str">
        <f>IF(All_Tasks!A1965="","",All_Tasks!A1965)</f>
        <v/>
      </c>
      <c r="B1965" t="str">
        <f>IF(All_Tasks!B1965="","",All_Tasks!B1965)</f>
        <v/>
      </c>
      <c r="C1965" t="str">
        <f>IF(All_Tasks!C1965="","",All_Tasks!C1965)</f>
        <v/>
      </c>
      <c r="D1965" t="str">
        <f>IF(All_Tasks!D1965="","",All_Tasks!D1965)</f>
        <v/>
      </c>
      <c r="E1965" t="str">
        <f>IF(All_Tasks!V1965&lt;&gt;"",All_Tasks!V1965,IF(All_Tasks!E1965&lt;&gt;"",All_Tasks!E1965,""))</f>
        <v/>
      </c>
      <c r="F1965" t="str">
        <f>IF(All_Tasks!F1965="","",All_Tasks!F1965)</f>
        <v/>
      </c>
      <c r="G1965" t="str">
        <f>IF(All_Tasks!G1965="","",All_Tasks!G1965)</f>
        <v/>
      </c>
      <c r="H1965" s="231" t="str">
        <f>IF(All_Tasks!H1965="","",All_Tasks!H1965)</f>
        <v/>
      </c>
      <c r="I1965" t="str">
        <f>IF(All_Tasks!I1965="","",All_Tasks!I1965)</f>
        <v/>
      </c>
      <c r="J1965" t="str">
        <f>IF(All_Tasks!J1965="","",All_Tasks!J1965)</f>
        <v/>
      </c>
      <c r="K1965" t="str">
        <f>IF(All_Tasks!K1965="","",All_Tasks!K1965)</f>
        <v/>
      </c>
      <c r="L1965" s="231" t="str">
        <f>IF(All_Tasks!L1965="","",All_Tasks!L1965)</f>
        <v/>
      </c>
      <c r="M1965" t="str">
        <f>IF(All_Tasks!M1965="","",All_Tasks!M1965)</f>
        <v/>
      </c>
      <c r="N1965" t="str">
        <f>IF(All_Tasks!N1965="","",All_Tasks!N1965)</f>
        <v/>
      </c>
      <c r="O1965" t="str">
        <f>IF(All_Tasks!O1965="","",All_Tasks!O1965)</f>
        <v/>
      </c>
      <c r="P1965" s="181">
        <f>IF(All_Tasks!P1965="",0,All_Tasks!P1965)</f>
        <v>0</v>
      </c>
      <c r="Q1965" s="181">
        <f>IF(All_Tasks!Q1965="",0,All_Tasks!Q1965)</f>
        <v>0</v>
      </c>
      <c r="R1965" s="181">
        <f>IF(All_Tasks!R1965="",0,All_Tasks!R1965)</f>
        <v>0</v>
      </c>
      <c r="S1965" s="181" t="str">
        <f>IF(All_Tasks!S1965="","",All_Tasks!S1965)</f>
        <v/>
      </c>
      <c r="T1965" t="str">
        <f>IF(All_Tasks!T1965="","",All_Tasks!T1965)</f>
        <v/>
      </c>
      <c r="U1965" t="str">
        <f>IF(All_Tasks!U1965="","",All_Tasks!U1965)</f>
        <v/>
      </c>
      <c r="V1965">
        <f>IF(A1965="",0,IFERROR(MATCH(A1965,Scope_Labor_Rates!$A$6:$A$46,0)+5,0))</f>
        <v>0</v>
      </c>
      <c r="W1965" s="178">
        <f>IF(V1965&gt;0,INDEX(Scope_Labor_Rates!$C$6:$C$46,V1965-5),0)</f>
        <v>0</v>
      </c>
      <c r="X1965" s="178">
        <f>IF(V1965&gt;0,INDEX(Scope_Labor_Rates!$C$6:$C$46,V1965-5),0)</f>
        <v>0</v>
      </c>
      <c r="Y1965" s="180">
        <f>IF(V1965&gt;0,INDEX(Scope_Labor_Rates!$S$6:$S$46,V1965-5),0)</f>
        <v>0</v>
      </c>
      <c r="Z1965" s="180">
        <f>IF(V1965&gt;0,INDEX(Scope_Labor_Rates!$R$6:$R$46,V1965-5),1)</f>
        <v>1</v>
      </c>
      <c r="AA1965" s="231">
        <f t="shared" si="270"/>
        <v>0</v>
      </c>
      <c r="AB1965" t="str">
        <f t="shared" si="271"/>
        <v/>
      </c>
      <c r="AC1965" s="178" t="str">
        <f t="shared" si="272"/>
        <v/>
      </c>
      <c r="AD1965" s="181">
        <f t="shared" si="273"/>
        <v>0</v>
      </c>
      <c r="AE1965" s="178">
        <f>IF(V1965&gt;0,P1965*INDEX(Scope_Labor_Rates!$E$6:$E$46,V1965-5),0)</f>
        <v>0</v>
      </c>
      <c r="AF1965" s="181">
        <f>IF(V1965&gt;0,AE1965*INDEX(Scope_Labor_Rates!$D$6:$D$46,V1965-5)*AA1965,0)</f>
        <v>0</v>
      </c>
      <c r="AG1965" s="178">
        <f>IF(V1965&gt;0,P1965*INDEX(Scope_Labor_Rates!$G$6:$G$46,V1965-5),0)</f>
        <v>0</v>
      </c>
      <c r="AH1965" s="181">
        <f>IF(V1965&gt;0,AG1965*INDEX(Scope_Labor_Rates!$F$6:$F$46,V1965-5)*AA1965,0)</f>
        <v>0</v>
      </c>
      <c r="AI1965" s="178">
        <f>IF(V1965&gt;0,P1965*INDEX(Scope_Labor_Rates!$I$6:$I$46,V1965-5),0)</f>
        <v>0</v>
      </c>
      <c r="AJ1965" s="181">
        <f>IF(V1965&gt;0,AI1965*INDEX(Scope_Labor_Rates!$H$6:$H$46,V1965-5)*AA1965,0)</f>
        <v>0</v>
      </c>
      <c r="AK1965" s="178">
        <f>IF(V1965&gt;0,P1965*INDEX(Scope_Labor_Rates!$K$6:$K$46,V1965-5),0)</f>
        <v>0</v>
      </c>
      <c r="AL1965" s="181">
        <f>IF(V1965&gt;0,AK1965*INDEX(Scope_Labor_Rates!$J$6:$J$46,V1965-5)*AA1965,0)</f>
        <v>0</v>
      </c>
      <c r="AM1965" s="178">
        <f>IF(V1965&gt;0,P1965*INDEX(Scope_Labor_Rates!$M$6:$M$46,V1965-5),0)</f>
        <v>0</v>
      </c>
      <c r="AN1965" s="178">
        <f>IF(V1965&gt;0,AM1965*INDEX(Scope_Labor_Rates!$L$6:$L$46,V1965-5)*AA1965,0)</f>
        <v>0</v>
      </c>
      <c r="AO1965" s="178">
        <f>IF(V1965&gt;0,P1965*INDEX(Scope_Labor_Rates!$O$6:$O$46,V1965-5)*AA1965,0)</f>
        <v>0</v>
      </c>
      <c r="AP1965" s="181">
        <f>IF(V1965&gt;0,P1965*INDEX(Scope_Labor_Rates!$Q$6:$Q$46,V1965-5)*AA1965,0)</f>
        <v>0</v>
      </c>
      <c r="AQ1965" s="178">
        <f t="shared" si="274"/>
        <v>0</v>
      </c>
      <c r="AR1965" s="178">
        <f t="shared" si="275"/>
        <v>0</v>
      </c>
      <c r="AS1965" s="178">
        <f t="shared" si="276"/>
        <v>0</v>
      </c>
      <c r="AT1965" s="178">
        <f t="shared" si="277"/>
        <v>0</v>
      </c>
      <c r="AU1965">
        <f t="shared" si="278"/>
        <v>0</v>
      </c>
    </row>
    <row r="1966" spans="1:47">
      <c r="A1966" t="str">
        <f>IF(All_Tasks!A1966="","",All_Tasks!A1966)</f>
        <v/>
      </c>
      <c r="B1966" t="str">
        <f>IF(All_Tasks!B1966="","",All_Tasks!B1966)</f>
        <v/>
      </c>
      <c r="C1966" t="str">
        <f>IF(All_Tasks!C1966="","",All_Tasks!C1966)</f>
        <v/>
      </c>
      <c r="D1966" t="str">
        <f>IF(All_Tasks!D1966="","",All_Tasks!D1966)</f>
        <v/>
      </c>
      <c r="E1966" t="str">
        <f>IF(All_Tasks!V1966&lt;&gt;"",All_Tasks!V1966,IF(All_Tasks!E1966&lt;&gt;"",All_Tasks!E1966,""))</f>
        <v/>
      </c>
      <c r="F1966" t="str">
        <f>IF(All_Tasks!F1966="","",All_Tasks!F1966)</f>
        <v/>
      </c>
      <c r="G1966" t="str">
        <f>IF(All_Tasks!G1966="","",All_Tasks!G1966)</f>
        <v/>
      </c>
      <c r="H1966" s="231" t="str">
        <f>IF(All_Tasks!H1966="","",All_Tasks!H1966)</f>
        <v/>
      </c>
      <c r="I1966" t="str">
        <f>IF(All_Tasks!I1966="","",All_Tasks!I1966)</f>
        <v/>
      </c>
      <c r="J1966" t="str">
        <f>IF(All_Tasks!J1966="","",All_Tasks!J1966)</f>
        <v/>
      </c>
      <c r="K1966" t="str">
        <f>IF(All_Tasks!K1966="","",All_Tasks!K1966)</f>
        <v/>
      </c>
      <c r="L1966" s="231" t="str">
        <f>IF(All_Tasks!L1966="","",All_Tasks!L1966)</f>
        <v/>
      </c>
      <c r="M1966" t="str">
        <f>IF(All_Tasks!M1966="","",All_Tasks!M1966)</f>
        <v/>
      </c>
      <c r="N1966" t="str">
        <f>IF(All_Tasks!N1966="","",All_Tasks!N1966)</f>
        <v/>
      </c>
      <c r="O1966" t="str">
        <f>IF(All_Tasks!O1966="","",All_Tasks!O1966)</f>
        <v/>
      </c>
      <c r="P1966" s="181">
        <f>IF(All_Tasks!P1966="",0,All_Tasks!P1966)</f>
        <v>0</v>
      </c>
      <c r="Q1966" s="181">
        <f>IF(All_Tasks!Q1966="",0,All_Tasks!Q1966)</f>
        <v>0</v>
      </c>
      <c r="R1966" s="181">
        <f>IF(All_Tasks!R1966="",0,All_Tasks!R1966)</f>
        <v>0</v>
      </c>
      <c r="S1966" s="181" t="str">
        <f>IF(All_Tasks!S1966="","",All_Tasks!S1966)</f>
        <v/>
      </c>
      <c r="T1966" t="str">
        <f>IF(All_Tasks!T1966="","",All_Tasks!T1966)</f>
        <v/>
      </c>
      <c r="U1966" t="str">
        <f>IF(All_Tasks!U1966="","",All_Tasks!U1966)</f>
        <v/>
      </c>
      <c r="V1966">
        <f>IF(A1966="",0,IFERROR(MATCH(A1966,Scope_Labor_Rates!$A$6:$A$46,0)+5,0))</f>
        <v>0</v>
      </c>
      <c r="W1966" s="178">
        <f>IF(V1966&gt;0,INDEX(Scope_Labor_Rates!$C$6:$C$46,V1966-5),0)</f>
        <v>0</v>
      </c>
      <c r="X1966" s="178">
        <f>IF(V1966&gt;0,INDEX(Scope_Labor_Rates!$C$6:$C$46,V1966-5),0)</f>
        <v>0</v>
      </c>
      <c r="Y1966" s="180">
        <f>IF(V1966&gt;0,INDEX(Scope_Labor_Rates!$S$6:$S$46,V1966-5),0)</f>
        <v>0</v>
      </c>
      <c r="Z1966" s="180">
        <f>IF(V1966&gt;0,INDEX(Scope_Labor_Rates!$R$6:$R$46,V1966-5),1)</f>
        <v>1</v>
      </c>
      <c r="AA1966" s="231">
        <f t="shared" si="270"/>
        <v>0</v>
      </c>
      <c r="AB1966" t="str">
        <f t="shared" si="271"/>
        <v/>
      </c>
      <c r="AC1966" s="178" t="str">
        <f t="shared" si="272"/>
        <v/>
      </c>
      <c r="AD1966" s="181">
        <f t="shared" si="273"/>
        <v>0</v>
      </c>
      <c r="AE1966" s="178">
        <f>IF(V1966&gt;0,P1966*INDEX(Scope_Labor_Rates!$E$6:$E$46,V1966-5),0)</f>
        <v>0</v>
      </c>
      <c r="AF1966" s="181">
        <f>IF(V1966&gt;0,AE1966*INDEX(Scope_Labor_Rates!$D$6:$D$46,V1966-5)*AA1966,0)</f>
        <v>0</v>
      </c>
      <c r="AG1966" s="178">
        <f>IF(V1966&gt;0,P1966*INDEX(Scope_Labor_Rates!$G$6:$G$46,V1966-5),0)</f>
        <v>0</v>
      </c>
      <c r="AH1966" s="181">
        <f>IF(V1966&gt;0,AG1966*INDEX(Scope_Labor_Rates!$F$6:$F$46,V1966-5)*AA1966,0)</f>
        <v>0</v>
      </c>
      <c r="AI1966" s="178">
        <f>IF(V1966&gt;0,P1966*INDEX(Scope_Labor_Rates!$I$6:$I$46,V1966-5),0)</f>
        <v>0</v>
      </c>
      <c r="AJ1966" s="181">
        <f>IF(V1966&gt;0,AI1966*INDEX(Scope_Labor_Rates!$H$6:$H$46,V1966-5)*AA1966,0)</f>
        <v>0</v>
      </c>
      <c r="AK1966" s="178">
        <f>IF(V1966&gt;0,P1966*INDEX(Scope_Labor_Rates!$K$6:$K$46,V1966-5),0)</f>
        <v>0</v>
      </c>
      <c r="AL1966" s="181">
        <f>IF(V1966&gt;0,AK1966*INDEX(Scope_Labor_Rates!$J$6:$J$46,V1966-5)*AA1966,0)</f>
        <v>0</v>
      </c>
      <c r="AM1966" s="178">
        <f>IF(V1966&gt;0,P1966*INDEX(Scope_Labor_Rates!$M$6:$M$46,V1966-5),0)</f>
        <v>0</v>
      </c>
      <c r="AN1966" s="178">
        <f>IF(V1966&gt;0,AM1966*INDEX(Scope_Labor_Rates!$L$6:$L$46,V1966-5)*AA1966,0)</f>
        <v>0</v>
      </c>
      <c r="AO1966" s="178">
        <f>IF(V1966&gt;0,P1966*INDEX(Scope_Labor_Rates!$O$6:$O$46,V1966-5)*AA1966,0)</f>
        <v>0</v>
      </c>
      <c r="AP1966" s="181">
        <f>IF(V1966&gt;0,P1966*INDEX(Scope_Labor_Rates!$Q$6:$Q$46,V1966-5)*AA1966,0)</f>
        <v>0</v>
      </c>
      <c r="AQ1966" s="178">
        <f t="shared" si="274"/>
        <v>0</v>
      </c>
      <c r="AR1966" s="178">
        <f t="shared" si="275"/>
        <v>0</v>
      </c>
      <c r="AS1966" s="178">
        <f t="shared" si="276"/>
        <v>0</v>
      </c>
      <c r="AT1966" s="178">
        <f t="shared" si="277"/>
        <v>0</v>
      </c>
      <c r="AU1966">
        <f t="shared" si="278"/>
        <v>0</v>
      </c>
    </row>
    <row r="1967" spans="1:47">
      <c r="A1967" t="str">
        <f>IF(All_Tasks!A1967="","",All_Tasks!A1967)</f>
        <v/>
      </c>
      <c r="B1967" t="str">
        <f>IF(All_Tasks!B1967="","",All_Tasks!B1967)</f>
        <v/>
      </c>
      <c r="C1967" t="str">
        <f>IF(All_Tasks!C1967="","",All_Tasks!C1967)</f>
        <v/>
      </c>
      <c r="D1967" t="str">
        <f>IF(All_Tasks!D1967="","",All_Tasks!D1967)</f>
        <v/>
      </c>
      <c r="E1967" t="str">
        <f>IF(All_Tasks!V1967&lt;&gt;"",All_Tasks!V1967,IF(All_Tasks!E1967&lt;&gt;"",All_Tasks!E1967,""))</f>
        <v/>
      </c>
      <c r="F1967" t="str">
        <f>IF(All_Tasks!F1967="","",All_Tasks!F1967)</f>
        <v/>
      </c>
      <c r="G1967" t="str">
        <f>IF(All_Tasks!G1967="","",All_Tasks!G1967)</f>
        <v/>
      </c>
      <c r="H1967" s="231" t="str">
        <f>IF(All_Tasks!H1967="","",All_Tasks!H1967)</f>
        <v/>
      </c>
      <c r="I1967" t="str">
        <f>IF(All_Tasks!I1967="","",All_Tasks!I1967)</f>
        <v/>
      </c>
      <c r="J1967" t="str">
        <f>IF(All_Tasks!J1967="","",All_Tasks!J1967)</f>
        <v/>
      </c>
      <c r="K1967" t="str">
        <f>IF(All_Tasks!K1967="","",All_Tasks!K1967)</f>
        <v/>
      </c>
      <c r="L1967" s="231" t="str">
        <f>IF(All_Tasks!L1967="","",All_Tasks!L1967)</f>
        <v/>
      </c>
      <c r="M1967" t="str">
        <f>IF(All_Tasks!M1967="","",All_Tasks!M1967)</f>
        <v/>
      </c>
      <c r="N1967" t="str">
        <f>IF(All_Tasks!N1967="","",All_Tasks!N1967)</f>
        <v/>
      </c>
      <c r="O1967" t="str">
        <f>IF(All_Tasks!O1967="","",All_Tasks!O1967)</f>
        <v/>
      </c>
      <c r="P1967" s="181">
        <f>IF(All_Tasks!P1967="",0,All_Tasks!P1967)</f>
        <v>0</v>
      </c>
      <c r="Q1967" s="181">
        <f>IF(All_Tasks!Q1967="",0,All_Tasks!Q1967)</f>
        <v>0</v>
      </c>
      <c r="R1967" s="181">
        <f>IF(All_Tasks!R1967="",0,All_Tasks!R1967)</f>
        <v>0</v>
      </c>
      <c r="S1967" s="181" t="str">
        <f>IF(All_Tasks!S1967="","",All_Tasks!S1967)</f>
        <v/>
      </c>
      <c r="T1967" t="str">
        <f>IF(All_Tasks!T1967="","",All_Tasks!T1967)</f>
        <v/>
      </c>
      <c r="U1967" t="str">
        <f>IF(All_Tasks!U1967="","",All_Tasks!U1967)</f>
        <v/>
      </c>
      <c r="V1967">
        <f>IF(A1967="",0,IFERROR(MATCH(A1967,Scope_Labor_Rates!$A$6:$A$46,0)+5,0))</f>
        <v>0</v>
      </c>
      <c r="W1967" s="178">
        <f>IF(V1967&gt;0,INDEX(Scope_Labor_Rates!$C$6:$C$46,V1967-5),0)</f>
        <v>0</v>
      </c>
      <c r="X1967" s="178">
        <f>IF(V1967&gt;0,INDEX(Scope_Labor_Rates!$C$6:$C$46,V1967-5),0)</f>
        <v>0</v>
      </c>
      <c r="Y1967" s="180">
        <f>IF(V1967&gt;0,INDEX(Scope_Labor_Rates!$S$6:$S$46,V1967-5),0)</f>
        <v>0</v>
      </c>
      <c r="Z1967" s="180">
        <f>IF(V1967&gt;0,INDEX(Scope_Labor_Rates!$R$6:$R$46,V1967-5),1)</f>
        <v>1</v>
      </c>
      <c r="AA1967" s="231">
        <f t="shared" si="270"/>
        <v>0</v>
      </c>
      <c r="AB1967" t="str">
        <f t="shared" si="271"/>
        <v/>
      </c>
      <c r="AC1967" s="178" t="str">
        <f t="shared" si="272"/>
        <v/>
      </c>
      <c r="AD1967" s="181">
        <f t="shared" si="273"/>
        <v>0</v>
      </c>
      <c r="AE1967" s="178">
        <f>IF(V1967&gt;0,P1967*INDEX(Scope_Labor_Rates!$E$6:$E$46,V1967-5),0)</f>
        <v>0</v>
      </c>
      <c r="AF1967" s="181">
        <f>IF(V1967&gt;0,AE1967*INDEX(Scope_Labor_Rates!$D$6:$D$46,V1967-5)*AA1967,0)</f>
        <v>0</v>
      </c>
      <c r="AG1967" s="178">
        <f>IF(V1967&gt;0,P1967*INDEX(Scope_Labor_Rates!$G$6:$G$46,V1967-5),0)</f>
        <v>0</v>
      </c>
      <c r="AH1967" s="181">
        <f>IF(V1967&gt;0,AG1967*INDEX(Scope_Labor_Rates!$F$6:$F$46,V1967-5)*AA1967,0)</f>
        <v>0</v>
      </c>
      <c r="AI1967" s="178">
        <f>IF(V1967&gt;0,P1967*INDEX(Scope_Labor_Rates!$I$6:$I$46,V1967-5),0)</f>
        <v>0</v>
      </c>
      <c r="AJ1967" s="181">
        <f>IF(V1967&gt;0,AI1967*INDEX(Scope_Labor_Rates!$H$6:$H$46,V1967-5)*AA1967,0)</f>
        <v>0</v>
      </c>
      <c r="AK1967" s="178">
        <f>IF(V1967&gt;0,P1967*INDEX(Scope_Labor_Rates!$K$6:$K$46,V1967-5),0)</f>
        <v>0</v>
      </c>
      <c r="AL1967" s="181">
        <f>IF(V1967&gt;0,AK1967*INDEX(Scope_Labor_Rates!$J$6:$J$46,V1967-5)*AA1967,0)</f>
        <v>0</v>
      </c>
      <c r="AM1967" s="178">
        <f>IF(V1967&gt;0,P1967*INDEX(Scope_Labor_Rates!$M$6:$M$46,V1967-5),0)</f>
        <v>0</v>
      </c>
      <c r="AN1967" s="178">
        <f>IF(V1967&gt;0,AM1967*INDEX(Scope_Labor_Rates!$L$6:$L$46,V1967-5)*AA1967,0)</f>
        <v>0</v>
      </c>
      <c r="AO1967" s="178">
        <f>IF(V1967&gt;0,P1967*INDEX(Scope_Labor_Rates!$O$6:$O$46,V1967-5)*AA1967,0)</f>
        <v>0</v>
      </c>
      <c r="AP1967" s="181">
        <f>IF(V1967&gt;0,P1967*INDEX(Scope_Labor_Rates!$Q$6:$Q$46,V1967-5)*AA1967,0)</f>
        <v>0</v>
      </c>
      <c r="AQ1967" s="178">
        <f t="shared" si="274"/>
        <v>0</v>
      </c>
      <c r="AR1967" s="178">
        <f t="shared" si="275"/>
        <v>0</v>
      </c>
      <c r="AS1967" s="178">
        <f t="shared" si="276"/>
        <v>0</v>
      </c>
      <c r="AT1967" s="178">
        <f t="shared" si="277"/>
        <v>0</v>
      </c>
      <c r="AU1967">
        <f t="shared" si="278"/>
        <v>0</v>
      </c>
    </row>
    <row r="1968" spans="1:47">
      <c r="A1968" t="str">
        <f>IF(All_Tasks!A1968="","",All_Tasks!A1968)</f>
        <v/>
      </c>
      <c r="B1968" t="str">
        <f>IF(All_Tasks!B1968="","",All_Tasks!B1968)</f>
        <v/>
      </c>
      <c r="C1968" t="str">
        <f>IF(All_Tasks!C1968="","",All_Tasks!C1968)</f>
        <v/>
      </c>
      <c r="D1968" t="str">
        <f>IF(All_Tasks!D1968="","",All_Tasks!D1968)</f>
        <v/>
      </c>
      <c r="E1968" t="str">
        <f>IF(All_Tasks!V1968&lt;&gt;"",All_Tasks!V1968,IF(All_Tasks!E1968&lt;&gt;"",All_Tasks!E1968,""))</f>
        <v/>
      </c>
      <c r="F1968" t="str">
        <f>IF(All_Tasks!F1968="","",All_Tasks!F1968)</f>
        <v/>
      </c>
      <c r="G1968" t="str">
        <f>IF(All_Tasks!G1968="","",All_Tasks!G1968)</f>
        <v/>
      </c>
      <c r="H1968" s="231" t="str">
        <f>IF(All_Tasks!H1968="","",All_Tasks!H1968)</f>
        <v/>
      </c>
      <c r="I1968" t="str">
        <f>IF(All_Tasks!I1968="","",All_Tasks!I1968)</f>
        <v/>
      </c>
      <c r="J1968" t="str">
        <f>IF(All_Tasks!J1968="","",All_Tasks!J1968)</f>
        <v/>
      </c>
      <c r="K1968" t="str">
        <f>IF(All_Tasks!K1968="","",All_Tasks!K1968)</f>
        <v/>
      </c>
      <c r="L1968" s="231" t="str">
        <f>IF(All_Tasks!L1968="","",All_Tasks!L1968)</f>
        <v/>
      </c>
      <c r="M1968" t="str">
        <f>IF(All_Tasks!M1968="","",All_Tasks!M1968)</f>
        <v/>
      </c>
      <c r="N1968" t="str">
        <f>IF(All_Tasks!N1968="","",All_Tasks!N1968)</f>
        <v/>
      </c>
      <c r="O1968" t="str">
        <f>IF(All_Tasks!O1968="","",All_Tasks!O1968)</f>
        <v/>
      </c>
      <c r="P1968" s="181">
        <f>IF(All_Tasks!P1968="",0,All_Tasks!P1968)</f>
        <v>0</v>
      </c>
      <c r="Q1968" s="181">
        <f>IF(All_Tasks!Q1968="",0,All_Tasks!Q1968)</f>
        <v>0</v>
      </c>
      <c r="R1968" s="181">
        <f>IF(All_Tasks!R1968="",0,All_Tasks!R1968)</f>
        <v>0</v>
      </c>
      <c r="S1968" s="181" t="str">
        <f>IF(All_Tasks!S1968="","",All_Tasks!S1968)</f>
        <v/>
      </c>
      <c r="T1968" t="str">
        <f>IF(All_Tasks!T1968="","",All_Tasks!T1968)</f>
        <v/>
      </c>
      <c r="U1968" t="str">
        <f>IF(All_Tasks!U1968="","",All_Tasks!U1968)</f>
        <v/>
      </c>
      <c r="V1968">
        <f>IF(A1968="",0,IFERROR(MATCH(A1968,Scope_Labor_Rates!$A$6:$A$46,0)+5,0))</f>
        <v>0</v>
      </c>
      <c r="W1968" s="178">
        <f>IF(V1968&gt;0,INDEX(Scope_Labor_Rates!$C$6:$C$46,V1968-5),0)</f>
        <v>0</v>
      </c>
      <c r="X1968" s="178">
        <f>IF(V1968&gt;0,INDEX(Scope_Labor_Rates!$C$6:$C$46,V1968-5),0)</f>
        <v>0</v>
      </c>
      <c r="Y1968" s="180">
        <f>IF(V1968&gt;0,INDEX(Scope_Labor_Rates!$S$6:$S$46,V1968-5),0)</f>
        <v>0</v>
      </c>
      <c r="Z1968" s="180">
        <f>IF(V1968&gt;0,INDEX(Scope_Labor_Rates!$R$6:$R$46,V1968-5),1)</f>
        <v>1</v>
      </c>
      <c r="AA1968" s="231">
        <f t="shared" si="270"/>
        <v>0</v>
      </c>
      <c r="AB1968" t="str">
        <f t="shared" si="271"/>
        <v/>
      </c>
      <c r="AC1968" s="178" t="str">
        <f t="shared" si="272"/>
        <v/>
      </c>
      <c r="AD1968" s="181">
        <f t="shared" si="273"/>
        <v>0</v>
      </c>
      <c r="AE1968" s="178">
        <f>IF(V1968&gt;0,P1968*INDEX(Scope_Labor_Rates!$E$6:$E$46,V1968-5),0)</f>
        <v>0</v>
      </c>
      <c r="AF1968" s="181">
        <f>IF(V1968&gt;0,AE1968*INDEX(Scope_Labor_Rates!$D$6:$D$46,V1968-5)*AA1968,0)</f>
        <v>0</v>
      </c>
      <c r="AG1968" s="178">
        <f>IF(V1968&gt;0,P1968*INDEX(Scope_Labor_Rates!$G$6:$G$46,V1968-5),0)</f>
        <v>0</v>
      </c>
      <c r="AH1968" s="181">
        <f>IF(V1968&gt;0,AG1968*INDEX(Scope_Labor_Rates!$F$6:$F$46,V1968-5)*AA1968,0)</f>
        <v>0</v>
      </c>
      <c r="AI1968" s="178">
        <f>IF(V1968&gt;0,P1968*INDEX(Scope_Labor_Rates!$I$6:$I$46,V1968-5),0)</f>
        <v>0</v>
      </c>
      <c r="AJ1968" s="181">
        <f>IF(V1968&gt;0,AI1968*INDEX(Scope_Labor_Rates!$H$6:$H$46,V1968-5)*AA1968,0)</f>
        <v>0</v>
      </c>
      <c r="AK1968" s="178">
        <f>IF(V1968&gt;0,P1968*INDEX(Scope_Labor_Rates!$K$6:$K$46,V1968-5),0)</f>
        <v>0</v>
      </c>
      <c r="AL1968" s="181">
        <f>IF(V1968&gt;0,AK1968*INDEX(Scope_Labor_Rates!$J$6:$J$46,V1968-5)*AA1968,0)</f>
        <v>0</v>
      </c>
      <c r="AM1968" s="178">
        <f>IF(V1968&gt;0,P1968*INDEX(Scope_Labor_Rates!$M$6:$M$46,V1968-5),0)</f>
        <v>0</v>
      </c>
      <c r="AN1968" s="178">
        <f>IF(V1968&gt;0,AM1968*INDEX(Scope_Labor_Rates!$L$6:$L$46,V1968-5)*AA1968,0)</f>
        <v>0</v>
      </c>
      <c r="AO1968" s="178">
        <f>IF(V1968&gt;0,P1968*INDEX(Scope_Labor_Rates!$O$6:$O$46,V1968-5)*AA1968,0)</f>
        <v>0</v>
      </c>
      <c r="AP1968" s="181">
        <f>IF(V1968&gt;0,P1968*INDEX(Scope_Labor_Rates!$Q$6:$Q$46,V1968-5)*AA1968,0)</f>
        <v>0</v>
      </c>
      <c r="AQ1968" s="178">
        <f t="shared" si="274"/>
        <v>0</v>
      </c>
      <c r="AR1968" s="178">
        <f t="shared" si="275"/>
        <v>0</v>
      </c>
      <c r="AS1968" s="178">
        <f t="shared" si="276"/>
        <v>0</v>
      </c>
      <c r="AT1968" s="178">
        <f t="shared" si="277"/>
        <v>0</v>
      </c>
      <c r="AU1968">
        <f t="shared" si="278"/>
        <v>0</v>
      </c>
    </row>
    <row r="1969" spans="1:47">
      <c r="A1969" t="str">
        <f>IF(All_Tasks!A1969="","",All_Tasks!A1969)</f>
        <v/>
      </c>
      <c r="B1969" t="str">
        <f>IF(All_Tasks!B1969="","",All_Tasks!B1969)</f>
        <v/>
      </c>
      <c r="C1969" t="str">
        <f>IF(All_Tasks!C1969="","",All_Tasks!C1969)</f>
        <v/>
      </c>
      <c r="D1969" t="str">
        <f>IF(All_Tasks!D1969="","",All_Tasks!D1969)</f>
        <v/>
      </c>
      <c r="E1969" t="str">
        <f>IF(All_Tasks!V1969&lt;&gt;"",All_Tasks!V1969,IF(All_Tasks!E1969&lt;&gt;"",All_Tasks!E1969,""))</f>
        <v/>
      </c>
      <c r="F1969" t="str">
        <f>IF(All_Tasks!F1969="","",All_Tasks!F1969)</f>
        <v/>
      </c>
      <c r="G1969" t="str">
        <f>IF(All_Tasks!G1969="","",All_Tasks!G1969)</f>
        <v/>
      </c>
      <c r="H1969" s="231" t="str">
        <f>IF(All_Tasks!H1969="","",All_Tasks!H1969)</f>
        <v/>
      </c>
      <c r="I1969" t="str">
        <f>IF(All_Tasks!I1969="","",All_Tasks!I1969)</f>
        <v/>
      </c>
      <c r="J1969" t="str">
        <f>IF(All_Tasks!J1969="","",All_Tasks!J1969)</f>
        <v/>
      </c>
      <c r="K1969" t="str">
        <f>IF(All_Tasks!K1969="","",All_Tasks!K1969)</f>
        <v/>
      </c>
      <c r="L1969" s="231" t="str">
        <f>IF(All_Tasks!L1969="","",All_Tasks!L1969)</f>
        <v/>
      </c>
      <c r="M1969" t="str">
        <f>IF(All_Tasks!M1969="","",All_Tasks!M1969)</f>
        <v/>
      </c>
      <c r="N1969" t="str">
        <f>IF(All_Tasks!N1969="","",All_Tasks!N1969)</f>
        <v/>
      </c>
      <c r="O1969" t="str">
        <f>IF(All_Tasks!O1969="","",All_Tasks!O1969)</f>
        <v/>
      </c>
      <c r="P1969" s="181">
        <f>IF(All_Tasks!P1969="",0,All_Tasks!P1969)</f>
        <v>0</v>
      </c>
      <c r="Q1969" s="181">
        <f>IF(All_Tasks!Q1969="",0,All_Tasks!Q1969)</f>
        <v>0</v>
      </c>
      <c r="R1969" s="181">
        <f>IF(All_Tasks!R1969="",0,All_Tasks!R1969)</f>
        <v>0</v>
      </c>
      <c r="S1969" s="181" t="str">
        <f>IF(All_Tasks!S1969="","",All_Tasks!S1969)</f>
        <v/>
      </c>
      <c r="T1969" t="str">
        <f>IF(All_Tasks!T1969="","",All_Tasks!T1969)</f>
        <v/>
      </c>
      <c r="U1969" t="str">
        <f>IF(All_Tasks!U1969="","",All_Tasks!U1969)</f>
        <v/>
      </c>
      <c r="V1969">
        <f>IF(A1969="",0,IFERROR(MATCH(A1969,Scope_Labor_Rates!$A$6:$A$46,0)+5,0))</f>
        <v>0</v>
      </c>
      <c r="W1969" s="178">
        <f>IF(V1969&gt;0,INDEX(Scope_Labor_Rates!$C$6:$C$46,V1969-5),0)</f>
        <v>0</v>
      </c>
      <c r="X1969" s="178">
        <f>IF(V1969&gt;0,INDEX(Scope_Labor_Rates!$C$6:$C$46,V1969-5),0)</f>
        <v>0</v>
      </c>
      <c r="Y1969" s="180">
        <f>IF(V1969&gt;0,INDEX(Scope_Labor_Rates!$S$6:$S$46,V1969-5),0)</f>
        <v>0</v>
      </c>
      <c r="Z1969" s="180">
        <f>IF(V1969&gt;0,INDEX(Scope_Labor_Rates!$R$6:$R$46,V1969-5),1)</f>
        <v>1</v>
      </c>
      <c r="AA1969" s="231">
        <f t="shared" si="270"/>
        <v>0</v>
      </c>
      <c r="AB1969" t="str">
        <f t="shared" si="271"/>
        <v/>
      </c>
      <c r="AC1969" s="178" t="str">
        <f t="shared" si="272"/>
        <v/>
      </c>
      <c r="AD1969" s="181">
        <f t="shared" si="273"/>
        <v>0</v>
      </c>
      <c r="AE1969" s="178">
        <f>IF(V1969&gt;0,P1969*INDEX(Scope_Labor_Rates!$E$6:$E$46,V1969-5),0)</f>
        <v>0</v>
      </c>
      <c r="AF1969" s="181">
        <f>IF(V1969&gt;0,AE1969*INDEX(Scope_Labor_Rates!$D$6:$D$46,V1969-5)*AA1969,0)</f>
        <v>0</v>
      </c>
      <c r="AG1969" s="178">
        <f>IF(V1969&gt;0,P1969*INDEX(Scope_Labor_Rates!$G$6:$G$46,V1969-5),0)</f>
        <v>0</v>
      </c>
      <c r="AH1969" s="181">
        <f>IF(V1969&gt;0,AG1969*INDEX(Scope_Labor_Rates!$F$6:$F$46,V1969-5)*AA1969,0)</f>
        <v>0</v>
      </c>
      <c r="AI1969" s="178">
        <f>IF(V1969&gt;0,P1969*INDEX(Scope_Labor_Rates!$I$6:$I$46,V1969-5),0)</f>
        <v>0</v>
      </c>
      <c r="AJ1969" s="181">
        <f>IF(V1969&gt;0,AI1969*INDEX(Scope_Labor_Rates!$H$6:$H$46,V1969-5)*AA1969,0)</f>
        <v>0</v>
      </c>
      <c r="AK1969" s="178">
        <f>IF(V1969&gt;0,P1969*INDEX(Scope_Labor_Rates!$K$6:$K$46,V1969-5),0)</f>
        <v>0</v>
      </c>
      <c r="AL1969" s="181">
        <f>IF(V1969&gt;0,AK1969*INDEX(Scope_Labor_Rates!$J$6:$J$46,V1969-5)*AA1969,0)</f>
        <v>0</v>
      </c>
      <c r="AM1969" s="178">
        <f>IF(V1969&gt;0,P1969*INDEX(Scope_Labor_Rates!$M$6:$M$46,V1969-5),0)</f>
        <v>0</v>
      </c>
      <c r="AN1969" s="178">
        <f>IF(V1969&gt;0,AM1969*INDEX(Scope_Labor_Rates!$L$6:$L$46,V1969-5)*AA1969,0)</f>
        <v>0</v>
      </c>
      <c r="AO1969" s="178">
        <f>IF(V1969&gt;0,P1969*INDEX(Scope_Labor_Rates!$O$6:$O$46,V1969-5)*AA1969,0)</f>
        <v>0</v>
      </c>
      <c r="AP1969" s="181">
        <f>IF(V1969&gt;0,P1969*INDEX(Scope_Labor_Rates!$Q$6:$Q$46,V1969-5)*AA1969,0)</f>
        <v>0</v>
      </c>
      <c r="AQ1969" s="178">
        <f t="shared" si="274"/>
        <v>0</v>
      </c>
      <c r="AR1969" s="178">
        <f t="shared" si="275"/>
        <v>0</v>
      </c>
      <c r="AS1969" s="178">
        <f t="shared" si="276"/>
        <v>0</v>
      </c>
      <c r="AT1969" s="178">
        <f t="shared" si="277"/>
        <v>0</v>
      </c>
      <c r="AU1969">
        <f t="shared" si="278"/>
        <v>0</v>
      </c>
    </row>
    <row r="1970" spans="1:47">
      <c r="A1970" t="str">
        <f>IF(All_Tasks!A1970="","",All_Tasks!A1970)</f>
        <v/>
      </c>
      <c r="B1970" t="str">
        <f>IF(All_Tasks!B1970="","",All_Tasks!B1970)</f>
        <v/>
      </c>
      <c r="C1970" t="str">
        <f>IF(All_Tasks!C1970="","",All_Tasks!C1970)</f>
        <v/>
      </c>
      <c r="D1970" t="str">
        <f>IF(All_Tasks!D1970="","",All_Tasks!D1970)</f>
        <v/>
      </c>
      <c r="E1970" t="str">
        <f>IF(All_Tasks!V1970&lt;&gt;"",All_Tasks!V1970,IF(All_Tasks!E1970&lt;&gt;"",All_Tasks!E1970,""))</f>
        <v/>
      </c>
      <c r="F1970" t="str">
        <f>IF(All_Tasks!F1970="","",All_Tasks!F1970)</f>
        <v/>
      </c>
      <c r="G1970" t="str">
        <f>IF(All_Tasks!G1970="","",All_Tasks!G1970)</f>
        <v/>
      </c>
      <c r="H1970" s="231" t="str">
        <f>IF(All_Tasks!H1970="","",All_Tasks!H1970)</f>
        <v/>
      </c>
      <c r="I1970" t="str">
        <f>IF(All_Tasks!I1970="","",All_Tasks!I1970)</f>
        <v/>
      </c>
      <c r="J1970" t="str">
        <f>IF(All_Tasks!J1970="","",All_Tasks!J1970)</f>
        <v/>
      </c>
      <c r="K1970" t="str">
        <f>IF(All_Tasks!K1970="","",All_Tasks!K1970)</f>
        <v/>
      </c>
      <c r="L1970" s="231" t="str">
        <f>IF(All_Tasks!L1970="","",All_Tasks!L1970)</f>
        <v/>
      </c>
      <c r="M1970" t="str">
        <f>IF(All_Tasks!M1970="","",All_Tasks!M1970)</f>
        <v/>
      </c>
      <c r="N1970" t="str">
        <f>IF(All_Tasks!N1970="","",All_Tasks!N1970)</f>
        <v/>
      </c>
      <c r="O1970" t="str">
        <f>IF(All_Tasks!O1970="","",All_Tasks!O1970)</f>
        <v/>
      </c>
      <c r="P1970" s="181">
        <f>IF(All_Tasks!P1970="",0,All_Tasks!P1970)</f>
        <v>0</v>
      </c>
      <c r="Q1970" s="181">
        <f>IF(All_Tasks!Q1970="",0,All_Tasks!Q1970)</f>
        <v>0</v>
      </c>
      <c r="R1970" s="181">
        <f>IF(All_Tasks!R1970="",0,All_Tasks!R1970)</f>
        <v>0</v>
      </c>
      <c r="S1970" s="181" t="str">
        <f>IF(All_Tasks!S1970="","",All_Tasks!S1970)</f>
        <v/>
      </c>
      <c r="T1970" t="str">
        <f>IF(All_Tasks!T1970="","",All_Tasks!T1970)</f>
        <v/>
      </c>
      <c r="U1970" t="str">
        <f>IF(All_Tasks!U1970="","",All_Tasks!U1970)</f>
        <v/>
      </c>
      <c r="V1970">
        <f>IF(A1970="",0,IFERROR(MATCH(A1970,Scope_Labor_Rates!$A$6:$A$46,0)+5,0))</f>
        <v>0</v>
      </c>
      <c r="W1970" s="178">
        <f>IF(V1970&gt;0,INDEX(Scope_Labor_Rates!$C$6:$C$46,V1970-5),0)</f>
        <v>0</v>
      </c>
      <c r="X1970" s="178">
        <f>IF(V1970&gt;0,INDEX(Scope_Labor_Rates!$C$6:$C$46,V1970-5),0)</f>
        <v>0</v>
      </c>
      <c r="Y1970" s="180">
        <f>IF(V1970&gt;0,INDEX(Scope_Labor_Rates!$S$6:$S$46,V1970-5),0)</f>
        <v>0</v>
      </c>
      <c r="Z1970" s="180">
        <f>IF(V1970&gt;0,INDEX(Scope_Labor_Rates!$R$6:$R$46,V1970-5),1)</f>
        <v>1</v>
      </c>
      <c r="AA1970" s="231">
        <f t="shared" si="270"/>
        <v>0</v>
      </c>
      <c r="AB1970" t="str">
        <f t="shared" si="271"/>
        <v/>
      </c>
      <c r="AC1970" s="178" t="str">
        <f t="shared" si="272"/>
        <v/>
      </c>
      <c r="AD1970" s="181">
        <f t="shared" si="273"/>
        <v>0</v>
      </c>
      <c r="AE1970" s="178">
        <f>IF(V1970&gt;0,P1970*INDEX(Scope_Labor_Rates!$E$6:$E$46,V1970-5),0)</f>
        <v>0</v>
      </c>
      <c r="AF1970" s="181">
        <f>IF(V1970&gt;0,AE1970*INDEX(Scope_Labor_Rates!$D$6:$D$46,V1970-5)*AA1970,0)</f>
        <v>0</v>
      </c>
      <c r="AG1970" s="178">
        <f>IF(V1970&gt;0,P1970*INDEX(Scope_Labor_Rates!$G$6:$G$46,V1970-5),0)</f>
        <v>0</v>
      </c>
      <c r="AH1970" s="181">
        <f>IF(V1970&gt;0,AG1970*INDEX(Scope_Labor_Rates!$F$6:$F$46,V1970-5)*AA1970,0)</f>
        <v>0</v>
      </c>
      <c r="AI1970" s="178">
        <f>IF(V1970&gt;0,P1970*INDEX(Scope_Labor_Rates!$I$6:$I$46,V1970-5),0)</f>
        <v>0</v>
      </c>
      <c r="AJ1970" s="181">
        <f>IF(V1970&gt;0,AI1970*INDEX(Scope_Labor_Rates!$H$6:$H$46,V1970-5)*AA1970,0)</f>
        <v>0</v>
      </c>
      <c r="AK1970" s="178">
        <f>IF(V1970&gt;0,P1970*INDEX(Scope_Labor_Rates!$K$6:$K$46,V1970-5),0)</f>
        <v>0</v>
      </c>
      <c r="AL1970" s="181">
        <f>IF(V1970&gt;0,AK1970*INDEX(Scope_Labor_Rates!$J$6:$J$46,V1970-5)*AA1970,0)</f>
        <v>0</v>
      </c>
      <c r="AM1970" s="178">
        <f>IF(V1970&gt;0,P1970*INDEX(Scope_Labor_Rates!$M$6:$M$46,V1970-5),0)</f>
        <v>0</v>
      </c>
      <c r="AN1970" s="178">
        <f>IF(V1970&gt;0,AM1970*INDEX(Scope_Labor_Rates!$L$6:$L$46,V1970-5)*AA1970,0)</f>
        <v>0</v>
      </c>
      <c r="AO1970" s="178">
        <f>IF(V1970&gt;0,P1970*INDEX(Scope_Labor_Rates!$O$6:$O$46,V1970-5)*AA1970,0)</f>
        <v>0</v>
      </c>
      <c r="AP1970" s="181">
        <f>IF(V1970&gt;0,P1970*INDEX(Scope_Labor_Rates!$Q$6:$Q$46,V1970-5)*AA1970,0)</f>
        <v>0</v>
      </c>
      <c r="AQ1970" s="178">
        <f t="shared" si="274"/>
        <v>0</v>
      </c>
      <c r="AR1970" s="178">
        <f t="shared" si="275"/>
        <v>0</v>
      </c>
      <c r="AS1970" s="178">
        <f t="shared" si="276"/>
        <v>0</v>
      </c>
      <c r="AT1970" s="178">
        <f t="shared" si="277"/>
        <v>0</v>
      </c>
      <c r="AU1970">
        <f t="shared" si="278"/>
        <v>0</v>
      </c>
    </row>
    <row r="1971" spans="1:47">
      <c r="A1971" t="str">
        <f>IF(All_Tasks!A1971="","",All_Tasks!A1971)</f>
        <v/>
      </c>
      <c r="B1971" t="str">
        <f>IF(All_Tasks!B1971="","",All_Tasks!B1971)</f>
        <v/>
      </c>
      <c r="C1971" t="str">
        <f>IF(All_Tasks!C1971="","",All_Tasks!C1971)</f>
        <v/>
      </c>
      <c r="D1971" t="str">
        <f>IF(All_Tasks!D1971="","",All_Tasks!D1971)</f>
        <v/>
      </c>
      <c r="E1971" t="str">
        <f>IF(All_Tasks!V1971&lt;&gt;"",All_Tasks!V1971,IF(All_Tasks!E1971&lt;&gt;"",All_Tasks!E1971,""))</f>
        <v/>
      </c>
      <c r="F1971" t="str">
        <f>IF(All_Tasks!F1971="","",All_Tasks!F1971)</f>
        <v/>
      </c>
      <c r="G1971" t="str">
        <f>IF(All_Tasks!G1971="","",All_Tasks!G1971)</f>
        <v/>
      </c>
      <c r="H1971" s="231" t="str">
        <f>IF(All_Tasks!H1971="","",All_Tasks!H1971)</f>
        <v/>
      </c>
      <c r="I1971" t="str">
        <f>IF(All_Tasks!I1971="","",All_Tasks!I1971)</f>
        <v/>
      </c>
      <c r="J1971" t="str">
        <f>IF(All_Tasks!J1971="","",All_Tasks!J1971)</f>
        <v/>
      </c>
      <c r="K1971" t="str">
        <f>IF(All_Tasks!K1971="","",All_Tasks!K1971)</f>
        <v/>
      </c>
      <c r="L1971" s="231" t="str">
        <f>IF(All_Tasks!L1971="","",All_Tasks!L1971)</f>
        <v/>
      </c>
      <c r="M1971" t="str">
        <f>IF(All_Tasks!M1971="","",All_Tasks!M1971)</f>
        <v/>
      </c>
      <c r="N1971" t="str">
        <f>IF(All_Tasks!N1971="","",All_Tasks!N1971)</f>
        <v/>
      </c>
      <c r="O1971" t="str">
        <f>IF(All_Tasks!O1971="","",All_Tasks!O1971)</f>
        <v/>
      </c>
      <c r="P1971" s="181">
        <f>IF(All_Tasks!P1971="",0,All_Tasks!P1971)</f>
        <v>0</v>
      </c>
      <c r="Q1971" s="181">
        <f>IF(All_Tasks!Q1971="",0,All_Tasks!Q1971)</f>
        <v>0</v>
      </c>
      <c r="R1971" s="181">
        <f>IF(All_Tasks!R1971="",0,All_Tasks!R1971)</f>
        <v>0</v>
      </c>
      <c r="S1971" s="181" t="str">
        <f>IF(All_Tasks!S1971="","",All_Tasks!S1971)</f>
        <v/>
      </c>
      <c r="T1971" t="str">
        <f>IF(All_Tasks!T1971="","",All_Tasks!T1971)</f>
        <v/>
      </c>
      <c r="U1971" t="str">
        <f>IF(All_Tasks!U1971="","",All_Tasks!U1971)</f>
        <v/>
      </c>
      <c r="V1971">
        <f>IF(A1971="",0,IFERROR(MATCH(A1971,Scope_Labor_Rates!$A$6:$A$46,0)+5,0))</f>
        <v>0</v>
      </c>
      <c r="W1971" s="178">
        <f>IF(V1971&gt;0,INDEX(Scope_Labor_Rates!$C$6:$C$46,V1971-5),0)</f>
        <v>0</v>
      </c>
      <c r="X1971" s="178">
        <f>IF(V1971&gt;0,INDEX(Scope_Labor_Rates!$C$6:$C$46,V1971-5),0)</f>
        <v>0</v>
      </c>
      <c r="Y1971" s="180">
        <f>IF(V1971&gt;0,INDEX(Scope_Labor_Rates!$S$6:$S$46,V1971-5),0)</f>
        <v>0</v>
      </c>
      <c r="Z1971" s="180">
        <f>IF(V1971&gt;0,INDEX(Scope_Labor_Rates!$R$6:$R$46,V1971-5),1)</f>
        <v>1</v>
      </c>
      <c r="AA1971" s="231">
        <f t="shared" si="270"/>
        <v>0</v>
      </c>
      <c r="AB1971" t="str">
        <f t="shared" si="271"/>
        <v/>
      </c>
      <c r="AC1971" s="178" t="str">
        <f t="shared" si="272"/>
        <v/>
      </c>
      <c r="AD1971" s="181">
        <f t="shared" si="273"/>
        <v>0</v>
      </c>
      <c r="AE1971" s="178">
        <f>IF(V1971&gt;0,P1971*INDEX(Scope_Labor_Rates!$E$6:$E$46,V1971-5),0)</f>
        <v>0</v>
      </c>
      <c r="AF1971" s="181">
        <f>IF(V1971&gt;0,AE1971*INDEX(Scope_Labor_Rates!$D$6:$D$46,V1971-5)*AA1971,0)</f>
        <v>0</v>
      </c>
      <c r="AG1971" s="178">
        <f>IF(V1971&gt;0,P1971*INDEX(Scope_Labor_Rates!$G$6:$G$46,V1971-5),0)</f>
        <v>0</v>
      </c>
      <c r="AH1971" s="181">
        <f>IF(V1971&gt;0,AG1971*INDEX(Scope_Labor_Rates!$F$6:$F$46,V1971-5)*AA1971,0)</f>
        <v>0</v>
      </c>
      <c r="AI1971" s="178">
        <f>IF(V1971&gt;0,P1971*INDEX(Scope_Labor_Rates!$I$6:$I$46,V1971-5),0)</f>
        <v>0</v>
      </c>
      <c r="AJ1971" s="181">
        <f>IF(V1971&gt;0,AI1971*INDEX(Scope_Labor_Rates!$H$6:$H$46,V1971-5)*AA1971,0)</f>
        <v>0</v>
      </c>
      <c r="AK1971" s="178">
        <f>IF(V1971&gt;0,P1971*INDEX(Scope_Labor_Rates!$K$6:$K$46,V1971-5),0)</f>
        <v>0</v>
      </c>
      <c r="AL1971" s="181">
        <f>IF(V1971&gt;0,AK1971*INDEX(Scope_Labor_Rates!$J$6:$J$46,V1971-5)*AA1971,0)</f>
        <v>0</v>
      </c>
      <c r="AM1971" s="178">
        <f>IF(V1971&gt;0,P1971*INDEX(Scope_Labor_Rates!$M$6:$M$46,V1971-5),0)</f>
        <v>0</v>
      </c>
      <c r="AN1971" s="178">
        <f>IF(V1971&gt;0,AM1971*INDEX(Scope_Labor_Rates!$L$6:$L$46,V1971-5)*AA1971,0)</f>
        <v>0</v>
      </c>
      <c r="AO1971" s="178">
        <f>IF(V1971&gt;0,P1971*INDEX(Scope_Labor_Rates!$O$6:$O$46,V1971-5)*AA1971,0)</f>
        <v>0</v>
      </c>
      <c r="AP1971" s="181">
        <f>IF(V1971&gt;0,P1971*INDEX(Scope_Labor_Rates!$Q$6:$Q$46,V1971-5)*AA1971,0)</f>
        <v>0</v>
      </c>
      <c r="AQ1971" s="178">
        <f t="shared" si="274"/>
        <v>0</v>
      </c>
      <c r="AR1971" s="178">
        <f t="shared" si="275"/>
        <v>0</v>
      </c>
      <c r="AS1971" s="178">
        <f t="shared" si="276"/>
        <v>0</v>
      </c>
      <c r="AT1971" s="178">
        <f t="shared" si="277"/>
        <v>0</v>
      </c>
      <c r="AU1971">
        <f t="shared" si="278"/>
        <v>0</v>
      </c>
    </row>
    <row r="1972" spans="1:47">
      <c r="A1972" t="str">
        <f>IF(All_Tasks!A1972="","",All_Tasks!A1972)</f>
        <v/>
      </c>
      <c r="B1972" t="str">
        <f>IF(All_Tasks!B1972="","",All_Tasks!B1972)</f>
        <v/>
      </c>
      <c r="C1972" t="str">
        <f>IF(All_Tasks!C1972="","",All_Tasks!C1972)</f>
        <v/>
      </c>
      <c r="D1972" t="str">
        <f>IF(All_Tasks!D1972="","",All_Tasks!D1972)</f>
        <v/>
      </c>
      <c r="E1972" t="str">
        <f>IF(All_Tasks!V1972&lt;&gt;"",All_Tasks!V1972,IF(All_Tasks!E1972&lt;&gt;"",All_Tasks!E1972,""))</f>
        <v/>
      </c>
      <c r="F1972" t="str">
        <f>IF(All_Tasks!F1972="","",All_Tasks!F1972)</f>
        <v/>
      </c>
      <c r="G1972" t="str">
        <f>IF(All_Tasks!G1972="","",All_Tasks!G1972)</f>
        <v/>
      </c>
      <c r="H1972" s="231" t="str">
        <f>IF(All_Tasks!H1972="","",All_Tasks!H1972)</f>
        <v/>
      </c>
      <c r="I1972" t="str">
        <f>IF(All_Tasks!I1972="","",All_Tasks!I1972)</f>
        <v/>
      </c>
      <c r="J1972" t="str">
        <f>IF(All_Tasks!J1972="","",All_Tasks!J1972)</f>
        <v/>
      </c>
      <c r="K1972" t="str">
        <f>IF(All_Tasks!K1972="","",All_Tasks!K1972)</f>
        <v/>
      </c>
      <c r="L1972" s="231" t="str">
        <f>IF(All_Tasks!L1972="","",All_Tasks!L1972)</f>
        <v/>
      </c>
      <c r="M1972" t="str">
        <f>IF(All_Tasks!M1972="","",All_Tasks!M1972)</f>
        <v/>
      </c>
      <c r="N1972" t="str">
        <f>IF(All_Tasks!N1972="","",All_Tasks!N1972)</f>
        <v/>
      </c>
      <c r="O1972" t="str">
        <f>IF(All_Tasks!O1972="","",All_Tasks!O1972)</f>
        <v/>
      </c>
      <c r="P1972" s="181">
        <f>IF(All_Tasks!P1972="",0,All_Tasks!P1972)</f>
        <v>0</v>
      </c>
      <c r="Q1972" s="181">
        <f>IF(All_Tasks!Q1972="",0,All_Tasks!Q1972)</f>
        <v>0</v>
      </c>
      <c r="R1972" s="181">
        <f>IF(All_Tasks!R1972="",0,All_Tasks!R1972)</f>
        <v>0</v>
      </c>
      <c r="S1972" s="181" t="str">
        <f>IF(All_Tasks!S1972="","",All_Tasks!S1972)</f>
        <v/>
      </c>
      <c r="T1972" t="str">
        <f>IF(All_Tasks!T1972="","",All_Tasks!T1972)</f>
        <v/>
      </c>
      <c r="U1972" t="str">
        <f>IF(All_Tasks!U1972="","",All_Tasks!U1972)</f>
        <v/>
      </c>
      <c r="V1972">
        <f>IF(A1972="",0,IFERROR(MATCH(A1972,Scope_Labor_Rates!$A$6:$A$46,0)+5,0))</f>
        <v>0</v>
      </c>
      <c r="W1972" s="178">
        <f>IF(V1972&gt;0,INDEX(Scope_Labor_Rates!$C$6:$C$46,V1972-5),0)</f>
        <v>0</v>
      </c>
      <c r="X1972" s="178">
        <f>IF(V1972&gt;0,INDEX(Scope_Labor_Rates!$C$6:$C$46,V1972-5),0)</f>
        <v>0</v>
      </c>
      <c r="Y1972" s="180">
        <f>IF(V1972&gt;0,INDEX(Scope_Labor_Rates!$S$6:$S$46,V1972-5),0)</f>
        <v>0</v>
      </c>
      <c r="Z1972" s="180">
        <f>IF(V1972&gt;0,INDEX(Scope_Labor_Rates!$R$6:$R$46,V1972-5),1)</f>
        <v>1</v>
      </c>
      <c r="AA1972" s="231">
        <f t="shared" si="270"/>
        <v>0</v>
      </c>
      <c r="AB1972" t="str">
        <f t="shared" si="271"/>
        <v/>
      </c>
      <c r="AC1972" s="178" t="str">
        <f t="shared" si="272"/>
        <v/>
      </c>
      <c r="AD1972" s="181">
        <f t="shared" si="273"/>
        <v>0</v>
      </c>
      <c r="AE1972" s="178">
        <f>IF(V1972&gt;0,P1972*INDEX(Scope_Labor_Rates!$E$6:$E$46,V1972-5),0)</f>
        <v>0</v>
      </c>
      <c r="AF1972" s="181">
        <f>IF(V1972&gt;0,AE1972*INDEX(Scope_Labor_Rates!$D$6:$D$46,V1972-5)*AA1972,0)</f>
        <v>0</v>
      </c>
      <c r="AG1972" s="178">
        <f>IF(V1972&gt;0,P1972*INDEX(Scope_Labor_Rates!$G$6:$G$46,V1972-5),0)</f>
        <v>0</v>
      </c>
      <c r="AH1972" s="181">
        <f>IF(V1972&gt;0,AG1972*INDEX(Scope_Labor_Rates!$F$6:$F$46,V1972-5)*AA1972,0)</f>
        <v>0</v>
      </c>
      <c r="AI1972" s="178">
        <f>IF(V1972&gt;0,P1972*INDEX(Scope_Labor_Rates!$I$6:$I$46,V1972-5),0)</f>
        <v>0</v>
      </c>
      <c r="AJ1972" s="181">
        <f>IF(V1972&gt;0,AI1972*INDEX(Scope_Labor_Rates!$H$6:$H$46,V1972-5)*AA1972,0)</f>
        <v>0</v>
      </c>
      <c r="AK1972" s="178">
        <f>IF(V1972&gt;0,P1972*INDEX(Scope_Labor_Rates!$K$6:$K$46,V1972-5),0)</f>
        <v>0</v>
      </c>
      <c r="AL1972" s="181">
        <f>IF(V1972&gt;0,AK1972*INDEX(Scope_Labor_Rates!$J$6:$J$46,V1972-5)*AA1972,0)</f>
        <v>0</v>
      </c>
      <c r="AM1972" s="178">
        <f>IF(V1972&gt;0,P1972*INDEX(Scope_Labor_Rates!$M$6:$M$46,V1972-5),0)</f>
        <v>0</v>
      </c>
      <c r="AN1972" s="178">
        <f>IF(V1972&gt;0,AM1972*INDEX(Scope_Labor_Rates!$L$6:$L$46,V1972-5)*AA1972,0)</f>
        <v>0</v>
      </c>
      <c r="AO1972" s="178">
        <f>IF(V1972&gt;0,P1972*INDEX(Scope_Labor_Rates!$O$6:$O$46,V1972-5)*AA1972,0)</f>
        <v>0</v>
      </c>
      <c r="AP1972" s="181">
        <f>IF(V1972&gt;0,P1972*INDEX(Scope_Labor_Rates!$Q$6:$Q$46,V1972-5)*AA1972,0)</f>
        <v>0</v>
      </c>
      <c r="AQ1972" s="178">
        <f t="shared" si="274"/>
        <v>0</v>
      </c>
      <c r="AR1972" s="178">
        <f t="shared" si="275"/>
        <v>0</v>
      </c>
      <c r="AS1972" s="178">
        <f t="shared" si="276"/>
        <v>0</v>
      </c>
      <c r="AT1972" s="178">
        <f t="shared" si="277"/>
        <v>0</v>
      </c>
      <c r="AU1972">
        <f t="shared" si="278"/>
        <v>0</v>
      </c>
    </row>
    <row r="1973" spans="1:47">
      <c r="A1973" t="str">
        <f>IF(All_Tasks!A1973="","",All_Tasks!A1973)</f>
        <v/>
      </c>
      <c r="B1973" t="str">
        <f>IF(All_Tasks!B1973="","",All_Tasks!B1973)</f>
        <v/>
      </c>
      <c r="C1973" t="str">
        <f>IF(All_Tasks!C1973="","",All_Tasks!C1973)</f>
        <v/>
      </c>
      <c r="D1973" t="str">
        <f>IF(All_Tasks!D1973="","",All_Tasks!D1973)</f>
        <v/>
      </c>
      <c r="E1973" t="str">
        <f>IF(All_Tasks!V1973&lt;&gt;"",All_Tasks!V1973,IF(All_Tasks!E1973&lt;&gt;"",All_Tasks!E1973,""))</f>
        <v/>
      </c>
      <c r="F1973" t="str">
        <f>IF(All_Tasks!F1973="","",All_Tasks!F1973)</f>
        <v/>
      </c>
      <c r="G1973" t="str">
        <f>IF(All_Tasks!G1973="","",All_Tasks!G1973)</f>
        <v/>
      </c>
      <c r="H1973" s="231" t="str">
        <f>IF(All_Tasks!H1973="","",All_Tasks!H1973)</f>
        <v/>
      </c>
      <c r="I1973" t="str">
        <f>IF(All_Tasks!I1973="","",All_Tasks!I1973)</f>
        <v/>
      </c>
      <c r="J1973" t="str">
        <f>IF(All_Tasks!J1973="","",All_Tasks!J1973)</f>
        <v/>
      </c>
      <c r="K1973" t="str">
        <f>IF(All_Tasks!K1973="","",All_Tasks!K1973)</f>
        <v/>
      </c>
      <c r="L1973" s="231" t="str">
        <f>IF(All_Tasks!L1973="","",All_Tasks!L1973)</f>
        <v/>
      </c>
      <c r="M1973" t="str">
        <f>IF(All_Tasks!M1973="","",All_Tasks!M1973)</f>
        <v/>
      </c>
      <c r="N1973" t="str">
        <f>IF(All_Tasks!N1973="","",All_Tasks!N1973)</f>
        <v/>
      </c>
      <c r="O1973" t="str">
        <f>IF(All_Tasks!O1973="","",All_Tasks!O1973)</f>
        <v/>
      </c>
      <c r="P1973" s="181">
        <f>IF(All_Tasks!P1973="",0,All_Tasks!P1973)</f>
        <v>0</v>
      </c>
      <c r="Q1973" s="181">
        <f>IF(All_Tasks!Q1973="",0,All_Tasks!Q1973)</f>
        <v>0</v>
      </c>
      <c r="R1973" s="181">
        <f>IF(All_Tasks!R1973="",0,All_Tasks!R1973)</f>
        <v>0</v>
      </c>
      <c r="S1973" s="181" t="str">
        <f>IF(All_Tasks!S1973="","",All_Tasks!S1973)</f>
        <v/>
      </c>
      <c r="T1973" t="str">
        <f>IF(All_Tasks!T1973="","",All_Tasks!T1973)</f>
        <v/>
      </c>
      <c r="U1973" t="str">
        <f>IF(All_Tasks!U1973="","",All_Tasks!U1973)</f>
        <v/>
      </c>
      <c r="V1973">
        <f>IF(A1973="",0,IFERROR(MATCH(A1973,Scope_Labor_Rates!$A$6:$A$46,0)+5,0))</f>
        <v>0</v>
      </c>
      <c r="W1973" s="178">
        <f>IF(V1973&gt;0,INDEX(Scope_Labor_Rates!$C$6:$C$46,V1973-5),0)</f>
        <v>0</v>
      </c>
      <c r="X1973" s="178">
        <f>IF(V1973&gt;0,INDEX(Scope_Labor_Rates!$C$6:$C$46,V1973-5),0)</f>
        <v>0</v>
      </c>
      <c r="Y1973" s="180">
        <f>IF(V1973&gt;0,INDEX(Scope_Labor_Rates!$S$6:$S$46,V1973-5),0)</f>
        <v>0</v>
      </c>
      <c r="Z1973" s="180">
        <f>IF(V1973&gt;0,INDEX(Scope_Labor_Rates!$R$6:$R$46,V1973-5),1)</f>
        <v>1</v>
      </c>
      <c r="AA1973" s="231">
        <f t="shared" si="270"/>
        <v>0</v>
      </c>
      <c r="AB1973" t="str">
        <f t="shared" si="271"/>
        <v/>
      </c>
      <c r="AC1973" s="178" t="str">
        <f t="shared" si="272"/>
        <v/>
      </c>
      <c r="AD1973" s="181">
        <f t="shared" si="273"/>
        <v>0</v>
      </c>
      <c r="AE1973" s="178">
        <f>IF(V1973&gt;0,P1973*INDEX(Scope_Labor_Rates!$E$6:$E$46,V1973-5),0)</f>
        <v>0</v>
      </c>
      <c r="AF1973" s="181">
        <f>IF(V1973&gt;0,AE1973*INDEX(Scope_Labor_Rates!$D$6:$D$46,V1973-5)*AA1973,0)</f>
        <v>0</v>
      </c>
      <c r="AG1973" s="178">
        <f>IF(V1973&gt;0,P1973*INDEX(Scope_Labor_Rates!$G$6:$G$46,V1973-5),0)</f>
        <v>0</v>
      </c>
      <c r="AH1973" s="181">
        <f>IF(V1973&gt;0,AG1973*INDEX(Scope_Labor_Rates!$F$6:$F$46,V1973-5)*AA1973,0)</f>
        <v>0</v>
      </c>
      <c r="AI1973" s="178">
        <f>IF(V1973&gt;0,P1973*INDEX(Scope_Labor_Rates!$I$6:$I$46,V1973-5),0)</f>
        <v>0</v>
      </c>
      <c r="AJ1973" s="181">
        <f>IF(V1973&gt;0,AI1973*INDEX(Scope_Labor_Rates!$H$6:$H$46,V1973-5)*AA1973,0)</f>
        <v>0</v>
      </c>
      <c r="AK1973" s="178">
        <f>IF(V1973&gt;0,P1973*INDEX(Scope_Labor_Rates!$K$6:$K$46,V1973-5),0)</f>
        <v>0</v>
      </c>
      <c r="AL1973" s="181">
        <f>IF(V1973&gt;0,AK1973*INDEX(Scope_Labor_Rates!$J$6:$J$46,V1973-5)*AA1973,0)</f>
        <v>0</v>
      </c>
      <c r="AM1973" s="178">
        <f>IF(V1973&gt;0,P1973*INDEX(Scope_Labor_Rates!$M$6:$M$46,V1973-5),0)</f>
        <v>0</v>
      </c>
      <c r="AN1973" s="178">
        <f>IF(V1973&gt;0,AM1973*INDEX(Scope_Labor_Rates!$L$6:$L$46,V1973-5)*AA1973,0)</f>
        <v>0</v>
      </c>
      <c r="AO1973" s="178">
        <f>IF(V1973&gt;0,P1973*INDEX(Scope_Labor_Rates!$O$6:$O$46,V1973-5)*AA1973,0)</f>
        <v>0</v>
      </c>
      <c r="AP1973" s="181">
        <f>IF(V1973&gt;0,P1973*INDEX(Scope_Labor_Rates!$Q$6:$Q$46,V1973-5)*AA1973,0)</f>
        <v>0</v>
      </c>
      <c r="AQ1973" s="178">
        <f t="shared" si="274"/>
        <v>0</v>
      </c>
      <c r="AR1973" s="178">
        <f t="shared" si="275"/>
        <v>0</v>
      </c>
      <c r="AS1973" s="178">
        <f t="shared" si="276"/>
        <v>0</v>
      </c>
      <c r="AT1973" s="178">
        <f t="shared" si="277"/>
        <v>0</v>
      </c>
      <c r="AU1973">
        <f t="shared" si="278"/>
        <v>0</v>
      </c>
    </row>
    <row r="1974" spans="1:47">
      <c r="A1974" t="str">
        <f>IF(All_Tasks!A1974="","",All_Tasks!A1974)</f>
        <v/>
      </c>
      <c r="B1974" t="str">
        <f>IF(All_Tasks!B1974="","",All_Tasks!B1974)</f>
        <v/>
      </c>
      <c r="C1974" t="str">
        <f>IF(All_Tasks!C1974="","",All_Tasks!C1974)</f>
        <v/>
      </c>
      <c r="D1974" t="str">
        <f>IF(All_Tasks!D1974="","",All_Tasks!D1974)</f>
        <v/>
      </c>
      <c r="E1974" t="str">
        <f>IF(All_Tasks!V1974&lt;&gt;"",All_Tasks!V1974,IF(All_Tasks!E1974&lt;&gt;"",All_Tasks!E1974,""))</f>
        <v/>
      </c>
      <c r="F1974" t="str">
        <f>IF(All_Tasks!F1974="","",All_Tasks!F1974)</f>
        <v/>
      </c>
      <c r="G1974" t="str">
        <f>IF(All_Tasks!G1974="","",All_Tasks!G1974)</f>
        <v/>
      </c>
      <c r="H1974" s="231" t="str">
        <f>IF(All_Tasks!H1974="","",All_Tasks!H1974)</f>
        <v/>
      </c>
      <c r="I1974" t="str">
        <f>IF(All_Tasks!I1974="","",All_Tasks!I1974)</f>
        <v/>
      </c>
      <c r="J1974" t="str">
        <f>IF(All_Tasks!J1974="","",All_Tasks!J1974)</f>
        <v/>
      </c>
      <c r="K1974" t="str">
        <f>IF(All_Tasks!K1974="","",All_Tasks!K1974)</f>
        <v/>
      </c>
      <c r="L1974" s="231" t="str">
        <f>IF(All_Tasks!L1974="","",All_Tasks!L1974)</f>
        <v/>
      </c>
      <c r="M1974" t="str">
        <f>IF(All_Tasks!M1974="","",All_Tasks!M1974)</f>
        <v/>
      </c>
      <c r="N1974" t="str">
        <f>IF(All_Tasks!N1974="","",All_Tasks!N1974)</f>
        <v/>
      </c>
      <c r="O1974" t="str">
        <f>IF(All_Tasks!O1974="","",All_Tasks!O1974)</f>
        <v/>
      </c>
      <c r="P1974" s="181">
        <f>IF(All_Tasks!P1974="",0,All_Tasks!P1974)</f>
        <v>0</v>
      </c>
      <c r="Q1974" s="181">
        <f>IF(All_Tasks!Q1974="",0,All_Tasks!Q1974)</f>
        <v>0</v>
      </c>
      <c r="R1974" s="181">
        <f>IF(All_Tasks!R1974="",0,All_Tasks!R1974)</f>
        <v>0</v>
      </c>
      <c r="S1974" s="181" t="str">
        <f>IF(All_Tasks!S1974="","",All_Tasks!S1974)</f>
        <v/>
      </c>
      <c r="T1974" t="str">
        <f>IF(All_Tasks!T1974="","",All_Tasks!T1974)</f>
        <v/>
      </c>
      <c r="U1974" t="str">
        <f>IF(All_Tasks!U1974="","",All_Tasks!U1974)</f>
        <v/>
      </c>
      <c r="V1974">
        <f>IF(A1974="",0,IFERROR(MATCH(A1974,Scope_Labor_Rates!$A$6:$A$46,0)+5,0))</f>
        <v>0</v>
      </c>
      <c r="W1974" s="178">
        <f>IF(V1974&gt;0,INDEX(Scope_Labor_Rates!$C$6:$C$46,V1974-5),0)</f>
        <v>0</v>
      </c>
      <c r="X1974" s="178">
        <f>IF(V1974&gt;0,INDEX(Scope_Labor_Rates!$C$6:$C$46,V1974-5),0)</f>
        <v>0</v>
      </c>
      <c r="Y1974" s="180">
        <f>IF(V1974&gt;0,INDEX(Scope_Labor_Rates!$S$6:$S$46,V1974-5),0)</f>
        <v>0</v>
      </c>
      <c r="Z1974" s="180">
        <f>IF(V1974&gt;0,INDEX(Scope_Labor_Rates!$R$6:$R$46,V1974-5),1)</f>
        <v>1</v>
      </c>
      <c r="AA1974" s="231">
        <f t="shared" si="270"/>
        <v>0</v>
      </c>
      <c r="AB1974" t="str">
        <f t="shared" si="271"/>
        <v/>
      </c>
      <c r="AC1974" s="178" t="str">
        <f t="shared" si="272"/>
        <v/>
      </c>
      <c r="AD1974" s="181">
        <f t="shared" si="273"/>
        <v>0</v>
      </c>
      <c r="AE1974" s="178">
        <f>IF(V1974&gt;0,P1974*INDEX(Scope_Labor_Rates!$E$6:$E$46,V1974-5),0)</f>
        <v>0</v>
      </c>
      <c r="AF1974" s="181">
        <f>IF(V1974&gt;0,AE1974*INDEX(Scope_Labor_Rates!$D$6:$D$46,V1974-5)*AA1974,0)</f>
        <v>0</v>
      </c>
      <c r="AG1974" s="178">
        <f>IF(V1974&gt;0,P1974*INDEX(Scope_Labor_Rates!$G$6:$G$46,V1974-5),0)</f>
        <v>0</v>
      </c>
      <c r="AH1974" s="181">
        <f>IF(V1974&gt;0,AG1974*INDEX(Scope_Labor_Rates!$F$6:$F$46,V1974-5)*AA1974,0)</f>
        <v>0</v>
      </c>
      <c r="AI1974" s="178">
        <f>IF(V1974&gt;0,P1974*INDEX(Scope_Labor_Rates!$I$6:$I$46,V1974-5),0)</f>
        <v>0</v>
      </c>
      <c r="AJ1974" s="181">
        <f>IF(V1974&gt;0,AI1974*INDEX(Scope_Labor_Rates!$H$6:$H$46,V1974-5)*AA1974,0)</f>
        <v>0</v>
      </c>
      <c r="AK1974" s="178">
        <f>IF(V1974&gt;0,P1974*INDEX(Scope_Labor_Rates!$K$6:$K$46,V1974-5),0)</f>
        <v>0</v>
      </c>
      <c r="AL1974" s="181">
        <f>IF(V1974&gt;0,AK1974*INDEX(Scope_Labor_Rates!$J$6:$J$46,V1974-5)*AA1974,0)</f>
        <v>0</v>
      </c>
      <c r="AM1974" s="178">
        <f>IF(V1974&gt;0,P1974*INDEX(Scope_Labor_Rates!$M$6:$M$46,V1974-5),0)</f>
        <v>0</v>
      </c>
      <c r="AN1974" s="178">
        <f>IF(V1974&gt;0,AM1974*INDEX(Scope_Labor_Rates!$L$6:$L$46,V1974-5)*AA1974,0)</f>
        <v>0</v>
      </c>
      <c r="AO1974" s="178">
        <f>IF(V1974&gt;0,P1974*INDEX(Scope_Labor_Rates!$O$6:$O$46,V1974-5)*AA1974,0)</f>
        <v>0</v>
      </c>
      <c r="AP1974" s="181">
        <f>IF(V1974&gt;0,P1974*INDEX(Scope_Labor_Rates!$Q$6:$Q$46,V1974-5)*AA1974,0)</f>
        <v>0</v>
      </c>
      <c r="AQ1974" s="178">
        <f t="shared" si="274"/>
        <v>0</v>
      </c>
      <c r="AR1974" s="178">
        <f t="shared" si="275"/>
        <v>0</v>
      </c>
      <c r="AS1974" s="178">
        <f t="shared" si="276"/>
        <v>0</v>
      </c>
      <c r="AT1974" s="178">
        <f t="shared" si="277"/>
        <v>0</v>
      </c>
      <c r="AU1974">
        <f t="shared" si="278"/>
        <v>0</v>
      </c>
    </row>
    <row r="1975" spans="1:47">
      <c r="A1975" t="str">
        <f>IF(All_Tasks!A1975="","",All_Tasks!A1975)</f>
        <v/>
      </c>
      <c r="B1975" t="str">
        <f>IF(All_Tasks!B1975="","",All_Tasks!B1975)</f>
        <v/>
      </c>
      <c r="C1975" t="str">
        <f>IF(All_Tasks!C1975="","",All_Tasks!C1975)</f>
        <v/>
      </c>
      <c r="D1975" t="str">
        <f>IF(All_Tasks!D1975="","",All_Tasks!D1975)</f>
        <v/>
      </c>
      <c r="E1975" t="str">
        <f>IF(All_Tasks!V1975&lt;&gt;"",All_Tasks!V1975,IF(All_Tasks!E1975&lt;&gt;"",All_Tasks!E1975,""))</f>
        <v/>
      </c>
      <c r="F1975" t="str">
        <f>IF(All_Tasks!F1975="","",All_Tasks!F1975)</f>
        <v/>
      </c>
      <c r="G1975" t="str">
        <f>IF(All_Tasks!G1975="","",All_Tasks!G1975)</f>
        <v/>
      </c>
      <c r="H1975" s="231" t="str">
        <f>IF(All_Tasks!H1975="","",All_Tasks!H1975)</f>
        <v/>
      </c>
      <c r="I1975" t="str">
        <f>IF(All_Tasks!I1975="","",All_Tasks!I1975)</f>
        <v/>
      </c>
      <c r="J1975" t="str">
        <f>IF(All_Tasks!J1975="","",All_Tasks!J1975)</f>
        <v/>
      </c>
      <c r="K1975" t="str">
        <f>IF(All_Tasks!K1975="","",All_Tasks!K1975)</f>
        <v/>
      </c>
      <c r="L1975" s="231" t="str">
        <f>IF(All_Tasks!L1975="","",All_Tasks!L1975)</f>
        <v/>
      </c>
      <c r="M1975" t="str">
        <f>IF(All_Tasks!M1975="","",All_Tasks!M1975)</f>
        <v/>
      </c>
      <c r="N1975" t="str">
        <f>IF(All_Tasks!N1975="","",All_Tasks!N1975)</f>
        <v/>
      </c>
      <c r="O1975" t="str">
        <f>IF(All_Tasks!O1975="","",All_Tasks!O1975)</f>
        <v/>
      </c>
      <c r="P1975" s="181">
        <f>IF(All_Tasks!P1975="",0,All_Tasks!P1975)</f>
        <v>0</v>
      </c>
      <c r="Q1975" s="181">
        <f>IF(All_Tasks!Q1975="",0,All_Tasks!Q1975)</f>
        <v>0</v>
      </c>
      <c r="R1975" s="181">
        <f>IF(All_Tasks!R1975="",0,All_Tasks!R1975)</f>
        <v>0</v>
      </c>
      <c r="S1975" s="181" t="str">
        <f>IF(All_Tasks!S1975="","",All_Tasks!S1975)</f>
        <v/>
      </c>
      <c r="T1975" t="str">
        <f>IF(All_Tasks!T1975="","",All_Tasks!T1975)</f>
        <v/>
      </c>
      <c r="U1975" t="str">
        <f>IF(All_Tasks!U1975="","",All_Tasks!U1975)</f>
        <v/>
      </c>
      <c r="V1975">
        <f>IF(A1975="",0,IFERROR(MATCH(A1975,Scope_Labor_Rates!$A$6:$A$46,0)+5,0))</f>
        <v>0</v>
      </c>
      <c r="W1975" s="178">
        <f>IF(V1975&gt;0,INDEX(Scope_Labor_Rates!$C$6:$C$46,V1975-5),0)</f>
        <v>0</v>
      </c>
      <c r="X1975" s="178">
        <f>IF(V1975&gt;0,INDEX(Scope_Labor_Rates!$C$6:$C$46,V1975-5),0)</f>
        <v>0</v>
      </c>
      <c r="Y1975" s="180">
        <f>IF(V1975&gt;0,INDEX(Scope_Labor_Rates!$S$6:$S$46,V1975-5),0)</f>
        <v>0</v>
      </c>
      <c r="Z1975" s="180">
        <f>IF(V1975&gt;0,INDEX(Scope_Labor_Rates!$R$6:$R$46,V1975-5),1)</f>
        <v>1</v>
      </c>
      <c r="AA1975" s="231">
        <f t="shared" si="270"/>
        <v>0</v>
      </c>
      <c r="AB1975" t="str">
        <f t="shared" si="271"/>
        <v/>
      </c>
      <c r="AC1975" s="178" t="str">
        <f t="shared" si="272"/>
        <v/>
      </c>
      <c r="AD1975" s="181">
        <f t="shared" si="273"/>
        <v>0</v>
      </c>
      <c r="AE1975" s="178">
        <f>IF(V1975&gt;0,P1975*INDEX(Scope_Labor_Rates!$E$6:$E$46,V1975-5),0)</f>
        <v>0</v>
      </c>
      <c r="AF1975" s="181">
        <f>IF(V1975&gt;0,AE1975*INDEX(Scope_Labor_Rates!$D$6:$D$46,V1975-5)*AA1975,0)</f>
        <v>0</v>
      </c>
      <c r="AG1975" s="178">
        <f>IF(V1975&gt;0,P1975*INDEX(Scope_Labor_Rates!$G$6:$G$46,V1975-5),0)</f>
        <v>0</v>
      </c>
      <c r="AH1975" s="181">
        <f>IF(V1975&gt;0,AG1975*INDEX(Scope_Labor_Rates!$F$6:$F$46,V1975-5)*AA1975,0)</f>
        <v>0</v>
      </c>
      <c r="AI1975" s="178">
        <f>IF(V1975&gt;0,P1975*INDEX(Scope_Labor_Rates!$I$6:$I$46,V1975-5),0)</f>
        <v>0</v>
      </c>
      <c r="AJ1975" s="181">
        <f>IF(V1975&gt;0,AI1975*INDEX(Scope_Labor_Rates!$H$6:$H$46,V1975-5)*AA1975,0)</f>
        <v>0</v>
      </c>
      <c r="AK1975" s="178">
        <f>IF(V1975&gt;0,P1975*INDEX(Scope_Labor_Rates!$K$6:$K$46,V1975-5),0)</f>
        <v>0</v>
      </c>
      <c r="AL1975" s="181">
        <f>IF(V1975&gt;0,AK1975*INDEX(Scope_Labor_Rates!$J$6:$J$46,V1975-5)*AA1975,0)</f>
        <v>0</v>
      </c>
      <c r="AM1975" s="178">
        <f>IF(V1975&gt;0,P1975*INDEX(Scope_Labor_Rates!$M$6:$M$46,V1975-5),0)</f>
        <v>0</v>
      </c>
      <c r="AN1975" s="178">
        <f>IF(V1975&gt;0,AM1975*INDEX(Scope_Labor_Rates!$L$6:$L$46,V1975-5)*AA1975,0)</f>
        <v>0</v>
      </c>
      <c r="AO1975" s="178">
        <f>IF(V1975&gt;0,P1975*INDEX(Scope_Labor_Rates!$O$6:$O$46,V1975-5)*AA1975,0)</f>
        <v>0</v>
      </c>
      <c r="AP1975" s="181">
        <f>IF(V1975&gt;0,P1975*INDEX(Scope_Labor_Rates!$Q$6:$Q$46,V1975-5)*AA1975,0)</f>
        <v>0</v>
      </c>
      <c r="AQ1975" s="178">
        <f t="shared" si="274"/>
        <v>0</v>
      </c>
      <c r="AR1975" s="178">
        <f t="shared" si="275"/>
        <v>0</v>
      </c>
      <c r="AS1975" s="178">
        <f t="shared" si="276"/>
        <v>0</v>
      </c>
      <c r="AT1975" s="178">
        <f t="shared" si="277"/>
        <v>0</v>
      </c>
      <c r="AU1975">
        <f t="shared" si="278"/>
        <v>0</v>
      </c>
    </row>
    <row r="1976" spans="1:47">
      <c r="A1976" t="str">
        <f>IF(All_Tasks!A1976="","",All_Tasks!A1976)</f>
        <v/>
      </c>
      <c r="B1976" t="str">
        <f>IF(All_Tasks!B1976="","",All_Tasks!B1976)</f>
        <v/>
      </c>
      <c r="C1976" t="str">
        <f>IF(All_Tasks!C1976="","",All_Tasks!C1976)</f>
        <v/>
      </c>
      <c r="D1976" t="str">
        <f>IF(All_Tasks!D1976="","",All_Tasks!D1976)</f>
        <v/>
      </c>
      <c r="E1976" t="str">
        <f>IF(All_Tasks!V1976&lt;&gt;"",All_Tasks!V1976,IF(All_Tasks!E1976&lt;&gt;"",All_Tasks!E1976,""))</f>
        <v/>
      </c>
      <c r="F1976" t="str">
        <f>IF(All_Tasks!F1976="","",All_Tasks!F1976)</f>
        <v/>
      </c>
      <c r="G1976" t="str">
        <f>IF(All_Tasks!G1976="","",All_Tasks!G1976)</f>
        <v/>
      </c>
      <c r="H1976" s="231" t="str">
        <f>IF(All_Tasks!H1976="","",All_Tasks!H1976)</f>
        <v/>
      </c>
      <c r="I1976" t="str">
        <f>IF(All_Tasks!I1976="","",All_Tasks!I1976)</f>
        <v/>
      </c>
      <c r="J1976" t="str">
        <f>IF(All_Tasks!J1976="","",All_Tasks!J1976)</f>
        <v/>
      </c>
      <c r="K1976" t="str">
        <f>IF(All_Tasks!K1976="","",All_Tasks!K1976)</f>
        <v/>
      </c>
      <c r="L1976" s="231" t="str">
        <f>IF(All_Tasks!L1976="","",All_Tasks!L1976)</f>
        <v/>
      </c>
      <c r="M1976" t="str">
        <f>IF(All_Tasks!M1976="","",All_Tasks!M1976)</f>
        <v/>
      </c>
      <c r="N1976" t="str">
        <f>IF(All_Tasks!N1976="","",All_Tasks!N1976)</f>
        <v/>
      </c>
      <c r="O1976" t="str">
        <f>IF(All_Tasks!O1976="","",All_Tasks!O1976)</f>
        <v/>
      </c>
      <c r="P1976" s="181">
        <f>IF(All_Tasks!P1976="",0,All_Tasks!P1976)</f>
        <v>0</v>
      </c>
      <c r="Q1976" s="181">
        <f>IF(All_Tasks!Q1976="",0,All_Tasks!Q1976)</f>
        <v>0</v>
      </c>
      <c r="R1976" s="181">
        <f>IF(All_Tasks!R1976="",0,All_Tasks!R1976)</f>
        <v>0</v>
      </c>
      <c r="S1976" s="181" t="str">
        <f>IF(All_Tasks!S1976="","",All_Tasks!S1976)</f>
        <v/>
      </c>
      <c r="T1976" t="str">
        <f>IF(All_Tasks!T1976="","",All_Tasks!T1976)</f>
        <v/>
      </c>
      <c r="U1976" t="str">
        <f>IF(All_Tasks!U1976="","",All_Tasks!U1976)</f>
        <v/>
      </c>
      <c r="V1976">
        <f>IF(A1976="",0,IFERROR(MATCH(A1976,Scope_Labor_Rates!$A$6:$A$46,0)+5,0))</f>
        <v>0</v>
      </c>
      <c r="W1976" s="178">
        <f>IF(V1976&gt;0,INDEX(Scope_Labor_Rates!$C$6:$C$46,V1976-5),0)</f>
        <v>0</v>
      </c>
      <c r="X1976" s="178">
        <f>IF(V1976&gt;0,INDEX(Scope_Labor_Rates!$C$6:$C$46,V1976-5),0)</f>
        <v>0</v>
      </c>
      <c r="Y1976" s="180">
        <f>IF(V1976&gt;0,INDEX(Scope_Labor_Rates!$S$6:$S$46,V1976-5),0)</f>
        <v>0</v>
      </c>
      <c r="Z1976" s="180">
        <f>IF(V1976&gt;0,INDEX(Scope_Labor_Rates!$R$6:$R$46,V1976-5),1)</f>
        <v>1</v>
      </c>
      <c r="AA1976" s="231">
        <f t="shared" si="270"/>
        <v>0</v>
      </c>
      <c r="AB1976" t="str">
        <f t="shared" si="271"/>
        <v/>
      </c>
      <c r="AC1976" s="178" t="str">
        <f t="shared" si="272"/>
        <v/>
      </c>
      <c r="AD1976" s="181">
        <f t="shared" si="273"/>
        <v>0</v>
      </c>
      <c r="AE1976" s="178">
        <f>IF(V1976&gt;0,P1976*INDEX(Scope_Labor_Rates!$E$6:$E$46,V1976-5),0)</f>
        <v>0</v>
      </c>
      <c r="AF1976" s="181">
        <f>IF(V1976&gt;0,AE1976*INDEX(Scope_Labor_Rates!$D$6:$D$46,V1976-5)*AA1976,0)</f>
        <v>0</v>
      </c>
      <c r="AG1976" s="178">
        <f>IF(V1976&gt;0,P1976*INDEX(Scope_Labor_Rates!$G$6:$G$46,V1976-5),0)</f>
        <v>0</v>
      </c>
      <c r="AH1976" s="181">
        <f>IF(V1976&gt;0,AG1976*INDEX(Scope_Labor_Rates!$F$6:$F$46,V1976-5)*AA1976,0)</f>
        <v>0</v>
      </c>
      <c r="AI1976" s="178">
        <f>IF(V1976&gt;0,P1976*INDEX(Scope_Labor_Rates!$I$6:$I$46,V1976-5),0)</f>
        <v>0</v>
      </c>
      <c r="AJ1976" s="181">
        <f>IF(V1976&gt;0,AI1976*INDEX(Scope_Labor_Rates!$H$6:$H$46,V1976-5)*AA1976,0)</f>
        <v>0</v>
      </c>
      <c r="AK1976" s="178">
        <f>IF(V1976&gt;0,P1976*INDEX(Scope_Labor_Rates!$K$6:$K$46,V1976-5),0)</f>
        <v>0</v>
      </c>
      <c r="AL1976" s="181">
        <f>IF(V1976&gt;0,AK1976*INDEX(Scope_Labor_Rates!$J$6:$J$46,V1976-5)*AA1976,0)</f>
        <v>0</v>
      </c>
      <c r="AM1976" s="178">
        <f>IF(V1976&gt;0,P1976*INDEX(Scope_Labor_Rates!$M$6:$M$46,V1976-5),0)</f>
        <v>0</v>
      </c>
      <c r="AN1976" s="178">
        <f>IF(V1976&gt;0,AM1976*INDEX(Scope_Labor_Rates!$L$6:$L$46,V1976-5)*AA1976,0)</f>
        <v>0</v>
      </c>
      <c r="AO1976" s="178">
        <f>IF(V1976&gt;0,P1976*INDEX(Scope_Labor_Rates!$O$6:$O$46,V1976-5)*AA1976,0)</f>
        <v>0</v>
      </c>
      <c r="AP1976" s="181">
        <f>IF(V1976&gt;0,P1976*INDEX(Scope_Labor_Rates!$Q$6:$Q$46,V1976-5)*AA1976,0)</f>
        <v>0</v>
      </c>
      <c r="AQ1976" s="178">
        <f t="shared" si="274"/>
        <v>0</v>
      </c>
      <c r="AR1976" s="178">
        <f t="shared" si="275"/>
        <v>0</v>
      </c>
      <c r="AS1976" s="178">
        <f t="shared" si="276"/>
        <v>0</v>
      </c>
      <c r="AT1976" s="178">
        <f t="shared" si="277"/>
        <v>0</v>
      </c>
      <c r="AU1976">
        <f t="shared" si="278"/>
        <v>0</v>
      </c>
    </row>
    <row r="1977" spans="1:47">
      <c r="A1977" t="str">
        <f>IF(All_Tasks!A1977="","",All_Tasks!A1977)</f>
        <v/>
      </c>
      <c r="B1977" t="str">
        <f>IF(All_Tasks!B1977="","",All_Tasks!B1977)</f>
        <v/>
      </c>
      <c r="C1977" t="str">
        <f>IF(All_Tasks!C1977="","",All_Tasks!C1977)</f>
        <v/>
      </c>
      <c r="D1977" t="str">
        <f>IF(All_Tasks!D1977="","",All_Tasks!D1977)</f>
        <v/>
      </c>
      <c r="E1977" t="str">
        <f>IF(All_Tasks!V1977&lt;&gt;"",All_Tasks!V1977,IF(All_Tasks!E1977&lt;&gt;"",All_Tasks!E1977,""))</f>
        <v/>
      </c>
      <c r="F1977" t="str">
        <f>IF(All_Tasks!F1977="","",All_Tasks!F1977)</f>
        <v/>
      </c>
      <c r="G1977" t="str">
        <f>IF(All_Tasks!G1977="","",All_Tasks!G1977)</f>
        <v/>
      </c>
      <c r="H1977" s="231" t="str">
        <f>IF(All_Tasks!H1977="","",All_Tasks!H1977)</f>
        <v/>
      </c>
      <c r="I1977" t="str">
        <f>IF(All_Tasks!I1977="","",All_Tasks!I1977)</f>
        <v/>
      </c>
      <c r="J1977" t="str">
        <f>IF(All_Tasks!J1977="","",All_Tasks!J1977)</f>
        <v/>
      </c>
      <c r="K1977" t="str">
        <f>IF(All_Tasks!K1977="","",All_Tasks!K1977)</f>
        <v/>
      </c>
      <c r="L1977" s="231" t="str">
        <f>IF(All_Tasks!L1977="","",All_Tasks!L1977)</f>
        <v/>
      </c>
      <c r="M1977" t="str">
        <f>IF(All_Tasks!M1977="","",All_Tasks!M1977)</f>
        <v/>
      </c>
      <c r="N1977" t="str">
        <f>IF(All_Tasks!N1977="","",All_Tasks!N1977)</f>
        <v/>
      </c>
      <c r="O1977" t="str">
        <f>IF(All_Tasks!O1977="","",All_Tasks!O1977)</f>
        <v/>
      </c>
      <c r="P1977" s="181">
        <f>IF(All_Tasks!P1977="",0,All_Tasks!P1977)</f>
        <v>0</v>
      </c>
      <c r="Q1977" s="181">
        <f>IF(All_Tasks!Q1977="",0,All_Tasks!Q1977)</f>
        <v>0</v>
      </c>
      <c r="R1977" s="181">
        <f>IF(All_Tasks!R1977="",0,All_Tasks!R1977)</f>
        <v>0</v>
      </c>
      <c r="S1977" s="181" t="str">
        <f>IF(All_Tasks!S1977="","",All_Tasks!S1977)</f>
        <v/>
      </c>
      <c r="T1977" t="str">
        <f>IF(All_Tasks!T1977="","",All_Tasks!T1977)</f>
        <v/>
      </c>
      <c r="U1977" t="str">
        <f>IF(All_Tasks!U1977="","",All_Tasks!U1977)</f>
        <v/>
      </c>
      <c r="V1977">
        <f>IF(A1977="",0,IFERROR(MATCH(A1977,Scope_Labor_Rates!$A$6:$A$46,0)+5,0))</f>
        <v>0</v>
      </c>
      <c r="W1977" s="178">
        <f>IF(V1977&gt;0,INDEX(Scope_Labor_Rates!$C$6:$C$46,V1977-5),0)</f>
        <v>0</v>
      </c>
      <c r="X1977" s="178">
        <f>IF(V1977&gt;0,INDEX(Scope_Labor_Rates!$C$6:$C$46,V1977-5),0)</f>
        <v>0</v>
      </c>
      <c r="Y1977" s="180">
        <f>IF(V1977&gt;0,INDEX(Scope_Labor_Rates!$S$6:$S$46,V1977-5),0)</f>
        <v>0</v>
      </c>
      <c r="Z1977" s="180">
        <f>IF(V1977&gt;0,INDEX(Scope_Labor_Rates!$R$6:$R$46,V1977-5),1)</f>
        <v>1</v>
      </c>
      <c r="AA1977" s="231">
        <f t="shared" si="270"/>
        <v>0</v>
      </c>
      <c r="AB1977" t="str">
        <f t="shared" si="271"/>
        <v/>
      </c>
      <c r="AC1977" s="178" t="str">
        <f t="shared" si="272"/>
        <v/>
      </c>
      <c r="AD1977" s="181">
        <f t="shared" si="273"/>
        <v>0</v>
      </c>
      <c r="AE1977" s="178">
        <f>IF(V1977&gt;0,P1977*INDEX(Scope_Labor_Rates!$E$6:$E$46,V1977-5),0)</f>
        <v>0</v>
      </c>
      <c r="AF1977" s="181">
        <f>IF(V1977&gt;0,AE1977*INDEX(Scope_Labor_Rates!$D$6:$D$46,V1977-5)*AA1977,0)</f>
        <v>0</v>
      </c>
      <c r="AG1977" s="178">
        <f>IF(V1977&gt;0,P1977*INDEX(Scope_Labor_Rates!$G$6:$G$46,V1977-5),0)</f>
        <v>0</v>
      </c>
      <c r="AH1977" s="181">
        <f>IF(V1977&gt;0,AG1977*INDEX(Scope_Labor_Rates!$F$6:$F$46,V1977-5)*AA1977,0)</f>
        <v>0</v>
      </c>
      <c r="AI1977" s="178">
        <f>IF(V1977&gt;0,P1977*INDEX(Scope_Labor_Rates!$I$6:$I$46,V1977-5),0)</f>
        <v>0</v>
      </c>
      <c r="AJ1977" s="181">
        <f>IF(V1977&gt;0,AI1977*INDEX(Scope_Labor_Rates!$H$6:$H$46,V1977-5)*AA1977,0)</f>
        <v>0</v>
      </c>
      <c r="AK1977" s="178">
        <f>IF(V1977&gt;0,P1977*INDEX(Scope_Labor_Rates!$K$6:$K$46,V1977-5),0)</f>
        <v>0</v>
      </c>
      <c r="AL1977" s="181">
        <f>IF(V1977&gt;0,AK1977*INDEX(Scope_Labor_Rates!$J$6:$J$46,V1977-5)*AA1977,0)</f>
        <v>0</v>
      </c>
      <c r="AM1977" s="178">
        <f>IF(V1977&gt;0,P1977*INDEX(Scope_Labor_Rates!$M$6:$M$46,V1977-5),0)</f>
        <v>0</v>
      </c>
      <c r="AN1977" s="178">
        <f>IF(V1977&gt;0,AM1977*INDEX(Scope_Labor_Rates!$L$6:$L$46,V1977-5)*AA1977,0)</f>
        <v>0</v>
      </c>
      <c r="AO1977" s="178">
        <f>IF(V1977&gt;0,P1977*INDEX(Scope_Labor_Rates!$O$6:$O$46,V1977-5)*AA1977,0)</f>
        <v>0</v>
      </c>
      <c r="AP1977" s="181">
        <f>IF(V1977&gt;0,P1977*INDEX(Scope_Labor_Rates!$Q$6:$Q$46,V1977-5)*AA1977,0)</f>
        <v>0</v>
      </c>
      <c r="AQ1977" s="178">
        <f t="shared" si="274"/>
        <v>0</v>
      </c>
      <c r="AR1977" s="178">
        <f t="shared" si="275"/>
        <v>0</v>
      </c>
      <c r="AS1977" s="178">
        <f t="shared" si="276"/>
        <v>0</v>
      </c>
      <c r="AT1977" s="178">
        <f t="shared" si="277"/>
        <v>0</v>
      </c>
      <c r="AU1977">
        <f t="shared" si="278"/>
        <v>0</v>
      </c>
    </row>
    <row r="1978" spans="1:47">
      <c r="A1978" t="str">
        <f>IF(All_Tasks!A1978="","",All_Tasks!A1978)</f>
        <v/>
      </c>
      <c r="B1978" t="str">
        <f>IF(All_Tasks!B1978="","",All_Tasks!B1978)</f>
        <v/>
      </c>
      <c r="C1978" t="str">
        <f>IF(All_Tasks!C1978="","",All_Tasks!C1978)</f>
        <v/>
      </c>
      <c r="D1978" t="str">
        <f>IF(All_Tasks!D1978="","",All_Tasks!D1978)</f>
        <v/>
      </c>
      <c r="E1978" t="str">
        <f>IF(All_Tasks!V1978&lt;&gt;"",All_Tasks!V1978,IF(All_Tasks!E1978&lt;&gt;"",All_Tasks!E1978,""))</f>
        <v/>
      </c>
      <c r="F1978" t="str">
        <f>IF(All_Tasks!F1978="","",All_Tasks!F1978)</f>
        <v/>
      </c>
      <c r="G1978" t="str">
        <f>IF(All_Tasks!G1978="","",All_Tasks!G1978)</f>
        <v/>
      </c>
      <c r="H1978" s="231" t="str">
        <f>IF(All_Tasks!H1978="","",All_Tasks!H1978)</f>
        <v/>
      </c>
      <c r="I1978" t="str">
        <f>IF(All_Tasks!I1978="","",All_Tasks!I1978)</f>
        <v/>
      </c>
      <c r="J1978" t="str">
        <f>IF(All_Tasks!J1978="","",All_Tasks!J1978)</f>
        <v/>
      </c>
      <c r="K1978" t="str">
        <f>IF(All_Tasks!K1978="","",All_Tasks!K1978)</f>
        <v/>
      </c>
      <c r="L1978" s="231" t="str">
        <f>IF(All_Tasks!L1978="","",All_Tasks!L1978)</f>
        <v/>
      </c>
      <c r="M1978" t="str">
        <f>IF(All_Tasks!M1978="","",All_Tasks!M1978)</f>
        <v/>
      </c>
      <c r="N1978" t="str">
        <f>IF(All_Tasks!N1978="","",All_Tasks!N1978)</f>
        <v/>
      </c>
      <c r="O1978" t="str">
        <f>IF(All_Tasks!O1978="","",All_Tasks!O1978)</f>
        <v/>
      </c>
      <c r="P1978" s="181">
        <f>IF(All_Tasks!P1978="",0,All_Tasks!P1978)</f>
        <v>0</v>
      </c>
      <c r="Q1978" s="181">
        <f>IF(All_Tasks!Q1978="",0,All_Tasks!Q1978)</f>
        <v>0</v>
      </c>
      <c r="R1978" s="181">
        <f>IF(All_Tasks!R1978="",0,All_Tasks!R1978)</f>
        <v>0</v>
      </c>
      <c r="S1978" s="181" t="str">
        <f>IF(All_Tasks!S1978="","",All_Tasks!S1978)</f>
        <v/>
      </c>
      <c r="T1978" t="str">
        <f>IF(All_Tasks!T1978="","",All_Tasks!T1978)</f>
        <v/>
      </c>
      <c r="U1978" t="str">
        <f>IF(All_Tasks!U1978="","",All_Tasks!U1978)</f>
        <v/>
      </c>
      <c r="V1978">
        <f>IF(A1978="",0,IFERROR(MATCH(A1978,Scope_Labor_Rates!$A$6:$A$46,0)+5,0))</f>
        <v>0</v>
      </c>
      <c r="W1978" s="178">
        <f>IF(V1978&gt;0,INDEX(Scope_Labor_Rates!$C$6:$C$46,V1978-5),0)</f>
        <v>0</v>
      </c>
      <c r="X1978" s="178">
        <f>IF(V1978&gt;0,INDEX(Scope_Labor_Rates!$C$6:$C$46,V1978-5),0)</f>
        <v>0</v>
      </c>
      <c r="Y1978" s="180">
        <f>IF(V1978&gt;0,INDEX(Scope_Labor_Rates!$S$6:$S$46,V1978-5),0)</f>
        <v>0</v>
      </c>
      <c r="Z1978" s="180">
        <f>IF(V1978&gt;0,INDEX(Scope_Labor_Rates!$R$6:$R$46,V1978-5),1)</f>
        <v>1</v>
      </c>
      <c r="AA1978" s="231">
        <f t="shared" si="270"/>
        <v>0</v>
      </c>
      <c r="AB1978" t="str">
        <f t="shared" si="271"/>
        <v/>
      </c>
      <c r="AC1978" s="178" t="str">
        <f t="shared" si="272"/>
        <v/>
      </c>
      <c r="AD1978" s="181">
        <f t="shared" si="273"/>
        <v>0</v>
      </c>
      <c r="AE1978" s="178">
        <f>IF(V1978&gt;0,P1978*INDEX(Scope_Labor_Rates!$E$6:$E$46,V1978-5),0)</f>
        <v>0</v>
      </c>
      <c r="AF1978" s="181">
        <f>IF(V1978&gt;0,AE1978*INDEX(Scope_Labor_Rates!$D$6:$D$46,V1978-5)*AA1978,0)</f>
        <v>0</v>
      </c>
      <c r="AG1978" s="178">
        <f>IF(V1978&gt;0,P1978*INDEX(Scope_Labor_Rates!$G$6:$G$46,V1978-5),0)</f>
        <v>0</v>
      </c>
      <c r="AH1978" s="181">
        <f>IF(V1978&gt;0,AG1978*INDEX(Scope_Labor_Rates!$F$6:$F$46,V1978-5)*AA1978,0)</f>
        <v>0</v>
      </c>
      <c r="AI1978" s="178">
        <f>IF(V1978&gt;0,P1978*INDEX(Scope_Labor_Rates!$I$6:$I$46,V1978-5),0)</f>
        <v>0</v>
      </c>
      <c r="AJ1978" s="181">
        <f>IF(V1978&gt;0,AI1978*INDEX(Scope_Labor_Rates!$H$6:$H$46,V1978-5)*AA1978,0)</f>
        <v>0</v>
      </c>
      <c r="AK1978" s="178">
        <f>IF(V1978&gt;0,P1978*INDEX(Scope_Labor_Rates!$K$6:$K$46,V1978-5),0)</f>
        <v>0</v>
      </c>
      <c r="AL1978" s="181">
        <f>IF(V1978&gt;0,AK1978*INDEX(Scope_Labor_Rates!$J$6:$J$46,V1978-5)*AA1978,0)</f>
        <v>0</v>
      </c>
      <c r="AM1978" s="178">
        <f>IF(V1978&gt;0,P1978*INDEX(Scope_Labor_Rates!$M$6:$M$46,V1978-5),0)</f>
        <v>0</v>
      </c>
      <c r="AN1978" s="178">
        <f>IF(V1978&gt;0,AM1978*INDEX(Scope_Labor_Rates!$L$6:$L$46,V1978-5)*AA1978,0)</f>
        <v>0</v>
      </c>
      <c r="AO1978" s="178">
        <f>IF(V1978&gt;0,P1978*INDEX(Scope_Labor_Rates!$O$6:$O$46,V1978-5)*AA1978,0)</f>
        <v>0</v>
      </c>
      <c r="AP1978" s="181">
        <f>IF(V1978&gt;0,P1978*INDEX(Scope_Labor_Rates!$Q$6:$Q$46,V1978-5)*AA1978,0)</f>
        <v>0</v>
      </c>
      <c r="AQ1978" s="178">
        <f t="shared" si="274"/>
        <v>0</v>
      </c>
      <c r="AR1978" s="178">
        <f t="shared" si="275"/>
        <v>0</v>
      </c>
      <c r="AS1978" s="178">
        <f t="shared" si="276"/>
        <v>0</v>
      </c>
      <c r="AT1978" s="178">
        <f t="shared" si="277"/>
        <v>0</v>
      </c>
      <c r="AU1978">
        <f t="shared" si="278"/>
        <v>0</v>
      </c>
    </row>
    <row r="1979" spans="1:47">
      <c r="A1979" t="str">
        <f>IF(All_Tasks!A1979="","",All_Tasks!A1979)</f>
        <v/>
      </c>
      <c r="B1979" t="str">
        <f>IF(All_Tasks!B1979="","",All_Tasks!B1979)</f>
        <v/>
      </c>
      <c r="C1979" t="str">
        <f>IF(All_Tasks!C1979="","",All_Tasks!C1979)</f>
        <v/>
      </c>
      <c r="D1979" t="str">
        <f>IF(All_Tasks!D1979="","",All_Tasks!D1979)</f>
        <v/>
      </c>
      <c r="E1979" t="str">
        <f>IF(All_Tasks!V1979&lt;&gt;"",All_Tasks!V1979,IF(All_Tasks!E1979&lt;&gt;"",All_Tasks!E1979,""))</f>
        <v/>
      </c>
      <c r="F1979" t="str">
        <f>IF(All_Tasks!F1979="","",All_Tasks!F1979)</f>
        <v/>
      </c>
      <c r="G1979" t="str">
        <f>IF(All_Tasks!G1979="","",All_Tasks!G1979)</f>
        <v/>
      </c>
      <c r="H1979" s="231" t="str">
        <f>IF(All_Tasks!H1979="","",All_Tasks!H1979)</f>
        <v/>
      </c>
      <c r="I1979" t="str">
        <f>IF(All_Tasks!I1979="","",All_Tasks!I1979)</f>
        <v/>
      </c>
      <c r="J1979" t="str">
        <f>IF(All_Tasks!J1979="","",All_Tasks!J1979)</f>
        <v/>
      </c>
      <c r="K1979" t="str">
        <f>IF(All_Tasks!K1979="","",All_Tasks!K1979)</f>
        <v/>
      </c>
      <c r="L1979" s="231" t="str">
        <f>IF(All_Tasks!L1979="","",All_Tasks!L1979)</f>
        <v/>
      </c>
      <c r="M1979" t="str">
        <f>IF(All_Tasks!M1979="","",All_Tasks!M1979)</f>
        <v/>
      </c>
      <c r="N1979" t="str">
        <f>IF(All_Tasks!N1979="","",All_Tasks!N1979)</f>
        <v/>
      </c>
      <c r="O1979" t="str">
        <f>IF(All_Tasks!O1979="","",All_Tasks!O1979)</f>
        <v/>
      </c>
      <c r="P1979" s="181">
        <f>IF(All_Tasks!P1979="",0,All_Tasks!P1979)</f>
        <v>0</v>
      </c>
      <c r="Q1979" s="181">
        <f>IF(All_Tasks!Q1979="",0,All_Tasks!Q1979)</f>
        <v>0</v>
      </c>
      <c r="R1979" s="181">
        <f>IF(All_Tasks!R1979="",0,All_Tasks!R1979)</f>
        <v>0</v>
      </c>
      <c r="S1979" s="181" t="str">
        <f>IF(All_Tasks!S1979="","",All_Tasks!S1979)</f>
        <v/>
      </c>
      <c r="T1979" t="str">
        <f>IF(All_Tasks!T1979="","",All_Tasks!T1979)</f>
        <v/>
      </c>
      <c r="U1979" t="str">
        <f>IF(All_Tasks!U1979="","",All_Tasks!U1979)</f>
        <v/>
      </c>
      <c r="V1979">
        <f>IF(A1979="",0,IFERROR(MATCH(A1979,Scope_Labor_Rates!$A$6:$A$46,0)+5,0))</f>
        <v>0</v>
      </c>
      <c r="W1979" s="178">
        <f>IF(V1979&gt;0,INDEX(Scope_Labor_Rates!$C$6:$C$46,V1979-5),0)</f>
        <v>0</v>
      </c>
      <c r="X1979" s="178">
        <f>IF(V1979&gt;0,INDEX(Scope_Labor_Rates!$C$6:$C$46,V1979-5),0)</f>
        <v>0</v>
      </c>
      <c r="Y1979" s="180">
        <f>IF(V1979&gt;0,INDEX(Scope_Labor_Rates!$S$6:$S$46,V1979-5),0)</f>
        <v>0</v>
      </c>
      <c r="Z1979" s="180">
        <f>IF(V1979&gt;0,INDEX(Scope_Labor_Rates!$R$6:$R$46,V1979-5),1)</f>
        <v>1</v>
      </c>
      <c r="AA1979" s="231">
        <f t="shared" si="270"/>
        <v>0</v>
      </c>
      <c r="AB1979" t="str">
        <f t="shared" si="271"/>
        <v/>
      </c>
      <c r="AC1979" s="178" t="str">
        <f t="shared" si="272"/>
        <v/>
      </c>
      <c r="AD1979" s="181">
        <f t="shared" si="273"/>
        <v>0</v>
      </c>
      <c r="AE1979" s="178">
        <f>IF(V1979&gt;0,P1979*INDEX(Scope_Labor_Rates!$E$6:$E$46,V1979-5),0)</f>
        <v>0</v>
      </c>
      <c r="AF1979" s="181">
        <f>IF(V1979&gt;0,AE1979*INDEX(Scope_Labor_Rates!$D$6:$D$46,V1979-5)*AA1979,0)</f>
        <v>0</v>
      </c>
      <c r="AG1979" s="178">
        <f>IF(V1979&gt;0,P1979*INDEX(Scope_Labor_Rates!$G$6:$G$46,V1979-5),0)</f>
        <v>0</v>
      </c>
      <c r="AH1979" s="181">
        <f>IF(V1979&gt;0,AG1979*INDEX(Scope_Labor_Rates!$F$6:$F$46,V1979-5)*AA1979,0)</f>
        <v>0</v>
      </c>
      <c r="AI1979" s="178">
        <f>IF(V1979&gt;0,P1979*INDEX(Scope_Labor_Rates!$I$6:$I$46,V1979-5),0)</f>
        <v>0</v>
      </c>
      <c r="AJ1979" s="181">
        <f>IF(V1979&gt;0,AI1979*INDEX(Scope_Labor_Rates!$H$6:$H$46,V1979-5)*AA1979,0)</f>
        <v>0</v>
      </c>
      <c r="AK1979" s="178">
        <f>IF(V1979&gt;0,P1979*INDEX(Scope_Labor_Rates!$K$6:$K$46,V1979-5),0)</f>
        <v>0</v>
      </c>
      <c r="AL1979" s="181">
        <f>IF(V1979&gt;0,AK1979*INDEX(Scope_Labor_Rates!$J$6:$J$46,V1979-5)*AA1979,0)</f>
        <v>0</v>
      </c>
      <c r="AM1979" s="178">
        <f>IF(V1979&gt;0,P1979*INDEX(Scope_Labor_Rates!$M$6:$M$46,V1979-5),0)</f>
        <v>0</v>
      </c>
      <c r="AN1979" s="178">
        <f>IF(V1979&gt;0,AM1979*INDEX(Scope_Labor_Rates!$L$6:$L$46,V1979-5)*AA1979,0)</f>
        <v>0</v>
      </c>
      <c r="AO1979" s="178">
        <f>IF(V1979&gt;0,P1979*INDEX(Scope_Labor_Rates!$O$6:$O$46,V1979-5)*AA1979,0)</f>
        <v>0</v>
      </c>
      <c r="AP1979" s="181">
        <f>IF(V1979&gt;0,P1979*INDEX(Scope_Labor_Rates!$Q$6:$Q$46,V1979-5)*AA1979,0)</f>
        <v>0</v>
      </c>
      <c r="AQ1979" s="178">
        <f t="shared" si="274"/>
        <v>0</v>
      </c>
      <c r="AR1979" s="178">
        <f t="shared" si="275"/>
        <v>0</v>
      </c>
      <c r="AS1979" s="178">
        <f t="shared" si="276"/>
        <v>0</v>
      </c>
      <c r="AT1979" s="178">
        <f t="shared" si="277"/>
        <v>0</v>
      </c>
      <c r="AU1979">
        <f t="shared" si="278"/>
        <v>0</v>
      </c>
    </row>
    <row r="1980" spans="1:47">
      <c r="A1980" t="str">
        <f>IF(All_Tasks!A1980="","",All_Tasks!A1980)</f>
        <v/>
      </c>
      <c r="B1980" t="str">
        <f>IF(All_Tasks!B1980="","",All_Tasks!B1980)</f>
        <v/>
      </c>
      <c r="C1980" t="str">
        <f>IF(All_Tasks!C1980="","",All_Tasks!C1980)</f>
        <v/>
      </c>
      <c r="D1980" t="str">
        <f>IF(All_Tasks!D1980="","",All_Tasks!D1980)</f>
        <v/>
      </c>
      <c r="E1980" t="str">
        <f>IF(All_Tasks!V1980&lt;&gt;"",All_Tasks!V1980,IF(All_Tasks!E1980&lt;&gt;"",All_Tasks!E1980,""))</f>
        <v/>
      </c>
      <c r="F1980" t="str">
        <f>IF(All_Tasks!F1980="","",All_Tasks!F1980)</f>
        <v/>
      </c>
      <c r="G1980" t="str">
        <f>IF(All_Tasks!G1980="","",All_Tasks!G1980)</f>
        <v/>
      </c>
      <c r="H1980" s="231" t="str">
        <f>IF(All_Tasks!H1980="","",All_Tasks!H1980)</f>
        <v/>
      </c>
      <c r="I1980" t="str">
        <f>IF(All_Tasks!I1980="","",All_Tasks!I1980)</f>
        <v/>
      </c>
      <c r="J1980" t="str">
        <f>IF(All_Tasks!J1980="","",All_Tasks!J1980)</f>
        <v/>
      </c>
      <c r="K1980" t="str">
        <f>IF(All_Tasks!K1980="","",All_Tasks!K1980)</f>
        <v/>
      </c>
      <c r="L1980" s="231" t="str">
        <f>IF(All_Tasks!L1980="","",All_Tasks!L1980)</f>
        <v/>
      </c>
      <c r="M1980" t="str">
        <f>IF(All_Tasks!M1980="","",All_Tasks!M1980)</f>
        <v/>
      </c>
      <c r="N1980" t="str">
        <f>IF(All_Tasks!N1980="","",All_Tasks!N1980)</f>
        <v/>
      </c>
      <c r="O1980" t="str">
        <f>IF(All_Tasks!O1980="","",All_Tasks!O1980)</f>
        <v/>
      </c>
      <c r="P1980" s="181">
        <f>IF(All_Tasks!P1980="",0,All_Tasks!P1980)</f>
        <v>0</v>
      </c>
      <c r="Q1980" s="181">
        <f>IF(All_Tasks!Q1980="",0,All_Tasks!Q1980)</f>
        <v>0</v>
      </c>
      <c r="R1980" s="181">
        <f>IF(All_Tasks!R1980="",0,All_Tasks!R1980)</f>
        <v>0</v>
      </c>
      <c r="S1980" s="181" t="str">
        <f>IF(All_Tasks!S1980="","",All_Tasks!S1980)</f>
        <v/>
      </c>
      <c r="T1980" t="str">
        <f>IF(All_Tasks!T1980="","",All_Tasks!T1980)</f>
        <v/>
      </c>
      <c r="U1980" t="str">
        <f>IF(All_Tasks!U1980="","",All_Tasks!U1980)</f>
        <v/>
      </c>
      <c r="V1980">
        <f>IF(A1980="",0,IFERROR(MATCH(A1980,Scope_Labor_Rates!$A$6:$A$46,0)+5,0))</f>
        <v>0</v>
      </c>
      <c r="W1980" s="178">
        <f>IF(V1980&gt;0,INDEX(Scope_Labor_Rates!$C$6:$C$46,V1980-5),0)</f>
        <v>0</v>
      </c>
      <c r="X1980" s="178">
        <f>IF(V1980&gt;0,INDEX(Scope_Labor_Rates!$C$6:$C$46,V1980-5),0)</f>
        <v>0</v>
      </c>
      <c r="Y1980" s="180">
        <f>IF(V1980&gt;0,INDEX(Scope_Labor_Rates!$S$6:$S$46,V1980-5),0)</f>
        <v>0</v>
      </c>
      <c r="Z1980" s="180">
        <f>IF(V1980&gt;0,INDEX(Scope_Labor_Rates!$R$6:$R$46,V1980-5),1)</f>
        <v>1</v>
      </c>
      <c r="AA1980" s="231">
        <f t="shared" si="270"/>
        <v>0</v>
      </c>
      <c r="AB1980" t="str">
        <f t="shared" si="271"/>
        <v/>
      </c>
      <c r="AC1980" s="178" t="str">
        <f t="shared" si="272"/>
        <v/>
      </c>
      <c r="AD1980" s="181">
        <f t="shared" si="273"/>
        <v>0</v>
      </c>
      <c r="AE1980" s="178">
        <f>IF(V1980&gt;0,P1980*INDEX(Scope_Labor_Rates!$E$6:$E$46,V1980-5),0)</f>
        <v>0</v>
      </c>
      <c r="AF1980" s="181">
        <f>IF(V1980&gt;0,AE1980*INDEX(Scope_Labor_Rates!$D$6:$D$46,V1980-5)*AA1980,0)</f>
        <v>0</v>
      </c>
      <c r="AG1980" s="178">
        <f>IF(V1980&gt;0,P1980*INDEX(Scope_Labor_Rates!$G$6:$G$46,V1980-5),0)</f>
        <v>0</v>
      </c>
      <c r="AH1980" s="181">
        <f>IF(V1980&gt;0,AG1980*INDEX(Scope_Labor_Rates!$F$6:$F$46,V1980-5)*AA1980,0)</f>
        <v>0</v>
      </c>
      <c r="AI1980" s="178">
        <f>IF(V1980&gt;0,P1980*INDEX(Scope_Labor_Rates!$I$6:$I$46,V1980-5),0)</f>
        <v>0</v>
      </c>
      <c r="AJ1980" s="181">
        <f>IF(V1980&gt;0,AI1980*INDEX(Scope_Labor_Rates!$H$6:$H$46,V1980-5)*AA1980,0)</f>
        <v>0</v>
      </c>
      <c r="AK1980" s="178">
        <f>IF(V1980&gt;0,P1980*INDEX(Scope_Labor_Rates!$K$6:$K$46,V1980-5),0)</f>
        <v>0</v>
      </c>
      <c r="AL1980" s="181">
        <f>IF(V1980&gt;0,AK1980*INDEX(Scope_Labor_Rates!$J$6:$J$46,V1980-5)*AA1980,0)</f>
        <v>0</v>
      </c>
      <c r="AM1980" s="178">
        <f>IF(V1980&gt;0,P1980*INDEX(Scope_Labor_Rates!$M$6:$M$46,V1980-5),0)</f>
        <v>0</v>
      </c>
      <c r="AN1980" s="178">
        <f>IF(V1980&gt;0,AM1980*INDEX(Scope_Labor_Rates!$L$6:$L$46,V1980-5)*AA1980,0)</f>
        <v>0</v>
      </c>
      <c r="AO1980" s="178">
        <f>IF(V1980&gt;0,P1980*INDEX(Scope_Labor_Rates!$O$6:$O$46,V1980-5)*AA1980,0)</f>
        <v>0</v>
      </c>
      <c r="AP1980" s="181">
        <f>IF(V1980&gt;0,P1980*INDEX(Scope_Labor_Rates!$Q$6:$Q$46,V1980-5)*AA1980,0)</f>
        <v>0</v>
      </c>
      <c r="AQ1980" s="178">
        <f t="shared" si="274"/>
        <v>0</v>
      </c>
      <c r="AR1980" s="178">
        <f t="shared" si="275"/>
        <v>0</v>
      </c>
      <c r="AS1980" s="178">
        <f t="shared" si="276"/>
        <v>0</v>
      </c>
      <c r="AT1980" s="178">
        <f t="shared" si="277"/>
        <v>0</v>
      </c>
      <c r="AU1980">
        <f t="shared" si="278"/>
        <v>0</v>
      </c>
    </row>
    <row r="1981" spans="1:47">
      <c r="A1981" t="str">
        <f>IF(All_Tasks!A1981="","",All_Tasks!A1981)</f>
        <v/>
      </c>
      <c r="B1981" t="str">
        <f>IF(All_Tasks!B1981="","",All_Tasks!B1981)</f>
        <v/>
      </c>
      <c r="C1981" t="str">
        <f>IF(All_Tasks!C1981="","",All_Tasks!C1981)</f>
        <v/>
      </c>
      <c r="D1981" t="str">
        <f>IF(All_Tasks!D1981="","",All_Tasks!D1981)</f>
        <v/>
      </c>
      <c r="E1981" t="str">
        <f>IF(All_Tasks!V1981&lt;&gt;"",All_Tasks!V1981,IF(All_Tasks!E1981&lt;&gt;"",All_Tasks!E1981,""))</f>
        <v/>
      </c>
      <c r="F1981" t="str">
        <f>IF(All_Tasks!F1981="","",All_Tasks!F1981)</f>
        <v/>
      </c>
      <c r="G1981" t="str">
        <f>IF(All_Tasks!G1981="","",All_Tasks!G1981)</f>
        <v/>
      </c>
      <c r="H1981" s="231" t="str">
        <f>IF(All_Tasks!H1981="","",All_Tasks!H1981)</f>
        <v/>
      </c>
      <c r="I1981" t="str">
        <f>IF(All_Tasks!I1981="","",All_Tasks!I1981)</f>
        <v/>
      </c>
      <c r="J1981" t="str">
        <f>IF(All_Tasks!J1981="","",All_Tasks!J1981)</f>
        <v/>
      </c>
      <c r="K1981" t="str">
        <f>IF(All_Tasks!K1981="","",All_Tasks!K1981)</f>
        <v/>
      </c>
      <c r="L1981" s="231" t="str">
        <f>IF(All_Tasks!L1981="","",All_Tasks!L1981)</f>
        <v/>
      </c>
      <c r="M1981" t="str">
        <f>IF(All_Tasks!M1981="","",All_Tasks!M1981)</f>
        <v/>
      </c>
      <c r="N1981" t="str">
        <f>IF(All_Tasks!N1981="","",All_Tasks!N1981)</f>
        <v/>
      </c>
      <c r="O1981" t="str">
        <f>IF(All_Tasks!O1981="","",All_Tasks!O1981)</f>
        <v/>
      </c>
      <c r="P1981" s="181">
        <f>IF(All_Tasks!P1981="",0,All_Tasks!P1981)</f>
        <v>0</v>
      </c>
      <c r="Q1981" s="181">
        <f>IF(All_Tasks!Q1981="",0,All_Tasks!Q1981)</f>
        <v>0</v>
      </c>
      <c r="R1981" s="181">
        <f>IF(All_Tasks!R1981="",0,All_Tasks!R1981)</f>
        <v>0</v>
      </c>
      <c r="S1981" s="181" t="str">
        <f>IF(All_Tasks!S1981="","",All_Tasks!S1981)</f>
        <v/>
      </c>
      <c r="T1981" t="str">
        <f>IF(All_Tasks!T1981="","",All_Tasks!T1981)</f>
        <v/>
      </c>
      <c r="U1981" t="str">
        <f>IF(All_Tasks!U1981="","",All_Tasks!U1981)</f>
        <v/>
      </c>
      <c r="V1981">
        <f>IF(A1981="",0,IFERROR(MATCH(A1981,Scope_Labor_Rates!$A$6:$A$46,0)+5,0))</f>
        <v>0</v>
      </c>
      <c r="W1981" s="178">
        <f>IF(V1981&gt;0,INDEX(Scope_Labor_Rates!$C$6:$C$46,V1981-5),0)</f>
        <v>0</v>
      </c>
      <c r="X1981" s="178">
        <f>IF(V1981&gt;0,INDEX(Scope_Labor_Rates!$C$6:$C$46,V1981-5),0)</f>
        <v>0</v>
      </c>
      <c r="Y1981" s="180">
        <f>IF(V1981&gt;0,INDEX(Scope_Labor_Rates!$S$6:$S$46,V1981-5),0)</f>
        <v>0</v>
      </c>
      <c r="Z1981" s="180">
        <f>IF(V1981&gt;0,INDEX(Scope_Labor_Rates!$R$6:$R$46,V1981-5),1)</f>
        <v>1</v>
      </c>
      <c r="AA1981" s="231">
        <f t="shared" si="270"/>
        <v>0</v>
      </c>
      <c r="AB1981" t="str">
        <f t="shared" si="271"/>
        <v/>
      </c>
      <c r="AC1981" s="178" t="str">
        <f t="shared" si="272"/>
        <v/>
      </c>
      <c r="AD1981" s="181">
        <f t="shared" si="273"/>
        <v>0</v>
      </c>
      <c r="AE1981" s="178">
        <f>IF(V1981&gt;0,P1981*INDEX(Scope_Labor_Rates!$E$6:$E$46,V1981-5),0)</f>
        <v>0</v>
      </c>
      <c r="AF1981" s="181">
        <f>IF(V1981&gt;0,AE1981*INDEX(Scope_Labor_Rates!$D$6:$D$46,V1981-5)*AA1981,0)</f>
        <v>0</v>
      </c>
      <c r="AG1981" s="178">
        <f>IF(V1981&gt;0,P1981*INDEX(Scope_Labor_Rates!$G$6:$G$46,V1981-5),0)</f>
        <v>0</v>
      </c>
      <c r="AH1981" s="181">
        <f>IF(V1981&gt;0,AG1981*INDEX(Scope_Labor_Rates!$F$6:$F$46,V1981-5)*AA1981,0)</f>
        <v>0</v>
      </c>
      <c r="AI1981" s="178">
        <f>IF(V1981&gt;0,P1981*INDEX(Scope_Labor_Rates!$I$6:$I$46,V1981-5),0)</f>
        <v>0</v>
      </c>
      <c r="AJ1981" s="181">
        <f>IF(V1981&gt;0,AI1981*INDEX(Scope_Labor_Rates!$H$6:$H$46,V1981-5)*AA1981,0)</f>
        <v>0</v>
      </c>
      <c r="AK1981" s="178">
        <f>IF(V1981&gt;0,P1981*INDEX(Scope_Labor_Rates!$K$6:$K$46,V1981-5),0)</f>
        <v>0</v>
      </c>
      <c r="AL1981" s="181">
        <f>IF(V1981&gt;0,AK1981*INDEX(Scope_Labor_Rates!$J$6:$J$46,V1981-5)*AA1981,0)</f>
        <v>0</v>
      </c>
      <c r="AM1981" s="178">
        <f>IF(V1981&gt;0,P1981*INDEX(Scope_Labor_Rates!$M$6:$M$46,V1981-5),0)</f>
        <v>0</v>
      </c>
      <c r="AN1981" s="178">
        <f>IF(V1981&gt;0,AM1981*INDEX(Scope_Labor_Rates!$L$6:$L$46,V1981-5)*AA1981,0)</f>
        <v>0</v>
      </c>
      <c r="AO1981" s="178">
        <f>IF(V1981&gt;0,P1981*INDEX(Scope_Labor_Rates!$O$6:$O$46,V1981-5)*AA1981,0)</f>
        <v>0</v>
      </c>
      <c r="AP1981" s="181">
        <f>IF(V1981&gt;0,P1981*INDEX(Scope_Labor_Rates!$Q$6:$Q$46,V1981-5)*AA1981,0)</f>
        <v>0</v>
      </c>
      <c r="AQ1981" s="178">
        <f t="shared" si="274"/>
        <v>0</v>
      </c>
      <c r="AR1981" s="178">
        <f t="shared" si="275"/>
        <v>0</v>
      </c>
      <c r="AS1981" s="178">
        <f t="shared" si="276"/>
        <v>0</v>
      </c>
      <c r="AT1981" s="178">
        <f t="shared" si="277"/>
        <v>0</v>
      </c>
      <c r="AU1981">
        <f t="shared" si="278"/>
        <v>0</v>
      </c>
    </row>
    <row r="1982" spans="1:47">
      <c r="A1982" t="str">
        <f>IF(All_Tasks!A1982="","",All_Tasks!A1982)</f>
        <v/>
      </c>
      <c r="B1982" t="str">
        <f>IF(All_Tasks!B1982="","",All_Tasks!B1982)</f>
        <v/>
      </c>
      <c r="C1982" t="str">
        <f>IF(All_Tasks!C1982="","",All_Tasks!C1982)</f>
        <v/>
      </c>
      <c r="D1982" t="str">
        <f>IF(All_Tasks!D1982="","",All_Tasks!D1982)</f>
        <v/>
      </c>
      <c r="E1982" t="str">
        <f>IF(All_Tasks!V1982&lt;&gt;"",All_Tasks!V1982,IF(All_Tasks!E1982&lt;&gt;"",All_Tasks!E1982,""))</f>
        <v/>
      </c>
      <c r="F1982" t="str">
        <f>IF(All_Tasks!F1982="","",All_Tasks!F1982)</f>
        <v/>
      </c>
      <c r="G1982" t="str">
        <f>IF(All_Tasks!G1982="","",All_Tasks!G1982)</f>
        <v/>
      </c>
      <c r="H1982" s="231" t="str">
        <f>IF(All_Tasks!H1982="","",All_Tasks!H1982)</f>
        <v/>
      </c>
      <c r="I1982" t="str">
        <f>IF(All_Tasks!I1982="","",All_Tasks!I1982)</f>
        <v/>
      </c>
      <c r="J1982" t="str">
        <f>IF(All_Tasks!J1982="","",All_Tasks!J1982)</f>
        <v/>
      </c>
      <c r="K1982" t="str">
        <f>IF(All_Tasks!K1982="","",All_Tasks!K1982)</f>
        <v/>
      </c>
      <c r="L1982" s="231" t="str">
        <f>IF(All_Tasks!L1982="","",All_Tasks!L1982)</f>
        <v/>
      </c>
      <c r="M1982" t="str">
        <f>IF(All_Tasks!M1982="","",All_Tasks!M1982)</f>
        <v/>
      </c>
      <c r="N1982" t="str">
        <f>IF(All_Tasks!N1982="","",All_Tasks!N1982)</f>
        <v/>
      </c>
      <c r="O1982" t="str">
        <f>IF(All_Tasks!O1982="","",All_Tasks!O1982)</f>
        <v/>
      </c>
      <c r="P1982" s="181">
        <f>IF(All_Tasks!P1982="",0,All_Tasks!P1982)</f>
        <v>0</v>
      </c>
      <c r="Q1982" s="181">
        <f>IF(All_Tasks!Q1982="",0,All_Tasks!Q1982)</f>
        <v>0</v>
      </c>
      <c r="R1982" s="181">
        <f>IF(All_Tasks!R1982="",0,All_Tasks!R1982)</f>
        <v>0</v>
      </c>
      <c r="S1982" s="181" t="str">
        <f>IF(All_Tasks!S1982="","",All_Tasks!S1982)</f>
        <v/>
      </c>
      <c r="T1982" t="str">
        <f>IF(All_Tasks!T1982="","",All_Tasks!T1982)</f>
        <v/>
      </c>
      <c r="U1982" t="str">
        <f>IF(All_Tasks!U1982="","",All_Tasks!U1982)</f>
        <v/>
      </c>
      <c r="V1982">
        <f>IF(A1982="",0,IFERROR(MATCH(A1982,Scope_Labor_Rates!$A$6:$A$46,0)+5,0))</f>
        <v>0</v>
      </c>
      <c r="W1982" s="178">
        <f>IF(V1982&gt;0,INDEX(Scope_Labor_Rates!$C$6:$C$46,V1982-5),0)</f>
        <v>0</v>
      </c>
      <c r="X1982" s="178">
        <f>IF(V1982&gt;0,INDEX(Scope_Labor_Rates!$C$6:$C$46,V1982-5),0)</f>
        <v>0</v>
      </c>
      <c r="Y1982" s="180">
        <f>IF(V1982&gt;0,INDEX(Scope_Labor_Rates!$S$6:$S$46,V1982-5),0)</f>
        <v>0</v>
      </c>
      <c r="Z1982" s="180">
        <f>IF(V1982&gt;0,INDEX(Scope_Labor_Rates!$R$6:$R$46,V1982-5),1)</f>
        <v>1</v>
      </c>
      <c r="AA1982" s="231">
        <f t="shared" si="270"/>
        <v>0</v>
      </c>
      <c r="AB1982" t="str">
        <f t="shared" si="271"/>
        <v/>
      </c>
      <c r="AC1982" s="178" t="str">
        <f t="shared" si="272"/>
        <v/>
      </c>
      <c r="AD1982" s="181">
        <f t="shared" si="273"/>
        <v>0</v>
      </c>
      <c r="AE1982" s="178">
        <f>IF(V1982&gt;0,P1982*INDEX(Scope_Labor_Rates!$E$6:$E$46,V1982-5),0)</f>
        <v>0</v>
      </c>
      <c r="AF1982" s="181">
        <f>IF(V1982&gt;0,AE1982*INDEX(Scope_Labor_Rates!$D$6:$D$46,V1982-5)*AA1982,0)</f>
        <v>0</v>
      </c>
      <c r="AG1982" s="178">
        <f>IF(V1982&gt;0,P1982*INDEX(Scope_Labor_Rates!$G$6:$G$46,V1982-5),0)</f>
        <v>0</v>
      </c>
      <c r="AH1982" s="181">
        <f>IF(V1982&gt;0,AG1982*INDEX(Scope_Labor_Rates!$F$6:$F$46,V1982-5)*AA1982,0)</f>
        <v>0</v>
      </c>
      <c r="AI1982" s="178">
        <f>IF(V1982&gt;0,P1982*INDEX(Scope_Labor_Rates!$I$6:$I$46,V1982-5),0)</f>
        <v>0</v>
      </c>
      <c r="AJ1982" s="181">
        <f>IF(V1982&gt;0,AI1982*INDEX(Scope_Labor_Rates!$H$6:$H$46,V1982-5)*AA1982,0)</f>
        <v>0</v>
      </c>
      <c r="AK1982" s="178">
        <f>IF(V1982&gt;0,P1982*INDEX(Scope_Labor_Rates!$K$6:$K$46,V1982-5),0)</f>
        <v>0</v>
      </c>
      <c r="AL1982" s="181">
        <f>IF(V1982&gt;0,AK1982*INDEX(Scope_Labor_Rates!$J$6:$J$46,V1982-5)*AA1982,0)</f>
        <v>0</v>
      </c>
      <c r="AM1982" s="178">
        <f>IF(V1982&gt;0,P1982*INDEX(Scope_Labor_Rates!$M$6:$M$46,V1982-5),0)</f>
        <v>0</v>
      </c>
      <c r="AN1982" s="178">
        <f>IF(V1982&gt;0,AM1982*INDEX(Scope_Labor_Rates!$L$6:$L$46,V1982-5)*AA1982,0)</f>
        <v>0</v>
      </c>
      <c r="AO1982" s="178">
        <f>IF(V1982&gt;0,P1982*INDEX(Scope_Labor_Rates!$O$6:$O$46,V1982-5)*AA1982,0)</f>
        <v>0</v>
      </c>
      <c r="AP1982" s="181">
        <f>IF(V1982&gt;0,P1982*INDEX(Scope_Labor_Rates!$Q$6:$Q$46,V1982-5)*AA1982,0)</f>
        <v>0</v>
      </c>
      <c r="AQ1982" s="178">
        <f t="shared" si="274"/>
        <v>0</v>
      </c>
      <c r="AR1982" s="178">
        <f t="shared" si="275"/>
        <v>0</v>
      </c>
      <c r="AS1982" s="178">
        <f t="shared" si="276"/>
        <v>0</v>
      </c>
      <c r="AT1982" s="178">
        <f t="shared" si="277"/>
        <v>0</v>
      </c>
      <c r="AU1982">
        <f t="shared" si="278"/>
        <v>0</v>
      </c>
    </row>
    <row r="1983" spans="1:47">
      <c r="A1983" t="str">
        <f>IF(All_Tasks!A1983="","",All_Tasks!A1983)</f>
        <v/>
      </c>
      <c r="B1983" t="str">
        <f>IF(All_Tasks!B1983="","",All_Tasks!B1983)</f>
        <v/>
      </c>
      <c r="C1983" t="str">
        <f>IF(All_Tasks!C1983="","",All_Tasks!C1983)</f>
        <v/>
      </c>
      <c r="D1983" t="str">
        <f>IF(All_Tasks!D1983="","",All_Tasks!D1983)</f>
        <v/>
      </c>
      <c r="E1983" t="str">
        <f>IF(All_Tasks!V1983&lt;&gt;"",All_Tasks!V1983,IF(All_Tasks!E1983&lt;&gt;"",All_Tasks!E1983,""))</f>
        <v/>
      </c>
      <c r="F1983" t="str">
        <f>IF(All_Tasks!F1983="","",All_Tasks!F1983)</f>
        <v/>
      </c>
      <c r="G1983" t="str">
        <f>IF(All_Tasks!G1983="","",All_Tasks!G1983)</f>
        <v/>
      </c>
      <c r="H1983" s="231" t="str">
        <f>IF(All_Tasks!H1983="","",All_Tasks!H1983)</f>
        <v/>
      </c>
      <c r="I1983" t="str">
        <f>IF(All_Tasks!I1983="","",All_Tasks!I1983)</f>
        <v/>
      </c>
      <c r="J1983" t="str">
        <f>IF(All_Tasks!J1983="","",All_Tasks!J1983)</f>
        <v/>
      </c>
      <c r="K1983" t="str">
        <f>IF(All_Tasks!K1983="","",All_Tasks!K1983)</f>
        <v/>
      </c>
      <c r="L1983" s="231" t="str">
        <f>IF(All_Tasks!L1983="","",All_Tasks!L1983)</f>
        <v/>
      </c>
      <c r="M1983" t="str">
        <f>IF(All_Tasks!M1983="","",All_Tasks!M1983)</f>
        <v/>
      </c>
      <c r="N1983" t="str">
        <f>IF(All_Tasks!N1983="","",All_Tasks!N1983)</f>
        <v/>
      </c>
      <c r="O1983" t="str">
        <f>IF(All_Tasks!O1983="","",All_Tasks!O1983)</f>
        <v/>
      </c>
      <c r="P1983" s="181">
        <f>IF(All_Tasks!P1983="",0,All_Tasks!P1983)</f>
        <v>0</v>
      </c>
      <c r="Q1983" s="181">
        <f>IF(All_Tasks!Q1983="",0,All_Tasks!Q1983)</f>
        <v>0</v>
      </c>
      <c r="R1983" s="181">
        <f>IF(All_Tasks!R1983="",0,All_Tasks!R1983)</f>
        <v>0</v>
      </c>
      <c r="S1983" s="181" t="str">
        <f>IF(All_Tasks!S1983="","",All_Tasks!S1983)</f>
        <v/>
      </c>
      <c r="T1983" t="str">
        <f>IF(All_Tasks!T1983="","",All_Tasks!T1983)</f>
        <v/>
      </c>
      <c r="U1983" t="str">
        <f>IF(All_Tasks!U1983="","",All_Tasks!U1983)</f>
        <v/>
      </c>
      <c r="V1983">
        <f>IF(A1983="",0,IFERROR(MATCH(A1983,Scope_Labor_Rates!$A$6:$A$46,0)+5,0))</f>
        <v>0</v>
      </c>
      <c r="W1983" s="178">
        <f>IF(V1983&gt;0,INDEX(Scope_Labor_Rates!$C$6:$C$46,V1983-5),0)</f>
        <v>0</v>
      </c>
      <c r="X1983" s="178">
        <f>IF(V1983&gt;0,INDEX(Scope_Labor_Rates!$C$6:$C$46,V1983-5),0)</f>
        <v>0</v>
      </c>
      <c r="Y1983" s="180">
        <f>IF(V1983&gt;0,INDEX(Scope_Labor_Rates!$S$6:$S$46,V1983-5),0)</f>
        <v>0</v>
      </c>
      <c r="Z1983" s="180">
        <f>IF(V1983&gt;0,INDEX(Scope_Labor_Rates!$R$6:$R$46,V1983-5),1)</f>
        <v>1</v>
      </c>
      <c r="AA1983" s="231">
        <f t="shared" si="270"/>
        <v>0</v>
      </c>
      <c r="AB1983" t="str">
        <f t="shared" si="271"/>
        <v/>
      </c>
      <c r="AC1983" s="178" t="str">
        <f t="shared" si="272"/>
        <v/>
      </c>
      <c r="AD1983" s="181">
        <f t="shared" si="273"/>
        <v>0</v>
      </c>
      <c r="AE1983" s="178">
        <f>IF(V1983&gt;0,P1983*INDEX(Scope_Labor_Rates!$E$6:$E$46,V1983-5),0)</f>
        <v>0</v>
      </c>
      <c r="AF1983" s="181">
        <f>IF(V1983&gt;0,AE1983*INDEX(Scope_Labor_Rates!$D$6:$D$46,V1983-5)*AA1983,0)</f>
        <v>0</v>
      </c>
      <c r="AG1983" s="178">
        <f>IF(V1983&gt;0,P1983*INDEX(Scope_Labor_Rates!$G$6:$G$46,V1983-5),0)</f>
        <v>0</v>
      </c>
      <c r="AH1983" s="181">
        <f>IF(V1983&gt;0,AG1983*INDEX(Scope_Labor_Rates!$F$6:$F$46,V1983-5)*AA1983,0)</f>
        <v>0</v>
      </c>
      <c r="AI1983" s="178">
        <f>IF(V1983&gt;0,P1983*INDEX(Scope_Labor_Rates!$I$6:$I$46,V1983-5),0)</f>
        <v>0</v>
      </c>
      <c r="AJ1983" s="181">
        <f>IF(V1983&gt;0,AI1983*INDEX(Scope_Labor_Rates!$H$6:$H$46,V1983-5)*AA1983,0)</f>
        <v>0</v>
      </c>
      <c r="AK1983" s="178">
        <f>IF(V1983&gt;0,P1983*INDEX(Scope_Labor_Rates!$K$6:$K$46,V1983-5),0)</f>
        <v>0</v>
      </c>
      <c r="AL1983" s="181">
        <f>IF(V1983&gt;0,AK1983*INDEX(Scope_Labor_Rates!$J$6:$J$46,V1983-5)*AA1983,0)</f>
        <v>0</v>
      </c>
      <c r="AM1983" s="178">
        <f>IF(V1983&gt;0,P1983*INDEX(Scope_Labor_Rates!$M$6:$M$46,V1983-5),0)</f>
        <v>0</v>
      </c>
      <c r="AN1983" s="178">
        <f>IF(V1983&gt;0,AM1983*INDEX(Scope_Labor_Rates!$L$6:$L$46,V1983-5)*AA1983,0)</f>
        <v>0</v>
      </c>
      <c r="AO1983" s="178">
        <f>IF(V1983&gt;0,P1983*INDEX(Scope_Labor_Rates!$O$6:$O$46,V1983-5)*AA1983,0)</f>
        <v>0</v>
      </c>
      <c r="AP1983" s="181">
        <f>IF(V1983&gt;0,P1983*INDEX(Scope_Labor_Rates!$Q$6:$Q$46,V1983-5)*AA1983,0)</f>
        <v>0</v>
      </c>
      <c r="AQ1983" s="178">
        <f t="shared" si="274"/>
        <v>0</v>
      </c>
      <c r="AR1983" s="178">
        <f t="shared" si="275"/>
        <v>0</v>
      </c>
      <c r="AS1983" s="178">
        <f t="shared" si="276"/>
        <v>0</v>
      </c>
      <c r="AT1983" s="178">
        <f t="shared" si="277"/>
        <v>0</v>
      </c>
      <c r="AU1983">
        <f t="shared" si="278"/>
        <v>0</v>
      </c>
    </row>
    <row r="1984" spans="1:47">
      <c r="A1984" t="str">
        <f>IF(All_Tasks!A1984="","",All_Tasks!A1984)</f>
        <v/>
      </c>
      <c r="B1984" t="str">
        <f>IF(All_Tasks!B1984="","",All_Tasks!B1984)</f>
        <v/>
      </c>
      <c r="C1984" t="str">
        <f>IF(All_Tasks!C1984="","",All_Tasks!C1984)</f>
        <v/>
      </c>
      <c r="D1984" t="str">
        <f>IF(All_Tasks!D1984="","",All_Tasks!D1984)</f>
        <v/>
      </c>
      <c r="E1984" t="str">
        <f>IF(All_Tasks!V1984&lt;&gt;"",All_Tasks!V1984,IF(All_Tasks!E1984&lt;&gt;"",All_Tasks!E1984,""))</f>
        <v/>
      </c>
      <c r="F1984" t="str">
        <f>IF(All_Tasks!F1984="","",All_Tasks!F1984)</f>
        <v/>
      </c>
      <c r="G1984" t="str">
        <f>IF(All_Tasks!G1984="","",All_Tasks!G1984)</f>
        <v/>
      </c>
      <c r="H1984" s="231" t="str">
        <f>IF(All_Tasks!H1984="","",All_Tasks!H1984)</f>
        <v/>
      </c>
      <c r="I1984" t="str">
        <f>IF(All_Tasks!I1984="","",All_Tasks!I1984)</f>
        <v/>
      </c>
      <c r="J1984" t="str">
        <f>IF(All_Tasks!J1984="","",All_Tasks!J1984)</f>
        <v/>
      </c>
      <c r="K1984" t="str">
        <f>IF(All_Tasks!K1984="","",All_Tasks!K1984)</f>
        <v/>
      </c>
      <c r="L1984" s="231" t="str">
        <f>IF(All_Tasks!L1984="","",All_Tasks!L1984)</f>
        <v/>
      </c>
      <c r="M1984" t="str">
        <f>IF(All_Tasks!M1984="","",All_Tasks!M1984)</f>
        <v/>
      </c>
      <c r="N1984" t="str">
        <f>IF(All_Tasks!N1984="","",All_Tasks!N1984)</f>
        <v/>
      </c>
      <c r="O1984" t="str">
        <f>IF(All_Tasks!O1984="","",All_Tasks!O1984)</f>
        <v/>
      </c>
      <c r="P1984" s="181">
        <f>IF(All_Tasks!P1984="",0,All_Tasks!P1984)</f>
        <v>0</v>
      </c>
      <c r="Q1984" s="181">
        <f>IF(All_Tasks!Q1984="",0,All_Tasks!Q1984)</f>
        <v>0</v>
      </c>
      <c r="R1984" s="181">
        <f>IF(All_Tasks!R1984="",0,All_Tasks!R1984)</f>
        <v>0</v>
      </c>
      <c r="S1984" s="181" t="str">
        <f>IF(All_Tasks!S1984="","",All_Tasks!S1984)</f>
        <v/>
      </c>
      <c r="T1984" t="str">
        <f>IF(All_Tasks!T1984="","",All_Tasks!T1984)</f>
        <v/>
      </c>
      <c r="U1984" t="str">
        <f>IF(All_Tasks!U1984="","",All_Tasks!U1984)</f>
        <v/>
      </c>
      <c r="V1984">
        <f>IF(A1984="",0,IFERROR(MATCH(A1984,Scope_Labor_Rates!$A$6:$A$46,0)+5,0))</f>
        <v>0</v>
      </c>
      <c r="W1984" s="178">
        <f>IF(V1984&gt;0,INDEX(Scope_Labor_Rates!$C$6:$C$46,V1984-5),0)</f>
        <v>0</v>
      </c>
      <c r="X1984" s="178">
        <f>IF(V1984&gt;0,INDEX(Scope_Labor_Rates!$C$6:$C$46,V1984-5),0)</f>
        <v>0</v>
      </c>
      <c r="Y1984" s="180">
        <f>IF(V1984&gt;0,INDEX(Scope_Labor_Rates!$S$6:$S$46,V1984-5),0)</f>
        <v>0</v>
      </c>
      <c r="Z1984" s="180">
        <f>IF(V1984&gt;0,INDEX(Scope_Labor_Rates!$R$6:$R$46,V1984-5),1)</f>
        <v>1</v>
      </c>
      <c r="AA1984" s="231">
        <f t="shared" si="270"/>
        <v>0</v>
      </c>
      <c r="AB1984" t="str">
        <f t="shared" si="271"/>
        <v/>
      </c>
      <c r="AC1984" s="178" t="str">
        <f t="shared" si="272"/>
        <v/>
      </c>
      <c r="AD1984" s="181">
        <f t="shared" si="273"/>
        <v>0</v>
      </c>
      <c r="AE1984" s="178">
        <f>IF(V1984&gt;0,P1984*INDEX(Scope_Labor_Rates!$E$6:$E$46,V1984-5),0)</f>
        <v>0</v>
      </c>
      <c r="AF1984" s="181">
        <f>IF(V1984&gt;0,AE1984*INDEX(Scope_Labor_Rates!$D$6:$D$46,V1984-5)*AA1984,0)</f>
        <v>0</v>
      </c>
      <c r="AG1984" s="178">
        <f>IF(V1984&gt;0,P1984*INDEX(Scope_Labor_Rates!$G$6:$G$46,V1984-5),0)</f>
        <v>0</v>
      </c>
      <c r="AH1984" s="181">
        <f>IF(V1984&gt;0,AG1984*INDEX(Scope_Labor_Rates!$F$6:$F$46,V1984-5)*AA1984,0)</f>
        <v>0</v>
      </c>
      <c r="AI1984" s="178">
        <f>IF(V1984&gt;0,P1984*INDEX(Scope_Labor_Rates!$I$6:$I$46,V1984-5),0)</f>
        <v>0</v>
      </c>
      <c r="AJ1984" s="181">
        <f>IF(V1984&gt;0,AI1984*INDEX(Scope_Labor_Rates!$H$6:$H$46,V1984-5)*AA1984,0)</f>
        <v>0</v>
      </c>
      <c r="AK1984" s="178">
        <f>IF(V1984&gt;0,P1984*INDEX(Scope_Labor_Rates!$K$6:$K$46,V1984-5),0)</f>
        <v>0</v>
      </c>
      <c r="AL1984" s="181">
        <f>IF(V1984&gt;0,AK1984*INDEX(Scope_Labor_Rates!$J$6:$J$46,V1984-5)*AA1984,0)</f>
        <v>0</v>
      </c>
      <c r="AM1984" s="178">
        <f>IF(V1984&gt;0,P1984*INDEX(Scope_Labor_Rates!$M$6:$M$46,V1984-5),0)</f>
        <v>0</v>
      </c>
      <c r="AN1984" s="178">
        <f>IF(V1984&gt;0,AM1984*INDEX(Scope_Labor_Rates!$L$6:$L$46,V1984-5)*AA1984,0)</f>
        <v>0</v>
      </c>
      <c r="AO1984" s="178">
        <f>IF(V1984&gt;0,P1984*INDEX(Scope_Labor_Rates!$O$6:$O$46,V1984-5)*AA1984,0)</f>
        <v>0</v>
      </c>
      <c r="AP1984" s="181">
        <f>IF(V1984&gt;0,P1984*INDEX(Scope_Labor_Rates!$Q$6:$Q$46,V1984-5)*AA1984,0)</f>
        <v>0</v>
      </c>
      <c r="AQ1984" s="178">
        <f t="shared" si="274"/>
        <v>0</v>
      </c>
      <c r="AR1984" s="178">
        <f t="shared" si="275"/>
        <v>0</v>
      </c>
      <c r="AS1984" s="178">
        <f t="shared" si="276"/>
        <v>0</v>
      </c>
      <c r="AT1984" s="178">
        <f t="shared" si="277"/>
        <v>0</v>
      </c>
      <c r="AU1984">
        <f t="shared" si="278"/>
        <v>0</v>
      </c>
    </row>
    <row r="1985" spans="1:47">
      <c r="A1985" t="str">
        <f>IF(All_Tasks!A1985="","",All_Tasks!A1985)</f>
        <v/>
      </c>
      <c r="B1985" t="str">
        <f>IF(All_Tasks!B1985="","",All_Tasks!B1985)</f>
        <v/>
      </c>
      <c r="C1985" t="str">
        <f>IF(All_Tasks!C1985="","",All_Tasks!C1985)</f>
        <v/>
      </c>
      <c r="D1985" t="str">
        <f>IF(All_Tasks!D1985="","",All_Tasks!D1985)</f>
        <v/>
      </c>
      <c r="E1985" t="str">
        <f>IF(All_Tasks!V1985&lt;&gt;"",All_Tasks!V1985,IF(All_Tasks!E1985&lt;&gt;"",All_Tasks!E1985,""))</f>
        <v/>
      </c>
      <c r="F1985" t="str">
        <f>IF(All_Tasks!F1985="","",All_Tasks!F1985)</f>
        <v/>
      </c>
      <c r="G1985" t="str">
        <f>IF(All_Tasks!G1985="","",All_Tasks!G1985)</f>
        <v/>
      </c>
      <c r="H1985" s="231" t="str">
        <f>IF(All_Tasks!H1985="","",All_Tasks!H1985)</f>
        <v/>
      </c>
      <c r="I1985" t="str">
        <f>IF(All_Tasks!I1985="","",All_Tasks!I1985)</f>
        <v/>
      </c>
      <c r="J1985" t="str">
        <f>IF(All_Tasks!J1985="","",All_Tasks!J1985)</f>
        <v/>
      </c>
      <c r="K1985" t="str">
        <f>IF(All_Tasks!K1985="","",All_Tasks!K1985)</f>
        <v/>
      </c>
      <c r="L1985" s="231" t="str">
        <f>IF(All_Tasks!L1985="","",All_Tasks!L1985)</f>
        <v/>
      </c>
      <c r="M1985" t="str">
        <f>IF(All_Tasks!M1985="","",All_Tasks!M1985)</f>
        <v/>
      </c>
      <c r="N1985" t="str">
        <f>IF(All_Tasks!N1985="","",All_Tasks!N1985)</f>
        <v/>
      </c>
      <c r="O1985" t="str">
        <f>IF(All_Tasks!O1985="","",All_Tasks!O1985)</f>
        <v/>
      </c>
      <c r="P1985" s="181">
        <f>IF(All_Tasks!P1985="",0,All_Tasks!P1985)</f>
        <v>0</v>
      </c>
      <c r="Q1985" s="181">
        <f>IF(All_Tasks!Q1985="",0,All_Tasks!Q1985)</f>
        <v>0</v>
      </c>
      <c r="R1985" s="181">
        <f>IF(All_Tasks!R1985="",0,All_Tasks!R1985)</f>
        <v>0</v>
      </c>
      <c r="S1985" s="181" t="str">
        <f>IF(All_Tasks!S1985="","",All_Tasks!S1985)</f>
        <v/>
      </c>
      <c r="T1985" t="str">
        <f>IF(All_Tasks!T1985="","",All_Tasks!T1985)</f>
        <v/>
      </c>
      <c r="U1985" t="str">
        <f>IF(All_Tasks!U1985="","",All_Tasks!U1985)</f>
        <v/>
      </c>
      <c r="V1985">
        <f>IF(A1985="",0,IFERROR(MATCH(A1985,Scope_Labor_Rates!$A$6:$A$46,0)+5,0))</f>
        <v>0</v>
      </c>
      <c r="W1985" s="178">
        <f>IF(V1985&gt;0,INDEX(Scope_Labor_Rates!$C$6:$C$46,V1985-5),0)</f>
        <v>0</v>
      </c>
      <c r="X1985" s="178">
        <f>IF(V1985&gt;0,INDEX(Scope_Labor_Rates!$C$6:$C$46,V1985-5),0)</f>
        <v>0</v>
      </c>
      <c r="Y1985" s="180">
        <f>IF(V1985&gt;0,INDEX(Scope_Labor_Rates!$S$6:$S$46,V1985-5),0)</f>
        <v>0</v>
      </c>
      <c r="Z1985" s="180">
        <f>IF(V1985&gt;0,INDEX(Scope_Labor_Rates!$R$6:$R$46,V1985-5),1)</f>
        <v>1</v>
      </c>
      <c r="AA1985" s="231">
        <f t="shared" si="270"/>
        <v>0</v>
      </c>
      <c r="AB1985" t="str">
        <f t="shared" si="271"/>
        <v/>
      </c>
      <c r="AC1985" s="178" t="str">
        <f t="shared" si="272"/>
        <v/>
      </c>
      <c r="AD1985" s="181">
        <f t="shared" si="273"/>
        <v>0</v>
      </c>
      <c r="AE1985" s="178">
        <f>IF(V1985&gt;0,P1985*INDEX(Scope_Labor_Rates!$E$6:$E$46,V1985-5),0)</f>
        <v>0</v>
      </c>
      <c r="AF1985" s="181">
        <f>IF(V1985&gt;0,AE1985*INDEX(Scope_Labor_Rates!$D$6:$D$46,V1985-5)*AA1985,0)</f>
        <v>0</v>
      </c>
      <c r="AG1985" s="178">
        <f>IF(V1985&gt;0,P1985*INDEX(Scope_Labor_Rates!$G$6:$G$46,V1985-5),0)</f>
        <v>0</v>
      </c>
      <c r="AH1985" s="181">
        <f>IF(V1985&gt;0,AG1985*INDEX(Scope_Labor_Rates!$F$6:$F$46,V1985-5)*AA1985,0)</f>
        <v>0</v>
      </c>
      <c r="AI1985" s="178">
        <f>IF(V1985&gt;0,P1985*INDEX(Scope_Labor_Rates!$I$6:$I$46,V1985-5),0)</f>
        <v>0</v>
      </c>
      <c r="AJ1985" s="181">
        <f>IF(V1985&gt;0,AI1985*INDEX(Scope_Labor_Rates!$H$6:$H$46,V1985-5)*AA1985,0)</f>
        <v>0</v>
      </c>
      <c r="AK1985" s="178">
        <f>IF(V1985&gt;0,P1985*INDEX(Scope_Labor_Rates!$K$6:$K$46,V1985-5),0)</f>
        <v>0</v>
      </c>
      <c r="AL1985" s="181">
        <f>IF(V1985&gt;0,AK1985*INDEX(Scope_Labor_Rates!$J$6:$J$46,V1985-5)*AA1985,0)</f>
        <v>0</v>
      </c>
      <c r="AM1985" s="178">
        <f>IF(V1985&gt;0,P1985*INDEX(Scope_Labor_Rates!$M$6:$M$46,V1985-5),0)</f>
        <v>0</v>
      </c>
      <c r="AN1985" s="178">
        <f>IF(V1985&gt;0,AM1985*INDEX(Scope_Labor_Rates!$L$6:$L$46,V1985-5)*AA1985,0)</f>
        <v>0</v>
      </c>
      <c r="AO1985" s="178">
        <f>IF(V1985&gt;0,P1985*INDEX(Scope_Labor_Rates!$O$6:$O$46,V1985-5)*AA1985,0)</f>
        <v>0</v>
      </c>
      <c r="AP1985" s="181">
        <f>IF(V1985&gt;0,P1985*INDEX(Scope_Labor_Rates!$Q$6:$Q$46,V1985-5)*AA1985,0)</f>
        <v>0</v>
      </c>
      <c r="AQ1985" s="178">
        <f t="shared" si="274"/>
        <v>0</v>
      </c>
      <c r="AR1985" s="178">
        <f t="shared" si="275"/>
        <v>0</v>
      </c>
      <c r="AS1985" s="178">
        <f t="shared" si="276"/>
        <v>0</v>
      </c>
      <c r="AT1985" s="178">
        <f t="shared" si="277"/>
        <v>0</v>
      </c>
      <c r="AU1985">
        <f t="shared" si="278"/>
        <v>0</v>
      </c>
    </row>
    <row r="1986" spans="1:47">
      <c r="A1986" t="str">
        <f>IF(All_Tasks!A1986="","",All_Tasks!A1986)</f>
        <v/>
      </c>
      <c r="B1986" t="str">
        <f>IF(All_Tasks!B1986="","",All_Tasks!B1986)</f>
        <v/>
      </c>
      <c r="C1986" t="str">
        <f>IF(All_Tasks!C1986="","",All_Tasks!C1986)</f>
        <v/>
      </c>
      <c r="D1986" t="str">
        <f>IF(All_Tasks!D1986="","",All_Tasks!D1986)</f>
        <v/>
      </c>
      <c r="E1986" t="str">
        <f>IF(All_Tasks!V1986&lt;&gt;"",All_Tasks!V1986,IF(All_Tasks!E1986&lt;&gt;"",All_Tasks!E1986,""))</f>
        <v/>
      </c>
      <c r="F1986" t="str">
        <f>IF(All_Tasks!F1986="","",All_Tasks!F1986)</f>
        <v/>
      </c>
      <c r="G1986" t="str">
        <f>IF(All_Tasks!G1986="","",All_Tasks!G1986)</f>
        <v/>
      </c>
      <c r="H1986" s="231" t="str">
        <f>IF(All_Tasks!H1986="","",All_Tasks!H1986)</f>
        <v/>
      </c>
      <c r="I1986" t="str">
        <f>IF(All_Tasks!I1986="","",All_Tasks!I1986)</f>
        <v/>
      </c>
      <c r="J1986" t="str">
        <f>IF(All_Tasks!J1986="","",All_Tasks!J1986)</f>
        <v/>
      </c>
      <c r="K1986" t="str">
        <f>IF(All_Tasks!K1986="","",All_Tasks!K1986)</f>
        <v/>
      </c>
      <c r="L1986" s="231" t="str">
        <f>IF(All_Tasks!L1986="","",All_Tasks!L1986)</f>
        <v/>
      </c>
      <c r="M1986" t="str">
        <f>IF(All_Tasks!M1986="","",All_Tasks!M1986)</f>
        <v/>
      </c>
      <c r="N1986" t="str">
        <f>IF(All_Tasks!N1986="","",All_Tasks!N1986)</f>
        <v/>
      </c>
      <c r="O1986" t="str">
        <f>IF(All_Tasks!O1986="","",All_Tasks!O1986)</f>
        <v/>
      </c>
      <c r="P1986" s="181">
        <f>IF(All_Tasks!P1986="",0,All_Tasks!P1986)</f>
        <v>0</v>
      </c>
      <c r="Q1986" s="181">
        <f>IF(All_Tasks!Q1986="",0,All_Tasks!Q1986)</f>
        <v>0</v>
      </c>
      <c r="R1986" s="181">
        <f>IF(All_Tasks!R1986="",0,All_Tasks!R1986)</f>
        <v>0</v>
      </c>
      <c r="S1986" s="181" t="str">
        <f>IF(All_Tasks!S1986="","",All_Tasks!S1986)</f>
        <v/>
      </c>
      <c r="T1986" t="str">
        <f>IF(All_Tasks!T1986="","",All_Tasks!T1986)</f>
        <v/>
      </c>
      <c r="U1986" t="str">
        <f>IF(All_Tasks!U1986="","",All_Tasks!U1986)</f>
        <v/>
      </c>
      <c r="V1986">
        <f>IF(A1986="",0,IFERROR(MATCH(A1986,Scope_Labor_Rates!$A$6:$A$46,0)+5,0))</f>
        <v>0</v>
      </c>
      <c r="W1986" s="178">
        <f>IF(V1986&gt;0,INDEX(Scope_Labor_Rates!$C$6:$C$46,V1986-5),0)</f>
        <v>0</v>
      </c>
      <c r="X1986" s="178">
        <f>IF(V1986&gt;0,INDEX(Scope_Labor_Rates!$C$6:$C$46,V1986-5),0)</f>
        <v>0</v>
      </c>
      <c r="Y1986" s="180">
        <f>IF(V1986&gt;0,INDEX(Scope_Labor_Rates!$S$6:$S$46,V1986-5),0)</f>
        <v>0</v>
      </c>
      <c r="Z1986" s="180">
        <f>IF(V1986&gt;0,INDEX(Scope_Labor_Rates!$R$6:$R$46,V1986-5),1)</f>
        <v>1</v>
      </c>
      <c r="AA1986" s="231">
        <f t="shared" ref="AA1986:AA2049" si="279">IF(OR(L1986&lt;&gt;"",UPPER(S1986)="COMPLETED"),1,0)</f>
        <v>0</v>
      </c>
      <c r="AB1986" t="str">
        <f t="shared" ref="AB1986:AB2049" si="280">IF(L1986="","",L1986-WEEKDAY(L1986,3)+6)</f>
        <v/>
      </c>
      <c r="AC1986" s="178" t="str">
        <f t="shared" ref="AC1986:AC2049" si="281">IF(AB1986="","",IF(DAY(AB1986)&lt;=23,TEXT(AB1986,"MMM-yyyy"),TEXT(EOMONTH(AB1986,0)+1,"MMM-yyyy")))</f>
        <v/>
      </c>
      <c r="AD1986" s="181">
        <f t="shared" ref="AD1986:AD2049" si="282">P1986*X1986*AA1986</f>
        <v>0</v>
      </c>
      <c r="AE1986" s="178">
        <f>IF(V1986&gt;0,P1986*INDEX(Scope_Labor_Rates!$E$6:$E$46,V1986-5),0)</f>
        <v>0</v>
      </c>
      <c r="AF1986" s="181">
        <f>IF(V1986&gt;0,AE1986*INDEX(Scope_Labor_Rates!$D$6:$D$46,V1986-5)*AA1986,0)</f>
        <v>0</v>
      </c>
      <c r="AG1986" s="178">
        <f>IF(V1986&gt;0,P1986*INDEX(Scope_Labor_Rates!$G$6:$G$46,V1986-5),0)</f>
        <v>0</v>
      </c>
      <c r="AH1986" s="181">
        <f>IF(V1986&gt;0,AG1986*INDEX(Scope_Labor_Rates!$F$6:$F$46,V1986-5)*AA1986,0)</f>
        <v>0</v>
      </c>
      <c r="AI1986" s="178">
        <f>IF(V1986&gt;0,P1986*INDEX(Scope_Labor_Rates!$I$6:$I$46,V1986-5),0)</f>
        <v>0</v>
      </c>
      <c r="AJ1986" s="181">
        <f>IF(V1986&gt;0,AI1986*INDEX(Scope_Labor_Rates!$H$6:$H$46,V1986-5)*AA1986,0)</f>
        <v>0</v>
      </c>
      <c r="AK1986" s="178">
        <f>IF(V1986&gt;0,P1986*INDEX(Scope_Labor_Rates!$K$6:$K$46,V1986-5),0)</f>
        <v>0</v>
      </c>
      <c r="AL1986" s="181">
        <f>IF(V1986&gt;0,AK1986*INDEX(Scope_Labor_Rates!$J$6:$J$46,V1986-5)*AA1986,0)</f>
        <v>0</v>
      </c>
      <c r="AM1986" s="178">
        <f>IF(V1986&gt;0,P1986*INDEX(Scope_Labor_Rates!$M$6:$M$46,V1986-5),0)</f>
        <v>0</v>
      </c>
      <c r="AN1986" s="178">
        <f>IF(V1986&gt;0,AM1986*INDEX(Scope_Labor_Rates!$L$6:$L$46,V1986-5)*AA1986,0)</f>
        <v>0</v>
      </c>
      <c r="AO1986" s="178">
        <f>IF(V1986&gt;0,P1986*INDEX(Scope_Labor_Rates!$O$6:$O$46,V1986-5)*AA1986,0)</f>
        <v>0</v>
      </c>
      <c r="AP1986" s="181">
        <f>IF(V1986&gt;0,P1986*INDEX(Scope_Labor_Rates!$Q$6:$Q$46,V1986-5)*AA1986,0)</f>
        <v>0</v>
      </c>
      <c r="AQ1986" s="178">
        <f t="shared" ref="AQ1986:AQ2049" si="283">AE1986+AG1986+AI1986+AK1986+AM1986</f>
        <v>0</v>
      </c>
      <c r="AR1986" s="178">
        <f t="shared" ref="AR1986:AR2049" si="284">AF1986+AH1986+AJ1986+AL1986+AN1986</f>
        <v>0</v>
      </c>
      <c r="AS1986" s="178">
        <f t="shared" ref="AS1986:AS2049" si="285">AO1986+AP1986</f>
        <v>0</v>
      </c>
      <c r="AT1986" s="178">
        <f t="shared" ref="AT1986:AT2049" si="286">AD1986+AR1986+AS1986</f>
        <v>0</v>
      </c>
      <c r="AU1986">
        <f t="shared" ref="AU1986:AU2049" si="287">AT1986*Z1986</f>
        <v>0</v>
      </c>
    </row>
    <row r="1987" spans="1:47">
      <c r="A1987" t="str">
        <f>IF(All_Tasks!A1987="","",All_Tasks!A1987)</f>
        <v/>
      </c>
      <c r="B1987" t="str">
        <f>IF(All_Tasks!B1987="","",All_Tasks!B1987)</f>
        <v/>
      </c>
      <c r="C1987" t="str">
        <f>IF(All_Tasks!C1987="","",All_Tasks!C1987)</f>
        <v/>
      </c>
      <c r="D1987" t="str">
        <f>IF(All_Tasks!D1987="","",All_Tasks!D1987)</f>
        <v/>
      </c>
      <c r="E1987" t="str">
        <f>IF(All_Tasks!V1987&lt;&gt;"",All_Tasks!V1987,IF(All_Tasks!E1987&lt;&gt;"",All_Tasks!E1987,""))</f>
        <v/>
      </c>
      <c r="F1987" t="str">
        <f>IF(All_Tasks!F1987="","",All_Tasks!F1987)</f>
        <v/>
      </c>
      <c r="G1987" t="str">
        <f>IF(All_Tasks!G1987="","",All_Tasks!G1987)</f>
        <v/>
      </c>
      <c r="H1987" s="231" t="str">
        <f>IF(All_Tasks!H1987="","",All_Tasks!H1987)</f>
        <v/>
      </c>
      <c r="I1987" t="str">
        <f>IF(All_Tasks!I1987="","",All_Tasks!I1987)</f>
        <v/>
      </c>
      <c r="J1987" t="str">
        <f>IF(All_Tasks!J1987="","",All_Tasks!J1987)</f>
        <v/>
      </c>
      <c r="K1987" t="str">
        <f>IF(All_Tasks!K1987="","",All_Tasks!K1987)</f>
        <v/>
      </c>
      <c r="L1987" s="231" t="str">
        <f>IF(All_Tasks!L1987="","",All_Tasks!L1987)</f>
        <v/>
      </c>
      <c r="M1987" t="str">
        <f>IF(All_Tasks!M1987="","",All_Tasks!M1987)</f>
        <v/>
      </c>
      <c r="N1987" t="str">
        <f>IF(All_Tasks!N1987="","",All_Tasks!N1987)</f>
        <v/>
      </c>
      <c r="O1987" t="str">
        <f>IF(All_Tasks!O1987="","",All_Tasks!O1987)</f>
        <v/>
      </c>
      <c r="P1987" s="181">
        <f>IF(All_Tasks!P1987="",0,All_Tasks!P1987)</f>
        <v>0</v>
      </c>
      <c r="Q1987" s="181">
        <f>IF(All_Tasks!Q1987="",0,All_Tasks!Q1987)</f>
        <v>0</v>
      </c>
      <c r="R1987" s="181">
        <f>IF(All_Tasks!R1987="",0,All_Tasks!R1987)</f>
        <v>0</v>
      </c>
      <c r="S1987" s="181" t="str">
        <f>IF(All_Tasks!S1987="","",All_Tasks!S1987)</f>
        <v/>
      </c>
      <c r="T1987" t="str">
        <f>IF(All_Tasks!T1987="","",All_Tasks!T1987)</f>
        <v/>
      </c>
      <c r="U1987" t="str">
        <f>IF(All_Tasks!U1987="","",All_Tasks!U1987)</f>
        <v/>
      </c>
      <c r="V1987">
        <f>IF(A1987="",0,IFERROR(MATCH(A1987,Scope_Labor_Rates!$A$6:$A$46,0)+5,0))</f>
        <v>0</v>
      </c>
      <c r="W1987" s="178">
        <f>IF(V1987&gt;0,INDEX(Scope_Labor_Rates!$C$6:$C$46,V1987-5),0)</f>
        <v>0</v>
      </c>
      <c r="X1987" s="178">
        <f>IF(V1987&gt;0,INDEX(Scope_Labor_Rates!$C$6:$C$46,V1987-5),0)</f>
        <v>0</v>
      </c>
      <c r="Y1987" s="180">
        <f>IF(V1987&gt;0,INDEX(Scope_Labor_Rates!$S$6:$S$46,V1987-5),0)</f>
        <v>0</v>
      </c>
      <c r="Z1987" s="180">
        <f>IF(V1987&gt;0,INDEX(Scope_Labor_Rates!$R$6:$R$46,V1987-5),1)</f>
        <v>1</v>
      </c>
      <c r="AA1987" s="231">
        <f t="shared" si="279"/>
        <v>0</v>
      </c>
      <c r="AB1987" t="str">
        <f t="shared" si="280"/>
        <v/>
      </c>
      <c r="AC1987" s="178" t="str">
        <f t="shared" si="281"/>
        <v/>
      </c>
      <c r="AD1987" s="181">
        <f t="shared" si="282"/>
        <v>0</v>
      </c>
      <c r="AE1987" s="178">
        <f>IF(V1987&gt;0,P1987*INDEX(Scope_Labor_Rates!$E$6:$E$46,V1987-5),0)</f>
        <v>0</v>
      </c>
      <c r="AF1987" s="181">
        <f>IF(V1987&gt;0,AE1987*INDEX(Scope_Labor_Rates!$D$6:$D$46,V1987-5)*AA1987,0)</f>
        <v>0</v>
      </c>
      <c r="AG1987" s="178">
        <f>IF(V1987&gt;0,P1987*INDEX(Scope_Labor_Rates!$G$6:$G$46,V1987-5),0)</f>
        <v>0</v>
      </c>
      <c r="AH1987" s="181">
        <f>IF(V1987&gt;0,AG1987*INDEX(Scope_Labor_Rates!$F$6:$F$46,V1987-5)*AA1987,0)</f>
        <v>0</v>
      </c>
      <c r="AI1987" s="178">
        <f>IF(V1987&gt;0,P1987*INDEX(Scope_Labor_Rates!$I$6:$I$46,V1987-5),0)</f>
        <v>0</v>
      </c>
      <c r="AJ1987" s="181">
        <f>IF(V1987&gt;0,AI1987*INDEX(Scope_Labor_Rates!$H$6:$H$46,V1987-5)*AA1987,0)</f>
        <v>0</v>
      </c>
      <c r="AK1987" s="178">
        <f>IF(V1987&gt;0,P1987*INDEX(Scope_Labor_Rates!$K$6:$K$46,V1987-5),0)</f>
        <v>0</v>
      </c>
      <c r="AL1987" s="181">
        <f>IF(V1987&gt;0,AK1987*INDEX(Scope_Labor_Rates!$J$6:$J$46,V1987-5)*AA1987,0)</f>
        <v>0</v>
      </c>
      <c r="AM1987" s="178">
        <f>IF(V1987&gt;0,P1987*INDEX(Scope_Labor_Rates!$M$6:$M$46,V1987-5),0)</f>
        <v>0</v>
      </c>
      <c r="AN1987" s="178">
        <f>IF(V1987&gt;0,AM1987*INDEX(Scope_Labor_Rates!$L$6:$L$46,V1987-5)*AA1987,0)</f>
        <v>0</v>
      </c>
      <c r="AO1987" s="178">
        <f>IF(V1987&gt;0,P1987*INDEX(Scope_Labor_Rates!$O$6:$O$46,V1987-5)*AA1987,0)</f>
        <v>0</v>
      </c>
      <c r="AP1987" s="181">
        <f>IF(V1987&gt;0,P1987*INDEX(Scope_Labor_Rates!$Q$6:$Q$46,V1987-5)*AA1987,0)</f>
        <v>0</v>
      </c>
      <c r="AQ1987" s="178">
        <f t="shared" si="283"/>
        <v>0</v>
      </c>
      <c r="AR1987" s="178">
        <f t="shared" si="284"/>
        <v>0</v>
      </c>
      <c r="AS1987" s="178">
        <f t="shared" si="285"/>
        <v>0</v>
      </c>
      <c r="AT1987" s="178">
        <f t="shared" si="286"/>
        <v>0</v>
      </c>
      <c r="AU1987">
        <f t="shared" si="287"/>
        <v>0</v>
      </c>
    </row>
    <row r="1988" spans="1:47">
      <c r="A1988" t="str">
        <f>IF(All_Tasks!A1988="","",All_Tasks!A1988)</f>
        <v/>
      </c>
      <c r="B1988" t="str">
        <f>IF(All_Tasks!B1988="","",All_Tasks!B1988)</f>
        <v/>
      </c>
      <c r="C1988" t="str">
        <f>IF(All_Tasks!C1988="","",All_Tasks!C1988)</f>
        <v/>
      </c>
      <c r="D1988" t="str">
        <f>IF(All_Tasks!D1988="","",All_Tasks!D1988)</f>
        <v/>
      </c>
      <c r="E1988" t="str">
        <f>IF(All_Tasks!V1988&lt;&gt;"",All_Tasks!V1988,IF(All_Tasks!E1988&lt;&gt;"",All_Tasks!E1988,""))</f>
        <v/>
      </c>
      <c r="F1988" t="str">
        <f>IF(All_Tasks!F1988="","",All_Tasks!F1988)</f>
        <v/>
      </c>
      <c r="G1988" t="str">
        <f>IF(All_Tasks!G1988="","",All_Tasks!G1988)</f>
        <v/>
      </c>
      <c r="H1988" s="231" t="str">
        <f>IF(All_Tasks!H1988="","",All_Tasks!H1988)</f>
        <v/>
      </c>
      <c r="I1988" t="str">
        <f>IF(All_Tasks!I1988="","",All_Tasks!I1988)</f>
        <v/>
      </c>
      <c r="J1988" t="str">
        <f>IF(All_Tasks!J1988="","",All_Tasks!J1988)</f>
        <v/>
      </c>
      <c r="K1988" t="str">
        <f>IF(All_Tasks!K1988="","",All_Tasks!K1988)</f>
        <v/>
      </c>
      <c r="L1988" s="231" t="str">
        <f>IF(All_Tasks!L1988="","",All_Tasks!L1988)</f>
        <v/>
      </c>
      <c r="M1988" t="str">
        <f>IF(All_Tasks!M1988="","",All_Tasks!M1988)</f>
        <v/>
      </c>
      <c r="N1988" t="str">
        <f>IF(All_Tasks!N1988="","",All_Tasks!N1988)</f>
        <v/>
      </c>
      <c r="O1988" t="str">
        <f>IF(All_Tasks!O1988="","",All_Tasks!O1988)</f>
        <v/>
      </c>
      <c r="P1988" s="181">
        <f>IF(All_Tasks!P1988="",0,All_Tasks!P1988)</f>
        <v>0</v>
      </c>
      <c r="Q1988" s="181">
        <f>IF(All_Tasks!Q1988="",0,All_Tasks!Q1988)</f>
        <v>0</v>
      </c>
      <c r="R1988" s="181">
        <f>IF(All_Tasks!R1988="",0,All_Tasks!R1988)</f>
        <v>0</v>
      </c>
      <c r="S1988" s="181" t="str">
        <f>IF(All_Tasks!S1988="","",All_Tasks!S1988)</f>
        <v/>
      </c>
      <c r="T1988" t="str">
        <f>IF(All_Tasks!T1988="","",All_Tasks!T1988)</f>
        <v/>
      </c>
      <c r="U1988" t="str">
        <f>IF(All_Tasks!U1988="","",All_Tasks!U1988)</f>
        <v/>
      </c>
      <c r="V1988">
        <f>IF(A1988="",0,IFERROR(MATCH(A1988,Scope_Labor_Rates!$A$6:$A$46,0)+5,0))</f>
        <v>0</v>
      </c>
      <c r="W1988" s="178">
        <f>IF(V1988&gt;0,INDEX(Scope_Labor_Rates!$C$6:$C$46,V1988-5),0)</f>
        <v>0</v>
      </c>
      <c r="X1988" s="178">
        <f>IF(V1988&gt;0,INDEX(Scope_Labor_Rates!$C$6:$C$46,V1988-5),0)</f>
        <v>0</v>
      </c>
      <c r="Y1988" s="180">
        <f>IF(V1988&gt;0,INDEX(Scope_Labor_Rates!$S$6:$S$46,V1988-5),0)</f>
        <v>0</v>
      </c>
      <c r="Z1988" s="180">
        <f>IF(V1988&gt;0,INDEX(Scope_Labor_Rates!$R$6:$R$46,V1988-5),1)</f>
        <v>1</v>
      </c>
      <c r="AA1988" s="231">
        <f t="shared" si="279"/>
        <v>0</v>
      </c>
      <c r="AB1988" t="str">
        <f t="shared" si="280"/>
        <v/>
      </c>
      <c r="AC1988" s="178" t="str">
        <f t="shared" si="281"/>
        <v/>
      </c>
      <c r="AD1988" s="181">
        <f t="shared" si="282"/>
        <v>0</v>
      </c>
      <c r="AE1988" s="178">
        <f>IF(V1988&gt;0,P1988*INDEX(Scope_Labor_Rates!$E$6:$E$46,V1988-5),0)</f>
        <v>0</v>
      </c>
      <c r="AF1988" s="181">
        <f>IF(V1988&gt;0,AE1988*INDEX(Scope_Labor_Rates!$D$6:$D$46,V1988-5)*AA1988,0)</f>
        <v>0</v>
      </c>
      <c r="AG1988" s="178">
        <f>IF(V1988&gt;0,P1988*INDEX(Scope_Labor_Rates!$G$6:$G$46,V1988-5),0)</f>
        <v>0</v>
      </c>
      <c r="AH1988" s="181">
        <f>IF(V1988&gt;0,AG1988*INDEX(Scope_Labor_Rates!$F$6:$F$46,V1988-5)*AA1988,0)</f>
        <v>0</v>
      </c>
      <c r="AI1988" s="178">
        <f>IF(V1988&gt;0,P1988*INDEX(Scope_Labor_Rates!$I$6:$I$46,V1988-5),0)</f>
        <v>0</v>
      </c>
      <c r="AJ1988" s="181">
        <f>IF(V1988&gt;0,AI1988*INDEX(Scope_Labor_Rates!$H$6:$H$46,V1988-5)*AA1988,0)</f>
        <v>0</v>
      </c>
      <c r="AK1988" s="178">
        <f>IF(V1988&gt;0,P1988*INDEX(Scope_Labor_Rates!$K$6:$K$46,V1988-5),0)</f>
        <v>0</v>
      </c>
      <c r="AL1988" s="181">
        <f>IF(V1988&gt;0,AK1988*INDEX(Scope_Labor_Rates!$J$6:$J$46,V1988-5)*AA1988,0)</f>
        <v>0</v>
      </c>
      <c r="AM1988" s="178">
        <f>IF(V1988&gt;0,P1988*INDEX(Scope_Labor_Rates!$M$6:$M$46,V1988-5),0)</f>
        <v>0</v>
      </c>
      <c r="AN1988" s="178">
        <f>IF(V1988&gt;0,AM1988*INDEX(Scope_Labor_Rates!$L$6:$L$46,V1988-5)*AA1988,0)</f>
        <v>0</v>
      </c>
      <c r="AO1988" s="178">
        <f>IF(V1988&gt;0,P1988*INDEX(Scope_Labor_Rates!$O$6:$O$46,V1988-5)*AA1988,0)</f>
        <v>0</v>
      </c>
      <c r="AP1988" s="181">
        <f>IF(V1988&gt;0,P1988*INDEX(Scope_Labor_Rates!$Q$6:$Q$46,V1988-5)*AA1988,0)</f>
        <v>0</v>
      </c>
      <c r="AQ1988" s="178">
        <f t="shared" si="283"/>
        <v>0</v>
      </c>
      <c r="AR1988" s="178">
        <f t="shared" si="284"/>
        <v>0</v>
      </c>
      <c r="AS1988" s="178">
        <f t="shared" si="285"/>
        <v>0</v>
      </c>
      <c r="AT1988" s="178">
        <f t="shared" si="286"/>
        <v>0</v>
      </c>
      <c r="AU1988">
        <f t="shared" si="287"/>
        <v>0</v>
      </c>
    </row>
    <row r="1989" spans="1:47">
      <c r="A1989" t="str">
        <f>IF(All_Tasks!A1989="","",All_Tasks!A1989)</f>
        <v/>
      </c>
      <c r="B1989" t="str">
        <f>IF(All_Tasks!B1989="","",All_Tasks!B1989)</f>
        <v/>
      </c>
      <c r="C1989" t="str">
        <f>IF(All_Tasks!C1989="","",All_Tasks!C1989)</f>
        <v/>
      </c>
      <c r="D1989" t="str">
        <f>IF(All_Tasks!D1989="","",All_Tasks!D1989)</f>
        <v/>
      </c>
      <c r="E1989" t="str">
        <f>IF(All_Tasks!V1989&lt;&gt;"",All_Tasks!V1989,IF(All_Tasks!E1989&lt;&gt;"",All_Tasks!E1989,""))</f>
        <v/>
      </c>
      <c r="F1989" t="str">
        <f>IF(All_Tasks!F1989="","",All_Tasks!F1989)</f>
        <v/>
      </c>
      <c r="G1989" t="str">
        <f>IF(All_Tasks!G1989="","",All_Tasks!G1989)</f>
        <v/>
      </c>
      <c r="H1989" s="231" t="str">
        <f>IF(All_Tasks!H1989="","",All_Tasks!H1989)</f>
        <v/>
      </c>
      <c r="I1989" t="str">
        <f>IF(All_Tasks!I1989="","",All_Tasks!I1989)</f>
        <v/>
      </c>
      <c r="J1989" t="str">
        <f>IF(All_Tasks!J1989="","",All_Tasks!J1989)</f>
        <v/>
      </c>
      <c r="K1989" t="str">
        <f>IF(All_Tasks!K1989="","",All_Tasks!K1989)</f>
        <v/>
      </c>
      <c r="L1989" s="231" t="str">
        <f>IF(All_Tasks!L1989="","",All_Tasks!L1989)</f>
        <v/>
      </c>
      <c r="M1989" t="str">
        <f>IF(All_Tasks!M1989="","",All_Tasks!M1989)</f>
        <v/>
      </c>
      <c r="N1989" t="str">
        <f>IF(All_Tasks!N1989="","",All_Tasks!N1989)</f>
        <v/>
      </c>
      <c r="O1989" t="str">
        <f>IF(All_Tasks!O1989="","",All_Tasks!O1989)</f>
        <v/>
      </c>
      <c r="P1989" s="181">
        <f>IF(All_Tasks!P1989="",0,All_Tasks!P1989)</f>
        <v>0</v>
      </c>
      <c r="Q1989" s="181">
        <f>IF(All_Tasks!Q1989="",0,All_Tasks!Q1989)</f>
        <v>0</v>
      </c>
      <c r="R1989" s="181">
        <f>IF(All_Tasks!R1989="",0,All_Tasks!R1989)</f>
        <v>0</v>
      </c>
      <c r="S1989" s="181" t="str">
        <f>IF(All_Tasks!S1989="","",All_Tasks!S1989)</f>
        <v/>
      </c>
      <c r="T1989" t="str">
        <f>IF(All_Tasks!T1989="","",All_Tasks!T1989)</f>
        <v/>
      </c>
      <c r="U1989" t="str">
        <f>IF(All_Tasks!U1989="","",All_Tasks!U1989)</f>
        <v/>
      </c>
      <c r="V1989">
        <f>IF(A1989="",0,IFERROR(MATCH(A1989,Scope_Labor_Rates!$A$6:$A$46,0)+5,0))</f>
        <v>0</v>
      </c>
      <c r="W1989" s="178">
        <f>IF(V1989&gt;0,INDEX(Scope_Labor_Rates!$C$6:$C$46,V1989-5),0)</f>
        <v>0</v>
      </c>
      <c r="X1989" s="178">
        <f>IF(V1989&gt;0,INDEX(Scope_Labor_Rates!$C$6:$C$46,V1989-5),0)</f>
        <v>0</v>
      </c>
      <c r="Y1989" s="180">
        <f>IF(V1989&gt;0,INDEX(Scope_Labor_Rates!$S$6:$S$46,V1989-5),0)</f>
        <v>0</v>
      </c>
      <c r="Z1989" s="180">
        <f>IF(V1989&gt;0,INDEX(Scope_Labor_Rates!$R$6:$R$46,V1989-5),1)</f>
        <v>1</v>
      </c>
      <c r="AA1989" s="231">
        <f t="shared" si="279"/>
        <v>0</v>
      </c>
      <c r="AB1989" t="str">
        <f t="shared" si="280"/>
        <v/>
      </c>
      <c r="AC1989" s="178" t="str">
        <f t="shared" si="281"/>
        <v/>
      </c>
      <c r="AD1989" s="181">
        <f t="shared" si="282"/>
        <v>0</v>
      </c>
      <c r="AE1989" s="178">
        <f>IF(V1989&gt;0,P1989*INDEX(Scope_Labor_Rates!$E$6:$E$46,V1989-5),0)</f>
        <v>0</v>
      </c>
      <c r="AF1989" s="181">
        <f>IF(V1989&gt;0,AE1989*INDEX(Scope_Labor_Rates!$D$6:$D$46,V1989-5)*AA1989,0)</f>
        <v>0</v>
      </c>
      <c r="AG1989" s="178">
        <f>IF(V1989&gt;0,P1989*INDEX(Scope_Labor_Rates!$G$6:$G$46,V1989-5),0)</f>
        <v>0</v>
      </c>
      <c r="AH1989" s="181">
        <f>IF(V1989&gt;0,AG1989*INDEX(Scope_Labor_Rates!$F$6:$F$46,V1989-5)*AA1989,0)</f>
        <v>0</v>
      </c>
      <c r="AI1989" s="178">
        <f>IF(V1989&gt;0,P1989*INDEX(Scope_Labor_Rates!$I$6:$I$46,V1989-5),0)</f>
        <v>0</v>
      </c>
      <c r="AJ1989" s="181">
        <f>IF(V1989&gt;0,AI1989*INDEX(Scope_Labor_Rates!$H$6:$H$46,V1989-5)*AA1989,0)</f>
        <v>0</v>
      </c>
      <c r="AK1989" s="178">
        <f>IF(V1989&gt;0,P1989*INDEX(Scope_Labor_Rates!$K$6:$K$46,V1989-5),0)</f>
        <v>0</v>
      </c>
      <c r="AL1989" s="181">
        <f>IF(V1989&gt;0,AK1989*INDEX(Scope_Labor_Rates!$J$6:$J$46,V1989-5)*AA1989,0)</f>
        <v>0</v>
      </c>
      <c r="AM1989" s="178">
        <f>IF(V1989&gt;0,P1989*INDEX(Scope_Labor_Rates!$M$6:$M$46,V1989-5),0)</f>
        <v>0</v>
      </c>
      <c r="AN1989" s="178">
        <f>IF(V1989&gt;0,AM1989*INDEX(Scope_Labor_Rates!$L$6:$L$46,V1989-5)*AA1989,0)</f>
        <v>0</v>
      </c>
      <c r="AO1989" s="178">
        <f>IF(V1989&gt;0,P1989*INDEX(Scope_Labor_Rates!$O$6:$O$46,V1989-5)*AA1989,0)</f>
        <v>0</v>
      </c>
      <c r="AP1989" s="181">
        <f>IF(V1989&gt;0,P1989*INDEX(Scope_Labor_Rates!$Q$6:$Q$46,V1989-5)*AA1989,0)</f>
        <v>0</v>
      </c>
      <c r="AQ1989" s="178">
        <f t="shared" si="283"/>
        <v>0</v>
      </c>
      <c r="AR1989" s="178">
        <f t="shared" si="284"/>
        <v>0</v>
      </c>
      <c r="AS1989" s="178">
        <f t="shared" si="285"/>
        <v>0</v>
      </c>
      <c r="AT1989" s="178">
        <f t="shared" si="286"/>
        <v>0</v>
      </c>
      <c r="AU1989">
        <f t="shared" si="287"/>
        <v>0</v>
      </c>
    </row>
    <row r="1990" spans="1:47">
      <c r="A1990" t="str">
        <f>IF(All_Tasks!A1990="","",All_Tasks!A1990)</f>
        <v/>
      </c>
      <c r="B1990" t="str">
        <f>IF(All_Tasks!B1990="","",All_Tasks!B1990)</f>
        <v/>
      </c>
      <c r="C1990" t="str">
        <f>IF(All_Tasks!C1990="","",All_Tasks!C1990)</f>
        <v/>
      </c>
      <c r="D1990" t="str">
        <f>IF(All_Tasks!D1990="","",All_Tasks!D1990)</f>
        <v/>
      </c>
      <c r="E1990" t="str">
        <f>IF(All_Tasks!V1990&lt;&gt;"",All_Tasks!V1990,IF(All_Tasks!E1990&lt;&gt;"",All_Tasks!E1990,""))</f>
        <v/>
      </c>
      <c r="F1990" t="str">
        <f>IF(All_Tasks!F1990="","",All_Tasks!F1990)</f>
        <v/>
      </c>
      <c r="G1990" t="str">
        <f>IF(All_Tasks!G1990="","",All_Tasks!G1990)</f>
        <v/>
      </c>
      <c r="H1990" s="231" t="str">
        <f>IF(All_Tasks!H1990="","",All_Tasks!H1990)</f>
        <v/>
      </c>
      <c r="I1990" t="str">
        <f>IF(All_Tasks!I1990="","",All_Tasks!I1990)</f>
        <v/>
      </c>
      <c r="J1990" t="str">
        <f>IF(All_Tasks!J1990="","",All_Tasks!J1990)</f>
        <v/>
      </c>
      <c r="K1990" t="str">
        <f>IF(All_Tasks!K1990="","",All_Tasks!K1990)</f>
        <v/>
      </c>
      <c r="L1990" s="231" t="str">
        <f>IF(All_Tasks!L1990="","",All_Tasks!L1990)</f>
        <v/>
      </c>
      <c r="M1990" t="str">
        <f>IF(All_Tasks!M1990="","",All_Tasks!M1990)</f>
        <v/>
      </c>
      <c r="N1990" t="str">
        <f>IF(All_Tasks!N1990="","",All_Tasks!N1990)</f>
        <v/>
      </c>
      <c r="O1990" t="str">
        <f>IF(All_Tasks!O1990="","",All_Tasks!O1990)</f>
        <v/>
      </c>
      <c r="P1990" s="181">
        <f>IF(All_Tasks!P1990="",0,All_Tasks!P1990)</f>
        <v>0</v>
      </c>
      <c r="Q1990" s="181">
        <f>IF(All_Tasks!Q1990="",0,All_Tasks!Q1990)</f>
        <v>0</v>
      </c>
      <c r="R1990" s="181">
        <f>IF(All_Tasks!R1990="",0,All_Tasks!R1990)</f>
        <v>0</v>
      </c>
      <c r="S1990" s="181" t="str">
        <f>IF(All_Tasks!S1990="","",All_Tasks!S1990)</f>
        <v/>
      </c>
      <c r="T1990" t="str">
        <f>IF(All_Tasks!T1990="","",All_Tasks!T1990)</f>
        <v/>
      </c>
      <c r="U1990" t="str">
        <f>IF(All_Tasks!U1990="","",All_Tasks!U1990)</f>
        <v/>
      </c>
      <c r="V1990">
        <f>IF(A1990="",0,IFERROR(MATCH(A1990,Scope_Labor_Rates!$A$6:$A$46,0)+5,0))</f>
        <v>0</v>
      </c>
      <c r="W1990" s="178">
        <f>IF(V1990&gt;0,INDEX(Scope_Labor_Rates!$C$6:$C$46,V1990-5),0)</f>
        <v>0</v>
      </c>
      <c r="X1990" s="178">
        <f>IF(V1990&gt;0,INDEX(Scope_Labor_Rates!$C$6:$C$46,V1990-5),0)</f>
        <v>0</v>
      </c>
      <c r="Y1990" s="180">
        <f>IF(V1990&gt;0,INDEX(Scope_Labor_Rates!$S$6:$S$46,V1990-5),0)</f>
        <v>0</v>
      </c>
      <c r="Z1990" s="180">
        <f>IF(V1990&gt;0,INDEX(Scope_Labor_Rates!$R$6:$R$46,V1990-5),1)</f>
        <v>1</v>
      </c>
      <c r="AA1990" s="231">
        <f t="shared" si="279"/>
        <v>0</v>
      </c>
      <c r="AB1990" t="str">
        <f t="shared" si="280"/>
        <v/>
      </c>
      <c r="AC1990" s="178" t="str">
        <f t="shared" si="281"/>
        <v/>
      </c>
      <c r="AD1990" s="181">
        <f t="shared" si="282"/>
        <v>0</v>
      </c>
      <c r="AE1990" s="178">
        <f>IF(V1990&gt;0,P1990*INDEX(Scope_Labor_Rates!$E$6:$E$46,V1990-5),0)</f>
        <v>0</v>
      </c>
      <c r="AF1990" s="181">
        <f>IF(V1990&gt;0,AE1990*INDEX(Scope_Labor_Rates!$D$6:$D$46,V1990-5)*AA1990,0)</f>
        <v>0</v>
      </c>
      <c r="AG1990" s="178">
        <f>IF(V1990&gt;0,P1990*INDEX(Scope_Labor_Rates!$G$6:$G$46,V1990-5),0)</f>
        <v>0</v>
      </c>
      <c r="AH1990" s="181">
        <f>IF(V1990&gt;0,AG1990*INDEX(Scope_Labor_Rates!$F$6:$F$46,V1990-5)*AA1990,0)</f>
        <v>0</v>
      </c>
      <c r="AI1990" s="178">
        <f>IF(V1990&gt;0,P1990*INDEX(Scope_Labor_Rates!$I$6:$I$46,V1990-5),0)</f>
        <v>0</v>
      </c>
      <c r="AJ1990" s="181">
        <f>IF(V1990&gt;0,AI1990*INDEX(Scope_Labor_Rates!$H$6:$H$46,V1990-5)*AA1990,0)</f>
        <v>0</v>
      </c>
      <c r="AK1990" s="178">
        <f>IF(V1990&gt;0,P1990*INDEX(Scope_Labor_Rates!$K$6:$K$46,V1990-5),0)</f>
        <v>0</v>
      </c>
      <c r="AL1990" s="181">
        <f>IF(V1990&gt;0,AK1990*INDEX(Scope_Labor_Rates!$J$6:$J$46,V1990-5)*AA1990,0)</f>
        <v>0</v>
      </c>
      <c r="AM1990" s="178">
        <f>IF(V1990&gt;0,P1990*INDEX(Scope_Labor_Rates!$M$6:$M$46,V1990-5),0)</f>
        <v>0</v>
      </c>
      <c r="AN1990" s="178">
        <f>IF(V1990&gt;0,AM1990*INDEX(Scope_Labor_Rates!$L$6:$L$46,V1990-5)*AA1990,0)</f>
        <v>0</v>
      </c>
      <c r="AO1990" s="178">
        <f>IF(V1990&gt;0,P1990*INDEX(Scope_Labor_Rates!$O$6:$O$46,V1990-5)*AA1990,0)</f>
        <v>0</v>
      </c>
      <c r="AP1990" s="181">
        <f>IF(V1990&gt;0,P1990*INDEX(Scope_Labor_Rates!$Q$6:$Q$46,V1990-5)*AA1990,0)</f>
        <v>0</v>
      </c>
      <c r="AQ1990" s="178">
        <f t="shared" si="283"/>
        <v>0</v>
      </c>
      <c r="AR1990" s="178">
        <f t="shared" si="284"/>
        <v>0</v>
      </c>
      <c r="AS1990" s="178">
        <f t="shared" si="285"/>
        <v>0</v>
      </c>
      <c r="AT1990" s="178">
        <f t="shared" si="286"/>
        <v>0</v>
      </c>
      <c r="AU1990">
        <f t="shared" si="287"/>
        <v>0</v>
      </c>
    </row>
    <row r="1991" spans="1:47">
      <c r="A1991" t="str">
        <f>IF(All_Tasks!A1991="","",All_Tasks!A1991)</f>
        <v/>
      </c>
      <c r="B1991" t="str">
        <f>IF(All_Tasks!B1991="","",All_Tasks!B1991)</f>
        <v/>
      </c>
      <c r="C1991" t="str">
        <f>IF(All_Tasks!C1991="","",All_Tasks!C1991)</f>
        <v/>
      </c>
      <c r="D1991" t="str">
        <f>IF(All_Tasks!D1991="","",All_Tasks!D1991)</f>
        <v/>
      </c>
      <c r="E1991" t="str">
        <f>IF(All_Tasks!V1991&lt;&gt;"",All_Tasks!V1991,IF(All_Tasks!E1991&lt;&gt;"",All_Tasks!E1991,""))</f>
        <v/>
      </c>
      <c r="F1991" t="str">
        <f>IF(All_Tasks!F1991="","",All_Tasks!F1991)</f>
        <v/>
      </c>
      <c r="G1991" t="str">
        <f>IF(All_Tasks!G1991="","",All_Tasks!G1991)</f>
        <v/>
      </c>
      <c r="H1991" s="231" t="str">
        <f>IF(All_Tasks!H1991="","",All_Tasks!H1991)</f>
        <v/>
      </c>
      <c r="I1991" t="str">
        <f>IF(All_Tasks!I1991="","",All_Tasks!I1991)</f>
        <v/>
      </c>
      <c r="J1991" t="str">
        <f>IF(All_Tasks!J1991="","",All_Tasks!J1991)</f>
        <v/>
      </c>
      <c r="K1991" t="str">
        <f>IF(All_Tasks!K1991="","",All_Tasks!K1991)</f>
        <v/>
      </c>
      <c r="L1991" s="231" t="str">
        <f>IF(All_Tasks!L1991="","",All_Tasks!L1991)</f>
        <v/>
      </c>
      <c r="M1991" t="str">
        <f>IF(All_Tasks!M1991="","",All_Tasks!M1991)</f>
        <v/>
      </c>
      <c r="N1991" t="str">
        <f>IF(All_Tasks!N1991="","",All_Tasks!N1991)</f>
        <v/>
      </c>
      <c r="O1991" t="str">
        <f>IF(All_Tasks!O1991="","",All_Tasks!O1991)</f>
        <v/>
      </c>
      <c r="P1991" s="181">
        <f>IF(All_Tasks!P1991="",0,All_Tasks!P1991)</f>
        <v>0</v>
      </c>
      <c r="Q1991" s="181">
        <f>IF(All_Tasks!Q1991="",0,All_Tasks!Q1991)</f>
        <v>0</v>
      </c>
      <c r="R1991" s="181">
        <f>IF(All_Tasks!R1991="",0,All_Tasks!R1991)</f>
        <v>0</v>
      </c>
      <c r="S1991" s="181" t="str">
        <f>IF(All_Tasks!S1991="","",All_Tasks!S1991)</f>
        <v/>
      </c>
      <c r="T1991" t="str">
        <f>IF(All_Tasks!T1991="","",All_Tasks!T1991)</f>
        <v/>
      </c>
      <c r="U1991" t="str">
        <f>IF(All_Tasks!U1991="","",All_Tasks!U1991)</f>
        <v/>
      </c>
      <c r="V1991">
        <f>IF(A1991="",0,IFERROR(MATCH(A1991,Scope_Labor_Rates!$A$6:$A$46,0)+5,0))</f>
        <v>0</v>
      </c>
      <c r="W1991" s="178">
        <f>IF(V1991&gt;0,INDEX(Scope_Labor_Rates!$C$6:$C$46,V1991-5),0)</f>
        <v>0</v>
      </c>
      <c r="X1991" s="178">
        <f>IF(V1991&gt;0,INDEX(Scope_Labor_Rates!$C$6:$C$46,V1991-5),0)</f>
        <v>0</v>
      </c>
      <c r="Y1991" s="180">
        <f>IF(V1991&gt;0,INDEX(Scope_Labor_Rates!$S$6:$S$46,V1991-5),0)</f>
        <v>0</v>
      </c>
      <c r="Z1991" s="180">
        <f>IF(V1991&gt;0,INDEX(Scope_Labor_Rates!$R$6:$R$46,V1991-5),1)</f>
        <v>1</v>
      </c>
      <c r="AA1991" s="231">
        <f t="shared" si="279"/>
        <v>0</v>
      </c>
      <c r="AB1991" t="str">
        <f t="shared" si="280"/>
        <v/>
      </c>
      <c r="AC1991" s="178" t="str">
        <f t="shared" si="281"/>
        <v/>
      </c>
      <c r="AD1991" s="181">
        <f t="shared" si="282"/>
        <v>0</v>
      </c>
      <c r="AE1991" s="178">
        <f>IF(V1991&gt;0,P1991*INDEX(Scope_Labor_Rates!$E$6:$E$46,V1991-5),0)</f>
        <v>0</v>
      </c>
      <c r="AF1991" s="181">
        <f>IF(V1991&gt;0,AE1991*INDEX(Scope_Labor_Rates!$D$6:$D$46,V1991-5)*AA1991,0)</f>
        <v>0</v>
      </c>
      <c r="AG1991" s="178">
        <f>IF(V1991&gt;0,P1991*INDEX(Scope_Labor_Rates!$G$6:$G$46,V1991-5),0)</f>
        <v>0</v>
      </c>
      <c r="AH1991" s="181">
        <f>IF(V1991&gt;0,AG1991*INDEX(Scope_Labor_Rates!$F$6:$F$46,V1991-5)*AA1991,0)</f>
        <v>0</v>
      </c>
      <c r="AI1991" s="178">
        <f>IF(V1991&gt;0,P1991*INDEX(Scope_Labor_Rates!$I$6:$I$46,V1991-5),0)</f>
        <v>0</v>
      </c>
      <c r="AJ1991" s="181">
        <f>IF(V1991&gt;0,AI1991*INDEX(Scope_Labor_Rates!$H$6:$H$46,V1991-5)*AA1991,0)</f>
        <v>0</v>
      </c>
      <c r="AK1991" s="178">
        <f>IF(V1991&gt;0,P1991*INDEX(Scope_Labor_Rates!$K$6:$K$46,V1991-5),0)</f>
        <v>0</v>
      </c>
      <c r="AL1991" s="181">
        <f>IF(V1991&gt;0,AK1991*INDEX(Scope_Labor_Rates!$J$6:$J$46,V1991-5)*AA1991,0)</f>
        <v>0</v>
      </c>
      <c r="AM1991" s="178">
        <f>IF(V1991&gt;0,P1991*INDEX(Scope_Labor_Rates!$M$6:$M$46,V1991-5),0)</f>
        <v>0</v>
      </c>
      <c r="AN1991" s="178">
        <f>IF(V1991&gt;0,AM1991*INDEX(Scope_Labor_Rates!$L$6:$L$46,V1991-5)*AA1991,0)</f>
        <v>0</v>
      </c>
      <c r="AO1991" s="178">
        <f>IF(V1991&gt;0,P1991*INDEX(Scope_Labor_Rates!$O$6:$O$46,V1991-5)*AA1991,0)</f>
        <v>0</v>
      </c>
      <c r="AP1991" s="181">
        <f>IF(V1991&gt;0,P1991*INDEX(Scope_Labor_Rates!$Q$6:$Q$46,V1991-5)*AA1991,0)</f>
        <v>0</v>
      </c>
      <c r="AQ1991" s="178">
        <f t="shared" si="283"/>
        <v>0</v>
      </c>
      <c r="AR1991" s="178">
        <f t="shared" si="284"/>
        <v>0</v>
      </c>
      <c r="AS1991" s="178">
        <f t="shared" si="285"/>
        <v>0</v>
      </c>
      <c r="AT1991" s="178">
        <f t="shared" si="286"/>
        <v>0</v>
      </c>
      <c r="AU1991">
        <f t="shared" si="287"/>
        <v>0</v>
      </c>
    </row>
    <row r="1992" spans="1:47">
      <c r="A1992" t="str">
        <f>IF(All_Tasks!A1992="","",All_Tasks!A1992)</f>
        <v/>
      </c>
      <c r="B1992" t="str">
        <f>IF(All_Tasks!B1992="","",All_Tasks!B1992)</f>
        <v/>
      </c>
      <c r="C1992" t="str">
        <f>IF(All_Tasks!C1992="","",All_Tasks!C1992)</f>
        <v/>
      </c>
      <c r="D1992" t="str">
        <f>IF(All_Tasks!D1992="","",All_Tasks!D1992)</f>
        <v/>
      </c>
      <c r="E1992" t="str">
        <f>IF(All_Tasks!V1992&lt;&gt;"",All_Tasks!V1992,IF(All_Tasks!E1992&lt;&gt;"",All_Tasks!E1992,""))</f>
        <v/>
      </c>
      <c r="F1992" t="str">
        <f>IF(All_Tasks!F1992="","",All_Tasks!F1992)</f>
        <v/>
      </c>
      <c r="G1992" t="str">
        <f>IF(All_Tasks!G1992="","",All_Tasks!G1992)</f>
        <v/>
      </c>
      <c r="H1992" s="231" t="str">
        <f>IF(All_Tasks!H1992="","",All_Tasks!H1992)</f>
        <v/>
      </c>
      <c r="I1992" t="str">
        <f>IF(All_Tasks!I1992="","",All_Tasks!I1992)</f>
        <v/>
      </c>
      <c r="J1992" t="str">
        <f>IF(All_Tasks!J1992="","",All_Tasks!J1992)</f>
        <v/>
      </c>
      <c r="K1992" t="str">
        <f>IF(All_Tasks!K1992="","",All_Tasks!K1992)</f>
        <v/>
      </c>
      <c r="L1992" s="231" t="str">
        <f>IF(All_Tasks!L1992="","",All_Tasks!L1992)</f>
        <v/>
      </c>
      <c r="M1992" t="str">
        <f>IF(All_Tasks!M1992="","",All_Tasks!M1992)</f>
        <v/>
      </c>
      <c r="N1992" t="str">
        <f>IF(All_Tasks!N1992="","",All_Tasks!N1992)</f>
        <v/>
      </c>
      <c r="O1992" t="str">
        <f>IF(All_Tasks!O1992="","",All_Tasks!O1992)</f>
        <v/>
      </c>
      <c r="P1992" s="181">
        <f>IF(All_Tasks!P1992="",0,All_Tasks!P1992)</f>
        <v>0</v>
      </c>
      <c r="Q1992" s="181">
        <f>IF(All_Tasks!Q1992="",0,All_Tasks!Q1992)</f>
        <v>0</v>
      </c>
      <c r="R1992" s="181">
        <f>IF(All_Tasks!R1992="",0,All_Tasks!R1992)</f>
        <v>0</v>
      </c>
      <c r="S1992" s="181" t="str">
        <f>IF(All_Tasks!S1992="","",All_Tasks!S1992)</f>
        <v/>
      </c>
      <c r="T1992" t="str">
        <f>IF(All_Tasks!T1992="","",All_Tasks!T1992)</f>
        <v/>
      </c>
      <c r="U1992" t="str">
        <f>IF(All_Tasks!U1992="","",All_Tasks!U1992)</f>
        <v/>
      </c>
      <c r="V1992">
        <f>IF(A1992="",0,IFERROR(MATCH(A1992,Scope_Labor_Rates!$A$6:$A$46,0)+5,0))</f>
        <v>0</v>
      </c>
      <c r="W1992" s="178">
        <f>IF(V1992&gt;0,INDEX(Scope_Labor_Rates!$C$6:$C$46,V1992-5),0)</f>
        <v>0</v>
      </c>
      <c r="X1992" s="178">
        <f>IF(V1992&gt;0,INDEX(Scope_Labor_Rates!$C$6:$C$46,V1992-5),0)</f>
        <v>0</v>
      </c>
      <c r="Y1992" s="180">
        <f>IF(V1992&gt;0,INDEX(Scope_Labor_Rates!$S$6:$S$46,V1992-5),0)</f>
        <v>0</v>
      </c>
      <c r="Z1992" s="180">
        <f>IF(V1992&gt;0,INDEX(Scope_Labor_Rates!$R$6:$R$46,V1992-5),1)</f>
        <v>1</v>
      </c>
      <c r="AA1992" s="231">
        <f t="shared" si="279"/>
        <v>0</v>
      </c>
      <c r="AB1992" t="str">
        <f t="shared" si="280"/>
        <v/>
      </c>
      <c r="AC1992" s="178" t="str">
        <f t="shared" si="281"/>
        <v/>
      </c>
      <c r="AD1992" s="181">
        <f t="shared" si="282"/>
        <v>0</v>
      </c>
      <c r="AE1992" s="178">
        <f>IF(V1992&gt;0,P1992*INDEX(Scope_Labor_Rates!$E$6:$E$46,V1992-5),0)</f>
        <v>0</v>
      </c>
      <c r="AF1992" s="181">
        <f>IF(V1992&gt;0,AE1992*INDEX(Scope_Labor_Rates!$D$6:$D$46,V1992-5)*AA1992,0)</f>
        <v>0</v>
      </c>
      <c r="AG1992" s="178">
        <f>IF(V1992&gt;0,P1992*INDEX(Scope_Labor_Rates!$G$6:$G$46,V1992-5),0)</f>
        <v>0</v>
      </c>
      <c r="AH1992" s="181">
        <f>IF(V1992&gt;0,AG1992*INDEX(Scope_Labor_Rates!$F$6:$F$46,V1992-5)*AA1992,0)</f>
        <v>0</v>
      </c>
      <c r="AI1992" s="178">
        <f>IF(V1992&gt;0,P1992*INDEX(Scope_Labor_Rates!$I$6:$I$46,V1992-5),0)</f>
        <v>0</v>
      </c>
      <c r="AJ1992" s="181">
        <f>IF(V1992&gt;0,AI1992*INDEX(Scope_Labor_Rates!$H$6:$H$46,V1992-5)*AA1992,0)</f>
        <v>0</v>
      </c>
      <c r="AK1992" s="178">
        <f>IF(V1992&gt;0,P1992*INDEX(Scope_Labor_Rates!$K$6:$K$46,V1992-5),0)</f>
        <v>0</v>
      </c>
      <c r="AL1992" s="181">
        <f>IF(V1992&gt;0,AK1992*INDEX(Scope_Labor_Rates!$J$6:$J$46,V1992-5)*AA1992,0)</f>
        <v>0</v>
      </c>
      <c r="AM1992" s="178">
        <f>IF(V1992&gt;0,P1992*INDEX(Scope_Labor_Rates!$M$6:$M$46,V1992-5),0)</f>
        <v>0</v>
      </c>
      <c r="AN1992" s="178">
        <f>IF(V1992&gt;0,AM1992*INDEX(Scope_Labor_Rates!$L$6:$L$46,V1992-5)*AA1992,0)</f>
        <v>0</v>
      </c>
      <c r="AO1992" s="178">
        <f>IF(V1992&gt;0,P1992*INDEX(Scope_Labor_Rates!$O$6:$O$46,V1992-5)*AA1992,0)</f>
        <v>0</v>
      </c>
      <c r="AP1992" s="181">
        <f>IF(V1992&gt;0,P1992*INDEX(Scope_Labor_Rates!$Q$6:$Q$46,V1992-5)*AA1992,0)</f>
        <v>0</v>
      </c>
      <c r="AQ1992" s="178">
        <f t="shared" si="283"/>
        <v>0</v>
      </c>
      <c r="AR1992" s="178">
        <f t="shared" si="284"/>
        <v>0</v>
      </c>
      <c r="AS1992" s="178">
        <f t="shared" si="285"/>
        <v>0</v>
      </c>
      <c r="AT1992" s="178">
        <f t="shared" si="286"/>
        <v>0</v>
      </c>
      <c r="AU1992">
        <f t="shared" si="287"/>
        <v>0</v>
      </c>
    </row>
    <row r="1993" spans="1:47">
      <c r="A1993" t="str">
        <f>IF(All_Tasks!A1993="","",All_Tasks!A1993)</f>
        <v/>
      </c>
      <c r="B1993" t="str">
        <f>IF(All_Tasks!B1993="","",All_Tasks!B1993)</f>
        <v/>
      </c>
      <c r="C1993" t="str">
        <f>IF(All_Tasks!C1993="","",All_Tasks!C1993)</f>
        <v/>
      </c>
      <c r="D1993" t="str">
        <f>IF(All_Tasks!D1993="","",All_Tasks!D1993)</f>
        <v/>
      </c>
      <c r="E1993" t="str">
        <f>IF(All_Tasks!V1993&lt;&gt;"",All_Tasks!V1993,IF(All_Tasks!E1993&lt;&gt;"",All_Tasks!E1993,""))</f>
        <v/>
      </c>
      <c r="F1993" t="str">
        <f>IF(All_Tasks!F1993="","",All_Tasks!F1993)</f>
        <v/>
      </c>
      <c r="G1993" t="str">
        <f>IF(All_Tasks!G1993="","",All_Tasks!G1993)</f>
        <v/>
      </c>
      <c r="H1993" s="231" t="str">
        <f>IF(All_Tasks!H1993="","",All_Tasks!H1993)</f>
        <v/>
      </c>
      <c r="I1993" t="str">
        <f>IF(All_Tasks!I1993="","",All_Tasks!I1993)</f>
        <v/>
      </c>
      <c r="J1993" t="str">
        <f>IF(All_Tasks!J1993="","",All_Tasks!J1993)</f>
        <v/>
      </c>
      <c r="K1993" t="str">
        <f>IF(All_Tasks!K1993="","",All_Tasks!K1993)</f>
        <v/>
      </c>
      <c r="L1993" s="231" t="str">
        <f>IF(All_Tasks!L1993="","",All_Tasks!L1993)</f>
        <v/>
      </c>
      <c r="M1993" t="str">
        <f>IF(All_Tasks!M1993="","",All_Tasks!M1993)</f>
        <v/>
      </c>
      <c r="N1993" t="str">
        <f>IF(All_Tasks!N1993="","",All_Tasks!N1993)</f>
        <v/>
      </c>
      <c r="O1993" t="str">
        <f>IF(All_Tasks!O1993="","",All_Tasks!O1993)</f>
        <v/>
      </c>
      <c r="P1993" s="181">
        <f>IF(All_Tasks!P1993="",0,All_Tasks!P1993)</f>
        <v>0</v>
      </c>
      <c r="Q1993" s="181">
        <f>IF(All_Tasks!Q1993="",0,All_Tasks!Q1993)</f>
        <v>0</v>
      </c>
      <c r="R1993" s="181">
        <f>IF(All_Tasks!R1993="",0,All_Tasks!R1993)</f>
        <v>0</v>
      </c>
      <c r="S1993" s="181" t="str">
        <f>IF(All_Tasks!S1993="","",All_Tasks!S1993)</f>
        <v/>
      </c>
      <c r="T1993" t="str">
        <f>IF(All_Tasks!T1993="","",All_Tasks!T1993)</f>
        <v/>
      </c>
      <c r="U1993" t="str">
        <f>IF(All_Tasks!U1993="","",All_Tasks!U1993)</f>
        <v/>
      </c>
      <c r="V1993">
        <f>IF(A1993="",0,IFERROR(MATCH(A1993,Scope_Labor_Rates!$A$6:$A$46,0)+5,0))</f>
        <v>0</v>
      </c>
      <c r="W1993" s="178">
        <f>IF(V1993&gt;0,INDEX(Scope_Labor_Rates!$C$6:$C$46,V1993-5),0)</f>
        <v>0</v>
      </c>
      <c r="X1993" s="178">
        <f>IF(V1993&gt;0,INDEX(Scope_Labor_Rates!$C$6:$C$46,V1993-5),0)</f>
        <v>0</v>
      </c>
      <c r="Y1993" s="180">
        <f>IF(V1993&gt;0,INDEX(Scope_Labor_Rates!$S$6:$S$46,V1993-5),0)</f>
        <v>0</v>
      </c>
      <c r="Z1993" s="180">
        <f>IF(V1993&gt;0,INDEX(Scope_Labor_Rates!$R$6:$R$46,V1993-5),1)</f>
        <v>1</v>
      </c>
      <c r="AA1993" s="231">
        <f t="shared" si="279"/>
        <v>0</v>
      </c>
      <c r="AB1993" t="str">
        <f t="shared" si="280"/>
        <v/>
      </c>
      <c r="AC1993" s="178" t="str">
        <f t="shared" si="281"/>
        <v/>
      </c>
      <c r="AD1993" s="181">
        <f t="shared" si="282"/>
        <v>0</v>
      </c>
      <c r="AE1993" s="178">
        <f>IF(V1993&gt;0,P1993*INDEX(Scope_Labor_Rates!$E$6:$E$46,V1993-5),0)</f>
        <v>0</v>
      </c>
      <c r="AF1993" s="181">
        <f>IF(V1993&gt;0,AE1993*INDEX(Scope_Labor_Rates!$D$6:$D$46,V1993-5)*AA1993,0)</f>
        <v>0</v>
      </c>
      <c r="AG1993" s="178">
        <f>IF(V1993&gt;0,P1993*INDEX(Scope_Labor_Rates!$G$6:$G$46,V1993-5),0)</f>
        <v>0</v>
      </c>
      <c r="AH1993" s="181">
        <f>IF(V1993&gt;0,AG1993*INDEX(Scope_Labor_Rates!$F$6:$F$46,V1993-5)*AA1993,0)</f>
        <v>0</v>
      </c>
      <c r="AI1993" s="178">
        <f>IF(V1993&gt;0,P1993*INDEX(Scope_Labor_Rates!$I$6:$I$46,V1993-5),0)</f>
        <v>0</v>
      </c>
      <c r="AJ1993" s="181">
        <f>IF(V1993&gt;0,AI1993*INDEX(Scope_Labor_Rates!$H$6:$H$46,V1993-5)*AA1993,0)</f>
        <v>0</v>
      </c>
      <c r="AK1993" s="178">
        <f>IF(V1993&gt;0,P1993*INDEX(Scope_Labor_Rates!$K$6:$K$46,V1993-5),0)</f>
        <v>0</v>
      </c>
      <c r="AL1993" s="181">
        <f>IF(V1993&gt;0,AK1993*INDEX(Scope_Labor_Rates!$J$6:$J$46,V1993-5)*AA1993,0)</f>
        <v>0</v>
      </c>
      <c r="AM1993" s="178">
        <f>IF(V1993&gt;0,P1993*INDEX(Scope_Labor_Rates!$M$6:$M$46,V1993-5),0)</f>
        <v>0</v>
      </c>
      <c r="AN1993" s="178">
        <f>IF(V1993&gt;0,AM1993*INDEX(Scope_Labor_Rates!$L$6:$L$46,V1993-5)*AA1993,0)</f>
        <v>0</v>
      </c>
      <c r="AO1993" s="178">
        <f>IF(V1993&gt;0,P1993*INDEX(Scope_Labor_Rates!$O$6:$O$46,V1993-5)*AA1993,0)</f>
        <v>0</v>
      </c>
      <c r="AP1993" s="181">
        <f>IF(V1993&gt;0,P1993*INDEX(Scope_Labor_Rates!$Q$6:$Q$46,V1993-5)*AA1993,0)</f>
        <v>0</v>
      </c>
      <c r="AQ1993" s="178">
        <f t="shared" si="283"/>
        <v>0</v>
      </c>
      <c r="AR1993" s="178">
        <f t="shared" si="284"/>
        <v>0</v>
      </c>
      <c r="AS1993" s="178">
        <f t="shared" si="285"/>
        <v>0</v>
      </c>
      <c r="AT1993" s="178">
        <f t="shared" si="286"/>
        <v>0</v>
      </c>
      <c r="AU1993">
        <f t="shared" si="287"/>
        <v>0</v>
      </c>
    </row>
    <row r="1994" spans="1:47">
      <c r="A1994" t="str">
        <f>IF(All_Tasks!A1994="","",All_Tasks!A1994)</f>
        <v/>
      </c>
      <c r="B1994" t="str">
        <f>IF(All_Tasks!B1994="","",All_Tasks!B1994)</f>
        <v/>
      </c>
      <c r="C1994" t="str">
        <f>IF(All_Tasks!C1994="","",All_Tasks!C1994)</f>
        <v/>
      </c>
      <c r="D1994" t="str">
        <f>IF(All_Tasks!D1994="","",All_Tasks!D1994)</f>
        <v/>
      </c>
      <c r="E1994" t="str">
        <f>IF(All_Tasks!V1994&lt;&gt;"",All_Tasks!V1994,IF(All_Tasks!E1994&lt;&gt;"",All_Tasks!E1994,""))</f>
        <v/>
      </c>
      <c r="F1994" t="str">
        <f>IF(All_Tasks!F1994="","",All_Tasks!F1994)</f>
        <v/>
      </c>
      <c r="G1994" t="str">
        <f>IF(All_Tasks!G1994="","",All_Tasks!G1994)</f>
        <v/>
      </c>
      <c r="H1994" s="231" t="str">
        <f>IF(All_Tasks!H1994="","",All_Tasks!H1994)</f>
        <v/>
      </c>
      <c r="I1994" t="str">
        <f>IF(All_Tasks!I1994="","",All_Tasks!I1994)</f>
        <v/>
      </c>
      <c r="J1994" t="str">
        <f>IF(All_Tasks!J1994="","",All_Tasks!J1994)</f>
        <v/>
      </c>
      <c r="K1994" t="str">
        <f>IF(All_Tasks!K1994="","",All_Tasks!K1994)</f>
        <v/>
      </c>
      <c r="L1994" s="231" t="str">
        <f>IF(All_Tasks!L1994="","",All_Tasks!L1994)</f>
        <v/>
      </c>
      <c r="M1994" t="str">
        <f>IF(All_Tasks!M1994="","",All_Tasks!M1994)</f>
        <v/>
      </c>
      <c r="N1994" t="str">
        <f>IF(All_Tasks!N1994="","",All_Tasks!N1994)</f>
        <v/>
      </c>
      <c r="O1994" t="str">
        <f>IF(All_Tasks!O1994="","",All_Tasks!O1994)</f>
        <v/>
      </c>
      <c r="P1994" s="181">
        <f>IF(All_Tasks!P1994="",0,All_Tasks!P1994)</f>
        <v>0</v>
      </c>
      <c r="Q1994" s="181">
        <f>IF(All_Tasks!Q1994="",0,All_Tasks!Q1994)</f>
        <v>0</v>
      </c>
      <c r="R1994" s="181">
        <f>IF(All_Tasks!R1994="",0,All_Tasks!R1994)</f>
        <v>0</v>
      </c>
      <c r="S1994" s="181" t="str">
        <f>IF(All_Tasks!S1994="","",All_Tasks!S1994)</f>
        <v/>
      </c>
      <c r="T1994" t="str">
        <f>IF(All_Tasks!T1994="","",All_Tasks!T1994)</f>
        <v/>
      </c>
      <c r="U1994" t="str">
        <f>IF(All_Tasks!U1994="","",All_Tasks!U1994)</f>
        <v/>
      </c>
      <c r="V1994">
        <f>IF(A1994="",0,IFERROR(MATCH(A1994,Scope_Labor_Rates!$A$6:$A$46,0)+5,0))</f>
        <v>0</v>
      </c>
      <c r="W1994" s="178">
        <f>IF(V1994&gt;0,INDEX(Scope_Labor_Rates!$C$6:$C$46,V1994-5),0)</f>
        <v>0</v>
      </c>
      <c r="X1994" s="178">
        <f>IF(V1994&gt;0,INDEX(Scope_Labor_Rates!$C$6:$C$46,V1994-5),0)</f>
        <v>0</v>
      </c>
      <c r="Y1994" s="180">
        <f>IF(V1994&gt;0,INDEX(Scope_Labor_Rates!$S$6:$S$46,V1994-5),0)</f>
        <v>0</v>
      </c>
      <c r="Z1994" s="180">
        <f>IF(V1994&gt;0,INDEX(Scope_Labor_Rates!$R$6:$R$46,V1994-5),1)</f>
        <v>1</v>
      </c>
      <c r="AA1994" s="231">
        <f t="shared" si="279"/>
        <v>0</v>
      </c>
      <c r="AB1994" t="str">
        <f t="shared" si="280"/>
        <v/>
      </c>
      <c r="AC1994" s="178" t="str">
        <f t="shared" si="281"/>
        <v/>
      </c>
      <c r="AD1994" s="181">
        <f t="shared" si="282"/>
        <v>0</v>
      </c>
      <c r="AE1994" s="178">
        <f>IF(V1994&gt;0,P1994*INDEX(Scope_Labor_Rates!$E$6:$E$46,V1994-5),0)</f>
        <v>0</v>
      </c>
      <c r="AF1994" s="181">
        <f>IF(V1994&gt;0,AE1994*INDEX(Scope_Labor_Rates!$D$6:$D$46,V1994-5)*AA1994,0)</f>
        <v>0</v>
      </c>
      <c r="AG1994" s="178">
        <f>IF(V1994&gt;0,P1994*INDEX(Scope_Labor_Rates!$G$6:$G$46,V1994-5),0)</f>
        <v>0</v>
      </c>
      <c r="AH1994" s="181">
        <f>IF(V1994&gt;0,AG1994*INDEX(Scope_Labor_Rates!$F$6:$F$46,V1994-5)*AA1994,0)</f>
        <v>0</v>
      </c>
      <c r="AI1994" s="178">
        <f>IF(V1994&gt;0,P1994*INDEX(Scope_Labor_Rates!$I$6:$I$46,V1994-5),0)</f>
        <v>0</v>
      </c>
      <c r="AJ1994" s="181">
        <f>IF(V1994&gt;0,AI1994*INDEX(Scope_Labor_Rates!$H$6:$H$46,V1994-5)*AA1994,0)</f>
        <v>0</v>
      </c>
      <c r="AK1994" s="178">
        <f>IF(V1994&gt;0,P1994*INDEX(Scope_Labor_Rates!$K$6:$K$46,V1994-5),0)</f>
        <v>0</v>
      </c>
      <c r="AL1994" s="181">
        <f>IF(V1994&gt;0,AK1994*INDEX(Scope_Labor_Rates!$J$6:$J$46,V1994-5)*AA1994,0)</f>
        <v>0</v>
      </c>
      <c r="AM1994" s="178">
        <f>IF(V1994&gt;0,P1994*INDEX(Scope_Labor_Rates!$M$6:$M$46,V1994-5),0)</f>
        <v>0</v>
      </c>
      <c r="AN1994" s="178">
        <f>IF(V1994&gt;0,AM1994*INDEX(Scope_Labor_Rates!$L$6:$L$46,V1994-5)*AA1994,0)</f>
        <v>0</v>
      </c>
      <c r="AO1994" s="178">
        <f>IF(V1994&gt;0,P1994*INDEX(Scope_Labor_Rates!$O$6:$O$46,V1994-5)*AA1994,0)</f>
        <v>0</v>
      </c>
      <c r="AP1994" s="181">
        <f>IF(V1994&gt;0,P1994*INDEX(Scope_Labor_Rates!$Q$6:$Q$46,V1994-5)*AA1994,0)</f>
        <v>0</v>
      </c>
      <c r="AQ1994" s="178">
        <f t="shared" si="283"/>
        <v>0</v>
      </c>
      <c r="AR1994" s="178">
        <f t="shared" si="284"/>
        <v>0</v>
      </c>
      <c r="AS1994" s="178">
        <f t="shared" si="285"/>
        <v>0</v>
      </c>
      <c r="AT1994" s="178">
        <f t="shared" si="286"/>
        <v>0</v>
      </c>
      <c r="AU1994">
        <f t="shared" si="287"/>
        <v>0</v>
      </c>
    </row>
    <row r="1995" spans="1:47">
      <c r="A1995" t="str">
        <f>IF(All_Tasks!A1995="","",All_Tasks!A1995)</f>
        <v/>
      </c>
      <c r="B1995" t="str">
        <f>IF(All_Tasks!B1995="","",All_Tasks!B1995)</f>
        <v/>
      </c>
      <c r="C1995" t="str">
        <f>IF(All_Tasks!C1995="","",All_Tasks!C1995)</f>
        <v/>
      </c>
      <c r="D1995" t="str">
        <f>IF(All_Tasks!D1995="","",All_Tasks!D1995)</f>
        <v/>
      </c>
      <c r="E1995" t="str">
        <f>IF(All_Tasks!V1995&lt;&gt;"",All_Tasks!V1995,IF(All_Tasks!E1995&lt;&gt;"",All_Tasks!E1995,""))</f>
        <v/>
      </c>
      <c r="F1995" t="str">
        <f>IF(All_Tasks!F1995="","",All_Tasks!F1995)</f>
        <v/>
      </c>
      <c r="G1995" t="str">
        <f>IF(All_Tasks!G1995="","",All_Tasks!G1995)</f>
        <v/>
      </c>
      <c r="H1995" s="231" t="str">
        <f>IF(All_Tasks!H1995="","",All_Tasks!H1995)</f>
        <v/>
      </c>
      <c r="I1995" t="str">
        <f>IF(All_Tasks!I1995="","",All_Tasks!I1995)</f>
        <v/>
      </c>
      <c r="J1995" t="str">
        <f>IF(All_Tasks!J1995="","",All_Tasks!J1995)</f>
        <v/>
      </c>
      <c r="K1995" t="str">
        <f>IF(All_Tasks!K1995="","",All_Tasks!K1995)</f>
        <v/>
      </c>
      <c r="L1995" s="231" t="str">
        <f>IF(All_Tasks!L1995="","",All_Tasks!L1995)</f>
        <v/>
      </c>
      <c r="M1995" t="str">
        <f>IF(All_Tasks!M1995="","",All_Tasks!M1995)</f>
        <v/>
      </c>
      <c r="N1995" t="str">
        <f>IF(All_Tasks!N1995="","",All_Tasks!N1995)</f>
        <v/>
      </c>
      <c r="O1995" t="str">
        <f>IF(All_Tasks!O1995="","",All_Tasks!O1995)</f>
        <v/>
      </c>
      <c r="P1995" s="181">
        <f>IF(All_Tasks!P1995="",0,All_Tasks!P1995)</f>
        <v>0</v>
      </c>
      <c r="Q1995" s="181">
        <f>IF(All_Tasks!Q1995="",0,All_Tasks!Q1995)</f>
        <v>0</v>
      </c>
      <c r="R1995" s="181">
        <f>IF(All_Tasks!R1995="",0,All_Tasks!R1995)</f>
        <v>0</v>
      </c>
      <c r="S1995" s="181" t="str">
        <f>IF(All_Tasks!S1995="","",All_Tasks!S1995)</f>
        <v/>
      </c>
      <c r="T1995" t="str">
        <f>IF(All_Tasks!T1995="","",All_Tasks!T1995)</f>
        <v/>
      </c>
      <c r="U1995" t="str">
        <f>IF(All_Tasks!U1995="","",All_Tasks!U1995)</f>
        <v/>
      </c>
      <c r="V1995">
        <f>IF(A1995="",0,IFERROR(MATCH(A1995,Scope_Labor_Rates!$A$6:$A$46,0)+5,0))</f>
        <v>0</v>
      </c>
      <c r="W1995" s="178">
        <f>IF(V1995&gt;0,INDEX(Scope_Labor_Rates!$C$6:$C$46,V1995-5),0)</f>
        <v>0</v>
      </c>
      <c r="X1995" s="178">
        <f>IF(V1995&gt;0,INDEX(Scope_Labor_Rates!$C$6:$C$46,V1995-5),0)</f>
        <v>0</v>
      </c>
      <c r="Y1995" s="180">
        <f>IF(V1995&gt;0,INDEX(Scope_Labor_Rates!$S$6:$S$46,V1995-5),0)</f>
        <v>0</v>
      </c>
      <c r="Z1995" s="180">
        <f>IF(V1995&gt;0,INDEX(Scope_Labor_Rates!$R$6:$R$46,V1995-5),1)</f>
        <v>1</v>
      </c>
      <c r="AA1995" s="231">
        <f t="shared" si="279"/>
        <v>0</v>
      </c>
      <c r="AB1995" t="str">
        <f t="shared" si="280"/>
        <v/>
      </c>
      <c r="AC1995" s="178" t="str">
        <f t="shared" si="281"/>
        <v/>
      </c>
      <c r="AD1995" s="181">
        <f t="shared" si="282"/>
        <v>0</v>
      </c>
      <c r="AE1995" s="178">
        <f>IF(V1995&gt;0,P1995*INDEX(Scope_Labor_Rates!$E$6:$E$46,V1995-5),0)</f>
        <v>0</v>
      </c>
      <c r="AF1995" s="181">
        <f>IF(V1995&gt;0,AE1995*INDEX(Scope_Labor_Rates!$D$6:$D$46,V1995-5)*AA1995,0)</f>
        <v>0</v>
      </c>
      <c r="AG1995" s="178">
        <f>IF(V1995&gt;0,P1995*INDEX(Scope_Labor_Rates!$G$6:$G$46,V1995-5),0)</f>
        <v>0</v>
      </c>
      <c r="AH1995" s="181">
        <f>IF(V1995&gt;0,AG1995*INDEX(Scope_Labor_Rates!$F$6:$F$46,V1995-5)*AA1995,0)</f>
        <v>0</v>
      </c>
      <c r="AI1995" s="178">
        <f>IF(V1995&gt;0,P1995*INDEX(Scope_Labor_Rates!$I$6:$I$46,V1995-5),0)</f>
        <v>0</v>
      </c>
      <c r="AJ1995" s="181">
        <f>IF(V1995&gt;0,AI1995*INDEX(Scope_Labor_Rates!$H$6:$H$46,V1995-5)*AA1995,0)</f>
        <v>0</v>
      </c>
      <c r="AK1995" s="178">
        <f>IF(V1995&gt;0,P1995*INDEX(Scope_Labor_Rates!$K$6:$K$46,V1995-5),0)</f>
        <v>0</v>
      </c>
      <c r="AL1995" s="181">
        <f>IF(V1995&gt;0,AK1995*INDEX(Scope_Labor_Rates!$J$6:$J$46,V1995-5)*AA1995,0)</f>
        <v>0</v>
      </c>
      <c r="AM1995" s="178">
        <f>IF(V1995&gt;0,P1995*INDEX(Scope_Labor_Rates!$M$6:$M$46,V1995-5),0)</f>
        <v>0</v>
      </c>
      <c r="AN1995" s="178">
        <f>IF(V1995&gt;0,AM1995*INDEX(Scope_Labor_Rates!$L$6:$L$46,V1995-5)*AA1995,0)</f>
        <v>0</v>
      </c>
      <c r="AO1995" s="178">
        <f>IF(V1995&gt;0,P1995*INDEX(Scope_Labor_Rates!$O$6:$O$46,V1995-5)*AA1995,0)</f>
        <v>0</v>
      </c>
      <c r="AP1995" s="181">
        <f>IF(V1995&gt;0,P1995*INDEX(Scope_Labor_Rates!$Q$6:$Q$46,V1995-5)*AA1995,0)</f>
        <v>0</v>
      </c>
      <c r="AQ1995" s="178">
        <f t="shared" si="283"/>
        <v>0</v>
      </c>
      <c r="AR1995" s="178">
        <f t="shared" si="284"/>
        <v>0</v>
      </c>
      <c r="AS1995" s="178">
        <f t="shared" si="285"/>
        <v>0</v>
      </c>
      <c r="AT1995" s="178">
        <f t="shared" si="286"/>
        <v>0</v>
      </c>
      <c r="AU1995">
        <f t="shared" si="287"/>
        <v>0</v>
      </c>
    </row>
    <row r="1996" spans="1:47">
      <c r="A1996" t="str">
        <f>IF(All_Tasks!A1996="","",All_Tasks!A1996)</f>
        <v/>
      </c>
      <c r="B1996" t="str">
        <f>IF(All_Tasks!B1996="","",All_Tasks!B1996)</f>
        <v/>
      </c>
      <c r="C1996" t="str">
        <f>IF(All_Tasks!C1996="","",All_Tasks!C1996)</f>
        <v/>
      </c>
      <c r="D1996" t="str">
        <f>IF(All_Tasks!D1996="","",All_Tasks!D1996)</f>
        <v/>
      </c>
      <c r="E1996" t="str">
        <f>IF(All_Tasks!V1996&lt;&gt;"",All_Tasks!V1996,IF(All_Tasks!E1996&lt;&gt;"",All_Tasks!E1996,""))</f>
        <v/>
      </c>
      <c r="F1996" t="str">
        <f>IF(All_Tasks!F1996="","",All_Tasks!F1996)</f>
        <v/>
      </c>
      <c r="G1996" t="str">
        <f>IF(All_Tasks!G1996="","",All_Tasks!G1996)</f>
        <v/>
      </c>
      <c r="H1996" s="231" t="str">
        <f>IF(All_Tasks!H1996="","",All_Tasks!H1996)</f>
        <v/>
      </c>
      <c r="I1996" t="str">
        <f>IF(All_Tasks!I1996="","",All_Tasks!I1996)</f>
        <v/>
      </c>
      <c r="J1996" t="str">
        <f>IF(All_Tasks!J1996="","",All_Tasks!J1996)</f>
        <v/>
      </c>
      <c r="K1996" t="str">
        <f>IF(All_Tasks!K1996="","",All_Tasks!K1996)</f>
        <v/>
      </c>
      <c r="L1996" s="231" t="str">
        <f>IF(All_Tasks!L1996="","",All_Tasks!L1996)</f>
        <v/>
      </c>
      <c r="M1996" t="str">
        <f>IF(All_Tasks!M1996="","",All_Tasks!M1996)</f>
        <v/>
      </c>
      <c r="N1996" t="str">
        <f>IF(All_Tasks!N1996="","",All_Tasks!N1996)</f>
        <v/>
      </c>
      <c r="O1996" t="str">
        <f>IF(All_Tasks!O1996="","",All_Tasks!O1996)</f>
        <v/>
      </c>
      <c r="P1996" s="181">
        <f>IF(All_Tasks!P1996="",0,All_Tasks!P1996)</f>
        <v>0</v>
      </c>
      <c r="Q1996" s="181">
        <f>IF(All_Tasks!Q1996="",0,All_Tasks!Q1996)</f>
        <v>0</v>
      </c>
      <c r="R1996" s="181">
        <f>IF(All_Tasks!R1996="",0,All_Tasks!R1996)</f>
        <v>0</v>
      </c>
      <c r="S1996" s="181" t="str">
        <f>IF(All_Tasks!S1996="","",All_Tasks!S1996)</f>
        <v/>
      </c>
      <c r="T1996" t="str">
        <f>IF(All_Tasks!T1996="","",All_Tasks!T1996)</f>
        <v/>
      </c>
      <c r="U1996" t="str">
        <f>IF(All_Tasks!U1996="","",All_Tasks!U1996)</f>
        <v/>
      </c>
      <c r="V1996">
        <f>IF(A1996="",0,IFERROR(MATCH(A1996,Scope_Labor_Rates!$A$6:$A$46,0)+5,0))</f>
        <v>0</v>
      </c>
      <c r="W1996" s="178">
        <f>IF(V1996&gt;0,INDEX(Scope_Labor_Rates!$C$6:$C$46,V1996-5),0)</f>
        <v>0</v>
      </c>
      <c r="X1996" s="178">
        <f>IF(V1996&gt;0,INDEX(Scope_Labor_Rates!$C$6:$C$46,V1996-5),0)</f>
        <v>0</v>
      </c>
      <c r="Y1996" s="180">
        <f>IF(V1996&gt;0,INDEX(Scope_Labor_Rates!$S$6:$S$46,V1996-5),0)</f>
        <v>0</v>
      </c>
      <c r="Z1996" s="180">
        <f>IF(V1996&gt;0,INDEX(Scope_Labor_Rates!$R$6:$R$46,V1996-5),1)</f>
        <v>1</v>
      </c>
      <c r="AA1996" s="231">
        <f t="shared" si="279"/>
        <v>0</v>
      </c>
      <c r="AB1996" t="str">
        <f t="shared" si="280"/>
        <v/>
      </c>
      <c r="AC1996" s="178" t="str">
        <f t="shared" si="281"/>
        <v/>
      </c>
      <c r="AD1996" s="181">
        <f t="shared" si="282"/>
        <v>0</v>
      </c>
      <c r="AE1996" s="178">
        <f>IF(V1996&gt;0,P1996*INDEX(Scope_Labor_Rates!$E$6:$E$46,V1996-5),0)</f>
        <v>0</v>
      </c>
      <c r="AF1996" s="181">
        <f>IF(V1996&gt;0,AE1996*INDEX(Scope_Labor_Rates!$D$6:$D$46,V1996-5)*AA1996,0)</f>
        <v>0</v>
      </c>
      <c r="AG1996" s="178">
        <f>IF(V1996&gt;0,P1996*INDEX(Scope_Labor_Rates!$G$6:$G$46,V1996-5),0)</f>
        <v>0</v>
      </c>
      <c r="AH1996" s="181">
        <f>IF(V1996&gt;0,AG1996*INDEX(Scope_Labor_Rates!$F$6:$F$46,V1996-5)*AA1996,0)</f>
        <v>0</v>
      </c>
      <c r="AI1996" s="178">
        <f>IF(V1996&gt;0,P1996*INDEX(Scope_Labor_Rates!$I$6:$I$46,V1996-5),0)</f>
        <v>0</v>
      </c>
      <c r="AJ1996" s="181">
        <f>IF(V1996&gt;0,AI1996*INDEX(Scope_Labor_Rates!$H$6:$H$46,V1996-5)*AA1996,0)</f>
        <v>0</v>
      </c>
      <c r="AK1996" s="178">
        <f>IF(V1996&gt;0,P1996*INDEX(Scope_Labor_Rates!$K$6:$K$46,V1996-5),0)</f>
        <v>0</v>
      </c>
      <c r="AL1996" s="181">
        <f>IF(V1996&gt;0,AK1996*INDEX(Scope_Labor_Rates!$J$6:$J$46,V1996-5)*AA1996,0)</f>
        <v>0</v>
      </c>
      <c r="AM1996" s="178">
        <f>IF(V1996&gt;0,P1996*INDEX(Scope_Labor_Rates!$M$6:$M$46,V1996-5),0)</f>
        <v>0</v>
      </c>
      <c r="AN1996" s="178">
        <f>IF(V1996&gt;0,AM1996*INDEX(Scope_Labor_Rates!$L$6:$L$46,V1996-5)*AA1996,0)</f>
        <v>0</v>
      </c>
      <c r="AO1996" s="178">
        <f>IF(V1996&gt;0,P1996*INDEX(Scope_Labor_Rates!$O$6:$O$46,V1996-5)*AA1996,0)</f>
        <v>0</v>
      </c>
      <c r="AP1996" s="181">
        <f>IF(V1996&gt;0,P1996*INDEX(Scope_Labor_Rates!$Q$6:$Q$46,V1996-5)*AA1996,0)</f>
        <v>0</v>
      </c>
      <c r="AQ1996" s="178">
        <f t="shared" si="283"/>
        <v>0</v>
      </c>
      <c r="AR1996" s="178">
        <f t="shared" si="284"/>
        <v>0</v>
      </c>
      <c r="AS1996" s="178">
        <f t="shared" si="285"/>
        <v>0</v>
      </c>
      <c r="AT1996" s="178">
        <f t="shared" si="286"/>
        <v>0</v>
      </c>
      <c r="AU1996">
        <f t="shared" si="287"/>
        <v>0</v>
      </c>
    </row>
    <row r="1997" spans="1:47">
      <c r="A1997" t="str">
        <f>IF(All_Tasks!A1997="","",All_Tasks!A1997)</f>
        <v/>
      </c>
      <c r="B1997" t="str">
        <f>IF(All_Tasks!B1997="","",All_Tasks!B1997)</f>
        <v/>
      </c>
      <c r="C1997" t="str">
        <f>IF(All_Tasks!C1997="","",All_Tasks!C1997)</f>
        <v/>
      </c>
      <c r="D1997" t="str">
        <f>IF(All_Tasks!D1997="","",All_Tasks!D1997)</f>
        <v/>
      </c>
      <c r="E1997" t="str">
        <f>IF(All_Tasks!V1997&lt;&gt;"",All_Tasks!V1997,IF(All_Tasks!E1997&lt;&gt;"",All_Tasks!E1997,""))</f>
        <v/>
      </c>
      <c r="F1997" t="str">
        <f>IF(All_Tasks!F1997="","",All_Tasks!F1997)</f>
        <v/>
      </c>
      <c r="G1997" t="str">
        <f>IF(All_Tasks!G1997="","",All_Tasks!G1997)</f>
        <v/>
      </c>
      <c r="H1997" s="231" t="str">
        <f>IF(All_Tasks!H1997="","",All_Tasks!H1997)</f>
        <v/>
      </c>
      <c r="I1997" t="str">
        <f>IF(All_Tasks!I1997="","",All_Tasks!I1997)</f>
        <v/>
      </c>
      <c r="J1997" t="str">
        <f>IF(All_Tasks!J1997="","",All_Tasks!J1997)</f>
        <v/>
      </c>
      <c r="K1997" t="str">
        <f>IF(All_Tasks!K1997="","",All_Tasks!K1997)</f>
        <v/>
      </c>
      <c r="L1997" s="231" t="str">
        <f>IF(All_Tasks!L1997="","",All_Tasks!L1997)</f>
        <v/>
      </c>
      <c r="M1997" t="str">
        <f>IF(All_Tasks!M1997="","",All_Tasks!M1997)</f>
        <v/>
      </c>
      <c r="N1997" t="str">
        <f>IF(All_Tasks!N1997="","",All_Tasks!N1997)</f>
        <v/>
      </c>
      <c r="O1997" t="str">
        <f>IF(All_Tasks!O1997="","",All_Tasks!O1997)</f>
        <v/>
      </c>
      <c r="P1997" s="181">
        <f>IF(All_Tasks!P1997="",0,All_Tasks!P1997)</f>
        <v>0</v>
      </c>
      <c r="Q1997" s="181">
        <f>IF(All_Tasks!Q1997="",0,All_Tasks!Q1997)</f>
        <v>0</v>
      </c>
      <c r="R1997" s="181">
        <f>IF(All_Tasks!R1997="",0,All_Tasks!R1997)</f>
        <v>0</v>
      </c>
      <c r="S1997" s="181" t="str">
        <f>IF(All_Tasks!S1997="","",All_Tasks!S1997)</f>
        <v/>
      </c>
      <c r="T1997" t="str">
        <f>IF(All_Tasks!T1997="","",All_Tasks!T1997)</f>
        <v/>
      </c>
      <c r="U1997" t="str">
        <f>IF(All_Tasks!U1997="","",All_Tasks!U1997)</f>
        <v/>
      </c>
      <c r="V1997">
        <f>IF(A1997="",0,IFERROR(MATCH(A1997,Scope_Labor_Rates!$A$6:$A$46,0)+5,0))</f>
        <v>0</v>
      </c>
      <c r="W1997" s="178">
        <f>IF(V1997&gt;0,INDEX(Scope_Labor_Rates!$C$6:$C$46,V1997-5),0)</f>
        <v>0</v>
      </c>
      <c r="X1997" s="178">
        <f>IF(V1997&gt;0,INDEX(Scope_Labor_Rates!$C$6:$C$46,V1997-5),0)</f>
        <v>0</v>
      </c>
      <c r="Y1997" s="180">
        <f>IF(V1997&gt;0,INDEX(Scope_Labor_Rates!$S$6:$S$46,V1997-5),0)</f>
        <v>0</v>
      </c>
      <c r="Z1997" s="180">
        <f>IF(V1997&gt;0,INDEX(Scope_Labor_Rates!$R$6:$R$46,V1997-5),1)</f>
        <v>1</v>
      </c>
      <c r="AA1997" s="231">
        <f t="shared" si="279"/>
        <v>0</v>
      </c>
      <c r="AB1997" t="str">
        <f t="shared" si="280"/>
        <v/>
      </c>
      <c r="AC1997" s="178" t="str">
        <f t="shared" si="281"/>
        <v/>
      </c>
      <c r="AD1997" s="181">
        <f t="shared" si="282"/>
        <v>0</v>
      </c>
      <c r="AE1997" s="178">
        <f>IF(V1997&gt;0,P1997*INDEX(Scope_Labor_Rates!$E$6:$E$46,V1997-5),0)</f>
        <v>0</v>
      </c>
      <c r="AF1997" s="181">
        <f>IF(V1997&gt;0,AE1997*INDEX(Scope_Labor_Rates!$D$6:$D$46,V1997-5)*AA1997,0)</f>
        <v>0</v>
      </c>
      <c r="AG1997" s="178">
        <f>IF(V1997&gt;0,P1997*INDEX(Scope_Labor_Rates!$G$6:$G$46,V1997-5),0)</f>
        <v>0</v>
      </c>
      <c r="AH1997" s="181">
        <f>IF(V1997&gt;0,AG1997*INDEX(Scope_Labor_Rates!$F$6:$F$46,V1997-5)*AA1997,0)</f>
        <v>0</v>
      </c>
      <c r="AI1997" s="178">
        <f>IF(V1997&gt;0,P1997*INDEX(Scope_Labor_Rates!$I$6:$I$46,V1997-5),0)</f>
        <v>0</v>
      </c>
      <c r="AJ1997" s="181">
        <f>IF(V1997&gt;0,AI1997*INDEX(Scope_Labor_Rates!$H$6:$H$46,V1997-5)*AA1997,0)</f>
        <v>0</v>
      </c>
      <c r="AK1997" s="178">
        <f>IF(V1997&gt;0,P1997*INDEX(Scope_Labor_Rates!$K$6:$K$46,V1997-5),0)</f>
        <v>0</v>
      </c>
      <c r="AL1997" s="181">
        <f>IF(V1997&gt;0,AK1997*INDEX(Scope_Labor_Rates!$J$6:$J$46,V1997-5)*AA1997,0)</f>
        <v>0</v>
      </c>
      <c r="AM1997" s="178">
        <f>IF(V1997&gt;0,P1997*INDEX(Scope_Labor_Rates!$M$6:$M$46,V1997-5),0)</f>
        <v>0</v>
      </c>
      <c r="AN1997" s="178">
        <f>IF(V1997&gt;0,AM1997*INDEX(Scope_Labor_Rates!$L$6:$L$46,V1997-5)*AA1997,0)</f>
        <v>0</v>
      </c>
      <c r="AO1997" s="178">
        <f>IF(V1997&gt;0,P1997*INDEX(Scope_Labor_Rates!$O$6:$O$46,V1997-5)*AA1997,0)</f>
        <v>0</v>
      </c>
      <c r="AP1997" s="181">
        <f>IF(V1997&gt;0,P1997*INDEX(Scope_Labor_Rates!$Q$6:$Q$46,V1997-5)*AA1997,0)</f>
        <v>0</v>
      </c>
      <c r="AQ1997" s="178">
        <f t="shared" si="283"/>
        <v>0</v>
      </c>
      <c r="AR1997" s="178">
        <f t="shared" si="284"/>
        <v>0</v>
      </c>
      <c r="AS1997" s="178">
        <f t="shared" si="285"/>
        <v>0</v>
      </c>
      <c r="AT1997" s="178">
        <f t="shared" si="286"/>
        <v>0</v>
      </c>
      <c r="AU1997">
        <f t="shared" si="287"/>
        <v>0</v>
      </c>
    </row>
    <row r="1998" spans="1:47">
      <c r="A1998" t="str">
        <f>IF(All_Tasks!A1998="","",All_Tasks!A1998)</f>
        <v/>
      </c>
      <c r="B1998" t="str">
        <f>IF(All_Tasks!B1998="","",All_Tasks!B1998)</f>
        <v/>
      </c>
      <c r="C1998" t="str">
        <f>IF(All_Tasks!C1998="","",All_Tasks!C1998)</f>
        <v/>
      </c>
      <c r="D1998" t="str">
        <f>IF(All_Tasks!D1998="","",All_Tasks!D1998)</f>
        <v/>
      </c>
      <c r="E1998" t="str">
        <f>IF(All_Tasks!V1998&lt;&gt;"",All_Tasks!V1998,IF(All_Tasks!E1998&lt;&gt;"",All_Tasks!E1998,""))</f>
        <v/>
      </c>
      <c r="F1998" t="str">
        <f>IF(All_Tasks!F1998="","",All_Tasks!F1998)</f>
        <v/>
      </c>
      <c r="G1998" t="str">
        <f>IF(All_Tasks!G1998="","",All_Tasks!G1998)</f>
        <v/>
      </c>
      <c r="H1998" s="231" t="str">
        <f>IF(All_Tasks!H1998="","",All_Tasks!H1998)</f>
        <v/>
      </c>
      <c r="I1998" t="str">
        <f>IF(All_Tasks!I1998="","",All_Tasks!I1998)</f>
        <v/>
      </c>
      <c r="J1998" t="str">
        <f>IF(All_Tasks!J1998="","",All_Tasks!J1998)</f>
        <v/>
      </c>
      <c r="K1998" t="str">
        <f>IF(All_Tasks!K1998="","",All_Tasks!K1998)</f>
        <v/>
      </c>
      <c r="L1998" s="231" t="str">
        <f>IF(All_Tasks!L1998="","",All_Tasks!L1998)</f>
        <v/>
      </c>
      <c r="M1998" t="str">
        <f>IF(All_Tasks!M1998="","",All_Tasks!M1998)</f>
        <v/>
      </c>
      <c r="N1998" t="str">
        <f>IF(All_Tasks!N1998="","",All_Tasks!N1998)</f>
        <v/>
      </c>
      <c r="O1998" t="str">
        <f>IF(All_Tasks!O1998="","",All_Tasks!O1998)</f>
        <v/>
      </c>
      <c r="P1998" s="181">
        <f>IF(All_Tasks!P1998="",0,All_Tasks!P1998)</f>
        <v>0</v>
      </c>
      <c r="Q1998" s="181">
        <f>IF(All_Tasks!Q1998="",0,All_Tasks!Q1998)</f>
        <v>0</v>
      </c>
      <c r="R1998" s="181">
        <f>IF(All_Tasks!R1998="",0,All_Tasks!R1998)</f>
        <v>0</v>
      </c>
      <c r="S1998" s="181" t="str">
        <f>IF(All_Tasks!S1998="","",All_Tasks!S1998)</f>
        <v/>
      </c>
      <c r="T1998" t="str">
        <f>IF(All_Tasks!T1998="","",All_Tasks!T1998)</f>
        <v/>
      </c>
      <c r="U1998" t="str">
        <f>IF(All_Tasks!U1998="","",All_Tasks!U1998)</f>
        <v/>
      </c>
      <c r="V1998">
        <f>IF(A1998="",0,IFERROR(MATCH(A1998,Scope_Labor_Rates!$A$6:$A$46,0)+5,0))</f>
        <v>0</v>
      </c>
      <c r="W1998" s="178">
        <f>IF(V1998&gt;0,INDEX(Scope_Labor_Rates!$C$6:$C$46,V1998-5),0)</f>
        <v>0</v>
      </c>
      <c r="X1998" s="178">
        <f>IF(V1998&gt;0,INDEX(Scope_Labor_Rates!$C$6:$C$46,V1998-5),0)</f>
        <v>0</v>
      </c>
      <c r="Y1998" s="180">
        <f>IF(V1998&gt;0,INDEX(Scope_Labor_Rates!$S$6:$S$46,V1998-5),0)</f>
        <v>0</v>
      </c>
      <c r="Z1998" s="180">
        <f>IF(V1998&gt;0,INDEX(Scope_Labor_Rates!$R$6:$R$46,V1998-5),1)</f>
        <v>1</v>
      </c>
      <c r="AA1998" s="231">
        <f t="shared" si="279"/>
        <v>0</v>
      </c>
      <c r="AB1998" t="str">
        <f t="shared" si="280"/>
        <v/>
      </c>
      <c r="AC1998" s="178" t="str">
        <f t="shared" si="281"/>
        <v/>
      </c>
      <c r="AD1998" s="181">
        <f t="shared" si="282"/>
        <v>0</v>
      </c>
      <c r="AE1998" s="178">
        <f>IF(V1998&gt;0,P1998*INDEX(Scope_Labor_Rates!$E$6:$E$46,V1998-5),0)</f>
        <v>0</v>
      </c>
      <c r="AF1998" s="181">
        <f>IF(V1998&gt;0,AE1998*INDEX(Scope_Labor_Rates!$D$6:$D$46,V1998-5)*AA1998,0)</f>
        <v>0</v>
      </c>
      <c r="AG1998" s="178">
        <f>IF(V1998&gt;0,P1998*INDEX(Scope_Labor_Rates!$G$6:$G$46,V1998-5),0)</f>
        <v>0</v>
      </c>
      <c r="AH1998" s="181">
        <f>IF(V1998&gt;0,AG1998*INDEX(Scope_Labor_Rates!$F$6:$F$46,V1998-5)*AA1998,0)</f>
        <v>0</v>
      </c>
      <c r="AI1998" s="178">
        <f>IF(V1998&gt;0,P1998*INDEX(Scope_Labor_Rates!$I$6:$I$46,V1998-5),0)</f>
        <v>0</v>
      </c>
      <c r="AJ1998" s="181">
        <f>IF(V1998&gt;0,AI1998*INDEX(Scope_Labor_Rates!$H$6:$H$46,V1998-5)*AA1998,0)</f>
        <v>0</v>
      </c>
      <c r="AK1998" s="178">
        <f>IF(V1998&gt;0,P1998*INDEX(Scope_Labor_Rates!$K$6:$K$46,V1998-5),0)</f>
        <v>0</v>
      </c>
      <c r="AL1998" s="181">
        <f>IF(V1998&gt;0,AK1998*INDEX(Scope_Labor_Rates!$J$6:$J$46,V1998-5)*AA1998,0)</f>
        <v>0</v>
      </c>
      <c r="AM1998" s="178">
        <f>IF(V1998&gt;0,P1998*INDEX(Scope_Labor_Rates!$M$6:$M$46,V1998-5),0)</f>
        <v>0</v>
      </c>
      <c r="AN1998" s="178">
        <f>IF(V1998&gt;0,AM1998*INDEX(Scope_Labor_Rates!$L$6:$L$46,V1998-5)*AA1998,0)</f>
        <v>0</v>
      </c>
      <c r="AO1998" s="178">
        <f>IF(V1998&gt;0,P1998*INDEX(Scope_Labor_Rates!$O$6:$O$46,V1998-5)*AA1998,0)</f>
        <v>0</v>
      </c>
      <c r="AP1998" s="181">
        <f>IF(V1998&gt;0,P1998*INDEX(Scope_Labor_Rates!$Q$6:$Q$46,V1998-5)*AA1998,0)</f>
        <v>0</v>
      </c>
      <c r="AQ1998" s="178">
        <f t="shared" si="283"/>
        <v>0</v>
      </c>
      <c r="AR1998" s="178">
        <f t="shared" si="284"/>
        <v>0</v>
      </c>
      <c r="AS1998" s="178">
        <f t="shared" si="285"/>
        <v>0</v>
      </c>
      <c r="AT1998" s="178">
        <f t="shared" si="286"/>
        <v>0</v>
      </c>
      <c r="AU1998">
        <f t="shared" si="287"/>
        <v>0</v>
      </c>
    </row>
    <row r="1999" spans="1:47">
      <c r="A1999" t="str">
        <f>IF(All_Tasks!A1999="","",All_Tasks!A1999)</f>
        <v/>
      </c>
      <c r="B1999" t="str">
        <f>IF(All_Tasks!B1999="","",All_Tasks!B1999)</f>
        <v/>
      </c>
      <c r="C1999" t="str">
        <f>IF(All_Tasks!C1999="","",All_Tasks!C1999)</f>
        <v/>
      </c>
      <c r="D1999" t="str">
        <f>IF(All_Tasks!D1999="","",All_Tasks!D1999)</f>
        <v/>
      </c>
      <c r="E1999" t="str">
        <f>IF(All_Tasks!V1999&lt;&gt;"",All_Tasks!V1999,IF(All_Tasks!E1999&lt;&gt;"",All_Tasks!E1999,""))</f>
        <v/>
      </c>
      <c r="F1999" t="str">
        <f>IF(All_Tasks!F1999="","",All_Tasks!F1999)</f>
        <v/>
      </c>
      <c r="G1999" t="str">
        <f>IF(All_Tasks!G1999="","",All_Tasks!G1999)</f>
        <v/>
      </c>
      <c r="H1999" s="231" t="str">
        <f>IF(All_Tasks!H1999="","",All_Tasks!H1999)</f>
        <v/>
      </c>
      <c r="I1999" t="str">
        <f>IF(All_Tasks!I1999="","",All_Tasks!I1999)</f>
        <v/>
      </c>
      <c r="J1999" t="str">
        <f>IF(All_Tasks!J1999="","",All_Tasks!J1999)</f>
        <v/>
      </c>
      <c r="K1999" t="str">
        <f>IF(All_Tasks!K1999="","",All_Tasks!K1999)</f>
        <v/>
      </c>
      <c r="L1999" s="231" t="str">
        <f>IF(All_Tasks!L1999="","",All_Tasks!L1999)</f>
        <v/>
      </c>
      <c r="M1999" t="str">
        <f>IF(All_Tasks!M1999="","",All_Tasks!M1999)</f>
        <v/>
      </c>
      <c r="N1999" t="str">
        <f>IF(All_Tasks!N1999="","",All_Tasks!N1999)</f>
        <v/>
      </c>
      <c r="O1999" t="str">
        <f>IF(All_Tasks!O1999="","",All_Tasks!O1999)</f>
        <v/>
      </c>
      <c r="P1999" s="181">
        <f>IF(All_Tasks!P1999="",0,All_Tasks!P1999)</f>
        <v>0</v>
      </c>
      <c r="Q1999" s="181">
        <f>IF(All_Tasks!Q1999="",0,All_Tasks!Q1999)</f>
        <v>0</v>
      </c>
      <c r="R1999" s="181">
        <f>IF(All_Tasks!R1999="",0,All_Tasks!R1999)</f>
        <v>0</v>
      </c>
      <c r="S1999" s="181" t="str">
        <f>IF(All_Tasks!S1999="","",All_Tasks!S1999)</f>
        <v/>
      </c>
      <c r="T1999" t="str">
        <f>IF(All_Tasks!T1999="","",All_Tasks!T1999)</f>
        <v/>
      </c>
      <c r="U1999" t="str">
        <f>IF(All_Tasks!U1999="","",All_Tasks!U1999)</f>
        <v/>
      </c>
      <c r="V1999">
        <f>IF(A1999="",0,IFERROR(MATCH(A1999,Scope_Labor_Rates!$A$6:$A$46,0)+5,0))</f>
        <v>0</v>
      </c>
      <c r="W1999" s="178">
        <f>IF(V1999&gt;0,INDEX(Scope_Labor_Rates!$C$6:$C$46,V1999-5),0)</f>
        <v>0</v>
      </c>
      <c r="X1999" s="178">
        <f>IF(V1999&gt;0,INDEX(Scope_Labor_Rates!$C$6:$C$46,V1999-5),0)</f>
        <v>0</v>
      </c>
      <c r="Y1999" s="180">
        <f>IF(V1999&gt;0,INDEX(Scope_Labor_Rates!$S$6:$S$46,V1999-5),0)</f>
        <v>0</v>
      </c>
      <c r="Z1999" s="180">
        <f>IF(V1999&gt;0,INDEX(Scope_Labor_Rates!$R$6:$R$46,V1999-5),1)</f>
        <v>1</v>
      </c>
      <c r="AA1999" s="231">
        <f t="shared" si="279"/>
        <v>0</v>
      </c>
      <c r="AB1999" t="str">
        <f t="shared" si="280"/>
        <v/>
      </c>
      <c r="AC1999" s="178" t="str">
        <f t="shared" si="281"/>
        <v/>
      </c>
      <c r="AD1999" s="181">
        <f t="shared" si="282"/>
        <v>0</v>
      </c>
      <c r="AE1999" s="178">
        <f>IF(V1999&gt;0,P1999*INDEX(Scope_Labor_Rates!$E$6:$E$46,V1999-5),0)</f>
        <v>0</v>
      </c>
      <c r="AF1999" s="181">
        <f>IF(V1999&gt;0,AE1999*INDEX(Scope_Labor_Rates!$D$6:$D$46,V1999-5)*AA1999,0)</f>
        <v>0</v>
      </c>
      <c r="AG1999" s="178">
        <f>IF(V1999&gt;0,P1999*INDEX(Scope_Labor_Rates!$G$6:$G$46,V1999-5),0)</f>
        <v>0</v>
      </c>
      <c r="AH1999" s="181">
        <f>IF(V1999&gt;0,AG1999*INDEX(Scope_Labor_Rates!$F$6:$F$46,V1999-5)*AA1999,0)</f>
        <v>0</v>
      </c>
      <c r="AI1999" s="178">
        <f>IF(V1999&gt;0,P1999*INDEX(Scope_Labor_Rates!$I$6:$I$46,V1999-5),0)</f>
        <v>0</v>
      </c>
      <c r="AJ1999" s="181">
        <f>IF(V1999&gt;0,AI1999*INDEX(Scope_Labor_Rates!$H$6:$H$46,V1999-5)*AA1999,0)</f>
        <v>0</v>
      </c>
      <c r="AK1999" s="178">
        <f>IF(V1999&gt;0,P1999*INDEX(Scope_Labor_Rates!$K$6:$K$46,V1999-5),0)</f>
        <v>0</v>
      </c>
      <c r="AL1999" s="181">
        <f>IF(V1999&gt;0,AK1999*INDEX(Scope_Labor_Rates!$J$6:$J$46,V1999-5)*AA1999,0)</f>
        <v>0</v>
      </c>
      <c r="AM1999" s="178">
        <f>IF(V1999&gt;0,P1999*INDEX(Scope_Labor_Rates!$M$6:$M$46,V1999-5),0)</f>
        <v>0</v>
      </c>
      <c r="AN1999" s="178">
        <f>IF(V1999&gt;0,AM1999*INDEX(Scope_Labor_Rates!$L$6:$L$46,V1999-5)*AA1999,0)</f>
        <v>0</v>
      </c>
      <c r="AO1999" s="178">
        <f>IF(V1999&gt;0,P1999*INDEX(Scope_Labor_Rates!$O$6:$O$46,V1999-5)*AA1999,0)</f>
        <v>0</v>
      </c>
      <c r="AP1999" s="181">
        <f>IF(V1999&gt;0,P1999*INDEX(Scope_Labor_Rates!$Q$6:$Q$46,V1999-5)*AA1999,0)</f>
        <v>0</v>
      </c>
      <c r="AQ1999" s="178">
        <f t="shared" si="283"/>
        <v>0</v>
      </c>
      <c r="AR1999" s="178">
        <f t="shared" si="284"/>
        <v>0</v>
      </c>
      <c r="AS1999" s="178">
        <f t="shared" si="285"/>
        <v>0</v>
      </c>
      <c r="AT1999" s="178">
        <f t="shared" si="286"/>
        <v>0</v>
      </c>
      <c r="AU1999">
        <f t="shared" si="287"/>
        <v>0</v>
      </c>
    </row>
    <row r="2000" spans="1:47">
      <c r="A2000" t="str">
        <f>IF(All_Tasks!A2000="","",All_Tasks!A2000)</f>
        <v/>
      </c>
      <c r="B2000" t="str">
        <f>IF(All_Tasks!B2000="","",All_Tasks!B2000)</f>
        <v/>
      </c>
      <c r="C2000" t="str">
        <f>IF(All_Tasks!C2000="","",All_Tasks!C2000)</f>
        <v/>
      </c>
      <c r="D2000" t="str">
        <f>IF(All_Tasks!D2000="","",All_Tasks!D2000)</f>
        <v/>
      </c>
      <c r="E2000" t="str">
        <f>IF(All_Tasks!V2000&lt;&gt;"",All_Tasks!V2000,IF(All_Tasks!E2000&lt;&gt;"",All_Tasks!E2000,""))</f>
        <v/>
      </c>
      <c r="F2000" t="str">
        <f>IF(All_Tasks!F2000="","",All_Tasks!F2000)</f>
        <v/>
      </c>
      <c r="G2000" t="str">
        <f>IF(All_Tasks!G2000="","",All_Tasks!G2000)</f>
        <v/>
      </c>
      <c r="H2000" s="231" t="str">
        <f>IF(All_Tasks!H2000="","",All_Tasks!H2000)</f>
        <v/>
      </c>
      <c r="I2000" t="str">
        <f>IF(All_Tasks!I2000="","",All_Tasks!I2000)</f>
        <v/>
      </c>
      <c r="J2000" t="str">
        <f>IF(All_Tasks!J2000="","",All_Tasks!J2000)</f>
        <v/>
      </c>
      <c r="K2000" t="str">
        <f>IF(All_Tasks!K2000="","",All_Tasks!K2000)</f>
        <v/>
      </c>
      <c r="L2000" s="231" t="str">
        <f>IF(All_Tasks!L2000="","",All_Tasks!L2000)</f>
        <v/>
      </c>
      <c r="M2000" t="str">
        <f>IF(All_Tasks!M2000="","",All_Tasks!M2000)</f>
        <v/>
      </c>
      <c r="N2000" t="str">
        <f>IF(All_Tasks!N2000="","",All_Tasks!N2000)</f>
        <v/>
      </c>
      <c r="O2000" t="str">
        <f>IF(All_Tasks!O2000="","",All_Tasks!O2000)</f>
        <v/>
      </c>
      <c r="P2000" s="181">
        <f>IF(All_Tasks!P2000="",0,All_Tasks!P2000)</f>
        <v>0</v>
      </c>
      <c r="Q2000" s="181">
        <f>IF(All_Tasks!Q2000="",0,All_Tasks!Q2000)</f>
        <v>0</v>
      </c>
      <c r="R2000" s="181">
        <f>IF(All_Tasks!R2000="",0,All_Tasks!R2000)</f>
        <v>0</v>
      </c>
      <c r="S2000" s="181" t="str">
        <f>IF(All_Tasks!S2000="","",All_Tasks!S2000)</f>
        <v/>
      </c>
      <c r="T2000" t="str">
        <f>IF(All_Tasks!T2000="","",All_Tasks!T2000)</f>
        <v/>
      </c>
      <c r="U2000" t="str">
        <f>IF(All_Tasks!U2000="","",All_Tasks!U2000)</f>
        <v/>
      </c>
      <c r="V2000">
        <f>IF(A2000="",0,IFERROR(MATCH(A2000,Scope_Labor_Rates!$A$6:$A$46,0)+5,0))</f>
        <v>0</v>
      </c>
      <c r="W2000" s="178">
        <f>IF(V2000&gt;0,INDEX(Scope_Labor_Rates!$C$6:$C$46,V2000-5),0)</f>
        <v>0</v>
      </c>
      <c r="X2000" s="178">
        <f>IF(V2000&gt;0,INDEX(Scope_Labor_Rates!$C$6:$C$46,V2000-5),0)</f>
        <v>0</v>
      </c>
      <c r="Y2000" s="180">
        <f>IF(V2000&gt;0,INDEX(Scope_Labor_Rates!$S$6:$S$46,V2000-5),0)</f>
        <v>0</v>
      </c>
      <c r="Z2000" s="180">
        <f>IF(V2000&gt;0,INDEX(Scope_Labor_Rates!$R$6:$R$46,V2000-5),1)</f>
        <v>1</v>
      </c>
      <c r="AA2000" s="231">
        <f t="shared" si="279"/>
        <v>0</v>
      </c>
      <c r="AB2000" t="str">
        <f t="shared" si="280"/>
        <v/>
      </c>
      <c r="AC2000" s="178" t="str">
        <f t="shared" si="281"/>
        <v/>
      </c>
      <c r="AD2000" s="181">
        <f t="shared" si="282"/>
        <v>0</v>
      </c>
      <c r="AE2000" s="178">
        <f>IF(V2000&gt;0,P2000*INDEX(Scope_Labor_Rates!$E$6:$E$46,V2000-5),0)</f>
        <v>0</v>
      </c>
      <c r="AF2000" s="181">
        <f>IF(V2000&gt;0,AE2000*INDEX(Scope_Labor_Rates!$D$6:$D$46,V2000-5)*AA2000,0)</f>
        <v>0</v>
      </c>
      <c r="AG2000" s="178">
        <f>IF(V2000&gt;0,P2000*INDEX(Scope_Labor_Rates!$G$6:$G$46,V2000-5),0)</f>
        <v>0</v>
      </c>
      <c r="AH2000" s="181">
        <f>IF(V2000&gt;0,AG2000*INDEX(Scope_Labor_Rates!$F$6:$F$46,V2000-5)*AA2000,0)</f>
        <v>0</v>
      </c>
      <c r="AI2000" s="178">
        <f>IF(V2000&gt;0,P2000*INDEX(Scope_Labor_Rates!$I$6:$I$46,V2000-5),0)</f>
        <v>0</v>
      </c>
      <c r="AJ2000" s="181">
        <f>IF(V2000&gt;0,AI2000*INDEX(Scope_Labor_Rates!$H$6:$H$46,V2000-5)*AA2000,0)</f>
        <v>0</v>
      </c>
      <c r="AK2000" s="178">
        <f>IF(V2000&gt;0,P2000*INDEX(Scope_Labor_Rates!$K$6:$K$46,V2000-5),0)</f>
        <v>0</v>
      </c>
      <c r="AL2000" s="181">
        <f>IF(V2000&gt;0,AK2000*INDEX(Scope_Labor_Rates!$J$6:$J$46,V2000-5)*AA2000,0)</f>
        <v>0</v>
      </c>
      <c r="AM2000" s="178">
        <f>IF(V2000&gt;0,P2000*INDEX(Scope_Labor_Rates!$M$6:$M$46,V2000-5),0)</f>
        <v>0</v>
      </c>
      <c r="AN2000" s="178">
        <f>IF(V2000&gt;0,AM2000*INDEX(Scope_Labor_Rates!$L$6:$L$46,V2000-5)*AA2000,0)</f>
        <v>0</v>
      </c>
      <c r="AO2000" s="178">
        <f>IF(V2000&gt;0,P2000*INDEX(Scope_Labor_Rates!$O$6:$O$46,V2000-5)*AA2000,0)</f>
        <v>0</v>
      </c>
      <c r="AP2000" s="181">
        <f>IF(V2000&gt;0,P2000*INDEX(Scope_Labor_Rates!$Q$6:$Q$46,V2000-5)*AA2000,0)</f>
        <v>0</v>
      </c>
      <c r="AQ2000" s="178">
        <f t="shared" si="283"/>
        <v>0</v>
      </c>
      <c r="AR2000" s="178">
        <f t="shared" si="284"/>
        <v>0</v>
      </c>
      <c r="AS2000" s="178">
        <f t="shared" si="285"/>
        <v>0</v>
      </c>
      <c r="AT2000" s="178">
        <f t="shared" si="286"/>
        <v>0</v>
      </c>
      <c r="AU2000">
        <f t="shared" si="287"/>
        <v>0</v>
      </c>
    </row>
    <row r="2001" spans="1:47">
      <c r="A2001" t="str">
        <f>IF(All_Tasks!A2001="","",All_Tasks!A2001)</f>
        <v/>
      </c>
      <c r="B2001" t="str">
        <f>IF(All_Tasks!B2001="","",All_Tasks!B2001)</f>
        <v/>
      </c>
      <c r="C2001" t="str">
        <f>IF(All_Tasks!C2001="","",All_Tasks!C2001)</f>
        <v/>
      </c>
      <c r="D2001" t="str">
        <f>IF(All_Tasks!D2001="","",All_Tasks!D2001)</f>
        <v/>
      </c>
      <c r="E2001" t="str">
        <f>IF(All_Tasks!V2001&lt;&gt;"",All_Tasks!V2001,IF(All_Tasks!E2001&lt;&gt;"",All_Tasks!E2001,""))</f>
        <v/>
      </c>
      <c r="F2001" t="str">
        <f>IF(All_Tasks!F2001="","",All_Tasks!F2001)</f>
        <v/>
      </c>
      <c r="G2001" t="str">
        <f>IF(All_Tasks!G2001="","",All_Tasks!G2001)</f>
        <v/>
      </c>
      <c r="H2001" s="231" t="str">
        <f>IF(All_Tasks!H2001="","",All_Tasks!H2001)</f>
        <v/>
      </c>
      <c r="I2001" t="str">
        <f>IF(All_Tasks!I2001="","",All_Tasks!I2001)</f>
        <v/>
      </c>
      <c r="J2001" t="str">
        <f>IF(All_Tasks!J2001="","",All_Tasks!J2001)</f>
        <v/>
      </c>
      <c r="K2001" t="str">
        <f>IF(All_Tasks!K2001="","",All_Tasks!K2001)</f>
        <v/>
      </c>
      <c r="L2001" s="231" t="str">
        <f>IF(All_Tasks!L2001="","",All_Tasks!L2001)</f>
        <v/>
      </c>
      <c r="M2001" t="str">
        <f>IF(All_Tasks!M2001="","",All_Tasks!M2001)</f>
        <v/>
      </c>
      <c r="N2001" t="str">
        <f>IF(All_Tasks!N2001="","",All_Tasks!N2001)</f>
        <v/>
      </c>
      <c r="O2001" t="str">
        <f>IF(All_Tasks!O2001="","",All_Tasks!O2001)</f>
        <v/>
      </c>
      <c r="P2001" s="181">
        <f>IF(All_Tasks!P2001="",0,All_Tasks!P2001)</f>
        <v>0</v>
      </c>
      <c r="Q2001" s="181">
        <f>IF(All_Tasks!Q2001="",0,All_Tasks!Q2001)</f>
        <v>0</v>
      </c>
      <c r="R2001" s="181">
        <f>IF(All_Tasks!R2001="",0,All_Tasks!R2001)</f>
        <v>0</v>
      </c>
      <c r="S2001" s="181" t="str">
        <f>IF(All_Tasks!S2001="","",All_Tasks!S2001)</f>
        <v/>
      </c>
      <c r="T2001" t="str">
        <f>IF(All_Tasks!T2001="","",All_Tasks!T2001)</f>
        <v/>
      </c>
      <c r="U2001" t="str">
        <f>IF(All_Tasks!U2001="","",All_Tasks!U2001)</f>
        <v/>
      </c>
      <c r="V2001">
        <f>IF(A2001="",0,IFERROR(MATCH(A2001,Scope_Labor_Rates!$A$6:$A$46,0)+5,0))</f>
        <v>0</v>
      </c>
      <c r="W2001" s="178">
        <f>IF(V2001&gt;0,INDEX(Scope_Labor_Rates!$C$6:$C$46,V2001-5),0)</f>
        <v>0</v>
      </c>
      <c r="X2001" s="178">
        <f>IF(V2001&gt;0,INDEX(Scope_Labor_Rates!$C$6:$C$46,V2001-5),0)</f>
        <v>0</v>
      </c>
      <c r="Y2001" s="180">
        <f>IF(V2001&gt;0,INDEX(Scope_Labor_Rates!$S$6:$S$46,V2001-5),0)</f>
        <v>0</v>
      </c>
      <c r="Z2001" s="180">
        <f>IF(V2001&gt;0,INDEX(Scope_Labor_Rates!$R$6:$R$46,V2001-5),1)</f>
        <v>1</v>
      </c>
      <c r="AA2001" s="231">
        <f t="shared" si="279"/>
        <v>0</v>
      </c>
      <c r="AB2001" t="str">
        <f t="shared" si="280"/>
        <v/>
      </c>
      <c r="AC2001" s="178" t="str">
        <f t="shared" si="281"/>
        <v/>
      </c>
      <c r="AD2001" s="181">
        <f t="shared" si="282"/>
        <v>0</v>
      </c>
      <c r="AE2001" s="178">
        <f>IF(V2001&gt;0,P2001*INDEX(Scope_Labor_Rates!$E$6:$E$46,V2001-5),0)</f>
        <v>0</v>
      </c>
      <c r="AF2001" s="181">
        <f>IF(V2001&gt;0,AE2001*INDEX(Scope_Labor_Rates!$D$6:$D$46,V2001-5)*AA2001,0)</f>
        <v>0</v>
      </c>
      <c r="AG2001" s="178">
        <f>IF(V2001&gt;0,P2001*INDEX(Scope_Labor_Rates!$G$6:$G$46,V2001-5),0)</f>
        <v>0</v>
      </c>
      <c r="AH2001" s="181">
        <f>IF(V2001&gt;0,AG2001*INDEX(Scope_Labor_Rates!$F$6:$F$46,V2001-5)*AA2001,0)</f>
        <v>0</v>
      </c>
      <c r="AI2001" s="178">
        <f>IF(V2001&gt;0,P2001*INDEX(Scope_Labor_Rates!$I$6:$I$46,V2001-5),0)</f>
        <v>0</v>
      </c>
      <c r="AJ2001" s="181">
        <f>IF(V2001&gt;0,AI2001*INDEX(Scope_Labor_Rates!$H$6:$H$46,V2001-5)*AA2001,0)</f>
        <v>0</v>
      </c>
      <c r="AK2001" s="178">
        <f>IF(V2001&gt;0,P2001*INDEX(Scope_Labor_Rates!$K$6:$K$46,V2001-5),0)</f>
        <v>0</v>
      </c>
      <c r="AL2001" s="181">
        <f>IF(V2001&gt;0,AK2001*INDEX(Scope_Labor_Rates!$J$6:$J$46,V2001-5)*AA2001,0)</f>
        <v>0</v>
      </c>
      <c r="AM2001" s="178">
        <f>IF(V2001&gt;0,P2001*INDEX(Scope_Labor_Rates!$M$6:$M$46,V2001-5),0)</f>
        <v>0</v>
      </c>
      <c r="AN2001" s="178">
        <f>IF(V2001&gt;0,AM2001*INDEX(Scope_Labor_Rates!$L$6:$L$46,V2001-5)*AA2001,0)</f>
        <v>0</v>
      </c>
      <c r="AO2001" s="178">
        <f>IF(V2001&gt;0,P2001*INDEX(Scope_Labor_Rates!$O$6:$O$46,V2001-5)*AA2001,0)</f>
        <v>0</v>
      </c>
      <c r="AP2001" s="181">
        <f>IF(V2001&gt;0,P2001*INDEX(Scope_Labor_Rates!$Q$6:$Q$46,V2001-5)*AA2001,0)</f>
        <v>0</v>
      </c>
      <c r="AQ2001" s="178">
        <f t="shared" si="283"/>
        <v>0</v>
      </c>
      <c r="AR2001" s="178">
        <f t="shared" si="284"/>
        <v>0</v>
      </c>
      <c r="AS2001" s="178">
        <f t="shared" si="285"/>
        <v>0</v>
      </c>
      <c r="AT2001" s="178">
        <f t="shared" si="286"/>
        <v>0</v>
      </c>
      <c r="AU2001">
        <f t="shared" si="287"/>
        <v>0</v>
      </c>
    </row>
    <row r="2002" spans="1:47">
      <c r="A2002" t="str">
        <f>IF(All_Tasks!A2002="","",All_Tasks!A2002)</f>
        <v/>
      </c>
      <c r="B2002" t="str">
        <f>IF(All_Tasks!B2002="","",All_Tasks!B2002)</f>
        <v/>
      </c>
      <c r="C2002" t="str">
        <f>IF(All_Tasks!C2002="","",All_Tasks!C2002)</f>
        <v/>
      </c>
      <c r="D2002" t="str">
        <f>IF(All_Tasks!D2002="","",All_Tasks!D2002)</f>
        <v/>
      </c>
      <c r="E2002" t="str">
        <f>IF(All_Tasks!V2002&lt;&gt;"",All_Tasks!V2002,IF(All_Tasks!E2002&lt;&gt;"",All_Tasks!E2002,""))</f>
        <v/>
      </c>
      <c r="F2002" t="str">
        <f>IF(All_Tasks!F2002="","",All_Tasks!F2002)</f>
        <v/>
      </c>
      <c r="G2002" t="str">
        <f>IF(All_Tasks!G2002="","",All_Tasks!G2002)</f>
        <v/>
      </c>
      <c r="H2002" s="231" t="str">
        <f>IF(All_Tasks!H2002="","",All_Tasks!H2002)</f>
        <v/>
      </c>
      <c r="I2002" t="str">
        <f>IF(All_Tasks!I2002="","",All_Tasks!I2002)</f>
        <v/>
      </c>
      <c r="J2002" t="str">
        <f>IF(All_Tasks!J2002="","",All_Tasks!J2002)</f>
        <v/>
      </c>
      <c r="K2002" t="str">
        <f>IF(All_Tasks!K2002="","",All_Tasks!K2002)</f>
        <v/>
      </c>
      <c r="L2002" s="231" t="str">
        <f>IF(All_Tasks!L2002="","",All_Tasks!L2002)</f>
        <v/>
      </c>
      <c r="M2002" t="str">
        <f>IF(All_Tasks!M2002="","",All_Tasks!M2002)</f>
        <v/>
      </c>
      <c r="N2002" t="str">
        <f>IF(All_Tasks!N2002="","",All_Tasks!N2002)</f>
        <v/>
      </c>
      <c r="O2002" t="str">
        <f>IF(All_Tasks!O2002="","",All_Tasks!O2002)</f>
        <v/>
      </c>
      <c r="P2002" s="181">
        <f>IF(All_Tasks!P2002="",0,All_Tasks!P2002)</f>
        <v>0</v>
      </c>
      <c r="Q2002" s="181">
        <f>IF(All_Tasks!Q2002="",0,All_Tasks!Q2002)</f>
        <v>0</v>
      </c>
      <c r="R2002" s="181">
        <f>IF(All_Tasks!R2002="",0,All_Tasks!R2002)</f>
        <v>0</v>
      </c>
      <c r="S2002" s="181" t="str">
        <f>IF(All_Tasks!S2002="","",All_Tasks!S2002)</f>
        <v/>
      </c>
      <c r="T2002" t="str">
        <f>IF(All_Tasks!T2002="","",All_Tasks!T2002)</f>
        <v/>
      </c>
      <c r="U2002" t="str">
        <f>IF(All_Tasks!U2002="","",All_Tasks!U2002)</f>
        <v/>
      </c>
      <c r="V2002">
        <f>IF(A2002="",0,IFERROR(MATCH(A2002,Scope_Labor_Rates!$A$6:$A$46,0)+5,0))</f>
        <v>0</v>
      </c>
      <c r="W2002" s="178">
        <f>IF(V2002&gt;0,INDEX(Scope_Labor_Rates!$C$6:$C$46,V2002-5),0)</f>
        <v>0</v>
      </c>
      <c r="X2002" s="178">
        <f>IF(V2002&gt;0,INDEX(Scope_Labor_Rates!$C$6:$C$46,V2002-5),0)</f>
        <v>0</v>
      </c>
      <c r="Y2002" s="180">
        <f>IF(V2002&gt;0,INDEX(Scope_Labor_Rates!$S$6:$S$46,V2002-5),0)</f>
        <v>0</v>
      </c>
      <c r="Z2002" s="180">
        <f>IF(V2002&gt;0,INDEX(Scope_Labor_Rates!$R$6:$R$46,V2002-5),1)</f>
        <v>1</v>
      </c>
      <c r="AA2002" s="231">
        <f t="shared" si="279"/>
        <v>0</v>
      </c>
      <c r="AB2002" t="str">
        <f t="shared" si="280"/>
        <v/>
      </c>
      <c r="AC2002" s="178" t="str">
        <f t="shared" si="281"/>
        <v/>
      </c>
      <c r="AD2002" s="181">
        <f t="shared" si="282"/>
        <v>0</v>
      </c>
      <c r="AE2002" s="178">
        <f>IF(V2002&gt;0,P2002*INDEX(Scope_Labor_Rates!$E$6:$E$46,V2002-5),0)</f>
        <v>0</v>
      </c>
      <c r="AF2002" s="181">
        <f>IF(V2002&gt;0,AE2002*INDEX(Scope_Labor_Rates!$D$6:$D$46,V2002-5)*AA2002,0)</f>
        <v>0</v>
      </c>
      <c r="AG2002" s="178">
        <f>IF(V2002&gt;0,P2002*INDEX(Scope_Labor_Rates!$G$6:$G$46,V2002-5),0)</f>
        <v>0</v>
      </c>
      <c r="AH2002" s="181">
        <f>IF(V2002&gt;0,AG2002*INDEX(Scope_Labor_Rates!$F$6:$F$46,V2002-5)*AA2002,0)</f>
        <v>0</v>
      </c>
      <c r="AI2002" s="178">
        <f>IF(V2002&gt;0,P2002*INDEX(Scope_Labor_Rates!$I$6:$I$46,V2002-5),0)</f>
        <v>0</v>
      </c>
      <c r="AJ2002" s="181">
        <f>IF(V2002&gt;0,AI2002*INDEX(Scope_Labor_Rates!$H$6:$H$46,V2002-5)*AA2002,0)</f>
        <v>0</v>
      </c>
      <c r="AK2002" s="178">
        <f>IF(V2002&gt;0,P2002*INDEX(Scope_Labor_Rates!$K$6:$K$46,V2002-5),0)</f>
        <v>0</v>
      </c>
      <c r="AL2002" s="181">
        <f>IF(V2002&gt;0,AK2002*INDEX(Scope_Labor_Rates!$J$6:$J$46,V2002-5)*AA2002,0)</f>
        <v>0</v>
      </c>
      <c r="AM2002" s="178">
        <f>IF(V2002&gt;0,P2002*INDEX(Scope_Labor_Rates!$M$6:$M$46,V2002-5),0)</f>
        <v>0</v>
      </c>
      <c r="AN2002" s="178">
        <f>IF(V2002&gt;0,AM2002*INDEX(Scope_Labor_Rates!$L$6:$L$46,V2002-5)*AA2002,0)</f>
        <v>0</v>
      </c>
      <c r="AO2002" s="178">
        <f>IF(V2002&gt;0,P2002*INDEX(Scope_Labor_Rates!$O$6:$O$46,V2002-5)*AA2002,0)</f>
        <v>0</v>
      </c>
      <c r="AP2002" s="181">
        <f>IF(V2002&gt;0,P2002*INDEX(Scope_Labor_Rates!$Q$6:$Q$46,V2002-5)*AA2002,0)</f>
        <v>0</v>
      </c>
      <c r="AQ2002" s="178">
        <f t="shared" si="283"/>
        <v>0</v>
      </c>
      <c r="AR2002" s="178">
        <f t="shared" si="284"/>
        <v>0</v>
      </c>
      <c r="AS2002" s="178">
        <f t="shared" si="285"/>
        <v>0</v>
      </c>
      <c r="AT2002" s="178">
        <f t="shared" si="286"/>
        <v>0</v>
      </c>
      <c r="AU2002">
        <f t="shared" si="287"/>
        <v>0</v>
      </c>
    </row>
    <row r="2003" spans="1:47">
      <c r="A2003" t="str">
        <f>IF(All_Tasks!A2003="","",All_Tasks!A2003)</f>
        <v/>
      </c>
      <c r="B2003" t="str">
        <f>IF(All_Tasks!B2003="","",All_Tasks!B2003)</f>
        <v/>
      </c>
      <c r="C2003" t="str">
        <f>IF(All_Tasks!C2003="","",All_Tasks!C2003)</f>
        <v/>
      </c>
      <c r="D2003" t="str">
        <f>IF(All_Tasks!D2003="","",All_Tasks!D2003)</f>
        <v/>
      </c>
      <c r="E2003" t="str">
        <f>IF(All_Tasks!V2003&lt;&gt;"",All_Tasks!V2003,IF(All_Tasks!E2003&lt;&gt;"",All_Tasks!E2003,""))</f>
        <v/>
      </c>
      <c r="F2003" t="str">
        <f>IF(All_Tasks!F2003="","",All_Tasks!F2003)</f>
        <v/>
      </c>
      <c r="G2003" t="str">
        <f>IF(All_Tasks!G2003="","",All_Tasks!G2003)</f>
        <v/>
      </c>
      <c r="H2003" s="231" t="str">
        <f>IF(All_Tasks!H2003="","",All_Tasks!H2003)</f>
        <v/>
      </c>
      <c r="I2003" t="str">
        <f>IF(All_Tasks!I2003="","",All_Tasks!I2003)</f>
        <v/>
      </c>
      <c r="J2003" t="str">
        <f>IF(All_Tasks!J2003="","",All_Tasks!J2003)</f>
        <v/>
      </c>
      <c r="K2003" t="str">
        <f>IF(All_Tasks!K2003="","",All_Tasks!K2003)</f>
        <v/>
      </c>
      <c r="L2003" s="231" t="str">
        <f>IF(All_Tasks!L2003="","",All_Tasks!L2003)</f>
        <v/>
      </c>
      <c r="M2003" t="str">
        <f>IF(All_Tasks!M2003="","",All_Tasks!M2003)</f>
        <v/>
      </c>
      <c r="N2003" t="str">
        <f>IF(All_Tasks!N2003="","",All_Tasks!N2003)</f>
        <v/>
      </c>
      <c r="O2003" t="str">
        <f>IF(All_Tasks!O2003="","",All_Tasks!O2003)</f>
        <v/>
      </c>
      <c r="P2003" s="181">
        <f>IF(All_Tasks!P2003="",0,All_Tasks!P2003)</f>
        <v>0</v>
      </c>
      <c r="Q2003" s="181">
        <f>IF(All_Tasks!Q2003="",0,All_Tasks!Q2003)</f>
        <v>0</v>
      </c>
      <c r="R2003" s="181">
        <f>IF(All_Tasks!R2003="",0,All_Tasks!R2003)</f>
        <v>0</v>
      </c>
      <c r="S2003" s="181" t="str">
        <f>IF(All_Tasks!S2003="","",All_Tasks!S2003)</f>
        <v/>
      </c>
      <c r="T2003" t="str">
        <f>IF(All_Tasks!T2003="","",All_Tasks!T2003)</f>
        <v/>
      </c>
      <c r="U2003" t="str">
        <f>IF(All_Tasks!U2003="","",All_Tasks!U2003)</f>
        <v/>
      </c>
      <c r="V2003">
        <f>IF(A2003="",0,IFERROR(MATCH(A2003,Scope_Labor_Rates!$A$6:$A$46,0)+5,0))</f>
        <v>0</v>
      </c>
      <c r="W2003" s="178">
        <f>IF(V2003&gt;0,INDEX(Scope_Labor_Rates!$C$6:$C$46,V2003-5),0)</f>
        <v>0</v>
      </c>
      <c r="X2003" s="178">
        <f>IF(V2003&gt;0,INDEX(Scope_Labor_Rates!$C$6:$C$46,V2003-5),0)</f>
        <v>0</v>
      </c>
      <c r="Y2003" s="180">
        <f>IF(V2003&gt;0,INDEX(Scope_Labor_Rates!$S$6:$S$46,V2003-5),0)</f>
        <v>0</v>
      </c>
      <c r="Z2003" s="180">
        <f>IF(V2003&gt;0,INDEX(Scope_Labor_Rates!$R$6:$R$46,V2003-5),1)</f>
        <v>1</v>
      </c>
      <c r="AA2003" s="231">
        <f t="shared" si="279"/>
        <v>0</v>
      </c>
      <c r="AB2003" t="str">
        <f t="shared" si="280"/>
        <v/>
      </c>
      <c r="AC2003" s="178" t="str">
        <f t="shared" si="281"/>
        <v/>
      </c>
      <c r="AD2003" s="181">
        <f t="shared" si="282"/>
        <v>0</v>
      </c>
      <c r="AE2003" s="178">
        <f>IF(V2003&gt;0,P2003*INDEX(Scope_Labor_Rates!$E$6:$E$46,V2003-5),0)</f>
        <v>0</v>
      </c>
      <c r="AF2003" s="181">
        <f>IF(V2003&gt;0,AE2003*INDEX(Scope_Labor_Rates!$D$6:$D$46,V2003-5)*AA2003,0)</f>
        <v>0</v>
      </c>
      <c r="AG2003" s="178">
        <f>IF(V2003&gt;0,P2003*INDEX(Scope_Labor_Rates!$G$6:$G$46,V2003-5),0)</f>
        <v>0</v>
      </c>
      <c r="AH2003" s="181">
        <f>IF(V2003&gt;0,AG2003*INDEX(Scope_Labor_Rates!$F$6:$F$46,V2003-5)*AA2003,0)</f>
        <v>0</v>
      </c>
      <c r="AI2003" s="178">
        <f>IF(V2003&gt;0,P2003*INDEX(Scope_Labor_Rates!$I$6:$I$46,V2003-5),0)</f>
        <v>0</v>
      </c>
      <c r="AJ2003" s="181">
        <f>IF(V2003&gt;0,AI2003*INDEX(Scope_Labor_Rates!$H$6:$H$46,V2003-5)*AA2003,0)</f>
        <v>0</v>
      </c>
      <c r="AK2003" s="178">
        <f>IF(V2003&gt;0,P2003*INDEX(Scope_Labor_Rates!$K$6:$K$46,V2003-5),0)</f>
        <v>0</v>
      </c>
      <c r="AL2003" s="181">
        <f>IF(V2003&gt;0,AK2003*INDEX(Scope_Labor_Rates!$J$6:$J$46,V2003-5)*AA2003,0)</f>
        <v>0</v>
      </c>
      <c r="AM2003" s="178">
        <f>IF(V2003&gt;0,P2003*INDEX(Scope_Labor_Rates!$M$6:$M$46,V2003-5),0)</f>
        <v>0</v>
      </c>
      <c r="AN2003" s="178">
        <f>IF(V2003&gt;0,AM2003*INDEX(Scope_Labor_Rates!$L$6:$L$46,V2003-5)*AA2003,0)</f>
        <v>0</v>
      </c>
      <c r="AO2003" s="178">
        <f>IF(V2003&gt;0,P2003*INDEX(Scope_Labor_Rates!$O$6:$O$46,V2003-5)*AA2003,0)</f>
        <v>0</v>
      </c>
      <c r="AP2003" s="181">
        <f>IF(V2003&gt;0,P2003*INDEX(Scope_Labor_Rates!$Q$6:$Q$46,V2003-5)*AA2003,0)</f>
        <v>0</v>
      </c>
      <c r="AQ2003" s="178">
        <f t="shared" si="283"/>
        <v>0</v>
      </c>
      <c r="AR2003" s="178">
        <f t="shared" si="284"/>
        <v>0</v>
      </c>
      <c r="AS2003" s="178">
        <f t="shared" si="285"/>
        <v>0</v>
      </c>
      <c r="AT2003" s="178">
        <f t="shared" si="286"/>
        <v>0</v>
      </c>
      <c r="AU2003">
        <f t="shared" si="287"/>
        <v>0</v>
      </c>
    </row>
    <row r="2004" spans="1:47">
      <c r="A2004" t="str">
        <f>IF(All_Tasks!A2004="","",All_Tasks!A2004)</f>
        <v/>
      </c>
      <c r="B2004" t="str">
        <f>IF(All_Tasks!B2004="","",All_Tasks!B2004)</f>
        <v/>
      </c>
      <c r="C2004" t="str">
        <f>IF(All_Tasks!C2004="","",All_Tasks!C2004)</f>
        <v/>
      </c>
      <c r="D2004" t="str">
        <f>IF(All_Tasks!D2004="","",All_Tasks!D2004)</f>
        <v/>
      </c>
      <c r="E2004" t="str">
        <f>IF(All_Tasks!V2004&lt;&gt;"",All_Tasks!V2004,IF(All_Tasks!E2004&lt;&gt;"",All_Tasks!E2004,""))</f>
        <v/>
      </c>
      <c r="F2004" t="str">
        <f>IF(All_Tasks!F2004="","",All_Tasks!F2004)</f>
        <v/>
      </c>
      <c r="G2004" t="str">
        <f>IF(All_Tasks!G2004="","",All_Tasks!G2004)</f>
        <v/>
      </c>
      <c r="H2004" s="231" t="str">
        <f>IF(All_Tasks!H2004="","",All_Tasks!H2004)</f>
        <v/>
      </c>
      <c r="I2004" t="str">
        <f>IF(All_Tasks!I2004="","",All_Tasks!I2004)</f>
        <v/>
      </c>
      <c r="J2004" t="str">
        <f>IF(All_Tasks!J2004="","",All_Tasks!J2004)</f>
        <v/>
      </c>
      <c r="K2004" t="str">
        <f>IF(All_Tasks!K2004="","",All_Tasks!K2004)</f>
        <v/>
      </c>
      <c r="L2004" s="231" t="str">
        <f>IF(All_Tasks!L2004="","",All_Tasks!L2004)</f>
        <v/>
      </c>
      <c r="M2004" t="str">
        <f>IF(All_Tasks!M2004="","",All_Tasks!M2004)</f>
        <v/>
      </c>
      <c r="N2004" t="str">
        <f>IF(All_Tasks!N2004="","",All_Tasks!N2004)</f>
        <v/>
      </c>
      <c r="O2004" t="str">
        <f>IF(All_Tasks!O2004="","",All_Tasks!O2004)</f>
        <v/>
      </c>
      <c r="P2004" s="181">
        <f>IF(All_Tasks!P2004="",0,All_Tasks!P2004)</f>
        <v>0</v>
      </c>
      <c r="Q2004" s="181">
        <f>IF(All_Tasks!Q2004="",0,All_Tasks!Q2004)</f>
        <v>0</v>
      </c>
      <c r="R2004" s="181">
        <f>IF(All_Tasks!R2004="",0,All_Tasks!R2004)</f>
        <v>0</v>
      </c>
      <c r="S2004" s="181" t="str">
        <f>IF(All_Tasks!S2004="","",All_Tasks!S2004)</f>
        <v/>
      </c>
      <c r="T2004" t="str">
        <f>IF(All_Tasks!T2004="","",All_Tasks!T2004)</f>
        <v/>
      </c>
      <c r="U2004" t="str">
        <f>IF(All_Tasks!U2004="","",All_Tasks!U2004)</f>
        <v/>
      </c>
      <c r="V2004">
        <f>IF(A2004="",0,IFERROR(MATCH(A2004,Scope_Labor_Rates!$A$6:$A$46,0)+5,0))</f>
        <v>0</v>
      </c>
      <c r="W2004" s="178">
        <f>IF(V2004&gt;0,INDEX(Scope_Labor_Rates!$C$6:$C$46,V2004-5),0)</f>
        <v>0</v>
      </c>
      <c r="X2004" s="178">
        <f>IF(V2004&gt;0,INDEX(Scope_Labor_Rates!$C$6:$C$46,V2004-5),0)</f>
        <v>0</v>
      </c>
      <c r="Y2004" s="180">
        <f>IF(V2004&gt;0,INDEX(Scope_Labor_Rates!$S$6:$S$46,V2004-5),0)</f>
        <v>0</v>
      </c>
      <c r="Z2004" s="180">
        <f>IF(V2004&gt;0,INDEX(Scope_Labor_Rates!$R$6:$R$46,V2004-5),1)</f>
        <v>1</v>
      </c>
      <c r="AA2004" s="231">
        <f t="shared" si="279"/>
        <v>0</v>
      </c>
      <c r="AB2004" t="str">
        <f t="shared" si="280"/>
        <v/>
      </c>
      <c r="AC2004" s="178" t="str">
        <f t="shared" si="281"/>
        <v/>
      </c>
      <c r="AD2004" s="181">
        <f t="shared" si="282"/>
        <v>0</v>
      </c>
      <c r="AE2004" s="178">
        <f>IF(V2004&gt;0,P2004*INDEX(Scope_Labor_Rates!$E$6:$E$46,V2004-5),0)</f>
        <v>0</v>
      </c>
      <c r="AF2004" s="181">
        <f>IF(V2004&gt;0,AE2004*INDEX(Scope_Labor_Rates!$D$6:$D$46,V2004-5)*AA2004,0)</f>
        <v>0</v>
      </c>
      <c r="AG2004" s="178">
        <f>IF(V2004&gt;0,P2004*INDEX(Scope_Labor_Rates!$G$6:$G$46,V2004-5),0)</f>
        <v>0</v>
      </c>
      <c r="AH2004" s="181">
        <f>IF(V2004&gt;0,AG2004*INDEX(Scope_Labor_Rates!$F$6:$F$46,V2004-5)*AA2004,0)</f>
        <v>0</v>
      </c>
      <c r="AI2004" s="178">
        <f>IF(V2004&gt;0,P2004*INDEX(Scope_Labor_Rates!$I$6:$I$46,V2004-5),0)</f>
        <v>0</v>
      </c>
      <c r="AJ2004" s="181">
        <f>IF(V2004&gt;0,AI2004*INDEX(Scope_Labor_Rates!$H$6:$H$46,V2004-5)*AA2004,0)</f>
        <v>0</v>
      </c>
      <c r="AK2004" s="178">
        <f>IF(V2004&gt;0,P2004*INDEX(Scope_Labor_Rates!$K$6:$K$46,V2004-5),0)</f>
        <v>0</v>
      </c>
      <c r="AL2004" s="181">
        <f>IF(V2004&gt;0,AK2004*INDEX(Scope_Labor_Rates!$J$6:$J$46,V2004-5)*AA2004,0)</f>
        <v>0</v>
      </c>
      <c r="AM2004" s="178">
        <f>IF(V2004&gt;0,P2004*INDEX(Scope_Labor_Rates!$M$6:$M$46,V2004-5),0)</f>
        <v>0</v>
      </c>
      <c r="AN2004" s="178">
        <f>IF(V2004&gt;0,AM2004*INDEX(Scope_Labor_Rates!$L$6:$L$46,V2004-5)*AA2004,0)</f>
        <v>0</v>
      </c>
      <c r="AO2004" s="178">
        <f>IF(V2004&gt;0,P2004*INDEX(Scope_Labor_Rates!$O$6:$O$46,V2004-5)*AA2004,0)</f>
        <v>0</v>
      </c>
      <c r="AP2004" s="181">
        <f>IF(V2004&gt;0,P2004*INDEX(Scope_Labor_Rates!$Q$6:$Q$46,V2004-5)*AA2004,0)</f>
        <v>0</v>
      </c>
      <c r="AQ2004" s="178">
        <f t="shared" si="283"/>
        <v>0</v>
      </c>
      <c r="AR2004" s="178">
        <f t="shared" si="284"/>
        <v>0</v>
      </c>
      <c r="AS2004" s="178">
        <f t="shared" si="285"/>
        <v>0</v>
      </c>
      <c r="AT2004" s="178">
        <f t="shared" si="286"/>
        <v>0</v>
      </c>
      <c r="AU2004">
        <f t="shared" si="287"/>
        <v>0</v>
      </c>
    </row>
    <row r="2005" spans="1:47">
      <c r="A2005" t="str">
        <f>IF(All_Tasks!A2005="","",All_Tasks!A2005)</f>
        <v/>
      </c>
      <c r="B2005" t="str">
        <f>IF(All_Tasks!B2005="","",All_Tasks!B2005)</f>
        <v/>
      </c>
      <c r="C2005" t="str">
        <f>IF(All_Tasks!C2005="","",All_Tasks!C2005)</f>
        <v/>
      </c>
      <c r="D2005" t="str">
        <f>IF(All_Tasks!D2005="","",All_Tasks!D2005)</f>
        <v/>
      </c>
      <c r="E2005" t="str">
        <f>IF(All_Tasks!V2005&lt;&gt;"",All_Tasks!V2005,IF(All_Tasks!E2005&lt;&gt;"",All_Tasks!E2005,""))</f>
        <v/>
      </c>
      <c r="F2005" t="str">
        <f>IF(All_Tasks!F2005="","",All_Tasks!F2005)</f>
        <v/>
      </c>
      <c r="G2005" t="str">
        <f>IF(All_Tasks!G2005="","",All_Tasks!G2005)</f>
        <v/>
      </c>
      <c r="H2005" s="231" t="str">
        <f>IF(All_Tasks!H2005="","",All_Tasks!H2005)</f>
        <v/>
      </c>
      <c r="I2005" t="str">
        <f>IF(All_Tasks!I2005="","",All_Tasks!I2005)</f>
        <v/>
      </c>
      <c r="J2005" t="str">
        <f>IF(All_Tasks!J2005="","",All_Tasks!J2005)</f>
        <v/>
      </c>
      <c r="K2005" t="str">
        <f>IF(All_Tasks!K2005="","",All_Tasks!K2005)</f>
        <v/>
      </c>
      <c r="L2005" s="231" t="str">
        <f>IF(All_Tasks!L2005="","",All_Tasks!L2005)</f>
        <v/>
      </c>
      <c r="M2005" t="str">
        <f>IF(All_Tasks!M2005="","",All_Tasks!M2005)</f>
        <v/>
      </c>
      <c r="N2005" t="str">
        <f>IF(All_Tasks!N2005="","",All_Tasks!N2005)</f>
        <v/>
      </c>
      <c r="O2005" t="str">
        <f>IF(All_Tasks!O2005="","",All_Tasks!O2005)</f>
        <v/>
      </c>
      <c r="P2005" s="181">
        <f>IF(All_Tasks!P2005="",0,All_Tasks!P2005)</f>
        <v>0</v>
      </c>
      <c r="Q2005" s="181">
        <f>IF(All_Tasks!Q2005="",0,All_Tasks!Q2005)</f>
        <v>0</v>
      </c>
      <c r="R2005" s="181">
        <f>IF(All_Tasks!R2005="",0,All_Tasks!R2005)</f>
        <v>0</v>
      </c>
      <c r="S2005" s="181" t="str">
        <f>IF(All_Tasks!S2005="","",All_Tasks!S2005)</f>
        <v/>
      </c>
      <c r="T2005" t="str">
        <f>IF(All_Tasks!T2005="","",All_Tasks!T2005)</f>
        <v/>
      </c>
      <c r="U2005" t="str">
        <f>IF(All_Tasks!U2005="","",All_Tasks!U2005)</f>
        <v/>
      </c>
      <c r="V2005">
        <f>IF(A2005="",0,IFERROR(MATCH(A2005,Scope_Labor_Rates!$A$6:$A$46,0)+5,0))</f>
        <v>0</v>
      </c>
      <c r="W2005" s="178">
        <f>IF(V2005&gt;0,INDEX(Scope_Labor_Rates!$C$6:$C$46,V2005-5),0)</f>
        <v>0</v>
      </c>
      <c r="X2005" s="178">
        <f>IF(V2005&gt;0,INDEX(Scope_Labor_Rates!$C$6:$C$46,V2005-5),0)</f>
        <v>0</v>
      </c>
      <c r="Y2005" s="180">
        <f>IF(V2005&gt;0,INDEX(Scope_Labor_Rates!$S$6:$S$46,V2005-5),0)</f>
        <v>0</v>
      </c>
      <c r="Z2005" s="180">
        <f>IF(V2005&gt;0,INDEX(Scope_Labor_Rates!$R$6:$R$46,V2005-5),1)</f>
        <v>1</v>
      </c>
      <c r="AA2005" s="231">
        <f t="shared" si="279"/>
        <v>0</v>
      </c>
      <c r="AB2005" t="str">
        <f t="shared" si="280"/>
        <v/>
      </c>
      <c r="AC2005" s="178" t="str">
        <f t="shared" si="281"/>
        <v/>
      </c>
      <c r="AD2005" s="181">
        <f t="shared" si="282"/>
        <v>0</v>
      </c>
      <c r="AE2005" s="178">
        <f>IF(V2005&gt;0,P2005*INDEX(Scope_Labor_Rates!$E$6:$E$46,V2005-5),0)</f>
        <v>0</v>
      </c>
      <c r="AF2005" s="181">
        <f>IF(V2005&gt;0,AE2005*INDEX(Scope_Labor_Rates!$D$6:$D$46,V2005-5)*AA2005,0)</f>
        <v>0</v>
      </c>
      <c r="AG2005" s="178">
        <f>IF(V2005&gt;0,P2005*INDEX(Scope_Labor_Rates!$G$6:$G$46,V2005-5),0)</f>
        <v>0</v>
      </c>
      <c r="AH2005" s="181">
        <f>IF(V2005&gt;0,AG2005*INDEX(Scope_Labor_Rates!$F$6:$F$46,V2005-5)*AA2005,0)</f>
        <v>0</v>
      </c>
      <c r="AI2005" s="178">
        <f>IF(V2005&gt;0,P2005*INDEX(Scope_Labor_Rates!$I$6:$I$46,V2005-5),0)</f>
        <v>0</v>
      </c>
      <c r="AJ2005" s="181">
        <f>IF(V2005&gt;0,AI2005*INDEX(Scope_Labor_Rates!$H$6:$H$46,V2005-5)*AA2005,0)</f>
        <v>0</v>
      </c>
      <c r="AK2005" s="178">
        <f>IF(V2005&gt;0,P2005*INDEX(Scope_Labor_Rates!$K$6:$K$46,V2005-5),0)</f>
        <v>0</v>
      </c>
      <c r="AL2005" s="181">
        <f>IF(V2005&gt;0,AK2005*INDEX(Scope_Labor_Rates!$J$6:$J$46,V2005-5)*AA2005,0)</f>
        <v>0</v>
      </c>
      <c r="AM2005" s="178">
        <f>IF(V2005&gt;0,P2005*INDEX(Scope_Labor_Rates!$M$6:$M$46,V2005-5),0)</f>
        <v>0</v>
      </c>
      <c r="AN2005" s="178">
        <f>IF(V2005&gt;0,AM2005*INDEX(Scope_Labor_Rates!$L$6:$L$46,V2005-5)*AA2005,0)</f>
        <v>0</v>
      </c>
      <c r="AO2005" s="178">
        <f>IF(V2005&gt;0,P2005*INDEX(Scope_Labor_Rates!$O$6:$O$46,V2005-5)*AA2005,0)</f>
        <v>0</v>
      </c>
      <c r="AP2005" s="181">
        <f>IF(V2005&gt;0,P2005*INDEX(Scope_Labor_Rates!$Q$6:$Q$46,V2005-5)*AA2005,0)</f>
        <v>0</v>
      </c>
      <c r="AQ2005" s="178">
        <f t="shared" si="283"/>
        <v>0</v>
      </c>
      <c r="AR2005" s="178">
        <f t="shared" si="284"/>
        <v>0</v>
      </c>
      <c r="AS2005" s="178">
        <f t="shared" si="285"/>
        <v>0</v>
      </c>
      <c r="AT2005" s="178">
        <f t="shared" si="286"/>
        <v>0</v>
      </c>
      <c r="AU2005">
        <f t="shared" si="287"/>
        <v>0</v>
      </c>
    </row>
    <row r="2006" spans="1:47">
      <c r="A2006" t="str">
        <f>IF(All_Tasks!A2006="","",All_Tasks!A2006)</f>
        <v/>
      </c>
      <c r="B2006" t="str">
        <f>IF(All_Tasks!B2006="","",All_Tasks!B2006)</f>
        <v/>
      </c>
      <c r="C2006" t="str">
        <f>IF(All_Tasks!C2006="","",All_Tasks!C2006)</f>
        <v/>
      </c>
      <c r="D2006" t="str">
        <f>IF(All_Tasks!D2006="","",All_Tasks!D2006)</f>
        <v/>
      </c>
      <c r="E2006" t="str">
        <f>IF(All_Tasks!V2006&lt;&gt;"",All_Tasks!V2006,IF(All_Tasks!E2006&lt;&gt;"",All_Tasks!E2006,""))</f>
        <v/>
      </c>
      <c r="F2006" t="str">
        <f>IF(All_Tasks!F2006="","",All_Tasks!F2006)</f>
        <v/>
      </c>
      <c r="G2006" t="str">
        <f>IF(All_Tasks!G2006="","",All_Tasks!G2006)</f>
        <v/>
      </c>
      <c r="H2006" s="231" t="str">
        <f>IF(All_Tasks!H2006="","",All_Tasks!H2006)</f>
        <v/>
      </c>
      <c r="I2006" t="str">
        <f>IF(All_Tasks!I2006="","",All_Tasks!I2006)</f>
        <v/>
      </c>
      <c r="J2006" t="str">
        <f>IF(All_Tasks!J2006="","",All_Tasks!J2006)</f>
        <v/>
      </c>
      <c r="K2006" t="str">
        <f>IF(All_Tasks!K2006="","",All_Tasks!K2006)</f>
        <v/>
      </c>
      <c r="L2006" s="231" t="str">
        <f>IF(All_Tasks!L2006="","",All_Tasks!L2006)</f>
        <v/>
      </c>
      <c r="M2006" t="str">
        <f>IF(All_Tasks!M2006="","",All_Tasks!M2006)</f>
        <v/>
      </c>
      <c r="N2006" t="str">
        <f>IF(All_Tasks!N2006="","",All_Tasks!N2006)</f>
        <v/>
      </c>
      <c r="O2006" t="str">
        <f>IF(All_Tasks!O2006="","",All_Tasks!O2006)</f>
        <v/>
      </c>
      <c r="P2006" s="181">
        <f>IF(All_Tasks!P2006="",0,All_Tasks!P2006)</f>
        <v>0</v>
      </c>
      <c r="Q2006" s="181">
        <f>IF(All_Tasks!Q2006="",0,All_Tasks!Q2006)</f>
        <v>0</v>
      </c>
      <c r="R2006" s="181">
        <f>IF(All_Tasks!R2006="",0,All_Tasks!R2006)</f>
        <v>0</v>
      </c>
      <c r="S2006" s="181" t="str">
        <f>IF(All_Tasks!S2006="","",All_Tasks!S2006)</f>
        <v/>
      </c>
      <c r="T2006" t="str">
        <f>IF(All_Tasks!T2006="","",All_Tasks!T2006)</f>
        <v/>
      </c>
      <c r="U2006" t="str">
        <f>IF(All_Tasks!U2006="","",All_Tasks!U2006)</f>
        <v/>
      </c>
      <c r="V2006">
        <f>IF(A2006="",0,IFERROR(MATCH(A2006,Scope_Labor_Rates!$A$6:$A$46,0)+5,0))</f>
        <v>0</v>
      </c>
      <c r="W2006" s="178">
        <f>IF(V2006&gt;0,INDEX(Scope_Labor_Rates!$C$6:$C$46,V2006-5),0)</f>
        <v>0</v>
      </c>
      <c r="X2006" s="178">
        <f>IF(V2006&gt;0,INDEX(Scope_Labor_Rates!$C$6:$C$46,V2006-5),0)</f>
        <v>0</v>
      </c>
      <c r="Y2006" s="180">
        <f>IF(V2006&gt;0,INDEX(Scope_Labor_Rates!$S$6:$S$46,V2006-5),0)</f>
        <v>0</v>
      </c>
      <c r="Z2006" s="180">
        <f>IF(V2006&gt;0,INDEX(Scope_Labor_Rates!$R$6:$R$46,V2006-5),1)</f>
        <v>1</v>
      </c>
      <c r="AA2006" s="231">
        <f t="shared" si="279"/>
        <v>0</v>
      </c>
      <c r="AB2006" t="str">
        <f t="shared" si="280"/>
        <v/>
      </c>
      <c r="AC2006" s="178" t="str">
        <f t="shared" si="281"/>
        <v/>
      </c>
      <c r="AD2006" s="181">
        <f t="shared" si="282"/>
        <v>0</v>
      </c>
      <c r="AE2006" s="178">
        <f>IF(V2006&gt;0,P2006*INDEX(Scope_Labor_Rates!$E$6:$E$46,V2006-5),0)</f>
        <v>0</v>
      </c>
      <c r="AF2006" s="181">
        <f>IF(V2006&gt;0,AE2006*INDEX(Scope_Labor_Rates!$D$6:$D$46,V2006-5)*AA2006,0)</f>
        <v>0</v>
      </c>
      <c r="AG2006" s="178">
        <f>IF(V2006&gt;0,P2006*INDEX(Scope_Labor_Rates!$G$6:$G$46,V2006-5),0)</f>
        <v>0</v>
      </c>
      <c r="AH2006" s="181">
        <f>IF(V2006&gt;0,AG2006*INDEX(Scope_Labor_Rates!$F$6:$F$46,V2006-5)*AA2006,0)</f>
        <v>0</v>
      </c>
      <c r="AI2006" s="178">
        <f>IF(V2006&gt;0,P2006*INDEX(Scope_Labor_Rates!$I$6:$I$46,V2006-5),0)</f>
        <v>0</v>
      </c>
      <c r="AJ2006" s="181">
        <f>IF(V2006&gt;0,AI2006*INDEX(Scope_Labor_Rates!$H$6:$H$46,V2006-5)*AA2006,0)</f>
        <v>0</v>
      </c>
      <c r="AK2006" s="178">
        <f>IF(V2006&gt;0,P2006*INDEX(Scope_Labor_Rates!$K$6:$K$46,V2006-5),0)</f>
        <v>0</v>
      </c>
      <c r="AL2006" s="181">
        <f>IF(V2006&gt;0,AK2006*INDEX(Scope_Labor_Rates!$J$6:$J$46,V2006-5)*AA2006,0)</f>
        <v>0</v>
      </c>
      <c r="AM2006" s="178">
        <f>IF(V2006&gt;0,P2006*INDEX(Scope_Labor_Rates!$M$6:$M$46,V2006-5),0)</f>
        <v>0</v>
      </c>
      <c r="AN2006" s="178">
        <f>IF(V2006&gt;0,AM2006*INDEX(Scope_Labor_Rates!$L$6:$L$46,V2006-5)*AA2006,0)</f>
        <v>0</v>
      </c>
      <c r="AO2006" s="178">
        <f>IF(V2006&gt;0,P2006*INDEX(Scope_Labor_Rates!$O$6:$O$46,V2006-5)*AA2006,0)</f>
        <v>0</v>
      </c>
      <c r="AP2006" s="181">
        <f>IF(V2006&gt;0,P2006*INDEX(Scope_Labor_Rates!$Q$6:$Q$46,V2006-5)*AA2006,0)</f>
        <v>0</v>
      </c>
      <c r="AQ2006" s="178">
        <f t="shared" si="283"/>
        <v>0</v>
      </c>
      <c r="AR2006" s="178">
        <f t="shared" si="284"/>
        <v>0</v>
      </c>
      <c r="AS2006" s="178">
        <f t="shared" si="285"/>
        <v>0</v>
      </c>
      <c r="AT2006" s="178">
        <f t="shared" si="286"/>
        <v>0</v>
      </c>
      <c r="AU2006">
        <f t="shared" si="287"/>
        <v>0</v>
      </c>
    </row>
    <row r="2007" spans="1:47">
      <c r="A2007" t="str">
        <f>IF(All_Tasks!A2007="","",All_Tasks!A2007)</f>
        <v/>
      </c>
      <c r="B2007" t="str">
        <f>IF(All_Tasks!B2007="","",All_Tasks!B2007)</f>
        <v/>
      </c>
      <c r="C2007" t="str">
        <f>IF(All_Tasks!C2007="","",All_Tasks!C2007)</f>
        <v/>
      </c>
      <c r="D2007" t="str">
        <f>IF(All_Tasks!D2007="","",All_Tasks!D2007)</f>
        <v/>
      </c>
      <c r="E2007" t="str">
        <f>IF(All_Tasks!V2007&lt;&gt;"",All_Tasks!V2007,IF(All_Tasks!E2007&lt;&gt;"",All_Tasks!E2007,""))</f>
        <v/>
      </c>
      <c r="F2007" t="str">
        <f>IF(All_Tasks!F2007="","",All_Tasks!F2007)</f>
        <v/>
      </c>
      <c r="G2007" t="str">
        <f>IF(All_Tasks!G2007="","",All_Tasks!G2007)</f>
        <v/>
      </c>
      <c r="H2007" s="231" t="str">
        <f>IF(All_Tasks!H2007="","",All_Tasks!H2007)</f>
        <v/>
      </c>
      <c r="I2007" t="str">
        <f>IF(All_Tasks!I2007="","",All_Tasks!I2007)</f>
        <v/>
      </c>
      <c r="J2007" t="str">
        <f>IF(All_Tasks!J2007="","",All_Tasks!J2007)</f>
        <v/>
      </c>
      <c r="K2007" t="str">
        <f>IF(All_Tasks!K2007="","",All_Tasks!K2007)</f>
        <v/>
      </c>
      <c r="L2007" s="231" t="str">
        <f>IF(All_Tasks!L2007="","",All_Tasks!L2007)</f>
        <v/>
      </c>
      <c r="M2007" t="str">
        <f>IF(All_Tasks!M2007="","",All_Tasks!M2007)</f>
        <v/>
      </c>
      <c r="N2007" t="str">
        <f>IF(All_Tasks!N2007="","",All_Tasks!N2007)</f>
        <v/>
      </c>
      <c r="O2007" t="str">
        <f>IF(All_Tasks!O2007="","",All_Tasks!O2007)</f>
        <v/>
      </c>
      <c r="P2007" s="181">
        <f>IF(All_Tasks!P2007="",0,All_Tasks!P2007)</f>
        <v>0</v>
      </c>
      <c r="Q2007" s="181">
        <f>IF(All_Tasks!Q2007="",0,All_Tasks!Q2007)</f>
        <v>0</v>
      </c>
      <c r="R2007" s="181">
        <f>IF(All_Tasks!R2007="",0,All_Tasks!R2007)</f>
        <v>0</v>
      </c>
      <c r="S2007" s="181" t="str">
        <f>IF(All_Tasks!S2007="","",All_Tasks!S2007)</f>
        <v/>
      </c>
      <c r="T2007" t="str">
        <f>IF(All_Tasks!T2007="","",All_Tasks!T2007)</f>
        <v/>
      </c>
      <c r="U2007" t="str">
        <f>IF(All_Tasks!U2007="","",All_Tasks!U2007)</f>
        <v/>
      </c>
      <c r="V2007">
        <f>IF(A2007="",0,IFERROR(MATCH(A2007,Scope_Labor_Rates!$A$6:$A$46,0)+5,0))</f>
        <v>0</v>
      </c>
      <c r="W2007" s="178">
        <f>IF(V2007&gt;0,INDEX(Scope_Labor_Rates!$C$6:$C$46,V2007-5),0)</f>
        <v>0</v>
      </c>
      <c r="X2007" s="178">
        <f>IF(V2007&gt;0,INDEX(Scope_Labor_Rates!$C$6:$C$46,V2007-5),0)</f>
        <v>0</v>
      </c>
      <c r="Y2007" s="180">
        <f>IF(V2007&gt;0,INDEX(Scope_Labor_Rates!$S$6:$S$46,V2007-5),0)</f>
        <v>0</v>
      </c>
      <c r="Z2007" s="180">
        <f>IF(V2007&gt;0,INDEX(Scope_Labor_Rates!$R$6:$R$46,V2007-5),1)</f>
        <v>1</v>
      </c>
      <c r="AA2007" s="231">
        <f t="shared" si="279"/>
        <v>0</v>
      </c>
      <c r="AB2007" t="str">
        <f t="shared" si="280"/>
        <v/>
      </c>
      <c r="AC2007" s="178" t="str">
        <f t="shared" si="281"/>
        <v/>
      </c>
      <c r="AD2007" s="181">
        <f t="shared" si="282"/>
        <v>0</v>
      </c>
      <c r="AE2007" s="178">
        <f>IF(V2007&gt;0,P2007*INDEX(Scope_Labor_Rates!$E$6:$E$46,V2007-5),0)</f>
        <v>0</v>
      </c>
      <c r="AF2007" s="181">
        <f>IF(V2007&gt;0,AE2007*INDEX(Scope_Labor_Rates!$D$6:$D$46,V2007-5)*AA2007,0)</f>
        <v>0</v>
      </c>
      <c r="AG2007" s="178">
        <f>IF(V2007&gt;0,P2007*INDEX(Scope_Labor_Rates!$G$6:$G$46,V2007-5),0)</f>
        <v>0</v>
      </c>
      <c r="AH2007" s="181">
        <f>IF(V2007&gt;0,AG2007*INDEX(Scope_Labor_Rates!$F$6:$F$46,V2007-5)*AA2007,0)</f>
        <v>0</v>
      </c>
      <c r="AI2007" s="178">
        <f>IF(V2007&gt;0,P2007*INDEX(Scope_Labor_Rates!$I$6:$I$46,V2007-5),0)</f>
        <v>0</v>
      </c>
      <c r="AJ2007" s="181">
        <f>IF(V2007&gt;0,AI2007*INDEX(Scope_Labor_Rates!$H$6:$H$46,V2007-5)*AA2007,0)</f>
        <v>0</v>
      </c>
      <c r="AK2007" s="178">
        <f>IF(V2007&gt;0,P2007*INDEX(Scope_Labor_Rates!$K$6:$K$46,V2007-5),0)</f>
        <v>0</v>
      </c>
      <c r="AL2007" s="181">
        <f>IF(V2007&gt;0,AK2007*INDEX(Scope_Labor_Rates!$J$6:$J$46,V2007-5)*AA2007,0)</f>
        <v>0</v>
      </c>
      <c r="AM2007" s="178">
        <f>IF(V2007&gt;0,P2007*INDEX(Scope_Labor_Rates!$M$6:$M$46,V2007-5),0)</f>
        <v>0</v>
      </c>
      <c r="AN2007" s="178">
        <f>IF(V2007&gt;0,AM2007*INDEX(Scope_Labor_Rates!$L$6:$L$46,V2007-5)*AA2007,0)</f>
        <v>0</v>
      </c>
      <c r="AO2007" s="178">
        <f>IF(V2007&gt;0,P2007*INDEX(Scope_Labor_Rates!$O$6:$O$46,V2007-5)*AA2007,0)</f>
        <v>0</v>
      </c>
      <c r="AP2007" s="181">
        <f>IF(V2007&gt;0,P2007*INDEX(Scope_Labor_Rates!$Q$6:$Q$46,V2007-5)*AA2007,0)</f>
        <v>0</v>
      </c>
      <c r="AQ2007" s="178">
        <f t="shared" si="283"/>
        <v>0</v>
      </c>
      <c r="AR2007" s="178">
        <f t="shared" si="284"/>
        <v>0</v>
      </c>
      <c r="AS2007" s="178">
        <f t="shared" si="285"/>
        <v>0</v>
      </c>
      <c r="AT2007" s="178">
        <f t="shared" si="286"/>
        <v>0</v>
      </c>
      <c r="AU2007">
        <f t="shared" si="287"/>
        <v>0</v>
      </c>
    </row>
    <row r="2008" spans="1:47">
      <c r="A2008" t="str">
        <f>IF(All_Tasks!A2008="","",All_Tasks!A2008)</f>
        <v/>
      </c>
      <c r="B2008" t="str">
        <f>IF(All_Tasks!B2008="","",All_Tasks!B2008)</f>
        <v/>
      </c>
      <c r="C2008" t="str">
        <f>IF(All_Tasks!C2008="","",All_Tasks!C2008)</f>
        <v/>
      </c>
      <c r="D2008" t="str">
        <f>IF(All_Tasks!D2008="","",All_Tasks!D2008)</f>
        <v/>
      </c>
      <c r="E2008" t="str">
        <f>IF(All_Tasks!V2008&lt;&gt;"",All_Tasks!V2008,IF(All_Tasks!E2008&lt;&gt;"",All_Tasks!E2008,""))</f>
        <v/>
      </c>
      <c r="F2008" t="str">
        <f>IF(All_Tasks!F2008="","",All_Tasks!F2008)</f>
        <v/>
      </c>
      <c r="G2008" t="str">
        <f>IF(All_Tasks!G2008="","",All_Tasks!G2008)</f>
        <v/>
      </c>
      <c r="H2008" s="231" t="str">
        <f>IF(All_Tasks!H2008="","",All_Tasks!H2008)</f>
        <v/>
      </c>
      <c r="I2008" t="str">
        <f>IF(All_Tasks!I2008="","",All_Tasks!I2008)</f>
        <v/>
      </c>
      <c r="J2008" t="str">
        <f>IF(All_Tasks!J2008="","",All_Tasks!J2008)</f>
        <v/>
      </c>
      <c r="K2008" t="str">
        <f>IF(All_Tasks!K2008="","",All_Tasks!K2008)</f>
        <v/>
      </c>
      <c r="L2008" s="231" t="str">
        <f>IF(All_Tasks!L2008="","",All_Tasks!L2008)</f>
        <v/>
      </c>
      <c r="M2008" t="str">
        <f>IF(All_Tasks!M2008="","",All_Tasks!M2008)</f>
        <v/>
      </c>
      <c r="N2008" t="str">
        <f>IF(All_Tasks!N2008="","",All_Tasks!N2008)</f>
        <v/>
      </c>
      <c r="O2008" t="str">
        <f>IF(All_Tasks!O2008="","",All_Tasks!O2008)</f>
        <v/>
      </c>
      <c r="P2008" s="181">
        <f>IF(All_Tasks!P2008="",0,All_Tasks!P2008)</f>
        <v>0</v>
      </c>
      <c r="Q2008" s="181">
        <f>IF(All_Tasks!Q2008="",0,All_Tasks!Q2008)</f>
        <v>0</v>
      </c>
      <c r="R2008" s="181">
        <f>IF(All_Tasks!R2008="",0,All_Tasks!R2008)</f>
        <v>0</v>
      </c>
      <c r="S2008" s="181" t="str">
        <f>IF(All_Tasks!S2008="","",All_Tasks!S2008)</f>
        <v/>
      </c>
      <c r="T2008" t="str">
        <f>IF(All_Tasks!T2008="","",All_Tasks!T2008)</f>
        <v/>
      </c>
      <c r="U2008" t="str">
        <f>IF(All_Tasks!U2008="","",All_Tasks!U2008)</f>
        <v/>
      </c>
      <c r="V2008">
        <f>IF(A2008="",0,IFERROR(MATCH(A2008,Scope_Labor_Rates!$A$6:$A$46,0)+5,0))</f>
        <v>0</v>
      </c>
      <c r="W2008" s="178">
        <f>IF(V2008&gt;0,INDEX(Scope_Labor_Rates!$C$6:$C$46,V2008-5),0)</f>
        <v>0</v>
      </c>
      <c r="X2008" s="178">
        <f>IF(V2008&gt;0,INDEX(Scope_Labor_Rates!$C$6:$C$46,V2008-5),0)</f>
        <v>0</v>
      </c>
      <c r="Y2008" s="180">
        <f>IF(V2008&gt;0,INDEX(Scope_Labor_Rates!$S$6:$S$46,V2008-5),0)</f>
        <v>0</v>
      </c>
      <c r="Z2008" s="180">
        <f>IF(V2008&gt;0,INDEX(Scope_Labor_Rates!$R$6:$R$46,V2008-5),1)</f>
        <v>1</v>
      </c>
      <c r="AA2008" s="231">
        <f t="shared" si="279"/>
        <v>0</v>
      </c>
      <c r="AB2008" t="str">
        <f t="shared" si="280"/>
        <v/>
      </c>
      <c r="AC2008" s="178" t="str">
        <f t="shared" si="281"/>
        <v/>
      </c>
      <c r="AD2008" s="181">
        <f t="shared" si="282"/>
        <v>0</v>
      </c>
      <c r="AE2008" s="178">
        <f>IF(V2008&gt;0,P2008*INDEX(Scope_Labor_Rates!$E$6:$E$46,V2008-5),0)</f>
        <v>0</v>
      </c>
      <c r="AF2008" s="181">
        <f>IF(V2008&gt;0,AE2008*INDEX(Scope_Labor_Rates!$D$6:$D$46,V2008-5)*AA2008,0)</f>
        <v>0</v>
      </c>
      <c r="AG2008" s="178">
        <f>IF(V2008&gt;0,P2008*INDEX(Scope_Labor_Rates!$G$6:$G$46,V2008-5),0)</f>
        <v>0</v>
      </c>
      <c r="AH2008" s="181">
        <f>IF(V2008&gt;0,AG2008*INDEX(Scope_Labor_Rates!$F$6:$F$46,V2008-5)*AA2008,0)</f>
        <v>0</v>
      </c>
      <c r="AI2008" s="178">
        <f>IF(V2008&gt;0,P2008*INDEX(Scope_Labor_Rates!$I$6:$I$46,V2008-5),0)</f>
        <v>0</v>
      </c>
      <c r="AJ2008" s="181">
        <f>IF(V2008&gt;0,AI2008*INDEX(Scope_Labor_Rates!$H$6:$H$46,V2008-5)*AA2008,0)</f>
        <v>0</v>
      </c>
      <c r="AK2008" s="178">
        <f>IF(V2008&gt;0,P2008*INDEX(Scope_Labor_Rates!$K$6:$K$46,V2008-5),0)</f>
        <v>0</v>
      </c>
      <c r="AL2008" s="181">
        <f>IF(V2008&gt;0,AK2008*INDEX(Scope_Labor_Rates!$J$6:$J$46,V2008-5)*AA2008,0)</f>
        <v>0</v>
      </c>
      <c r="AM2008" s="178">
        <f>IF(V2008&gt;0,P2008*INDEX(Scope_Labor_Rates!$M$6:$M$46,V2008-5),0)</f>
        <v>0</v>
      </c>
      <c r="AN2008" s="178">
        <f>IF(V2008&gt;0,AM2008*INDEX(Scope_Labor_Rates!$L$6:$L$46,V2008-5)*AA2008,0)</f>
        <v>0</v>
      </c>
      <c r="AO2008" s="178">
        <f>IF(V2008&gt;0,P2008*INDEX(Scope_Labor_Rates!$O$6:$O$46,V2008-5)*AA2008,0)</f>
        <v>0</v>
      </c>
      <c r="AP2008" s="181">
        <f>IF(V2008&gt;0,P2008*INDEX(Scope_Labor_Rates!$Q$6:$Q$46,V2008-5)*AA2008,0)</f>
        <v>0</v>
      </c>
      <c r="AQ2008" s="178">
        <f t="shared" si="283"/>
        <v>0</v>
      </c>
      <c r="AR2008" s="178">
        <f t="shared" si="284"/>
        <v>0</v>
      </c>
      <c r="AS2008" s="178">
        <f t="shared" si="285"/>
        <v>0</v>
      </c>
      <c r="AT2008" s="178">
        <f t="shared" si="286"/>
        <v>0</v>
      </c>
      <c r="AU2008">
        <f t="shared" si="287"/>
        <v>0</v>
      </c>
    </row>
    <row r="2009" spans="1:47">
      <c r="A2009" t="str">
        <f>IF(All_Tasks!A2009="","",All_Tasks!A2009)</f>
        <v/>
      </c>
      <c r="B2009" t="str">
        <f>IF(All_Tasks!B2009="","",All_Tasks!B2009)</f>
        <v/>
      </c>
      <c r="C2009" t="str">
        <f>IF(All_Tasks!C2009="","",All_Tasks!C2009)</f>
        <v/>
      </c>
      <c r="D2009" t="str">
        <f>IF(All_Tasks!D2009="","",All_Tasks!D2009)</f>
        <v/>
      </c>
      <c r="E2009" t="str">
        <f>IF(All_Tasks!V2009&lt;&gt;"",All_Tasks!V2009,IF(All_Tasks!E2009&lt;&gt;"",All_Tasks!E2009,""))</f>
        <v/>
      </c>
      <c r="F2009" t="str">
        <f>IF(All_Tasks!F2009="","",All_Tasks!F2009)</f>
        <v/>
      </c>
      <c r="G2009" t="str">
        <f>IF(All_Tasks!G2009="","",All_Tasks!G2009)</f>
        <v/>
      </c>
      <c r="H2009" s="231" t="str">
        <f>IF(All_Tasks!H2009="","",All_Tasks!H2009)</f>
        <v/>
      </c>
      <c r="I2009" t="str">
        <f>IF(All_Tasks!I2009="","",All_Tasks!I2009)</f>
        <v/>
      </c>
      <c r="J2009" t="str">
        <f>IF(All_Tasks!J2009="","",All_Tasks!J2009)</f>
        <v/>
      </c>
      <c r="K2009" t="str">
        <f>IF(All_Tasks!K2009="","",All_Tasks!K2009)</f>
        <v/>
      </c>
      <c r="L2009" s="231" t="str">
        <f>IF(All_Tasks!L2009="","",All_Tasks!L2009)</f>
        <v/>
      </c>
      <c r="M2009" t="str">
        <f>IF(All_Tasks!M2009="","",All_Tasks!M2009)</f>
        <v/>
      </c>
      <c r="N2009" t="str">
        <f>IF(All_Tasks!N2009="","",All_Tasks!N2009)</f>
        <v/>
      </c>
      <c r="O2009" t="str">
        <f>IF(All_Tasks!O2009="","",All_Tasks!O2009)</f>
        <v/>
      </c>
      <c r="P2009" s="181">
        <f>IF(All_Tasks!P2009="",0,All_Tasks!P2009)</f>
        <v>0</v>
      </c>
      <c r="Q2009" s="181">
        <f>IF(All_Tasks!Q2009="",0,All_Tasks!Q2009)</f>
        <v>0</v>
      </c>
      <c r="R2009" s="181">
        <f>IF(All_Tasks!R2009="",0,All_Tasks!R2009)</f>
        <v>0</v>
      </c>
      <c r="S2009" s="181" t="str">
        <f>IF(All_Tasks!S2009="","",All_Tasks!S2009)</f>
        <v/>
      </c>
      <c r="T2009" t="str">
        <f>IF(All_Tasks!T2009="","",All_Tasks!T2009)</f>
        <v/>
      </c>
      <c r="U2009" t="str">
        <f>IF(All_Tasks!U2009="","",All_Tasks!U2009)</f>
        <v/>
      </c>
      <c r="V2009">
        <f>IF(A2009="",0,IFERROR(MATCH(A2009,Scope_Labor_Rates!$A$6:$A$46,0)+5,0))</f>
        <v>0</v>
      </c>
      <c r="W2009" s="178">
        <f>IF(V2009&gt;0,INDEX(Scope_Labor_Rates!$C$6:$C$46,V2009-5),0)</f>
        <v>0</v>
      </c>
      <c r="X2009" s="178">
        <f>IF(V2009&gt;0,INDEX(Scope_Labor_Rates!$C$6:$C$46,V2009-5),0)</f>
        <v>0</v>
      </c>
      <c r="Y2009" s="180">
        <f>IF(V2009&gt;0,INDEX(Scope_Labor_Rates!$S$6:$S$46,V2009-5),0)</f>
        <v>0</v>
      </c>
      <c r="Z2009" s="180">
        <f>IF(V2009&gt;0,INDEX(Scope_Labor_Rates!$R$6:$R$46,V2009-5),1)</f>
        <v>1</v>
      </c>
      <c r="AA2009" s="231">
        <f t="shared" si="279"/>
        <v>0</v>
      </c>
      <c r="AB2009" t="str">
        <f t="shared" si="280"/>
        <v/>
      </c>
      <c r="AC2009" s="178" t="str">
        <f t="shared" si="281"/>
        <v/>
      </c>
      <c r="AD2009" s="181">
        <f t="shared" si="282"/>
        <v>0</v>
      </c>
      <c r="AE2009" s="178">
        <f>IF(V2009&gt;0,P2009*INDEX(Scope_Labor_Rates!$E$6:$E$46,V2009-5),0)</f>
        <v>0</v>
      </c>
      <c r="AF2009" s="181">
        <f>IF(V2009&gt;0,AE2009*INDEX(Scope_Labor_Rates!$D$6:$D$46,V2009-5)*AA2009,0)</f>
        <v>0</v>
      </c>
      <c r="AG2009" s="178">
        <f>IF(V2009&gt;0,P2009*INDEX(Scope_Labor_Rates!$G$6:$G$46,V2009-5),0)</f>
        <v>0</v>
      </c>
      <c r="AH2009" s="181">
        <f>IF(V2009&gt;0,AG2009*INDEX(Scope_Labor_Rates!$F$6:$F$46,V2009-5)*AA2009,0)</f>
        <v>0</v>
      </c>
      <c r="AI2009" s="178">
        <f>IF(V2009&gt;0,P2009*INDEX(Scope_Labor_Rates!$I$6:$I$46,V2009-5),0)</f>
        <v>0</v>
      </c>
      <c r="AJ2009" s="181">
        <f>IF(V2009&gt;0,AI2009*INDEX(Scope_Labor_Rates!$H$6:$H$46,V2009-5)*AA2009,0)</f>
        <v>0</v>
      </c>
      <c r="AK2009" s="178">
        <f>IF(V2009&gt;0,P2009*INDEX(Scope_Labor_Rates!$K$6:$K$46,V2009-5),0)</f>
        <v>0</v>
      </c>
      <c r="AL2009" s="181">
        <f>IF(V2009&gt;0,AK2009*INDEX(Scope_Labor_Rates!$J$6:$J$46,V2009-5)*AA2009,0)</f>
        <v>0</v>
      </c>
      <c r="AM2009" s="178">
        <f>IF(V2009&gt;0,P2009*INDEX(Scope_Labor_Rates!$M$6:$M$46,V2009-5),0)</f>
        <v>0</v>
      </c>
      <c r="AN2009" s="178">
        <f>IF(V2009&gt;0,AM2009*INDEX(Scope_Labor_Rates!$L$6:$L$46,V2009-5)*AA2009,0)</f>
        <v>0</v>
      </c>
      <c r="AO2009" s="178">
        <f>IF(V2009&gt;0,P2009*INDEX(Scope_Labor_Rates!$O$6:$O$46,V2009-5)*AA2009,0)</f>
        <v>0</v>
      </c>
      <c r="AP2009" s="181">
        <f>IF(V2009&gt;0,P2009*INDEX(Scope_Labor_Rates!$Q$6:$Q$46,V2009-5)*AA2009,0)</f>
        <v>0</v>
      </c>
      <c r="AQ2009" s="178">
        <f t="shared" si="283"/>
        <v>0</v>
      </c>
      <c r="AR2009" s="178">
        <f t="shared" si="284"/>
        <v>0</v>
      </c>
      <c r="AS2009" s="178">
        <f t="shared" si="285"/>
        <v>0</v>
      </c>
      <c r="AT2009" s="178">
        <f t="shared" si="286"/>
        <v>0</v>
      </c>
      <c r="AU2009">
        <f t="shared" si="287"/>
        <v>0</v>
      </c>
    </row>
    <row r="2010" spans="1:47">
      <c r="A2010" t="str">
        <f>IF(All_Tasks!A2010="","",All_Tasks!A2010)</f>
        <v/>
      </c>
      <c r="B2010" t="str">
        <f>IF(All_Tasks!B2010="","",All_Tasks!B2010)</f>
        <v/>
      </c>
      <c r="C2010" t="str">
        <f>IF(All_Tasks!C2010="","",All_Tasks!C2010)</f>
        <v/>
      </c>
      <c r="D2010" t="str">
        <f>IF(All_Tasks!D2010="","",All_Tasks!D2010)</f>
        <v/>
      </c>
      <c r="E2010" t="str">
        <f>IF(All_Tasks!V2010&lt;&gt;"",All_Tasks!V2010,IF(All_Tasks!E2010&lt;&gt;"",All_Tasks!E2010,""))</f>
        <v/>
      </c>
      <c r="F2010" t="str">
        <f>IF(All_Tasks!F2010="","",All_Tasks!F2010)</f>
        <v/>
      </c>
      <c r="G2010" t="str">
        <f>IF(All_Tasks!G2010="","",All_Tasks!G2010)</f>
        <v/>
      </c>
      <c r="H2010" s="231" t="str">
        <f>IF(All_Tasks!H2010="","",All_Tasks!H2010)</f>
        <v/>
      </c>
      <c r="I2010" t="str">
        <f>IF(All_Tasks!I2010="","",All_Tasks!I2010)</f>
        <v/>
      </c>
      <c r="J2010" t="str">
        <f>IF(All_Tasks!J2010="","",All_Tasks!J2010)</f>
        <v/>
      </c>
      <c r="K2010" t="str">
        <f>IF(All_Tasks!K2010="","",All_Tasks!K2010)</f>
        <v/>
      </c>
      <c r="L2010" s="231" t="str">
        <f>IF(All_Tasks!L2010="","",All_Tasks!L2010)</f>
        <v/>
      </c>
      <c r="M2010" t="str">
        <f>IF(All_Tasks!M2010="","",All_Tasks!M2010)</f>
        <v/>
      </c>
      <c r="N2010" t="str">
        <f>IF(All_Tasks!N2010="","",All_Tasks!N2010)</f>
        <v/>
      </c>
      <c r="O2010" t="str">
        <f>IF(All_Tasks!O2010="","",All_Tasks!O2010)</f>
        <v/>
      </c>
      <c r="P2010" s="181">
        <f>IF(All_Tasks!P2010="",0,All_Tasks!P2010)</f>
        <v>0</v>
      </c>
      <c r="Q2010" s="181">
        <f>IF(All_Tasks!Q2010="",0,All_Tasks!Q2010)</f>
        <v>0</v>
      </c>
      <c r="R2010" s="181">
        <f>IF(All_Tasks!R2010="",0,All_Tasks!R2010)</f>
        <v>0</v>
      </c>
      <c r="S2010" s="181" t="str">
        <f>IF(All_Tasks!S2010="","",All_Tasks!S2010)</f>
        <v/>
      </c>
      <c r="T2010" t="str">
        <f>IF(All_Tasks!T2010="","",All_Tasks!T2010)</f>
        <v/>
      </c>
      <c r="U2010" t="str">
        <f>IF(All_Tasks!U2010="","",All_Tasks!U2010)</f>
        <v/>
      </c>
      <c r="V2010">
        <f>IF(A2010="",0,IFERROR(MATCH(A2010,Scope_Labor_Rates!$A$6:$A$46,0)+5,0))</f>
        <v>0</v>
      </c>
      <c r="W2010" s="178">
        <f>IF(V2010&gt;0,INDEX(Scope_Labor_Rates!$C$6:$C$46,V2010-5),0)</f>
        <v>0</v>
      </c>
      <c r="X2010" s="178">
        <f>IF(V2010&gt;0,INDEX(Scope_Labor_Rates!$C$6:$C$46,V2010-5),0)</f>
        <v>0</v>
      </c>
      <c r="Y2010" s="180">
        <f>IF(V2010&gt;0,INDEX(Scope_Labor_Rates!$S$6:$S$46,V2010-5),0)</f>
        <v>0</v>
      </c>
      <c r="Z2010" s="180">
        <f>IF(V2010&gt;0,INDEX(Scope_Labor_Rates!$R$6:$R$46,V2010-5),1)</f>
        <v>1</v>
      </c>
      <c r="AA2010" s="231">
        <f t="shared" si="279"/>
        <v>0</v>
      </c>
      <c r="AB2010" t="str">
        <f t="shared" si="280"/>
        <v/>
      </c>
      <c r="AC2010" s="178" t="str">
        <f t="shared" si="281"/>
        <v/>
      </c>
      <c r="AD2010" s="181">
        <f t="shared" si="282"/>
        <v>0</v>
      </c>
      <c r="AE2010" s="178">
        <f>IF(V2010&gt;0,P2010*INDEX(Scope_Labor_Rates!$E$6:$E$46,V2010-5),0)</f>
        <v>0</v>
      </c>
      <c r="AF2010" s="181">
        <f>IF(V2010&gt;0,AE2010*INDEX(Scope_Labor_Rates!$D$6:$D$46,V2010-5)*AA2010,0)</f>
        <v>0</v>
      </c>
      <c r="AG2010" s="178">
        <f>IF(V2010&gt;0,P2010*INDEX(Scope_Labor_Rates!$G$6:$G$46,V2010-5),0)</f>
        <v>0</v>
      </c>
      <c r="AH2010" s="181">
        <f>IF(V2010&gt;0,AG2010*INDEX(Scope_Labor_Rates!$F$6:$F$46,V2010-5)*AA2010,0)</f>
        <v>0</v>
      </c>
      <c r="AI2010" s="178">
        <f>IF(V2010&gt;0,P2010*INDEX(Scope_Labor_Rates!$I$6:$I$46,V2010-5),0)</f>
        <v>0</v>
      </c>
      <c r="AJ2010" s="181">
        <f>IF(V2010&gt;0,AI2010*INDEX(Scope_Labor_Rates!$H$6:$H$46,V2010-5)*AA2010,0)</f>
        <v>0</v>
      </c>
      <c r="AK2010" s="178">
        <f>IF(V2010&gt;0,P2010*INDEX(Scope_Labor_Rates!$K$6:$K$46,V2010-5),0)</f>
        <v>0</v>
      </c>
      <c r="AL2010" s="181">
        <f>IF(V2010&gt;0,AK2010*INDEX(Scope_Labor_Rates!$J$6:$J$46,V2010-5)*AA2010,0)</f>
        <v>0</v>
      </c>
      <c r="AM2010" s="178">
        <f>IF(V2010&gt;0,P2010*INDEX(Scope_Labor_Rates!$M$6:$M$46,V2010-5),0)</f>
        <v>0</v>
      </c>
      <c r="AN2010" s="178">
        <f>IF(V2010&gt;0,AM2010*INDEX(Scope_Labor_Rates!$L$6:$L$46,V2010-5)*AA2010,0)</f>
        <v>0</v>
      </c>
      <c r="AO2010" s="178">
        <f>IF(V2010&gt;0,P2010*INDEX(Scope_Labor_Rates!$O$6:$O$46,V2010-5)*AA2010,0)</f>
        <v>0</v>
      </c>
      <c r="AP2010" s="181">
        <f>IF(V2010&gt;0,P2010*INDEX(Scope_Labor_Rates!$Q$6:$Q$46,V2010-5)*AA2010,0)</f>
        <v>0</v>
      </c>
      <c r="AQ2010" s="178">
        <f t="shared" si="283"/>
        <v>0</v>
      </c>
      <c r="AR2010" s="178">
        <f t="shared" si="284"/>
        <v>0</v>
      </c>
      <c r="AS2010" s="178">
        <f t="shared" si="285"/>
        <v>0</v>
      </c>
      <c r="AT2010" s="178">
        <f t="shared" si="286"/>
        <v>0</v>
      </c>
      <c r="AU2010">
        <f t="shared" si="287"/>
        <v>0</v>
      </c>
    </row>
    <row r="2011" spans="1:47">
      <c r="A2011" t="str">
        <f>IF(All_Tasks!A2011="","",All_Tasks!A2011)</f>
        <v/>
      </c>
      <c r="B2011" t="str">
        <f>IF(All_Tasks!B2011="","",All_Tasks!B2011)</f>
        <v/>
      </c>
      <c r="C2011" t="str">
        <f>IF(All_Tasks!C2011="","",All_Tasks!C2011)</f>
        <v/>
      </c>
      <c r="D2011" t="str">
        <f>IF(All_Tasks!D2011="","",All_Tasks!D2011)</f>
        <v/>
      </c>
      <c r="E2011" t="str">
        <f>IF(All_Tasks!V2011&lt;&gt;"",All_Tasks!V2011,IF(All_Tasks!E2011&lt;&gt;"",All_Tasks!E2011,""))</f>
        <v/>
      </c>
      <c r="F2011" t="str">
        <f>IF(All_Tasks!F2011="","",All_Tasks!F2011)</f>
        <v/>
      </c>
      <c r="G2011" t="str">
        <f>IF(All_Tasks!G2011="","",All_Tasks!G2011)</f>
        <v/>
      </c>
      <c r="H2011" s="231" t="str">
        <f>IF(All_Tasks!H2011="","",All_Tasks!H2011)</f>
        <v/>
      </c>
      <c r="I2011" t="str">
        <f>IF(All_Tasks!I2011="","",All_Tasks!I2011)</f>
        <v/>
      </c>
      <c r="J2011" t="str">
        <f>IF(All_Tasks!J2011="","",All_Tasks!J2011)</f>
        <v/>
      </c>
      <c r="K2011" t="str">
        <f>IF(All_Tasks!K2011="","",All_Tasks!K2011)</f>
        <v/>
      </c>
      <c r="L2011" s="231" t="str">
        <f>IF(All_Tasks!L2011="","",All_Tasks!L2011)</f>
        <v/>
      </c>
      <c r="M2011" t="str">
        <f>IF(All_Tasks!M2011="","",All_Tasks!M2011)</f>
        <v/>
      </c>
      <c r="N2011" t="str">
        <f>IF(All_Tasks!N2011="","",All_Tasks!N2011)</f>
        <v/>
      </c>
      <c r="O2011" t="str">
        <f>IF(All_Tasks!O2011="","",All_Tasks!O2011)</f>
        <v/>
      </c>
      <c r="P2011" s="181">
        <f>IF(All_Tasks!P2011="",0,All_Tasks!P2011)</f>
        <v>0</v>
      </c>
      <c r="Q2011" s="181">
        <f>IF(All_Tasks!Q2011="",0,All_Tasks!Q2011)</f>
        <v>0</v>
      </c>
      <c r="R2011" s="181">
        <f>IF(All_Tasks!R2011="",0,All_Tasks!R2011)</f>
        <v>0</v>
      </c>
      <c r="S2011" s="181" t="str">
        <f>IF(All_Tasks!S2011="","",All_Tasks!S2011)</f>
        <v/>
      </c>
      <c r="T2011" t="str">
        <f>IF(All_Tasks!T2011="","",All_Tasks!T2011)</f>
        <v/>
      </c>
      <c r="U2011" t="str">
        <f>IF(All_Tasks!U2011="","",All_Tasks!U2011)</f>
        <v/>
      </c>
      <c r="V2011">
        <f>IF(A2011="",0,IFERROR(MATCH(A2011,Scope_Labor_Rates!$A$6:$A$46,0)+5,0))</f>
        <v>0</v>
      </c>
      <c r="W2011" s="178">
        <f>IF(V2011&gt;0,INDEX(Scope_Labor_Rates!$C$6:$C$46,V2011-5),0)</f>
        <v>0</v>
      </c>
      <c r="X2011" s="178">
        <f>IF(V2011&gt;0,INDEX(Scope_Labor_Rates!$C$6:$C$46,V2011-5),0)</f>
        <v>0</v>
      </c>
      <c r="Y2011" s="180">
        <f>IF(V2011&gt;0,INDEX(Scope_Labor_Rates!$S$6:$S$46,V2011-5),0)</f>
        <v>0</v>
      </c>
      <c r="Z2011" s="180">
        <f>IF(V2011&gt;0,INDEX(Scope_Labor_Rates!$R$6:$R$46,V2011-5),1)</f>
        <v>1</v>
      </c>
      <c r="AA2011" s="231">
        <f t="shared" si="279"/>
        <v>0</v>
      </c>
      <c r="AB2011" t="str">
        <f t="shared" si="280"/>
        <v/>
      </c>
      <c r="AC2011" s="178" t="str">
        <f t="shared" si="281"/>
        <v/>
      </c>
      <c r="AD2011" s="181">
        <f t="shared" si="282"/>
        <v>0</v>
      </c>
      <c r="AE2011" s="178">
        <f>IF(V2011&gt;0,P2011*INDEX(Scope_Labor_Rates!$E$6:$E$46,V2011-5),0)</f>
        <v>0</v>
      </c>
      <c r="AF2011" s="181">
        <f>IF(V2011&gt;0,AE2011*INDEX(Scope_Labor_Rates!$D$6:$D$46,V2011-5)*AA2011,0)</f>
        <v>0</v>
      </c>
      <c r="AG2011" s="178">
        <f>IF(V2011&gt;0,P2011*INDEX(Scope_Labor_Rates!$G$6:$G$46,V2011-5),0)</f>
        <v>0</v>
      </c>
      <c r="AH2011" s="181">
        <f>IF(V2011&gt;0,AG2011*INDEX(Scope_Labor_Rates!$F$6:$F$46,V2011-5)*AA2011,0)</f>
        <v>0</v>
      </c>
      <c r="AI2011" s="178">
        <f>IF(V2011&gt;0,P2011*INDEX(Scope_Labor_Rates!$I$6:$I$46,V2011-5),0)</f>
        <v>0</v>
      </c>
      <c r="AJ2011" s="181">
        <f>IF(V2011&gt;0,AI2011*INDEX(Scope_Labor_Rates!$H$6:$H$46,V2011-5)*AA2011,0)</f>
        <v>0</v>
      </c>
      <c r="AK2011" s="178">
        <f>IF(V2011&gt;0,P2011*INDEX(Scope_Labor_Rates!$K$6:$K$46,V2011-5),0)</f>
        <v>0</v>
      </c>
      <c r="AL2011" s="181">
        <f>IF(V2011&gt;0,AK2011*INDEX(Scope_Labor_Rates!$J$6:$J$46,V2011-5)*AA2011,0)</f>
        <v>0</v>
      </c>
      <c r="AM2011" s="178">
        <f>IF(V2011&gt;0,P2011*INDEX(Scope_Labor_Rates!$M$6:$M$46,V2011-5),0)</f>
        <v>0</v>
      </c>
      <c r="AN2011" s="178">
        <f>IF(V2011&gt;0,AM2011*INDEX(Scope_Labor_Rates!$L$6:$L$46,V2011-5)*AA2011,0)</f>
        <v>0</v>
      </c>
      <c r="AO2011" s="178">
        <f>IF(V2011&gt;0,P2011*INDEX(Scope_Labor_Rates!$O$6:$O$46,V2011-5)*AA2011,0)</f>
        <v>0</v>
      </c>
      <c r="AP2011" s="181">
        <f>IF(V2011&gt;0,P2011*INDEX(Scope_Labor_Rates!$Q$6:$Q$46,V2011-5)*AA2011,0)</f>
        <v>0</v>
      </c>
      <c r="AQ2011" s="178">
        <f t="shared" si="283"/>
        <v>0</v>
      </c>
      <c r="AR2011" s="178">
        <f t="shared" si="284"/>
        <v>0</v>
      </c>
      <c r="AS2011" s="178">
        <f t="shared" si="285"/>
        <v>0</v>
      </c>
      <c r="AT2011" s="178">
        <f t="shared" si="286"/>
        <v>0</v>
      </c>
      <c r="AU2011">
        <f t="shared" si="287"/>
        <v>0</v>
      </c>
    </row>
    <row r="2012" spans="1:47">
      <c r="A2012" t="str">
        <f>IF(All_Tasks!A2012="","",All_Tasks!A2012)</f>
        <v/>
      </c>
      <c r="B2012" t="str">
        <f>IF(All_Tasks!B2012="","",All_Tasks!B2012)</f>
        <v/>
      </c>
      <c r="C2012" t="str">
        <f>IF(All_Tasks!C2012="","",All_Tasks!C2012)</f>
        <v/>
      </c>
      <c r="D2012" t="str">
        <f>IF(All_Tasks!D2012="","",All_Tasks!D2012)</f>
        <v/>
      </c>
      <c r="E2012" t="str">
        <f>IF(All_Tasks!V2012&lt;&gt;"",All_Tasks!V2012,IF(All_Tasks!E2012&lt;&gt;"",All_Tasks!E2012,""))</f>
        <v/>
      </c>
      <c r="F2012" t="str">
        <f>IF(All_Tasks!F2012="","",All_Tasks!F2012)</f>
        <v/>
      </c>
      <c r="G2012" t="str">
        <f>IF(All_Tasks!G2012="","",All_Tasks!G2012)</f>
        <v/>
      </c>
      <c r="H2012" s="231" t="str">
        <f>IF(All_Tasks!H2012="","",All_Tasks!H2012)</f>
        <v/>
      </c>
      <c r="I2012" t="str">
        <f>IF(All_Tasks!I2012="","",All_Tasks!I2012)</f>
        <v/>
      </c>
      <c r="J2012" t="str">
        <f>IF(All_Tasks!J2012="","",All_Tasks!J2012)</f>
        <v/>
      </c>
      <c r="K2012" t="str">
        <f>IF(All_Tasks!K2012="","",All_Tasks!K2012)</f>
        <v/>
      </c>
      <c r="L2012" s="231" t="str">
        <f>IF(All_Tasks!L2012="","",All_Tasks!L2012)</f>
        <v/>
      </c>
      <c r="M2012" t="str">
        <f>IF(All_Tasks!M2012="","",All_Tasks!M2012)</f>
        <v/>
      </c>
      <c r="N2012" t="str">
        <f>IF(All_Tasks!N2012="","",All_Tasks!N2012)</f>
        <v/>
      </c>
      <c r="O2012" t="str">
        <f>IF(All_Tasks!O2012="","",All_Tasks!O2012)</f>
        <v/>
      </c>
      <c r="P2012" s="181">
        <f>IF(All_Tasks!P2012="",0,All_Tasks!P2012)</f>
        <v>0</v>
      </c>
      <c r="Q2012" s="181">
        <f>IF(All_Tasks!Q2012="",0,All_Tasks!Q2012)</f>
        <v>0</v>
      </c>
      <c r="R2012" s="181">
        <f>IF(All_Tasks!R2012="",0,All_Tasks!R2012)</f>
        <v>0</v>
      </c>
      <c r="S2012" s="181" t="str">
        <f>IF(All_Tasks!S2012="","",All_Tasks!S2012)</f>
        <v/>
      </c>
      <c r="T2012" t="str">
        <f>IF(All_Tasks!T2012="","",All_Tasks!T2012)</f>
        <v/>
      </c>
      <c r="U2012" t="str">
        <f>IF(All_Tasks!U2012="","",All_Tasks!U2012)</f>
        <v/>
      </c>
      <c r="V2012">
        <f>IF(A2012="",0,IFERROR(MATCH(A2012,Scope_Labor_Rates!$A$6:$A$46,0)+5,0))</f>
        <v>0</v>
      </c>
      <c r="W2012" s="178">
        <f>IF(V2012&gt;0,INDEX(Scope_Labor_Rates!$C$6:$C$46,V2012-5),0)</f>
        <v>0</v>
      </c>
      <c r="X2012" s="178">
        <f>IF(V2012&gt;0,INDEX(Scope_Labor_Rates!$C$6:$C$46,V2012-5),0)</f>
        <v>0</v>
      </c>
      <c r="Y2012" s="180">
        <f>IF(V2012&gt;0,INDEX(Scope_Labor_Rates!$S$6:$S$46,V2012-5),0)</f>
        <v>0</v>
      </c>
      <c r="Z2012" s="180">
        <f>IF(V2012&gt;0,INDEX(Scope_Labor_Rates!$R$6:$R$46,V2012-5),1)</f>
        <v>1</v>
      </c>
      <c r="AA2012" s="231">
        <f t="shared" si="279"/>
        <v>0</v>
      </c>
      <c r="AB2012" t="str">
        <f t="shared" si="280"/>
        <v/>
      </c>
      <c r="AC2012" s="178" t="str">
        <f t="shared" si="281"/>
        <v/>
      </c>
      <c r="AD2012" s="181">
        <f t="shared" si="282"/>
        <v>0</v>
      </c>
      <c r="AE2012" s="178">
        <f>IF(V2012&gt;0,P2012*INDEX(Scope_Labor_Rates!$E$6:$E$46,V2012-5),0)</f>
        <v>0</v>
      </c>
      <c r="AF2012" s="181">
        <f>IF(V2012&gt;0,AE2012*INDEX(Scope_Labor_Rates!$D$6:$D$46,V2012-5)*AA2012,0)</f>
        <v>0</v>
      </c>
      <c r="AG2012" s="178">
        <f>IF(V2012&gt;0,P2012*INDEX(Scope_Labor_Rates!$G$6:$G$46,V2012-5),0)</f>
        <v>0</v>
      </c>
      <c r="AH2012" s="181">
        <f>IF(V2012&gt;0,AG2012*INDEX(Scope_Labor_Rates!$F$6:$F$46,V2012-5)*AA2012,0)</f>
        <v>0</v>
      </c>
      <c r="AI2012" s="178">
        <f>IF(V2012&gt;0,P2012*INDEX(Scope_Labor_Rates!$I$6:$I$46,V2012-5),0)</f>
        <v>0</v>
      </c>
      <c r="AJ2012" s="181">
        <f>IF(V2012&gt;0,AI2012*INDEX(Scope_Labor_Rates!$H$6:$H$46,V2012-5)*AA2012,0)</f>
        <v>0</v>
      </c>
      <c r="AK2012" s="178">
        <f>IF(V2012&gt;0,P2012*INDEX(Scope_Labor_Rates!$K$6:$K$46,V2012-5),0)</f>
        <v>0</v>
      </c>
      <c r="AL2012" s="181">
        <f>IF(V2012&gt;0,AK2012*INDEX(Scope_Labor_Rates!$J$6:$J$46,V2012-5)*AA2012,0)</f>
        <v>0</v>
      </c>
      <c r="AM2012" s="178">
        <f>IF(V2012&gt;0,P2012*INDEX(Scope_Labor_Rates!$M$6:$M$46,V2012-5),0)</f>
        <v>0</v>
      </c>
      <c r="AN2012" s="178">
        <f>IF(V2012&gt;0,AM2012*INDEX(Scope_Labor_Rates!$L$6:$L$46,V2012-5)*AA2012,0)</f>
        <v>0</v>
      </c>
      <c r="AO2012" s="178">
        <f>IF(V2012&gt;0,P2012*INDEX(Scope_Labor_Rates!$O$6:$O$46,V2012-5)*AA2012,0)</f>
        <v>0</v>
      </c>
      <c r="AP2012" s="181">
        <f>IF(V2012&gt;0,P2012*INDEX(Scope_Labor_Rates!$Q$6:$Q$46,V2012-5)*AA2012,0)</f>
        <v>0</v>
      </c>
      <c r="AQ2012" s="178">
        <f t="shared" si="283"/>
        <v>0</v>
      </c>
      <c r="AR2012" s="178">
        <f t="shared" si="284"/>
        <v>0</v>
      </c>
      <c r="AS2012" s="178">
        <f t="shared" si="285"/>
        <v>0</v>
      </c>
      <c r="AT2012" s="178">
        <f t="shared" si="286"/>
        <v>0</v>
      </c>
      <c r="AU2012">
        <f t="shared" si="287"/>
        <v>0</v>
      </c>
    </row>
    <row r="2013" spans="1:47">
      <c r="A2013" t="str">
        <f>IF(All_Tasks!A2013="","",All_Tasks!A2013)</f>
        <v/>
      </c>
      <c r="B2013" t="str">
        <f>IF(All_Tasks!B2013="","",All_Tasks!B2013)</f>
        <v/>
      </c>
      <c r="C2013" t="str">
        <f>IF(All_Tasks!C2013="","",All_Tasks!C2013)</f>
        <v/>
      </c>
      <c r="D2013" t="str">
        <f>IF(All_Tasks!D2013="","",All_Tasks!D2013)</f>
        <v/>
      </c>
      <c r="E2013" t="str">
        <f>IF(All_Tasks!V2013&lt;&gt;"",All_Tasks!V2013,IF(All_Tasks!E2013&lt;&gt;"",All_Tasks!E2013,""))</f>
        <v/>
      </c>
      <c r="F2013" t="str">
        <f>IF(All_Tasks!F2013="","",All_Tasks!F2013)</f>
        <v/>
      </c>
      <c r="G2013" t="str">
        <f>IF(All_Tasks!G2013="","",All_Tasks!G2013)</f>
        <v/>
      </c>
      <c r="H2013" s="231" t="str">
        <f>IF(All_Tasks!H2013="","",All_Tasks!H2013)</f>
        <v/>
      </c>
      <c r="I2013" t="str">
        <f>IF(All_Tasks!I2013="","",All_Tasks!I2013)</f>
        <v/>
      </c>
      <c r="J2013" t="str">
        <f>IF(All_Tasks!J2013="","",All_Tasks!J2013)</f>
        <v/>
      </c>
      <c r="K2013" t="str">
        <f>IF(All_Tasks!K2013="","",All_Tasks!K2013)</f>
        <v/>
      </c>
      <c r="L2013" s="231" t="str">
        <f>IF(All_Tasks!L2013="","",All_Tasks!L2013)</f>
        <v/>
      </c>
      <c r="M2013" t="str">
        <f>IF(All_Tasks!M2013="","",All_Tasks!M2013)</f>
        <v/>
      </c>
      <c r="N2013" t="str">
        <f>IF(All_Tasks!N2013="","",All_Tasks!N2013)</f>
        <v/>
      </c>
      <c r="O2013" t="str">
        <f>IF(All_Tasks!O2013="","",All_Tasks!O2013)</f>
        <v/>
      </c>
      <c r="P2013" s="181">
        <f>IF(All_Tasks!P2013="",0,All_Tasks!P2013)</f>
        <v>0</v>
      </c>
      <c r="Q2013" s="181">
        <f>IF(All_Tasks!Q2013="",0,All_Tasks!Q2013)</f>
        <v>0</v>
      </c>
      <c r="R2013" s="181">
        <f>IF(All_Tasks!R2013="",0,All_Tasks!R2013)</f>
        <v>0</v>
      </c>
      <c r="S2013" s="181" t="str">
        <f>IF(All_Tasks!S2013="","",All_Tasks!S2013)</f>
        <v/>
      </c>
      <c r="T2013" t="str">
        <f>IF(All_Tasks!T2013="","",All_Tasks!T2013)</f>
        <v/>
      </c>
      <c r="U2013" t="str">
        <f>IF(All_Tasks!U2013="","",All_Tasks!U2013)</f>
        <v/>
      </c>
      <c r="V2013">
        <f>IF(A2013="",0,IFERROR(MATCH(A2013,Scope_Labor_Rates!$A$6:$A$46,0)+5,0))</f>
        <v>0</v>
      </c>
      <c r="W2013" s="178">
        <f>IF(V2013&gt;0,INDEX(Scope_Labor_Rates!$C$6:$C$46,V2013-5),0)</f>
        <v>0</v>
      </c>
      <c r="X2013" s="178">
        <f>IF(V2013&gt;0,INDEX(Scope_Labor_Rates!$C$6:$C$46,V2013-5),0)</f>
        <v>0</v>
      </c>
      <c r="Y2013" s="180">
        <f>IF(V2013&gt;0,INDEX(Scope_Labor_Rates!$S$6:$S$46,V2013-5),0)</f>
        <v>0</v>
      </c>
      <c r="Z2013" s="180">
        <f>IF(V2013&gt;0,INDEX(Scope_Labor_Rates!$R$6:$R$46,V2013-5),1)</f>
        <v>1</v>
      </c>
      <c r="AA2013" s="231">
        <f t="shared" si="279"/>
        <v>0</v>
      </c>
      <c r="AB2013" t="str">
        <f t="shared" si="280"/>
        <v/>
      </c>
      <c r="AC2013" s="178" t="str">
        <f t="shared" si="281"/>
        <v/>
      </c>
      <c r="AD2013" s="181">
        <f t="shared" si="282"/>
        <v>0</v>
      </c>
      <c r="AE2013" s="178">
        <f>IF(V2013&gt;0,P2013*INDEX(Scope_Labor_Rates!$E$6:$E$46,V2013-5),0)</f>
        <v>0</v>
      </c>
      <c r="AF2013" s="181">
        <f>IF(V2013&gt;0,AE2013*INDEX(Scope_Labor_Rates!$D$6:$D$46,V2013-5)*AA2013,0)</f>
        <v>0</v>
      </c>
      <c r="AG2013" s="178">
        <f>IF(V2013&gt;0,P2013*INDEX(Scope_Labor_Rates!$G$6:$G$46,V2013-5),0)</f>
        <v>0</v>
      </c>
      <c r="AH2013" s="181">
        <f>IF(V2013&gt;0,AG2013*INDEX(Scope_Labor_Rates!$F$6:$F$46,V2013-5)*AA2013,0)</f>
        <v>0</v>
      </c>
      <c r="AI2013" s="178">
        <f>IF(V2013&gt;0,P2013*INDEX(Scope_Labor_Rates!$I$6:$I$46,V2013-5),0)</f>
        <v>0</v>
      </c>
      <c r="AJ2013" s="181">
        <f>IF(V2013&gt;0,AI2013*INDEX(Scope_Labor_Rates!$H$6:$H$46,V2013-5)*AA2013,0)</f>
        <v>0</v>
      </c>
      <c r="AK2013" s="178">
        <f>IF(V2013&gt;0,P2013*INDEX(Scope_Labor_Rates!$K$6:$K$46,V2013-5),0)</f>
        <v>0</v>
      </c>
      <c r="AL2013" s="181">
        <f>IF(V2013&gt;0,AK2013*INDEX(Scope_Labor_Rates!$J$6:$J$46,V2013-5)*AA2013,0)</f>
        <v>0</v>
      </c>
      <c r="AM2013" s="178">
        <f>IF(V2013&gt;0,P2013*INDEX(Scope_Labor_Rates!$M$6:$M$46,V2013-5),0)</f>
        <v>0</v>
      </c>
      <c r="AN2013" s="178">
        <f>IF(V2013&gt;0,AM2013*INDEX(Scope_Labor_Rates!$L$6:$L$46,V2013-5)*AA2013,0)</f>
        <v>0</v>
      </c>
      <c r="AO2013" s="178">
        <f>IF(V2013&gt;0,P2013*INDEX(Scope_Labor_Rates!$O$6:$O$46,V2013-5)*AA2013,0)</f>
        <v>0</v>
      </c>
      <c r="AP2013" s="181">
        <f>IF(V2013&gt;0,P2013*INDEX(Scope_Labor_Rates!$Q$6:$Q$46,V2013-5)*AA2013,0)</f>
        <v>0</v>
      </c>
      <c r="AQ2013" s="178">
        <f t="shared" si="283"/>
        <v>0</v>
      </c>
      <c r="AR2013" s="178">
        <f t="shared" si="284"/>
        <v>0</v>
      </c>
      <c r="AS2013" s="178">
        <f t="shared" si="285"/>
        <v>0</v>
      </c>
      <c r="AT2013" s="178">
        <f t="shared" si="286"/>
        <v>0</v>
      </c>
      <c r="AU2013">
        <f t="shared" si="287"/>
        <v>0</v>
      </c>
    </row>
    <row r="2014" spans="1:47">
      <c r="A2014" t="str">
        <f>IF(All_Tasks!A2014="","",All_Tasks!A2014)</f>
        <v/>
      </c>
      <c r="B2014" t="str">
        <f>IF(All_Tasks!B2014="","",All_Tasks!B2014)</f>
        <v/>
      </c>
      <c r="C2014" t="str">
        <f>IF(All_Tasks!C2014="","",All_Tasks!C2014)</f>
        <v/>
      </c>
      <c r="D2014" t="str">
        <f>IF(All_Tasks!D2014="","",All_Tasks!D2014)</f>
        <v/>
      </c>
      <c r="E2014" t="str">
        <f>IF(All_Tasks!V2014&lt;&gt;"",All_Tasks!V2014,IF(All_Tasks!E2014&lt;&gt;"",All_Tasks!E2014,""))</f>
        <v/>
      </c>
      <c r="F2014" t="str">
        <f>IF(All_Tasks!F2014="","",All_Tasks!F2014)</f>
        <v/>
      </c>
      <c r="G2014" t="str">
        <f>IF(All_Tasks!G2014="","",All_Tasks!G2014)</f>
        <v/>
      </c>
      <c r="H2014" s="231" t="str">
        <f>IF(All_Tasks!H2014="","",All_Tasks!H2014)</f>
        <v/>
      </c>
      <c r="I2014" t="str">
        <f>IF(All_Tasks!I2014="","",All_Tasks!I2014)</f>
        <v/>
      </c>
      <c r="J2014" t="str">
        <f>IF(All_Tasks!J2014="","",All_Tasks!J2014)</f>
        <v/>
      </c>
      <c r="K2014" t="str">
        <f>IF(All_Tasks!K2014="","",All_Tasks!K2014)</f>
        <v/>
      </c>
      <c r="L2014" s="231" t="str">
        <f>IF(All_Tasks!L2014="","",All_Tasks!L2014)</f>
        <v/>
      </c>
      <c r="M2014" t="str">
        <f>IF(All_Tasks!M2014="","",All_Tasks!M2014)</f>
        <v/>
      </c>
      <c r="N2014" t="str">
        <f>IF(All_Tasks!N2014="","",All_Tasks!N2014)</f>
        <v/>
      </c>
      <c r="O2014" t="str">
        <f>IF(All_Tasks!O2014="","",All_Tasks!O2014)</f>
        <v/>
      </c>
      <c r="P2014" s="181">
        <f>IF(All_Tasks!P2014="",0,All_Tasks!P2014)</f>
        <v>0</v>
      </c>
      <c r="Q2014" s="181">
        <f>IF(All_Tasks!Q2014="",0,All_Tasks!Q2014)</f>
        <v>0</v>
      </c>
      <c r="R2014" s="181">
        <f>IF(All_Tasks!R2014="",0,All_Tasks!R2014)</f>
        <v>0</v>
      </c>
      <c r="S2014" s="181" t="str">
        <f>IF(All_Tasks!S2014="","",All_Tasks!S2014)</f>
        <v/>
      </c>
      <c r="T2014" t="str">
        <f>IF(All_Tasks!T2014="","",All_Tasks!T2014)</f>
        <v/>
      </c>
      <c r="U2014" t="str">
        <f>IF(All_Tasks!U2014="","",All_Tasks!U2014)</f>
        <v/>
      </c>
      <c r="V2014">
        <f>IF(A2014="",0,IFERROR(MATCH(A2014,Scope_Labor_Rates!$A$6:$A$46,0)+5,0))</f>
        <v>0</v>
      </c>
      <c r="W2014" s="178">
        <f>IF(V2014&gt;0,INDEX(Scope_Labor_Rates!$C$6:$C$46,V2014-5),0)</f>
        <v>0</v>
      </c>
      <c r="X2014" s="178">
        <f>IF(V2014&gt;0,INDEX(Scope_Labor_Rates!$C$6:$C$46,V2014-5),0)</f>
        <v>0</v>
      </c>
      <c r="Y2014" s="180">
        <f>IF(V2014&gt;0,INDEX(Scope_Labor_Rates!$S$6:$S$46,V2014-5),0)</f>
        <v>0</v>
      </c>
      <c r="Z2014" s="180">
        <f>IF(V2014&gt;0,INDEX(Scope_Labor_Rates!$R$6:$R$46,V2014-5),1)</f>
        <v>1</v>
      </c>
      <c r="AA2014" s="231">
        <f t="shared" si="279"/>
        <v>0</v>
      </c>
      <c r="AB2014" t="str">
        <f t="shared" si="280"/>
        <v/>
      </c>
      <c r="AC2014" s="178" t="str">
        <f t="shared" si="281"/>
        <v/>
      </c>
      <c r="AD2014" s="181">
        <f t="shared" si="282"/>
        <v>0</v>
      </c>
      <c r="AE2014" s="178">
        <f>IF(V2014&gt;0,P2014*INDEX(Scope_Labor_Rates!$E$6:$E$46,V2014-5),0)</f>
        <v>0</v>
      </c>
      <c r="AF2014" s="181">
        <f>IF(V2014&gt;0,AE2014*INDEX(Scope_Labor_Rates!$D$6:$D$46,V2014-5)*AA2014,0)</f>
        <v>0</v>
      </c>
      <c r="AG2014" s="178">
        <f>IF(V2014&gt;0,P2014*INDEX(Scope_Labor_Rates!$G$6:$G$46,V2014-5),0)</f>
        <v>0</v>
      </c>
      <c r="AH2014" s="181">
        <f>IF(V2014&gt;0,AG2014*INDEX(Scope_Labor_Rates!$F$6:$F$46,V2014-5)*AA2014,0)</f>
        <v>0</v>
      </c>
      <c r="AI2014" s="178">
        <f>IF(V2014&gt;0,P2014*INDEX(Scope_Labor_Rates!$I$6:$I$46,V2014-5),0)</f>
        <v>0</v>
      </c>
      <c r="AJ2014" s="181">
        <f>IF(V2014&gt;0,AI2014*INDEX(Scope_Labor_Rates!$H$6:$H$46,V2014-5)*AA2014,0)</f>
        <v>0</v>
      </c>
      <c r="AK2014" s="178">
        <f>IF(V2014&gt;0,P2014*INDEX(Scope_Labor_Rates!$K$6:$K$46,V2014-5),0)</f>
        <v>0</v>
      </c>
      <c r="AL2014" s="181">
        <f>IF(V2014&gt;0,AK2014*INDEX(Scope_Labor_Rates!$J$6:$J$46,V2014-5)*AA2014,0)</f>
        <v>0</v>
      </c>
      <c r="AM2014" s="178">
        <f>IF(V2014&gt;0,P2014*INDEX(Scope_Labor_Rates!$M$6:$M$46,V2014-5),0)</f>
        <v>0</v>
      </c>
      <c r="AN2014" s="178">
        <f>IF(V2014&gt;0,AM2014*INDEX(Scope_Labor_Rates!$L$6:$L$46,V2014-5)*AA2014,0)</f>
        <v>0</v>
      </c>
      <c r="AO2014" s="178">
        <f>IF(V2014&gt;0,P2014*INDEX(Scope_Labor_Rates!$O$6:$O$46,V2014-5)*AA2014,0)</f>
        <v>0</v>
      </c>
      <c r="AP2014" s="181">
        <f>IF(V2014&gt;0,P2014*INDEX(Scope_Labor_Rates!$Q$6:$Q$46,V2014-5)*AA2014,0)</f>
        <v>0</v>
      </c>
      <c r="AQ2014" s="178">
        <f t="shared" si="283"/>
        <v>0</v>
      </c>
      <c r="AR2014" s="178">
        <f t="shared" si="284"/>
        <v>0</v>
      </c>
      <c r="AS2014" s="178">
        <f t="shared" si="285"/>
        <v>0</v>
      </c>
      <c r="AT2014" s="178">
        <f t="shared" si="286"/>
        <v>0</v>
      </c>
      <c r="AU2014">
        <f t="shared" si="287"/>
        <v>0</v>
      </c>
    </row>
    <row r="2015" spans="1:47">
      <c r="A2015" t="str">
        <f>IF(All_Tasks!A2015="","",All_Tasks!A2015)</f>
        <v/>
      </c>
      <c r="B2015" t="str">
        <f>IF(All_Tasks!B2015="","",All_Tasks!B2015)</f>
        <v/>
      </c>
      <c r="C2015" t="str">
        <f>IF(All_Tasks!C2015="","",All_Tasks!C2015)</f>
        <v/>
      </c>
      <c r="D2015" t="str">
        <f>IF(All_Tasks!D2015="","",All_Tasks!D2015)</f>
        <v/>
      </c>
      <c r="E2015" t="str">
        <f>IF(All_Tasks!V2015&lt;&gt;"",All_Tasks!V2015,IF(All_Tasks!E2015&lt;&gt;"",All_Tasks!E2015,""))</f>
        <v/>
      </c>
      <c r="F2015" t="str">
        <f>IF(All_Tasks!F2015="","",All_Tasks!F2015)</f>
        <v/>
      </c>
      <c r="G2015" t="str">
        <f>IF(All_Tasks!G2015="","",All_Tasks!G2015)</f>
        <v/>
      </c>
      <c r="H2015" s="231" t="str">
        <f>IF(All_Tasks!H2015="","",All_Tasks!H2015)</f>
        <v/>
      </c>
      <c r="I2015" t="str">
        <f>IF(All_Tasks!I2015="","",All_Tasks!I2015)</f>
        <v/>
      </c>
      <c r="J2015" t="str">
        <f>IF(All_Tasks!J2015="","",All_Tasks!J2015)</f>
        <v/>
      </c>
      <c r="K2015" t="str">
        <f>IF(All_Tasks!K2015="","",All_Tasks!K2015)</f>
        <v/>
      </c>
      <c r="L2015" s="231" t="str">
        <f>IF(All_Tasks!L2015="","",All_Tasks!L2015)</f>
        <v/>
      </c>
      <c r="M2015" t="str">
        <f>IF(All_Tasks!M2015="","",All_Tasks!M2015)</f>
        <v/>
      </c>
      <c r="N2015" t="str">
        <f>IF(All_Tasks!N2015="","",All_Tasks!N2015)</f>
        <v/>
      </c>
      <c r="O2015" t="str">
        <f>IF(All_Tasks!O2015="","",All_Tasks!O2015)</f>
        <v/>
      </c>
      <c r="P2015" s="181">
        <f>IF(All_Tasks!P2015="",0,All_Tasks!P2015)</f>
        <v>0</v>
      </c>
      <c r="Q2015" s="181">
        <f>IF(All_Tasks!Q2015="",0,All_Tasks!Q2015)</f>
        <v>0</v>
      </c>
      <c r="R2015" s="181">
        <f>IF(All_Tasks!R2015="",0,All_Tasks!R2015)</f>
        <v>0</v>
      </c>
      <c r="S2015" s="181" t="str">
        <f>IF(All_Tasks!S2015="","",All_Tasks!S2015)</f>
        <v/>
      </c>
      <c r="T2015" t="str">
        <f>IF(All_Tasks!T2015="","",All_Tasks!T2015)</f>
        <v/>
      </c>
      <c r="U2015" t="str">
        <f>IF(All_Tasks!U2015="","",All_Tasks!U2015)</f>
        <v/>
      </c>
      <c r="V2015">
        <f>IF(A2015="",0,IFERROR(MATCH(A2015,Scope_Labor_Rates!$A$6:$A$46,0)+5,0))</f>
        <v>0</v>
      </c>
      <c r="W2015" s="178">
        <f>IF(V2015&gt;0,INDEX(Scope_Labor_Rates!$C$6:$C$46,V2015-5),0)</f>
        <v>0</v>
      </c>
      <c r="X2015" s="178">
        <f>IF(V2015&gt;0,INDEX(Scope_Labor_Rates!$C$6:$C$46,V2015-5),0)</f>
        <v>0</v>
      </c>
      <c r="Y2015" s="180">
        <f>IF(V2015&gt;0,INDEX(Scope_Labor_Rates!$S$6:$S$46,V2015-5),0)</f>
        <v>0</v>
      </c>
      <c r="Z2015" s="180">
        <f>IF(V2015&gt;0,INDEX(Scope_Labor_Rates!$R$6:$R$46,V2015-5),1)</f>
        <v>1</v>
      </c>
      <c r="AA2015" s="231">
        <f t="shared" si="279"/>
        <v>0</v>
      </c>
      <c r="AB2015" t="str">
        <f t="shared" si="280"/>
        <v/>
      </c>
      <c r="AC2015" s="178" t="str">
        <f t="shared" si="281"/>
        <v/>
      </c>
      <c r="AD2015" s="181">
        <f t="shared" si="282"/>
        <v>0</v>
      </c>
      <c r="AE2015" s="178">
        <f>IF(V2015&gt;0,P2015*INDEX(Scope_Labor_Rates!$E$6:$E$46,V2015-5),0)</f>
        <v>0</v>
      </c>
      <c r="AF2015" s="181">
        <f>IF(V2015&gt;0,AE2015*INDEX(Scope_Labor_Rates!$D$6:$D$46,V2015-5)*AA2015,0)</f>
        <v>0</v>
      </c>
      <c r="AG2015" s="178">
        <f>IF(V2015&gt;0,P2015*INDEX(Scope_Labor_Rates!$G$6:$G$46,V2015-5),0)</f>
        <v>0</v>
      </c>
      <c r="AH2015" s="181">
        <f>IF(V2015&gt;0,AG2015*INDEX(Scope_Labor_Rates!$F$6:$F$46,V2015-5)*AA2015,0)</f>
        <v>0</v>
      </c>
      <c r="AI2015" s="178">
        <f>IF(V2015&gt;0,P2015*INDEX(Scope_Labor_Rates!$I$6:$I$46,V2015-5),0)</f>
        <v>0</v>
      </c>
      <c r="AJ2015" s="181">
        <f>IF(V2015&gt;0,AI2015*INDEX(Scope_Labor_Rates!$H$6:$H$46,V2015-5)*AA2015,0)</f>
        <v>0</v>
      </c>
      <c r="AK2015" s="178">
        <f>IF(V2015&gt;0,P2015*INDEX(Scope_Labor_Rates!$K$6:$K$46,V2015-5),0)</f>
        <v>0</v>
      </c>
      <c r="AL2015" s="181">
        <f>IF(V2015&gt;0,AK2015*INDEX(Scope_Labor_Rates!$J$6:$J$46,V2015-5)*AA2015,0)</f>
        <v>0</v>
      </c>
      <c r="AM2015" s="178">
        <f>IF(V2015&gt;0,P2015*INDEX(Scope_Labor_Rates!$M$6:$M$46,V2015-5),0)</f>
        <v>0</v>
      </c>
      <c r="AN2015" s="178">
        <f>IF(V2015&gt;0,AM2015*INDEX(Scope_Labor_Rates!$L$6:$L$46,V2015-5)*AA2015,0)</f>
        <v>0</v>
      </c>
      <c r="AO2015" s="178">
        <f>IF(V2015&gt;0,P2015*INDEX(Scope_Labor_Rates!$O$6:$O$46,V2015-5)*AA2015,0)</f>
        <v>0</v>
      </c>
      <c r="AP2015" s="181">
        <f>IF(V2015&gt;0,P2015*INDEX(Scope_Labor_Rates!$Q$6:$Q$46,V2015-5)*AA2015,0)</f>
        <v>0</v>
      </c>
      <c r="AQ2015" s="178">
        <f t="shared" si="283"/>
        <v>0</v>
      </c>
      <c r="AR2015" s="178">
        <f t="shared" si="284"/>
        <v>0</v>
      </c>
      <c r="AS2015" s="178">
        <f t="shared" si="285"/>
        <v>0</v>
      </c>
      <c r="AT2015" s="178">
        <f t="shared" si="286"/>
        <v>0</v>
      </c>
      <c r="AU2015">
        <f t="shared" si="287"/>
        <v>0</v>
      </c>
    </row>
    <row r="2016" spans="1:47">
      <c r="A2016" t="str">
        <f>IF(All_Tasks!A2016="","",All_Tasks!A2016)</f>
        <v/>
      </c>
      <c r="B2016" t="str">
        <f>IF(All_Tasks!B2016="","",All_Tasks!B2016)</f>
        <v/>
      </c>
      <c r="C2016" t="str">
        <f>IF(All_Tasks!C2016="","",All_Tasks!C2016)</f>
        <v/>
      </c>
      <c r="D2016" t="str">
        <f>IF(All_Tasks!D2016="","",All_Tasks!D2016)</f>
        <v/>
      </c>
      <c r="E2016" t="str">
        <f>IF(All_Tasks!V2016&lt;&gt;"",All_Tasks!V2016,IF(All_Tasks!E2016&lt;&gt;"",All_Tasks!E2016,""))</f>
        <v/>
      </c>
      <c r="F2016" t="str">
        <f>IF(All_Tasks!F2016="","",All_Tasks!F2016)</f>
        <v/>
      </c>
      <c r="G2016" t="str">
        <f>IF(All_Tasks!G2016="","",All_Tasks!G2016)</f>
        <v/>
      </c>
      <c r="H2016" s="231" t="str">
        <f>IF(All_Tasks!H2016="","",All_Tasks!H2016)</f>
        <v/>
      </c>
      <c r="I2016" t="str">
        <f>IF(All_Tasks!I2016="","",All_Tasks!I2016)</f>
        <v/>
      </c>
      <c r="J2016" t="str">
        <f>IF(All_Tasks!J2016="","",All_Tasks!J2016)</f>
        <v/>
      </c>
      <c r="K2016" t="str">
        <f>IF(All_Tasks!K2016="","",All_Tasks!K2016)</f>
        <v/>
      </c>
      <c r="L2016" s="231" t="str">
        <f>IF(All_Tasks!L2016="","",All_Tasks!L2016)</f>
        <v/>
      </c>
      <c r="M2016" t="str">
        <f>IF(All_Tasks!M2016="","",All_Tasks!M2016)</f>
        <v/>
      </c>
      <c r="N2016" t="str">
        <f>IF(All_Tasks!N2016="","",All_Tasks!N2016)</f>
        <v/>
      </c>
      <c r="O2016" t="str">
        <f>IF(All_Tasks!O2016="","",All_Tasks!O2016)</f>
        <v/>
      </c>
      <c r="P2016" s="181">
        <f>IF(All_Tasks!P2016="",0,All_Tasks!P2016)</f>
        <v>0</v>
      </c>
      <c r="Q2016" s="181">
        <f>IF(All_Tasks!Q2016="",0,All_Tasks!Q2016)</f>
        <v>0</v>
      </c>
      <c r="R2016" s="181">
        <f>IF(All_Tasks!R2016="",0,All_Tasks!R2016)</f>
        <v>0</v>
      </c>
      <c r="S2016" s="181" t="str">
        <f>IF(All_Tasks!S2016="","",All_Tasks!S2016)</f>
        <v/>
      </c>
      <c r="T2016" t="str">
        <f>IF(All_Tasks!T2016="","",All_Tasks!T2016)</f>
        <v/>
      </c>
      <c r="U2016" t="str">
        <f>IF(All_Tasks!U2016="","",All_Tasks!U2016)</f>
        <v/>
      </c>
      <c r="V2016">
        <f>IF(A2016="",0,IFERROR(MATCH(A2016,Scope_Labor_Rates!$A$6:$A$46,0)+5,0))</f>
        <v>0</v>
      </c>
      <c r="W2016" s="178">
        <f>IF(V2016&gt;0,INDEX(Scope_Labor_Rates!$C$6:$C$46,V2016-5),0)</f>
        <v>0</v>
      </c>
      <c r="X2016" s="178">
        <f>IF(V2016&gt;0,INDEX(Scope_Labor_Rates!$C$6:$C$46,V2016-5),0)</f>
        <v>0</v>
      </c>
      <c r="Y2016" s="180">
        <f>IF(V2016&gt;0,INDEX(Scope_Labor_Rates!$S$6:$S$46,V2016-5),0)</f>
        <v>0</v>
      </c>
      <c r="Z2016" s="180">
        <f>IF(V2016&gt;0,INDEX(Scope_Labor_Rates!$R$6:$R$46,V2016-5),1)</f>
        <v>1</v>
      </c>
      <c r="AA2016" s="231">
        <f t="shared" si="279"/>
        <v>0</v>
      </c>
      <c r="AB2016" t="str">
        <f t="shared" si="280"/>
        <v/>
      </c>
      <c r="AC2016" s="178" t="str">
        <f t="shared" si="281"/>
        <v/>
      </c>
      <c r="AD2016" s="181">
        <f t="shared" si="282"/>
        <v>0</v>
      </c>
      <c r="AE2016" s="178">
        <f>IF(V2016&gt;0,P2016*INDEX(Scope_Labor_Rates!$E$6:$E$46,V2016-5),0)</f>
        <v>0</v>
      </c>
      <c r="AF2016" s="181">
        <f>IF(V2016&gt;0,AE2016*INDEX(Scope_Labor_Rates!$D$6:$D$46,V2016-5)*AA2016,0)</f>
        <v>0</v>
      </c>
      <c r="AG2016" s="178">
        <f>IF(V2016&gt;0,P2016*INDEX(Scope_Labor_Rates!$G$6:$G$46,V2016-5),0)</f>
        <v>0</v>
      </c>
      <c r="AH2016" s="181">
        <f>IF(V2016&gt;0,AG2016*INDEX(Scope_Labor_Rates!$F$6:$F$46,V2016-5)*AA2016,0)</f>
        <v>0</v>
      </c>
      <c r="AI2016" s="178">
        <f>IF(V2016&gt;0,P2016*INDEX(Scope_Labor_Rates!$I$6:$I$46,V2016-5),0)</f>
        <v>0</v>
      </c>
      <c r="AJ2016" s="181">
        <f>IF(V2016&gt;0,AI2016*INDEX(Scope_Labor_Rates!$H$6:$H$46,V2016-5)*AA2016,0)</f>
        <v>0</v>
      </c>
      <c r="AK2016" s="178">
        <f>IF(V2016&gt;0,P2016*INDEX(Scope_Labor_Rates!$K$6:$K$46,V2016-5),0)</f>
        <v>0</v>
      </c>
      <c r="AL2016" s="181">
        <f>IF(V2016&gt;0,AK2016*INDEX(Scope_Labor_Rates!$J$6:$J$46,V2016-5)*AA2016,0)</f>
        <v>0</v>
      </c>
      <c r="AM2016" s="178">
        <f>IF(V2016&gt;0,P2016*INDEX(Scope_Labor_Rates!$M$6:$M$46,V2016-5),0)</f>
        <v>0</v>
      </c>
      <c r="AN2016" s="178">
        <f>IF(V2016&gt;0,AM2016*INDEX(Scope_Labor_Rates!$L$6:$L$46,V2016-5)*AA2016,0)</f>
        <v>0</v>
      </c>
      <c r="AO2016" s="178">
        <f>IF(V2016&gt;0,P2016*INDEX(Scope_Labor_Rates!$O$6:$O$46,V2016-5)*AA2016,0)</f>
        <v>0</v>
      </c>
      <c r="AP2016" s="181">
        <f>IF(V2016&gt;0,P2016*INDEX(Scope_Labor_Rates!$Q$6:$Q$46,V2016-5)*AA2016,0)</f>
        <v>0</v>
      </c>
      <c r="AQ2016" s="178">
        <f t="shared" si="283"/>
        <v>0</v>
      </c>
      <c r="AR2016" s="178">
        <f t="shared" si="284"/>
        <v>0</v>
      </c>
      <c r="AS2016" s="178">
        <f t="shared" si="285"/>
        <v>0</v>
      </c>
      <c r="AT2016" s="178">
        <f t="shared" si="286"/>
        <v>0</v>
      </c>
      <c r="AU2016">
        <f t="shared" si="287"/>
        <v>0</v>
      </c>
    </row>
    <row r="2017" spans="1:47">
      <c r="A2017" t="str">
        <f>IF(All_Tasks!A2017="","",All_Tasks!A2017)</f>
        <v/>
      </c>
      <c r="B2017" t="str">
        <f>IF(All_Tasks!B2017="","",All_Tasks!B2017)</f>
        <v/>
      </c>
      <c r="C2017" t="str">
        <f>IF(All_Tasks!C2017="","",All_Tasks!C2017)</f>
        <v/>
      </c>
      <c r="D2017" t="str">
        <f>IF(All_Tasks!D2017="","",All_Tasks!D2017)</f>
        <v/>
      </c>
      <c r="E2017" t="str">
        <f>IF(All_Tasks!V2017&lt;&gt;"",All_Tasks!V2017,IF(All_Tasks!E2017&lt;&gt;"",All_Tasks!E2017,""))</f>
        <v/>
      </c>
      <c r="F2017" t="str">
        <f>IF(All_Tasks!F2017="","",All_Tasks!F2017)</f>
        <v/>
      </c>
      <c r="G2017" t="str">
        <f>IF(All_Tasks!G2017="","",All_Tasks!G2017)</f>
        <v/>
      </c>
      <c r="H2017" s="231" t="str">
        <f>IF(All_Tasks!H2017="","",All_Tasks!H2017)</f>
        <v/>
      </c>
      <c r="I2017" t="str">
        <f>IF(All_Tasks!I2017="","",All_Tasks!I2017)</f>
        <v/>
      </c>
      <c r="J2017" t="str">
        <f>IF(All_Tasks!J2017="","",All_Tasks!J2017)</f>
        <v/>
      </c>
      <c r="K2017" t="str">
        <f>IF(All_Tasks!K2017="","",All_Tasks!K2017)</f>
        <v/>
      </c>
      <c r="L2017" s="231" t="str">
        <f>IF(All_Tasks!L2017="","",All_Tasks!L2017)</f>
        <v/>
      </c>
      <c r="M2017" t="str">
        <f>IF(All_Tasks!M2017="","",All_Tasks!M2017)</f>
        <v/>
      </c>
      <c r="N2017" t="str">
        <f>IF(All_Tasks!N2017="","",All_Tasks!N2017)</f>
        <v/>
      </c>
      <c r="O2017" t="str">
        <f>IF(All_Tasks!O2017="","",All_Tasks!O2017)</f>
        <v/>
      </c>
      <c r="P2017" s="181">
        <f>IF(All_Tasks!P2017="",0,All_Tasks!P2017)</f>
        <v>0</v>
      </c>
      <c r="Q2017" s="181">
        <f>IF(All_Tasks!Q2017="",0,All_Tasks!Q2017)</f>
        <v>0</v>
      </c>
      <c r="R2017" s="181">
        <f>IF(All_Tasks!R2017="",0,All_Tasks!R2017)</f>
        <v>0</v>
      </c>
      <c r="S2017" s="181" t="str">
        <f>IF(All_Tasks!S2017="","",All_Tasks!S2017)</f>
        <v/>
      </c>
      <c r="T2017" t="str">
        <f>IF(All_Tasks!T2017="","",All_Tasks!T2017)</f>
        <v/>
      </c>
      <c r="U2017" t="str">
        <f>IF(All_Tasks!U2017="","",All_Tasks!U2017)</f>
        <v/>
      </c>
      <c r="V2017">
        <f>IF(A2017="",0,IFERROR(MATCH(A2017,Scope_Labor_Rates!$A$6:$A$46,0)+5,0))</f>
        <v>0</v>
      </c>
      <c r="W2017" s="178">
        <f>IF(V2017&gt;0,INDEX(Scope_Labor_Rates!$C$6:$C$46,V2017-5),0)</f>
        <v>0</v>
      </c>
      <c r="X2017" s="178">
        <f>IF(V2017&gt;0,INDEX(Scope_Labor_Rates!$C$6:$C$46,V2017-5),0)</f>
        <v>0</v>
      </c>
      <c r="Y2017" s="180">
        <f>IF(V2017&gt;0,INDEX(Scope_Labor_Rates!$S$6:$S$46,V2017-5),0)</f>
        <v>0</v>
      </c>
      <c r="Z2017" s="180">
        <f>IF(V2017&gt;0,INDEX(Scope_Labor_Rates!$R$6:$R$46,V2017-5),1)</f>
        <v>1</v>
      </c>
      <c r="AA2017" s="231">
        <f t="shared" si="279"/>
        <v>0</v>
      </c>
      <c r="AB2017" t="str">
        <f t="shared" si="280"/>
        <v/>
      </c>
      <c r="AC2017" s="178" t="str">
        <f t="shared" si="281"/>
        <v/>
      </c>
      <c r="AD2017" s="181">
        <f t="shared" si="282"/>
        <v>0</v>
      </c>
      <c r="AE2017" s="178">
        <f>IF(V2017&gt;0,P2017*INDEX(Scope_Labor_Rates!$E$6:$E$46,V2017-5),0)</f>
        <v>0</v>
      </c>
      <c r="AF2017" s="181">
        <f>IF(V2017&gt;0,AE2017*INDEX(Scope_Labor_Rates!$D$6:$D$46,V2017-5)*AA2017,0)</f>
        <v>0</v>
      </c>
      <c r="AG2017" s="178">
        <f>IF(V2017&gt;0,P2017*INDEX(Scope_Labor_Rates!$G$6:$G$46,V2017-5),0)</f>
        <v>0</v>
      </c>
      <c r="AH2017" s="181">
        <f>IF(V2017&gt;0,AG2017*INDEX(Scope_Labor_Rates!$F$6:$F$46,V2017-5)*AA2017,0)</f>
        <v>0</v>
      </c>
      <c r="AI2017" s="178">
        <f>IF(V2017&gt;0,P2017*INDEX(Scope_Labor_Rates!$I$6:$I$46,V2017-5),0)</f>
        <v>0</v>
      </c>
      <c r="AJ2017" s="181">
        <f>IF(V2017&gt;0,AI2017*INDEX(Scope_Labor_Rates!$H$6:$H$46,V2017-5)*AA2017,0)</f>
        <v>0</v>
      </c>
      <c r="AK2017" s="178">
        <f>IF(V2017&gt;0,P2017*INDEX(Scope_Labor_Rates!$K$6:$K$46,V2017-5),0)</f>
        <v>0</v>
      </c>
      <c r="AL2017" s="181">
        <f>IF(V2017&gt;0,AK2017*INDEX(Scope_Labor_Rates!$J$6:$J$46,V2017-5)*AA2017,0)</f>
        <v>0</v>
      </c>
      <c r="AM2017" s="178">
        <f>IF(V2017&gt;0,P2017*INDEX(Scope_Labor_Rates!$M$6:$M$46,V2017-5),0)</f>
        <v>0</v>
      </c>
      <c r="AN2017" s="178">
        <f>IF(V2017&gt;0,AM2017*INDEX(Scope_Labor_Rates!$L$6:$L$46,V2017-5)*AA2017,0)</f>
        <v>0</v>
      </c>
      <c r="AO2017" s="178">
        <f>IF(V2017&gt;0,P2017*INDEX(Scope_Labor_Rates!$O$6:$O$46,V2017-5)*AA2017,0)</f>
        <v>0</v>
      </c>
      <c r="AP2017" s="181">
        <f>IF(V2017&gt;0,P2017*INDEX(Scope_Labor_Rates!$Q$6:$Q$46,V2017-5)*AA2017,0)</f>
        <v>0</v>
      </c>
      <c r="AQ2017" s="178">
        <f t="shared" si="283"/>
        <v>0</v>
      </c>
      <c r="AR2017" s="178">
        <f t="shared" si="284"/>
        <v>0</v>
      </c>
      <c r="AS2017" s="178">
        <f t="shared" si="285"/>
        <v>0</v>
      </c>
      <c r="AT2017" s="178">
        <f t="shared" si="286"/>
        <v>0</v>
      </c>
      <c r="AU2017">
        <f t="shared" si="287"/>
        <v>0</v>
      </c>
    </row>
    <row r="2018" spans="1:47">
      <c r="A2018" t="str">
        <f>IF(All_Tasks!A2018="","",All_Tasks!A2018)</f>
        <v/>
      </c>
      <c r="B2018" t="str">
        <f>IF(All_Tasks!B2018="","",All_Tasks!B2018)</f>
        <v/>
      </c>
      <c r="C2018" t="str">
        <f>IF(All_Tasks!C2018="","",All_Tasks!C2018)</f>
        <v/>
      </c>
      <c r="D2018" t="str">
        <f>IF(All_Tasks!D2018="","",All_Tasks!D2018)</f>
        <v/>
      </c>
      <c r="E2018" t="str">
        <f>IF(All_Tasks!V2018&lt;&gt;"",All_Tasks!V2018,IF(All_Tasks!E2018&lt;&gt;"",All_Tasks!E2018,""))</f>
        <v/>
      </c>
      <c r="F2018" t="str">
        <f>IF(All_Tasks!F2018="","",All_Tasks!F2018)</f>
        <v/>
      </c>
      <c r="G2018" t="str">
        <f>IF(All_Tasks!G2018="","",All_Tasks!G2018)</f>
        <v/>
      </c>
      <c r="H2018" s="231" t="str">
        <f>IF(All_Tasks!H2018="","",All_Tasks!H2018)</f>
        <v/>
      </c>
      <c r="I2018" t="str">
        <f>IF(All_Tasks!I2018="","",All_Tasks!I2018)</f>
        <v/>
      </c>
      <c r="J2018" t="str">
        <f>IF(All_Tasks!J2018="","",All_Tasks!J2018)</f>
        <v/>
      </c>
      <c r="K2018" t="str">
        <f>IF(All_Tasks!K2018="","",All_Tasks!K2018)</f>
        <v/>
      </c>
      <c r="L2018" s="231" t="str">
        <f>IF(All_Tasks!L2018="","",All_Tasks!L2018)</f>
        <v/>
      </c>
      <c r="M2018" t="str">
        <f>IF(All_Tasks!M2018="","",All_Tasks!M2018)</f>
        <v/>
      </c>
      <c r="N2018" t="str">
        <f>IF(All_Tasks!N2018="","",All_Tasks!N2018)</f>
        <v/>
      </c>
      <c r="O2018" t="str">
        <f>IF(All_Tasks!O2018="","",All_Tasks!O2018)</f>
        <v/>
      </c>
      <c r="P2018" s="181">
        <f>IF(All_Tasks!P2018="",0,All_Tasks!P2018)</f>
        <v>0</v>
      </c>
      <c r="Q2018" s="181">
        <f>IF(All_Tasks!Q2018="",0,All_Tasks!Q2018)</f>
        <v>0</v>
      </c>
      <c r="R2018" s="181">
        <f>IF(All_Tasks!R2018="",0,All_Tasks!R2018)</f>
        <v>0</v>
      </c>
      <c r="S2018" s="181" t="str">
        <f>IF(All_Tasks!S2018="","",All_Tasks!S2018)</f>
        <v/>
      </c>
      <c r="T2018" t="str">
        <f>IF(All_Tasks!T2018="","",All_Tasks!T2018)</f>
        <v/>
      </c>
      <c r="U2018" t="str">
        <f>IF(All_Tasks!U2018="","",All_Tasks!U2018)</f>
        <v/>
      </c>
      <c r="V2018">
        <f>IF(A2018="",0,IFERROR(MATCH(A2018,Scope_Labor_Rates!$A$6:$A$46,0)+5,0))</f>
        <v>0</v>
      </c>
      <c r="W2018" s="178">
        <f>IF(V2018&gt;0,INDEX(Scope_Labor_Rates!$C$6:$C$46,V2018-5),0)</f>
        <v>0</v>
      </c>
      <c r="X2018" s="178">
        <f>IF(V2018&gt;0,INDEX(Scope_Labor_Rates!$C$6:$C$46,V2018-5),0)</f>
        <v>0</v>
      </c>
      <c r="Y2018" s="180">
        <f>IF(V2018&gt;0,INDEX(Scope_Labor_Rates!$S$6:$S$46,V2018-5),0)</f>
        <v>0</v>
      </c>
      <c r="Z2018" s="180">
        <f>IF(V2018&gt;0,INDEX(Scope_Labor_Rates!$R$6:$R$46,V2018-5),1)</f>
        <v>1</v>
      </c>
      <c r="AA2018" s="231">
        <f t="shared" si="279"/>
        <v>0</v>
      </c>
      <c r="AB2018" t="str">
        <f t="shared" si="280"/>
        <v/>
      </c>
      <c r="AC2018" s="178" t="str">
        <f t="shared" si="281"/>
        <v/>
      </c>
      <c r="AD2018" s="181">
        <f t="shared" si="282"/>
        <v>0</v>
      </c>
      <c r="AE2018" s="178">
        <f>IF(V2018&gt;0,P2018*INDEX(Scope_Labor_Rates!$E$6:$E$46,V2018-5),0)</f>
        <v>0</v>
      </c>
      <c r="AF2018" s="181">
        <f>IF(V2018&gt;0,AE2018*INDEX(Scope_Labor_Rates!$D$6:$D$46,V2018-5)*AA2018,0)</f>
        <v>0</v>
      </c>
      <c r="AG2018" s="178">
        <f>IF(V2018&gt;0,P2018*INDEX(Scope_Labor_Rates!$G$6:$G$46,V2018-5),0)</f>
        <v>0</v>
      </c>
      <c r="AH2018" s="181">
        <f>IF(V2018&gt;0,AG2018*INDEX(Scope_Labor_Rates!$F$6:$F$46,V2018-5)*AA2018,0)</f>
        <v>0</v>
      </c>
      <c r="AI2018" s="178">
        <f>IF(V2018&gt;0,P2018*INDEX(Scope_Labor_Rates!$I$6:$I$46,V2018-5),0)</f>
        <v>0</v>
      </c>
      <c r="AJ2018" s="181">
        <f>IF(V2018&gt;0,AI2018*INDEX(Scope_Labor_Rates!$H$6:$H$46,V2018-5)*AA2018,0)</f>
        <v>0</v>
      </c>
      <c r="AK2018" s="178">
        <f>IF(V2018&gt;0,P2018*INDEX(Scope_Labor_Rates!$K$6:$K$46,V2018-5),0)</f>
        <v>0</v>
      </c>
      <c r="AL2018" s="181">
        <f>IF(V2018&gt;0,AK2018*INDEX(Scope_Labor_Rates!$J$6:$J$46,V2018-5)*AA2018,0)</f>
        <v>0</v>
      </c>
      <c r="AM2018" s="178">
        <f>IF(V2018&gt;0,P2018*INDEX(Scope_Labor_Rates!$M$6:$M$46,V2018-5),0)</f>
        <v>0</v>
      </c>
      <c r="AN2018" s="178">
        <f>IF(V2018&gt;0,AM2018*INDEX(Scope_Labor_Rates!$L$6:$L$46,V2018-5)*AA2018,0)</f>
        <v>0</v>
      </c>
      <c r="AO2018" s="178">
        <f>IF(V2018&gt;0,P2018*INDEX(Scope_Labor_Rates!$O$6:$O$46,V2018-5)*AA2018,0)</f>
        <v>0</v>
      </c>
      <c r="AP2018" s="181">
        <f>IF(V2018&gt;0,P2018*INDEX(Scope_Labor_Rates!$Q$6:$Q$46,V2018-5)*AA2018,0)</f>
        <v>0</v>
      </c>
      <c r="AQ2018" s="178">
        <f t="shared" si="283"/>
        <v>0</v>
      </c>
      <c r="AR2018" s="178">
        <f t="shared" si="284"/>
        <v>0</v>
      </c>
      <c r="AS2018" s="178">
        <f t="shared" si="285"/>
        <v>0</v>
      </c>
      <c r="AT2018" s="178">
        <f t="shared" si="286"/>
        <v>0</v>
      </c>
      <c r="AU2018">
        <f t="shared" si="287"/>
        <v>0</v>
      </c>
    </row>
    <row r="2019" spans="1:47">
      <c r="A2019" t="str">
        <f>IF(All_Tasks!A2019="","",All_Tasks!A2019)</f>
        <v/>
      </c>
      <c r="B2019" t="str">
        <f>IF(All_Tasks!B2019="","",All_Tasks!B2019)</f>
        <v/>
      </c>
      <c r="C2019" t="str">
        <f>IF(All_Tasks!C2019="","",All_Tasks!C2019)</f>
        <v/>
      </c>
      <c r="D2019" t="str">
        <f>IF(All_Tasks!D2019="","",All_Tasks!D2019)</f>
        <v/>
      </c>
      <c r="E2019" t="str">
        <f>IF(All_Tasks!V2019&lt;&gt;"",All_Tasks!V2019,IF(All_Tasks!E2019&lt;&gt;"",All_Tasks!E2019,""))</f>
        <v/>
      </c>
      <c r="F2019" t="str">
        <f>IF(All_Tasks!F2019="","",All_Tasks!F2019)</f>
        <v/>
      </c>
      <c r="G2019" t="str">
        <f>IF(All_Tasks!G2019="","",All_Tasks!G2019)</f>
        <v/>
      </c>
      <c r="H2019" s="231" t="str">
        <f>IF(All_Tasks!H2019="","",All_Tasks!H2019)</f>
        <v/>
      </c>
      <c r="I2019" t="str">
        <f>IF(All_Tasks!I2019="","",All_Tasks!I2019)</f>
        <v/>
      </c>
      <c r="J2019" t="str">
        <f>IF(All_Tasks!J2019="","",All_Tasks!J2019)</f>
        <v/>
      </c>
      <c r="K2019" t="str">
        <f>IF(All_Tasks!K2019="","",All_Tasks!K2019)</f>
        <v/>
      </c>
      <c r="L2019" s="231" t="str">
        <f>IF(All_Tasks!L2019="","",All_Tasks!L2019)</f>
        <v/>
      </c>
      <c r="M2019" t="str">
        <f>IF(All_Tasks!M2019="","",All_Tasks!M2019)</f>
        <v/>
      </c>
      <c r="N2019" t="str">
        <f>IF(All_Tasks!N2019="","",All_Tasks!N2019)</f>
        <v/>
      </c>
      <c r="O2019" t="str">
        <f>IF(All_Tasks!O2019="","",All_Tasks!O2019)</f>
        <v/>
      </c>
      <c r="P2019" s="181">
        <f>IF(All_Tasks!P2019="",0,All_Tasks!P2019)</f>
        <v>0</v>
      </c>
      <c r="Q2019" s="181">
        <f>IF(All_Tasks!Q2019="",0,All_Tasks!Q2019)</f>
        <v>0</v>
      </c>
      <c r="R2019" s="181">
        <f>IF(All_Tasks!R2019="",0,All_Tasks!R2019)</f>
        <v>0</v>
      </c>
      <c r="S2019" s="181" t="str">
        <f>IF(All_Tasks!S2019="","",All_Tasks!S2019)</f>
        <v/>
      </c>
      <c r="T2019" t="str">
        <f>IF(All_Tasks!T2019="","",All_Tasks!T2019)</f>
        <v/>
      </c>
      <c r="U2019" t="str">
        <f>IF(All_Tasks!U2019="","",All_Tasks!U2019)</f>
        <v/>
      </c>
      <c r="V2019">
        <f>IF(A2019="",0,IFERROR(MATCH(A2019,Scope_Labor_Rates!$A$6:$A$46,0)+5,0))</f>
        <v>0</v>
      </c>
      <c r="W2019" s="178">
        <f>IF(V2019&gt;0,INDEX(Scope_Labor_Rates!$C$6:$C$46,V2019-5),0)</f>
        <v>0</v>
      </c>
      <c r="X2019" s="178">
        <f>IF(V2019&gt;0,INDEX(Scope_Labor_Rates!$C$6:$C$46,V2019-5),0)</f>
        <v>0</v>
      </c>
      <c r="Y2019" s="180">
        <f>IF(V2019&gt;0,INDEX(Scope_Labor_Rates!$S$6:$S$46,V2019-5),0)</f>
        <v>0</v>
      </c>
      <c r="Z2019" s="180">
        <f>IF(V2019&gt;0,INDEX(Scope_Labor_Rates!$R$6:$R$46,V2019-5),1)</f>
        <v>1</v>
      </c>
      <c r="AA2019" s="231">
        <f t="shared" si="279"/>
        <v>0</v>
      </c>
      <c r="AB2019" t="str">
        <f t="shared" si="280"/>
        <v/>
      </c>
      <c r="AC2019" s="178" t="str">
        <f t="shared" si="281"/>
        <v/>
      </c>
      <c r="AD2019" s="181">
        <f t="shared" si="282"/>
        <v>0</v>
      </c>
      <c r="AE2019" s="178">
        <f>IF(V2019&gt;0,P2019*INDEX(Scope_Labor_Rates!$E$6:$E$46,V2019-5),0)</f>
        <v>0</v>
      </c>
      <c r="AF2019" s="181">
        <f>IF(V2019&gt;0,AE2019*INDEX(Scope_Labor_Rates!$D$6:$D$46,V2019-5)*AA2019,0)</f>
        <v>0</v>
      </c>
      <c r="AG2019" s="178">
        <f>IF(V2019&gt;0,P2019*INDEX(Scope_Labor_Rates!$G$6:$G$46,V2019-5),0)</f>
        <v>0</v>
      </c>
      <c r="AH2019" s="181">
        <f>IF(V2019&gt;0,AG2019*INDEX(Scope_Labor_Rates!$F$6:$F$46,V2019-5)*AA2019,0)</f>
        <v>0</v>
      </c>
      <c r="AI2019" s="178">
        <f>IF(V2019&gt;0,P2019*INDEX(Scope_Labor_Rates!$I$6:$I$46,V2019-5),0)</f>
        <v>0</v>
      </c>
      <c r="AJ2019" s="181">
        <f>IF(V2019&gt;0,AI2019*INDEX(Scope_Labor_Rates!$H$6:$H$46,V2019-5)*AA2019,0)</f>
        <v>0</v>
      </c>
      <c r="AK2019" s="178">
        <f>IF(V2019&gt;0,P2019*INDEX(Scope_Labor_Rates!$K$6:$K$46,V2019-5),0)</f>
        <v>0</v>
      </c>
      <c r="AL2019" s="181">
        <f>IF(V2019&gt;0,AK2019*INDEX(Scope_Labor_Rates!$J$6:$J$46,V2019-5)*AA2019,0)</f>
        <v>0</v>
      </c>
      <c r="AM2019" s="178">
        <f>IF(V2019&gt;0,P2019*INDEX(Scope_Labor_Rates!$M$6:$M$46,V2019-5),0)</f>
        <v>0</v>
      </c>
      <c r="AN2019" s="178">
        <f>IF(V2019&gt;0,AM2019*INDEX(Scope_Labor_Rates!$L$6:$L$46,V2019-5)*AA2019,0)</f>
        <v>0</v>
      </c>
      <c r="AO2019" s="178">
        <f>IF(V2019&gt;0,P2019*INDEX(Scope_Labor_Rates!$O$6:$O$46,V2019-5)*AA2019,0)</f>
        <v>0</v>
      </c>
      <c r="AP2019" s="181">
        <f>IF(V2019&gt;0,P2019*INDEX(Scope_Labor_Rates!$Q$6:$Q$46,V2019-5)*AA2019,0)</f>
        <v>0</v>
      </c>
      <c r="AQ2019" s="178">
        <f t="shared" si="283"/>
        <v>0</v>
      </c>
      <c r="AR2019" s="178">
        <f t="shared" si="284"/>
        <v>0</v>
      </c>
      <c r="AS2019" s="178">
        <f t="shared" si="285"/>
        <v>0</v>
      </c>
      <c r="AT2019" s="178">
        <f t="shared" si="286"/>
        <v>0</v>
      </c>
      <c r="AU2019">
        <f t="shared" si="287"/>
        <v>0</v>
      </c>
    </row>
    <row r="2020" spans="1:47">
      <c r="A2020" t="str">
        <f>IF(All_Tasks!A2020="","",All_Tasks!A2020)</f>
        <v/>
      </c>
      <c r="B2020" t="str">
        <f>IF(All_Tasks!B2020="","",All_Tasks!B2020)</f>
        <v/>
      </c>
      <c r="C2020" t="str">
        <f>IF(All_Tasks!C2020="","",All_Tasks!C2020)</f>
        <v/>
      </c>
      <c r="D2020" t="str">
        <f>IF(All_Tasks!D2020="","",All_Tasks!D2020)</f>
        <v/>
      </c>
      <c r="E2020" t="str">
        <f>IF(All_Tasks!V2020&lt;&gt;"",All_Tasks!V2020,IF(All_Tasks!E2020&lt;&gt;"",All_Tasks!E2020,""))</f>
        <v/>
      </c>
      <c r="F2020" t="str">
        <f>IF(All_Tasks!F2020="","",All_Tasks!F2020)</f>
        <v/>
      </c>
      <c r="G2020" t="str">
        <f>IF(All_Tasks!G2020="","",All_Tasks!G2020)</f>
        <v/>
      </c>
      <c r="H2020" s="231" t="str">
        <f>IF(All_Tasks!H2020="","",All_Tasks!H2020)</f>
        <v/>
      </c>
      <c r="I2020" t="str">
        <f>IF(All_Tasks!I2020="","",All_Tasks!I2020)</f>
        <v/>
      </c>
      <c r="J2020" t="str">
        <f>IF(All_Tasks!J2020="","",All_Tasks!J2020)</f>
        <v/>
      </c>
      <c r="K2020" t="str">
        <f>IF(All_Tasks!K2020="","",All_Tasks!K2020)</f>
        <v/>
      </c>
      <c r="L2020" s="231" t="str">
        <f>IF(All_Tasks!L2020="","",All_Tasks!L2020)</f>
        <v/>
      </c>
      <c r="M2020" t="str">
        <f>IF(All_Tasks!M2020="","",All_Tasks!M2020)</f>
        <v/>
      </c>
      <c r="N2020" t="str">
        <f>IF(All_Tasks!N2020="","",All_Tasks!N2020)</f>
        <v/>
      </c>
      <c r="O2020" t="str">
        <f>IF(All_Tasks!O2020="","",All_Tasks!O2020)</f>
        <v/>
      </c>
      <c r="P2020" s="181">
        <f>IF(All_Tasks!P2020="",0,All_Tasks!P2020)</f>
        <v>0</v>
      </c>
      <c r="Q2020" s="181">
        <f>IF(All_Tasks!Q2020="",0,All_Tasks!Q2020)</f>
        <v>0</v>
      </c>
      <c r="R2020" s="181">
        <f>IF(All_Tasks!R2020="",0,All_Tasks!R2020)</f>
        <v>0</v>
      </c>
      <c r="S2020" s="181" t="str">
        <f>IF(All_Tasks!S2020="","",All_Tasks!S2020)</f>
        <v/>
      </c>
      <c r="T2020" t="str">
        <f>IF(All_Tasks!T2020="","",All_Tasks!T2020)</f>
        <v/>
      </c>
      <c r="U2020" t="str">
        <f>IF(All_Tasks!U2020="","",All_Tasks!U2020)</f>
        <v/>
      </c>
      <c r="V2020">
        <f>IF(A2020="",0,IFERROR(MATCH(A2020,Scope_Labor_Rates!$A$6:$A$46,0)+5,0))</f>
        <v>0</v>
      </c>
      <c r="W2020" s="178">
        <f>IF(V2020&gt;0,INDEX(Scope_Labor_Rates!$C$6:$C$46,V2020-5),0)</f>
        <v>0</v>
      </c>
      <c r="X2020" s="178">
        <f>IF(V2020&gt;0,INDEX(Scope_Labor_Rates!$C$6:$C$46,V2020-5),0)</f>
        <v>0</v>
      </c>
      <c r="Y2020" s="180">
        <f>IF(V2020&gt;0,INDEX(Scope_Labor_Rates!$S$6:$S$46,V2020-5),0)</f>
        <v>0</v>
      </c>
      <c r="Z2020" s="180">
        <f>IF(V2020&gt;0,INDEX(Scope_Labor_Rates!$R$6:$R$46,V2020-5),1)</f>
        <v>1</v>
      </c>
      <c r="AA2020" s="231">
        <f t="shared" si="279"/>
        <v>0</v>
      </c>
      <c r="AB2020" t="str">
        <f t="shared" si="280"/>
        <v/>
      </c>
      <c r="AC2020" s="178" t="str">
        <f t="shared" si="281"/>
        <v/>
      </c>
      <c r="AD2020" s="181">
        <f t="shared" si="282"/>
        <v>0</v>
      </c>
      <c r="AE2020" s="178">
        <f>IF(V2020&gt;0,P2020*INDEX(Scope_Labor_Rates!$E$6:$E$46,V2020-5),0)</f>
        <v>0</v>
      </c>
      <c r="AF2020" s="181">
        <f>IF(V2020&gt;0,AE2020*INDEX(Scope_Labor_Rates!$D$6:$D$46,V2020-5)*AA2020,0)</f>
        <v>0</v>
      </c>
      <c r="AG2020" s="178">
        <f>IF(V2020&gt;0,P2020*INDEX(Scope_Labor_Rates!$G$6:$G$46,V2020-5),0)</f>
        <v>0</v>
      </c>
      <c r="AH2020" s="181">
        <f>IF(V2020&gt;0,AG2020*INDEX(Scope_Labor_Rates!$F$6:$F$46,V2020-5)*AA2020,0)</f>
        <v>0</v>
      </c>
      <c r="AI2020" s="178">
        <f>IF(V2020&gt;0,P2020*INDEX(Scope_Labor_Rates!$I$6:$I$46,V2020-5),0)</f>
        <v>0</v>
      </c>
      <c r="AJ2020" s="181">
        <f>IF(V2020&gt;0,AI2020*INDEX(Scope_Labor_Rates!$H$6:$H$46,V2020-5)*AA2020,0)</f>
        <v>0</v>
      </c>
      <c r="AK2020" s="178">
        <f>IF(V2020&gt;0,P2020*INDEX(Scope_Labor_Rates!$K$6:$K$46,V2020-5),0)</f>
        <v>0</v>
      </c>
      <c r="AL2020" s="181">
        <f>IF(V2020&gt;0,AK2020*INDEX(Scope_Labor_Rates!$J$6:$J$46,V2020-5)*AA2020,0)</f>
        <v>0</v>
      </c>
      <c r="AM2020" s="178">
        <f>IF(V2020&gt;0,P2020*INDEX(Scope_Labor_Rates!$M$6:$M$46,V2020-5),0)</f>
        <v>0</v>
      </c>
      <c r="AN2020" s="178">
        <f>IF(V2020&gt;0,AM2020*INDEX(Scope_Labor_Rates!$L$6:$L$46,V2020-5)*AA2020,0)</f>
        <v>0</v>
      </c>
      <c r="AO2020" s="178">
        <f>IF(V2020&gt;0,P2020*INDEX(Scope_Labor_Rates!$O$6:$O$46,V2020-5)*AA2020,0)</f>
        <v>0</v>
      </c>
      <c r="AP2020" s="181">
        <f>IF(V2020&gt;0,P2020*INDEX(Scope_Labor_Rates!$Q$6:$Q$46,V2020-5)*AA2020,0)</f>
        <v>0</v>
      </c>
      <c r="AQ2020" s="178">
        <f t="shared" si="283"/>
        <v>0</v>
      </c>
      <c r="AR2020" s="178">
        <f t="shared" si="284"/>
        <v>0</v>
      </c>
      <c r="AS2020" s="178">
        <f t="shared" si="285"/>
        <v>0</v>
      </c>
      <c r="AT2020" s="178">
        <f t="shared" si="286"/>
        <v>0</v>
      </c>
      <c r="AU2020">
        <f t="shared" si="287"/>
        <v>0</v>
      </c>
    </row>
    <row r="2021" spans="1:47">
      <c r="A2021" t="str">
        <f>IF(All_Tasks!A2021="","",All_Tasks!A2021)</f>
        <v/>
      </c>
      <c r="B2021" t="str">
        <f>IF(All_Tasks!B2021="","",All_Tasks!B2021)</f>
        <v/>
      </c>
      <c r="C2021" t="str">
        <f>IF(All_Tasks!C2021="","",All_Tasks!C2021)</f>
        <v/>
      </c>
      <c r="D2021" t="str">
        <f>IF(All_Tasks!D2021="","",All_Tasks!D2021)</f>
        <v/>
      </c>
      <c r="E2021" t="str">
        <f>IF(All_Tasks!V2021&lt;&gt;"",All_Tasks!V2021,IF(All_Tasks!E2021&lt;&gt;"",All_Tasks!E2021,""))</f>
        <v/>
      </c>
      <c r="F2021" t="str">
        <f>IF(All_Tasks!F2021="","",All_Tasks!F2021)</f>
        <v/>
      </c>
      <c r="G2021" t="str">
        <f>IF(All_Tasks!G2021="","",All_Tasks!G2021)</f>
        <v/>
      </c>
      <c r="H2021" s="231" t="str">
        <f>IF(All_Tasks!H2021="","",All_Tasks!H2021)</f>
        <v/>
      </c>
      <c r="I2021" t="str">
        <f>IF(All_Tasks!I2021="","",All_Tasks!I2021)</f>
        <v/>
      </c>
      <c r="J2021" t="str">
        <f>IF(All_Tasks!J2021="","",All_Tasks!J2021)</f>
        <v/>
      </c>
      <c r="K2021" t="str">
        <f>IF(All_Tasks!K2021="","",All_Tasks!K2021)</f>
        <v/>
      </c>
      <c r="L2021" s="231" t="str">
        <f>IF(All_Tasks!L2021="","",All_Tasks!L2021)</f>
        <v/>
      </c>
      <c r="M2021" t="str">
        <f>IF(All_Tasks!M2021="","",All_Tasks!M2021)</f>
        <v/>
      </c>
      <c r="N2021" t="str">
        <f>IF(All_Tasks!N2021="","",All_Tasks!N2021)</f>
        <v/>
      </c>
      <c r="O2021" t="str">
        <f>IF(All_Tasks!O2021="","",All_Tasks!O2021)</f>
        <v/>
      </c>
      <c r="P2021" s="181">
        <f>IF(All_Tasks!P2021="",0,All_Tasks!P2021)</f>
        <v>0</v>
      </c>
      <c r="Q2021" s="181">
        <f>IF(All_Tasks!Q2021="",0,All_Tasks!Q2021)</f>
        <v>0</v>
      </c>
      <c r="R2021" s="181">
        <f>IF(All_Tasks!R2021="",0,All_Tasks!R2021)</f>
        <v>0</v>
      </c>
      <c r="S2021" s="181" t="str">
        <f>IF(All_Tasks!S2021="","",All_Tasks!S2021)</f>
        <v/>
      </c>
      <c r="T2021" t="str">
        <f>IF(All_Tasks!T2021="","",All_Tasks!T2021)</f>
        <v/>
      </c>
      <c r="U2021" t="str">
        <f>IF(All_Tasks!U2021="","",All_Tasks!U2021)</f>
        <v/>
      </c>
      <c r="V2021">
        <f>IF(A2021="",0,IFERROR(MATCH(A2021,Scope_Labor_Rates!$A$6:$A$46,0)+5,0))</f>
        <v>0</v>
      </c>
      <c r="W2021" s="178">
        <f>IF(V2021&gt;0,INDEX(Scope_Labor_Rates!$C$6:$C$46,V2021-5),0)</f>
        <v>0</v>
      </c>
      <c r="X2021" s="178">
        <f>IF(V2021&gt;0,INDEX(Scope_Labor_Rates!$C$6:$C$46,V2021-5),0)</f>
        <v>0</v>
      </c>
      <c r="Y2021" s="180">
        <f>IF(V2021&gt;0,INDEX(Scope_Labor_Rates!$S$6:$S$46,V2021-5),0)</f>
        <v>0</v>
      </c>
      <c r="Z2021" s="180">
        <f>IF(V2021&gt;0,INDEX(Scope_Labor_Rates!$R$6:$R$46,V2021-5),1)</f>
        <v>1</v>
      </c>
      <c r="AA2021" s="231">
        <f t="shared" si="279"/>
        <v>0</v>
      </c>
      <c r="AB2021" t="str">
        <f t="shared" si="280"/>
        <v/>
      </c>
      <c r="AC2021" s="178" t="str">
        <f t="shared" si="281"/>
        <v/>
      </c>
      <c r="AD2021" s="181">
        <f t="shared" si="282"/>
        <v>0</v>
      </c>
      <c r="AE2021" s="178">
        <f>IF(V2021&gt;0,P2021*INDEX(Scope_Labor_Rates!$E$6:$E$46,V2021-5),0)</f>
        <v>0</v>
      </c>
      <c r="AF2021" s="181">
        <f>IF(V2021&gt;0,AE2021*INDEX(Scope_Labor_Rates!$D$6:$D$46,V2021-5)*AA2021,0)</f>
        <v>0</v>
      </c>
      <c r="AG2021" s="178">
        <f>IF(V2021&gt;0,P2021*INDEX(Scope_Labor_Rates!$G$6:$G$46,V2021-5),0)</f>
        <v>0</v>
      </c>
      <c r="AH2021" s="181">
        <f>IF(V2021&gt;0,AG2021*INDEX(Scope_Labor_Rates!$F$6:$F$46,V2021-5)*AA2021,0)</f>
        <v>0</v>
      </c>
      <c r="AI2021" s="178">
        <f>IF(V2021&gt;0,P2021*INDEX(Scope_Labor_Rates!$I$6:$I$46,V2021-5),0)</f>
        <v>0</v>
      </c>
      <c r="AJ2021" s="181">
        <f>IF(V2021&gt;0,AI2021*INDEX(Scope_Labor_Rates!$H$6:$H$46,V2021-5)*AA2021,0)</f>
        <v>0</v>
      </c>
      <c r="AK2021" s="178">
        <f>IF(V2021&gt;0,P2021*INDEX(Scope_Labor_Rates!$K$6:$K$46,V2021-5),0)</f>
        <v>0</v>
      </c>
      <c r="AL2021" s="181">
        <f>IF(V2021&gt;0,AK2021*INDEX(Scope_Labor_Rates!$J$6:$J$46,V2021-5)*AA2021,0)</f>
        <v>0</v>
      </c>
      <c r="AM2021" s="178">
        <f>IF(V2021&gt;0,P2021*INDEX(Scope_Labor_Rates!$M$6:$M$46,V2021-5),0)</f>
        <v>0</v>
      </c>
      <c r="AN2021" s="178">
        <f>IF(V2021&gt;0,AM2021*INDEX(Scope_Labor_Rates!$L$6:$L$46,V2021-5)*AA2021,0)</f>
        <v>0</v>
      </c>
      <c r="AO2021" s="178">
        <f>IF(V2021&gt;0,P2021*INDEX(Scope_Labor_Rates!$O$6:$O$46,V2021-5)*AA2021,0)</f>
        <v>0</v>
      </c>
      <c r="AP2021" s="181">
        <f>IF(V2021&gt;0,P2021*INDEX(Scope_Labor_Rates!$Q$6:$Q$46,V2021-5)*AA2021,0)</f>
        <v>0</v>
      </c>
      <c r="AQ2021" s="178">
        <f t="shared" si="283"/>
        <v>0</v>
      </c>
      <c r="AR2021" s="178">
        <f t="shared" si="284"/>
        <v>0</v>
      </c>
      <c r="AS2021" s="178">
        <f t="shared" si="285"/>
        <v>0</v>
      </c>
      <c r="AT2021" s="178">
        <f t="shared" si="286"/>
        <v>0</v>
      </c>
      <c r="AU2021">
        <f t="shared" si="287"/>
        <v>0</v>
      </c>
    </row>
    <row r="2022" spans="1:47">
      <c r="A2022" t="str">
        <f>IF(All_Tasks!A2022="","",All_Tasks!A2022)</f>
        <v/>
      </c>
      <c r="B2022" t="str">
        <f>IF(All_Tasks!B2022="","",All_Tasks!B2022)</f>
        <v/>
      </c>
      <c r="C2022" t="str">
        <f>IF(All_Tasks!C2022="","",All_Tasks!C2022)</f>
        <v/>
      </c>
      <c r="D2022" t="str">
        <f>IF(All_Tasks!D2022="","",All_Tasks!D2022)</f>
        <v/>
      </c>
      <c r="E2022" t="str">
        <f>IF(All_Tasks!V2022&lt;&gt;"",All_Tasks!V2022,IF(All_Tasks!E2022&lt;&gt;"",All_Tasks!E2022,""))</f>
        <v/>
      </c>
      <c r="F2022" t="str">
        <f>IF(All_Tasks!F2022="","",All_Tasks!F2022)</f>
        <v/>
      </c>
      <c r="G2022" t="str">
        <f>IF(All_Tasks!G2022="","",All_Tasks!G2022)</f>
        <v/>
      </c>
      <c r="H2022" s="231" t="str">
        <f>IF(All_Tasks!H2022="","",All_Tasks!H2022)</f>
        <v/>
      </c>
      <c r="I2022" t="str">
        <f>IF(All_Tasks!I2022="","",All_Tasks!I2022)</f>
        <v/>
      </c>
      <c r="J2022" t="str">
        <f>IF(All_Tasks!J2022="","",All_Tasks!J2022)</f>
        <v/>
      </c>
      <c r="K2022" t="str">
        <f>IF(All_Tasks!K2022="","",All_Tasks!K2022)</f>
        <v/>
      </c>
      <c r="L2022" s="231" t="str">
        <f>IF(All_Tasks!L2022="","",All_Tasks!L2022)</f>
        <v/>
      </c>
      <c r="M2022" t="str">
        <f>IF(All_Tasks!M2022="","",All_Tasks!M2022)</f>
        <v/>
      </c>
      <c r="N2022" t="str">
        <f>IF(All_Tasks!N2022="","",All_Tasks!N2022)</f>
        <v/>
      </c>
      <c r="O2022" t="str">
        <f>IF(All_Tasks!O2022="","",All_Tasks!O2022)</f>
        <v/>
      </c>
      <c r="P2022" s="181">
        <f>IF(All_Tasks!P2022="",0,All_Tasks!P2022)</f>
        <v>0</v>
      </c>
      <c r="Q2022" s="181">
        <f>IF(All_Tasks!Q2022="",0,All_Tasks!Q2022)</f>
        <v>0</v>
      </c>
      <c r="R2022" s="181">
        <f>IF(All_Tasks!R2022="",0,All_Tasks!R2022)</f>
        <v>0</v>
      </c>
      <c r="S2022" s="181" t="str">
        <f>IF(All_Tasks!S2022="","",All_Tasks!S2022)</f>
        <v/>
      </c>
      <c r="T2022" t="str">
        <f>IF(All_Tasks!T2022="","",All_Tasks!T2022)</f>
        <v/>
      </c>
      <c r="U2022" t="str">
        <f>IF(All_Tasks!U2022="","",All_Tasks!U2022)</f>
        <v/>
      </c>
      <c r="V2022">
        <f>IF(A2022="",0,IFERROR(MATCH(A2022,Scope_Labor_Rates!$A$6:$A$46,0)+5,0))</f>
        <v>0</v>
      </c>
      <c r="W2022" s="178">
        <f>IF(V2022&gt;0,INDEX(Scope_Labor_Rates!$C$6:$C$46,V2022-5),0)</f>
        <v>0</v>
      </c>
      <c r="X2022" s="178">
        <f>IF(V2022&gt;0,INDEX(Scope_Labor_Rates!$C$6:$C$46,V2022-5),0)</f>
        <v>0</v>
      </c>
      <c r="Y2022" s="180">
        <f>IF(V2022&gt;0,INDEX(Scope_Labor_Rates!$S$6:$S$46,V2022-5),0)</f>
        <v>0</v>
      </c>
      <c r="Z2022" s="180">
        <f>IF(V2022&gt;0,INDEX(Scope_Labor_Rates!$R$6:$R$46,V2022-5),1)</f>
        <v>1</v>
      </c>
      <c r="AA2022" s="231">
        <f t="shared" si="279"/>
        <v>0</v>
      </c>
      <c r="AB2022" t="str">
        <f t="shared" si="280"/>
        <v/>
      </c>
      <c r="AC2022" s="178" t="str">
        <f t="shared" si="281"/>
        <v/>
      </c>
      <c r="AD2022" s="181">
        <f t="shared" si="282"/>
        <v>0</v>
      </c>
      <c r="AE2022" s="178">
        <f>IF(V2022&gt;0,P2022*INDEX(Scope_Labor_Rates!$E$6:$E$46,V2022-5),0)</f>
        <v>0</v>
      </c>
      <c r="AF2022" s="181">
        <f>IF(V2022&gt;0,AE2022*INDEX(Scope_Labor_Rates!$D$6:$D$46,V2022-5)*AA2022,0)</f>
        <v>0</v>
      </c>
      <c r="AG2022" s="178">
        <f>IF(V2022&gt;0,P2022*INDEX(Scope_Labor_Rates!$G$6:$G$46,V2022-5),0)</f>
        <v>0</v>
      </c>
      <c r="AH2022" s="181">
        <f>IF(V2022&gt;0,AG2022*INDEX(Scope_Labor_Rates!$F$6:$F$46,V2022-5)*AA2022,0)</f>
        <v>0</v>
      </c>
      <c r="AI2022" s="178">
        <f>IF(V2022&gt;0,P2022*INDEX(Scope_Labor_Rates!$I$6:$I$46,V2022-5),0)</f>
        <v>0</v>
      </c>
      <c r="AJ2022" s="181">
        <f>IF(V2022&gt;0,AI2022*INDEX(Scope_Labor_Rates!$H$6:$H$46,V2022-5)*AA2022,0)</f>
        <v>0</v>
      </c>
      <c r="AK2022" s="178">
        <f>IF(V2022&gt;0,P2022*INDEX(Scope_Labor_Rates!$K$6:$K$46,V2022-5),0)</f>
        <v>0</v>
      </c>
      <c r="AL2022" s="181">
        <f>IF(V2022&gt;0,AK2022*INDEX(Scope_Labor_Rates!$J$6:$J$46,V2022-5)*AA2022,0)</f>
        <v>0</v>
      </c>
      <c r="AM2022" s="178">
        <f>IF(V2022&gt;0,P2022*INDEX(Scope_Labor_Rates!$M$6:$M$46,V2022-5),0)</f>
        <v>0</v>
      </c>
      <c r="AN2022" s="178">
        <f>IF(V2022&gt;0,AM2022*INDEX(Scope_Labor_Rates!$L$6:$L$46,V2022-5)*AA2022,0)</f>
        <v>0</v>
      </c>
      <c r="AO2022" s="178">
        <f>IF(V2022&gt;0,P2022*INDEX(Scope_Labor_Rates!$O$6:$O$46,V2022-5)*AA2022,0)</f>
        <v>0</v>
      </c>
      <c r="AP2022" s="181">
        <f>IF(V2022&gt;0,P2022*INDEX(Scope_Labor_Rates!$Q$6:$Q$46,V2022-5)*AA2022,0)</f>
        <v>0</v>
      </c>
      <c r="AQ2022" s="178">
        <f t="shared" si="283"/>
        <v>0</v>
      </c>
      <c r="AR2022" s="178">
        <f t="shared" si="284"/>
        <v>0</v>
      </c>
      <c r="AS2022" s="178">
        <f t="shared" si="285"/>
        <v>0</v>
      </c>
      <c r="AT2022" s="178">
        <f t="shared" si="286"/>
        <v>0</v>
      </c>
      <c r="AU2022">
        <f t="shared" si="287"/>
        <v>0</v>
      </c>
    </row>
    <row r="2023" spans="1:47">
      <c r="A2023" t="str">
        <f>IF(All_Tasks!A2023="","",All_Tasks!A2023)</f>
        <v/>
      </c>
      <c r="B2023" t="str">
        <f>IF(All_Tasks!B2023="","",All_Tasks!B2023)</f>
        <v/>
      </c>
      <c r="C2023" t="str">
        <f>IF(All_Tasks!C2023="","",All_Tasks!C2023)</f>
        <v/>
      </c>
      <c r="D2023" t="str">
        <f>IF(All_Tasks!D2023="","",All_Tasks!D2023)</f>
        <v/>
      </c>
      <c r="E2023" t="str">
        <f>IF(All_Tasks!V2023&lt;&gt;"",All_Tasks!V2023,IF(All_Tasks!E2023&lt;&gt;"",All_Tasks!E2023,""))</f>
        <v/>
      </c>
      <c r="F2023" t="str">
        <f>IF(All_Tasks!F2023="","",All_Tasks!F2023)</f>
        <v/>
      </c>
      <c r="G2023" t="str">
        <f>IF(All_Tasks!G2023="","",All_Tasks!G2023)</f>
        <v/>
      </c>
      <c r="H2023" s="231" t="str">
        <f>IF(All_Tasks!H2023="","",All_Tasks!H2023)</f>
        <v/>
      </c>
      <c r="I2023" t="str">
        <f>IF(All_Tasks!I2023="","",All_Tasks!I2023)</f>
        <v/>
      </c>
      <c r="J2023" t="str">
        <f>IF(All_Tasks!J2023="","",All_Tasks!J2023)</f>
        <v/>
      </c>
      <c r="K2023" t="str">
        <f>IF(All_Tasks!K2023="","",All_Tasks!K2023)</f>
        <v/>
      </c>
      <c r="L2023" s="231" t="str">
        <f>IF(All_Tasks!L2023="","",All_Tasks!L2023)</f>
        <v/>
      </c>
      <c r="M2023" t="str">
        <f>IF(All_Tasks!M2023="","",All_Tasks!M2023)</f>
        <v/>
      </c>
      <c r="N2023" t="str">
        <f>IF(All_Tasks!N2023="","",All_Tasks!N2023)</f>
        <v/>
      </c>
      <c r="O2023" t="str">
        <f>IF(All_Tasks!O2023="","",All_Tasks!O2023)</f>
        <v/>
      </c>
      <c r="P2023" s="181">
        <f>IF(All_Tasks!P2023="",0,All_Tasks!P2023)</f>
        <v>0</v>
      </c>
      <c r="Q2023" s="181">
        <f>IF(All_Tasks!Q2023="",0,All_Tasks!Q2023)</f>
        <v>0</v>
      </c>
      <c r="R2023" s="181">
        <f>IF(All_Tasks!R2023="",0,All_Tasks!R2023)</f>
        <v>0</v>
      </c>
      <c r="S2023" s="181" t="str">
        <f>IF(All_Tasks!S2023="","",All_Tasks!S2023)</f>
        <v/>
      </c>
      <c r="T2023" t="str">
        <f>IF(All_Tasks!T2023="","",All_Tasks!T2023)</f>
        <v/>
      </c>
      <c r="U2023" t="str">
        <f>IF(All_Tasks!U2023="","",All_Tasks!U2023)</f>
        <v/>
      </c>
      <c r="V2023">
        <f>IF(A2023="",0,IFERROR(MATCH(A2023,Scope_Labor_Rates!$A$6:$A$46,0)+5,0))</f>
        <v>0</v>
      </c>
      <c r="W2023" s="178">
        <f>IF(V2023&gt;0,INDEX(Scope_Labor_Rates!$C$6:$C$46,V2023-5),0)</f>
        <v>0</v>
      </c>
      <c r="X2023" s="178">
        <f>IF(V2023&gt;0,INDEX(Scope_Labor_Rates!$C$6:$C$46,V2023-5),0)</f>
        <v>0</v>
      </c>
      <c r="Y2023" s="180">
        <f>IF(V2023&gt;0,INDEX(Scope_Labor_Rates!$S$6:$S$46,V2023-5),0)</f>
        <v>0</v>
      </c>
      <c r="Z2023" s="180">
        <f>IF(V2023&gt;0,INDEX(Scope_Labor_Rates!$R$6:$R$46,V2023-5),1)</f>
        <v>1</v>
      </c>
      <c r="AA2023" s="231">
        <f t="shared" si="279"/>
        <v>0</v>
      </c>
      <c r="AB2023" t="str">
        <f t="shared" si="280"/>
        <v/>
      </c>
      <c r="AC2023" s="178" t="str">
        <f t="shared" si="281"/>
        <v/>
      </c>
      <c r="AD2023" s="181">
        <f t="shared" si="282"/>
        <v>0</v>
      </c>
      <c r="AE2023" s="178">
        <f>IF(V2023&gt;0,P2023*INDEX(Scope_Labor_Rates!$E$6:$E$46,V2023-5),0)</f>
        <v>0</v>
      </c>
      <c r="AF2023" s="181">
        <f>IF(V2023&gt;0,AE2023*INDEX(Scope_Labor_Rates!$D$6:$D$46,V2023-5)*AA2023,0)</f>
        <v>0</v>
      </c>
      <c r="AG2023" s="178">
        <f>IF(V2023&gt;0,P2023*INDEX(Scope_Labor_Rates!$G$6:$G$46,V2023-5),0)</f>
        <v>0</v>
      </c>
      <c r="AH2023" s="181">
        <f>IF(V2023&gt;0,AG2023*INDEX(Scope_Labor_Rates!$F$6:$F$46,V2023-5)*AA2023,0)</f>
        <v>0</v>
      </c>
      <c r="AI2023" s="178">
        <f>IF(V2023&gt;0,P2023*INDEX(Scope_Labor_Rates!$I$6:$I$46,V2023-5),0)</f>
        <v>0</v>
      </c>
      <c r="AJ2023" s="181">
        <f>IF(V2023&gt;0,AI2023*INDEX(Scope_Labor_Rates!$H$6:$H$46,V2023-5)*AA2023,0)</f>
        <v>0</v>
      </c>
      <c r="AK2023" s="178">
        <f>IF(V2023&gt;0,P2023*INDEX(Scope_Labor_Rates!$K$6:$K$46,V2023-5),0)</f>
        <v>0</v>
      </c>
      <c r="AL2023" s="181">
        <f>IF(V2023&gt;0,AK2023*INDEX(Scope_Labor_Rates!$J$6:$J$46,V2023-5)*AA2023,0)</f>
        <v>0</v>
      </c>
      <c r="AM2023" s="178">
        <f>IF(V2023&gt;0,P2023*INDEX(Scope_Labor_Rates!$M$6:$M$46,V2023-5),0)</f>
        <v>0</v>
      </c>
      <c r="AN2023" s="178">
        <f>IF(V2023&gt;0,AM2023*INDEX(Scope_Labor_Rates!$L$6:$L$46,V2023-5)*AA2023,0)</f>
        <v>0</v>
      </c>
      <c r="AO2023" s="178">
        <f>IF(V2023&gt;0,P2023*INDEX(Scope_Labor_Rates!$O$6:$O$46,V2023-5)*AA2023,0)</f>
        <v>0</v>
      </c>
      <c r="AP2023" s="181">
        <f>IF(V2023&gt;0,P2023*INDEX(Scope_Labor_Rates!$Q$6:$Q$46,V2023-5)*AA2023,0)</f>
        <v>0</v>
      </c>
      <c r="AQ2023" s="178">
        <f t="shared" si="283"/>
        <v>0</v>
      </c>
      <c r="AR2023" s="178">
        <f t="shared" si="284"/>
        <v>0</v>
      </c>
      <c r="AS2023" s="178">
        <f t="shared" si="285"/>
        <v>0</v>
      </c>
      <c r="AT2023" s="178">
        <f t="shared" si="286"/>
        <v>0</v>
      </c>
      <c r="AU2023">
        <f t="shared" si="287"/>
        <v>0</v>
      </c>
    </row>
    <row r="2024" spans="1:47">
      <c r="A2024" t="str">
        <f>IF(All_Tasks!A2024="","",All_Tasks!A2024)</f>
        <v/>
      </c>
      <c r="B2024" t="str">
        <f>IF(All_Tasks!B2024="","",All_Tasks!B2024)</f>
        <v/>
      </c>
      <c r="C2024" t="str">
        <f>IF(All_Tasks!C2024="","",All_Tasks!C2024)</f>
        <v/>
      </c>
      <c r="D2024" t="str">
        <f>IF(All_Tasks!D2024="","",All_Tasks!D2024)</f>
        <v/>
      </c>
      <c r="E2024" t="str">
        <f>IF(All_Tasks!V2024&lt;&gt;"",All_Tasks!V2024,IF(All_Tasks!E2024&lt;&gt;"",All_Tasks!E2024,""))</f>
        <v/>
      </c>
      <c r="F2024" t="str">
        <f>IF(All_Tasks!F2024="","",All_Tasks!F2024)</f>
        <v/>
      </c>
      <c r="G2024" t="str">
        <f>IF(All_Tasks!G2024="","",All_Tasks!G2024)</f>
        <v/>
      </c>
      <c r="H2024" s="231" t="str">
        <f>IF(All_Tasks!H2024="","",All_Tasks!H2024)</f>
        <v/>
      </c>
      <c r="I2024" t="str">
        <f>IF(All_Tasks!I2024="","",All_Tasks!I2024)</f>
        <v/>
      </c>
      <c r="J2024" t="str">
        <f>IF(All_Tasks!J2024="","",All_Tasks!J2024)</f>
        <v/>
      </c>
      <c r="K2024" t="str">
        <f>IF(All_Tasks!K2024="","",All_Tasks!K2024)</f>
        <v/>
      </c>
      <c r="L2024" s="231" t="str">
        <f>IF(All_Tasks!L2024="","",All_Tasks!L2024)</f>
        <v/>
      </c>
      <c r="M2024" t="str">
        <f>IF(All_Tasks!M2024="","",All_Tasks!M2024)</f>
        <v/>
      </c>
      <c r="N2024" t="str">
        <f>IF(All_Tasks!N2024="","",All_Tasks!N2024)</f>
        <v/>
      </c>
      <c r="O2024" t="str">
        <f>IF(All_Tasks!O2024="","",All_Tasks!O2024)</f>
        <v/>
      </c>
      <c r="P2024" s="181">
        <f>IF(All_Tasks!P2024="",0,All_Tasks!P2024)</f>
        <v>0</v>
      </c>
      <c r="Q2024" s="181">
        <f>IF(All_Tasks!Q2024="",0,All_Tasks!Q2024)</f>
        <v>0</v>
      </c>
      <c r="R2024" s="181">
        <f>IF(All_Tasks!R2024="",0,All_Tasks!R2024)</f>
        <v>0</v>
      </c>
      <c r="S2024" s="181" t="str">
        <f>IF(All_Tasks!S2024="","",All_Tasks!S2024)</f>
        <v/>
      </c>
      <c r="T2024" t="str">
        <f>IF(All_Tasks!T2024="","",All_Tasks!T2024)</f>
        <v/>
      </c>
      <c r="U2024" t="str">
        <f>IF(All_Tasks!U2024="","",All_Tasks!U2024)</f>
        <v/>
      </c>
      <c r="V2024">
        <f>IF(A2024="",0,IFERROR(MATCH(A2024,Scope_Labor_Rates!$A$6:$A$46,0)+5,0))</f>
        <v>0</v>
      </c>
      <c r="W2024" s="178">
        <f>IF(V2024&gt;0,INDEX(Scope_Labor_Rates!$C$6:$C$46,V2024-5),0)</f>
        <v>0</v>
      </c>
      <c r="X2024" s="178">
        <f>IF(V2024&gt;0,INDEX(Scope_Labor_Rates!$C$6:$C$46,V2024-5),0)</f>
        <v>0</v>
      </c>
      <c r="Y2024" s="180">
        <f>IF(V2024&gt;0,INDEX(Scope_Labor_Rates!$S$6:$S$46,V2024-5),0)</f>
        <v>0</v>
      </c>
      <c r="Z2024" s="180">
        <f>IF(V2024&gt;0,INDEX(Scope_Labor_Rates!$R$6:$R$46,V2024-5),1)</f>
        <v>1</v>
      </c>
      <c r="AA2024" s="231">
        <f t="shared" si="279"/>
        <v>0</v>
      </c>
      <c r="AB2024" t="str">
        <f t="shared" si="280"/>
        <v/>
      </c>
      <c r="AC2024" s="178" t="str">
        <f t="shared" si="281"/>
        <v/>
      </c>
      <c r="AD2024" s="181">
        <f t="shared" si="282"/>
        <v>0</v>
      </c>
      <c r="AE2024" s="178">
        <f>IF(V2024&gt;0,P2024*INDEX(Scope_Labor_Rates!$E$6:$E$46,V2024-5),0)</f>
        <v>0</v>
      </c>
      <c r="AF2024" s="181">
        <f>IF(V2024&gt;0,AE2024*INDEX(Scope_Labor_Rates!$D$6:$D$46,V2024-5)*AA2024,0)</f>
        <v>0</v>
      </c>
      <c r="AG2024" s="178">
        <f>IF(V2024&gt;0,P2024*INDEX(Scope_Labor_Rates!$G$6:$G$46,V2024-5),0)</f>
        <v>0</v>
      </c>
      <c r="AH2024" s="181">
        <f>IF(V2024&gt;0,AG2024*INDEX(Scope_Labor_Rates!$F$6:$F$46,V2024-5)*AA2024,0)</f>
        <v>0</v>
      </c>
      <c r="AI2024" s="178">
        <f>IF(V2024&gt;0,P2024*INDEX(Scope_Labor_Rates!$I$6:$I$46,V2024-5),0)</f>
        <v>0</v>
      </c>
      <c r="AJ2024" s="181">
        <f>IF(V2024&gt;0,AI2024*INDEX(Scope_Labor_Rates!$H$6:$H$46,V2024-5)*AA2024,0)</f>
        <v>0</v>
      </c>
      <c r="AK2024" s="178">
        <f>IF(V2024&gt;0,P2024*INDEX(Scope_Labor_Rates!$K$6:$K$46,V2024-5),0)</f>
        <v>0</v>
      </c>
      <c r="AL2024" s="181">
        <f>IF(V2024&gt;0,AK2024*INDEX(Scope_Labor_Rates!$J$6:$J$46,V2024-5)*AA2024,0)</f>
        <v>0</v>
      </c>
      <c r="AM2024" s="178">
        <f>IF(V2024&gt;0,P2024*INDEX(Scope_Labor_Rates!$M$6:$M$46,V2024-5),0)</f>
        <v>0</v>
      </c>
      <c r="AN2024" s="178">
        <f>IF(V2024&gt;0,AM2024*INDEX(Scope_Labor_Rates!$L$6:$L$46,V2024-5)*AA2024,0)</f>
        <v>0</v>
      </c>
      <c r="AO2024" s="178">
        <f>IF(V2024&gt;0,P2024*INDEX(Scope_Labor_Rates!$O$6:$O$46,V2024-5)*AA2024,0)</f>
        <v>0</v>
      </c>
      <c r="AP2024" s="181">
        <f>IF(V2024&gt;0,P2024*INDEX(Scope_Labor_Rates!$Q$6:$Q$46,V2024-5)*AA2024,0)</f>
        <v>0</v>
      </c>
      <c r="AQ2024" s="178">
        <f t="shared" si="283"/>
        <v>0</v>
      </c>
      <c r="AR2024" s="178">
        <f t="shared" si="284"/>
        <v>0</v>
      </c>
      <c r="AS2024" s="178">
        <f t="shared" si="285"/>
        <v>0</v>
      </c>
      <c r="AT2024" s="178">
        <f t="shared" si="286"/>
        <v>0</v>
      </c>
      <c r="AU2024">
        <f t="shared" si="287"/>
        <v>0</v>
      </c>
    </row>
    <row r="2025" spans="1:47">
      <c r="A2025" t="str">
        <f>IF(All_Tasks!A2025="","",All_Tasks!A2025)</f>
        <v/>
      </c>
      <c r="B2025" t="str">
        <f>IF(All_Tasks!B2025="","",All_Tasks!B2025)</f>
        <v/>
      </c>
      <c r="C2025" t="str">
        <f>IF(All_Tasks!C2025="","",All_Tasks!C2025)</f>
        <v/>
      </c>
      <c r="D2025" t="str">
        <f>IF(All_Tasks!D2025="","",All_Tasks!D2025)</f>
        <v/>
      </c>
      <c r="E2025" t="str">
        <f>IF(All_Tasks!V2025&lt;&gt;"",All_Tasks!V2025,IF(All_Tasks!E2025&lt;&gt;"",All_Tasks!E2025,""))</f>
        <v/>
      </c>
      <c r="F2025" t="str">
        <f>IF(All_Tasks!F2025="","",All_Tasks!F2025)</f>
        <v/>
      </c>
      <c r="G2025" t="str">
        <f>IF(All_Tasks!G2025="","",All_Tasks!G2025)</f>
        <v/>
      </c>
      <c r="H2025" s="231" t="str">
        <f>IF(All_Tasks!H2025="","",All_Tasks!H2025)</f>
        <v/>
      </c>
      <c r="I2025" t="str">
        <f>IF(All_Tasks!I2025="","",All_Tasks!I2025)</f>
        <v/>
      </c>
      <c r="J2025" t="str">
        <f>IF(All_Tasks!J2025="","",All_Tasks!J2025)</f>
        <v/>
      </c>
      <c r="K2025" t="str">
        <f>IF(All_Tasks!K2025="","",All_Tasks!K2025)</f>
        <v/>
      </c>
      <c r="L2025" s="231" t="str">
        <f>IF(All_Tasks!L2025="","",All_Tasks!L2025)</f>
        <v/>
      </c>
      <c r="M2025" t="str">
        <f>IF(All_Tasks!M2025="","",All_Tasks!M2025)</f>
        <v/>
      </c>
      <c r="N2025" t="str">
        <f>IF(All_Tasks!N2025="","",All_Tasks!N2025)</f>
        <v/>
      </c>
      <c r="O2025" t="str">
        <f>IF(All_Tasks!O2025="","",All_Tasks!O2025)</f>
        <v/>
      </c>
      <c r="P2025" s="181">
        <f>IF(All_Tasks!P2025="",0,All_Tasks!P2025)</f>
        <v>0</v>
      </c>
      <c r="Q2025" s="181">
        <f>IF(All_Tasks!Q2025="",0,All_Tasks!Q2025)</f>
        <v>0</v>
      </c>
      <c r="R2025" s="181">
        <f>IF(All_Tasks!R2025="",0,All_Tasks!R2025)</f>
        <v>0</v>
      </c>
      <c r="S2025" s="181" t="str">
        <f>IF(All_Tasks!S2025="","",All_Tasks!S2025)</f>
        <v/>
      </c>
      <c r="T2025" t="str">
        <f>IF(All_Tasks!T2025="","",All_Tasks!T2025)</f>
        <v/>
      </c>
      <c r="U2025" t="str">
        <f>IF(All_Tasks!U2025="","",All_Tasks!U2025)</f>
        <v/>
      </c>
      <c r="V2025">
        <f>IF(A2025="",0,IFERROR(MATCH(A2025,Scope_Labor_Rates!$A$6:$A$46,0)+5,0))</f>
        <v>0</v>
      </c>
      <c r="W2025" s="178">
        <f>IF(V2025&gt;0,INDEX(Scope_Labor_Rates!$C$6:$C$46,V2025-5),0)</f>
        <v>0</v>
      </c>
      <c r="X2025" s="178">
        <f>IF(V2025&gt;0,INDEX(Scope_Labor_Rates!$C$6:$C$46,V2025-5),0)</f>
        <v>0</v>
      </c>
      <c r="Y2025" s="180">
        <f>IF(V2025&gt;0,INDEX(Scope_Labor_Rates!$S$6:$S$46,V2025-5),0)</f>
        <v>0</v>
      </c>
      <c r="Z2025" s="180">
        <f>IF(V2025&gt;0,INDEX(Scope_Labor_Rates!$R$6:$R$46,V2025-5),1)</f>
        <v>1</v>
      </c>
      <c r="AA2025" s="231">
        <f t="shared" si="279"/>
        <v>0</v>
      </c>
      <c r="AB2025" t="str">
        <f t="shared" si="280"/>
        <v/>
      </c>
      <c r="AC2025" s="178" t="str">
        <f t="shared" si="281"/>
        <v/>
      </c>
      <c r="AD2025" s="181">
        <f t="shared" si="282"/>
        <v>0</v>
      </c>
      <c r="AE2025" s="178">
        <f>IF(V2025&gt;0,P2025*INDEX(Scope_Labor_Rates!$E$6:$E$46,V2025-5),0)</f>
        <v>0</v>
      </c>
      <c r="AF2025" s="181">
        <f>IF(V2025&gt;0,AE2025*INDEX(Scope_Labor_Rates!$D$6:$D$46,V2025-5)*AA2025,0)</f>
        <v>0</v>
      </c>
      <c r="AG2025" s="178">
        <f>IF(V2025&gt;0,P2025*INDEX(Scope_Labor_Rates!$G$6:$G$46,V2025-5),0)</f>
        <v>0</v>
      </c>
      <c r="AH2025" s="181">
        <f>IF(V2025&gt;0,AG2025*INDEX(Scope_Labor_Rates!$F$6:$F$46,V2025-5)*AA2025,0)</f>
        <v>0</v>
      </c>
      <c r="AI2025" s="178">
        <f>IF(V2025&gt;0,P2025*INDEX(Scope_Labor_Rates!$I$6:$I$46,V2025-5),0)</f>
        <v>0</v>
      </c>
      <c r="AJ2025" s="181">
        <f>IF(V2025&gt;0,AI2025*INDEX(Scope_Labor_Rates!$H$6:$H$46,V2025-5)*AA2025,0)</f>
        <v>0</v>
      </c>
      <c r="AK2025" s="178">
        <f>IF(V2025&gt;0,P2025*INDEX(Scope_Labor_Rates!$K$6:$K$46,V2025-5),0)</f>
        <v>0</v>
      </c>
      <c r="AL2025" s="181">
        <f>IF(V2025&gt;0,AK2025*INDEX(Scope_Labor_Rates!$J$6:$J$46,V2025-5)*AA2025,0)</f>
        <v>0</v>
      </c>
      <c r="AM2025" s="178">
        <f>IF(V2025&gt;0,P2025*INDEX(Scope_Labor_Rates!$M$6:$M$46,V2025-5),0)</f>
        <v>0</v>
      </c>
      <c r="AN2025" s="178">
        <f>IF(V2025&gt;0,AM2025*INDEX(Scope_Labor_Rates!$L$6:$L$46,V2025-5)*AA2025,0)</f>
        <v>0</v>
      </c>
      <c r="AO2025" s="178">
        <f>IF(V2025&gt;0,P2025*INDEX(Scope_Labor_Rates!$O$6:$O$46,V2025-5)*AA2025,0)</f>
        <v>0</v>
      </c>
      <c r="AP2025" s="181">
        <f>IF(V2025&gt;0,P2025*INDEX(Scope_Labor_Rates!$Q$6:$Q$46,V2025-5)*AA2025,0)</f>
        <v>0</v>
      </c>
      <c r="AQ2025" s="178">
        <f t="shared" si="283"/>
        <v>0</v>
      </c>
      <c r="AR2025" s="178">
        <f t="shared" si="284"/>
        <v>0</v>
      </c>
      <c r="AS2025" s="178">
        <f t="shared" si="285"/>
        <v>0</v>
      </c>
      <c r="AT2025" s="178">
        <f t="shared" si="286"/>
        <v>0</v>
      </c>
      <c r="AU2025">
        <f t="shared" si="287"/>
        <v>0</v>
      </c>
    </row>
    <row r="2026" spans="1:47">
      <c r="A2026" t="str">
        <f>IF(All_Tasks!A2026="","",All_Tasks!A2026)</f>
        <v/>
      </c>
      <c r="B2026" t="str">
        <f>IF(All_Tasks!B2026="","",All_Tasks!B2026)</f>
        <v/>
      </c>
      <c r="C2026" t="str">
        <f>IF(All_Tasks!C2026="","",All_Tasks!C2026)</f>
        <v/>
      </c>
      <c r="D2026" t="str">
        <f>IF(All_Tasks!D2026="","",All_Tasks!D2026)</f>
        <v/>
      </c>
      <c r="E2026" t="str">
        <f>IF(All_Tasks!V2026&lt;&gt;"",All_Tasks!V2026,IF(All_Tasks!E2026&lt;&gt;"",All_Tasks!E2026,""))</f>
        <v/>
      </c>
      <c r="F2026" t="str">
        <f>IF(All_Tasks!F2026="","",All_Tasks!F2026)</f>
        <v/>
      </c>
      <c r="G2026" t="str">
        <f>IF(All_Tasks!G2026="","",All_Tasks!G2026)</f>
        <v/>
      </c>
      <c r="H2026" s="231" t="str">
        <f>IF(All_Tasks!H2026="","",All_Tasks!H2026)</f>
        <v/>
      </c>
      <c r="I2026" t="str">
        <f>IF(All_Tasks!I2026="","",All_Tasks!I2026)</f>
        <v/>
      </c>
      <c r="J2026" t="str">
        <f>IF(All_Tasks!J2026="","",All_Tasks!J2026)</f>
        <v/>
      </c>
      <c r="K2026" t="str">
        <f>IF(All_Tasks!K2026="","",All_Tasks!K2026)</f>
        <v/>
      </c>
      <c r="L2026" s="231" t="str">
        <f>IF(All_Tasks!L2026="","",All_Tasks!L2026)</f>
        <v/>
      </c>
      <c r="M2026" t="str">
        <f>IF(All_Tasks!M2026="","",All_Tasks!M2026)</f>
        <v/>
      </c>
      <c r="N2026" t="str">
        <f>IF(All_Tasks!N2026="","",All_Tasks!N2026)</f>
        <v/>
      </c>
      <c r="O2026" t="str">
        <f>IF(All_Tasks!O2026="","",All_Tasks!O2026)</f>
        <v/>
      </c>
      <c r="P2026" s="181">
        <f>IF(All_Tasks!P2026="",0,All_Tasks!P2026)</f>
        <v>0</v>
      </c>
      <c r="Q2026" s="181">
        <f>IF(All_Tasks!Q2026="",0,All_Tasks!Q2026)</f>
        <v>0</v>
      </c>
      <c r="R2026" s="181">
        <f>IF(All_Tasks!R2026="",0,All_Tasks!R2026)</f>
        <v>0</v>
      </c>
      <c r="S2026" s="181" t="str">
        <f>IF(All_Tasks!S2026="","",All_Tasks!S2026)</f>
        <v/>
      </c>
      <c r="T2026" t="str">
        <f>IF(All_Tasks!T2026="","",All_Tasks!T2026)</f>
        <v/>
      </c>
      <c r="U2026" t="str">
        <f>IF(All_Tasks!U2026="","",All_Tasks!U2026)</f>
        <v/>
      </c>
      <c r="V2026">
        <f>IF(A2026="",0,IFERROR(MATCH(A2026,Scope_Labor_Rates!$A$6:$A$46,0)+5,0))</f>
        <v>0</v>
      </c>
      <c r="W2026" s="178">
        <f>IF(V2026&gt;0,INDEX(Scope_Labor_Rates!$C$6:$C$46,V2026-5),0)</f>
        <v>0</v>
      </c>
      <c r="X2026" s="178">
        <f>IF(V2026&gt;0,INDEX(Scope_Labor_Rates!$C$6:$C$46,V2026-5),0)</f>
        <v>0</v>
      </c>
      <c r="Y2026" s="180">
        <f>IF(V2026&gt;0,INDEX(Scope_Labor_Rates!$S$6:$S$46,V2026-5),0)</f>
        <v>0</v>
      </c>
      <c r="Z2026" s="180">
        <f>IF(V2026&gt;0,INDEX(Scope_Labor_Rates!$R$6:$R$46,V2026-5),1)</f>
        <v>1</v>
      </c>
      <c r="AA2026" s="231">
        <f t="shared" si="279"/>
        <v>0</v>
      </c>
      <c r="AB2026" t="str">
        <f t="shared" si="280"/>
        <v/>
      </c>
      <c r="AC2026" s="178" t="str">
        <f t="shared" si="281"/>
        <v/>
      </c>
      <c r="AD2026" s="181">
        <f t="shared" si="282"/>
        <v>0</v>
      </c>
      <c r="AE2026" s="178">
        <f>IF(V2026&gt;0,P2026*INDEX(Scope_Labor_Rates!$E$6:$E$46,V2026-5),0)</f>
        <v>0</v>
      </c>
      <c r="AF2026" s="181">
        <f>IF(V2026&gt;0,AE2026*INDEX(Scope_Labor_Rates!$D$6:$D$46,V2026-5)*AA2026,0)</f>
        <v>0</v>
      </c>
      <c r="AG2026" s="178">
        <f>IF(V2026&gt;0,P2026*INDEX(Scope_Labor_Rates!$G$6:$G$46,V2026-5),0)</f>
        <v>0</v>
      </c>
      <c r="AH2026" s="181">
        <f>IF(V2026&gt;0,AG2026*INDEX(Scope_Labor_Rates!$F$6:$F$46,V2026-5)*AA2026,0)</f>
        <v>0</v>
      </c>
      <c r="AI2026" s="178">
        <f>IF(V2026&gt;0,P2026*INDEX(Scope_Labor_Rates!$I$6:$I$46,V2026-5),0)</f>
        <v>0</v>
      </c>
      <c r="AJ2026" s="181">
        <f>IF(V2026&gt;0,AI2026*INDEX(Scope_Labor_Rates!$H$6:$H$46,V2026-5)*AA2026,0)</f>
        <v>0</v>
      </c>
      <c r="AK2026" s="178">
        <f>IF(V2026&gt;0,P2026*INDEX(Scope_Labor_Rates!$K$6:$K$46,V2026-5),0)</f>
        <v>0</v>
      </c>
      <c r="AL2026" s="181">
        <f>IF(V2026&gt;0,AK2026*INDEX(Scope_Labor_Rates!$J$6:$J$46,V2026-5)*AA2026,0)</f>
        <v>0</v>
      </c>
      <c r="AM2026" s="178">
        <f>IF(V2026&gt;0,P2026*INDEX(Scope_Labor_Rates!$M$6:$M$46,V2026-5),0)</f>
        <v>0</v>
      </c>
      <c r="AN2026" s="178">
        <f>IF(V2026&gt;0,AM2026*INDEX(Scope_Labor_Rates!$L$6:$L$46,V2026-5)*AA2026,0)</f>
        <v>0</v>
      </c>
      <c r="AO2026" s="178">
        <f>IF(V2026&gt;0,P2026*INDEX(Scope_Labor_Rates!$O$6:$O$46,V2026-5)*AA2026,0)</f>
        <v>0</v>
      </c>
      <c r="AP2026" s="181">
        <f>IF(V2026&gt;0,P2026*INDEX(Scope_Labor_Rates!$Q$6:$Q$46,V2026-5)*AA2026,0)</f>
        <v>0</v>
      </c>
      <c r="AQ2026" s="178">
        <f t="shared" si="283"/>
        <v>0</v>
      </c>
      <c r="AR2026" s="178">
        <f t="shared" si="284"/>
        <v>0</v>
      </c>
      <c r="AS2026" s="178">
        <f t="shared" si="285"/>
        <v>0</v>
      </c>
      <c r="AT2026" s="178">
        <f t="shared" si="286"/>
        <v>0</v>
      </c>
      <c r="AU2026">
        <f t="shared" si="287"/>
        <v>0</v>
      </c>
    </row>
    <row r="2027" spans="1:47">
      <c r="A2027" t="str">
        <f>IF(All_Tasks!A2027="","",All_Tasks!A2027)</f>
        <v/>
      </c>
      <c r="B2027" t="str">
        <f>IF(All_Tasks!B2027="","",All_Tasks!B2027)</f>
        <v/>
      </c>
      <c r="C2027" t="str">
        <f>IF(All_Tasks!C2027="","",All_Tasks!C2027)</f>
        <v/>
      </c>
      <c r="D2027" t="str">
        <f>IF(All_Tasks!D2027="","",All_Tasks!D2027)</f>
        <v/>
      </c>
      <c r="E2027" t="str">
        <f>IF(All_Tasks!V2027&lt;&gt;"",All_Tasks!V2027,IF(All_Tasks!E2027&lt;&gt;"",All_Tasks!E2027,""))</f>
        <v/>
      </c>
      <c r="F2027" t="str">
        <f>IF(All_Tasks!F2027="","",All_Tasks!F2027)</f>
        <v/>
      </c>
      <c r="G2027" t="str">
        <f>IF(All_Tasks!G2027="","",All_Tasks!G2027)</f>
        <v/>
      </c>
      <c r="H2027" s="231" t="str">
        <f>IF(All_Tasks!H2027="","",All_Tasks!H2027)</f>
        <v/>
      </c>
      <c r="I2027" t="str">
        <f>IF(All_Tasks!I2027="","",All_Tasks!I2027)</f>
        <v/>
      </c>
      <c r="J2027" t="str">
        <f>IF(All_Tasks!J2027="","",All_Tasks!J2027)</f>
        <v/>
      </c>
      <c r="K2027" t="str">
        <f>IF(All_Tasks!K2027="","",All_Tasks!K2027)</f>
        <v/>
      </c>
      <c r="L2027" s="231" t="str">
        <f>IF(All_Tasks!L2027="","",All_Tasks!L2027)</f>
        <v/>
      </c>
      <c r="M2027" t="str">
        <f>IF(All_Tasks!M2027="","",All_Tasks!M2027)</f>
        <v/>
      </c>
      <c r="N2027" t="str">
        <f>IF(All_Tasks!N2027="","",All_Tasks!N2027)</f>
        <v/>
      </c>
      <c r="O2027" t="str">
        <f>IF(All_Tasks!O2027="","",All_Tasks!O2027)</f>
        <v/>
      </c>
      <c r="P2027" s="181">
        <f>IF(All_Tasks!P2027="",0,All_Tasks!P2027)</f>
        <v>0</v>
      </c>
      <c r="Q2027" s="181">
        <f>IF(All_Tasks!Q2027="",0,All_Tasks!Q2027)</f>
        <v>0</v>
      </c>
      <c r="R2027" s="181">
        <f>IF(All_Tasks!R2027="",0,All_Tasks!R2027)</f>
        <v>0</v>
      </c>
      <c r="S2027" s="181" t="str">
        <f>IF(All_Tasks!S2027="","",All_Tasks!S2027)</f>
        <v/>
      </c>
      <c r="T2027" t="str">
        <f>IF(All_Tasks!T2027="","",All_Tasks!T2027)</f>
        <v/>
      </c>
      <c r="U2027" t="str">
        <f>IF(All_Tasks!U2027="","",All_Tasks!U2027)</f>
        <v/>
      </c>
      <c r="V2027">
        <f>IF(A2027="",0,IFERROR(MATCH(A2027,Scope_Labor_Rates!$A$6:$A$46,0)+5,0))</f>
        <v>0</v>
      </c>
      <c r="W2027" s="178">
        <f>IF(V2027&gt;0,INDEX(Scope_Labor_Rates!$C$6:$C$46,V2027-5),0)</f>
        <v>0</v>
      </c>
      <c r="X2027" s="178">
        <f>IF(V2027&gt;0,INDEX(Scope_Labor_Rates!$C$6:$C$46,V2027-5),0)</f>
        <v>0</v>
      </c>
      <c r="Y2027" s="180">
        <f>IF(V2027&gt;0,INDEX(Scope_Labor_Rates!$S$6:$S$46,V2027-5),0)</f>
        <v>0</v>
      </c>
      <c r="Z2027" s="180">
        <f>IF(V2027&gt;0,INDEX(Scope_Labor_Rates!$R$6:$R$46,V2027-5),1)</f>
        <v>1</v>
      </c>
      <c r="AA2027" s="231">
        <f t="shared" si="279"/>
        <v>0</v>
      </c>
      <c r="AB2027" t="str">
        <f t="shared" si="280"/>
        <v/>
      </c>
      <c r="AC2027" s="178" t="str">
        <f t="shared" si="281"/>
        <v/>
      </c>
      <c r="AD2027" s="181">
        <f t="shared" si="282"/>
        <v>0</v>
      </c>
      <c r="AE2027" s="178">
        <f>IF(V2027&gt;0,P2027*INDEX(Scope_Labor_Rates!$E$6:$E$46,V2027-5),0)</f>
        <v>0</v>
      </c>
      <c r="AF2027" s="181">
        <f>IF(V2027&gt;0,AE2027*INDEX(Scope_Labor_Rates!$D$6:$D$46,V2027-5)*AA2027,0)</f>
        <v>0</v>
      </c>
      <c r="AG2027" s="178">
        <f>IF(V2027&gt;0,P2027*INDEX(Scope_Labor_Rates!$G$6:$G$46,V2027-5),0)</f>
        <v>0</v>
      </c>
      <c r="AH2027" s="181">
        <f>IF(V2027&gt;0,AG2027*INDEX(Scope_Labor_Rates!$F$6:$F$46,V2027-5)*AA2027,0)</f>
        <v>0</v>
      </c>
      <c r="AI2027" s="178">
        <f>IF(V2027&gt;0,P2027*INDEX(Scope_Labor_Rates!$I$6:$I$46,V2027-5),0)</f>
        <v>0</v>
      </c>
      <c r="AJ2027" s="181">
        <f>IF(V2027&gt;0,AI2027*INDEX(Scope_Labor_Rates!$H$6:$H$46,V2027-5)*AA2027,0)</f>
        <v>0</v>
      </c>
      <c r="AK2027" s="178">
        <f>IF(V2027&gt;0,P2027*INDEX(Scope_Labor_Rates!$K$6:$K$46,V2027-5),0)</f>
        <v>0</v>
      </c>
      <c r="AL2027" s="181">
        <f>IF(V2027&gt;0,AK2027*INDEX(Scope_Labor_Rates!$J$6:$J$46,V2027-5)*AA2027,0)</f>
        <v>0</v>
      </c>
      <c r="AM2027" s="178">
        <f>IF(V2027&gt;0,P2027*INDEX(Scope_Labor_Rates!$M$6:$M$46,V2027-5),0)</f>
        <v>0</v>
      </c>
      <c r="AN2027" s="178">
        <f>IF(V2027&gt;0,AM2027*INDEX(Scope_Labor_Rates!$L$6:$L$46,V2027-5)*AA2027,0)</f>
        <v>0</v>
      </c>
      <c r="AO2027" s="178">
        <f>IF(V2027&gt;0,P2027*INDEX(Scope_Labor_Rates!$O$6:$O$46,V2027-5)*AA2027,0)</f>
        <v>0</v>
      </c>
      <c r="AP2027" s="181">
        <f>IF(V2027&gt;0,P2027*INDEX(Scope_Labor_Rates!$Q$6:$Q$46,V2027-5)*AA2027,0)</f>
        <v>0</v>
      </c>
      <c r="AQ2027" s="178">
        <f t="shared" si="283"/>
        <v>0</v>
      </c>
      <c r="AR2027" s="178">
        <f t="shared" si="284"/>
        <v>0</v>
      </c>
      <c r="AS2027" s="178">
        <f t="shared" si="285"/>
        <v>0</v>
      </c>
      <c r="AT2027" s="178">
        <f t="shared" si="286"/>
        <v>0</v>
      </c>
      <c r="AU2027">
        <f t="shared" si="287"/>
        <v>0</v>
      </c>
    </row>
    <row r="2028" spans="1:47">
      <c r="A2028" t="str">
        <f>IF(All_Tasks!A2028="","",All_Tasks!A2028)</f>
        <v/>
      </c>
      <c r="B2028" t="str">
        <f>IF(All_Tasks!B2028="","",All_Tasks!B2028)</f>
        <v/>
      </c>
      <c r="C2028" t="str">
        <f>IF(All_Tasks!C2028="","",All_Tasks!C2028)</f>
        <v/>
      </c>
      <c r="D2028" t="str">
        <f>IF(All_Tasks!D2028="","",All_Tasks!D2028)</f>
        <v/>
      </c>
      <c r="E2028" t="str">
        <f>IF(All_Tasks!V2028&lt;&gt;"",All_Tasks!V2028,IF(All_Tasks!E2028&lt;&gt;"",All_Tasks!E2028,""))</f>
        <v/>
      </c>
      <c r="F2028" t="str">
        <f>IF(All_Tasks!F2028="","",All_Tasks!F2028)</f>
        <v/>
      </c>
      <c r="G2028" t="str">
        <f>IF(All_Tasks!G2028="","",All_Tasks!G2028)</f>
        <v/>
      </c>
      <c r="H2028" s="231" t="str">
        <f>IF(All_Tasks!H2028="","",All_Tasks!H2028)</f>
        <v/>
      </c>
      <c r="I2028" t="str">
        <f>IF(All_Tasks!I2028="","",All_Tasks!I2028)</f>
        <v/>
      </c>
      <c r="J2028" t="str">
        <f>IF(All_Tasks!J2028="","",All_Tasks!J2028)</f>
        <v/>
      </c>
      <c r="K2028" t="str">
        <f>IF(All_Tasks!K2028="","",All_Tasks!K2028)</f>
        <v/>
      </c>
      <c r="L2028" s="231" t="str">
        <f>IF(All_Tasks!L2028="","",All_Tasks!L2028)</f>
        <v/>
      </c>
      <c r="M2028" t="str">
        <f>IF(All_Tasks!M2028="","",All_Tasks!M2028)</f>
        <v/>
      </c>
      <c r="N2028" t="str">
        <f>IF(All_Tasks!N2028="","",All_Tasks!N2028)</f>
        <v/>
      </c>
      <c r="O2028" t="str">
        <f>IF(All_Tasks!O2028="","",All_Tasks!O2028)</f>
        <v/>
      </c>
      <c r="P2028" s="181">
        <f>IF(All_Tasks!P2028="",0,All_Tasks!P2028)</f>
        <v>0</v>
      </c>
      <c r="Q2028" s="181">
        <f>IF(All_Tasks!Q2028="",0,All_Tasks!Q2028)</f>
        <v>0</v>
      </c>
      <c r="R2028" s="181">
        <f>IF(All_Tasks!R2028="",0,All_Tasks!R2028)</f>
        <v>0</v>
      </c>
      <c r="S2028" s="181" t="str">
        <f>IF(All_Tasks!S2028="","",All_Tasks!S2028)</f>
        <v/>
      </c>
      <c r="T2028" t="str">
        <f>IF(All_Tasks!T2028="","",All_Tasks!T2028)</f>
        <v/>
      </c>
      <c r="U2028" t="str">
        <f>IF(All_Tasks!U2028="","",All_Tasks!U2028)</f>
        <v/>
      </c>
      <c r="V2028">
        <f>IF(A2028="",0,IFERROR(MATCH(A2028,Scope_Labor_Rates!$A$6:$A$46,0)+5,0))</f>
        <v>0</v>
      </c>
      <c r="W2028" s="178">
        <f>IF(V2028&gt;0,INDEX(Scope_Labor_Rates!$C$6:$C$46,V2028-5),0)</f>
        <v>0</v>
      </c>
      <c r="X2028" s="178">
        <f>IF(V2028&gt;0,INDEX(Scope_Labor_Rates!$C$6:$C$46,V2028-5),0)</f>
        <v>0</v>
      </c>
      <c r="Y2028" s="180">
        <f>IF(V2028&gt;0,INDEX(Scope_Labor_Rates!$S$6:$S$46,V2028-5),0)</f>
        <v>0</v>
      </c>
      <c r="Z2028" s="180">
        <f>IF(V2028&gt;0,INDEX(Scope_Labor_Rates!$R$6:$R$46,V2028-5),1)</f>
        <v>1</v>
      </c>
      <c r="AA2028" s="231">
        <f t="shared" si="279"/>
        <v>0</v>
      </c>
      <c r="AB2028" t="str">
        <f t="shared" si="280"/>
        <v/>
      </c>
      <c r="AC2028" s="178" t="str">
        <f t="shared" si="281"/>
        <v/>
      </c>
      <c r="AD2028" s="181">
        <f t="shared" si="282"/>
        <v>0</v>
      </c>
      <c r="AE2028" s="178">
        <f>IF(V2028&gt;0,P2028*INDEX(Scope_Labor_Rates!$E$6:$E$46,V2028-5),0)</f>
        <v>0</v>
      </c>
      <c r="AF2028" s="181">
        <f>IF(V2028&gt;0,AE2028*INDEX(Scope_Labor_Rates!$D$6:$D$46,V2028-5)*AA2028,0)</f>
        <v>0</v>
      </c>
      <c r="AG2028" s="178">
        <f>IF(V2028&gt;0,P2028*INDEX(Scope_Labor_Rates!$G$6:$G$46,V2028-5),0)</f>
        <v>0</v>
      </c>
      <c r="AH2028" s="181">
        <f>IF(V2028&gt;0,AG2028*INDEX(Scope_Labor_Rates!$F$6:$F$46,V2028-5)*AA2028,0)</f>
        <v>0</v>
      </c>
      <c r="AI2028" s="178">
        <f>IF(V2028&gt;0,P2028*INDEX(Scope_Labor_Rates!$I$6:$I$46,V2028-5),0)</f>
        <v>0</v>
      </c>
      <c r="AJ2028" s="181">
        <f>IF(V2028&gt;0,AI2028*INDEX(Scope_Labor_Rates!$H$6:$H$46,V2028-5)*AA2028,0)</f>
        <v>0</v>
      </c>
      <c r="AK2028" s="178">
        <f>IF(V2028&gt;0,P2028*INDEX(Scope_Labor_Rates!$K$6:$K$46,V2028-5),0)</f>
        <v>0</v>
      </c>
      <c r="AL2028" s="181">
        <f>IF(V2028&gt;0,AK2028*INDEX(Scope_Labor_Rates!$J$6:$J$46,V2028-5)*AA2028,0)</f>
        <v>0</v>
      </c>
      <c r="AM2028" s="178">
        <f>IF(V2028&gt;0,P2028*INDEX(Scope_Labor_Rates!$M$6:$M$46,V2028-5),0)</f>
        <v>0</v>
      </c>
      <c r="AN2028" s="178">
        <f>IF(V2028&gt;0,AM2028*INDEX(Scope_Labor_Rates!$L$6:$L$46,V2028-5)*AA2028,0)</f>
        <v>0</v>
      </c>
      <c r="AO2028" s="178">
        <f>IF(V2028&gt;0,P2028*INDEX(Scope_Labor_Rates!$O$6:$O$46,V2028-5)*AA2028,0)</f>
        <v>0</v>
      </c>
      <c r="AP2028" s="181">
        <f>IF(V2028&gt;0,P2028*INDEX(Scope_Labor_Rates!$Q$6:$Q$46,V2028-5)*AA2028,0)</f>
        <v>0</v>
      </c>
      <c r="AQ2028" s="178">
        <f t="shared" si="283"/>
        <v>0</v>
      </c>
      <c r="AR2028" s="178">
        <f t="shared" si="284"/>
        <v>0</v>
      </c>
      <c r="AS2028" s="178">
        <f t="shared" si="285"/>
        <v>0</v>
      </c>
      <c r="AT2028" s="178">
        <f t="shared" si="286"/>
        <v>0</v>
      </c>
      <c r="AU2028">
        <f t="shared" si="287"/>
        <v>0</v>
      </c>
    </row>
    <row r="2029" spans="1:47">
      <c r="A2029" t="str">
        <f>IF(All_Tasks!A2029="","",All_Tasks!A2029)</f>
        <v/>
      </c>
      <c r="B2029" t="str">
        <f>IF(All_Tasks!B2029="","",All_Tasks!B2029)</f>
        <v/>
      </c>
      <c r="C2029" t="str">
        <f>IF(All_Tasks!C2029="","",All_Tasks!C2029)</f>
        <v/>
      </c>
      <c r="D2029" t="str">
        <f>IF(All_Tasks!D2029="","",All_Tasks!D2029)</f>
        <v/>
      </c>
      <c r="E2029" t="str">
        <f>IF(All_Tasks!V2029&lt;&gt;"",All_Tasks!V2029,IF(All_Tasks!E2029&lt;&gt;"",All_Tasks!E2029,""))</f>
        <v/>
      </c>
      <c r="F2029" t="str">
        <f>IF(All_Tasks!F2029="","",All_Tasks!F2029)</f>
        <v/>
      </c>
      <c r="G2029" t="str">
        <f>IF(All_Tasks!G2029="","",All_Tasks!G2029)</f>
        <v/>
      </c>
      <c r="H2029" s="231" t="str">
        <f>IF(All_Tasks!H2029="","",All_Tasks!H2029)</f>
        <v/>
      </c>
      <c r="I2029" t="str">
        <f>IF(All_Tasks!I2029="","",All_Tasks!I2029)</f>
        <v/>
      </c>
      <c r="J2029" t="str">
        <f>IF(All_Tasks!J2029="","",All_Tasks!J2029)</f>
        <v/>
      </c>
      <c r="K2029" t="str">
        <f>IF(All_Tasks!K2029="","",All_Tasks!K2029)</f>
        <v/>
      </c>
      <c r="L2029" s="231" t="str">
        <f>IF(All_Tasks!L2029="","",All_Tasks!L2029)</f>
        <v/>
      </c>
      <c r="M2029" t="str">
        <f>IF(All_Tasks!M2029="","",All_Tasks!M2029)</f>
        <v/>
      </c>
      <c r="N2029" t="str">
        <f>IF(All_Tasks!N2029="","",All_Tasks!N2029)</f>
        <v/>
      </c>
      <c r="O2029" t="str">
        <f>IF(All_Tasks!O2029="","",All_Tasks!O2029)</f>
        <v/>
      </c>
      <c r="P2029" s="181">
        <f>IF(All_Tasks!P2029="",0,All_Tasks!P2029)</f>
        <v>0</v>
      </c>
      <c r="Q2029" s="181">
        <f>IF(All_Tasks!Q2029="",0,All_Tasks!Q2029)</f>
        <v>0</v>
      </c>
      <c r="R2029" s="181">
        <f>IF(All_Tasks!R2029="",0,All_Tasks!R2029)</f>
        <v>0</v>
      </c>
      <c r="S2029" s="181" t="str">
        <f>IF(All_Tasks!S2029="","",All_Tasks!S2029)</f>
        <v/>
      </c>
      <c r="T2029" t="str">
        <f>IF(All_Tasks!T2029="","",All_Tasks!T2029)</f>
        <v/>
      </c>
      <c r="U2029" t="str">
        <f>IF(All_Tasks!U2029="","",All_Tasks!U2029)</f>
        <v/>
      </c>
      <c r="V2029">
        <f>IF(A2029="",0,IFERROR(MATCH(A2029,Scope_Labor_Rates!$A$6:$A$46,0)+5,0))</f>
        <v>0</v>
      </c>
      <c r="W2029" s="178">
        <f>IF(V2029&gt;0,INDEX(Scope_Labor_Rates!$C$6:$C$46,V2029-5),0)</f>
        <v>0</v>
      </c>
      <c r="X2029" s="178">
        <f>IF(V2029&gt;0,INDEX(Scope_Labor_Rates!$C$6:$C$46,V2029-5),0)</f>
        <v>0</v>
      </c>
      <c r="Y2029" s="180">
        <f>IF(V2029&gt;0,INDEX(Scope_Labor_Rates!$S$6:$S$46,V2029-5),0)</f>
        <v>0</v>
      </c>
      <c r="Z2029" s="180">
        <f>IF(V2029&gt;0,INDEX(Scope_Labor_Rates!$R$6:$R$46,V2029-5),1)</f>
        <v>1</v>
      </c>
      <c r="AA2029" s="231">
        <f t="shared" si="279"/>
        <v>0</v>
      </c>
      <c r="AB2029" t="str">
        <f t="shared" si="280"/>
        <v/>
      </c>
      <c r="AC2029" s="178" t="str">
        <f t="shared" si="281"/>
        <v/>
      </c>
      <c r="AD2029" s="181">
        <f t="shared" si="282"/>
        <v>0</v>
      </c>
      <c r="AE2029" s="178">
        <f>IF(V2029&gt;0,P2029*INDEX(Scope_Labor_Rates!$E$6:$E$46,V2029-5),0)</f>
        <v>0</v>
      </c>
      <c r="AF2029" s="181">
        <f>IF(V2029&gt;0,AE2029*INDEX(Scope_Labor_Rates!$D$6:$D$46,V2029-5)*AA2029,0)</f>
        <v>0</v>
      </c>
      <c r="AG2029" s="178">
        <f>IF(V2029&gt;0,P2029*INDEX(Scope_Labor_Rates!$G$6:$G$46,V2029-5),0)</f>
        <v>0</v>
      </c>
      <c r="AH2029" s="181">
        <f>IF(V2029&gt;0,AG2029*INDEX(Scope_Labor_Rates!$F$6:$F$46,V2029-5)*AA2029,0)</f>
        <v>0</v>
      </c>
      <c r="AI2029" s="178">
        <f>IF(V2029&gt;0,P2029*INDEX(Scope_Labor_Rates!$I$6:$I$46,V2029-5),0)</f>
        <v>0</v>
      </c>
      <c r="AJ2029" s="181">
        <f>IF(V2029&gt;0,AI2029*INDEX(Scope_Labor_Rates!$H$6:$H$46,V2029-5)*AA2029,0)</f>
        <v>0</v>
      </c>
      <c r="AK2029" s="178">
        <f>IF(V2029&gt;0,P2029*INDEX(Scope_Labor_Rates!$K$6:$K$46,V2029-5),0)</f>
        <v>0</v>
      </c>
      <c r="AL2029" s="181">
        <f>IF(V2029&gt;0,AK2029*INDEX(Scope_Labor_Rates!$J$6:$J$46,V2029-5)*AA2029,0)</f>
        <v>0</v>
      </c>
      <c r="AM2029" s="178">
        <f>IF(V2029&gt;0,P2029*INDEX(Scope_Labor_Rates!$M$6:$M$46,V2029-5),0)</f>
        <v>0</v>
      </c>
      <c r="AN2029" s="178">
        <f>IF(V2029&gt;0,AM2029*INDEX(Scope_Labor_Rates!$L$6:$L$46,V2029-5)*AA2029,0)</f>
        <v>0</v>
      </c>
      <c r="AO2029" s="178">
        <f>IF(V2029&gt;0,P2029*INDEX(Scope_Labor_Rates!$O$6:$O$46,V2029-5)*AA2029,0)</f>
        <v>0</v>
      </c>
      <c r="AP2029" s="181">
        <f>IF(V2029&gt;0,P2029*INDEX(Scope_Labor_Rates!$Q$6:$Q$46,V2029-5)*AA2029,0)</f>
        <v>0</v>
      </c>
      <c r="AQ2029" s="178">
        <f t="shared" si="283"/>
        <v>0</v>
      </c>
      <c r="AR2029" s="178">
        <f t="shared" si="284"/>
        <v>0</v>
      </c>
      <c r="AS2029" s="178">
        <f t="shared" si="285"/>
        <v>0</v>
      </c>
      <c r="AT2029" s="178">
        <f t="shared" si="286"/>
        <v>0</v>
      </c>
      <c r="AU2029">
        <f t="shared" si="287"/>
        <v>0</v>
      </c>
    </row>
    <row r="2030" spans="1:47">
      <c r="A2030" t="str">
        <f>IF(All_Tasks!A2030="","",All_Tasks!A2030)</f>
        <v/>
      </c>
      <c r="B2030" t="str">
        <f>IF(All_Tasks!B2030="","",All_Tasks!B2030)</f>
        <v/>
      </c>
      <c r="C2030" t="str">
        <f>IF(All_Tasks!C2030="","",All_Tasks!C2030)</f>
        <v/>
      </c>
      <c r="D2030" t="str">
        <f>IF(All_Tasks!D2030="","",All_Tasks!D2030)</f>
        <v/>
      </c>
      <c r="E2030" t="str">
        <f>IF(All_Tasks!V2030&lt;&gt;"",All_Tasks!V2030,IF(All_Tasks!E2030&lt;&gt;"",All_Tasks!E2030,""))</f>
        <v/>
      </c>
      <c r="F2030" t="str">
        <f>IF(All_Tasks!F2030="","",All_Tasks!F2030)</f>
        <v/>
      </c>
      <c r="G2030" t="str">
        <f>IF(All_Tasks!G2030="","",All_Tasks!G2030)</f>
        <v/>
      </c>
      <c r="H2030" s="231" t="str">
        <f>IF(All_Tasks!H2030="","",All_Tasks!H2030)</f>
        <v/>
      </c>
      <c r="I2030" t="str">
        <f>IF(All_Tasks!I2030="","",All_Tasks!I2030)</f>
        <v/>
      </c>
      <c r="J2030" t="str">
        <f>IF(All_Tasks!J2030="","",All_Tasks!J2030)</f>
        <v/>
      </c>
      <c r="K2030" t="str">
        <f>IF(All_Tasks!K2030="","",All_Tasks!K2030)</f>
        <v/>
      </c>
      <c r="L2030" s="231" t="str">
        <f>IF(All_Tasks!L2030="","",All_Tasks!L2030)</f>
        <v/>
      </c>
      <c r="M2030" t="str">
        <f>IF(All_Tasks!M2030="","",All_Tasks!M2030)</f>
        <v/>
      </c>
      <c r="N2030" t="str">
        <f>IF(All_Tasks!N2030="","",All_Tasks!N2030)</f>
        <v/>
      </c>
      <c r="O2030" t="str">
        <f>IF(All_Tasks!O2030="","",All_Tasks!O2030)</f>
        <v/>
      </c>
      <c r="P2030" s="181">
        <f>IF(All_Tasks!P2030="",0,All_Tasks!P2030)</f>
        <v>0</v>
      </c>
      <c r="Q2030" s="181">
        <f>IF(All_Tasks!Q2030="",0,All_Tasks!Q2030)</f>
        <v>0</v>
      </c>
      <c r="R2030" s="181">
        <f>IF(All_Tasks!R2030="",0,All_Tasks!R2030)</f>
        <v>0</v>
      </c>
      <c r="S2030" s="181" t="str">
        <f>IF(All_Tasks!S2030="","",All_Tasks!S2030)</f>
        <v/>
      </c>
      <c r="T2030" t="str">
        <f>IF(All_Tasks!T2030="","",All_Tasks!T2030)</f>
        <v/>
      </c>
      <c r="U2030" t="str">
        <f>IF(All_Tasks!U2030="","",All_Tasks!U2030)</f>
        <v/>
      </c>
      <c r="V2030">
        <f>IF(A2030="",0,IFERROR(MATCH(A2030,Scope_Labor_Rates!$A$6:$A$46,0)+5,0))</f>
        <v>0</v>
      </c>
      <c r="W2030" s="178">
        <f>IF(V2030&gt;0,INDEX(Scope_Labor_Rates!$C$6:$C$46,V2030-5),0)</f>
        <v>0</v>
      </c>
      <c r="X2030" s="178">
        <f>IF(V2030&gt;0,INDEX(Scope_Labor_Rates!$C$6:$C$46,V2030-5),0)</f>
        <v>0</v>
      </c>
      <c r="Y2030" s="180">
        <f>IF(V2030&gt;0,INDEX(Scope_Labor_Rates!$S$6:$S$46,V2030-5),0)</f>
        <v>0</v>
      </c>
      <c r="Z2030" s="180">
        <f>IF(V2030&gt;0,INDEX(Scope_Labor_Rates!$R$6:$R$46,V2030-5),1)</f>
        <v>1</v>
      </c>
      <c r="AA2030" s="231">
        <f t="shared" si="279"/>
        <v>0</v>
      </c>
      <c r="AB2030" t="str">
        <f t="shared" si="280"/>
        <v/>
      </c>
      <c r="AC2030" s="178" t="str">
        <f t="shared" si="281"/>
        <v/>
      </c>
      <c r="AD2030" s="181">
        <f t="shared" si="282"/>
        <v>0</v>
      </c>
      <c r="AE2030" s="178">
        <f>IF(V2030&gt;0,P2030*INDEX(Scope_Labor_Rates!$E$6:$E$46,V2030-5),0)</f>
        <v>0</v>
      </c>
      <c r="AF2030" s="181">
        <f>IF(V2030&gt;0,AE2030*INDEX(Scope_Labor_Rates!$D$6:$D$46,V2030-5)*AA2030,0)</f>
        <v>0</v>
      </c>
      <c r="AG2030" s="178">
        <f>IF(V2030&gt;0,P2030*INDEX(Scope_Labor_Rates!$G$6:$G$46,V2030-5),0)</f>
        <v>0</v>
      </c>
      <c r="AH2030" s="181">
        <f>IF(V2030&gt;0,AG2030*INDEX(Scope_Labor_Rates!$F$6:$F$46,V2030-5)*AA2030,0)</f>
        <v>0</v>
      </c>
      <c r="AI2030" s="178">
        <f>IF(V2030&gt;0,P2030*INDEX(Scope_Labor_Rates!$I$6:$I$46,V2030-5),0)</f>
        <v>0</v>
      </c>
      <c r="AJ2030" s="181">
        <f>IF(V2030&gt;0,AI2030*INDEX(Scope_Labor_Rates!$H$6:$H$46,V2030-5)*AA2030,0)</f>
        <v>0</v>
      </c>
      <c r="AK2030" s="178">
        <f>IF(V2030&gt;0,P2030*INDEX(Scope_Labor_Rates!$K$6:$K$46,V2030-5),0)</f>
        <v>0</v>
      </c>
      <c r="AL2030" s="181">
        <f>IF(V2030&gt;0,AK2030*INDEX(Scope_Labor_Rates!$J$6:$J$46,V2030-5)*AA2030,0)</f>
        <v>0</v>
      </c>
      <c r="AM2030" s="178">
        <f>IF(V2030&gt;0,P2030*INDEX(Scope_Labor_Rates!$M$6:$M$46,V2030-5),0)</f>
        <v>0</v>
      </c>
      <c r="AN2030" s="178">
        <f>IF(V2030&gt;0,AM2030*INDEX(Scope_Labor_Rates!$L$6:$L$46,V2030-5)*AA2030,0)</f>
        <v>0</v>
      </c>
      <c r="AO2030" s="178">
        <f>IF(V2030&gt;0,P2030*INDEX(Scope_Labor_Rates!$O$6:$O$46,V2030-5)*AA2030,0)</f>
        <v>0</v>
      </c>
      <c r="AP2030" s="181">
        <f>IF(V2030&gt;0,P2030*INDEX(Scope_Labor_Rates!$Q$6:$Q$46,V2030-5)*AA2030,0)</f>
        <v>0</v>
      </c>
      <c r="AQ2030" s="178">
        <f t="shared" si="283"/>
        <v>0</v>
      </c>
      <c r="AR2030" s="178">
        <f t="shared" si="284"/>
        <v>0</v>
      </c>
      <c r="AS2030" s="178">
        <f t="shared" si="285"/>
        <v>0</v>
      </c>
      <c r="AT2030" s="178">
        <f t="shared" si="286"/>
        <v>0</v>
      </c>
      <c r="AU2030">
        <f t="shared" si="287"/>
        <v>0</v>
      </c>
    </row>
    <row r="2031" spans="1:47">
      <c r="A2031" t="str">
        <f>IF(All_Tasks!A2031="","",All_Tasks!A2031)</f>
        <v/>
      </c>
      <c r="B2031" t="str">
        <f>IF(All_Tasks!B2031="","",All_Tasks!B2031)</f>
        <v/>
      </c>
      <c r="C2031" t="str">
        <f>IF(All_Tasks!C2031="","",All_Tasks!C2031)</f>
        <v/>
      </c>
      <c r="D2031" t="str">
        <f>IF(All_Tasks!D2031="","",All_Tasks!D2031)</f>
        <v/>
      </c>
      <c r="E2031" t="str">
        <f>IF(All_Tasks!V2031&lt;&gt;"",All_Tasks!V2031,IF(All_Tasks!E2031&lt;&gt;"",All_Tasks!E2031,""))</f>
        <v/>
      </c>
      <c r="F2031" t="str">
        <f>IF(All_Tasks!F2031="","",All_Tasks!F2031)</f>
        <v/>
      </c>
      <c r="G2031" t="str">
        <f>IF(All_Tasks!G2031="","",All_Tasks!G2031)</f>
        <v/>
      </c>
      <c r="H2031" s="231" t="str">
        <f>IF(All_Tasks!H2031="","",All_Tasks!H2031)</f>
        <v/>
      </c>
      <c r="I2031" t="str">
        <f>IF(All_Tasks!I2031="","",All_Tasks!I2031)</f>
        <v/>
      </c>
      <c r="J2031" t="str">
        <f>IF(All_Tasks!J2031="","",All_Tasks!J2031)</f>
        <v/>
      </c>
      <c r="K2031" t="str">
        <f>IF(All_Tasks!K2031="","",All_Tasks!K2031)</f>
        <v/>
      </c>
      <c r="L2031" s="231" t="str">
        <f>IF(All_Tasks!L2031="","",All_Tasks!L2031)</f>
        <v/>
      </c>
      <c r="M2031" t="str">
        <f>IF(All_Tasks!M2031="","",All_Tasks!M2031)</f>
        <v/>
      </c>
      <c r="N2031" t="str">
        <f>IF(All_Tasks!N2031="","",All_Tasks!N2031)</f>
        <v/>
      </c>
      <c r="O2031" t="str">
        <f>IF(All_Tasks!O2031="","",All_Tasks!O2031)</f>
        <v/>
      </c>
      <c r="P2031" s="181">
        <f>IF(All_Tasks!P2031="",0,All_Tasks!P2031)</f>
        <v>0</v>
      </c>
      <c r="Q2031" s="181">
        <f>IF(All_Tasks!Q2031="",0,All_Tasks!Q2031)</f>
        <v>0</v>
      </c>
      <c r="R2031" s="181">
        <f>IF(All_Tasks!R2031="",0,All_Tasks!R2031)</f>
        <v>0</v>
      </c>
      <c r="S2031" s="181" t="str">
        <f>IF(All_Tasks!S2031="","",All_Tasks!S2031)</f>
        <v/>
      </c>
      <c r="T2031" t="str">
        <f>IF(All_Tasks!T2031="","",All_Tasks!T2031)</f>
        <v/>
      </c>
      <c r="U2031" t="str">
        <f>IF(All_Tasks!U2031="","",All_Tasks!U2031)</f>
        <v/>
      </c>
      <c r="V2031">
        <f>IF(A2031="",0,IFERROR(MATCH(A2031,Scope_Labor_Rates!$A$6:$A$46,0)+5,0))</f>
        <v>0</v>
      </c>
      <c r="W2031" s="178">
        <f>IF(V2031&gt;0,INDEX(Scope_Labor_Rates!$C$6:$C$46,V2031-5),0)</f>
        <v>0</v>
      </c>
      <c r="X2031" s="178">
        <f>IF(V2031&gt;0,INDEX(Scope_Labor_Rates!$C$6:$C$46,V2031-5),0)</f>
        <v>0</v>
      </c>
      <c r="Y2031" s="180">
        <f>IF(V2031&gt;0,INDEX(Scope_Labor_Rates!$S$6:$S$46,V2031-5),0)</f>
        <v>0</v>
      </c>
      <c r="Z2031" s="180">
        <f>IF(V2031&gt;0,INDEX(Scope_Labor_Rates!$R$6:$R$46,V2031-5),1)</f>
        <v>1</v>
      </c>
      <c r="AA2031" s="231">
        <f t="shared" si="279"/>
        <v>0</v>
      </c>
      <c r="AB2031" t="str">
        <f t="shared" si="280"/>
        <v/>
      </c>
      <c r="AC2031" s="178" t="str">
        <f t="shared" si="281"/>
        <v/>
      </c>
      <c r="AD2031" s="181">
        <f t="shared" si="282"/>
        <v>0</v>
      </c>
      <c r="AE2031" s="178">
        <f>IF(V2031&gt;0,P2031*INDEX(Scope_Labor_Rates!$E$6:$E$46,V2031-5),0)</f>
        <v>0</v>
      </c>
      <c r="AF2031" s="181">
        <f>IF(V2031&gt;0,AE2031*INDEX(Scope_Labor_Rates!$D$6:$D$46,V2031-5)*AA2031,0)</f>
        <v>0</v>
      </c>
      <c r="AG2031" s="178">
        <f>IF(V2031&gt;0,P2031*INDEX(Scope_Labor_Rates!$G$6:$G$46,V2031-5),0)</f>
        <v>0</v>
      </c>
      <c r="AH2031" s="181">
        <f>IF(V2031&gt;0,AG2031*INDEX(Scope_Labor_Rates!$F$6:$F$46,V2031-5)*AA2031,0)</f>
        <v>0</v>
      </c>
      <c r="AI2031" s="178">
        <f>IF(V2031&gt;0,P2031*INDEX(Scope_Labor_Rates!$I$6:$I$46,V2031-5),0)</f>
        <v>0</v>
      </c>
      <c r="AJ2031" s="181">
        <f>IF(V2031&gt;0,AI2031*INDEX(Scope_Labor_Rates!$H$6:$H$46,V2031-5)*AA2031,0)</f>
        <v>0</v>
      </c>
      <c r="AK2031" s="178">
        <f>IF(V2031&gt;0,P2031*INDEX(Scope_Labor_Rates!$K$6:$K$46,V2031-5),0)</f>
        <v>0</v>
      </c>
      <c r="AL2031" s="181">
        <f>IF(V2031&gt;0,AK2031*INDEX(Scope_Labor_Rates!$J$6:$J$46,V2031-5)*AA2031,0)</f>
        <v>0</v>
      </c>
      <c r="AM2031" s="178">
        <f>IF(V2031&gt;0,P2031*INDEX(Scope_Labor_Rates!$M$6:$M$46,V2031-5),0)</f>
        <v>0</v>
      </c>
      <c r="AN2031" s="178">
        <f>IF(V2031&gt;0,AM2031*INDEX(Scope_Labor_Rates!$L$6:$L$46,V2031-5)*AA2031,0)</f>
        <v>0</v>
      </c>
      <c r="AO2031" s="178">
        <f>IF(V2031&gt;0,P2031*INDEX(Scope_Labor_Rates!$O$6:$O$46,V2031-5)*AA2031,0)</f>
        <v>0</v>
      </c>
      <c r="AP2031" s="181">
        <f>IF(V2031&gt;0,P2031*INDEX(Scope_Labor_Rates!$Q$6:$Q$46,V2031-5)*AA2031,0)</f>
        <v>0</v>
      </c>
      <c r="AQ2031" s="178">
        <f t="shared" si="283"/>
        <v>0</v>
      </c>
      <c r="AR2031" s="178">
        <f t="shared" si="284"/>
        <v>0</v>
      </c>
      <c r="AS2031" s="178">
        <f t="shared" si="285"/>
        <v>0</v>
      </c>
      <c r="AT2031" s="178">
        <f t="shared" si="286"/>
        <v>0</v>
      </c>
      <c r="AU2031">
        <f t="shared" si="287"/>
        <v>0</v>
      </c>
    </row>
    <row r="2032" spans="1:47">
      <c r="A2032" t="str">
        <f>IF(All_Tasks!A2032="","",All_Tasks!A2032)</f>
        <v/>
      </c>
      <c r="B2032" t="str">
        <f>IF(All_Tasks!B2032="","",All_Tasks!B2032)</f>
        <v/>
      </c>
      <c r="C2032" t="str">
        <f>IF(All_Tasks!C2032="","",All_Tasks!C2032)</f>
        <v/>
      </c>
      <c r="D2032" t="str">
        <f>IF(All_Tasks!D2032="","",All_Tasks!D2032)</f>
        <v/>
      </c>
      <c r="E2032" t="str">
        <f>IF(All_Tasks!V2032&lt;&gt;"",All_Tasks!V2032,IF(All_Tasks!E2032&lt;&gt;"",All_Tasks!E2032,""))</f>
        <v/>
      </c>
      <c r="F2032" t="str">
        <f>IF(All_Tasks!F2032="","",All_Tasks!F2032)</f>
        <v/>
      </c>
      <c r="G2032" t="str">
        <f>IF(All_Tasks!G2032="","",All_Tasks!G2032)</f>
        <v/>
      </c>
      <c r="H2032" s="231" t="str">
        <f>IF(All_Tasks!H2032="","",All_Tasks!H2032)</f>
        <v/>
      </c>
      <c r="I2032" t="str">
        <f>IF(All_Tasks!I2032="","",All_Tasks!I2032)</f>
        <v/>
      </c>
      <c r="J2032" t="str">
        <f>IF(All_Tasks!J2032="","",All_Tasks!J2032)</f>
        <v/>
      </c>
      <c r="K2032" t="str">
        <f>IF(All_Tasks!K2032="","",All_Tasks!K2032)</f>
        <v/>
      </c>
      <c r="L2032" s="231" t="str">
        <f>IF(All_Tasks!L2032="","",All_Tasks!L2032)</f>
        <v/>
      </c>
      <c r="M2032" t="str">
        <f>IF(All_Tasks!M2032="","",All_Tasks!M2032)</f>
        <v/>
      </c>
      <c r="N2032" t="str">
        <f>IF(All_Tasks!N2032="","",All_Tasks!N2032)</f>
        <v/>
      </c>
      <c r="O2032" t="str">
        <f>IF(All_Tasks!O2032="","",All_Tasks!O2032)</f>
        <v/>
      </c>
      <c r="P2032" s="181">
        <f>IF(All_Tasks!P2032="",0,All_Tasks!P2032)</f>
        <v>0</v>
      </c>
      <c r="Q2032" s="181">
        <f>IF(All_Tasks!Q2032="",0,All_Tasks!Q2032)</f>
        <v>0</v>
      </c>
      <c r="R2032" s="181">
        <f>IF(All_Tasks!R2032="",0,All_Tasks!R2032)</f>
        <v>0</v>
      </c>
      <c r="S2032" s="181" t="str">
        <f>IF(All_Tasks!S2032="","",All_Tasks!S2032)</f>
        <v/>
      </c>
      <c r="T2032" t="str">
        <f>IF(All_Tasks!T2032="","",All_Tasks!T2032)</f>
        <v/>
      </c>
      <c r="U2032" t="str">
        <f>IF(All_Tasks!U2032="","",All_Tasks!U2032)</f>
        <v/>
      </c>
      <c r="V2032">
        <f>IF(A2032="",0,IFERROR(MATCH(A2032,Scope_Labor_Rates!$A$6:$A$46,0)+5,0))</f>
        <v>0</v>
      </c>
      <c r="W2032" s="178">
        <f>IF(V2032&gt;0,INDEX(Scope_Labor_Rates!$C$6:$C$46,V2032-5),0)</f>
        <v>0</v>
      </c>
      <c r="X2032" s="178">
        <f>IF(V2032&gt;0,INDEX(Scope_Labor_Rates!$C$6:$C$46,V2032-5),0)</f>
        <v>0</v>
      </c>
      <c r="Y2032" s="180">
        <f>IF(V2032&gt;0,INDEX(Scope_Labor_Rates!$S$6:$S$46,V2032-5),0)</f>
        <v>0</v>
      </c>
      <c r="Z2032" s="180">
        <f>IF(V2032&gt;0,INDEX(Scope_Labor_Rates!$R$6:$R$46,V2032-5),1)</f>
        <v>1</v>
      </c>
      <c r="AA2032" s="231">
        <f t="shared" si="279"/>
        <v>0</v>
      </c>
      <c r="AB2032" t="str">
        <f t="shared" si="280"/>
        <v/>
      </c>
      <c r="AC2032" s="178" t="str">
        <f t="shared" si="281"/>
        <v/>
      </c>
      <c r="AD2032" s="181">
        <f t="shared" si="282"/>
        <v>0</v>
      </c>
      <c r="AE2032" s="178">
        <f>IF(V2032&gt;0,P2032*INDEX(Scope_Labor_Rates!$E$6:$E$46,V2032-5),0)</f>
        <v>0</v>
      </c>
      <c r="AF2032" s="181">
        <f>IF(V2032&gt;0,AE2032*INDEX(Scope_Labor_Rates!$D$6:$D$46,V2032-5)*AA2032,0)</f>
        <v>0</v>
      </c>
      <c r="AG2032" s="178">
        <f>IF(V2032&gt;0,P2032*INDEX(Scope_Labor_Rates!$G$6:$G$46,V2032-5),0)</f>
        <v>0</v>
      </c>
      <c r="AH2032" s="181">
        <f>IF(V2032&gt;0,AG2032*INDEX(Scope_Labor_Rates!$F$6:$F$46,V2032-5)*AA2032,0)</f>
        <v>0</v>
      </c>
      <c r="AI2032" s="178">
        <f>IF(V2032&gt;0,P2032*INDEX(Scope_Labor_Rates!$I$6:$I$46,V2032-5),0)</f>
        <v>0</v>
      </c>
      <c r="AJ2032" s="181">
        <f>IF(V2032&gt;0,AI2032*INDEX(Scope_Labor_Rates!$H$6:$H$46,V2032-5)*AA2032,0)</f>
        <v>0</v>
      </c>
      <c r="AK2032" s="178">
        <f>IF(V2032&gt;0,P2032*INDEX(Scope_Labor_Rates!$K$6:$K$46,V2032-5),0)</f>
        <v>0</v>
      </c>
      <c r="AL2032" s="181">
        <f>IF(V2032&gt;0,AK2032*INDEX(Scope_Labor_Rates!$J$6:$J$46,V2032-5)*AA2032,0)</f>
        <v>0</v>
      </c>
      <c r="AM2032" s="178">
        <f>IF(V2032&gt;0,P2032*INDEX(Scope_Labor_Rates!$M$6:$M$46,V2032-5),0)</f>
        <v>0</v>
      </c>
      <c r="AN2032" s="178">
        <f>IF(V2032&gt;0,AM2032*INDEX(Scope_Labor_Rates!$L$6:$L$46,V2032-5)*AA2032,0)</f>
        <v>0</v>
      </c>
      <c r="AO2032" s="178">
        <f>IF(V2032&gt;0,P2032*INDEX(Scope_Labor_Rates!$O$6:$O$46,V2032-5)*AA2032,0)</f>
        <v>0</v>
      </c>
      <c r="AP2032" s="181">
        <f>IF(V2032&gt;0,P2032*INDEX(Scope_Labor_Rates!$Q$6:$Q$46,V2032-5)*AA2032,0)</f>
        <v>0</v>
      </c>
      <c r="AQ2032" s="178">
        <f t="shared" si="283"/>
        <v>0</v>
      </c>
      <c r="AR2032" s="178">
        <f t="shared" si="284"/>
        <v>0</v>
      </c>
      <c r="AS2032" s="178">
        <f t="shared" si="285"/>
        <v>0</v>
      </c>
      <c r="AT2032" s="178">
        <f t="shared" si="286"/>
        <v>0</v>
      </c>
      <c r="AU2032">
        <f t="shared" si="287"/>
        <v>0</v>
      </c>
    </row>
    <row r="2033" spans="1:47">
      <c r="A2033" t="str">
        <f>IF(All_Tasks!A2033="","",All_Tasks!A2033)</f>
        <v/>
      </c>
      <c r="B2033" t="str">
        <f>IF(All_Tasks!B2033="","",All_Tasks!B2033)</f>
        <v/>
      </c>
      <c r="C2033" t="str">
        <f>IF(All_Tasks!C2033="","",All_Tasks!C2033)</f>
        <v/>
      </c>
      <c r="D2033" t="str">
        <f>IF(All_Tasks!D2033="","",All_Tasks!D2033)</f>
        <v/>
      </c>
      <c r="E2033" t="str">
        <f>IF(All_Tasks!V2033&lt;&gt;"",All_Tasks!V2033,IF(All_Tasks!E2033&lt;&gt;"",All_Tasks!E2033,""))</f>
        <v/>
      </c>
      <c r="F2033" t="str">
        <f>IF(All_Tasks!F2033="","",All_Tasks!F2033)</f>
        <v/>
      </c>
      <c r="G2033" t="str">
        <f>IF(All_Tasks!G2033="","",All_Tasks!G2033)</f>
        <v/>
      </c>
      <c r="H2033" s="231" t="str">
        <f>IF(All_Tasks!H2033="","",All_Tasks!H2033)</f>
        <v/>
      </c>
      <c r="I2033" t="str">
        <f>IF(All_Tasks!I2033="","",All_Tasks!I2033)</f>
        <v/>
      </c>
      <c r="J2033" t="str">
        <f>IF(All_Tasks!J2033="","",All_Tasks!J2033)</f>
        <v/>
      </c>
      <c r="K2033" t="str">
        <f>IF(All_Tasks!K2033="","",All_Tasks!K2033)</f>
        <v/>
      </c>
      <c r="L2033" s="231" t="str">
        <f>IF(All_Tasks!L2033="","",All_Tasks!L2033)</f>
        <v/>
      </c>
      <c r="M2033" t="str">
        <f>IF(All_Tasks!M2033="","",All_Tasks!M2033)</f>
        <v/>
      </c>
      <c r="N2033" t="str">
        <f>IF(All_Tasks!N2033="","",All_Tasks!N2033)</f>
        <v/>
      </c>
      <c r="O2033" t="str">
        <f>IF(All_Tasks!O2033="","",All_Tasks!O2033)</f>
        <v/>
      </c>
      <c r="P2033" s="181">
        <f>IF(All_Tasks!P2033="",0,All_Tasks!P2033)</f>
        <v>0</v>
      </c>
      <c r="Q2033" s="181">
        <f>IF(All_Tasks!Q2033="",0,All_Tasks!Q2033)</f>
        <v>0</v>
      </c>
      <c r="R2033" s="181">
        <f>IF(All_Tasks!R2033="",0,All_Tasks!R2033)</f>
        <v>0</v>
      </c>
      <c r="S2033" s="181" t="str">
        <f>IF(All_Tasks!S2033="","",All_Tasks!S2033)</f>
        <v/>
      </c>
      <c r="T2033" t="str">
        <f>IF(All_Tasks!T2033="","",All_Tasks!T2033)</f>
        <v/>
      </c>
      <c r="U2033" t="str">
        <f>IF(All_Tasks!U2033="","",All_Tasks!U2033)</f>
        <v/>
      </c>
      <c r="V2033">
        <f>IF(A2033="",0,IFERROR(MATCH(A2033,Scope_Labor_Rates!$A$6:$A$46,0)+5,0))</f>
        <v>0</v>
      </c>
      <c r="W2033" s="178">
        <f>IF(V2033&gt;0,INDEX(Scope_Labor_Rates!$C$6:$C$46,V2033-5),0)</f>
        <v>0</v>
      </c>
      <c r="X2033" s="178">
        <f>IF(V2033&gt;0,INDEX(Scope_Labor_Rates!$C$6:$C$46,V2033-5),0)</f>
        <v>0</v>
      </c>
      <c r="Y2033" s="180">
        <f>IF(V2033&gt;0,INDEX(Scope_Labor_Rates!$S$6:$S$46,V2033-5),0)</f>
        <v>0</v>
      </c>
      <c r="Z2033" s="180">
        <f>IF(V2033&gt;0,INDEX(Scope_Labor_Rates!$R$6:$R$46,V2033-5),1)</f>
        <v>1</v>
      </c>
      <c r="AA2033" s="231">
        <f t="shared" si="279"/>
        <v>0</v>
      </c>
      <c r="AB2033" t="str">
        <f t="shared" si="280"/>
        <v/>
      </c>
      <c r="AC2033" s="178" t="str">
        <f t="shared" si="281"/>
        <v/>
      </c>
      <c r="AD2033" s="181">
        <f t="shared" si="282"/>
        <v>0</v>
      </c>
      <c r="AE2033" s="178">
        <f>IF(V2033&gt;0,P2033*INDEX(Scope_Labor_Rates!$E$6:$E$46,V2033-5),0)</f>
        <v>0</v>
      </c>
      <c r="AF2033" s="181">
        <f>IF(V2033&gt;0,AE2033*INDEX(Scope_Labor_Rates!$D$6:$D$46,V2033-5)*AA2033,0)</f>
        <v>0</v>
      </c>
      <c r="AG2033" s="178">
        <f>IF(V2033&gt;0,P2033*INDEX(Scope_Labor_Rates!$G$6:$G$46,V2033-5),0)</f>
        <v>0</v>
      </c>
      <c r="AH2033" s="181">
        <f>IF(V2033&gt;0,AG2033*INDEX(Scope_Labor_Rates!$F$6:$F$46,V2033-5)*AA2033,0)</f>
        <v>0</v>
      </c>
      <c r="AI2033" s="178">
        <f>IF(V2033&gt;0,P2033*INDEX(Scope_Labor_Rates!$I$6:$I$46,V2033-5),0)</f>
        <v>0</v>
      </c>
      <c r="AJ2033" s="181">
        <f>IF(V2033&gt;0,AI2033*INDEX(Scope_Labor_Rates!$H$6:$H$46,V2033-5)*AA2033,0)</f>
        <v>0</v>
      </c>
      <c r="AK2033" s="178">
        <f>IF(V2033&gt;0,P2033*INDEX(Scope_Labor_Rates!$K$6:$K$46,V2033-5),0)</f>
        <v>0</v>
      </c>
      <c r="AL2033" s="181">
        <f>IF(V2033&gt;0,AK2033*INDEX(Scope_Labor_Rates!$J$6:$J$46,V2033-5)*AA2033,0)</f>
        <v>0</v>
      </c>
      <c r="AM2033" s="178">
        <f>IF(V2033&gt;0,P2033*INDEX(Scope_Labor_Rates!$M$6:$M$46,V2033-5),0)</f>
        <v>0</v>
      </c>
      <c r="AN2033" s="178">
        <f>IF(V2033&gt;0,AM2033*INDEX(Scope_Labor_Rates!$L$6:$L$46,V2033-5)*AA2033,0)</f>
        <v>0</v>
      </c>
      <c r="AO2033" s="178">
        <f>IF(V2033&gt;0,P2033*INDEX(Scope_Labor_Rates!$O$6:$O$46,V2033-5)*AA2033,0)</f>
        <v>0</v>
      </c>
      <c r="AP2033" s="181">
        <f>IF(V2033&gt;0,P2033*INDEX(Scope_Labor_Rates!$Q$6:$Q$46,V2033-5)*AA2033,0)</f>
        <v>0</v>
      </c>
      <c r="AQ2033" s="178">
        <f t="shared" si="283"/>
        <v>0</v>
      </c>
      <c r="AR2033" s="178">
        <f t="shared" si="284"/>
        <v>0</v>
      </c>
      <c r="AS2033" s="178">
        <f t="shared" si="285"/>
        <v>0</v>
      </c>
      <c r="AT2033" s="178">
        <f t="shared" si="286"/>
        <v>0</v>
      </c>
      <c r="AU2033">
        <f t="shared" si="287"/>
        <v>0</v>
      </c>
    </row>
    <row r="2034" spans="1:47">
      <c r="A2034" t="str">
        <f>IF(All_Tasks!A2034="","",All_Tasks!A2034)</f>
        <v/>
      </c>
      <c r="B2034" t="str">
        <f>IF(All_Tasks!B2034="","",All_Tasks!B2034)</f>
        <v/>
      </c>
      <c r="C2034" t="str">
        <f>IF(All_Tasks!C2034="","",All_Tasks!C2034)</f>
        <v/>
      </c>
      <c r="D2034" t="str">
        <f>IF(All_Tasks!D2034="","",All_Tasks!D2034)</f>
        <v/>
      </c>
      <c r="E2034" t="str">
        <f>IF(All_Tasks!V2034&lt;&gt;"",All_Tasks!V2034,IF(All_Tasks!E2034&lt;&gt;"",All_Tasks!E2034,""))</f>
        <v/>
      </c>
      <c r="F2034" t="str">
        <f>IF(All_Tasks!F2034="","",All_Tasks!F2034)</f>
        <v/>
      </c>
      <c r="G2034" t="str">
        <f>IF(All_Tasks!G2034="","",All_Tasks!G2034)</f>
        <v/>
      </c>
      <c r="H2034" s="231" t="str">
        <f>IF(All_Tasks!H2034="","",All_Tasks!H2034)</f>
        <v/>
      </c>
      <c r="I2034" t="str">
        <f>IF(All_Tasks!I2034="","",All_Tasks!I2034)</f>
        <v/>
      </c>
      <c r="J2034" t="str">
        <f>IF(All_Tasks!J2034="","",All_Tasks!J2034)</f>
        <v/>
      </c>
      <c r="K2034" t="str">
        <f>IF(All_Tasks!K2034="","",All_Tasks!K2034)</f>
        <v/>
      </c>
      <c r="L2034" s="231" t="str">
        <f>IF(All_Tasks!L2034="","",All_Tasks!L2034)</f>
        <v/>
      </c>
      <c r="M2034" t="str">
        <f>IF(All_Tasks!M2034="","",All_Tasks!M2034)</f>
        <v/>
      </c>
      <c r="N2034" t="str">
        <f>IF(All_Tasks!N2034="","",All_Tasks!N2034)</f>
        <v/>
      </c>
      <c r="O2034" t="str">
        <f>IF(All_Tasks!O2034="","",All_Tasks!O2034)</f>
        <v/>
      </c>
      <c r="P2034" s="181">
        <f>IF(All_Tasks!P2034="",0,All_Tasks!P2034)</f>
        <v>0</v>
      </c>
      <c r="Q2034" s="181">
        <f>IF(All_Tasks!Q2034="",0,All_Tasks!Q2034)</f>
        <v>0</v>
      </c>
      <c r="R2034" s="181">
        <f>IF(All_Tasks!R2034="",0,All_Tasks!R2034)</f>
        <v>0</v>
      </c>
      <c r="S2034" s="181" t="str">
        <f>IF(All_Tasks!S2034="","",All_Tasks!S2034)</f>
        <v/>
      </c>
      <c r="T2034" t="str">
        <f>IF(All_Tasks!T2034="","",All_Tasks!T2034)</f>
        <v/>
      </c>
      <c r="U2034" t="str">
        <f>IF(All_Tasks!U2034="","",All_Tasks!U2034)</f>
        <v/>
      </c>
      <c r="V2034">
        <f>IF(A2034="",0,IFERROR(MATCH(A2034,Scope_Labor_Rates!$A$6:$A$46,0)+5,0))</f>
        <v>0</v>
      </c>
      <c r="W2034" s="178">
        <f>IF(V2034&gt;0,INDEX(Scope_Labor_Rates!$C$6:$C$46,V2034-5),0)</f>
        <v>0</v>
      </c>
      <c r="X2034" s="178">
        <f>IF(V2034&gt;0,INDEX(Scope_Labor_Rates!$C$6:$C$46,V2034-5),0)</f>
        <v>0</v>
      </c>
      <c r="Y2034" s="180">
        <f>IF(V2034&gt;0,INDEX(Scope_Labor_Rates!$S$6:$S$46,V2034-5),0)</f>
        <v>0</v>
      </c>
      <c r="Z2034" s="180">
        <f>IF(V2034&gt;0,INDEX(Scope_Labor_Rates!$R$6:$R$46,V2034-5),1)</f>
        <v>1</v>
      </c>
      <c r="AA2034" s="231">
        <f t="shared" si="279"/>
        <v>0</v>
      </c>
      <c r="AB2034" t="str">
        <f t="shared" si="280"/>
        <v/>
      </c>
      <c r="AC2034" s="178" t="str">
        <f t="shared" si="281"/>
        <v/>
      </c>
      <c r="AD2034" s="181">
        <f t="shared" si="282"/>
        <v>0</v>
      </c>
      <c r="AE2034" s="178">
        <f>IF(V2034&gt;0,P2034*INDEX(Scope_Labor_Rates!$E$6:$E$46,V2034-5),0)</f>
        <v>0</v>
      </c>
      <c r="AF2034" s="181">
        <f>IF(V2034&gt;0,AE2034*INDEX(Scope_Labor_Rates!$D$6:$D$46,V2034-5)*AA2034,0)</f>
        <v>0</v>
      </c>
      <c r="AG2034" s="178">
        <f>IF(V2034&gt;0,P2034*INDEX(Scope_Labor_Rates!$G$6:$G$46,V2034-5),0)</f>
        <v>0</v>
      </c>
      <c r="AH2034" s="181">
        <f>IF(V2034&gt;0,AG2034*INDEX(Scope_Labor_Rates!$F$6:$F$46,V2034-5)*AA2034,0)</f>
        <v>0</v>
      </c>
      <c r="AI2034" s="178">
        <f>IF(V2034&gt;0,P2034*INDEX(Scope_Labor_Rates!$I$6:$I$46,V2034-5),0)</f>
        <v>0</v>
      </c>
      <c r="AJ2034" s="181">
        <f>IF(V2034&gt;0,AI2034*INDEX(Scope_Labor_Rates!$H$6:$H$46,V2034-5)*AA2034,0)</f>
        <v>0</v>
      </c>
      <c r="AK2034" s="178">
        <f>IF(V2034&gt;0,P2034*INDEX(Scope_Labor_Rates!$K$6:$K$46,V2034-5),0)</f>
        <v>0</v>
      </c>
      <c r="AL2034" s="181">
        <f>IF(V2034&gt;0,AK2034*INDEX(Scope_Labor_Rates!$J$6:$J$46,V2034-5)*AA2034,0)</f>
        <v>0</v>
      </c>
      <c r="AM2034" s="178">
        <f>IF(V2034&gt;0,P2034*INDEX(Scope_Labor_Rates!$M$6:$M$46,V2034-5),0)</f>
        <v>0</v>
      </c>
      <c r="AN2034" s="178">
        <f>IF(V2034&gt;0,AM2034*INDEX(Scope_Labor_Rates!$L$6:$L$46,V2034-5)*AA2034,0)</f>
        <v>0</v>
      </c>
      <c r="AO2034" s="178">
        <f>IF(V2034&gt;0,P2034*INDEX(Scope_Labor_Rates!$O$6:$O$46,V2034-5)*AA2034,0)</f>
        <v>0</v>
      </c>
      <c r="AP2034" s="181">
        <f>IF(V2034&gt;0,P2034*INDEX(Scope_Labor_Rates!$Q$6:$Q$46,V2034-5)*AA2034,0)</f>
        <v>0</v>
      </c>
      <c r="AQ2034" s="178">
        <f t="shared" si="283"/>
        <v>0</v>
      </c>
      <c r="AR2034" s="178">
        <f t="shared" si="284"/>
        <v>0</v>
      </c>
      <c r="AS2034" s="178">
        <f t="shared" si="285"/>
        <v>0</v>
      </c>
      <c r="AT2034" s="178">
        <f t="shared" si="286"/>
        <v>0</v>
      </c>
      <c r="AU2034">
        <f t="shared" si="287"/>
        <v>0</v>
      </c>
    </row>
    <row r="2035" spans="1:47">
      <c r="A2035" t="str">
        <f>IF(All_Tasks!A2035="","",All_Tasks!A2035)</f>
        <v/>
      </c>
      <c r="B2035" t="str">
        <f>IF(All_Tasks!B2035="","",All_Tasks!B2035)</f>
        <v/>
      </c>
      <c r="C2035" t="str">
        <f>IF(All_Tasks!C2035="","",All_Tasks!C2035)</f>
        <v/>
      </c>
      <c r="D2035" t="str">
        <f>IF(All_Tasks!D2035="","",All_Tasks!D2035)</f>
        <v/>
      </c>
      <c r="E2035" t="str">
        <f>IF(All_Tasks!V2035&lt;&gt;"",All_Tasks!V2035,IF(All_Tasks!E2035&lt;&gt;"",All_Tasks!E2035,""))</f>
        <v/>
      </c>
      <c r="F2035" t="str">
        <f>IF(All_Tasks!F2035="","",All_Tasks!F2035)</f>
        <v/>
      </c>
      <c r="G2035" t="str">
        <f>IF(All_Tasks!G2035="","",All_Tasks!G2035)</f>
        <v/>
      </c>
      <c r="H2035" s="231" t="str">
        <f>IF(All_Tasks!H2035="","",All_Tasks!H2035)</f>
        <v/>
      </c>
      <c r="I2035" t="str">
        <f>IF(All_Tasks!I2035="","",All_Tasks!I2035)</f>
        <v/>
      </c>
      <c r="J2035" t="str">
        <f>IF(All_Tasks!J2035="","",All_Tasks!J2035)</f>
        <v/>
      </c>
      <c r="K2035" t="str">
        <f>IF(All_Tasks!K2035="","",All_Tasks!K2035)</f>
        <v/>
      </c>
      <c r="L2035" s="231" t="str">
        <f>IF(All_Tasks!L2035="","",All_Tasks!L2035)</f>
        <v/>
      </c>
      <c r="M2035" t="str">
        <f>IF(All_Tasks!M2035="","",All_Tasks!M2035)</f>
        <v/>
      </c>
      <c r="N2035" t="str">
        <f>IF(All_Tasks!N2035="","",All_Tasks!N2035)</f>
        <v/>
      </c>
      <c r="O2035" t="str">
        <f>IF(All_Tasks!O2035="","",All_Tasks!O2035)</f>
        <v/>
      </c>
      <c r="P2035" s="181">
        <f>IF(All_Tasks!P2035="",0,All_Tasks!P2035)</f>
        <v>0</v>
      </c>
      <c r="Q2035" s="181">
        <f>IF(All_Tasks!Q2035="",0,All_Tasks!Q2035)</f>
        <v>0</v>
      </c>
      <c r="R2035" s="181">
        <f>IF(All_Tasks!R2035="",0,All_Tasks!R2035)</f>
        <v>0</v>
      </c>
      <c r="S2035" s="181" t="str">
        <f>IF(All_Tasks!S2035="","",All_Tasks!S2035)</f>
        <v/>
      </c>
      <c r="T2035" t="str">
        <f>IF(All_Tasks!T2035="","",All_Tasks!T2035)</f>
        <v/>
      </c>
      <c r="U2035" t="str">
        <f>IF(All_Tasks!U2035="","",All_Tasks!U2035)</f>
        <v/>
      </c>
      <c r="V2035">
        <f>IF(A2035="",0,IFERROR(MATCH(A2035,Scope_Labor_Rates!$A$6:$A$46,0)+5,0))</f>
        <v>0</v>
      </c>
      <c r="W2035" s="178">
        <f>IF(V2035&gt;0,INDEX(Scope_Labor_Rates!$C$6:$C$46,V2035-5),0)</f>
        <v>0</v>
      </c>
      <c r="X2035" s="178">
        <f>IF(V2035&gt;0,INDEX(Scope_Labor_Rates!$C$6:$C$46,V2035-5),0)</f>
        <v>0</v>
      </c>
      <c r="Y2035" s="180">
        <f>IF(V2035&gt;0,INDEX(Scope_Labor_Rates!$S$6:$S$46,V2035-5),0)</f>
        <v>0</v>
      </c>
      <c r="Z2035" s="180">
        <f>IF(V2035&gt;0,INDEX(Scope_Labor_Rates!$R$6:$R$46,V2035-5),1)</f>
        <v>1</v>
      </c>
      <c r="AA2035" s="231">
        <f t="shared" si="279"/>
        <v>0</v>
      </c>
      <c r="AB2035" t="str">
        <f t="shared" si="280"/>
        <v/>
      </c>
      <c r="AC2035" s="178" t="str">
        <f t="shared" si="281"/>
        <v/>
      </c>
      <c r="AD2035" s="181">
        <f t="shared" si="282"/>
        <v>0</v>
      </c>
      <c r="AE2035" s="178">
        <f>IF(V2035&gt;0,P2035*INDEX(Scope_Labor_Rates!$E$6:$E$46,V2035-5),0)</f>
        <v>0</v>
      </c>
      <c r="AF2035" s="181">
        <f>IF(V2035&gt;0,AE2035*INDEX(Scope_Labor_Rates!$D$6:$D$46,V2035-5)*AA2035,0)</f>
        <v>0</v>
      </c>
      <c r="AG2035" s="178">
        <f>IF(V2035&gt;0,P2035*INDEX(Scope_Labor_Rates!$G$6:$G$46,V2035-5),0)</f>
        <v>0</v>
      </c>
      <c r="AH2035" s="181">
        <f>IF(V2035&gt;0,AG2035*INDEX(Scope_Labor_Rates!$F$6:$F$46,V2035-5)*AA2035,0)</f>
        <v>0</v>
      </c>
      <c r="AI2035" s="178">
        <f>IF(V2035&gt;0,P2035*INDEX(Scope_Labor_Rates!$I$6:$I$46,V2035-5),0)</f>
        <v>0</v>
      </c>
      <c r="AJ2035" s="181">
        <f>IF(V2035&gt;0,AI2035*INDEX(Scope_Labor_Rates!$H$6:$H$46,V2035-5)*AA2035,0)</f>
        <v>0</v>
      </c>
      <c r="AK2035" s="178">
        <f>IF(V2035&gt;0,P2035*INDEX(Scope_Labor_Rates!$K$6:$K$46,V2035-5),0)</f>
        <v>0</v>
      </c>
      <c r="AL2035" s="181">
        <f>IF(V2035&gt;0,AK2035*INDEX(Scope_Labor_Rates!$J$6:$J$46,V2035-5)*AA2035,0)</f>
        <v>0</v>
      </c>
      <c r="AM2035" s="178">
        <f>IF(V2035&gt;0,P2035*INDEX(Scope_Labor_Rates!$M$6:$M$46,V2035-5),0)</f>
        <v>0</v>
      </c>
      <c r="AN2035" s="178">
        <f>IF(V2035&gt;0,AM2035*INDEX(Scope_Labor_Rates!$L$6:$L$46,V2035-5)*AA2035,0)</f>
        <v>0</v>
      </c>
      <c r="AO2035" s="178">
        <f>IF(V2035&gt;0,P2035*INDEX(Scope_Labor_Rates!$O$6:$O$46,V2035-5)*AA2035,0)</f>
        <v>0</v>
      </c>
      <c r="AP2035" s="181">
        <f>IF(V2035&gt;0,P2035*INDEX(Scope_Labor_Rates!$Q$6:$Q$46,V2035-5)*AA2035,0)</f>
        <v>0</v>
      </c>
      <c r="AQ2035" s="178">
        <f t="shared" si="283"/>
        <v>0</v>
      </c>
      <c r="AR2035" s="178">
        <f t="shared" si="284"/>
        <v>0</v>
      </c>
      <c r="AS2035" s="178">
        <f t="shared" si="285"/>
        <v>0</v>
      </c>
      <c r="AT2035" s="178">
        <f t="shared" si="286"/>
        <v>0</v>
      </c>
      <c r="AU2035">
        <f t="shared" si="287"/>
        <v>0</v>
      </c>
    </row>
    <row r="2036" spans="1:47">
      <c r="A2036" t="str">
        <f>IF(All_Tasks!A2036="","",All_Tasks!A2036)</f>
        <v/>
      </c>
      <c r="B2036" t="str">
        <f>IF(All_Tasks!B2036="","",All_Tasks!B2036)</f>
        <v/>
      </c>
      <c r="C2036" t="str">
        <f>IF(All_Tasks!C2036="","",All_Tasks!C2036)</f>
        <v/>
      </c>
      <c r="D2036" t="str">
        <f>IF(All_Tasks!D2036="","",All_Tasks!D2036)</f>
        <v/>
      </c>
      <c r="E2036" t="str">
        <f>IF(All_Tasks!V2036&lt;&gt;"",All_Tasks!V2036,IF(All_Tasks!E2036&lt;&gt;"",All_Tasks!E2036,""))</f>
        <v/>
      </c>
      <c r="F2036" t="str">
        <f>IF(All_Tasks!F2036="","",All_Tasks!F2036)</f>
        <v/>
      </c>
      <c r="G2036" t="str">
        <f>IF(All_Tasks!G2036="","",All_Tasks!G2036)</f>
        <v/>
      </c>
      <c r="H2036" s="231" t="str">
        <f>IF(All_Tasks!H2036="","",All_Tasks!H2036)</f>
        <v/>
      </c>
      <c r="I2036" t="str">
        <f>IF(All_Tasks!I2036="","",All_Tasks!I2036)</f>
        <v/>
      </c>
      <c r="J2036" t="str">
        <f>IF(All_Tasks!J2036="","",All_Tasks!J2036)</f>
        <v/>
      </c>
      <c r="K2036" t="str">
        <f>IF(All_Tasks!K2036="","",All_Tasks!K2036)</f>
        <v/>
      </c>
      <c r="L2036" s="231" t="str">
        <f>IF(All_Tasks!L2036="","",All_Tasks!L2036)</f>
        <v/>
      </c>
      <c r="M2036" t="str">
        <f>IF(All_Tasks!M2036="","",All_Tasks!M2036)</f>
        <v/>
      </c>
      <c r="N2036" t="str">
        <f>IF(All_Tasks!N2036="","",All_Tasks!N2036)</f>
        <v/>
      </c>
      <c r="O2036" t="str">
        <f>IF(All_Tasks!O2036="","",All_Tasks!O2036)</f>
        <v/>
      </c>
      <c r="P2036" s="181">
        <f>IF(All_Tasks!P2036="",0,All_Tasks!P2036)</f>
        <v>0</v>
      </c>
      <c r="Q2036" s="181">
        <f>IF(All_Tasks!Q2036="",0,All_Tasks!Q2036)</f>
        <v>0</v>
      </c>
      <c r="R2036" s="181">
        <f>IF(All_Tasks!R2036="",0,All_Tasks!R2036)</f>
        <v>0</v>
      </c>
      <c r="S2036" s="181" t="str">
        <f>IF(All_Tasks!S2036="","",All_Tasks!S2036)</f>
        <v/>
      </c>
      <c r="T2036" t="str">
        <f>IF(All_Tasks!T2036="","",All_Tasks!T2036)</f>
        <v/>
      </c>
      <c r="U2036" t="str">
        <f>IF(All_Tasks!U2036="","",All_Tasks!U2036)</f>
        <v/>
      </c>
      <c r="V2036">
        <f>IF(A2036="",0,IFERROR(MATCH(A2036,Scope_Labor_Rates!$A$6:$A$46,0)+5,0))</f>
        <v>0</v>
      </c>
      <c r="W2036" s="178">
        <f>IF(V2036&gt;0,INDEX(Scope_Labor_Rates!$C$6:$C$46,V2036-5),0)</f>
        <v>0</v>
      </c>
      <c r="X2036" s="178">
        <f>IF(V2036&gt;0,INDEX(Scope_Labor_Rates!$C$6:$C$46,V2036-5),0)</f>
        <v>0</v>
      </c>
      <c r="Y2036" s="180">
        <f>IF(V2036&gt;0,INDEX(Scope_Labor_Rates!$S$6:$S$46,V2036-5),0)</f>
        <v>0</v>
      </c>
      <c r="Z2036" s="180">
        <f>IF(V2036&gt;0,INDEX(Scope_Labor_Rates!$R$6:$R$46,V2036-5),1)</f>
        <v>1</v>
      </c>
      <c r="AA2036" s="231">
        <f t="shared" si="279"/>
        <v>0</v>
      </c>
      <c r="AB2036" t="str">
        <f t="shared" si="280"/>
        <v/>
      </c>
      <c r="AC2036" s="178" t="str">
        <f t="shared" si="281"/>
        <v/>
      </c>
      <c r="AD2036" s="181">
        <f t="shared" si="282"/>
        <v>0</v>
      </c>
      <c r="AE2036" s="178">
        <f>IF(V2036&gt;0,P2036*INDEX(Scope_Labor_Rates!$E$6:$E$46,V2036-5),0)</f>
        <v>0</v>
      </c>
      <c r="AF2036" s="181">
        <f>IF(V2036&gt;0,AE2036*INDEX(Scope_Labor_Rates!$D$6:$D$46,V2036-5)*AA2036,0)</f>
        <v>0</v>
      </c>
      <c r="AG2036" s="178">
        <f>IF(V2036&gt;0,P2036*INDEX(Scope_Labor_Rates!$G$6:$G$46,V2036-5),0)</f>
        <v>0</v>
      </c>
      <c r="AH2036" s="181">
        <f>IF(V2036&gt;0,AG2036*INDEX(Scope_Labor_Rates!$F$6:$F$46,V2036-5)*AA2036,0)</f>
        <v>0</v>
      </c>
      <c r="AI2036" s="178">
        <f>IF(V2036&gt;0,P2036*INDEX(Scope_Labor_Rates!$I$6:$I$46,V2036-5),0)</f>
        <v>0</v>
      </c>
      <c r="AJ2036" s="181">
        <f>IF(V2036&gt;0,AI2036*INDEX(Scope_Labor_Rates!$H$6:$H$46,V2036-5)*AA2036,0)</f>
        <v>0</v>
      </c>
      <c r="AK2036" s="178">
        <f>IF(V2036&gt;0,P2036*INDEX(Scope_Labor_Rates!$K$6:$K$46,V2036-5),0)</f>
        <v>0</v>
      </c>
      <c r="AL2036" s="181">
        <f>IF(V2036&gt;0,AK2036*INDEX(Scope_Labor_Rates!$J$6:$J$46,V2036-5)*AA2036,0)</f>
        <v>0</v>
      </c>
      <c r="AM2036" s="178">
        <f>IF(V2036&gt;0,P2036*INDEX(Scope_Labor_Rates!$M$6:$M$46,V2036-5),0)</f>
        <v>0</v>
      </c>
      <c r="AN2036" s="178">
        <f>IF(V2036&gt;0,AM2036*INDEX(Scope_Labor_Rates!$L$6:$L$46,V2036-5)*AA2036,0)</f>
        <v>0</v>
      </c>
      <c r="AO2036" s="178">
        <f>IF(V2036&gt;0,P2036*INDEX(Scope_Labor_Rates!$O$6:$O$46,V2036-5)*AA2036,0)</f>
        <v>0</v>
      </c>
      <c r="AP2036" s="181">
        <f>IF(V2036&gt;0,P2036*INDEX(Scope_Labor_Rates!$Q$6:$Q$46,V2036-5)*AA2036,0)</f>
        <v>0</v>
      </c>
      <c r="AQ2036" s="178">
        <f t="shared" si="283"/>
        <v>0</v>
      </c>
      <c r="AR2036" s="178">
        <f t="shared" si="284"/>
        <v>0</v>
      </c>
      <c r="AS2036" s="178">
        <f t="shared" si="285"/>
        <v>0</v>
      </c>
      <c r="AT2036" s="178">
        <f t="shared" si="286"/>
        <v>0</v>
      </c>
      <c r="AU2036">
        <f t="shared" si="287"/>
        <v>0</v>
      </c>
    </row>
    <row r="2037" spans="1:47">
      <c r="A2037" t="str">
        <f>IF(All_Tasks!A2037="","",All_Tasks!A2037)</f>
        <v/>
      </c>
      <c r="B2037" t="str">
        <f>IF(All_Tasks!B2037="","",All_Tasks!B2037)</f>
        <v/>
      </c>
      <c r="C2037" t="str">
        <f>IF(All_Tasks!C2037="","",All_Tasks!C2037)</f>
        <v/>
      </c>
      <c r="D2037" t="str">
        <f>IF(All_Tasks!D2037="","",All_Tasks!D2037)</f>
        <v/>
      </c>
      <c r="E2037" t="str">
        <f>IF(All_Tasks!V2037&lt;&gt;"",All_Tasks!V2037,IF(All_Tasks!E2037&lt;&gt;"",All_Tasks!E2037,""))</f>
        <v/>
      </c>
      <c r="F2037" t="str">
        <f>IF(All_Tasks!F2037="","",All_Tasks!F2037)</f>
        <v/>
      </c>
      <c r="G2037" t="str">
        <f>IF(All_Tasks!G2037="","",All_Tasks!G2037)</f>
        <v/>
      </c>
      <c r="H2037" s="231" t="str">
        <f>IF(All_Tasks!H2037="","",All_Tasks!H2037)</f>
        <v/>
      </c>
      <c r="I2037" t="str">
        <f>IF(All_Tasks!I2037="","",All_Tasks!I2037)</f>
        <v/>
      </c>
      <c r="J2037" t="str">
        <f>IF(All_Tasks!J2037="","",All_Tasks!J2037)</f>
        <v/>
      </c>
      <c r="K2037" t="str">
        <f>IF(All_Tasks!K2037="","",All_Tasks!K2037)</f>
        <v/>
      </c>
      <c r="L2037" s="231" t="str">
        <f>IF(All_Tasks!L2037="","",All_Tasks!L2037)</f>
        <v/>
      </c>
      <c r="M2037" t="str">
        <f>IF(All_Tasks!M2037="","",All_Tasks!M2037)</f>
        <v/>
      </c>
      <c r="N2037" t="str">
        <f>IF(All_Tasks!N2037="","",All_Tasks!N2037)</f>
        <v/>
      </c>
      <c r="O2037" t="str">
        <f>IF(All_Tasks!O2037="","",All_Tasks!O2037)</f>
        <v/>
      </c>
      <c r="P2037" s="181">
        <f>IF(All_Tasks!P2037="",0,All_Tasks!P2037)</f>
        <v>0</v>
      </c>
      <c r="Q2037" s="181">
        <f>IF(All_Tasks!Q2037="",0,All_Tasks!Q2037)</f>
        <v>0</v>
      </c>
      <c r="R2037" s="181">
        <f>IF(All_Tasks!R2037="",0,All_Tasks!R2037)</f>
        <v>0</v>
      </c>
      <c r="S2037" s="181" t="str">
        <f>IF(All_Tasks!S2037="","",All_Tasks!S2037)</f>
        <v/>
      </c>
      <c r="T2037" t="str">
        <f>IF(All_Tasks!T2037="","",All_Tasks!T2037)</f>
        <v/>
      </c>
      <c r="U2037" t="str">
        <f>IF(All_Tasks!U2037="","",All_Tasks!U2037)</f>
        <v/>
      </c>
      <c r="V2037">
        <f>IF(A2037="",0,IFERROR(MATCH(A2037,Scope_Labor_Rates!$A$6:$A$46,0)+5,0))</f>
        <v>0</v>
      </c>
      <c r="W2037" s="178">
        <f>IF(V2037&gt;0,INDEX(Scope_Labor_Rates!$C$6:$C$46,V2037-5),0)</f>
        <v>0</v>
      </c>
      <c r="X2037" s="178">
        <f>IF(V2037&gt;0,INDEX(Scope_Labor_Rates!$C$6:$C$46,V2037-5),0)</f>
        <v>0</v>
      </c>
      <c r="Y2037" s="180">
        <f>IF(V2037&gt;0,INDEX(Scope_Labor_Rates!$S$6:$S$46,V2037-5),0)</f>
        <v>0</v>
      </c>
      <c r="Z2037" s="180">
        <f>IF(V2037&gt;0,INDEX(Scope_Labor_Rates!$R$6:$R$46,V2037-5),1)</f>
        <v>1</v>
      </c>
      <c r="AA2037" s="231">
        <f t="shared" si="279"/>
        <v>0</v>
      </c>
      <c r="AB2037" t="str">
        <f t="shared" si="280"/>
        <v/>
      </c>
      <c r="AC2037" s="178" t="str">
        <f t="shared" si="281"/>
        <v/>
      </c>
      <c r="AD2037" s="181">
        <f t="shared" si="282"/>
        <v>0</v>
      </c>
      <c r="AE2037" s="178">
        <f>IF(V2037&gt;0,P2037*INDEX(Scope_Labor_Rates!$E$6:$E$46,V2037-5),0)</f>
        <v>0</v>
      </c>
      <c r="AF2037" s="181">
        <f>IF(V2037&gt;0,AE2037*INDEX(Scope_Labor_Rates!$D$6:$D$46,V2037-5)*AA2037,0)</f>
        <v>0</v>
      </c>
      <c r="AG2037" s="178">
        <f>IF(V2037&gt;0,P2037*INDEX(Scope_Labor_Rates!$G$6:$G$46,V2037-5),0)</f>
        <v>0</v>
      </c>
      <c r="AH2037" s="181">
        <f>IF(V2037&gt;0,AG2037*INDEX(Scope_Labor_Rates!$F$6:$F$46,V2037-5)*AA2037,0)</f>
        <v>0</v>
      </c>
      <c r="AI2037" s="178">
        <f>IF(V2037&gt;0,P2037*INDEX(Scope_Labor_Rates!$I$6:$I$46,V2037-5),0)</f>
        <v>0</v>
      </c>
      <c r="AJ2037" s="181">
        <f>IF(V2037&gt;0,AI2037*INDEX(Scope_Labor_Rates!$H$6:$H$46,V2037-5)*AA2037,0)</f>
        <v>0</v>
      </c>
      <c r="AK2037" s="178">
        <f>IF(V2037&gt;0,P2037*INDEX(Scope_Labor_Rates!$K$6:$K$46,V2037-5),0)</f>
        <v>0</v>
      </c>
      <c r="AL2037" s="181">
        <f>IF(V2037&gt;0,AK2037*INDEX(Scope_Labor_Rates!$J$6:$J$46,V2037-5)*AA2037,0)</f>
        <v>0</v>
      </c>
      <c r="AM2037" s="178">
        <f>IF(V2037&gt;0,P2037*INDEX(Scope_Labor_Rates!$M$6:$M$46,V2037-5),0)</f>
        <v>0</v>
      </c>
      <c r="AN2037" s="178">
        <f>IF(V2037&gt;0,AM2037*INDEX(Scope_Labor_Rates!$L$6:$L$46,V2037-5)*AA2037,0)</f>
        <v>0</v>
      </c>
      <c r="AO2037" s="178">
        <f>IF(V2037&gt;0,P2037*INDEX(Scope_Labor_Rates!$O$6:$O$46,V2037-5)*AA2037,0)</f>
        <v>0</v>
      </c>
      <c r="AP2037" s="181">
        <f>IF(V2037&gt;0,P2037*INDEX(Scope_Labor_Rates!$Q$6:$Q$46,V2037-5)*AA2037,0)</f>
        <v>0</v>
      </c>
      <c r="AQ2037" s="178">
        <f t="shared" si="283"/>
        <v>0</v>
      </c>
      <c r="AR2037" s="178">
        <f t="shared" si="284"/>
        <v>0</v>
      </c>
      <c r="AS2037" s="178">
        <f t="shared" si="285"/>
        <v>0</v>
      </c>
      <c r="AT2037" s="178">
        <f t="shared" si="286"/>
        <v>0</v>
      </c>
      <c r="AU2037">
        <f t="shared" si="287"/>
        <v>0</v>
      </c>
    </row>
    <row r="2038" spans="1:47">
      <c r="A2038" t="str">
        <f>IF(All_Tasks!A2038="","",All_Tasks!A2038)</f>
        <v/>
      </c>
      <c r="B2038" t="str">
        <f>IF(All_Tasks!B2038="","",All_Tasks!B2038)</f>
        <v/>
      </c>
      <c r="C2038" t="str">
        <f>IF(All_Tasks!C2038="","",All_Tasks!C2038)</f>
        <v/>
      </c>
      <c r="D2038" t="str">
        <f>IF(All_Tasks!D2038="","",All_Tasks!D2038)</f>
        <v/>
      </c>
      <c r="E2038" t="str">
        <f>IF(All_Tasks!V2038&lt;&gt;"",All_Tasks!V2038,IF(All_Tasks!E2038&lt;&gt;"",All_Tasks!E2038,""))</f>
        <v/>
      </c>
      <c r="F2038" t="str">
        <f>IF(All_Tasks!F2038="","",All_Tasks!F2038)</f>
        <v/>
      </c>
      <c r="G2038" t="str">
        <f>IF(All_Tasks!G2038="","",All_Tasks!G2038)</f>
        <v/>
      </c>
      <c r="H2038" s="231" t="str">
        <f>IF(All_Tasks!H2038="","",All_Tasks!H2038)</f>
        <v/>
      </c>
      <c r="I2038" t="str">
        <f>IF(All_Tasks!I2038="","",All_Tasks!I2038)</f>
        <v/>
      </c>
      <c r="J2038" t="str">
        <f>IF(All_Tasks!J2038="","",All_Tasks!J2038)</f>
        <v/>
      </c>
      <c r="K2038" t="str">
        <f>IF(All_Tasks!K2038="","",All_Tasks!K2038)</f>
        <v/>
      </c>
      <c r="L2038" s="231" t="str">
        <f>IF(All_Tasks!L2038="","",All_Tasks!L2038)</f>
        <v/>
      </c>
      <c r="M2038" t="str">
        <f>IF(All_Tasks!M2038="","",All_Tasks!M2038)</f>
        <v/>
      </c>
      <c r="N2038" t="str">
        <f>IF(All_Tasks!N2038="","",All_Tasks!N2038)</f>
        <v/>
      </c>
      <c r="O2038" t="str">
        <f>IF(All_Tasks!O2038="","",All_Tasks!O2038)</f>
        <v/>
      </c>
      <c r="P2038" s="181">
        <f>IF(All_Tasks!P2038="",0,All_Tasks!P2038)</f>
        <v>0</v>
      </c>
      <c r="Q2038" s="181">
        <f>IF(All_Tasks!Q2038="",0,All_Tasks!Q2038)</f>
        <v>0</v>
      </c>
      <c r="R2038" s="181">
        <f>IF(All_Tasks!R2038="",0,All_Tasks!R2038)</f>
        <v>0</v>
      </c>
      <c r="S2038" s="181" t="str">
        <f>IF(All_Tasks!S2038="","",All_Tasks!S2038)</f>
        <v/>
      </c>
      <c r="T2038" t="str">
        <f>IF(All_Tasks!T2038="","",All_Tasks!T2038)</f>
        <v/>
      </c>
      <c r="U2038" t="str">
        <f>IF(All_Tasks!U2038="","",All_Tasks!U2038)</f>
        <v/>
      </c>
      <c r="V2038">
        <f>IF(A2038="",0,IFERROR(MATCH(A2038,Scope_Labor_Rates!$A$6:$A$46,0)+5,0))</f>
        <v>0</v>
      </c>
      <c r="W2038" s="178">
        <f>IF(V2038&gt;0,INDEX(Scope_Labor_Rates!$C$6:$C$46,V2038-5),0)</f>
        <v>0</v>
      </c>
      <c r="X2038" s="178">
        <f>IF(V2038&gt;0,INDEX(Scope_Labor_Rates!$C$6:$C$46,V2038-5),0)</f>
        <v>0</v>
      </c>
      <c r="Y2038" s="180">
        <f>IF(V2038&gt;0,INDEX(Scope_Labor_Rates!$S$6:$S$46,V2038-5),0)</f>
        <v>0</v>
      </c>
      <c r="Z2038" s="180">
        <f>IF(V2038&gt;0,INDEX(Scope_Labor_Rates!$R$6:$R$46,V2038-5),1)</f>
        <v>1</v>
      </c>
      <c r="AA2038" s="231">
        <f t="shared" si="279"/>
        <v>0</v>
      </c>
      <c r="AB2038" t="str">
        <f t="shared" si="280"/>
        <v/>
      </c>
      <c r="AC2038" s="178" t="str">
        <f t="shared" si="281"/>
        <v/>
      </c>
      <c r="AD2038" s="181">
        <f t="shared" si="282"/>
        <v>0</v>
      </c>
      <c r="AE2038" s="178">
        <f>IF(V2038&gt;0,P2038*INDEX(Scope_Labor_Rates!$E$6:$E$46,V2038-5),0)</f>
        <v>0</v>
      </c>
      <c r="AF2038" s="181">
        <f>IF(V2038&gt;0,AE2038*INDEX(Scope_Labor_Rates!$D$6:$D$46,V2038-5)*AA2038,0)</f>
        <v>0</v>
      </c>
      <c r="AG2038" s="178">
        <f>IF(V2038&gt;0,P2038*INDEX(Scope_Labor_Rates!$G$6:$G$46,V2038-5),0)</f>
        <v>0</v>
      </c>
      <c r="AH2038" s="181">
        <f>IF(V2038&gt;0,AG2038*INDEX(Scope_Labor_Rates!$F$6:$F$46,V2038-5)*AA2038,0)</f>
        <v>0</v>
      </c>
      <c r="AI2038" s="178">
        <f>IF(V2038&gt;0,P2038*INDEX(Scope_Labor_Rates!$I$6:$I$46,V2038-5),0)</f>
        <v>0</v>
      </c>
      <c r="AJ2038" s="181">
        <f>IF(V2038&gt;0,AI2038*INDEX(Scope_Labor_Rates!$H$6:$H$46,V2038-5)*AA2038,0)</f>
        <v>0</v>
      </c>
      <c r="AK2038" s="178">
        <f>IF(V2038&gt;0,P2038*INDEX(Scope_Labor_Rates!$K$6:$K$46,V2038-5),0)</f>
        <v>0</v>
      </c>
      <c r="AL2038" s="181">
        <f>IF(V2038&gt;0,AK2038*INDEX(Scope_Labor_Rates!$J$6:$J$46,V2038-5)*AA2038,0)</f>
        <v>0</v>
      </c>
      <c r="AM2038" s="178">
        <f>IF(V2038&gt;0,P2038*INDEX(Scope_Labor_Rates!$M$6:$M$46,V2038-5),0)</f>
        <v>0</v>
      </c>
      <c r="AN2038" s="178">
        <f>IF(V2038&gt;0,AM2038*INDEX(Scope_Labor_Rates!$L$6:$L$46,V2038-5)*AA2038,0)</f>
        <v>0</v>
      </c>
      <c r="AO2038" s="178">
        <f>IF(V2038&gt;0,P2038*INDEX(Scope_Labor_Rates!$O$6:$O$46,V2038-5)*AA2038,0)</f>
        <v>0</v>
      </c>
      <c r="AP2038" s="181">
        <f>IF(V2038&gt;0,P2038*INDEX(Scope_Labor_Rates!$Q$6:$Q$46,V2038-5)*AA2038,0)</f>
        <v>0</v>
      </c>
      <c r="AQ2038" s="178">
        <f t="shared" si="283"/>
        <v>0</v>
      </c>
      <c r="AR2038" s="178">
        <f t="shared" si="284"/>
        <v>0</v>
      </c>
      <c r="AS2038" s="178">
        <f t="shared" si="285"/>
        <v>0</v>
      </c>
      <c r="AT2038" s="178">
        <f t="shared" si="286"/>
        <v>0</v>
      </c>
      <c r="AU2038">
        <f t="shared" si="287"/>
        <v>0</v>
      </c>
    </row>
    <row r="2039" spans="1:47">
      <c r="A2039" t="str">
        <f>IF(All_Tasks!A2039="","",All_Tasks!A2039)</f>
        <v/>
      </c>
      <c r="B2039" t="str">
        <f>IF(All_Tasks!B2039="","",All_Tasks!B2039)</f>
        <v/>
      </c>
      <c r="C2039" t="str">
        <f>IF(All_Tasks!C2039="","",All_Tasks!C2039)</f>
        <v/>
      </c>
      <c r="D2039" t="str">
        <f>IF(All_Tasks!D2039="","",All_Tasks!D2039)</f>
        <v/>
      </c>
      <c r="E2039" t="str">
        <f>IF(All_Tasks!V2039&lt;&gt;"",All_Tasks!V2039,IF(All_Tasks!E2039&lt;&gt;"",All_Tasks!E2039,""))</f>
        <v/>
      </c>
      <c r="F2039" t="str">
        <f>IF(All_Tasks!F2039="","",All_Tasks!F2039)</f>
        <v/>
      </c>
      <c r="G2039" t="str">
        <f>IF(All_Tasks!G2039="","",All_Tasks!G2039)</f>
        <v/>
      </c>
      <c r="H2039" s="231" t="str">
        <f>IF(All_Tasks!H2039="","",All_Tasks!H2039)</f>
        <v/>
      </c>
      <c r="I2039" t="str">
        <f>IF(All_Tasks!I2039="","",All_Tasks!I2039)</f>
        <v/>
      </c>
      <c r="J2039" t="str">
        <f>IF(All_Tasks!J2039="","",All_Tasks!J2039)</f>
        <v/>
      </c>
      <c r="K2039" t="str">
        <f>IF(All_Tasks!K2039="","",All_Tasks!K2039)</f>
        <v/>
      </c>
      <c r="L2039" s="231" t="str">
        <f>IF(All_Tasks!L2039="","",All_Tasks!L2039)</f>
        <v/>
      </c>
      <c r="M2039" t="str">
        <f>IF(All_Tasks!M2039="","",All_Tasks!M2039)</f>
        <v/>
      </c>
      <c r="N2039" t="str">
        <f>IF(All_Tasks!N2039="","",All_Tasks!N2039)</f>
        <v/>
      </c>
      <c r="O2039" t="str">
        <f>IF(All_Tasks!O2039="","",All_Tasks!O2039)</f>
        <v/>
      </c>
      <c r="P2039" s="181">
        <f>IF(All_Tasks!P2039="",0,All_Tasks!P2039)</f>
        <v>0</v>
      </c>
      <c r="Q2039" s="181">
        <f>IF(All_Tasks!Q2039="",0,All_Tasks!Q2039)</f>
        <v>0</v>
      </c>
      <c r="R2039" s="181">
        <f>IF(All_Tasks!R2039="",0,All_Tasks!R2039)</f>
        <v>0</v>
      </c>
      <c r="S2039" s="181" t="str">
        <f>IF(All_Tasks!S2039="","",All_Tasks!S2039)</f>
        <v/>
      </c>
      <c r="T2039" t="str">
        <f>IF(All_Tasks!T2039="","",All_Tasks!T2039)</f>
        <v/>
      </c>
      <c r="U2039" t="str">
        <f>IF(All_Tasks!U2039="","",All_Tasks!U2039)</f>
        <v/>
      </c>
      <c r="V2039">
        <f>IF(A2039="",0,IFERROR(MATCH(A2039,Scope_Labor_Rates!$A$6:$A$46,0)+5,0))</f>
        <v>0</v>
      </c>
      <c r="W2039" s="178">
        <f>IF(V2039&gt;0,INDEX(Scope_Labor_Rates!$C$6:$C$46,V2039-5),0)</f>
        <v>0</v>
      </c>
      <c r="X2039" s="178">
        <f>IF(V2039&gt;0,INDEX(Scope_Labor_Rates!$C$6:$C$46,V2039-5),0)</f>
        <v>0</v>
      </c>
      <c r="Y2039" s="180">
        <f>IF(V2039&gt;0,INDEX(Scope_Labor_Rates!$S$6:$S$46,V2039-5),0)</f>
        <v>0</v>
      </c>
      <c r="Z2039" s="180">
        <f>IF(V2039&gt;0,INDEX(Scope_Labor_Rates!$R$6:$R$46,V2039-5),1)</f>
        <v>1</v>
      </c>
      <c r="AA2039" s="231">
        <f t="shared" si="279"/>
        <v>0</v>
      </c>
      <c r="AB2039" t="str">
        <f t="shared" si="280"/>
        <v/>
      </c>
      <c r="AC2039" s="178" t="str">
        <f t="shared" si="281"/>
        <v/>
      </c>
      <c r="AD2039" s="181">
        <f t="shared" si="282"/>
        <v>0</v>
      </c>
      <c r="AE2039" s="178">
        <f>IF(V2039&gt;0,P2039*INDEX(Scope_Labor_Rates!$E$6:$E$46,V2039-5),0)</f>
        <v>0</v>
      </c>
      <c r="AF2039" s="181">
        <f>IF(V2039&gt;0,AE2039*INDEX(Scope_Labor_Rates!$D$6:$D$46,V2039-5)*AA2039,0)</f>
        <v>0</v>
      </c>
      <c r="AG2039" s="178">
        <f>IF(V2039&gt;0,P2039*INDEX(Scope_Labor_Rates!$G$6:$G$46,V2039-5),0)</f>
        <v>0</v>
      </c>
      <c r="AH2039" s="181">
        <f>IF(V2039&gt;0,AG2039*INDEX(Scope_Labor_Rates!$F$6:$F$46,V2039-5)*AA2039,0)</f>
        <v>0</v>
      </c>
      <c r="AI2039" s="178">
        <f>IF(V2039&gt;0,P2039*INDEX(Scope_Labor_Rates!$I$6:$I$46,V2039-5),0)</f>
        <v>0</v>
      </c>
      <c r="AJ2039" s="181">
        <f>IF(V2039&gt;0,AI2039*INDEX(Scope_Labor_Rates!$H$6:$H$46,V2039-5)*AA2039,0)</f>
        <v>0</v>
      </c>
      <c r="AK2039" s="178">
        <f>IF(V2039&gt;0,P2039*INDEX(Scope_Labor_Rates!$K$6:$K$46,V2039-5),0)</f>
        <v>0</v>
      </c>
      <c r="AL2039" s="181">
        <f>IF(V2039&gt;0,AK2039*INDEX(Scope_Labor_Rates!$J$6:$J$46,V2039-5)*AA2039,0)</f>
        <v>0</v>
      </c>
      <c r="AM2039" s="178">
        <f>IF(V2039&gt;0,P2039*INDEX(Scope_Labor_Rates!$M$6:$M$46,V2039-5),0)</f>
        <v>0</v>
      </c>
      <c r="AN2039" s="178">
        <f>IF(V2039&gt;0,AM2039*INDEX(Scope_Labor_Rates!$L$6:$L$46,V2039-5)*AA2039,0)</f>
        <v>0</v>
      </c>
      <c r="AO2039" s="178">
        <f>IF(V2039&gt;0,P2039*INDEX(Scope_Labor_Rates!$O$6:$O$46,V2039-5)*AA2039,0)</f>
        <v>0</v>
      </c>
      <c r="AP2039" s="181">
        <f>IF(V2039&gt;0,P2039*INDEX(Scope_Labor_Rates!$Q$6:$Q$46,V2039-5)*AA2039,0)</f>
        <v>0</v>
      </c>
      <c r="AQ2039" s="178">
        <f t="shared" si="283"/>
        <v>0</v>
      </c>
      <c r="AR2039" s="178">
        <f t="shared" si="284"/>
        <v>0</v>
      </c>
      <c r="AS2039" s="178">
        <f t="shared" si="285"/>
        <v>0</v>
      </c>
      <c r="AT2039" s="178">
        <f t="shared" si="286"/>
        <v>0</v>
      </c>
      <c r="AU2039">
        <f t="shared" si="287"/>
        <v>0</v>
      </c>
    </row>
    <row r="2040" spans="1:47">
      <c r="A2040" t="str">
        <f>IF(All_Tasks!A2040="","",All_Tasks!A2040)</f>
        <v/>
      </c>
      <c r="B2040" t="str">
        <f>IF(All_Tasks!B2040="","",All_Tasks!B2040)</f>
        <v/>
      </c>
      <c r="C2040" t="str">
        <f>IF(All_Tasks!C2040="","",All_Tasks!C2040)</f>
        <v/>
      </c>
      <c r="D2040" t="str">
        <f>IF(All_Tasks!D2040="","",All_Tasks!D2040)</f>
        <v/>
      </c>
      <c r="E2040" t="str">
        <f>IF(All_Tasks!V2040&lt;&gt;"",All_Tasks!V2040,IF(All_Tasks!E2040&lt;&gt;"",All_Tasks!E2040,""))</f>
        <v/>
      </c>
      <c r="F2040" t="str">
        <f>IF(All_Tasks!F2040="","",All_Tasks!F2040)</f>
        <v/>
      </c>
      <c r="G2040" t="str">
        <f>IF(All_Tasks!G2040="","",All_Tasks!G2040)</f>
        <v/>
      </c>
      <c r="H2040" s="231" t="str">
        <f>IF(All_Tasks!H2040="","",All_Tasks!H2040)</f>
        <v/>
      </c>
      <c r="I2040" t="str">
        <f>IF(All_Tasks!I2040="","",All_Tasks!I2040)</f>
        <v/>
      </c>
      <c r="J2040" t="str">
        <f>IF(All_Tasks!J2040="","",All_Tasks!J2040)</f>
        <v/>
      </c>
      <c r="K2040" t="str">
        <f>IF(All_Tasks!K2040="","",All_Tasks!K2040)</f>
        <v/>
      </c>
      <c r="L2040" s="231" t="str">
        <f>IF(All_Tasks!L2040="","",All_Tasks!L2040)</f>
        <v/>
      </c>
      <c r="M2040" t="str">
        <f>IF(All_Tasks!M2040="","",All_Tasks!M2040)</f>
        <v/>
      </c>
      <c r="N2040" t="str">
        <f>IF(All_Tasks!N2040="","",All_Tasks!N2040)</f>
        <v/>
      </c>
      <c r="O2040" t="str">
        <f>IF(All_Tasks!O2040="","",All_Tasks!O2040)</f>
        <v/>
      </c>
      <c r="P2040" s="181">
        <f>IF(All_Tasks!P2040="",0,All_Tasks!P2040)</f>
        <v>0</v>
      </c>
      <c r="Q2040" s="181">
        <f>IF(All_Tasks!Q2040="",0,All_Tasks!Q2040)</f>
        <v>0</v>
      </c>
      <c r="R2040" s="181">
        <f>IF(All_Tasks!R2040="",0,All_Tasks!R2040)</f>
        <v>0</v>
      </c>
      <c r="S2040" s="181" t="str">
        <f>IF(All_Tasks!S2040="","",All_Tasks!S2040)</f>
        <v/>
      </c>
      <c r="T2040" t="str">
        <f>IF(All_Tasks!T2040="","",All_Tasks!T2040)</f>
        <v/>
      </c>
      <c r="U2040" t="str">
        <f>IF(All_Tasks!U2040="","",All_Tasks!U2040)</f>
        <v/>
      </c>
      <c r="V2040">
        <f>IF(A2040="",0,IFERROR(MATCH(A2040,Scope_Labor_Rates!$A$6:$A$46,0)+5,0))</f>
        <v>0</v>
      </c>
      <c r="W2040" s="178">
        <f>IF(V2040&gt;0,INDEX(Scope_Labor_Rates!$C$6:$C$46,V2040-5),0)</f>
        <v>0</v>
      </c>
      <c r="X2040" s="178">
        <f>IF(V2040&gt;0,INDEX(Scope_Labor_Rates!$C$6:$C$46,V2040-5),0)</f>
        <v>0</v>
      </c>
      <c r="Y2040" s="180">
        <f>IF(V2040&gt;0,INDEX(Scope_Labor_Rates!$S$6:$S$46,V2040-5),0)</f>
        <v>0</v>
      </c>
      <c r="Z2040" s="180">
        <f>IF(V2040&gt;0,INDEX(Scope_Labor_Rates!$R$6:$R$46,V2040-5),1)</f>
        <v>1</v>
      </c>
      <c r="AA2040" s="231">
        <f t="shared" si="279"/>
        <v>0</v>
      </c>
      <c r="AB2040" t="str">
        <f t="shared" si="280"/>
        <v/>
      </c>
      <c r="AC2040" s="178" t="str">
        <f t="shared" si="281"/>
        <v/>
      </c>
      <c r="AD2040" s="181">
        <f t="shared" si="282"/>
        <v>0</v>
      </c>
      <c r="AE2040" s="178">
        <f>IF(V2040&gt;0,P2040*INDEX(Scope_Labor_Rates!$E$6:$E$46,V2040-5),0)</f>
        <v>0</v>
      </c>
      <c r="AF2040" s="181">
        <f>IF(V2040&gt;0,AE2040*INDEX(Scope_Labor_Rates!$D$6:$D$46,V2040-5)*AA2040,0)</f>
        <v>0</v>
      </c>
      <c r="AG2040" s="178">
        <f>IF(V2040&gt;0,P2040*INDEX(Scope_Labor_Rates!$G$6:$G$46,V2040-5),0)</f>
        <v>0</v>
      </c>
      <c r="AH2040" s="181">
        <f>IF(V2040&gt;0,AG2040*INDEX(Scope_Labor_Rates!$F$6:$F$46,V2040-5)*AA2040,0)</f>
        <v>0</v>
      </c>
      <c r="AI2040" s="178">
        <f>IF(V2040&gt;0,P2040*INDEX(Scope_Labor_Rates!$I$6:$I$46,V2040-5),0)</f>
        <v>0</v>
      </c>
      <c r="AJ2040" s="181">
        <f>IF(V2040&gt;0,AI2040*INDEX(Scope_Labor_Rates!$H$6:$H$46,V2040-5)*AA2040,0)</f>
        <v>0</v>
      </c>
      <c r="AK2040" s="178">
        <f>IF(V2040&gt;0,P2040*INDEX(Scope_Labor_Rates!$K$6:$K$46,V2040-5),0)</f>
        <v>0</v>
      </c>
      <c r="AL2040" s="181">
        <f>IF(V2040&gt;0,AK2040*INDEX(Scope_Labor_Rates!$J$6:$J$46,V2040-5)*AA2040,0)</f>
        <v>0</v>
      </c>
      <c r="AM2040" s="178">
        <f>IF(V2040&gt;0,P2040*INDEX(Scope_Labor_Rates!$M$6:$M$46,V2040-5),0)</f>
        <v>0</v>
      </c>
      <c r="AN2040" s="178">
        <f>IF(V2040&gt;0,AM2040*INDEX(Scope_Labor_Rates!$L$6:$L$46,V2040-5)*AA2040,0)</f>
        <v>0</v>
      </c>
      <c r="AO2040" s="178">
        <f>IF(V2040&gt;0,P2040*INDEX(Scope_Labor_Rates!$O$6:$O$46,V2040-5)*AA2040,0)</f>
        <v>0</v>
      </c>
      <c r="AP2040" s="181">
        <f>IF(V2040&gt;0,P2040*INDEX(Scope_Labor_Rates!$Q$6:$Q$46,V2040-5)*AA2040,0)</f>
        <v>0</v>
      </c>
      <c r="AQ2040" s="178">
        <f t="shared" si="283"/>
        <v>0</v>
      </c>
      <c r="AR2040" s="178">
        <f t="shared" si="284"/>
        <v>0</v>
      </c>
      <c r="AS2040" s="178">
        <f t="shared" si="285"/>
        <v>0</v>
      </c>
      <c r="AT2040" s="178">
        <f t="shared" si="286"/>
        <v>0</v>
      </c>
      <c r="AU2040">
        <f t="shared" si="287"/>
        <v>0</v>
      </c>
    </row>
    <row r="2041" spans="1:47">
      <c r="A2041" t="str">
        <f>IF(All_Tasks!A2041="","",All_Tasks!A2041)</f>
        <v/>
      </c>
      <c r="B2041" t="str">
        <f>IF(All_Tasks!B2041="","",All_Tasks!B2041)</f>
        <v/>
      </c>
      <c r="C2041" t="str">
        <f>IF(All_Tasks!C2041="","",All_Tasks!C2041)</f>
        <v/>
      </c>
      <c r="D2041" t="str">
        <f>IF(All_Tasks!D2041="","",All_Tasks!D2041)</f>
        <v/>
      </c>
      <c r="E2041" t="str">
        <f>IF(All_Tasks!V2041&lt;&gt;"",All_Tasks!V2041,IF(All_Tasks!E2041&lt;&gt;"",All_Tasks!E2041,""))</f>
        <v/>
      </c>
      <c r="F2041" t="str">
        <f>IF(All_Tasks!F2041="","",All_Tasks!F2041)</f>
        <v/>
      </c>
      <c r="G2041" t="str">
        <f>IF(All_Tasks!G2041="","",All_Tasks!G2041)</f>
        <v/>
      </c>
      <c r="H2041" s="231" t="str">
        <f>IF(All_Tasks!H2041="","",All_Tasks!H2041)</f>
        <v/>
      </c>
      <c r="I2041" t="str">
        <f>IF(All_Tasks!I2041="","",All_Tasks!I2041)</f>
        <v/>
      </c>
      <c r="J2041" t="str">
        <f>IF(All_Tasks!J2041="","",All_Tasks!J2041)</f>
        <v/>
      </c>
      <c r="K2041" t="str">
        <f>IF(All_Tasks!K2041="","",All_Tasks!K2041)</f>
        <v/>
      </c>
      <c r="L2041" s="231" t="str">
        <f>IF(All_Tasks!L2041="","",All_Tasks!L2041)</f>
        <v/>
      </c>
      <c r="M2041" t="str">
        <f>IF(All_Tasks!M2041="","",All_Tasks!M2041)</f>
        <v/>
      </c>
      <c r="N2041" t="str">
        <f>IF(All_Tasks!N2041="","",All_Tasks!N2041)</f>
        <v/>
      </c>
      <c r="O2041" t="str">
        <f>IF(All_Tasks!O2041="","",All_Tasks!O2041)</f>
        <v/>
      </c>
      <c r="P2041" s="181">
        <f>IF(All_Tasks!P2041="",0,All_Tasks!P2041)</f>
        <v>0</v>
      </c>
      <c r="Q2041" s="181">
        <f>IF(All_Tasks!Q2041="",0,All_Tasks!Q2041)</f>
        <v>0</v>
      </c>
      <c r="R2041" s="181">
        <f>IF(All_Tasks!R2041="",0,All_Tasks!R2041)</f>
        <v>0</v>
      </c>
      <c r="S2041" s="181" t="str">
        <f>IF(All_Tasks!S2041="","",All_Tasks!S2041)</f>
        <v/>
      </c>
      <c r="T2041" t="str">
        <f>IF(All_Tasks!T2041="","",All_Tasks!T2041)</f>
        <v/>
      </c>
      <c r="U2041" t="str">
        <f>IF(All_Tasks!U2041="","",All_Tasks!U2041)</f>
        <v/>
      </c>
      <c r="V2041">
        <f>IF(A2041="",0,IFERROR(MATCH(A2041,Scope_Labor_Rates!$A$6:$A$46,0)+5,0))</f>
        <v>0</v>
      </c>
      <c r="W2041" s="178">
        <f>IF(V2041&gt;0,INDEX(Scope_Labor_Rates!$C$6:$C$46,V2041-5),0)</f>
        <v>0</v>
      </c>
      <c r="X2041" s="178">
        <f>IF(V2041&gt;0,INDEX(Scope_Labor_Rates!$C$6:$C$46,V2041-5),0)</f>
        <v>0</v>
      </c>
      <c r="Y2041" s="180">
        <f>IF(V2041&gt;0,INDEX(Scope_Labor_Rates!$S$6:$S$46,V2041-5),0)</f>
        <v>0</v>
      </c>
      <c r="Z2041" s="180">
        <f>IF(V2041&gt;0,INDEX(Scope_Labor_Rates!$R$6:$R$46,V2041-5),1)</f>
        <v>1</v>
      </c>
      <c r="AA2041" s="231">
        <f t="shared" si="279"/>
        <v>0</v>
      </c>
      <c r="AB2041" t="str">
        <f t="shared" si="280"/>
        <v/>
      </c>
      <c r="AC2041" s="178" t="str">
        <f t="shared" si="281"/>
        <v/>
      </c>
      <c r="AD2041" s="181">
        <f t="shared" si="282"/>
        <v>0</v>
      </c>
      <c r="AE2041" s="178">
        <f>IF(V2041&gt;0,P2041*INDEX(Scope_Labor_Rates!$E$6:$E$46,V2041-5),0)</f>
        <v>0</v>
      </c>
      <c r="AF2041" s="181">
        <f>IF(V2041&gt;0,AE2041*INDEX(Scope_Labor_Rates!$D$6:$D$46,V2041-5)*AA2041,0)</f>
        <v>0</v>
      </c>
      <c r="AG2041" s="178">
        <f>IF(V2041&gt;0,P2041*INDEX(Scope_Labor_Rates!$G$6:$G$46,V2041-5),0)</f>
        <v>0</v>
      </c>
      <c r="AH2041" s="181">
        <f>IF(V2041&gt;0,AG2041*INDEX(Scope_Labor_Rates!$F$6:$F$46,V2041-5)*AA2041,0)</f>
        <v>0</v>
      </c>
      <c r="AI2041" s="178">
        <f>IF(V2041&gt;0,P2041*INDEX(Scope_Labor_Rates!$I$6:$I$46,V2041-5),0)</f>
        <v>0</v>
      </c>
      <c r="AJ2041" s="181">
        <f>IF(V2041&gt;0,AI2041*INDEX(Scope_Labor_Rates!$H$6:$H$46,V2041-5)*AA2041,0)</f>
        <v>0</v>
      </c>
      <c r="AK2041" s="178">
        <f>IF(V2041&gt;0,P2041*INDEX(Scope_Labor_Rates!$K$6:$K$46,V2041-5),0)</f>
        <v>0</v>
      </c>
      <c r="AL2041" s="181">
        <f>IF(V2041&gt;0,AK2041*INDEX(Scope_Labor_Rates!$J$6:$J$46,V2041-5)*AA2041,0)</f>
        <v>0</v>
      </c>
      <c r="AM2041" s="178">
        <f>IF(V2041&gt;0,P2041*INDEX(Scope_Labor_Rates!$M$6:$M$46,V2041-5),0)</f>
        <v>0</v>
      </c>
      <c r="AN2041" s="178">
        <f>IF(V2041&gt;0,AM2041*INDEX(Scope_Labor_Rates!$L$6:$L$46,V2041-5)*AA2041,0)</f>
        <v>0</v>
      </c>
      <c r="AO2041" s="178">
        <f>IF(V2041&gt;0,P2041*INDEX(Scope_Labor_Rates!$O$6:$O$46,V2041-5)*AA2041,0)</f>
        <v>0</v>
      </c>
      <c r="AP2041" s="181">
        <f>IF(V2041&gt;0,P2041*INDEX(Scope_Labor_Rates!$Q$6:$Q$46,V2041-5)*AA2041,0)</f>
        <v>0</v>
      </c>
      <c r="AQ2041" s="178">
        <f t="shared" si="283"/>
        <v>0</v>
      </c>
      <c r="AR2041" s="178">
        <f t="shared" si="284"/>
        <v>0</v>
      </c>
      <c r="AS2041" s="178">
        <f t="shared" si="285"/>
        <v>0</v>
      </c>
      <c r="AT2041" s="178">
        <f t="shared" si="286"/>
        <v>0</v>
      </c>
      <c r="AU2041">
        <f t="shared" si="287"/>
        <v>0</v>
      </c>
    </row>
    <row r="2042" spans="1:47">
      <c r="A2042" t="str">
        <f>IF(All_Tasks!A2042="","",All_Tasks!A2042)</f>
        <v/>
      </c>
      <c r="B2042" t="str">
        <f>IF(All_Tasks!B2042="","",All_Tasks!B2042)</f>
        <v/>
      </c>
      <c r="C2042" t="str">
        <f>IF(All_Tasks!C2042="","",All_Tasks!C2042)</f>
        <v/>
      </c>
      <c r="D2042" t="str">
        <f>IF(All_Tasks!D2042="","",All_Tasks!D2042)</f>
        <v/>
      </c>
      <c r="E2042" t="str">
        <f>IF(All_Tasks!V2042&lt;&gt;"",All_Tasks!V2042,IF(All_Tasks!E2042&lt;&gt;"",All_Tasks!E2042,""))</f>
        <v/>
      </c>
      <c r="F2042" t="str">
        <f>IF(All_Tasks!F2042="","",All_Tasks!F2042)</f>
        <v/>
      </c>
      <c r="G2042" t="str">
        <f>IF(All_Tasks!G2042="","",All_Tasks!G2042)</f>
        <v/>
      </c>
      <c r="H2042" s="231" t="str">
        <f>IF(All_Tasks!H2042="","",All_Tasks!H2042)</f>
        <v/>
      </c>
      <c r="I2042" t="str">
        <f>IF(All_Tasks!I2042="","",All_Tasks!I2042)</f>
        <v/>
      </c>
      <c r="J2042" t="str">
        <f>IF(All_Tasks!J2042="","",All_Tasks!J2042)</f>
        <v/>
      </c>
      <c r="K2042" t="str">
        <f>IF(All_Tasks!K2042="","",All_Tasks!K2042)</f>
        <v/>
      </c>
      <c r="L2042" s="231" t="str">
        <f>IF(All_Tasks!L2042="","",All_Tasks!L2042)</f>
        <v/>
      </c>
      <c r="M2042" t="str">
        <f>IF(All_Tasks!M2042="","",All_Tasks!M2042)</f>
        <v/>
      </c>
      <c r="N2042" t="str">
        <f>IF(All_Tasks!N2042="","",All_Tasks!N2042)</f>
        <v/>
      </c>
      <c r="O2042" t="str">
        <f>IF(All_Tasks!O2042="","",All_Tasks!O2042)</f>
        <v/>
      </c>
      <c r="P2042" s="181">
        <f>IF(All_Tasks!P2042="",0,All_Tasks!P2042)</f>
        <v>0</v>
      </c>
      <c r="Q2042" s="181">
        <f>IF(All_Tasks!Q2042="",0,All_Tasks!Q2042)</f>
        <v>0</v>
      </c>
      <c r="R2042" s="181">
        <f>IF(All_Tasks!R2042="",0,All_Tasks!R2042)</f>
        <v>0</v>
      </c>
      <c r="S2042" s="181" t="str">
        <f>IF(All_Tasks!S2042="","",All_Tasks!S2042)</f>
        <v/>
      </c>
      <c r="T2042" t="str">
        <f>IF(All_Tasks!T2042="","",All_Tasks!T2042)</f>
        <v/>
      </c>
      <c r="U2042" t="str">
        <f>IF(All_Tasks!U2042="","",All_Tasks!U2042)</f>
        <v/>
      </c>
      <c r="V2042">
        <f>IF(A2042="",0,IFERROR(MATCH(A2042,Scope_Labor_Rates!$A$6:$A$46,0)+5,0))</f>
        <v>0</v>
      </c>
      <c r="W2042" s="178">
        <f>IF(V2042&gt;0,INDEX(Scope_Labor_Rates!$C$6:$C$46,V2042-5),0)</f>
        <v>0</v>
      </c>
      <c r="X2042" s="178">
        <f>IF(V2042&gt;0,INDEX(Scope_Labor_Rates!$C$6:$C$46,V2042-5),0)</f>
        <v>0</v>
      </c>
      <c r="Y2042" s="180">
        <f>IF(V2042&gt;0,INDEX(Scope_Labor_Rates!$S$6:$S$46,V2042-5),0)</f>
        <v>0</v>
      </c>
      <c r="Z2042" s="180">
        <f>IF(V2042&gt;0,INDEX(Scope_Labor_Rates!$R$6:$R$46,V2042-5),1)</f>
        <v>1</v>
      </c>
      <c r="AA2042" s="231">
        <f t="shared" si="279"/>
        <v>0</v>
      </c>
      <c r="AB2042" t="str">
        <f t="shared" si="280"/>
        <v/>
      </c>
      <c r="AC2042" s="178" t="str">
        <f t="shared" si="281"/>
        <v/>
      </c>
      <c r="AD2042" s="181">
        <f t="shared" si="282"/>
        <v>0</v>
      </c>
      <c r="AE2042" s="178">
        <f>IF(V2042&gt;0,P2042*INDEX(Scope_Labor_Rates!$E$6:$E$46,V2042-5),0)</f>
        <v>0</v>
      </c>
      <c r="AF2042" s="181">
        <f>IF(V2042&gt;0,AE2042*INDEX(Scope_Labor_Rates!$D$6:$D$46,V2042-5)*AA2042,0)</f>
        <v>0</v>
      </c>
      <c r="AG2042" s="178">
        <f>IF(V2042&gt;0,P2042*INDEX(Scope_Labor_Rates!$G$6:$G$46,V2042-5),0)</f>
        <v>0</v>
      </c>
      <c r="AH2042" s="181">
        <f>IF(V2042&gt;0,AG2042*INDEX(Scope_Labor_Rates!$F$6:$F$46,V2042-5)*AA2042,0)</f>
        <v>0</v>
      </c>
      <c r="AI2042" s="178">
        <f>IF(V2042&gt;0,P2042*INDEX(Scope_Labor_Rates!$I$6:$I$46,V2042-5),0)</f>
        <v>0</v>
      </c>
      <c r="AJ2042" s="181">
        <f>IF(V2042&gt;0,AI2042*INDEX(Scope_Labor_Rates!$H$6:$H$46,V2042-5)*AA2042,0)</f>
        <v>0</v>
      </c>
      <c r="AK2042" s="178">
        <f>IF(V2042&gt;0,P2042*INDEX(Scope_Labor_Rates!$K$6:$K$46,V2042-5),0)</f>
        <v>0</v>
      </c>
      <c r="AL2042" s="181">
        <f>IF(V2042&gt;0,AK2042*INDEX(Scope_Labor_Rates!$J$6:$J$46,V2042-5)*AA2042,0)</f>
        <v>0</v>
      </c>
      <c r="AM2042" s="178">
        <f>IF(V2042&gt;0,P2042*INDEX(Scope_Labor_Rates!$M$6:$M$46,V2042-5),0)</f>
        <v>0</v>
      </c>
      <c r="AN2042" s="178">
        <f>IF(V2042&gt;0,AM2042*INDEX(Scope_Labor_Rates!$L$6:$L$46,V2042-5)*AA2042,0)</f>
        <v>0</v>
      </c>
      <c r="AO2042" s="178">
        <f>IF(V2042&gt;0,P2042*INDEX(Scope_Labor_Rates!$O$6:$O$46,V2042-5)*AA2042,0)</f>
        <v>0</v>
      </c>
      <c r="AP2042" s="181">
        <f>IF(V2042&gt;0,P2042*INDEX(Scope_Labor_Rates!$Q$6:$Q$46,V2042-5)*AA2042,0)</f>
        <v>0</v>
      </c>
      <c r="AQ2042" s="178">
        <f t="shared" si="283"/>
        <v>0</v>
      </c>
      <c r="AR2042" s="178">
        <f t="shared" si="284"/>
        <v>0</v>
      </c>
      <c r="AS2042" s="178">
        <f t="shared" si="285"/>
        <v>0</v>
      </c>
      <c r="AT2042" s="178">
        <f t="shared" si="286"/>
        <v>0</v>
      </c>
      <c r="AU2042">
        <f t="shared" si="287"/>
        <v>0</v>
      </c>
    </row>
    <row r="2043" spans="1:47">
      <c r="A2043" t="str">
        <f>IF(All_Tasks!A2043="","",All_Tasks!A2043)</f>
        <v/>
      </c>
      <c r="B2043" t="str">
        <f>IF(All_Tasks!B2043="","",All_Tasks!B2043)</f>
        <v/>
      </c>
      <c r="C2043" t="str">
        <f>IF(All_Tasks!C2043="","",All_Tasks!C2043)</f>
        <v/>
      </c>
      <c r="D2043" t="str">
        <f>IF(All_Tasks!D2043="","",All_Tasks!D2043)</f>
        <v/>
      </c>
      <c r="E2043" t="str">
        <f>IF(All_Tasks!V2043&lt;&gt;"",All_Tasks!V2043,IF(All_Tasks!E2043&lt;&gt;"",All_Tasks!E2043,""))</f>
        <v/>
      </c>
      <c r="F2043" t="str">
        <f>IF(All_Tasks!F2043="","",All_Tasks!F2043)</f>
        <v/>
      </c>
      <c r="G2043" t="str">
        <f>IF(All_Tasks!G2043="","",All_Tasks!G2043)</f>
        <v/>
      </c>
      <c r="H2043" s="231" t="str">
        <f>IF(All_Tasks!H2043="","",All_Tasks!H2043)</f>
        <v/>
      </c>
      <c r="I2043" t="str">
        <f>IF(All_Tasks!I2043="","",All_Tasks!I2043)</f>
        <v/>
      </c>
      <c r="J2043" t="str">
        <f>IF(All_Tasks!J2043="","",All_Tasks!J2043)</f>
        <v/>
      </c>
      <c r="K2043" t="str">
        <f>IF(All_Tasks!K2043="","",All_Tasks!K2043)</f>
        <v/>
      </c>
      <c r="L2043" s="231" t="str">
        <f>IF(All_Tasks!L2043="","",All_Tasks!L2043)</f>
        <v/>
      </c>
      <c r="M2043" t="str">
        <f>IF(All_Tasks!M2043="","",All_Tasks!M2043)</f>
        <v/>
      </c>
      <c r="N2043" t="str">
        <f>IF(All_Tasks!N2043="","",All_Tasks!N2043)</f>
        <v/>
      </c>
      <c r="O2043" t="str">
        <f>IF(All_Tasks!O2043="","",All_Tasks!O2043)</f>
        <v/>
      </c>
      <c r="P2043" s="181">
        <f>IF(All_Tasks!P2043="",0,All_Tasks!P2043)</f>
        <v>0</v>
      </c>
      <c r="Q2043" s="181">
        <f>IF(All_Tasks!Q2043="",0,All_Tasks!Q2043)</f>
        <v>0</v>
      </c>
      <c r="R2043" s="181">
        <f>IF(All_Tasks!R2043="",0,All_Tasks!R2043)</f>
        <v>0</v>
      </c>
      <c r="S2043" s="181" t="str">
        <f>IF(All_Tasks!S2043="","",All_Tasks!S2043)</f>
        <v/>
      </c>
      <c r="T2043" t="str">
        <f>IF(All_Tasks!T2043="","",All_Tasks!T2043)</f>
        <v/>
      </c>
      <c r="U2043" t="str">
        <f>IF(All_Tasks!U2043="","",All_Tasks!U2043)</f>
        <v/>
      </c>
      <c r="V2043">
        <f>IF(A2043="",0,IFERROR(MATCH(A2043,Scope_Labor_Rates!$A$6:$A$46,0)+5,0))</f>
        <v>0</v>
      </c>
      <c r="W2043" s="178">
        <f>IF(V2043&gt;0,INDEX(Scope_Labor_Rates!$C$6:$C$46,V2043-5),0)</f>
        <v>0</v>
      </c>
      <c r="X2043" s="178">
        <f>IF(V2043&gt;0,INDEX(Scope_Labor_Rates!$C$6:$C$46,V2043-5),0)</f>
        <v>0</v>
      </c>
      <c r="Y2043" s="180">
        <f>IF(V2043&gt;0,INDEX(Scope_Labor_Rates!$S$6:$S$46,V2043-5),0)</f>
        <v>0</v>
      </c>
      <c r="Z2043" s="180">
        <f>IF(V2043&gt;0,INDEX(Scope_Labor_Rates!$R$6:$R$46,V2043-5),1)</f>
        <v>1</v>
      </c>
      <c r="AA2043" s="231">
        <f t="shared" si="279"/>
        <v>0</v>
      </c>
      <c r="AB2043" t="str">
        <f t="shared" si="280"/>
        <v/>
      </c>
      <c r="AC2043" s="178" t="str">
        <f t="shared" si="281"/>
        <v/>
      </c>
      <c r="AD2043" s="181">
        <f t="shared" si="282"/>
        <v>0</v>
      </c>
      <c r="AE2043" s="178">
        <f>IF(V2043&gt;0,P2043*INDEX(Scope_Labor_Rates!$E$6:$E$46,V2043-5),0)</f>
        <v>0</v>
      </c>
      <c r="AF2043" s="181">
        <f>IF(V2043&gt;0,AE2043*INDEX(Scope_Labor_Rates!$D$6:$D$46,V2043-5)*AA2043,0)</f>
        <v>0</v>
      </c>
      <c r="AG2043" s="178">
        <f>IF(V2043&gt;0,P2043*INDEX(Scope_Labor_Rates!$G$6:$G$46,V2043-5),0)</f>
        <v>0</v>
      </c>
      <c r="AH2043" s="181">
        <f>IF(V2043&gt;0,AG2043*INDEX(Scope_Labor_Rates!$F$6:$F$46,V2043-5)*AA2043,0)</f>
        <v>0</v>
      </c>
      <c r="AI2043" s="178">
        <f>IF(V2043&gt;0,P2043*INDEX(Scope_Labor_Rates!$I$6:$I$46,V2043-5),0)</f>
        <v>0</v>
      </c>
      <c r="AJ2043" s="181">
        <f>IF(V2043&gt;0,AI2043*INDEX(Scope_Labor_Rates!$H$6:$H$46,V2043-5)*AA2043,0)</f>
        <v>0</v>
      </c>
      <c r="AK2043" s="178">
        <f>IF(V2043&gt;0,P2043*INDEX(Scope_Labor_Rates!$K$6:$K$46,V2043-5),0)</f>
        <v>0</v>
      </c>
      <c r="AL2043" s="181">
        <f>IF(V2043&gt;0,AK2043*INDEX(Scope_Labor_Rates!$J$6:$J$46,V2043-5)*AA2043,0)</f>
        <v>0</v>
      </c>
      <c r="AM2043" s="178">
        <f>IF(V2043&gt;0,P2043*INDEX(Scope_Labor_Rates!$M$6:$M$46,V2043-5),0)</f>
        <v>0</v>
      </c>
      <c r="AN2043" s="178">
        <f>IF(V2043&gt;0,AM2043*INDEX(Scope_Labor_Rates!$L$6:$L$46,V2043-5)*AA2043,0)</f>
        <v>0</v>
      </c>
      <c r="AO2043" s="178">
        <f>IF(V2043&gt;0,P2043*INDEX(Scope_Labor_Rates!$O$6:$O$46,V2043-5)*AA2043,0)</f>
        <v>0</v>
      </c>
      <c r="AP2043" s="181">
        <f>IF(V2043&gt;0,P2043*INDEX(Scope_Labor_Rates!$Q$6:$Q$46,V2043-5)*AA2043,0)</f>
        <v>0</v>
      </c>
      <c r="AQ2043" s="178">
        <f t="shared" si="283"/>
        <v>0</v>
      </c>
      <c r="AR2043" s="178">
        <f t="shared" si="284"/>
        <v>0</v>
      </c>
      <c r="AS2043" s="178">
        <f t="shared" si="285"/>
        <v>0</v>
      </c>
      <c r="AT2043" s="178">
        <f t="shared" si="286"/>
        <v>0</v>
      </c>
      <c r="AU2043">
        <f t="shared" si="287"/>
        <v>0</v>
      </c>
    </row>
    <row r="2044" spans="1:47">
      <c r="A2044" t="str">
        <f>IF(All_Tasks!A2044="","",All_Tasks!A2044)</f>
        <v/>
      </c>
      <c r="B2044" t="str">
        <f>IF(All_Tasks!B2044="","",All_Tasks!B2044)</f>
        <v/>
      </c>
      <c r="C2044" t="str">
        <f>IF(All_Tasks!C2044="","",All_Tasks!C2044)</f>
        <v/>
      </c>
      <c r="D2044" t="str">
        <f>IF(All_Tasks!D2044="","",All_Tasks!D2044)</f>
        <v/>
      </c>
      <c r="E2044" t="str">
        <f>IF(All_Tasks!V2044&lt;&gt;"",All_Tasks!V2044,IF(All_Tasks!E2044&lt;&gt;"",All_Tasks!E2044,""))</f>
        <v/>
      </c>
      <c r="F2044" t="str">
        <f>IF(All_Tasks!F2044="","",All_Tasks!F2044)</f>
        <v/>
      </c>
      <c r="G2044" t="str">
        <f>IF(All_Tasks!G2044="","",All_Tasks!G2044)</f>
        <v/>
      </c>
      <c r="H2044" s="231" t="str">
        <f>IF(All_Tasks!H2044="","",All_Tasks!H2044)</f>
        <v/>
      </c>
      <c r="I2044" t="str">
        <f>IF(All_Tasks!I2044="","",All_Tasks!I2044)</f>
        <v/>
      </c>
      <c r="J2044" t="str">
        <f>IF(All_Tasks!J2044="","",All_Tasks!J2044)</f>
        <v/>
      </c>
      <c r="K2044" t="str">
        <f>IF(All_Tasks!K2044="","",All_Tasks!K2044)</f>
        <v/>
      </c>
      <c r="L2044" s="231" t="str">
        <f>IF(All_Tasks!L2044="","",All_Tasks!L2044)</f>
        <v/>
      </c>
      <c r="M2044" t="str">
        <f>IF(All_Tasks!M2044="","",All_Tasks!M2044)</f>
        <v/>
      </c>
      <c r="N2044" t="str">
        <f>IF(All_Tasks!N2044="","",All_Tasks!N2044)</f>
        <v/>
      </c>
      <c r="O2044" t="str">
        <f>IF(All_Tasks!O2044="","",All_Tasks!O2044)</f>
        <v/>
      </c>
      <c r="P2044" s="181">
        <f>IF(All_Tasks!P2044="",0,All_Tasks!P2044)</f>
        <v>0</v>
      </c>
      <c r="Q2044" s="181">
        <f>IF(All_Tasks!Q2044="",0,All_Tasks!Q2044)</f>
        <v>0</v>
      </c>
      <c r="R2044" s="181">
        <f>IF(All_Tasks!R2044="",0,All_Tasks!R2044)</f>
        <v>0</v>
      </c>
      <c r="S2044" s="181" t="str">
        <f>IF(All_Tasks!S2044="","",All_Tasks!S2044)</f>
        <v/>
      </c>
      <c r="T2044" t="str">
        <f>IF(All_Tasks!T2044="","",All_Tasks!T2044)</f>
        <v/>
      </c>
      <c r="U2044" t="str">
        <f>IF(All_Tasks!U2044="","",All_Tasks!U2044)</f>
        <v/>
      </c>
      <c r="V2044">
        <f>IF(A2044="",0,IFERROR(MATCH(A2044,Scope_Labor_Rates!$A$6:$A$46,0)+5,0))</f>
        <v>0</v>
      </c>
      <c r="W2044" s="178">
        <f>IF(V2044&gt;0,INDEX(Scope_Labor_Rates!$C$6:$C$46,V2044-5),0)</f>
        <v>0</v>
      </c>
      <c r="X2044" s="178">
        <f>IF(V2044&gt;0,INDEX(Scope_Labor_Rates!$C$6:$C$46,V2044-5),0)</f>
        <v>0</v>
      </c>
      <c r="Y2044" s="180">
        <f>IF(V2044&gt;0,INDEX(Scope_Labor_Rates!$S$6:$S$46,V2044-5),0)</f>
        <v>0</v>
      </c>
      <c r="Z2044" s="180">
        <f>IF(V2044&gt;0,INDEX(Scope_Labor_Rates!$R$6:$R$46,V2044-5),1)</f>
        <v>1</v>
      </c>
      <c r="AA2044" s="231">
        <f t="shared" si="279"/>
        <v>0</v>
      </c>
      <c r="AB2044" t="str">
        <f t="shared" si="280"/>
        <v/>
      </c>
      <c r="AC2044" s="178" t="str">
        <f t="shared" si="281"/>
        <v/>
      </c>
      <c r="AD2044" s="181">
        <f t="shared" si="282"/>
        <v>0</v>
      </c>
      <c r="AE2044" s="178">
        <f>IF(V2044&gt;0,P2044*INDEX(Scope_Labor_Rates!$E$6:$E$46,V2044-5),0)</f>
        <v>0</v>
      </c>
      <c r="AF2044" s="181">
        <f>IF(V2044&gt;0,AE2044*INDEX(Scope_Labor_Rates!$D$6:$D$46,V2044-5)*AA2044,0)</f>
        <v>0</v>
      </c>
      <c r="AG2044" s="178">
        <f>IF(V2044&gt;0,P2044*INDEX(Scope_Labor_Rates!$G$6:$G$46,V2044-5),0)</f>
        <v>0</v>
      </c>
      <c r="AH2044" s="181">
        <f>IF(V2044&gt;0,AG2044*INDEX(Scope_Labor_Rates!$F$6:$F$46,V2044-5)*AA2044,0)</f>
        <v>0</v>
      </c>
      <c r="AI2044" s="178">
        <f>IF(V2044&gt;0,P2044*INDEX(Scope_Labor_Rates!$I$6:$I$46,V2044-5),0)</f>
        <v>0</v>
      </c>
      <c r="AJ2044" s="181">
        <f>IF(V2044&gt;0,AI2044*INDEX(Scope_Labor_Rates!$H$6:$H$46,V2044-5)*AA2044,0)</f>
        <v>0</v>
      </c>
      <c r="AK2044" s="178">
        <f>IF(V2044&gt;0,P2044*INDEX(Scope_Labor_Rates!$K$6:$K$46,V2044-5),0)</f>
        <v>0</v>
      </c>
      <c r="AL2044" s="181">
        <f>IF(V2044&gt;0,AK2044*INDEX(Scope_Labor_Rates!$J$6:$J$46,V2044-5)*AA2044,0)</f>
        <v>0</v>
      </c>
      <c r="AM2044" s="178">
        <f>IF(V2044&gt;0,P2044*INDEX(Scope_Labor_Rates!$M$6:$M$46,V2044-5),0)</f>
        <v>0</v>
      </c>
      <c r="AN2044" s="178">
        <f>IF(V2044&gt;0,AM2044*INDEX(Scope_Labor_Rates!$L$6:$L$46,V2044-5)*AA2044,0)</f>
        <v>0</v>
      </c>
      <c r="AO2044" s="178">
        <f>IF(V2044&gt;0,P2044*INDEX(Scope_Labor_Rates!$O$6:$O$46,V2044-5)*AA2044,0)</f>
        <v>0</v>
      </c>
      <c r="AP2044" s="181">
        <f>IF(V2044&gt;0,P2044*INDEX(Scope_Labor_Rates!$Q$6:$Q$46,V2044-5)*AA2044,0)</f>
        <v>0</v>
      </c>
      <c r="AQ2044" s="178">
        <f t="shared" si="283"/>
        <v>0</v>
      </c>
      <c r="AR2044" s="178">
        <f t="shared" si="284"/>
        <v>0</v>
      </c>
      <c r="AS2044" s="178">
        <f t="shared" si="285"/>
        <v>0</v>
      </c>
      <c r="AT2044" s="178">
        <f t="shared" si="286"/>
        <v>0</v>
      </c>
      <c r="AU2044">
        <f t="shared" si="287"/>
        <v>0</v>
      </c>
    </row>
    <row r="2045" spans="1:47">
      <c r="A2045" t="str">
        <f>IF(All_Tasks!A2045="","",All_Tasks!A2045)</f>
        <v/>
      </c>
      <c r="B2045" t="str">
        <f>IF(All_Tasks!B2045="","",All_Tasks!B2045)</f>
        <v/>
      </c>
      <c r="C2045" t="str">
        <f>IF(All_Tasks!C2045="","",All_Tasks!C2045)</f>
        <v/>
      </c>
      <c r="D2045" t="str">
        <f>IF(All_Tasks!D2045="","",All_Tasks!D2045)</f>
        <v/>
      </c>
      <c r="E2045" t="str">
        <f>IF(All_Tasks!V2045&lt;&gt;"",All_Tasks!V2045,IF(All_Tasks!E2045&lt;&gt;"",All_Tasks!E2045,""))</f>
        <v/>
      </c>
      <c r="F2045" t="str">
        <f>IF(All_Tasks!F2045="","",All_Tasks!F2045)</f>
        <v/>
      </c>
      <c r="G2045" t="str">
        <f>IF(All_Tasks!G2045="","",All_Tasks!G2045)</f>
        <v/>
      </c>
      <c r="H2045" s="231" t="str">
        <f>IF(All_Tasks!H2045="","",All_Tasks!H2045)</f>
        <v/>
      </c>
      <c r="I2045" t="str">
        <f>IF(All_Tasks!I2045="","",All_Tasks!I2045)</f>
        <v/>
      </c>
      <c r="J2045" t="str">
        <f>IF(All_Tasks!J2045="","",All_Tasks!J2045)</f>
        <v/>
      </c>
      <c r="K2045" t="str">
        <f>IF(All_Tasks!K2045="","",All_Tasks!K2045)</f>
        <v/>
      </c>
      <c r="L2045" s="231" t="str">
        <f>IF(All_Tasks!L2045="","",All_Tasks!L2045)</f>
        <v/>
      </c>
      <c r="M2045" t="str">
        <f>IF(All_Tasks!M2045="","",All_Tasks!M2045)</f>
        <v/>
      </c>
      <c r="N2045" t="str">
        <f>IF(All_Tasks!N2045="","",All_Tasks!N2045)</f>
        <v/>
      </c>
      <c r="O2045" t="str">
        <f>IF(All_Tasks!O2045="","",All_Tasks!O2045)</f>
        <v/>
      </c>
      <c r="P2045" s="181">
        <f>IF(All_Tasks!P2045="",0,All_Tasks!P2045)</f>
        <v>0</v>
      </c>
      <c r="Q2045" s="181">
        <f>IF(All_Tasks!Q2045="",0,All_Tasks!Q2045)</f>
        <v>0</v>
      </c>
      <c r="R2045" s="181">
        <f>IF(All_Tasks!R2045="",0,All_Tasks!R2045)</f>
        <v>0</v>
      </c>
      <c r="S2045" s="181" t="str">
        <f>IF(All_Tasks!S2045="","",All_Tasks!S2045)</f>
        <v/>
      </c>
      <c r="T2045" t="str">
        <f>IF(All_Tasks!T2045="","",All_Tasks!T2045)</f>
        <v/>
      </c>
      <c r="U2045" t="str">
        <f>IF(All_Tasks!U2045="","",All_Tasks!U2045)</f>
        <v/>
      </c>
      <c r="V2045">
        <f>IF(A2045="",0,IFERROR(MATCH(A2045,Scope_Labor_Rates!$A$6:$A$46,0)+5,0))</f>
        <v>0</v>
      </c>
      <c r="W2045" s="178">
        <f>IF(V2045&gt;0,INDEX(Scope_Labor_Rates!$C$6:$C$46,V2045-5),0)</f>
        <v>0</v>
      </c>
      <c r="X2045" s="178">
        <f>IF(V2045&gt;0,INDEX(Scope_Labor_Rates!$C$6:$C$46,V2045-5),0)</f>
        <v>0</v>
      </c>
      <c r="Y2045" s="180">
        <f>IF(V2045&gt;0,INDEX(Scope_Labor_Rates!$S$6:$S$46,V2045-5),0)</f>
        <v>0</v>
      </c>
      <c r="Z2045" s="180">
        <f>IF(V2045&gt;0,INDEX(Scope_Labor_Rates!$R$6:$R$46,V2045-5),1)</f>
        <v>1</v>
      </c>
      <c r="AA2045" s="231">
        <f t="shared" si="279"/>
        <v>0</v>
      </c>
      <c r="AB2045" t="str">
        <f t="shared" si="280"/>
        <v/>
      </c>
      <c r="AC2045" s="178" t="str">
        <f t="shared" si="281"/>
        <v/>
      </c>
      <c r="AD2045" s="181">
        <f t="shared" si="282"/>
        <v>0</v>
      </c>
      <c r="AE2045" s="178">
        <f>IF(V2045&gt;0,P2045*INDEX(Scope_Labor_Rates!$E$6:$E$46,V2045-5),0)</f>
        <v>0</v>
      </c>
      <c r="AF2045" s="181">
        <f>IF(V2045&gt;0,AE2045*INDEX(Scope_Labor_Rates!$D$6:$D$46,V2045-5)*AA2045,0)</f>
        <v>0</v>
      </c>
      <c r="AG2045" s="178">
        <f>IF(V2045&gt;0,P2045*INDEX(Scope_Labor_Rates!$G$6:$G$46,V2045-5),0)</f>
        <v>0</v>
      </c>
      <c r="AH2045" s="181">
        <f>IF(V2045&gt;0,AG2045*INDEX(Scope_Labor_Rates!$F$6:$F$46,V2045-5)*AA2045,0)</f>
        <v>0</v>
      </c>
      <c r="AI2045" s="178">
        <f>IF(V2045&gt;0,P2045*INDEX(Scope_Labor_Rates!$I$6:$I$46,V2045-5),0)</f>
        <v>0</v>
      </c>
      <c r="AJ2045" s="181">
        <f>IF(V2045&gt;0,AI2045*INDEX(Scope_Labor_Rates!$H$6:$H$46,V2045-5)*AA2045,0)</f>
        <v>0</v>
      </c>
      <c r="AK2045" s="178">
        <f>IF(V2045&gt;0,P2045*INDEX(Scope_Labor_Rates!$K$6:$K$46,V2045-5),0)</f>
        <v>0</v>
      </c>
      <c r="AL2045" s="181">
        <f>IF(V2045&gt;0,AK2045*INDEX(Scope_Labor_Rates!$J$6:$J$46,V2045-5)*AA2045,0)</f>
        <v>0</v>
      </c>
      <c r="AM2045" s="178">
        <f>IF(V2045&gt;0,P2045*INDEX(Scope_Labor_Rates!$M$6:$M$46,V2045-5),0)</f>
        <v>0</v>
      </c>
      <c r="AN2045" s="178">
        <f>IF(V2045&gt;0,AM2045*INDEX(Scope_Labor_Rates!$L$6:$L$46,V2045-5)*AA2045,0)</f>
        <v>0</v>
      </c>
      <c r="AO2045" s="178">
        <f>IF(V2045&gt;0,P2045*INDEX(Scope_Labor_Rates!$O$6:$O$46,V2045-5)*AA2045,0)</f>
        <v>0</v>
      </c>
      <c r="AP2045" s="181">
        <f>IF(V2045&gt;0,P2045*INDEX(Scope_Labor_Rates!$Q$6:$Q$46,V2045-5)*AA2045,0)</f>
        <v>0</v>
      </c>
      <c r="AQ2045" s="178">
        <f t="shared" si="283"/>
        <v>0</v>
      </c>
      <c r="AR2045" s="178">
        <f t="shared" si="284"/>
        <v>0</v>
      </c>
      <c r="AS2045" s="178">
        <f t="shared" si="285"/>
        <v>0</v>
      </c>
      <c r="AT2045" s="178">
        <f t="shared" si="286"/>
        <v>0</v>
      </c>
      <c r="AU2045">
        <f t="shared" si="287"/>
        <v>0</v>
      </c>
    </row>
    <row r="2046" spans="1:47">
      <c r="A2046" t="str">
        <f>IF(All_Tasks!A2046="","",All_Tasks!A2046)</f>
        <v/>
      </c>
      <c r="B2046" t="str">
        <f>IF(All_Tasks!B2046="","",All_Tasks!B2046)</f>
        <v/>
      </c>
      <c r="C2046" t="str">
        <f>IF(All_Tasks!C2046="","",All_Tasks!C2046)</f>
        <v/>
      </c>
      <c r="D2046" t="str">
        <f>IF(All_Tasks!D2046="","",All_Tasks!D2046)</f>
        <v/>
      </c>
      <c r="E2046" t="str">
        <f>IF(All_Tasks!V2046&lt;&gt;"",All_Tasks!V2046,IF(All_Tasks!E2046&lt;&gt;"",All_Tasks!E2046,""))</f>
        <v/>
      </c>
      <c r="F2046" t="str">
        <f>IF(All_Tasks!F2046="","",All_Tasks!F2046)</f>
        <v/>
      </c>
      <c r="G2046" t="str">
        <f>IF(All_Tasks!G2046="","",All_Tasks!G2046)</f>
        <v/>
      </c>
      <c r="H2046" s="231" t="str">
        <f>IF(All_Tasks!H2046="","",All_Tasks!H2046)</f>
        <v/>
      </c>
      <c r="I2046" t="str">
        <f>IF(All_Tasks!I2046="","",All_Tasks!I2046)</f>
        <v/>
      </c>
      <c r="J2046" t="str">
        <f>IF(All_Tasks!J2046="","",All_Tasks!J2046)</f>
        <v/>
      </c>
      <c r="K2046" t="str">
        <f>IF(All_Tasks!K2046="","",All_Tasks!K2046)</f>
        <v/>
      </c>
      <c r="L2046" s="231" t="str">
        <f>IF(All_Tasks!L2046="","",All_Tasks!L2046)</f>
        <v/>
      </c>
      <c r="M2046" t="str">
        <f>IF(All_Tasks!M2046="","",All_Tasks!M2046)</f>
        <v/>
      </c>
      <c r="N2046" t="str">
        <f>IF(All_Tasks!N2046="","",All_Tasks!N2046)</f>
        <v/>
      </c>
      <c r="O2046" t="str">
        <f>IF(All_Tasks!O2046="","",All_Tasks!O2046)</f>
        <v/>
      </c>
      <c r="P2046" s="181">
        <f>IF(All_Tasks!P2046="",0,All_Tasks!P2046)</f>
        <v>0</v>
      </c>
      <c r="Q2046" s="181">
        <f>IF(All_Tasks!Q2046="",0,All_Tasks!Q2046)</f>
        <v>0</v>
      </c>
      <c r="R2046" s="181">
        <f>IF(All_Tasks!R2046="",0,All_Tasks!R2046)</f>
        <v>0</v>
      </c>
      <c r="S2046" s="181" t="str">
        <f>IF(All_Tasks!S2046="","",All_Tasks!S2046)</f>
        <v/>
      </c>
      <c r="T2046" t="str">
        <f>IF(All_Tasks!T2046="","",All_Tasks!T2046)</f>
        <v/>
      </c>
      <c r="U2046" t="str">
        <f>IF(All_Tasks!U2046="","",All_Tasks!U2046)</f>
        <v/>
      </c>
      <c r="V2046">
        <f>IF(A2046="",0,IFERROR(MATCH(A2046,Scope_Labor_Rates!$A$6:$A$46,0)+5,0))</f>
        <v>0</v>
      </c>
      <c r="W2046" s="178">
        <f>IF(V2046&gt;0,INDEX(Scope_Labor_Rates!$C$6:$C$46,V2046-5),0)</f>
        <v>0</v>
      </c>
      <c r="X2046" s="178">
        <f>IF(V2046&gt;0,INDEX(Scope_Labor_Rates!$C$6:$C$46,V2046-5),0)</f>
        <v>0</v>
      </c>
      <c r="Y2046" s="180">
        <f>IF(V2046&gt;0,INDEX(Scope_Labor_Rates!$S$6:$S$46,V2046-5),0)</f>
        <v>0</v>
      </c>
      <c r="Z2046" s="180">
        <f>IF(V2046&gt;0,INDEX(Scope_Labor_Rates!$R$6:$R$46,V2046-5),1)</f>
        <v>1</v>
      </c>
      <c r="AA2046" s="231">
        <f t="shared" si="279"/>
        <v>0</v>
      </c>
      <c r="AB2046" t="str">
        <f t="shared" si="280"/>
        <v/>
      </c>
      <c r="AC2046" s="178" t="str">
        <f t="shared" si="281"/>
        <v/>
      </c>
      <c r="AD2046" s="181">
        <f t="shared" si="282"/>
        <v>0</v>
      </c>
      <c r="AE2046" s="178">
        <f>IF(V2046&gt;0,P2046*INDEX(Scope_Labor_Rates!$E$6:$E$46,V2046-5),0)</f>
        <v>0</v>
      </c>
      <c r="AF2046" s="181">
        <f>IF(V2046&gt;0,AE2046*INDEX(Scope_Labor_Rates!$D$6:$D$46,V2046-5)*AA2046,0)</f>
        <v>0</v>
      </c>
      <c r="AG2046" s="178">
        <f>IF(V2046&gt;0,P2046*INDEX(Scope_Labor_Rates!$G$6:$G$46,V2046-5),0)</f>
        <v>0</v>
      </c>
      <c r="AH2046" s="181">
        <f>IF(V2046&gt;0,AG2046*INDEX(Scope_Labor_Rates!$F$6:$F$46,V2046-5)*AA2046,0)</f>
        <v>0</v>
      </c>
      <c r="AI2046" s="178">
        <f>IF(V2046&gt;0,P2046*INDEX(Scope_Labor_Rates!$I$6:$I$46,V2046-5),0)</f>
        <v>0</v>
      </c>
      <c r="AJ2046" s="181">
        <f>IF(V2046&gt;0,AI2046*INDEX(Scope_Labor_Rates!$H$6:$H$46,V2046-5)*AA2046,0)</f>
        <v>0</v>
      </c>
      <c r="AK2046" s="178">
        <f>IF(V2046&gt;0,P2046*INDEX(Scope_Labor_Rates!$K$6:$K$46,V2046-5),0)</f>
        <v>0</v>
      </c>
      <c r="AL2046" s="181">
        <f>IF(V2046&gt;0,AK2046*INDEX(Scope_Labor_Rates!$J$6:$J$46,V2046-5)*AA2046,0)</f>
        <v>0</v>
      </c>
      <c r="AM2046" s="178">
        <f>IF(V2046&gt;0,P2046*INDEX(Scope_Labor_Rates!$M$6:$M$46,V2046-5),0)</f>
        <v>0</v>
      </c>
      <c r="AN2046" s="178">
        <f>IF(V2046&gt;0,AM2046*INDEX(Scope_Labor_Rates!$L$6:$L$46,V2046-5)*AA2046,0)</f>
        <v>0</v>
      </c>
      <c r="AO2046" s="178">
        <f>IF(V2046&gt;0,P2046*INDEX(Scope_Labor_Rates!$O$6:$O$46,V2046-5)*AA2046,0)</f>
        <v>0</v>
      </c>
      <c r="AP2046" s="181">
        <f>IF(V2046&gt;0,P2046*INDEX(Scope_Labor_Rates!$Q$6:$Q$46,V2046-5)*AA2046,0)</f>
        <v>0</v>
      </c>
      <c r="AQ2046" s="178">
        <f t="shared" si="283"/>
        <v>0</v>
      </c>
      <c r="AR2046" s="178">
        <f t="shared" si="284"/>
        <v>0</v>
      </c>
      <c r="AS2046" s="178">
        <f t="shared" si="285"/>
        <v>0</v>
      </c>
      <c r="AT2046" s="178">
        <f t="shared" si="286"/>
        <v>0</v>
      </c>
      <c r="AU2046">
        <f t="shared" si="287"/>
        <v>0</v>
      </c>
    </row>
    <row r="2047" spans="1:47">
      <c r="A2047" t="str">
        <f>IF(All_Tasks!A2047="","",All_Tasks!A2047)</f>
        <v/>
      </c>
      <c r="B2047" t="str">
        <f>IF(All_Tasks!B2047="","",All_Tasks!B2047)</f>
        <v/>
      </c>
      <c r="C2047" t="str">
        <f>IF(All_Tasks!C2047="","",All_Tasks!C2047)</f>
        <v/>
      </c>
      <c r="D2047" t="str">
        <f>IF(All_Tasks!D2047="","",All_Tasks!D2047)</f>
        <v/>
      </c>
      <c r="E2047" t="str">
        <f>IF(All_Tasks!V2047&lt;&gt;"",All_Tasks!V2047,IF(All_Tasks!E2047&lt;&gt;"",All_Tasks!E2047,""))</f>
        <v/>
      </c>
      <c r="F2047" t="str">
        <f>IF(All_Tasks!F2047="","",All_Tasks!F2047)</f>
        <v/>
      </c>
      <c r="G2047" t="str">
        <f>IF(All_Tasks!G2047="","",All_Tasks!G2047)</f>
        <v/>
      </c>
      <c r="H2047" s="231" t="str">
        <f>IF(All_Tasks!H2047="","",All_Tasks!H2047)</f>
        <v/>
      </c>
      <c r="I2047" t="str">
        <f>IF(All_Tasks!I2047="","",All_Tasks!I2047)</f>
        <v/>
      </c>
      <c r="J2047" t="str">
        <f>IF(All_Tasks!J2047="","",All_Tasks!J2047)</f>
        <v/>
      </c>
      <c r="K2047" t="str">
        <f>IF(All_Tasks!K2047="","",All_Tasks!K2047)</f>
        <v/>
      </c>
      <c r="L2047" s="231" t="str">
        <f>IF(All_Tasks!L2047="","",All_Tasks!L2047)</f>
        <v/>
      </c>
      <c r="M2047" t="str">
        <f>IF(All_Tasks!M2047="","",All_Tasks!M2047)</f>
        <v/>
      </c>
      <c r="N2047" t="str">
        <f>IF(All_Tasks!N2047="","",All_Tasks!N2047)</f>
        <v/>
      </c>
      <c r="O2047" t="str">
        <f>IF(All_Tasks!O2047="","",All_Tasks!O2047)</f>
        <v/>
      </c>
      <c r="P2047" s="181">
        <f>IF(All_Tasks!P2047="",0,All_Tasks!P2047)</f>
        <v>0</v>
      </c>
      <c r="Q2047" s="181">
        <f>IF(All_Tasks!Q2047="",0,All_Tasks!Q2047)</f>
        <v>0</v>
      </c>
      <c r="R2047" s="181">
        <f>IF(All_Tasks!R2047="",0,All_Tasks!R2047)</f>
        <v>0</v>
      </c>
      <c r="S2047" s="181" t="str">
        <f>IF(All_Tasks!S2047="","",All_Tasks!S2047)</f>
        <v/>
      </c>
      <c r="T2047" t="str">
        <f>IF(All_Tasks!T2047="","",All_Tasks!T2047)</f>
        <v/>
      </c>
      <c r="U2047" t="str">
        <f>IF(All_Tasks!U2047="","",All_Tasks!U2047)</f>
        <v/>
      </c>
      <c r="V2047">
        <f>IF(A2047="",0,IFERROR(MATCH(A2047,Scope_Labor_Rates!$A$6:$A$46,0)+5,0))</f>
        <v>0</v>
      </c>
      <c r="W2047" s="178">
        <f>IF(V2047&gt;0,INDEX(Scope_Labor_Rates!$C$6:$C$46,V2047-5),0)</f>
        <v>0</v>
      </c>
      <c r="X2047" s="178">
        <f>IF(V2047&gt;0,INDEX(Scope_Labor_Rates!$C$6:$C$46,V2047-5),0)</f>
        <v>0</v>
      </c>
      <c r="Y2047" s="180">
        <f>IF(V2047&gt;0,INDEX(Scope_Labor_Rates!$S$6:$S$46,V2047-5),0)</f>
        <v>0</v>
      </c>
      <c r="Z2047" s="180">
        <f>IF(V2047&gt;0,INDEX(Scope_Labor_Rates!$R$6:$R$46,V2047-5),1)</f>
        <v>1</v>
      </c>
      <c r="AA2047" s="231">
        <f t="shared" si="279"/>
        <v>0</v>
      </c>
      <c r="AB2047" t="str">
        <f t="shared" si="280"/>
        <v/>
      </c>
      <c r="AC2047" s="178" t="str">
        <f t="shared" si="281"/>
        <v/>
      </c>
      <c r="AD2047" s="181">
        <f t="shared" si="282"/>
        <v>0</v>
      </c>
      <c r="AE2047" s="178">
        <f>IF(V2047&gt;0,P2047*INDEX(Scope_Labor_Rates!$E$6:$E$46,V2047-5),0)</f>
        <v>0</v>
      </c>
      <c r="AF2047" s="181">
        <f>IF(V2047&gt;0,AE2047*INDEX(Scope_Labor_Rates!$D$6:$D$46,V2047-5)*AA2047,0)</f>
        <v>0</v>
      </c>
      <c r="AG2047" s="178">
        <f>IF(V2047&gt;0,P2047*INDEX(Scope_Labor_Rates!$G$6:$G$46,V2047-5),0)</f>
        <v>0</v>
      </c>
      <c r="AH2047" s="181">
        <f>IF(V2047&gt;0,AG2047*INDEX(Scope_Labor_Rates!$F$6:$F$46,V2047-5)*AA2047,0)</f>
        <v>0</v>
      </c>
      <c r="AI2047" s="178">
        <f>IF(V2047&gt;0,P2047*INDEX(Scope_Labor_Rates!$I$6:$I$46,V2047-5),0)</f>
        <v>0</v>
      </c>
      <c r="AJ2047" s="181">
        <f>IF(V2047&gt;0,AI2047*INDEX(Scope_Labor_Rates!$H$6:$H$46,V2047-5)*AA2047,0)</f>
        <v>0</v>
      </c>
      <c r="AK2047" s="178">
        <f>IF(V2047&gt;0,P2047*INDEX(Scope_Labor_Rates!$K$6:$K$46,V2047-5),0)</f>
        <v>0</v>
      </c>
      <c r="AL2047" s="181">
        <f>IF(V2047&gt;0,AK2047*INDEX(Scope_Labor_Rates!$J$6:$J$46,V2047-5)*AA2047,0)</f>
        <v>0</v>
      </c>
      <c r="AM2047" s="178">
        <f>IF(V2047&gt;0,P2047*INDEX(Scope_Labor_Rates!$M$6:$M$46,V2047-5),0)</f>
        <v>0</v>
      </c>
      <c r="AN2047" s="178">
        <f>IF(V2047&gt;0,AM2047*INDEX(Scope_Labor_Rates!$L$6:$L$46,V2047-5)*AA2047,0)</f>
        <v>0</v>
      </c>
      <c r="AO2047" s="178">
        <f>IF(V2047&gt;0,P2047*INDEX(Scope_Labor_Rates!$O$6:$O$46,V2047-5)*AA2047,0)</f>
        <v>0</v>
      </c>
      <c r="AP2047" s="181">
        <f>IF(V2047&gt;0,P2047*INDEX(Scope_Labor_Rates!$Q$6:$Q$46,V2047-5)*AA2047,0)</f>
        <v>0</v>
      </c>
      <c r="AQ2047" s="178">
        <f t="shared" si="283"/>
        <v>0</v>
      </c>
      <c r="AR2047" s="178">
        <f t="shared" si="284"/>
        <v>0</v>
      </c>
      <c r="AS2047" s="178">
        <f t="shared" si="285"/>
        <v>0</v>
      </c>
      <c r="AT2047" s="178">
        <f t="shared" si="286"/>
        <v>0</v>
      </c>
      <c r="AU2047">
        <f t="shared" si="287"/>
        <v>0</v>
      </c>
    </row>
    <row r="2048" spans="1:47">
      <c r="A2048" t="str">
        <f>IF(All_Tasks!A2048="","",All_Tasks!A2048)</f>
        <v/>
      </c>
      <c r="B2048" t="str">
        <f>IF(All_Tasks!B2048="","",All_Tasks!B2048)</f>
        <v/>
      </c>
      <c r="C2048" t="str">
        <f>IF(All_Tasks!C2048="","",All_Tasks!C2048)</f>
        <v/>
      </c>
      <c r="D2048" t="str">
        <f>IF(All_Tasks!D2048="","",All_Tasks!D2048)</f>
        <v/>
      </c>
      <c r="E2048" t="str">
        <f>IF(All_Tasks!V2048&lt;&gt;"",All_Tasks!V2048,IF(All_Tasks!E2048&lt;&gt;"",All_Tasks!E2048,""))</f>
        <v/>
      </c>
      <c r="F2048" t="str">
        <f>IF(All_Tasks!F2048="","",All_Tasks!F2048)</f>
        <v/>
      </c>
      <c r="G2048" t="str">
        <f>IF(All_Tasks!G2048="","",All_Tasks!G2048)</f>
        <v/>
      </c>
      <c r="H2048" s="231" t="str">
        <f>IF(All_Tasks!H2048="","",All_Tasks!H2048)</f>
        <v/>
      </c>
      <c r="I2048" t="str">
        <f>IF(All_Tasks!I2048="","",All_Tasks!I2048)</f>
        <v/>
      </c>
      <c r="J2048" t="str">
        <f>IF(All_Tasks!J2048="","",All_Tasks!J2048)</f>
        <v/>
      </c>
      <c r="K2048" t="str">
        <f>IF(All_Tasks!K2048="","",All_Tasks!K2048)</f>
        <v/>
      </c>
      <c r="L2048" s="231" t="str">
        <f>IF(All_Tasks!L2048="","",All_Tasks!L2048)</f>
        <v/>
      </c>
      <c r="M2048" t="str">
        <f>IF(All_Tasks!M2048="","",All_Tasks!M2048)</f>
        <v/>
      </c>
      <c r="N2048" t="str">
        <f>IF(All_Tasks!N2048="","",All_Tasks!N2048)</f>
        <v/>
      </c>
      <c r="O2048" t="str">
        <f>IF(All_Tasks!O2048="","",All_Tasks!O2048)</f>
        <v/>
      </c>
      <c r="P2048" s="181">
        <f>IF(All_Tasks!P2048="",0,All_Tasks!P2048)</f>
        <v>0</v>
      </c>
      <c r="Q2048" s="181">
        <f>IF(All_Tasks!Q2048="",0,All_Tasks!Q2048)</f>
        <v>0</v>
      </c>
      <c r="R2048" s="181">
        <f>IF(All_Tasks!R2048="",0,All_Tasks!R2048)</f>
        <v>0</v>
      </c>
      <c r="S2048" s="181" t="str">
        <f>IF(All_Tasks!S2048="","",All_Tasks!S2048)</f>
        <v/>
      </c>
      <c r="T2048" t="str">
        <f>IF(All_Tasks!T2048="","",All_Tasks!T2048)</f>
        <v/>
      </c>
      <c r="U2048" t="str">
        <f>IF(All_Tasks!U2048="","",All_Tasks!U2048)</f>
        <v/>
      </c>
      <c r="V2048">
        <f>IF(A2048="",0,IFERROR(MATCH(A2048,Scope_Labor_Rates!$A$6:$A$46,0)+5,0))</f>
        <v>0</v>
      </c>
      <c r="W2048" s="178">
        <f>IF(V2048&gt;0,INDEX(Scope_Labor_Rates!$C$6:$C$46,V2048-5),0)</f>
        <v>0</v>
      </c>
      <c r="X2048" s="178">
        <f>IF(V2048&gt;0,INDEX(Scope_Labor_Rates!$C$6:$C$46,V2048-5),0)</f>
        <v>0</v>
      </c>
      <c r="Y2048" s="180">
        <f>IF(V2048&gt;0,INDEX(Scope_Labor_Rates!$S$6:$S$46,V2048-5),0)</f>
        <v>0</v>
      </c>
      <c r="Z2048" s="180">
        <f>IF(V2048&gt;0,INDEX(Scope_Labor_Rates!$R$6:$R$46,V2048-5),1)</f>
        <v>1</v>
      </c>
      <c r="AA2048" s="231">
        <f t="shared" si="279"/>
        <v>0</v>
      </c>
      <c r="AB2048" t="str">
        <f t="shared" si="280"/>
        <v/>
      </c>
      <c r="AC2048" s="178" t="str">
        <f t="shared" si="281"/>
        <v/>
      </c>
      <c r="AD2048" s="181">
        <f t="shared" si="282"/>
        <v>0</v>
      </c>
      <c r="AE2048" s="178">
        <f>IF(V2048&gt;0,P2048*INDEX(Scope_Labor_Rates!$E$6:$E$46,V2048-5),0)</f>
        <v>0</v>
      </c>
      <c r="AF2048" s="181">
        <f>IF(V2048&gt;0,AE2048*INDEX(Scope_Labor_Rates!$D$6:$D$46,V2048-5)*AA2048,0)</f>
        <v>0</v>
      </c>
      <c r="AG2048" s="178">
        <f>IF(V2048&gt;0,P2048*INDEX(Scope_Labor_Rates!$G$6:$G$46,V2048-5),0)</f>
        <v>0</v>
      </c>
      <c r="AH2048" s="181">
        <f>IF(V2048&gt;0,AG2048*INDEX(Scope_Labor_Rates!$F$6:$F$46,V2048-5)*AA2048,0)</f>
        <v>0</v>
      </c>
      <c r="AI2048" s="178">
        <f>IF(V2048&gt;0,P2048*INDEX(Scope_Labor_Rates!$I$6:$I$46,V2048-5),0)</f>
        <v>0</v>
      </c>
      <c r="AJ2048" s="181">
        <f>IF(V2048&gt;0,AI2048*INDEX(Scope_Labor_Rates!$H$6:$H$46,V2048-5)*AA2048,0)</f>
        <v>0</v>
      </c>
      <c r="AK2048" s="178">
        <f>IF(V2048&gt;0,P2048*INDEX(Scope_Labor_Rates!$K$6:$K$46,V2048-5),0)</f>
        <v>0</v>
      </c>
      <c r="AL2048" s="181">
        <f>IF(V2048&gt;0,AK2048*INDEX(Scope_Labor_Rates!$J$6:$J$46,V2048-5)*AA2048,0)</f>
        <v>0</v>
      </c>
      <c r="AM2048" s="178">
        <f>IF(V2048&gt;0,P2048*INDEX(Scope_Labor_Rates!$M$6:$M$46,V2048-5),0)</f>
        <v>0</v>
      </c>
      <c r="AN2048" s="178">
        <f>IF(V2048&gt;0,AM2048*INDEX(Scope_Labor_Rates!$L$6:$L$46,V2048-5)*AA2048,0)</f>
        <v>0</v>
      </c>
      <c r="AO2048" s="178">
        <f>IF(V2048&gt;0,P2048*INDEX(Scope_Labor_Rates!$O$6:$O$46,V2048-5)*AA2048,0)</f>
        <v>0</v>
      </c>
      <c r="AP2048" s="181">
        <f>IF(V2048&gt;0,P2048*INDEX(Scope_Labor_Rates!$Q$6:$Q$46,V2048-5)*AA2048,0)</f>
        <v>0</v>
      </c>
      <c r="AQ2048" s="178">
        <f t="shared" si="283"/>
        <v>0</v>
      </c>
      <c r="AR2048" s="178">
        <f t="shared" si="284"/>
        <v>0</v>
      </c>
      <c r="AS2048" s="178">
        <f t="shared" si="285"/>
        <v>0</v>
      </c>
      <c r="AT2048" s="178">
        <f t="shared" si="286"/>
        <v>0</v>
      </c>
      <c r="AU2048">
        <f t="shared" si="287"/>
        <v>0</v>
      </c>
    </row>
    <row r="2049" spans="1:47">
      <c r="A2049" t="str">
        <f>IF(All_Tasks!A2049="","",All_Tasks!A2049)</f>
        <v/>
      </c>
      <c r="B2049" t="str">
        <f>IF(All_Tasks!B2049="","",All_Tasks!B2049)</f>
        <v/>
      </c>
      <c r="C2049" t="str">
        <f>IF(All_Tasks!C2049="","",All_Tasks!C2049)</f>
        <v/>
      </c>
      <c r="D2049" t="str">
        <f>IF(All_Tasks!D2049="","",All_Tasks!D2049)</f>
        <v/>
      </c>
      <c r="E2049" t="str">
        <f>IF(All_Tasks!V2049&lt;&gt;"",All_Tasks!V2049,IF(All_Tasks!E2049&lt;&gt;"",All_Tasks!E2049,""))</f>
        <v/>
      </c>
      <c r="F2049" t="str">
        <f>IF(All_Tasks!F2049="","",All_Tasks!F2049)</f>
        <v/>
      </c>
      <c r="G2049" t="str">
        <f>IF(All_Tasks!G2049="","",All_Tasks!G2049)</f>
        <v/>
      </c>
      <c r="H2049" s="231" t="str">
        <f>IF(All_Tasks!H2049="","",All_Tasks!H2049)</f>
        <v/>
      </c>
      <c r="I2049" t="str">
        <f>IF(All_Tasks!I2049="","",All_Tasks!I2049)</f>
        <v/>
      </c>
      <c r="J2049" t="str">
        <f>IF(All_Tasks!J2049="","",All_Tasks!J2049)</f>
        <v/>
      </c>
      <c r="K2049" t="str">
        <f>IF(All_Tasks!K2049="","",All_Tasks!K2049)</f>
        <v/>
      </c>
      <c r="L2049" s="231" t="str">
        <f>IF(All_Tasks!L2049="","",All_Tasks!L2049)</f>
        <v/>
      </c>
      <c r="M2049" t="str">
        <f>IF(All_Tasks!M2049="","",All_Tasks!M2049)</f>
        <v/>
      </c>
      <c r="N2049" t="str">
        <f>IF(All_Tasks!N2049="","",All_Tasks!N2049)</f>
        <v/>
      </c>
      <c r="O2049" t="str">
        <f>IF(All_Tasks!O2049="","",All_Tasks!O2049)</f>
        <v/>
      </c>
      <c r="P2049" s="181">
        <f>IF(All_Tasks!P2049="",0,All_Tasks!P2049)</f>
        <v>0</v>
      </c>
      <c r="Q2049" s="181">
        <f>IF(All_Tasks!Q2049="",0,All_Tasks!Q2049)</f>
        <v>0</v>
      </c>
      <c r="R2049" s="181">
        <f>IF(All_Tasks!R2049="",0,All_Tasks!R2049)</f>
        <v>0</v>
      </c>
      <c r="S2049" s="181" t="str">
        <f>IF(All_Tasks!S2049="","",All_Tasks!S2049)</f>
        <v/>
      </c>
      <c r="T2049" t="str">
        <f>IF(All_Tasks!T2049="","",All_Tasks!T2049)</f>
        <v/>
      </c>
      <c r="U2049" t="str">
        <f>IF(All_Tasks!U2049="","",All_Tasks!U2049)</f>
        <v/>
      </c>
      <c r="V2049">
        <f>IF(A2049="",0,IFERROR(MATCH(A2049,Scope_Labor_Rates!$A$6:$A$46,0)+5,0))</f>
        <v>0</v>
      </c>
      <c r="W2049" s="178">
        <f>IF(V2049&gt;0,INDEX(Scope_Labor_Rates!$C$6:$C$46,V2049-5),0)</f>
        <v>0</v>
      </c>
      <c r="X2049" s="178">
        <f>IF(V2049&gt;0,INDEX(Scope_Labor_Rates!$C$6:$C$46,V2049-5),0)</f>
        <v>0</v>
      </c>
      <c r="Y2049" s="180">
        <f>IF(V2049&gt;0,INDEX(Scope_Labor_Rates!$S$6:$S$46,V2049-5),0)</f>
        <v>0</v>
      </c>
      <c r="Z2049" s="180">
        <f>IF(V2049&gt;0,INDEX(Scope_Labor_Rates!$R$6:$R$46,V2049-5),1)</f>
        <v>1</v>
      </c>
      <c r="AA2049" s="231">
        <f t="shared" si="279"/>
        <v>0</v>
      </c>
      <c r="AB2049" t="str">
        <f t="shared" si="280"/>
        <v/>
      </c>
      <c r="AC2049" s="178" t="str">
        <f t="shared" si="281"/>
        <v/>
      </c>
      <c r="AD2049" s="181">
        <f t="shared" si="282"/>
        <v>0</v>
      </c>
      <c r="AE2049" s="178">
        <f>IF(V2049&gt;0,P2049*INDEX(Scope_Labor_Rates!$E$6:$E$46,V2049-5),0)</f>
        <v>0</v>
      </c>
      <c r="AF2049" s="181">
        <f>IF(V2049&gt;0,AE2049*INDEX(Scope_Labor_Rates!$D$6:$D$46,V2049-5)*AA2049,0)</f>
        <v>0</v>
      </c>
      <c r="AG2049" s="178">
        <f>IF(V2049&gt;0,P2049*INDEX(Scope_Labor_Rates!$G$6:$G$46,V2049-5),0)</f>
        <v>0</v>
      </c>
      <c r="AH2049" s="181">
        <f>IF(V2049&gt;0,AG2049*INDEX(Scope_Labor_Rates!$F$6:$F$46,V2049-5)*AA2049,0)</f>
        <v>0</v>
      </c>
      <c r="AI2049" s="178">
        <f>IF(V2049&gt;0,P2049*INDEX(Scope_Labor_Rates!$I$6:$I$46,V2049-5),0)</f>
        <v>0</v>
      </c>
      <c r="AJ2049" s="181">
        <f>IF(V2049&gt;0,AI2049*INDEX(Scope_Labor_Rates!$H$6:$H$46,V2049-5)*AA2049,0)</f>
        <v>0</v>
      </c>
      <c r="AK2049" s="178">
        <f>IF(V2049&gt;0,P2049*INDEX(Scope_Labor_Rates!$K$6:$K$46,V2049-5),0)</f>
        <v>0</v>
      </c>
      <c r="AL2049" s="181">
        <f>IF(V2049&gt;0,AK2049*INDEX(Scope_Labor_Rates!$J$6:$J$46,V2049-5)*AA2049,0)</f>
        <v>0</v>
      </c>
      <c r="AM2049" s="178">
        <f>IF(V2049&gt;0,P2049*INDEX(Scope_Labor_Rates!$M$6:$M$46,V2049-5),0)</f>
        <v>0</v>
      </c>
      <c r="AN2049" s="178">
        <f>IF(V2049&gt;0,AM2049*INDEX(Scope_Labor_Rates!$L$6:$L$46,V2049-5)*AA2049,0)</f>
        <v>0</v>
      </c>
      <c r="AO2049" s="178">
        <f>IF(V2049&gt;0,P2049*INDEX(Scope_Labor_Rates!$O$6:$O$46,V2049-5)*AA2049,0)</f>
        <v>0</v>
      </c>
      <c r="AP2049" s="181">
        <f>IF(V2049&gt;0,P2049*INDEX(Scope_Labor_Rates!$Q$6:$Q$46,V2049-5)*AA2049,0)</f>
        <v>0</v>
      </c>
      <c r="AQ2049" s="178">
        <f t="shared" si="283"/>
        <v>0</v>
      </c>
      <c r="AR2049" s="178">
        <f t="shared" si="284"/>
        <v>0</v>
      </c>
      <c r="AS2049" s="178">
        <f t="shared" si="285"/>
        <v>0</v>
      </c>
      <c r="AT2049" s="178">
        <f t="shared" si="286"/>
        <v>0</v>
      </c>
      <c r="AU2049">
        <f t="shared" si="287"/>
        <v>0</v>
      </c>
    </row>
    <row r="2050" spans="1:47">
      <c r="A2050" t="str">
        <f>IF(All_Tasks!A2050="","",All_Tasks!A2050)</f>
        <v/>
      </c>
      <c r="B2050" t="str">
        <f>IF(All_Tasks!B2050="","",All_Tasks!B2050)</f>
        <v/>
      </c>
      <c r="C2050" t="str">
        <f>IF(All_Tasks!C2050="","",All_Tasks!C2050)</f>
        <v/>
      </c>
      <c r="D2050" t="str">
        <f>IF(All_Tasks!D2050="","",All_Tasks!D2050)</f>
        <v/>
      </c>
      <c r="E2050" t="str">
        <f>IF(All_Tasks!V2050&lt;&gt;"",All_Tasks!V2050,IF(All_Tasks!E2050&lt;&gt;"",All_Tasks!E2050,""))</f>
        <v/>
      </c>
      <c r="F2050" t="str">
        <f>IF(All_Tasks!F2050="","",All_Tasks!F2050)</f>
        <v/>
      </c>
      <c r="G2050" t="str">
        <f>IF(All_Tasks!G2050="","",All_Tasks!G2050)</f>
        <v/>
      </c>
      <c r="H2050" s="231" t="str">
        <f>IF(All_Tasks!H2050="","",All_Tasks!H2050)</f>
        <v/>
      </c>
      <c r="I2050" t="str">
        <f>IF(All_Tasks!I2050="","",All_Tasks!I2050)</f>
        <v/>
      </c>
      <c r="J2050" t="str">
        <f>IF(All_Tasks!J2050="","",All_Tasks!J2050)</f>
        <v/>
      </c>
      <c r="K2050" t="str">
        <f>IF(All_Tasks!K2050="","",All_Tasks!K2050)</f>
        <v/>
      </c>
      <c r="L2050" s="231" t="str">
        <f>IF(All_Tasks!L2050="","",All_Tasks!L2050)</f>
        <v/>
      </c>
      <c r="M2050" t="str">
        <f>IF(All_Tasks!M2050="","",All_Tasks!M2050)</f>
        <v/>
      </c>
      <c r="N2050" t="str">
        <f>IF(All_Tasks!N2050="","",All_Tasks!N2050)</f>
        <v/>
      </c>
      <c r="O2050" t="str">
        <f>IF(All_Tasks!O2050="","",All_Tasks!O2050)</f>
        <v/>
      </c>
      <c r="P2050" s="181">
        <f>IF(All_Tasks!P2050="",0,All_Tasks!P2050)</f>
        <v>0</v>
      </c>
      <c r="Q2050" s="181">
        <f>IF(All_Tasks!Q2050="",0,All_Tasks!Q2050)</f>
        <v>0</v>
      </c>
      <c r="R2050" s="181">
        <f>IF(All_Tasks!R2050="",0,All_Tasks!R2050)</f>
        <v>0</v>
      </c>
      <c r="S2050" s="181" t="str">
        <f>IF(All_Tasks!S2050="","",All_Tasks!S2050)</f>
        <v/>
      </c>
      <c r="T2050" t="str">
        <f>IF(All_Tasks!T2050="","",All_Tasks!T2050)</f>
        <v/>
      </c>
      <c r="U2050" t="str">
        <f>IF(All_Tasks!U2050="","",All_Tasks!U2050)</f>
        <v/>
      </c>
      <c r="V2050">
        <f>IF(A2050="",0,IFERROR(MATCH(A2050,Scope_Labor_Rates!$A$6:$A$46,0)+5,0))</f>
        <v>0</v>
      </c>
      <c r="W2050" s="178">
        <f>IF(V2050&gt;0,INDEX(Scope_Labor_Rates!$C$6:$C$46,V2050-5),0)</f>
        <v>0</v>
      </c>
      <c r="X2050" s="178">
        <f>IF(V2050&gt;0,INDEX(Scope_Labor_Rates!$C$6:$C$46,V2050-5),0)</f>
        <v>0</v>
      </c>
      <c r="Y2050" s="180">
        <f>IF(V2050&gt;0,INDEX(Scope_Labor_Rates!$S$6:$S$46,V2050-5),0)</f>
        <v>0</v>
      </c>
      <c r="Z2050" s="180">
        <f>IF(V2050&gt;0,INDEX(Scope_Labor_Rates!$R$6:$R$46,V2050-5),1)</f>
        <v>1</v>
      </c>
      <c r="AA2050" s="231">
        <f t="shared" ref="AA2050:AA2113" si="288">IF(OR(L2050&lt;&gt;"",UPPER(S2050)="COMPLETED"),1,0)</f>
        <v>0</v>
      </c>
      <c r="AB2050" t="str">
        <f t="shared" ref="AB2050:AB2113" si="289">IF(L2050="","",L2050-WEEKDAY(L2050,3)+6)</f>
        <v/>
      </c>
      <c r="AC2050" s="178" t="str">
        <f t="shared" ref="AC2050:AC2113" si="290">IF(AB2050="","",IF(DAY(AB2050)&lt;=23,TEXT(AB2050,"MMM-yyyy"),TEXT(EOMONTH(AB2050,0)+1,"MMM-yyyy")))</f>
        <v/>
      </c>
      <c r="AD2050" s="181">
        <f t="shared" ref="AD2050:AD2113" si="291">P2050*X2050*AA2050</f>
        <v>0</v>
      </c>
      <c r="AE2050" s="178">
        <f>IF(V2050&gt;0,P2050*INDEX(Scope_Labor_Rates!$E$6:$E$46,V2050-5),0)</f>
        <v>0</v>
      </c>
      <c r="AF2050" s="181">
        <f>IF(V2050&gt;0,AE2050*INDEX(Scope_Labor_Rates!$D$6:$D$46,V2050-5)*AA2050,0)</f>
        <v>0</v>
      </c>
      <c r="AG2050" s="178">
        <f>IF(V2050&gt;0,P2050*INDEX(Scope_Labor_Rates!$G$6:$G$46,V2050-5),0)</f>
        <v>0</v>
      </c>
      <c r="AH2050" s="181">
        <f>IF(V2050&gt;0,AG2050*INDEX(Scope_Labor_Rates!$F$6:$F$46,V2050-5)*AA2050,0)</f>
        <v>0</v>
      </c>
      <c r="AI2050" s="178">
        <f>IF(V2050&gt;0,P2050*INDEX(Scope_Labor_Rates!$I$6:$I$46,V2050-5),0)</f>
        <v>0</v>
      </c>
      <c r="AJ2050" s="181">
        <f>IF(V2050&gt;0,AI2050*INDEX(Scope_Labor_Rates!$H$6:$H$46,V2050-5)*AA2050,0)</f>
        <v>0</v>
      </c>
      <c r="AK2050" s="178">
        <f>IF(V2050&gt;0,P2050*INDEX(Scope_Labor_Rates!$K$6:$K$46,V2050-5),0)</f>
        <v>0</v>
      </c>
      <c r="AL2050" s="181">
        <f>IF(V2050&gt;0,AK2050*INDEX(Scope_Labor_Rates!$J$6:$J$46,V2050-5)*AA2050,0)</f>
        <v>0</v>
      </c>
      <c r="AM2050" s="178">
        <f>IF(V2050&gt;0,P2050*INDEX(Scope_Labor_Rates!$M$6:$M$46,V2050-5),0)</f>
        <v>0</v>
      </c>
      <c r="AN2050" s="178">
        <f>IF(V2050&gt;0,AM2050*INDEX(Scope_Labor_Rates!$L$6:$L$46,V2050-5)*AA2050,0)</f>
        <v>0</v>
      </c>
      <c r="AO2050" s="178">
        <f>IF(V2050&gt;0,P2050*INDEX(Scope_Labor_Rates!$O$6:$O$46,V2050-5)*AA2050,0)</f>
        <v>0</v>
      </c>
      <c r="AP2050" s="181">
        <f>IF(V2050&gt;0,P2050*INDEX(Scope_Labor_Rates!$Q$6:$Q$46,V2050-5)*AA2050,0)</f>
        <v>0</v>
      </c>
      <c r="AQ2050" s="178">
        <f t="shared" ref="AQ2050:AQ2113" si="292">AE2050+AG2050+AI2050+AK2050+AM2050</f>
        <v>0</v>
      </c>
      <c r="AR2050" s="178">
        <f t="shared" ref="AR2050:AR2113" si="293">AF2050+AH2050+AJ2050+AL2050+AN2050</f>
        <v>0</v>
      </c>
      <c r="AS2050" s="178">
        <f t="shared" ref="AS2050:AS2113" si="294">AO2050+AP2050</f>
        <v>0</v>
      </c>
      <c r="AT2050" s="178">
        <f t="shared" ref="AT2050:AT2113" si="295">AD2050+AR2050+AS2050</f>
        <v>0</v>
      </c>
      <c r="AU2050">
        <f t="shared" ref="AU2050:AU2113" si="296">AT2050*Z2050</f>
        <v>0</v>
      </c>
    </row>
    <row r="2051" spans="1:47">
      <c r="A2051" t="str">
        <f>IF(All_Tasks!A2051="","",All_Tasks!A2051)</f>
        <v/>
      </c>
      <c r="B2051" t="str">
        <f>IF(All_Tasks!B2051="","",All_Tasks!B2051)</f>
        <v/>
      </c>
      <c r="C2051" t="str">
        <f>IF(All_Tasks!C2051="","",All_Tasks!C2051)</f>
        <v/>
      </c>
      <c r="D2051" t="str">
        <f>IF(All_Tasks!D2051="","",All_Tasks!D2051)</f>
        <v/>
      </c>
      <c r="E2051" t="str">
        <f>IF(All_Tasks!V2051&lt;&gt;"",All_Tasks!V2051,IF(All_Tasks!E2051&lt;&gt;"",All_Tasks!E2051,""))</f>
        <v/>
      </c>
      <c r="F2051" t="str">
        <f>IF(All_Tasks!F2051="","",All_Tasks!F2051)</f>
        <v/>
      </c>
      <c r="G2051" t="str">
        <f>IF(All_Tasks!G2051="","",All_Tasks!G2051)</f>
        <v/>
      </c>
      <c r="H2051" s="231" t="str">
        <f>IF(All_Tasks!H2051="","",All_Tasks!H2051)</f>
        <v/>
      </c>
      <c r="I2051" t="str">
        <f>IF(All_Tasks!I2051="","",All_Tasks!I2051)</f>
        <v/>
      </c>
      <c r="J2051" t="str">
        <f>IF(All_Tasks!J2051="","",All_Tasks!J2051)</f>
        <v/>
      </c>
      <c r="K2051" t="str">
        <f>IF(All_Tasks!K2051="","",All_Tasks!K2051)</f>
        <v/>
      </c>
      <c r="L2051" s="231" t="str">
        <f>IF(All_Tasks!L2051="","",All_Tasks!L2051)</f>
        <v/>
      </c>
      <c r="M2051" t="str">
        <f>IF(All_Tasks!M2051="","",All_Tasks!M2051)</f>
        <v/>
      </c>
      <c r="N2051" t="str">
        <f>IF(All_Tasks!N2051="","",All_Tasks!N2051)</f>
        <v/>
      </c>
      <c r="O2051" t="str">
        <f>IF(All_Tasks!O2051="","",All_Tasks!O2051)</f>
        <v/>
      </c>
      <c r="P2051" s="181">
        <f>IF(All_Tasks!P2051="",0,All_Tasks!P2051)</f>
        <v>0</v>
      </c>
      <c r="Q2051" s="181">
        <f>IF(All_Tasks!Q2051="",0,All_Tasks!Q2051)</f>
        <v>0</v>
      </c>
      <c r="R2051" s="181">
        <f>IF(All_Tasks!R2051="",0,All_Tasks!R2051)</f>
        <v>0</v>
      </c>
      <c r="S2051" s="181" t="str">
        <f>IF(All_Tasks!S2051="","",All_Tasks!S2051)</f>
        <v/>
      </c>
      <c r="T2051" t="str">
        <f>IF(All_Tasks!T2051="","",All_Tasks!T2051)</f>
        <v/>
      </c>
      <c r="U2051" t="str">
        <f>IF(All_Tasks!U2051="","",All_Tasks!U2051)</f>
        <v/>
      </c>
      <c r="V2051">
        <f>IF(A2051="",0,IFERROR(MATCH(A2051,Scope_Labor_Rates!$A$6:$A$46,0)+5,0))</f>
        <v>0</v>
      </c>
      <c r="W2051" s="178">
        <f>IF(V2051&gt;0,INDEX(Scope_Labor_Rates!$C$6:$C$46,V2051-5),0)</f>
        <v>0</v>
      </c>
      <c r="X2051" s="178">
        <f>IF(V2051&gt;0,INDEX(Scope_Labor_Rates!$C$6:$C$46,V2051-5),0)</f>
        <v>0</v>
      </c>
      <c r="Y2051" s="180">
        <f>IF(V2051&gt;0,INDEX(Scope_Labor_Rates!$S$6:$S$46,V2051-5),0)</f>
        <v>0</v>
      </c>
      <c r="Z2051" s="180">
        <f>IF(V2051&gt;0,INDEX(Scope_Labor_Rates!$R$6:$R$46,V2051-5),1)</f>
        <v>1</v>
      </c>
      <c r="AA2051" s="231">
        <f t="shared" si="288"/>
        <v>0</v>
      </c>
      <c r="AB2051" t="str">
        <f t="shared" si="289"/>
        <v/>
      </c>
      <c r="AC2051" s="178" t="str">
        <f t="shared" si="290"/>
        <v/>
      </c>
      <c r="AD2051" s="181">
        <f t="shared" si="291"/>
        <v>0</v>
      </c>
      <c r="AE2051" s="178">
        <f>IF(V2051&gt;0,P2051*INDEX(Scope_Labor_Rates!$E$6:$E$46,V2051-5),0)</f>
        <v>0</v>
      </c>
      <c r="AF2051" s="181">
        <f>IF(V2051&gt;0,AE2051*INDEX(Scope_Labor_Rates!$D$6:$D$46,V2051-5)*AA2051,0)</f>
        <v>0</v>
      </c>
      <c r="AG2051" s="178">
        <f>IF(V2051&gt;0,P2051*INDEX(Scope_Labor_Rates!$G$6:$G$46,V2051-5),0)</f>
        <v>0</v>
      </c>
      <c r="AH2051" s="181">
        <f>IF(V2051&gt;0,AG2051*INDEX(Scope_Labor_Rates!$F$6:$F$46,V2051-5)*AA2051,0)</f>
        <v>0</v>
      </c>
      <c r="AI2051" s="178">
        <f>IF(V2051&gt;0,P2051*INDEX(Scope_Labor_Rates!$I$6:$I$46,V2051-5),0)</f>
        <v>0</v>
      </c>
      <c r="AJ2051" s="181">
        <f>IF(V2051&gt;0,AI2051*INDEX(Scope_Labor_Rates!$H$6:$H$46,V2051-5)*AA2051,0)</f>
        <v>0</v>
      </c>
      <c r="AK2051" s="178">
        <f>IF(V2051&gt;0,P2051*INDEX(Scope_Labor_Rates!$K$6:$K$46,V2051-5),0)</f>
        <v>0</v>
      </c>
      <c r="AL2051" s="181">
        <f>IF(V2051&gt;0,AK2051*INDEX(Scope_Labor_Rates!$J$6:$J$46,V2051-5)*AA2051,0)</f>
        <v>0</v>
      </c>
      <c r="AM2051" s="178">
        <f>IF(V2051&gt;0,P2051*INDEX(Scope_Labor_Rates!$M$6:$M$46,V2051-5),0)</f>
        <v>0</v>
      </c>
      <c r="AN2051" s="178">
        <f>IF(V2051&gt;0,AM2051*INDEX(Scope_Labor_Rates!$L$6:$L$46,V2051-5)*AA2051,0)</f>
        <v>0</v>
      </c>
      <c r="AO2051" s="178">
        <f>IF(V2051&gt;0,P2051*INDEX(Scope_Labor_Rates!$O$6:$O$46,V2051-5)*AA2051,0)</f>
        <v>0</v>
      </c>
      <c r="AP2051" s="181">
        <f>IF(V2051&gt;0,P2051*INDEX(Scope_Labor_Rates!$Q$6:$Q$46,V2051-5)*AA2051,0)</f>
        <v>0</v>
      </c>
      <c r="AQ2051" s="178">
        <f t="shared" si="292"/>
        <v>0</v>
      </c>
      <c r="AR2051" s="178">
        <f t="shared" si="293"/>
        <v>0</v>
      </c>
      <c r="AS2051" s="178">
        <f t="shared" si="294"/>
        <v>0</v>
      </c>
      <c r="AT2051" s="178">
        <f t="shared" si="295"/>
        <v>0</v>
      </c>
      <c r="AU2051">
        <f t="shared" si="296"/>
        <v>0</v>
      </c>
    </row>
    <row r="2052" spans="1:47">
      <c r="A2052" t="str">
        <f>IF(All_Tasks!A2052="","",All_Tasks!A2052)</f>
        <v/>
      </c>
      <c r="B2052" t="str">
        <f>IF(All_Tasks!B2052="","",All_Tasks!B2052)</f>
        <v/>
      </c>
      <c r="C2052" t="str">
        <f>IF(All_Tasks!C2052="","",All_Tasks!C2052)</f>
        <v/>
      </c>
      <c r="D2052" t="str">
        <f>IF(All_Tasks!D2052="","",All_Tasks!D2052)</f>
        <v/>
      </c>
      <c r="E2052" t="str">
        <f>IF(All_Tasks!V2052&lt;&gt;"",All_Tasks!V2052,IF(All_Tasks!E2052&lt;&gt;"",All_Tasks!E2052,""))</f>
        <v/>
      </c>
      <c r="F2052" t="str">
        <f>IF(All_Tasks!F2052="","",All_Tasks!F2052)</f>
        <v/>
      </c>
      <c r="G2052" t="str">
        <f>IF(All_Tasks!G2052="","",All_Tasks!G2052)</f>
        <v/>
      </c>
      <c r="H2052" s="231" t="str">
        <f>IF(All_Tasks!H2052="","",All_Tasks!H2052)</f>
        <v/>
      </c>
      <c r="I2052" t="str">
        <f>IF(All_Tasks!I2052="","",All_Tasks!I2052)</f>
        <v/>
      </c>
      <c r="J2052" t="str">
        <f>IF(All_Tasks!J2052="","",All_Tasks!J2052)</f>
        <v/>
      </c>
      <c r="K2052" t="str">
        <f>IF(All_Tasks!K2052="","",All_Tasks!K2052)</f>
        <v/>
      </c>
      <c r="L2052" s="231" t="str">
        <f>IF(All_Tasks!L2052="","",All_Tasks!L2052)</f>
        <v/>
      </c>
      <c r="M2052" t="str">
        <f>IF(All_Tasks!M2052="","",All_Tasks!M2052)</f>
        <v/>
      </c>
      <c r="N2052" t="str">
        <f>IF(All_Tasks!N2052="","",All_Tasks!N2052)</f>
        <v/>
      </c>
      <c r="O2052" t="str">
        <f>IF(All_Tasks!O2052="","",All_Tasks!O2052)</f>
        <v/>
      </c>
      <c r="P2052" s="181">
        <f>IF(All_Tasks!P2052="",0,All_Tasks!P2052)</f>
        <v>0</v>
      </c>
      <c r="Q2052" s="181">
        <f>IF(All_Tasks!Q2052="",0,All_Tasks!Q2052)</f>
        <v>0</v>
      </c>
      <c r="R2052" s="181">
        <f>IF(All_Tasks!R2052="",0,All_Tasks!R2052)</f>
        <v>0</v>
      </c>
      <c r="S2052" s="181" t="str">
        <f>IF(All_Tasks!S2052="","",All_Tasks!S2052)</f>
        <v/>
      </c>
      <c r="T2052" t="str">
        <f>IF(All_Tasks!T2052="","",All_Tasks!T2052)</f>
        <v/>
      </c>
      <c r="U2052" t="str">
        <f>IF(All_Tasks!U2052="","",All_Tasks!U2052)</f>
        <v/>
      </c>
      <c r="V2052">
        <f>IF(A2052="",0,IFERROR(MATCH(A2052,Scope_Labor_Rates!$A$6:$A$46,0)+5,0))</f>
        <v>0</v>
      </c>
      <c r="W2052" s="178">
        <f>IF(V2052&gt;0,INDEX(Scope_Labor_Rates!$C$6:$C$46,V2052-5),0)</f>
        <v>0</v>
      </c>
      <c r="X2052" s="178">
        <f>IF(V2052&gt;0,INDEX(Scope_Labor_Rates!$C$6:$C$46,V2052-5),0)</f>
        <v>0</v>
      </c>
      <c r="Y2052" s="180">
        <f>IF(V2052&gt;0,INDEX(Scope_Labor_Rates!$S$6:$S$46,V2052-5),0)</f>
        <v>0</v>
      </c>
      <c r="Z2052" s="180">
        <f>IF(V2052&gt;0,INDEX(Scope_Labor_Rates!$R$6:$R$46,V2052-5),1)</f>
        <v>1</v>
      </c>
      <c r="AA2052" s="231">
        <f t="shared" si="288"/>
        <v>0</v>
      </c>
      <c r="AB2052" t="str">
        <f t="shared" si="289"/>
        <v/>
      </c>
      <c r="AC2052" s="178" t="str">
        <f t="shared" si="290"/>
        <v/>
      </c>
      <c r="AD2052" s="181">
        <f t="shared" si="291"/>
        <v>0</v>
      </c>
      <c r="AE2052" s="178">
        <f>IF(V2052&gt;0,P2052*INDEX(Scope_Labor_Rates!$E$6:$E$46,V2052-5),0)</f>
        <v>0</v>
      </c>
      <c r="AF2052" s="181">
        <f>IF(V2052&gt;0,AE2052*INDEX(Scope_Labor_Rates!$D$6:$D$46,V2052-5)*AA2052,0)</f>
        <v>0</v>
      </c>
      <c r="AG2052" s="178">
        <f>IF(V2052&gt;0,P2052*INDEX(Scope_Labor_Rates!$G$6:$G$46,V2052-5),0)</f>
        <v>0</v>
      </c>
      <c r="AH2052" s="181">
        <f>IF(V2052&gt;0,AG2052*INDEX(Scope_Labor_Rates!$F$6:$F$46,V2052-5)*AA2052,0)</f>
        <v>0</v>
      </c>
      <c r="AI2052" s="178">
        <f>IF(V2052&gt;0,P2052*INDEX(Scope_Labor_Rates!$I$6:$I$46,V2052-5),0)</f>
        <v>0</v>
      </c>
      <c r="AJ2052" s="181">
        <f>IF(V2052&gt;0,AI2052*INDEX(Scope_Labor_Rates!$H$6:$H$46,V2052-5)*AA2052,0)</f>
        <v>0</v>
      </c>
      <c r="AK2052" s="178">
        <f>IF(V2052&gt;0,P2052*INDEX(Scope_Labor_Rates!$K$6:$K$46,V2052-5),0)</f>
        <v>0</v>
      </c>
      <c r="AL2052" s="181">
        <f>IF(V2052&gt;0,AK2052*INDEX(Scope_Labor_Rates!$J$6:$J$46,V2052-5)*AA2052,0)</f>
        <v>0</v>
      </c>
      <c r="AM2052" s="178">
        <f>IF(V2052&gt;0,P2052*INDEX(Scope_Labor_Rates!$M$6:$M$46,V2052-5),0)</f>
        <v>0</v>
      </c>
      <c r="AN2052" s="178">
        <f>IF(V2052&gt;0,AM2052*INDEX(Scope_Labor_Rates!$L$6:$L$46,V2052-5)*AA2052,0)</f>
        <v>0</v>
      </c>
      <c r="AO2052" s="178">
        <f>IF(V2052&gt;0,P2052*INDEX(Scope_Labor_Rates!$O$6:$O$46,V2052-5)*AA2052,0)</f>
        <v>0</v>
      </c>
      <c r="AP2052" s="181">
        <f>IF(V2052&gt;0,P2052*INDEX(Scope_Labor_Rates!$Q$6:$Q$46,V2052-5)*AA2052,0)</f>
        <v>0</v>
      </c>
      <c r="AQ2052" s="178">
        <f t="shared" si="292"/>
        <v>0</v>
      </c>
      <c r="AR2052" s="178">
        <f t="shared" si="293"/>
        <v>0</v>
      </c>
      <c r="AS2052" s="178">
        <f t="shared" si="294"/>
        <v>0</v>
      </c>
      <c r="AT2052" s="178">
        <f t="shared" si="295"/>
        <v>0</v>
      </c>
      <c r="AU2052">
        <f t="shared" si="296"/>
        <v>0</v>
      </c>
    </row>
    <row r="2053" spans="1:47">
      <c r="A2053" t="str">
        <f>IF(All_Tasks!A2053="","",All_Tasks!A2053)</f>
        <v/>
      </c>
      <c r="B2053" t="str">
        <f>IF(All_Tasks!B2053="","",All_Tasks!B2053)</f>
        <v/>
      </c>
      <c r="C2053" t="str">
        <f>IF(All_Tasks!C2053="","",All_Tasks!C2053)</f>
        <v/>
      </c>
      <c r="D2053" t="str">
        <f>IF(All_Tasks!D2053="","",All_Tasks!D2053)</f>
        <v/>
      </c>
      <c r="E2053" t="str">
        <f>IF(All_Tasks!V2053&lt;&gt;"",All_Tasks!V2053,IF(All_Tasks!E2053&lt;&gt;"",All_Tasks!E2053,""))</f>
        <v/>
      </c>
      <c r="F2053" t="str">
        <f>IF(All_Tasks!F2053="","",All_Tasks!F2053)</f>
        <v/>
      </c>
      <c r="G2053" t="str">
        <f>IF(All_Tasks!G2053="","",All_Tasks!G2053)</f>
        <v/>
      </c>
      <c r="H2053" s="231" t="str">
        <f>IF(All_Tasks!H2053="","",All_Tasks!H2053)</f>
        <v/>
      </c>
      <c r="I2053" t="str">
        <f>IF(All_Tasks!I2053="","",All_Tasks!I2053)</f>
        <v/>
      </c>
      <c r="J2053" t="str">
        <f>IF(All_Tasks!J2053="","",All_Tasks!J2053)</f>
        <v/>
      </c>
      <c r="K2053" t="str">
        <f>IF(All_Tasks!K2053="","",All_Tasks!K2053)</f>
        <v/>
      </c>
      <c r="L2053" s="231" t="str">
        <f>IF(All_Tasks!L2053="","",All_Tasks!L2053)</f>
        <v/>
      </c>
      <c r="M2053" t="str">
        <f>IF(All_Tasks!M2053="","",All_Tasks!M2053)</f>
        <v/>
      </c>
      <c r="N2053" t="str">
        <f>IF(All_Tasks!N2053="","",All_Tasks!N2053)</f>
        <v/>
      </c>
      <c r="O2053" t="str">
        <f>IF(All_Tasks!O2053="","",All_Tasks!O2053)</f>
        <v/>
      </c>
      <c r="P2053" s="181">
        <f>IF(All_Tasks!P2053="",0,All_Tasks!P2053)</f>
        <v>0</v>
      </c>
      <c r="Q2053" s="181">
        <f>IF(All_Tasks!Q2053="",0,All_Tasks!Q2053)</f>
        <v>0</v>
      </c>
      <c r="R2053" s="181">
        <f>IF(All_Tasks!R2053="",0,All_Tasks!R2053)</f>
        <v>0</v>
      </c>
      <c r="S2053" s="181" t="str">
        <f>IF(All_Tasks!S2053="","",All_Tasks!S2053)</f>
        <v/>
      </c>
      <c r="T2053" t="str">
        <f>IF(All_Tasks!T2053="","",All_Tasks!T2053)</f>
        <v/>
      </c>
      <c r="U2053" t="str">
        <f>IF(All_Tasks!U2053="","",All_Tasks!U2053)</f>
        <v/>
      </c>
      <c r="V2053">
        <f>IF(A2053="",0,IFERROR(MATCH(A2053,Scope_Labor_Rates!$A$6:$A$46,0)+5,0))</f>
        <v>0</v>
      </c>
      <c r="W2053" s="178">
        <f>IF(V2053&gt;0,INDEX(Scope_Labor_Rates!$C$6:$C$46,V2053-5),0)</f>
        <v>0</v>
      </c>
      <c r="X2053" s="178">
        <f>IF(V2053&gt;0,INDEX(Scope_Labor_Rates!$C$6:$C$46,V2053-5),0)</f>
        <v>0</v>
      </c>
      <c r="Y2053" s="180">
        <f>IF(V2053&gt;0,INDEX(Scope_Labor_Rates!$S$6:$S$46,V2053-5),0)</f>
        <v>0</v>
      </c>
      <c r="Z2053" s="180">
        <f>IF(V2053&gt;0,INDEX(Scope_Labor_Rates!$R$6:$R$46,V2053-5),1)</f>
        <v>1</v>
      </c>
      <c r="AA2053" s="231">
        <f t="shared" si="288"/>
        <v>0</v>
      </c>
      <c r="AB2053" t="str">
        <f t="shared" si="289"/>
        <v/>
      </c>
      <c r="AC2053" s="178" t="str">
        <f t="shared" si="290"/>
        <v/>
      </c>
      <c r="AD2053" s="181">
        <f t="shared" si="291"/>
        <v>0</v>
      </c>
      <c r="AE2053" s="178">
        <f>IF(V2053&gt;0,P2053*INDEX(Scope_Labor_Rates!$E$6:$E$46,V2053-5),0)</f>
        <v>0</v>
      </c>
      <c r="AF2053" s="181">
        <f>IF(V2053&gt;0,AE2053*INDEX(Scope_Labor_Rates!$D$6:$D$46,V2053-5)*AA2053,0)</f>
        <v>0</v>
      </c>
      <c r="AG2053" s="178">
        <f>IF(V2053&gt;0,P2053*INDEX(Scope_Labor_Rates!$G$6:$G$46,V2053-5),0)</f>
        <v>0</v>
      </c>
      <c r="AH2053" s="181">
        <f>IF(V2053&gt;0,AG2053*INDEX(Scope_Labor_Rates!$F$6:$F$46,V2053-5)*AA2053,0)</f>
        <v>0</v>
      </c>
      <c r="AI2053" s="178">
        <f>IF(V2053&gt;0,P2053*INDEX(Scope_Labor_Rates!$I$6:$I$46,V2053-5),0)</f>
        <v>0</v>
      </c>
      <c r="AJ2053" s="181">
        <f>IF(V2053&gt;0,AI2053*INDEX(Scope_Labor_Rates!$H$6:$H$46,V2053-5)*AA2053,0)</f>
        <v>0</v>
      </c>
      <c r="AK2053" s="178">
        <f>IF(V2053&gt;0,P2053*INDEX(Scope_Labor_Rates!$K$6:$K$46,V2053-5),0)</f>
        <v>0</v>
      </c>
      <c r="AL2053" s="181">
        <f>IF(V2053&gt;0,AK2053*INDEX(Scope_Labor_Rates!$J$6:$J$46,V2053-5)*AA2053,0)</f>
        <v>0</v>
      </c>
      <c r="AM2053" s="178">
        <f>IF(V2053&gt;0,P2053*INDEX(Scope_Labor_Rates!$M$6:$M$46,V2053-5),0)</f>
        <v>0</v>
      </c>
      <c r="AN2053" s="178">
        <f>IF(V2053&gt;0,AM2053*INDEX(Scope_Labor_Rates!$L$6:$L$46,V2053-5)*AA2053,0)</f>
        <v>0</v>
      </c>
      <c r="AO2053" s="178">
        <f>IF(V2053&gt;0,P2053*INDEX(Scope_Labor_Rates!$O$6:$O$46,V2053-5)*AA2053,0)</f>
        <v>0</v>
      </c>
      <c r="AP2053" s="181">
        <f>IF(V2053&gt;0,P2053*INDEX(Scope_Labor_Rates!$Q$6:$Q$46,V2053-5)*AA2053,0)</f>
        <v>0</v>
      </c>
      <c r="AQ2053" s="178">
        <f t="shared" si="292"/>
        <v>0</v>
      </c>
      <c r="AR2053" s="178">
        <f t="shared" si="293"/>
        <v>0</v>
      </c>
      <c r="AS2053" s="178">
        <f t="shared" si="294"/>
        <v>0</v>
      </c>
      <c r="AT2053" s="178">
        <f t="shared" si="295"/>
        <v>0</v>
      </c>
      <c r="AU2053">
        <f t="shared" si="296"/>
        <v>0</v>
      </c>
    </row>
    <row r="2054" spans="1:47">
      <c r="A2054" t="str">
        <f>IF(All_Tasks!A2054="","",All_Tasks!A2054)</f>
        <v/>
      </c>
      <c r="B2054" t="str">
        <f>IF(All_Tasks!B2054="","",All_Tasks!B2054)</f>
        <v/>
      </c>
      <c r="C2054" t="str">
        <f>IF(All_Tasks!C2054="","",All_Tasks!C2054)</f>
        <v/>
      </c>
      <c r="D2054" t="str">
        <f>IF(All_Tasks!D2054="","",All_Tasks!D2054)</f>
        <v/>
      </c>
      <c r="E2054" t="str">
        <f>IF(All_Tasks!V2054&lt;&gt;"",All_Tasks!V2054,IF(All_Tasks!E2054&lt;&gt;"",All_Tasks!E2054,""))</f>
        <v/>
      </c>
      <c r="F2054" t="str">
        <f>IF(All_Tasks!F2054="","",All_Tasks!F2054)</f>
        <v/>
      </c>
      <c r="G2054" t="str">
        <f>IF(All_Tasks!G2054="","",All_Tasks!G2054)</f>
        <v/>
      </c>
      <c r="H2054" s="231" t="str">
        <f>IF(All_Tasks!H2054="","",All_Tasks!H2054)</f>
        <v/>
      </c>
      <c r="I2054" t="str">
        <f>IF(All_Tasks!I2054="","",All_Tasks!I2054)</f>
        <v/>
      </c>
      <c r="J2054" t="str">
        <f>IF(All_Tasks!J2054="","",All_Tasks!J2054)</f>
        <v/>
      </c>
      <c r="K2054" t="str">
        <f>IF(All_Tasks!K2054="","",All_Tasks!K2054)</f>
        <v/>
      </c>
      <c r="L2054" s="231" t="str">
        <f>IF(All_Tasks!L2054="","",All_Tasks!L2054)</f>
        <v/>
      </c>
      <c r="M2054" t="str">
        <f>IF(All_Tasks!M2054="","",All_Tasks!M2054)</f>
        <v/>
      </c>
      <c r="N2054" t="str">
        <f>IF(All_Tasks!N2054="","",All_Tasks!N2054)</f>
        <v/>
      </c>
      <c r="O2054" t="str">
        <f>IF(All_Tasks!O2054="","",All_Tasks!O2054)</f>
        <v/>
      </c>
      <c r="P2054" s="181">
        <f>IF(All_Tasks!P2054="",0,All_Tasks!P2054)</f>
        <v>0</v>
      </c>
      <c r="Q2054" s="181">
        <f>IF(All_Tasks!Q2054="",0,All_Tasks!Q2054)</f>
        <v>0</v>
      </c>
      <c r="R2054" s="181">
        <f>IF(All_Tasks!R2054="",0,All_Tasks!R2054)</f>
        <v>0</v>
      </c>
      <c r="S2054" s="181" t="str">
        <f>IF(All_Tasks!S2054="","",All_Tasks!S2054)</f>
        <v/>
      </c>
      <c r="T2054" t="str">
        <f>IF(All_Tasks!T2054="","",All_Tasks!T2054)</f>
        <v/>
      </c>
      <c r="U2054" t="str">
        <f>IF(All_Tasks!U2054="","",All_Tasks!U2054)</f>
        <v/>
      </c>
      <c r="V2054">
        <f>IF(A2054="",0,IFERROR(MATCH(A2054,Scope_Labor_Rates!$A$6:$A$46,0)+5,0))</f>
        <v>0</v>
      </c>
      <c r="W2054" s="178">
        <f>IF(V2054&gt;0,INDEX(Scope_Labor_Rates!$C$6:$C$46,V2054-5),0)</f>
        <v>0</v>
      </c>
      <c r="X2054" s="178">
        <f>IF(V2054&gt;0,INDEX(Scope_Labor_Rates!$C$6:$C$46,V2054-5),0)</f>
        <v>0</v>
      </c>
      <c r="Y2054" s="180">
        <f>IF(V2054&gt;0,INDEX(Scope_Labor_Rates!$S$6:$S$46,V2054-5),0)</f>
        <v>0</v>
      </c>
      <c r="Z2054" s="180">
        <f>IF(V2054&gt;0,INDEX(Scope_Labor_Rates!$R$6:$R$46,V2054-5),1)</f>
        <v>1</v>
      </c>
      <c r="AA2054" s="231">
        <f t="shared" si="288"/>
        <v>0</v>
      </c>
      <c r="AB2054" t="str">
        <f t="shared" si="289"/>
        <v/>
      </c>
      <c r="AC2054" s="178" t="str">
        <f t="shared" si="290"/>
        <v/>
      </c>
      <c r="AD2054" s="181">
        <f t="shared" si="291"/>
        <v>0</v>
      </c>
      <c r="AE2054" s="178">
        <f>IF(V2054&gt;0,P2054*INDEX(Scope_Labor_Rates!$E$6:$E$46,V2054-5),0)</f>
        <v>0</v>
      </c>
      <c r="AF2054" s="181">
        <f>IF(V2054&gt;0,AE2054*INDEX(Scope_Labor_Rates!$D$6:$D$46,V2054-5)*AA2054,0)</f>
        <v>0</v>
      </c>
      <c r="AG2054" s="178">
        <f>IF(V2054&gt;0,P2054*INDEX(Scope_Labor_Rates!$G$6:$G$46,V2054-5),0)</f>
        <v>0</v>
      </c>
      <c r="AH2054" s="181">
        <f>IF(V2054&gt;0,AG2054*INDEX(Scope_Labor_Rates!$F$6:$F$46,V2054-5)*AA2054,0)</f>
        <v>0</v>
      </c>
      <c r="AI2054" s="178">
        <f>IF(V2054&gt;0,P2054*INDEX(Scope_Labor_Rates!$I$6:$I$46,V2054-5),0)</f>
        <v>0</v>
      </c>
      <c r="AJ2054" s="181">
        <f>IF(V2054&gt;0,AI2054*INDEX(Scope_Labor_Rates!$H$6:$H$46,V2054-5)*AA2054,0)</f>
        <v>0</v>
      </c>
      <c r="AK2054" s="178">
        <f>IF(V2054&gt;0,P2054*INDEX(Scope_Labor_Rates!$K$6:$K$46,V2054-5),0)</f>
        <v>0</v>
      </c>
      <c r="AL2054" s="181">
        <f>IF(V2054&gt;0,AK2054*INDEX(Scope_Labor_Rates!$J$6:$J$46,V2054-5)*AA2054,0)</f>
        <v>0</v>
      </c>
      <c r="AM2054" s="178">
        <f>IF(V2054&gt;0,P2054*INDEX(Scope_Labor_Rates!$M$6:$M$46,V2054-5),0)</f>
        <v>0</v>
      </c>
      <c r="AN2054" s="178">
        <f>IF(V2054&gt;0,AM2054*INDEX(Scope_Labor_Rates!$L$6:$L$46,V2054-5)*AA2054,0)</f>
        <v>0</v>
      </c>
      <c r="AO2054" s="178">
        <f>IF(V2054&gt;0,P2054*INDEX(Scope_Labor_Rates!$O$6:$O$46,V2054-5)*AA2054,0)</f>
        <v>0</v>
      </c>
      <c r="AP2054" s="181">
        <f>IF(V2054&gt;0,P2054*INDEX(Scope_Labor_Rates!$Q$6:$Q$46,V2054-5)*AA2054,0)</f>
        <v>0</v>
      </c>
      <c r="AQ2054" s="178">
        <f t="shared" si="292"/>
        <v>0</v>
      </c>
      <c r="AR2054" s="178">
        <f t="shared" si="293"/>
        <v>0</v>
      </c>
      <c r="AS2054" s="178">
        <f t="shared" si="294"/>
        <v>0</v>
      </c>
      <c r="AT2054" s="178">
        <f t="shared" si="295"/>
        <v>0</v>
      </c>
      <c r="AU2054">
        <f t="shared" si="296"/>
        <v>0</v>
      </c>
    </row>
    <row r="2055" spans="1:47">
      <c r="A2055" t="str">
        <f>IF(All_Tasks!A2055="","",All_Tasks!A2055)</f>
        <v/>
      </c>
      <c r="B2055" t="str">
        <f>IF(All_Tasks!B2055="","",All_Tasks!B2055)</f>
        <v/>
      </c>
      <c r="C2055" t="str">
        <f>IF(All_Tasks!C2055="","",All_Tasks!C2055)</f>
        <v/>
      </c>
      <c r="D2055" t="str">
        <f>IF(All_Tasks!D2055="","",All_Tasks!D2055)</f>
        <v/>
      </c>
      <c r="E2055" t="str">
        <f>IF(All_Tasks!V2055&lt;&gt;"",All_Tasks!V2055,IF(All_Tasks!E2055&lt;&gt;"",All_Tasks!E2055,""))</f>
        <v/>
      </c>
      <c r="F2055" t="str">
        <f>IF(All_Tasks!F2055="","",All_Tasks!F2055)</f>
        <v/>
      </c>
      <c r="G2055" t="str">
        <f>IF(All_Tasks!G2055="","",All_Tasks!G2055)</f>
        <v/>
      </c>
      <c r="H2055" s="231" t="str">
        <f>IF(All_Tasks!H2055="","",All_Tasks!H2055)</f>
        <v/>
      </c>
      <c r="I2055" t="str">
        <f>IF(All_Tasks!I2055="","",All_Tasks!I2055)</f>
        <v/>
      </c>
      <c r="J2055" t="str">
        <f>IF(All_Tasks!J2055="","",All_Tasks!J2055)</f>
        <v/>
      </c>
      <c r="K2055" t="str">
        <f>IF(All_Tasks!K2055="","",All_Tasks!K2055)</f>
        <v/>
      </c>
      <c r="L2055" s="231" t="str">
        <f>IF(All_Tasks!L2055="","",All_Tasks!L2055)</f>
        <v/>
      </c>
      <c r="M2055" t="str">
        <f>IF(All_Tasks!M2055="","",All_Tasks!M2055)</f>
        <v/>
      </c>
      <c r="N2055" t="str">
        <f>IF(All_Tasks!N2055="","",All_Tasks!N2055)</f>
        <v/>
      </c>
      <c r="O2055" t="str">
        <f>IF(All_Tasks!O2055="","",All_Tasks!O2055)</f>
        <v/>
      </c>
      <c r="P2055" s="181">
        <f>IF(All_Tasks!P2055="",0,All_Tasks!P2055)</f>
        <v>0</v>
      </c>
      <c r="Q2055" s="181">
        <f>IF(All_Tasks!Q2055="",0,All_Tasks!Q2055)</f>
        <v>0</v>
      </c>
      <c r="R2055" s="181">
        <f>IF(All_Tasks!R2055="",0,All_Tasks!R2055)</f>
        <v>0</v>
      </c>
      <c r="S2055" s="181" t="str">
        <f>IF(All_Tasks!S2055="","",All_Tasks!S2055)</f>
        <v/>
      </c>
      <c r="T2055" t="str">
        <f>IF(All_Tasks!T2055="","",All_Tasks!T2055)</f>
        <v/>
      </c>
      <c r="U2055" t="str">
        <f>IF(All_Tasks!U2055="","",All_Tasks!U2055)</f>
        <v/>
      </c>
      <c r="V2055">
        <f>IF(A2055="",0,IFERROR(MATCH(A2055,Scope_Labor_Rates!$A$6:$A$46,0)+5,0))</f>
        <v>0</v>
      </c>
      <c r="W2055" s="178">
        <f>IF(V2055&gt;0,INDEX(Scope_Labor_Rates!$C$6:$C$46,V2055-5),0)</f>
        <v>0</v>
      </c>
      <c r="X2055" s="178">
        <f>IF(V2055&gt;0,INDEX(Scope_Labor_Rates!$C$6:$C$46,V2055-5),0)</f>
        <v>0</v>
      </c>
      <c r="Y2055" s="180">
        <f>IF(V2055&gt;0,INDEX(Scope_Labor_Rates!$S$6:$S$46,V2055-5),0)</f>
        <v>0</v>
      </c>
      <c r="Z2055" s="180">
        <f>IF(V2055&gt;0,INDEX(Scope_Labor_Rates!$R$6:$R$46,V2055-5),1)</f>
        <v>1</v>
      </c>
      <c r="AA2055" s="231">
        <f t="shared" si="288"/>
        <v>0</v>
      </c>
      <c r="AB2055" t="str">
        <f t="shared" si="289"/>
        <v/>
      </c>
      <c r="AC2055" s="178" t="str">
        <f t="shared" si="290"/>
        <v/>
      </c>
      <c r="AD2055" s="181">
        <f t="shared" si="291"/>
        <v>0</v>
      </c>
      <c r="AE2055" s="178">
        <f>IF(V2055&gt;0,P2055*INDEX(Scope_Labor_Rates!$E$6:$E$46,V2055-5),0)</f>
        <v>0</v>
      </c>
      <c r="AF2055" s="181">
        <f>IF(V2055&gt;0,AE2055*INDEX(Scope_Labor_Rates!$D$6:$D$46,V2055-5)*AA2055,0)</f>
        <v>0</v>
      </c>
      <c r="AG2055" s="178">
        <f>IF(V2055&gt;0,P2055*INDEX(Scope_Labor_Rates!$G$6:$G$46,V2055-5),0)</f>
        <v>0</v>
      </c>
      <c r="AH2055" s="181">
        <f>IF(V2055&gt;0,AG2055*INDEX(Scope_Labor_Rates!$F$6:$F$46,V2055-5)*AA2055,0)</f>
        <v>0</v>
      </c>
      <c r="AI2055" s="178">
        <f>IF(V2055&gt;0,P2055*INDEX(Scope_Labor_Rates!$I$6:$I$46,V2055-5),0)</f>
        <v>0</v>
      </c>
      <c r="AJ2055" s="181">
        <f>IF(V2055&gt;0,AI2055*INDEX(Scope_Labor_Rates!$H$6:$H$46,V2055-5)*AA2055,0)</f>
        <v>0</v>
      </c>
      <c r="AK2055" s="178">
        <f>IF(V2055&gt;0,P2055*INDEX(Scope_Labor_Rates!$K$6:$K$46,V2055-5),0)</f>
        <v>0</v>
      </c>
      <c r="AL2055" s="181">
        <f>IF(V2055&gt;0,AK2055*INDEX(Scope_Labor_Rates!$J$6:$J$46,V2055-5)*AA2055,0)</f>
        <v>0</v>
      </c>
      <c r="AM2055" s="178">
        <f>IF(V2055&gt;0,P2055*INDEX(Scope_Labor_Rates!$M$6:$M$46,V2055-5),0)</f>
        <v>0</v>
      </c>
      <c r="AN2055" s="178">
        <f>IF(V2055&gt;0,AM2055*INDEX(Scope_Labor_Rates!$L$6:$L$46,V2055-5)*AA2055,0)</f>
        <v>0</v>
      </c>
      <c r="AO2055" s="178">
        <f>IF(V2055&gt;0,P2055*INDEX(Scope_Labor_Rates!$O$6:$O$46,V2055-5)*AA2055,0)</f>
        <v>0</v>
      </c>
      <c r="AP2055" s="181">
        <f>IF(V2055&gt;0,P2055*INDEX(Scope_Labor_Rates!$Q$6:$Q$46,V2055-5)*AA2055,0)</f>
        <v>0</v>
      </c>
      <c r="AQ2055" s="178">
        <f t="shared" si="292"/>
        <v>0</v>
      </c>
      <c r="AR2055" s="178">
        <f t="shared" si="293"/>
        <v>0</v>
      </c>
      <c r="AS2055" s="178">
        <f t="shared" si="294"/>
        <v>0</v>
      </c>
      <c r="AT2055" s="178">
        <f t="shared" si="295"/>
        <v>0</v>
      </c>
      <c r="AU2055">
        <f t="shared" si="296"/>
        <v>0</v>
      </c>
    </row>
    <row r="2056" spans="1:47">
      <c r="A2056" t="str">
        <f>IF(All_Tasks!A2056="","",All_Tasks!A2056)</f>
        <v/>
      </c>
      <c r="B2056" t="str">
        <f>IF(All_Tasks!B2056="","",All_Tasks!B2056)</f>
        <v/>
      </c>
      <c r="C2056" t="str">
        <f>IF(All_Tasks!C2056="","",All_Tasks!C2056)</f>
        <v/>
      </c>
      <c r="D2056" t="str">
        <f>IF(All_Tasks!D2056="","",All_Tasks!D2056)</f>
        <v/>
      </c>
      <c r="E2056" t="str">
        <f>IF(All_Tasks!V2056&lt;&gt;"",All_Tasks!V2056,IF(All_Tasks!E2056&lt;&gt;"",All_Tasks!E2056,""))</f>
        <v/>
      </c>
      <c r="F2056" t="str">
        <f>IF(All_Tasks!F2056="","",All_Tasks!F2056)</f>
        <v/>
      </c>
      <c r="G2056" t="str">
        <f>IF(All_Tasks!G2056="","",All_Tasks!G2056)</f>
        <v/>
      </c>
      <c r="H2056" s="231" t="str">
        <f>IF(All_Tasks!H2056="","",All_Tasks!H2056)</f>
        <v/>
      </c>
      <c r="I2056" t="str">
        <f>IF(All_Tasks!I2056="","",All_Tasks!I2056)</f>
        <v/>
      </c>
      <c r="J2056" t="str">
        <f>IF(All_Tasks!J2056="","",All_Tasks!J2056)</f>
        <v/>
      </c>
      <c r="K2056" t="str">
        <f>IF(All_Tasks!K2056="","",All_Tasks!K2056)</f>
        <v/>
      </c>
      <c r="L2056" s="231" t="str">
        <f>IF(All_Tasks!L2056="","",All_Tasks!L2056)</f>
        <v/>
      </c>
      <c r="M2056" t="str">
        <f>IF(All_Tasks!M2056="","",All_Tasks!M2056)</f>
        <v/>
      </c>
      <c r="N2056" t="str">
        <f>IF(All_Tasks!N2056="","",All_Tasks!N2056)</f>
        <v/>
      </c>
      <c r="O2056" t="str">
        <f>IF(All_Tasks!O2056="","",All_Tasks!O2056)</f>
        <v/>
      </c>
      <c r="P2056" s="181">
        <f>IF(All_Tasks!P2056="",0,All_Tasks!P2056)</f>
        <v>0</v>
      </c>
      <c r="Q2056" s="181">
        <f>IF(All_Tasks!Q2056="",0,All_Tasks!Q2056)</f>
        <v>0</v>
      </c>
      <c r="R2056" s="181">
        <f>IF(All_Tasks!R2056="",0,All_Tasks!R2056)</f>
        <v>0</v>
      </c>
      <c r="S2056" s="181" t="str">
        <f>IF(All_Tasks!S2056="","",All_Tasks!S2056)</f>
        <v/>
      </c>
      <c r="T2056" t="str">
        <f>IF(All_Tasks!T2056="","",All_Tasks!T2056)</f>
        <v/>
      </c>
      <c r="U2056" t="str">
        <f>IF(All_Tasks!U2056="","",All_Tasks!U2056)</f>
        <v/>
      </c>
      <c r="V2056">
        <f>IF(A2056="",0,IFERROR(MATCH(A2056,Scope_Labor_Rates!$A$6:$A$46,0)+5,0))</f>
        <v>0</v>
      </c>
      <c r="W2056" s="178">
        <f>IF(V2056&gt;0,INDEX(Scope_Labor_Rates!$C$6:$C$46,V2056-5),0)</f>
        <v>0</v>
      </c>
      <c r="X2056" s="178">
        <f>IF(V2056&gt;0,INDEX(Scope_Labor_Rates!$C$6:$C$46,V2056-5),0)</f>
        <v>0</v>
      </c>
      <c r="Y2056" s="180">
        <f>IF(V2056&gt;0,INDEX(Scope_Labor_Rates!$S$6:$S$46,V2056-5),0)</f>
        <v>0</v>
      </c>
      <c r="Z2056" s="180">
        <f>IF(V2056&gt;0,INDEX(Scope_Labor_Rates!$R$6:$R$46,V2056-5),1)</f>
        <v>1</v>
      </c>
      <c r="AA2056" s="231">
        <f t="shared" si="288"/>
        <v>0</v>
      </c>
      <c r="AB2056" t="str">
        <f t="shared" si="289"/>
        <v/>
      </c>
      <c r="AC2056" s="178" t="str">
        <f t="shared" si="290"/>
        <v/>
      </c>
      <c r="AD2056" s="181">
        <f t="shared" si="291"/>
        <v>0</v>
      </c>
      <c r="AE2056" s="178">
        <f>IF(V2056&gt;0,P2056*INDEX(Scope_Labor_Rates!$E$6:$E$46,V2056-5),0)</f>
        <v>0</v>
      </c>
      <c r="AF2056" s="181">
        <f>IF(V2056&gt;0,AE2056*INDEX(Scope_Labor_Rates!$D$6:$D$46,V2056-5)*AA2056,0)</f>
        <v>0</v>
      </c>
      <c r="AG2056" s="178">
        <f>IF(V2056&gt;0,P2056*INDEX(Scope_Labor_Rates!$G$6:$G$46,V2056-5),0)</f>
        <v>0</v>
      </c>
      <c r="AH2056" s="181">
        <f>IF(V2056&gt;0,AG2056*INDEX(Scope_Labor_Rates!$F$6:$F$46,V2056-5)*AA2056,0)</f>
        <v>0</v>
      </c>
      <c r="AI2056" s="178">
        <f>IF(V2056&gt;0,P2056*INDEX(Scope_Labor_Rates!$I$6:$I$46,V2056-5),0)</f>
        <v>0</v>
      </c>
      <c r="AJ2056" s="181">
        <f>IF(V2056&gt;0,AI2056*INDEX(Scope_Labor_Rates!$H$6:$H$46,V2056-5)*AA2056,0)</f>
        <v>0</v>
      </c>
      <c r="AK2056" s="178">
        <f>IF(V2056&gt;0,P2056*INDEX(Scope_Labor_Rates!$K$6:$K$46,V2056-5),0)</f>
        <v>0</v>
      </c>
      <c r="AL2056" s="181">
        <f>IF(V2056&gt;0,AK2056*INDEX(Scope_Labor_Rates!$J$6:$J$46,V2056-5)*AA2056,0)</f>
        <v>0</v>
      </c>
      <c r="AM2056" s="178">
        <f>IF(V2056&gt;0,P2056*INDEX(Scope_Labor_Rates!$M$6:$M$46,V2056-5),0)</f>
        <v>0</v>
      </c>
      <c r="AN2056" s="178">
        <f>IF(V2056&gt;0,AM2056*INDEX(Scope_Labor_Rates!$L$6:$L$46,V2056-5)*AA2056,0)</f>
        <v>0</v>
      </c>
      <c r="AO2056" s="178">
        <f>IF(V2056&gt;0,P2056*INDEX(Scope_Labor_Rates!$O$6:$O$46,V2056-5)*AA2056,0)</f>
        <v>0</v>
      </c>
      <c r="AP2056" s="181">
        <f>IF(V2056&gt;0,P2056*INDEX(Scope_Labor_Rates!$Q$6:$Q$46,V2056-5)*AA2056,0)</f>
        <v>0</v>
      </c>
      <c r="AQ2056" s="178">
        <f t="shared" si="292"/>
        <v>0</v>
      </c>
      <c r="AR2056" s="178">
        <f t="shared" si="293"/>
        <v>0</v>
      </c>
      <c r="AS2056" s="178">
        <f t="shared" si="294"/>
        <v>0</v>
      </c>
      <c r="AT2056" s="178">
        <f t="shared" si="295"/>
        <v>0</v>
      </c>
      <c r="AU2056">
        <f t="shared" si="296"/>
        <v>0</v>
      </c>
    </row>
    <row r="2057" spans="1:47">
      <c r="A2057" t="str">
        <f>IF(All_Tasks!A2057="","",All_Tasks!A2057)</f>
        <v/>
      </c>
      <c r="B2057" t="str">
        <f>IF(All_Tasks!B2057="","",All_Tasks!B2057)</f>
        <v/>
      </c>
      <c r="C2057" t="str">
        <f>IF(All_Tasks!C2057="","",All_Tasks!C2057)</f>
        <v/>
      </c>
      <c r="D2057" t="str">
        <f>IF(All_Tasks!D2057="","",All_Tasks!D2057)</f>
        <v/>
      </c>
      <c r="E2057" t="str">
        <f>IF(All_Tasks!V2057&lt;&gt;"",All_Tasks!V2057,IF(All_Tasks!E2057&lt;&gt;"",All_Tasks!E2057,""))</f>
        <v/>
      </c>
      <c r="F2057" t="str">
        <f>IF(All_Tasks!F2057="","",All_Tasks!F2057)</f>
        <v/>
      </c>
      <c r="G2057" t="str">
        <f>IF(All_Tasks!G2057="","",All_Tasks!G2057)</f>
        <v/>
      </c>
      <c r="H2057" s="231" t="str">
        <f>IF(All_Tasks!H2057="","",All_Tasks!H2057)</f>
        <v/>
      </c>
      <c r="I2057" t="str">
        <f>IF(All_Tasks!I2057="","",All_Tasks!I2057)</f>
        <v/>
      </c>
      <c r="J2057" t="str">
        <f>IF(All_Tasks!J2057="","",All_Tasks!J2057)</f>
        <v/>
      </c>
      <c r="K2057" t="str">
        <f>IF(All_Tasks!K2057="","",All_Tasks!K2057)</f>
        <v/>
      </c>
      <c r="L2057" s="231" t="str">
        <f>IF(All_Tasks!L2057="","",All_Tasks!L2057)</f>
        <v/>
      </c>
      <c r="M2057" t="str">
        <f>IF(All_Tasks!M2057="","",All_Tasks!M2057)</f>
        <v/>
      </c>
      <c r="N2057" t="str">
        <f>IF(All_Tasks!N2057="","",All_Tasks!N2057)</f>
        <v/>
      </c>
      <c r="O2057" t="str">
        <f>IF(All_Tasks!O2057="","",All_Tasks!O2057)</f>
        <v/>
      </c>
      <c r="P2057" s="181">
        <f>IF(All_Tasks!P2057="",0,All_Tasks!P2057)</f>
        <v>0</v>
      </c>
      <c r="Q2057" s="181">
        <f>IF(All_Tasks!Q2057="",0,All_Tasks!Q2057)</f>
        <v>0</v>
      </c>
      <c r="R2057" s="181">
        <f>IF(All_Tasks!R2057="",0,All_Tasks!R2057)</f>
        <v>0</v>
      </c>
      <c r="S2057" s="181" t="str">
        <f>IF(All_Tasks!S2057="","",All_Tasks!S2057)</f>
        <v/>
      </c>
      <c r="T2057" t="str">
        <f>IF(All_Tasks!T2057="","",All_Tasks!T2057)</f>
        <v/>
      </c>
      <c r="U2057" t="str">
        <f>IF(All_Tasks!U2057="","",All_Tasks!U2057)</f>
        <v/>
      </c>
      <c r="V2057">
        <f>IF(A2057="",0,IFERROR(MATCH(A2057,Scope_Labor_Rates!$A$6:$A$46,0)+5,0))</f>
        <v>0</v>
      </c>
      <c r="W2057" s="178">
        <f>IF(V2057&gt;0,INDEX(Scope_Labor_Rates!$C$6:$C$46,V2057-5),0)</f>
        <v>0</v>
      </c>
      <c r="X2057" s="178">
        <f>IF(V2057&gt;0,INDEX(Scope_Labor_Rates!$C$6:$C$46,V2057-5),0)</f>
        <v>0</v>
      </c>
      <c r="Y2057" s="180">
        <f>IF(V2057&gt;0,INDEX(Scope_Labor_Rates!$S$6:$S$46,V2057-5),0)</f>
        <v>0</v>
      </c>
      <c r="Z2057" s="180">
        <f>IF(V2057&gt;0,INDEX(Scope_Labor_Rates!$R$6:$R$46,V2057-5),1)</f>
        <v>1</v>
      </c>
      <c r="AA2057" s="231">
        <f t="shared" si="288"/>
        <v>0</v>
      </c>
      <c r="AB2057" t="str">
        <f t="shared" si="289"/>
        <v/>
      </c>
      <c r="AC2057" s="178" t="str">
        <f t="shared" si="290"/>
        <v/>
      </c>
      <c r="AD2057" s="181">
        <f t="shared" si="291"/>
        <v>0</v>
      </c>
      <c r="AE2057" s="178">
        <f>IF(V2057&gt;0,P2057*INDEX(Scope_Labor_Rates!$E$6:$E$46,V2057-5),0)</f>
        <v>0</v>
      </c>
      <c r="AF2057" s="181">
        <f>IF(V2057&gt;0,AE2057*INDEX(Scope_Labor_Rates!$D$6:$D$46,V2057-5)*AA2057,0)</f>
        <v>0</v>
      </c>
      <c r="AG2057" s="178">
        <f>IF(V2057&gt;0,P2057*INDEX(Scope_Labor_Rates!$G$6:$G$46,V2057-5),0)</f>
        <v>0</v>
      </c>
      <c r="AH2057" s="181">
        <f>IF(V2057&gt;0,AG2057*INDEX(Scope_Labor_Rates!$F$6:$F$46,V2057-5)*AA2057,0)</f>
        <v>0</v>
      </c>
      <c r="AI2057" s="178">
        <f>IF(V2057&gt;0,P2057*INDEX(Scope_Labor_Rates!$I$6:$I$46,V2057-5),0)</f>
        <v>0</v>
      </c>
      <c r="AJ2057" s="181">
        <f>IF(V2057&gt;0,AI2057*INDEX(Scope_Labor_Rates!$H$6:$H$46,V2057-5)*AA2057,0)</f>
        <v>0</v>
      </c>
      <c r="AK2057" s="178">
        <f>IF(V2057&gt;0,P2057*INDEX(Scope_Labor_Rates!$K$6:$K$46,V2057-5),0)</f>
        <v>0</v>
      </c>
      <c r="AL2057" s="181">
        <f>IF(V2057&gt;0,AK2057*INDEX(Scope_Labor_Rates!$J$6:$J$46,V2057-5)*AA2057,0)</f>
        <v>0</v>
      </c>
      <c r="AM2057" s="178">
        <f>IF(V2057&gt;0,P2057*INDEX(Scope_Labor_Rates!$M$6:$M$46,V2057-5),0)</f>
        <v>0</v>
      </c>
      <c r="AN2057" s="178">
        <f>IF(V2057&gt;0,AM2057*INDEX(Scope_Labor_Rates!$L$6:$L$46,V2057-5)*AA2057,0)</f>
        <v>0</v>
      </c>
      <c r="AO2057" s="178">
        <f>IF(V2057&gt;0,P2057*INDEX(Scope_Labor_Rates!$O$6:$O$46,V2057-5)*AA2057,0)</f>
        <v>0</v>
      </c>
      <c r="AP2057" s="181">
        <f>IF(V2057&gt;0,P2057*INDEX(Scope_Labor_Rates!$Q$6:$Q$46,V2057-5)*AA2057,0)</f>
        <v>0</v>
      </c>
      <c r="AQ2057" s="178">
        <f t="shared" si="292"/>
        <v>0</v>
      </c>
      <c r="AR2057" s="178">
        <f t="shared" si="293"/>
        <v>0</v>
      </c>
      <c r="AS2057" s="178">
        <f t="shared" si="294"/>
        <v>0</v>
      </c>
      <c r="AT2057" s="178">
        <f t="shared" si="295"/>
        <v>0</v>
      </c>
      <c r="AU2057">
        <f t="shared" si="296"/>
        <v>0</v>
      </c>
    </row>
    <row r="2058" spans="1:47">
      <c r="A2058" t="str">
        <f>IF(All_Tasks!A2058="","",All_Tasks!A2058)</f>
        <v/>
      </c>
      <c r="B2058" t="str">
        <f>IF(All_Tasks!B2058="","",All_Tasks!B2058)</f>
        <v/>
      </c>
      <c r="C2058" t="str">
        <f>IF(All_Tasks!C2058="","",All_Tasks!C2058)</f>
        <v/>
      </c>
      <c r="D2058" t="str">
        <f>IF(All_Tasks!D2058="","",All_Tasks!D2058)</f>
        <v/>
      </c>
      <c r="E2058" t="str">
        <f>IF(All_Tasks!V2058&lt;&gt;"",All_Tasks!V2058,IF(All_Tasks!E2058&lt;&gt;"",All_Tasks!E2058,""))</f>
        <v/>
      </c>
      <c r="F2058" t="str">
        <f>IF(All_Tasks!F2058="","",All_Tasks!F2058)</f>
        <v/>
      </c>
      <c r="G2058" t="str">
        <f>IF(All_Tasks!G2058="","",All_Tasks!G2058)</f>
        <v/>
      </c>
      <c r="H2058" s="231" t="str">
        <f>IF(All_Tasks!H2058="","",All_Tasks!H2058)</f>
        <v/>
      </c>
      <c r="I2058" t="str">
        <f>IF(All_Tasks!I2058="","",All_Tasks!I2058)</f>
        <v/>
      </c>
      <c r="J2058" t="str">
        <f>IF(All_Tasks!J2058="","",All_Tasks!J2058)</f>
        <v/>
      </c>
      <c r="K2058" t="str">
        <f>IF(All_Tasks!K2058="","",All_Tasks!K2058)</f>
        <v/>
      </c>
      <c r="L2058" s="231" t="str">
        <f>IF(All_Tasks!L2058="","",All_Tasks!L2058)</f>
        <v/>
      </c>
      <c r="M2058" t="str">
        <f>IF(All_Tasks!M2058="","",All_Tasks!M2058)</f>
        <v/>
      </c>
      <c r="N2058" t="str">
        <f>IF(All_Tasks!N2058="","",All_Tasks!N2058)</f>
        <v/>
      </c>
      <c r="O2058" t="str">
        <f>IF(All_Tasks!O2058="","",All_Tasks!O2058)</f>
        <v/>
      </c>
      <c r="P2058" s="181">
        <f>IF(All_Tasks!P2058="",0,All_Tasks!P2058)</f>
        <v>0</v>
      </c>
      <c r="Q2058" s="181">
        <f>IF(All_Tasks!Q2058="",0,All_Tasks!Q2058)</f>
        <v>0</v>
      </c>
      <c r="R2058" s="181">
        <f>IF(All_Tasks!R2058="",0,All_Tasks!R2058)</f>
        <v>0</v>
      </c>
      <c r="S2058" s="181" t="str">
        <f>IF(All_Tasks!S2058="","",All_Tasks!S2058)</f>
        <v/>
      </c>
      <c r="T2058" t="str">
        <f>IF(All_Tasks!T2058="","",All_Tasks!T2058)</f>
        <v/>
      </c>
      <c r="U2058" t="str">
        <f>IF(All_Tasks!U2058="","",All_Tasks!U2058)</f>
        <v/>
      </c>
      <c r="V2058">
        <f>IF(A2058="",0,IFERROR(MATCH(A2058,Scope_Labor_Rates!$A$6:$A$46,0)+5,0))</f>
        <v>0</v>
      </c>
      <c r="W2058" s="178">
        <f>IF(V2058&gt;0,INDEX(Scope_Labor_Rates!$C$6:$C$46,V2058-5),0)</f>
        <v>0</v>
      </c>
      <c r="X2058" s="178">
        <f>IF(V2058&gt;0,INDEX(Scope_Labor_Rates!$C$6:$C$46,V2058-5),0)</f>
        <v>0</v>
      </c>
      <c r="Y2058" s="180">
        <f>IF(V2058&gt;0,INDEX(Scope_Labor_Rates!$S$6:$S$46,V2058-5),0)</f>
        <v>0</v>
      </c>
      <c r="Z2058" s="180">
        <f>IF(V2058&gt;0,INDEX(Scope_Labor_Rates!$R$6:$R$46,V2058-5),1)</f>
        <v>1</v>
      </c>
      <c r="AA2058" s="231">
        <f t="shared" si="288"/>
        <v>0</v>
      </c>
      <c r="AB2058" t="str">
        <f t="shared" si="289"/>
        <v/>
      </c>
      <c r="AC2058" s="178" t="str">
        <f t="shared" si="290"/>
        <v/>
      </c>
      <c r="AD2058" s="181">
        <f t="shared" si="291"/>
        <v>0</v>
      </c>
      <c r="AE2058" s="178">
        <f>IF(V2058&gt;0,P2058*INDEX(Scope_Labor_Rates!$E$6:$E$46,V2058-5),0)</f>
        <v>0</v>
      </c>
      <c r="AF2058" s="181">
        <f>IF(V2058&gt;0,AE2058*INDEX(Scope_Labor_Rates!$D$6:$D$46,V2058-5)*AA2058,0)</f>
        <v>0</v>
      </c>
      <c r="AG2058" s="178">
        <f>IF(V2058&gt;0,P2058*INDEX(Scope_Labor_Rates!$G$6:$G$46,V2058-5),0)</f>
        <v>0</v>
      </c>
      <c r="AH2058" s="181">
        <f>IF(V2058&gt;0,AG2058*INDEX(Scope_Labor_Rates!$F$6:$F$46,V2058-5)*AA2058,0)</f>
        <v>0</v>
      </c>
      <c r="AI2058" s="178">
        <f>IF(V2058&gt;0,P2058*INDEX(Scope_Labor_Rates!$I$6:$I$46,V2058-5),0)</f>
        <v>0</v>
      </c>
      <c r="AJ2058" s="181">
        <f>IF(V2058&gt;0,AI2058*INDEX(Scope_Labor_Rates!$H$6:$H$46,V2058-5)*AA2058,0)</f>
        <v>0</v>
      </c>
      <c r="AK2058" s="178">
        <f>IF(V2058&gt;0,P2058*INDEX(Scope_Labor_Rates!$K$6:$K$46,V2058-5),0)</f>
        <v>0</v>
      </c>
      <c r="AL2058" s="181">
        <f>IF(V2058&gt;0,AK2058*INDEX(Scope_Labor_Rates!$J$6:$J$46,V2058-5)*AA2058,0)</f>
        <v>0</v>
      </c>
      <c r="AM2058" s="178">
        <f>IF(V2058&gt;0,P2058*INDEX(Scope_Labor_Rates!$M$6:$M$46,V2058-5),0)</f>
        <v>0</v>
      </c>
      <c r="AN2058" s="178">
        <f>IF(V2058&gt;0,AM2058*INDEX(Scope_Labor_Rates!$L$6:$L$46,V2058-5)*AA2058,0)</f>
        <v>0</v>
      </c>
      <c r="AO2058" s="178">
        <f>IF(V2058&gt;0,P2058*INDEX(Scope_Labor_Rates!$O$6:$O$46,V2058-5)*AA2058,0)</f>
        <v>0</v>
      </c>
      <c r="AP2058" s="181">
        <f>IF(V2058&gt;0,P2058*INDEX(Scope_Labor_Rates!$Q$6:$Q$46,V2058-5)*AA2058,0)</f>
        <v>0</v>
      </c>
      <c r="AQ2058" s="178">
        <f t="shared" si="292"/>
        <v>0</v>
      </c>
      <c r="AR2058" s="178">
        <f t="shared" si="293"/>
        <v>0</v>
      </c>
      <c r="AS2058" s="178">
        <f t="shared" si="294"/>
        <v>0</v>
      </c>
      <c r="AT2058" s="178">
        <f t="shared" si="295"/>
        <v>0</v>
      </c>
      <c r="AU2058">
        <f t="shared" si="296"/>
        <v>0</v>
      </c>
    </row>
    <row r="2059" spans="1:47">
      <c r="A2059" t="str">
        <f>IF(All_Tasks!A2059="","",All_Tasks!A2059)</f>
        <v/>
      </c>
      <c r="B2059" t="str">
        <f>IF(All_Tasks!B2059="","",All_Tasks!B2059)</f>
        <v/>
      </c>
      <c r="C2059" t="str">
        <f>IF(All_Tasks!C2059="","",All_Tasks!C2059)</f>
        <v/>
      </c>
      <c r="D2059" t="str">
        <f>IF(All_Tasks!D2059="","",All_Tasks!D2059)</f>
        <v/>
      </c>
      <c r="E2059" t="str">
        <f>IF(All_Tasks!V2059&lt;&gt;"",All_Tasks!V2059,IF(All_Tasks!E2059&lt;&gt;"",All_Tasks!E2059,""))</f>
        <v/>
      </c>
      <c r="F2059" t="str">
        <f>IF(All_Tasks!F2059="","",All_Tasks!F2059)</f>
        <v/>
      </c>
      <c r="G2059" t="str">
        <f>IF(All_Tasks!G2059="","",All_Tasks!G2059)</f>
        <v/>
      </c>
      <c r="H2059" s="231" t="str">
        <f>IF(All_Tasks!H2059="","",All_Tasks!H2059)</f>
        <v/>
      </c>
      <c r="I2059" t="str">
        <f>IF(All_Tasks!I2059="","",All_Tasks!I2059)</f>
        <v/>
      </c>
      <c r="J2059" t="str">
        <f>IF(All_Tasks!J2059="","",All_Tasks!J2059)</f>
        <v/>
      </c>
      <c r="K2059" t="str">
        <f>IF(All_Tasks!K2059="","",All_Tasks!K2059)</f>
        <v/>
      </c>
      <c r="L2059" s="231" t="str">
        <f>IF(All_Tasks!L2059="","",All_Tasks!L2059)</f>
        <v/>
      </c>
      <c r="M2059" t="str">
        <f>IF(All_Tasks!M2059="","",All_Tasks!M2059)</f>
        <v/>
      </c>
      <c r="N2059" t="str">
        <f>IF(All_Tasks!N2059="","",All_Tasks!N2059)</f>
        <v/>
      </c>
      <c r="O2059" t="str">
        <f>IF(All_Tasks!O2059="","",All_Tasks!O2059)</f>
        <v/>
      </c>
      <c r="P2059" s="181">
        <f>IF(All_Tasks!P2059="",0,All_Tasks!P2059)</f>
        <v>0</v>
      </c>
      <c r="Q2059" s="181">
        <f>IF(All_Tasks!Q2059="",0,All_Tasks!Q2059)</f>
        <v>0</v>
      </c>
      <c r="R2059" s="181">
        <f>IF(All_Tasks!R2059="",0,All_Tasks!R2059)</f>
        <v>0</v>
      </c>
      <c r="S2059" s="181" t="str">
        <f>IF(All_Tasks!S2059="","",All_Tasks!S2059)</f>
        <v/>
      </c>
      <c r="T2059" t="str">
        <f>IF(All_Tasks!T2059="","",All_Tasks!T2059)</f>
        <v/>
      </c>
      <c r="U2059" t="str">
        <f>IF(All_Tasks!U2059="","",All_Tasks!U2059)</f>
        <v/>
      </c>
      <c r="V2059">
        <f>IF(A2059="",0,IFERROR(MATCH(A2059,Scope_Labor_Rates!$A$6:$A$46,0)+5,0))</f>
        <v>0</v>
      </c>
      <c r="W2059" s="178">
        <f>IF(V2059&gt;0,INDEX(Scope_Labor_Rates!$C$6:$C$46,V2059-5),0)</f>
        <v>0</v>
      </c>
      <c r="X2059" s="178">
        <f>IF(V2059&gt;0,INDEX(Scope_Labor_Rates!$C$6:$C$46,V2059-5),0)</f>
        <v>0</v>
      </c>
      <c r="Y2059" s="180">
        <f>IF(V2059&gt;0,INDEX(Scope_Labor_Rates!$S$6:$S$46,V2059-5),0)</f>
        <v>0</v>
      </c>
      <c r="Z2059" s="180">
        <f>IF(V2059&gt;0,INDEX(Scope_Labor_Rates!$R$6:$R$46,V2059-5),1)</f>
        <v>1</v>
      </c>
      <c r="AA2059" s="231">
        <f t="shared" si="288"/>
        <v>0</v>
      </c>
      <c r="AB2059" t="str">
        <f t="shared" si="289"/>
        <v/>
      </c>
      <c r="AC2059" s="178" t="str">
        <f t="shared" si="290"/>
        <v/>
      </c>
      <c r="AD2059" s="181">
        <f t="shared" si="291"/>
        <v>0</v>
      </c>
      <c r="AE2059" s="178">
        <f>IF(V2059&gt;0,P2059*INDEX(Scope_Labor_Rates!$E$6:$E$46,V2059-5),0)</f>
        <v>0</v>
      </c>
      <c r="AF2059" s="181">
        <f>IF(V2059&gt;0,AE2059*INDEX(Scope_Labor_Rates!$D$6:$D$46,V2059-5)*AA2059,0)</f>
        <v>0</v>
      </c>
      <c r="AG2059" s="178">
        <f>IF(V2059&gt;0,P2059*INDEX(Scope_Labor_Rates!$G$6:$G$46,V2059-5),0)</f>
        <v>0</v>
      </c>
      <c r="AH2059" s="181">
        <f>IF(V2059&gt;0,AG2059*INDEX(Scope_Labor_Rates!$F$6:$F$46,V2059-5)*AA2059,0)</f>
        <v>0</v>
      </c>
      <c r="AI2059" s="178">
        <f>IF(V2059&gt;0,P2059*INDEX(Scope_Labor_Rates!$I$6:$I$46,V2059-5),0)</f>
        <v>0</v>
      </c>
      <c r="AJ2059" s="181">
        <f>IF(V2059&gt;0,AI2059*INDEX(Scope_Labor_Rates!$H$6:$H$46,V2059-5)*AA2059,0)</f>
        <v>0</v>
      </c>
      <c r="AK2059" s="178">
        <f>IF(V2059&gt;0,P2059*INDEX(Scope_Labor_Rates!$K$6:$K$46,V2059-5),0)</f>
        <v>0</v>
      </c>
      <c r="AL2059" s="181">
        <f>IF(V2059&gt;0,AK2059*INDEX(Scope_Labor_Rates!$J$6:$J$46,V2059-5)*AA2059,0)</f>
        <v>0</v>
      </c>
      <c r="AM2059" s="178">
        <f>IF(V2059&gt;0,P2059*INDEX(Scope_Labor_Rates!$M$6:$M$46,V2059-5),0)</f>
        <v>0</v>
      </c>
      <c r="AN2059" s="178">
        <f>IF(V2059&gt;0,AM2059*INDEX(Scope_Labor_Rates!$L$6:$L$46,V2059-5)*AA2059,0)</f>
        <v>0</v>
      </c>
      <c r="AO2059" s="178">
        <f>IF(V2059&gt;0,P2059*INDEX(Scope_Labor_Rates!$O$6:$O$46,V2059-5)*AA2059,0)</f>
        <v>0</v>
      </c>
      <c r="AP2059" s="181">
        <f>IF(V2059&gt;0,P2059*INDEX(Scope_Labor_Rates!$Q$6:$Q$46,V2059-5)*AA2059,0)</f>
        <v>0</v>
      </c>
      <c r="AQ2059" s="178">
        <f t="shared" si="292"/>
        <v>0</v>
      </c>
      <c r="AR2059" s="178">
        <f t="shared" si="293"/>
        <v>0</v>
      </c>
      <c r="AS2059" s="178">
        <f t="shared" si="294"/>
        <v>0</v>
      </c>
      <c r="AT2059" s="178">
        <f t="shared" si="295"/>
        <v>0</v>
      </c>
      <c r="AU2059">
        <f t="shared" si="296"/>
        <v>0</v>
      </c>
    </row>
    <row r="2060" spans="1:47">
      <c r="A2060" t="str">
        <f>IF(All_Tasks!A2060="","",All_Tasks!A2060)</f>
        <v/>
      </c>
      <c r="B2060" t="str">
        <f>IF(All_Tasks!B2060="","",All_Tasks!B2060)</f>
        <v/>
      </c>
      <c r="C2060" t="str">
        <f>IF(All_Tasks!C2060="","",All_Tasks!C2060)</f>
        <v/>
      </c>
      <c r="D2060" t="str">
        <f>IF(All_Tasks!D2060="","",All_Tasks!D2060)</f>
        <v/>
      </c>
      <c r="E2060" t="str">
        <f>IF(All_Tasks!V2060&lt;&gt;"",All_Tasks!V2060,IF(All_Tasks!E2060&lt;&gt;"",All_Tasks!E2060,""))</f>
        <v/>
      </c>
      <c r="F2060" t="str">
        <f>IF(All_Tasks!F2060="","",All_Tasks!F2060)</f>
        <v/>
      </c>
      <c r="G2060" t="str">
        <f>IF(All_Tasks!G2060="","",All_Tasks!G2060)</f>
        <v/>
      </c>
      <c r="H2060" s="231" t="str">
        <f>IF(All_Tasks!H2060="","",All_Tasks!H2060)</f>
        <v/>
      </c>
      <c r="I2060" t="str">
        <f>IF(All_Tasks!I2060="","",All_Tasks!I2060)</f>
        <v/>
      </c>
      <c r="J2060" t="str">
        <f>IF(All_Tasks!J2060="","",All_Tasks!J2060)</f>
        <v/>
      </c>
      <c r="K2060" t="str">
        <f>IF(All_Tasks!K2060="","",All_Tasks!K2060)</f>
        <v/>
      </c>
      <c r="L2060" s="231" t="str">
        <f>IF(All_Tasks!L2060="","",All_Tasks!L2060)</f>
        <v/>
      </c>
      <c r="M2060" t="str">
        <f>IF(All_Tasks!M2060="","",All_Tasks!M2060)</f>
        <v/>
      </c>
      <c r="N2060" t="str">
        <f>IF(All_Tasks!N2060="","",All_Tasks!N2060)</f>
        <v/>
      </c>
      <c r="O2060" t="str">
        <f>IF(All_Tasks!O2060="","",All_Tasks!O2060)</f>
        <v/>
      </c>
      <c r="P2060" s="181">
        <f>IF(All_Tasks!P2060="",0,All_Tasks!P2060)</f>
        <v>0</v>
      </c>
      <c r="Q2060" s="181">
        <f>IF(All_Tasks!Q2060="",0,All_Tasks!Q2060)</f>
        <v>0</v>
      </c>
      <c r="R2060" s="181">
        <f>IF(All_Tasks!R2060="",0,All_Tasks!R2060)</f>
        <v>0</v>
      </c>
      <c r="S2060" s="181" t="str">
        <f>IF(All_Tasks!S2060="","",All_Tasks!S2060)</f>
        <v/>
      </c>
      <c r="T2060" t="str">
        <f>IF(All_Tasks!T2060="","",All_Tasks!T2060)</f>
        <v/>
      </c>
      <c r="U2060" t="str">
        <f>IF(All_Tasks!U2060="","",All_Tasks!U2060)</f>
        <v/>
      </c>
      <c r="V2060">
        <f>IF(A2060="",0,IFERROR(MATCH(A2060,Scope_Labor_Rates!$A$6:$A$46,0)+5,0))</f>
        <v>0</v>
      </c>
      <c r="W2060" s="178">
        <f>IF(V2060&gt;0,INDEX(Scope_Labor_Rates!$C$6:$C$46,V2060-5),0)</f>
        <v>0</v>
      </c>
      <c r="X2060" s="178">
        <f>IF(V2060&gt;0,INDEX(Scope_Labor_Rates!$C$6:$C$46,V2060-5),0)</f>
        <v>0</v>
      </c>
      <c r="Y2060" s="180">
        <f>IF(V2060&gt;0,INDEX(Scope_Labor_Rates!$S$6:$S$46,V2060-5),0)</f>
        <v>0</v>
      </c>
      <c r="Z2060" s="180">
        <f>IF(V2060&gt;0,INDEX(Scope_Labor_Rates!$R$6:$R$46,V2060-5),1)</f>
        <v>1</v>
      </c>
      <c r="AA2060" s="231">
        <f t="shared" si="288"/>
        <v>0</v>
      </c>
      <c r="AB2060" t="str">
        <f t="shared" si="289"/>
        <v/>
      </c>
      <c r="AC2060" s="178" t="str">
        <f t="shared" si="290"/>
        <v/>
      </c>
      <c r="AD2060" s="181">
        <f t="shared" si="291"/>
        <v>0</v>
      </c>
      <c r="AE2060" s="178">
        <f>IF(V2060&gt;0,P2060*INDEX(Scope_Labor_Rates!$E$6:$E$46,V2060-5),0)</f>
        <v>0</v>
      </c>
      <c r="AF2060" s="181">
        <f>IF(V2060&gt;0,AE2060*INDEX(Scope_Labor_Rates!$D$6:$D$46,V2060-5)*AA2060,0)</f>
        <v>0</v>
      </c>
      <c r="AG2060" s="178">
        <f>IF(V2060&gt;0,P2060*INDEX(Scope_Labor_Rates!$G$6:$G$46,V2060-5),0)</f>
        <v>0</v>
      </c>
      <c r="AH2060" s="181">
        <f>IF(V2060&gt;0,AG2060*INDEX(Scope_Labor_Rates!$F$6:$F$46,V2060-5)*AA2060,0)</f>
        <v>0</v>
      </c>
      <c r="AI2060" s="178">
        <f>IF(V2060&gt;0,P2060*INDEX(Scope_Labor_Rates!$I$6:$I$46,V2060-5),0)</f>
        <v>0</v>
      </c>
      <c r="AJ2060" s="181">
        <f>IF(V2060&gt;0,AI2060*INDEX(Scope_Labor_Rates!$H$6:$H$46,V2060-5)*AA2060,0)</f>
        <v>0</v>
      </c>
      <c r="AK2060" s="178">
        <f>IF(V2060&gt;0,P2060*INDEX(Scope_Labor_Rates!$K$6:$K$46,V2060-5),0)</f>
        <v>0</v>
      </c>
      <c r="AL2060" s="181">
        <f>IF(V2060&gt;0,AK2060*INDEX(Scope_Labor_Rates!$J$6:$J$46,V2060-5)*AA2060,0)</f>
        <v>0</v>
      </c>
      <c r="AM2060" s="178">
        <f>IF(V2060&gt;0,P2060*INDEX(Scope_Labor_Rates!$M$6:$M$46,V2060-5),0)</f>
        <v>0</v>
      </c>
      <c r="AN2060" s="178">
        <f>IF(V2060&gt;0,AM2060*INDEX(Scope_Labor_Rates!$L$6:$L$46,V2060-5)*AA2060,0)</f>
        <v>0</v>
      </c>
      <c r="AO2060" s="178">
        <f>IF(V2060&gt;0,P2060*INDEX(Scope_Labor_Rates!$O$6:$O$46,V2060-5)*AA2060,0)</f>
        <v>0</v>
      </c>
      <c r="AP2060" s="181">
        <f>IF(V2060&gt;0,P2060*INDEX(Scope_Labor_Rates!$Q$6:$Q$46,V2060-5)*AA2060,0)</f>
        <v>0</v>
      </c>
      <c r="AQ2060" s="178">
        <f t="shared" si="292"/>
        <v>0</v>
      </c>
      <c r="AR2060" s="178">
        <f t="shared" si="293"/>
        <v>0</v>
      </c>
      <c r="AS2060" s="178">
        <f t="shared" si="294"/>
        <v>0</v>
      </c>
      <c r="AT2060" s="178">
        <f t="shared" si="295"/>
        <v>0</v>
      </c>
      <c r="AU2060">
        <f t="shared" si="296"/>
        <v>0</v>
      </c>
    </row>
    <row r="2061" spans="1:47">
      <c r="A2061" t="str">
        <f>IF(All_Tasks!A2061="","",All_Tasks!A2061)</f>
        <v/>
      </c>
      <c r="B2061" t="str">
        <f>IF(All_Tasks!B2061="","",All_Tasks!B2061)</f>
        <v/>
      </c>
      <c r="C2061" t="str">
        <f>IF(All_Tasks!C2061="","",All_Tasks!C2061)</f>
        <v/>
      </c>
      <c r="D2061" t="str">
        <f>IF(All_Tasks!D2061="","",All_Tasks!D2061)</f>
        <v/>
      </c>
      <c r="E2061" t="str">
        <f>IF(All_Tasks!V2061&lt;&gt;"",All_Tasks!V2061,IF(All_Tasks!E2061&lt;&gt;"",All_Tasks!E2061,""))</f>
        <v/>
      </c>
      <c r="F2061" t="str">
        <f>IF(All_Tasks!F2061="","",All_Tasks!F2061)</f>
        <v/>
      </c>
      <c r="G2061" t="str">
        <f>IF(All_Tasks!G2061="","",All_Tasks!G2061)</f>
        <v/>
      </c>
      <c r="H2061" s="231" t="str">
        <f>IF(All_Tasks!H2061="","",All_Tasks!H2061)</f>
        <v/>
      </c>
      <c r="I2061" t="str">
        <f>IF(All_Tasks!I2061="","",All_Tasks!I2061)</f>
        <v/>
      </c>
      <c r="J2061" t="str">
        <f>IF(All_Tasks!J2061="","",All_Tasks!J2061)</f>
        <v/>
      </c>
      <c r="K2061" t="str">
        <f>IF(All_Tasks!K2061="","",All_Tasks!K2061)</f>
        <v/>
      </c>
      <c r="L2061" s="231" t="str">
        <f>IF(All_Tasks!L2061="","",All_Tasks!L2061)</f>
        <v/>
      </c>
      <c r="M2061" t="str">
        <f>IF(All_Tasks!M2061="","",All_Tasks!M2061)</f>
        <v/>
      </c>
      <c r="N2061" t="str">
        <f>IF(All_Tasks!N2061="","",All_Tasks!N2061)</f>
        <v/>
      </c>
      <c r="O2061" t="str">
        <f>IF(All_Tasks!O2061="","",All_Tasks!O2061)</f>
        <v/>
      </c>
      <c r="P2061" s="181">
        <f>IF(All_Tasks!P2061="",0,All_Tasks!P2061)</f>
        <v>0</v>
      </c>
      <c r="Q2061" s="181">
        <f>IF(All_Tasks!Q2061="",0,All_Tasks!Q2061)</f>
        <v>0</v>
      </c>
      <c r="R2061" s="181">
        <f>IF(All_Tasks!R2061="",0,All_Tasks!R2061)</f>
        <v>0</v>
      </c>
      <c r="S2061" s="181" t="str">
        <f>IF(All_Tasks!S2061="","",All_Tasks!S2061)</f>
        <v/>
      </c>
      <c r="T2061" t="str">
        <f>IF(All_Tasks!T2061="","",All_Tasks!T2061)</f>
        <v/>
      </c>
      <c r="U2061" t="str">
        <f>IF(All_Tasks!U2061="","",All_Tasks!U2061)</f>
        <v/>
      </c>
      <c r="V2061">
        <f>IF(A2061="",0,IFERROR(MATCH(A2061,Scope_Labor_Rates!$A$6:$A$46,0)+5,0))</f>
        <v>0</v>
      </c>
      <c r="W2061" s="178">
        <f>IF(V2061&gt;0,INDEX(Scope_Labor_Rates!$C$6:$C$46,V2061-5),0)</f>
        <v>0</v>
      </c>
      <c r="X2061" s="178">
        <f>IF(V2061&gt;0,INDEX(Scope_Labor_Rates!$C$6:$C$46,V2061-5),0)</f>
        <v>0</v>
      </c>
      <c r="Y2061" s="180">
        <f>IF(V2061&gt;0,INDEX(Scope_Labor_Rates!$S$6:$S$46,V2061-5),0)</f>
        <v>0</v>
      </c>
      <c r="Z2061" s="180">
        <f>IF(V2061&gt;0,INDEX(Scope_Labor_Rates!$R$6:$R$46,V2061-5),1)</f>
        <v>1</v>
      </c>
      <c r="AA2061" s="231">
        <f t="shared" si="288"/>
        <v>0</v>
      </c>
      <c r="AB2061" t="str">
        <f t="shared" si="289"/>
        <v/>
      </c>
      <c r="AC2061" s="178" t="str">
        <f t="shared" si="290"/>
        <v/>
      </c>
      <c r="AD2061" s="181">
        <f t="shared" si="291"/>
        <v>0</v>
      </c>
      <c r="AE2061" s="178">
        <f>IF(V2061&gt;0,P2061*INDEX(Scope_Labor_Rates!$E$6:$E$46,V2061-5),0)</f>
        <v>0</v>
      </c>
      <c r="AF2061" s="181">
        <f>IF(V2061&gt;0,AE2061*INDEX(Scope_Labor_Rates!$D$6:$D$46,V2061-5)*AA2061,0)</f>
        <v>0</v>
      </c>
      <c r="AG2061" s="178">
        <f>IF(V2061&gt;0,P2061*INDEX(Scope_Labor_Rates!$G$6:$G$46,V2061-5),0)</f>
        <v>0</v>
      </c>
      <c r="AH2061" s="181">
        <f>IF(V2061&gt;0,AG2061*INDEX(Scope_Labor_Rates!$F$6:$F$46,V2061-5)*AA2061,0)</f>
        <v>0</v>
      </c>
      <c r="AI2061" s="178">
        <f>IF(V2061&gt;0,P2061*INDEX(Scope_Labor_Rates!$I$6:$I$46,V2061-5),0)</f>
        <v>0</v>
      </c>
      <c r="AJ2061" s="181">
        <f>IF(V2061&gt;0,AI2061*INDEX(Scope_Labor_Rates!$H$6:$H$46,V2061-5)*AA2061,0)</f>
        <v>0</v>
      </c>
      <c r="AK2061" s="178">
        <f>IF(V2061&gt;0,P2061*INDEX(Scope_Labor_Rates!$K$6:$K$46,V2061-5),0)</f>
        <v>0</v>
      </c>
      <c r="AL2061" s="181">
        <f>IF(V2061&gt;0,AK2061*INDEX(Scope_Labor_Rates!$J$6:$J$46,V2061-5)*AA2061,0)</f>
        <v>0</v>
      </c>
      <c r="AM2061" s="178">
        <f>IF(V2061&gt;0,P2061*INDEX(Scope_Labor_Rates!$M$6:$M$46,V2061-5),0)</f>
        <v>0</v>
      </c>
      <c r="AN2061" s="178">
        <f>IF(V2061&gt;0,AM2061*INDEX(Scope_Labor_Rates!$L$6:$L$46,V2061-5)*AA2061,0)</f>
        <v>0</v>
      </c>
      <c r="AO2061" s="178">
        <f>IF(V2061&gt;0,P2061*INDEX(Scope_Labor_Rates!$O$6:$O$46,V2061-5)*AA2061,0)</f>
        <v>0</v>
      </c>
      <c r="AP2061" s="181">
        <f>IF(V2061&gt;0,P2061*INDEX(Scope_Labor_Rates!$Q$6:$Q$46,V2061-5)*AA2061,0)</f>
        <v>0</v>
      </c>
      <c r="AQ2061" s="178">
        <f t="shared" si="292"/>
        <v>0</v>
      </c>
      <c r="AR2061" s="178">
        <f t="shared" si="293"/>
        <v>0</v>
      </c>
      <c r="AS2061" s="178">
        <f t="shared" si="294"/>
        <v>0</v>
      </c>
      <c r="AT2061" s="178">
        <f t="shared" si="295"/>
        <v>0</v>
      </c>
      <c r="AU2061">
        <f t="shared" si="296"/>
        <v>0</v>
      </c>
    </row>
    <row r="2062" spans="1:47">
      <c r="A2062" t="str">
        <f>IF(All_Tasks!A2062="","",All_Tasks!A2062)</f>
        <v/>
      </c>
      <c r="B2062" t="str">
        <f>IF(All_Tasks!B2062="","",All_Tasks!B2062)</f>
        <v/>
      </c>
      <c r="C2062" t="str">
        <f>IF(All_Tasks!C2062="","",All_Tasks!C2062)</f>
        <v/>
      </c>
      <c r="D2062" t="str">
        <f>IF(All_Tasks!D2062="","",All_Tasks!D2062)</f>
        <v/>
      </c>
      <c r="E2062" t="str">
        <f>IF(All_Tasks!V2062&lt;&gt;"",All_Tasks!V2062,IF(All_Tasks!E2062&lt;&gt;"",All_Tasks!E2062,""))</f>
        <v/>
      </c>
      <c r="F2062" t="str">
        <f>IF(All_Tasks!F2062="","",All_Tasks!F2062)</f>
        <v/>
      </c>
      <c r="G2062" t="str">
        <f>IF(All_Tasks!G2062="","",All_Tasks!G2062)</f>
        <v/>
      </c>
      <c r="H2062" s="231" t="str">
        <f>IF(All_Tasks!H2062="","",All_Tasks!H2062)</f>
        <v/>
      </c>
      <c r="I2062" t="str">
        <f>IF(All_Tasks!I2062="","",All_Tasks!I2062)</f>
        <v/>
      </c>
      <c r="J2062" t="str">
        <f>IF(All_Tasks!J2062="","",All_Tasks!J2062)</f>
        <v/>
      </c>
      <c r="K2062" t="str">
        <f>IF(All_Tasks!K2062="","",All_Tasks!K2062)</f>
        <v/>
      </c>
      <c r="L2062" s="231" t="str">
        <f>IF(All_Tasks!L2062="","",All_Tasks!L2062)</f>
        <v/>
      </c>
      <c r="M2062" t="str">
        <f>IF(All_Tasks!M2062="","",All_Tasks!M2062)</f>
        <v/>
      </c>
      <c r="N2062" t="str">
        <f>IF(All_Tasks!N2062="","",All_Tasks!N2062)</f>
        <v/>
      </c>
      <c r="O2062" t="str">
        <f>IF(All_Tasks!O2062="","",All_Tasks!O2062)</f>
        <v/>
      </c>
      <c r="P2062" s="181">
        <f>IF(All_Tasks!P2062="",0,All_Tasks!P2062)</f>
        <v>0</v>
      </c>
      <c r="Q2062" s="181">
        <f>IF(All_Tasks!Q2062="",0,All_Tasks!Q2062)</f>
        <v>0</v>
      </c>
      <c r="R2062" s="181">
        <f>IF(All_Tasks!R2062="",0,All_Tasks!R2062)</f>
        <v>0</v>
      </c>
      <c r="S2062" s="181" t="str">
        <f>IF(All_Tasks!S2062="","",All_Tasks!S2062)</f>
        <v/>
      </c>
      <c r="T2062" t="str">
        <f>IF(All_Tasks!T2062="","",All_Tasks!T2062)</f>
        <v/>
      </c>
      <c r="U2062" t="str">
        <f>IF(All_Tasks!U2062="","",All_Tasks!U2062)</f>
        <v/>
      </c>
      <c r="V2062">
        <f>IF(A2062="",0,IFERROR(MATCH(A2062,Scope_Labor_Rates!$A$6:$A$46,0)+5,0))</f>
        <v>0</v>
      </c>
      <c r="W2062" s="178">
        <f>IF(V2062&gt;0,INDEX(Scope_Labor_Rates!$C$6:$C$46,V2062-5),0)</f>
        <v>0</v>
      </c>
      <c r="X2062" s="178">
        <f>IF(V2062&gt;0,INDEX(Scope_Labor_Rates!$C$6:$C$46,V2062-5),0)</f>
        <v>0</v>
      </c>
      <c r="Y2062" s="180">
        <f>IF(V2062&gt;0,INDEX(Scope_Labor_Rates!$S$6:$S$46,V2062-5),0)</f>
        <v>0</v>
      </c>
      <c r="Z2062" s="180">
        <f>IF(V2062&gt;0,INDEX(Scope_Labor_Rates!$R$6:$R$46,V2062-5),1)</f>
        <v>1</v>
      </c>
      <c r="AA2062" s="231">
        <f t="shared" si="288"/>
        <v>0</v>
      </c>
      <c r="AB2062" t="str">
        <f t="shared" si="289"/>
        <v/>
      </c>
      <c r="AC2062" s="178" t="str">
        <f t="shared" si="290"/>
        <v/>
      </c>
      <c r="AD2062" s="181">
        <f t="shared" si="291"/>
        <v>0</v>
      </c>
      <c r="AE2062" s="178">
        <f>IF(V2062&gt;0,P2062*INDEX(Scope_Labor_Rates!$E$6:$E$46,V2062-5),0)</f>
        <v>0</v>
      </c>
      <c r="AF2062" s="181">
        <f>IF(V2062&gt;0,AE2062*INDEX(Scope_Labor_Rates!$D$6:$D$46,V2062-5)*AA2062,0)</f>
        <v>0</v>
      </c>
      <c r="AG2062" s="178">
        <f>IF(V2062&gt;0,P2062*INDEX(Scope_Labor_Rates!$G$6:$G$46,V2062-5),0)</f>
        <v>0</v>
      </c>
      <c r="AH2062" s="181">
        <f>IF(V2062&gt;0,AG2062*INDEX(Scope_Labor_Rates!$F$6:$F$46,V2062-5)*AA2062,0)</f>
        <v>0</v>
      </c>
      <c r="AI2062" s="178">
        <f>IF(V2062&gt;0,P2062*INDEX(Scope_Labor_Rates!$I$6:$I$46,V2062-5),0)</f>
        <v>0</v>
      </c>
      <c r="AJ2062" s="181">
        <f>IF(V2062&gt;0,AI2062*INDEX(Scope_Labor_Rates!$H$6:$H$46,V2062-5)*AA2062,0)</f>
        <v>0</v>
      </c>
      <c r="AK2062" s="178">
        <f>IF(V2062&gt;0,P2062*INDEX(Scope_Labor_Rates!$K$6:$K$46,V2062-5),0)</f>
        <v>0</v>
      </c>
      <c r="AL2062" s="181">
        <f>IF(V2062&gt;0,AK2062*INDEX(Scope_Labor_Rates!$J$6:$J$46,V2062-5)*AA2062,0)</f>
        <v>0</v>
      </c>
      <c r="AM2062" s="178">
        <f>IF(V2062&gt;0,P2062*INDEX(Scope_Labor_Rates!$M$6:$M$46,V2062-5),0)</f>
        <v>0</v>
      </c>
      <c r="AN2062" s="178">
        <f>IF(V2062&gt;0,AM2062*INDEX(Scope_Labor_Rates!$L$6:$L$46,V2062-5)*AA2062,0)</f>
        <v>0</v>
      </c>
      <c r="AO2062" s="178">
        <f>IF(V2062&gt;0,P2062*INDEX(Scope_Labor_Rates!$O$6:$O$46,V2062-5)*AA2062,0)</f>
        <v>0</v>
      </c>
      <c r="AP2062" s="181">
        <f>IF(V2062&gt;0,P2062*INDEX(Scope_Labor_Rates!$Q$6:$Q$46,V2062-5)*AA2062,0)</f>
        <v>0</v>
      </c>
      <c r="AQ2062" s="178">
        <f t="shared" si="292"/>
        <v>0</v>
      </c>
      <c r="AR2062" s="178">
        <f t="shared" si="293"/>
        <v>0</v>
      </c>
      <c r="AS2062" s="178">
        <f t="shared" si="294"/>
        <v>0</v>
      </c>
      <c r="AT2062" s="178">
        <f t="shared" si="295"/>
        <v>0</v>
      </c>
      <c r="AU2062">
        <f t="shared" si="296"/>
        <v>0</v>
      </c>
    </row>
    <row r="2063" spans="1:47">
      <c r="A2063" t="str">
        <f>IF(All_Tasks!A2063="","",All_Tasks!A2063)</f>
        <v/>
      </c>
      <c r="B2063" t="str">
        <f>IF(All_Tasks!B2063="","",All_Tasks!B2063)</f>
        <v/>
      </c>
      <c r="C2063" t="str">
        <f>IF(All_Tasks!C2063="","",All_Tasks!C2063)</f>
        <v/>
      </c>
      <c r="D2063" t="str">
        <f>IF(All_Tasks!D2063="","",All_Tasks!D2063)</f>
        <v/>
      </c>
      <c r="E2063" t="str">
        <f>IF(All_Tasks!V2063&lt;&gt;"",All_Tasks!V2063,IF(All_Tasks!E2063&lt;&gt;"",All_Tasks!E2063,""))</f>
        <v/>
      </c>
      <c r="F2063" t="str">
        <f>IF(All_Tasks!F2063="","",All_Tasks!F2063)</f>
        <v/>
      </c>
      <c r="G2063" t="str">
        <f>IF(All_Tasks!G2063="","",All_Tasks!G2063)</f>
        <v/>
      </c>
      <c r="H2063" s="231" t="str">
        <f>IF(All_Tasks!H2063="","",All_Tasks!H2063)</f>
        <v/>
      </c>
      <c r="I2063" t="str">
        <f>IF(All_Tasks!I2063="","",All_Tasks!I2063)</f>
        <v/>
      </c>
      <c r="J2063" t="str">
        <f>IF(All_Tasks!J2063="","",All_Tasks!J2063)</f>
        <v/>
      </c>
      <c r="K2063" t="str">
        <f>IF(All_Tasks!K2063="","",All_Tasks!K2063)</f>
        <v/>
      </c>
      <c r="L2063" s="231" t="str">
        <f>IF(All_Tasks!L2063="","",All_Tasks!L2063)</f>
        <v/>
      </c>
      <c r="M2063" t="str">
        <f>IF(All_Tasks!M2063="","",All_Tasks!M2063)</f>
        <v/>
      </c>
      <c r="N2063" t="str">
        <f>IF(All_Tasks!N2063="","",All_Tasks!N2063)</f>
        <v/>
      </c>
      <c r="O2063" t="str">
        <f>IF(All_Tasks!O2063="","",All_Tasks!O2063)</f>
        <v/>
      </c>
      <c r="P2063" s="181">
        <f>IF(All_Tasks!P2063="",0,All_Tasks!P2063)</f>
        <v>0</v>
      </c>
      <c r="Q2063" s="181">
        <f>IF(All_Tasks!Q2063="",0,All_Tasks!Q2063)</f>
        <v>0</v>
      </c>
      <c r="R2063" s="181">
        <f>IF(All_Tasks!R2063="",0,All_Tasks!R2063)</f>
        <v>0</v>
      </c>
      <c r="S2063" s="181" t="str">
        <f>IF(All_Tasks!S2063="","",All_Tasks!S2063)</f>
        <v/>
      </c>
      <c r="T2063" t="str">
        <f>IF(All_Tasks!T2063="","",All_Tasks!T2063)</f>
        <v/>
      </c>
      <c r="U2063" t="str">
        <f>IF(All_Tasks!U2063="","",All_Tasks!U2063)</f>
        <v/>
      </c>
      <c r="V2063">
        <f>IF(A2063="",0,IFERROR(MATCH(A2063,Scope_Labor_Rates!$A$6:$A$46,0)+5,0))</f>
        <v>0</v>
      </c>
      <c r="W2063" s="178">
        <f>IF(V2063&gt;0,INDEX(Scope_Labor_Rates!$C$6:$C$46,V2063-5),0)</f>
        <v>0</v>
      </c>
      <c r="X2063" s="178">
        <f>IF(V2063&gt;0,INDEX(Scope_Labor_Rates!$C$6:$C$46,V2063-5),0)</f>
        <v>0</v>
      </c>
      <c r="Y2063" s="180">
        <f>IF(V2063&gt;0,INDEX(Scope_Labor_Rates!$S$6:$S$46,V2063-5),0)</f>
        <v>0</v>
      </c>
      <c r="Z2063" s="180">
        <f>IF(V2063&gt;0,INDEX(Scope_Labor_Rates!$R$6:$R$46,V2063-5),1)</f>
        <v>1</v>
      </c>
      <c r="AA2063" s="231">
        <f t="shared" si="288"/>
        <v>0</v>
      </c>
      <c r="AB2063" t="str">
        <f t="shared" si="289"/>
        <v/>
      </c>
      <c r="AC2063" s="178" t="str">
        <f t="shared" si="290"/>
        <v/>
      </c>
      <c r="AD2063" s="181">
        <f t="shared" si="291"/>
        <v>0</v>
      </c>
      <c r="AE2063" s="178">
        <f>IF(V2063&gt;0,P2063*INDEX(Scope_Labor_Rates!$E$6:$E$46,V2063-5),0)</f>
        <v>0</v>
      </c>
      <c r="AF2063" s="181">
        <f>IF(V2063&gt;0,AE2063*INDEX(Scope_Labor_Rates!$D$6:$D$46,V2063-5)*AA2063,0)</f>
        <v>0</v>
      </c>
      <c r="AG2063" s="178">
        <f>IF(V2063&gt;0,P2063*INDEX(Scope_Labor_Rates!$G$6:$G$46,V2063-5),0)</f>
        <v>0</v>
      </c>
      <c r="AH2063" s="181">
        <f>IF(V2063&gt;0,AG2063*INDEX(Scope_Labor_Rates!$F$6:$F$46,V2063-5)*AA2063,0)</f>
        <v>0</v>
      </c>
      <c r="AI2063" s="178">
        <f>IF(V2063&gt;0,P2063*INDEX(Scope_Labor_Rates!$I$6:$I$46,V2063-5),0)</f>
        <v>0</v>
      </c>
      <c r="AJ2063" s="181">
        <f>IF(V2063&gt;0,AI2063*INDEX(Scope_Labor_Rates!$H$6:$H$46,V2063-5)*AA2063,0)</f>
        <v>0</v>
      </c>
      <c r="AK2063" s="178">
        <f>IF(V2063&gt;0,P2063*INDEX(Scope_Labor_Rates!$K$6:$K$46,V2063-5),0)</f>
        <v>0</v>
      </c>
      <c r="AL2063" s="181">
        <f>IF(V2063&gt;0,AK2063*INDEX(Scope_Labor_Rates!$J$6:$J$46,V2063-5)*AA2063,0)</f>
        <v>0</v>
      </c>
      <c r="AM2063" s="178">
        <f>IF(V2063&gt;0,P2063*INDEX(Scope_Labor_Rates!$M$6:$M$46,V2063-5),0)</f>
        <v>0</v>
      </c>
      <c r="AN2063" s="178">
        <f>IF(V2063&gt;0,AM2063*INDEX(Scope_Labor_Rates!$L$6:$L$46,V2063-5)*AA2063,0)</f>
        <v>0</v>
      </c>
      <c r="AO2063" s="178">
        <f>IF(V2063&gt;0,P2063*INDEX(Scope_Labor_Rates!$O$6:$O$46,V2063-5)*AA2063,0)</f>
        <v>0</v>
      </c>
      <c r="AP2063" s="181">
        <f>IF(V2063&gt;0,P2063*INDEX(Scope_Labor_Rates!$Q$6:$Q$46,V2063-5)*AA2063,0)</f>
        <v>0</v>
      </c>
      <c r="AQ2063" s="178">
        <f t="shared" si="292"/>
        <v>0</v>
      </c>
      <c r="AR2063" s="178">
        <f t="shared" si="293"/>
        <v>0</v>
      </c>
      <c r="AS2063" s="178">
        <f t="shared" si="294"/>
        <v>0</v>
      </c>
      <c r="AT2063" s="178">
        <f t="shared" si="295"/>
        <v>0</v>
      </c>
      <c r="AU2063">
        <f t="shared" si="296"/>
        <v>0</v>
      </c>
    </row>
    <row r="2064" spans="1:47">
      <c r="A2064" t="str">
        <f>IF(All_Tasks!A2064="","",All_Tasks!A2064)</f>
        <v/>
      </c>
      <c r="B2064" t="str">
        <f>IF(All_Tasks!B2064="","",All_Tasks!B2064)</f>
        <v/>
      </c>
      <c r="C2064" t="str">
        <f>IF(All_Tasks!C2064="","",All_Tasks!C2064)</f>
        <v/>
      </c>
      <c r="D2064" t="str">
        <f>IF(All_Tasks!D2064="","",All_Tasks!D2064)</f>
        <v/>
      </c>
      <c r="E2064" t="str">
        <f>IF(All_Tasks!V2064&lt;&gt;"",All_Tasks!V2064,IF(All_Tasks!E2064&lt;&gt;"",All_Tasks!E2064,""))</f>
        <v/>
      </c>
      <c r="F2064" t="str">
        <f>IF(All_Tasks!F2064="","",All_Tasks!F2064)</f>
        <v/>
      </c>
      <c r="G2064" t="str">
        <f>IF(All_Tasks!G2064="","",All_Tasks!G2064)</f>
        <v/>
      </c>
      <c r="H2064" s="231" t="str">
        <f>IF(All_Tasks!H2064="","",All_Tasks!H2064)</f>
        <v/>
      </c>
      <c r="I2064" t="str">
        <f>IF(All_Tasks!I2064="","",All_Tasks!I2064)</f>
        <v/>
      </c>
      <c r="J2064" t="str">
        <f>IF(All_Tasks!J2064="","",All_Tasks!J2064)</f>
        <v/>
      </c>
      <c r="K2064" t="str">
        <f>IF(All_Tasks!K2064="","",All_Tasks!K2064)</f>
        <v/>
      </c>
      <c r="L2064" s="231" t="str">
        <f>IF(All_Tasks!L2064="","",All_Tasks!L2064)</f>
        <v/>
      </c>
      <c r="M2064" t="str">
        <f>IF(All_Tasks!M2064="","",All_Tasks!M2064)</f>
        <v/>
      </c>
      <c r="N2064" t="str">
        <f>IF(All_Tasks!N2064="","",All_Tasks!N2064)</f>
        <v/>
      </c>
      <c r="O2064" t="str">
        <f>IF(All_Tasks!O2064="","",All_Tasks!O2064)</f>
        <v/>
      </c>
      <c r="P2064" s="181">
        <f>IF(All_Tasks!P2064="",0,All_Tasks!P2064)</f>
        <v>0</v>
      </c>
      <c r="Q2064" s="181">
        <f>IF(All_Tasks!Q2064="",0,All_Tasks!Q2064)</f>
        <v>0</v>
      </c>
      <c r="R2064" s="181">
        <f>IF(All_Tasks!R2064="",0,All_Tasks!R2064)</f>
        <v>0</v>
      </c>
      <c r="S2064" s="181" t="str">
        <f>IF(All_Tasks!S2064="","",All_Tasks!S2064)</f>
        <v/>
      </c>
      <c r="T2064" t="str">
        <f>IF(All_Tasks!T2064="","",All_Tasks!T2064)</f>
        <v/>
      </c>
      <c r="U2064" t="str">
        <f>IF(All_Tasks!U2064="","",All_Tasks!U2064)</f>
        <v/>
      </c>
      <c r="V2064">
        <f>IF(A2064="",0,IFERROR(MATCH(A2064,Scope_Labor_Rates!$A$6:$A$46,0)+5,0))</f>
        <v>0</v>
      </c>
      <c r="W2064" s="178">
        <f>IF(V2064&gt;0,INDEX(Scope_Labor_Rates!$C$6:$C$46,V2064-5),0)</f>
        <v>0</v>
      </c>
      <c r="X2064" s="178">
        <f>IF(V2064&gt;0,INDEX(Scope_Labor_Rates!$C$6:$C$46,V2064-5),0)</f>
        <v>0</v>
      </c>
      <c r="Y2064" s="180">
        <f>IF(V2064&gt;0,INDEX(Scope_Labor_Rates!$S$6:$S$46,V2064-5),0)</f>
        <v>0</v>
      </c>
      <c r="Z2064" s="180">
        <f>IF(V2064&gt;0,INDEX(Scope_Labor_Rates!$R$6:$R$46,V2064-5),1)</f>
        <v>1</v>
      </c>
      <c r="AA2064" s="231">
        <f t="shared" si="288"/>
        <v>0</v>
      </c>
      <c r="AB2064" t="str">
        <f t="shared" si="289"/>
        <v/>
      </c>
      <c r="AC2064" s="178" t="str">
        <f t="shared" si="290"/>
        <v/>
      </c>
      <c r="AD2064" s="181">
        <f t="shared" si="291"/>
        <v>0</v>
      </c>
      <c r="AE2064" s="178">
        <f>IF(V2064&gt;0,P2064*INDEX(Scope_Labor_Rates!$E$6:$E$46,V2064-5),0)</f>
        <v>0</v>
      </c>
      <c r="AF2064" s="181">
        <f>IF(V2064&gt;0,AE2064*INDEX(Scope_Labor_Rates!$D$6:$D$46,V2064-5)*AA2064,0)</f>
        <v>0</v>
      </c>
      <c r="AG2064" s="178">
        <f>IF(V2064&gt;0,P2064*INDEX(Scope_Labor_Rates!$G$6:$G$46,V2064-5),0)</f>
        <v>0</v>
      </c>
      <c r="AH2064" s="181">
        <f>IF(V2064&gt;0,AG2064*INDEX(Scope_Labor_Rates!$F$6:$F$46,V2064-5)*AA2064,0)</f>
        <v>0</v>
      </c>
      <c r="AI2064" s="178">
        <f>IF(V2064&gt;0,P2064*INDEX(Scope_Labor_Rates!$I$6:$I$46,V2064-5),0)</f>
        <v>0</v>
      </c>
      <c r="AJ2064" s="181">
        <f>IF(V2064&gt;0,AI2064*INDEX(Scope_Labor_Rates!$H$6:$H$46,V2064-5)*AA2064,0)</f>
        <v>0</v>
      </c>
      <c r="AK2064" s="178">
        <f>IF(V2064&gt;0,P2064*INDEX(Scope_Labor_Rates!$K$6:$K$46,V2064-5),0)</f>
        <v>0</v>
      </c>
      <c r="AL2064" s="181">
        <f>IF(V2064&gt;0,AK2064*INDEX(Scope_Labor_Rates!$J$6:$J$46,V2064-5)*AA2064,0)</f>
        <v>0</v>
      </c>
      <c r="AM2064" s="178">
        <f>IF(V2064&gt;0,P2064*INDEX(Scope_Labor_Rates!$M$6:$M$46,V2064-5),0)</f>
        <v>0</v>
      </c>
      <c r="AN2064" s="178">
        <f>IF(V2064&gt;0,AM2064*INDEX(Scope_Labor_Rates!$L$6:$L$46,V2064-5)*AA2064,0)</f>
        <v>0</v>
      </c>
      <c r="AO2064" s="178">
        <f>IF(V2064&gt;0,P2064*INDEX(Scope_Labor_Rates!$O$6:$O$46,V2064-5)*AA2064,0)</f>
        <v>0</v>
      </c>
      <c r="AP2064" s="181">
        <f>IF(V2064&gt;0,P2064*INDEX(Scope_Labor_Rates!$Q$6:$Q$46,V2064-5)*AA2064,0)</f>
        <v>0</v>
      </c>
      <c r="AQ2064" s="178">
        <f t="shared" si="292"/>
        <v>0</v>
      </c>
      <c r="AR2064" s="178">
        <f t="shared" si="293"/>
        <v>0</v>
      </c>
      <c r="AS2064" s="178">
        <f t="shared" si="294"/>
        <v>0</v>
      </c>
      <c r="AT2064" s="178">
        <f t="shared" si="295"/>
        <v>0</v>
      </c>
      <c r="AU2064">
        <f t="shared" si="296"/>
        <v>0</v>
      </c>
    </row>
    <row r="2065" spans="1:47">
      <c r="A2065" t="str">
        <f>IF(All_Tasks!A2065="","",All_Tasks!A2065)</f>
        <v/>
      </c>
      <c r="B2065" t="str">
        <f>IF(All_Tasks!B2065="","",All_Tasks!B2065)</f>
        <v/>
      </c>
      <c r="C2065" t="str">
        <f>IF(All_Tasks!C2065="","",All_Tasks!C2065)</f>
        <v/>
      </c>
      <c r="D2065" t="str">
        <f>IF(All_Tasks!D2065="","",All_Tasks!D2065)</f>
        <v/>
      </c>
      <c r="E2065" t="str">
        <f>IF(All_Tasks!V2065&lt;&gt;"",All_Tasks!V2065,IF(All_Tasks!E2065&lt;&gt;"",All_Tasks!E2065,""))</f>
        <v/>
      </c>
      <c r="F2065" t="str">
        <f>IF(All_Tasks!F2065="","",All_Tasks!F2065)</f>
        <v/>
      </c>
      <c r="G2065" t="str">
        <f>IF(All_Tasks!G2065="","",All_Tasks!G2065)</f>
        <v/>
      </c>
      <c r="H2065" s="231" t="str">
        <f>IF(All_Tasks!H2065="","",All_Tasks!H2065)</f>
        <v/>
      </c>
      <c r="I2065" t="str">
        <f>IF(All_Tasks!I2065="","",All_Tasks!I2065)</f>
        <v/>
      </c>
      <c r="J2065" t="str">
        <f>IF(All_Tasks!J2065="","",All_Tasks!J2065)</f>
        <v/>
      </c>
      <c r="K2065" t="str">
        <f>IF(All_Tasks!K2065="","",All_Tasks!K2065)</f>
        <v/>
      </c>
      <c r="L2065" s="231" t="str">
        <f>IF(All_Tasks!L2065="","",All_Tasks!L2065)</f>
        <v/>
      </c>
      <c r="M2065" t="str">
        <f>IF(All_Tasks!M2065="","",All_Tasks!M2065)</f>
        <v/>
      </c>
      <c r="N2065" t="str">
        <f>IF(All_Tasks!N2065="","",All_Tasks!N2065)</f>
        <v/>
      </c>
      <c r="O2065" t="str">
        <f>IF(All_Tasks!O2065="","",All_Tasks!O2065)</f>
        <v/>
      </c>
      <c r="P2065" s="181">
        <f>IF(All_Tasks!P2065="",0,All_Tasks!P2065)</f>
        <v>0</v>
      </c>
      <c r="Q2065" s="181">
        <f>IF(All_Tasks!Q2065="",0,All_Tasks!Q2065)</f>
        <v>0</v>
      </c>
      <c r="R2065" s="181">
        <f>IF(All_Tasks!R2065="",0,All_Tasks!R2065)</f>
        <v>0</v>
      </c>
      <c r="S2065" s="181" t="str">
        <f>IF(All_Tasks!S2065="","",All_Tasks!S2065)</f>
        <v/>
      </c>
      <c r="T2065" t="str">
        <f>IF(All_Tasks!T2065="","",All_Tasks!T2065)</f>
        <v/>
      </c>
      <c r="U2065" t="str">
        <f>IF(All_Tasks!U2065="","",All_Tasks!U2065)</f>
        <v/>
      </c>
      <c r="V2065">
        <f>IF(A2065="",0,IFERROR(MATCH(A2065,Scope_Labor_Rates!$A$6:$A$46,0)+5,0))</f>
        <v>0</v>
      </c>
      <c r="W2065" s="178">
        <f>IF(V2065&gt;0,INDEX(Scope_Labor_Rates!$C$6:$C$46,V2065-5),0)</f>
        <v>0</v>
      </c>
      <c r="X2065" s="178">
        <f>IF(V2065&gt;0,INDEX(Scope_Labor_Rates!$C$6:$C$46,V2065-5),0)</f>
        <v>0</v>
      </c>
      <c r="Y2065" s="180">
        <f>IF(V2065&gt;0,INDEX(Scope_Labor_Rates!$S$6:$S$46,V2065-5),0)</f>
        <v>0</v>
      </c>
      <c r="Z2065" s="180">
        <f>IF(V2065&gt;0,INDEX(Scope_Labor_Rates!$R$6:$R$46,V2065-5),1)</f>
        <v>1</v>
      </c>
      <c r="AA2065" s="231">
        <f t="shared" si="288"/>
        <v>0</v>
      </c>
      <c r="AB2065" t="str">
        <f t="shared" si="289"/>
        <v/>
      </c>
      <c r="AC2065" s="178" t="str">
        <f t="shared" si="290"/>
        <v/>
      </c>
      <c r="AD2065" s="181">
        <f t="shared" si="291"/>
        <v>0</v>
      </c>
      <c r="AE2065" s="178">
        <f>IF(V2065&gt;0,P2065*INDEX(Scope_Labor_Rates!$E$6:$E$46,V2065-5),0)</f>
        <v>0</v>
      </c>
      <c r="AF2065" s="181">
        <f>IF(V2065&gt;0,AE2065*INDEX(Scope_Labor_Rates!$D$6:$D$46,V2065-5)*AA2065,0)</f>
        <v>0</v>
      </c>
      <c r="AG2065" s="178">
        <f>IF(V2065&gt;0,P2065*INDEX(Scope_Labor_Rates!$G$6:$G$46,V2065-5),0)</f>
        <v>0</v>
      </c>
      <c r="AH2065" s="181">
        <f>IF(V2065&gt;0,AG2065*INDEX(Scope_Labor_Rates!$F$6:$F$46,V2065-5)*AA2065,0)</f>
        <v>0</v>
      </c>
      <c r="AI2065" s="178">
        <f>IF(V2065&gt;0,P2065*INDEX(Scope_Labor_Rates!$I$6:$I$46,V2065-5),0)</f>
        <v>0</v>
      </c>
      <c r="AJ2065" s="181">
        <f>IF(V2065&gt;0,AI2065*INDEX(Scope_Labor_Rates!$H$6:$H$46,V2065-5)*AA2065,0)</f>
        <v>0</v>
      </c>
      <c r="AK2065" s="178">
        <f>IF(V2065&gt;0,P2065*INDEX(Scope_Labor_Rates!$K$6:$K$46,V2065-5),0)</f>
        <v>0</v>
      </c>
      <c r="AL2065" s="181">
        <f>IF(V2065&gt;0,AK2065*INDEX(Scope_Labor_Rates!$J$6:$J$46,V2065-5)*AA2065,0)</f>
        <v>0</v>
      </c>
      <c r="AM2065" s="178">
        <f>IF(V2065&gt;0,P2065*INDEX(Scope_Labor_Rates!$M$6:$M$46,V2065-5),0)</f>
        <v>0</v>
      </c>
      <c r="AN2065" s="178">
        <f>IF(V2065&gt;0,AM2065*INDEX(Scope_Labor_Rates!$L$6:$L$46,V2065-5)*AA2065,0)</f>
        <v>0</v>
      </c>
      <c r="AO2065" s="178">
        <f>IF(V2065&gt;0,P2065*INDEX(Scope_Labor_Rates!$O$6:$O$46,V2065-5)*AA2065,0)</f>
        <v>0</v>
      </c>
      <c r="AP2065" s="181">
        <f>IF(V2065&gt;0,P2065*INDEX(Scope_Labor_Rates!$Q$6:$Q$46,V2065-5)*AA2065,0)</f>
        <v>0</v>
      </c>
      <c r="AQ2065" s="178">
        <f t="shared" si="292"/>
        <v>0</v>
      </c>
      <c r="AR2065" s="178">
        <f t="shared" si="293"/>
        <v>0</v>
      </c>
      <c r="AS2065" s="178">
        <f t="shared" si="294"/>
        <v>0</v>
      </c>
      <c r="AT2065" s="178">
        <f t="shared" si="295"/>
        <v>0</v>
      </c>
      <c r="AU2065">
        <f t="shared" si="296"/>
        <v>0</v>
      </c>
    </row>
    <row r="2066" spans="1:47">
      <c r="A2066" t="str">
        <f>IF(All_Tasks!A2066="","",All_Tasks!A2066)</f>
        <v/>
      </c>
      <c r="B2066" t="str">
        <f>IF(All_Tasks!B2066="","",All_Tasks!B2066)</f>
        <v/>
      </c>
      <c r="C2066" t="str">
        <f>IF(All_Tasks!C2066="","",All_Tasks!C2066)</f>
        <v/>
      </c>
      <c r="D2066" t="str">
        <f>IF(All_Tasks!D2066="","",All_Tasks!D2066)</f>
        <v/>
      </c>
      <c r="E2066" t="str">
        <f>IF(All_Tasks!V2066&lt;&gt;"",All_Tasks!V2066,IF(All_Tasks!E2066&lt;&gt;"",All_Tasks!E2066,""))</f>
        <v/>
      </c>
      <c r="F2066" t="str">
        <f>IF(All_Tasks!F2066="","",All_Tasks!F2066)</f>
        <v/>
      </c>
      <c r="G2066" t="str">
        <f>IF(All_Tasks!G2066="","",All_Tasks!G2066)</f>
        <v/>
      </c>
      <c r="H2066" s="231" t="str">
        <f>IF(All_Tasks!H2066="","",All_Tasks!H2066)</f>
        <v/>
      </c>
      <c r="I2066" t="str">
        <f>IF(All_Tasks!I2066="","",All_Tasks!I2066)</f>
        <v/>
      </c>
      <c r="J2066" t="str">
        <f>IF(All_Tasks!J2066="","",All_Tasks!J2066)</f>
        <v/>
      </c>
      <c r="K2066" t="str">
        <f>IF(All_Tasks!K2066="","",All_Tasks!K2066)</f>
        <v/>
      </c>
      <c r="L2066" s="231" t="str">
        <f>IF(All_Tasks!L2066="","",All_Tasks!L2066)</f>
        <v/>
      </c>
      <c r="M2066" t="str">
        <f>IF(All_Tasks!M2066="","",All_Tasks!M2066)</f>
        <v/>
      </c>
      <c r="N2066" t="str">
        <f>IF(All_Tasks!N2066="","",All_Tasks!N2066)</f>
        <v/>
      </c>
      <c r="O2066" t="str">
        <f>IF(All_Tasks!O2066="","",All_Tasks!O2066)</f>
        <v/>
      </c>
      <c r="P2066" s="181">
        <f>IF(All_Tasks!P2066="",0,All_Tasks!P2066)</f>
        <v>0</v>
      </c>
      <c r="Q2066" s="181">
        <f>IF(All_Tasks!Q2066="",0,All_Tasks!Q2066)</f>
        <v>0</v>
      </c>
      <c r="R2066" s="181">
        <f>IF(All_Tasks!R2066="",0,All_Tasks!R2066)</f>
        <v>0</v>
      </c>
      <c r="S2066" s="181" t="str">
        <f>IF(All_Tasks!S2066="","",All_Tasks!S2066)</f>
        <v/>
      </c>
      <c r="T2066" t="str">
        <f>IF(All_Tasks!T2066="","",All_Tasks!T2066)</f>
        <v/>
      </c>
      <c r="U2066" t="str">
        <f>IF(All_Tasks!U2066="","",All_Tasks!U2066)</f>
        <v/>
      </c>
      <c r="V2066">
        <f>IF(A2066="",0,IFERROR(MATCH(A2066,Scope_Labor_Rates!$A$6:$A$46,0)+5,0))</f>
        <v>0</v>
      </c>
      <c r="W2066" s="178">
        <f>IF(V2066&gt;0,INDEX(Scope_Labor_Rates!$C$6:$C$46,V2066-5),0)</f>
        <v>0</v>
      </c>
      <c r="X2066" s="178">
        <f>IF(V2066&gt;0,INDEX(Scope_Labor_Rates!$C$6:$C$46,V2066-5),0)</f>
        <v>0</v>
      </c>
      <c r="Y2066" s="180">
        <f>IF(V2066&gt;0,INDEX(Scope_Labor_Rates!$S$6:$S$46,V2066-5),0)</f>
        <v>0</v>
      </c>
      <c r="Z2066" s="180">
        <f>IF(V2066&gt;0,INDEX(Scope_Labor_Rates!$R$6:$R$46,V2066-5),1)</f>
        <v>1</v>
      </c>
      <c r="AA2066" s="231">
        <f t="shared" si="288"/>
        <v>0</v>
      </c>
      <c r="AB2066" t="str">
        <f t="shared" si="289"/>
        <v/>
      </c>
      <c r="AC2066" s="178" t="str">
        <f t="shared" si="290"/>
        <v/>
      </c>
      <c r="AD2066" s="181">
        <f t="shared" si="291"/>
        <v>0</v>
      </c>
      <c r="AE2066" s="178">
        <f>IF(V2066&gt;0,P2066*INDEX(Scope_Labor_Rates!$E$6:$E$46,V2066-5),0)</f>
        <v>0</v>
      </c>
      <c r="AF2066" s="181">
        <f>IF(V2066&gt;0,AE2066*INDEX(Scope_Labor_Rates!$D$6:$D$46,V2066-5)*AA2066,0)</f>
        <v>0</v>
      </c>
      <c r="AG2066" s="178">
        <f>IF(V2066&gt;0,P2066*INDEX(Scope_Labor_Rates!$G$6:$G$46,V2066-5),0)</f>
        <v>0</v>
      </c>
      <c r="AH2066" s="181">
        <f>IF(V2066&gt;0,AG2066*INDEX(Scope_Labor_Rates!$F$6:$F$46,V2066-5)*AA2066,0)</f>
        <v>0</v>
      </c>
      <c r="AI2066" s="178">
        <f>IF(V2066&gt;0,P2066*INDEX(Scope_Labor_Rates!$I$6:$I$46,V2066-5),0)</f>
        <v>0</v>
      </c>
      <c r="AJ2066" s="181">
        <f>IF(V2066&gt;0,AI2066*INDEX(Scope_Labor_Rates!$H$6:$H$46,V2066-5)*AA2066,0)</f>
        <v>0</v>
      </c>
      <c r="AK2066" s="178">
        <f>IF(V2066&gt;0,P2066*INDEX(Scope_Labor_Rates!$K$6:$K$46,V2066-5),0)</f>
        <v>0</v>
      </c>
      <c r="AL2066" s="181">
        <f>IF(V2066&gt;0,AK2066*INDEX(Scope_Labor_Rates!$J$6:$J$46,V2066-5)*AA2066,0)</f>
        <v>0</v>
      </c>
      <c r="AM2066" s="178">
        <f>IF(V2066&gt;0,P2066*INDEX(Scope_Labor_Rates!$M$6:$M$46,V2066-5),0)</f>
        <v>0</v>
      </c>
      <c r="AN2066" s="178">
        <f>IF(V2066&gt;0,AM2066*INDEX(Scope_Labor_Rates!$L$6:$L$46,V2066-5)*AA2066,0)</f>
        <v>0</v>
      </c>
      <c r="AO2066" s="178">
        <f>IF(V2066&gt;0,P2066*INDEX(Scope_Labor_Rates!$O$6:$O$46,V2066-5)*AA2066,0)</f>
        <v>0</v>
      </c>
      <c r="AP2066" s="181">
        <f>IF(V2066&gt;0,P2066*INDEX(Scope_Labor_Rates!$Q$6:$Q$46,V2066-5)*AA2066,0)</f>
        <v>0</v>
      </c>
      <c r="AQ2066" s="178">
        <f t="shared" si="292"/>
        <v>0</v>
      </c>
      <c r="AR2066" s="178">
        <f t="shared" si="293"/>
        <v>0</v>
      </c>
      <c r="AS2066" s="178">
        <f t="shared" si="294"/>
        <v>0</v>
      </c>
      <c r="AT2066" s="178">
        <f t="shared" si="295"/>
        <v>0</v>
      </c>
      <c r="AU2066">
        <f t="shared" si="296"/>
        <v>0</v>
      </c>
    </row>
    <row r="2067" spans="1:47">
      <c r="A2067" t="str">
        <f>IF(All_Tasks!A2067="","",All_Tasks!A2067)</f>
        <v/>
      </c>
      <c r="B2067" t="str">
        <f>IF(All_Tasks!B2067="","",All_Tasks!B2067)</f>
        <v/>
      </c>
      <c r="C2067" t="str">
        <f>IF(All_Tasks!C2067="","",All_Tasks!C2067)</f>
        <v/>
      </c>
      <c r="D2067" t="str">
        <f>IF(All_Tasks!D2067="","",All_Tasks!D2067)</f>
        <v/>
      </c>
      <c r="E2067" t="str">
        <f>IF(All_Tasks!V2067&lt;&gt;"",All_Tasks!V2067,IF(All_Tasks!E2067&lt;&gt;"",All_Tasks!E2067,""))</f>
        <v/>
      </c>
      <c r="F2067" t="str">
        <f>IF(All_Tasks!F2067="","",All_Tasks!F2067)</f>
        <v/>
      </c>
      <c r="G2067" t="str">
        <f>IF(All_Tasks!G2067="","",All_Tasks!G2067)</f>
        <v/>
      </c>
      <c r="H2067" s="231" t="str">
        <f>IF(All_Tasks!H2067="","",All_Tasks!H2067)</f>
        <v/>
      </c>
      <c r="I2067" t="str">
        <f>IF(All_Tasks!I2067="","",All_Tasks!I2067)</f>
        <v/>
      </c>
      <c r="J2067" t="str">
        <f>IF(All_Tasks!J2067="","",All_Tasks!J2067)</f>
        <v/>
      </c>
      <c r="K2067" t="str">
        <f>IF(All_Tasks!K2067="","",All_Tasks!K2067)</f>
        <v/>
      </c>
      <c r="L2067" s="231" t="str">
        <f>IF(All_Tasks!L2067="","",All_Tasks!L2067)</f>
        <v/>
      </c>
      <c r="M2067" t="str">
        <f>IF(All_Tasks!M2067="","",All_Tasks!M2067)</f>
        <v/>
      </c>
      <c r="N2067" t="str">
        <f>IF(All_Tasks!N2067="","",All_Tasks!N2067)</f>
        <v/>
      </c>
      <c r="O2067" t="str">
        <f>IF(All_Tasks!O2067="","",All_Tasks!O2067)</f>
        <v/>
      </c>
      <c r="P2067" s="181">
        <f>IF(All_Tasks!P2067="",0,All_Tasks!P2067)</f>
        <v>0</v>
      </c>
      <c r="Q2067" s="181">
        <f>IF(All_Tasks!Q2067="",0,All_Tasks!Q2067)</f>
        <v>0</v>
      </c>
      <c r="R2067" s="181">
        <f>IF(All_Tasks!R2067="",0,All_Tasks!R2067)</f>
        <v>0</v>
      </c>
      <c r="S2067" s="181" t="str">
        <f>IF(All_Tasks!S2067="","",All_Tasks!S2067)</f>
        <v/>
      </c>
      <c r="T2067" t="str">
        <f>IF(All_Tasks!T2067="","",All_Tasks!T2067)</f>
        <v/>
      </c>
      <c r="U2067" t="str">
        <f>IF(All_Tasks!U2067="","",All_Tasks!U2067)</f>
        <v/>
      </c>
      <c r="V2067">
        <f>IF(A2067="",0,IFERROR(MATCH(A2067,Scope_Labor_Rates!$A$6:$A$46,0)+5,0))</f>
        <v>0</v>
      </c>
      <c r="W2067" s="178">
        <f>IF(V2067&gt;0,INDEX(Scope_Labor_Rates!$C$6:$C$46,V2067-5),0)</f>
        <v>0</v>
      </c>
      <c r="X2067" s="178">
        <f>IF(V2067&gt;0,INDEX(Scope_Labor_Rates!$C$6:$C$46,V2067-5),0)</f>
        <v>0</v>
      </c>
      <c r="Y2067" s="180">
        <f>IF(V2067&gt;0,INDEX(Scope_Labor_Rates!$S$6:$S$46,V2067-5),0)</f>
        <v>0</v>
      </c>
      <c r="Z2067" s="180">
        <f>IF(V2067&gt;0,INDEX(Scope_Labor_Rates!$R$6:$R$46,V2067-5),1)</f>
        <v>1</v>
      </c>
      <c r="AA2067" s="231">
        <f t="shared" si="288"/>
        <v>0</v>
      </c>
      <c r="AB2067" t="str">
        <f t="shared" si="289"/>
        <v/>
      </c>
      <c r="AC2067" s="178" t="str">
        <f t="shared" si="290"/>
        <v/>
      </c>
      <c r="AD2067" s="181">
        <f t="shared" si="291"/>
        <v>0</v>
      </c>
      <c r="AE2067" s="178">
        <f>IF(V2067&gt;0,P2067*INDEX(Scope_Labor_Rates!$E$6:$E$46,V2067-5),0)</f>
        <v>0</v>
      </c>
      <c r="AF2067" s="181">
        <f>IF(V2067&gt;0,AE2067*INDEX(Scope_Labor_Rates!$D$6:$D$46,V2067-5)*AA2067,0)</f>
        <v>0</v>
      </c>
      <c r="AG2067" s="178">
        <f>IF(V2067&gt;0,P2067*INDEX(Scope_Labor_Rates!$G$6:$G$46,V2067-5),0)</f>
        <v>0</v>
      </c>
      <c r="AH2067" s="181">
        <f>IF(V2067&gt;0,AG2067*INDEX(Scope_Labor_Rates!$F$6:$F$46,V2067-5)*AA2067,0)</f>
        <v>0</v>
      </c>
      <c r="AI2067" s="178">
        <f>IF(V2067&gt;0,P2067*INDEX(Scope_Labor_Rates!$I$6:$I$46,V2067-5),0)</f>
        <v>0</v>
      </c>
      <c r="AJ2067" s="181">
        <f>IF(V2067&gt;0,AI2067*INDEX(Scope_Labor_Rates!$H$6:$H$46,V2067-5)*AA2067,0)</f>
        <v>0</v>
      </c>
      <c r="AK2067" s="178">
        <f>IF(V2067&gt;0,P2067*INDEX(Scope_Labor_Rates!$K$6:$K$46,V2067-5),0)</f>
        <v>0</v>
      </c>
      <c r="AL2067" s="181">
        <f>IF(V2067&gt;0,AK2067*INDEX(Scope_Labor_Rates!$J$6:$J$46,V2067-5)*AA2067,0)</f>
        <v>0</v>
      </c>
      <c r="AM2067" s="178">
        <f>IF(V2067&gt;0,P2067*INDEX(Scope_Labor_Rates!$M$6:$M$46,V2067-5),0)</f>
        <v>0</v>
      </c>
      <c r="AN2067" s="178">
        <f>IF(V2067&gt;0,AM2067*INDEX(Scope_Labor_Rates!$L$6:$L$46,V2067-5)*AA2067,0)</f>
        <v>0</v>
      </c>
      <c r="AO2067" s="178">
        <f>IF(V2067&gt;0,P2067*INDEX(Scope_Labor_Rates!$O$6:$O$46,V2067-5)*AA2067,0)</f>
        <v>0</v>
      </c>
      <c r="AP2067" s="181">
        <f>IF(V2067&gt;0,P2067*INDEX(Scope_Labor_Rates!$Q$6:$Q$46,V2067-5)*AA2067,0)</f>
        <v>0</v>
      </c>
      <c r="AQ2067" s="178">
        <f t="shared" si="292"/>
        <v>0</v>
      </c>
      <c r="AR2067" s="178">
        <f t="shared" si="293"/>
        <v>0</v>
      </c>
      <c r="AS2067" s="178">
        <f t="shared" si="294"/>
        <v>0</v>
      </c>
      <c r="AT2067" s="178">
        <f t="shared" si="295"/>
        <v>0</v>
      </c>
      <c r="AU2067">
        <f t="shared" si="296"/>
        <v>0</v>
      </c>
    </row>
    <row r="2068" spans="1:47">
      <c r="A2068" t="str">
        <f>IF(All_Tasks!A2068="","",All_Tasks!A2068)</f>
        <v/>
      </c>
      <c r="B2068" t="str">
        <f>IF(All_Tasks!B2068="","",All_Tasks!B2068)</f>
        <v/>
      </c>
      <c r="C2068" t="str">
        <f>IF(All_Tasks!C2068="","",All_Tasks!C2068)</f>
        <v/>
      </c>
      <c r="D2068" t="str">
        <f>IF(All_Tasks!D2068="","",All_Tasks!D2068)</f>
        <v/>
      </c>
      <c r="E2068" t="str">
        <f>IF(All_Tasks!V2068&lt;&gt;"",All_Tasks!V2068,IF(All_Tasks!E2068&lt;&gt;"",All_Tasks!E2068,""))</f>
        <v/>
      </c>
      <c r="F2068" t="str">
        <f>IF(All_Tasks!F2068="","",All_Tasks!F2068)</f>
        <v/>
      </c>
      <c r="G2068" t="str">
        <f>IF(All_Tasks!G2068="","",All_Tasks!G2068)</f>
        <v/>
      </c>
      <c r="H2068" s="231" t="str">
        <f>IF(All_Tasks!H2068="","",All_Tasks!H2068)</f>
        <v/>
      </c>
      <c r="I2068" t="str">
        <f>IF(All_Tasks!I2068="","",All_Tasks!I2068)</f>
        <v/>
      </c>
      <c r="J2068" t="str">
        <f>IF(All_Tasks!J2068="","",All_Tasks!J2068)</f>
        <v/>
      </c>
      <c r="K2068" t="str">
        <f>IF(All_Tasks!K2068="","",All_Tasks!K2068)</f>
        <v/>
      </c>
      <c r="L2068" s="231" t="str">
        <f>IF(All_Tasks!L2068="","",All_Tasks!L2068)</f>
        <v/>
      </c>
      <c r="M2068" t="str">
        <f>IF(All_Tasks!M2068="","",All_Tasks!M2068)</f>
        <v/>
      </c>
      <c r="N2068" t="str">
        <f>IF(All_Tasks!N2068="","",All_Tasks!N2068)</f>
        <v/>
      </c>
      <c r="O2068" t="str">
        <f>IF(All_Tasks!O2068="","",All_Tasks!O2068)</f>
        <v/>
      </c>
      <c r="P2068" s="181">
        <f>IF(All_Tasks!P2068="",0,All_Tasks!P2068)</f>
        <v>0</v>
      </c>
      <c r="Q2068" s="181">
        <f>IF(All_Tasks!Q2068="",0,All_Tasks!Q2068)</f>
        <v>0</v>
      </c>
      <c r="R2068" s="181">
        <f>IF(All_Tasks!R2068="",0,All_Tasks!R2068)</f>
        <v>0</v>
      </c>
      <c r="S2068" s="181" t="str">
        <f>IF(All_Tasks!S2068="","",All_Tasks!S2068)</f>
        <v/>
      </c>
      <c r="T2068" t="str">
        <f>IF(All_Tasks!T2068="","",All_Tasks!T2068)</f>
        <v/>
      </c>
      <c r="U2068" t="str">
        <f>IF(All_Tasks!U2068="","",All_Tasks!U2068)</f>
        <v/>
      </c>
      <c r="V2068">
        <f>IF(A2068="",0,IFERROR(MATCH(A2068,Scope_Labor_Rates!$A$6:$A$46,0)+5,0))</f>
        <v>0</v>
      </c>
      <c r="W2068" s="178">
        <f>IF(V2068&gt;0,INDEX(Scope_Labor_Rates!$C$6:$C$46,V2068-5),0)</f>
        <v>0</v>
      </c>
      <c r="X2068" s="178">
        <f>IF(V2068&gt;0,INDEX(Scope_Labor_Rates!$C$6:$C$46,V2068-5),0)</f>
        <v>0</v>
      </c>
      <c r="Y2068" s="180">
        <f>IF(V2068&gt;0,INDEX(Scope_Labor_Rates!$S$6:$S$46,V2068-5),0)</f>
        <v>0</v>
      </c>
      <c r="Z2068" s="180">
        <f>IF(V2068&gt;0,INDEX(Scope_Labor_Rates!$R$6:$R$46,V2068-5),1)</f>
        <v>1</v>
      </c>
      <c r="AA2068" s="231">
        <f t="shared" si="288"/>
        <v>0</v>
      </c>
      <c r="AB2068" t="str">
        <f t="shared" si="289"/>
        <v/>
      </c>
      <c r="AC2068" s="178" t="str">
        <f t="shared" si="290"/>
        <v/>
      </c>
      <c r="AD2068" s="181">
        <f t="shared" si="291"/>
        <v>0</v>
      </c>
      <c r="AE2068" s="178">
        <f>IF(V2068&gt;0,P2068*INDEX(Scope_Labor_Rates!$E$6:$E$46,V2068-5),0)</f>
        <v>0</v>
      </c>
      <c r="AF2068" s="181">
        <f>IF(V2068&gt;0,AE2068*INDEX(Scope_Labor_Rates!$D$6:$D$46,V2068-5)*AA2068,0)</f>
        <v>0</v>
      </c>
      <c r="AG2068" s="178">
        <f>IF(V2068&gt;0,P2068*INDEX(Scope_Labor_Rates!$G$6:$G$46,V2068-5),0)</f>
        <v>0</v>
      </c>
      <c r="AH2068" s="181">
        <f>IF(V2068&gt;0,AG2068*INDEX(Scope_Labor_Rates!$F$6:$F$46,V2068-5)*AA2068,0)</f>
        <v>0</v>
      </c>
      <c r="AI2068" s="178">
        <f>IF(V2068&gt;0,P2068*INDEX(Scope_Labor_Rates!$I$6:$I$46,V2068-5),0)</f>
        <v>0</v>
      </c>
      <c r="AJ2068" s="181">
        <f>IF(V2068&gt;0,AI2068*INDEX(Scope_Labor_Rates!$H$6:$H$46,V2068-5)*AA2068,0)</f>
        <v>0</v>
      </c>
      <c r="AK2068" s="178">
        <f>IF(V2068&gt;0,P2068*INDEX(Scope_Labor_Rates!$K$6:$K$46,V2068-5),0)</f>
        <v>0</v>
      </c>
      <c r="AL2068" s="181">
        <f>IF(V2068&gt;0,AK2068*INDEX(Scope_Labor_Rates!$J$6:$J$46,V2068-5)*AA2068,0)</f>
        <v>0</v>
      </c>
      <c r="AM2068" s="178">
        <f>IF(V2068&gt;0,P2068*INDEX(Scope_Labor_Rates!$M$6:$M$46,V2068-5),0)</f>
        <v>0</v>
      </c>
      <c r="AN2068" s="178">
        <f>IF(V2068&gt;0,AM2068*INDEX(Scope_Labor_Rates!$L$6:$L$46,V2068-5)*AA2068,0)</f>
        <v>0</v>
      </c>
      <c r="AO2068" s="178">
        <f>IF(V2068&gt;0,P2068*INDEX(Scope_Labor_Rates!$O$6:$O$46,V2068-5)*AA2068,0)</f>
        <v>0</v>
      </c>
      <c r="AP2068" s="181">
        <f>IF(V2068&gt;0,P2068*INDEX(Scope_Labor_Rates!$Q$6:$Q$46,V2068-5)*AA2068,0)</f>
        <v>0</v>
      </c>
      <c r="AQ2068" s="178">
        <f t="shared" si="292"/>
        <v>0</v>
      </c>
      <c r="AR2068" s="178">
        <f t="shared" si="293"/>
        <v>0</v>
      </c>
      <c r="AS2068" s="178">
        <f t="shared" si="294"/>
        <v>0</v>
      </c>
      <c r="AT2068" s="178">
        <f t="shared" si="295"/>
        <v>0</v>
      </c>
      <c r="AU2068">
        <f t="shared" si="296"/>
        <v>0</v>
      </c>
    </row>
    <row r="2069" spans="1:47">
      <c r="A2069" t="str">
        <f>IF(All_Tasks!A2069="","",All_Tasks!A2069)</f>
        <v/>
      </c>
      <c r="B2069" t="str">
        <f>IF(All_Tasks!B2069="","",All_Tasks!B2069)</f>
        <v/>
      </c>
      <c r="C2069" t="str">
        <f>IF(All_Tasks!C2069="","",All_Tasks!C2069)</f>
        <v/>
      </c>
      <c r="D2069" t="str">
        <f>IF(All_Tasks!D2069="","",All_Tasks!D2069)</f>
        <v/>
      </c>
      <c r="E2069" t="str">
        <f>IF(All_Tasks!V2069&lt;&gt;"",All_Tasks!V2069,IF(All_Tasks!E2069&lt;&gt;"",All_Tasks!E2069,""))</f>
        <v/>
      </c>
      <c r="F2069" t="str">
        <f>IF(All_Tasks!F2069="","",All_Tasks!F2069)</f>
        <v/>
      </c>
      <c r="G2069" t="str">
        <f>IF(All_Tasks!G2069="","",All_Tasks!G2069)</f>
        <v/>
      </c>
      <c r="H2069" s="231" t="str">
        <f>IF(All_Tasks!H2069="","",All_Tasks!H2069)</f>
        <v/>
      </c>
      <c r="I2069" t="str">
        <f>IF(All_Tasks!I2069="","",All_Tasks!I2069)</f>
        <v/>
      </c>
      <c r="J2069" t="str">
        <f>IF(All_Tasks!J2069="","",All_Tasks!J2069)</f>
        <v/>
      </c>
      <c r="K2069" t="str">
        <f>IF(All_Tasks!K2069="","",All_Tasks!K2069)</f>
        <v/>
      </c>
      <c r="L2069" s="231" t="str">
        <f>IF(All_Tasks!L2069="","",All_Tasks!L2069)</f>
        <v/>
      </c>
      <c r="M2069" t="str">
        <f>IF(All_Tasks!M2069="","",All_Tasks!M2069)</f>
        <v/>
      </c>
      <c r="N2069" t="str">
        <f>IF(All_Tasks!N2069="","",All_Tasks!N2069)</f>
        <v/>
      </c>
      <c r="O2069" t="str">
        <f>IF(All_Tasks!O2069="","",All_Tasks!O2069)</f>
        <v/>
      </c>
      <c r="P2069" s="181">
        <f>IF(All_Tasks!P2069="",0,All_Tasks!P2069)</f>
        <v>0</v>
      </c>
      <c r="Q2069" s="181">
        <f>IF(All_Tasks!Q2069="",0,All_Tasks!Q2069)</f>
        <v>0</v>
      </c>
      <c r="R2069" s="181">
        <f>IF(All_Tasks!R2069="",0,All_Tasks!R2069)</f>
        <v>0</v>
      </c>
      <c r="S2069" s="181" t="str">
        <f>IF(All_Tasks!S2069="","",All_Tasks!S2069)</f>
        <v/>
      </c>
      <c r="T2069" t="str">
        <f>IF(All_Tasks!T2069="","",All_Tasks!T2069)</f>
        <v/>
      </c>
      <c r="U2069" t="str">
        <f>IF(All_Tasks!U2069="","",All_Tasks!U2069)</f>
        <v/>
      </c>
      <c r="V2069">
        <f>IF(A2069="",0,IFERROR(MATCH(A2069,Scope_Labor_Rates!$A$6:$A$46,0)+5,0))</f>
        <v>0</v>
      </c>
      <c r="W2069" s="178">
        <f>IF(V2069&gt;0,INDEX(Scope_Labor_Rates!$C$6:$C$46,V2069-5),0)</f>
        <v>0</v>
      </c>
      <c r="X2069" s="178">
        <f>IF(V2069&gt;0,INDEX(Scope_Labor_Rates!$C$6:$C$46,V2069-5),0)</f>
        <v>0</v>
      </c>
      <c r="Y2069" s="180">
        <f>IF(V2069&gt;0,INDEX(Scope_Labor_Rates!$S$6:$S$46,V2069-5),0)</f>
        <v>0</v>
      </c>
      <c r="Z2069" s="180">
        <f>IF(V2069&gt;0,INDEX(Scope_Labor_Rates!$R$6:$R$46,V2069-5),1)</f>
        <v>1</v>
      </c>
      <c r="AA2069" s="231">
        <f t="shared" si="288"/>
        <v>0</v>
      </c>
      <c r="AB2069" t="str">
        <f t="shared" si="289"/>
        <v/>
      </c>
      <c r="AC2069" s="178" t="str">
        <f t="shared" si="290"/>
        <v/>
      </c>
      <c r="AD2069" s="181">
        <f t="shared" si="291"/>
        <v>0</v>
      </c>
      <c r="AE2069" s="178">
        <f>IF(V2069&gt;0,P2069*INDEX(Scope_Labor_Rates!$E$6:$E$46,V2069-5),0)</f>
        <v>0</v>
      </c>
      <c r="AF2069" s="181">
        <f>IF(V2069&gt;0,AE2069*INDEX(Scope_Labor_Rates!$D$6:$D$46,V2069-5)*AA2069,0)</f>
        <v>0</v>
      </c>
      <c r="AG2069" s="178">
        <f>IF(V2069&gt;0,P2069*INDEX(Scope_Labor_Rates!$G$6:$G$46,V2069-5),0)</f>
        <v>0</v>
      </c>
      <c r="AH2069" s="181">
        <f>IF(V2069&gt;0,AG2069*INDEX(Scope_Labor_Rates!$F$6:$F$46,V2069-5)*AA2069,0)</f>
        <v>0</v>
      </c>
      <c r="AI2069" s="178">
        <f>IF(V2069&gt;0,P2069*INDEX(Scope_Labor_Rates!$I$6:$I$46,V2069-5),0)</f>
        <v>0</v>
      </c>
      <c r="AJ2069" s="181">
        <f>IF(V2069&gt;0,AI2069*INDEX(Scope_Labor_Rates!$H$6:$H$46,V2069-5)*AA2069,0)</f>
        <v>0</v>
      </c>
      <c r="AK2069" s="178">
        <f>IF(V2069&gt;0,P2069*INDEX(Scope_Labor_Rates!$K$6:$K$46,V2069-5),0)</f>
        <v>0</v>
      </c>
      <c r="AL2069" s="181">
        <f>IF(V2069&gt;0,AK2069*INDEX(Scope_Labor_Rates!$J$6:$J$46,V2069-5)*AA2069,0)</f>
        <v>0</v>
      </c>
      <c r="AM2069" s="178">
        <f>IF(V2069&gt;0,P2069*INDEX(Scope_Labor_Rates!$M$6:$M$46,V2069-5),0)</f>
        <v>0</v>
      </c>
      <c r="AN2069" s="178">
        <f>IF(V2069&gt;0,AM2069*INDEX(Scope_Labor_Rates!$L$6:$L$46,V2069-5)*AA2069,0)</f>
        <v>0</v>
      </c>
      <c r="AO2069" s="178">
        <f>IF(V2069&gt;0,P2069*INDEX(Scope_Labor_Rates!$O$6:$O$46,V2069-5)*AA2069,0)</f>
        <v>0</v>
      </c>
      <c r="AP2069" s="181">
        <f>IF(V2069&gt;0,P2069*INDEX(Scope_Labor_Rates!$Q$6:$Q$46,V2069-5)*AA2069,0)</f>
        <v>0</v>
      </c>
      <c r="AQ2069" s="178">
        <f t="shared" si="292"/>
        <v>0</v>
      </c>
      <c r="AR2069" s="178">
        <f t="shared" si="293"/>
        <v>0</v>
      </c>
      <c r="AS2069" s="178">
        <f t="shared" si="294"/>
        <v>0</v>
      </c>
      <c r="AT2069" s="178">
        <f t="shared" si="295"/>
        <v>0</v>
      </c>
      <c r="AU2069">
        <f t="shared" si="296"/>
        <v>0</v>
      </c>
    </row>
    <row r="2070" spans="1:47">
      <c r="A2070" t="str">
        <f>IF(All_Tasks!A2070="","",All_Tasks!A2070)</f>
        <v/>
      </c>
      <c r="B2070" t="str">
        <f>IF(All_Tasks!B2070="","",All_Tasks!B2070)</f>
        <v/>
      </c>
      <c r="C2070" t="str">
        <f>IF(All_Tasks!C2070="","",All_Tasks!C2070)</f>
        <v/>
      </c>
      <c r="D2070" t="str">
        <f>IF(All_Tasks!D2070="","",All_Tasks!D2070)</f>
        <v/>
      </c>
      <c r="E2070" t="str">
        <f>IF(All_Tasks!V2070&lt;&gt;"",All_Tasks!V2070,IF(All_Tasks!E2070&lt;&gt;"",All_Tasks!E2070,""))</f>
        <v/>
      </c>
      <c r="F2070" t="str">
        <f>IF(All_Tasks!F2070="","",All_Tasks!F2070)</f>
        <v/>
      </c>
      <c r="G2070" t="str">
        <f>IF(All_Tasks!G2070="","",All_Tasks!G2070)</f>
        <v/>
      </c>
      <c r="H2070" s="231" t="str">
        <f>IF(All_Tasks!H2070="","",All_Tasks!H2070)</f>
        <v/>
      </c>
      <c r="I2070" t="str">
        <f>IF(All_Tasks!I2070="","",All_Tasks!I2070)</f>
        <v/>
      </c>
      <c r="J2070" t="str">
        <f>IF(All_Tasks!J2070="","",All_Tasks!J2070)</f>
        <v/>
      </c>
      <c r="K2070" t="str">
        <f>IF(All_Tasks!K2070="","",All_Tasks!K2070)</f>
        <v/>
      </c>
      <c r="L2070" s="231" t="str">
        <f>IF(All_Tasks!L2070="","",All_Tasks!L2070)</f>
        <v/>
      </c>
      <c r="M2070" t="str">
        <f>IF(All_Tasks!M2070="","",All_Tasks!M2070)</f>
        <v/>
      </c>
      <c r="N2070" t="str">
        <f>IF(All_Tasks!N2070="","",All_Tasks!N2070)</f>
        <v/>
      </c>
      <c r="O2070" t="str">
        <f>IF(All_Tasks!O2070="","",All_Tasks!O2070)</f>
        <v/>
      </c>
      <c r="P2070" s="181">
        <f>IF(All_Tasks!P2070="",0,All_Tasks!P2070)</f>
        <v>0</v>
      </c>
      <c r="Q2070" s="181">
        <f>IF(All_Tasks!Q2070="",0,All_Tasks!Q2070)</f>
        <v>0</v>
      </c>
      <c r="R2070" s="181">
        <f>IF(All_Tasks!R2070="",0,All_Tasks!R2070)</f>
        <v>0</v>
      </c>
      <c r="S2070" s="181" t="str">
        <f>IF(All_Tasks!S2070="","",All_Tasks!S2070)</f>
        <v/>
      </c>
      <c r="T2070" t="str">
        <f>IF(All_Tasks!T2070="","",All_Tasks!T2070)</f>
        <v/>
      </c>
      <c r="U2070" t="str">
        <f>IF(All_Tasks!U2070="","",All_Tasks!U2070)</f>
        <v/>
      </c>
      <c r="V2070">
        <f>IF(A2070="",0,IFERROR(MATCH(A2070,Scope_Labor_Rates!$A$6:$A$46,0)+5,0))</f>
        <v>0</v>
      </c>
      <c r="W2070" s="178">
        <f>IF(V2070&gt;0,INDEX(Scope_Labor_Rates!$C$6:$C$46,V2070-5),0)</f>
        <v>0</v>
      </c>
      <c r="X2070" s="178">
        <f>IF(V2070&gt;0,INDEX(Scope_Labor_Rates!$C$6:$C$46,V2070-5),0)</f>
        <v>0</v>
      </c>
      <c r="Y2070" s="180">
        <f>IF(V2070&gt;0,INDEX(Scope_Labor_Rates!$S$6:$S$46,V2070-5),0)</f>
        <v>0</v>
      </c>
      <c r="Z2070" s="180">
        <f>IF(V2070&gt;0,INDEX(Scope_Labor_Rates!$R$6:$R$46,V2070-5),1)</f>
        <v>1</v>
      </c>
      <c r="AA2070" s="231">
        <f t="shared" si="288"/>
        <v>0</v>
      </c>
      <c r="AB2070" t="str">
        <f t="shared" si="289"/>
        <v/>
      </c>
      <c r="AC2070" s="178" t="str">
        <f t="shared" si="290"/>
        <v/>
      </c>
      <c r="AD2070" s="181">
        <f t="shared" si="291"/>
        <v>0</v>
      </c>
      <c r="AE2070" s="178">
        <f>IF(V2070&gt;0,P2070*INDEX(Scope_Labor_Rates!$E$6:$E$46,V2070-5),0)</f>
        <v>0</v>
      </c>
      <c r="AF2070" s="181">
        <f>IF(V2070&gt;0,AE2070*INDEX(Scope_Labor_Rates!$D$6:$D$46,V2070-5)*AA2070,0)</f>
        <v>0</v>
      </c>
      <c r="AG2070" s="178">
        <f>IF(V2070&gt;0,P2070*INDEX(Scope_Labor_Rates!$G$6:$G$46,V2070-5),0)</f>
        <v>0</v>
      </c>
      <c r="AH2070" s="181">
        <f>IF(V2070&gt;0,AG2070*INDEX(Scope_Labor_Rates!$F$6:$F$46,V2070-5)*AA2070,0)</f>
        <v>0</v>
      </c>
      <c r="AI2070" s="178">
        <f>IF(V2070&gt;0,P2070*INDEX(Scope_Labor_Rates!$I$6:$I$46,V2070-5),0)</f>
        <v>0</v>
      </c>
      <c r="AJ2070" s="181">
        <f>IF(V2070&gt;0,AI2070*INDEX(Scope_Labor_Rates!$H$6:$H$46,V2070-5)*AA2070,0)</f>
        <v>0</v>
      </c>
      <c r="AK2070" s="178">
        <f>IF(V2070&gt;0,P2070*INDEX(Scope_Labor_Rates!$K$6:$K$46,V2070-5),0)</f>
        <v>0</v>
      </c>
      <c r="AL2070" s="181">
        <f>IF(V2070&gt;0,AK2070*INDEX(Scope_Labor_Rates!$J$6:$J$46,V2070-5)*AA2070,0)</f>
        <v>0</v>
      </c>
      <c r="AM2070" s="178">
        <f>IF(V2070&gt;0,P2070*INDEX(Scope_Labor_Rates!$M$6:$M$46,V2070-5),0)</f>
        <v>0</v>
      </c>
      <c r="AN2070" s="178">
        <f>IF(V2070&gt;0,AM2070*INDEX(Scope_Labor_Rates!$L$6:$L$46,V2070-5)*AA2070,0)</f>
        <v>0</v>
      </c>
      <c r="AO2070" s="178">
        <f>IF(V2070&gt;0,P2070*INDEX(Scope_Labor_Rates!$O$6:$O$46,V2070-5)*AA2070,0)</f>
        <v>0</v>
      </c>
      <c r="AP2070" s="181">
        <f>IF(V2070&gt;0,P2070*INDEX(Scope_Labor_Rates!$Q$6:$Q$46,V2070-5)*AA2070,0)</f>
        <v>0</v>
      </c>
      <c r="AQ2070" s="178">
        <f t="shared" si="292"/>
        <v>0</v>
      </c>
      <c r="AR2070" s="178">
        <f t="shared" si="293"/>
        <v>0</v>
      </c>
      <c r="AS2070" s="178">
        <f t="shared" si="294"/>
        <v>0</v>
      </c>
      <c r="AT2070" s="178">
        <f t="shared" si="295"/>
        <v>0</v>
      </c>
      <c r="AU2070">
        <f t="shared" si="296"/>
        <v>0</v>
      </c>
    </row>
    <row r="2071" spans="1:47">
      <c r="A2071" t="str">
        <f>IF(All_Tasks!A2071="","",All_Tasks!A2071)</f>
        <v/>
      </c>
      <c r="B2071" t="str">
        <f>IF(All_Tasks!B2071="","",All_Tasks!B2071)</f>
        <v/>
      </c>
      <c r="C2071" t="str">
        <f>IF(All_Tasks!C2071="","",All_Tasks!C2071)</f>
        <v/>
      </c>
      <c r="D2071" t="str">
        <f>IF(All_Tasks!D2071="","",All_Tasks!D2071)</f>
        <v/>
      </c>
      <c r="E2071" t="str">
        <f>IF(All_Tasks!V2071&lt;&gt;"",All_Tasks!V2071,IF(All_Tasks!E2071&lt;&gt;"",All_Tasks!E2071,""))</f>
        <v/>
      </c>
      <c r="F2071" t="str">
        <f>IF(All_Tasks!F2071="","",All_Tasks!F2071)</f>
        <v/>
      </c>
      <c r="G2071" t="str">
        <f>IF(All_Tasks!G2071="","",All_Tasks!G2071)</f>
        <v/>
      </c>
      <c r="H2071" s="231" t="str">
        <f>IF(All_Tasks!H2071="","",All_Tasks!H2071)</f>
        <v/>
      </c>
      <c r="I2071" t="str">
        <f>IF(All_Tasks!I2071="","",All_Tasks!I2071)</f>
        <v/>
      </c>
      <c r="J2071" t="str">
        <f>IF(All_Tasks!J2071="","",All_Tasks!J2071)</f>
        <v/>
      </c>
      <c r="K2071" t="str">
        <f>IF(All_Tasks!K2071="","",All_Tasks!K2071)</f>
        <v/>
      </c>
      <c r="L2071" s="231" t="str">
        <f>IF(All_Tasks!L2071="","",All_Tasks!L2071)</f>
        <v/>
      </c>
      <c r="M2071" t="str">
        <f>IF(All_Tasks!M2071="","",All_Tasks!M2071)</f>
        <v/>
      </c>
      <c r="N2071" t="str">
        <f>IF(All_Tasks!N2071="","",All_Tasks!N2071)</f>
        <v/>
      </c>
      <c r="O2071" t="str">
        <f>IF(All_Tasks!O2071="","",All_Tasks!O2071)</f>
        <v/>
      </c>
      <c r="P2071" s="181">
        <f>IF(All_Tasks!P2071="",0,All_Tasks!P2071)</f>
        <v>0</v>
      </c>
      <c r="Q2071" s="181">
        <f>IF(All_Tasks!Q2071="",0,All_Tasks!Q2071)</f>
        <v>0</v>
      </c>
      <c r="R2071" s="181">
        <f>IF(All_Tasks!R2071="",0,All_Tasks!R2071)</f>
        <v>0</v>
      </c>
      <c r="S2071" s="181" t="str">
        <f>IF(All_Tasks!S2071="","",All_Tasks!S2071)</f>
        <v/>
      </c>
      <c r="T2071" t="str">
        <f>IF(All_Tasks!T2071="","",All_Tasks!T2071)</f>
        <v/>
      </c>
      <c r="U2071" t="str">
        <f>IF(All_Tasks!U2071="","",All_Tasks!U2071)</f>
        <v/>
      </c>
      <c r="V2071">
        <f>IF(A2071="",0,IFERROR(MATCH(A2071,Scope_Labor_Rates!$A$6:$A$46,0)+5,0))</f>
        <v>0</v>
      </c>
      <c r="W2071" s="178">
        <f>IF(V2071&gt;0,INDEX(Scope_Labor_Rates!$C$6:$C$46,V2071-5),0)</f>
        <v>0</v>
      </c>
      <c r="X2071" s="178">
        <f>IF(V2071&gt;0,INDEX(Scope_Labor_Rates!$C$6:$C$46,V2071-5),0)</f>
        <v>0</v>
      </c>
      <c r="Y2071" s="180">
        <f>IF(V2071&gt;0,INDEX(Scope_Labor_Rates!$S$6:$S$46,V2071-5),0)</f>
        <v>0</v>
      </c>
      <c r="Z2071" s="180">
        <f>IF(V2071&gt;0,INDEX(Scope_Labor_Rates!$R$6:$R$46,V2071-5),1)</f>
        <v>1</v>
      </c>
      <c r="AA2071" s="231">
        <f t="shared" si="288"/>
        <v>0</v>
      </c>
      <c r="AB2071" t="str">
        <f t="shared" si="289"/>
        <v/>
      </c>
      <c r="AC2071" s="178" t="str">
        <f t="shared" si="290"/>
        <v/>
      </c>
      <c r="AD2071" s="181">
        <f t="shared" si="291"/>
        <v>0</v>
      </c>
      <c r="AE2071" s="178">
        <f>IF(V2071&gt;0,P2071*INDEX(Scope_Labor_Rates!$E$6:$E$46,V2071-5),0)</f>
        <v>0</v>
      </c>
      <c r="AF2071" s="181">
        <f>IF(V2071&gt;0,AE2071*INDEX(Scope_Labor_Rates!$D$6:$D$46,V2071-5)*AA2071,0)</f>
        <v>0</v>
      </c>
      <c r="AG2071" s="178">
        <f>IF(V2071&gt;0,P2071*INDEX(Scope_Labor_Rates!$G$6:$G$46,V2071-5),0)</f>
        <v>0</v>
      </c>
      <c r="AH2071" s="181">
        <f>IF(V2071&gt;0,AG2071*INDEX(Scope_Labor_Rates!$F$6:$F$46,V2071-5)*AA2071,0)</f>
        <v>0</v>
      </c>
      <c r="AI2071" s="178">
        <f>IF(V2071&gt;0,P2071*INDEX(Scope_Labor_Rates!$I$6:$I$46,V2071-5),0)</f>
        <v>0</v>
      </c>
      <c r="AJ2071" s="181">
        <f>IF(V2071&gt;0,AI2071*INDEX(Scope_Labor_Rates!$H$6:$H$46,V2071-5)*AA2071,0)</f>
        <v>0</v>
      </c>
      <c r="AK2071" s="178">
        <f>IF(V2071&gt;0,P2071*INDEX(Scope_Labor_Rates!$K$6:$K$46,V2071-5),0)</f>
        <v>0</v>
      </c>
      <c r="AL2071" s="181">
        <f>IF(V2071&gt;0,AK2071*INDEX(Scope_Labor_Rates!$J$6:$J$46,V2071-5)*AA2071,0)</f>
        <v>0</v>
      </c>
      <c r="AM2071" s="178">
        <f>IF(V2071&gt;0,P2071*INDEX(Scope_Labor_Rates!$M$6:$M$46,V2071-5),0)</f>
        <v>0</v>
      </c>
      <c r="AN2071" s="178">
        <f>IF(V2071&gt;0,AM2071*INDEX(Scope_Labor_Rates!$L$6:$L$46,V2071-5)*AA2071,0)</f>
        <v>0</v>
      </c>
      <c r="AO2071" s="178">
        <f>IF(V2071&gt;0,P2071*INDEX(Scope_Labor_Rates!$O$6:$O$46,V2071-5)*AA2071,0)</f>
        <v>0</v>
      </c>
      <c r="AP2071" s="181">
        <f>IF(V2071&gt;0,P2071*INDEX(Scope_Labor_Rates!$Q$6:$Q$46,V2071-5)*AA2071,0)</f>
        <v>0</v>
      </c>
      <c r="AQ2071" s="178">
        <f t="shared" si="292"/>
        <v>0</v>
      </c>
      <c r="AR2071" s="178">
        <f t="shared" si="293"/>
        <v>0</v>
      </c>
      <c r="AS2071" s="178">
        <f t="shared" si="294"/>
        <v>0</v>
      </c>
      <c r="AT2071" s="178">
        <f t="shared" si="295"/>
        <v>0</v>
      </c>
      <c r="AU2071">
        <f t="shared" si="296"/>
        <v>0</v>
      </c>
    </row>
    <row r="2072" spans="1:47">
      <c r="A2072" t="str">
        <f>IF(All_Tasks!A2072="","",All_Tasks!A2072)</f>
        <v/>
      </c>
      <c r="B2072" t="str">
        <f>IF(All_Tasks!B2072="","",All_Tasks!B2072)</f>
        <v/>
      </c>
      <c r="C2072" t="str">
        <f>IF(All_Tasks!C2072="","",All_Tasks!C2072)</f>
        <v/>
      </c>
      <c r="D2072" t="str">
        <f>IF(All_Tasks!D2072="","",All_Tasks!D2072)</f>
        <v/>
      </c>
      <c r="E2072" t="str">
        <f>IF(All_Tasks!V2072&lt;&gt;"",All_Tasks!V2072,IF(All_Tasks!E2072&lt;&gt;"",All_Tasks!E2072,""))</f>
        <v/>
      </c>
      <c r="F2072" t="str">
        <f>IF(All_Tasks!F2072="","",All_Tasks!F2072)</f>
        <v/>
      </c>
      <c r="G2072" t="str">
        <f>IF(All_Tasks!G2072="","",All_Tasks!G2072)</f>
        <v/>
      </c>
      <c r="H2072" s="231" t="str">
        <f>IF(All_Tasks!H2072="","",All_Tasks!H2072)</f>
        <v/>
      </c>
      <c r="I2072" t="str">
        <f>IF(All_Tasks!I2072="","",All_Tasks!I2072)</f>
        <v/>
      </c>
      <c r="J2072" t="str">
        <f>IF(All_Tasks!J2072="","",All_Tasks!J2072)</f>
        <v/>
      </c>
      <c r="K2072" t="str">
        <f>IF(All_Tasks!K2072="","",All_Tasks!K2072)</f>
        <v/>
      </c>
      <c r="L2072" s="231" t="str">
        <f>IF(All_Tasks!L2072="","",All_Tasks!L2072)</f>
        <v/>
      </c>
      <c r="M2072" t="str">
        <f>IF(All_Tasks!M2072="","",All_Tasks!M2072)</f>
        <v/>
      </c>
      <c r="N2072" t="str">
        <f>IF(All_Tasks!N2072="","",All_Tasks!N2072)</f>
        <v/>
      </c>
      <c r="O2072" t="str">
        <f>IF(All_Tasks!O2072="","",All_Tasks!O2072)</f>
        <v/>
      </c>
      <c r="P2072" s="181">
        <f>IF(All_Tasks!P2072="",0,All_Tasks!P2072)</f>
        <v>0</v>
      </c>
      <c r="Q2072" s="181">
        <f>IF(All_Tasks!Q2072="",0,All_Tasks!Q2072)</f>
        <v>0</v>
      </c>
      <c r="R2072" s="181">
        <f>IF(All_Tasks!R2072="",0,All_Tasks!R2072)</f>
        <v>0</v>
      </c>
      <c r="S2072" s="181" t="str">
        <f>IF(All_Tasks!S2072="","",All_Tasks!S2072)</f>
        <v/>
      </c>
      <c r="T2072" t="str">
        <f>IF(All_Tasks!T2072="","",All_Tasks!T2072)</f>
        <v/>
      </c>
      <c r="U2072" t="str">
        <f>IF(All_Tasks!U2072="","",All_Tasks!U2072)</f>
        <v/>
      </c>
      <c r="V2072">
        <f>IF(A2072="",0,IFERROR(MATCH(A2072,Scope_Labor_Rates!$A$6:$A$46,0)+5,0))</f>
        <v>0</v>
      </c>
      <c r="W2072" s="178">
        <f>IF(V2072&gt;0,INDEX(Scope_Labor_Rates!$C$6:$C$46,V2072-5),0)</f>
        <v>0</v>
      </c>
      <c r="X2072" s="178">
        <f>IF(V2072&gt;0,INDEX(Scope_Labor_Rates!$C$6:$C$46,V2072-5),0)</f>
        <v>0</v>
      </c>
      <c r="Y2072" s="180">
        <f>IF(V2072&gt;0,INDEX(Scope_Labor_Rates!$S$6:$S$46,V2072-5),0)</f>
        <v>0</v>
      </c>
      <c r="Z2072" s="180">
        <f>IF(V2072&gt;0,INDEX(Scope_Labor_Rates!$R$6:$R$46,V2072-5),1)</f>
        <v>1</v>
      </c>
      <c r="AA2072" s="231">
        <f t="shared" si="288"/>
        <v>0</v>
      </c>
      <c r="AB2072" t="str">
        <f t="shared" si="289"/>
        <v/>
      </c>
      <c r="AC2072" s="178" t="str">
        <f t="shared" si="290"/>
        <v/>
      </c>
      <c r="AD2072" s="181">
        <f t="shared" si="291"/>
        <v>0</v>
      </c>
      <c r="AE2072" s="178">
        <f>IF(V2072&gt;0,P2072*INDEX(Scope_Labor_Rates!$E$6:$E$46,V2072-5),0)</f>
        <v>0</v>
      </c>
      <c r="AF2072" s="181">
        <f>IF(V2072&gt;0,AE2072*INDEX(Scope_Labor_Rates!$D$6:$D$46,V2072-5)*AA2072,0)</f>
        <v>0</v>
      </c>
      <c r="AG2072" s="178">
        <f>IF(V2072&gt;0,P2072*INDEX(Scope_Labor_Rates!$G$6:$G$46,V2072-5),0)</f>
        <v>0</v>
      </c>
      <c r="AH2072" s="181">
        <f>IF(V2072&gt;0,AG2072*INDEX(Scope_Labor_Rates!$F$6:$F$46,V2072-5)*AA2072,0)</f>
        <v>0</v>
      </c>
      <c r="AI2072" s="178">
        <f>IF(V2072&gt;0,P2072*INDEX(Scope_Labor_Rates!$I$6:$I$46,V2072-5),0)</f>
        <v>0</v>
      </c>
      <c r="AJ2072" s="181">
        <f>IF(V2072&gt;0,AI2072*INDEX(Scope_Labor_Rates!$H$6:$H$46,V2072-5)*AA2072,0)</f>
        <v>0</v>
      </c>
      <c r="AK2072" s="178">
        <f>IF(V2072&gt;0,P2072*INDEX(Scope_Labor_Rates!$K$6:$K$46,V2072-5),0)</f>
        <v>0</v>
      </c>
      <c r="AL2072" s="181">
        <f>IF(V2072&gt;0,AK2072*INDEX(Scope_Labor_Rates!$J$6:$J$46,V2072-5)*AA2072,0)</f>
        <v>0</v>
      </c>
      <c r="AM2072" s="178">
        <f>IF(V2072&gt;0,P2072*INDEX(Scope_Labor_Rates!$M$6:$M$46,V2072-5),0)</f>
        <v>0</v>
      </c>
      <c r="AN2072" s="178">
        <f>IF(V2072&gt;0,AM2072*INDEX(Scope_Labor_Rates!$L$6:$L$46,V2072-5)*AA2072,0)</f>
        <v>0</v>
      </c>
      <c r="AO2072" s="178">
        <f>IF(V2072&gt;0,P2072*INDEX(Scope_Labor_Rates!$O$6:$O$46,V2072-5)*AA2072,0)</f>
        <v>0</v>
      </c>
      <c r="AP2072" s="181">
        <f>IF(V2072&gt;0,P2072*INDEX(Scope_Labor_Rates!$Q$6:$Q$46,V2072-5)*AA2072,0)</f>
        <v>0</v>
      </c>
      <c r="AQ2072" s="178">
        <f t="shared" si="292"/>
        <v>0</v>
      </c>
      <c r="AR2072" s="178">
        <f t="shared" si="293"/>
        <v>0</v>
      </c>
      <c r="AS2072" s="178">
        <f t="shared" si="294"/>
        <v>0</v>
      </c>
      <c r="AT2072" s="178">
        <f t="shared" si="295"/>
        <v>0</v>
      </c>
      <c r="AU2072">
        <f t="shared" si="296"/>
        <v>0</v>
      </c>
    </row>
    <row r="2073" spans="1:47">
      <c r="A2073" t="str">
        <f>IF(All_Tasks!A2073="","",All_Tasks!A2073)</f>
        <v/>
      </c>
      <c r="B2073" t="str">
        <f>IF(All_Tasks!B2073="","",All_Tasks!B2073)</f>
        <v/>
      </c>
      <c r="C2073" t="str">
        <f>IF(All_Tasks!C2073="","",All_Tasks!C2073)</f>
        <v/>
      </c>
      <c r="D2073" t="str">
        <f>IF(All_Tasks!D2073="","",All_Tasks!D2073)</f>
        <v/>
      </c>
      <c r="E2073" t="str">
        <f>IF(All_Tasks!V2073&lt;&gt;"",All_Tasks!V2073,IF(All_Tasks!E2073&lt;&gt;"",All_Tasks!E2073,""))</f>
        <v/>
      </c>
      <c r="F2073" t="str">
        <f>IF(All_Tasks!F2073="","",All_Tasks!F2073)</f>
        <v/>
      </c>
      <c r="G2073" t="str">
        <f>IF(All_Tasks!G2073="","",All_Tasks!G2073)</f>
        <v/>
      </c>
      <c r="H2073" s="231" t="str">
        <f>IF(All_Tasks!H2073="","",All_Tasks!H2073)</f>
        <v/>
      </c>
      <c r="I2073" t="str">
        <f>IF(All_Tasks!I2073="","",All_Tasks!I2073)</f>
        <v/>
      </c>
      <c r="J2073" t="str">
        <f>IF(All_Tasks!J2073="","",All_Tasks!J2073)</f>
        <v/>
      </c>
      <c r="K2073" t="str">
        <f>IF(All_Tasks!K2073="","",All_Tasks!K2073)</f>
        <v/>
      </c>
      <c r="L2073" s="231" t="str">
        <f>IF(All_Tasks!L2073="","",All_Tasks!L2073)</f>
        <v/>
      </c>
      <c r="M2073" t="str">
        <f>IF(All_Tasks!M2073="","",All_Tasks!M2073)</f>
        <v/>
      </c>
      <c r="N2073" t="str">
        <f>IF(All_Tasks!N2073="","",All_Tasks!N2073)</f>
        <v/>
      </c>
      <c r="O2073" t="str">
        <f>IF(All_Tasks!O2073="","",All_Tasks!O2073)</f>
        <v/>
      </c>
      <c r="P2073" s="181">
        <f>IF(All_Tasks!P2073="",0,All_Tasks!P2073)</f>
        <v>0</v>
      </c>
      <c r="Q2073" s="181">
        <f>IF(All_Tasks!Q2073="",0,All_Tasks!Q2073)</f>
        <v>0</v>
      </c>
      <c r="R2073" s="181">
        <f>IF(All_Tasks!R2073="",0,All_Tasks!R2073)</f>
        <v>0</v>
      </c>
      <c r="S2073" s="181" t="str">
        <f>IF(All_Tasks!S2073="","",All_Tasks!S2073)</f>
        <v/>
      </c>
      <c r="T2073" t="str">
        <f>IF(All_Tasks!T2073="","",All_Tasks!T2073)</f>
        <v/>
      </c>
      <c r="U2073" t="str">
        <f>IF(All_Tasks!U2073="","",All_Tasks!U2073)</f>
        <v/>
      </c>
      <c r="V2073">
        <f>IF(A2073="",0,IFERROR(MATCH(A2073,Scope_Labor_Rates!$A$6:$A$46,0)+5,0))</f>
        <v>0</v>
      </c>
      <c r="W2073" s="178">
        <f>IF(V2073&gt;0,INDEX(Scope_Labor_Rates!$C$6:$C$46,V2073-5),0)</f>
        <v>0</v>
      </c>
      <c r="X2073" s="178">
        <f>IF(V2073&gt;0,INDEX(Scope_Labor_Rates!$C$6:$C$46,V2073-5),0)</f>
        <v>0</v>
      </c>
      <c r="Y2073" s="180">
        <f>IF(V2073&gt;0,INDEX(Scope_Labor_Rates!$S$6:$S$46,V2073-5),0)</f>
        <v>0</v>
      </c>
      <c r="Z2073" s="180">
        <f>IF(V2073&gt;0,INDEX(Scope_Labor_Rates!$R$6:$R$46,V2073-5),1)</f>
        <v>1</v>
      </c>
      <c r="AA2073" s="231">
        <f t="shared" si="288"/>
        <v>0</v>
      </c>
      <c r="AB2073" t="str">
        <f t="shared" si="289"/>
        <v/>
      </c>
      <c r="AC2073" s="178" t="str">
        <f t="shared" si="290"/>
        <v/>
      </c>
      <c r="AD2073" s="181">
        <f t="shared" si="291"/>
        <v>0</v>
      </c>
      <c r="AE2073" s="178">
        <f>IF(V2073&gt;0,P2073*INDEX(Scope_Labor_Rates!$E$6:$E$46,V2073-5),0)</f>
        <v>0</v>
      </c>
      <c r="AF2073" s="181">
        <f>IF(V2073&gt;0,AE2073*INDEX(Scope_Labor_Rates!$D$6:$D$46,V2073-5)*AA2073,0)</f>
        <v>0</v>
      </c>
      <c r="AG2073" s="178">
        <f>IF(V2073&gt;0,P2073*INDEX(Scope_Labor_Rates!$G$6:$G$46,V2073-5),0)</f>
        <v>0</v>
      </c>
      <c r="AH2073" s="181">
        <f>IF(V2073&gt;0,AG2073*INDEX(Scope_Labor_Rates!$F$6:$F$46,V2073-5)*AA2073,0)</f>
        <v>0</v>
      </c>
      <c r="AI2073" s="178">
        <f>IF(V2073&gt;0,P2073*INDEX(Scope_Labor_Rates!$I$6:$I$46,V2073-5),0)</f>
        <v>0</v>
      </c>
      <c r="AJ2073" s="181">
        <f>IF(V2073&gt;0,AI2073*INDEX(Scope_Labor_Rates!$H$6:$H$46,V2073-5)*AA2073,0)</f>
        <v>0</v>
      </c>
      <c r="AK2073" s="178">
        <f>IF(V2073&gt;0,P2073*INDEX(Scope_Labor_Rates!$K$6:$K$46,V2073-5),0)</f>
        <v>0</v>
      </c>
      <c r="AL2073" s="181">
        <f>IF(V2073&gt;0,AK2073*INDEX(Scope_Labor_Rates!$J$6:$J$46,V2073-5)*AA2073,0)</f>
        <v>0</v>
      </c>
      <c r="AM2073" s="178">
        <f>IF(V2073&gt;0,P2073*INDEX(Scope_Labor_Rates!$M$6:$M$46,V2073-5),0)</f>
        <v>0</v>
      </c>
      <c r="AN2073" s="178">
        <f>IF(V2073&gt;0,AM2073*INDEX(Scope_Labor_Rates!$L$6:$L$46,V2073-5)*AA2073,0)</f>
        <v>0</v>
      </c>
      <c r="AO2073" s="178">
        <f>IF(V2073&gt;0,P2073*INDEX(Scope_Labor_Rates!$O$6:$O$46,V2073-5)*AA2073,0)</f>
        <v>0</v>
      </c>
      <c r="AP2073" s="181">
        <f>IF(V2073&gt;0,P2073*INDEX(Scope_Labor_Rates!$Q$6:$Q$46,V2073-5)*AA2073,0)</f>
        <v>0</v>
      </c>
      <c r="AQ2073" s="178">
        <f t="shared" si="292"/>
        <v>0</v>
      </c>
      <c r="AR2073" s="178">
        <f t="shared" si="293"/>
        <v>0</v>
      </c>
      <c r="AS2073" s="178">
        <f t="shared" si="294"/>
        <v>0</v>
      </c>
      <c r="AT2073" s="178">
        <f t="shared" si="295"/>
        <v>0</v>
      </c>
      <c r="AU2073">
        <f t="shared" si="296"/>
        <v>0</v>
      </c>
    </row>
    <row r="2074" spans="1:47">
      <c r="A2074" t="str">
        <f>IF(All_Tasks!A2074="","",All_Tasks!A2074)</f>
        <v/>
      </c>
      <c r="B2074" t="str">
        <f>IF(All_Tasks!B2074="","",All_Tasks!B2074)</f>
        <v/>
      </c>
      <c r="C2074" t="str">
        <f>IF(All_Tasks!C2074="","",All_Tasks!C2074)</f>
        <v/>
      </c>
      <c r="D2074" t="str">
        <f>IF(All_Tasks!D2074="","",All_Tasks!D2074)</f>
        <v/>
      </c>
      <c r="E2074" t="str">
        <f>IF(All_Tasks!V2074&lt;&gt;"",All_Tasks!V2074,IF(All_Tasks!E2074&lt;&gt;"",All_Tasks!E2074,""))</f>
        <v/>
      </c>
      <c r="F2074" t="str">
        <f>IF(All_Tasks!F2074="","",All_Tasks!F2074)</f>
        <v/>
      </c>
      <c r="G2074" t="str">
        <f>IF(All_Tasks!G2074="","",All_Tasks!G2074)</f>
        <v/>
      </c>
      <c r="H2074" s="231" t="str">
        <f>IF(All_Tasks!H2074="","",All_Tasks!H2074)</f>
        <v/>
      </c>
      <c r="I2074" t="str">
        <f>IF(All_Tasks!I2074="","",All_Tasks!I2074)</f>
        <v/>
      </c>
      <c r="J2074" t="str">
        <f>IF(All_Tasks!J2074="","",All_Tasks!J2074)</f>
        <v/>
      </c>
      <c r="K2074" t="str">
        <f>IF(All_Tasks!K2074="","",All_Tasks!K2074)</f>
        <v/>
      </c>
      <c r="L2074" s="231" t="str">
        <f>IF(All_Tasks!L2074="","",All_Tasks!L2074)</f>
        <v/>
      </c>
      <c r="M2074" t="str">
        <f>IF(All_Tasks!M2074="","",All_Tasks!M2074)</f>
        <v/>
      </c>
      <c r="N2074" t="str">
        <f>IF(All_Tasks!N2074="","",All_Tasks!N2074)</f>
        <v/>
      </c>
      <c r="O2074" t="str">
        <f>IF(All_Tasks!O2074="","",All_Tasks!O2074)</f>
        <v/>
      </c>
      <c r="P2074" s="181">
        <f>IF(All_Tasks!P2074="",0,All_Tasks!P2074)</f>
        <v>0</v>
      </c>
      <c r="Q2074" s="181">
        <f>IF(All_Tasks!Q2074="",0,All_Tasks!Q2074)</f>
        <v>0</v>
      </c>
      <c r="R2074" s="181">
        <f>IF(All_Tasks!R2074="",0,All_Tasks!R2074)</f>
        <v>0</v>
      </c>
      <c r="S2074" s="181" t="str">
        <f>IF(All_Tasks!S2074="","",All_Tasks!S2074)</f>
        <v/>
      </c>
      <c r="T2074" t="str">
        <f>IF(All_Tasks!T2074="","",All_Tasks!T2074)</f>
        <v/>
      </c>
      <c r="U2074" t="str">
        <f>IF(All_Tasks!U2074="","",All_Tasks!U2074)</f>
        <v/>
      </c>
      <c r="V2074">
        <f>IF(A2074="",0,IFERROR(MATCH(A2074,Scope_Labor_Rates!$A$6:$A$46,0)+5,0))</f>
        <v>0</v>
      </c>
      <c r="W2074" s="178">
        <f>IF(V2074&gt;0,INDEX(Scope_Labor_Rates!$C$6:$C$46,V2074-5),0)</f>
        <v>0</v>
      </c>
      <c r="X2074" s="178">
        <f>IF(V2074&gt;0,INDEX(Scope_Labor_Rates!$C$6:$C$46,V2074-5),0)</f>
        <v>0</v>
      </c>
      <c r="Y2074" s="180">
        <f>IF(V2074&gt;0,INDEX(Scope_Labor_Rates!$S$6:$S$46,V2074-5),0)</f>
        <v>0</v>
      </c>
      <c r="Z2074" s="180">
        <f>IF(V2074&gt;0,INDEX(Scope_Labor_Rates!$R$6:$R$46,V2074-5),1)</f>
        <v>1</v>
      </c>
      <c r="AA2074" s="231">
        <f t="shared" si="288"/>
        <v>0</v>
      </c>
      <c r="AB2074" t="str">
        <f t="shared" si="289"/>
        <v/>
      </c>
      <c r="AC2074" s="178" t="str">
        <f t="shared" si="290"/>
        <v/>
      </c>
      <c r="AD2074" s="181">
        <f t="shared" si="291"/>
        <v>0</v>
      </c>
      <c r="AE2074" s="178">
        <f>IF(V2074&gt;0,P2074*INDEX(Scope_Labor_Rates!$E$6:$E$46,V2074-5),0)</f>
        <v>0</v>
      </c>
      <c r="AF2074" s="181">
        <f>IF(V2074&gt;0,AE2074*INDEX(Scope_Labor_Rates!$D$6:$D$46,V2074-5)*AA2074,0)</f>
        <v>0</v>
      </c>
      <c r="AG2074" s="178">
        <f>IF(V2074&gt;0,P2074*INDEX(Scope_Labor_Rates!$G$6:$G$46,V2074-5),0)</f>
        <v>0</v>
      </c>
      <c r="AH2074" s="181">
        <f>IF(V2074&gt;0,AG2074*INDEX(Scope_Labor_Rates!$F$6:$F$46,V2074-5)*AA2074,0)</f>
        <v>0</v>
      </c>
      <c r="AI2074" s="178">
        <f>IF(V2074&gt;0,P2074*INDEX(Scope_Labor_Rates!$I$6:$I$46,V2074-5),0)</f>
        <v>0</v>
      </c>
      <c r="AJ2074" s="181">
        <f>IF(V2074&gt;0,AI2074*INDEX(Scope_Labor_Rates!$H$6:$H$46,V2074-5)*AA2074,0)</f>
        <v>0</v>
      </c>
      <c r="AK2074" s="178">
        <f>IF(V2074&gt;0,P2074*INDEX(Scope_Labor_Rates!$K$6:$K$46,V2074-5),0)</f>
        <v>0</v>
      </c>
      <c r="AL2074" s="181">
        <f>IF(V2074&gt;0,AK2074*INDEX(Scope_Labor_Rates!$J$6:$J$46,V2074-5)*AA2074,0)</f>
        <v>0</v>
      </c>
      <c r="AM2074" s="178">
        <f>IF(V2074&gt;0,P2074*INDEX(Scope_Labor_Rates!$M$6:$M$46,V2074-5),0)</f>
        <v>0</v>
      </c>
      <c r="AN2074" s="178">
        <f>IF(V2074&gt;0,AM2074*INDEX(Scope_Labor_Rates!$L$6:$L$46,V2074-5)*AA2074,0)</f>
        <v>0</v>
      </c>
      <c r="AO2074" s="178">
        <f>IF(V2074&gt;0,P2074*INDEX(Scope_Labor_Rates!$O$6:$O$46,V2074-5)*AA2074,0)</f>
        <v>0</v>
      </c>
      <c r="AP2074" s="181">
        <f>IF(V2074&gt;0,P2074*INDEX(Scope_Labor_Rates!$Q$6:$Q$46,V2074-5)*AA2074,0)</f>
        <v>0</v>
      </c>
      <c r="AQ2074" s="178">
        <f t="shared" si="292"/>
        <v>0</v>
      </c>
      <c r="AR2074" s="178">
        <f t="shared" si="293"/>
        <v>0</v>
      </c>
      <c r="AS2074" s="178">
        <f t="shared" si="294"/>
        <v>0</v>
      </c>
      <c r="AT2074" s="178">
        <f t="shared" si="295"/>
        <v>0</v>
      </c>
      <c r="AU2074">
        <f t="shared" si="296"/>
        <v>0</v>
      </c>
    </row>
    <row r="2075" spans="1:47">
      <c r="A2075" t="str">
        <f>IF(All_Tasks!A2075="","",All_Tasks!A2075)</f>
        <v/>
      </c>
      <c r="B2075" t="str">
        <f>IF(All_Tasks!B2075="","",All_Tasks!B2075)</f>
        <v/>
      </c>
      <c r="C2075" t="str">
        <f>IF(All_Tasks!C2075="","",All_Tasks!C2075)</f>
        <v/>
      </c>
      <c r="D2075" t="str">
        <f>IF(All_Tasks!D2075="","",All_Tasks!D2075)</f>
        <v/>
      </c>
      <c r="E2075" t="str">
        <f>IF(All_Tasks!V2075&lt;&gt;"",All_Tasks!V2075,IF(All_Tasks!E2075&lt;&gt;"",All_Tasks!E2075,""))</f>
        <v/>
      </c>
      <c r="F2075" t="str">
        <f>IF(All_Tasks!F2075="","",All_Tasks!F2075)</f>
        <v/>
      </c>
      <c r="G2075" t="str">
        <f>IF(All_Tasks!G2075="","",All_Tasks!G2075)</f>
        <v/>
      </c>
      <c r="H2075" s="231" t="str">
        <f>IF(All_Tasks!H2075="","",All_Tasks!H2075)</f>
        <v/>
      </c>
      <c r="I2075" t="str">
        <f>IF(All_Tasks!I2075="","",All_Tasks!I2075)</f>
        <v/>
      </c>
      <c r="J2075" t="str">
        <f>IF(All_Tasks!J2075="","",All_Tasks!J2075)</f>
        <v/>
      </c>
      <c r="K2075" t="str">
        <f>IF(All_Tasks!K2075="","",All_Tasks!K2075)</f>
        <v/>
      </c>
      <c r="L2075" s="231" t="str">
        <f>IF(All_Tasks!L2075="","",All_Tasks!L2075)</f>
        <v/>
      </c>
      <c r="M2075" t="str">
        <f>IF(All_Tasks!M2075="","",All_Tasks!M2075)</f>
        <v/>
      </c>
      <c r="N2075" t="str">
        <f>IF(All_Tasks!N2075="","",All_Tasks!N2075)</f>
        <v/>
      </c>
      <c r="O2075" t="str">
        <f>IF(All_Tasks!O2075="","",All_Tasks!O2075)</f>
        <v/>
      </c>
      <c r="P2075" s="181">
        <f>IF(All_Tasks!P2075="",0,All_Tasks!P2075)</f>
        <v>0</v>
      </c>
      <c r="Q2075" s="181">
        <f>IF(All_Tasks!Q2075="",0,All_Tasks!Q2075)</f>
        <v>0</v>
      </c>
      <c r="R2075" s="181">
        <f>IF(All_Tasks!R2075="",0,All_Tasks!R2075)</f>
        <v>0</v>
      </c>
      <c r="S2075" s="181" t="str">
        <f>IF(All_Tasks!S2075="","",All_Tasks!S2075)</f>
        <v/>
      </c>
      <c r="T2075" t="str">
        <f>IF(All_Tasks!T2075="","",All_Tasks!T2075)</f>
        <v/>
      </c>
      <c r="U2075" t="str">
        <f>IF(All_Tasks!U2075="","",All_Tasks!U2075)</f>
        <v/>
      </c>
      <c r="V2075">
        <f>IF(A2075="",0,IFERROR(MATCH(A2075,Scope_Labor_Rates!$A$6:$A$46,0)+5,0))</f>
        <v>0</v>
      </c>
      <c r="W2075" s="178">
        <f>IF(V2075&gt;0,INDEX(Scope_Labor_Rates!$C$6:$C$46,V2075-5),0)</f>
        <v>0</v>
      </c>
      <c r="X2075" s="178">
        <f>IF(V2075&gt;0,INDEX(Scope_Labor_Rates!$C$6:$C$46,V2075-5),0)</f>
        <v>0</v>
      </c>
      <c r="Y2075" s="180">
        <f>IF(V2075&gt;0,INDEX(Scope_Labor_Rates!$S$6:$S$46,V2075-5),0)</f>
        <v>0</v>
      </c>
      <c r="Z2075" s="180">
        <f>IF(V2075&gt;0,INDEX(Scope_Labor_Rates!$R$6:$R$46,V2075-5),1)</f>
        <v>1</v>
      </c>
      <c r="AA2075" s="231">
        <f t="shared" si="288"/>
        <v>0</v>
      </c>
      <c r="AB2075" t="str">
        <f t="shared" si="289"/>
        <v/>
      </c>
      <c r="AC2075" s="178" t="str">
        <f t="shared" si="290"/>
        <v/>
      </c>
      <c r="AD2075" s="181">
        <f t="shared" si="291"/>
        <v>0</v>
      </c>
      <c r="AE2075" s="178">
        <f>IF(V2075&gt;0,P2075*INDEX(Scope_Labor_Rates!$E$6:$E$46,V2075-5),0)</f>
        <v>0</v>
      </c>
      <c r="AF2075" s="181">
        <f>IF(V2075&gt;0,AE2075*INDEX(Scope_Labor_Rates!$D$6:$D$46,V2075-5)*AA2075,0)</f>
        <v>0</v>
      </c>
      <c r="AG2075" s="178">
        <f>IF(V2075&gt;0,P2075*INDEX(Scope_Labor_Rates!$G$6:$G$46,V2075-5),0)</f>
        <v>0</v>
      </c>
      <c r="AH2075" s="181">
        <f>IF(V2075&gt;0,AG2075*INDEX(Scope_Labor_Rates!$F$6:$F$46,V2075-5)*AA2075,0)</f>
        <v>0</v>
      </c>
      <c r="AI2075" s="178">
        <f>IF(V2075&gt;0,P2075*INDEX(Scope_Labor_Rates!$I$6:$I$46,V2075-5),0)</f>
        <v>0</v>
      </c>
      <c r="AJ2075" s="181">
        <f>IF(V2075&gt;0,AI2075*INDEX(Scope_Labor_Rates!$H$6:$H$46,V2075-5)*AA2075,0)</f>
        <v>0</v>
      </c>
      <c r="AK2075" s="178">
        <f>IF(V2075&gt;0,P2075*INDEX(Scope_Labor_Rates!$K$6:$K$46,V2075-5),0)</f>
        <v>0</v>
      </c>
      <c r="AL2075" s="181">
        <f>IF(V2075&gt;0,AK2075*INDEX(Scope_Labor_Rates!$J$6:$J$46,V2075-5)*AA2075,0)</f>
        <v>0</v>
      </c>
      <c r="AM2075" s="178">
        <f>IF(V2075&gt;0,P2075*INDEX(Scope_Labor_Rates!$M$6:$M$46,V2075-5),0)</f>
        <v>0</v>
      </c>
      <c r="AN2075" s="178">
        <f>IF(V2075&gt;0,AM2075*INDEX(Scope_Labor_Rates!$L$6:$L$46,V2075-5)*AA2075,0)</f>
        <v>0</v>
      </c>
      <c r="AO2075" s="178">
        <f>IF(V2075&gt;0,P2075*INDEX(Scope_Labor_Rates!$O$6:$O$46,V2075-5)*AA2075,0)</f>
        <v>0</v>
      </c>
      <c r="AP2075" s="181">
        <f>IF(V2075&gt;0,P2075*INDEX(Scope_Labor_Rates!$Q$6:$Q$46,V2075-5)*AA2075,0)</f>
        <v>0</v>
      </c>
      <c r="AQ2075" s="178">
        <f t="shared" si="292"/>
        <v>0</v>
      </c>
      <c r="AR2075" s="178">
        <f t="shared" si="293"/>
        <v>0</v>
      </c>
      <c r="AS2075" s="178">
        <f t="shared" si="294"/>
        <v>0</v>
      </c>
      <c r="AT2075" s="178">
        <f t="shared" si="295"/>
        <v>0</v>
      </c>
      <c r="AU2075">
        <f t="shared" si="296"/>
        <v>0</v>
      </c>
    </row>
    <row r="2076" spans="1:47">
      <c r="A2076" t="str">
        <f>IF(All_Tasks!A2076="","",All_Tasks!A2076)</f>
        <v/>
      </c>
      <c r="B2076" t="str">
        <f>IF(All_Tasks!B2076="","",All_Tasks!B2076)</f>
        <v/>
      </c>
      <c r="C2076" t="str">
        <f>IF(All_Tasks!C2076="","",All_Tasks!C2076)</f>
        <v/>
      </c>
      <c r="D2076" t="str">
        <f>IF(All_Tasks!D2076="","",All_Tasks!D2076)</f>
        <v/>
      </c>
      <c r="E2076" t="str">
        <f>IF(All_Tasks!V2076&lt;&gt;"",All_Tasks!V2076,IF(All_Tasks!E2076&lt;&gt;"",All_Tasks!E2076,""))</f>
        <v/>
      </c>
      <c r="F2076" t="str">
        <f>IF(All_Tasks!F2076="","",All_Tasks!F2076)</f>
        <v/>
      </c>
      <c r="G2076" t="str">
        <f>IF(All_Tasks!G2076="","",All_Tasks!G2076)</f>
        <v/>
      </c>
      <c r="H2076" s="231" t="str">
        <f>IF(All_Tasks!H2076="","",All_Tasks!H2076)</f>
        <v/>
      </c>
      <c r="I2076" t="str">
        <f>IF(All_Tasks!I2076="","",All_Tasks!I2076)</f>
        <v/>
      </c>
      <c r="J2076" t="str">
        <f>IF(All_Tasks!J2076="","",All_Tasks!J2076)</f>
        <v/>
      </c>
      <c r="K2076" t="str">
        <f>IF(All_Tasks!K2076="","",All_Tasks!K2076)</f>
        <v/>
      </c>
      <c r="L2076" s="231" t="str">
        <f>IF(All_Tasks!L2076="","",All_Tasks!L2076)</f>
        <v/>
      </c>
      <c r="M2076" t="str">
        <f>IF(All_Tasks!M2076="","",All_Tasks!M2076)</f>
        <v/>
      </c>
      <c r="N2076" t="str">
        <f>IF(All_Tasks!N2076="","",All_Tasks!N2076)</f>
        <v/>
      </c>
      <c r="O2076" t="str">
        <f>IF(All_Tasks!O2076="","",All_Tasks!O2076)</f>
        <v/>
      </c>
      <c r="P2076" s="181">
        <f>IF(All_Tasks!P2076="",0,All_Tasks!P2076)</f>
        <v>0</v>
      </c>
      <c r="Q2076" s="181">
        <f>IF(All_Tasks!Q2076="",0,All_Tasks!Q2076)</f>
        <v>0</v>
      </c>
      <c r="R2076" s="181">
        <f>IF(All_Tasks!R2076="",0,All_Tasks!R2076)</f>
        <v>0</v>
      </c>
      <c r="S2076" s="181" t="str">
        <f>IF(All_Tasks!S2076="","",All_Tasks!S2076)</f>
        <v/>
      </c>
      <c r="T2076" t="str">
        <f>IF(All_Tasks!T2076="","",All_Tasks!T2076)</f>
        <v/>
      </c>
      <c r="U2076" t="str">
        <f>IF(All_Tasks!U2076="","",All_Tasks!U2076)</f>
        <v/>
      </c>
      <c r="V2076">
        <f>IF(A2076="",0,IFERROR(MATCH(A2076,Scope_Labor_Rates!$A$6:$A$46,0)+5,0))</f>
        <v>0</v>
      </c>
      <c r="W2076" s="178">
        <f>IF(V2076&gt;0,INDEX(Scope_Labor_Rates!$C$6:$C$46,V2076-5),0)</f>
        <v>0</v>
      </c>
      <c r="X2076" s="178">
        <f>IF(V2076&gt;0,INDEX(Scope_Labor_Rates!$C$6:$C$46,V2076-5),0)</f>
        <v>0</v>
      </c>
      <c r="Y2076" s="180">
        <f>IF(V2076&gt;0,INDEX(Scope_Labor_Rates!$S$6:$S$46,V2076-5),0)</f>
        <v>0</v>
      </c>
      <c r="Z2076" s="180">
        <f>IF(V2076&gt;0,INDEX(Scope_Labor_Rates!$R$6:$R$46,V2076-5),1)</f>
        <v>1</v>
      </c>
      <c r="AA2076" s="231">
        <f t="shared" si="288"/>
        <v>0</v>
      </c>
      <c r="AB2076" t="str">
        <f t="shared" si="289"/>
        <v/>
      </c>
      <c r="AC2076" s="178" t="str">
        <f t="shared" si="290"/>
        <v/>
      </c>
      <c r="AD2076" s="181">
        <f t="shared" si="291"/>
        <v>0</v>
      </c>
      <c r="AE2076" s="178">
        <f>IF(V2076&gt;0,P2076*INDEX(Scope_Labor_Rates!$E$6:$E$46,V2076-5),0)</f>
        <v>0</v>
      </c>
      <c r="AF2076" s="181">
        <f>IF(V2076&gt;0,AE2076*INDEX(Scope_Labor_Rates!$D$6:$D$46,V2076-5)*AA2076,0)</f>
        <v>0</v>
      </c>
      <c r="AG2076" s="178">
        <f>IF(V2076&gt;0,P2076*INDEX(Scope_Labor_Rates!$G$6:$G$46,V2076-5),0)</f>
        <v>0</v>
      </c>
      <c r="AH2076" s="181">
        <f>IF(V2076&gt;0,AG2076*INDEX(Scope_Labor_Rates!$F$6:$F$46,V2076-5)*AA2076,0)</f>
        <v>0</v>
      </c>
      <c r="AI2076" s="178">
        <f>IF(V2076&gt;0,P2076*INDEX(Scope_Labor_Rates!$I$6:$I$46,V2076-5),0)</f>
        <v>0</v>
      </c>
      <c r="AJ2076" s="181">
        <f>IF(V2076&gt;0,AI2076*INDEX(Scope_Labor_Rates!$H$6:$H$46,V2076-5)*AA2076,0)</f>
        <v>0</v>
      </c>
      <c r="AK2076" s="178">
        <f>IF(V2076&gt;0,P2076*INDEX(Scope_Labor_Rates!$K$6:$K$46,V2076-5),0)</f>
        <v>0</v>
      </c>
      <c r="AL2076" s="181">
        <f>IF(V2076&gt;0,AK2076*INDEX(Scope_Labor_Rates!$J$6:$J$46,V2076-5)*AA2076,0)</f>
        <v>0</v>
      </c>
      <c r="AM2076" s="178">
        <f>IF(V2076&gt;0,P2076*INDEX(Scope_Labor_Rates!$M$6:$M$46,V2076-5),0)</f>
        <v>0</v>
      </c>
      <c r="AN2076" s="178">
        <f>IF(V2076&gt;0,AM2076*INDEX(Scope_Labor_Rates!$L$6:$L$46,V2076-5)*AA2076,0)</f>
        <v>0</v>
      </c>
      <c r="AO2076" s="178">
        <f>IF(V2076&gt;0,P2076*INDEX(Scope_Labor_Rates!$O$6:$O$46,V2076-5)*AA2076,0)</f>
        <v>0</v>
      </c>
      <c r="AP2076" s="181">
        <f>IF(V2076&gt;0,P2076*INDEX(Scope_Labor_Rates!$Q$6:$Q$46,V2076-5)*AA2076,0)</f>
        <v>0</v>
      </c>
      <c r="AQ2076" s="178">
        <f t="shared" si="292"/>
        <v>0</v>
      </c>
      <c r="AR2076" s="178">
        <f t="shared" si="293"/>
        <v>0</v>
      </c>
      <c r="AS2076" s="178">
        <f t="shared" si="294"/>
        <v>0</v>
      </c>
      <c r="AT2076" s="178">
        <f t="shared" si="295"/>
        <v>0</v>
      </c>
      <c r="AU2076">
        <f t="shared" si="296"/>
        <v>0</v>
      </c>
    </row>
    <row r="2077" spans="1:47">
      <c r="A2077" t="str">
        <f>IF(All_Tasks!A2077="","",All_Tasks!A2077)</f>
        <v/>
      </c>
      <c r="B2077" t="str">
        <f>IF(All_Tasks!B2077="","",All_Tasks!B2077)</f>
        <v/>
      </c>
      <c r="C2077" t="str">
        <f>IF(All_Tasks!C2077="","",All_Tasks!C2077)</f>
        <v/>
      </c>
      <c r="D2077" t="str">
        <f>IF(All_Tasks!D2077="","",All_Tasks!D2077)</f>
        <v/>
      </c>
      <c r="E2077" t="str">
        <f>IF(All_Tasks!V2077&lt;&gt;"",All_Tasks!V2077,IF(All_Tasks!E2077&lt;&gt;"",All_Tasks!E2077,""))</f>
        <v/>
      </c>
      <c r="F2077" t="str">
        <f>IF(All_Tasks!F2077="","",All_Tasks!F2077)</f>
        <v/>
      </c>
      <c r="G2077" t="str">
        <f>IF(All_Tasks!G2077="","",All_Tasks!G2077)</f>
        <v/>
      </c>
      <c r="H2077" s="231" t="str">
        <f>IF(All_Tasks!H2077="","",All_Tasks!H2077)</f>
        <v/>
      </c>
      <c r="I2077" t="str">
        <f>IF(All_Tasks!I2077="","",All_Tasks!I2077)</f>
        <v/>
      </c>
      <c r="J2077" t="str">
        <f>IF(All_Tasks!J2077="","",All_Tasks!J2077)</f>
        <v/>
      </c>
      <c r="K2077" t="str">
        <f>IF(All_Tasks!K2077="","",All_Tasks!K2077)</f>
        <v/>
      </c>
      <c r="L2077" s="231" t="str">
        <f>IF(All_Tasks!L2077="","",All_Tasks!L2077)</f>
        <v/>
      </c>
      <c r="M2077" t="str">
        <f>IF(All_Tasks!M2077="","",All_Tasks!M2077)</f>
        <v/>
      </c>
      <c r="N2077" t="str">
        <f>IF(All_Tasks!N2077="","",All_Tasks!N2077)</f>
        <v/>
      </c>
      <c r="O2077" t="str">
        <f>IF(All_Tasks!O2077="","",All_Tasks!O2077)</f>
        <v/>
      </c>
      <c r="P2077" s="181">
        <f>IF(All_Tasks!P2077="",0,All_Tasks!P2077)</f>
        <v>0</v>
      </c>
      <c r="Q2077" s="181">
        <f>IF(All_Tasks!Q2077="",0,All_Tasks!Q2077)</f>
        <v>0</v>
      </c>
      <c r="R2077" s="181">
        <f>IF(All_Tasks!R2077="",0,All_Tasks!R2077)</f>
        <v>0</v>
      </c>
      <c r="S2077" s="181" t="str">
        <f>IF(All_Tasks!S2077="","",All_Tasks!S2077)</f>
        <v/>
      </c>
      <c r="T2077" t="str">
        <f>IF(All_Tasks!T2077="","",All_Tasks!T2077)</f>
        <v/>
      </c>
      <c r="U2077" t="str">
        <f>IF(All_Tasks!U2077="","",All_Tasks!U2077)</f>
        <v/>
      </c>
      <c r="V2077">
        <f>IF(A2077="",0,IFERROR(MATCH(A2077,Scope_Labor_Rates!$A$6:$A$46,0)+5,0))</f>
        <v>0</v>
      </c>
      <c r="W2077" s="178">
        <f>IF(V2077&gt;0,INDEX(Scope_Labor_Rates!$C$6:$C$46,V2077-5),0)</f>
        <v>0</v>
      </c>
      <c r="X2077" s="178">
        <f>IF(V2077&gt;0,INDEX(Scope_Labor_Rates!$C$6:$C$46,V2077-5),0)</f>
        <v>0</v>
      </c>
      <c r="Y2077" s="180">
        <f>IF(V2077&gt;0,INDEX(Scope_Labor_Rates!$S$6:$S$46,V2077-5),0)</f>
        <v>0</v>
      </c>
      <c r="Z2077" s="180">
        <f>IF(V2077&gt;0,INDEX(Scope_Labor_Rates!$R$6:$R$46,V2077-5),1)</f>
        <v>1</v>
      </c>
      <c r="AA2077" s="231">
        <f t="shared" si="288"/>
        <v>0</v>
      </c>
      <c r="AB2077" t="str">
        <f t="shared" si="289"/>
        <v/>
      </c>
      <c r="AC2077" s="178" t="str">
        <f t="shared" si="290"/>
        <v/>
      </c>
      <c r="AD2077" s="181">
        <f t="shared" si="291"/>
        <v>0</v>
      </c>
      <c r="AE2077" s="178">
        <f>IF(V2077&gt;0,P2077*INDEX(Scope_Labor_Rates!$E$6:$E$46,V2077-5),0)</f>
        <v>0</v>
      </c>
      <c r="AF2077" s="181">
        <f>IF(V2077&gt;0,AE2077*INDEX(Scope_Labor_Rates!$D$6:$D$46,V2077-5)*AA2077,0)</f>
        <v>0</v>
      </c>
      <c r="AG2077" s="178">
        <f>IF(V2077&gt;0,P2077*INDEX(Scope_Labor_Rates!$G$6:$G$46,V2077-5),0)</f>
        <v>0</v>
      </c>
      <c r="AH2077" s="181">
        <f>IF(V2077&gt;0,AG2077*INDEX(Scope_Labor_Rates!$F$6:$F$46,V2077-5)*AA2077,0)</f>
        <v>0</v>
      </c>
      <c r="AI2077" s="178">
        <f>IF(V2077&gt;0,P2077*INDEX(Scope_Labor_Rates!$I$6:$I$46,V2077-5),0)</f>
        <v>0</v>
      </c>
      <c r="AJ2077" s="181">
        <f>IF(V2077&gt;0,AI2077*INDEX(Scope_Labor_Rates!$H$6:$H$46,V2077-5)*AA2077,0)</f>
        <v>0</v>
      </c>
      <c r="AK2077" s="178">
        <f>IF(V2077&gt;0,P2077*INDEX(Scope_Labor_Rates!$K$6:$K$46,V2077-5),0)</f>
        <v>0</v>
      </c>
      <c r="AL2077" s="181">
        <f>IF(V2077&gt;0,AK2077*INDEX(Scope_Labor_Rates!$J$6:$J$46,V2077-5)*AA2077,0)</f>
        <v>0</v>
      </c>
      <c r="AM2077" s="178">
        <f>IF(V2077&gt;0,P2077*INDEX(Scope_Labor_Rates!$M$6:$M$46,V2077-5),0)</f>
        <v>0</v>
      </c>
      <c r="AN2077" s="178">
        <f>IF(V2077&gt;0,AM2077*INDEX(Scope_Labor_Rates!$L$6:$L$46,V2077-5)*AA2077,0)</f>
        <v>0</v>
      </c>
      <c r="AO2077" s="178">
        <f>IF(V2077&gt;0,P2077*INDEX(Scope_Labor_Rates!$O$6:$O$46,V2077-5)*AA2077,0)</f>
        <v>0</v>
      </c>
      <c r="AP2077" s="181">
        <f>IF(V2077&gt;0,P2077*INDEX(Scope_Labor_Rates!$Q$6:$Q$46,V2077-5)*AA2077,0)</f>
        <v>0</v>
      </c>
      <c r="AQ2077" s="178">
        <f t="shared" si="292"/>
        <v>0</v>
      </c>
      <c r="AR2077" s="178">
        <f t="shared" si="293"/>
        <v>0</v>
      </c>
      <c r="AS2077" s="178">
        <f t="shared" si="294"/>
        <v>0</v>
      </c>
      <c r="AT2077" s="178">
        <f t="shared" si="295"/>
        <v>0</v>
      </c>
      <c r="AU2077">
        <f t="shared" si="296"/>
        <v>0</v>
      </c>
    </row>
    <row r="2078" spans="1:47">
      <c r="A2078" t="str">
        <f>IF(All_Tasks!A2078="","",All_Tasks!A2078)</f>
        <v/>
      </c>
      <c r="B2078" t="str">
        <f>IF(All_Tasks!B2078="","",All_Tasks!B2078)</f>
        <v/>
      </c>
      <c r="C2078" t="str">
        <f>IF(All_Tasks!C2078="","",All_Tasks!C2078)</f>
        <v/>
      </c>
      <c r="D2078" t="str">
        <f>IF(All_Tasks!D2078="","",All_Tasks!D2078)</f>
        <v/>
      </c>
      <c r="E2078" t="str">
        <f>IF(All_Tasks!V2078&lt;&gt;"",All_Tasks!V2078,IF(All_Tasks!E2078&lt;&gt;"",All_Tasks!E2078,""))</f>
        <v/>
      </c>
      <c r="F2078" t="str">
        <f>IF(All_Tasks!F2078="","",All_Tasks!F2078)</f>
        <v/>
      </c>
      <c r="G2078" t="str">
        <f>IF(All_Tasks!G2078="","",All_Tasks!G2078)</f>
        <v/>
      </c>
      <c r="H2078" s="231" t="str">
        <f>IF(All_Tasks!H2078="","",All_Tasks!H2078)</f>
        <v/>
      </c>
      <c r="I2078" t="str">
        <f>IF(All_Tasks!I2078="","",All_Tasks!I2078)</f>
        <v/>
      </c>
      <c r="J2078" t="str">
        <f>IF(All_Tasks!J2078="","",All_Tasks!J2078)</f>
        <v/>
      </c>
      <c r="K2078" t="str">
        <f>IF(All_Tasks!K2078="","",All_Tasks!K2078)</f>
        <v/>
      </c>
      <c r="L2078" s="231" t="str">
        <f>IF(All_Tasks!L2078="","",All_Tasks!L2078)</f>
        <v/>
      </c>
      <c r="M2078" t="str">
        <f>IF(All_Tasks!M2078="","",All_Tasks!M2078)</f>
        <v/>
      </c>
      <c r="N2078" t="str">
        <f>IF(All_Tasks!N2078="","",All_Tasks!N2078)</f>
        <v/>
      </c>
      <c r="O2078" t="str">
        <f>IF(All_Tasks!O2078="","",All_Tasks!O2078)</f>
        <v/>
      </c>
      <c r="P2078" s="181">
        <f>IF(All_Tasks!P2078="",0,All_Tasks!P2078)</f>
        <v>0</v>
      </c>
      <c r="Q2078" s="181">
        <f>IF(All_Tasks!Q2078="",0,All_Tasks!Q2078)</f>
        <v>0</v>
      </c>
      <c r="R2078" s="181">
        <f>IF(All_Tasks!R2078="",0,All_Tasks!R2078)</f>
        <v>0</v>
      </c>
      <c r="S2078" s="181" t="str">
        <f>IF(All_Tasks!S2078="","",All_Tasks!S2078)</f>
        <v/>
      </c>
      <c r="T2078" t="str">
        <f>IF(All_Tasks!T2078="","",All_Tasks!T2078)</f>
        <v/>
      </c>
      <c r="U2078" t="str">
        <f>IF(All_Tasks!U2078="","",All_Tasks!U2078)</f>
        <v/>
      </c>
      <c r="V2078">
        <f>IF(A2078="",0,IFERROR(MATCH(A2078,Scope_Labor_Rates!$A$6:$A$46,0)+5,0))</f>
        <v>0</v>
      </c>
      <c r="W2078" s="178">
        <f>IF(V2078&gt;0,INDEX(Scope_Labor_Rates!$C$6:$C$46,V2078-5),0)</f>
        <v>0</v>
      </c>
      <c r="X2078" s="178">
        <f>IF(V2078&gt;0,INDEX(Scope_Labor_Rates!$C$6:$C$46,V2078-5),0)</f>
        <v>0</v>
      </c>
      <c r="Y2078" s="180">
        <f>IF(V2078&gt;0,INDEX(Scope_Labor_Rates!$S$6:$S$46,V2078-5),0)</f>
        <v>0</v>
      </c>
      <c r="Z2078" s="180">
        <f>IF(V2078&gt;0,INDEX(Scope_Labor_Rates!$R$6:$R$46,V2078-5),1)</f>
        <v>1</v>
      </c>
      <c r="AA2078" s="231">
        <f t="shared" si="288"/>
        <v>0</v>
      </c>
      <c r="AB2078" t="str">
        <f t="shared" si="289"/>
        <v/>
      </c>
      <c r="AC2078" s="178" t="str">
        <f t="shared" si="290"/>
        <v/>
      </c>
      <c r="AD2078" s="181">
        <f t="shared" si="291"/>
        <v>0</v>
      </c>
      <c r="AE2078" s="178">
        <f>IF(V2078&gt;0,P2078*INDEX(Scope_Labor_Rates!$E$6:$E$46,V2078-5),0)</f>
        <v>0</v>
      </c>
      <c r="AF2078" s="181">
        <f>IF(V2078&gt;0,AE2078*INDEX(Scope_Labor_Rates!$D$6:$D$46,V2078-5)*AA2078,0)</f>
        <v>0</v>
      </c>
      <c r="AG2078" s="178">
        <f>IF(V2078&gt;0,P2078*INDEX(Scope_Labor_Rates!$G$6:$G$46,V2078-5),0)</f>
        <v>0</v>
      </c>
      <c r="AH2078" s="181">
        <f>IF(V2078&gt;0,AG2078*INDEX(Scope_Labor_Rates!$F$6:$F$46,V2078-5)*AA2078,0)</f>
        <v>0</v>
      </c>
      <c r="AI2078" s="178">
        <f>IF(V2078&gt;0,P2078*INDEX(Scope_Labor_Rates!$I$6:$I$46,V2078-5),0)</f>
        <v>0</v>
      </c>
      <c r="AJ2078" s="181">
        <f>IF(V2078&gt;0,AI2078*INDEX(Scope_Labor_Rates!$H$6:$H$46,V2078-5)*AA2078,0)</f>
        <v>0</v>
      </c>
      <c r="AK2078" s="178">
        <f>IF(V2078&gt;0,P2078*INDEX(Scope_Labor_Rates!$K$6:$K$46,V2078-5),0)</f>
        <v>0</v>
      </c>
      <c r="AL2078" s="181">
        <f>IF(V2078&gt;0,AK2078*INDEX(Scope_Labor_Rates!$J$6:$J$46,V2078-5)*AA2078,0)</f>
        <v>0</v>
      </c>
      <c r="AM2078" s="178">
        <f>IF(V2078&gt;0,P2078*INDEX(Scope_Labor_Rates!$M$6:$M$46,V2078-5),0)</f>
        <v>0</v>
      </c>
      <c r="AN2078" s="178">
        <f>IF(V2078&gt;0,AM2078*INDEX(Scope_Labor_Rates!$L$6:$L$46,V2078-5)*AA2078,0)</f>
        <v>0</v>
      </c>
      <c r="AO2078" s="178">
        <f>IF(V2078&gt;0,P2078*INDEX(Scope_Labor_Rates!$O$6:$O$46,V2078-5)*AA2078,0)</f>
        <v>0</v>
      </c>
      <c r="AP2078" s="181">
        <f>IF(V2078&gt;0,P2078*INDEX(Scope_Labor_Rates!$Q$6:$Q$46,V2078-5)*AA2078,0)</f>
        <v>0</v>
      </c>
      <c r="AQ2078" s="178">
        <f t="shared" si="292"/>
        <v>0</v>
      </c>
      <c r="AR2078" s="178">
        <f t="shared" si="293"/>
        <v>0</v>
      </c>
      <c r="AS2078" s="178">
        <f t="shared" si="294"/>
        <v>0</v>
      </c>
      <c r="AT2078" s="178">
        <f t="shared" si="295"/>
        <v>0</v>
      </c>
      <c r="AU2078">
        <f t="shared" si="296"/>
        <v>0</v>
      </c>
    </row>
    <row r="2079" spans="1:47">
      <c r="A2079" t="str">
        <f>IF(All_Tasks!A2079="","",All_Tasks!A2079)</f>
        <v/>
      </c>
      <c r="B2079" t="str">
        <f>IF(All_Tasks!B2079="","",All_Tasks!B2079)</f>
        <v/>
      </c>
      <c r="C2079" t="str">
        <f>IF(All_Tasks!C2079="","",All_Tasks!C2079)</f>
        <v/>
      </c>
      <c r="D2079" t="str">
        <f>IF(All_Tasks!D2079="","",All_Tasks!D2079)</f>
        <v/>
      </c>
      <c r="E2079" t="str">
        <f>IF(All_Tasks!V2079&lt;&gt;"",All_Tasks!V2079,IF(All_Tasks!E2079&lt;&gt;"",All_Tasks!E2079,""))</f>
        <v/>
      </c>
      <c r="F2079" t="str">
        <f>IF(All_Tasks!F2079="","",All_Tasks!F2079)</f>
        <v/>
      </c>
      <c r="G2079" t="str">
        <f>IF(All_Tasks!G2079="","",All_Tasks!G2079)</f>
        <v/>
      </c>
      <c r="H2079" s="231" t="str">
        <f>IF(All_Tasks!H2079="","",All_Tasks!H2079)</f>
        <v/>
      </c>
      <c r="I2079" t="str">
        <f>IF(All_Tasks!I2079="","",All_Tasks!I2079)</f>
        <v/>
      </c>
      <c r="J2079" t="str">
        <f>IF(All_Tasks!J2079="","",All_Tasks!J2079)</f>
        <v/>
      </c>
      <c r="K2079" t="str">
        <f>IF(All_Tasks!K2079="","",All_Tasks!K2079)</f>
        <v/>
      </c>
      <c r="L2079" s="231" t="str">
        <f>IF(All_Tasks!L2079="","",All_Tasks!L2079)</f>
        <v/>
      </c>
      <c r="M2079" t="str">
        <f>IF(All_Tasks!M2079="","",All_Tasks!M2079)</f>
        <v/>
      </c>
      <c r="N2079" t="str">
        <f>IF(All_Tasks!N2079="","",All_Tasks!N2079)</f>
        <v/>
      </c>
      <c r="O2079" t="str">
        <f>IF(All_Tasks!O2079="","",All_Tasks!O2079)</f>
        <v/>
      </c>
      <c r="P2079" s="181">
        <f>IF(All_Tasks!P2079="",0,All_Tasks!P2079)</f>
        <v>0</v>
      </c>
      <c r="Q2079" s="181">
        <f>IF(All_Tasks!Q2079="",0,All_Tasks!Q2079)</f>
        <v>0</v>
      </c>
      <c r="R2079" s="181">
        <f>IF(All_Tasks!R2079="",0,All_Tasks!R2079)</f>
        <v>0</v>
      </c>
      <c r="S2079" s="181" t="str">
        <f>IF(All_Tasks!S2079="","",All_Tasks!S2079)</f>
        <v/>
      </c>
      <c r="T2079" t="str">
        <f>IF(All_Tasks!T2079="","",All_Tasks!T2079)</f>
        <v/>
      </c>
      <c r="U2079" t="str">
        <f>IF(All_Tasks!U2079="","",All_Tasks!U2079)</f>
        <v/>
      </c>
      <c r="V2079">
        <f>IF(A2079="",0,IFERROR(MATCH(A2079,Scope_Labor_Rates!$A$6:$A$46,0)+5,0))</f>
        <v>0</v>
      </c>
      <c r="W2079" s="178">
        <f>IF(V2079&gt;0,INDEX(Scope_Labor_Rates!$C$6:$C$46,V2079-5),0)</f>
        <v>0</v>
      </c>
      <c r="X2079" s="178">
        <f>IF(V2079&gt;0,INDEX(Scope_Labor_Rates!$C$6:$C$46,V2079-5),0)</f>
        <v>0</v>
      </c>
      <c r="Y2079" s="180">
        <f>IF(V2079&gt;0,INDEX(Scope_Labor_Rates!$S$6:$S$46,V2079-5),0)</f>
        <v>0</v>
      </c>
      <c r="Z2079" s="180">
        <f>IF(V2079&gt;0,INDEX(Scope_Labor_Rates!$R$6:$R$46,V2079-5),1)</f>
        <v>1</v>
      </c>
      <c r="AA2079" s="231">
        <f t="shared" si="288"/>
        <v>0</v>
      </c>
      <c r="AB2079" t="str">
        <f t="shared" si="289"/>
        <v/>
      </c>
      <c r="AC2079" s="178" t="str">
        <f t="shared" si="290"/>
        <v/>
      </c>
      <c r="AD2079" s="181">
        <f t="shared" si="291"/>
        <v>0</v>
      </c>
      <c r="AE2079" s="178">
        <f>IF(V2079&gt;0,P2079*INDEX(Scope_Labor_Rates!$E$6:$E$46,V2079-5),0)</f>
        <v>0</v>
      </c>
      <c r="AF2079" s="181">
        <f>IF(V2079&gt;0,AE2079*INDEX(Scope_Labor_Rates!$D$6:$D$46,V2079-5)*AA2079,0)</f>
        <v>0</v>
      </c>
      <c r="AG2079" s="178">
        <f>IF(V2079&gt;0,P2079*INDEX(Scope_Labor_Rates!$G$6:$G$46,V2079-5),0)</f>
        <v>0</v>
      </c>
      <c r="AH2079" s="181">
        <f>IF(V2079&gt;0,AG2079*INDEX(Scope_Labor_Rates!$F$6:$F$46,V2079-5)*AA2079,0)</f>
        <v>0</v>
      </c>
      <c r="AI2079" s="178">
        <f>IF(V2079&gt;0,P2079*INDEX(Scope_Labor_Rates!$I$6:$I$46,V2079-5),0)</f>
        <v>0</v>
      </c>
      <c r="AJ2079" s="181">
        <f>IF(V2079&gt;0,AI2079*INDEX(Scope_Labor_Rates!$H$6:$H$46,V2079-5)*AA2079,0)</f>
        <v>0</v>
      </c>
      <c r="AK2079" s="178">
        <f>IF(V2079&gt;0,P2079*INDEX(Scope_Labor_Rates!$K$6:$K$46,V2079-5),0)</f>
        <v>0</v>
      </c>
      <c r="AL2079" s="181">
        <f>IF(V2079&gt;0,AK2079*INDEX(Scope_Labor_Rates!$J$6:$J$46,V2079-5)*AA2079,0)</f>
        <v>0</v>
      </c>
      <c r="AM2079" s="178">
        <f>IF(V2079&gt;0,P2079*INDEX(Scope_Labor_Rates!$M$6:$M$46,V2079-5),0)</f>
        <v>0</v>
      </c>
      <c r="AN2079" s="178">
        <f>IF(V2079&gt;0,AM2079*INDEX(Scope_Labor_Rates!$L$6:$L$46,V2079-5)*AA2079,0)</f>
        <v>0</v>
      </c>
      <c r="AO2079" s="178">
        <f>IF(V2079&gt;0,P2079*INDEX(Scope_Labor_Rates!$O$6:$O$46,V2079-5)*AA2079,0)</f>
        <v>0</v>
      </c>
      <c r="AP2079" s="181">
        <f>IF(V2079&gt;0,P2079*INDEX(Scope_Labor_Rates!$Q$6:$Q$46,V2079-5)*AA2079,0)</f>
        <v>0</v>
      </c>
      <c r="AQ2079" s="178">
        <f t="shared" si="292"/>
        <v>0</v>
      </c>
      <c r="AR2079" s="178">
        <f t="shared" si="293"/>
        <v>0</v>
      </c>
      <c r="AS2079" s="178">
        <f t="shared" si="294"/>
        <v>0</v>
      </c>
      <c r="AT2079" s="178">
        <f t="shared" si="295"/>
        <v>0</v>
      </c>
      <c r="AU2079">
        <f t="shared" si="296"/>
        <v>0</v>
      </c>
    </row>
    <row r="2080" spans="1:47">
      <c r="A2080" t="str">
        <f>IF(All_Tasks!A2080="","",All_Tasks!A2080)</f>
        <v/>
      </c>
      <c r="B2080" t="str">
        <f>IF(All_Tasks!B2080="","",All_Tasks!B2080)</f>
        <v/>
      </c>
      <c r="C2080" t="str">
        <f>IF(All_Tasks!C2080="","",All_Tasks!C2080)</f>
        <v/>
      </c>
      <c r="D2080" t="str">
        <f>IF(All_Tasks!D2080="","",All_Tasks!D2080)</f>
        <v/>
      </c>
      <c r="E2080" t="str">
        <f>IF(All_Tasks!V2080&lt;&gt;"",All_Tasks!V2080,IF(All_Tasks!E2080&lt;&gt;"",All_Tasks!E2080,""))</f>
        <v/>
      </c>
      <c r="F2080" t="str">
        <f>IF(All_Tasks!F2080="","",All_Tasks!F2080)</f>
        <v/>
      </c>
      <c r="G2080" t="str">
        <f>IF(All_Tasks!G2080="","",All_Tasks!G2080)</f>
        <v/>
      </c>
      <c r="H2080" s="231" t="str">
        <f>IF(All_Tasks!H2080="","",All_Tasks!H2080)</f>
        <v/>
      </c>
      <c r="I2080" t="str">
        <f>IF(All_Tasks!I2080="","",All_Tasks!I2080)</f>
        <v/>
      </c>
      <c r="J2080" t="str">
        <f>IF(All_Tasks!J2080="","",All_Tasks!J2080)</f>
        <v/>
      </c>
      <c r="K2080" t="str">
        <f>IF(All_Tasks!K2080="","",All_Tasks!K2080)</f>
        <v/>
      </c>
      <c r="L2080" s="231" t="str">
        <f>IF(All_Tasks!L2080="","",All_Tasks!L2080)</f>
        <v/>
      </c>
      <c r="M2080" t="str">
        <f>IF(All_Tasks!M2080="","",All_Tasks!M2080)</f>
        <v/>
      </c>
      <c r="N2080" t="str">
        <f>IF(All_Tasks!N2080="","",All_Tasks!N2080)</f>
        <v/>
      </c>
      <c r="O2080" t="str">
        <f>IF(All_Tasks!O2080="","",All_Tasks!O2080)</f>
        <v/>
      </c>
      <c r="P2080" s="181">
        <f>IF(All_Tasks!P2080="",0,All_Tasks!P2080)</f>
        <v>0</v>
      </c>
      <c r="Q2080" s="181">
        <f>IF(All_Tasks!Q2080="",0,All_Tasks!Q2080)</f>
        <v>0</v>
      </c>
      <c r="R2080" s="181">
        <f>IF(All_Tasks!R2080="",0,All_Tasks!R2080)</f>
        <v>0</v>
      </c>
      <c r="S2080" s="181" t="str">
        <f>IF(All_Tasks!S2080="","",All_Tasks!S2080)</f>
        <v/>
      </c>
      <c r="T2080" t="str">
        <f>IF(All_Tasks!T2080="","",All_Tasks!T2080)</f>
        <v/>
      </c>
      <c r="U2080" t="str">
        <f>IF(All_Tasks!U2080="","",All_Tasks!U2080)</f>
        <v/>
      </c>
      <c r="V2080">
        <f>IF(A2080="",0,IFERROR(MATCH(A2080,Scope_Labor_Rates!$A$6:$A$46,0)+5,0))</f>
        <v>0</v>
      </c>
      <c r="W2080" s="178">
        <f>IF(V2080&gt;0,INDEX(Scope_Labor_Rates!$C$6:$C$46,V2080-5),0)</f>
        <v>0</v>
      </c>
      <c r="X2080" s="178">
        <f>IF(V2080&gt;0,INDEX(Scope_Labor_Rates!$C$6:$C$46,V2080-5),0)</f>
        <v>0</v>
      </c>
      <c r="Y2080" s="180">
        <f>IF(V2080&gt;0,INDEX(Scope_Labor_Rates!$S$6:$S$46,V2080-5),0)</f>
        <v>0</v>
      </c>
      <c r="Z2080" s="180">
        <f>IF(V2080&gt;0,INDEX(Scope_Labor_Rates!$R$6:$R$46,V2080-5),1)</f>
        <v>1</v>
      </c>
      <c r="AA2080" s="231">
        <f t="shared" si="288"/>
        <v>0</v>
      </c>
      <c r="AB2080" t="str">
        <f t="shared" si="289"/>
        <v/>
      </c>
      <c r="AC2080" s="178" t="str">
        <f t="shared" si="290"/>
        <v/>
      </c>
      <c r="AD2080" s="181">
        <f t="shared" si="291"/>
        <v>0</v>
      </c>
      <c r="AE2080" s="178">
        <f>IF(V2080&gt;0,P2080*INDEX(Scope_Labor_Rates!$E$6:$E$46,V2080-5),0)</f>
        <v>0</v>
      </c>
      <c r="AF2080" s="181">
        <f>IF(V2080&gt;0,AE2080*INDEX(Scope_Labor_Rates!$D$6:$D$46,V2080-5)*AA2080,0)</f>
        <v>0</v>
      </c>
      <c r="AG2080" s="178">
        <f>IF(V2080&gt;0,P2080*INDEX(Scope_Labor_Rates!$G$6:$G$46,V2080-5),0)</f>
        <v>0</v>
      </c>
      <c r="AH2080" s="181">
        <f>IF(V2080&gt;0,AG2080*INDEX(Scope_Labor_Rates!$F$6:$F$46,V2080-5)*AA2080,0)</f>
        <v>0</v>
      </c>
      <c r="AI2080" s="178">
        <f>IF(V2080&gt;0,P2080*INDEX(Scope_Labor_Rates!$I$6:$I$46,V2080-5),0)</f>
        <v>0</v>
      </c>
      <c r="AJ2080" s="181">
        <f>IF(V2080&gt;0,AI2080*INDEX(Scope_Labor_Rates!$H$6:$H$46,V2080-5)*AA2080,0)</f>
        <v>0</v>
      </c>
      <c r="AK2080" s="178">
        <f>IF(V2080&gt;0,P2080*INDEX(Scope_Labor_Rates!$K$6:$K$46,V2080-5),0)</f>
        <v>0</v>
      </c>
      <c r="AL2080" s="181">
        <f>IF(V2080&gt;0,AK2080*INDEX(Scope_Labor_Rates!$J$6:$J$46,V2080-5)*AA2080,0)</f>
        <v>0</v>
      </c>
      <c r="AM2080" s="178">
        <f>IF(V2080&gt;0,P2080*INDEX(Scope_Labor_Rates!$M$6:$M$46,V2080-5),0)</f>
        <v>0</v>
      </c>
      <c r="AN2080" s="178">
        <f>IF(V2080&gt;0,AM2080*INDEX(Scope_Labor_Rates!$L$6:$L$46,V2080-5)*AA2080,0)</f>
        <v>0</v>
      </c>
      <c r="AO2080" s="178">
        <f>IF(V2080&gt;0,P2080*INDEX(Scope_Labor_Rates!$O$6:$O$46,V2080-5)*AA2080,0)</f>
        <v>0</v>
      </c>
      <c r="AP2080" s="181">
        <f>IF(V2080&gt;0,P2080*INDEX(Scope_Labor_Rates!$Q$6:$Q$46,V2080-5)*AA2080,0)</f>
        <v>0</v>
      </c>
      <c r="AQ2080" s="178">
        <f t="shared" si="292"/>
        <v>0</v>
      </c>
      <c r="AR2080" s="178">
        <f t="shared" si="293"/>
        <v>0</v>
      </c>
      <c r="AS2080" s="178">
        <f t="shared" si="294"/>
        <v>0</v>
      </c>
      <c r="AT2080" s="178">
        <f t="shared" si="295"/>
        <v>0</v>
      </c>
      <c r="AU2080">
        <f t="shared" si="296"/>
        <v>0</v>
      </c>
    </row>
    <row r="2081" spans="1:47">
      <c r="A2081" t="str">
        <f>IF(All_Tasks!A2081="","",All_Tasks!A2081)</f>
        <v/>
      </c>
      <c r="B2081" t="str">
        <f>IF(All_Tasks!B2081="","",All_Tasks!B2081)</f>
        <v/>
      </c>
      <c r="C2081" t="str">
        <f>IF(All_Tasks!C2081="","",All_Tasks!C2081)</f>
        <v/>
      </c>
      <c r="D2081" t="str">
        <f>IF(All_Tasks!D2081="","",All_Tasks!D2081)</f>
        <v/>
      </c>
      <c r="E2081" t="str">
        <f>IF(All_Tasks!V2081&lt;&gt;"",All_Tasks!V2081,IF(All_Tasks!E2081&lt;&gt;"",All_Tasks!E2081,""))</f>
        <v/>
      </c>
      <c r="F2081" t="str">
        <f>IF(All_Tasks!F2081="","",All_Tasks!F2081)</f>
        <v/>
      </c>
      <c r="G2081" t="str">
        <f>IF(All_Tasks!G2081="","",All_Tasks!G2081)</f>
        <v/>
      </c>
      <c r="H2081" s="231" t="str">
        <f>IF(All_Tasks!H2081="","",All_Tasks!H2081)</f>
        <v/>
      </c>
      <c r="I2081" t="str">
        <f>IF(All_Tasks!I2081="","",All_Tasks!I2081)</f>
        <v/>
      </c>
      <c r="J2081" t="str">
        <f>IF(All_Tasks!J2081="","",All_Tasks!J2081)</f>
        <v/>
      </c>
      <c r="K2081" t="str">
        <f>IF(All_Tasks!K2081="","",All_Tasks!K2081)</f>
        <v/>
      </c>
      <c r="L2081" s="231" t="str">
        <f>IF(All_Tasks!L2081="","",All_Tasks!L2081)</f>
        <v/>
      </c>
      <c r="M2081" t="str">
        <f>IF(All_Tasks!M2081="","",All_Tasks!M2081)</f>
        <v/>
      </c>
      <c r="N2081" t="str">
        <f>IF(All_Tasks!N2081="","",All_Tasks!N2081)</f>
        <v/>
      </c>
      <c r="O2081" t="str">
        <f>IF(All_Tasks!O2081="","",All_Tasks!O2081)</f>
        <v/>
      </c>
      <c r="P2081" s="181">
        <f>IF(All_Tasks!P2081="",0,All_Tasks!P2081)</f>
        <v>0</v>
      </c>
      <c r="Q2081" s="181">
        <f>IF(All_Tasks!Q2081="",0,All_Tasks!Q2081)</f>
        <v>0</v>
      </c>
      <c r="R2081" s="181">
        <f>IF(All_Tasks!R2081="",0,All_Tasks!R2081)</f>
        <v>0</v>
      </c>
      <c r="S2081" s="181" t="str">
        <f>IF(All_Tasks!S2081="","",All_Tasks!S2081)</f>
        <v/>
      </c>
      <c r="T2081" t="str">
        <f>IF(All_Tasks!T2081="","",All_Tasks!T2081)</f>
        <v/>
      </c>
      <c r="U2081" t="str">
        <f>IF(All_Tasks!U2081="","",All_Tasks!U2081)</f>
        <v/>
      </c>
      <c r="V2081">
        <f>IF(A2081="",0,IFERROR(MATCH(A2081,Scope_Labor_Rates!$A$6:$A$46,0)+5,0))</f>
        <v>0</v>
      </c>
      <c r="W2081" s="178">
        <f>IF(V2081&gt;0,INDEX(Scope_Labor_Rates!$C$6:$C$46,V2081-5),0)</f>
        <v>0</v>
      </c>
      <c r="X2081" s="178">
        <f>IF(V2081&gt;0,INDEX(Scope_Labor_Rates!$C$6:$C$46,V2081-5),0)</f>
        <v>0</v>
      </c>
      <c r="Y2081" s="180">
        <f>IF(V2081&gt;0,INDEX(Scope_Labor_Rates!$S$6:$S$46,V2081-5),0)</f>
        <v>0</v>
      </c>
      <c r="Z2081" s="180">
        <f>IF(V2081&gt;0,INDEX(Scope_Labor_Rates!$R$6:$R$46,V2081-5),1)</f>
        <v>1</v>
      </c>
      <c r="AA2081" s="231">
        <f t="shared" si="288"/>
        <v>0</v>
      </c>
      <c r="AB2081" t="str">
        <f t="shared" si="289"/>
        <v/>
      </c>
      <c r="AC2081" s="178" t="str">
        <f t="shared" si="290"/>
        <v/>
      </c>
      <c r="AD2081" s="181">
        <f t="shared" si="291"/>
        <v>0</v>
      </c>
      <c r="AE2081" s="178">
        <f>IF(V2081&gt;0,P2081*INDEX(Scope_Labor_Rates!$E$6:$E$46,V2081-5),0)</f>
        <v>0</v>
      </c>
      <c r="AF2081" s="181">
        <f>IF(V2081&gt;0,AE2081*INDEX(Scope_Labor_Rates!$D$6:$D$46,V2081-5)*AA2081,0)</f>
        <v>0</v>
      </c>
      <c r="AG2081" s="178">
        <f>IF(V2081&gt;0,P2081*INDEX(Scope_Labor_Rates!$G$6:$G$46,V2081-5),0)</f>
        <v>0</v>
      </c>
      <c r="AH2081" s="181">
        <f>IF(V2081&gt;0,AG2081*INDEX(Scope_Labor_Rates!$F$6:$F$46,V2081-5)*AA2081,0)</f>
        <v>0</v>
      </c>
      <c r="AI2081" s="178">
        <f>IF(V2081&gt;0,P2081*INDEX(Scope_Labor_Rates!$I$6:$I$46,V2081-5),0)</f>
        <v>0</v>
      </c>
      <c r="AJ2081" s="181">
        <f>IF(V2081&gt;0,AI2081*INDEX(Scope_Labor_Rates!$H$6:$H$46,V2081-5)*AA2081,0)</f>
        <v>0</v>
      </c>
      <c r="AK2081" s="178">
        <f>IF(V2081&gt;0,P2081*INDEX(Scope_Labor_Rates!$K$6:$K$46,V2081-5),0)</f>
        <v>0</v>
      </c>
      <c r="AL2081" s="181">
        <f>IF(V2081&gt;0,AK2081*INDEX(Scope_Labor_Rates!$J$6:$J$46,V2081-5)*AA2081,0)</f>
        <v>0</v>
      </c>
      <c r="AM2081" s="178">
        <f>IF(V2081&gt;0,P2081*INDEX(Scope_Labor_Rates!$M$6:$M$46,V2081-5),0)</f>
        <v>0</v>
      </c>
      <c r="AN2081" s="178">
        <f>IF(V2081&gt;0,AM2081*INDEX(Scope_Labor_Rates!$L$6:$L$46,V2081-5)*AA2081,0)</f>
        <v>0</v>
      </c>
      <c r="AO2081" s="178">
        <f>IF(V2081&gt;0,P2081*INDEX(Scope_Labor_Rates!$O$6:$O$46,V2081-5)*AA2081,0)</f>
        <v>0</v>
      </c>
      <c r="AP2081" s="181">
        <f>IF(V2081&gt;0,P2081*INDEX(Scope_Labor_Rates!$Q$6:$Q$46,V2081-5)*AA2081,0)</f>
        <v>0</v>
      </c>
      <c r="AQ2081" s="178">
        <f t="shared" si="292"/>
        <v>0</v>
      </c>
      <c r="AR2081" s="178">
        <f t="shared" si="293"/>
        <v>0</v>
      </c>
      <c r="AS2081" s="178">
        <f t="shared" si="294"/>
        <v>0</v>
      </c>
      <c r="AT2081" s="178">
        <f t="shared" si="295"/>
        <v>0</v>
      </c>
      <c r="AU2081">
        <f t="shared" si="296"/>
        <v>0</v>
      </c>
    </row>
    <row r="2082" spans="1:47">
      <c r="A2082" t="str">
        <f>IF(All_Tasks!A2082="","",All_Tasks!A2082)</f>
        <v/>
      </c>
      <c r="B2082" t="str">
        <f>IF(All_Tasks!B2082="","",All_Tasks!B2082)</f>
        <v/>
      </c>
      <c r="C2082" t="str">
        <f>IF(All_Tasks!C2082="","",All_Tasks!C2082)</f>
        <v/>
      </c>
      <c r="D2082" t="str">
        <f>IF(All_Tasks!D2082="","",All_Tasks!D2082)</f>
        <v/>
      </c>
      <c r="E2082" t="str">
        <f>IF(All_Tasks!V2082&lt;&gt;"",All_Tasks!V2082,IF(All_Tasks!E2082&lt;&gt;"",All_Tasks!E2082,""))</f>
        <v/>
      </c>
      <c r="F2082" t="str">
        <f>IF(All_Tasks!F2082="","",All_Tasks!F2082)</f>
        <v/>
      </c>
      <c r="G2082" t="str">
        <f>IF(All_Tasks!G2082="","",All_Tasks!G2082)</f>
        <v/>
      </c>
      <c r="H2082" s="231" t="str">
        <f>IF(All_Tasks!H2082="","",All_Tasks!H2082)</f>
        <v/>
      </c>
      <c r="I2082" t="str">
        <f>IF(All_Tasks!I2082="","",All_Tasks!I2082)</f>
        <v/>
      </c>
      <c r="J2082" t="str">
        <f>IF(All_Tasks!J2082="","",All_Tasks!J2082)</f>
        <v/>
      </c>
      <c r="K2082" t="str">
        <f>IF(All_Tasks!K2082="","",All_Tasks!K2082)</f>
        <v/>
      </c>
      <c r="L2082" s="231" t="str">
        <f>IF(All_Tasks!L2082="","",All_Tasks!L2082)</f>
        <v/>
      </c>
      <c r="M2082" t="str">
        <f>IF(All_Tasks!M2082="","",All_Tasks!M2082)</f>
        <v/>
      </c>
      <c r="N2082" t="str">
        <f>IF(All_Tasks!N2082="","",All_Tasks!N2082)</f>
        <v/>
      </c>
      <c r="O2082" t="str">
        <f>IF(All_Tasks!O2082="","",All_Tasks!O2082)</f>
        <v/>
      </c>
      <c r="P2082" s="181">
        <f>IF(All_Tasks!P2082="",0,All_Tasks!P2082)</f>
        <v>0</v>
      </c>
      <c r="Q2082" s="181">
        <f>IF(All_Tasks!Q2082="",0,All_Tasks!Q2082)</f>
        <v>0</v>
      </c>
      <c r="R2082" s="181">
        <f>IF(All_Tasks!R2082="",0,All_Tasks!R2082)</f>
        <v>0</v>
      </c>
      <c r="S2082" s="181" t="str">
        <f>IF(All_Tasks!S2082="","",All_Tasks!S2082)</f>
        <v/>
      </c>
      <c r="T2082" t="str">
        <f>IF(All_Tasks!T2082="","",All_Tasks!T2082)</f>
        <v/>
      </c>
      <c r="U2082" t="str">
        <f>IF(All_Tasks!U2082="","",All_Tasks!U2082)</f>
        <v/>
      </c>
      <c r="V2082">
        <f>IF(A2082="",0,IFERROR(MATCH(A2082,Scope_Labor_Rates!$A$6:$A$46,0)+5,0))</f>
        <v>0</v>
      </c>
      <c r="W2082" s="178">
        <f>IF(V2082&gt;0,INDEX(Scope_Labor_Rates!$C$6:$C$46,V2082-5),0)</f>
        <v>0</v>
      </c>
      <c r="X2082" s="178">
        <f>IF(V2082&gt;0,INDEX(Scope_Labor_Rates!$C$6:$C$46,V2082-5),0)</f>
        <v>0</v>
      </c>
      <c r="Y2082" s="180">
        <f>IF(V2082&gt;0,INDEX(Scope_Labor_Rates!$S$6:$S$46,V2082-5),0)</f>
        <v>0</v>
      </c>
      <c r="Z2082" s="180">
        <f>IF(V2082&gt;0,INDEX(Scope_Labor_Rates!$R$6:$R$46,V2082-5),1)</f>
        <v>1</v>
      </c>
      <c r="AA2082" s="231">
        <f t="shared" si="288"/>
        <v>0</v>
      </c>
      <c r="AB2082" t="str">
        <f t="shared" si="289"/>
        <v/>
      </c>
      <c r="AC2082" s="178" t="str">
        <f t="shared" si="290"/>
        <v/>
      </c>
      <c r="AD2082" s="181">
        <f t="shared" si="291"/>
        <v>0</v>
      </c>
      <c r="AE2082" s="178">
        <f>IF(V2082&gt;0,P2082*INDEX(Scope_Labor_Rates!$E$6:$E$46,V2082-5),0)</f>
        <v>0</v>
      </c>
      <c r="AF2082" s="181">
        <f>IF(V2082&gt;0,AE2082*INDEX(Scope_Labor_Rates!$D$6:$D$46,V2082-5)*AA2082,0)</f>
        <v>0</v>
      </c>
      <c r="AG2082" s="178">
        <f>IF(V2082&gt;0,P2082*INDEX(Scope_Labor_Rates!$G$6:$G$46,V2082-5),0)</f>
        <v>0</v>
      </c>
      <c r="AH2082" s="181">
        <f>IF(V2082&gt;0,AG2082*INDEX(Scope_Labor_Rates!$F$6:$F$46,V2082-5)*AA2082,0)</f>
        <v>0</v>
      </c>
      <c r="AI2082" s="178">
        <f>IF(V2082&gt;0,P2082*INDEX(Scope_Labor_Rates!$I$6:$I$46,V2082-5),0)</f>
        <v>0</v>
      </c>
      <c r="AJ2082" s="181">
        <f>IF(V2082&gt;0,AI2082*INDEX(Scope_Labor_Rates!$H$6:$H$46,V2082-5)*AA2082,0)</f>
        <v>0</v>
      </c>
      <c r="AK2082" s="178">
        <f>IF(V2082&gt;0,P2082*INDEX(Scope_Labor_Rates!$K$6:$K$46,V2082-5),0)</f>
        <v>0</v>
      </c>
      <c r="AL2082" s="181">
        <f>IF(V2082&gt;0,AK2082*INDEX(Scope_Labor_Rates!$J$6:$J$46,V2082-5)*AA2082,0)</f>
        <v>0</v>
      </c>
      <c r="AM2082" s="178">
        <f>IF(V2082&gt;0,P2082*INDEX(Scope_Labor_Rates!$M$6:$M$46,V2082-5),0)</f>
        <v>0</v>
      </c>
      <c r="AN2082" s="178">
        <f>IF(V2082&gt;0,AM2082*INDEX(Scope_Labor_Rates!$L$6:$L$46,V2082-5)*AA2082,0)</f>
        <v>0</v>
      </c>
      <c r="AO2082" s="178">
        <f>IF(V2082&gt;0,P2082*INDEX(Scope_Labor_Rates!$O$6:$O$46,V2082-5)*AA2082,0)</f>
        <v>0</v>
      </c>
      <c r="AP2082" s="181">
        <f>IF(V2082&gt;0,P2082*INDEX(Scope_Labor_Rates!$Q$6:$Q$46,V2082-5)*AA2082,0)</f>
        <v>0</v>
      </c>
      <c r="AQ2082" s="178">
        <f t="shared" si="292"/>
        <v>0</v>
      </c>
      <c r="AR2082" s="178">
        <f t="shared" si="293"/>
        <v>0</v>
      </c>
      <c r="AS2082" s="178">
        <f t="shared" si="294"/>
        <v>0</v>
      </c>
      <c r="AT2082" s="178">
        <f t="shared" si="295"/>
        <v>0</v>
      </c>
      <c r="AU2082">
        <f t="shared" si="296"/>
        <v>0</v>
      </c>
    </row>
    <row r="2083" spans="1:47">
      <c r="A2083" t="str">
        <f>IF(All_Tasks!A2083="","",All_Tasks!A2083)</f>
        <v/>
      </c>
      <c r="B2083" t="str">
        <f>IF(All_Tasks!B2083="","",All_Tasks!B2083)</f>
        <v/>
      </c>
      <c r="C2083" t="str">
        <f>IF(All_Tasks!C2083="","",All_Tasks!C2083)</f>
        <v/>
      </c>
      <c r="D2083" t="str">
        <f>IF(All_Tasks!D2083="","",All_Tasks!D2083)</f>
        <v/>
      </c>
      <c r="E2083" t="str">
        <f>IF(All_Tasks!V2083&lt;&gt;"",All_Tasks!V2083,IF(All_Tasks!E2083&lt;&gt;"",All_Tasks!E2083,""))</f>
        <v/>
      </c>
      <c r="F2083" t="str">
        <f>IF(All_Tasks!F2083="","",All_Tasks!F2083)</f>
        <v/>
      </c>
      <c r="G2083" t="str">
        <f>IF(All_Tasks!G2083="","",All_Tasks!G2083)</f>
        <v/>
      </c>
      <c r="H2083" s="231" t="str">
        <f>IF(All_Tasks!H2083="","",All_Tasks!H2083)</f>
        <v/>
      </c>
      <c r="I2083" t="str">
        <f>IF(All_Tasks!I2083="","",All_Tasks!I2083)</f>
        <v/>
      </c>
      <c r="J2083" t="str">
        <f>IF(All_Tasks!J2083="","",All_Tasks!J2083)</f>
        <v/>
      </c>
      <c r="K2083" t="str">
        <f>IF(All_Tasks!K2083="","",All_Tasks!K2083)</f>
        <v/>
      </c>
      <c r="L2083" s="231" t="str">
        <f>IF(All_Tasks!L2083="","",All_Tasks!L2083)</f>
        <v/>
      </c>
      <c r="M2083" t="str">
        <f>IF(All_Tasks!M2083="","",All_Tasks!M2083)</f>
        <v/>
      </c>
      <c r="N2083" t="str">
        <f>IF(All_Tasks!N2083="","",All_Tasks!N2083)</f>
        <v/>
      </c>
      <c r="O2083" t="str">
        <f>IF(All_Tasks!O2083="","",All_Tasks!O2083)</f>
        <v/>
      </c>
      <c r="P2083" s="181">
        <f>IF(All_Tasks!P2083="",0,All_Tasks!P2083)</f>
        <v>0</v>
      </c>
      <c r="Q2083" s="181">
        <f>IF(All_Tasks!Q2083="",0,All_Tasks!Q2083)</f>
        <v>0</v>
      </c>
      <c r="R2083" s="181">
        <f>IF(All_Tasks!R2083="",0,All_Tasks!R2083)</f>
        <v>0</v>
      </c>
      <c r="S2083" s="181" t="str">
        <f>IF(All_Tasks!S2083="","",All_Tasks!S2083)</f>
        <v/>
      </c>
      <c r="T2083" t="str">
        <f>IF(All_Tasks!T2083="","",All_Tasks!T2083)</f>
        <v/>
      </c>
      <c r="U2083" t="str">
        <f>IF(All_Tasks!U2083="","",All_Tasks!U2083)</f>
        <v/>
      </c>
      <c r="V2083">
        <f>IF(A2083="",0,IFERROR(MATCH(A2083,Scope_Labor_Rates!$A$6:$A$46,0)+5,0))</f>
        <v>0</v>
      </c>
      <c r="W2083" s="178">
        <f>IF(V2083&gt;0,INDEX(Scope_Labor_Rates!$C$6:$C$46,V2083-5),0)</f>
        <v>0</v>
      </c>
      <c r="X2083" s="178">
        <f>IF(V2083&gt;0,INDEX(Scope_Labor_Rates!$C$6:$C$46,V2083-5),0)</f>
        <v>0</v>
      </c>
      <c r="Y2083" s="180">
        <f>IF(V2083&gt;0,INDEX(Scope_Labor_Rates!$S$6:$S$46,V2083-5),0)</f>
        <v>0</v>
      </c>
      <c r="Z2083" s="180">
        <f>IF(V2083&gt;0,INDEX(Scope_Labor_Rates!$R$6:$R$46,V2083-5),1)</f>
        <v>1</v>
      </c>
      <c r="AA2083" s="231">
        <f t="shared" si="288"/>
        <v>0</v>
      </c>
      <c r="AB2083" t="str">
        <f t="shared" si="289"/>
        <v/>
      </c>
      <c r="AC2083" s="178" t="str">
        <f t="shared" si="290"/>
        <v/>
      </c>
      <c r="AD2083" s="181">
        <f t="shared" si="291"/>
        <v>0</v>
      </c>
      <c r="AE2083" s="178">
        <f>IF(V2083&gt;0,P2083*INDEX(Scope_Labor_Rates!$E$6:$E$46,V2083-5),0)</f>
        <v>0</v>
      </c>
      <c r="AF2083" s="181">
        <f>IF(V2083&gt;0,AE2083*INDEX(Scope_Labor_Rates!$D$6:$D$46,V2083-5)*AA2083,0)</f>
        <v>0</v>
      </c>
      <c r="AG2083" s="178">
        <f>IF(V2083&gt;0,P2083*INDEX(Scope_Labor_Rates!$G$6:$G$46,V2083-5),0)</f>
        <v>0</v>
      </c>
      <c r="AH2083" s="181">
        <f>IF(V2083&gt;0,AG2083*INDEX(Scope_Labor_Rates!$F$6:$F$46,V2083-5)*AA2083,0)</f>
        <v>0</v>
      </c>
      <c r="AI2083" s="178">
        <f>IF(V2083&gt;0,P2083*INDEX(Scope_Labor_Rates!$I$6:$I$46,V2083-5),0)</f>
        <v>0</v>
      </c>
      <c r="AJ2083" s="181">
        <f>IF(V2083&gt;0,AI2083*INDEX(Scope_Labor_Rates!$H$6:$H$46,V2083-5)*AA2083,0)</f>
        <v>0</v>
      </c>
      <c r="AK2083" s="178">
        <f>IF(V2083&gt;0,P2083*INDEX(Scope_Labor_Rates!$K$6:$K$46,V2083-5),0)</f>
        <v>0</v>
      </c>
      <c r="AL2083" s="181">
        <f>IF(V2083&gt;0,AK2083*INDEX(Scope_Labor_Rates!$J$6:$J$46,V2083-5)*AA2083,0)</f>
        <v>0</v>
      </c>
      <c r="AM2083" s="178">
        <f>IF(V2083&gt;0,P2083*INDEX(Scope_Labor_Rates!$M$6:$M$46,V2083-5),0)</f>
        <v>0</v>
      </c>
      <c r="AN2083" s="178">
        <f>IF(V2083&gt;0,AM2083*INDEX(Scope_Labor_Rates!$L$6:$L$46,V2083-5)*AA2083,0)</f>
        <v>0</v>
      </c>
      <c r="AO2083" s="178">
        <f>IF(V2083&gt;0,P2083*INDEX(Scope_Labor_Rates!$O$6:$O$46,V2083-5)*AA2083,0)</f>
        <v>0</v>
      </c>
      <c r="AP2083" s="181">
        <f>IF(V2083&gt;0,P2083*INDEX(Scope_Labor_Rates!$Q$6:$Q$46,V2083-5)*AA2083,0)</f>
        <v>0</v>
      </c>
      <c r="AQ2083" s="178">
        <f t="shared" si="292"/>
        <v>0</v>
      </c>
      <c r="AR2083" s="178">
        <f t="shared" si="293"/>
        <v>0</v>
      </c>
      <c r="AS2083" s="178">
        <f t="shared" si="294"/>
        <v>0</v>
      </c>
      <c r="AT2083" s="178">
        <f t="shared" si="295"/>
        <v>0</v>
      </c>
      <c r="AU2083">
        <f t="shared" si="296"/>
        <v>0</v>
      </c>
    </row>
    <row r="2084" spans="1:47">
      <c r="A2084" t="str">
        <f>IF(All_Tasks!A2084="","",All_Tasks!A2084)</f>
        <v/>
      </c>
      <c r="B2084" t="str">
        <f>IF(All_Tasks!B2084="","",All_Tasks!B2084)</f>
        <v/>
      </c>
      <c r="C2084" t="str">
        <f>IF(All_Tasks!C2084="","",All_Tasks!C2084)</f>
        <v/>
      </c>
      <c r="D2084" t="str">
        <f>IF(All_Tasks!D2084="","",All_Tasks!D2084)</f>
        <v/>
      </c>
      <c r="E2084" t="str">
        <f>IF(All_Tasks!V2084&lt;&gt;"",All_Tasks!V2084,IF(All_Tasks!E2084&lt;&gt;"",All_Tasks!E2084,""))</f>
        <v/>
      </c>
      <c r="F2084" t="str">
        <f>IF(All_Tasks!F2084="","",All_Tasks!F2084)</f>
        <v/>
      </c>
      <c r="G2084" t="str">
        <f>IF(All_Tasks!G2084="","",All_Tasks!G2084)</f>
        <v/>
      </c>
      <c r="H2084" s="231" t="str">
        <f>IF(All_Tasks!H2084="","",All_Tasks!H2084)</f>
        <v/>
      </c>
      <c r="I2084" t="str">
        <f>IF(All_Tasks!I2084="","",All_Tasks!I2084)</f>
        <v/>
      </c>
      <c r="J2084" t="str">
        <f>IF(All_Tasks!J2084="","",All_Tasks!J2084)</f>
        <v/>
      </c>
      <c r="K2084" t="str">
        <f>IF(All_Tasks!K2084="","",All_Tasks!K2084)</f>
        <v/>
      </c>
      <c r="L2084" s="231" t="str">
        <f>IF(All_Tasks!L2084="","",All_Tasks!L2084)</f>
        <v/>
      </c>
      <c r="M2084" t="str">
        <f>IF(All_Tasks!M2084="","",All_Tasks!M2084)</f>
        <v/>
      </c>
      <c r="N2084" t="str">
        <f>IF(All_Tasks!N2084="","",All_Tasks!N2084)</f>
        <v/>
      </c>
      <c r="O2084" t="str">
        <f>IF(All_Tasks!O2084="","",All_Tasks!O2084)</f>
        <v/>
      </c>
      <c r="P2084" s="181">
        <f>IF(All_Tasks!P2084="",0,All_Tasks!P2084)</f>
        <v>0</v>
      </c>
      <c r="Q2084" s="181">
        <f>IF(All_Tasks!Q2084="",0,All_Tasks!Q2084)</f>
        <v>0</v>
      </c>
      <c r="R2084" s="181">
        <f>IF(All_Tasks!R2084="",0,All_Tasks!R2084)</f>
        <v>0</v>
      </c>
      <c r="S2084" s="181" t="str">
        <f>IF(All_Tasks!S2084="","",All_Tasks!S2084)</f>
        <v/>
      </c>
      <c r="T2084" t="str">
        <f>IF(All_Tasks!T2084="","",All_Tasks!T2084)</f>
        <v/>
      </c>
      <c r="U2084" t="str">
        <f>IF(All_Tasks!U2084="","",All_Tasks!U2084)</f>
        <v/>
      </c>
      <c r="V2084">
        <f>IF(A2084="",0,IFERROR(MATCH(A2084,Scope_Labor_Rates!$A$6:$A$46,0)+5,0))</f>
        <v>0</v>
      </c>
      <c r="W2084" s="178">
        <f>IF(V2084&gt;0,INDEX(Scope_Labor_Rates!$C$6:$C$46,V2084-5),0)</f>
        <v>0</v>
      </c>
      <c r="X2084" s="178">
        <f>IF(V2084&gt;0,INDEX(Scope_Labor_Rates!$C$6:$C$46,V2084-5),0)</f>
        <v>0</v>
      </c>
      <c r="Y2084" s="180">
        <f>IF(V2084&gt;0,INDEX(Scope_Labor_Rates!$S$6:$S$46,V2084-5),0)</f>
        <v>0</v>
      </c>
      <c r="Z2084" s="180">
        <f>IF(V2084&gt;0,INDEX(Scope_Labor_Rates!$R$6:$R$46,V2084-5),1)</f>
        <v>1</v>
      </c>
      <c r="AA2084" s="231">
        <f t="shared" si="288"/>
        <v>0</v>
      </c>
      <c r="AB2084" t="str">
        <f t="shared" si="289"/>
        <v/>
      </c>
      <c r="AC2084" s="178" t="str">
        <f t="shared" si="290"/>
        <v/>
      </c>
      <c r="AD2084" s="181">
        <f t="shared" si="291"/>
        <v>0</v>
      </c>
      <c r="AE2084" s="178">
        <f>IF(V2084&gt;0,P2084*INDEX(Scope_Labor_Rates!$E$6:$E$46,V2084-5),0)</f>
        <v>0</v>
      </c>
      <c r="AF2084" s="181">
        <f>IF(V2084&gt;0,AE2084*INDEX(Scope_Labor_Rates!$D$6:$D$46,V2084-5)*AA2084,0)</f>
        <v>0</v>
      </c>
      <c r="AG2084" s="178">
        <f>IF(V2084&gt;0,P2084*INDEX(Scope_Labor_Rates!$G$6:$G$46,V2084-5),0)</f>
        <v>0</v>
      </c>
      <c r="AH2084" s="181">
        <f>IF(V2084&gt;0,AG2084*INDEX(Scope_Labor_Rates!$F$6:$F$46,V2084-5)*AA2084,0)</f>
        <v>0</v>
      </c>
      <c r="AI2084" s="178">
        <f>IF(V2084&gt;0,P2084*INDEX(Scope_Labor_Rates!$I$6:$I$46,V2084-5),0)</f>
        <v>0</v>
      </c>
      <c r="AJ2084" s="181">
        <f>IF(V2084&gt;0,AI2084*INDEX(Scope_Labor_Rates!$H$6:$H$46,V2084-5)*AA2084,0)</f>
        <v>0</v>
      </c>
      <c r="AK2084" s="178">
        <f>IF(V2084&gt;0,P2084*INDEX(Scope_Labor_Rates!$K$6:$K$46,V2084-5),0)</f>
        <v>0</v>
      </c>
      <c r="AL2084" s="181">
        <f>IF(V2084&gt;0,AK2084*INDEX(Scope_Labor_Rates!$J$6:$J$46,V2084-5)*AA2084,0)</f>
        <v>0</v>
      </c>
      <c r="AM2084" s="178">
        <f>IF(V2084&gt;0,P2084*INDEX(Scope_Labor_Rates!$M$6:$M$46,V2084-5),0)</f>
        <v>0</v>
      </c>
      <c r="AN2084" s="178">
        <f>IF(V2084&gt;0,AM2084*INDEX(Scope_Labor_Rates!$L$6:$L$46,V2084-5)*AA2084,0)</f>
        <v>0</v>
      </c>
      <c r="AO2084" s="178">
        <f>IF(V2084&gt;0,P2084*INDEX(Scope_Labor_Rates!$O$6:$O$46,V2084-5)*AA2084,0)</f>
        <v>0</v>
      </c>
      <c r="AP2084" s="181">
        <f>IF(V2084&gt;0,P2084*INDEX(Scope_Labor_Rates!$Q$6:$Q$46,V2084-5)*AA2084,0)</f>
        <v>0</v>
      </c>
      <c r="AQ2084" s="178">
        <f t="shared" si="292"/>
        <v>0</v>
      </c>
      <c r="AR2084" s="178">
        <f t="shared" si="293"/>
        <v>0</v>
      </c>
      <c r="AS2084" s="178">
        <f t="shared" si="294"/>
        <v>0</v>
      </c>
      <c r="AT2084" s="178">
        <f t="shared" si="295"/>
        <v>0</v>
      </c>
      <c r="AU2084">
        <f t="shared" si="296"/>
        <v>0</v>
      </c>
    </row>
    <row r="2085" spans="1:47">
      <c r="A2085" t="str">
        <f>IF(All_Tasks!A2085="","",All_Tasks!A2085)</f>
        <v/>
      </c>
      <c r="B2085" t="str">
        <f>IF(All_Tasks!B2085="","",All_Tasks!B2085)</f>
        <v/>
      </c>
      <c r="C2085" t="str">
        <f>IF(All_Tasks!C2085="","",All_Tasks!C2085)</f>
        <v/>
      </c>
      <c r="D2085" t="str">
        <f>IF(All_Tasks!D2085="","",All_Tasks!D2085)</f>
        <v/>
      </c>
      <c r="E2085" t="str">
        <f>IF(All_Tasks!V2085&lt;&gt;"",All_Tasks!V2085,IF(All_Tasks!E2085&lt;&gt;"",All_Tasks!E2085,""))</f>
        <v/>
      </c>
      <c r="F2085" t="str">
        <f>IF(All_Tasks!F2085="","",All_Tasks!F2085)</f>
        <v/>
      </c>
      <c r="G2085" t="str">
        <f>IF(All_Tasks!G2085="","",All_Tasks!G2085)</f>
        <v/>
      </c>
      <c r="H2085" s="231" t="str">
        <f>IF(All_Tasks!H2085="","",All_Tasks!H2085)</f>
        <v/>
      </c>
      <c r="I2085" t="str">
        <f>IF(All_Tasks!I2085="","",All_Tasks!I2085)</f>
        <v/>
      </c>
      <c r="J2085" t="str">
        <f>IF(All_Tasks!J2085="","",All_Tasks!J2085)</f>
        <v/>
      </c>
      <c r="K2085" t="str">
        <f>IF(All_Tasks!K2085="","",All_Tasks!K2085)</f>
        <v/>
      </c>
      <c r="L2085" s="231" t="str">
        <f>IF(All_Tasks!L2085="","",All_Tasks!L2085)</f>
        <v/>
      </c>
      <c r="M2085" t="str">
        <f>IF(All_Tasks!M2085="","",All_Tasks!M2085)</f>
        <v/>
      </c>
      <c r="N2085" t="str">
        <f>IF(All_Tasks!N2085="","",All_Tasks!N2085)</f>
        <v/>
      </c>
      <c r="O2085" t="str">
        <f>IF(All_Tasks!O2085="","",All_Tasks!O2085)</f>
        <v/>
      </c>
      <c r="P2085" s="181">
        <f>IF(All_Tasks!P2085="",0,All_Tasks!P2085)</f>
        <v>0</v>
      </c>
      <c r="Q2085" s="181">
        <f>IF(All_Tasks!Q2085="",0,All_Tasks!Q2085)</f>
        <v>0</v>
      </c>
      <c r="R2085" s="181">
        <f>IF(All_Tasks!R2085="",0,All_Tasks!R2085)</f>
        <v>0</v>
      </c>
      <c r="S2085" s="181" t="str">
        <f>IF(All_Tasks!S2085="","",All_Tasks!S2085)</f>
        <v/>
      </c>
      <c r="T2085" t="str">
        <f>IF(All_Tasks!T2085="","",All_Tasks!T2085)</f>
        <v/>
      </c>
      <c r="U2085" t="str">
        <f>IF(All_Tasks!U2085="","",All_Tasks!U2085)</f>
        <v/>
      </c>
      <c r="V2085">
        <f>IF(A2085="",0,IFERROR(MATCH(A2085,Scope_Labor_Rates!$A$6:$A$46,0)+5,0))</f>
        <v>0</v>
      </c>
      <c r="W2085" s="178">
        <f>IF(V2085&gt;0,INDEX(Scope_Labor_Rates!$C$6:$C$46,V2085-5),0)</f>
        <v>0</v>
      </c>
      <c r="X2085" s="178">
        <f>IF(V2085&gt;0,INDEX(Scope_Labor_Rates!$C$6:$C$46,V2085-5),0)</f>
        <v>0</v>
      </c>
      <c r="Y2085" s="180">
        <f>IF(V2085&gt;0,INDEX(Scope_Labor_Rates!$S$6:$S$46,V2085-5),0)</f>
        <v>0</v>
      </c>
      <c r="Z2085" s="180">
        <f>IF(V2085&gt;0,INDEX(Scope_Labor_Rates!$R$6:$R$46,V2085-5),1)</f>
        <v>1</v>
      </c>
      <c r="AA2085" s="231">
        <f t="shared" si="288"/>
        <v>0</v>
      </c>
      <c r="AB2085" t="str">
        <f t="shared" si="289"/>
        <v/>
      </c>
      <c r="AC2085" s="178" t="str">
        <f t="shared" si="290"/>
        <v/>
      </c>
      <c r="AD2085" s="181">
        <f t="shared" si="291"/>
        <v>0</v>
      </c>
      <c r="AE2085" s="178">
        <f>IF(V2085&gt;0,P2085*INDEX(Scope_Labor_Rates!$E$6:$E$46,V2085-5),0)</f>
        <v>0</v>
      </c>
      <c r="AF2085" s="181">
        <f>IF(V2085&gt;0,AE2085*INDEX(Scope_Labor_Rates!$D$6:$D$46,V2085-5)*AA2085,0)</f>
        <v>0</v>
      </c>
      <c r="AG2085" s="178">
        <f>IF(V2085&gt;0,P2085*INDEX(Scope_Labor_Rates!$G$6:$G$46,V2085-5),0)</f>
        <v>0</v>
      </c>
      <c r="AH2085" s="181">
        <f>IF(V2085&gt;0,AG2085*INDEX(Scope_Labor_Rates!$F$6:$F$46,V2085-5)*AA2085,0)</f>
        <v>0</v>
      </c>
      <c r="AI2085" s="178">
        <f>IF(V2085&gt;0,P2085*INDEX(Scope_Labor_Rates!$I$6:$I$46,V2085-5),0)</f>
        <v>0</v>
      </c>
      <c r="AJ2085" s="181">
        <f>IF(V2085&gt;0,AI2085*INDEX(Scope_Labor_Rates!$H$6:$H$46,V2085-5)*AA2085,0)</f>
        <v>0</v>
      </c>
      <c r="AK2085" s="178">
        <f>IF(V2085&gt;0,P2085*INDEX(Scope_Labor_Rates!$K$6:$K$46,V2085-5),0)</f>
        <v>0</v>
      </c>
      <c r="AL2085" s="181">
        <f>IF(V2085&gt;0,AK2085*INDEX(Scope_Labor_Rates!$J$6:$J$46,V2085-5)*AA2085,0)</f>
        <v>0</v>
      </c>
      <c r="AM2085" s="178">
        <f>IF(V2085&gt;0,P2085*INDEX(Scope_Labor_Rates!$M$6:$M$46,V2085-5),0)</f>
        <v>0</v>
      </c>
      <c r="AN2085" s="178">
        <f>IF(V2085&gt;0,AM2085*INDEX(Scope_Labor_Rates!$L$6:$L$46,V2085-5)*AA2085,0)</f>
        <v>0</v>
      </c>
      <c r="AO2085" s="178">
        <f>IF(V2085&gt;0,P2085*INDEX(Scope_Labor_Rates!$O$6:$O$46,V2085-5)*AA2085,0)</f>
        <v>0</v>
      </c>
      <c r="AP2085" s="181">
        <f>IF(V2085&gt;0,P2085*INDEX(Scope_Labor_Rates!$Q$6:$Q$46,V2085-5)*AA2085,0)</f>
        <v>0</v>
      </c>
      <c r="AQ2085" s="178">
        <f t="shared" si="292"/>
        <v>0</v>
      </c>
      <c r="AR2085" s="178">
        <f t="shared" si="293"/>
        <v>0</v>
      </c>
      <c r="AS2085" s="178">
        <f t="shared" si="294"/>
        <v>0</v>
      </c>
      <c r="AT2085" s="178">
        <f t="shared" si="295"/>
        <v>0</v>
      </c>
      <c r="AU2085">
        <f t="shared" si="296"/>
        <v>0</v>
      </c>
    </row>
    <row r="2086" spans="1:47">
      <c r="A2086" t="str">
        <f>IF(All_Tasks!A2086="","",All_Tasks!A2086)</f>
        <v/>
      </c>
      <c r="B2086" t="str">
        <f>IF(All_Tasks!B2086="","",All_Tasks!B2086)</f>
        <v/>
      </c>
      <c r="C2086" t="str">
        <f>IF(All_Tasks!C2086="","",All_Tasks!C2086)</f>
        <v/>
      </c>
      <c r="D2086" t="str">
        <f>IF(All_Tasks!D2086="","",All_Tasks!D2086)</f>
        <v/>
      </c>
      <c r="E2086" t="str">
        <f>IF(All_Tasks!V2086&lt;&gt;"",All_Tasks!V2086,IF(All_Tasks!E2086&lt;&gt;"",All_Tasks!E2086,""))</f>
        <v/>
      </c>
      <c r="F2086" t="str">
        <f>IF(All_Tasks!F2086="","",All_Tasks!F2086)</f>
        <v/>
      </c>
      <c r="G2086" t="str">
        <f>IF(All_Tasks!G2086="","",All_Tasks!G2086)</f>
        <v/>
      </c>
      <c r="H2086" s="231" t="str">
        <f>IF(All_Tasks!H2086="","",All_Tasks!H2086)</f>
        <v/>
      </c>
      <c r="I2086" t="str">
        <f>IF(All_Tasks!I2086="","",All_Tasks!I2086)</f>
        <v/>
      </c>
      <c r="J2086" t="str">
        <f>IF(All_Tasks!J2086="","",All_Tasks!J2086)</f>
        <v/>
      </c>
      <c r="K2086" t="str">
        <f>IF(All_Tasks!K2086="","",All_Tasks!K2086)</f>
        <v/>
      </c>
      <c r="L2086" s="231" t="str">
        <f>IF(All_Tasks!L2086="","",All_Tasks!L2086)</f>
        <v/>
      </c>
      <c r="M2086" t="str">
        <f>IF(All_Tasks!M2086="","",All_Tasks!M2086)</f>
        <v/>
      </c>
      <c r="N2086" t="str">
        <f>IF(All_Tasks!N2086="","",All_Tasks!N2086)</f>
        <v/>
      </c>
      <c r="O2086" t="str">
        <f>IF(All_Tasks!O2086="","",All_Tasks!O2086)</f>
        <v/>
      </c>
      <c r="P2086" s="181">
        <f>IF(All_Tasks!P2086="",0,All_Tasks!P2086)</f>
        <v>0</v>
      </c>
      <c r="Q2086" s="181">
        <f>IF(All_Tasks!Q2086="",0,All_Tasks!Q2086)</f>
        <v>0</v>
      </c>
      <c r="R2086" s="181">
        <f>IF(All_Tasks!R2086="",0,All_Tasks!R2086)</f>
        <v>0</v>
      </c>
      <c r="S2086" s="181" t="str">
        <f>IF(All_Tasks!S2086="","",All_Tasks!S2086)</f>
        <v/>
      </c>
      <c r="T2086" t="str">
        <f>IF(All_Tasks!T2086="","",All_Tasks!T2086)</f>
        <v/>
      </c>
      <c r="U2086" t="str">
        <f>IF(All_Tasks!U2086="","",All_Tasks!U2086)</f>
        <v/>
      </c>
      <c r="V2086">
        <f>IF(A2086="",0,IFERROR(MATCH(A2086,Scope_Labor_Rates!$A$6:$A$46,0)+5,0))</f>
        <v>0</v>
      </c>
      <c r="W2086" s="178">
        <f>IF(V2086&gt;0,INDEX(Scope_Labor_Rates!$C$6:$C$46,V2086-5),0)</f>
        <v>0</v>
      </c>
      <c r="X2086" s="178">
        <f>IF(V2086&gt;0,INDEX(Scope_Labor_Rates!$C$6:$C$46,V2086-5),0)</f>
        <v>0</v>
      </c>
      <c r="Y2086" s="180">
        <f>IF(V2086&gt;0,INDEX(Scope_Labor_Rates!$S$6:$S$46,V2086-5),0)</f>
        <v>0</v>
      </c>
      <c r="Z2086" s="180">
        <f>IF(V2086&gt;0,INDEX(Scope_Labor_Rates!$R$6:$R$46,V2086-5),1)</f>
        <v>1</v>
      </c>
      <c r="AA2086" s="231">
        <f t="shared" si="288"/>
        <v>0</v>
      </c>
      <c r="AB2086" t="str">
        <f t="shared" si="289"/>
        <v/>
      </c>
      <c r="AC2086" s="178" t="str">
        <f t="shared" si="290"/>
        <v/>
      </c>
      <c r="AD2086" s="181">
        <f t="shared" si="291"/>
        <v>0</v>
      </c>
      <c r="AE2086" s="178">
        <f>IF(V2086&gt;0,P2086*INDEX(Scope_Labor_Rates!$E$6:$E$46,V2086-5),0)</f>
        <v>0</v>
      </c>
      <c r="AF2086" s="181">
        <f>IF(V2086&gt;0,AE2086*INDEX(Scope_Labor_Rates!$D$6:$D$46,V2086-5)*AA2086,0)</f>
        <v>0</v>
      </c>
      <c r="AG2086" s="178">
        <f>IF(V2086&gt;0,P2086*INDEX(Scope_Labor_Rates!$G$6:$G$46,V2086-5),0)</f>
        <v>0</v>
      </c>
      <c r="AH2086" s="181">
        <f>IF(V2086&gt;0,AG2086*INDEX(Scope_Labor_Rates!$F$6:$F$46,V2086-5)*AA2086,0)</f>
        <v>0</v>
      </c>
      <c r="AI2086" s="178">
        <f>IF(V2086&gt;0,P2086*INDEX(Scope_Labor_Rates!$I$6:$I$46,V2086-5),0)</f>
        <v>0</v>
      </c>
      <c r="AJ2086" s="181">
        <f>IF(V2086&gt;0,AI2086*INDEX(Scope_Labor_Rates!$H$6:$H$46,V2086-5)*AA2086,0)</f>
        <v>0</v>
      </c>
      <c r="AK2086" s="178">
        <f>IF(V2086&gt;0,P2086*INDEX(Scope_Labor_Rates!$K$6:$K$46,V2086-5),0)</f>
        <v>0</v>
      </c>
      <c r="AL2086" s="181">
        <f>IF(V2086&gt;0,AK2086*INDEX(Scope_Labor_Rates!$J$6:$J$46,V2086-5)*AA2086,0)</f>
        <v>0</v>
      </c>
      <c r="AM2086" s="178">
        <f>IF(V2086&gt;0,P2086*INDEX(Scope_Labor_Rates!$M$6:$M$46,V2086-5),0)</f>
        <v>0</v>
      </c>
      <c r="AN2086" s="178">
        <f>IF(V2086&gt;0,AM2086*INDEX(Scope_Labor_Rates!$L$6:$L$46,V2086-5)*AA2086,0)</f>
        <v>0</v>
      </c>
      <c r="AO2086" s="178">
        <f>IF(V2086&gt;0,P2086*INDEX(Scope_Labor_Rates!$O$6:$O$46,V2086-5)*AA2086,0)</f>
        <v>0</v>
      </c>
      <c r="AP2086" s="181">
        <f>IF(V2086&gt;0,P2086*INDEX(Scope_Labor_Rates!$Q$6:$Q$46,V2086-5)*AA2086,0)</f>
        <v>0</v>
      </c>
      <c r="AQ2086" s="178">
        <f t="shared" si="292"/>
        <v>0</v>
      </c>
      <c r="AR2086" s="178">
        <f t="shared" si="293"/>
        <v>0</v>
      </c>
      <c r="AS2086" s="178">
        <f t="shared" si="294"/>
        <v>0</v>
      </c>
      <c r="AT2086" s="178">
        <f t="shared" si="295"/>
        <v>0</v>
      </c>
      <c r="AU2086">
        <f t="shared" si="296"/>
        <v>0</v>
      </c>
    </row>
    <row r="2087" spans="1:47">
      <c r="A2087" t="str">
        <f>IF(All_Tasks!A2087="","",All_Tasks!A2087)</f>
        <v/>
      </c>
      <c r="B2087" t="str">
        <f>IF(All_Tasks!B2087="","",All_Tasks!B2087)</f>
        <v/>
      </c>
      <c r="C2087" t="str">
        <f>IF(All_Tasks!C2087="","",All_Tasks!C2087)</f>
        <v/>
      </c>
      <c r="D2087" t="str">
        <f>IF(All_Tasks!D2087="","",All_Tasks!D2087)</f>
        <v/>
      </c>
      <c r="E2087" t="str">
        <f>IF(All_Tasks!V2087&lt;&gt;"",All_Tasks!V2087,IF(All_Tasks!E2087&lt;&gt;"",All_Tasks!E2087,""))</f>
        <v/>
      </c>
      <c r="F2087" t="str">
        <f>IF(All_Tasks!F2087="","",All_Tasks!F2087)</f>
        <v/>
      </c>
      <c r="G2087" t="str">
        <f>IF(All_Tasks!G2087="","",All_Tasks!G2087)</f>
        <v/>
      </c>
      <c r="H2087" s="231" t="str">
        <f>IF(All_Tasks!H2087="","",All_Tasks!H2087)</f>
        <v/>
      </c>
      <c r="I2087" t="str">
        <f>IF(All_Tasks!I2087="","",All_Tasks!I2087)</f>
        <v/>
      </c>
      <c r="J2087" t="str">
        <f>IF(All_Tasks!J2087="","",All_Tasks!J2087)</f>
        <v/>
      </c>
      <c r="K2087" t="str">
        <f>IF(All_Tasks!K2087="","",All_Tasks!K2087)</f>
        <v/>
      </c>
      <c r="L2087" s="231" t="str">
        <f>IF(All_Tasks!L2087="","",All_Tasks!L2087)</f>
        <v/>
      </c>
      <c r="M2087" t="str">
        <f>IF(All_Tasks!M2087="","",All_Tasks!M2087)</f>
        <v/>
      </c>
      <c r="N2087" t="str">
        <f>IF(All_Tasks!N2087="","",All_Tasks!N2087)</f>
        <v/>
      </c>
      <c r="O2087" t="str">
        <f>IF(All_Tasks!O2087="","",All_Tasks!O2087)</f>
        <v/>
      </c>
      <c r="P2087" s="181">
        <f>IF(All_Tasks!P2087="",0,All_Tasks!P2087)</f>
        <v>0</v>
      </c>
      <c r="Q2087" s="181">
        <f>IF(All_Tasks!Q2087="",0,All_Tasks!Q2087)</f>
        <v>0</v>
      </c>
      <c r="R2087" s="181">
        <f>IF(All_Tasks!R2087="",0,All_Tasks!R2087)</f>
        <v>0</v>
      </c>
      <c r="S2087" s="181" t="str">
        <f>IF(All_Tasks!S2087="","",All_Tasks!S2087)</f>
        <v/>
      </c>
      <c r="T2087" t="str">
        <f>IF(All_Tasks!T2087="","",All_Tasks!T2087)</f>
        <v/>
      </c>
      <c r="U2087" t="str">
        <f>IF(All_Tasks!U2087="","",All_Tasks!U2087)</f>
        <v/>
      </c>
      <c r="V2087">
        <f>IF(A2087="",0,IFERROR(MATCH(A2087,Scope_Labor_Rates!$A$6:$A$46,0)+5,0))</f>
        <v>0</v>
      </c>
      <c r="W2087" s="178">
        <f>IF(V2087&gt;0,INDEX(Scope_Labor_Rates!$C$6:$C$46,V2087-5),0)</f>
        <v>0</v>
      </c>
      <c r="X2087" s="178">
        <f>IF(V2087&gt;0,INDEX(Scope_Labor_Rates!$C$6:$C$46,V2087-5),0)</f>
        <v>0</v>
      </c>
      <c r="Y2087" s="180">
        <f>IF(V2087&gt;0,INDEX(Scope_Labor_Rates!$S$6:$S$46,V2087-5),0)</f>
        <v>0</v>
      </c>
      <c r="Z2087" s="180">
        <f>IF(V2087&gt;0,INDEX(Scope_Labor_Rates!$R$6:$R$46,V2087-5),1)</f>
        <v>1</v>
      </c>
      <c r="AA2087" s="231">
        <f t="shared" si="288"/>
        <v>0</v>
      </c>
      <c r="AB2087" t="str">
        <f t="shared" si="289"/>
        <v/>
      </c>
      <c r="AC2087" s="178" t="str">
        <f t="shared" si="290"/>
        <v/>
      </c>
      <c r="AD2087" s="181">
        <f t="shared" si="291"/>
        <v>0</v>
      </c>
      <c r="AE2087" s="178">
        <f>IF(V2087&gt;0,P2087*INDEX(Scope_Labor_Rates!$E$6:$E$46,V2087-5),0)</f>
        <v>0</v>
      </c>
      <c r="AF2087" s="181">
        <f>IF(V2087&gt;0,AE2087*INDEX(Scope_Labor_Rates!$D$6:$D$46,V2087-5)*AA2087,0)</f>
        <v>0</v>
      </c>
      <c r="AG2087" s="178">
        <f>IF(V2087&gt;0,P2087*INDEX(Scope_Labor_Rates!$G$6:$G$46,V2087-5),0)</f>
        <v>0</v>
      </c>
      <c r="AH2087" s="181">
        <f>IF(V2087&gt;0,AG2087*INDEX(Scope_Labor_Rates!$F$6:$F$46,V2087-5)*AA2087,0)</f>
        <v>0</v>
      </c>
      <c r="AI2087" s="178">
        <f>IF(V2087&gt;0,P2087*INDEX(Scope_Labor_Rates!$I$6:$I$46,V2087-5),0)</f>
        <v>0</v>
      </c>
      <c r="AJ2087" s="181">
        <f>IF(V2087&gt;0,AI2087*INDEX(Scope_Labor_Rates!$H$6:$H$46,V2087-5)*AA2087,0)</f>
        <v>0</v>
      </c>
      <c r="AK2087" s="178">
        <f>IF(V2087&gt;0,P2087*INDEX(Scope_Labor_Rates!$K$6:$K$46,V2087-5),0)</f>
        <v>0</v>
      </c>
      <c r="AL2087" s="181">
        <f>IF(V2087&gt;0,AK2087*INDEX(Scope_Labor_Rates!$J$6:$J$46,V2087-5)*AA2087,0)</f>
        <v>0</v>
      </c>
      <c r="AM2087" s="178">
        <f>IF(V2087&gt;0,P2087*INDEX(Scope_Labor_Rates!$M$6:$M$46,V2087-5),0)</f>
        <v>0</v>
      </c>
      <c r="AN2087" s="178">
        <f>IF(V2087&gt;0,AM2087*INDEX(Scope_Labor_Rates!$L$6:$L$46,V2087-5)*AA2087,0)</f>
        <v>0</v>
      </c>
      <c r="AO2087" s="178">
        <f>IF(V2087&gt;0,P2087*INDEX(Scope_Labor_Rates!$O$6:$O$46,V2087-5)*AA2087,0)</f>
        <v>0</v>
      </c>
      <c r="AP2087" s="181">
        <f>IF(V2087&gt;0,P2087*INDEX(Scope_Labor_Rates!$Q$6:$Q$46,V2087-5)*AA2087,0)</f>
        <v>0</v>
      </c>
      <c r="AQ2087" s="178">
        <f t="shared" si="292"/>
        <v>0</v>
      </c>
      <c r="AR2087" s="178">
        <f t="shared" si="293"/>
        <v>0</v>
      </c>
      <c r="AS2087" s="178">
        <f t="shared" si="294"/>
        <v>0</v>
      </c>
      <c r="AT2087" s="178">
        <f t="shared" si="295"/>
        <v>0</v>
      </c>
      <c r="AU2087">
        <f t="shared" si="296"/>
        <v>0</v>
      </c>
    </row>
    <row r="2088" spans="1:47">
      <c r="A2088" t="str">
        <f>IF(All_Tasks!A2088="","",All_Tasks!A2088)</f>
        <v/>
      </c>
      <c r="B2088" t="str">
        <f>IF(All_Tasks!B2088="","",All_Tasks!B2088)</f>
        <v/>
      </c>
      <c r="C2088" t="str">
        <f>IF(All_Tasks!C2088="","",All_Tasks!C2088)</f>
        <v/>
      </c>
      <c r="D2088" t="str">
        <f>IF(All_Tasks!D2088="","",All_Tasks!D2088)</f>
        <v/>
      </c>
      <c r="E2088" t="str">
        <f>IF(All_Tasks!V2088&lt;&gt;"",All_Tasks!V2088,IF(All_Tasks!E2088&lt;&gt;"",All_Tasks!E2088,""))</f>
        <v/>
      </c>
      <c r="F2088" t="str">
        <f>IF(All_Tasks!F2088="","",All_Tasks!F2088)</f>
        <v/>
      </c>
      <c r="G2088" t="str">
        <f>IF(All_Tasks!G2088="","",All_Tasks!G2088)</f>
        <v/>
      </c>
      <c r="H2088" s="231" t="str">
        <f>IF(All_Tasks!H2088="","",All_Tasks!H2088)</f>
        <v/>
      </c>
      <c r="I2088" t="str">
        <f>IF(All_Tasks!I2088="","",All_Tasks!I2088)</f>
        <v/>
      </c>
      <c r="J2088" t="str">
        <f>IF(All_Tasks!J2088="","",All_Tasks!J2088)</f>
        <v/>
      </c>
      <c r="K2088" t="str">
        <f>IF(All_Tasks!K2088="","",All_Tasks!K2088)</f>
        <v/>
      </c>
      <c r="L2088" s="231" t="str">
        <f>IF(All_Tasks!L2088="","",All_Tasks!L2088)</f>
        <v/>
      </c>
      <c r="M2088" t="str">
        <f>IF(All_Tasks!M2088="","",All_Tasks!M2088)</f>
        <v/>
      </c>
      <c r="N2088" t="str">
        <f>IF(All_Tasks!N2088="","",All_Tasks!N2088)</f>
        <v/>
      </c>
      <c r="O2088" t="str">
        <f>IF(All_Tasks!O2088="","",All_Tasks!O2088)</f>
        <v/>
      </c>
      <c r="P2088" s="181">
        <f>IF(All_Tasks!P2088="",0,All_Tasks!P2088)</f>
        <v>0</v>
      </c>
      <c r="Q2088" s="181">
        <f>IF(All_Tasks!Q2088="",0,All_Tasks!Q2088)</f>
        <v>0</v>
      </c>
      <c r="R2088" s="181">
        <f>IF(All_Tasks!R2088="",0,All_Tasks!R2088)</f>
        <v>0</v>
      </c>
      <c r="S2088" s="181" t="str">
        <f>IF(All_Tasks!S2088="","",All_Tasks!S2088)</f>
        <v/>
      </c>
      <c r="T2088" t="str">
        <f>IF(All_Tasks!T2088="","",All_Tasks!T2088)</f>
        <v/>
      </c>
      <c r="U2088" t="str">
        <f>IF(All_Tasks!U2088="","",All_Tasks!U2088)</f>
        <v/>
      </c>
      <c r="V2088">
        <f>IF(A2088="",0,IFERROR(MATCH(A2088,Scope_Labor_Rates!$A$6:$A$46,0)+5,0))</f>
        <v>0</v>
      </c>
      <c r="W2088" s="178">
        <f>IF(V2088&gt;0,INDEX(Scope_Labor_Rates!$C$6:$C$46,V2088-5),0)</f>
        <v>0</v>
      </c>
      <c r="X2088" s="178">
        <f>IF(V2088&gt;0,INDEX(Scope_Labor_Rates!$C$6:$C$46,V2088-5),0)</f>
        <v>0</v>
      </c>
      <c r="Y2088" s="180">
        <f>IF(V2088&gt;0,INDEX(Scope_Labor_Rates!$S$6:$S$46,V2088-5),0)</f>
        <v>0</v>
      </c>
      <c r="Z2088" s="180">
        <f>IF(V2088&gt;0,INDEX(Scope_Labor_Rates!$R$6:$R$46,V2088-5),1)</f>
        <v>1</v>
      </c>
      <c r="AA2088" s="231">
        <f t="shared" si="288"/>
        <v>0</v>
      </c>
      <c r="AB2088" t="str">
        <f t="shared" si="289"/>
        <v/>
      </c>
      <c r="AC2088" s="178" t="str">
        <f t="shared" si="290"/>
        <v/>
      </c>
      <c r="AD2088" s="181">
        <f t="shared" si="291"/>
        <v>0</v>
      </c>
      <c r="AE2088" s="178">
        <f>IF(V2088&gt;0,P2088*INDEX(Scope_Labor_Rates!$E$6:$E$46,V2088-5),0)</f>
        <v>0</v>
      </c>
      <c r="AF2088" s="181">
        <f>IF(V2088&gt;0,AE2088*INDEX(Scope_Labor_Rates!$D$6:$D$46,V2088-5)*AA2088,0)</f>
        <v>0</v>
      </c>
      <c r="AG2088" s="178">
        <f>IF(V2088&gt;0,P2088*INDEX(Scope_Labor_Rates!$G$6:$G$46,V2088-5),0)</f>
        <v>0</v>
      </c>
      <c r="AH2088" s="181">
        <f>IF(V2088&gt;0,AG2088*INDEX(Scope_Labor_Rates!$F$6:$F$46,V2088-5)*AA2088,0)</f>
        <v>0</v>
      </c>
      <c r="AI2088" s="178">
        <f>IF(V2088&gt;0,P2088*INDEX(Scope_Labor_Rates!$I$6:$I$46,V2088-5),0)</f>
        <v>0</v>
      </c>
      <c r="AJ2088" s="181">
        <f>IF(V2088&gt;0,AI2088*INDEX(Scope_Labor_Rates!$H$6:$H$46,V2088-5)*AA2088,0)</f>
        <v>0</v>
      </c>
      <c r="AK2088" s="178">
        <f>IF(V2088&gt;0,P2088*INDEX(Scope_Labor_Rates!$K$6:$K$46,V2088-5),0)</f>
        <v>0</v>
      </c>
      <c r="AL2088" s="181">
        <f>IF(V2088&gt;0,AK2088*INDEX(Scope_Labor_Rates!$J$6:$J$46,V2088-5)*AA2088,0)</f>
        <v>0</v>
      </c>
      <c r="AM2088" s="178">
        <f>IF(V2088&gt;0,P2088*INDEX(Scope_Labor_Rates!$M$6:$M$46,V2088-5),0)</f>
        <v>0</v>
      </c>
      <c r="AN2088" s="178">
        <f>IF(V2088&gt;0,AM2088*INDEX(Scope_Labor_Rates!$L$6:$L$46,V2088-5)*AA2088,0)</f>
        <v>0</v>
      </c>
      <c r="AO2088" s="178">
        <f>IF(V2088&gt;0,P2088*INDEX(Scope_Labor_Rates!$O$6:$O$46,V2088-5)*AA2088,0)</f>
        <v>0</v>
      </c>
      <c r="AP2088" s="181">
        <f>IF(V2088&gt;0,P2088*INDEX(Scope_Labor_Rates!$Q$6:$Q$46,V2088-5)*AA2088,0)</f>
        <v>0</v>
      </c>
      <c r="AQ2088" s="178">
        <f t="shared" si="292"/>
        <v>0</v>
      </c>
      <c r="AR2088" s="178">
        <f t="shared" si="293"/>
        <v>0</v>
      </c>
      <c r="AS2088" s="178">
        <f t="shared" si="294"/>
        <v>0</v>
      </c>
      <c r="AT2088" s="178">
        <f t="shared" si="295"/>
        <v>0</v>
      </c>
      <c r="AU2088">
        <f t="shared" si="296"/>
        <v>0</v>
      </c>
    </row>
    <row r="2089" spans="1:47">
      <c r="A2089" t="str">
        <f>IF(All_Tasks!A2089="","",All_Tasks!A2089)</f>
        <v/>
      </c>
      <c r="B2089" t="str">
        <f>IF(All_Tasks!B2089="","",All_Tasks!B2089)</f>
        <v/>
      </c>
      <c r="C2089" t="str">
        <f>IF(All_Tasks!C2089="","",All_Tasks!C2089)</f>
        <v/>
      </c>
      <c r="D2089" t="str">
        <f>IF(All_Tasks!D2089="","",All_Tasks!D2089)</f>
        <v/>
      </c>
      <c r="E2089" t="str">
        <f>IF(All_Tasks!V2089&lt;&gt;"",All_Tasks!V2089,IF(All_Tasks!E2089&lt;&gt;"",All_Tasks!E2089,""))</f>
        <v/>
      </c>
      <c r="F2089" t="str">
        <f>IF(All_Tasks!F2089="","",All_Tasks!F2089)</f>
        <v/>
      </c>
      <c r="G2089" t="str">
        <f>IF(All_Tasks!G2089="","",All_Tasks!G2089)</f>
        <v/>
      </c>
      <c r="H2089" s="231" t="str">
        <f>IF(All_Tasks!H2089="","",All_Tasks!H2089)</f>
        <v/>
      </c>
      <c r="I2089" t="str">
        <f>IF(All_Tasks!I2089="","",All_Tasks!I2089)</f>
        <v/>
      </c>
      <c r="J2089" t="str">
        <f>IF(All_Tasks!J2089="","",All_Tasks!J2089)</f>
        <v/>
      </c>
      <c r="K2089" t="str">
        <f>IF(All_Tasks!K2089="","",All_Tasks!K2089)</f>
        <v/>
      </c>
      <c r="L2089" s="231" t="str">
        <f>IF(All_Tasks!L2089="","",All_Tasks!L2089)</f>
        <v/>
      </c>
      <c r="M2089" t="str">
        <f>IF(All_Tasks!M2089="","",All_Tasks!M2089)</f>
        <v/>
      </c>
      <c r="N2089" t="str">
        <f>IF(All_Tasks!N2089="","",All_Tasks!N2089)</f>
        <v/>
      </c>
      <c r="O2089" t="str">
        <f>IF(All_Tasks!O2089="","",All_Tasks!O2089)</f>
        <v/>
      </c>
      <c r="P2089" s="181">
        <f>IF(All_Tasks!P2089="",0,All_Tasks!P2089)</f>
        <v>0</v>
      </c>
      <c r="Q2089" s="181">
        <f>IF(All_Tasks!Q2089="",0,All_Tasks!Q2089)</f>
        <v>0</v>
      </c>
      <c r="R2089" s="181">
        <f>IF(All_Tasks!R2089="",0,All_Tasks!R2089)</f>
        <v>0</v>
      </c>
      <c r="S2089" s="181" t="str">
        <f>IF(All_Tasks!S2089="","",All_Tasks!S2089)</f>
        <v/>
      </c>
      <c r="T2089" t="str">
        <f>IF(All_Tasks!T2089="","",All_Tasks!T2089)</f>
        <v/>
      </c>
      <c r="U2089" t="str">
        <f>IF(All_Tasks!U2089="","",All_Tasks!U2089)</f>
        <v/>
      </c>
      <c r="V2089">
        <f>IF(A2089="",0,IFERROR(MATCH(A2089,Scope_Labor_Rates!$A$6:$A$46,0)+5,0))</f>
        <v>0</v>
      </c>
      <c r="W2089" s="178">
        <f>IF(V2089&gt;0,INDEX(Scope_Labor_Rates!$C$6:$C$46,V2089-5),0)</f>
        <v>0</v>
      </c>
      <c r="X2089" s="178">
        <f>IF(V2089&gt;0,INDEX(Scope_Labor_Rates!$C$6:$C$46,V2089-5),0)</f>
        <v>0</v>
      </c>
      <c r="Y2089" s="180">
        <f>IF(V2089&gt;0,INDEX(Scope_Labor_Rates!$S$6:$S$46,V2089-5),0)</f>
        <v>0</v>
      </c>
      <c r="Z2089" s="180">
        <f>IF(V2089&gt;0,INDEX(Scope_Labor_Rates!$R$6:$R$46,V2089-5),1)</f>
        <v>1</v>
      </c>
      <c r="AA2089" s="231">
        <f t="shared" si="288"/>
        <v>0</v>
      </c>
      <c r="AB2089" t="str">
        <f t="shared" si="289"/>
        <v/>
      </c>
      <c r="AC2089" s="178" t="str">
        <f t="shared" si="290"/>
        <v/>
      </c>
      <c r="AD2089" s="181">
        <f t="shared" si="291"/>
        <v>0</v>
      </c>
      <c r="AE2089" s="178">
        <f>IF(V2089&gt;0,P2089*INDEX(Scope_Labor_Rates!$E$6:$E$46,V2089-5),0)</f>
        <v>0</v>
      </c>
      <c r="AF2089" s="181">
        <f>IF(V2089&gt;0,AE2089*INDEX(Scope_Labor_Rates!$D$6:$D$46,V2089-5)*AA2089,0)</f>
        <v>0</v>
      </c>
      <c r="AG2089" s="178">
        <f>IF(V2089&gt;0,P2089*INDEX(Scope_Labor_Rates!$G$6:$G$46,V2089-5),0)</f>
        <v>0</v>
      </c>
      <c r="AH2089" s="181">
        <f>IF(V2089&gt;0,AG2089*INDEX(Scope_Labor_Rates!$F$6:$F$46,V2089-5)*AA2089,0)</f>
        <v>0</v>
      </c>
      <c r="AI2089" s="178">
        <f>IF(V2089&gt;0,P2089*INDEX(Scope_Labor_Rates!$I$6:$I$46,V2089-5),0)</f>
        <v>0</v>
      </c>
      <c r="AJ2089" s="181">
        <f>IF(V2089&gt;0,AI2089*INDEX(Scope_Labor_Rates!$H$6:$H$46,V2089-5)*AA2089,0)</f>
        <v>0</v>
      </c>
      <c r="AK2089" s="178">
        <f>IF(V2089&gt;0,P2089*INDEX(Scope_Labor_Rates!$K$6:$K$46,V2089-5),0)</f>
        <v>0</v>
      </c>
      <c r="AL2089" s="181">
        <f>IF(V2089&gt;0,AK2089*INDEX(Scope_Labor_Rates!$J$6:$J$46,V2089-5)*AA2089,0)</f>
        <v>0</v>
      </c>
      <c r="AM2089" s="178">
        <f>IF(V2089&gt;0,P2089*INDEX(Scope_Labor_Rates!$M$6:$M$46,V2089-5),0)</f>
        <v>0</v>
      </c>
      <c r="AN2089" s="178">
        <f>IF(V2089&gt;0,AM2089*INDEX(Scope_Labor_Rates!$L$6:$L$46,V2089-5)*AA2089,0)</f>
        <v>0</v>
      </c>
      <c r="AO2089" s="178">
        <f>IF(V2089&gt;0,P2089*INDEX(Scope_Labor_Rates!$O$6:$O$46,V2089-5)*AA2089,0)</f>
        <v>0</v>
      </c>
      <c r="AP2089" s="181">
        <f>IF(V2089&gt;0,P2089*INDEX(Scope_Labor_Rates!$Q$6:$Q$46,V2089-5)*AA2089,0)</f>
        <v>0</v>
      </c>
      <c r="AQ2089" s="178">
        <f t="shared" si="292"/>
        <v>0</v>
      </c>
      <c r="AR2089" s="178">
        <f t="shared" si="293"/>
        <v>0</v>
      </c>
      <c r="AS2089" s="178">
        <f t="shared" si="294"/>
        <v>0</v>
      </c>
      <c r="AT2089" s="178">
        <f t="shared" si="295"/>
        <v>0</v>
      </c>
      <c r="AU2089">
        <f t="shared" si="296"/>
        <v>0</v>
      </c>
    </row>
    <row r="2090" spans="1:47">
      <c r="A2090" t="str">
        <f>IF(All_Tasks!A2090="","",All_Tasks!A2090)</f>
        <v/>
      </c>
      <c r="B2090" t="str">
        <f>IF(All_Tasks!B2090="","",All_Tasks!B2090)</f>
        <v/>
      </c>
      <c r="C2090" t="str">
        <f>IF(All_Tasks!C2090="","",All_Tasks!C2090)</f>
        <v/>
      </c>
      <c r="D2090" t="str">
        <f>IF(All_Tasks!D2090="","",All_Tasks!D2090)</f>
        <v/>
      </c>
      <c r="E2090" t="str">
        <f>IF(All_Tasks!V2090&lt;&gt;"",All_Tasks!V2090,IF(All_Tasks!E2090&lt;&gt;"",All_Tasks!E2090,""))</f>
        <v/>
      </c>
      <c r="F2090" t="str">
        <f>IF(All_Tasks!F2090="","",All_Tasks!F2090)</f>
        <v/>
      </c>
      <c r="G2090" t="str">
        <f>IF(All_Tasks!G2090="","",All_Tasks!G2090)</f>
        <v/>
      </c>
      <c r="H2090" s="231" t="str">
        <f>IF(All_Tasks!H2090="","",All_Tasks!H2090)</f>
        <v/>
      </c>
      <c r="I2090" t="str">
        <f>IF(All_Tasks!I2090="","",All_Tasks!I2090)</f>
        <v/>
      </c>
      <c r="J2090" t="str">
        <f>IF(All_Tasks!J2090="","",All_Tasks!J2090)</f>
        <v/>
      </c>
      <c r="K2090" t="str">
        <f>IF(All_Tasks!K2090="","",All_Tasks!K2090)</f>
        <v/>
      </c>
      <c r="L2090" s="231" t="str">
        <f>IF(All_Tasks!L2090="","",All_Tasks!L2090)</f>
        <v/>
      </c>
      <c r="M2090" t="str">
        <f>IF(All_Tasks!M2090="","",All_Tasks!M2090)</f>
        <v/>
      </c>
      <c r="N2090" t="str">
        <f>IF(All_Tasks!N2090="","",All_Tasks!N2090)</f>
        <v/>
      </c>
      <c r="O2090" t="str">
        <f>IF(All_Tasks!O2090="","",All_Tasks!O2090)</f>
        <v/>
      </c>
      <c r="P2090" s="181">
        <f>IF(All_Tasks!P2090="",0,All_Tasks!P2090)</f>
        <v>0</v>
      </c>
      <c r="Q2090" s="181">
        <f>IF(All_Tasks!Q2090="",0,All_Tasks!Q2090)</f>
        <v>0</v>
      </c>
      <c r="R2090" s="181">
        <f>IF(All_Tasks!R2090="",0,All_Tasks!R2090)</f>
        <v>0</v>
      </c>
      <c r="S2090" s="181" t="str">
        <f>IF(All_Tasks!S2090="","",All_Tasks!S2090)</f>
        <v/>
      </c>
      <c r="T2090" t="str">
        <f>IF(All_Tasks!T2090="","",All_Tasks!T2090)</f>
        <v/>
      </c>
      <c r="U2090" t="str">
        <f>IF(All_Tasks!U2090="","",All_Tasks!U2090)</f>
        <v/>
      </c>
      <c r="V2090">
        <f>IF(A2090="",0,IFERROR(MATCH(A2090,Scope_Labor_Rates!$A$6:$A$46,0)+5,0))</f>
        <v>0</v>
      </c>
      <c r="W2090" s="178">
        <f>IF(V2090&gt;0,INDEX(Scope_Labor_Rates!$C$6:$C$46,V2090-5),0)</f>
        <v>0</v>
      </c>
      <c r="X2090" s="178">
        <f>IF(V2090&gt;0,INDEX(Scope_Labor_Rates!$C$6:$C$46,V2090-5),0)</f>
        <v>0</v>
      </c>
      <c r="Y2090" s="180">
        <f>IF(V2090&gt;0,INDEX(Scope_Labor_Rates!$S$6:$S$46,V2090-5),0)</f>
        <v>0</v>
      </c>
      <c r="Z2090" s="180">
        <f>IF(V2090&gt;0,INDEX(Scope_Labor_Rates!$R$6:$R$46,V2090-5),1)</f>
        <v>1</v>
      </c>
      <c r="AA2090" s="231">
        <f t="shared" si="288"/>
        <v>0</v>
      </c>
      <c r="AB2090" t="str">
        <f t="shared" si="289"/>
        <v/>
      </c>
      <c r="AC2090" s="178" t="str">
        <f t="shared" si="290"/>
        <v/>
      </c>
      <c r="AD2090" s="181">
        <f t="shared" si="291"/>
        <v>0</v>
      </c>
      <c r="AE2090" s="178">
        <f>IF(V2090&gt;0,P2090*INDEX(Scope_Labor_Rates!$E$6:$E$46,V2090-5),0)</f>
        <v>0</v>
      </c>
      <c r="AF2090" s="181">
        <f>IF(V2090&gt;0,AE2090*INDEX(Scope_Labor_Rates!$D$6:$D$46,V2090-5)*AA2090,0)</f>
        <v>0</v>
      </c>
      <c r="AG2090" s="178">
        <f>IF(V2090&gt;0,P2090*INDEX(Scope_Labor_Rates!$G$6:$G$46,V2090-5),0)</f>
        <v>0</v>
      </c>
      <c r="AH2090" s="181">
        <f>IF(V2090&gt;0,AG2090*INDEX(Scope_Labor_Rates!$F$6:$F$46,V2090-5)*AA2090,0)</f>
        <v>0</v>
      </c>
      <c r="AI2090" s="178">
        <f>IF(V2090&gt;0,P2090*INDEX(Scope_Labor_Rates!$I$6:$I$46,V2090-5),0)</f>
        <v>0</v>
      </c>
      <c r="AJ2090" s="181">
        <f>IF(V2090&gt;0,AI2090*INDEX(Scope_Labor_Rates!$H$6:$H$46,V2090-5)*AA2090,0)</f>
        <v>0</v>
      </c>
      <c r="AK2090" s="178">
        <f>IF(V2090&gt;0,P2090*INDEX(Scope_Labor_Rates!$K$6:$K$46,V2090-5),0)</f>
        <v>0</v>
      </c>
      <c r="AL2090" s="181">
        <f>IF(V2090&gt;0,AK2090*INDEX(Scope_Labor_Rates!$J$6:$J$46,V2090-5)*AA2090,0)</f>
        <v>0</v>
      </c>
      <c r="AM2090" s="178">
        <f>IF(V2090&gt;0,P2090*INDEX(Scope_Labor_Rates!$M$6:$M$46,V2090-5),0)</f>
        <v>0</v>
      </c>
      <c r="AN2090" s="178">
        <f>IF(V2090&gt;0,AM2090*INDEX(Scope_Labor_Rates!$L$6:$L$46,V2090-5)*AA2090,0)</f>
        <v>0</v>
      </c>
      <c r="AO2090" s="178">
        <f>IF(V2090&gt;0,P2090*INDEX(Scope_Labor_Rates!$O$6:$O$46,V2090-5)*AA2090,0)</f>
        <v>0</v>
      </c>
      <c r="AP2090" s="181">
        <f>IF(V2090&gt;0,P2090*INDEX(Scope_Labor_Rates!$Q$6:$Q$46,V2090-5)*AA2090,0)</f>
        <v>0</v>
      </c>
      <c r="AQ2090" s="178">
        <f t="shared" si="292"/>
        <v>0</v>
      </c>
      <c r="AR2090" s="178">
        <f t="shared" si="293"/>
        <v>0</v>
      </c>
      <c r="AS2090" s="178">
        <f t="shared" si="294"/>
        <v>0</v>
      </c>
      <c r="AT2090" s="178">
        <f t="shared" si="295"/>
        <v>0</v>
      </c>
      <c r="AU2090">
        <f t="shared" si="296"/>
        <v>0</v>
      </c>
    </row>
    <row r="2091" spans="1:47">
      <c r="A2091" t="str">
        <f>IF(All_Tasks!A2091="","",All_Tasks!A2091)</f>
        <v/>
      </c>
      <c r="B2091" t="str">
        <f>IF(All_Tasks!B2091="","",All_Tasks!B2091)</f>
        <v/>
      </c>
      <c r="C2091" t="str">
        <f>IF(All_Tasks!C2091="","",All_Tasks!C2091)</f>
        <v/>
      </c>
      <c r="D2091" t="str">
        <f>IF(All_Tasks!D2091="","",All_Tasks!D2091)</f>
        <v/>
      </c>
      <c r="E2091" t="str">
        <f>IF(All_Tasks!V2091&lt;&gt;"",All_Tasks!V2091,IF(All_Tasks!E2091&lt;&gt;"",All_Tasks!E2091,""))</f>
        <v/>
      </c>
      <c r="F2091" t="str">
        <f>IF(All_Tasks!F2091="","",All_Tasks!F2091)</f>
        <v/>
      </c>
      <c r="G2091" t="str">
        <f>IF(All_Tasks!G2091="","",All_Tasks!G2091)</f>
        <v/>
      </c>
      <c r="H2091" s="231" t="str">
        <f>IF(All_Tasks!H2091="","",All_Tasks!H2091)</f>
        <v/>
      </c>
      <c r="I2091" t="str">
        <f>IF(All_Tasks!I2091="","",All_Tasks!I2091)</f>
        <v/>
      </c>
      <c r="J2091" t="str">
        <f>IF(All_Tasks!J2091="","",All_Tasks!J2091)</f>
        <v/>
      </c>
      <c r="K2091" t="str">
        <f>IF(All_Tasks!K2091="","",All_Tasks!K2091)</f>
        <v/>
      </c>
      <c r="L2091" s="231" t="str">
        <f>IF(All_Tasks!L2091="","",All_Tasks!L2091)</f>
        <v/>
      </c>
      <c r="M2091" t="str">
        <f>IF(All_Tasks!M2091="","",All_Tasks!M2091)</f>
        <v/>
      </c>
      <c r="N2091" t="str">
        <f>IF(All_Tasks!N2091="","",All_Tasks!N2091)</f>
        <v/>
      </c>
      <c r="O2091" t="str">
        <f>IF(All_Tasks!O2091="","",All_Tasks!O2091)</f>
        <v/>
      </c>
      <c r="P2091" s="181">
        <f>IF(All_Tasks!P2091="",0,All_Tasks!P2091)</f>
        <v>0</v>
      </c>
      <c r="Q2091" s="181">
        <f>IF(All_Tasks!Q2091="",0,All_Tasks!Q2091)</f>
        <v>0</v>
      </c>
      <c r="R2091" s="181">
        <f>IF(All_Tasks!R2091="",0,All_Tasks!R2091)</f>
        <v>0</v>
      </c>
      <c r="S2091" s="181" t="str">
        <f>IF(All_Tasks!S2091="","",All_Tasks!S2091)</f>
        <v/>
      </c>
      <c r="T2091" t="str">
        <f>IF(All_Tasks!T2091="","",All_Tasks!T2091)</f>
        <v/>
      </c>
      <c r="U2091" t="str">
        <f>IF(All_Tasks!U2091="","",All_Tasks!U2091)</f>
        <v/>
      </c>
      <c r="V2091">
        <f>IF(A2091="",0,IFERROR(MATCH(A2091,Scope_Labor_Rates!$A$6:$A$46,0)+5,0))</f>
        <v>0</v>
      </c>
      <c r="W2091" s="178">
        <f>IF(V2091&gt;0,INDEX(Scope_Labor_Rates!$C$6:$C$46,V2091-5),0)</f>
        <v>0</v>
      </c>
      <c r="X2091" s="178">
        <f>IF(V2091&gt;0,INDEX(Scope_Labor_Rates!$C$6:$C$46,V2091-5),0)</f>
        <v>0</v>
      </c>
      <c r="Y2091" s="180">
        <f>IF(V2091&gt;0,INDEX(Scope_Labor_Rates!$S$6:$S$46,V2091-5),0)</f>
        <v>0</v>
      </c>
      <c r="Z2091" s="180">
        <f>IF(V2091&gt;0,INDEX(Scope_Labor_Rates!$R$6:$R$46,V2091-5),1)</f>
        <v>1</v>
      </c>
      <c r="AA2091" s="231">
        <f t="shared" si="288"/>
        <v>0</v>
      </c>
      <c r="AB2091" t="str">
        <f t="shared" si="289"/>
        <v/>
      </c>
      <c r="AC2091" s="178" t="str">
        <f t="shared" si="290"/>
        <v/>
      </c>
      <c r="AD2091" s="181">
        <f t="shared" si="291"/>
        <v>0</v>
      </c>
      <c r="AE2091" s="178">
        <f>IF(V2091&gt;0,P2091*INDEX(Scope_Labor_Rates!$E$6:$E$46,V2091-5),0)</f>
        <v>0</v>
      </c>
      <c r="AF2091" s="181">
        <f>IF(V2091&gt;0,AE2091*INDEX(Scope_Labor_Rates!$D$6:$D$46,V2091-5)*AA2091,0)</f>
        <v>0</v>
      </c>
      <c r="AG2091" s="178">
        <f>IF(V2091&gt;0,P2091*INDEX(Scope_Labor_Rates!$G$6:$G$46,V2091-5),0)</f>
        <v>0</v>
      </c>
      <c r="AH2091" s="181">
        <f>IF(V2091&gt;0,AG2091*INDEX(Scope_Labor_Rates!$F$6:$F$46,V2091-5)*AA2091,0)</f>
        <v>0</v>
      </c>
      <c r="AI2091" s="178">
        <f>IF(V2091&gt;0,P2091*INDEX(Scope_Labor_Rates!$I$6:$I$46,V2091-5),0)</f>
        <v>0</v>
      </c>
      <c r="AJ2091" s="181">
        <f>IF(V2091&gt;0,AI2091*INDEX(Scope_Labor_Rates!$H$6:$H$46,V2091-5)*AA2091,0)</f>
        <v>0</v>
      </c>
      <c r="AK2091" s="178">
        <f>IF(V2091&gt;0,P2091*INDEX(Scope_Labor_Rates!$K$6:$K$46,V2091-5),0)</f>
        <v>0</v>
      </c>
      <c r="AL2091" s="181">
        <f>IF(V2091&gt;0,AK2091*INDEX(Scope_Labor_Rates!$J$6:$J$46,V2091-5)*AA2091,0)</f>
        <v>0</v>
      </c>
      <c r="AM2091" s="178">
        <f>IF(V2091&gt;0,P2091*INDEX(Scope_Labor_Rates!$M$6:$M$46,V2091-5),0)</f>
        <v>0</v>
      </c>
      <c r="AN2091" s="178">
        <f>IF(V2091&gt;0,AM2091*INDEX(Scope_Labor_Rates!$L$6:$L$46,V2091-5)*AA2091,0)</f>
        <v>0</v>
      </c>
      <c r="AO2091" s="178">
        <f>IF(V2091&gt;0,P2091*INDEX(Scope_Labor_Rates!$O$6:$O$46,V2091-5)*AA2091,0)</f>
        <v>0</v>
      </c>
      <c r="AP2091" s="181">
        <f>IF(V2091&gt;0,P2091*INDEX(Scope_Labor_Rates!$Q$6:$Q$46,V2091-5)*AA2091,0)</f>
        <v>0</v>
      </c>
      <c r="AQ2091" s="178">
        <f t="shared" si="292"/>
        <v>0</v>
      </c>
      <c r="AR2091" s="178">
        <f t="shared" si="293"/>
        <v>0</v>
      </c>
      <c r="AS2091" s="178">
        <f t="shared" si="294"/>
        <v>0</v>
      </c>
      <c r="AT2091" s="178">
        <f t="shared" si="295"/>
        <v>0</v>
      </c>
      <c r="AU2091">
        <f t="shared" si="296"/>
        <v>0</v>
      </c>
    </row>
    <row r="2092" spans="1:47">
      <c r="A2092" t="str">
        <f>IF(All_Tasks!A2092="","",All_Tasks!A2092)</f>
        <v/>
      </c>
      <c r="B2092" t="str">
        <f>IF(All_Tasks!B2092="","",All_Tasks!B2092)</f>
        <v/>
      </c>
      <c r="C2092" t="str">
        <f>IF(All_Tasks!C2092="","",All_Tasks!C2092)</f>
        <v/>
      </c>
      <c r="D2092" t="str">
        <f>IF(All_Tasks!D2092="","",All_Tasks!D2092)</f>
        <v/>
      </c>
      <c r="E2092" t="str">
        <f>IF(All_Tasks!V2092&lt;&gt;"",All_Tasks!V2092,IF(All_Tasks!E2092&lt;&gt;"",All_Tasks!E2092,""))</f>
        <v/>
      </c>
      <c r="F2092" t="str">
        <f>IF(All_Tasks!F2092="","",All_Tasks!F2092)</f>
        <v/>
      </c>
      <c r="G2092" t="str">
        <f>IF(All_Tasks!G2092="","",All_Tasks!G2092)</f>
        <v/>
      </c>
      <c r="H2092" s="231" t="str">
        <f>IF(All_Tasks!H2092="","",All_Tasks!H2092)</f>
        <v/>
      </c>
      <c r="I2092" t="str">
        <f>IF(All_Tasks!I2092="","",All_Tasks!I2092)</f>
        <v/>
      </c>
      <c r="J2092" t="str">
        <f>IF(All_Tasks!J2092="","",All_Tasks!J2092)</f>
        <v/>
      </c>
      <c r="K2092" t="str">
        <f>IF(All_Tasks!K2092="","",All_Tasks!K2092)</f>
        <v/>
      </c>
      <c r="L2092" s="231" t="str">
        <f>IF(All_Tasks!L2092="","",All_Tasks!L2092)</f>
        <v/>
      </c>
      <c r="M2092" t="str">
        <f>IF(All_Tasks!M2092="","",All_Tasks!M2092)</f>
        <v/>
      </c>
      <c r="N2092" t="str">
        <f>IF(All_Tasks!N2092="","",All_Tasks!N2092)</f>
        <v/>
      </c>
      <c r="O2092" t="str">
        <f>IF(All_Tasks!O2092="","",All_Tasks!O2092)</f>
        <v/>
      </c>
      <c r="P2092" s="181">
        <f>IF(All_Tasks!P2092="",0,All_Tasks!P2092)</f>
        <v>0</v>
      </c>
      <c r="Q2092" s="181">
        <f>IF(All_Tasks!Q2092="",0,All_Tasks!Q2092)</f>
        <v>0</v>
      </c>
      <c r="R2092" s="181">
        <f>IF(All_Tasks!R2092="",0,All_Tasks!R2092)</f>
        <v>0</v>
      </c>
      <c r="S2092" s="181" t="str">
        <f>IF(All_Tasks!S2092="","",All_Tasks!S2092)</f>
        <v/>
      </c>
      <c r="T2092" t="str">
        <f>IF(All_Tasks!T2092="","",All_Tasks!T2092)</f>
        <v/>
      </c>
      <c r="U2092" t="str">
        <f>IF(All_Tasks!U2092="","",All_Tasks!U2092)</f>
        <v/>
      </c>
      <c r="V2092">
        <f>IF(A2092="",0,IFERROR(MATCH(A2092,Scope_Labor_Rates!$A$6:$A$46,0)+5,0))</f>
        <v>0</v>
      </c>
      <c r="W2092" s="178">
        <f>IF(V2092&gt;0,INDEX(Scope_Labor_Rates!$C$6:$C$46,V2092-5),0)</f>
        <v>0</v>
      </c>
      <c r="X2092" s="178">
        <f>IF(V2092&gt;0,INDEX(Scope_Labor_Rates!$C$6:$C$46,V2092-5),0)</f>
        <v>0</v>
      </c>
      <c r="Y2092" s="180">
        <f>IF(V2092&gt;0,INDEX(Scope_Labor_Rates!$S$6:$S$46,V2092-5),0)</f>
        <v>0</v>
      </c>
      <c r="Z2092" s="180">
        <f>IF(V2092&gt;0,INDEX(Scope_Labor_Rates!$R$6:$R$46,V2092-5),1)</f>
        <v>1</v>
      </c>
      <c r="AA2092" s="231">
        <f t="shared" si="288"/>
        <v>0</v>
      </c>
      <c r="AB2092" t="str">
        <f t="shared" si="289"/>
        <v/>
      </c>
      <c r="AC2092" s="178" t="str">
        <f t="shared" si="290"/>
        <v/>
      </c>
      <c r="AD2092" s="181">
        <f t="shared" si="291"/>
        <v>0</v>
      </c>
      <c r="AE2092" s="178">
        <f>IF(V2092&gt;0,P2092*INDEX(Scope_Labor_Rates!$E$6:$E$46,V2092-5),0)</f>
        <v>0</v>
      </c>
      <c r="AF2092" s="181">
        <f>IF(V2092&gt;0,AE2092*INDEX(Scope_Labor_Rates!$D$6:$D$46,V2092-5)*AA2092,0)</f>
        <v>0</v>
      </c>
      <c r="AG2092" s="178">
        <f>IF(V2092&gt;0,P2092*INDEX(Scope_Labor_Rates!$G$6:$G$46,V2092-5),0)</f>
        <v>0</v>
      </c>
      <c r="AH2092" s="181">
        <f>IF(V2092&gt;0,AG2092*INDEX(Scope_Labor_Rates!$F$6:$F$46,V2092-5)*AA2092,0)</f>
        <v>0</v>
      </c>
      <c r="AI2092" s="178">
        <f>IF(V2092&gt;0,P2092*INDEX(Scope_Labor_Rates!$I$6:$I$46,V2092-5),0)</f>
        <v>0</v>
      </c>
      <c r="AJ2092" s="181">
        <f>IF(V2092&gt;0,AI2092*INDEX(Scope_Labor_Rates!$H$6:$H$46,V2092-5)*AA2092,0)</f>
        <v>0</v>
      </c>
      <c r="AK2092" s="178">
        <f>IF(V2092&gt;0,P2092*INDEX(Scope_Labor_Rates!$K$6:$K$46,V2092-5),0)</f>
        <v>0</v>
      </c>
      <c r="AL2092" s="181">
        <f>IF(V2092&gt;0,AK2092*INDEX(Scope_Labor_Rates!$J$6:$J$46,V2092-5)*AA2092,0)</f>
        <v>0</v>
      </c>
      <c r="AM2092" s="178">
        <f>IF(V2092&gt;0,P2092*INDEX(Scope_Labor_Rates!$M$6:$M$46,V2092-5),0)</f>
        <v>0</v>
      </c>
      <c r="AN2092" s="178">
        <f>IF(V2092&gt;0,AM2092*INDEX(Scope_Labor_Rates!$L$6:$L$46,V2092-5)*AA2092,0)</f>
        <v>0</v>
      </c>
      <c r="AO2092" s="178">
        <f>IF(V2092&gt;0,P2092*INDEX(Scope_Labor_Rates!$O$6:$O$46,V2092-5)*AA2092,0)</f>
        <v>0</v>
      </c>
      <c r="AP2092" s="181">
        <f>IF(V2092&gt;0,P2092*INDEX(Scope_Labor_Rates!$Q$6:$Q$46,V2092-5)*AA2092,0)</f>
        <v>0</v>
      </c>
      <c r="AQ2092" s="178">
        <f t="shared" si="292"/>
        <v>0</v>
      </c>
      <c r="AR2092" s="178">
        <f t="shared" si="293"/>
        <v>0</v>
      </c>
      <c r="AS2092" s="178">
        <f t="shared" si="294"/>
        <v>0</v>
      </c>
      <c r="AT2092" s="178">
        <f t="shared" si="295"/>
        <v>0</v>
      </c>
      <c r="AU2092">
        <f t="shared" si="296"/>
        <v>0</v>
      </c>
    </row>
    <row r="2093" spans="1:47">
      <c r="A2093" t="str">
        <f>IF(All_Tasks!A2093="","",All_Tasks!A2093)</f>
        <v/>
      </c>
      <c r="B2093" t="str">
        <f>IF(All_Tasks!B2093="","",All_Tasks!B2093)</f>
        <v/>
      </c>
      <c r="C2093" t="str">
        <f>IF(All_Tasks!C2093="","",All_Tasks!C2093)</f>
        <v/>
      </c>
      <c r="D2093" t="str">
        <f>IF(All_Tasks!D2093="","",All_Tasks!D2093)</f>
        <v/>
      </c>
      <c r="E2093" t="str">
        <f>IF(All_Tasks!V2093&lt;&gt;"",All_Tasks!V2093,IF(All_Tasks!E2093&lt;&gt;"",All_Tasks!E2093,""))</f>
        <v/>
      </c>
      <c r="F2093" t="str">
        <f>IF(All_Tasks!F2093="","",All_Tasks!F2093)</f>
        <v/>
      </c>
      <c r="G2093" t="str">
        <f>IF(All_Tasks!G2093="","",All_Tasks!G2093)</f>
        <v/>
      </c>
      <c r="H2093" s="231" t="str">
        <f>IF(All_Tasks!H2093="","",All_Tasks!H2093)</f>
        <v/>
      </c>
      <c r="I2093" t="str">
        <f>IF(All_Tasks!I2093="","",All_Tasks!I2093)</f>
        <v/>
      </c>
      <c r="J2093" t="str">
        <f>IF(All_Tasks!J2093="","",All_Tasks!J2093)</f>
        <v/>
      </c>
      <c r="K2093" t="str">
        <f>IF(All_Tasks!K2093="","",All_Tasks!K2093)</f>
        <v/>
      </c>
      <c r="L2093" s="231" t="str">
        <f>IF(All_Tasks!L2093="","",All_Tasks!L2093)</f>
        <v/>
      </c>
      <c r="M2093" t="str">
        <f>IF(All_Tasks!M2093="","",All_Tasks!M2093)</f>
        <v/>
      </c>
      <c r="N2093" t="str">
        <f>IF(All_Tasks!N2093="","",All_Tasks!N2093)</f>
        <v/>
      </c>
      <c r="O2093" t="str">
        <f>IF(All_Tasks!O2093="","",All_Tasks!O2093)</f>
        <v/>
      </c>
      <c r="P2093" s="181">
        <f>IF(All_Tasks!P2093="",0,All_Tasks!P2093)</f>
        <v>0</v>
      </c>
      <c r="Q2093" s="181">
        <f>IF(All_Tasks!Q2093="",0,All_Tasks!Q2093)</f>
        <v>0</v>
      </c>
      <c r="R2093" s="181">
        <f>IF(All_Tasks!R2093="",0,All_Tasks!R2093)</f>
        <v>0</v>
      </c>
      <c r="S2093" s="181" t="str">
        <f>IF(All_Tasks!S2093="","",All_Tasks!S2093)</f>
        <v/>
      </c>
      <c r="T2093" t="str">
        <f>IF(All_Tasks!T2093="","",All_Tasks!T2093)</f>
        <v/>
      </c>
      <c r="U2093" t="str">
        <f>IF(All_Tasks!U2093="","",All_Tasks!U2093)</f>
        <v/>
      </c>
      <c r="V2093">
        <f>IF(A2093="",0,IFERROR(MATCH(A2093,Scope_Labor_Rates!$A$6:$A$46,0)+5,0))</f>
        <v>0</v>
      </c>
      <c r="W2093" s="178">
        <f>IF(V2093&gt;0,INDEX(Scope_Labor_Rates!$C$6:$C$46,V2093-5),0)</f>
        <v>0</v>
      </c>
      <c r="X2093" s="178">
        <f>IF(V2093&gt;0,INDEX(Scope_Labor_Rates!$C$6:$C$46,V2093-5),0)</f>
        <v>0</v>
      </c>
      <c r="Y2093" s="180">
        <f>IF(V2093&gt;0,INDEX(Scope_Labor_Rates!$S$6:$S$46,V2093-5),0)</f>
        <v>0</v>
      </c>
      <c r="Z2093" s="180">
        <f>IF(V2093&gt;0,INDEX(Scope_Labor_Rates!$R$6:$R$46,V2093-5),1)</f>
        <v>1</v>
      </c>
      <c r="AA2093" s="231">
        <f t="shared" si="288"/>
        <v>0</v>
      </c>
      <c r="AB2093" t="str">
        <f t="shared" si="289"/>
        <v/>
      </c>
      <c r="AC2093" s="178" t="str">
        <f t="shared" si="290"/>
        <v/>
      </c>
      <c r="AD2093" s="181">
        <f t="shared" si="291"/>
        <v>0</v>
      </c>
      <c r="AE2093" s="178">
        <f>IF(V2093&gt;0,P2093*INDEX(Scope_Labor_Rates!$E$6:$E$46,V2093-5),0)</f>
        <v>0</v>
      </c>
      <c r="AF2093" s="181">
        <f>IF(V2093&gt;0,AE2093*INDEX(Scope_Labor_Rates!$D$6:$D$46,V2093-5)*AA2093,0)</f>
        <v>0</v>
      </c>
      <c r="AG2093" s="178">
        <f>IF(V2093&gt;0,P2093*INDEX(Scope_Labor_Rates!$G$6:$G$46,V2093-5),0)</f>
        <v>0</v>
      </c>
      <c r="AH2093" s="181">
        <f>IF(V2093&gt;0,AG2093*INDEX(Scope_Labor_Rates!$F$6:$F$46,V2093-5)*AA2093,0)</f>
        <v>0</v>
      </c>
      <c r="AI2093" s="178">
        <f>IF(V2093&gt;0,P2093*INDEX(Scope_Labor_Rates!$I$6:$I$46,V2093-5),0)</f>
        <v>0</v>
      </c>
      <c r="AJ2093" s="181">
        <f>IF(V2093&gt;0,AI2093*INDEX(Scope_Labor_Rates!$H$6:$H$46,V2093-5)*AA2093,0)</f>
        <v>0</v>
      </c>
      <c r="AK2093" s="178">
        <f>IF(V2093&gt;0,P2093*INDEX(Scope_Labor_Rates!$K$6:$K$46,V2093-5),0)</f>
        <v>0</v>
      </c>
      <c r="AL2093" s="181">
        <f>IF(V2093&gt;0,AK2093*INDEX(Scope_Labor_Rates!$J$6:$J$46,V2093-5)*AA2093,0)</f>
        <v>0</v>
      </c>
      <c r="AM2093" s="178">
        <f>IF(V2093&gt;0,P2093*INDEX(Scope_Labor_Rates!$M$6:$M$46,V2093-5),0)</f>
        <v>0</v>
      </c>
      <c r="AN2093" s="178">
        <f>IF(V2093&gt;0,AM2093*INDEX(Scope_Labor_Rates!$L$6:$L$46,V2093-5)*AA2093,0)</f>
        <v>0</v>
      </c>
      <c r="AO2093" s="178">
        <f>IF(V2093&gt;0,P2093*INDEX(Scope_Labor_Rates!$O$6:$O$46,V2093-5)*AA2093,0)</f>
        <v>0</v>
      </c>
      <c r="AP2093" s="181">
        <f>IF(V2093&gt;0,P2093*INDEX(Scope_Labor_Rates!$Q$6:$Q$46,V2093-5)*AA2093,0)</f>
        <v>0</v>
      </c>
      <c r="AQ2093" s="178">
        <f t="shared" si="292"/>
        <v>0</v>
      </c>
      <c r="AR2093" s="178">
        <f t="shared" si="293"/>
        <v>0</v>
      </c>
      <c r="AS2093" s="178">
        <f t="shared" si="294"/>
        <v>0</v>
      </c>
      <c r="AT2093" s="178">
        <f t="shared" si="295"/>
        <v>0</v>
      </c>
      <c r="AU2093">
        <f t="shared" si="296"/>
        <v>0</v>
      </c>
    </row>
    <row r="2094" spans="1:47">
      <c r="A2094" t="str">
        <f>IF(All_Tasks!A2094="","",All_Tasks!A2094)</f>
        <v/>
      </c>
      <c r="B2094" t="str">
        <f>IF(All_Tasks!B2094="","",All_Tasks!B2094)</f>
        <v/>
      </c>
      <c r="C2094" t="str">
        <f>IF(All_Tasks!C2094="","",All_Tasks!C2094)</f>
        <v/>
      </c>
      <c r="D2094" t="str">
        <f>IF(All_Tasks!D2094="","",All_Tasks!D2094)</f>
        <v/>
      </c>
      <c r="E2094" t="str">
        <f>IF(All_Tasks!V2094&lt;&gt;"",All_Tasks!V2094,IF(All_Tasks!E2094&lt;&gt;"",All_Tasks!E2094,""))</f>
        <v/>
      </c>
      <c r="F2094" t="str">
        <f>IF(All_Tasks!F2094="","",All_Tasks!F2094)</f>
        <v/>
      </c>
      <c r="G2094" t="str">
        <f>IF(All_Tasks!G2094="","",All_Tasks!G2094)</f>
        <v/>
      </c>
      <c r="H2094" s="231" t="str">
        <f>IF(All_Tasks!H2094="","",All_Tasks!H2094)</f>
        <v/>
      </c>
      <c r="I2094" t="str">
        <f>IF(All_Tasks!I2094="","",All_Tasks!I2094)</f>
        <v/>
      </c>
      <c r="J2094" t="str">
        <f>IF(All_Tasks!J2094="","",All_Tasks!J2094)</f>
        <v/>
      </c>
      <c r="K2094" t="str">
        <f>IF(All_Tasks!K2094="","",All_Tasks!K2094)</f>
        <v/>
      </c>
      <c r="L2094" s="231" t="str">
        <f>IF(All_Tasks!L2094="","",All_Tasks!L2094)</f>
        <v/>
      </c>
      <c r="M2094" t="str">
        <f>IF(All_Tasks!M2094="","",All_Tasks!M2094)</f>
        <v/>
      </c>
      <c r="N2094" t="str">
        <f>IF(All_Tasks!N2094="","",All_Tasks!N2094)</f>
        <v/>
      </c>
      <c r="O2094" t="str">
        <f>IF(All_Tasks!O2094="","",All_Tasks!O2094)</f>
        <v/>
      </c>
      <c r="P2094" s="181">
        <f>IF(All_Tasks!P2094="",0,All_Tasks!P2094)</f>
        <v>0</v>
      </c>
      <c r="Q2094" s="181">
        <f>IF(All_Tasks!Q2094="",0,All_Tasks!Q2094)</f>
        <v>0</v>
      </c>
      <c r="R2094" s="181">
        <f>IF(All_Tasks!R2094="",0,All_Tasks!R2094)</f>
        <v>0</v>
      </c>
      <c r="S2094" s="181" t="str">
        <f>IF(All_Tasks!S2094="","",All_Tasks!S2094)</f>
        <v/>
      </c>
      <c r="T2094" t="str">
        <f>IF(All_Tasks!T2094="","",All_Tasks!T2094)</f>
        <v/>
      </c>
      <c r="U2094" t="str">
        <f>IF(All_Tasks!U2094="","",All_Tasks!U2094)</f>
        <v/>
      </c>
      <c r="V2094">
        <f>IF(A2094="",0,IFERROR(MATCH(A2094,Scope_Labor_Rates!$A$6:$A$46,0)+5,0))</f>
        <v>0</v>
      </c>
      <c r="W2094" s="178">
        <f>IF(V2094&gt;0,INDEX(Scope_Labor_Rates!$C$6:$C$46,V2094-5),0)</f>
        <v>0</v>
      </c>
      <c r="X2094" s="178">
        <f>IF(V2094&gt;0,INDEX(Scope_Labor_Rates!$C$6:$C$46,V2094-5),0)</f>
        <v>0</v>
      </c>
      <c r="Y2094" s="180">
        <f>IF(V2094&gt;0,INDEX(Scope_Labor_Rates!$S$6:$S$46,V2094-5),0)</f>
        <v>0</v>
      </c>
      <c r="Z2094" s="180">
        <f>IF(V2094&gt;0,INDEX(Scope_Labor_Rates!$R$6:$R$46,V2094-5),1)</f>
        <v>1</v>
      </c>
      <c r="AA2094" s="231">
        <f t="shared" si="288"/>
        <v>0</v>
      </c>
      <c r="AB2094" t="str">
        <f t="shared" si="289"/>
        <v/>
      </c>
      <c r="AC2094" s="178" t="str">
        <f t="shared" si="290"/>
        <v/>
      </c>
      <c r="AD2094" s="181">
        <f t="shared" si="291"/>
        <v>0</v>
      </c>
      <c r="AE2094" s="178">
        <f>IF(V2094&gt;0,P2094*INDEX(Scope_Labor_Rates!$E$6:$E$46,V2094-5),0)</f>
        <v>0</v>
      </c>
      <c r="AF2094" s="181">
        <f>IF(V2094&gt;0,AE2094*INDEX(Scope_Labor_Rates!$D$6:$D$46,V2094-5)*AA2094,0)</f>
        <v>0</v>
      </c>
      <c r="AG2094" s="178">
        <f>IF(V2094&gt;0,P2094*INDEX(Scope_Labor_Rates!$G$6:$G$46,V2094-5),0)</f>
        <v>0</v>
      </c>
      <c r="AH2094" s="181">
        <f>IF(V2094&gt;0,AG2094*INDEX(Scope_Labor_Rates!$F$6:$F$46,V2094-5)*AA2094,0)</f>
        <v>0</v>
      </c>
      <c r="AI2094" s="178">
        <f>IF(V2094&gt;0,P2094*INDEX(Scope_Labor_Rates!$I$6:$I$46,V2094-5),0)</f>
        <v>0</v>
      </c>
      <c r="AJ2094" s="181">
        <f>IF(V2094&gt;0,AI2094*INDEX(Scope_Labor_Rates!$H$6:$H$46,V2094-5)*AA2094,0)</f>
        <v>0</v>
      </c>
      <c r="AK2094" s="178">
        <f>IF(V2094&gt;0,P2094*INDEX(Scope_Labor_Rates!$K$6:$K$46,V2094-5),0)</f>
        <v>0</v>
      </c>
      <c r="AL2094" s="181">
        <f>IF(V2094&gt;0,AK2094*INDEX(Scope_Labor_Rates!$J$6:$J$46,V2094-5)*AA2094,0)</f>
        <v>0</v>
      </c>
      <c r="AM2094" s="178">
        <f>IF(V2094&gt;0,P2094*INDEX(Scope_Labor_Rates!$M$6:$M$46,V2094-5),0)</f>
        <v>0</v>
      </c>
      <c r="AN2094" s="178">
        <f>IF(V2094&gt;0,AM2094*INDEX(Scope_Labor_Rates!$L$6:$L$46,V2094-5)*AA2094,0)</f>
        <v>0</v>
      </c>
      <c r="AO2094" s="178">
        <f>IF(V2094&gt;0,P2094*INDEX(Scope_Labor_Rates!$O$6:$O$46,V2094-5)*AA2094,0)</f>
        <v>0</v>
      </c>
      <c r="AP2094" s="181">
        <f>IF(V2094&gt;0,P2094*INDEX(Scope_Labor_Rates!$Q$6:$Q$46,V2094-5)*AA2094,0)</f>
        <v>0</v>
      </c>
      <c r="AQ2094" s="178">
        <f t="shared" si="292"/>
        <v>0</v>
      </c>
      <c r="AR2094" s="178">
        <f t="shared" si="293"/>
        <v>0</v>
      </c>
      <c r="AS2094" s="178">
        <f t="shared" si="294"/>
        <v>0</v>
      </c>
      <c r="AT2094" s="178">
        <f t="shared" si="295"/>
        <v>0</v>
      </c>
      <c r="AU2094">
        <f t="shared" si="296"/>
        <v>0</v>
      </c>
    </row>
    <row r="2095" spans="1:47">
      <c r="A2095" t="str">
        <f>IF(All_Tasks!A2095="","",All_Tasks!A2095)</f>
        <v/>
      </c>
      <c r="B2095" t="str">
        <f>IF(All_Tasks!B2095="","",All_Tasks!B2095)</f>
        <v/>
      </c>
      <c r="C2095" t="str">
        <f>IF(All_Tasks!C2095="","",All_Tasks!C2095)</f>
        <v/>
      </c>
      <c r="D2095" t="str">
        <f>IF(All_Tasks!D2095="","",All_Tasks!D2095)</f>
        <v/>
      </c>
      <c r="E2095" t="str">
        <f>IF(All_Tasks!V2095&lt;&gt;"",All_Tasks!V2095,IF(All_Tasks!E2095&lt;&gt;"",All_Tasks!E2095,""))</f>
        <v/>
      </c>
      <c r="F2095" t="str">
        <f>IF(All_Tasks!F2095="","",All_Tasks!F2095)</f>
        <v/>
      </c>
      <c r="G2095" t="str">
        <f>IF(All_Tasks!G2095="","",All_Tasks!G2095)</f>
        <v/>
      </c>
      <c r="H2095" s="231" t="str">
        <f>IF(All_Tasks!H2095="","",All_Tasks!H2095)</f>
        <v/>
      </c>
      <c r="I2095" t="str">
        <f>IF(All_Tasks!I2095="","",All_Tasks!I2095)</f>
        <v/>
      </c>
      <c r="J2095" t="str">
        <f>IF(All_Tasks!J2095="","",All_Tasks!J2095)</f>
        <v/>
      </c>
      <c r="K2095" t="str">
        <f>IF(All_Tasks!K2095="","",All_Tasks!K2095)</f>
        <v/>
      </c>
      <c r="L2095" s="231" t="str">
        <f>IF(All_Tasks!L2095="","",All_Tasks!L2095)</f>
        <v/>
      </c>
      <c r="M2095" t="str">
        <f>IF(All_Tasks!M2095="","",All_Tasks!M2095)</f>
        <v/>
      </c>
      <c r="N2095" t="str">
        <f>IF(All_Tasks!N2095="","",All_Tasks!N2095)</f>
        <v/>
      </c>
      <c r="O2095" t="str">
        <f>IF(All_Tasks!O2095="","",All_Tasks!O2095)</f>
        <v/>
      </c>
      <c r="P2095" s="181">
        <f>IF(All_Tasks!P2095="",0,All_Tasks!P2095)</f>
        <v>0</v>
      </c>
      <c r="Q2095" s="181">
        <f>IF(All_Tasks!Q2095="",0,All_Tasks!Q2095)</f>
        <v>0</v>
      </c>
      <c r="R2095" s="181">
        <f>IF(All_Tasks!R2095="",0,All_Tasks!R2095)</f>
        <v>0</v>
      </c>
      <c r="S2095" s="181" t="str">
        <f>IF(All_Tasks!S2095="","",All_Tasks!S2095)</f>
        <v/>
      </c>
      <c r="T2095" t="str">
        <f>IF(All_Tasks!T2095="","",All_Tasks!T2095)</f>
        <v/>
      </c>
      <c r="U2095" t="str">
        <f>IF(All_Tasks!U2095="","",All_Tasks!U2095)</f>
        <v/>
      </c>
      <c r="V2095">
        <f>IF(A2095="",0,IFERROR(MATCH(A2095,Scope_Labor_Rates!$A$6:$A$46,0)+5,0))</f>
        <v>0</v>
      </c>
      <c r="W2095" s="178">
        <f>IF(V2095&gt;0,INDEX(Scope_Labor_Rates!$C$6:$C$46,V2095-5),0)</f>
        <v>0</v>
      </c>
      <c r="X2095" s="178">
        <f>IF(V2095&gt;0,INDEX(Scope_Labor_Rates!$C$6:$C$46,V2095-5),0)</f>
        <v>0</v>
      </c>
      <c r="Y2095" s="180">
        <f>IF(V2095&gt;0,INDEX(Scope_Labor_Rates!$S$6:$S$46,V2095-5),0)</f>
        <v>0</v>
      </c>
      <c r="Z2095" s="180">
        <f>IF(V2095&gt;0,INDEX(Scope_Labor_Rates!$R$6:$R$46,V2095-5),1)</f>
        <v>1</v>
      </c>
      <c r="AA2095" s="231">
        <f t="shared" si="288"/>
        <v>0</v>
      </c>
      <c r="AB2095" t="str">
        <f t="shared" si="289"/>
        <v/>
      </c>
      <c r="AC2095" s="178" t="str">
        <f t="shared" si="290"/>
        <v/>
      </c>
      <c r="AD2095" s="181">
        <f t="shared" si="291"/>
        <v>0</v>
      </c>
      <c r="AE2095" s="178">
        <f>IF(V2095&gt;0,P2095*INDEX(Scope_Labor_Rates!$E$6:$E$46,V2095-5),0)</f>
        <v>0</v>
      </c>
      <c r="AF2095" s="181">
        <f>IF(V2095&gt;0,AE2095*INDEX(Scope_Labor_Rates!$D$6:$D$46,V2095-5)*AA2095,0)</f>
        <v>0</v>
      </c>
      <c r="AG2095" s="178">
        <f>IF(V2095&gt;0,P2095*INDEX(Scope_Labor_Rates!$G$6:$G$46,V2095-5),0)</f>
        <v>0</v>
      </c>
      <c r="AH2095" s="181">
        <f>IF(V2095&gt;0,AG2095*INDEX(Scope_Labor_Rates!$F$6:$F$46,V2095-5)*AA2095,0)</f>
        <v>0</v>
      </c>
      <c r="AI2095" s="178">
        <f>IF(V2095&gt;0,P2095*INDEX(Scope_Labor_Rates!$I$6:$I$46,V2095-5),0)</f>
        <v>0</v>
      </c>
      <c r="AJ2095" s="181">
        <f>IF(V2095&gt;0,AI2095*INDEX(Scope_Labor_Rates!$H$6:$H$46,V2095-5)*AA2095,0)</f>
        <v>0</v>
      </c>
      <c r="AK2095" s="178">
        <f>IF(V2095&gt;0,P2095*INDEX(Scope_Labor_Rates!$K$6:$K$46,V2095-5),0)</f>
        <v>0</v>
      </c>
      <c r="AL2095" s="181">
        <f>IF(V2095&gt;0,AK2095*INDEX(Scope_Labor_Rates!$J$6:$J$46,V2095-5)*AA2095,0)</f>
        <v>0</v>
      </c>
      <c r="AM2095" s="178">
        <f>IF(V2095&gt;0,P2095*INDEX(Scope_Labor_Rates!$M$6:$M$46,V2095-5),0)</f>
        <v>0</v>
      </c>
      <c r="AN2095" s="178">
        <f>IF(V2095&gt;0,AM2095*INDEX(Scope_Labor_Rates!$L$6:$L$46,V2095-5)*AA2095,0)</f>
        <v>0</v>
      </c>
      <c r="AO2095" s="178">
        <f>IF(V2095&gt;0,P2095*INDEX(Scope_Labor_Rates!$O$6:$O$46,V2095-5)*AA2095,0)</f>
        <v>0</v>
      </c>
      <c r="AP2095" s="181">
        <f>IF(V2095&gt;0,P2095*INDEX(Scope_Labor_Rates!$Q$6:$Q$46,V2095-5)*AA2095,0)</f>
        <v>0</v>
      </c>
      <c r="AQ2095" s="178">
        <f t="shared" si="292"/>
        <v>0</v>
      </c>
      <c r="AR2095" s="178">
        <f t="shared" si="293"/>
        <v>0</v>
      </c>
      <c r="AS2095" s="178">
        <f t="shared" si="294"/>
        <v>0</v>
      </c>
      <c r="AT2095" s="178">
        <f t="shared" si="295"/>
        <v>0</v>
      </c>
      <c r="AU2095">
        <f t="shared" si="296"/>
        <v>0</v>
      </c>
    </row>
    <row r="2096" spans="1:47">
      <c r="A2096" t="str">
        <f>IF(All_Tasks!A2096="","",All_Tasks!A2096)</f>
        <v/>
      </c>
      <c r="B2096" t="str">
        <f>IF(All_Tasks!B2096="","",All_Tasks!B2096)</f>
        <v/>
      </c>
      <c r="C2096" t="str">
        <f>IF(All_Tasks!C2096="","",All_Tasks!C2096)</f>
        <v/>
      </c>
      <c r="D2096" t="str">
        <f>IF(All_Tasks!D2096="","",All_Tasks!D2096)</f>
        <v/>
      </c>
      <c r="E2096" t="str">
        <f>IF(All_Tasks!V2096&lt;&gt;"",All_Tasks!V2096,IF(All_Tasks!E2096&lt;&gt;"",All_Tasks!E2096,""))</f>
        <v/>
      </c>
      <c r="F2096" t="str">
        <f>IF(All_Tasks!F2096="","",All_Tasks!F2096)</f>
        <v/>
      </c>
      <c r="G2096" t="str">
        <f>IF(All_Tasks!G2096="","",All_Tasks!G2096)</f>
        <v/>
      </c>
      <c r="H2096" s="231" t="str">
        <f>IF(All_Tasks!H2096="","",All_Tasks!H2096)</f>
        <v/>
      </c>
      <c r="I2096" t="str">
        <f>IF(All_Tasks!I2096="","",All_Tasks!I2096)</f>
        <v/>
      </c>
      <c r="J2096" t="str">
        <f>IF(All_Tasks!J2096="","",All_Tasks!J2096)</f>
        <v/>
      </c>
      <c r="K2096" t="str">
        <f>IF(All_Tasks!K2096="","",All_Tasks!K2096)</f>
        <v/>
      </c>
      <c r="L2096" s="231" t="str">
        <f>IF(All_Tasks!L2096="","",All_Tasks!L2096)</f>
        <v/>
      </c>
      <c r="M2096" t="str">
        <f>IF(All_Tasks!M2096="","",All_Tasks!M2096)</f>
        <v/>
      </c>
      <c r="N2096" t="str">
        <f>IF(All_Tasks!N2096="","",All_Tasks!N2096)</f>
        <v/>
      </c>
      <c r="O2096" t="str">
        <f>IF(All_Tasks!O2096="","",All_Tasks!O2096)</f>
        <v/>
      </c>
      <c r="P2096" s="181">
        <f>IF(All_Tasks!P2096="",0,All_Tasks!P2096)</f>
        <v>0</v>
      </c>
      <c r="Q2096" s="181">
        <f>IF(All_Tasks!Q2096="",0,All_Tasks!Q2096)</f>
        <v>0</v>
      </c>
      <c r="R2096" s="181">
        <f>IF(All_Tasks!R2096="",0,All_Tasks!R2096)</f>
        <v>0</v>
      </c>
      <c r="S2096" s="181" t="str">
        <f>IF(All_Tasks!S2096="","",All_Tasks!S2096)</f>
        <v/>
      </c>
      <c r="T2096" t="str">
        <f>IF(All_Tasks!T2096="","",All_Tasks!T2096)</f>
        <v/>
      </c>
      <c r="U2096" t="str">
        <f>IF(All_Tasks!U2096="","",All_Tasks!U2096)</f>
        <v/>
      </c>
      <c r="V2096">
        <f>IF(A2096="",0,IFERROR(MATCH(A2096,Scope_Labor_Rates!$A$6:$A$46,0)+5,0))</f>
        <v>0</v>
      </c>
      <c r="W2096" s="178">
        <f>IF(V2096&gt;0,INDEX(Scope_Labor_Rates!$C$6:$C$46,V2096-5),0)</f>
        <v>0</v>
      </c>
      <c r="X2096" s="178">
        <f>IF(V2096&gt;0,INDEX(Scope_Labor_Rates!$C$6:$C$46,V2096-5),0)</f>
        <v>0</v>
      </c>
      <c r="Y2096" s="180">
        <f>IF(V2096&gt;0,INDEX(Scope_Labor_Rates!$S$6:$S$46,V2096-5),0)</f>
        <v>0</v>
      </c>
      <c r="Z2096" s="180">
        <f>IF(V2096&gt;0,INDEX(Scope_Labor_Rates!$R$6:$R$46,V2096-5),1)</f>
        <v>1</v>
      </c>
      <c r="AA2096" s="231">
        <f t="shared" si="288"/>
        <v>0</v>
      </c>
      <c r="AB2096" t="str">
        <f t="shared" si="289"/>
        <v/>
      </c>
      <c r="AC2096" s="178" t="str">
        <f t="shared" si="290"/>
        <v/>
      </c>
      <c r="AD2096" s="181">
        <f t="shared" si="291"/>
        <v>0</v>
      </c>
      <c r="AE2096" s="178">
        <f>IF(V2096&gt;0,P2096*INDEX(Scope_Labor_Rates!$E$6:$E$46,V2096-5),0)</f>
        <v>0</v>
      </c>
      <c r="AF2096" s="181">
        <f>IF(V2096&gt;0,AE2096*INDEX(Scope_Labor_Rates!$D$6:$D$46,V2096-5)*AA2096,0)</f>
        <v>0</v>
      </c>
      <c r="AG2096" s="178">
        <f>IF(V2096&gt;0,P2096*INDEX(Scope_Labor_Rates!$G$6:$G$46,V2096-5),0)</f>
        <v>0</v>
      </c>
      <c r="AH2096" s="181">
        <f>IF(V2096&gt;0,AG2096*INDEX(Scope_Labor_Rates!$F$6:$F$46,V2096-5)*AA2096,0)</f>
        <v>0</v>
      </c>
      <c r="AI2096" s="178">
        <f>IF(V2096&gt;0,P2096*INDEX(Scope_Labor_Rates!$I$6:$I$46,V2096-5),0)</f>
        <v>0</v>
      </c>
      <c r="AJ2096" s="181">
        <f>IF(V2096&gt;0,AI2096*INDEX(Scope_Labor_Rates!$H$6:$H$46,V2096-5)*AA2096,0)</f>
        <v>0</v>
      </c>
      <c r="AK2096" s="178">
        <f>IF(V2096&gt;0,P2096*INDEX(Scope_Labor_Rates!$K$6:$K$46,V2096-5),0)</f>
        <v>0</v>
      </c>
      <c r="AL2096" s="181">
        <f>IF(V2096&gt;0,AK2096*INDEX(Scope_Labor_Rates!$J$6:$J$46,V2096-5)*AA2096,0)</f>
        <v>0</v>
      </c>
      <c r="AM2096" s="178">
        <f>IF(V2096&gt;0,P2096*INDEX(Scope_Labor_Rates!$M$6:$M$46,V2096-5),0)</f>
        <v>0</v>
      </c>
      <c r="AN2096" s="178">
        <f>IF(V2096&gt;0,AM2096*INDEX(Scope_Labor_Rates!$L$6:$L$46,V2096-5)*AA2096,0)</f>
        <v>0</v>
      </c>
      <c r="AO2096" s="178">
        <f>IF(V2096&gt;0,P2096*INDEX(Scope_Labor_Rates!$O$6:$O$46,V2096-5)*AA2096,0)</f>
        <v>0</v>
      </c>
      <c r="AP2096" s="181">
        <f>IF(V2096&gt;0,P2096*INDEX(Scope_Labor_Rates!$Q$6:$Q$46,V2096-5)*AA2096,0)</f>
        <v>0</v>
      </c>
      <c r="AQ2096" s="178">
        <f t="shared" si="292"/>
        <v>0</v>
      </c>
      <c r="AR2096" s="178">
        <f t="shared" si="293"/>
        <v>0</v>
      </c>
      <c r="AS2096" s="178">
        <f t="shared" si="294"/>
        <v>0</v>
      </c>
      <c r="AT2096" s="178">
        <f t="shared" si="295"/>
        <v>0</v>
      </c>
      <c r="AU2096">
        <f t="shared" si="296"/>
        <v>0</v>
      </c>
    </row>
    <row r="2097" spans="1:47">
      <c r="A2097" t="str">
        <f>IF(All_Tasks!A2097="","",All_Tasks!A2097)</f>
        <v/>
      </c>
      <c r="B2097" t="str">
        <f>IF(All_Tasks!B2097="","",All_Tasks!B2097)</f>
        <v/>
      </c>
      <c r="C2097" t="str">
        <f>IF(All_Tasks!C2097="","",All_Tasks!C2097)</f>
        <v/>
      </c>
      <c r="D2097" t="str">
        <f>IF(All_Tasks!D2097="","",All_Tasks!D2097)</f>
        <v/>
      </c>
      <c r="E2097" t="str">
        <f>IF(All_Tasks!V2097&lt;&gt;"",All_Tasks!V2097,IF(All_Tasks!E2097&lt;&gt;"",All_Tasks!E2097,""))</f>
        <v/>
      </c>
      <c r="F2097" t="str">
        <f>IF(All_Tasks!F2097="","",All_Tasks!F2097)</f>
        <v/>
      </c>
      <c r="G2097" t="str">
        <f>IF(All_Tasks!G2097="","",All_Tasks!G2097)</f>
        <v/>
      </c>
      <c r="H2097" s="231" t="str">
        <f>IF(All_Tasks!H2097="","",All_Tasks!H2097)</f>
        <v/>
      </c>
      <c r="I2097" t="str">
        <f>IF(All_Tasks!I2097="","",All_Tasks!I2097)</f>
        <v/>
      </c>
      <c r="J2097" t="str">
        <f>IF(All_Tasks!J2097="","",All_Tasks!J2097)</f>
        <v/>
      </c>
      <c r="K2097" t="str">
        <f>IF(All_Tasks!K2097="","",All_Tasks!K2097)</f>
        <v/>
      </c>
      <c r="L2097" s="231" t="str">
        <f>IF(All_Tasks!L2097="","",All_Tasks!L2097)</f>
        <v/>
      </c>
      <c r="M2097" t="str">
        <f>IF(All_Tasks!M2097="","",All_Tasks!M2097)</f>
        <v/>
      </c>
      <c r="N2097" t="str">
        <f>IF(All_Tasks!N2097="","",All_Tasks!N2097)</f>
        <v/>
      </c>
      <c r="O2097" t="str">
        <f>IF(All_Tasks!O2097="","",All_Tasks!O2097)</f>
        <v/>
      </c>
      <c r="P2097" s="181">
        <f>IF(All_Tasks!P2097="",0,All_Tasks!P2097)</f>
        <v>0</v>
      </c>
      <c r="Q2097" s="181">
        <f>IF(All_Tasks!Q2097="",0,All_Tasks!Q2097)</f>
        <v>0</v>
      </c>
      <c r="R2097" s="181">
        <f>IF(All_Tasks!R2097="",0,All_Tasks!R2097)</f>
        <v>0</v>
      </c>
      <c r="S2097" s="181" t="str">
        <f>IF(All_Tasks!S2097="","",All_Tasks!S2097)</f>
        <v/>
      </c>
      <c r="T2097" t="str">
        <f>IF(All_Tasks!T2097="","",All_Tasks!T2097)</f>
        <v/>
      </c>
      <c r="U2097" t="str">
        <f>IF(All_Tasks!U2097="","",All_Tasks!U2097)</f>
        <v/>
      </c>
      <c r="V2097">
        <f>IF(A2097="",0,IFERROR(MATCH(A2097,Scope_Labor_Rates!$A$6:$A$46,0)+5,0))</f>
        <v>0</v>
      </c>
      <c r="W2097" s="178">
        <f>IF(V2097&gt;0,INDEX(Scope_Labor_Rates!$C$6:$C$46,V2097-5),0)</f>
        <v>0</v>
      </c>
      <c r="X2097" s="178">
        <f>IF(V2097&gt;0,INDEX(Scope_Labor_Rates!$C$6:$C$46,V2097-5),0)</f>
        <v>0</v>
      </c>
      <c r="Y2097" s="180">
        <f>IF(V2097&gt;0,INDEX(Scope_Labor_Rates!$S$6:$S$46,V2097-5),0)</f>
        <v>0</v>
      </c>
      <c r="Z2097" s="180">
        <f>IF(V2097&gt;0,INDEX(Scope_Labor_Rates!$R$6:$R$46,V2097-5),1)</f>
        <v>1</v>
      </c>
      <c r="AA2097" s="231">
        <f t="shared" si="288"/>
        <v>0</v>
      </c>
      <c r="AB2097" t="str">
        <f t="shared" si="289"/>
        <v/>
      </c>
      <c r="AC2097" s="178" t="str">
        <f t="shared" si="290"/>
        <v/>
      </c>
      <c r="AD2097" s="181">
        <f t="shared" si="291"/>
        <v>0</v>
      </c>
      <c r="AE2097" s="178">
        <f>IF(V2097&gt;0,P2097*INDEX(Scope_Labor_Rates!$E$6:$E$46,V2097-5),0)</f>
        <v>0</v>
      </c>
      <c r="AF2097" s="181">
        <f>IF(V2097&gt;0,AE2097*INDEX(Scope_Labor_Rates!$D$6:$D$46,V2097-5)*AA2097,0)</f>
        <v>0</v>
      </c>
      <c r="AG2097" s="178">
        <f>IF(V2097&gt;0,P2097*INDEX(Scope_Labor_Rates!$G$6:$G$46,V2097-5),0)</f>
        <v>0</v>
      </c>
      <c r="AH2097" s="181">
        <f>IF(V2097&gt;0,AG2097*INDEX(Scope_Labor_Rates!$F$6:$F$46,V2097-5)*AA2097,0)</f>
        <v>0</v>
      </c>
      <c r="AI2097" s="178">
        <f>IF(V2097&gt;0,P2097*INDEX(Scope_Labor_Rates!$I$6:$I$46,V2097-5),0)</f>
        <v>0</v>
      </c>
      <c r="AJ2097" s="181">
        <f>IF(V2097&gt;0,AI2097*INDEX(Scope_Labor_Rates!$H$6:$H$46,V2097-5)*AA2097,0)</f>
        <v>0</v>
      </c>
      <c r="AK2097" s="178">
        <f>IF(V2097&gt;0,P2097*INDEX(Scope_Labor_Rates!$K$6:$K$46,V2097-5),0)</f>
        <v>0</v>
      </c>
      <c r="AL2097" s="181">
        <f>IF(V2097&gt;0,AK2097*INDEX(Scope_Labor_Rates!$J$6:$J$46,V2097-5)*AA2097,0)</f>
        <v>0</v>
      </c>
      <c r="AM2097" s="178">
        <f>IF(V2097&gt;0,P2097*INDEX(Scope_Labor_Rates!$M$6:$M$46,V2097-5),0)</f>
        <v>0</v>
      </c>
      <c r="AN2097" s="178">
        <f>IF(V2097&gt;0,AM2097*INDEX(Scope_Labor_Rates!$L$6:$L$46,V2097-5)*AA2097,0)</f>
        <v>0</v>
      </c>
      <c r="AO2097" s="178">
        <f>IF(V2097&gt;0,P2097*INDEX(Scope_Labor_Rates!$O$6:$O$46,V2097-5)*AA2097,0)</f>
        <v>0</v>
      </c>
      <c r="AP2097" s="181">
        <f>IF(V2097&gt;0,P2097*INDEX(Scope_Labor_Rates!$Q$6:$Q$46,V2097-5)*AA2097,0)</f>
        <v>0</v>
      </c>
      <c r="AQ2097" s="178">
        <f t="shared" si="292"/>
        <v>0</v>
      </c>
      <c r="AR2097" s="178">
        <f t="shared" si="293"/>
        <v>0</v>
      </c>
      <c r="AS2097" s="178">
        <f t="shared" si="294"/>
        <v>0</v>
      </c>
      <c r="AT2097" s="178">
        <f t="shared" si="295"/>
        <v>0</v>
      </c>
      <c r="AU2097">
        <f t="shared" si="296"/>
        <v>0</v>
      </c>
    </row>
    <row r="2098" spans="1:47">
      <c r="A2098" t="str">
        <f>IF(All_Tasks!A2098="","",All_Tasks!A2098)</f>
        <v/>
      </c>
      <c r="B2098" t="str">
        <f>IF(All_Tasks!B2098="","",All_Tasks!B2098)</f>
        <v/>
      </c>
      <c r="C2098" t="str">
        <f>IF(All_Tasks!C2098="","",All_Tasks!C2098)</f>
        <v/>
      </c>
      <c r="D2098" t="str">
        <f>IF(All_Tasks!D2098="","",All_Tasks!D2098)</f>
        <v/>
      </c>
      <c r="E2098" t="str">
        <f>IF(All_Tasks!V2098&lt;&gt;"",All_Tasks!V2098,IF(All_Tasks!E2098&lt;&gt;"",All_Tasks!E2098,""))</f>
        <v/>
      </c>
      <c r="F2098" t="str">
        <f>IF(All_Tasks!F2098="","",All_Tasks!F2098)</f>
        <v/>
      </c>
      <c r="G2098" t="str">
        <f>IF(All_Tasks!G2098="","",All_Tasks!G2098)</f>
        <v/>
      </c>
      <c r="H2098" s="231" t="str">
        <f>IF(All_Tasks!H2098="","",All_Tasks!H2098)</f>
        <v/>
      </c>
      <c r="I2098" t="str">
        <f>IF(All_Tasks!I2098="","",All_Tasks!I2098)</f>
        <v/>
      </c>
      <c r="J2098" t="str">
        <f>IF(All_Tasks!J2098="","",All_Tasks!J2098)</f>
        <v/>
      </c>
      <c r="K2098" t="str">
        <f>IF(All_Tasks!K2098="","",All_Tasks!K2098)</f>
        <v/>
      </c>
      <c r="L2098" s="231" t="str">
        <f>IF(All_Tasks!L2098="","",All_Tasks!L2098)</f>
        <v/>
      </c>
      <c r="M2098" t="str">
        <f>IF(All_Tasks!M2098="","",All_Tasks!M2098)</f>
        <v/>
      </c>
      <c r="N2098" t="str">
        <f>IF(All_Tasks!N2098="","",All_Tasks!N2098)</f>
        <v/>
      </c>
      <c r="O2098" t="str">
        <f>IF(All_Tasks!O2098="","",All_Tasks!O2098)</f>
        <v/>
      </c>
      <c r="P2098" s="181">
        <f>IF(All_Tasks!P2098="",0,All_Tasks!P2098)</f>
        <v>0</v>
      </c>
      <c r="Q2098" s="181">
        <f>IF(All_Tasks!Q2098="",0,All_Tasks!Q2098)</f>
        <v>0</v>
      </c>
      <c r="R2098" s="181">
        <f>IF(All_Tasks!R2098="",0,All_Tasks!R2098)</f>
        <v>0</v>
      </c>
      <c r="S2098" s="181" t="str">
        <f>IF(All_Tasks!S2098="","",All_Tasks!S2098)</f>
        <v/>
      </c>
      <c r="T2098" t="str">
        <f>IF(All_Tasks!T2098="","",All_Tasks!T2098)</f>
        <v/>
      </c>
      <c r="U2098" t="str">
        <f>IF(All_Tasks!U2098="","",All_Tasks!U2098)</f>
        <v/>
      </c>
      <c r="V2098">
        <f>IF(A2098="",0,IFERROR(MATCH(A2098,Scope_Labor_Rates!$A$6:$A$46,0)+5,0))</f>
        <v>0</v>
      </c>
      <c r="W2098" s="178">
        <f>IF(V2098&gt;0,INDEX(Scope_Labor_Rates!$C$6:$C$46,V2098-5),0)</f>
        <v>0</v>
      </c>
      <c r="X2098" s="178">
        <f>IF(V2098&gt;0,INDEX(Scope_Labor_Rates!$C$6:$C$46,V2098-5),0)</f>
        <v>0</v>
      </c>
      <c r="Y2098" s="180">
        <f>IF(V2098&gt;0,INDEX(Scope_Labor_Rates!$S$6:$S$46,V2098-5),0)</f>
        <v>0</v>
      </c>
      <c r="Z2098" s="180">
        <f>IF(V2098&gt;0,INDEX(Scope_Labor_Rates!$R$6:$R$46,V2098-5),1)</f>
        <v>1</v>
      </c>
      <c r="AA2098" s="231">
        <f t="shared" si="288"/>
        <v>0</v>
      </c>
      <c r="AB2098" t="str">
        <f t="shared" si="289"/>
        <v/>
      </c>
      <c r="AC2098" s="178" t="str">
        <f t="shared" si="290"/>
        <v/>
      </c>
      <c r="AD2098" s="181">
        <f t="shared" si="291"/>
        <v>0</v>
      </c>
      <c r="AE2098" s="178">
        <f>IF(V2098&gt;0,P2098*INDEX(Scope_Labor_Rates!$E$6:$E$46,V2098-5),0)</f>
        <v>0</v>
      </c>
      <c r="AF2098" s="181">
        <f>IF(V2098&gt;0,AE2098*INDEX(Scope_Labor_Rates!$D$6:$D$46,V2098-5)*AA2098,0)</f>
        <v>0</v>
      </c>
      <c r="AG2098" s="178">
        <f>IF(V2098&gt;0,P2098*INDEX(Scope_Labor_Rates!$G$6:$G$46,V2098-5),0)</f>
        <v>0</v>
      </c>
      <c r="AH2098" s="181">
        <f>IF(V2098&gt;0,AG2098*INDEX(Scope_Labor_Rates!$F$6:$F$46,V2098-5)*AA2098,0)</f>
        <v>0</v>
      </c>
      <c r="AI2098" s="178">
        <f>IF(V2098&gt;0,P2098*INDEX(Scope_Labor_Rates!$I$6:$I$46,V2098-5),0)</f>
        <v>0</v>
      </c>
      <c r="AJ2098" s="181">
        <f>IF(V2098&gt;0,AI2098*INDEX(Scope_Labor_Rates!$H$6:$H$46,V2098-5)*AA2098,0)</f>
        <v>0</v>
      </c>
      <c r="AK2098" s="178">
        <f>IF(V2098&gt;0,P2098*INDEX(Scope_Labor_Rates!$K$6:$K$46,V2098-5),0)</f>
        <v>0</v>
      </c>
      <c r="AL2098" s="181">
        <f>IF(V2098&gt;0,AK2098*INDEX(Scope_Labor_Rates!$J$6:$J$46,V2098-5)*AA2098,0)</f>
        <v>0</v>
      </c>
      <c r="AM2098" s="178">
        <f>IF(V2098&gt;0,P2098*INDEX(Scope_Labor_Rates!$M$6:$M$46,V2098-5),0)</f>
        <v>0</v>
      </c>
      <c r="AN2098" s="178">
        <f>IF(V2098&gt;0,AM2098*INDEX(Scope_Labor_Rates!$L$6:$L$46,V2098-5)*AA2098,0)</f>
        <v>0</v>
      </c>
      <c r="AO2098" s="178">
        <f>IF(V2098&gt;0,P2098*INDEX(Scope_Labor_Rates!$O$6:$O$46,V2098-5)*AA2098,0)</f>
        <v>0</v>
      </c>
      <c r="AP2098" s="181">
        <f>IF(V2098&gt;0,P2098*INDEX(Scope_Labor_Rates!$Q$6:$Q$46,V2098-5)*AA2098,0)</f>
        <v>0</v>
      </c>
      <c r="AQ2098" s="178">
        <f t="shared" si="292"/>
        <v>0</v>
      </c>
      <c r="AR2098" s="178">
        <f t="shared" si="293"/>
        <v>0</v>
      </c>
      <c r="AS2098" s="178">
        <f t="shared" si="294"/>
        <v>0</v>
      </c>
      <c r="AT2098" s="178">
        <f t="shared" si="295"/>
        <v>0</v>
      </c>
      <c r="AU2098">
        <f t="shared" si="296"/>
        <v>0</v>
      </c>
    </row>
    <row r="2099" spans="1:47">
      <c r="A2099" t="str">
        <f>IF(All_Tasks!A2099="","",All_Tasks!A2099)</f>
        <v/>
      </c>
      <c r="B2099" t="str">
        <f>IF(All_Tasks!B2099="","",All_Tasks!B2099)</f>
        <v/>
      </c>
      <c r="C2099" t="str">
        <f>IF(All_Tasks!C2099="","",All_Tasks!C2099)</f>
        <v/>
      </c>
      <c r="D2099" t="str">
        <f>IF(All_Tasks!D2099="","",All_Tasks!D2099)</f>
        <v/>
      </c>
      <c r="E2099" t="str">
        <f>IF(All_Tasks!V2099&lt;&gt;"",All_Tasks!V2099,IF(All_Tasks!E2099&lt;&gt;"",All_Tasks!E2099,""))</f>
        <v/>
      </c>
      <c r="F2099" t="str">
        <f>IF(All_Tasks!F2099="","",All_Tasks!F2099)</f>
        <v/>
      </c>
      <c r="G2099" t="str">
        <f>IF(All_Tasks!G2099="","",All_Tasks!G2099)</f>
        <v/>
      </c>
      <c r="H2099" s="231" t="str">
        <f>IF(All_Tasks!H2099="","",All_Tasks!H2099)</f>
        <v/>
      </c>
      <c r="I2099" t="str">
        <f>IF(All_Tasks!I2099="","",All_Tasks!I2099)</f>
        <v/>
      </c>
      <c r="J2099" t="str">
        <f>IF(All_Tasks!J2099="","",All_Tasks!J2099)</f>
        <v/>
      </c>
      <c r="K2099" t="str">
        <f>IF(All_Tasks!K2099="","",All_Tasks!K2099)</f>
        <v/>
      </c>
      <c r="L2099" s="231" t="str">
        <f>IF(All_Tasks!L2099="","",All_Tasks!L2099)</f>
        <v/>
      </c>
      <c r="M2099" t="str">
        <f>IF(All_Tasks!M2099="","",All_Tasks!M2099)</f>
        <v/>
      </c>
      <c r="N2099" t="str">
        <f>IF(All_Tasks!N2099="","",All_Tasks!N2099)</f>
        <v/>
      </c>
      <c r="O2099" t="str">
        <f>IF(All_Tasks!O2099="","",All_Tasks!O2099)</f>
        <v/>
      </c>
      <c r="P2099" s="181">
        <f>IF(All_Tasks!P2099="",0,All_Tasks!P2099)</f>
        <v>0</v>
      </c>
      <c r="Q2099" s="181">
        <f>IF(All_Tasks!Q2099="",0,All_Tasks!Q2099)</f>
        <v>0</v>
      </c>
      <c r="R2099" s="181">
        <f>IF(All_Tasks!R2099="",0,All_Tasks!R2099)</f>
        <v>0</v>
      </c>
      <c r="S2099" s="181" t="str">
        <f>IF(All_Tasks!S2099="","",All_Tasks!S2099)</f>
        <v/>
      </c>
      <c r="T2099" t="str">
        <f>IF(All_Tasks!T2099="","",All_Tasks!T2099)</f>
        <v/>
      </c>
      <c r="U2099" t="str">
        <f>IF(All_Tasks!U2099="","",All_Tasks!U2099)</f>
        <v/>
      </c>
      <c r="V2099">
        <f>IF(A2099="",0,IFERROR(MATCH(A2099,Scope_Labor_Rates!$A$6:$A$46,0)+5,0))</f>
        <v>0</v>
      </c>
      <c r="W2099" s="178">
        <f>IF(V2099&gt;0,INDEX(Scope_Labor_Rates!$C$6:$C$46,V2099-5),0)</f>
        <v>0</v>
      </c>
      <c r="X2099" s="178">
        <f>IF(V2099&gt;0,INDEX(Scope_Labor_Rates!$C$6:$C$46,V2099-5),0)</f>
        <v>0</v>
      </c>
      <c r="Y2099" s="180">
        <f>IF(V2099&gt;0,INDEX(Scope_Labor_Rates!$S$6:$S$46,V2099-5),0)</f>
        <v>0</v>
      </c>
      <c r="Z2099" s="180">
        <f>IF(V2099&gt;0,INDEX(Scope_Labor_Rates!$R$6:$R$46,V2099-5),1)</f>
        <v>1</v>
      </c>
      <c r="AA2099" s="231">
        <f t="shared" si="288"/>
        <v>0</v>
      </c>
      <c r="AB2099" t="str">
        <f t="shared" si="289"/>
        <v/>
      </c>
      <c r="AC2099" s="178" t="str">
        <f t="shared" si="290"/>
        <v/>
      </c>
      <c r="AD2099" s="181">
        <f t="shared" si="291"/>
        <v>0</v>
      </c>
      <c r="AE2099" s="178">
        <f>IF(V2099&gt;0,P2099*INDEX(Scope_Labor_Rates!$E$6:$E$46,V2099-5),0)</f>
        <v>0</v>
      </c>
      <c r="AF2099" s="181">
        <f>IF(V2099&gt;0,AE2099*INDEX(Scope_Labor_Rates!$D$6:$D$46,V2099-5)*AA2099,0)</f>
        <v>0</v>
      </c>
      <c r="AG2099" s="178">
        <f>IF(V2099&gt;0,P2099*INDEX(Scope_Labor_Rates!$G$6:$G$46,V2099-5),0)</f>
        <v>0</v>
      </c>
      <c r="AH2099" s="181">
        <f>IF(V2099&gt;0,AG2099*INDEX(Scope_Labor_Rates!$F$6:$F$46,V2099-5)*AA2099,0)</f>
        <v>0</v>
      </c>
      <c r="AI2099" s="178">
        <f>IF(V2099&gt;0,P2099*INDEX(Scope_Labor_Rates!$I$6:$I$46,V2099-5),0)</f>
        <v>0</v>
      </c>
      <c r="AJ2099" s="181">
        <f>IF(V2099&gt;0,AI2099*INDEX(Scope_Labor_Rates!$H$6:$H$46,V2099-5)*AA2099,0)</f>
        <v>0</v>
      </c>
      <c r="AK2099" s="178">
        <f>IF(V2099&gt;0,P2099*INDEX(Scope_Labor_Rates!$K$6:$K$46,V2099-5),0)</f>
        <v>0</v>
      </c>
      <c r="AL2099" s="181">
        <f>IF(V2099&gt;0,AK2099*INDEX(Scope_Labor_Rates!$J$6:$J$46,V2099-5)*AA2099,0)</f>
        <v>0</v>
      </c>
      <c r="AM2099" s="178">
        <f>IF(V2099&gt;0,P2099*INDEX(Scope_Labor_Rates!$M$6:$M$46,V2099-5),0)</f>
        <v>0</v>
      </c>
      <c r="AN2099" s="178">
        <f>IF(V2099&gt;0,AM2099*INDEX(Scope_Labor_Rates!$L$6:$L$46,V2099-5)*AA2099,0)</f>
        <v>0</v>
      </c>
      <c r="AO2099" s="178">
        <f>IF(V2099&gt;0,P2099*INDEX(Scope_Labor_Rates!$O$6:$O$46,V2099-5)*AA2099,0)</f>
        <v>0</v>
      </c>
      <c r="AP2099" s="181">
        <f>IF(V2099&gt;0,P2099*INDEX(Scope_Labor_Rates!$Q$6:$Q$46,V2099-5)*AA2099,0)</f>
        <v>0</v>
      </c>
      <c r="AQ2099" s="178">
        <f t="shared" si="292"/>
        <v>0</v>
      </c>
      <c r="AR2099" s="178">
        <f t="shared" si="293"/>
        <v>0</v>
      </c>
      <c r="AS2099" s="178">
        <f t="shared" si="294"/>
        <v>0</v>
      </c>
      <c r="AT2099" s="178">
        <f t="shared" si="295"/>
        <v>0</v>
      </c>
      <c r="AU2099">
        <f t="shared" si="296"/>
        <v>0</v>
      </c>
    </row>
    <row r="2100" spans="1:47">
      <c r="A2100" t="str">
        <f>IF(All_Tasks!A2100="","",All_Tasks!A2100)</f>
        <v/>
      </c>
      <c r="B2100" t="str">
        <f>IF(All_Tasks!B2100="","",All_Tasks!B2100)</f>
        <v/>
      </c>
      <c r="C2100" t="str">
        <f>IF(All_Tasks!C2100="","",All_Tasks!C2100)</f>
        <v/>
      </c>
      <c r="D2100" t="str">
        <f>IF(All_Tasks!D2100="","",All_Tasks!D2100)</f>
        <v/>
      </c>
      <c r="E2100" t="str">
        <f>IF(All_Tasks!V2100&lt;&gt;"",All_Tasks!V2100,IF(All_Tasks!E2100&lt;&gt;"",All_Tasks!E2100,""))</f>
        <v/>
      </c>
      <c r="F2100" t="str">
        <f>IF(All_Tasks!F2100="","",All_Tasks!F2100)</f>
        <v/>
      </c>
      <c r="G2100" t="str">
        <f>IF(All_Tasks!G2100="","",All_Tasks!G2100)</f>
        <v/>
      </c>
      <c r="H2100" s="231" t="str">
        <f>IF(All_Tasks!H2100="","",All_Tasks!H2100)</f>
        <v/>
      </c>
      <c r="I2100" t="str">
        <f>IF(All_Tasks!I2100="","",All_Tasks!I2100)</f>
        <v/>
      </c>
      <c r="J2100" t="str">
        <f>IF(All_Tasks!J2100="","",All_Tasks!J2100)</f>
        <v/>
      </c>
      <c r="K2100" t="str">
        <f>IF(All_Tasks!K2100="","",All_Tasks!K2100)</f>
        <v/>
      </c>
      <c r="L2100" s="231" t="str">
        <f>IF(All_Tasks!L2100="","",All_Tasks!L2100)</f>
        <v/>
      </c>
      <c r="M2100" t="str">
        <f>IF(All_Tasks!M2100="","",All_Tasks!M2100)</f>
        <v/>
      </c>
      <c r="N2100" t="str">
        <f>IF(All_Tasks!N2100="","",All_Tasks!N2100)</f>
        <v/>
      </c>
      <c r="O2100" t="str">
        <f>IF(All_Tasks!O2100="","",All_Tasks!O2100)</f>
        <v/>
      </c>
      <c r="P2100" s="181">
        <f>IF(All_Tasks!P2100="",0,All_Tasks!P2100)</f>
        <v>0</v>
      </c>
      <c r="Q2100" s="181">
        <f>IF(All_Tasks!Q2100="",0,All_Tasks!Q2100)</f>
        <v>0</v>
      </c>
      <c r="R2100" s="181">
        <f>IF(All_Tasks!R2100="",0,All_Tasks!R2100)</f>
        <v>0</v>
      </c>
      <c r="S2100" s="181" t="str">
        <f>IF(All_Tasks!S2100="","",All_Tasks!S2100)</f>
        <v/>
      </c>
      <c r="T2100" t="str">
        <f>IF(All_Tasks!T2100="","",All_Tasks!T2100)</f>
        <v/>
      </c>
      <c r="U2100" t="str">
        <f>IF(All_Tasks!U2100="","",All_Tasks!U2100)</f>
        <v/>
      </c>
      <c r="V2100">
        <f>IF(A2100="",0,IFERROR(MATCH(A2100,Scope_Labor_Rates!$A$6:$A$46,0)+5,0))</f>
        <v>0</v>
      </c>
      <c r="W2100" s="178">
        <f>IF(V2100&gt;0,INDEX(Scope_Labor_Rates!$C$6:$C$46,V2100-5),0)</f>
        <v>0</v>
      </c>
      <c r="X2100" s="178">
        <f>IF(V2100&gt;0,INDEX(Scope_Labor_Rates!$C$6:$C$46,V2100-5),0)</f>
        <v>0</v>
      </c>
      <c r="Y2100" s="180">
        <f>IF(V2100&gt;0,INDEX(Scope_Labor_Rates!$S$6:$S$46,V2100-5),0)</f>
        <v>0</v>
      </c>
      <c r="Z2100" s="180">
        <f>IF(V2100&gt;0,INDEX(Scope_Labor_Rates!$R$6:$R$46,V2100-5),1)</f>
        <v>1</v>
      </c>
      <c r="AA2100" s="231">
        <f t="shared" si="288"/>
        <v>0</v>
      </c>
      <c r="AB2100" t="str">
        <f t="shared" si="289"/>
        <v/>
      </c>
      <c r="AC2100" s="178" t="str">
        <f t="shared" si="290"/>
        <v/>
      </c>
      <c r="AD2100" s="181">
        <f t="shared" si="291"/>
        <v>0</v>
      </c>
      <c r="AE2100" s="178">
        <f>IF(V2100&gt;0,P2100*INDEX(Scope_Labor_Rates!$E$6:$E$46,V2100-5),0)</f>
        <v>0</v>
      </c>
      <c r="AF2100" s="181">
        <f>IF(V2100&gt;0,AE2100*INDEX(Scope_Labor_Rates!$D$6:$D$46,V2100-5)*AA2100,0)</f>
        <v>0</v>
      </c>
      <c r="AG2100" s="178">
        <f>IF(V2100&gt;0,P2100*INDEX(Scope_Labor_Rates!$G$6:$G$46,V2100-5),0)</f>
        <v>0</v>
      </c>
      <c r="AH2100" s="181">
        <f>IF(V2100&gt;0,AG2100*INDEX(Scope_Labor_Rates!$F$6:$F$46,V2100-5)*AA2100,0)</f>
        <v>0</v>
      </c>
      <c r="AI2100" s="178">
        <f>IF(V2100&gt;0,P2100*INDEX(Scope_Labor_Rates!$I$6:$I$46,V2100-5),0)</f>
        <v>0</v>
      </c>
      <c r="AJ2100" s="181">
        <f>IF(V2100&gt;0,AI2100*INDEX(Scope_Labor_Rates!$H$6:$H$46,V2100-5)*AA2100,0)</f>
        <v>0</v>
      </c>
      <c r="AK2100" s="178">
        <f>IF(V2100&gt;0,P2100*INDEX(Scope_Labor_Rates!$K$6:$K$46,V2100-5),0)</f>
        <v>0</v>
      </c>
      <c r="AL2100" s="181">
        <f>IF(V2100&gt;0,AK2100*INDEX(Scope_Labor_Rates!$J$6:$J$46,V2100-5)*AA2100,0)</f>
        <v>0</v>
      </c>
      <c r="AM2100" s="178">
        <f>IF(V2100&gt;0,P2100*INDEX(Scope_Labor_Rates!$M$6:$M$46,V2100-5),0)</f>
        <v>0</v>
      </c>
      <c r="AN2100" s="178">
        <f>IF(V2100&gt;0,AM2100*INDEX(Scope_Labor_Rates!$L$6:$L$46,V2100-5)*AA2100,0)</f>
        <v>0</v>
      </c>
      <c r="AO2100" s="178">
        <f>IF(V2100&gt;0,P2100*INDEX(Scope_Labor_Rates!$O$6:$O$46,V2100-5)*AA2100,0)</f>
        <v>0</v>
      </c>
      <c r="AP2100" s="181">
        <f>IF(V2100&gt;0,P2100*INDEX(Scope_Labor_Rates!$Q$6:$Q$46,V2100-5)*AA2100,0)</f>
        <v>0</v>
      </c>
      <c r="AQ2100" s="178">
        <f t="shared" si="292"/>
        <v>0</v>
      </c>
      <c r="AR2100" s="178">
        <f t="shared" si="293"/>
        <v>0</v>
      </c>
      <c r="AS2100" s="178">
        <f t="shared" si="294"/>
        <v>0</v>
      </c>
      <c r="AT2100" s="178">
        <f t="shared" si="295"/>
        <v>0</v>
      </c>
      <c r="AU2100">
        <f t="shared" si="296"/>
        <v>0</v>
      </c>
    </row>
    <row r="2101" spans="1:47">
      <c r="A2101" t="str">
        <f>IF(All_Tasks!A2101="","",All_Tasks!A2101)</f>
        <v/>
      </c>
      <c r="B2101" t="str">
        <f>IF(All_Tasks!B2101="","",All_Tasks!B2101)</f>
        <v/>
      </c>
      <c r="C2101" t="str">
        <f>IF(All_Tasks!C2101="","",All_Tasks!C2101)</f>
        <v/>
      </c>
      <c r="D2101" t="str">
        <f>IF(All_Tasks!D2101="","",All_Tasks!D2101)</f>
        <v/>
      </c>
      <c r="E2101" t="str">
        <f>IF(All_Tasks!V2101&lt;&gt;"",All_Tasks!V2101,IF(All_Tasks!E2101&lt;&gt;"",All_Tasks!E2101,""))</f>
        <v/>
      </c>
      <c r="F2101" t="str">
        <f>IF(All_Tasks!F2101="","",All_Tasks!F2101)</f>
        <v/>
      </c>
      <c r="G2101" t="str">
        <f>IF(All_Tasks!G2101="","",All_Tasks!G2101)</f>
        <v/>
      </c>
      <c r="H2101" s="231" t="str">
        <f>IF(All_Tasks!H2101="","",All_Tasks!H2101)</f>
        <v/>
      </c>
      <c r="I2101" t="str">
        <f>IF(All_Tasks!I2101="","",All_Tasks!I2101)</f>
        <v/>
      </c>
      <c r="J2101" t="str">
        <f>IF(All_Tasks!J2101="","",All_Tasks!J2101)</f>
        <v/>
      </c>
      <c r="K2101" t="str">
        <f>IF(All_Tasks!K2101="","",All_Tasks!K2101)</f>
        <v/>
      </c>
      <c r="L2101" s="231" t="str">
        <f>IF(All_Tasks!L2101="","",All_Tasks!L2101)</f>
        <v/>
      </c>
      <c r="M2101" t="str">
        <f>IF(All_Tasks!M2101="","",All_Tasks!M2101)</f>
        <v/>
      </c>
      <c r="N2101" t="str">
        <f>IF(All_Tasks!N2101="","",All_Tasks!N2101)</f>
        <v/>
      </c>
      <c r="O2101" t="str">
        <f>IF(All_Tasks!O2101="","",All_Tasks!O2101)</f>
        <v/>
      </c>
      <c r="P2101" s="181">
        <f>IF(All_Tasks!P2101="",0,All_Tasks!P2101)</f>
        <v>0</v>
      </c>
      <c r="Q2101" s="181">
        <f>IF(All_Tasks!Q2101="",0,All_Tasks!Q2101)</f>
        <v>0</v>
      </c>
      <c r="R2101" s="181">
        <f>IF(All_Tasks!R2101="",0,All_Tasks!R2101)</f>
        <v>0</v>
      </c>
      <c r="S2101" s="181" t="str">
        <f>IF(All_Tasks!S2101="","",All_Tasks!S2101)</f>
        <v/>
      </c>
      <c r="T2101" t="str">
        <f>IF(All_Tasks!T2101="","",All_Tasks!T2101)</f>
        <v/>
      </c>
      <c r="U2101" t="str">
        <f>IF(All_Tasks!U2101="","",All_Tasks!U2101)</f>
        <v/>
      </c>
      <c r="V2101">
        <f>IF(A2101="",0,IFERROR(MATCH(A2101,Scope_Labor_Rates!$A$6:$A$46,0)+5,0))</f>
        <v>0</v>
      </c>
      <c r="W2101" s="178">
        <f>IF(V2101&gt;0,INDEX(Scope_Labor_Rates!$C$6:$C$46,V2101-5),0)</f>
        <v>0</v>
      </c>
      <c r="X2101" s="178">
        <f>IF(V2101&gt;0,INDEX(Scope_Labor_Rates!$C$6:$C$46,V2101-5),0)</f>
        <v>0</v>
      </c>
      <c r="Y2101" s="180">
        <f>IF(V2101&gt;0,INDEX(Scope_Labor_Rates!$S$6:$S$46,V2101-5),0)</f>
        <v>0</v>
      </c>
      <c r="Z2101" s="180">
        <f>IF(V2101&gt;0,INDEX(Scope_Labor_Rates!$R$6:$R$46,V2101-5),1)</f>
        <v>1</v>
      </c>
      <c r="AA2101" s="231">
        <f t="shared" si="288"/>
        <v>0</v>
      </c>
      <c r="AB2101" t="str">
        <f t="shared" si="289"/>
        <v/>
      </c>
      <c r="AC2101" s="178" t="str">
        <f t="shared" si="290"/>
        <v/>
      </c>
      <c r="AD2101" s="181">
        <f t="shared" si="291"/>
        <v>0</v>
      </c>
      <c r="AE2101" s="178">
        <f>IF(V2101&gt;0,P2101*INDEX(Scope_Labor_Rates!$E$6:$E$46,V2101-5),0)</f>
        <v>0</v>
      </c>
      <c r="AF2101" s="181">
        <f>IF(V2101&gt;0,AE2101*INDEX(Scope_Labor_Rates!$D$6:$D$46,V2101-5)*AA2101,0)</f>
        <v>0</v>
      </c>
      <c r="AG2101" s="178">
        <f>IF(V2101&gt;0,P2101*INDEX(Scope_Labor_Rates!$G$6:$G$46,V2101-5),0)</f>
        <v>0</v>
      </c>
      <c r="AH2101" s="181">
        <f>IF(V2101&gt;0,AG2101*INDEX(Scope_Labor_Rates!$F$6:$F$46,V2101-5)*AA2101,0)</f>
        <v>0</v>
      </c>
      <c r="AI2101" s="178">
        <f>IF(V2101&gt;0,P2101*INDEX(Scope_Labor_Rates!$I$6:$I$46,V2101-5),0)</f>
        <v>0</v>
      </c>
      <c r="AJ2101" s="181">
        <f>IF(V2101&gt;0,AI2101*INDEX(Scope_Labor_Rates!$H$6:$H$46,V2101-5)*AA2101,0)</f>
        <v>0</v>
      </c>
      <c r="AK2101" s="178">
        <f>IF(V2101&gt;0,P2101*INDEX(Scope_Labor_Rates!$K$6:$K$46,V2101-5),0)</f>
        <v>0</v>
      </c>
      <c r="AL2101" s="181">
        <f>IF(V2101&gt;0,AK2101*INDEX(Scope_Labor_Rates!$J$6:$J$46,V2101-5)*AA2101,0)</f>
        <v>0</v>
      </c>
      <c r="AM2101" s="178">
        <f>IF(V2101&gt;0,P2101*INDEX(Scope_Labor_Rates!$M$6:$M$46,V2101-5),0)</f>
        <v>0</v>
      </c>
      <c r="AN2101" s="178">
        <f>IF(V2101&gt;0,AM2101*INDEX(Scope_Labor_Rates!$L$6:$L$46,V2101-5)*AA2101,0)</f>
        <v>0</v>
      </c>
      <c r="AO2101" s="178">
        <f>IF(V2101&gt;0,P2101*INDEX(Scope_Labor_Rates!$O$6:$O$46,V2101-5)*AA2101,0)</f>
        <v>0</v>
      </c>
      <c r="AP2101" s="181">
        <f>IF(V2101&gt;0,P2101*INDEX(Scope_Labor_Rates!$Q$6:$Q$46,V2101-5)*AA2101,0)</f>
        <v>0</v>
      </c>
      <c r="AQ2101" s="178">
        <f t="shared" si="292"/>
        <v>0</v>
      </c>
      <c r="AR2101" s="178">
        <f t="shared" si="293"/>
        <v>0</v>
      </c>
      <c r="AS2101" s="178">
        <f t="shared" si="294"/>
        <v>0</v>
      </c>
      <c r="AT2101" s="178">
        <f t="shared" si="295"/>
        <v>0</v>
      </c>
      <c r="AU2101">
        <f t="shared" si="296"/>
        <v>0</v>
      </c>
    </row>
    <row r="2102" spans="1:47">
      <c r="A2102" t="str">
        <f>IF(All_Tasks!A2102="","",All_Tasks!A2102)</f>
        <v/>
      </c>
      <c r="B2102" t="str">
        <f>IF(All_Tasks!B2102="","",All_Tasks!B2102)</f>
        <v/>
      </c>
      <c r="C2102" t="str">
        <f>IF(All_Tasks!C2102="","",All_Tasks!C2102)</f>
        <v/>
      </c>
      <c r="D2102" t="str">
        <f>IF(All_Tasks!D2102="","",All_Tasks!D2102)</f>
        <v/>
      </c>
      <c r="E2102" t="str">
        <f>IF(All_Tasks!V2102&lt;&gt;"",All_Tasks!V2102,IF(All_Tasks!E2102&lt;&gt;"",All_Tasks!E2102,""))</f>
        <v/>
      </c>
      <c r="F2102" t="str">
        <f>IF(All_Tasks!F2102="","",All_Tasks!F2102)</f>
        <v/>
      </c>
      <c r="G2102" t="str">
        <f>IF(All_Tasks!G2102="","",All_Tasks!G2102)</f>
        <v/>
      </c>
      <c r="H2102" s="231" t="str">
        <f>IF(All_Tasks!H2102="","",All_Tasks!H2102)</f>
        <v/>
      </c>
      <c r="I2102" t="str">
        <f>IF(All_Tasks!I2102="","",All_Tasks!I2102)</f>
        <v/>
      </c>
      <c r="J2102" t="str">
        <f>IF(All_Tasks!J2102="","",All_Tasks!J2102)</f>
        <v/>
      </c>
      <c r="K2102" t="str">
        <f>IF(All_Tasks!K2102="","",All_Tasks!K2102)</f>
        <v/>
      </c>
      <c r="L2102" s="231" t="str">
        <f>IF(All_Tasks!L2102="","",All_Tasks!L2102)</f>
        <v/>
      </c>
      <c r="M2102" t="str">
        <f>IF(All_Tasks!M2102="","",All_Tasks!M2102)</f>
        <v/>
      </c>
      <c r="N2102" t="str">
        <f>IF(All_Tasks!N2102="","",All_Tasks!N2102)</f>
        <v/>
      </c>
      <c r="O2102" t="str">
        <f>IF(All_Tasks!O2102="","",All_Tasks!O2102)</f>
        <v/>
      </c>
      <c r="P2102" s="181">
        <f>IF(All_Tasks!P2102="",0,All_Tasks!P2102)</f>
        <v>0</v>
      </c>
      <c r="Q2102" s="181">
        <f>IF(All_Tasks!Q2102="",0,All_Tasks!Q2102)</f>
        <v>0</v>
      </c>
      <c r="R2102" s="181">
        <f>IF(All_Tasks!R2102="",0,All_Tasks!R2102)</f>
        <v>0</v>
      </c>
      <c r="S2102" s="181" t="str">
        <f>IF(All_Tasks!S2102="","",All_Tasks!S2102)</f>
        <v/>
      </c>
      <c r="T2102" t="str">
        <f>IF(All_Tasks!T2102="","",All_Tasks!T2102)</f>
        <v/>
      </c>
      <c r="U2102" t="str">
        <f>IF(All_Tasks!U2102="","",All_Tasks!U2102)</f>
        <v/>
      </c>
      <c r="V2102">
        <f>IF(A2102="",0,IFERROR(MATCH(A2102,Scope_Labor_Rates!$A$6:$A$46,0)+5,0))</f>
        <v>0</v>
      </c>
      <c r="W2102" s="178">
        <f>IF(V2102&gt;0,INDEX(Scope_Labor_Rates!$C$6:$C$46,V2102-5),0)</f>
        <v>0</v>
      </c>
      <c r="X2102" s="178">
        <f>IF(V2102&gt;0,INDEX(Scope_Labor_Rates!$C$6:$C$46,V2102-5),0)</f>
        <v>0</v>
      </c>
      <c r="Y2102" s="180">
        <f>IF(V2102&gt;0,INDEX(Scope_Labor_Rates!$S$6:$S$46,V2102-5),0)</f>
        <v>0</v>
      </c>
      <c r="Z2102" s="180">
        <f>IF(V2102&gt;0,INDEX(Scope_Labor_Rates!$R$6:$R$46,V2102-5),1)</f>
        <v>1</v>
      </c>
      <c r="AA2102" s="231">
        <f t="shared" si="288"/>
        <v>0</v>
      </c>
      <c r="AB2102" t="str">
        <f t="shared" si="289"/>
        <v/>
      </c>
      <c r="AC2102" s="178" t="str">
        <f t="shared" si="290"/>
        <v/>
      </c>
      <c r="AD2102" s="181">
        <f t="shared" si="291"/>
        <v>0</v>
      </c>
      <c r="AE2102" s="178">
        <f>IF(V2102&gt;0,P2102*INDEX(Scope_Labor_Rates!$E$6:$E$46,V2102-5),0)</f>
        <v>0</v>
      </c>
      <c r="AF2102" s="181">
        <f>IF(V2102&gt;0,AE2102*INDEX(Scope_Labor_Rates!$D$6:$D$46,V2102-5)*AA2102,0)</f>
        <v>0</v>
      </c>
      <c r="AG2102" s="178">
        <f>IF(V2102&gt;0,P2102*INDEX(Scope_Labor_Rates!$G$6:$G$46,V2102-5),0)</f>
        <v>0</v>
      </c>
      <c r="AH2102" s="181">
        <f>IF(V2102&gt;0,AG2102*INDEX(Scope_Labor_Rates!$F$6:$F$46,V2102-5)*AA2102,0)</f>
        <v>0</v>
      </c>
      <c r="AI2102" s="178">
        <f>IF(V2102&gt;0,P2102*INDEX(Scope_Labor_Rates!$I$6:$I$46,V2102-5),0)</f>
        <v>0</v>
      </c>
      <c r="AJ2102" s="181">
        <f>IF(V2102&gt;0,AI2102*INDEX(Scope_Labor_Rates!$H$6:$H$46,V2102-5)*AA2102,0)</f>
        <v>0</v>
      </c>
      <c r="AK2102" s="178">
        <f>IF(V2102&gt;0,P2102*INDEX(Scope_Labor_Rates!$K$6:$K$46,V2102-5),0)</f>
        <v>0</v>
      </c>
      <c r="AL2102" s="181">
        <f>IF(V2102&gt;0,AK2102*INDEX(Scope_Labor_Rates!$J$6:$J$46,V2102-5)*AA2102,0)</f>
        <v>0</v>
      </c>
      <c r="AM2102" s="178">
        <f>IF(V2102&gt;0,P2102*INDEX(Scope_Labor_Rates!$M$6:$M$46,V2102-5),0)</f>
        <v>0</v>
      </c>
      <c r="AN2102" s="178">
        <f>IF(V2102&gt;0,AM2102*INDEX(Scope_Labor_Rates!$L$6:$L$46,V2102-5)*AA2102,0)</f>
        <v>0</v>
      </c>
      <c r="AO2102" s="178">
        <f>IF(V2102&gt;0,P2102*INDEX(Scope_Labor_Rates!$O$6:$O$46,V2102-5)*AA2102,0)</f>
        <v>0</v>
      </c>
      <c r="AP2102" s="181">
        <f>IF(V2102&gt;0,P2102*INDEX(Scope_Labor_Rates!$Q$6:$Q$46,V2102-5)*AA2102,0)</f>
        <v>0</v>
      </c>
      <c r="AQ2102" s="178">
        <f t="shared" si="292"/>
        <v>0</v>
      </c>
      <c r="AR2102" s="178">
        <f t="shared" si="293"/>
        <v>0</v>
      </c>
      <c r="AS2102" s="178">
        <f t="shared" si="294"/>
        <v>0</v>
      </c>
      <c r="AT2102" s="178">
        <f t="shared" si="295"/>
        <v>0</v>
      </c>
      <c r="AU2102">
        <f t="shared" si="296"/>
        <v>0</v>
      </c>
    </row>
    <row r="2103" spans="1:47">
      <c r="A2103" t="str">
        <f>IF(All_Tasks!A2103="","",All_Tasks!A2103)</f>
        <v/>
      </c>
      <c r="B2103" t="str">
        <f>IF(All_Tasks!B2103="","",All_Tasks!B2103)</f>
        <v/>
      </c>
      <c r="C2103" t="str">
        <f>IF(All_Tasks!C2103="","",All_Tasks!C2103)</f>
        <v/>
      </c>
      <c r="D2103" t="str">
        <f>IF(All_Tasks!D2103="","",All_Tasks!D2103)</f>
        <v/>
      </c>
      <c r="E2103" t="str">
        <f>IF(All_Tasks!V2103&lt;&gt;"",All_Tasks!V2103,IF(All_Tasks!E2103&lt;&gt;"",All_Tasks!E2103,""))</f>
        <v/>
      </c>
      <c r="F2103" t="str">
        <f>IF(All_Tasks!F2103="","",All_Tasks!F2103)</f>
        <v/>
      </c>
      <c r="G2103" t="str">
        <f>IF(All_Tasks!G2103="","",All_Tasks!G2103)</f>
        <v/>
      </c>
      <c r="H2103" s="231" t="str">
        <f>IF(All_Tasks!H2103="","",All_Tasks!H2103)</f>
        <v/>
      </c>
      <c r="I2103" t="str">
        <f>IF(All_Tasks!I2103="","",All_Tasks!I2103)</f>
        <v/>
      </c>
      <c r="J2103" t="str">
        <f>IF(All_Tasks!J2103="","",All_Tasks!J2103)</f>
        <v/>
      </c>
      <c r="K2103" t="str">
        <f>IF(All_Tasks!K2103="","",All_Tasks!K2103)</f>
        <v/>
      </c>
      <c r="L2103" s="231" t="str">
        <f>IF(All_Tasks!L2103="","",All_Tasks!L2103)</f>
        <v/>
      </c>
      <c r="M2103" t="str">
        <f>IF(All_Tasks!M2103="","",All_Tasks!M2103)</f>
        <v/>
      </c>
      <c r="N2103" t="str">
        <f>IF(All_Tasks!N2103="","",All_Tasks!N2103)</f>
        <v/>
      </c>
      <c r="O2103" t="str">
        <f>IF(All_Tasks!O2103="","",All_Tasks!O2103)</f>
        <v/>
      </c>
      <c r="P2103" s="181">
        <f>IF(All_Tasks!P2103="",0,All_Tasks!P2103)</f>
        <v>0</v>
      </c>
      <c r="Q2103" s="181">
        <f>IF(All_Tasks!Q2103="",0,All_Tasks!Q2103)</f>
        <v>0</v>
      </c>
      <c r="R2103" s="181">
        <f>IF(All_Tasks!R2103="",0,All_Tasks!R2103)</f>
        <v>0</v>
      </c>
      <c r="S2103" s="181" t="str">
        <f>IF(All_Tasks!S2103="","",All_Tasks!S2103)</f>
        <v/>
      </c>
      <c r="T2103" t="str">
        <f>IF(All_Tasks!T2103="","",All_Tasks!T2103)</f>
        <v/>
      </c>
      <c r="U2103" t="str">
        <f>IF(All_Tasks!U2103="","",All_Tasks!U2103)</f>
        <v/>
      </c>
      <c r="V2103">
        <f>IF(A2103="",0,IFERROR(MATCH(A2103,Scope_Labor_Rates!$A$6:$A$46,0)+5,0))</f>
        <v>0</v>
      </c>
      <c r="W2103" s="178">
        <f>IF(V2103&gt;0,INDEX(Scope_Labor_Rates!$C$6:$C$46,V2103-5),0)</f>
        <v>0</v>
      </c>
      <c r="X2103" s="178">
        <f>IF(V2103&gt;0,INDEX(Scope_Labor_Rates!$C$6:$C$46,V2103-5),0)</f>
        <v>0</v>
      </c>
      <c r="Y2103" s="180">
        <f>IF(V2103&gt;0,INDEX(Scope_Labor_Rates!$S$6:$S$46,V2103-5),0)</f>
        <v>0</v>
      </c>
      <c r="Z2103" s="180">
        <f>IF(V2103&gt;0,INDEX(Scope_Labor_Rates!$R$6:$R$46,V2103-5),1)</f>
        <v>1</v>
      </c>
      <c r="AA2103" s="231">
        <f t="shared" si="288"/>
        <v>0</v>
      </c>
      <c r="AB2103" t="str">
        <f t="shared" si="289"/>
        <v/>
      </c>
      <c r="AC2103" s="178" t="str">
        <f t="shared" si="290"/>
        <v/>
      </c>
      <c r="AD2103" s="181">
        <f t="shared" si="291"/>
        <v>0</v>
      </c>
      <c r="AE2103" s="178">
        <f>IF(V2103&gt;0,P2103*INDEX(Scope_Labor_Rates!$E$6:$E$46,V2103-5),0)</f>
        <v>0</v>
      </c>
      <c r="AF2103" s="181">
        <f>IF(V2103&gt;0,AE2103*INDEX(Scope_Labor_Rates!$D$6:$D$46,V2103-5)*AA2103,0)</f>
        <v>0</v>
      </c>
      <c r="AG2103" s="178">
        <f>IF(V2103&gt;0,P2103*INDEX(Scope_Labor_Rates!$G$6:$G$46,V2103-5),0)</f>
        <v>0</v>
      </c>
      <c r="AH2103" s="181">
        <f>IF(V2103&gt;0,AG2103*INDEX(Scope_Labor_Rates!$F$6:$F$46,V2103-5)*AA2103,0)</f>
        <v>0</v>
      </c>
      <c r="AI2103" s="178">
        <f>IF(V2103&gt;0,P2103*INDEX(Scope_Labor_Rates!$I$6:$I$46,V2103-5),0)</f>
        <v>0</v>
      </c>
      <c r="AJ2103" s="181">
        <f>IF(V2103&gt;0,AI2103*INDEX(Scope_Labor_Rates!$H$6:$H$46,V2103-5)*AA2103,0)</f>
        <v>0</v>
      </c>
      <c r="AK2103" s="178">
        <f>IF(V2103&gt;0,P2103*INDEX(Scope_Labor_Rates!$K$6:$K$46,V2103-5),0)</f>
        <v>0</v>
      </c>
      <c r="AL2103" s="181">
        <f>IF(V2103&gt;0,AK2103*INDEX(Scope_Labor_Rates!$J$6:$J$46,V2103-5)*AA2103,0)</f>
        <v>0</v>
      </c>
      <c r="AM2103" s="178">
        <f>IF(V2103&gt;0,P2103*INDEX(Scope_Labor_Rates!$M$6:$M$46,V2103-5),0)</f>
        <v>0</v>
      </c>
      <c r="AN2103" s="178">
        <f>IF(V2103&gt;0,AM2103*INDEX(Scope_Labor_Rates!$L$6:$L$46,V2103-5)*AA2103,0)</f>
        <v>0</v>
      </c>
      <c r="AO2103" s="178">
        <f>IF(V2103&gt;0,P2103*INDEX(Scope_Labor_Rates!$O$6:$O$46,V2103-5)*AA2103,0)</f>
        <v>0</v>
      </c>
      <c r="AP2103" s="181">
        <f>IF(V2103&gt;0,P2103*INDEX(Scope_Labor_Rates!$Q$6:$Q$46,V2103-5)*AA2103,0)</f>
        <v>0</v>
      </c>
      <c r="AQ2103" s="178">
        <f t="shared" si="292"/>
        <v>0</v>
      </c>
      <c r="AR2103" s="178">
        <f t="shared" si="293"/>
        <v>0</v>
      </c>
      <c r="AS2103" s="178">
        <f t="shared" si="294"/>
        <v>0</v>
      </c>
      <c r="AT2103" s="178">
        <f t="shared" si="295"/>
        <v>0</v>
      </c>
      <c r="AU2103">
        <f t="shared" si="296"/>
        <v>0</v>
      </c>
    </row>
    <row r="2104" spans="1:47">
      <c r="A2104" t="str">
        <f>IF(All_Tasks!A2104="","",All_Tasks!A2104)</f>
        <v/>
      </c>
      <c r="B2104" t="str">
        <f>IF(All_Tasks!B2104="","",All_Tasks!B2104)</f>
        <v/>
      </c>
      <c r="C2104" t="str">
        <f>IF(All_Tasks!C2104="","",All_Tasks!C2104)</f>
        <v/>
      </c>
      <c r="D2104" t="str">
        <f>IF(All_Tasks!D2104="","",All_Tasks!D2104)</f>
        <v/>
      </c>
      <c r="E2104" t="str">
        <f>IF(All_Tasks!V2104&lt;&gt;"",All_Tasks!V2104,IF(All_Tasks!E2104&lt;&gt;"",All_Tasks!E2104,""))</f>
        <v/>
      </c>
      <c r="F2104" t="str">
        <f>IF(All_Tasks!F2104="","",All_Tasks!F2104)</f>
        <v/>
      </c>
      <c r="G2104" t="str">
        <f>IF(All_Tasks!G2104="","",All_Tasks!G2104)</f>
        <v/>
      </c>
      <c r="H2104" s="231" t="str">
        <f>IF(All_Tasks!H2104="","",All_Tasks!H2104)</f>
        <v/>
      </c>
      <c r="I2104" t="str">
        <f>IF(All_Tasks!I2104="","",All_Tasks!I2104)</f>
        <v/>
      </c>
      <c r="J2104" t="str">
        <f>IF(All_Tasks!J2104="","",All_Tasks!J2104)</f>
        <v/>
      </c>
      <c r="K2104" t="str">
        <f>IF(All_Tasks!K2104="","",All_Tasks!K2104)</f>
        <v/>
      </c>
      <c r="L2104" s="231" t="str">
        <f>IF(All_Tasks!L2104="","",All_Tasks!L2104)</f>
        <v/>
      </c>
      <c r="M2104" t="str">
        <f>IF(All_Tasks!M2104="","",All_Tasks!M2104)</f>
        <v/>
      </c>
      <c r="N2104" t="str">
        <f>IF(All_Tasks!N2104="","",All_Tasks!N2104)</f>
        <v/>
      </c>
      <c r="O2104" t="str">
        <f>IF(All_Tasks!O2104="","",All_Tasks!O2104)</f>
        <v/>
      </c>
      <c r="P2104" s="181">
        <f>IF(All_Tasks!P2104="",0,All_Tasks!P2104)</f>
        <v>0</v>
      </c>
      <c r="Q2104" s="181">
        <f>IF(All_Tasks!Q2104="",0,All_Tasks!Q2104)</f>
        <v>0</v>
      </c>
      <c r="R2104" s="181">
        <f>IF(All_Tasks!R2104="",0,All_Tasks!R2104)</f>
        <v>0</v>
      </c>
      <c r="S2104" s="181" t="str">
        <f>IF(All_Tasks!S2104="","",All_Tasks!S2104)</f>
        <v/>
      </c>
      <c r="T2104" t="str">
        <f>IF(All_Tasks!T2104="","",All_Tasks!T2104)</f>
        <v/>
      </c>
      <c r="U2104" t="str">
        <f>IF(All_Tasks!U2104="","",All_Tasks!U2104)</f>
        <v/>
      </c>
      <c r="V2104">
        <f>IF(A2104="",0,IFERROR(MATCH(A2104,Scope_Labor_Rates!$A$6:$A$46,0)+5,0))</f>
        <v>0</v>
      </c>
      <c r="W2104" s="178">
        <f>IF(V2104&gt;0,INDEX(Scope_Labor_Rates!$C$6:$C$46,V2104-5),0)</f>
        <v>0</v>
      </c>
      <c r="X2104" s="178">
        <f>IF(V2104&gt;0,INDEX(Scope_Labor_Rates!$C$6:$C$46,V2104-5),0)</f>
        <v>0</v>
      </c>
      <c r="Y2104" s="180">
        <f>IF(V2104&gt;0,INDEX(Scope_Labor_Rates!$S$6:$S$46,V2104-5),0)</f>
        <v>0</v>
      </c>
      <c r="Z2104" s="180">
        <f>IF(V2104&gt;0,INDEX(Scope_Labor_Rates!$R$6:$R$46,V2104-5),1)</f>
        <v>1</v>
      </c>
      <c r="AA2104" s="231">
        <f t="shared" si="288"/>
        <v>0</v>
      </c>
      <c r="AB2104" t="str">
        <f t="shared" si="289"/>
        <v/>
      </c>
      <c r="AC2104" s="178" t="str">
        <f t="shared" si="290"/>
        <v/>
      </c>
      <c r="AD2104" s="181">
        <f t="shared" si="291"/>
        <v>0</v>
      </c>
      <c r="AE2104" s="178">
        <f>IF(V2104&gt;0,P2104*INDEX(Scope_Labor_Rates!$E$6:$E$46,V2104-5),0)</f>
        <v>0</v>
      </c>
      <c r="AF2104" s="181">
        <f>IF(V2104&gt;0,AE2104*INDEX(Scope_Labor_Rates!$D$6:$D$46,V2104-5)*AA2104,0)</f>
        <v>0</v>
      </c>
      <c r="AG2104" s="178">
        <f>IF(V2104&gt;0,P2104*INDEX(Scope_Labor_Rates!$G$6:$G$46,V2104-5),0)</f>
        <v>0</v>
      </c>
      <c r="AH2104" s="181">
        <f>IF(V2104&gt;0,AG2104*INDEX(Scope_Labor_Rates!$F$6:$F$46,V2104-5)*AA2104,0)</f>
        <v>0</v>
      </c>
      <c r="AI2104" s="178">
        <f>IF(V2104&gt;0,P2104*INDEX(Scope_Labor_Rates!$I$6:$I$46,V2104-5),0)</f>
        <v>0</v>
      </c>
      <c r="AJ2104" s="181">
        <f>IF(V2104&gt;0,AI2104*INDEX(Scope_Labor_Rates!$H$6:$H$46,V2104-5)*AA2104,0)</f>
        <v>0</v>
      </c>
      <c r="AK2104" s="178">
        <f>IF(V2104&gt;0,P2104*INDEX(Scope_Labor_Rates!$K$6:$K$46,V2104-5),0)</f>
        <v>0</v>
      </c>
      <c r="AL2104" s="181">
        <f>IF(V2104&gt;0,AK2104*INDEX(Scope_Labor_Rates!$J$6:$J$46,V2104-5)*AA2104,0)</f>
        <v>0</v>
      </c>
      <c r="AM2104" s="178">
        <f>IF(V2104&gt;0,P2104*INDEX(Scope_Labor_Rates!$M$6:$M$46,V2104-5),0)</f>
        <v>0</v>
      </c>
      <c r="AN2104" s="178">
        <f>IF(V2104&gt;0,AM2104*INDEX(Scope_Labor_Rates!$L$6:$L$46,V2104-5)*AA2104,0)</f>
        <v>0</v>
      </c>
      <c r="AO2104" s="178">
        <f>IF(V2104&gt;0,P2104*INDEX(Scope_Labor_Rates!$O$6:$O$46,V2104-5)*AA2104,0)</f>
        <v>0</v>
      </c>
      <c r="AP2104" s="181">
        <f>IF(V2104&gt;0,P2104*INDEX(Scope_Labor_Rates!$Q$6:$Q$46,V2104-5)*AA2104,0)</f>
        <v>0</v>
      </c>
      <c r="AQ2104" s="178">
        <f t="shared" si="292"/>
        <v>0</v>
      </c>
      <c r="AR2104" s="178">
        <f t="shared" si="293"/>
        <v>0</v>
      </c>
      <c r="AS2104" s="178">
        <f t="shared" si="294"/>
        <v>0</v>
      </c>
      <c r="AT2104" s="178">
        <f t="shared" si="295"/>
        <v>0</v>
      </c>
      <c r="AU2104">
        <f t="shared" si="296"/>
        <v>0</v>
      </c>
    </row>
    <row r="2105" spans="1:47">
      <c r="A2105" t="str">
        <f>IF(All_Tasks!A2105="","",All_Tasks!A2105)</f>
        <v/>
      </c>
      <c r="B2105" t="str">
        <f>IF(All_Tasks!B2105="","",All_Tasks!B2105)</f>
        <v/>
      </c>
      <c r="C2105" t="str">
        <f>IF(All_Tasks!C2105="","",All_Tasks!C2105)</f>
        <v/>
      </c>
      <c r="D2105" t="str">
        <f>IF(All_Tasks!D2105="","",All_Tasks!D2105)</f>
        <v/>
      </c>
      <c r="E2105" t="str">
        <f>IF(All_Tasks!V2105&lt;&gt;"",All_Tasks!V2105,IF(All_Tasks!E2105&lt;&gt;"",All_Tasks!E2105,""))</f>
        <v/>
      </c>
      <c r="F2105" t="str">
        <f>IF(All_Tasks!F2105="","",All_Tasks!F2105)</f>
        <v/>
      </c>
      <c r="G2105" t="str">
        <f>IF(All_Tasks!G2105="","",All_Tasks!G2105)</f>
        <v/>
      </c>
      <c r="H2105" s="231" t="str">
        <f>IF(All_Tasks!H2105="","",All_Tasks!H2105)</f>
        <v/>
      </c>
      <c r="I2105" t="str">
        <f>IF(All_Tasks!I2105="","",All_Tasks!I2105)</f>
        <v/>
      </c>
      <c r="J2105" t="str">
        <f>IF(All_Tasks!J2105="","",All_Tasks!J2105)</f>
        <v/>
      </c>
      <c r="K2105" t="str">
        <f>IF(All_Tasks!K2105="","",All_Tasks!K2105)</f>
        <v/>
      </c>
      <c r="L2105" s="231" t="str">
        <f>IF(All_Tasks!L2105="","",All_Tasks!L2105)</f>
        <v/>
      </c>
      <c r="M2105" t="str">
        <f>IF(All_Tasks!M2105="","",All_Tasks!M2105)</f>
        <v/>
      </c>
      <c r="N2105" t="str">
        <f>IF(All_Tasks!N2105="","",All_Tasks!N2105)</f>
        <v/>
      </c>
      <c r="O2105" t="str">
        <f>IF(All_Tasks!O2105="","",All_Tasks!O2105)</f>
        <v/>
      </c>
      <c r="P2105" s="181">
        <f>IF(All_Tasks!P2105="",0,All_Tasks!P2105)</f>
        <v>0</v>
      </c>
      <c r="Q2105" s="181">
        <f>IF(All_Tasks!Q2105="",0,All_Tasks!Q2105)</f>
        <v>0</v>
      </c>
      <c r="R2105" s="181">
        <f>IF(All_Tasks!R2105="",0,All_Tasks!R2105)</f>
        <v>0</v>
      </c>
      <c r="S2105" s="181" t="str">
        <f>IF(All_Tasks!S2105="","",All_Tasks!S2105)</f>
        <v/>
      </c>
      <c r="T2105" t="str">
        <f>IF(All_Tasks!T2105="","",All_Tasks!T2105)</f>
        <v/>
      </c>
      <c r="U2105" t="str">
        <f>IF(All_Tasks!U2105="","",All_Tasks!U2105)</f>
        <v/>
      </c>
      <c r="V2105">
        <f>IF(A2105="",0,IFERROR(MATCH(A2105,Scope_Labor_Rates!$A$6:$A$46,0)+5,0))</f>
        <v>0</v>
      </c>
      <c r="W2105" s="178">
        <f>IF(V2105&gt;0,INDEX(Scope_Labor_Rates!$C$6:$C$46,V2105-5),0)</f>
        <v>0</v>
      </c>
      <c r="X2105" s="178">
        <f>IF(V2105&gt;0,INDEX(Scope_Labor_Rates!$C$6:$C$46,V2105-5),0)</f>
        <v>0</v>
      </c>
      <c r="Y2105" s="180">
        <f>IF(V2105&gt;0,INDEX(Scope_Labor_Rates!$S$6:$S$46,V2105-5),0)</f>
        <v>0</v>
      </c>
      <c r="Z2105" s="180">
        <f>IF(V2105&gt;0,INDEX(Scope_Labor_Rates!$R$6:$R$46,V2105-5),1)</f>
        <v>1</v>
      </c>
      <c r="AA2105" s="231">
        <f t="shared" si="288"/>
        <v>0</v>
      </c>
      <c r="AB2105" t="str">
        <f t="shared" si="289"/>
        <v/>
      </c>
      <c r="AC2105" s="178" t="str">
        <f t="shared" si="290"/>
        <v/>
      </c>
      <c r="AD2105" s="181">
        <f t="shared" si="291"/>
        <v>0</v>
      </c>
      <c r="AE2105" s="178">
        <f>IF(V2105&gt;0,P2105*INDEX(Scope_Labor_Rates!$E$6:$E$46,V2105-5),0)</f>
        <v>0</v>
      </c>
      <c r="AF2105" s="181">
        <f>IF(V2105&gt;0,AE2105*INDEX(Scope_Labor_Rates!$D$6:$D$46,V2105-5)*AA2105,0)</f>
        <v>0</v>
      </c>
      <c r="AG2105" s="178">
        <f>IF(V2105&gt;0,P2105*INDEX(Scope_Labor_Rates!$G$6:$G$46,V2105-5),0)</f>
        <v>0</v>
      </c>
      <c r="AH2105" s="181">
        <f>IF(V2105&gt;0,AG2105*INDEX(Scope_Labor_Rates!$F$6:$F$46,V2105-5)*AA2105,0)</f>
        <v>0</v>
      </c>
      <c r="AI2105" s="178">
        <f>IF(V2105&gt;0,P2105*INDEX(Scope_Labor_Rates!$I$6:$I$46,V2105-5),0)</f>
        <v>0</v>
      </c>
      <c r="AJ2105" s="181">
        <f>IF(V2105&gt;0,AI2105*INDEX(Scope_Labor_Rates!$H$6:$H$46,V2105-5)*AA2105,0)</f>
        <v>0</v>
      </c>
      <c r="AK2105" s="178">
        <f>IF(V2105&gt;0,P2105*INDEX(Scope_Labor_Rates!$K$6:$K$46,V2105-5),0)</f>
        <v>0</v>
      </c>
      <c r="AL2105" s="181">
        <f>IF(V2105&gt;0,AK2105*INDEX(Scope_Labor_Rates!$J$6:$J$46,V2105-5)*AA2105,0)</f>
        <v>0</v>
      </c>
      <c r="AM2105" s="178">
        <f>IF(V2105&gt;0,P2105*INDEX(Scope_Labor_Rates!$M$6:$M$46,V2105-5),0)</f>
        <v>0</v>
      </c>
      <c r="AN2105" s="178">
        <f>IF(V2105&gt;0,AM2105*INDEX(Scope_Labor_Rates!$L$6:$L$46,V2105-5)*AA2105,0)</f>
        <v>0</v>
      </c>
      <c r="AO2105" s="178">
        <f>IF(V2105&gt;0,P2105*INDEX(Scope_Labor_Rates!$O$6:$O$46,V2105-5)*AA2105,0)</f>
        <v>0</v>
      </c>
      <c r="AP2105" s="181">
        <f>IF(V2105&gt;0,P2105*INDEX(Scope_Labor_Rates!$Q$6:$Q$46,V2105-5)*AA2105,0)</f>
        <v>0</v>
      </c>
      <c r="AQ2105" s="178">
        <f t="shared" si="292"/>
        <v>0</v>
      </c>
      <c r="AR2105" s="178">
        <f t="shared" si="293"/>
        <v>0</v>
      </c>
      <c r="AS2105" s="178">
        <f t="shared" si="294"/>
        <v>0</v>
      </c>
      <c r="AT2105" s="178">
        <f t="shared" si="295"/>
        <v>0</v>
      </c>
      <c r="AU2105">
        <f t="shared" si="296"/>
        <v>0</v>
      </c>
    </row>
    <row r="2106" spans="1:47">
      <c r="A2106" t="str">
        <f>IF(All_Tasks!A2106="","",All_Tasks!A2106)</f>
        <v/>
      </c>
      <c r="B2106" t="str">
        <f>IF(All_Tasks!B2106="","",All_Tasks!B2106)</f>
        <v/>
      </c>
      <c r="C2106" t="str">
        <f>IF(All_Tasks!C2106="","",All_Tasks!C2106)</f>
        <v/>
      </c>
      <c r="D2106" t="str">
        <f>IF(All_Tasks!D2106="","",All_Tasks!D2106)</f>
        <v/>
      </c>
      <c r="E2106" t="str">
        <f>IF(All_Tasks!V2106&lt;&gt;"",All_Tasks!V2106,IF(All_Tasks!E2106&lt;&gt;"",All_Tasks!E2106,""))</f>
        <v/>
      </c>
      <c r="F2106" t="str">
        <f>IF(All_Tasks!F2106="","",All_Tasks!F2106)</f>
        <v/>
      </c>
      <c r="G2106" t="str">
        <f>IF(All_Tasks!G2106="","",All_Tasks!G2106)</f>
        <v/>
      </c>
      <c r="H2106" s="231" t="str">
        <f>IF(All_Tasks!H2106="","",All_Tasks!H2106)</f>
        <v/>
      </c>
      <c r="I2106" t="str">
        <f>IF(All_Tasks!I2106="","",All_Tasks!I2106)</f>
        <v/>
      </c>
      <c r="J2106" t="str">
        <f>IF(All_Tasks!J2106="","",All_Tasks!J2106)</f>
        <v/>
      </c>
      <c r="K2106" t="str">
        <f>IF(All_Tasks!K2106="","",All_Tasks!K2106)</f>
        <v/>
      </c>
      <c r="L2106" s="231" t="str">
        <f>IF(All_Tasks!L2106="","",All_Tasks!L2106)</f>
        <v/>
      </c>
      <c r="M2106" t="str">
        <f>IF(All_Tasks!M2106="","",All_Tasks!M2106)</f>
        <v/>
      </c>
      <c r="N2106" t="str">
        <f>IF(All_Tasks!N2106="","",All_Tasks!N2106)</f>
        <v/>
      </c>
      <c r="O2106" t="str">
        <f>IF(All_Tasks!O2106="","",All_Tasks!O2106)</f>
        <v/>
      </c>
      <c r="P2106" s="181">
        <f>IF(All_Tasks!P2106="",0,All_Tasks!P2106)</f>
        <v>0</v>
      </c>
      <c r="Q2106" s="181">
        <f>IF(All_Tasks!Q2106="",0,All_Tasks!Q2106)</f>
        <v>0</v>
      </c>
      <c r="R2106" s="181">
        <f>IF(All_Tasks!R2106="",0,All_Tasks!R2106)</f>
        <v>0</v>
      </c>
      <c r="S2106" s="181" t="str">
        <f>IF(All_Tasks!S2106="","",All_Tasks!S2106)</f>
        <v/>
      </c>
      <c r="T2106" t="str">
        <f>IF(All_Tasks!T2106="","",All_Tasks!T2106)</f>
        <v/>
      </c>
      <c r="U2106" t="str">
        <f>IF(All_Tasks!U2106="","",All_Tasks!U2106)</f>
        <v/>
      </c>
      <c r="V2106">
        <f>IF(A2106="",0,IFERROR(MATCH(A2106,Scope_Labor_Rates!$A$6:$A$46,0)+5,0))</f>
        <v>0</v>
      </c>
      <c r="W2106" s="178">
        <f>IF(V2106&gt;0,INDEX(Scope_Labor_Rates!$C$6:$C$46,V2106-5),0)</f>
        <v>0</v>
      </c>
      <c r="X2106" s="178">
        <f>IF(V2106&gt;0,INDEX(Scope_Labor_Rates!$C$6:$C$46,V2106-5),0)</f>
        <v>0</v>
      </c>
      <c r="Y2106" s="180">
        <f>IF(V2106&gt;0,INDEX(Scope_Labor_Rates!$S$6:$S$46,V2106-5),0)</f>
        <v>0</v>
      </c>
      <c r="Z2106" s="180">
        <f>IF(V2106&gt;0,INDEX(Scope_Labor_Rates!$R$6:$R$46,V2106-5),1)</f>
        <v>1</v>
      </c>
      <c r="AA2106" s="231">
        <f t="shared" si="288"/>
        <v>0</v>
      </c>
      <c r="AB2106" t="str">
        <f t="shared" si="289"/>
        <v/>
      </c>
      <c r="AC2106" s="178" t="str">
        <f t="shared" si="290"/>
        <v/>
      </c>
      <c r="AD2106" s="181">
        <f t="shared" si="291"/>
        <v>0</v>
      </c>
      <c r="AE2106" s="178">
        <f>IF(V2106&gt;0,P2106*INDEX(Scope_Labor_Rates!$E$6:$E$46,V2106-5),0)</f>
        <v>0</v>
      </c>
      <c r="AF2106" s="181">
        <f>IF(V2106&gt;0,AE2106*INDEX(Scope_Labor_Rates!$D$6:$D$46,V2106-5)*AA2106,0)</f>
        <v>0</v>
      </c>
      <c r="AG2106" s="178">
        <f>IF(V2106&gt;0,P2106*INDEX(Scope_Labor_Rates!$G$6:$G$46,V2106-5),0)</f>
        <v>0</v>
      </c>
      <c r="AH2106" s="181">
        <f>IF(V2106&gt;0,AG2106*INDEX(Scope_Labor_Rates!$F$6:$F$46,V2106-5)*AA2106,0)</f>
        <v>0</v>
      </c>
      <c r="AI2106" s="178">
        <f>IF(V2106&gt;0,P2106*INDEX(Scope_Labor_Rates!$I$6:$I$46,V2106-5),0)</f>
        <v>0</v>
      </c>
      <c r="AJ2106" s="181">
        <f>IF(V2106&gt;0,AI2106*INDEX(Scope_Labor_Rates!$H$6:$H$46,V2106-5)*AA2106,0)</f>
        <v>0</v>
      </c>
      <c r="AK2106" s="178">
        <f>IF(V2106&gt;0,P2106*INDEX(Scope_Labor_Rates!$K$6:$K$46,V2106-5),0)</f>
        <v>0</v>
      </c>
      <c r="AL2106" s="181">
        <f>IF(V2106&gt;0,AK2106*INDEX(Scope_Labor_Rates!$J$6:$J$46,V2106-5)*AA2106,0)</f>
        <v>0</v>
      </c>
      <c r="AM2106" s="178">
        <f>IF(V2106&gt;0,P2106*INDEX(Scope_Labor_Rates!$M$6:$M$46,V2106-5),0)</f>
        <v>0</v>
      </c>
      <c r="AN2106" s="178">
        <f>IF(V2106&gt;0,AM2106*INDEX(Scope_Labor_Rates!$L$6:$L$46,V2106-5)*AA2106,0)</f>
        <v>0</v>
      </c>
      <c r="AO2106" s="178">
        <f>IF(V2106&gt;0,P2106*INDEX(Scope_Labor_Rates!$O$6:$O$46,V2106-5)*AA2106,0)</f>
        <v>0</v>
      </c>
      <c r="AP2106" s="181">
        <f>IF(V2106&gt;0,P2106*INDEX(Scope_Labor_Rates!$Q$6:$Q$46,V2106-5)*AA2106,0)</f>
        <v>0</v>
      </c>
      <c r="AQ2106" s="178">
        <f t="shared" si="292"/>
        <v>0</v>
      </c>
      <c r="AR2106" s="178">
        <f t="shared" si="293"/>
        <v>0</v>
      </c>
      <c r="AS2106" s="178">
        <f t="shared" si="294"/>
        <v>0</v>
      </c>
      <c r="AT2106" s="178">
        <f t="shared" si="295"/>
        <v>0</v>
      </c>
      <c r="AU2106">
        <f t="shared" si="296"/>
        <v>0</v>
      </c>
    </row>
    <row r="2107" spans="1:47">
      <c r="A2107" t="str">
        <f>IF(All_Tasks!A2107="","",All_Tasks!A2107)</f>
        <v/>
      </c>
      <c r="B2107" t="str">
        <f>IF(All_Tasks!B2107="","",All_Tasks!B2107)</f>
        <v/>
      </c>
      <c r="C2107" t="str">
        <f>IF(All_Tasks!C2107="","",All_Tasks!C2107)</f>
        <v/>
      </c>
      <c r="D2107" t="str">
        <f>IF(All_Tasks!D2107="","",All_Tasks!D2107)</f>
        <v/>
      </c>
      <c r="E2107" t="str">
        <f>IF(All_Tasks!V2107&lt;&gt;"",All_Tasks!V2107,IF(All_Tasks!E2107&lt;&gt;"",All_Tasks!E2107,""))</f>
        <v/>
      </c>
      <c r="F2107" t="str">
        <f>IF(All_Tasks!F2107="","",All_Tasks!F2107)</f>
        <v/>
      </c>
      <c r="G2107" t="str">
        <f>IF(All_Tasks!G2107="","",All_Tasks!G2107)</f>
        <v/>
      </c>
      <c r="H2107" s="231" t="str">
        <f>IF(All_Tasks!H2107="","",All_Tasks!H2107)</f>
        <v/>
      </c>
      <c r="I2107" t="str">
        <f>IF(All_Tasks!I2107="","",All_Tasks!I2107)</f>
        <v/>
      </c>
      <c r="J2107" t="str">
        <f>IF(All_Tasks!J2107="","",All_Tasks!J2107)</f>
        <v/>
      </c>
      <c r="K2107" t="str">
        <f>IF(All_Tasks!K2107="","",All_Tasks!K2107)</f>
        <v/>
      </c>
      <c r="L2107" s="231" t="str">
        <f>IF(All_Tasks!L2107="","",All_Tasks!L2107)</f>
        <v/>
      </c>
      <c r="M2107" t="str">
        <f>IF(All_Tasks!M2107="","",All_Tasks!M2107)</f>
        <v/>
      </c>
      <c r="N2107" t="str">
        <f>IF(All_Tasks!N2107="","",All_Tasks!N2107)</f>
        <v/>
      </c>
      <c r="O2107" t="str">
        <f>IF(All_Tasks!O2107="","",All_Tasks!O2107)</f>
        <v/>
      </c>
      <c r="P2107" s="181">
        <f>IF(All_Tasks!P2107="",0,All_Tasks!P2107)</f>
        <v>0</v>
      </c>
      <c r="Q2107" s="181">
        <f>IF(All_Tasks!Q2107="",0,All_Tasks!Q2107)</f>
        <v>0</v>
      </c>
      <c r="R2107" s="181">
        <f>IF(All_Tasks!R2107="",0,All_Tasks!R2107)</f>
        <v>0</v>
      </c>
      <c r="S2107" s="181" t="str">
        <f>IF(All_Tasks!S2107="","",All_Tasks!S2107)</f>
        <v/>
      </c>
      <c r="T2107" t="str">
        <f>IF(All_Tasks!T2107="","",All_Tasks!T2107)</f>
        <v/>
      </c>
      <c r="U2107" t="str">
        <f>IF(All_Tasks!U2107="","",All_Tasks!U2107)</f>
        <v/>
      </c>
      <c r="V2107">
        <f>IF(A2107="",0,IFERROR(MATCH(A2107,Scope_Labor_Rates!$A$6:$A$46,0)+5,0))</f>
        <v>0</v>
      </c>
      <c r="W2107" s="178">
        <f>IF(V2107&gt;0,INDEX(Scope_Labor_Rates!$C$6:$C$46,V2107-5),0)</f>
        <v>0</v>
      </c>
      <c r="X2107" s="178">
        <f>IF(V2107&gt;0,INDEX(Scope_Labor_Rates!$C$6:$C$46,V2107-5),0)</f>
        <v>0</v>
      </c>
      <c r="Y2107" s="180">
        <f>IF(V2107&gt;0,INDEX(Scope_Labor_Rates!$S$6:$S$46,V2107-5),0)</f>
        <v>0</v>
      </c>
      <c r="Z2107" s="180">
        <f>IF(V2107&gt;0,INDEX(Scope_Labor_Rates!$R$6:$R$46,V2107-5),1)</f>
        <v>1</v>
      </c>
      <c r="AA2107" s="231">
        <f t="shared" si="288"/>
        <v>0</v>
      </c>
      <c r="AB2107" t="str">
        <f t="shared" si="289"/>
        <v/>
      </c>
      <c r="AC2107" s="178" t="str">
        <f t="shared" si="290"/>
        <v/>
      </c>
      <c r="AD2107" s="181">
        <f t="shared" si="291"/>
        <v>0</v>
      </c>
      <c r="AE2107" s="178">
        <f>IF(V2107&gt;0,P2107*INDEX(Scope_Labor_Rates!$E$6:$E$46,V2107-5),0)</f>
        <v>0</v>
      </c>
      <c r="AF2107" s="181">
        <f>IF(V2107&gt;0,AE2107*INDEX(Scope_Labor_Rates!$D$6:$D$46,V2107-5)*AA2107,0)</f>
        <v>0</v>
      </c>
      <c r="AG2107" s="178">
        <f>IF(V2107&gt;0,P2107*INDEX(Scope_Labor_Rates!$G$6:$G$46,V2107-5),0)</f>
        <v>0</v>
      </c>
      <c r="AH2107" s="181">
        <f>IF(V2107&gt;0,AG2107*INDEX(Scope_Labor_Rates!$F$6:$F$46,V2107-5)*AA2107,0)</f>
        <v>0</v>
      </c>
      <c r="AI2107" s="178">
        <f>IF(V2107&gt;0,P2107*INDEX(Scope_Labor_Rates!$I$6:$I$46,V2107-5),0)</f>
        <v>0</v>
      </c>
      <c r="AJ2107" s="181">
        <f>IF(V2107&gt;0,AI2107*INDEX(Scope_Labor_Rates!$H$6:$H$46,V2107-5)*AA2107,0)</f>
        <v>0</v>
      </c>
      <c r="AK2107" s="178">
        <f>IF(V2107&gt;0,P2107*INDEX(Scope_Labor_Rates!$K$6:$K$46,V2107-5),0)</f>
        <v>0</v>
      </c>
      <c r="AL2107" s="181">
        <f>IF(V2107&gt;0,AK2107*INDEX(Scope_Labor_Rates!$J$6:$J$46,V2107-5)*AA2107,0)</f>
        <v>0</v>
      </c>
      <c r="AM2107" s="178">
        <f>IF(V2107&gt;0,P2107*INDEX(Scope_Labor_Rates!$M$6:$M$46,V2107-5),0)</f>
        <v>0</v>
      </c>
      <c r="AN2107" s="178">
        <f>IF(V2107&gt;0,AM2107*INDEX(Scope_Labor_Rates!$L$6:$L$46,V2107-5)*AA2107,0)</f>
        <v>0</v>
      </c>
      <c r="AO2107" s="178">
        <f>IF(V2107&gt;0,P2107*INDEX(Scope_Labor_Rates!$O$6:$O$46,V2107-5)*AA2107,0)</f>
        <v>0</v>
      </c>
      <c r="AP2107" s="181">
        <f>IF(V2107&gt;0,P2107*INDEX(Scope_Labor_Rates!$Q$6:$Q$46,V2107-5)*AA2107,0)</f>
        <v>0</v>
      </c>
      <c r="AQ2107" s="178">
        <f t="shared" si="292"/>
        <v>0</v>
      </c>
      <c r="AR2107" s="178">
        <f t="shared" si="293"/>
        <v>0</v>
      </c>
      <c r="AS2107" s="178">
        <f t="shared" si="294"/>
        <v>0</v>
      </c>
      <c r="AT2107" s="178">
        <f t="shared" si="295"/>
        <v>0</v>
      </c>
      <c r="AU2107">
        <f t="shared" si="296"/>
        <v>0</v>
      </c>
    </row>
    <row r="2108" spans="1:47">
      <c r="A2108" t="str">
        <f>IF(All_Tasks!A2108="","",All_Tasks!A2108)</f>
        <v/>
      </c>
      <c r="B2108" t="str">
        <f>IF(All_Tasks!B2108="","",All_Tasks!B2108)</f>
        <v/>
      </c>
      <c r="C2108" t="str">
        <f>IF(All_Tasks!C2108="","",All_Tasks!C2108)</f>
        <v/>
      </c>
      <c r="D2108" t="str">
        <f>IF(All_Tasks!D2108="","",All_Tasks!D2108)</f>
        <v/>
      </c>
      <c r="E2108" t="str">
        <f>IF(All_Tasks!V2108&lt;&gt;"",All_Tasks!V2108,IF(All_Tasks!E2108&lt;&gt;"",All_Tasks!E2108,""))</f>
        <v/>
      </c>
      <c r="F2108" t="str">
        <f>IF(All_Tasks!F2108="","",All_Tasks!F2108)</f>
        <v/>
      </c>
      <c r="G2108" t="str">
        <f>IF(All_Tasks!G2108="","",All_Tasks!G2108)</f>
        <v/>
      </c>
      <c r="H2108" s="231" t="str">
        <f>IF(All_Tasks!H2108="","",All_Tasks!H2108)</f>
        <v/>
      </c>
      <c r="I2108" t="str">
        <f>IF(All_Tasks!I2108="","",All_Tasks!I2108)</f>
        <v/>
      </c>
      <c r="J2108" t="str">
        <f>IF(All_Tasks!J2108="","",All_Tasks!J2108)</f>
        <v/>
      </c>
      <c r="K2108" t="str">
        <f>IF(All_Tasks!K2108="","",All_Tasks!K2108)</f>
        <v/>
      </c>
      <c r="L2108" s="231" t="str">
        <f>IF(All_Tasks!L2108="","",All_Tasks!L2108)</f>
        <v/>
      </c>
      <c r="M2108" t="str">
        <f>IF(All_Tasks!M2108="","",All_Tasks!M2108)</f>
        <v/>
      </c>
      <c r="N2108" t="str">
        <f>IF(All_Tasks!N2108="","",All_Tasks!N2108)</f>
        <v/>
      </c>
      <c r="O2108" t="str">
        <f>IF(All_Tasks!O2108="","",All_Tasks!O2108)</f>
        <v/>
      </c>
      <c r="P2108" s="181">
        <f>IF(All_Tasks!P2108="",0,All_Tasks!P2108)</f>
        <v>0</v>
      </c>
      <c r="Q2108" s="181">
        <f>IF(All_Tasks!Q2108="",0,All_Tasks!Q2108)</f>
        <v>0</v>
      </c>
      <c r="R2108" s="181">
        <f>IF(All_Tasks!R2108="",0,All_Tasks!R2108)</f>
        <v>0</v>
      </c>
      <c r="S2108" s="181" t="str">
        <f>IF(All_Tasks!S2108="","",All_Tasks!S2108)</f>
        <v/>
      </c>
      <c r="T2108" t="str">
        <f>IF(All_Tasks!T2108="","",All_Tasks!T2108)</f>
        <v/>
      </c>
      <c r="U2108" t="str">
        <f>IF(All_Tasks!U2108="","",All_Tasks!U2108)</f>
        <v/>
      </c>
      <c r="V2108">
        <f>IF(A2108="",0,IFERROR(MATCH(A2108,Scope_Labor_Rates!$A$6:$A$46,0)+5,0))</f>
        <v>0</v>
      </c>
      <c r="W2108" s="178">
        <f>IF(V2108&gt;0,INDEX(Scope_Labor_Rates!$C$6:$C$46,V2108-5),0)</f>
        <v>0</v>
      </c>
      <c r="X2108" s="178">
        <f>IF(V2108&gt;0,INDEX(Scope_Labor_Rates!$C$6:$C$46,V2108-5),0)</f>
        <v>0</v>
      </c>
      <c r="Y2108" s="180">
        <f>IF(V2108&gt;0,INDEX(Scope_Labor_Rates!$S$6:$S$46,V2108-5),0)</f>
        <v>0</v>
      </c>
      <c r="Z2108" s="180">
        <f>IF(V2108&gt;0,INDEX(Scope_Labor_Rates!$R$6:$R$46,V2108-5),1)</f>
        <v>1</v>
      </c>
      <c r="AA2108" s="231">
        <f t="shared" si="288"/>
        <v>0</v>
      </c>
      <c r="AB2108" t="str">
        <f t="shared" si="289"/>
        <v/>
      </c>
      <c r="AC2108" s="178" t="str">
        <f t="shared" si="290"/>
        <v/>
      </c>
      <c r="AD2108" s="181">
        <f t="shared" si="291"/>
        <v>0</v>
      </c>
      <c r="AE2108" s="178">
        <f>IF(V2108&gt;0,P2108*INDEX(Scope_Labor_Rates!$E$6:$E$46,V2108-5),0)</f>
        <v>0</v>
      </c>
      <c r="AF2108" s="181">
        <f>IF(V2108&gt;0,AE2108*INDEX(Scope_Labor_Rates!$D$6:$D$46,V2108-5)*AA2108,0)</f>
        <v>0</v>
      </c>
      <c r="AG2108" s="178">
        <f>IF(V2108&gt;0,P2108*INDEX(Scope_Labor_Rates!$G$6:$G$46,V2108-5),0)</f>
        <v>0</v>
      </c>
      <c r="AH2108" s="181">
        <f>IF(V2108&gt;0,AG2108*INDEX(Scope_Labor_Rates!$F$6:$F$46,V2108-5)*AA2108,0)</f>
        <v>0</v>
      </c>
      <c r="AI2108" s="178">
        <f>IF(V2108&gt;0,P2108*INDEX(Scope_Labor_Rates!$I$6:$I$46,V2108-5),0)</f>
        <v>0</v>
      </c>
      <c r="AJ2108" s="181">
        <f>IF(V2108&gt;0,AI2108*INDEX(Scope_Labor_Rates!$H$6:$H$46,V2108-5)*AA2108,0)</f>
        <v>0</v>
      </c>
      <c r="AK2108" s="178">
        <f>IF(V2108&gt;0,P2108*INDEX(Scope_Labor_Rates!$K$6:$K$46,V2108-5),0)</f>
        <v>0</v>
      </c>
      <c r="AL2108" s="181">
        <f>IF(V2108&gt;0,AK2108*INDEX(Scope_Labor_Rates!$J$6:$J$46,V2108-5)*AA2108,0)</f>
        <v>0</v>
      </c>
      <c r="AM2108" s="178">
        <f>IF(V2108&gt;0,P2108*INDEX(Scope_Labor_Rates!$M$6:$M$46,V2108-5),0)</f>
        <v>0</v>
      </c>
      <c r="AN2108" s="178">
        <f>IF(V2108&gt;0,AM2108*INDEX(Scope_Labor_Rates!$L$6:$L$46,V2108-5)*AA2108,0)</f>
        <v>0</v>
      </c>
      <c r="AO2108" s="178">
        <f>IF(V2108&gt;0,P2108*INDEX(Scope_Labor_Rates!$O$6:$O$46,V2108-5)*AA2108,0)</f>
        <v>0</v>
      </c>
      <c r="AP2108" s="181">
        <f>IF(V2108&gt;0,P2108*INDEX(Scope_Labor_Rates!$Q$6:$Q$46,V2108-5)*AA2108,0)</f>
        <v>0</v>
      </c>
      <c r="AQ2108" s="178">
        <f t="shared" si="292"/>
        <v>0</v>
      </c>
      <c r="AR2108" s="178">
        <f t="shared" si="293"/>
        <v>0</v>
      </c>
      <c r="AS2108" s="178">
        <f t="shared" si="294"/>
        <v>0</v>
      </c>
      <c r="AT2108" s="178">
        <f t="shared" si="295"/>
        <v>0</v>
      </c>
      <c r="AU2108">
        <f t="shared" si="296"/>
        <v>0</v>
      </c>
    </row>
    <row r="2109" spans="1:47">
      <c r="A2109" t="str">
        <f>IF(All_Tasks!A2109="","",All_Tasks!A2109)</f>
        <v/>
      </c>
      <c r="B2109" t="str">
        <f>IF(All_Tasks!B2109="","",All_Tasks!B2109)</f>
        <v/>
      </c>
      <c r="C2109" t="str">
        <f>IF(All_Tasks!C2109="","",All_Tasks!C2109)</f>
        <v/>
      </c>
      <c r="D2109" t="str">
        <f>IF(All_Tasks!D2109="","",All_Tasks!D2109)</f>
        <v/>
      </c>
      <c r="E2109" t="str">
        <f>IF(All_Tasks!V2109&lt;&gt;"",All_Tasks!V2109,IF(All_Tasks!E2109&lt;&gt;"",All_Tasks!E2109,""))</f>
        <v/>
      </c>
      <c r="F2109" t="str">
        <f>IF(All_Tasks!F2109="","",All_Tasks!F2109)</f>
        <v/>
      </c>
      <c r="G2109" t="str">
        <f>IF(All_Tasks!G2109="","",All_Tasks!G2109)</f>
        <v/>
      </c>
      <c r="H2109" s="231" t="str">
        <f>IF(All_Tasks!H2109="","",All_Tasks!H2109)</f>
        <v/>
      </c>
      <c r="I2109" t="str">
        <f>IF(All_Tasks!I2109="","",All_Tasks!I2109)</f>
        <v/>
      </c>
      <c r="J2109" t="str">
        <f>IF(All_Tasks!J2109="","",All_Tasks!J2109)</f>
        <v/>
      </c>
      <c r="K2109" t="str">
        <f>IF(All_Tasks!K2109="","",All_Tasks!K2109)</f>
        <v/>
      </c>
      <c r="L2109" s="231" t="str">
        <f>IF(All_Tasks!L2109="","",All_Tasks!L2109)</f>
        <v/>
      </c>
      <c r="M2109" t="str">
        <f>IF(All_Tasks!M2109="","",All_Tasks!M2109)</f>
        <v/>
      </c>
      <c r="N2109" t="str">
        <f>IF(All_Tasks!N2109="","",All_Tasks!N2109)</f>
        <v/>
      </c>
      <c r="O2109" t="str">
        <f>IF(All_Tasks!O2109="","",All_Tasks!O2109)</f>
        <v/>
      </c>
      <c r="P2109" s="181">
        <f>IF(All_Tasks!P2109="",0,All_Tasks!P2109)</f>
        <v>0</v>
      </c>
      <c r="Q2109" s="181">
        <f>IF(All_Tasks!Q2109="",0,All_Tasks!Q2109)</f>
        <v>0</v>
      </c>
      <c r="R2109" s="181">
        <f>IF(All_Tasks!R2109="",0,All_Tasks!R2109)</f>
        <v>0</v>
      </c>
      <c r="S2109" s="181" t="str">
        <f>IF(All_Tasks!S2109="","",All_Tasks!S2109)</f>
        <v/>
      </c>
      <c r="T2109" t="str">
        <f>IF(All_Tasks!T2109="","",All_Tasks!T2109)</f>
        <v/>
      </c>
      <c r="U2109" t="str">
        <f>IF(All_Tasks!U2109="","",All_Tasks!U2109)</f>
        <v/>
      </c>
      <c r="V2109">
        <f>IF(A2109="",0,IFERROR(MATCH(A2109,Scope_Labor_Rates!$A$6:$A$46,0)+5,0))</f>
        <v>0</v>
      </c>
      <c r="W2109" s="178">
        <f>IF(V2109&gt;0,INDEX(Scope_Labor_Rates!$C$6:$C$46,V2109-5),0)</f>
        <v>0</v>
      </c>
      <c r="X2109" s="178">
        <f>IF(V2109&gt;0,INDEX(Scope_Labor_Rates!$C$6:$C$46,V2109-5),0)</f>
        <v>0</v>
      </c>
      <c r="Y2109" s="180">
        <f>IF(V2109&gt;0,INDEX(Scope_Labor_Rates!$S$6:$S$46,V2109-5),0)</f>
        <v>0</v>
      </c>
      <c r="Z2109" s="180">
        <f>IF(V2109&gt;0,INDEX(Scope_Labor_Rates!$R$6:$R$46,V2109-5),1)</f>
        <v>1</v>
      </c>
      <c r="AA2109" s="231">
        <f t="shared" si="288"/>
        <v>0</v>
      </c>
      <c r="AB2109" t="str">
        <f t="shared" si="289"/>
        <v/>
      </c>
      <c r="AC2109" s="178" t="str">
        <f t="shared" si="290"/>
        <v/>
      </c>
      <c r="AD2109" s="181">
        <f t="shared" si="291"/>
        <v>0</v>
      </c>
      <c r="AE2109" s="178">
        <f>IF(V2109&gt;0,P2109*INDEX(Scope_Labor_Rates!$E$6:$E$46,V2109-5),0)</f>
        <v>0</v>
      </c>
      <c r="AF2109" s="181">
        <f>IF(V2109&gt;0,AE2109*INDEX(Scope_Labor_Rates!$D$6:$D$46,V2109-5)*AA2109,0)</f>
        <v>0</v>
      </c>
      <c r="AG2109" s="178">
        <f>IF(V2109&gt;0,P2109*INDEX(Scope_Labor_Rates!$G$6:$G$46,V2109-5),0)</f>
        <v>0</v>
      </c>
      <c r="AH2109" s="181">
        <f>IF(V2109&gt;0,AG2109*INDEX(Scope_Labor_Rates!$F$6:$F$46,V2109-5)*AA2109,0)</f>
        <v>0</v>
      </c>
      <c r="AI2109" s="178">
        <f>IF(V2109&gt;0,P2109*INDEX(Scope_Labor_Rates!$I$6:$I$46,V2109-5),0)</f>
        <v>0</v>
      </c>
      <c r="AJ2109" s="181">
        <f>IF(V2109&gt;0,AI2109*INDEX(Scope_Labor_Rates!$H$6:$H$46,V2109-5)*AA2109,0)</f>
        <v>0</v>
      </c>
      <c r="AK2109" s="178">
        <f>IF(V2109&gt;0,P2109*INDEX(Scope_Labor_Rates!$K$6:$K$46,V2109-5),0)</f>
        <v>0</v>
      </c>
      <c r="AL2109" s="181">
        <f>IF(V2109&gt;0,AK2109*INDEX(Scope_Labor_Rates!$J$6:$J$46,V2109-5)*AA2109,0)</f>
        <v>0</v>
      </c>
      <c r="AM2109" s="178">
        <f>IF(V2109&gt;0,P2109*INDEX(Scope_Labor_Rates!$M$6:$M$46,V2109-5),0)</f>
        <v>0</v>
      </c>
      <c r="AN2109" s="178">
        <f>IF(V2109&gt;0,AM2109*INDEX(Scope_Labor_Rates!$L$6:$L$46,V2109-5)*AA2109,0)</f>
        <v>0</v>
      </c>
      <c r="AO2109" s="178">
        <f>IF(V2109&gt;0,P2109*INDEX(Scope_Labor_Rates!$O$6:$O$46,V2109-5)*AA2109,0)</f>
        <v>0</v>
      </c>
      <c r="AP2109" s="181">
        <f>IF(V2109&gt;0,P2109*INDEX(Scope_Labor_Rates!$Q$6:$Q$46,V2109-5)*AA2109,0)</f>
        <v>0</v>
      </c>
      <c r="AQ2109" s="178">
        <f t="shared" si="292"/>
        <v>0</v>
      </c>
      <c r="AR2109" s="178">
        <f t="shared" si="293"/>
        <v>0</v>
      </c>
      <c r="AS2109" s="178">
        <f t="shared" si="294"/>
        <v>0</v>
      </c>
      <c r="AT2109" s="178">
        <f t="shared" si="295"/>
        <v>0</v>
      </c>
      <c r="AU2109">
        <f t="shared" si="296"/>
        <v>0</v>
      </c>
    </row>
    <row r="2110" spans="1:47">
      <c r="A2110" t="str">
        <f>IF(All_Tasks!A2110="","",All_Tasks!A2110)</f>
        <v/>
      </c>
      <c r="B2110" t="str">
        <f>IF(All_Tasks!B2110="","",All_Tasks!B2110)</f>
        <v/>
      </c>
      <c r="C2110" t="str">
        <f>IF(All_Tasks!C2110="","",All_Tasks!C2110)</f>
        <v/>
      </c>
      <c r="D2110" t="str">
        <f>IF(All_Tasks!D2110="","",All_Tasks!D2110)</f>
        <v/>
      </c>
      <c r="E2110" t="str">
        <f>IF(All_Tasks!V2110&lt;&gt;"",All_Tasks!V2110,IF(All_Tasks!E2110&lt;&gt;"",All_Tasks!E2110,""))</f>
        <v/>
      </c>
      <c r="F2110" t="str">
        <f>IF(All_Tasks!F2110="","",All_Tasks!F2110)</f>
        <v/>
      </c>
      <c r="G2110" t="str">
        <f>IF(All_Tasks!G2110="","",All_Tasks!G2110)</f>
        <v/>
      </c>
      <c r="H2110" s="231" t="str">
        <f>IF(All_Tasks!H2110="","",All_Tasks!H2110)</f>
        <v/>
      </c>
      <c r="I2110" t="str">
        <f>IF(All_Tasks!I2110="","",All_Tasks!I2110)</f>
        <v/>
      </c>
      <c r="J2110" t="str">
        <f>IF(All_Tasks!J2110="","",All_Tasks!J2110)</f>
        <v/>
      </c>
      <c r="K2110" t="str">
        <f>IF(All_Tasks!K2110="","",All_Tasks!K2110)</f>
        <v/>
      </c>
      <c r="L2110" s="231" t="str">
        <f>IF(All_Tasks!L2110="","",All_Tasks!L2110)</f>
        <v/>
      </c>
      <c r="M2110" t="str">
        <f>IF(All_Tasks!M2110="","",All_Tasks!M2110)</f>
        <v/>
      </c>
      <c r="N2110" t="str">
        <f>IF(All_Tasks!N2110="","",All_Tasks!N2110)</f>
        <v/>
      </c>
      <c r="O2110" t="str">
        <f>IF(All_Tasks!O2110="","",All_Tasks!O2110)</f>
        <v/>
      </c>
      <c r="P2110" s="181">
        <f>IF(All_Tasks!P2110="",0,All_Tasks!P2110)</f>
        <v>0</v>
      </c>
      <c r="Q2110" s="181">
        <f>IF(All_Tasks!Q2110="",0,All_Tasks!Q2110)</f>
        <v>0</v>
      </c>
      <c r="R2110" s="181">
        <f>IF(All_Tasks!R2110="",0,All_Tasks!R2110)</f>
        <v>0</v>
      </c>
      <c r="S2110" s="181" t="str">
        <f>IF(All_Tasks!S2110="","",All_Tasks!S2110)</f>
        <v/>
      </c>
      <c r="T2110" t="str">
        <f>IF(All_Tasks!T2110="","",All_Tasks!T2110)</f>
        <v/>
      </c>
      <c r="U2110" t="str">
        <f>IF(All_Tasks!U2110="","",All_Tasks!U2110)</f>
        <v/>
      </c>
      <c r="V2110">
        <f>IF(A2110="",0,IFERROR(MATCH(A2110,Scope_Labor_Rates!$A$6:$A$46,0)+5,0))</f>
        <v>0</v>
      </c>
      <c r="W2110" s="178">
        <f>IF(V2110&gt;0,INDEX(Scope_Labor_Rates!$C$6:$C$46,V2110-5),0)</f>
        <v>0</v>
      </c>
      <c r="X2110" s="178">
        <f>IF(V2110&gt;0,INDEX(Scope_Labor_Rates!$C$6:$C$46,V2110-5),0)</f>
        <v>0</v>
      </c>
      <c r="Y2110" s="180">
        <f>IF(V2110&gt;0,INDEX(Scope_Labor_Rates!$S$6:$S$46,V2110-5),0)</f>
        <v>0</v>
      </c>
      <c r="Z2110" s="180">
        <f>IF(V2110&gt;0,INDEX(Scope_Labor_Rates!$R$6:$R$46,V2110-5),1)</f>
        <v>1</v>
      </c>
      <c r="AA2110" s="231">
        <f t="shared" si="288"/>
        <v>0</v>
      </c>
      <c r="AB2110" t="str">
        <f t="shared" si="289"/>
        <v/>
      </c>
      <c r="AC2110" s="178" t="str">
        <f t="shared" si="290"/>
        <v/>
      </c>
      <c r="AD2110" s="181">
        <f t="shared" si="291"/>
        <v>0</v>
      </c>
      <c r="AE2110" s="178">
        <f>IF(V2110&gt;0,P2110*INDEX(Scope_Labor_Rates!$E$6:$E$46,V2110-5),0)</f>
        <v>0</v>
      </c>
      <c r="AF2110" s="181">
        <f>IF(V2110&gt;0,AE2110*INDEX(Scope_Labor_Rates!$D$6:$D$46,V2110-5)*AA2110,0)</f>
        <v>0</v>
      </c>
      <c r="AG2110" s="178">
        <f>IF(V2110&gt;0,P2110*INDEX(Scope_Labor_Rates!$G$6:$G$46,V2110-5),0)</f>
        <v>0</v>
      </c>
      <c r="AH2110" s="181">
        <f>IF(V2110&gt;0,AG2110*INDEX(Scope_Labor_Rates!$F$6:$F$46,V2110-5)*AA2110,0)</f>
        <v>0</v>
      </c>
      <c r="AI2110" s="178">
        <f>IF(V2110&gt;0,P2110*INDEX(Scope_Labor_Rates!$I$6:$I$46,V2110-5),0)</f>
        <v>0</v>
      </c>
      <c r="AJ2110" s="181">
        <f>IF(V2110&gt;0,AI2110*INDEX(Scope_Labor_Rates!$H$6:$H$46,V2110-5)*AA2110,0)</f>
        <v>0</v>
      </c>
      <c r="AK2110" s="178">
        <f>IF(V2110&gt;0,P2110*INDEX(Scope_Labor_Rates!$K$6:$K$46,V2110-5),0)</f>
        <v>0</v>
      </c>
      <c r="AL2110" s="181">
        <f>IF(V2110&gt;0,AK2110*INDEX(Scope_Labor_Rates!$J$6:$J$46,V2110-5)*AA2110,0)</f>
        <v>0</v>
      </c>
      <c r="AM2110" s="178">
        <f>IF(V2110&gt;0,P2110*INDEX(Scope_Labor_Rates!$M$6:$M$46,V2110-5),0)</f>
        <v>0</v>
      </c>
      <c r="AN2110" s="178">
        <f>IF(V2110&gt;0,AM2110*INDEX(Scope_Labor_Rates!$L$6:$L$46,V2110-5)*AA2110,0)</f>
        <v>0</v>
      </c>
      <c r="AO2110" s="178">
        <f>IF(V2110&gt;0,P2110*INDEX(Scope_Labor_Rates!$O$6:$O$46,V2110-5)*AA2110,0)</f>
        <v>0</v>
      </c>
      <c r="AP2110" s="181">
        <f>IF(V2110&gt;0,P2110*INDEX(Scope_Labor_Rates!$Q$6:$Q$46,V2110-5)*AA2110,0)</f>
        <v>0</v>
      </c>
      <c r="AQ2110" s="178">
        <f t="shared" si="292"/>
        <v>0</v>
      </c>
      <c r="AR2110" s="178">
        <f t="shared" si="293"/>
        <v>0</v>
      </c>
      <c r="AS2110" s="178">
        <f t="shared" si="294"/>
        <v>0</v>
      </c>
      <c r="AT2110" s="178">
        <f t="shared" si="295"/>
        <v>0</v>
      </c>
      <c r="AU2110">
        <f t="shared" si="296"/>
        <v>0</v>
      </c>
    </row>
    <row r="2111" spans="1:47">
      <c r="A2111" t="str">
        <f>IF(All_Tasks!A2111="","",All_Tasks!A2111)</f>
        <v/>
      </c>
      <c r="B2111" t="str">
        <f>IF(All_Tasks!B2111="","",All_Tasks!B2111)</f>
        <v/>
      </c>
      <c r="C2111" t="str">
        <f>IF(All_Tasks!C2111="","",All_Tasks!C2111)</f>
        <v/>
      </c>
      <c r="D2111" t="str">
        <f>IF(All_Tasks!D2111="","",All_Tasks!D2111)</f>
        <v/>
      </c>
      <c r="E2111" t="str">
        <f>IF(All_Tasks!V2111&lt;&gt;"",All_Tasks!V2111,IF(All_Tasks!E2111&lt;&gt;"",All_Tasks!E2111,""))</f>
        <v/>
      </c>
      <c r="F2111" t="str">
        <f>IF(All_Tasks!F2111="","",All_Tasks!F2111)</f>
        <v/>
      </c>
      <c r="G2111" t="str">
        <f>IF(All_Tasks!G2111="","",All_Tasks!G2111)</f>
        <v/>
      </c>
      <c r="H2111" s="231" t="str">
        <f>IF(All_Tasks!H2111="","",All_Tasks!H2111)</f>
        <v/>
      </c>
      <c r="I2111" t="str">
        <f>IF(All_Tasks!I2111="","",All_Tasks!I2111)</f>
        <v/>
      </c>
      <c r="J2111" t="str">
        <f>IF(All_Tasks!J2111="","",All_Tasks!J2111)</f>
        <v/>
      </c>
      <c r="K2111" t="str">
        <f>IF(All_Tasks!K2111="","",All_Tasks!K2111)</f>
        <v/>
      </c>
      <c r="L2111" s="231" t="str">
        <f>IF(All_Tasks!L2111="","",All_Tasks!L2111)</f>
        <v/>
      </c>
      <c r="M2111" t="str">
        <f>IF(All_Tasks!M2111="","",All_Tasks!M2111)</f>
        <v/>
      </c>
      <c r="N2111" t="str">
        <f>IF(All_Tasks!N2111="","",All_Tasks!N2111)</f>
        <v/>
      </c>
      <c r="O2111" t="str">
        <f>IF(All_Tasks!O2111="","",All_Tasks!O2111)</f>
        <v/>
      </c>
      <c r="P2111" s="181">
        <f>IF(All_Tasks!P2111="",0,All_Tasks!P2111)</f>
        <v>0</v>
      </c>
      <c r="Q2111" s="181">
        <f>IF(All_Tasks!Q2111="",0,All_Tasks!Q2111)</f>
        <v>0</v>
      </c>
      <c r="R2111" s="181">
        <f>IF(All_Tasks!R2111="",0,All_Tasks!R2111)</f>
        <v>0</v>
      </c>
      <c r="S2111" s="181" t="str">
        <f>IF(All_Tasks!S2111="","",All_Tasks!S2111)</f>
        <v/>
      </c>
      <c r="T2111" t="str">
        <f>IF(All_Tasks!T2111="","",All_Tasks!T2111)</f>
        <v/>
      </c>
      <c r="U2111" t="str">
        <f>IF(All_Tasks!U2111="","",All_Tasks!U2111)</f>
        <v/>
      </c>
      <c r="V2111">
        <f>IF(A2111="",0,IFERROR(MATCH(A2111,Scope_Labor_Rates!$A$6:$A$46,0)+5,0))</f>
        <v>0</v>
      </c>
      <c r="W2111" s="178">
        <f>IF(V2111&gt;0,INDEX(Scope_Labor_Rates!$C$6:$C$46,V2111-5),0)</f>
        <v>0</v>
      </c>
      <c r="X2111" s="178">
        <f>IF(V2111&gt;0,INDEX(Scope_Labor_Rates!$C$6:$C$46,V2111-5),0)</f>
        <v>0</v>
      </c>
      <c r="Y2111" s="180">
        <f>IF(V2111&gt;0,INDEX(Scope_Labor_Rates!$S$6:$S$46,V2111-5),0)</f>
        <v>0</v>
      </c>
      <c r="Z2111" s="180">
        <f>IF(V2111&gt;0,INDEX(Scope_Labor_Rates!$R$6:$R$46,V2111-5),1)</f>
        <v>1</v>
      </c>
      <c r="AA2111" s="231">
        <f t="shared" si="288"/>
        <v>0</v>
      </c>
      <c r="AB2111" t="str">
        <f t="shared" si="289"/>
        <v/>
      </c>
      <c r="AC2111" s="178" t="str">
        <f t="shared" si="290"/>
        <v/>
      </c>
      <c r="AD2111" s="181">
        <f t="shared" si="291"/>
        <v>0</v>
      </c>
      <c r="AE2111" s="178">
        <f>IF(V2111&gt;0,P2111*INDEX(Scope_Labor_Rates!$E$6:$E$46,V2111-5),0)</f>
        <v>0</v>
      </c>
      <c r="AF2111" s="181">
        <f>IF(V2111&gt;0,AE2111*INDEX(Scope_Labor_Rates!$D$6:$D$46,V2111-5)*AA2111,0)</f>
        <v>0</v>
      </c>
      <c r="AG2111" s="178">
        <f>IF(V2111&gt;0,P2111*INDEX(Scope_Labor_Rates!$G$6:$G$46,V2111-5),0)</f>
        <v>0</v>
      </c>
      <c r="AH2111" s="181">
        <f>IF(V2111&gt;0,AG2111*INDEX(Scope_Labor_Rates!$F$6:$F$46,V2111-5)*AA2111,0)</f>
        <v>0</v>
      </c>
      <c r="AI2111" s="178">
        <f>IF(V2111&gt;0,P2111*INDEX(Scope_Labor_Rates!$I$6:$I$46,V2111-5),0)</f>
        <v>0</v>
      </c>
      <c r="AJ2111" s="181">
        <f>IF(V2111&gt;0,AI2111*INDEX(Scope_Labor_Rates!$H$6:$H$46,V2111-5)*AA2111,0)</f>
        <v>0</v>
      </c>
      <c r="AK2111" s="178">
        <f>IF(V2111&gt;0,P2111*INDEX(Scope_Labor_Rates!$K$6:$K$46,V2111-5),0)</f>
        <v>0</v>
      </c>
      <c r="AL2111" s="181">
        <f>IF(V2111&gt;0,AK2111*INDEX(Scope_Labor_Rates!$J$6:$J$46,V2111-5)*AA2111,0)</f>
        <v>0</v>
      </c>
      <c r="AM2111" s="178">
        <f>IF(V2111&gt;0,P2111*INDEX(Scope_Labor_Rates!$M$6:$M$46,V2111-5),0)</f>
        <v>0</v>
      </c>
      <c r="AN2111" s="178">
        <f>IF(V2111&gt;0,AM2111*INDEX(Scope_Labor_Rates!$L$6:$L$46,V2111-5)*AA2111,0)</f>
        <v>0</v>
      </c>
      <c r="AO2111" s="178">
        <f>IF(V2111&gt;0,P2111*INDEX(Scope_Labor_Rates!$O$6:$O$46,V2111-5)*AA2111,0)</f>
        <v>0</v>
      </c>
      <c r="AP2111" s="181">
        <f>IF(V2111&gt;0,P2111*INDEX(Scope_Labor_Rates!$Q$6:$Q$46,V2111-5)*AA2111,0)</f>
        <v>0</v>
      </c>
      <c r="AQ2111" s="178">
        <f t="shared" si="292"/>
        <v>0</v>
      </c>
      <c r="AR2111" s="178">
        <f t="shared" si="293"/>
        <v>0</v>
      </c>
      <c r="AS2111" s="178">
        <f t="shared" si="294"/>
        <v>0</v>
      </c>
      <c r="AT2111" s="178">
        <f t="shared" si="295"/>
        <v>0</v>
      </c>
      <c r="AU2111">
        <f t="shared" si="296"/>
        <v>0</v>
      </c>
    </row>
    <row r="2112" spans="1:47">
      <c r="A2112" t="str">
        <f>IF(All_Tasks!A2112="","",All_Tasks!A2112)</f>
        <v/>
      </c>
      <c r="B2112" t="str">
        <f>IF(All_Tasks!B2112="","",All_Tasks!B2112)</f>
        <v/>
      </c>
      <c r="C2112" t="str">
        <f>IF(All_Tasks!C2112="","",All_Tasks!C2112)</f>
        <v/>
      </c>
      <c r="D2112" t="str">
        <f>IF(All_Tasks!D2112="","",All_Tasks!D2112)</f>
        <v/>
      </c>
      <c r="E2112" t="str">
        <f>IF(All_Tasks!V2112&lt;&gt;"",All_Tasks!V2112,IF(All_Tasks!E2112&lt;&gt;"",All_Tasks!E2112,""))</f>
        <v/>
      </c>
      <c r="F2112" t="str">
        <f>IF(All_Tasks!F2112="","",All_Tasks!F2112)</f>
        <v/>
      </c>
      <c r="G2112" t="str">
        <f>IF(All_Tasks!G2112="","",All_Tasks!G2112)</f>
        <v/>
      </c>
      <c r="H2112" s="231" t="str">
        <f>IF(All_Tasks!H2112="","",All_Tasks!H2112)</f>
        <v/>
      </c>
      <c r="I2112" t="str">
        <f>IF(All_Tasks!I2112="","",All_Tasks!I2112)</f>
        <v/>
      </c>
      <c r="J2112" t="str">
        <f>IF(All_Tasks!J2112="","",All_Tasks!J2112)</f>
        <v/>
      </c>
      <c r="K2112" t="str">
        <f>IF(All_Tasks!K2112="","",All_Tasks!K2112)</f>
        <v/>
      </c>
      <c r="L2112" s="231" t="str">
        <f>IF(All_Tasks!L2112="","",All_Tasks!L2112)</f>
        <v/>
      </c>
      <c r="M2112" t="str">
        <f>IF(All_Tasks!M2112="","",All_Tasks!M2112)</f>
        <v/>
      </c>
      <c r="N2112" t="str">
        <f>IF(All_Tasks!N2112="","",All_Tasks!N2112)</f>
        <v/>
      </c>
      <c r="O2112" t="str">
        <f>IF(All_Tasks!O2112="","",All_Tasks!O2112)</f>
        <v/>
      </c>
      <c r="P2112" s="181">
        <f>IF(All_Tasks!P2112="",0,All_Tasks!P2112)</f>
        <v>0</v>
      </c>
      <c r="Q2112" s="181">
        <f>IF(All_Tasks!Q2112="",0,All_Tasks!Q2112)</f>
        <v>0</v>
      </c>
      <c r="R2112" s="181">
        <f>IF(All_Tasks!R2112="",0,All_Tasks!R2112)</f>
        <v>0</v>
      </c>
      <c r="S2112" s="181" t="str">
        <f>IF(All_Tasks!S2112="","",All_Tasks!S2112)</f>
        <v/>
      </c>
      <c r="T2112" t="str">
        <f>IF(All_Tasks!T2112="","",All_Tasks!T2112)</f>
        <v/>
      </c>
      <c r="U2112" t="str">
        <f>IF(All_Tasks!U2112="","",All_Tasks!U2112)</f>
        <v/>
      </c>
      <c r="V2112">
        <f>IF(A2112="",0,IFERROR(MATCH(A2112,Scope_Labor_Rates!$A$6:$A$46,0)+5,0))</f>
        <v>0</v>
      </c>
      <c r="W2112" s="178">
        <f>IF(V2112&gt;0,INDEX(Scope_Labor_Rates!$C$6:$C$46,V2112-5),0)</f>
        <v>0</v>
      </c>
      <c r="X2112" s="178">
        <f>IF(V2112&gt;0,INDEX(Scope_Labor_Rates!$C$6:$C$46,V2112-5),0)</f>
        <v>0</v>
      </c>
      <c r="Y2112" s="180">
        <f>IF(V2112&gt;0,INDEX(Scope_Labor_Rates!$S$6:$S$46,V2112-5),0)</f>
        <v>0</v>
      </c>
      <c r="Z2112" s="180">
        <f>IF(V2112&gt;0,INDEX(Scope_Labor_Rates!$R$6:$R$46,V2112-5),1)</f>
        <v>1</v>
      </c>
      <c r="AA2112" s="231">
        <f t="shared" si="288"/>
        <v>0</v>
      </c>
      <c r="AB2112" t="str">
        <f t="shared" si="289"/>
        <v/>
      </c>
      <c r="AC2112" s="178" t="str">
        <f t="shared" si="290"/>
        <v/>
      </c>
      <c r="AD2112" s="181">
        <f t="shared" si="291"/>
        <v>0</v>
      </c>
      <c r="AE2112" s="178">
        <f>IF(V2112&gt;0,P2112*INDEX(Scope_Labor_Rates!$E$6:$E$46,V2112-5),0)</f>
        <v>0</v>
      </c>
      <c r="AF2112" s="181">
        <f>IF(V2112&gt;0,AE2112*INDEX(Scope_Labor_Rates!$D$6:$D$46,V2112-5)*AA2112,0)</f>
        <v>0</v>
      </c>
      <c r="AG2112" s="178">
        <f>IF(V2112&gt;0,P2112*INDEX(Scope_Labor_Rates!$G$6:$G$46,V2112-5),0)</f>
        <v>0</v>
      </c>
      <c r="AH2112" s="181">
        <f>IF(V2112&gt;0,AG2112*INDEX(Scope_Labor_Rates!$F$6:$F$46,V2112-5)*AA2112,0)</f>
        <v>0</v>
      </c>
      <c r="AI2112" s="178">
        <f>IF(V2112&gt;0,P2112*INDEX(Scope_Labor_Rates!$I$6:$I$46,V2112-5),0)</f>
        <v>0</v>
      </c>
      <c r="AJ2112" s="181">
        <f>IF(V2112&gt;0,AI2112*INDEX(Scope_Labor_Rates!$H$6:$H$46,V2112-5)*AA2112,0)</f>
        <v>0</v>
      </c>
      <c r="AK2112" s="178">
        <f>IF(V2112&gt;0,P2112*INDEX(Scope_Labor_Rates!$K$6:$K$46,V2112-5),0)</f>
        <v>0</v>
      </c>
      <c r="AL2112" s="181">
        <f>IF(V2112&gt;0,AK2112*INDEX(Scope_Labor_Rates!$J$6:$J$46,V2112-5)*AA2112,0)</f>
        <v>0</v>
      </c>
      <c r="AM2112" s="178">
        <f>IF(V2112&gt;0,P2112*INDEX(Scope_Labor_Rates!$M$6:$M$46,V2112-5),0)</f>
        <v>0</v>
      </c>
      <c r="AN2112" s="178">
        <f>IF(V2112&gt;0,AM2112*INDEX(Scope_Labor_Rates!$L$6:$L$46,V2112-5)*AA2112,0)</f>
        <v>0</v>
      </c>
      <c r="AO2112" s="178">
        <f>IF(V2112&gt;0,P2112*INDEX(Scope_Labor_Rates!$O$6:$O$46,V2112-5)*AA2112,0)</f>
        <v>0</v>
      </c>
      <c r="AP2112" s="181">
        <f>IF(V2112&gt;0,P2112*INDEX(Scope_Labor_Rates!$Q$6:$Q$46,V2112-5)*AA2112,0)</f>
        <v>0</v>
      </c>
      <c r="AQ2112" s="178">
        <f t="shared" si="292"/>
        <v>0</v>
      </c>
      <c r="AR2112" s="178">
        <f t="shared" si="293"/>
        <v>0</v>
      </c>
      <c r="AS2112" s="178">
        <f t="shared" si="294"/>
        <v>0</v>
      </c>
      <c r="AT2112" s="178">
        <f t="shared" si="295"/>
        <v>0</v>
      </c>
      <c r="AU2112">
        <f t="shared" si="296"/>
        <v>0</v>
      </c>
    </row>
    <row r="2113" spans="1:47">
      <c r="A2113" t="str">
        <f>IF(All_Tasks!A2113="","",All_Tasks!A2113)</f>
        <v/>
      </c>
      <c r="B2113" t="str">
        <f>IF(All_Tasks!B2113="","",All_Tasks!B2113)</f>
        <v/>
      </c>
      <c r="C2113" t="str">
        <f>IF(All_Tasks!C2113="","",All_Tasks!C2113)</f>
        <v/>
      </c>
      <c r="D2113" t="str">
        <f>IF(All_Tasks!D2113="","",All_Tasks!D2113)</f>
        <v/>
      </c>
      <c r="E2113" t="str">
        <f>IF(All_Tasks!V2113&lt;&gt;"",All_Tasks!V2113,IF(All_Tasks!E2113&lt;&gt;"",All_Tasks!E2113,""))</f>
        <v/>
      </c>
      <c r="F2113" t="str">
        <f>IF(All_Tasks!F2113="","",All_Tasks!F2113)</f>
        <v/>
      </c>
      <c r="G2113" t="str">
        <f>IF(All_Tasks!G2113="","",All_Tasks!G2113)</f>
        <v/>
      </c>
      <c r="H2113" s="231" t="str">
        <f>IF(All_Tasks!H2113="","",All_Tasks!H2113)</f>
        <v/>
      </c>
      <c r="I2113" t="str">
        <f>IF(All_Tasks!I2113="","",All_Tasks!I2113)</f>
        <v/>
      </c>
      <c r="J2113" t="str">
        <f>IF(All_Tasks!J2113="","",All_Tasks!J2113)</f>
        <v/>
      </c>
      <c r="K2113" t="str">
        <f>IF(All_Tasks!K2113="","",All_Tasks!K2113)</f>
        <v/>
      </c>
      <c r="L2113" s="231" t="str">
        <f>IF(All_Tasks!L2113="","",All_Tasks!L2113)</f>
        <v/>
      </c>
      <c r="M2113" t="str">
        <f>IF(All_Tasks!M2113="","",All_Tasks!M2113)</f>
        <v/>
      </c>
      <c r="N2113" t="str">
        <f>IF(All_Tasks!N2113="","",All_Tasks!N2113)</f>
        <v/>
      </c>
      <c r="O2113" t="str">
        <f>IF(All_Tasks!O2113="","",All_Tasks!O2113)</f>
        <v/>
      </c>
      <c r="P2113" s="181">
        <f>IF(All_Tasks!P2113="",0,All_Tasks!P2113)</f>
        <v>0</v>
      </c>
      <c r="Q2113" s="181">
        <f>IF(All_Tasks!Q2113="",0,All_Tasks!Q2113)</f>
        <v>0</v>
      </c>
      <c r="R2113" s="181">
        <f>IF(All_Tasks!R2113="",0,All_Tasks!R2113)</f>
        <v>0</v>
      </c>
      <c r="S2113" s="181" t="str">
        <f>IF(All_Tasks!S2113="","",All_Tasks!S2113)</f>
        <v/>
      </c>
      <c r="T2113" t="str">
        <f>IF(All_Tasks!T2113="","",All_Tasks!T2113)</f>
        <v/>
      </c>
      <c r="U2113" t="str">
        <f>IF(All_Tasks!U2113="","",All_Tasks!U2113)</f>
        <v/>
      </c>
      <c r="V2113">
        <f>IF(A2113="",0,IFERROR(MATCH(A2113,Scope_Labor_Rates!$A$6:$A$46,0)+5,0))</f>
        <v>0</v>
      </c>
      <c r="W2113" s="178">
        <f>IF(V2113&gt;0,INDEX(Scope_Labor_Rates!$C$6:$C$46,V2113-5),0)</f>
        <v>0</v>
      </c>
      <c r="X2113" s="178">
        <f>IF(V2113&gt;0,INDEX(Scope_Labor_Rates!$C$6:$C$46,V2113-5),0)</f>
        <v>0</v>
      </c>
      <c r="Y2113" s="180">
        <f>IF(V2113&gt;0,INDEX(Scope_Labor_Rates!$S$6:$S$46,V2113-5),0)</f>
        <v>0</v>
      </c>
      <c r="Z2113" s="180">
        <f>IF(V2113&gt;0,INDEX(Scope_Labor_Rates!$R$6:$R$46,V2113-5),1)</f>
        <v>1</v>
      </c>
      <c r="AA2113" s="231">
        <f t="shared" si="288"/>
        <v>0</v>
      </c>
      <c r="AB2113" t="str">
        <f t="shared" si="289"/>
        <v/>
      </c>
      <c r="AC2113" s="178" t="str">
        <f t="shared" si="290"/>
        <v/>
      </c>
      <c r="AD2113" s="181">
        <f t="shared" si="291"/>
        <v>0</v>
      </c>
      <c r="AE2113" s="178">
        <f>IF(V2113&gt;0,P2113*INDEX(Scope_Labor_Rates!$E$6:$E$46,V2113-5),0)</f>
        <v>0</v>
      </c>
      <c r="AF2113" s="181">
        <f>IF(V2113&gt;0,AE2113*INDEX(Scope_Labor_Rates!$D$6:$D$46,V2113-5)*AA2113,0)</f>
        <v>0</v>
      </c>
      <c r="AG2113" s="178">
        <f>IF(V2113&gt;0,P2113*INDEX(Scope_Labor_Rates!$G$6:$G$46,V2113-5),0)</f>
        <v>0</v>
      </c>
      <c r="AH2113" s="181">
        <f>IF(V2113&gt;0,AG2113*INDEX(Scope_Labor_Rates!$F$6:$F$46,V2113-5)*AA2113,0)</f>
        <v>0</v>
      </c>
      <c r="AI2113" s="178">
        <f>IF(V2113&gt;0,P2113*INDEX(Scope_Labor_Rates!$I$6:$I$46,V2113-5),0)</f>
        <v>0</v>
      </c>
      <c r="AJ2113" s="181">
        <f>IF(V2113&gt;0,AI2113*INDEX(Scope_Labor_Rates!$H$6:$H$46,V2113-5)*AA2113,0)</f>
        <v>0</v>
      </c>
      <c r="AK2113" s="178">
        <f>IF(V2113&gt;0,P2113*INDEX(Scope_Labor_Rates!$K$6:$K$46,V2113-5),0)</f>
        <v>0</v>
      </c>
      <c r="AL2113" s="181">
        <f>IF(V2113&gt;0,AK2113*INDEX(Scope_Labor_Rates!$J$6:$J$46,V2113-5)*AA2113,0)</f>
        <v>0</v>
      </c>
      <c r="AM2113" s="178">
        <f>IF(V2113&gt;0,P2113*INDEX(Scope_Labor_Rates!$M$6:$M$46,V2113-5),0)</f>
        <v>0</v>
      </c>
      <c r="AN2113" s="178">
        <f>IF(V2113&gt;0,AM2113*INDEX(Scope_Labor_Rates!$L$6:$L$46,V2113-5)*AA2113,0)</f>
        <v>0</v>
      </c>
      <c r="AO2113" s="178">
        <f>IF(V2113&gt;0,P2113*INDEX(Scope_Labor_Rates!$O$6:$O$46,V2113-5)*AA2113,0)</f>
        <v>0</v>
      </c>
      <c r="AP2113" s="181">
        <f>IF(V2113&gt;0,P2113*INDEX(Scope_Labor_Rates!$Q$6:$Q$46,V2113-5)*AA2113,0)</f>
        <v>0</v>
      </c>
      <c r="AQ2113" s="178">
        <f t="shared" si="292"/>
        <v>0</v>
      </c>
      <c r="AR2113" s="178">
        <f t="shared" si="293"/>
        <v>0</v>
      </c>
      <c r="AS2113" s="178">
        <f t="shared" si="294"/>
        <v>0</v>
      </c>
      <c r="AT2113" s="178">
        <f t="shared" si="295"/>
        <v>0</v>
      </c>
      <c r="AU2113">
        <f t="shared" si="296"/>
        <v>0</v>
      </c>
    </row>
    <row r="2114" spans="1:47">
      <c r="A2114" t="str">
        <f>IF(All_Tasks!A2114="","",All_Tasks!A2114)</f>
        <v/>
      </c>
      <c r="B2114" t="str">
        <f>IF(All_Tasks!B2114="","",All_Tasks!B2114)</f>
        <v/>
      </c>
      <c r="C2114" t="str">
        <f>IF(All_Tasks!C2114="","",All_Tasks!C2114)</f>
        <v/>
      </c>
      <c r="D2114" t="str">
        <f>IF(All_Tasks!D2114="","",All_Tasks!D2114)</f>
        <v/>
      </c>
      <c r="E2114" t="str">
        <f>IF(All_Tasks!V2114&lt;&gt;"",All_Tasks!V2114,IF(All_Tasks!E2114&lt;&gt;"",All_Tasks!E2114,""))</f>
        <v/>
      </c>
      <c r="F2114" t="str">
        <f>IF(All_Tasks!F2114="","",All_Tasks!F2114)</f>
        <v/>
      </c>
      <c r="G2114" t="str">
        <f>IF(All_Tasks!G2114="","",All_Tasks!G2114)</f>
        <v/>
      </c>
      <c r="H2114" s="231" t="str">
        <f>IF(All_Tasks!H2114="","",All_Tasks!H2114)</f>
        <v/>
      </c>
      <c r="I2114" t="str">
        <f>IF(All_Tasks!I2114="","",All_Tasks!I2114)</f>
        <v/>
      </c>
      <c r="J2114" t="str">
        <f>IF(All_Tasks!J2114="","",All_Tasks!J2114)</f>
        <v/>
      </c>
      <c r="K2114" t="str">
        <f>IF(All_Tasks!K2114="","",All_Tasks!K2114)</f>
        <v/>
      </c>
      <c r="L2114" s="231" t="str">
        <f>IF(All_Tasks!L2114="","",All_Tasks!L2114)</f>
        <v/>
      </c>
      <c r="M2114" t="str">
        <f>IF(All_Tasks!M2114="","",All_Tasks!M2114)</f>
        <v/>
      </c>
      <c r="N2114" t="str">
        <f>IF(All_Tasks!N2114="","",All_Tasks!N2114)</f>
        <v/>
      </c>
      <c r="O2114" t="str">
        <f>IF(All_Tasks!O2114="","",All_Tasks!O2114)</f>
        <v/>
      </c>
      <c r="P2114" s="181">
        <f>IF(All_Tasks!P2114="",0,All_Tasks!P2114)</f>
        <v>0</v>
      </c>
      <c r="Q2114" s="181">
        <f>IF(All_Tasks!Q2114="",0,All_Tasks!Q2114)</f>
        <v>0</v>
      </c>
      <c r="R2114" s="181">
        <f>IF(All_Tasks!R2114="",0,All_Tasks!R2114)</f>
        <v>0</v>
      </c>
      <c r="S2114" s="181" t="str">
        <f>IF(All_Tasks!S2114="","",All_Tasks!S2114)</f>
        <v/>
      </c>
      <c r="T2114" t="str">
        <f>IF(All_Tasks!T2114="","",All_Tasks!T2114)</f>
        <v/>
      </c>
      <c r="U2114" t="str">
        <f>IF(All_Tasks!U2114="","",All_Tasks!U2114)</f>
        <v/>
      </c>
      <c r="V2114">
        <f>IF(A2114="",0,IFERROR(MATCH(A2114,Scope_Labor_Rates!$A$6:$A$46,0)+5,0))</f>
        <v>0</v>
      </c>
      <c r="W2114" s="178">
        <f>IF(V2114&gt;0,INDEX(Scope_Labor_Rates!$C$6:$C$46,V2114-5),0)</f>
        <v>0</v>
      </c>
      <c r="X2114" s="178">
        <f>IF(V2114&gt;0,INDEX(Scope_Labor_Rates!$C$6:$C$46,V2114-5),0)</f>
        <v>0</v>
      </c>
      <c r="Y2114" s="180">
        <f>IF(V2114&gt;0,INDEX(Scope_Labor_Rates!$S$6:$S$46,V2114-5),0)</f>
        <v>0</v>
      </c>
      <c r="Z2114" s="180">
        <f>IF(V2114&gt;0,INDEX(Scope_Labor_Rates!$R$6:$R$46,V2114-5),1)</f>
        <v>1</v>
      </c>
      <c r="AA2114" s="231">
        <f t="shared" ref="AA2114:AA2177" si="297">IF(OR(L2114&lt;&gt;"",UPPER(S2114)="COMPLETED"),1,0)</f>
        <v>0</v>
      </c>
      <c r="AB2114" t="str">
        <f t="shared" ref="AB2114:AB2177" si="298">IF(L2114="","",L2114-WEEKDAY(L2114,3)+6)</f>
        <v/>
      </c>
      <c r="AC2114" s="178" t="str">
        <f t="shared" ref="AC2114:AC2177" si="299">IF(AB2114="","",IF(DAY(AB2114)&lt;=23,TEXT(AB2114,"MMM-yyyy"),TEXT(EOMONTH(AB2114,0)+1,"MMM-yyyy")))</f>
        <v/>
      </c>
      <c r="AD2114" s="181">
        <f t="shared" ref="AD2114:AD2177" si="300">P2114*X2114*AA2114</f>
        <v>0</v>
      </c>
      <c r="AE2114" s="178">
        <f>IF(V2114&gt;0,P2114*INDEX(Scope_Labor_Rates!$E$6:$E$46,V2114-5),0)</f>
        <v>0</v>
      </c>
      <c r="AF2114" s="181">
        <f>IF(V2114&gt;0,AE2114*INDEX(Scope_Labor_Rates!$D$6:$D$46,V2114-5)*AA2114,0)</f>
        <v>0</v>
      </c>
      <c r="AG2114" s="178">
        <f>IF(V2114&gt;0,P2114*INDEX(Scope_Labor_Rates!$G$6:$G$46,V2114-5),0)</f>
        <v>0</v>
      </c>
      <c r="AH2114" s="181">
        <f>IF(V2114&gt;0,AG2114*INDEX(Scope_Labor_Rates!$F$6:$F$46,V2114-5)*AA2114,0)</f>
        <v>0</v>
      </c>
      <c r="AI2114" s="178">
        <f>IF(V2114&gt;0,P2114*INDEX(Scope_Labor_Rates!$I$6:$I$46,V2114-5),0)</f>
        <v>0</v>
      </c>
      <c r="AJ2114" s="181">
        <f>IF(V2114&gt;0,AI2114*INDEX(Scope_Labor_Rates!$H$6:$H$46,V2114-5)*AA2114,0)</f>
        <v>0</v>
      </c>
      <c r="AK2114" s="178">
        <f>IF(V2114&gt;0,P2114*INDEX(Scope_Labor_Rates!$K$6:$K$46,V2114-5),0)</f>
        <v>0</v>
      </c>
      <c r="AL2114" s="181">
        <f>IF(V2114&gt;0,AK2114*INDEX(Scope_Labor_Rates!$J$6:$J$46,V2114-5)*AA2114,0)</f>
        <v>0</v>
      </c>
      <c r="AM2114" s="178">
        <f>IF(V2114&gt;0,P2114*INDEX(Scope_Labor_Rates!$M$6:$M$46,V2114-5),0)</f>
        <v>0</v>
      </c>
      <c r="AN2114" s="178">
        <f>IF(V2114&gt;0,AM2114*INDEX(Scope_Labor_Rates!$L$6:$L$46,V2114-5)*AA2114,0)</f>
        <v>0</v>
      </c>
      <c r="AO2114" s="178">
        <f>IF(V2114&gt;0,P2114*INDEX(Scope_Labor_Rates!$O$6:$O$46,V2114-5)*AA2114,0)</f>
        <v>0</v>
      </c>
      <c r="AP2114" s="181">
        <f>IF(V2114&gt;0,P2114*INDEX(Scope_Labor_Rates!$Q$6:$Q$46,V2114-5)*AA2114,0)</f>
        <v>0</v>
      </c>
      <c r="AQ2114" s="178">
        <f t="shared" ref="AQ2114:AQ2177" si="301">AE2114+AG2114+AI2114+AK2114+AM2114</f>
        <v>0</v>
      </c>
      <c r="AR2114" s="178">
        <f t="shared" ref="AR2114:AR2177" si="302">AF2114+AH2114+AJ2114+AL2114+AN2114</f>
        <v>0</v>
      </c>
      <c r="AS2114" s="178">
        <f t="shared" ref="AS2114:AS2177" si="303">AO2114+AP2114</f>
        <v>0</v>
      </c>
      <c r="AT2114" s="178">
        <f t="shared" ref="AT2114:AT2177" si="304">AD2114+AR2114+AS2114</f>
        <v>0</v>
      </c>
      <c r="AU2114">
        <f t="shared" ref="AU2114:AU2177" si="305">AT2114*Z2114</f>
        <v>0</v>
      </c>
    </row>
    <row r="2115" spans="1:47">
      <c r="A2115" t="str">
        <f>IF(All_Tasks!A2115="","",All_Tasks!A2115)</f>
        <v/>
      </c>
      <c r="B2115" t="str">
        <f>IF(All_Tasks!B2115="","",All_Tasks!B2115)</f>
        <v/>
      </c>
      <c r="C2115" t="str">
        <f>IF(All_Tasks!C2115="","",All_Tasks!C2115)</f>
        <v/>
      </c>
      <c r="D2115" t="str">
        <f>IF(All_Tasks!D2115="","",All_Tasks!D2115)</f>
        <v/>
      </c>
      <c r="E2115" t="str">
        <f>IF(All_Tasks!V2115&lt;&gt;"",All_Tasks!V2115,IF(All_Tasks!E2115&lt;&gt;"",All_Tasks!E2115,""))</f>
        <v/>
      </c>
      <c r="F2115" t="str">
        <f>IF(All_Tasks!F2115="","",All_Tasks!F2115)</f>
        <v/>
      </c>
      <c r="G2115" t="str">
        <f>IF(All_Tasks!G2115="","",All_Tasks!G2115)</f>
        <v/>
      </c>
      <c r="H2115" s="231" t="str">
        <f>IF(All_Tasks!H2115="","",All_Tasks!H2115)</f>
        <v/>
      </c>
      <c r="I2115" t="str">
        <f>IF(All_Tasks!I2115="","",All_Tasks!I2115)</f>
        <v/>
      </c>
      <c r="J2115" t="str">
        <f>IF(All_Tasks!J2115="","",All_Tasks!J2115)</f>
        <v/>
      </c>
      <c r="K2115" t="str">
        <f>IF(All_Tasks!K2115="","",All_Tasks!K2115)</f>
        <v/>
      </c>
      <c r="L2115" s="231" t="str">
        <f>IF(All_Tasks!L2115="","",All_Tasks!L2115)</f>
        <v/>
      </c>
      <c r="M2115" t="str">
        <f>IF(All_Tasks!M2115="","",All_Tasks!M2115)</f>
        <v/>
      </c>
      <c r="N2115" t="str">
        <f>IF(All_Tasks!N2115="","",All_Tasks!N2115)</f>
        <v/>
      </c>
      <c r="O2115" t="str">
        <f>IF(All_Tasks!O2115="","",All_Tasks!O2115)</f>
        <v/>
      </c>
      <c r="P2115" s="181">
        <f>IF(All_Tasks!P2115="",0,All_Tasks!P2115)</f>
        <v>0</v>
      </c>
      <c r="Q2115" s="181">
        <f>IF(All_Tasks!Q2115="",0,All_Tasks!Q2115)</f>
        <v>0</v>
      </c>
      <c r="R2115" s="181">
        <f>IF(All_Tasks!R2115="",0,All_Tasks!R2115)</f>
        <v>0</v>
      </c>
      <c r="S2115" s="181" t="str">
        <f>IF(All_Tasks!S2115="","",All_Tasks!S2115)</f>
        <v/>
      </c>
      <c r="T2115" t="str">
        <f>IF(All_Tasks!T2115="","",All_Tasks!T2115)</f>
        <v/>
      </c>
      <c r="U2115" t="str">
        <f>IF(All_Tasks!U2115="","",All_Tasks!U2115)</f>
        <v/>
      </c>
      <c r="V2115">
        <f>IF(A2115="",0,IFERROR(MATCH(A2115,Scope_Labor_Rates!$A$6:$A$46,0)+5,0))</f>
        <v>0</v>
      </c>
      <c r="W2115" s="178">
        <f>IF(V2115&gt;0,INDEX(Scope_Labor_Rates!$C$6:$C$46,V2115-5),0)</f>
        <v>0</v>
      </c>
      <c r="X2115" s="178">
        <f>IF(V2115&gt;0,INDEX(Scope_Labor_Rates!$C$6:$C$46,V2115-5),0)</f>
        <v>0</v>
      </c>
      <c r="Y2115" s="180">
        <f>IF(V2115&gt;0,INDEX(Scope_Labor_Rates!$S$6:$S$46,V2115-5),0)</f>
        <v>0</v>
      </c>
      <c r="Z2115" s="180">
        <f>IF(V2115&gt;0,INDEX(Scope_Labor_Rates!$R$6:$R$46,V2115-5),1)</f>
        <v>1</v>
      </c>
      <c r="AA2115" s="231">
        <f t="shared" si="297"/>
        <v>0</v>
      </c>
      <c r="AB2115" t="str">
        <f t="shared" si="298"/>
        <v/>
      </c>
      <c r="AC2115" s="178" t="str">
        <f t="shared" si="299"/>
        <v/>
      </c>
      <c r="AD2115" s="181">
        <f t="shared" si="300"/>
        <v>0</v>
      </c>
      <c r="AE2115" s="178">
        <f>IF(V2115&gt;0,P2115*INDEX(Scope_Labor_Rates!$E$6:$E$46,V2115-5),0)</f>
        <v>0</v>
      </c>
      <c r="AF2115" s="181">
        <f>IF(V2115&gt;0,AE2115*INDEX(Scope_Labor_Rates!$D$6:$D$46,V2115-5)*AA2115,0)</f>
        <v>0</v>
      </c>
      <c r="AG2115" s="178">
        <f>IF(V2115&gt;0,P2115*INDEX(Scope_Labor_Rates!$G$6:$G$46,V2115-5),0)</f>
        <v>0</v>
      </c>
      <c r="AH2115" s="181">
        <f>IF(V2115&gt;0,AG2115*INDEX(Scope_Labor_Rates!$F$6:$F$46,V2115-5)*AA2115,0)</f>
        <v>0</v>
      </c>
      <c r="AI2115" s="178">
        <f>IF(V2115&gt;0,P2115*INDEX(Scope_Labor_Rates!$I$6:$I$46,V2115-5),0)</f>
        <v>0</v>
      </c>
      <c r="AJ2115" s="181">
        <f>IF(V2115&gt;0,AI2115*INDEX(Scope_Labor_Rates!$H$6:$H$46,V2115-5)*AA2115,0)</f>
        <v>0</v>
      </c>
      <c r="AK2115" s="178">
        <f>IF(V2115&gt;0,P2115*INDEX(Scope_Labor_Rates!$K$6:$K$46,V2115-5),0)</f>
        <v>0</v>
      </c>
      <c r="AL2115" s="181">
        <f>IF(V2115&gt;0,AK2115*INDEX(Scope_Labor_Rates!$J$6:$J$46,V2115-5)*AA2115,0)</f>
        <v>0</v>
      </c>
      <c r="AM2115" s="178">
        <f>IF(V2115&gt;0,P2115*INDEX(Scope_Labor_Rates!$M$6:$M$46,V2115-5),0)</f>
        <v>0</v>
      </c>
      <c r="AN2115" s="178">
        <f>IF(V2115&gt;0,AM2115*INDEX(Scope_Labor_Rates!$L$6:$L$46,V2115-5)*AA2115,0)</f>
        <v>0</v>
      </c>
      <c r="AO2115" s="178">
        <f>IF(V2115&gt;0,P2115*INDEX(Scope_Labor_Rates!$O$6:$O$46,V2115-5)*AA2115,0)</f>
        <v>0</v>
      </c>
      <c r="AP2115" s="181">
        <f>IF(V2115&gt;0,P2115*INDEX(Scope_Labor_Rates!$Q$6:$Q$46,V2115-5)*AA2115,0)</f>
        <v>0</v>
      </c>
      <c r="AQ2115" s="178">
        <f t="shared" si="301"/>
        <v>0</v>
      </c>
      <c r="AR2115" s="178">
        <f t="shared" si="302"/>
        <v>0</v>
      </c>
      <c r="AS2115" s="178">
        <f t="shared" si="303"/>
        <v>0</v>
      </c>
      <c r="AT2115" s="178">
        <f t="shared" si="304"/>
        <v>0</v>
      </c>
      <c r="AU2115">
        <f t="shared" si="305"/>
        <v>0</v>
      </c>
    </row>
    <row r="2116" spans="1:47">
      <c r="A2116" t="str">
        <f>IF(All_Tasks!A2116="","",All_Tasks!A2116)</f>
        <v/>
      </c>
      <c r="B2116" t="str">
        <f>IF(All_Tasks!B2116="","",All_Tasks!B2116)</f>
        <v/>
      </c>
      <c r="C2116" t="str">
        <f>IF(All_Tasks!C2116="","",All_Tasks!C2116)</f>
        <v/>
      </c>
      <c r="D2116" t="str">
        <f>IF(All_Tasks!D2116="","",All_Tasks!D2116)</f>
        <v/>
      </c>
      <c r="E2116" t="str">
        <f>IF(All_Tasks!V2116&lt;&gt;"",All_Tasks!V2116,IF(All_Tasks!E2116&lt;&gt;"",All_Tasks!E2116,""))</f>
        <v/>
      </c>
      <c r="F2116" t="str">
        <f>IF(All_Tasks!F2116="","",All_Tasks!F2116)</f>
        <v/>
      </c>
      <c r="G2116" t="str">
        <f>IF(All_Tasks!G2116="","",All_Tasks!G2116)</f>
        <v/>
      </c>
      <c r="H2116" s="231" t="str">
        <f>IF(All_Tasks!H2116="","",All_Tasks!H2116)</f>
        <v/>
      </c>
      <c r="I2116" t="str">
        <f>IF(All_Tasks!I2116="","",All_Tasks!I2116)</f>
        <v/>
      </c>
      <c r="J2116" t="str">
        <f>IF(All_Tasks!J2116="","",All_Tasks!J2116)</f>
        <v/>
      </c>
      <c r="K2116" t="str">
        <f>IF(All_Tasks!K2116="","",All_Tasks!K2116)</f>
        <v/>
      </c>
      <c r="L2116" s="231" t="str">
        <f>IF(All_Tasks!L2116="","",All_Tasks!L2116)</f>
        <v/>
      </c>
      <c r="M2116" t="str">
        <f>IF(All_Tasks!M2116="","",All_Tasks!M2116)</f>
        <v/>
      </c>
      <c r="N2116" t="str">
        <f>IF(All_Tasks!N2116="","",All_Tasks!N2116)</f>
        <v/>
      </c>
      <c r="O2116" t="str">
        <f>IF(All_Tasks!O2116="","",All_Tasks!O2116)</f>
        <v/>
      </c>
      <c r="P2116" s="181">
        <f>IF(All_Tasks!P2116="",0,All_Tasks!P2116)</f>
        <v>0</v>
      </c>
      <c r="Q2116" s="181">
        <f>IF(All_Tasks!Q2116="",0,All_Tasks!Q2116)</f>
        <v>0</v>
      </c>
      <c r="R2116" s="181">
        <f>IF(All_Tasks!R2116="",0,All_Tasks!R2116)</f>
        <v>0</v>
      </c>
      <c r="S2116" s="181" t="str">
        <f>IF(All_Tasks!S2116="","",All_Tasks!S2116)</f>
        <v/>
      </c>
      <c r="T2116" t="str">
        <f>IF(All_Tasks!T2116="","",All_Tasks!T2116)</f>
        <v/>
      </c>
      <c r="U2116" t="str">
        <f>IF(All_Tasks!U2116="","",All_Tasks!U2116)</f>
        <v/>
      </c>
      <c r="V2116">
        <f>IF(A2116="",0,IFERROR(MATCH(A2116,Scope_Labor_Rates!$A$6:$A$46,0)+5,0))</f>
        <v>0</v>
      </c>
      <c r="W2116" s="178">
        <f>IF(V2116&gt;0,INDEX(Scope_Labor_Rates!$C$6:$C$46,V2116-5),0)</f>
        <v>0</v>
      </c>
      <c r="X2116" s="178">
        <f>IF(V2116&gt;0,INDEX(Scope_Labor_Rates!$C$6:$C$46,V2116-5),0)</f>
        <v>0</v>
      </c>
      <c r="Y2116" s="180">
        <f>IF(V2116&gt;0,INDEX(Scope_Labor_Rates!$S$6:$S$46,V2116-5),0)</f>
        <v>0</v>
      </c>
      <c r="Z2116" s="180">
        <f>IF(V2116&gt;0,INDEX(Scope_Labor_Rates!$R$6:$R$46,V2116-5),1)</f>
        <v>1</v>
      </c>
      <c r="AA2116" s="231">
        <f t="shared" si="297"/>
        <v>0</v>
      </c>
      <c r="AB2116" t="str">
        <f t="shared" si="298"/>
        <v/>
      </c>
      <c r="AC2116" s="178" t="str">
        <f t="shared" si="299"/>
        <v/>
      </c>
      <c r="AD2116" s="181">
        <f t="shared" si="300"/>
        <v>0</v>
      </c>
      <c r="AE2116" s="178">
        <f>IF(V2116&gt;0,P2116*INDEX(Scope_Labor_Rates!$E$6:$E$46,V2116-5),0)</f>
        <v>0</v>
      </c>
      <c r="AF2116" s="181">
        <f>IF(V2116&gt;0,AE2116*INDEX(Scope_Labor_Rates!$D$6:$D$46,V2116-5)*AA2116,0)</f>
        <v>0</v>
      </c>
      <c r="AG2116" s="178">
        <f>IF(V2116&gt;0,P2116*INDEX(Scope_Labor_Rates!$G$6:$G$46,V2116-5),0)</f>
        <v>0</v>
      </c>
      <c r="AH2116" s="181">
        <f>IF(V2116&gt;0,AG2116*INDEX(Scope_Labor_Rates!$F$6:$F$46,V2116-5)*AA2116,0)</f>
        <v>0</v>
      </c>
      <c r="AI2116" s="178">
        <f>IF(V2116&gt;0,P2116*INDEX(Scope_Labor_Rates!$I$6:$I$46,V2116-5),0)</f>
        <v>0</v>
      </c>
      <c r="AJ2116" s="181">
        <f>IF(V2116&gt;0,AI2116*INDEX(Scope_Labor_Rates!$H$6:$H$46,V2116-5)*AA2116,0)</f>
        <v>0</v>
      </c>
      <c r="AK2116" s="178">
        <f>IF(V2116&gt;0,P2116*INDEX(Scope_Labor_Rates!$K$6:$K$46,V2116-5),0)</f>
        <v>0</v>
      </c>
      <c r="AL2116" s="181">
        <f>IF(V2116&gt;0,AK2116*INDEX(Scope_Labor_Rates!$J$6:$J$46,V2116-5)*AA2116,0)</f>
        <v>0</v>
      </c>
      <c r="AM2116" s="178">
        <f>IF(V2116&gt;0,P2116*INDEX(Scope_Labor_Rates!$M$6:$M$46,V2116-5),0)</f>
        <v>0</v>
      </c>
      <c r="AN2116" s="178">
        <f>IF(V2116&gt;0,AM2116*INDEX(Scope_Labor_Rates!$L$6:$L$46,V2116-5)*AA2116,0)</f>
        <v>0</v>
      </c>
      <c r="AO2116" s="178">
        <f>IF(V2116&gt;0,P2116*INDEX(Scope_Labor_Rates!$O$6:$O$46,V2116-5)*AA2116,0)</f>
        <v>0</v>
      </c>
      <c r="AP2116" s="181">
        <f>IF(V2116&gt;0,P2116*INDEX(Scope_Labor_Rates!$Q$6:$Q$46,V2116-5)*AA2116,0)</f>
        <v>0</v>
      </c>
      <c r="AQ2116" s="178">
        <f t="shared" si="301"/>
        <v>0</v>
      </c>
      <c r="AR2116" s="178">
        <f t="shared" si="302"/>
        <v>0</v>
      </c>
      <c r="AS2116" s="178">
        <f t="shared" si="303"/>
        <v>0</v>
      </c>
      <c r="AT2116" s="178">
        <f t="shared" si="304"/>
        <v>0</v>
      </c>
      <c r="AU2116">
        <f t="shared" si="305"/>
        <v>0</v>
      </c>
    </row>
    <row r="2117" spans="1:47">
      <c r="A2117" t="str">
        <f>IF(All_Tasks!A2117="","",All_Tasks!A2117)</f>
        <v/>
      </c>
      <c r="B2117" t="str">
        <f>IF(All_Tasks!B2117="","",All_Tasks!B2117)</f>
        <v/>
      </c>
      <c r="C2117" t="str">
        <f>IF(All_Tasks!C2117="","",All_Tasks!C2117)</f>
        <v/>
      </c>
      <c r="D2117" t="str">
        <f>IF(All_Tasks!D2117="","",All_Tasks!D2117)</f>
        <v/>
      </c>
      <c r="E2117" t="str">
        <f>IF(All_Tasks!V2117&lt;&gt;"",All_Tasks!V2117,IF(All_Tasks!E2117&lt;&gt;"",All_Tasks!E2117,""))</f>
        <v/>
      </c>
      <c r="F2117" t="str">
        <f>IF(All_Tasks!F2117="","",All_Tasks!F2117)</f>
        <v/>
      </c>
      <c r="G2117" t="str">
        <f>IF(All_Tasks!G2117="","",All_Tasks!G2117)</f>
        <v/>
      </c>
      <c r="H2117" s="231" t="str">
        <f>IF(All_Tasks!H2117="","",All_Tasks!H2117)</f>
        <v/>
      </c>
      <c r="I2117" t="str">
        <f>IF(All_Tasks!I2117="","",All_Tasks!I2117)</f>
        <v/>
      </c>
      <c r="J2117" t="str">
        <f>IF(All_Tasks!J2117="","",All_Tasks!J2117)</f>
        <v/>
      </c>
      <c r="K2117" t="str">
        <f>IF(All_Tasks!K2117="","",All_Tasks!K2117)</f>
        <v/>
      </c>
      <c r="L2117" s="231" t="str">
        <f>IF(All_Tasks!L2117="","",All_Tasks!L2117)</f>
        <v/>
      </c>
      <c r="M2117" t="str">
        <f>IF(All_Tasks!M2117="","",All_Tasks!M2117)</f>
        <v/>
      </c>
      <c r="N2117" t="str">
        <f>IF(All_Tasks!N2117="","",All_Tasks!N2117)</f>
        <v/>
      </c>
      <c r="O2117" t="str">
        <f>IF(All_Tasks!O2117="","",All_Tasks!O2117)</f>
        <v/>
      </c>
      <c r="P2117" s="181">
        <f>IF(All_Tasks!P2117="",0,All_Tasks!P2117)</f>
        <v>0</v>
      </c>
      <c r="Q2117" s="181">
        <f>IF(All_Tasks!Q2117="",0,All_Tasks!Q2117)</f>
        <v>0</v>
      </c>
      <c r="R2117" s="181">
        <f>IF(All_Tasks!R2117="",0,All_Tasks!R2117)</f>
        <v>0</v>
      </c>
      <c r="S2117" s="181" t="str">
        <f>IF(All_Tasks!S2117="","",All_Tasks!S2117)</f>
        <v/>
      </c>
      <c r="T2117" t="str">
        <f>IF(All_Tasks!T2117="","",All_Tasks!T2117)</f>
        <v/>
      </c>
      <c r="U2117" t="str">
        <f>IF(All_Tasks!U2117="","",All_Tasks!U2117)</f>
        <v/>
      </c>
      <c r="V2117">
        <f>IF(A2117="",0,IFERROR(MATCH(A2117,Scope_Labor_Rates!$A$6:$A$46,0)+5,0))</f>
        <v>0</v>
      </c>
      <c r="W2117" s="178">
        <f>IF(V2117&gt;0,INDEX(Scope_Labor_Rates!$C$6:$C$46,V2117-5),0)</f>
        <v>0</v>
      </c>
      <c r="X2117" s="178">
        <f>IF(V2117&gt;0,INDEX(Scope_Labor_Rates!$C$6:$C$46,V2117-5),0)</f>
        <v>0</v>
      </c>
      <c r="Y2117" s="180">
        <f>IF(V2117&gt;0,INDEX(Scope_Labor_Rates!$S$6:$S$46,V2117-5),0)</f>
        <v>0</v>
      </c>
      <c r="Z2117" s="180">
        <f>IF(V2117&gt;0,INDEX(Scope_Labor_Rates!$R$6:$R$46,V2117-5),1)</f>
        <v>1</v>
      </c>
      <c r="AA2117" s="231">
        <f t="shared" si="297"/>
        <v>0</v>
      </c>
      <c r="AB2117" t="str">
        <f t="shared" si="298"/>
        <v/>
      </c>
      <c r="AC2117" s="178" t="str">
        <f t="shared" si="299"/>
        <v/>
      </c>
      <c r="AD2117" s="181">
        <f t="shared" si="300"/>
        <v>0</v>
      </c>
      <c r="AE2117" s="178">
        <f>IF(V2117&gt;0,P2117*INDEX(Scope_Labor_Rates!$E$6:$E$46,V2117-5),0)</f>
        <v>0</v>
      </c>
      <c r="AF2117" s="181">
        <f>IF(V2117&gt;0,AE2117*INDEX(Scope_Labor_Rates!$D$6:$D$46,V2117-5)*AA2117,0)</f>
        <v>0</v>
      </c>
      <c r="AG2117" s="178">
        <f>IF(V2117&gt;0,P2117*INDEX(Scope_Labor_Rates!$G$6:$G$46,V2117-5),0)</f>
        <v>0</v>
      </c>
      <c r="AH2117" s="181">
        <f>IF(V2117&gt;0,AG2117*INDEX(Scope_Labor_Rates!$F$6:$F$46,V2117-5)*AA2117,0)</f>
        <v>0</v>
      </c>
      <c r="AI2117" s="178">
        <f>IF(V2117&gt;0,P2117*INDEX(Scope_Labor_Rates!$I$6:$I$46,V2117-5),0)</f>
        <v>0</v>
      </c>
      <c r="AJ2117" s="181">
        <f>IF(V2117&gt;0,AI2117*INDEX(Scope_Labor_Rates!$H$6:$H$46,V2117-5)*AA2117,0)</f>
        <v>0</v>
      </c>
      <c r="AK2117" s="178">
        <f>IF(V2117&gt;0,P2117*INDEX(Scope_Labor_Rates!$K$6:$K$46,V2117-5),0)</f>
        <v>0</v>
      </c>
      <c r="AL2117" s="181">
        <f>IF(V2117&gt;0,AK2117*INDEX(Scope_Labor_Rates!$J$6:$J$46,V2117-5)*AA2117,0)</f>
        <v>0</v>
      </c>
      <c r="AM2117" s="178">
        <f>IF(V2117&gt;0,P2117*INDEX(Scope_Labor_Rates!$M$6:$M$46,V2117-5),0)</f>
        <v>0</v>
      </c>
      <c r="AN2117" s="178">
        <f>IF(V2117&gt;0,AM2117*INDEX(Scope_Labor_Rates!$L$6:$L$46,V2117-5)*AA2117,0)</f>
        <v>0</v>
      </c>
      <c r="AO2117" s="178">
        <f>IF(V2117&gt;0,P2117*INDEX(Scope_Labor_Rates!$O$6:$O$46,V2117-5)*AA2117,0)</f>
        <v>0</v>
      </c>
      <c r="AP2117" s="181">
        <f>IF(V2117&gt;0,P2117*INDEX(Scope_Labor_Rates!$Q$6:$Q$46,V2117-5)*AA2117,0)</f>
        <v>0</v>
      </c>
      <c r="AQ2117" s="178">
        <f t="shared" si="301"/>
        <v>0</v>
      </c>
      <c r="AR2117" s="178">
        <f t="shared" si="302"/>
        <v>0</v>
      </c>
      <c r="AS2117" s="178">
        <f t="shared" si="303"/>
        <v>0</v>
      </c>
      <c r="AT2117" s="178">
        <f t="shared" si="304"/>
        <v>0</v>
      </c>
      <c r="AU2117">
        <f t="shared" si="305"/>
        <v>0</v>
      </c>
    </row>
    <row r="2118" spans="1:47">
      <c r="A2118" t="str">
        <f>IF(All_Tasks!A2118="","",All_Tasks!A2118)</f>
        <v/>
      </c>
      <c r="B2118" t="str">
        <f>IF(All_Tasks!B2118="","",All_Tasks!B2118)</f>
        <v/>
      </c>
      <c r="C2118" t="str">
        <f>IF(All_Tasks!C2118="","",All_Tasks!C2118)</f>
        <v/>
      </c>
      <c r="D2118" t="str">
        <f>IF(All_Tasks!D2118="","",All_Tasks!D2118)</f>
        <v/>
      </c>
      <c r="E2118" t="str">
        <f>IF(All_Tasks!V2118&lt;&gt;"",All_Tasks!V2118,IF(All_Tasks!E2118&lt;&gt;"",All_Tasks!E2118,""))</f>
        <v/>
      </c>
      <c r="F2118" t="str">
        <f>IF(All_Tasks!F2118="","",All_Tasks!F2118)</f>
        <v/>
      </c>
      <c r="G2118" t="str">
        <f>IF(All_Tasks!G2118="","",All_Tasks!G2118)</f>
        <v/>
      </c>
      <c r="H2118" s="231" t="str">
        <f>IF(All_Tasks!H2118="","",All_Tasks!H2118)</f>
        <v/>
      </c>
      <c r="I2118" t="str">
        <f>IF(All_Tasks!I2118="","",All_Tasks!I2118)</f>
        <v/>
      </c>
      <c r="J2118" t="str">
        <f>IF(All_Tasks!J2118="","",All_Tasks!J2118)</f>
        <v/>
      </c>
      <c r="K2118" t="str">
        <f>IF(All_Tasks!K2118="","",All_Tasks!K2118)</f>
        <v/>
      </c>
      <c r="L2118" s="231" t="str">
        <f>IF(All_Tasks!L2118="","",All_Tasks!L2118)</f>
        <v/>
      </c>
      <c r="M2118" t="str">
        <f>IF(All_Tasks!M2118="","",All_Tasks!M2118)</f>
        <v/>
      </c>
      <c r="N2118" t="str">
        <f>IF(All_Tasks!N2118="","",All_Tasks!N2118)</f>
        <v/>
      </c>
      <c r="O2118" t="str">
        <f>IF(All_Tasks!O2118="","",All_Tasks!O2118)</f>
        <v/>
      </c>
      <c r="P2118" s="181">
        <f>IF(All_Tasks!P2118="",0,All_Tasks!P2118)</f>
        <v>0</v>
      </c>
      <c r="Q2118" s="181">
        <f>IF(All_Tasks!Q2118="",0,All_Tasks!Q2118)</f>
        <v>0</v>
      </c>
      <c r="R2118" s="181">
        <f>IF(All_Tasks!R2118="",0,All_Tasks!R2118)</f>
        <v>0</v>
      </c>
      <c r="S2118" s="181" t="str">
        <f>IF(All_Tasks!S2118="","",All_Tasks!S2118)</f>
        <v/>
      </c>
      <c r="T2118" t="str">
        <f>IF(All_Tasks!T2118="","",All_Tasks!T2118)</f>
        <v/>
      </c>
      <c r="U2118" t="str">
        <f>IF(All_Tasks!U2118="","",All_Tasks!U2118)</f>
        <v/>
      </c>
      <c r="V2118">
        <f>IF(A2118="",0,IFERROR(MATCH(A2118,Scope_Labor_Rates!$A$6:$A$46,0)+5,0))</f>
        <v>0</v>
      </c>
      <c r="W2118" s="178">
        <f>IF(V2118&gt;0,INDEX(Scope_Labor_Rates!$C$6:$C$46,V2118-5),0)</f>
        <v>0</v>
      </c>
      <c r="X2118" s="178">
        <f>IF(V2118&gt;0,INDEX(Scope_Labor_Rates!$C$6:$C$46,V2118-5),0)</f>
        <v>0</v>
      </c>
      <c r="Y2118" s="180">
        <f>IF(V2118&gt;0,INDEX(Scope_Labor_Rates!$S$6:$S$46,V2118-5),0)</f>
        <v>0</v>
      </c>
      <c r="Z2118" s="180">
        <f>IF(V2118&gt;0,INDEX(Scope_Labor_Rates!$R$6:$R$46,V2118-5),1)</f>
        <v>1</v>
      </c>
      <c r="AA2118" s="231">
        <f t="shared" si="297"/>
        <v>0</v>
      </c>
      <c r="AB2118" t="str">
        <f t="shared" si="298"/>
        <v/>
      </c>
      <c r="AC2118" s="178" t="str">
        <f t="shared" si="299"/>
        <v/>
      </c>
      <c r="AD2118" s="181">
        <f t="shared" si="300"/>
        <v>0</v>
      </c>
      <c r="AE2118" s="178">
        <f>IF(V2118&gt;0,P2118*INDEX(Scope_Labor_Rates!$E$6:$E$46,V2118-5),0)</f>
        <v>0</v>
      </c>
      <c r="AF2118" s="181">
        <f>IF(V2118&gt;0,AE2118*INDEX(Scope_Labor_Rates!$D$6:$D$46,V2118-5)*AA2118,0)</f>
        <v>0</v>
      </c>
      <c r="AG2118" s="178">
        <f>IF(V2118&gt;0,P2118*INDEX(Scope_Labor_Rates!$G$6:$G$46,V2118-5),0)</f>
        <v>0</v>
      </c>
      <c r="AH2118" s="181">
        <f>IF(V2118&gt;0,AG2118*INDEX(Scope_Labor_Rates!$F$6:$F$46,V2118-5)*AA2118,0)</f>
        <v>0</v>
      </c>
      <c r="AI2118" s="178">
        <f>IF(V2118&gt;0,P2118*INDEX(Scope_Labor_Rates!$I$6:$I$46,V2118-5),0)</f>
        <v>0</v>
      </c>
      <c r="AJ2118" s="181">
        <f>IF(V2118&gt;0,AI2118*INDEX(Scope_Labor_Rates!$H$6:$H$46,V2118-5)*AA2118,0)</f>
        <v>0</v>
      </c>
      <c r="AK2118" s="178">
        <f>IF(V2118&gt;0,P2118*INDEX(Scope_Labor_Rates!$K$6:$K$46,V2118-5),0)</f>
        <v>0</v>
      </c>
      <c r="AL2118" s="181">
        <f>IF(V2118&gt;0,AK2118*INDEX(Scope_Labor_Rates!$J$6:$J$46,V2118-5)*AA2118,0)</f>
        <v>0</v>
      </c>
      <c r="AM2118" s="178">
        <f>IF(V2118&gt;0,P2118*INDEX(Scope_Labor_Rates!$M$6:$M$46,V2118-5),0)</f>
        <v>0</v>
      </c>
      <c r="AN2118" s="178">
        <f>IF(V2118&gt;0,AM2118*INDEX(Scope_Labor_Rates!$L$6:$L$46,V2118-5)*AA2118,0)</f>
        <v>0</v>
      </c>
      <c r="AO2118" s="178">
        <f>IF(V2118&gt;0,P2118*INDEX(Scope_Labor_Rates!$O$6:$O$46,V2118-5)*AA2118,0)</f>
        <v>0</v>
      </c>
      <c r="AP2118" s="181">
        <f>IF(V2118&gt;0,P2118*INDEX(Scope_Labor_Rates!$Q$6:$Q$46,V2118-5)*AA2118,0)</f>
        <v>0</v>
      </c>
      <c r="AQ2118" s="178">
        <f t="shared" si="301"/>
        <v>0</v>
      </c>
      <c r="AR2118" s="178">
        <f t="shared" si="302"/>
        <v>0</v>
      </c>
      <c r="AS2118" s="178">
        <f t="shared" si="303"/>
        <v>0</v>
      </c>
      <c r="AT2118" s="178">
        <f t="shared" si="304"/>
        <v>0</v>
      </c>
      <c r="AU2118">
        <f t="shared" si="305"/>
        <v>0</v>
      </c>
    </row>
    <row r="2119" spans="1:47">
      <c r="A2119" t="str">
        <f>IF(All_Tasks!A2119="","",All_Tasks!A2119)</f>
        <v/>
      </c>
      <c r="B2119" t="str">
        <f>IF(All_Tasks!B2119="","",All_Tasks!B2119)</f>
        <v/>
      </c>
      <c r="C2119" t="str">
        <f>IF(All_Tasks!C2119="","",All_Tasks!C2119)</f>
        <v/>
      </c>
      <c r="D2119" t="str">
        <f>IF(All_Tasks!D2119="","",All_Tasks!D2119)</f>
        <v/>
      </c>
      <c r="E2119" t="str">
        <f>IF(All_Tasks!V2119&lt;&gt;"",All_Tasks!V2119,IF(All_Tasks!E2119&lt;&gt;"",All_Tasks!E2119,""))</f>
        <v/>
      </c>
      <c r="F2119" t="str">
        <f>IF(All_Tasks!F2119="","",All_Tasks!F2119)</f>
        <v/>
      </c>
      <c r="G2119" t="str">
        <f>IF(All_Tasks!G2119="","",All_Tasks!G2119)</f>
        <v/>
      </c>
      <c r="H2119" s="231" t="str">
        <f>IF(All_Tasks!H2119="","",All_Tasks!H2119)</f>
        <v/>
      </c>
      <c r="I2119" t="str">
        <f>IF(All_Tasks!I2119="","",All_Tasks!I2119)</f>
        <v/>
      </c>
      <c r="J2119" t="str">
        <f>IF(All_Tasks!J2119="","",All_Tasks!J2119)</f>
        <v/>
      </c>
      <c r="K2119" t="str">
        <f>IF(All_Tasks!K2119="","",All_Tasks!K2119)</f>
        <v/>
      </c>
      <c r="L2119" s="231" t="str">
        <f>IF(All_Tasks!L2119="","",All_Tasks!L2119)</f>
        <v/>
      </c>
      <c r="M2119" t="str">
        <f>IF(All_Tasks!M2119="","",All_Tasks!M2119)</f>
        <v/>
      </c>
      <c r="N2119" t="str">
        <f>IF(All_Tasks!N2119="","",All_Tasks!N2119)</f>
        <v/>
      </c>
      <c r="O2119" t="str">
        <f>IF(All_Tasks!O2119="","",All_Tasks!O2119)</f>
        <v/>
      </c>
      <c r="P2119" s="181">
        <f>IF(All_Tasks!P2119="",0,All_Tasks!P2119)</f>
        <v>0</v>
      </c>
      <c r="Q2119" s="181">
        <f>IF(All_Tasks!Q2119="",0,All_Tasks!Q2119)</f>
        <v>0</v>
      </c>
      <c r="R2119" s="181">
        <f>IF(All_Tasks!R2119="",0,All_Tasks!R2119)</f>
        <v>0</v>
      </c>
      <c r="S2119" s="181" t="str">
        <f>IF(All_Tasks!S2119="","",All_Tasks!S2119)</f>
        <v/>
      </c>
      <c r="T2119" t="str">
        <f>IF(All_Tasks!T2119="","",All_Tasks!T2119)</f>
        <v/>
      </c>
      <c r="U2119" t="str">
        <f>IF(All_Tasks!U2119="","",All_Tasks!U2119)</f>
        <v/>
      </c>
      <c r="V2119">
        <f>IF(A2119="",0,IFERROR(MATCH(A2119,Scope_Labor_Rates!$A$6:$A$46,0)+5,0))</f>
        <v>0</v>
      </c>
      <c r="W2119" s="178">
        <f>IF(V2119&gt;0,INDEX(Scope_Labor_Rates!$C$6:$C$46,V2119-5),0)</f>
        <v>0</v>
      </c>
      <c r="X2119" s="178">
        <f>IF(V2119&gt;0,INDEX(Scope_Labor_Rates!$C$6:$C$46,V2119-5),0)</f>
        <v>0</v>
      </c>
      <c r="Y2119" s="180">
        <f>IF(V2119&gt;0,INDEX(Scope_Labor_Rates!$S$6:$S$46,V2119-5),0)</f>
        <v>0</v>
      </c>
      <c r="Z2119" s="180">
        <f>IF(V2119&gt;0,INDEX(Scope_Labor_Rates!$R$6:$R$46,V2119-5),1)</f>
        <v>1</v>
      </c>
      <c r="AA2119" s="231">
        <f t="shared" si="297"/>
        <v>0</v>
      </c>
      <c r="AB2119" t="str">
        <f t="shared" si="298"/>
        <v/>
      </c>
      <c r="AC2119" s="178" t="str">
        <f t="shared" si="299"/>
        <v/>
      </c>
      <c r="AD2119" s="181">
        <f t="shared" si="300"/>
        <v>0</v>
      </c>
      <c r="AE2119" s="178">
        <f>IF(V2119&gt;0,P2119*INDEX(Scope_Labor_Rates!$E$6:$E$46,V2119-5),0)</f>
        <v>0</v>
      </c>
      <c r="AF2119" s="181">
        <f>IF(V2119&gt;0,AE2119*INDEX(Scope_Labor_Rates!$D$6:$D$46,V2119-5)*AA2119,0)</f>
        <v>0</v>
      </c>
      <c r="AG2119" s="178">
        <f>IF(V2119&gt;0,P2119*INDEX(Scope_Labor_Rates!$G$6:$G$46,V2119-5),0)</f>
        <v>0</v>
      </c>
      <c r="AH2119" s="181">
        <f>IF(V2119&gt;0,AG2119*INDEX(Scope_Labor_Rates!$F$6:$F$46,V2119-5)*AA2119,0)</f>
        <v>0</v>
      </c>
      <c r="AI2119" s="178">
        <f>IF(V2119&gt;0,P2119*INDEX(Scope_Labor_Rates!$I$6:$I$46,V2119-5),0)</f>
        <v>0</v>
      </c>
      <c r="AJ2119" s="181">
        <f>IF(V2119&gt;0,AI2119*INDEX(Scope_Labor_Rates!$H$6:$H$46,V2119-5)*AA2119,0)</f>
        <v>0</v>
      </c>
      <c r="AK2119" s="178">
        <f>IF(V2119&gt;0,P2119*INDEX(Scope_Labor_Rates!$K$6:$K$46,V2119-5),0)</f>
        <v>0</v>
      </c>
      <c r="AL2119" s="181">
        <f>IF(V2119&gt;0,AK2119*INDEX(Scope_Labor_Rates!$J$6:$J$46,V2119-5)*AA2119,0)</f>
        <v>0</v>
      </c>
      <c r="AM2119" s="178">
        <f>IF(V2119&gt;0,P2119*INDEX(Scope_Labor_Rates!$M$6:$M$46,V2119-5),0)</f>
        <v>0</v>
      </c>
      <c r="AN2119" s="178">
        <f>IF(V2119&gt;0,AM2119*INDEX(Scope_Labor_Rates!$L$6:$L$46,V2119-5)*AA2119,0)</f>
        <v>0</v>
      </c>
      <c r="AO2119" s="178">
        <f>IF(V2119&gt;0,P2119*INDEX(Scope_Labor_Rates!$O$6:$O$46,V2119-5)*AA2119,0)</f>
        <v>0</v>
      </c>
      <c r="AP2119" s="181">
        <f>IF(V2119&gt;0,P2119*INDEX(Scope_Labor_Rates!$Q$6:$Q$46,V2119-5)*AA2119,0)</f>
        <v>0</v>
      </c>
      <c r="AQ2119" s="178">
        <f t="shared" si="301"/>
        <v>0</v>
      </c>
      <c r="AR2119" s="178">
        <f t="shared" si="302"/>
        <v>0</v>
      </c>
      <c r="AS2119" s="178">
        <f t="shared" si="303"/>
        <v>0</v>
      </c>
      <c r="AT2119" s="178">
        <f t="shared" si="304"/>
        <v>0</v>
      </c>
      <c r="AU2119">
        <f t="shared" si="305"/>
        <v>0</v>
      </c>
    </row>
    <row r="2120" spans="1:47">
      <c r="A2120" t="str">
        <f>IF(All_Tasks!A2120="","",All_Tasks!A2120)</f>
        <v/>
      </c>
      <c r="B2120" t="str">
        <f>IF(All_Tasks!B2120="","",All_Tasks!B2120)</f>
        <v/>
      </c>
      <c r="C2120" t="str">
        <f>IF(All_Tasks!C2120="","",All_Tasks!C2120)</f>
        <v/>
      </c>
      <c r="D2120" t="str">
        <f>IF(All_Tasks!D2120="","",All_Tasks!D2120)</f>
        <v/>
      </c>
      <c r="E2120" t="str">
        <f>IF(All_Tasks!V2120&lt;&gt;"",All_Tasks!V2120,IF(All_Tasks!E2120&lt;&gt;"",All_Tasks!E2120,""))</f>
        <v/>
      </c>
      <c r="F2120" t="str">
        <f>IF(All_Tasks!F2120="","",All_Tasks!F2120)</f>
        <v/>
      </c>
      <c r="G2120" t="str">
        <f>IF(All_Tasks!G2120="","",All_Tasks!G2120)</f>
        <v/>
      </c>
      <c r="H2120" s="231" t="str">
        <f>IF(All_Tasks!H2120="","",All_Tasks!H2120)</f>
        <v/>
      </c>
      <c r="I2120" t="str">
        <f>IF(All_Tasks!I2120="","",All_Tasks!I2120)</f>
        <v/>
      </c>
      <c r="J2120" t="str">
        <f>IF(All_Tasks!J2120="","",All_Tasks!J2120)</f>
        <v/>
      </c>
      <c r="K2120" t="str">
        <f>IF(All_Tasks!K2120="","",All_Tasks!K2120)</f>
        <v/>
      </c>
      <c r="L2120" s="231" t="str">
        <f>IF(All_Tasks!L2120="","",All_Tasks!L2120)</f>
        <v/>
      </c>
      <c r="M2120" t="str">
        <f>IF(All_Tasks!M2120="","",All_Tasks!M2120)</f>
        <v/>
      </c>
      <c r="N2120" t="str">
        <f>IF(All_Tasks!N2120="","",All_Tasks!N2120)</f>
        <v/>
      </c>
      <c r="O2120" t="str">
        <f>IF(All_Tasks!O2120="","",All_Tasks!O2120)</f>
        <v/>
      </c>
      <c r="P2120" s="181">
        <f>IF(All_Tasks!P2120="",0,All_Tasks!P2120)</f>
        <v>0</v>
      </c>
      <c r="Q2120" s="181">
        <f>IF(All_Tasks!Q2120="",0,All_Tasks!Q2120)</f>
        <v>0</v>
      </c>
      <c r="R2120" s="181">
        <f>IF(All_Tasks!R2120="",0,All_Tasks!R2120)</f>
        <v>0</v>
      </c>
      <c r="S2120" s="181" t="str">
        <f>IF(All_Tasks!S2120="","",All_Tasks!S2120)</f>
        <v/>
      </c>
      <c r="T2120" t="str">
        <f>IF(All_Tasks!T2120="","",All_Tasks!T2120)</f>
        <v/>
      </c>
      <c r="U2120" t="str">
        <f>IF(All_Tasks!U2120="","",All_Tasks!U2120)</f>
        <v/>
      </c>
      <c r="V2120">
        <f>IF(A2120="",0,IFERROR(MATCH(A2120,Scope_Labor_Rates!$A$6:$A$46,0)+5,0))</f>
        <v>0</v>
      </c>
      <c r="W2120" s="178">
        <f>IF(V2120&gt;0,INDEX(Scope_Labor_Rates!$C$6:$C$46,V2120-5),0)</f>
        <v>0</v>
      </c>
      <c r="X2120" s="178">
        <f>IF(V2120&gt;0,INDEX(Scope_Labor_Rates!$C$6:$C$46,V2120-5),0)</f>
        <v>0</v>
      </c>
      <c r="Y2120" s="180">
        <f>IF(V2120&gt;0,INDEX(Scope_Labor_Rates!$S$6:$S$46,V2120-5),0)</f>
        <v>0</v>
      </c>
      <c r="Z2120" s="180">
        <f>IF(V2120&gt;0,INDEX(Scope_Labor_Rates!$R$6:$R$46,V2120-5),1)</f>
        <v>1</v>
      </c>
      <c r="AA2120" s="231">
        <f t="shared" si="297"/>
        <v>0</v>
      </c>
      <c r="AB2120" t="str">
        <f t="shared" si="298"/>
        <v/>
      </c>
      <c r="AC2120" s="178" t="str">
        <f t="shared" si="299"/>
        <v/>
      </c>
      <c r="AD2120" s="181">
        <f t="shared" si="300"/>
        <v>0</v>
      </c>
      <c r="AE2120" s="178">
        <f>IF(V2120&gt;0,P2120*INDEX(Scope_Labor_Rates!$E$6:$E$46,V2120-5),0)</f>
        <v>0</v>
      </c>
      <c r="AF2120" s="181">
        <f>IF(V2120&gt;0,AE2120*INDEX(Scope_Labor_Rates!$D$6:$D$46,V2120-5)*AA2120,0)</f>
        <v>0</v>
      </c>
      <c r="AG2120" s="178">
        <f>IF(V2120&gt;0,P2120*INDEX(Scope_Labor_Rates!$G$6:$G$46,V2120-5),0)</f>
        <v>0</v>
      </c>
      <c r="AH2120" s="181">
        <f>IF(V2120&gt;0,AG2120*INDEX(Scope_Labor_Rates!$F$6:$F$46,V2120-5)*AA2120,0)</f>
        <v>0</v>
      </c>
      <c r="AI2120" s="178">
        <f>IF(V2120&gt;0,P2120*INDEX(Scope_Labor_Rates!$I$6:$I$46,V2120-5),0)</f>
        <v>0</v>
      </c>
      <c r="AJ2120" s="181">
        <f>IF(V2120&gt;0,AI2120*INDEX(Scope_Labor_Rates!$H$6:$H$46,V2120-5)*AA2120,0)</f>
        <v>0</v>
      </c>
      <c r="AK2120" s="178">
        <f>IF(V2120&gt;0,P2120*INDEX(Scope_Labor_Rates!$K$6:$K$46,V2120-5),0)</f>
        <v>0</v>
      </c>
      <c r="AL2120" s="181">
        <f>IF(V2120&gt;0,AK2120*INDEX(Scope_Labor_Rates!$J$6:$J$46,V2120-5)*AA2120,0)</f>
        <v>0</v>
      </c>
      <c r="AM2120" s="178">
        <f>IF(V2120&gt;0,P2120*INDEX(Scope_Labor_Rates!$M$6:$M$46,V2120-5),0)</f>
        <v>0</v>
      </c>
      <c r="AN2120" s="178">
        <f>IF(V2120&gt;0,AM2120*INDEX(Scope_Labor_Rates!$L$6:$L$46,V2120-5)*AA2120,0)</f>
        <v>0</v>
      </c>
      <c r="AO2120" s="178">
        <f>IF(V2120&gt;0,P2120*INDEX(Scope_Labor_Rates!$O$6:$O$46,V2120-5)*AA2120,0)</f>
        <v>0</v>
      </c>
      <c r="AP2120" s="181">
        <f>IF(V2120&gt;0,P2120*INDEX(Scope_Labor_Rates!$Q$6:$Q$46,V2120-5)*AA2120,0)</f>
        <v>0</v>
      </c>
      <c r="AQ2120" s="178">
        <f t="shared" si="301"/>
        <v>0</v>
      </c>
      <c r="AR2120" s="178">
        <f t="shared" si="302"/>
        <v>0</v>
      </c>
      <c r="AS2120" s="178">
        <f t="shared" si="303"/>
        <v>0</v>
      </c>
      <c r="AT2120" s="178">
        <f t="shared" si="304"/>
        <v>0</v>
      </c>
      <c r="AU2120">
        <f t="shared" si="305"/>
        <v>0</v>
      </c>
    </row>
    <row r="2121" spans="1:47">
      <c r="A2121" t="str">
        <f>IF(All_Tasks!A2121="","",All_Tasks!A2121)</f>
        <v/>
      </c>
      <c r="B2121" t="str">
        <f>IF(All_Tasks!B2121="","",All_Tasks!B2121)</f>
        <v/>
      </c>
      <c r="C2121" t="str">
        <f>IF(All_Tasks!C2121="","",All_Tasks!C2121)</f>
        <v/>
      </c>
      <c r="D2121" t="str">
        <f>IF(All_Tasks!D2121="","",All_Tasks!D2121)</f>
        <v/>
      </c>
      <c r="E2121" t="str">
        <f>IF(All_Tasks!V2121&lt;&gt;"",All_Tasks!V2121,IF(All_Tasks!E2121&lt;&gt;"",All_Tasks!E2121,""))</f>
        <v/>
      </c>
      <c r="F2121" t="str">
        <f>IF(All_Tasks!F2121="","",All_Tasks!F2121)</f>
        <v/>
      </c>
      <c r="G2121" t="str">
        <f>IF(All_Tasks!G2121="","",All_Tasks!G2121)</f>
        <v/>
      </c>
      <c r="H2121" s="231" t="str">
        <f>IF(All_Tasks!H2121="","",All_Tasks!H2121)</f>
        <v/>
      </c>
      <c r="I2121" t="str">
        <f>IF(All_Tasks!I2121="","",All_Tasks!I2121)</f>
        <v/>
      </c>
      <c r="J2121" t="str">
        <f>IF(All_Tasks!J2121="","",All_Tasks!J2121)</f>
        <v/>
      </c>
      <c r="K2121" t="str">
        <f>IF(All_Tasks!K2121="","",All_Tasks!K2121)</f>
        <v/>
      </c>
      <c r="L2121" s="231" t="str">
        <f>IF(All_Tasks!L2121="","",All_Tasks!L2121)</f>
        <v/>
      </c>
      <c r="M2121" t="str">
        <f>IF(All_Tasks!M2121="","",All_Tasks!M2121)</f>
        <v/>
      </c>
      <c r="N2121" t="str">
        <f>IF(All_Tasks!N2121="","",All_Tasks!N2121)</f>
        <v/>
      </c>
      <c r="O2121" t="str">
        <f>IF(All_Tasks!O2121="","",All_Tasks!O2121)</f>
        <v/>
      </c>
      <c r="P2121" s="181">
        <f>IF(All_Tasks!P2121="",0,All_Tasks!P2121)</f>
        <v>0</v>
      </c>
      <c r="Q2121" s="181">
        <f>IF(All_Tasks!Q2121="",0,All_Tasks!Q2121)</f>
        <v>0</v>
      </c>
      <c r="R2121" s="181">
        <f>IF(All_Tasks!R2121="",0,All_Tasks!R2121)</f>
        <v>0</v>
      </c>
      <c r="S2121" s="181" t="str">
        <f>IF(All_Tasks!S2121="","",All_Tasks!S2121)</f>
        <v/>
      </c>
      <c r="T2121" t="str">
        <f>IF(All_Tasks!T2121="","",All_Tasks!T2121)</f>
        <v/>
      </c>
      <c r="U2121" t="str">
        <f>IF(All_Tasks!U2121="","",All_Tasks!U2121)</f>
        <v/>
      </c>
      <c r="V2121">
        <f>IF(A2121="",0,IFERROR(MATCH(A2121,Scope_Labor_Rates!$A$6:$A$46,0)+5,0))</f>
        <v>0</v>
      </c>
      <c r="W2121" s="178">
        <f>IF(V2121&gt;0,INDEX(Scope_Labor_Rates!$C$6:$C$46,V2121-5),0)</f>
        <v>0</v>
      </c>
      <c r="X2121" s="178">
        <f>IF(V2121&gt;0,INDEX(Scope_Labor_Rates!$C$6:$C$46,V2121-5),0)</f>
        <v>0</v>
      </c>
      <c r="Y2121" s="180">
        <f>IF(V2121&gt;0,INDEX(Scope_Labor_Rates!$S$6:$S$46,V2121-5),0)</f>
        <v>0</v>
      </c>
      <c r="Z2121" s="180">
        <f>IF(V2121&gt;0,INDEX(Scope_Labor_Rates!$R$6:$R$46,V2121-5),1)</f>
        <v>1</v>
      </c>
      <c r="AA2121" s="231">
        <f t="shared" si="297"/>
        <v>0</v>
      </c>
      <c r="AB2121" t="str">
        <f t="shared" si="298"/>
        <v/>
      </c>
      <c r="AC2121" s="178" t="str">
        <f t="shared" si="299"/>
        <v/>
      </c>
      <c r="AD2121" s="181">
        <f t="shared" si="300"/>
        <v>0</v>
      </c>
      <c r="AE2121" s="178">
        <f>IF(V2121&gt;0,P2121*INDEX(Scope_Labor_Rates!$E$6:$E$46,V2121-5),0)</f>
        <v>0</v>
      </c>
      <c r="AF2121" s="181">
        <f>IF(V2121&gt;0,AE2121*INDEX(Scope_Labor_Rates!$D$6:$D$46,V2121-5)*AA2121,0)</f>
        <v>0</v>
      </c>
      <c r="AG2121" s="178">
        <f>IF(V2121&gt;0,P2121*INDEX(Scope_Labor_Rates!$G$6:$G$46,V2121-5),0)</f>
        <v>0</v>
      </c>
      <c r="AH2121" s="181">
        <f>IF(V2121&gt;0,AG2121*INDEX(Scope_Labor_Rates!$F$6:$F$46,V2121-5)*AA2121,0)</f>
        <v>0</v>
      </c>
      <c r="AI2121" s="178">
        <f>IF(V2121&gt;0,P2121*INDEX(Scope_Labor_Rates!$I$6:$I$46,V2121-5),0)</f>
        <v>0</v>
      </c>
      <c r="AJ2121" s="181">
        <f>IF(V2121&gt;0,AI2121*INDEX(Scope_Labor_Rates!$H$6:$H$46,V2121-5)*AA2121,0)</f>
        <v>0</v>
      </c>
      <c r="AK2121" s="178">
        <f>IF(V2121&gt;0,P2121*INDEX(Scope_Labor_Rates!$K$6:$K$46,V2121-5),0)</f>
        <v>0</v>
      </c>
      <c r="AL2121" s="181">
        <f>IF(V2121&gt;0,AK2121*INDEX(Scope_Labor_Rates!$J$6:$J$46,V2121-5)*AA2121,0)</f>
        <v>0</v>
      </c>
      <c r="AM2121" s="178">
        <f>IF(V2121&gt;0,P2121*INDEX(Scope_Labor_Rates!$M$6:$M$46,V2121-5),0)</f>
        <v>0</v>
      </c>
      <c r="AN2121" s="178">
        <f>IF(V2121&gt;0,AM2121*INDEX(Scope_Labor_Rates!$L$6:$L$46,V2121-5)*AA2121,0)</f>
        <v>0</v>
      </c>
      <c r="AO2121" s="178">
        <f>IF(V2121&gt;0,P2121*INDEX(Scope_Labor_Rates!$O$6:$O$46,V2121-5)*AA2121,0)</f>
        <v>0</v>
      </c>
      <c r="AP2121" s="181">
        <f>IF(V2121&gt;0,P2121*INDEX(Scope_Labor_Rates!$Q$6:$Q$46,V2121-5)*AA2121,0)</f>
        <v>0</v>
      </c>
      <c r="AQ2121" s="178">
        <f t="shared" si="301"/>
        <v>0</v>
      </c>
      <c r="AR2121" s="178">
        <f t="shared" si="302"/>
        <v>0</v>
      </c>
      <c r="AS2121" s="178">
        <f t="shared" si="303"/>
        <v>0</v>
      </c>
      <c r="AT2121" s="178">
        <f t="shared" si="304"/>
        <v>0</v>
      </c>
      <c r="AU2121">
        <f t="shared" si="305"/>
        <v>0</v>
      </c>
    </row>
    <row r="2122" spans="1:47">
      <c r="A2122" t="str">
        <f>IF(All_Tasks!A2122="","",All_Tasks!A2122)</f>
        <v/>
      </c>
      <c r="B2122" t="str">
        <f>IF(All_Tasks!B2122="","",All_Tasks!B2122)</f>
        <v/>
      </c>
      <c r="C2122" t="str">
        <f>IF(All_Tasks!C2122="","",All_Tasks!C2122)</f>
        <v/>
      </c>
      <c r="D2122" t="str">
        <f>IF(All_Tasks!D2122="","",All_Tasks!D2122)</f>
        <v/>
      </c>
      <c r="E2122" t="str">
        <f>IF(All_Tasks!V2122&lt;&gt;"",All_Tasks!V2122,IF(All_Tasks!E2122&lt;&gt;"",All_Tasks!E2122,""))</f>
        <v/>
      </c>
      <c r="F2122" t="str">
        <f>IF(All_Tasks!F2122="","",All_Tasks!F2122)</f>
        <v/>
      </c>
      <c r="G2122" t="str">
        <f>IF(All_Tasks!G2122="","",All_Tasks!G2122)</f>
        <v/>
      </c>
      <c r="H2122" s="231" t="str">
        <f>IF(All_Tasks!H2122="","",All_Tasks!H2122)</f>
        <v/>
      </c>
      <c r="I2122" t="str">
        <f>IF(All_Tasks!I2122="","",All_Tasks!I2122)</f>
        <v/>
      </c>
      <c r="J2122" t="str">
        <f>IF(All_Tasks!J2122="","",All_Tasks!J2122)</f>
        <v/>
      </c>
      <c r="K2122" t="str">
        <f>IF(All_Tasks!K2122="","",All_Tasks!K2122)</f>
        <v/>
      </c>
      <c r="L2122" s="231" t="str">
        <f>IF(All_Tasks!L2122="","",All_Tasks!L2122)</f>
        <v/>
      </c>
      <c r="M2122" t="str">
        <f>IF(All_Tasks!M2122="","",All_Tasks!M2122)</f>
        <v/>
      </c>
      <c r="N2122" t="str">
        <f>IF(All_Tasks!N2122="","",All_Tasks!N2122)</f>
        <v/>
      </c>
      <c r="O2122" t="str">
        <f>IF(All_Tasks!O2122="","",All_Tasks!O2122)</f>
        <v/>
      </c>
      <c r="P2122" s="181">
        <f>IF(All_Tasks!P2122="",0,All_Tasks!P2122)</f>
        <v>0</v>
      </c>
      <c r="Q2122" s="181">
        <f>IF(All_Tasks!Q2122="",0,All_Tasks!Q2122)</f>
        <v>0</v>
      </c>
      <c r="R2122" s="181">
        <f>IF(All_Tasks!R2122="",0,All_Tasks!R2122)</f>
        <v>0</v>
      </c>
      <c r="S2122" s="181" t="str">
        <f>IF(All_Tasks!S2122="","",All_Tasks!S2122)</f>
        <v/>
      </c>
      <c r="T2122" t="str">
        <f>IF(All_Tasks!T2122="","",All_Tasks!T2122)</f>
        <v/>
      </c>
      <c r="U2122" t="str">
        <f>IF(All_Tasks!U2122="","",All_Tasks!U2122)</f>
        <v/>
      </c>
      <c r="V2122">
        <f>IF(A2122="",0,IFERROR(MATCH(A2122,Scope_Labor_Rates!$A$6:$A$46,0)+5,0))</f>
        <v>0</v>
      </c>
      <c r="W2122" s="178">
        <f>IF(V2122&gt;0,INDEX(Scope_Labor_Rates!$C$6:$C$46,V2122-5),0)</f>
        <v>0</v>
      </c>
      <c r="X2122" s="178">
        <f>IF(V2122&gt;0,INDEX(Scope_Labor_Rates!$C$6:$C$46,V2122-5),0)</f>
        <v>0</v>
      </c>
      <c r="Y2122" s="180">
        <f>IF(V2122&gt;0,INDEX(Scope_Labor_Rates!$S$6:$S$46,V2122-5),0)</f>
        <v>0</v>
      </c>
      <c r="Z2122" s="180">
        <f>IF(V2122&gt;0,INDEX(Scope_Labor_Rates!$R$6:$R$46,V2122-5),1)</f>
        <v>1</v>
      </c>
      <c r="AA2122" s="231">
        <f t="shared" si="297"/>
        <v>0</v>
      </c>
      <c r="AB2122" t="str">
        <f t="shared" si="298"/>
        <v/>
      </c>
      <c r="AC2122" s="178" t="str">
        <f t="shared" si="299"/>
        <v/>
      </c>
      <c r="AD2122" s="181">
        <f t="shared" si="300"/>
        <v>0</v>
      </c>
      <c r="AE2122" s="178">
        <f>IF(V2122&gt;0,P2122*INDEX(Scope_Labor_Rates!$E$6:$E$46,V2122-5),0)</f>
        <v>0</v>
      </c>
      <c r="AF2122" s="181">
        <f>IF(V2122&gt;0,AE2122*INDEX(Scope_Labor_Rates!$D$6:$D$46,V2122-5)*AA2122,0)</f>
        <v>0</v>
      </c>
      <c r="AG2122" s="178">
        <f>IF(V2122&gt;0,P2122*INDEX(Scope_Labor_Rates!$G$6:$G$46,V2122-5),0)</f>
        <v>0</v>
      </c>
      <c r="AH2122" s="181">
        <f>IF(V2122&gt;0,AG2122*INDEX(Scope_Labor_Rates!$F$6:$F$46,V2122-5)*AA2122,0)</f>
        <v>0</v>
      </c>
      <c r="AI2122" s="178">
        <f>IF(V2122&gt;0,P2122*INDEX(Scope_Labor_Rates!$I$6:$I$46,V2122-5),0)</f>
        <v>0</v>
      </c>
      <c r="AJ2122" s="181">
        <f>IF(V2122&gt;0,AI2122*INDEX(Scope_Labor_Rates!$H$6:$H$46,V2122-5)*AA2122,0)</f>
        <v>0</v>
      </c>
      <c r="AK2122" s="178">
        <f>IF(V2122&gt;0,P2122*INDEX(Scope_Labor_Rates!$K$6:$K$46,V2122-5),0)</f>
        <v>0</v>
      </c>
      <c r="AL2122" s="181">
        <f>IF(V2122&gt;0,AK2122*INDEX(Scope_Labor_Rates!$J$6:$J$46,V2122-5)*AA2122,0)</f>
        <v>0</v>
      </c>
      <c r="AM2122" s="178">
        <f>IF(V2122&gt;0,P2122*INDEX(Scope_Labor_Rates!$M$6:$M$46,V2122-5),0)</f>
        <v>0</v>
      </c>
      <c r="AN2122" s="178">
        <f>IF(V2122&gt;0,AM2122*INDEX(Scope_Labor_Rates!$L$6:$L$46,V2122-5)*AA2122,0)</f>
        <v>0</v>
      </c>
      <c r="AO2122" s="178">
        <f>IF(V2122&gt;0,P2122*INDEX(Scope_Labor_Rates!$O$6:$O$46,V2122-5)*AA2122,0)</f>
        <v>0</v>
      </c>
      <c r="AP2122" s="181">
        <f>IF(V2122&gt;0,P2122*INDEX(Scope_Labor_Rates!$Q$6:$Q$46,V2122-5)*AA2122,0)</f>
        <v>0</v>
      </c>
      <c r="AQ2122" s="178">
        <f t="shared" si="301"/>
        <v>0</v>
      </c>
      <c r="AR2122" s="178">
        <f t="shared" si="302"/>
        <v>0</v>
      </c>
      <c r="AS2122" s="178">
        <f t="shared" si="303"/>
        <v>0</v>
      </c>
      <c r="AT2122" s="178">
        <f t="shared" si="304"/>
        <v>0</v>
      </c>
      <c r="AU2122">
        <f t="shared" si="305"/>
        <v>0</v>
      </c>
    </row>
    <row r="2123" spans="1:47">
      <c r="A2123" t="str">
        <f>IF(All_Tasks!A2123="","",All_Tasks!A2123)</f>
        <v/>
      </c>
      <c r="B2123" t="str">
        <f>IF(All_Tasks!B2123="","",All_Tasks!B2123)</f>
        <v/>
      </c>
      <c r="C2123" t="str">
        <f>IF(All_Tasks!C2123="","",All_Tasks!C2123)</f>
        <v/>
      </c>
      <c r="D2123" t="str">
        <f>IF(All_Tasks!D2123="","",All_Tasks!D2123)</f>
        <v/>
      </c>
      <c r="E2123" t="str">
        <f>IF(All_Tasks!V2123&lt;&gt;"",All_Tasks!V2123,IF(All_Tasks!E2123&lt;&gt;"",All_Tasks!E2123,""))</f>
        <v/>
      </c>
      <c r="F2123" t="str">
        <f>IF(All_Tasks!F2123="","",All_Tasks!F2123)</f>
        <v/>
      </c>
      <c r="G2123" t="str">
        <f>IF(All_Tasks!G2123="","",All_Tasks!G2123)</f>
        <v/>
      </c>
      <c r="H2123" s="231" t="str">
        <f>IF(All_Tasks!H2123="","",All_Tasks!H2123)</f>
        <v/>
      </c>
      <c r="I2123" t="str">
        <f>IF(All_Tasks!I2123="","",All_Tasks!I2123)</f>
        <v/>
      </c>
      <c r="J2123" t="str">
        <f>IF(All_Tasks!J2123="","",All_Tasks!J2123)</f>
        <v/>
      </c>
      <c r="K2123" t="str">
        <f>IF(All_Tasks!K2123="","",All_Tasks!K2123)</f>
        <v/>
      </c>
      <c r="L2123" s="231" t="str">
        <f>IF(All_Tasks!L2123="","",All_Tasks!L2123)</f>
        <v/>
      </c>
      <c r="M2123" t="str">
        <f>IF(All_Tasks!M2123="","",All_Tasks!M2123)</f>
        <v/>
      </c>
      <c r="N2123" t="str">
        <f>IF(All_Tasks!N2123="","",All_Tasks!N2123)</f>
        <v/>
      </c>
      <c r="O2123" t="str">
        <f>IF(All_Tasks!O2123="","",All_Tasks!O2123)</f>
        <v/>
      </c>
      <c r="P2123" s="181">
        <f>IF(All_Tasks!P2123="",0,All_Tasks!P2123)</f>
        <v>0</v>
      </c>
      <c r="Q2123" s="181">
        <f>IF(All_Tasks!Q2123="",0,All_Tasks!Q2123)</f>
        <v>0</v>
      </c>
      <c r="R2123" s="181">
        <f>IF(All_Tasks!R2123="",0,All_Tasks!R2123)</f>
        <v>0</v>
      </c>
      <c r="S2123" s="181" t="str">
        <f>IF(All_Tasks!S2123="","",All_Tasks!S2123)</f>
        <v/>
      </c>
      <c r="T2123" t="str">
        <f>IF(All_Tasks!T2123="","",All_Tasks!T2123)</f>
        <v/>
      </c>
      <c r="U2123" t="str">
        <f>IF(All_Tasks!U2123="","",All_Tasks!U2123)</f>
        <v/>
      </c>
      <c r="V2123">
        <f>IF(A2123="",0,IFERROR(MATCH(A2123,Scope_Labor_Rates!$A$6:$A$46,0)+5,0))</f>
        <v>0</v>
      </c>
      <c r="W2123" s="178">
        <f>IF(V2123&gt;0,INDEX(Scope_Labor_Rates!$C$6:$C$46,V2123-5),0)</f>
        <v>0</v>
      </c>
      <c r="X2123" s="178">
        <f>IF(V2123&gt;0,INDEX(Scope_Labor_Rates!$C$6:$C$46,V2123-5),0)</f>
        <v>0</v>
      </c>
      <c r="Y2123" s="180">
        <f>IF(V2123&gt;0,INDEX(Scope_Labor_Rates!$S$6:$S$46,V2123-5),0)</f>
        <v>0</v>
      </c>
      <c r="Z2123" s="180">
        <f>IF(V2123&gt;0,INDEX(Scope_Labor_Rates!$R$6:$R$46,V2123-5),1)</f>
        <v>1</v>
      </c>
      <c r="AA2123" s="231">
        <f t="shared" si="297"/>
        <v>0</v>
      </c>
      <c r="AB2123" t="str">
        <f t="shared" si="298"/>
        <v/>
      </c>
      <c r="AC2123" s="178" t="str">
        <f t="shared" si="299"/>
        <v/>
      </c>
      <c r="AD2123" s="181">
        <f t="shared" si="300"/>
        <v>0</v>
      </c>
      <c r="AE2123" s="178">
        <f>IF(V2123&gt;0,P2123*INDEX(Scope_Labor_Rates!$E$6:$E$46,V2123-5),0)</f>
        <v>0</v>
      </c>
      <c r="AF2123" s="181">
        <f>IF(V2123&gt;0,AE2123*INDEX(Scope_Labor_Rates!$D$6:$D$46,V2123-5)*AA2123,0)</f>
        <v>0</v>
      </c>
      <c r="AG2123" s="178">
        <f>IF(V2123&gt;0,P2123*INDEX(Scope_Labor_Rates!$G$6:$G$46,V2123-5),0)</f>
        <v>0</v>
      </c>
      <c r="AH2123" s="181">
        <f>IF(V2123&gt;0,AG2123*INDEX(Scope_Labor_Rates!$F$6:$F$46,V2123-5)*AA2123,0)</f>
        <v>0</v>
      </c>
      <c r="AI2123" s="178">
        <f>IF(V2123&gt;0,P2123*INDEX(Scope_Labor_Rates!$I$6:$I$46,V2123-5),0)</f>
        <v>0</v>
      </c>
      <c r="AJ2123" s="181">
        <f>IF(V2123&gt;0,AI2123*INDEX(Scope_Labor_Rates!$H$6:$H$46,V2123-5)*AA2123,0)</f>
        <v>0</v>
      </c>
      <c r="AK2123" s="178">
        <f>IF(V2123&gt;0,P2123*INDEX(Scope_Labor_Rates!$K$6:$K$46,V2123-5),0)</f>
        <v>0</v>
      </c>
      <c r="AL2123" s="181">
        <f>IF(V2123&gt;0,AK2123*INDEX(Scope_Labor_Rates!$J$6:$J$46,V2123-5)*AA2123,0)</f>
        <v>0</v>
      </c>
      <c r="AM2123" s="178">
        <f>IF(V2123&gt;0,P2123*INDEX(Scope_Labor_Rates!$M$6:$M$46,V2123-5),0)</f>
        <v>0</v>
      </c>
      <c r="AN2123" s="178">
        <f>IF(V2123&gt;0,AM2123*INDEX(Scope_Labor_Rates!$L$6:$L$46,V2123-5)*AA2123,0)</f>
        <v>0</v>
      </c>
      <c r="AO2123" s="178">
        <f>IF(V2123&gt;0,P2123*INDEX(Scope_Labor_Rates!$O$6:$O$46,V2123-5)*AA2123,0)</f>
        <v>0</v>
      </c>
      <c r="AP2123" s="181">
        <f>IF(V2123&gt;0,P2123*INDEX(Scope_Labor_Rates!$Q$6:$Q$46,V2123-5)*AA2123,0)</f>
        <v>0</v>
      </c>
      <c r="AQ2123" s="178">
        <f t="shared" si="301"/>
        <v>0</v>
      </c>
      <c r="AR2123" s="178">
        <f t="shared" si="302"/>
        <v>0</v>
      </c>
      <c r="AS2123" s="178">
        <f t="shared" si="303"/>
        <v>0</v>
      </c>
      <c r="AT2123" s="178">
        <f t="shared" si="304"/>
        <v>0</v>
      </c>
      <c r="AU2123">
        <f t="shared" si="305"/>
        <v>0</v>
      </c>
    </row>
    <row r="2124" spans="1:47">
      <c r="A2124" t="str">
        <f>IF(All_Tasks!A2124="","",All_Tasks!A2124)</f>
        <v/>
      </c>
      <c r="B2124" t="str">
        <f>IF(All_Tasks!B2124="","",All_Tasks!B2124)</f>
        <v/>
      </c>
      <c r="C2124" t="str">
        <f>IF(All_Tasks!C2124="","",All_Tasks!C2124)</f>
        <v/>
      </c>
      <c r="D2124" t="str">
        <f>IF(All_Tasks!D2124="","",All_Tasks!D2124)</f>
        <v/>
      </c>
      <c r="E2124" t="str">
        <f>IF(All_Tasks!V2124&lt;&gt;"",All_Tasks!V2124,IF(All_Tasks!E2124&lt;&gt;"",All_Tasks!E2124,""))</f>
        <v/>
      </c>
      <c r="F2124" t="str">
        <f>IF(All_Tasks!F2124="","",All_Tasks!F2124)</f>
        <v/>
      </c>
      <c r="G2124" t="str">
        <f>IF(All_Tasks!G2124="","",All_Tasks!G2124)</f>
        <v/>
      </c>
      <c r="H2124" s="231" t="str">
        <f>IF(All_Tasks!H2124="","",All_Tasks!H2124)</f>
        <v/>
      </c>
      <c r="I2124" t="str">
        <f>IF(All_Tasks!I2124="","",All_Tasks!I2124)</f>
        <v/>
      </c>
      <c r="J2124" t="str">
        <f>IF(All_Tasks!J2124="","",All_Tasks!J2124)</f>
        <v/>
      </c>
      <c r="K2124" t="str">
        <f>IF(All_Tasks!K2124="","",All_Tasks!K2124)</f>
        <v/>
      </c>
      <c r="L2124" s="231" t="str">
        <f>IF(All_Tasks!L2124="","",All_Tasks!L2124)</f>
        <v/>
      </c>
      <c r="M2124" t="str">
        <f>IF(All_Tasks!M2124="","",All_Tasks!M2124)</f>
        <v/>
      </c>
      <c r="N2124" t="str">
        <f>IF(All_Tasks!N2124="","",All_Tasks!N2124)</f>
        <v/>
      </c>
      <c r="O2124" t="str">
        <f>IF(All_Tasks!O2124="","",All_Tasks!O2124)</f>
        <v/>
      </c>
      <c r="P2124" s="181">
        <f>IF(All_Tasks!P2124="",0,All_Tasks!P2124)</f>
        <v>0</v>
      </c>
      <c r="Q2124" s="181">
        <f>IF(All_Tasks!Q2124="",0,All_Tasks!Q2124)</f>
        <v>0</v>
      </c>
      <c r="R2124" s="181">
        <f>IF(All_Tasks!R2124="",0,All_Tasks!R2124)</f>
        <v>0</v>
      </c>
      <c r="S2124" s="181" t="str">
        <f>IF(All_Tasks!S2124="","",All_Tasks!S2124)</f>
        <v/>
      </c>
      <c r="T2124" t="str">
        <f>IF(All_Tasks!T2124="","",All_Tasks!T2124)</f>
        <v/>
      </c>
      <c r="U2124" t="str">
        <f>IF(All_Tasks!U2124="","",All_Tasks!U2124)</f>
        <v/>
      </c>
      <c r="V2124">
        <f>IF(A2124="",0,IFERROR(MATCH(A2124,Scope_Labor_Rates!$A$6:$A$46,0)+5,0))</f>
        <v>0</v>
      </c>
      <c r="W2124" s="178">
        <f>IF(V2124&gt;0,INDEX(Scope_Labor_Rates!$C$6:$C$46,V2124-5),0)</f>
        <v>0</v>
      </c>
      <c r="X2124" s="178">
        <f>IF(V2124&gt;0,INDEX(Scope_Labor_Rates!$C$6:$C$46,V2124-5),0)</f>
        <v>0</v>
      </c>
      <c r="Y2124" s="180">
        <f>IF(V2124&gt;0,INDEX(Scope_Labor_Rates!$S$6:$S$46,V2124-5),0)</f>
        <v>0</v>
      </c>
      <c r="Z2124" s="180">
        <f>IF(V2124&gt;0,INDEX(Scope_Labor_Rates!$R$6:$R$46,V2124-5),1)</f>
        <v>1</v>
      </c>
      <c r="AA2124" s="231">
        <f t="shared" si="297"/>
        <v>0</v>
      </c>
      <c r="AB2124" t="str">
        <f t="shared" si="298"/>
        <v/>
      </c>
      <c r="AC2124" s="178" t="str">
        <f t="shared" si="299"/>
        <v/>
      </c>
      <c r="AD2124" s="181">
        <f t="shared" si="300"/>
        <v>0</v>
      </c>
      <c r="AE2124" s="178">
        <f>IF(V2124&gt;0,P2124*INDEX(Scope_Labor_Rates!$E$6:$E$46,V2124-5),0)</f>
        <v>0</v>
      </c>
      <c r="AF2124" s="181">
        <f>IF(V2124&gt;0,AE2124*INDEX(Scope_Labor_Rates!$D$6:$D$46,V2124-5)*AA2124,0)</f>
        <v>0</v>
      </c>
      <c r="AG2124" s="178">
        <f>IF(V2124&gt;0,P2124*INDEX(Scope_Labor_Rates!$G$6:$G$46,V2124-5),0)</f>
        <v>0</v>
      </c>
      <c r="AH2124" s="181">
        <f>IF(V2124&gt;0,AG2124*INDEX(Scope_Labor_Rates!$F$6:$F$46,V2124-5)*AA2124,0)</f>
        <v>0</v>
      </c>
      <c r="AI2124" s="178">
        <f>IF(V2124&gt;0,P2124*INDEX(Scope_Labor_Rates!$I$6:$I$46,V2124-5),0)</f>
        <v>0</v>
      </c>
      <c r="AJ2124" s="181">
        <f>IF(V2124&gt;0,AI2124*INDEX(Scope_Labor_Rates!$H$6:$H$46,V2124-5)*AA2124,0)</f>
        <v>0</v>
      </c>
      <c r="AK2124" s="178">
        <f>IF(V2124&gt;0,P2124*INDEX(Scope_Labor_Rates!$K$6:$K$46,V2124-5),0)</f>
        <v>0</v>
      </c>
      <c r="AL2124" s="181">
        <f>IF(V2124&gt;0,AK2124*INDEX(Scope_Labor_Rates!$J$6:$J$46,V2124-5)*AA2124,0)</f>
        <v>0</v>
      </c>
      <c r="AM2124" s="178">
        <f>IF(V2124&gt;0,P2124*INDEX(Scope_Labor_Rates!$M$6:$M$46,V2124-5),0)</f>
        <v>0</v>
      </c>
      <c r="AN2124" s="178">
        <f>IF(V2124&gt;0,AM2124*INDEX(Scope_Labor_Rates!$L$6:$L$46,V2124-5)*AA2124,0)</f>
        <v>0</v>
      </c>
      <c r="AO2124" s="178">
        <f>IF(V2124&gt;0,P2124*INDEX(Scope_Labor_Rates!$O$6:$O$46,V2124-5)*AA2124,0)</f>
        <v>0</v>
      </c>
      <c r="AP2124" s="181">
        <f>IF(V2124&gt;0,P2124*INDEX(Scope_Labor_Rates!$Q$6:$Q$46,V2124-5)*AA2124,0)</f>
        <v>0</v>
      </c>
      <c r="AQ2124" s="178">
        <f t="shared" si="301"/>
        <v>0</v>
      </c>
      <c r="AR2124" s="178">
        <f t="shared" si="302"/>
        <v>0</v>
      </c>
      <c r="AS2124" s="178">
        <f t="shared" si="303"/>
        <v>0</v>
      </c>
      <c r="AT2124" s="178">
        <f t="shared" si="304"/>
        <v>0</v>
      </c>
      <c r="AU2124">
        <f t="shared" si="305"/>
        <v>0</v>
      </c>
    </row>
    <row r="2125" spans="1:47">
      <c r="A2125" t="str">
        <f>IF(All_Tasks!A2125="","",All_Tasks!A2125)</f>
        <v/>
      </c>
      <c r="B2125" t="str">
        <f>IF(All_Tasks!B2125="","",All_Tasks!B2125)</f>
        <v/>
      </c>
      <c r="C2125" t="str">
        <f>IF(All_Tasks!C2125="","",All_Tasks!C2125)</f>
        <v/>
      </c>
      <c r="D2125" t="str">
        <f>IF(All_Tasks!D2125="","",All_Tasks!D2125)</f>
        <v/>
      </c>
      <c r="E2125" t="str">
        <f>IF(All_Tasks!V2125&lt;&gt;"",All_Tasks!V2125,IF(All_Tasks!E2125&lt;&gt;"",All_Tasks!E2125,""))</f>
        <v/>
      </c>
      <c r="F2125" t="str">
        <f>IF(All_Tasks!F2125="","",All_Tasks!F2125)</f>
        <v/>
      </c>
      <c r="G2125" t="str">
        <f>IF(All_Tasks!G2125="","",All_Tasks!G2125)</f>
        <v/>
      </c>
      <c r="H2125" s="231" t="str">
        <f>IF(All_Tasks!H2125="","",All_Tasks!H2125)</f>
        <v/>
      </c>
      <c r="I2125" t="str">
        <f>IF(All_Tasks!I2125="","",All_Tasks!I2125)</f>
        <v/>
      </c>
      <c r="J2125" t="str">
        <f>IF(All_Tasks!J2125="","",All_Tasks!J2125)</f>
        <v/>
      </c>
      <c r="K2125" t="str">
        <f>IF(All_Tasks!K2125="","",All_Tasks!K2125)</f>
        <v/>
      </c>
      <c r="L2125" s="231" t="str">
        <f>IF(All_Tasks!L2125="","",All_Tasks!L2125)</f>
        <v/>
      </c>
      <c r="M2125" t="str">
        <f>IF(All_Tasks!M2125="","",All_Tasks!M2125)</f>
        <v/>
      </c>
      <c r="N2125" t="str">
        <f>IF(All_Tasks!N2125="","",All_Tasks!N2125)</f>
        <v/>
      </c>
      <c r="O2125" t="str">
        <f>IF(All_Tasks!O2125="","",All_Tasks!O2125)</f>
        <v/>
      </c>
      <c r="P2125" s="181">
        <f>IF(All_Tasks!P2125="",0,All_Tasks!P2125)</f>
        <v>0</v>
      </c>
      <c r="Q2125" s="181">
        <f>IF(All_Tasks!Q2125="",0,All_Tasks!Q2125)</f>
        <v>0</v>
      </c>
      <c r="R2125" s="181">
        <f>IF(All_Tasks!R2125="",0,All_Tasks!R2125)</f>
        <v>0</v>
      </c>
      <c r="S2125" s="181" t="str">
        <f>IF(All_Tasks!S2125="","",All_Tasks!S2125)</f>
        <v/>
      </c>
      <c r="T2125" t="str">
        <f>IF(All_Tasks!T2125="","",All_Tasks!T2125)</f>
        <v/>
      </c>
      <c r="U2125" t="str">
        <f>IF(All_Tasks!U2125="","",All_Tasks!U2125)</f>
        <v/>
      </c>
      <c r="V2125">
        <f>IF(A2125="",0,IFERROR(MATCH(A2125,Scope_Labor_Rates!$A$6:$A$46,0)+5,0))</f>
        <v>0</v>
      </c>
      <c r="W2125" s="178">
        <f>IF(V2125&gt;0,INDEX(Scope_Labor_Rates!$C$6:$C$46,V2125-5),0)</f>
        <v>0</v>
      </c>
      <c r="X2125" s="178">
        <f>IF(V2125&gt;0,INDEX(Scope_Labor_Rates!$C$6:$C$46,V2125-5),0)</f>
        <v>0</v>
      </c>
      <c r="Y2125" s="180">
        <f>IF(V2125&gt;0,INDEX(Scope_Labor_Rates!$S$6:$S$46,V2125-5),0)</f>
        <v>0</v>
      </c>
      <c r="Z2125" s="180">
        <f>IF(V2125&gt;0,INDEX(Scope_Labor_Rates!$R$6:$R$46,V2125-5),1)</f>
        <v>1</v>
      </c>
      <c r="AA2125" s="231">
        <f t="shared" si="297"/>
        <v>0</v>
      </c>
      <c r="AB2125" t="str">
        <f t="shared" si="298"/>
        <v/>
      </c>
      <c r="AC2125" s="178" t="str">
        <f t="shared" si="299"/>
        <v/>
      </c>
      <c r="AD2125" s="181">
        <f t="shared" si="300"/>
        <v>0</v>
      </c>
      <c r="AE2125" s="178">
        <f>IF(V2125&gt;0,P2125*INDEX(Scope_Labor_Rates!$E$6:$E$46,V2125-5),0)</f>
        <v>0</v>
      </c>
      <c r="AF2125" s="181">
        <f>IF(V2125&gt;0,AE2125*INDEX(Scope_Labor_Rates!$D$6:$D$46,V2125-5)*AA2125,0)</f>
        <v>0</v>
      </c>
      <c r="AG2125" s="178">
        <f>IF(V2125&gt;0,P2125*INDEX(Scope_Labor_Rates!$G$6:$G$46,V2125-5),0)</f>
        <v>0</v>
      </c>
      <c r="AH2125" s="181">
        <f>IF(V2125&gt;0,AG2125*INDEX(Scope_Labor_Rates!$F$6:$F$46,V2125-5)*AA2125,0)</f>
        <v>0</v>
      </c>
      <c r="AI2125" s="178">
        <f>IF(V2125&gt;0,P2125*INDEX(Scope_Labor_Rates!$I$6:$I$46,V2125-5),0)</f>
        <v>0</v>
      </c>
      <c r="AJ2125" s="181">
        <f>IF(V2125&gt;0,AI2125*INDEX(Scope_Labor_Rates!$H$6:$H$46,V2125-5)*AA2125,0)</f>
        <v>0</v>
      </c>
      <c r="AK2125" s="178">
        <f>IF(V2125&gt;0,P2125*INDEX(Scope_Labor_Rates!$K$6:$K$46,V2125-5),0)</f>
        <v>0</v>
      </c>
      <c r="AL2125" s="181">
        <f>IF(V2125&gt;0,AK2125*INDEX(Scope_Labor_Rates!$J$6:$J$46,V2125-5)*AA2125,0)</f>
        <v>0</v>
      </c>
      <c r="AM2125" s="178">
        <f>IF(V2125&gt;0,P2125*INDEX(Scope_Labor_Rates!$M$6:$M$46,V2125-5),0)</f>
        <v>0</v>
      </c>
      <c r="AN2125" s="178">
        <f>IF(V2125&gt;0,AM2125*INDEX(Scope_Labor_Rates!$L$6:$L$46,V2125-5)*AA2125,0)</f>
        <v>0</v>
      </c>
      <c r="AO2125" s="178">
        <f>IF(V2125&gt;0,P2125*INDEX(Scope_Labor_Rates!$O$6:$O$46,V2125-5)*AA2125,0)</f>
        <v>0</v>
      </c>
      <c r="AP2125" s="181">
        <f>IF(V2125&gt;0,P2125*INDEX(Scope_Labor_Rates!$Q$6:$Q$46,V2125-5)*AA2125,0)</f>
        <v>0</v>
      </c>
      <c r="AQ2125" s="178">
        <f t="shared" si="301"/>
        <v>0</v>
      </c>
      <c r="AR2125" s="178">
        <f t="shared" si="302"/>
        <v>0</v>
      </c>
      <c r="AS2125" s="178">
        <f t="shared" si="303"/>
        <v>0</v>
      </c>
      <c r="AT2125" s="178">
        <f t="shared" si="304"/>
        <v>0</v>
      </c>
      <c r="AU2125">
        <f t="shared" si="305"/>
        <v>0</v>
      </c>
    </row>
    <row r="2126" spans="1:47">
      <c r="A2126" t="str">
        <f>IF(All_Tasks!A2126="","",All_Tasks!A2126)</f>
        <v/>
      </c>
      <c r="B2126" t="str">
        <f>IF(All_Tasks!B2126="","",All_Tasks!B2126)</f>
        <v/>
      </c>
      <c r="C2126" t="str">
        <f>IF(All_Tasks!C2126="","",All_Tasks!C2126)</f>
        <v/>
      </c>
      <c r="D2126" t="str">
        <f>IF(All_Tasks!D2126="","",All_Tasks!D2126)</f>
        <v/>
      </c>
      <c r="E2126" t="str">
        <f>IF(All_Tasks!V2126&lt;&gt;"",All_Tasks!V2126,IF(All_Tasks!E2126&lt;&gt;"",All_Tasks!E2126,""))</f>
        <v/>
      </c>
      <c r="F2126" t="str">
        <f>IF(All_Tasks!F2126="","",All_Tasks!F2126)</f>
        <v/>
      </c>
      <c r="G2126" t="str">
        <f>IF(All_Tasks!G2126="","",All_Tasks!G2126)</f>
        <v/>
      </c>
      <c r="H2126" s="231" t="str">
        <f>IF(All_Tasks!H2126="","",All_Tasks!H2126)</f>
        <v/>
      </c>
      <c r="I2126" t="str">
        <f>IF(All_Tasks!I2126="","",All_Tasks!I2126)</f>
        <v/>
      </c>
      <c r="J2126" t="str">
        <f>IF(All_Tasks!J2126="","",All_Tasks!J2126)</f>
        <v/>
      </c>
      <c r="K2126" t="str">
        <f>IF(All_Tasks!K2126="","",All_Tasks!K2126)</f>
        <v/>
      </c>
      <c r="L2126" s="231" t="str">
        <f>IF(All_Tasks!L2126="","",All_Tasks!L2126)</f>
        <v/>
      </c>
      <c r="M2126" t="str">
        <f>IF(All_Tasks!M2126="","",All_Tasks!M2126)</f>
        <v/>
      </c>
      <c r="N2126" t="str">
        <f>IF(All_Tasks!N2126="","",All_Tasks!N2126)</f>
        <v/>
      </c>
      <c r="O2126" t="str">
        <f>IF(All_Tasks!O2126="","",All_Tasks!O2126)</f>
        <v/>
      </c>
      <c r="P2126" s="181">
        <f>IF(All_Tasks!P2126="",0,All_Tasks!P2126)</f>
        <v>0</v>
      </c>
      <c r="Q2126" s="181">
        <f>IF(All_Tasks!Q2126="",0,All_Tasks!Q2126)</f>
        <v>0</v>
      </c>
      <c r="R2126" s="181">
        <f>IF(All_Tasks!R2126="",0,All_Tasks!R2126)</f>
        <v>0</v>
      </c>
      <c r="S2126" s="181" t="str">
        <f>IF(All_Tasks!S2126="","",All_Tasks!S2126)</f>
        <v/>
      </c>
      <c r="T2126" t="str">
        <f>IF(All_Tasks!T2126="","",All_Tasks!T2126)</f>
        <v/>
      </c>
      <c r="U2126" t="str">
        <f>IF(All_Tasks!U2126="","",All_Tasks!U2126)</f>
        <v/>
      </c>
      <c r="V2126">
        <f>IF(A2126="",0,IFERROR(MATCH(A2126,Scope_Labor_Rates!$A$6:$A$46,0)+5,0))</f>
        <v>0</v>
      </c>
      <c r="W2126" s="178">
        <f>IF(V2126&gt;0,INDEX(Scope_Labor_Rates!$C$6:$C$46,V2126-5),0)</f>
        <v>0</v>
      </c>
      <c r="X2126" s="178">
        <f>IF(V2126&gt;0,INDEX(Scope_Labor_Rates!$C$6:$C$46,V2126-5),0)</f>
        <v>0</v>
      </c>
      <c r="Y2126" s="180">
        <f>IF(V2126&gt;0,INDEX(Scope_Labor_Rates!$S$6:$S$46,V2126-5),0)</f>
        <v>0</v>
      </c>
      <c r="Z2126" s="180">
        <f>IF(V2126&gt;0,INDEX(Scope_Labor_Rates!$R$6:$R$46,V2126-5),1)</f>
        <v>1</v>
      </c>
      <c r="AA2126" s="231">
        <f t="shared" si="297"/>
        <v>0</v>
      </c>
      <c r="AB2126" t="str">
        <f t="shared" si="298"/>
        <v/>
      </c>
      <c r="AC2126" s="178" t="str">
        <f t="shared" si="299"/>
        <v/>
      </c>
      <c r="AD2126" s="181">
        <f t="shared" si="300"/>
        <v>0</v>
      </c>
      <c r="AE2126" s="178">
        <f>IF(V2126&gt;0,P2126*INDEX(Scope_Labor_Rates!$E$6:$E$46,V2126-5),0)</f>
        <v>0</v>
      </c>
      <c r="AF2126" s="181">
        <f>IF(V2126&gt;0,AE2126*INDEX(Scope_Labor_Rates!$D$6:$D$46,V2126-5)*AA2126,0)</f>
        <v>0</v>
      </c>
      <c r="AG2126" s="178">
        <f>IF(V2126&gt;0,P2126*INDEX(Scope_Labor_Rates!$G$6:$G$46,V2126-5),0)</f>
        <v>0</v>
      </c>
      <c r="AH2126" s="181">
        <f>IF(V2126&gt;0,AG2126*INDEX(Scope_Labor_Rates!$F$6:$F$46,V2126-5)*AA2126,0)</f>
        <v>0</v>
      </c>
      <c r="AI2126" s="178">
        <f>IF(V2126&gt;0,P2126*INDEX(Scope_Labor_Rates!$I$6:$I$46,V2126-5),0)</f>
        <v>0</v>
      </c>
      <c r="AJ2126" s="181">
        <f>IF(V2126&gt;0,AI2126*INDEX(Scope_Labor_Rates!$H$6:$H$46,V2126-5)*AA2126,0)</f>
        <v>0</v>
      </c>
      <c r="AK2126" s="178">
        <f>IF(V2126&gt;0,P2126*INDEX(Scope_Labor_Rates!$K$6:$K$46,V2126-5),0)</f>
        <v>0</v>
      </c>
      <c r="AL2126" s="181">
        <f>IF(V2126&gt;0,AK2126*INDEX(Scope_Labor_Rates!$J$6:$J$46,V2126-5)*AA2126,0)</f>
        <v>0</v>
      </c>
      <c r="AM2126" s="178">
        <f>IF(V2126&gt;0,P2126*INDEX(Scope_Labor_Rates!$M$6:$M$46,V2126-5),0)</f>
        <v>0</v>
      </c>
      <c r="AN2126" s="178">
        <f>IF(V2126&gt;0,AM2126*INDEX(Scope_Labor_Rates!$L$6:$L$46,V2126-5)*AA2126,0)</f>
        <v>0</v>
      </c>
      <c r="AO2126" s="178">
        <f>IF(V2126&gt;0,P2126*INDEX(Scope_Labor_Rates!$O$6:$O$46,V2126-5)*AA2126,0)</f>
        <v>0</v>
      </c>
      <c r="AP2126" s="181">
        <f>IF(V2126&gt;0,P2126*INDEX(Scope_Labor_Rates!$Q$6:$Q$46,V2126-5)*AA2126,0)</f>
        <v>0</v>
      </c>
      <c r="AQ2126" s="178">
        <f t="shared" si="301"/>
        <v>0</v>
      </c>
      <c r="AR2126" s="178">
        <f t="shared" si="302"/>
        <v>0</v>
      </c>
      <c r="AS2126" s="178">
        <f t="shared" si="303"/>
        <v>0</v>
      </c>
      <c r="AT2126" s="178">
        <f t="shared" si="304"/>
        <v>0</v>
      </c>
      <c r="AU2126">
        <f t="shared" si="305"/>
        <v>0</v>
      </c>
    </row>
    <row r="2127" spans="1:47">
      <c r="A2127" t="str">
        <f>IF(All_Tasks!A2127="","",All_Tasks!A2127)</f>
        <v/>
      </c>
      <c r="B2127" t="str">
        <f>IF(All_Tasks!B2127="","",All_Tasks!B2127)</f>
        <v/>
      </c>
      <c r="C2127" t="str">
        <f>IF(All_Tasks!C2127="","",All_Tasks!C2127)</f>
        <v/>
      </c>
      <c r="D2127" t="str">
        <f>IF(All_Tasks!D2127="","",All_Tasks!D2127)</f>
        <v/>
      </c>
      <c r="E2127" t="str">
        <f>IF(All_Tasks!V2127&lt;&gt;"",All_Tasks!V2127,IF(All_Tasks!E2127&lt;&gt;"",All_Tasks!E2127,""))</f>
        <v/>
      </c>
      <c r="F2127" t="str">
        <f>IF(All_Tasks!F2127="","",All_Tasks!F2127)</f>
        <v/>
      </c>
      <c r="G2127" t="str">
        <f>IF(All_Tasks!G2127="","",All_Tasks!G2127)</f>
        <v/>
      </c>
      <c r="H2127" s="231" t="str">
        <f>IF(All_Tasks!H2127="","",All_Tasks!H2127)</f>
        <v/>
      </c>
      <c r="I2127" t="str">
        <f>IF(All_Tasks!I2127="","",All_Tasks!I2127)</f>
        <v/>
      </c>
      <c r="J2127" t="str">
        <f>IF(All_Tasks!J2127="","",All_Tasks!J2127)</f>
        <v/>
      </c>
      <c r="K2127" t="str">
        <f>IF(All_Tasks!K2127="","",All_Tasks!K2127)</f>
        <v/>
      </c>
      <c r="L2127" s="231" t="str">
        <f>IF(All_Tasks!L2127="","",All_Tasks!L2127)</f>
        <v/>
      </c>
      <c r="M2127" t="str">
        <f>IF(All_Tasks!M2127="","",All_Tasks!M2127)</f>
        <v/>
      </c>
      <c r="N2127" t="str">
        <f>IF(All_Tasks!N2127="","",All_Tasks!N2127)</f>
        <v/>
      </c>
      <c r="O2127" t="str">
        <f>IF(All_Tasks!O2127="","",All_Tasks!O2127)</f>
        <v/>
      </c>
      <c r="P2127" s="181">
        <f>IF(All_Tasks!P2127="",0,All_Tasks!P2127)</f>
        <v>0</v>
      </c>
      <c r="Q2127" s="181">
        <f>IF(All_Tasks!Q2127="",0,All_Tasks!Q2127)</f>
        <v>0</v>
      </c>
      <c r="R2127" s="181">
        <f>IF(All_Tasks!R2127="",0,All_Tasks!R2127)</f>
        <v>0</v>
      </c>
      <c r="S2127" s="181" t="str">
        <f>IF(All_Tasks!S2127="","",All_Tasks!S2127)</f>
        <v/>
      </c>
      <c r="T2127" t="str">
        <f>IF(All_Tasks!T2127="","",All_Tasks!T2127)</f>
        <v/>
      </c>
      <c r="U2127" t="str">
        <f>IF(All_Tasks!U2127="","",All_Tasks!U2127)</f>
        <v/>
      </c>
      <c r="V2127">
        <f>IF(A2127="",0,IFERROR(MATCH(A2127,Scope_Labor_Rates!$A$6:$A$46,0)+5,0))</f>
        <v>0</v>
      </c>
      <c r="W2127" s="178">
        <f>IF(V2127&gt;0,INDEX(Scope_Labor_Rates!$C$6:$C$46,V2127-5),0)</f>
        <v>0</v>
      </c>
      <c r="X2127" s="178">
        <f>IF(V2127&gt;0,INDEX(Scope_Labor_Rates!$C$6:$C$46,V2127-5),0)</f>
        <v>0</v>
      </c>
      <c r="Y2127" s="180">
        <f>IF(V2127&gt;0,INDEX(Scope_Labor_Rates!$S$6:$S$46,V2127-5),0)</f>
        <v>0</v>
      </c>
      <c r="Z2127" s="180">
        <f>IF(V2127&gt;0,INDEX(Scope_Labor_Rates!$R$6:$R$46,V2127-5),1)</f>
        <v>1</v>
      </c>
      <c r="AA2127" s="231">
        <f t="shared" si="297"/>
        <v>0</v>
      </c>
      <c r="AB2127" t="str">
        <f t="shared" si="298"/>
        <v/>
      </c>
      <c r="AC2127" s="178" t="str">
        <f t="shared" si="299"/>
        <v/>
      </c>
      <c r="AD2127" s="181">
        <f t="shared" si="300"/>
        <v>0</v>
      </c>
      <c r="AE2127" s="178">
        <f>IF(V2127&gt;0,P2127*INDEX(Scope_Labor_Rates!$E$6:$E$46,V2127-5),0)</f>
        <v>0</v>
      </c>
      <c r="AF2127" s="181">
        <f>IF(V2127&gt;0,AE2127*INDEX(Scope_Labor_Rates!$D$6:$D$46,V2127-5)*AA2127,0)</f>
        <v>0</v>
      </c>
      <c r="AG2127" s="178">
        <f>IF(V2127&gt;0,P2127*INDEX(Scope_Labor_Rates!$G$6:$G$46,V2127-5),0)</f>
        <v>0</v>
      </c>
      <c r="AH2127" s="181">
        <f>IF(V2127&gt;0,AG2127*INDEX(Scope_Labor_Rates!$F$6:$F$46,V2127-5)*AA2127,0)</f>
        <v>0</v>
      </c>
      <c r="AI2127" s="178">
        <f>IF(V2127&gt;0,P2127*INDEX(Scope_Labor_Rates!$I$6:$I$46,V2127-5),0)</f>
        <v>0</v>
      </c>
      <c r="AJ2127" s="181">
        <f>IF(V2127&gt;0,AI2127*INDEX(Scope_Labor_Rates!$H$6:$H$46,V2127-5)*AA2127,0)</f>
        <v>0</v>
      </c>
      <c r="AK2127" s="178">
        <f>IF(V2127&gt;0,P2127*INDEX(Scope_Labor_Rates!$K$6:$K$46,V2127-5),0)</f>
        <v>0</v>
      </c>
      <c r="AL2127" s="181">
        <f>IF(V2127&gt;0,AK2127*INDEX(Scope_Labor_Rates!$J$6:$J$46,V2127-5)*AA2127,0)</f>
        <v>0</v>
      </c>
      <c r="AM2127" s="178">
        <f>IF(V2127&gt;0,P2127*INDEX(Scope_Labor_Rates!$M$6:$M$46,V2127-5),0)</f>
        <v>0</v>
      </c>
      <c r="AN2127" s="178">
        <f>IF(V2127&gt;0,AM2127*INDEX(Scope_Labor_Rates!$L$6:$L$46,V2127-5)*AA2127,0)</f>
        <v>0</v>
      </c>
      <c r="AO2127" s="178">
        <f>IF(V2127&gt;0,P2127*INDEX(Scope_Labor_Rates!$O$6:$O$46,V2127-5)*AA2127,0)</f>
        <v>0</v>
      </c>
      <c r="AP2127" s="181">
        <f>IF(V2127&gt;0,P2127*INDEX(Scope_Labor_Rates!$Q$6:$Q$46,V2127-5)*AA2127,0)</f>
        <v>0</v>
      </c>
      <c r="AQ2127" s="178">
        <f t="shared" si="301"/>
        <v>0</v>
      </c>
      <c r="AR2127" s="178">
        <f t="shared" si="302"/>
        <v>0</v>
      </c>
      <c r="AS2127" s="178">
        <f t="shared" si="303"/>
        <v>0</v>
      </c>
      <c r="AT2127" s="178">
        <f t="shared" si="304"/>
        <v>0</v>
      </c>
      <c r="AU2127">
        <f t="shared" si="305"/>
        <v>0</v>
      </c>
    </row>
    <row r="2128" spans="1:47">
      <c r="A2128" t="str">
        <f>IF(All_Tasks!A2128="","",All_Tasks!A2128)</f>
        <v/>
      </c>
      <c r="B2128" t="str">
        <f>IF(All_Tasks!B2128="","",All_Tasks!B2128)</f>
        <v/>
      </c>
      <c r="C2128" t="str">
        <f>IF(All_Tasks!C2128="","",All_Tasks!C2128)</f>
        <v/>
      </c>
      <c r="D2128" t="str">
        <f>IF(All_Tasks!D2128="","",All_Tasks!D2128)</f>
        <v/>
      </c>
      <c r="E2128" t="str">
        <f>IF(All_Tasks!V2128&lt;&gt;"",All_Tasks!V2128,IF(All_Tasks!E2128&lt;&gt;"",All_Tasks!E2128,""))</f>
        <v/>
      </c>
      <c r="F2128" t="str">
        <f>IF(All_Tasks!F2128="","",All_Tasks!F2128)</f>
        <v/>
      </c>
      <c r="G2128" t="str">
        <f>IF(All_Tasks!G2128="","",All_Tasks!G2128)</f>
        <v/>
      </c>
      <c r="H2128" s="231" t="str">
        <f>IF(All_Tasks!H2128="","",All_Tasks!H2128)</f>
        <v/>
      </c>
      <c r="I2128" t="str">
        <f>IF(All_Tasks!I2128="","",All_Tasks!I2128)</f>
        <v/>
      </c>
      <c r="J2128" t="str">
        <f>IF(All_Tasks!J2128="","",All_Tasks!J2128)</f>
        <v/>
      </c>
      <c r="K2128" t="str">
        <f>IF(All_Tasks!K2128="","",All_Tasks!K2128)</f>
        <v/>
      </c>
      <c r="L2128" s="231" t="str">
        <f>IF(All_Tasks!L2128="","",All_Tasks!L2128)</f>
        <v/>
      </c>
      <c r="M2128" t="str">
        <f>IF(All_Tasks!M2128="","",All_Tasks!M2128)</f>
        <v/>
      </c>
      <c r="N2128" t="str">
        <f>IF(All_Tasks!N2128="","",All_Tasks!N2128)</f>
        <v/>
      </c>
      <c r="O2128" t="str">
        <f>IF(All_Tasks!O2128="","",All_Tasks!O2128)</f>
        <v/>
      </c>
      <c r="P2128" s="181">
        <f>IF(All_Tasks!P2128="",0,All_Tasks!P2128)</f>
        <v>0</v>
      </c>
      <c r="Q2128" s="181">
        <f>IF(All_Tasks!Q2128="",0,All_Tasks!Q2128)</f>
        <v>0</v>
      </c>
      <c r="R2128" s="181">
        <f>IF(All_Tasks!R2128="",0,All_Tasks!R2128)</f>
        <v>0</v>
      </c>
      <c r="S2128" s="181" t="str">
        <f>IF(All_Tasks!S2128="","",All_Tasks!S2128)</f>
        <v/>
      </c>
      <c r="T2128" t="str">
        <f>IF(All_Tasks!T2128="","",All_Tasks!T2128)</f>
        <v/>
      </c>
      <c r="U2128" t="str">
        <f>IF(All_Tasks!U2128="","",All_Tasks!U2128)</f>
        <v/>
      </c>
      <c r="V2128">
        <f>IF(A2128="",0,IFERROR(MATCH(A2128,Scope_Labor_Rates!$A$6:$A$46,0)+5,0))</f>
        <v>0</v>
      </c>
      <c r="W2128" s="178">
        <f>IF(V2128&gt;0,INDEX(Scope_Labor_Rates!$C$6:$C$46,V2128-5),0)</f>
        <v>0</v>
      </c>
      <c r="X2128" s="178">
        <f>IF(V2128&gt;0,INDEX(Scope_Labor_Rates!$C$6:$C$46,V2128-5),0)</f>
        <v>0</v>
      </c>
      <c r="Y2128" s="180">
        <f>IF(V2128&gt;0,INDEX(Scope_Labor_Rates!$S$6:$S$46,V2128-5),0)</f>
        <v>0</v>
      </c>
      <c r="Z2128" s="180">
        <f>IF(V2128&gt;0,INDEX(Scope_Labor_Rates!$R$6:$R$46,V2128-5),1)</f>
        <v>1</v>
      </c>
      <c r="AA2128" s="231">
        <f t="shared" si="297"/>
        <v>0</v>
      </c>
      <c r="AB2128" t="str">
        <f t="shared" si="298"/>
        <v/>
      </c>
      <c r="AC2128" s="178" t="str">
        <f t="shared" si="299"/>
        <v/>
      </c>
      <c r="AD2128" s="181">
        <f t="shared" si="300"/>
        <v>0</v>
      </c>
      <c r="AE2128" s="178">
        <f>IF(V2128&gt;0,P2128*INDEX(Scope_Labor_Rates!$E$6:$E$46,V2128-5),0)</f>
        <v>0</v>
      </c>
      <c r="AF2128" s="181">
        <f>IF(V2128&gt;0,AE2128*INDEX(Scope_Labor_Rates!$D$6:$D$46,V2128-5)*AA2128,0)</f>
        <v>0</v>
      </c>
      <c r="AG2128" s="178">
        <f>IF(V2128&gt;0,P2128*INDEX(Scope_Labor_Rates!$G$6:$G$46,V2128-5),0)</f>
        <v>0</v>
      </c>
      <c r="AH2128" s="181">
        <f>IF(V2128&gt;0,AG2128*INDEX(Scope_Labor_Rates!$F$6:$F$46,V2128-5)*AA2128,0)</f>
        <v>0</v>
      </c>
      <c r="AI2128" s="178">
        <f>IF(V2128&gt;0,P2128*INDEX(Scope_Labor_Rates!$I$6:$I$46,V2128-5),0)</f>
        <v>0</v>
      </c>
      <c r="AJ2128" s="181">
        <f>IF(V2128&gt;0,AI2128*INDEX(Scope_Labor_Rates!$H$6:$H$46,V2128-5)*AA2128,0)</f>
        <v>0</v>
      </c>
      <c r="AK2128" s="178">
        <f>IF(V2128&gt;0,P2128*INDEX(Scope_Labor_Rates!$K$6:$K$46,V2128-5),0)</f>
        <v>0</v>
      </c>
      <c r="AL2128" s="181">
        <f>IF(V2128&gt;0,AK2128*INDEX(Scope_Labor_Rates!$J$6:$J$46,V2128-5)*AA2128,0)</f>
        <v>0</v>
      </c>
      <c r="AM2128" s="178">
        <f>IF(V2128&gt;0,P2128*INDEX(Scope_Labor_Rates!$M$6:$M$46,V2128-5),0)</f>
        <v>0</v>
      </c>
      <c r="AN2128" s="178">
        <f>IF(V2128&gt;0,AM2128*INDEX(Scope_Labor_Rates!$L$6:$L$46,V2128-5)*AA2128,0)</f>
        <v>0</v>
      </c>
      <c r="AO2128" s="178">
        <f>IF(V2128&gt;0,P2128*INDEX(Scope_Labor_Rates!$O$6:$O$46,V2128-5)*AA2128,0)</f>
        <v>0</v>
      </c>
      <c r="AP2128" s="181">
        <f>IF(V2128&gt;0,P2128*INDEX(Scope_Labor_Rates!$Q$6:$Q$46,V2128-5)*AA2128,0)</f>
        <v>0</v>
      </c>
      <c r="AQ2128" s="178">
        <f t="shared" si="301"/>
        <v>0</v>
      </c>
      <c r="AR2128" s="178">
        <f t="shared" si="302"/>
        <v>0</v>
      </c>
      <c r="AS2128" s="178">
        <f t="shared" si="303"/>
        <v>0</v>
      </c>
      <c r="AT2128" s="178">
        <f t="shared" si="304"/>
        <v>0</v>
      </c>
      <c r="AU2128">
        <f t="shared" si="305"/>
        <v>0</v>
      </c>
    </row>
    <row r="2129" spans="1:47">
      <c r="A2129" t="str">
        <f>IF(All_Tasks!A2129="","",All_Tasks!A2129)</f>
        <v/>
      </c>
      <c r="B2129" t="str">
        <f>IF(All_Tasks!B2129="","",All_Tasks!B2129)</f>
        <v/>
      </c>
      <c r="C2129" t="str">
        <f>IF(All_Tasks!C2129="","",All_Tasks!C2129)</f>
        <v/>
      </c>
      <c r="D2129" t="str">
        <f>IF(All_Tasks!D2129="","",All_Tasks!D2129)</f>
        <v/>
      </c>
      <c r="E2129" t="str">
        <f>IF(All_Tasks!V2129&lt;&gt;"",All_Tasks!V2129,IF(All_Tasks!E2129&lt;&gt;"",All_Tasks!E2129,""))</f>
        <v/>
      </c>
      <c r="F2129" t="str">
        <f>IF(All_Tasks!F2129="","",All_Tasks!F2129)</f>
        <v/>
      </c>
      <c r="G2129" t="str">
        <f>IF(All_Tasks!G2129="","",All_Tasks!G2129)</f>
        <v/>
      </c>
      <c r="H2129" s="231" t="str">
        <f>IF(All_Tasks!H2129="","",All_Tasks!H2129)</f>
        <v/>
      </c>
      <c r="I2129" t="str">
        <f>IF(All_Tasks!I2129="","",All_Tasks!I2129)</f>
        <v/>
      </c>
      <c r="J2129" t="str">
        <f>IF(All_Tasks!J2129="","",All_Tasks!J2129)</f>
        <v/>
      </c>
      <c r="K2129" t="str">
        <f>IF(All_Tasks!K2129="","",All_Tasks!K2129)</f>
        <v/>
      </c>
      <c r="L2129" s="231" t="str">
        <f>IF(All_Tasks!L2129="","",All_Tasks!L2129)</f>
        <v/>
      </c>
      <c r="M2129" t="str">
        <f>IF(All_Tasks!M2129="","",All_Tasks!M2129)</f>
        <v/>
      </c>
      <c r="N2129" t="str">
        <f>IF(All_Tasks!N2129="","",All_Tasks!N2129)</f>
        <v/>
      </c>
      <c r="O2129" t="str">
        <f>IF(All_Tasks!O2129="","",All_Tasks!O2129)</f>
        <v/>
      </c>
      <c r="P2129" s="181">
        <f>IF(All_Tasks!P2129="",0,All_Tasks!P2129)</f>
        <v>0</v>
      </c>
      <c r="Q2129" s="181">
        <f>IF(All_Tasks!Q2129="",0,All_Tasks!Q2129)</f>
        <v>0</v>
      </c>
      <c r="R2129" s="181">
        <f>IF(All_Tasks!R2129="",0,All_Tasks!R2129)</f>
        <v>0</v>
      </c>
      <c r="S2129" s="181" t="str">
        <f>IF(All_Tasks!S2129="","",All_Tasks!S2129)</f>
        <v/>
      </c>
      <c r="T2129" t="str">
        <f>IF(All_Tasks!T2129="","",All_Tasks!T2129)</f>
        <v/>
      </c>
      <c r="U2129" t="str">
        <f>IF(All_Tasks!U2129="","",All_Tasks!U2129)</f>
        <v/>
      </c>
      <c r="V2129">
        <f>IF(A2129="",0,IFERROR(MATCH(A2129,Scope_Labor_Rates!$A$6:$A$46,0)+5,0))</f>
        <v>0</v>
      </c>
      <c r="W2129" s="178">
        <f>IF(V2129&gt;0,INDEX(Scope_Labor_Rates!$C$6:$C$46,V2129-5),0)</f>
        <v>0</v>
      </c>
      <c r="X2129" s="178">
        <f>IF(V2129&gt;0,INDEX(Scope_Labor_Rates!$C$6:$C$46,V2129-5),0)</f>
        <v>0</v>
      </c>
      <c r="Y2129" s="180">
        <f>IF(V2129&gt;0,INDEX(Scope_Labor_Rates!$S$6:$S$46,V2129-5),0)</f>
        <v>0</v>
      </c>
      <c r="Z2129" s="180">
        <f>IF(V2129&gt;0,INDEX(Scope_Labor_Rates!$R$6:$R$46,V2129-5),1)</f>
        <v>1</v>
      </c>
      <c r="AA2129" s="231">
        <f t="shared" si="297"/>
        <v>0</v>
      </c>
      <c r="AB2129" t="str">
        <f t="shared" si="298"/>
        <v/>
      </c>
      <c r="AC2129" s="178" t="str">
        <f t="shared" si="299"/>
        <v/>
      </c>
      <c r="AD2129" s="181">
        <f t="shared" si="300"/>
        <v>0</v>
      </c>
      <c r="AE2129" s="178">
        <f>IF(V2129&gt;0,P2129*INDEX(Scope_Labor_Rates!$E$6:$E$46,V2129-5),0)</f>
        <v>0</v>
      </c>
      <c r="AF2129" s="181">
        <f>IF(V2129&gt;0,AE2129*INDEX(Scope_Labor_Rates!$D$6:$D$46,V2129-5)*AA2129,0)</f>
        <v>0</v>
      </c>
      <c r="AG2129" s="178">
        <f>IF(V2129&gt;0,P2129*INDEX(Scope_Labor_Rates!$G$6:$G$46,V2129-5),0)</f>
        <v>0</v>
      </c>
      <c r="AH2129" s="181">
        <f>IF(V2129&gt;0,AG2129*INDEX(Scope_Labor_Rates!$F$6:$F$46,V2129-5)*AA2129,0)</f>
        <v>0</v>
      </c>
      <c r="AI2129" s="178">
        <f>IF(V2129&gt;0,P2129*INDEX(Scope_Labor_Rates!$I$6:$I$46,V2129-5),0)</f>
        <v>0</v>
      </c>
      <c r="AJ2129" s="181">
        <f>IF(V2129&gt;0,AI2129*INDEX(Scope_Labor_Rates!$H$6:$H$46,V2129-5)*AA2129,0)</f>
        <v>0</v>
      </c>
      <c r="AK2129" s="178">
        <f>IF(V2129&gt;0,P2129*INDEX(Scope_Labor_Rates!$K$6:$K$46,V2129-5),0)</f>
        <v>0</v>
      </c>
      <c r="AL2129" s="181">
        <f>IF(V2129&gt;0,AK2129*INDEX(Scope_Labor_Rates!$J$6:$J$46,V2129-5)*AA2129,0)</f>
        <v>0</v>
      </c>
      <c r="AM2129" s="178">
        <f>IF(V2129&gt;0,P2129*INDEX(Scope_Labor_Rates!$M$6:$M$46,V2129-5),0)</f>
        <v>0</v>
      </c>
      <c r="AN2129" s="178">
        <f>IF(V2129&gt;0,AM2129*INDEX(Scope_Labor_Rates!$L$6:$L$46,V2129-5)*AA2129,0)</f>
        <v>0</v>
      </c>
      <c r="AO2129" s="178">
        <f>IF(V2129&gt;0,P2129*INDEX(Scope_Labor_Rates!$O$6:$O$46,V2129-5)*AA2129,0)</f>
        <v>0</v>
      </c>
      <c r="AP2129" s="181">
        <f>IF(V2129&gt;0,P2129*INDEX(Scope_Labor_Rates!$Q$6:$Q$46,V2129-5)*AA2129,0)</f>
        <v>0</v>
      </c>
      <c r="AQ2129" s="178">
        <f t="shared" si="301"/>
        <v>0</v>
      </c>
      <c r="AR2129" s="178">
        <f t="shared" si="302"/>
        <v>0</v>
      </c>
      <c r="AS2129" s="178">
        <f t="shared" si="303"/>
        <v>0</v>
      </c>
      <c r="AT2129" s="178">
        <f t="shared" si="304"/>
        <v>0</v>
      </c>
      <c r="AU2129">
        <f t="shared" si="305"/>
        <v>0</v>
      </c>
    </row>
    <row r="2130" spans="1:47">
      <c r="A2130" t="str">
        <f>IF(All_Tasks!A2130="","",All_Tasks!A2130)</f>
        <v/>
      </c>
      <c r="B2130" t="str">
        <f>IF(All_Tasks!B2130="","",All_Tasks!B2130)</f>
        <v/>
      </c>
      <c r="C2130" t="str">
        <f>IF(All_Tasks!C2130="","",All_Tasks!C2130)</f>
        <v/>
      </c>
      <c r="D2130" t="str">
        <f>IF(All_Tasks!D2130="","",All_Tasks!D2130)</f>
        <v/>
      </c>
      <c r="E2130" t="str">
        <f>IF(All_Tasks!V2130&lt;&gt;"",All_Tasks!V2130,IF(All_Tasks!E2130&lt;&gt;"",All_Tasks!E2130,""))</f>
        <v/>
      </c>
      <c r="F2130" t="str">
        <f>IF(All_Tasks!F2130="","",All_Tasks!F2130)</f>
        <v/>
      </c>
      <c r="G2130" t="str">
        <f>IF(All_Tasks!G2130="","",All_Tasks!G2130)</f>
        <v/>
      </c>
      <c r="H2130" s="231" t="str">
        <f>IF(All_Tasks!H2130="","",All_Tasks!H2130)</f>
        <v/>
      </c>
      <c r="I2130" t="str">
        <f>IF(All_Tasks!I2130="","",All_Tasks!I2130)</f>
        <v/>
      </c>
      <c r="J2130" t="str">
        <f>IF(All_Tasks!J2130="","",All_Tasks!J2130)</f>
        <v/>
      </c>
      <c r="K2130" t="str">
        <f>IF(All_Tasks!K2130="","",All_Tasks!K2130)</f>
        <v/>
      </c>
      <c r="L2130" s="231" t="str">
        <f>IF(All_Tasks!L2130="","",All_Tasks!L2130)</f>
        <v/>
      </c>
      <c r="M2130" t="str">
        <f>IF(All_Tasks!M2130="","",All_Tasks!M2130)</f>
        <v/>
      </c>
      <c r="N2130" t="str">
        <f>IF(All_Tasks!N2130="","",All_Tasks!N2130)</f>
        <v/>
      </c>
      <c r="O2130" t="str">
        <f>IF(All_Tasks!O2130="","",All_Tasks!O2130)</f>
        <v/>
      </c>
      <c r="P2130" s="181">
        <f>IF(All_Tasks!P2130="",0,All_Tasks!P2130)</f>
        <v>0</v>
      </c>
      <c r="Q2130" s="181">
        <f>IF(All_Tasks!Q2130="",0,All_Tasks!Q2130)</f>
        <v>0</v>
      </c>
      <c r="R2130" s="181">
        <f>IF(All_Tasks!R2130="",0,All_Tasks!R2130)</f>
        <v>0</v>
      </c>
      <c r="S2130" s="181" t="str">
        <f>IF(All_Tasks!S2130="","",All_Tasks!S2130)</f>
        <v/>
      </c>
      <c r="T2130" t="str">
        <f>IF(All_Tasks!T2130="","",All_Tasks!T2130)</f>
        <v/>
      </c>
      <c r="U2130" t="str">
        <f>IF(All_Tasks!U2130="","",All_Tasks!U2130)</f>
        <v/>
      </c>
      <c r="V2130">
        <f>IF(A2130="",0,IFERROR(MATCH(A2130,Scope_Labor_Rates!$A$6:$A$46,0)+5,0))</f>
        <v>0</v>
      </c>
      <c r="W2130" s="178">
        <f>IF(V2130&gt;0,INDEX(Scope_Labor_Rates!$C$6:$C$46,V2130-5),0)</f>
        <v>0</v>
      </c>
      <c r="X2130" s="178">
        <f>IF(V2130&gt;0,INDEX(Scope_Labor_Rates!$C$6:$C$46,V2130-5),0)</f>
        <v>0</v>
      </c>
      <c r="Y2130" s="180">
        <f>IF(V2130&gt;0,INDEX(Scope_Labor_Rates!$S$6:$S$46,V2130-5),0)</f>
        <v>0</v>
      </c>
      <c r="Z2130" s="180">
        <f>IF(V2130&gt;0,INDEX(Scope_Labor_Rates!$R$6:$R$46,V2130-5),1)</f>
        <v>1</v>
      </c>
      <c r="AA2130" s="231">
        <f t="shared" si="297"/>
        <v>0</v>
      </c>
      <c r="AB2130" t="str">
        <f t="shared" si="298"/>
        <v/>
      </c>
      <c r="AC2130" s="178" t="str">
        <f t="shared" si="299"/>
        <v/>
      </c>
      <c r="AD2130" s="181">
        <f t="shared" si="300"/>
        <v>0</v>
      </c>
      <c r="AE2130" s="178">
        <f>IF(V2130&gt;0,P2130*INDEX(Scope_Labor_Rates!$E$6:$E$46,V2130-5),0)</f>
        <v>0</v>
      </c>
      <c r="AF2130" s="181">
        <f>IF(V2130&gt;0,AE2130*INDEX(Scope_Labor_Rates!$D$6:$D$46,V2130-5)*AA2130,0)</f>
        <v>0</v>
      </c>
      <c r="AG2130" s="178">
        <f>IF(V2130&gt;0,P2130*INDEX(Scope_Labor_Rates!$G$6:$G$46,V2130-5),0)</f>
        <v>0</v>
      </c>
      <c r="AH2130" s="181">
        <f>IF(V2130&gt;0,AG2130*INDEX(Scope_Labor_Rates!$F$6:$F$46,V2130-5)*AA2130,0)</f>
        <v>0</v>
      </c>
      <c r="AI2130" s="178">
        <f>IF(V2130&gt;0,P2130*INDEX(Scope_Labor_Rates!$I$6:$I$46,V2130-5),0)</f>
        <v>0</v>
      </c>
      <c r="AJ2130" s="181">
        <f>IF(V2130&gt;0,AI2130*INDEX(Scope_Labor_Rates!$H$6:$H$46,V2130-5)*AA2130,0)</f>
        <v>0</v>
      </c>
      <c r="AK2130" s="178">
        <f>IF(V2130&gt;0,P2130*INDEX(Scope_Labor_Rates!$K$6:$K$46,V2130-5),0)</f>
        <v>0</v>
      </c>
      <c r="AL2130" s="181">
        <f>IF(V2130&gt;0,AK2130*INDEX(Scope_Labor_Rates!$J$6:$J$46,V2130-5)*AA2130,0)</f>
        <v>0</v>
      </c>
      <c r="AM2130" s="178">
        <f>IF(V2130&gt;0,P2130*INDEX(Scope_Labor_Rates!$M$6:$M$46,V2130-5),0)</f>
        <v>0</v>
      </c>
      <c r="AN2130" s="178">
        <f>IF(V2130&gt;0,AM2130*INDEX(Scope_Labor_Rates!$L$6:$L$46,V2130-5)*AA2130,0)</f>
        <v>0</v>
      </c>
      <c r="AO2130" s="178">
        <f>IF(V2130&gt;0,P2130*INDEX(Scope_Labor_Rates!$O$6:$O$46,V2130-5)*AA2130,0)</f>
        <v>0</v>
      </c>
      <c r="AP2130" s="181">
        <f>IF(V2130&gt;0,P2130*INDEX(Scope_Labor_Rates!$Q$6:$Q$46,V2130-5)*AA2130,0)</f>
        <v>0</v>
      </c>
      <c r="AQ2130" s="178">
        <f t="shared" si="301"/>
        <v>0</v>
      </c>
      <c r="AR2130" s="178">
        <f t="shared" si="302"/>
        <v>0</v>
      </c>
      <c r="AS2130" s="178">
        <f t="shared" si="303"/>
        <v>0</v>
      </c>
      <c r="AT2130" s="178">
        <f t="shared" si="304"/>
        <v>0</v>
      </c>
      <c r="AU2130">
        <f t="shared" si="305"/>
        <v>0</v>
      </c>
    </row>
    <row r="2131" spans="1:47">
      <c r="A2131" t="str">
        <f>IF(All_Tasks!A2131="","",All_Tasks!A2131)</f>
        <v/>
      </c>
      <c r="B2131" t="str">
        <f>IF(All_Tasks!B2131="","",All_Tasks!B2131)</f>
        <v/>
      </c>
      <c r="C2131" t="str">
        <f>IF(All_Tasks!C2131="","",All_Tasks!C2131)</f>
        <v/>
      </c>
      <c r="D2131" t="str">
        <f>IF(All_Tasks!D2131="","",All_Tasks!D2131)</f>
        <v/>
      </c>
      <c r="E2131" t="str">
        <f>IF(All_Tasks!V2131&lt;&gt;"",All_Tasks!V2131,IF(All_Tasks!E2131&lt;&gt;"",All_Tasks!E2131,""))</f>
        <v/>
      </c>
      <c r="F2131" t="str">
        <f>IF(All_Tasks!F2131="","",All_Tasks!F2131)</f>
        <v/>
      </c>
      <c r="G2131" t="str">
        <f>IF(All_Tasks!G2131="","",All_Tasks!G2131)</f>
        <v/>
      </c>
      <c r="H2131" s="231" t="str">
        <f>IF(All_Tasks!H2131="","",All_Tasks!H2131)</f>
        <v/>
      </c>
      <c r="I2131" t="str">
        <f>IF(All_Tasks!I2131="","",All_Tasks!I2131)</f>
        <v/>
      </c>
      <c r="J2131" t="str">
        <f>IF(All_Tasks!J2131="","",All_Tasks!J2131)</f>
        <v/>
      </c>
      <c r="K2131" t="str">
        <f>IF(All_Tasks!K2131="","",All_Tasks!K2131)</f>
        <v/>
      </c>
      <c r="L2131" s="231" t="str">
        <f>IF(All_Tasks!L2131="","",All_Tasks!L2131)</f>
        <v/>
      </c>
      <c r="M2131" t="str">
        <f>IF(All_Tasks!M2131="","",All_Tasks!M2131)</f>
        <v/>
      </c>
      <c r="N2131" t="str">
        <f>IF(All_Tasks!N2131="","",All_Tasks!N2131)</f>
        <v/>
      </c>
      <c r="O2131" t="str">
        <f>IF(All_Tasks!O2131="","",All_Tasks!O2131)</f>
        <v/>
      </c>
      <c r="P2131" s="181">
        <f>IF(All_Tasks!P2131="",0,All_Tasks!P2131)</f>
        <v>0</v>
      </c>
      <c r="Q2131" s="181">
        <f>IF(All_Tasks!Q2131="",0,All_Tasks!Q2131)</f>
        <v>0</v>
      </c>
      <c r="R2131" s="181">
        <f>IF(All_Tasks!R2131="",0,All_Tasks!R2131)</f>
        <v>0</v>
      </c>
      <c r="S2131" s="181" t="str">
        <f>IF(All_Tasks!S2131="","",All_Tasks!S2131)</f>
        <v/>
      </c>
      <c r="T2131" t="str">
        <f>IF(All_Tasks!T2131="","",All_Tasks!T2131)</f>
        <v/>
      </c>
      <c r="U2131" t="str">
        <f>IF(All_Tasks!U2131="","",All_Tasks!U2131)</f>
        <v/>
      </c>
      <c r="V2131">
        <f>IF(A2131="",0,IFERROR(MATCH(A2131,Scope_Labor_Rates!$A$6:$A$46,0)+5,0))</f>
        <v>0</v>
      </c>
      <c r="W2131" s="178">
        <f>IF(V2131&gt;0,INDEX(Scope_Labor_Rates!$C$6:$C$46,V2131-5),0)</f>
        <v>0</v>
      </c>
      <c r="X2131" s="178">
        <f>IF(V2131&gt;0,INDEX(Scope_Labor_Rates!$C$6:$C$46,V2131-5),0)</f>
        <v>0</v>
      </c>
      <c r="Y2131" s="180">
        <f>IF(V2131&gt;0,INDEX(Scope_Labor_Rates!$S$6:$S$46,V2131-5),0)</f>
        <v>0</v>
      </c>
      <c r="Z2131" s="180">
        <f>IF(V2131&gt;0,INDEX(Scope_Labor_Rates!$R$6:$R$46,V2131-5),1)</f>
        <v>1</v>
      </c>
      <c r="AA2131" s="231">
        <f t="shared" si="297"/>
        <v>0</v>
      </c>
      <c r="AB2131" t="str">
        <f t="shared" si="298"/>
        <v/>
      </c>
      <c r="AC2131" s="178" t="str">
        <f t="shared" si="299"/>
        <v/>
      </c>
      <c r="AD2131" s="181">
        <f t="shared" si="300"/>
        <v>0</v>
      </c>
      <c r="AE2131" s="178">
        <f>IF(V2131&gt;0,P2131*INDEX(Scope_Labor_Rates!$E$6:$E$46,V2131-5),0)</f>
        <v>0</v>
      </c>
      <c r="AF2131" s="181">
        <f>IF(V2131&gt;0,AE2131*INDEX(Scope_Labor_Rates!$D$6:$D$46,V2131-5)*AA2131,0)</f>
        <v>0</v>
      </c>
      <c r="AG2131" s="178">
        <f>IF(V2131&gt;0,P2131*INDEX(Scope_Labor_Rates!$G$6:$G$46,V2131-5),0)</f>
        <v>0</v>
      </c>
      <c r="AH2131" s="181">
        <f>IF(V2131&gt;0,AG2131*INDEX(Scope_Labor_Rates!$F$6:$F$46,V2131-5)*AA2131,0)</f>
        <v>0</v>
      </c>
      <c r="AI2131" s="178">
        <f>IF(V2131&gt;0,P2131*INDEX(Scope_Labor_Rates!$I$6:$I$46,V2131-5),0)</f>
        <v>0</v>
      </c>
      <c r="AJ2131" s="181">
        <f>IF(V2131&gt;0,AI2131*INDEX(Scope_Labor_Rates!$H$6:$H$46,V2131-5)*AA2131,0)</f>
        <v>0</v>
      </c>
      <c r="AK2131" s="178">
        <f>IF(V2131&gt;0,P2131*INDEX(Scope_Labor_Rates!$K$6:$K$46,V2131-5),0)</f>
        <v>0</v>
      </c>
      <c r="AL2131" s="181">
        <f>IF(V2131&gt;0,AK2131*INDEX(Scope_Labor_Rates!$J$6:$J$46,V2131-5)*AA2131,0)</f>
        <v>0</v>
      </c>
      <c r="AM2131" s="178">
        <f>IF(V2131&gt;0,P2131*INDEX(Scope_Labor_Rates!$M$6:$M$46,V2131-5),0)</f>
        <v>0</v>
      </c>
      <c r="AN2131" s="178">
        <f>IF(V2131&gt;0,AM2131*INDEX(Scope_Labor_Rates!$L$6:$L$46,V2131-5)*AA2131,0)</f>
        <v>0</v>
      </c>
      <c r="AO2131" s="178">
        <f>IF(V2131&gt;0,P2131*INDEX(Scope_Labor_Rates!$O$6:$O$46,V2131-5)*AA2131,0)</f>
        <v>0</v>
      </c>
      <c r="AP2131" s="181">
        <f>IF(V2131&gt;0,P2131*INDEX(Scope_Labor_Rates!$Q$6:$Q$46,V2131-5)*AA2131,0)</f>
        <v>0</v>
      </c>
      <c r="AQ2131" s="178">
        <f t="shared" si="301"/>
        <v>0</v>
      </c>
      <c r="AR2131" s="178">
        <f t="shared" si="302"/>
        <v>0</v>
      </c>
      <c r="AS2131" s="178">
        <f t="shared" si="303"/>
        <v>0</v>
      </c>
      <c r="AT2131" s="178">
        <f t="shared" si="304"/>
        <v>0</v>
      </c>
      <c r="AU2131">
        <f t="shared" si="305"/>
        <v>0</v>
      </c>
    </row>
    <row r="2132" spans="1:47">
      <c r="A2132" t="str">
        <f>IF(All_Tasks!A2132="","",All_Tasks!A2132)</f>
        <v/>
      </c>
      <c r="B2132" t="str">
        <f>IF(All_Tasks!B2132="","",All_Tasks!B2132)</f>
        <v/>
      </c>
      <c r="C2132" t="str">
        <f>IF(All_Tasks!C2132="","",All_Tasks!C2132)</f>
        <v/>
      </c>
      <c r="D2132" t="str">
        <f>IF(All_Tasks!D2132="","",All_Tasks!D2132)</f>
        <v/>
      </c>
      <c r="E2132" t="str">
        <f>IF(All_Tasks!V2132&lt;&gt;"",All_Tasks!V2132,IF(All_Tasks!E2132&lt;&gt;"",All_Tasks!E2132,""))</f>
        <v/>
      </c>
      <c r="F2132" t="str">
        <f>IF(All_Tasks!F2132="","",All_Tasks!F2132)</f>
        <v/>
      </c>
      <c r="G2132" t="str">
        <f>IF(All_Tasks!G2132="","",All_Tasks!G2132)</f>
        <v/>
      </c>
      <c r="H2132" s="231" t="str">
        <f>IF(All_Tasks!H2132="","",All_Tasks!H2132)</f>
        <v/>
      </c>
      <c r="I2132" t="str">
        <f>IF(All_Tasks!I2132="","",All_Tasks!I2132)</f>
        <v/>
      </c>
      <c r="J2132" t="str">
        <f>IF(All_Tasks!J2132="","",All_Tasks!J2132)</f>
        <v/>
      </c>
      <c r="K2132" t="str">
        <f>IF(All_Tasks!K2132="","",All_Tasks!K2132)</f>
        <v/>
      </c>
      <c r="L2132" s="231" t="str">
        <f>IF(All_Tasks!L2132="","",All_Tasks!L2132)</f>
        <v/>
      </c>
      <c r="M2132" t="str">
        <f>IF(All_Tasks!M2132="","",All_Tasks!M2132)</f>
        <v/>
      </c>
      <c r="N2132" t="str">
        <f>IF(All_Tasks!N2132="","",All_Tasks!N2132)</f>
        <v/>
      </c>
      <c r="O2132" t="str">
        <f>IF(All_Tasks!O2132="","",All_Tasks!O2132)</f>
        <v/>
      </c>
      <c r="P2132" s="181">
        <f>IF(All_Tasks!P2132="",0,All_Tasks!P2132)</f>
        <v>0</v>
      </c>
      <c r="Q2132" s="181">
        <f>IF(All_Tasks!Q2132="",0,All_Tasks!Q2132)</f>
        <v>0</v>
      </c>
      <c r="R2132" s="181">
        <f>IF(All_Tasks!R2132="",0,All_Tasks!R2132)</f>
        <v>0</v>
      </c>
      <c r="S2132" s="181" t="str">
        <f>IF(All_Tasks!S2132="","",All_Tasks!S2132)</f>
        <v/>
      </c>
      <c r="T2132" t="str">
        <f>IF(All_Tasks!T2132="","",All_Tasks!T2132)</f>
        <v/>
      </c>
      <c r="U2132" t="str">
        <f>IF(All_Tasks!U2132="","",All_Tasks!U2132)</f>
        <v/>
      </c>
      <c r="V2132">
        <f>IF(A2132="",0,IFERROR(MATCH(A2132,Scope_Labor_Rates!$A$6:$A$46,0)+5,0))</f>
        <v>0</v>
      </c>
      <c r="W2132" s="178">
        <f>IF(V2132&gt;0,INDEX(Scope_Labor_Rates!$C$6:$C$46,V2132-5),0)</f>
        <v>0</v>
      </c>
      <c r="X2132" s="178">
        <f>IF(V2132&gt;0,INDEX(Scope_Labor_Rates!$C$6:$C$46,V2132-5),0)</f>
        <v>0</v>
      </c>
      <c r="Y2132" s="180">
        <f>IF(V2132&gt;0,INDEX(Scope_Labor_Rates!$S$6:$S$46,V2132-5),0)</f>
        <v>0</v>
      </c>
      <c r="Z2132" s="180">
        <f>IF(V2132&gt;0,INDEX(Scope_Labor_Rates!$R$6:$R$46,V2132-5),1)</f>
        <v>1</v>
      </c>
      <c r="AA2132" s="231">
        <f t="shared" si="297"/>
        <v>0</v>
      </c>
      <c r="AB2132" t="str">
        <f t="shared" si="298"/>
        <v/>
      </c>
      <c r="AC2132" s="178" t="str">
        <f t="shared" si="299"/>
        <v/>
      </c>
      <c r="AD2132" s="181">
        <f t="shared" si="300"/>
        <v>0</v>
      </c>
      <c r="AE2132" s="178">
        <f>IF(V2132&gt;0,P2132*INDEX(Scope_Labor_Rates!$E$6:$E$46,V2132-5),0)</f>
        <v>0</v>
      </c>
      <c r="AF2132" s="181">
        <f>IF(V2132&gt;0,AE2132*INDEX(Scope_Labor_Rates!$D$6:$D$46,V2132-5)*AA2132,0)</f>
        <v>0</v>
      </c>
      <c r="AG2132" s="178">
        <f>IF(V2132&gt;0,P2132*INDEX(Scope_Labor_Rates!$G$6:$G$46,V2132-5),0)</f>
        <v>0</v>
      </c>
      <c r="AH2132" s="181">
        <f>IF(V2132&gt;0,AG2132*INDEX(Scope_Labor_Rates!$F$6:$F$46,V2132-5)*AA2132,0)</f>
        <v>0</v>
      </c>
      <c r="AI2132" s="178">
        <f>IF(V2132&gt;0,P2132*INDEX(Scope_Labor_Rates!$I$6:$I$46,V2132-5),0)</f>
        <v>0</v>
      </c>
      <c r="AJ2132" s="181">
        <f>IF(V2132&gt;0,AI2132*INDEX(Scope_Labor_Rates!$H$6:$H$46,V2132-5)*AA2132,0)</f>
        <v>0</v>
      </c>
      <c r="AK2132" s="178">
        <f>IF(V2132&gt;0,P2132*INDEX(Scope_Labor_Rates!$K$6:$K$46,V2132-5),0)</f>
        <v>0</v>
      </c>
      <c r="AL2132" s="181">
        <f>IF(V2132&gt;0,AK2132*INDEX(Scope_Labor_Rates!$J$6:$J$46,V2132-5)*AA2132,0)</f>
        <v>0</v>
      </c>
      <c r="AM2132" s="178">
        <f>IF(V2132&gt;0,P2132*INDEX(Scope_Labor_Rates!$M$6:$M$46,V2132-5),0)</f>
        <v>0</v>
      </c>
      <c r="AN2132" s="178">
        <f>IF(V2132&gt;0,AM2132*INDEX(Scope_Labor_Rates!$L$6:$L$46,V2132-5)*AA2132,0)</f>
        <v>0</v>
      </c>
      <c r="AO2132" s="178">
        <f>IF(V2132&gt;0,P2132*INDEX(Scope_Labor_Rates!$O$6:$O$46,V2132-5)*AA2132,0)</f>
        <v>0</v>
      </c>
      <c r="AP2132" s="181">
        <f>IF(V2132&gt;0,P2132*INDEX(Scope_Labor_Rates!$Q$6:$Q$46,V2132-5)*AA2132,0)</f>
        <v>0</v>
      </c>
      <c r="AQ2132" s="178">
        <f t="shared" si="301"/>
        <v>0</v>
      </c>
      <c r="AR2132" s="178">
        <f t="shared" si="302"/>
        <v>0</v>
      </c>
      <c r="AS2132" s="178">
        <f t="shared" si="303"/>
        <v>0</v>
      </c>
      <c r="AT2132" s="178">
        <f t="shared" si="304"/>
        <v>0</v>
      </c>
      <c r="AU2132">
        <f t="shared" si="305"/>
        <v>0</v>
      </c>
    </row>
    <row r="2133" spans="1:47">
      <c r="A2133" t="str">
        <f>IF(All_Tasks!A2133="","",All_Tasks!A2133)</f>
        <v/>
      </c>
      <c r="B2133" t="str">
        <f>IF(All_Tasks!B2133="","",All_Tasks!B2133)</f>
        <v/>
      </c>
      <c r="C2133" t="str">
        <f>IF(All_Tasks!C2133="","",All_Tasks!C2133)</f>
        <v/>
      </c>
      <c r="D2133" t="str">
        <f>IF(All_Tasks!D2133="","",All_Tasks!D2133)</f>
        <v/>
      </c>
      <c r="E2133" t="str">
        <f>IF(All_Tasks!V2133&lt;&gt;"",All_Tasks!V2133,IF(All_Tasks!E2133&lt;&gt;"",All_Tasks!E2133,""))</f>
        <v/>
      </c>
      <c r="F2133" t="str">
        <f>IF(All_Tasks!F2133="","",All_Tasks!F2133)</f>
        <v/>
      </c>
      <c r="G2133" t="str">
        <f>IF(All_Tasks!G2133="","",All_Tasks!G2133)</f>
        <v/>
      </c>
      <c r="H2133" s="231" t="str">
        <f>IF(All_Tasks!H2133="","",All_Tasks!H2133)</f>
        <v/>
      </c>
      <c r="I2133" t="str">
        <f>IF(All_Tasks!I2133="","",All_Tasks!I2133)</f>
        <v/>
      </c>
      <c r="J2133" t="str">
        <f>IF(All_Tasks!J2133="","",All_Tasks!J2133)</f>
        <v/>
      </c>
      <c r="K2133" t="str">
        <f>IF(All_Tasks!K2133="","",All_Tasks!K2133)</f>
        <v/>
      </c>
      <c r="L2133" s="231" t="str">
        <f>IF(All_Tasks!L2133="","",All_Tasks!L2133)</f>
        <v/>
      </c>
      <c r="M2133" t="str">
        <f>IF(All_Tasks!M2133="","",All_Tasks!M2133)</f>
        <v/>
      </c>
      <c r="N2133" t="str">
        <f>IF(All_Tasks!N2133="","",All_Tasks!N2133)</f>
        <v/>
      </c>
      <c r="O2133" t="str">
        <f>IF(All_Tasks!O2133="","",All_Tasks!O2133)</f>
        <v/>
      </c>
      <c r="P2133" s="181">
        <f>IF(All_Tasks!P2133="",0,All_Tasks!P2133)</f>
        <v>0</v>
      </c>
      <c r="Q2133" s="181">
        <f>IF(All_Tasks!Q2133="",0,All_Tasks!Q2133)</f>
        <v>0</v>
      </c>
      <c r="R2133" s="181">
        <f>IF(All_Tasks!R2133="",0,All_Tasks!R2133)</f>
        <v>0</v>
      </c>
      <c r="S2133" s="181" t="str">
        <f>IF(All_Tasks!S2133="","",All_Tasks!S2133)</f>
        <v/>
      </c>
      <c r="T2133" t="str">
        <f>IF(All_Tasks!T2133="","",All_Tasks!T2133)</f>
        <v/>
      </c>
      <c r="U2133" t="str">
        <f>IF(All_Tasks!U2133="","",All_Tasks!U2133)</f>
        <v/>
      </c>
      <c r="V2133">
        <f>IF(A2133="",0,IFERROR(MATCH(A2133,Scope_Labor_Rates!$A$6:$A$46,0)+5,0))</f>
        <v>0</v>
      </c>
      <c r="W2133" s="178">
        <f>IF(V2133&gt;0,INDEX(Scope_Labor_Rates!$C$6:$C$46,V2133-5),0)</f>
        <v>0</v>
      </c>
      <c r="X2133" s="178">
        <f>IF(V2133&gt;0,INDEX(Scope_Labor_Rates!$C$6:$C$46,V2133-5),0)</f>
        <v>0</v>
      </c>
      <c r="Y2133" s="180">
        <f>IF(V2133&gt;0,INDEX(Scope_Labor_Rates!$S$6:$S$46,V2133-5),0)</f>
        <v>0</v>
      </c>
      <c r="Z2133" s="180">
        <f>IF(V2133&gt;0,INDEX(Scope_Labor_Rates!$R$6:$R$46,V2133-5),1)</f>
        <v>1</v>
      </c>
      <c r="AA2133" s="231">
        <f t="shared" si="297"/>
        <v>0</v>
      </c>
      <c r="AB2133" t="str">
        <f t="shared" si="298"/>
        <v/>
      </c>
      <c r="AC2133" s="178" t="str">
        <f t="shared" si="299"/>
        <v/>
      </c>
      <c r="AD2133" s="181">
        <f t="shared" si="300"/>
        <v>0</v>
      </c>
      <c r="AE2133" s="178">
        <f>IF(V2133&gt;0,P2133*INDEX(Scope_Labor_Rates!$E$6:$E$46,V2133-5),0)</f>
        <v>0</v>
      </c>
      <c r="AF2133" s="181">
        <f>IF(V2133&gt;0,AE2133*INDEX(Scope_Labor_Rates!$D$6:$D$46,V2133-5)*AA2133,0)</f>
        <v>0</v>
      </c>
      <c r="AG2133" s="178">
        <f>IF(V2133&gt;0,P2133*INDEX(Scope_Labor_Rates!$G$6:$G$46,V2133-5),0)</f>
        <v>0</v>
      </c>
      <c r="AH2133" s="181">
        <f>IF(V2133&gt;0,AG2133*INDEX(Scope_Labor_Rates!$F$6:$F$46,V2133-5)*AA2133,0)</f>
        <v>0</v>
      </c>
      <c r="AI2133" s="178">
        <f>IF(V2133&gt;0,P2133*INDEX(Scope_Labor_Rates!$I$6:$I$46,V2133-5),0)</f>
        <v>0</v>
      </c>
      <c r="AJ2133" s="181">
        <f>IF(V2133&gt;0,AI2133*INDEX(Scope_Labor_Rates!$H$6:$H$46,V2133-5)*AA2133,0)</f>
        <v>0</v>
      </c>
      <c r="AK2133" s="178">
        <f>IF(V2133&gt;0,P2133*INDEX(Scope_Labor_Rates!$K$6:$K$46,V2133-5),0)</f>
        <v>0</v>
      </c>
      <c r="AL2133" s="181">
        <f>IF(V2133&gt;0,AK2133*INDEX(Scope_Labor_Rates!$J$6:$J$46,V2133-5)*AA2133,0)</f>
        <v>0</v>
      </c>
      <c r="AM2133" s="178">
        <f>IF(V2133&gt;0,P2133*INDEX(Scope_Labor_Rates!$M$6:$M$46,V2133-5),0)</f>
        <v>0</v>
      </c>
      <c r="AN2133" s="178">
        <f>IF(V2133&gt;0,AM2133*INDEX(Scope_Labor_Rates!$L$6:$L$46,V2133-5)*AA2133,0)</f>
        <v>0</v>
      </c>
      <c r="AO2133" s="178">
        <f>IF(V2133&gt;0,P2133*INDEX(Scope_Labor_Rates!$O$6:$O$46,V2133-5)*AA2133,0)</f>
        <v>0</v>
      </c>
      <c r="AP2133" s="181">
        <f>IF(V2133&gt;0,P2133*INDEX(Scope_Labor_Rates!$Q$6:$Q$46,V2133-5)*AA2133,0)</f>
        <v>0</v>
      </c>
      <c r="AQ2133" s="178">
        <f t="shared" si="301"/>
        <v>0</v>
      </c>
      <c r="AR2133" s="178">
        <f t="shared" si="302"/>
        <v>0</v>
      </c>
      <c r="AS2133" s="178">
        <f t="shared" si="303"/>
        <v>0</v>
      </c>
      <c r="AT2133" s="178">
        <f t="shared" si="304"/>
        <v>0</v>
      </c>
      <c r="AU2133">
        <f t="shared" si="305"/>
        <v>0</v>
      </c>
    </row>
    <row r="2134" spans="1:47">
      <c r="A2134" t="str">
        <f>IF(All_Tasks!A2134="","",All_Tasks!A2134)</f>
        <v/>
      </c>
      <c r="B2134" t="str">
        <f>IF(All_Tasks!B2134="","",All_Tasks!B2134)</f>
        <v/>
      </c>
      <c r="C2134" t="str">
        <f>IF(All_Tasks!C2134="","",All_Tasks!C2134)</f>
        <v/>
      </c>
      <c r="D2134" t="str">
        <f>IF(All_Tasks!D2134="","",All_Tasks!D2134)</f>
        <v/>
      </c>
      <c r="E2134" t="str">
        <f>IF(All_Tasks!V2134&lt;&gt;"",All_Tasks!V2134,IF(All_Tasks!E2134&lt;&gt;"",All_Tasks!E2134,""))</f>
        <v/>
      </c>
      <c r="F2134" t="str">
        <f>IF(All_Tasks!F2134="","",All_Tasks!F2134)</f>
        <v/>
      </c>
      <c r="G2134" t="str">
        <f>IF(All_Tasks!G2134="","",All_Tasks!G2134)</f>
        <v/>
      </c>
      <c r="H2134" s="231" t="str">
        <f>IF(All_Tasks!H2134="","",All_Tasks!H2134)</f>
        <v/>
      </c>
      <c r="I2134" t="str">
        <f>IF(All_Tasks!I2134="","",All_Tasks!I2134)</f>
        <v/>
      </c>
      <c r="J2134" t="str">
        <f>IF(All_Tasks!J2134="","",All_Tasks!J2134)</f>
        <v/>
      </c>
      <c r="K2134" t="str">
        <f>IF(All_Tasks!K2134="","",All_Tasks!K2134)</f>
        <v/>
      </c>
      <c r="L2134" s="231" t="str">
        <f>IF(All_Tasks!L2134="","",All_Tasks!L2134)</f>
        <v/>
      </c>
      <c r="M2134" t="str">
        <f>IF(All_Tasks!M2134="","",All_Tasks!M2134)</f>
        <v/>
      </c>
      <c r="N2134" t="str">
        <f>IF(All_Tasks!N2134="","",All_Tasks!N2134)</f>
        <v/>
      </c>
      <c r="O2134" t="str">
        <f>IF(All_Tasks!O2134="","",All_Tasks!O2134)</f>
        <v/>
      </c>
      <c r="P2134" s="181">
        <f>IF(All_Tasks!P2134="",0,All_Tasks!P2134)</f>
        <v>0</v>
      </c>
      <c r="Q2134" s="181">
        <f>IF(All_Tasks!Q2134="",0,All_Tasks!Q2134)</f>
        <v>0</v>
      </c>
      <c r="R2134" s="181">
        <f>IF(All_Tasks!R2134="",0,All_Tasks!R2134)</f>
        <v>0</v>
      </c>
      <c r="S2134" s="181" t="str">
        <f>IF(All_Tasks!S2134="","",All_Tasks!S2134)</f>
        <v/>
      </c>
      <c r="T2134" t="str">
        <f>IF(All_Tasks!T2134="","",All_Tasks!T2134)</f>
        <v/>
      </c>
      <c r="U2134" t="str">
        <f>IF(All_Tasks!U2134="","",All_Tasks!U2134)</f>
        <v/>
      </c>
      <c r="V2134">
        <f>IF(A2134="",0,IFERROR(MATCH(A2134,Scope_Labor_Rates!$A$6:$A$46,0)+5,0))</f>
        <v>0</v>
      </c>
      <c r="W2134" s="178">
        <f>IF(V2134&gt;0,INDEX(Scope_Labor_Rates!$C$6:$C$46,V2134-5),0)</f>
        <v>0</v>
      </c>
      <c r="X2134" s="178">
        <f>IF(V2134&gt;0,INDEX(Scope_Labor_Rates!$C$6:$C$46,V2134-5),0)</f>
        <v>0</v>
      </c>
      <c r="Y2134" s="180">
        <f>IF(V2134&gt;0,INDEX(Scope_Labor_Rates!$S$6:$S$46,V2134-5),0)</f>
        <v>0</v>
      </c>
      <c r="Z2134" s="180">
        <f>IF(V2134&gt;0,INDEX(Scope_Labor_Rates!$R$6:$R$46,V2134-5),1)</f>
        <v>1</v>
      </c>
      <c r="AA2134" s="231">
        <f t="shared" si="297"/>
        <v>0</v>
      </c>
      <c r="AB2134" t="str">
        <f t="shared" si="298"/>
        <v/>
      </c>
      <c r="AC2134" s="178" t="str">
        <f t="shared" si="299"/>
        <v/>
      </c>
      <c r="AD2134" s="181">
        <f t="shared" si="300"/>
        <v>0</v>
      </c>
      <c r="AE2134" s="178">
        <f>IF(V2134&gt;0,P2134*INDEX(Scope_Labor_Rates!$E$6:$E$46,V2134-5),0)</f>
        <v>0</v>
      </c>
      <c r="AF2134" s="181">
        <f>IF(V2134&gt;0,AE2134*INDEX(Scope_Labor_Rates!$D$6:$D$46,V2134-5)*AA2134,0)</f>
        <v>0</v>
      </c>
      <c r="AG2134" s="178">
        <f>IF(V2134&gt;0,P2134*INDEX(Scope_Labor_Rates!$G$6:$G$46,V2134-5),0)</f>
        <v>0</v>
      </c>
      <c r="AH2134" s="181">
        <f>IF(V2134&gt;0,AG2134*INDEX(Scope_Labor_Rates!$F$6:$F$46,V2134-5)*AA2134,0)</f>
        <v>0</v>
      </c>
      <c r="AI2134" s="178">
        <f>IF(V2134&gt;0,P2134*INDEX(Scope_Labor_Rates!$I$6:$I$46,V2134-5),0)</f>
        <v>0</v>
      </c>
      <c r="AJ2134" s="181">
        <f>IF(V2134&gt;0,AI2134*INDEX(Scope_Labor_Rates!$H$6:$H$46,V2134-5)*AA2134,0)</f>
        <v>0</v>
      </c>
      <c r="AK2134" s="178">
        <f>IF(V2134&gt;0,P2134*INDEX(Scope_Labor_Rates!$K$6:$K$46,V2134-5),0)</f>
        <v>0</v>
      </c>
      <c r="AL2134" s="181">
        <f>IF(V2134&gt;0,AK2134*INDEX(Scope_Labor_Rates!$J$6:$J$46,V2134-5)*AA2134,0)</f>
        <v>0</v>
      </c>
      <c r="AM2134" s="178">
        <f>IF(V2134&gt;0,P2134*INDEX(Scope_Labor_Rates!$M$6:$M$46,V2134-5),0)</f>
        <v>0</v>
      </c>
      <c r="AN2134" s="178">
        <f>IF(V2134&gt;0,AM2134*INDEX(Scope_Labor_Rates!$L$6:$L$46,V2134-5)*AA2134,0)</f>
        <v>0</v>
      </c>
      <c r="AO2134" s="178">
        <f>IF(V2134&gt;0,P2134*INDEX(Scope_Labor_Rates!$O$6:$O$46,V2134-5)*AA2134,0)</f>
        <v>0</v>
      </c>
      <c r="AP2134" s="181">
        <f>IF(V2134&gt;0,P2134*INDEX(Scope_Labor_Rates!$Q$6:$Q$46,V2134-5)*AA2134,0)</f>
        <v>0</v>
      </c>
      <c r="AQ2134" s="178">
        <f t="shared" si="301"/>
        <v>0</v>
      </c>
      <c r="AR2134" s="178">
        <f t="shared" si="302"/>
        <v>0</v>
      </c>
      <c r="AS2134" s="178">
        <f t="shared" si="303"/>
        <v>0</v>
      </c>
      <c r="AT2134" s="178">
        <f t="shared" si="304"/>
        <v>0</v>
      </c>
      <c r="AU2134">
        <f t="shared" si="305"/>
        <v>0</v>
      </c>
    </row>
    <row r="2135" spans="1:47">
      <c r="A2135" t="str">
        <f>IF(All_Tasks!A2135="","",All_Tasks!A2135)</f>
        <v/>
      </c>
      <c r="B2135" t="str">
        <f>IF(All_Tasks!B2135="","",All_Tasks!B2135)</f>
        <v/>
      </c>
      <c r="C2135" t="str">
        <f>IF(All_Tasks!C2135="","",All_Tasks!C2135)</f>
        <v/>
      </c>
      <c r="D2135" t="str">
        <f>IF(All_Tasks!D2135="","",All_Tasks!D2135)</f>
        <v/>
      </c>
      <c r="E2135" t="str">
        <f>IF(All_Tasks!V2135&lt;&gt;"",All_Tasks!V2135,IF(All_Tasks!E2135&lt;&gt;"",All_Tasks!E2135,""))</f>
        <v/>
      </c>
      <c r="F2135" t="str">
        <f>IF(All_Tasks!F2135="","",All_Tasks!F2135)</f>
        <v/>
      </c>
      <c r="G2135" t="str">
        <f>IF(All_Tasks!G2135="","",All_Tasks!G2135)</f>
        <v/>
      </c>
      <c r="H2135" s="231" t="str">
        <f>IF(All_Tasks!H2135="","",All_Tasks!H2135)</f>
        <v/>
      </c>
      <c r="I2135" t="str">
        <f>IF(All_Tasks!I2135="","",All_Tasks!I2135)</f>
        <v/>
      </c>
      <c r="J2135" t="str">
        <f>IF(All_Tasks!J2135="","",All_Tasks!J2135)</f>
        <v/>
      </c>
      <c r="K2135" t="str">
        <f>IF(All_Tasks!K2135="","",All_Tasks!K2135)</f>
        <v/>
      </c>
      <c r="L2135" s="231" t="str">
        <f>IF(All_Tasks!L2135="","",All_Tasks!L2135)</f>
        <v/>
      </c>
      <c r="M2135" t="str">
        <f>IF(All_Tasks!M2135="","",All_Tasks!M2135)</f>
        <v/>
      </c>
      <c r="N2135" t="str">
        <f>IF(All_Tasks!N2135="","",All_Tasks!N2135)</f>
        <v/>
      </c>
      <c r="O2135" t="str">
        <f>IF(All_Tasks!O2135="","",All_Tasks!O2135)</f>
        <v/>
      </c>
      <c r="P2135" s="181">
        <f>IF(All_Tasks!P2135="",0,All_Tasks!P2135)</f>
        <v>0</v>
      </c>
      <c r="Q2135" s="181">
        <f>IF(All_Tasks!Q2135="",0,All_Tasks!Q2135)</f>
        <v>0</v>
      </c>
      <c r="R2135" s="181">
        <f>IF(All_Tasks!R2135="",0,All_Tasks!R2135)</f>
        <v>0</v>
      </c>
      <c r="S2135" s="181" t="str">
        <f>IF(All_Tasks!S2135="","",All_Tasks!S2135)</f>
        <v/>
      </c>
      <c r="T2135" t="str">
        <f>IF(All_Tasks!T2135="","",All_Tasks!T2135)</f>
        <v/>
      </c>
      <c r="U2135" t="str">
        <f>IF(All_Tasks!U2135="","",All_Tasks!U2135)</f>
        <v/>
      </c>
      <c r="V2135">
        <f>IF(A2135="",0,IFERROR(MATCH(A2135,Scope_Labor_Rates!$A$6:$A$46,0)+5,0))</f>
        <v>0</v>
      </c>
      <c r="W2135" s="178">
        <f>IF(V2135&gt;0,INDEX(Scope_Labor_Rates!$C$6:$C$46,V2135-5),0)</f>
        <v>0</v>
      </c>
      <c r="X2135" s="178">
        <f>IF(V2135&gt;0,INDEX(Scope_Labor_Rates!$C$6:$C$46,V2135-5),0)</f>
        <v>0</v>
      </c>
      <c r="Y2135" s="180">
        <f>IF(V2135&gt;0,INDEX(Scope_Labor_Rates!$S$6:$S$46,V2135-5),0)</f>
        <v>0</v>
      </c>
      <c r="Z2135" s="180">
        <f>IF(V2135&gt;0,INDEX(Scope_Labor_Rates!$R$6:$R$46,V2135-5),1)</f>
        <v>1</v>
      </c>
      <c r="AA2135" s="231">
        <f t="shared" si="297"/>
        <v>0</v>
      </c>
      <c r="AB2135" t="str">
        <f t="shared" si="298"/>
        <v/>
      </c>
      <c r="AC2135" s="178" t="str">
        <f t="shared" si="299"/>
        <v/>
      </c>
      <c r="AD2135" s="181">
        <f t="shared" si="300"/>
        <v>0</v>
      </c>
      <c r="AE2135" s="178">
        <f>IF(V2135&gt;0,P2135*INDEX(Scope_Labor_Rates!$E$6:$E$46,V2135-5),0)</f>
        <v>0</v>
      </c>
      <c r="AF2135" s="181">
        <f>IF(V2135&gt;0,AE2135*INDEX(Scope_Labor_Rates!$D$6:$D$46,V2135-5)*AA2135,0)</f>
        <v>0</v>
      </c>
      <c r="AG2135" s="178">
        <f>IF(V2135&gt;0,P2135*INDEX(Scope_Labor_Rates!$G$6:$G$46,V2135-5),0)</f>
        <v>0</v>
      </c>
      <c r="AH2135" s="181">
        <f>IF(V2135&gt;0,AG2135*INDEX(Scope_Labor_Rates!$F$6:$F$46,V2135-5)*AA2135,0)</f>
        <v>0</v>
      </c>
      <c r="AI2135" s="178">
        <f>IF(V2135&gt;0,P2135*INDEX(Scope_Labor_Rates!$I$6:$I$46,V2135-5),0)</f>
        <v>0</v>
      </c>
      <c r="AJ2135" s="181">
        <f>IF(V2135&gt;0,AI2135*INDEX(Scope_Labor_Rates!$H$6:$H$46,V2135-5)*AA2135,0)</f>
        <v>0</v>
      </c>
      <c r="AK2135" s="178">
        <f>IF(V2135&gt;0,P2135*INDEX(Scope_Labor_Rates!$K$6:$K$46,V2135-5),0)</f>
        <v>0</v>
      </c>
      <c r="AL2135" s="181">
        <f>IF(V2135&gt;0,AK2135*INDEX(Scope_Labor_Rates!$J$6:$J$46,V2135-5)*AA2135,0)</f>
        <v>0</v>
      </c>
      <c r="AM2135" s="178">
        <f>IF(V2135&gt;0,P2135*INDEX(Scope_Labor_Rates!$M$6:$M$46,V2135-5),0)</f>
        <v>0</v>
      </c>
      <c r="AN2135" s="178">
        <f>IF(V2135&gt;0,AM2135*INDEX(Scope_Labor_Rates!$L$6:$L$46,V2135-5)*AA2135,0)</f>
        <v>0</v>
      </c>
      <c r="AO2135" s="178">
        <f>IF(V2135&gt;0,P2135*INDEX(Scope_Labor_Rates!$O$6:$O$46,V2135-5)*AA2135,0)</f>
        <v>0</v>
      </c>
      <c r="AP2135" s="181">
        <f>IF(V2135&gt;0,P2135*INDEX(Scope_Labor_Rates!$Q$6:$Q$46,V2135-5)*AA2135,0)</f>
        <v>0</v>
      </c>
      <c r="AQ2135" s="178">
        <f t="shared" si="301"/>
        <v>0</v>
      </c>
      <c r="AR2135" s="178">
        <f t="shared" si="302"/>
        <v>0</v>
      </c>
      <c r="AS2135" s="178">
        <f t="shared" si="303"/>
        <v>0</v>
      </c>
      <c r="AT2135" s="178">
        <f t="shared" si="304"/>
        <v>0</v>
      </c>
      <c r="AU2135">
        <f t="shared" si="305"/>
        <v>0</v>
      </c>
    </row>
    <row r="2136" spans="1:47">
      <c r="A2136" t="str">
        <f>IF(All_Tasks!A2136="","",All_Tasks!A2136)</f>
        <v/>
      </c>
      <c r="B2136" t="str">
        <f>IF(All_Tasks!B2136="","",All_Tasks!B2136)</f>
        <v/>
      </c>
      <c r="C2136" t="str">
        <f>IF(All_Tasks!C2136="","",All_Tasks!C2136)</f>
        <v/>
      </c>
      <c r="D2136" t="str">
        <f>IF(All_Tasks!D2136="","",All_Tasks!D2136)</f>
        <v/>
      </c>
      <c r="E2136" t="str">
        <f>IF(All_Tasks!V2136&lt;&gt;"",All_Tasks!V2136,IF(All_Tasks!E2136&lt;&gt;"",All_Tasks!E2136,""))</f>
        <v/>
      </c>
      <c r="F2136" t="str">
        <f>IF(All_Tasks!F2136="","",All_Tasks!F2136)</f>
        <v/>
      </c>
      <c r="G2136" t="str">
        <f>IF(All_Tasks!G2136="","",All_Tasks!G2136)</f>
        <v/>
      </c>
      <c r="H2136" s="231" t="str">
        <f>IF(All_Tasks!H2136="","",All_Tasks!H2136)</f>
        <v/>
      </c>
      <c r="I2136" t="str">
        <f>IF(All_Tasks!I2136="","",All_Tasks!I2136)</f>
        <v/>
      </c>
      <c r="J2136" t="str">
        <f>IF(All_Tasks!J2136="","",All_Tasks!J2136)</f>
        <v/>
      </c>
      <c r="K2136" t="str">
        <f>IF(All_Tasks!K2136="","",All_Tasks!K2136)</f>
        <v/>
      </c>
      <c r="L2136" s="231" t="str">
        <f>IF(All_Tasks!L2136="","",All_Tasks!L2136)</f>
        <v/>
      </c>
      <c r="M2136" t="str">
        <f>IF(All_Tasks!M2136="","",All_Tasks!M2136)</f>
        <v/>
      </c>
      <c r="N2136" t="str">
        <f>IF(All_Tasks!N2136="","",All_Tasks!N2136)</f>
        <v/>
      </c>
      <c r="O2136" t="str">
        <f>IF(All_Tasks!O2136="","",All_Tasks!O2136)</f>
        <v/>
      </c>
      <c r="P2136" s="181">
        <f>IF(All_Tasks!P2136="",0,All_Tasks!P2136)</f>
        <v>0</v>
      </c>
      <c r="Q2136" s="181">
        <f>IF(All_Tasks!Q2136="",0,All_Tasks!Q2136)</f>
        <v>0</v>
      </c>
      <c r="R2136" s="181">
        <f>IF(All_Tasks!R2136="",0,All_Tasks!R2136)</f>
        <v>0</v>
      </c>
      <c r="S2136" s="181" t="str">
        <f>IF(All_Tasks!S2136="","",All_Tasks!S2136)</f>
        <v/>
      </c>
      <c r="T2136" t="str">
        <f>IF(All_Tasks!T2136="","",All_Tasks!T2136)</f>
        <v/>
      </c>
      <c r="U2136" t="str">
        <f>IF(All_Tasks!U2136="","",All_Tasks!U2136)</f>
        <v/>
      </c>
      <c r="V2136">
        <f>IF(A2136="",0,IFERROR(MATCH(A2136,Scope_Labor_Rates!$A$6:$A$46,0)+5,0))</f>
        <v>0</v>
      </c>
      <c r="W2136" s="178">
        <f>IF(V2136&gt;0,INDEX(Scope_Labor_Rates!$C$6:$C$46,V2136-5),0)</f>
        <v>0</v>
      </c>
      <c r="X2136" s="178">
        <f>IF(V2136&gt;0,INDEX(Scope_Labor_Rates!$C$6:$C$46,V2136-5),0)</f>
        <v>0</v>
      </c>
      <c r="Y2136" s="180">
        <f>IF(V2136&gt;0,INDEX(Scope_Labor_Rates!$S$6:$S$46,V2136-5),0)</f>
        <v>0</v>
      </c>
      <c r="Z2136" s="180">
        <f>IF(V2136&gt;0,INDEX(Scope_Labor_Rates!$R$6:$R$46,V2136-5),1)</f>
        <v>1</v>
      </c>
      <c r="AA2136" s="231">
        <f t="shared" si="297"/>
        <v>0</v>
      </c>
      <c r="AB2136" t="str">
        <f t="shared" si="298"/>
        <v/>
      </c>
      <c r="AC2136" s="178" t="str">
        <f t="shared" si="299"/>
        <v/>
      </c>
      <c r="AD2136" s="181">
        <f t="shared" si="300"/>
        <v>0</v>
      </c>
      <c r="AE2136" s="178">
        <f>IF(V2136&gt;0,P2136*INDEX(Scope_Labor_Rates!$E$6:$E$46,V2136-5),0)</f>
        <v>0</v>
      </c>
      <c r="AF2136" s="181">
        <f>IF(V2136&gt;0,AE2136*INDEX(Scope_Labor_Rates!$D$6:$D$46,V2136-5)*AA2136,0)</f>
        <v>0</v>
      </c>
      <c r="AG2136" s="178">
        <f>IF(V2136&gt;0,P2136*INDEX(Scope_Labor_Rates!$G$6:$G$46,V2136-5),0)</f>
        <v>0</v>
      </c>
      <c r="AH2136" s="181">
        <f>IF(V2136&gt;0,AG2136*INDEX(Scope_Labor_Rates!$F$6:$F$46,V2136-5)*AA2136,0)</f>
        <v>0</v>
      </c>
      <c r="AI2136" s="178">
        <f>IF(V2136&gt;0,P2136*INDEX(Scope_Labor_Rates!$I$6:$I$46,V2136-5),0)</f>
        <v>0</v>
      </c>
      <c r="AJ2136" s="181">
        <f>IF(V2136&gt;0,AI2136*INDEX(Scope_Labor_Rates!$H$6:$H$46,V2136-5)*AA2136,0)</f>
        <v>0</v>
      </c>
      <c r="AK2136" s="178">
        <f>IF(V2136&gt;0,P2136*INDEX(Scope_Labor_Rates!$K$6:$K$46,V2136-5),0)</f>
        <v>0</v>
      </c>
      <c r="AL2136" s="181">
        <f>IF(V2136&gt;0,AK2136*INDEX(Scope_Labor_Rates!$J$6:$J$46,V2136-5)*AA2136,0)</f>
        <v>0</v>
      </c>
      <c r="AM2136" s="178">
        <f>IF(V2136&gt;0,P2136*INDEX(Scope_Labor_Rates!$M$6:$M$46,V2136-5),0)</f>
        <v>0</v>
      </c>
      <c r="AN2136" s="178">
        <f>IF(V2136&gt;0,AM2136*INDEX(Scope_Labor_Rates!$L$6:$L$46,V2136-5)*AA2136,0)</f>
        <v>0</v>
      </c>
      <c r="AO2136" s="178">
        <f>IF(V2136&gt;0,P2136*INDEX(Scope_Labor_Rates!$O$6:$O$46,V2136-5)*AA2136,0)</f>
        <v>0</v>
      </c>
      <c r="AP2136" s="181">
        <f>IF(V2136&gt;0,P2136*INDEX(Scope_Labor_Rates!$Q$6:$Q$46,V2136-5)*AA2136,0)</f>
        <v>0</v>
      </c>
      <c r="AQ2136" s="178">
        <f t="shared" si="301"/>
        <v>0</v>
      </c>
      <c r="AR2136" s="178">
        <f t="shared" si="302"/>
        <v>0</v>
      </c>
      <c r="AS2136" s="178">
        <f t="shared" si="303"/>
        <v>0</v>
      </c>
      <c r="AT2136" s="178">
        <f t="shared" si="304"/>
        <v>0</v>
      </c>
      <c r="AU2136">
        <f t="shared" si="305"/>
        <v>0</v>
      </c>
    </row>
    <row r="2137" spans="1:47">
      <c r="A2137" t="str">
        <f>IF(All_Tasks!A2137="","",All_Tasks!A2137)</f>
        <v/>
      </c>
      <c r="B2137" t="str">
        <f>IF(All_Tasks!B2137="","",All_Tasks!B2137)</f>
        <v/>
      </c>
      <c r="C2137" t="str">
        <f>IF(All_Tasks!C2137="","",All_Tasks!C2137)</f>
        <v/>
      </c>
      <c r="D2137" t="str">
        <f>IF(All_Tasks!D2137="","",All_Tasks!D2137)</f>
        <v/>
      </c>
      <c r="E2137" t="str">
        <f>IF(All_Tasks!V2137&lt;&gt;"",All_Tasks!V2137,IF(All_Tasks!E2137&lt;&gt;"",All_Tasks!E2137,""))</f>
        <v/>
      </c>
      <c r="F2137" t="str">
        <f>IF(All_Tasks!F2137="","",All_Tasks!F2137)</f>
        <v/>
      </c>
      <c r="G2137" t="str">
        <f>IF(All_Tasks!G2137="","",All_Tasks!G2137)</f>
        <v/>
      </c>
      <c r="H2137" s="231" t="str">
        <f>IF(All_Tasks!H2137="","",All_Tasks!H2137)</f>
        <v/>
      </c>
      <c r="I2137" t="str">
        <f>IF(All_Tasks!I2137="","",All_Tasks!I2137)</f>
        <v/>
      </c>
      <c r="J2137" t="str">
        <f>IF(All_Tasks!J2137="","",All_Tasks!J2137)</f>
        <v/>
      </c>
      <c r="K2137" t="str">
        <f>IF(All_Tasks!K2137="","",All_Tasks!K2137)</f>
        <v/>
      </c>
      <c r="L2137" s="231" t="str">
        <f>IF(All_Tasks!L2137="","",All_Tasks!L2137)</f>
        <v/>
      </c>
      <c r="M2137" t="str">
        <f>IF(All_Tasks!M2137="","",All_Tasks!M2137)</f>
        <v/>
      </c>
      <c r="N2137" t="str">
        <f>IF(All_Tasks!N2137="","",All_Tasks!N2137)</f>
        <v/>
      </c>
      <c r="O2137" t="str">
        <f>IF(All_Tasks!O2137="","",All_Tasks!O2137)</f>
        <v/>
      </c>
      <c r="P2137" s="181">
        <f>IF(All_Tasks!P2137="",0,All_Tasks!P2137)</f>
        <v>0</v>
      </c>
      <c r="Q2137" s="181">
        <f>IF(All_Tasks!Q2137="",0,All_Tasks!Q2137)</f>
        <v>0</v>
      </c>
      <c r="R2137" s="181">
        <f>IF(All_Tasks!R2137="",0,All_Tasks!R2137)</f>
        <v>0</v>
      </c>
      <c r="S2137" s="181" t="str">
        <f>IF(All_Tasks!S2137="","",All_Tasks!S2137)</f>
        <v/>
      </c>
      <c r="T2137" t="str">
        <f>IF(All_Tasks!T2137="","",All_Tasks!T2137)</f>
        <v/>
      </c>
      <c r="U2137" t="str">
        <f>IF(All_Tasks!U2137="","",All_Tasks!U2137)</f>
        <v/>
      </c>
      <c r="V2137">
        <f>IF(A2137="",0,IFERROR(MATCH(A2137,Scope_Labor_Rates!$A$6:$A$46,0)+5,0))</f>
        <v>0</v>
      </c>
      <c r="W2137" s="178">
        <f>IF(V2137&gt;0,INDEX(Scope_Labor_Rates!$C$6:$C$46,V2137-5),0)</f>
        <v>0</v>
      </c>
      <c r="X2137" s="178">
        <f>IF(V2137&gt;0,INDEX(Scope_Labor_Rates!$C$6:$C$46,V2137-5),0)</f>
        <v>0</v>
      </c>
      <c r="Y2137" s="180">
        <f>IF(V2137&gt;0,INDEX(Scope_Labor_Rates!$S$6:$S$46,V2137-5),0)</f>
        <v>0</v>
      </c>
      <c r="Z2137" s="180">
        <f>IF(V2137&gt;0,INDEX(Scope_Labor_Rates!$R$6:$R$46,V2137-5),1)</f>
        <v>1</v>
      </c>
      <c r="AA2137" s="231">
        <f t="shared" si="297"/>
        <v>0</v>
      </c>
      <c r="AB2137" t="str">
        <f t="shared" si="298"/>
        <v/>
      </c>
      <c r="AC2137" s="178" t="str">
        <f t="shared" si="299"/>
        <v/>
      </c>
      <c r="AD2137" s="181">
        <f t="shared" si="300"/>
        <v>0</v>
      </c>
      <c r="AE2137" s="178">
        <f>IF(V2137&gt;0,P2137*INDEX(Scope_Labor_Rates!$E$6:$E$46,V2137-5),0)</f>
        <v>0</v>
      </c>
      <c r="AF2137" s="181">
        <f>IF(V2137&gt;0,AE2137*INDEX(Scope_Labor_Rates!$D$6:$D$46,V2137-5)*AA2137,0)</f>
        <v>0</v>
      </c>
      <c r="AG2137" s="178">
        <f>IF(V2137&gt;0,P2137*INDEX(Scope_Labor_Rates!$G$6:$G$46,V2137-5),0)</f>
        <v>0</v>
      </c>
      <c r="AH2137" s="181">
        <f>IF(V2137&gt;0,AG2137*INDEX(Scope_Labor_Rates!$F$6:$F$46,V2137-5)*AA2137,0)</f>
        <v>0</v>
      </c>
      <c r="AI2137" s="178">
        <f>IF(V2137&gt;0,P2137*INDEX(Scope_Labor_Rates!$I$6:$I$46,V2137-5),0)</f>
        <v>0</v>
      </c>
      <c r="AJ2137" s="181">
        <f>IF(V2137&gt;0,AI2137*INDEX(Scope_Labor_Rates!$H$6:$H$46,V2137-5)*AA2137,0)</f>
        <v>0</v>
      </c>
      <c r="AK2137" s="178">
        <f>IF(V2137&gt;0,P2137*INDEX(Scope_Labor_Rates!$K$6:$K$46,V2137-5),0)</f>
        <v>0</v>
      </c>
      <c r="AL2137" s="181">
        <f>IF(V2137&gt;0,AK2137*INDEX(Scope_Labor_Rates!$J$6:$J$46,V2137-5)*AA2137,0)</f>
        <v>0</v>
      </c>
      <c r="AM2137" s="178">
        <f>IF(V2137&gt;0,P2137*INDEX(Scope_Labor_Rates!$M$6:$M$46,V2137-5),0)</f>
        <v>0</v>
      </c>
      <c r="AN2137" s="178">
        <f>IF(V2137&gt;0,AM2137*INDEX(Scope_Labor_Rates!$L$6:$L$46,V2137-5)*AA2137,0)</f>
        <v>0</v>
      </c>
      <c r="AO2137" s="178">
        <f>IF(V2137&gt;0,P2137*INDEX(Scope_Labor_Rates!$O$6:$O$46,V2137-5)*AA2137,0)</f>
        <v>0</v>
      </c>
      <c r="AP2137" s="181">
        <f>IF(V2137&gt;0,P2137*INDEX(Scope_Labor_Rates!$Q$6:$Q$46,V2137-5)*AA2137,0)</f>
        <v>0</v>
      </c>
      <c r="AQ2137" s="178">
        <f t="shared" si="301"/>
        <v>0</v>
      </c>
      <c r="AR2137" s="178">
        <f t="shared" si="302"/>
        <v>0</v>
      </c>
      <c r="AS2137" s="178">
        <f t="shared" si="303"/>
        <v>0</v>
      </c>
      <c r="AT2137" s="178">
        <f t="shared" si="304"/>
        <v>0</v>
      </c>
      <c r="AU2137">
        <f t="shared" si="305"/>
        <v>0</v>
      </c>
    </row>
    <row r="2138" spans="1:47">
      <c r="A2138" t="str">
        <f>IF(All_Tasks!A2138="","",All_Tasks!A2138)</f>
        <v/>
      </c>
      <c r="B2138" t="str">
        <f>IF(All_Tasks!B2138="","",All_Tasks!B2138)</f>
        <v/>
      </c>
      <c r="C2138" t="str">
        <f>IF(All_Tasks!C2138="","",All_Tasks!C2138)</f>
        <v/>
      </c>
      <c r="D2138" t="str">
        <f>IF(All_Tasks!D2138="","",All_Tasks!D2138)</f>
        <v/>
      </c>
      <c r="E2138" t="str">
        <f>IF(All_Tasks!V2138&lt;&gt;"",All_Tasks!V2138,IF(All_Tasks!E2138&lt;&gt;"",All_Tasks!E2138,""))</f>
        <v/>
      </c>
      <c r="F2138" t="str">
        <f>IF(All_Tasks!F2138="","",All_Tasks!F2138)</f>
        <v/>
      </c>
      <c r="G2138" t="str">
        <f>IF(All_Tasks!G2138="","",All_Tasks!G2138)</f>
        <v/>
      </c>
      <c r="H2138" s="231" t="str">
        <f>IF(All_Tasks!H2138="","",All_Tasks!H2138)</f>
        <v/>
      </c>
      <c r="I2138" t="str">
        <f>IF(All_Tasks!I2138="","",All_Tasks!I2138)</f>
        <v/>
      </c>
      <c r="J2138" t="str">
        <f>IF(All_Tasks!J2138="","",All_Tasks!J2138)</f>
        <v/>
      </c>
      <c r="K2138" t="str">
        <f>IF(All_Tasks!K2138="","",All_Tasks!K2138)</f>
        <v/>
      </c>
      <c r="L2138" s="231" t="str">
        <f>IF(All_Tasks!L2138="","",All_Tasks!L2138)</f>
        <v/>
      </c>
      <c r="M2138" t="str">
        <f>IF(All_Tasks!M2138="","",All_Tasks!M2138)</f>
        <v/>
      </c>
      <c r="N2138" t="str">
        <f>IF(All_Tasks!N2138="","",All_Tasks!N2138)</f>
        <v/>
      </c>
      <c r="O2138" t="str">
        <f>IF(All_Tasks!O2138="","",All_Tasks!O2138)</f>
        <v/>
      </c>
      <c r="P2138" s="181">
        <f>IF(All_Tasks!P2138="",0,All_Tasks!P2138)</f>
        <v>0</v>
      </c>
      <c r="Q2138" s="181">
        <f>IF(All_Tasks!Q2138="",0,All_Tasks!Q2138)</f>
        <v>0</v>
      </c>
      <c r="R2138" s="181">
        <f>IF(All_Tasks!R2138="",0,All_Tasks!R2138)</f>
        <v>0</v>
      </c>
      <c r="S2138" s="181" t="str">
        <f>IF(All_Tasks!S2138="","",All_Tasks!S2138)</f>
        <v/>
      </c>
      <c r="T2138" t="str">
        <f>IF(All_Tasks!T2138="","",All_Tasks!T2138)</f>
        <v/>
      </c>
      <c r="U2138" t="str">
        <f>IF(All_Tasks!U2138="","",All_Tasks!U2138)</f>
        <v/>
      </c>
      <c r="V2138">
        <f>IF(A2138="",0,IFERROR(MATCH(A2138,Scope_Labor_Rates!$A$6:$A$46,0)+5,0))</f>
        <v>0</v>
      </c>
      <c r="W2138" s="178">
        <f>IF(V2138&gt;0,INDEX(Scope_Labor_Rates!$C$6:$C$46,V2138-5),0)</f>
        <v>0</v>
      </c>
      <c r="X2138" s="178">
        <f>IF(V2138&gt;0,INDEX(Scope_Labor_Rates!$C$6:$C$46,V2138-5),0)</f>
        <v>0</v>
      </c>
      <c r="Y2138" s="180">
        <f>IF(V2138&gt;0,INDEX(Scope_Labor_Rates!$S$6:$S$46,V2138-5),0)</f>
        <v>0</v>
      </c>
      <c r="Z2138" s="180">
        <f>IF(V2138&gt;0,INDEX(Scope_Labor_Rates!$R$6:$R$46,V2138-5),1)</f>
        <v>1</v>
      </c>
      <c r="AA2138" s="231">
        <f t="shared" si="297"/>
        <v>0</v>
      </c>
      <c r="AB2138" t="str">
        <f t="shared" si="298"/>
        <v/>
      </c>
      <c r="AC2138" s="178" t="str">
        <f t="shared" si="299"/>
        <v/>
      </c>
      <c r="AD2138" s="181">
        <f t="shared" si="300"/>
        <v>0</v>
      </c>
      <c r="AE2138" s="178">
        <f>IF(V2138&gt;0,P2138*INDEX(Scope_Labor_Rates!$E$6:$E$46,V2138-5),0)</f>
        <v>0</v>
      </c>
      <c r="AF2138" s="181">
        <f>IF(V2138&gt;0,AE2138*INDEX(Scope_Labor_Rates!$D$6:$D$46,V2138-5)*AA2138,0)</f>
        <v>0</v>
      </c>
      <c r="AG2138" s="178">
        <f>IF(V2138&gt;0,P2138*INDEX(Scope_Labor_Rates!$G$6:$G$46,V2138-5),0)</f>
        <v>0</v>
      </c>
      <c r="AH2138" s="181">
        <f>IF(V2138&gt;0,AG2138*INDEX(Scope_Labor_Rates!$F$6:$F$46,V2138-5)*AA2138,0)</f>
        <v>0</v>
      </c>
      <c r="AI2138" s="178">
        <f>IF(V2138&gt;0,P2138*INDEX(Scope_Labor_Rates!$I$6:$I$46,V2138-5),0)</f>
        <v>0</v>
      </c>
      <c r="AJ2138" s="181">
        <f>IF(V2138&gt;0,AI2138*INDEX(Scope_Labor_Rates!$H$6:$H$46,V2138-5)*AA2138,0)</f>
        <v>0</v>
      </c>
      <c r="AK2138" s="178">
        <f>IF(V2138&gt;0,P2138*INDEX(Scope_Labor_Rates!$K$6:$K$46,V2138-5),0)</f>
        <v>0</v>
      </c>
      <c r="AL2138" s="181">
        <f>IF(V2138&gt;0,AK2138*INDEX(Scope_Labor_Rates!$J$6:$J$46,V2138-5)*AA2138,0)</f>
        <v>0</v>
      </c>
      <c r="AM2138" s="178">
        <f>IF(V2138&gt;0,P2138*INDEX(Scope_Labor_Rates!$M$6:$M$46,V2138-5),0)</f>
        <v>0</v>
      </c>
      <c r="AN2138" s="178">
        <f>IF(V2138&gt;0,AM2138*INDEX(Scope_Labor_Rates!$L$6:$L$46,V2138-5)*AA2138,0)</f>
        <v>0</v>
      </c>
      <c r="AO2138" s="178">
        <f>IF(V2138&gt;0,P2138*INDEX(Scope_Labor_Rates!$O$6:$O$46,V2138-5)*AA2138,0)</f>
        <v>0</v>
      </c>
      <c r="AP2138" s="181">
        <f>IF(V2138&gt;0,P2138*INDEX(Scope_Labor_Rates!$Q$6:$Q$46,V2138-5)*AA2138,0)</f>
        <v>0</v>
      </c>
      <c r="AQ2138" s="178">
        <f t="shared" si="301"/>
        <v>0</v>
      </c>
      <c r="AR2138" s="178">
        <f t="shared" si="302"/>
        <v>0</v>
      </c>
      <c r="AS2138" s="178">
        <f t="shared" si="303"/>
        <v>0</v>
      </c>
      <c r="AT2138" s="178">
        <f t="shared" si="304"/>
        <v>0</v>
      </c>
      <c r="AU2138">
        <f t="shared" si="305"/>
        <v>0</v>
      </c>
    </row>
    <row r="2139" spans="1:47">
      <c r="A2139" t="str">
        <f>IF(All_Tasks!A2139="","",All_Tasks!A2139)</f>
        <v/>
      </c>
      <c r="B2139" t="str">
        <f>IF(All_Tasks!B2139="","",All_Tasks!B2139)</f>
        <v/>
      </c>
      <c r="C2139" t="str">
        <f>IF(All_Tasks!C2139="","",All_Tasks!C2139)</f>
        <v/>
      </c>
      <c r="D2139" t="str">
        <f>IF(All_Tasks!D2139="","",All_Tasks!D2139)</f>
        <v/>
      </c>
      <c r="E2139" t="str">
        <f>IF(All_Tasks!V2139&lt;&gt;"",All_Tasks!V2139,IF(All_Tasks!E2139&lt;&gt;"",All_Tasks!E2139,""))</f>
        <v/>
      </c>
      <c r="F2139" t="str">
        <f>IF(All_Tasks!F2139="","",All_Tasks!F2139)</f>
        <v/>
      </c>
      <c r="G2139" t="str">
        <f>IF(All_Tasks!G2139="","",All_Tasks!G2139)</f>
        <v/>
      </c>
      <c r="H2139" s="231" t="str">
        <f>IF(All_Tasks!H2139="","",All_Tasks!H2139)</f>
        <v/>
      </c>
      <c r="I2139" t="str">
        <f>IF(All_Tasks!I2139="","",All_Tasks!I2139)</f>
        <v/>
      </c>
      <c r="J2139" t="str">
        <f>IF(All_Tasks!J2139="","",All_Tasks!J2139)</f>
        <v/>
      </c>
      <c r="K2139" t="str">
        <f>IF(All_Tasks!K2139="","",All_Tasks!K2139)</f>
        <v/>
      </c>
      <c r="L2139" s="231" t="str">
        <f>IF(All_Tasks!L2139="","",All_Tasks!L2139)</f>
        <v/>
      </c>
      <c r="M2139" t="str">
        <f>IF(All_Tasks!M2139="","",All_Tasks!M2139)</f>
        <v/>
      </c>
      <c r="N2139" t="str">
        <f>IF(All_Tasks!N2139="","",All_Tasks!N2139)</f>
        <v/>
      </c>
      <c r="O2139" t="str">
        <f>IF(All_Tasks!O2139="","",All_Tasks!O2139)</f>
        <v/>
      </c>
      <c r="P2139" s="181">
        <f>IF(All_Tasks!P2139="",0,All_Tasks!P2139)</f>
        <v>0</v>
      </c>
      <c r="Q2139" s="181">
        <f>IF(All_Tasks!Q2139="",0,All_Tasks!Q2139)</f>
        <v>0</v>
      </c>
      <c r="R2139" s="181">
        <f>IF(All_Tasks!R2139="",0,All_Tasks!R2139)</f>
        <v>0</v>
      </c>
      <c r="S2139" s="181" t="str">
        <f>IF(All_Tasks!S2139="","",All_Tasks!S2139)</f>
        <v/>
      </c>
      <c r="T2139" t="str">
        <f>IF(All_Tasks!T2139="","",All_Tasks!T2139)</f>
        <v/>
      </c>
      <c r="U2139" t="str">
        <f>IF(All_Tasks!U2139="","",All_Tasks!U2139)</f>
        <v/>
      </c>
      <c r="V2139">
        <f>IF(A2139="",0,IFERROR(MATCH(A2139,Scope_Labor_Rates!$A$6:$A$46,0)+5,0))</f>
        <v>0</v>
      </c>
      <c r="W2139" s="178">
        <f>IF(V2139&gt;0,INDEX(Scope_Labor_Rates!$C$6:$C$46,V2139-5),0)</f>
        <v>0</v>
      </c>
      <c r="X2139" s="178">
        <f>IF(V2139&gt;0,INDEX(Scope_Labor_Rates!$C$6:$C$46,V2139-5),0)</f>
        <v>0</v>
      </c>
      <c r="Y2139" s="180">
        <f>IF(V2139&gt;0,INDEX(Scope_Labor_Rates!$S$6:$S$46,V2139-5),0)</f>
        <v>0</v>
      </c>
      <c r="Z2139" s="180">
        <f>IF(V2139&gt;0,INDEX(Scope_Labor_Rates!$R$6:$R$46,V2139-5),1)</f>
        <v>1</v>
      </c>
      <c r="AA2139" s="231">
        <f t="shared" si="297"/>
        <v>0</v>
      </c>
      <c r="AB2139" t="str">
        <f t="shared" si="298"/>
        <v/>
      </c>
      <c r="AC2139" s="178" t="str">
        <f t="shared" si="299"/>
        <v/>
      </c>
      <c r="AD2139" s="181">
        <f t="shared" si="300"/>
        <v>0</v>
      </c>
      <c r="AE2139" s="178">
        <f>IF(V2139&gt;0,P2139*INDEX(Scope_Labor_Rates!$E$6:$E$46,V2139-5),0)</f>
        <v>0</v>
      </c>
      <c r="AF2139" s="181">
        <f>IF(V2139&gt;0,AE2139*INDEX(Scope_Labor_Rates!$D$6:$D$46,V2139-5)*AA2139,0)</f>
        <v>0</v>
      </c>
      <c r="AG2139" s="178">
        <f>IF(V2139&gt;0,P2139*INDEX(Scope_Labor_Rates!$G$6:$G$46,V2139-5),0)</f>
        <v>0</v>
      </c>
      <c r="AH2139" s="181">
        <f>IF(V2139&gt;0,AG2139*INDEX(Scope_Labor_Rates!$F$6:$F$46,V2139-5)*AA2139,0)</f>
        <v>0</v>
      </c>
      <c r="AI2139" s="178">
        <f>IF(V2139&gt;0,P2139*INDEX(Scope_Labor_Rates!$I$6:$I$46,V2139-5),0)</f>
        <v>0</v>
      </c>
      <c r="AJ2139" s="181">
        <f>IF(V2139&gt;0,AI2139*INDEX(Scope_Labor_Rates!$H$6:$H$46,V2139-5)*AA2139,0)</f>
        <v>0</v>
      </c>
      <c r="AK2139" s="178">
        <f>IF(V2139&gt;0,P2139*INDEX(Scope_Labor_Rates!$K$6:$K$46,V2139-5),0)</f>
        <v>0</v>
      </c>
      <c r="AL2139" s="181">
        <f>IF(V2139&gt;0,AK2139*INDEX(Scope_Labor_Rates!$J$6:$J$46,V2139-5)*AA2139,0)</f>
        <v>0</v>
      </c>
      <c r="AM2139" s="178">
        <f>IF(V2139&gt;0,P2139*INDEX(Scope_Labor_Rates!$M$6:$M$46,V2139-5),0)</f>
        <v>0</v>
      </c>
      <c r="AN2139" s="178">
        <f>IF(V2139&gt;0,AM2139*INDEX(Scope_Labor_Rates!$L$6:$L$46,V2139-5)*AA2139,0)</f>
        <v>0</v>
      </c>
      <c r="AO2139" s="178">
        <f>IF(V2139&gt;0,P2139*INDEX(Scope_Labor_Rates!$O$6:$O$46,V2139-5)*AA2139,0)</f>
        <v>0</v>
      </c>
      <c r="AP2139" s="181">
        <f>IF(V2139&gt;0,P2139*INDEX(Scope_Labor_Rates!$Q$6:$Q$46,V2139-5)*AA2139,0)</f>
        <v>0</v>
      </c>
      <c r="AQ2139" s="178">
        <f t="shared" si="301"/>
        <v>0</v>
      </c>
      <c r="AR2139" s="178">
        <f t="shared" si="302"/>
        <v>0</v>
      </c>
      <c r="AS2139" s="178">
        <f t="shared" si="303"/>
        <v>0</v>
      </c>
      <c r="AT2139" s="178">
        <f t="shared" si="304"/>
        <v>0</v>
      </c>
      <c r="AU2139">
        <f t="shared" si="305"/>
        <v>0</v>
      </c>
    </row>
    <row r="2140" spans="1:47">
      <c r="A2140" t="str">
        <f>IF(All_Tasks!A2140="","",All_Tasks!A2140)</f>
        <v/>
      </c>
      <c r="B2140" t="str">
        <f>IF(All_Tasks!B2140="","",All_Tasks!B2140)</f>
        <v/>
      </c>
      <c r="C2140" t="str">
        <f>IF(All_Tasks!C2140="","",All_Tasks!C2140)</f>
        <v/>
      </c>
      <c r="D2140" t="str">
        <f>IF(All_Tasks!D2140="","",All_Tasks!D2140)</f>
        <v/>
      </c>
      <c r="E2140" t="str">
        <f>IF(All_Tasks!V2140&lt;&gt;"",All_Tasks!V2140,IF(All_Tasks!E2140&lt;&gt;"",All_Tasks!E2140,""))</f>
        <v/>
      </c>
      <c r="F2140" t="str">
        <f>IF(All_Tasks!F2140="","",All_Tasks!F2140)</f>
        <v/>
      </c>
      <c r="G2140" t="str">
        <f>IF(All_Tasks!G2140="","",All_Tasks!G2140)</f>
        <v/>
      </c>
      <c r="H2140" s="231" t="str">
        <f>IF(All_Tasks!H2140="","",All_Tasks!H2140)</f>
        <v/>
      </c>
      <c r="I2140" t="str">
        <f>IF(All_Tasks!I2140="","",All_Tasks!I2140)</f>
        <v/>
      </c>
      <c r="J2140" t="str">
        <f>IF(All_Tasks!J2140="","",All_Tasks!J2140)</f>
        <v/>
      </c>
      <c r="K2140" t="str">
        <f>IF(All_Tasks!K2140="","",All_Tasks!K2140)</f>
        <v/>
      </c>
      <c r="L2140" s="231" t="str">
        <f>IF(All_Tasks!L2140="","",All_Tasks!L2140)</f>
        <v/>
      </c>
      <c r="M2140" t="str">
        <f>IF(All_Tasks!M2140="","",All_Tasks!M2140)</f>
        <v/>
      </c>
      <c r="N2140" t="str">
        <f>IF(All_Tasks!N2140="","",All_Tasks!N2140)</f>
        <v/>
      </c>
      <c r="O2140" t="str">
        <f>IF(All_Tasks!O2140="","",All_Tasks!O2140)</f>
        <v/>
      </c>
      <c r="P2140" s="181">
        <f>IF(All_Tasks!P2140="",0,All_Tasks!P2140)</f>
        <v>0</v>
      </c>
      <c r="Q2140" s="181">
        <f>IF(All_Tasks!Q2140="",0,All_Tasks!Q2140)</f>
        <v>0</v>
      </c>
      <c r="R2140" s="181">
        <f>IF(All_Tasks!R2140="",0,All_Tasks!R2140)</f>
        <v>0</v>
      </c>
      <c r="S2140" s="181" t="str">
        <f>IF(All_Tasks!S2140="","",All_Tasks!S2140)</f>
        <v/>
      </c>
      <c r="T2140" t="str">
        <f>IF(All_Tasks!T2140="","",All_Tasks!T2140)</f>
        <v/>
      </c>
      <c r="U2140" t="str">
        <f>IF(All_Tasks!U2140="","",All_Tasks!U2140)</f>
        <v/>
      </c>
      <c r="V2140">
        <f>IF(A2140="",0,IFERROR(MATCH(A2140,Scope_Labor_Rates!$A$6:$A$46,0)+5,0))</f>
        <v>0</v>
      </c>
      <c r="W2140" s="178">
        <f>IF(V2140&gt;0,INDEX(Scope_Labor_Rates!$C$6:$C$46,V2140-5),0)</f>
        <v>0</v>
      </c>
      <c r="X2140" s="178">
        <f>IF(V2140&gt;0,INDEX(Scope_Labor_Rates!$C$6:$C$46,V2140-5),0)</f>
        <v>0</v>
      </c>
      <c r="Y2140" s="180">
        <f>IF(V2140&gt;0,INDEX(Scope_Labor_Rates!$S$6:$S$46,V2140-5),0)</f>
        <v>0</v>
      </c>
      <c r="Z2140" s="180">
        <f>IF(V2140&gt;0,INDEX(Scope_Labor_Rates!$R$6:$R$46,V2140-5),1)</f>
        <v>1</v>
      </c>
      <c r="AA2140" s="231">
        <f t="shared" si="297"/>
        <v>0</v>
      </c>
      <c r="AB2140" t="str">
        <f t="shared" si="298"/>
        <v/>
      </c>
      <c r="AC2140" s="178" t="str">
        <f t="shared" si="299"/>
        <v/>
      </c>
      <c r="AD2140" s="181">
        <f t="shared" si="300"/>
        <v>0</v>
      </c>
      <c r="AE2140" s="178">
        <f>IF(V2140&gt;0,P2140*INDEX(Scope_Labor_Rates!$E$6:$E$46,V2140-5),0)</f>
        <v>0</v>
      </c>
      <c r="AF2140" s="181">
        <f>IF(V2140&gt;0,AE2140*INDEX(Scope_Labor_Rates!$D$6:$D$46,V2140-5)*AA2140,0)</f>
        <v>0</v>
      </c>
      <c r="AG2140" s="178">
        <f>IF(V2140&gt;0,P2140*INDEX(Scope_Labor_Rates!$G$6:$G$46,V2140-5),0)</f>
        <v>0</v>
      </c>
      <c r="AH2140" s="181">
        <f>IF(V2140&gt;0,AG2140*INDEX(Scope_Labor_Rates!$F$6:$F$46,V2140-5)*AA2140,0)</f>
        <v>0</v>
      </c>
      <c r="AI2140" s="178">
        <f>IF(V2140&gt;0,P2140*INDEX(Scope_Labor_Rates!$I$6:$I$46,V2140-5),0)</f>
        <v>0</v>
      </c>
      <c r="AJ2140" s="181">
        <f>IF(V2140&gt;0,AI2140*INDEX(Scope_Labor_Rates!$H$6:$H$46,V2140-5)*AA2140,0)</f>
        <v>0</v>
      </c>
      <c r="AK2140" s="178">
        <f>IF(V2140&gt;0,P2140*INDEX(Scope_Labor_Rates!$K$6:$K$46,V2140-5),0)</f>
        <v>0</v>
      </c>
      <c r="AL2140" s="181">
        <f>IF(V2140&gt;0,AK2140*INDEX(Scope_Labor_Rates!$J$6:$J$46,V2140-5)*AA2140,0)</f>
        <v>0</v>
      </c>
      <c r="AM2140" s="178">
        <f>IF(V2140&gt;0,P2140*INDEX(Scope_Labor_Rates!$M$6:$M$46,V2140-5),0)</f>
        <v>0</v>
      </c>
      <c r="AN2140" s="178">
        <f>IF(V2140&gt;0,AM2140*INDEX(Scope_Labor_Rates!$L$6:$L$46,V2140-5)*AA2140,0)</f>
        <v>0</v>
      </c>
      <c r="AO2140" s="178">
        <f>IF(V2140&gt;0,P2140*INDEX(Scope_Labor_Rates!$O$6:$O$46,V2140-5)*AA2140,0)</f>
        <v>0</v>
      </c>
      <c r="AP2140" s="181">
        <f>IF(V2140&gt;0,P2140*INDEX(Scope_Labor_Rates!$Q$6:$Q$46,V2140-5)*AA2140,0)</f>
        <v>0</v>
      </c>
      <c r="AQ2140" s="178">
        <f t="shared" si="301"/>
        <v>0</v>
      </c>
      <c r="AR2140" s="178">
        <f t="shared" si="302"/>
        <v>0</v>
      </c>
      <c r="AS2140" s="178">
        <f t="shared" si="303"/>
        <v>0</v>
      </c>
      <c r="AT2140" s="178">
        <f t="shared" si="304"/>
        <v>0</v>
      </c>
      <c r="AU2140">
        <f t="shared" si="305"/>
        <v>0</v>
      </c>
    </row>
    <row r="2141" spans="1:47">
      <c r="A2141" t="str">
        <f>IF(All_Tasks!A2141="","",All_Tasks!A2141)</f>
        <v/>
      </c>
      <c r="B2141" t="str">
        <f>IF(All_Tasks!B2141="","",All_Tasks!B2141)</f>
        <v/>
      </c>
      <c r="C2141" t="str">
        <f>IF(All_Tasks!C2141="","",All_Tasks!C2141)</f>
        <v/>
      </c>
      <c r="D2141" t="str">
        <f>IF(All_Tasks!D2141="","",All_Tasks!D2141)</f>
        <v/>
      </c>
      <c r="E2141" t="str">
        <f>IF(All_Tasks!V2141&lt;&gt;"",All_Tasks!V2141,IF(All_Tasks!E2141&lt;&gt;"",All_Tasks!E2141,""))</f>
        <v/>
      </c>
      <c r="F2141" t="str">
        <f>IF(All_Tasks!F2141="","",All_Tasks!F2141)</f>
        <v/>
      </c>
      <c r="G2141" t="str">
        <f>IF(All_Tasks!G2141="","",All_Tasks!G2141)</f>
        <v/>
      </c>
      <c r="H2141" s="231" t="str">
        <f>IF(All_Tasks!H2141="","",All_Tasks!H2141)</f>
        <v/>
      </c>
      <c r="I2141" t="str">
        <f>IF(All_Tasks!I2141="","",All_Tasks!I2141)</f>
        <v/>
      </c>
      <c r="J2141" t="str">
        <f>IF(All_Tasks!J2141="","",All_Tasks!J2141)</f>
        <v/>
      </c>
      <c r="K2141" t="str">
        <f>IF(All_Tasks!K2141="","",All_Tasks!K2141)</f>
        <v/>
      </c>
      <c r="L2141" s="231" t="str">
        <f>IF(All_Tasks!L2141="","",All_Tasks!L2141)</f>
        <v/>
      </c>
      <c r="M2141" t="str">
        <f>IF(All_Tasks!M2141="","",All_Tasks!M2141)</f>
        <v/>
      </c>
      <c r="N2141" t="str">
        <f>IF(All_Tasks!N2141="","",All_Tasks!N2141)</f>
        <v/>
      </c>
      <c r="O2141" t="str">
        <f>IF(All_Tasks!O2141="","",All_Tasks!O2141)</f>
        <v/>
      </c>
      <c r="P2141" s="181">
        <f>IF(All_Tasks!P2141="",0,All_Tasks!P2141)</f>
        <v>0</v>
      </c>
      <c r="Q2141" s="181">
        <f>IF(All_Tasks!Q2141="",0,All_Tasks!Q2141)</f>
        <v>0</v>
      </c>
      <c r="R2141" s="181">
        <f>IF(All_Tasks!R2141="",0,All_Tasks!R2141)</f>
        <v>0</v>
      </c>
      <c r="S2141" s="181" t="str">
        <f>IF(All_Tasks!S2141="","",All_Tasks!S2141)</f>
        <v/>
      </c>
      <c r="T2141" t="str">
        <f>IF(All_Tasks!T2141="","",All_Tasks!T2141)</f>
        <v/>
      </c>
      <c r="U2141" t="str">
        <f>IF(All_Tasks!U2141="","",All_Tasks!U2141)</f>
        <v/>
      </c>
      <c r="V2141">
        <f>IF(A2141="",0,IFERROR(MATCH(A2141,Scope_Labor_Rates!$A$6:$A$46,0)+5,0))</f>
        <v>0</v>
      </c>
      <c r="W2141" s="178">
        <f>IF(V2141&gt;0,INDEX(Scope_Labor_Rates!$C$6:$C$46,V2141-5),0)</f>
        <v>0</v>
      </c>
      <c r="X2141" s="178">
        <f>IF(V2141&gt;0,INDEX(Scope_Labor_Rates!$C$6:$C$46,V2141-5),0)</f>
        <v>0</v>
      </c>
      <c r="Y2141" s="180">
        <f>IF(V2141&gt;0,INDEX(Scope_Labor_Rates!$S$6:$S$46,V2141-5),0)</f>
        <v>0</v>
      </c>
      <c r="Z2141" s="180">
        <f>IF(V2141&gt;0,INDEX(Scope_Labor_Rates!$R$6:$R$46,V2141-5),1)</f>
        <v>1</v>
      </c>
      <c r="AA2141" s="231">
        <f t="shared" si="297"/>
        <v>0</v>
      </c>
      <c r="AB2141" t="str">
        <f t="shared" si="298"/>
        <v/>
      </c>
      <c r="AC2141" s="178" t="str">
        <f t="shared" si="299"/>
        <v/>
      </c>
      <c r="AD2141" s="181">
        <f t="shared" si="300"/>
        <v>0</v>
      </c>
      <c r="AE2141" s="178">
        <f>IF(V2141&gt;0,P2141*INDEX(Scope_Labor_Rates!$E$6:$E$46,V2141-5),0)</f>
        <v>0</v>
      </c>
      <c r="AF2141" s="181">
        <f>IF(V2141&gt;0,AE2141*INDEX(Scope_Labor_Rates!$D$6:$D$46,V2141-5)*AA2141,0)</f>
        <v>0</v>
      </c>
      <c r="AG2141" s="178">
        <f>IF(V2141&gt;0,P2141*INDEX(Scope_Labor_Rates!$G$6:$G$46,V2141-5),0)</f>
        <v>0</v>
      </c>
      <c r="AH2141" s="181">
        <f>IF(V2141&gt;0,AG2141*INDEX(Scope_Labor_Rates!$F$6:$F$46,V2141-5)*AA2141,0)</f>
        <v>0</v>
      </c>
      <c r="AI2141" s="178">
        <f>IF(V2141&gt;0,P2141*INDEX(Scope_Labor_Rates!$I$6:$I$46,V2141-5),0)</f>
        <v>0</v>
      </c>
      <c r="AJ2141" s="181">
        <f>IF(V2141&gt;0,AI2141*INDEX(Scope_Labor_Rates!$H$6:$H$46,V2141-5)*AA2141,0)</f>
        <v>0</v>
      </c>
      <c r="AK2141" s="178">
        <f>IF(V2141&gt;0,P2141*INDEX(Scope_Labor_Rates!$K$6:$K$46,V2141-5),0)</f>
        <v>0</v>
      </c>
      <c r="AL2141" s="181">
        <f>IF(V2141&gt;0,AK2141*INDEX(Scope_Labor_Rates!$J$6:$J$46,V2141-5)*AA2141,0)</f>
        <v>0</v>
      </c>
      <c r="AM2141" s="178">
        <f>IF(V2141&gt;0,P2141*INDEX(Scope_Labor_Rates!$M$6:$M$46,V2141-5),0)</f>
        <v>0</v>
      </c>
      <c r="AN2141" s="178">
        <f>IF(V2141&gt;0,AM2141*INDEX(Scope_Labor_Rates!$L$6:$L$46,V2141-5)*AA2141,0)</f>
        <v>0</v>
      </c>
      <c r="AO2141" s="178">
        <f>IF(V2141&gt;0,P2141*INDEX(Scope_Labor_Rates!$O$6:$O$46,V2141-5)*AA2141,0)</f>
        <v>0</v>
      </c>
      <c r="AP2141" s="181">
        <f>IF(V2141&gt;0,P2141*INDEX(Scope_Labor_Rates!$Q$6:$Q$46,V2141-5)*AA2141,0)</f>
        <v>0</v>
      </c>
      <c r="AQ2141" s="178">
        <f t="shared" si="301"/>
        <v>0</v>
      </c>
      <c r="AR2141" s="178">
        <f t="shared" si="302"/>
        <v>0</v>
      </c>
      <c r="AS2141" s="178">
        <f t="shared" si="303"/>
        <v>0</v>
      </c>
      <c r="AT2141" s="178">
        <f t="shared" si="304"/>
        <v>0</v>
      </c>
      <c r="AU2141">
        <f t="shared" si="305"/>
        <v>0</v>
      </c>
    </row>
    <row r="2142" spans="1:47">
      <c r="A2142" t="str">
        <f>IF(All_Tasks!A2142="","",All_Tasks!A2142)</f>
        <v/>
      </c>
      <c r="B2142" t="str">
        <f>IF(All_Tasks!B2142="","",All_Tasks!B2142)</f>
        <v/>
      </c>
      <c r="C2142" t="str">
        <f>IF(All_Tasks!C2142="","",All_Tasks!C2142)</f>
        <v/>
      </c>
      <c r="D2142" t="str">
        <f>IF(All_Tasks!D2142="","",All_Tasks!D2142)</f>
        <v/>
      </c>
      <c r="E2142" t="str">
        <f>IF(All_Tasks!V2142&lt;&gt;"",All_Tasks!V2142,IF(All_Tasks!E2142&lt;&gt;"",All_Tasks!E2142,""))</f>
        <v/>
      </c>
      <c r="F2142" t="str">
        <f>IF(All_Tasks!F2142="","",All_Tasks!F2142)</f>
        <v/>
      </c>
      <c r="G2142" t="str">
        <f>IF(All_Tasks!G2142="","",All_Tasks!G2142)</f>
        <v/>
      </c>
      <c r="H2142" s="231" t="str">
        <f>IF(All_Tasks!H2142="","",All_Tasks!H2142)</f>
        <v/>
      </c>
      <c r="I2142" t="str">
        <f>IF(All_Tasks!I2142="","",All_Tasks!I2142)</f>
        <v/>
      </c>
      <c r="J2142" t="str">
        <f>IF(All_Tasks!J2142="","",All_Tasks!J2142)</f>
        <v/>
      </c>
      <c r="K2142" t="str">
        <f>IF(All_Tasks!K2142="","",All_Tasks!K2142)</f>
        <v/>
      </c>
      <c r="L2142" s="231" t="str">
        <f>IF(All_Tasks!L2142="","",All_Tasks!L2142)</f>
        <v/>
      </c>
      <c r="M2142" t="str">
        <f>IF(All_Tasks!M2142="","",All_Tasks!M2142)</f>
        <v/>
      </c>
      <c r="N2142" t="str">
        <f>IF(All_Tasks!N2142="","",All_Tasks!N2142)</f>
        <v/>
      </c>
      <c r="O2142" t="str">
        <f>IF(All_Tasks!O2142="","",All_Tasks!O2142)</f>
        <v/>
      </c>
      <c r="P2142" s="181">
        <f>IF(All_Tasks!P2142="",0,All_Tasks!P2142)</f>
        <v>0</v>
      </c>
      <c r="Q2142" s="181">
        <f>IF(All_Tasks!Q2142="",0,All_Tasks!Q2142)</f>
        <v>0</v>
      </c>
      <c r="R2142" s="181">
        <f>IF(All_Tasks!R2142="",0,All_Tasks!R2142)</f>
        <v>0</v>
      </c>
      <c r="S2142" s="181" t="str">
        <f>IF(All_Tasks!S2142="","",All_Tasks!S2142)</f>
        <v/>
      </c>
      <c r="T2142" t="str">
        <f>IF(All_Tasks!T2142="","",All_Tasks!T2142)</f>
        <v/>
      </c>
      <c r="U2142" t="str">
        <f>IF(All_Tasks!U2142="","",All_Tasks!U2142)</f>
        <v/>
      </c>
      <c r="V2142">
        <f>IF(A2142="",0,IFERROR(MATCH(A2142,Scope_Labor_Rates!$A$6:$A$46,0)+5,0))</f>
        <v>0</v>
      </c>
      <c r="W2142" s="178">
        <f>IF(V2142&gt;0,INDEX(Scope_Labor_Rates!$C$6:$C$46,V2142-5),0)</f>
        <v>0</v>
      </c>
      <c r="X2142" s="178">
        <f>IF(V2142&gt;0,INDEX(Scope_Labor_Rates!$C$6:$C$46,V2142-5),0)</f>
        <v>0</v>
      </c>
      <c r="Y2142" s="180">
        <f>IF(V2142&gt;0,INDEX(Scope_Labor_Rates!$S$6:$S$46,V2142-5),0)</f>
        <v>0</v>
      </c>
      <c r="Z2142" s="180">
        <f>IF(V2142&gt;0,INDEX(Scope_Labor_Rates!$R$6:$R$46,V2142-5),1)</f>
        <v>1</v>
      </c>
      <c r="AA2142" s="231">
        <f t="shared" si="297"/>
        <v>0</v>
      </c>
      <c r="AB2142" t="str">
        <f t="shared" si="298"/>
        <v/>
      </c>
      <c r="AC2142" s="178" t="str">
        <f t="shared" si="299"/>
        <v/>
      </c>
      <c r="AD2142" s="181">
        <f t="shared" si="300"/>
        <v>0</v>
      </c>
      <c r="AE2142" s="178">
        <f>IF(V2142&gt;0,P2142*INDEX(Scope_Labor_Rates!$E$6:$E$46,V2142-5),0)</f>
        <v>0</v>
      </c>
      <c r="AF2142" s="181">
        <f>IF(V2142&gt;0,AE2142*INDEX(Scope_Labor_Rates!$D$6:$D$46,V2142-5)*AA2142,0)</f>
        <v>0</v>
      </c>
      <c r="AG2142" s="178">
        <f>IF(V2142&gt;0,P2142*INDEX(Scope_Labor_Rates!$G$6:$G$46,V2142-5),0)</f>
        <v>0</v>
      </c>
      <c r="AH2142" s="181">
        <f>IF(V2142&gt;0,AG2142*INDEX(Scope_Labor_Rates!$F$6:$F$46,V2142-5)*AA2142,0)</f>
        <v>0</v>
      </c>
      <c r="AI2142" s="178">
        <f>IF(V2142&gt;0,P2142*INDEX(Scope_Labor_Rates!$I$6:$I$46,V2142-5),0)</f>
        <v>0</v>
      </c>
      <c r="AJ2142" s="181">
        <f>IF(V2142&gt;0,AI2142*INDEX(Scope_Labor_Rates!$H$6:$H$46,V2142-5)*AA2142,0)</f>
        <v>0</v>
      </c>
      <c r="AK2142" s="178">
        <f>IF(V2142&gt;0,P2142*INDEX(Scope_Labor_Rates!$K$6:$K$46,V2142-5),0)</f>
        <v>0</v>
      </c>
      <c r="AL2142" s="181">
        <f>IF(V2142&gt;0,AK2142*INDEX(Scope_Labor_Rates!$J$6:$J$46,V2142-5)*AA2142,0)</f>
        <v>0</v>
      </c>
      <c r="AM2142" s="178">
        <f>IF(V2142&gt;0,P2142*INDEX(Scope_Labor_Rates!$M$6:$M$46,V2142-5),0)</f>
        <v>0</v>
      </c>
      <c r="AN2142" s="178">
        <f>IF(V2142&gt;0,AM2142*INDEX(Scope_Labor_Rates!$L$6:$L$46,V2142-5)*AA2142,0)</f>
        <v>0</v>
      </c>
      <c r="AO2142" s="178">
        <f>IF(V2142&gt;0,P2142*INDEX(Scope_Labor_Rates!$O$6:$O$46,V2142-5)*AA2142,0)</f>
        <v>0</v>
      </c>
      <c r="AP2142" s="181">
        <f>IF(V2142&gt;0,P2142*INDEX(Scope_Labor_Rates!$Q$6:$Q$46,V2142-5)*AA2142,0)</f>
        <v>0</v>
      </c>
      <c r="AQ2142" s="178">
        <f t="shared" si="301"/>
        <v>0</v>
      </c>
      <c r="AR2142" s="178">
        <f t="shared" si="302"/>
        <v>0</v>
      </c>
      <c r="AS2142" s="178">
        <f t="shared" si="303"/>
        <v>0</v>
      </c>
      <c r="AT2142" s="178">
        <f t="shared" si="304"/>
        <v>0</v>
      </c>
      <c r="AU2142">
        <f t="shared" si="305"/>
        <v>0</v>
      </c>
    </row>
    <row r="2143" spans="1:47">
      <c r="A2143" t="str">
        <f>IF(All_Tasks!A2143="","",All_Tasks!A2143)</f>
        <v/>
      </c>
      <c r="B2143" t="str">
        <f>IF(All_Tasks!B2143="","",All_Tasks!B2143)</f>
        <v/>
      </c>
      <c r="C2143" t="str">
        <f>IF(All_Tasks!C2143="","",All_Tasks!C2143)</f>
        <v/>
      </c>
      <c r="D2143" t="str">
        <f>IF(All_Tasks!D2143="","",All_Tasks!D2143)</f>
        <v/>
      </c>
      <c r="E2143" t="str">
        <f>IF(All_Tasks!V2143&lt;&gt;"",All_Tasks!V2143,IF(All_Tasks!E2143&lt;&gt;"",All_Tasks!E2143,""))</f>
        <v/>
      </c>
      <c r="F2143" t="str">
        <f>IF(All_Tasks!F2143="","",All_Tasks!F2143)</f>
        <v/>
      </c>
      <c r="G2143" t="str">
        <f>IF(All_Tasks!G2143="","",All_Tasks!G2143)</f>
        <v/>
      </c>
      <c r="H2143" s="231" t="str">
        <f>IF(All_Tasks!H2143="","",All_Tasks!H2143)</f>
        <v/>
      </c>
      <c r="I2143" t="str">
        <f>IF(All_Tasks!I2143="","",All_Tasks!I2143)</f>
        <v/>
      </c>
      <c r="J2143" t="str">
        <f>IF(All_Tasks!J2143="","",All_Tasks!J2143)</f>
        <v/>
      </c>
      <c r="K2143" t="str">
        <f>IF(All_Tasks!K2143="","",All_Tasks!K2143)</f>
        <v/>
      </c>
      <c r="L2143" s="231" t="str">
        <f>IF(All_Tasks!L2143="","",All_Tasks!L2143)</f>
        <v/>
      </c>
      <c r="M2143" t="str">
        <f>IF(All_Tasks!M2143="","",All_Tasks!M2143)</f>
        <v/>
      </c>
      <c r="N2143" t="str">
        <f>IF(All_Tasks!N2143="","",All_Tasks!N2143)</f>
        <v/>
      </c>
      <c r="O2143" t="str">
        <f>IF(All_Tasks!O2143="","",All_Tasks!O2143)</f>
        <v/>
      </c>
      <c r="P2143" s="181">
        <f>IF(All_Tasks!P2143="",0,All_Tasks!P2143)</f>
        <v>0</v>
      </c>
      <c r="Q2143" s="181">
        <f>IF(All_Tasks!Q2143="",0,All_Tasks!Q2143)</f>
        <v>0</v>
      </c>
      <c r="R2143" s="181">
        <f>IF(All_Tasks!R2143="",0,All_Tasks!R2143)</f>
        <v>0</v>
      </c>
      <c r="S2143" s="181" t="str">
        <f>IF(All_Tasks!S2143="","",All_Tasks!S2143)</f>
        <v/>
      </c>
      <c r="T2143" t="str">
        <f>IF(All_Tasks!T2143="","",All_Tasks!T2143)</f>
        <v/>
      </c>
      <c r="U2143" t="str">
        <f>IF(All_Tasks!U2143="","",All_Tasks!U2143)</f>
        <v/>
      </c>
      <c r="V2143">
        <f>IF(A2143="",0,IFERROR(MATCH(A2143,Scope_Labor_Rates!$A$6:$A$46,0)+5,0))</f>
        <v>0</v>
      </c>
      <c r="W2143" s="178">
        <f>IF(V2143&gt;0,INDEX(Scope_Labor_Rates!$C$6:$C$46,V2143-5),0)</f>
        <v>0</v>
      </c>
      <c r="X2143" s="178">
        <f>IF(V2143&gt;0,INDEX(Scope_Labor_Rates!$C$6:$C$46,V2143-5),0)</f>
        <v>0</v>
      </c>
      <c r="Y2143" s="180">
        <f>IF(V2143&gt;0,INDEX(Scope_Labor_Rates!$S$6:$S$46,V2143-5),0)</f>
        <v>0</v>
      </c>
      <c r="Z2143" s="180">
        <f>IF(V2143&gt;0,INDEX(Scope_Labor_Rates!$R$6:$R$46,V2143-5),1)</f>
        <v>1</v>
      </c>
      <c r="AA2143" s="231">
        <f t="shared" si="297"/>
        <v>0</v>
      </c>
      <c r="AB2143" t="str">
        <f t="shared" si="298"/>
        <v/>
      </c>
      <c r="AC2143" s="178" t="str">
        <f t="shared" si="299"/>
        <v/>
      </c>
      <c r="AD2143" s="181">
        <f t="shared" si="300"/>
        <v>0</v>
      </c>
      <c r="AE2143" s="178">
        <f>IF(V2143&gt;0,P2143*INDEX(Scope_Labor_Rates!$E$6:$E$46,V2143-5),0)</f>
        <v>0</v>
      </c>
      <c r="AF2143" s="181">
        <f>IF(V2143&gt;0,AE2143*INDEX(Scope_Labor_Rates!$D$6:$D$46,V2143-5)*AA2143,0)</f>
        <v>0</v>
      </c>
      <c r="AG2143" s="178">
        <f>IF(V2143&gt;0,P2143*INDEX(Scope_Labor_Rates!$G$6:$G$46,V2143-5),0)</f>
        <v>0</v>
      </c>
      <c r="AH2143" s="181">
        <f>IF(V2143&gt;0,AG2143*INDEX(Scope_Labor_Rates!$F$6:$F$46,V2143-5)*AA2143,0)</f>
        <v>0</v>
      </c>
      <c r="AI2143" s="178">
        <f>IF(V2143&gt;0,P2143*INDEX(Scope_Labor_Rates!$I$6:$I$46,V2143-5),0)</f>
        <v>0</v>
      </c>
      <c r="AJ2143" s="181">
        <f>IF(V2143&gt;0,AI2143*INDEX(Scope_Labor_Rates!$H$6:$H$46,V2143-5)*AA2143,0)</f>
        <v>0</v>
      </c>
      <c r="AK2143" s="178">
        <f>IF(V2143&gt;0,P2143*INDEX(Scope_Labor_Rates!$K$6:$K$46,V2143-5),0)</f>
        <v>0</v>
      </c>
      <c r="AL2143" s="181">
        <f>IF(V2143&gt;0,AK2143*INDEX(Scope_Labor_Rates!$J$6:$J$46,V2143-5)*AA2143,0)</f>
        <v>0</v>
      </c>
      <c r="AM2143" s="178">
        <f>IF(V2143&gt;0,P2143*INDEX(Scope_Labor_Rates!$M$6:$M$46,V2143-5),0)</f>
        <v>0</v>
      </c>
      <c r="AN2143" s="178">
        <f>IF(V2143&gt;0,AM2143*INDEX(Scope_Labor_Rates!$L$6:$L$46,V2143-5)*AA2143,0)</f>
        <v>0</v>
      </c>
      <c r="AO2143" s="178">
        <f>IF(V2143&gt;0,P2143*INDEX(Scope_Labor_Rates!$O$6:$O$46,V2143-5)*AA2143,0)</f>
        <v>0</v>
      </c>
      <c r="AP2143" s="181">
        <f>IF(V2143&gt;0,P2143*INDEX(Scope_Labor_Rates!$Q$6:$Q$46,V2143-5)*AA2143,0)</f>
        <v>0</v>
      </c>
      <c r="AQ2143" s="178">
        <f t="shared" si="301"/>
        <v>0</v>
      </c>
      <c r="AR2143" s="178">
        <f t="shared" si="302"/>
        <v>0</v>
      </c>
      <c r="AS2143" s="178">
        <f t="shared" si="303"/>
        <v>0</v>
      </c>
      <c r="AT2143" s="178">
        <f t="shared" si="304"/>
        <v>0</v>
      </c>
      <c r="AU2143">
        <f t="shared" si="305"/>
        <v>0</v>
      </c>
    </row>
    <row r="2144" spans="1:47">
      <c r="A2144" t="str">
        <f>IF(All_Tasks!A2144="","",All_Tasks!A2144)</f>
        <v/>
      </c>
      <c r="B2144" t="str">
        <f>IF(All_Tasks!B2144="","",All_Tasks!B2144)</f>
        <v/>
      </c>
      <c r="C2144" t="str">
        <f>IF(All_Tasks!C2144="","",All_Tasks!C2144)</f>
        <v/>
      </c>
      <c r="D2144" t="str">
        <f>IF(All_Tasks!D2144="","",All_Tasks!D2144)</f>
        <v/>
      </c>
      <c r="E2144" t="str">
        <f>IF(All_Tasks!V2144&lt;&gt;"",All_Tasks!V2144,IF(All_Tasks!E2144&lt;&gt;"",All_Tasks!E2144,""))</f>
        <v/>
      </c>
      <c r="F2144" t="str">
        <f>IF(All_Tasks!F2144="","",All_Tasks!F2144)</f>
        <v/>
      </c>
      <c r="G2144" t="str">
        <f>IF(All_Tasks!G2144="","",All_Tasks!G2144)</f>
        <v/>
      </c>
      <c r="H2144" s="231" t="str">
        <f>IF(All_Tasks!H2144="","",All_Tasks!H2144)</f>
        <v/>
      </c>
      <c r="I2144" t="str">
        <f>IF(All_Tasks!I2144="","",All_Tasks!I2144)</f>
        <v/>
      </c>
      <c r="J2144" t="str">
        <f>IF(All_Tasks!J2144="","",All_Tasks!J2144)</f>
        <v/>
      </c>
      <c r="K2144" t="str">
        <f>IF(All_Tasks!K2144="","",All_Tasks!K2144)</f>
        <v/>
      </c>
      <c r="L2144" s="231" t="str">
        <f>IF(All_Tasks!L2144="","",All_Tasks!L2144)</f>
        <v/>
      </c>
      <c r="M2144" t="str">
        <f>IF(All_Tasks!M2144="","",All_Tasks!M2144)</f>
        <v/>
      </c>
      <c r="N2144" t="str">
        <f>IF(All_Tasks!N2144="","",All_Tasks!N2144)</f>
        <v/>
      </c>
      <c r="O2144" t="str">
        <f>IF(All_Tasks!O2144="","",All_Tasks!O2144)</f>
        <v/>
      </c>
      <c r="P2144" s="181">
        <f>IF(All_Tasks!P2144="",0,All_Tasks!P2144)</f>
        <v>0</v>
      </c>
      <c r="Q2144" s="181">
        <f>IF(All_Tasks!Q2144="",0,All_Tasks!Q2144)</f>
        <v>0</v>
      </c>
      <c r="R2144" s="181">
        <f>IF(All_Tasks!R2144="",0,All_Tasks!R2144)</f>
        <v>0</v>
      </c>
      <c r="S2144" s="181" t="str">
        <f>IF(All_Tasks!S2144="","",All_Tasks!S2144)</f>
        <v/>
      </c>
      <c r="T2144" t="str">
        <f>IF(All_Tasks!T2144="","",All_Tasks!T2144)</f>
        <v/>
      </c>
      <c r="U2144" t="str">
        <f>IF(All_Tasks!U2144="","",All_Tasks!U2144)</f>
        <v/>
      </c>
      <c r="V2144">
        <f>IF(A2144="",0,IFERROR(MATCH(A2144,Scope_Labor_Rates!$A$6:$A$46,0)+5,0))</f>
        <v>0</v>
      </c>
      <c r="W2144" s="178">
        <f>IF(V2144&gt;0,INDEX(Scope_Labor_Rates!$C$6:$C$46,V2144-5),0)</f>
        <v>0</v>
      </c>
      <c r="X2144" s="178">
        <f>IF(V2144&gt;0,INDEX(Scope_Labor_Rates!$C$6:$C$46,V2144-5),0)</f>
        <v>0</v>
      </c>
      <c r="Y2144" s="180">
        <f>IF(V2144&gt;0,INDEX(Scope_Labor_Rates!$S$6:$S$46,V2144-5),0)</f>
        <v>0</v>
      </c>
      <c r="Z2144" s="180">
        <f>IF(V2144&gt;0,INDEX(Scope_Labor_Rates!$R$6:$R$46,V2144-5),1)</f>
        <v>1</v>
      </c>
      <c r="AA2144" s="231">
        <f t="shared" si="297"/>
        <v>0</v>
      </c>
      <c r="AB2144" t="str">
        <f t="shared" si="298"/>
        <v/>
      </c>
      <c r="AC2144" s="178" t="str">
        <f t="shared" si="299"/>
        <v/>
      </c>
      <c r="AD2144" s="181">
        <f t="shared" si="300"/>
        <v>0</v>
      </c>
      <c r="AE2144" s="178">
        <f>IF(V2144&gt;0,P2144*INDEX(Scope_Labor_Rates!$E$6:$E$46,V2144-5),0)</f>
        <v>0</v>
      </c>
      <c r="AF2144" s="181">
        <f>IF(V2144&gt;0,AE2144*INDEX(Scope_Labor_Rates!$D$6:$D$46,V2144-5)*AA2144,0)</f>
        <v>0</v>
      </c>
      <c r="AG2144" s="178">
        <f>IF(V2144&gt;0,P2144*INDEX(Scope_Labor_Rates!$G$6:$G$46,V2144-5),0)</f>
        <v>0</v>
      </c>
      <c r="AH2144" s="181">
        <f>IF(V2144&gt;0,AG2144*INDEX(Scope_Labor_Rates!$F$6:$F$46,V2144-5)*AA2144,0)</f>
        <v>0</v>
      </c>
      <c r="AI2144" s="178">
        <f>IF(V2144&gt;0,P2144*INDEX(Scope_Labor_Rates!$I$6:$I$46,V2144-5),0)</f>
        <v>0</v>
      </c>
      <c r="AJ2144" s="181">
        <f>IF(V2144&gt;0,AI2144*INDEX(Scope_Labor_Rates!$H$6:$H$46,V2144-5)*AA2144,0)</f>
        <v>0</v>
      </c>
      <c r="AK2144" s="178">
        <f>IF(V2144&gt;0,P2144*INDEX(Scope_Labor_Rates!$K$6:$K$46,V2144-5),0)</f>
        <v>0</v>
      </c>
      <c r="AL2144" s="181">
        <f>IF(V2144&gt;0,AK2144*INDEX(Scope_Labor_Rates!$J$6:$J$46,V2144-5)*AA2144,0)</f>
        <v>0</v>
      </c>
      <c r="AM2144" s="178">
        <f>IF(V2144&gt;0,P2144*INDEX(Scope_Labor_Rates!$M$6:$M$46,V2144-5),0)</f>
        <v>0</v>
      </c>
      <c r="AN2144" s="178">
        <f>IF(V2144&gt;0,AM2144*INDEX(Scope_Labor_Rates!$L$6:$L$46,V2144-5)*AA2144,0)</f>
        <v>0</v>
      </c>
      <c r="AO2144" s="178">
        <f>IF(V2144&gt;0,P2144*INDEX(Scope_Labor_Rates!$O$6:$O$46,V2144-5)*AA2144,0)</f>
        <v>0</v>
      </c>
      <c r="AP2144" s="181">
        <f>IF(V2144&gt;0,P2144*INDEX(Scope_Labor_Rates!$Q$6:$Q$46,V2144-5)*AA2144,0)</f>
        <v>0</v>
      </c>
      <c r="AQ2144" s="178">
        <f t="shared" si="301"/>
        <v>0</v>
      </c>
      <c r="AR2144" s="178">
        <f t="shared" si="302"/>
        <v>0</v>
      </c>
      <c r="AS2144" s="178">
        <f t="shared" si="303"/>
        <v>0</v>
      </c>
      <c r="AT2144" s="178">
        <f t="shared" si="304"/>
        <v>0</v>
      </c>
      <c r="AU2144">
        <f t="shared" si="305"/>
        <v>0</v>
      </c>
    </row>
    <row r="2145" spans="1:47">
      <c r="A2145" t="str">
        <f>IF(All_Tasks!A2145="","",All_Tasks!A2145)</f>
        <v/>
      </c>
      <c r="B2145" t="str">
        <f>IF(All_Tasks!B2145="","",All_Tasks!B2145)</f>
        <v/>
      </c>
      <c r="C2145" t="str">
        <f>IF(All_Tasks!C2145="","",All_Tasks!C2145)</f>
        <v/>
      </c>
      <c r="D2145" t="str">
        <f>IF(All_Tasks!D2145="","",All_Tasks!D2145)</f>
        <v/>
      </c>
      <c r="E2145" t="str">
        <f>IF(All_Tasks!V2145&lt;&gt;"",All_Tasks!V2145,IF(All_Tasks!E2145&lt;&gt;"",All_Tasks!E2145,""))</f>
        <v/>
      </c>
      <c r="F2145" t="str">
        <f>IF(All_Tasks!F2145="","",All_Tasks!F2145)</f>
        <v/>
      </c>
      <c r="G2145" t="str">
        <f>IF(All_Tasks!G2145="","",All_Tasks!G2145)</f>
        <v/>
      </c>
      <c r="H2145" s="231" t="str">
        <f>IF(All_Tasks!H2145="","",All_Tasks!H2145)</f>
        <v/>
      </c>
      <c r="I2145" t="str">
        <f>IF(All_Tasks!I2145="","",All_Tasks!I2145)</f>
        <v/>
      </c>
      <c r="J2145" t="str">
        <f>IF(All_Tasks!J2145="","",All_Tasks!J2145)</f>
        <v/>
      </c>
      <c r="K2145" t="str">
        <f>IF(All_Tasks!K2145="","",All_Tasks!K2145)</f>
        <v/>
      </c>
      <c r="L2145" s="231" t="str">
        <f>IF(All_Tasks!L2145="","",All_Tasks!L2145)</f>
        <v/>
      </c>
      <c r="M2145" t="str">
        <f>IF(All_Tasks!M2145="","",All_Tasks!M2145)</f>
        <v/>
      </c>
      <c r="N2145" t="str">
        <f>IF(All_Tasks!N2145="","",All_Tasks!N2145)</f>
        <v/>
      </c>
      <c r="O2145" t="str">
        <f>IF(All_Tasks!O2145="","",All_Tasks!O2145)</f>
        <v/>
      </c>
      <c r="P2145" s="181">
        <f>IF(All_Tasks!P2145="",0,All_Tasks!P2145)</f>
        <v>0</v>
      </c>
      <c r="Q2145" s="181">
        <f>IF(All_Tasks!Q2145="",0,All_Tasks!Q2145)</f>
        <v>0</v>
      </c>
      <c r="R2145" s="181">
        <f>IF(All_Tasks!R2145="",0,All_Tasks!R2145)</f>
        <v>0</v>
      </c>
      <c r="S2145" s="181" t="str">
        <f>IF(All_Tasks!S2145="","",All_Tasks!S2145)</f>
        <v/>
      </c>
      <c r="T2145" t="str">
        <f>IF(All_Tasks!T2145="","",All_Tasks!T2145)</f>
        <v/>
      </c>
      <c r="U2145" t="str">
        <f>IF(All_Tasks!U2145="","",All_Tasks!U2145)</f>
        <v/>
      </c>
      <c r="V2145">
        <f>IF(A2145="",0,IFERROR(MATCH(A2145,Scope_Labor_Rates!$A$6:$A$46,0)+5,0))</f>
        <v>0</v>
      </c>
      <c r="W2145" s="178">
        <f>IF(V2145&gt;0,INDEX(Scope_Labor_Rates!$C$6:$C$46,V2145-5),0)</f>
        <v>0</v>
      </c>
      <c r="X2145" s="178">
        <f>IF(V2145&gt;0,INDEX(Scope_Labor_Rates!$C$6:$C$46,V2145-5),0)</f>
        <v>0</v>
      </c>
      <c r="Y2145" s="180">
        <f>IF(V2145&gt;0,INDEX(Scope_Labor_Rates!$S$6:$S$46,V2145-5),0)</f>
        <v>0</v>
      </c>
      <c r="Z2145" s="180">
        <f>IF(V2145&gt;0,INDEX(Scope_Labor_Rates!$R$6:$R$46,V2145-5),1)</f>
        <v>1</v>
      </c>
      <c r="AA2145" s="231">
        <f t="shared" si="297"/>
        <v>0</v>
      </c>
      <c r="AB2145" t="str">
        <f t="shared" si="298"/>
        <v/>
      </c>
      <c r="AC2145" s="178" t="str">
        <f t="shared" si="299"/>
        <v/>
      </c>
      <c r="AD2145" s="181">
        <f t="shared" si="300"/>
        <v>0</v>
      </c>
      <c r="AE2145" s="178">
        <f>IF(V2145&gt;0,P2145*INDEX(Scope_Labor_Rates!$E$6:$E$46,V2145-5),0)</f>
        <v>0</v>
      </c>
      <c r="AF2145" s="181">
        <f>IF(V2145&gt;0,AE2145*INDEX(Scope_Labor_Rates!$D$6:$D$46,V2145-5)*AA2145,0)</f>
        <v>0</v>
      </c>
      <c r="AG2145" s="178">
        <f>IF(V2145&gt;0,P2145*INDEX(Scope_Labor_Rates!$G$6:$G$46,V2145-5),0)</f>
        <v>0</v>
      </c>
      <c r="AH2145" s="181">
        <f>IF(V2145&gt;0,AG2145*INDEX(Scope_Labor_Rates!$F$6:$F$46,V2145-5)*AA2145,0)</f>
        <v>0</v>
      </c>
      <c r="AI2145" s="178">
        <f>IF(V2145&gt;0,P2145*INDEX(Scope_Labor_Rates!$I$6:$I$46,V2145-5),0)</f>
        <v>0</v>
      </c>
      <c r="AJ2145" s="181">
        <f>IF(V2145&gt;0,AI2145*INDEX(Scope_Labor_Rates!$H$6:$H$46,V2145-5)*AA2145,0)</f>
        <v>0</v>
      </c>
      <c r="AK2145" s="178">
        <f>IF(V2145&gt;0,P2145*INDEX(Scope_Labor_Rates!$K$6:$K$46,V2145-5),0)</f>
        <v>0</v>
      </c>
      <c r="AL2145" s="181">
        <f>IF(V2145&gt;0,AK2145*INDEX(Scope_Labor_Rates!$J$6:$J$46,V2145-5)*AA2145,0)</f>
        <v>0</v>
      </c>
      <c r="AM2145" s="178">
        <f>IF(V2145&gt;0,P2145*INDEX(Scope_Labor_Rates!$M$6:$M$46,V2145-5),0)</f>
        <v>0</v>
      </c>
      <c r="AN2145" s="178">
        <f>IF(V2145&gt;0,AM2145*INDEX(Scope_Labor_Rates!$L$6:$L$46,V2145-5)*AA2145,0)</f>
        <v>0</v>
      </c>
      <c r="AO2145" s="178">
        <f>IF(V2145&gt;0,P2145*INDEX(Scope_Labor_Rates!$O$6:$O$46,V2145-5)*AA2145,0)</f>
        <v>0</v>
      </c>
      <c r="AP2145" s="181">
        <f>IF(V2145&gt;0,P2145*INDEX(Scope_Labor_Rates!$Q$6:$Q$46,V2145-5)*AA2145,0)</f>
        <v>0</v>
      </c>
      <c r="AQ2145" s="178">
        <f t="shared" si="301"/>
        <v>0</v>
      </c>
      <c r="AR2145" s="178">
        <f t="shared" si="302"/>
        <v>0</v>
      </c>
      <c r="AS2145" s="178">
        <f t="shared" si="303"/>
        <v>0</v>
      </c>
      <c r="AT2145" s="178">
        <f t="shared" si="304"/>
        <v>0</v>
      </c>
      <c r="AU2145">
        <f t="shared" si="305"/>
        <v>0</v>
      </c>
    </row>
    <row r="2146" spans="1:47">
      <c r="A2146" t="str">
        <f>IF(All_Tasks!A2146="","",All_Tasks!A2146)</f>
        <v/>
      </c>
      <c r="B2146" t="str">
        <f>IF(All_Tasks!B2146="","",All_Tasks!B2146)</f>
        <v/>
      </c>
      <c r="C2146" t="str">
        <f>IF(All_Tasks!C2146="","",All_Tasks!C2146)</f>
        <v/>
      </c>
      <c r="D2146" t="str">
        <f>IF(All_Tasks!D2146="","",All_Tasks!D2146)</f>
        <v/>
      </c>
      <c r="E2146" t="str">
        <f>IF(All_Tasks!V2146&lt;&gt;"",All_Tasks!V2146,IF(All_Tasks!E2146&lt;&gt;"",All_Tasks!E2146,""))</f>
        <v/>
      </c>
      <c r="F2146" t="str">
        <f>IF(All_Tasks!F2146="","",All_Tasks!F2146)</f>
        <v/>
      </c>
      <c r="G2146" t="str">
        <f>IF(All_Tasks!G2146="","",All_Tasks!G2146)</f>
        <v/>
      </c>
      <c r="H2146" s="231" t="str">
        <f>IF(All_Tasks!H2146="","",All_Tasks!H2146)</f>
        <v/>
      </c>
      <c r="I2146" t="str">
        <f>IF(All_Tasks!I2146="","",All_Tasks!I2146)</f>
        <v/>
      </c>
      <c r="J2146" t="str">
        <f>IF(All_Tasks!J2146="","",All_Tasks!J2146)</f>
        <v/>
      </c>
      <c r="K2146" t="str">
        <f>IF(All_Tasks!K2146="","",All_Tasks!K2146)</f>
        <v/>
      </c>
      <c r="L2146" s="231" t="str">
        <f>IF(All_Tasks!L2146="","",All_Tasks!L2146)</f>
        <v/>
      </c>
      <c r="M2146" t="str">
        <f>IF(All_Tasks!M2146="","",All_Tasks!M2146)</f>
        <v/>
      </c>
      <c r="N2146" t="str">
        <f>IF(All_Tasks!N2146="","",All_Tasks!N2146)</f>
        <v/>
      </c>
      <c r="O2146" t="str">
        <f>IF(All_Tasks!O2146="","",All_Tasks!O2146)</f>
        <v/>
      </c>
      <c r="P2146" s="181">
        <f>IF(All_Tasks!P2146="",0,All_Tasks!P2146)</f>
        <v>0</v>
      </c>
      <c r="Q2146" s="181">
        <f>IF(All_Tasks!Q2146="",0,All_Tasks!Q2146)</f>
        <v>0</v>
      </c>
      <c r="R2146" s="181">
        <f>IF(All_Tasks!R2146="",0,All_Tasks!R2146)</f>
        <v>0</v>
      </c>
      <c r="S2146" s="181" t="str">
        <f>IF(All_Tasks!S2146="","",All_Tasks!S2146)</f>
        <v/>
      </c>
      <c r="T2146" t="str">
        <f>IF(All_Tasks!T2146="","",All_Tasks!T2146)</f>
        <v/>
      </c>
      <c r="U2146" t="str">
        <f>IF(All_Tasks!U2146="","",All_Tasks!U2146)</f>
        <v/>
      </c>
      <c r="V2146">
        <f>IF(A2146="",0,IFERROR(MATCH(A2146,Scope_Labor_Rates!$A$6:$A$46,0)+5,0))</f>
        <v>0</v>
      </c>
      <c r="W2146" s="178">
        <f>IF(V2146&gt;0,INDEX(Scope_Labor_Rates!$C$6:$C$46,V2146-5),0)</f>
        <v>0</v>
      </c>
      <c r="X2146" s="178">
        <f>IF(V2146&gt;0,INDEX(Scope_Labor_Rates!$C$6:$C$46,V2146-5),0)</f>
        <v>0</v>
      </c>
      <c r="Y2146" s="180">
        <f>IF(V2146&gt;0,INDEX(Scope_Labor_Rates!$S$6:$S$46,V2146-5),0)</f>
        <v>0</v>
      </c>
      <c r="Z2146" s="180">
        <f>IF(V2146&gt;0,INDEX(Scope_Labor_Rates!$R$6:$R$46,V2146-5),1)</f>
        <v>1</v>
      </c>
      <c r="AA2146" s="231">
        <f t="shared" si="297"/>
        <v>0</v>
      </c>
      <c r="AB2146" t="str">
        <f t="shared" si="298"/>
        <v/>
      </c>
      <c r="AC2146" s="178" t="str">
        <f t="shared" si="299"/>
        <v/>
      </c>
      <c r="AD2146" s="181">
        <f t="shared" si="300"/>
        <v>0</v>
      </c>
      <c r="AE2146" s="178">
        <f>IF(V2146&gt;0,P2146*INDEX(Scope_Labor_Rates!$E$6:$E$46,V2146-5),0)</f>
        <v>0</v>
      </c>
      <c r="AF2146" s="181">
        <f>IF(V2146&gt;0,AE2146*INDEX(Scope_Labor_Rates!$D$6:$D$46,V2146-5)*AA2146,0)</f>
        <v>0</v>
      </c>
      <c r="AG2146" s="178">
        <f>IF(V2146&gt;0,P2146*INDEX(Scope_Labor_Rates!$G$6:$G$46,V2146-5),0)</f>
        <v>0</v>
      </c>
      <c r="AH2146" s="181">
        <f>IF(V2146&gt;0,AG2146*INDEX(Scope_Labor_Rates!$F$6:$F$46,V2146-5)*AA2146,0)</f>
        <v>0</v>
      </c>
      <c r="AI2146" s="178">
        <f>IF(V2146&gt;0,P2146*INDEX(Scope_Labor_Rates!$I$6:$I$46,V2146-5),0)</f>
        <v>0</v>
      </c>
      <c r="AJ2146" s="181">
        <f>IF(V2146&gt;0,AI2146*INDEX(Scope_Labor_Rates!$H$6:$H$46,V2146-5)*AA2146,0)</f>
        <v>0</v>
      </c>
      <c r="AK2146" s="178">
        <f>IF(V2146&gt;0,P2146*INDEX(Scope_Labor_Rates!$K$6:$K$46,V2146-5),0)</f>
        <v>0</v>
      </c>
      <c r="AL2146" s="181">
        <f>IF(V2146&gt;0,AK2146*INDEX(Scope_Labor_Rates!$J$6:$J$46,V2146-5)*AA2146,0)</f>
        <v>0</v>
      </c>
      <c r="AM2146" s="178">
        <f>IF(V2146&gt;0,P2146*INDEX(Scope_Labor_Rates!$M$6:$M$46,V2146-5),0)</f>
        <v>0</v>
      </c>
      <c r="AN2146" s="178">
        <f>IF(V2146&gt;0,AM2146*INDEX(Scope_Labor_Rates!$L$6:$L$46,V2146-5)*AA2146,0)</f>
        <v>0</v>
      </c>
      <c r="AO2146" s="178">
        <f>IF(V2146&gt;0,P2146*INDEX(Scope_Labor_Rates!$O$6:$O$46,V2146-5)*AA2146,0)</f>
        <v>0</v>
      </c>
      <c r="AP2146" s="181">
        <f>IF(V2146&gt;0,P2146*INDEX(Scope_Labor_Rates!$Q$6:$Q$46,V2146-5)*AA2146,0)</f>
        <v>0</v>
      </c>
      <c r="AQ2146" s="178">
        <f t="shared" si="301"/>
        <v>0</v>
      </c>
      <c r="AR2146" s="178">
        <f t="shared" si="302"/>
        <v>0</v>
      </c>
      <c r="AS2146" s="178">
        <f t="shared" si="303"/>
        <v>0</v>
      </c>
      <c r="AT2146" s="178">
        <f t="shared" si="304"/>
        <v>0</v>
      </c>
      <c r="AU2146">
        <f t="shared" si="305"/>
        <v>0</v>
      </c>
    </row>
    <row r="2147" spans="1:47">
      <c r="A2147" t="str">
        <f>IF(All_Tasks!A2147="","",All_Tasks!A2147)</f>
        <v/>
      </c>
      <c r="B2147" t="str">
        <f>IF(All_Tasks!B2147="","",All_Tasks!B2147)</f>
        <v/>
      </c>
      <c r="C2147" t="str">
        <f>IF(All_Tasks!C2147="","",All_Tasks!C2147)</f>
        <v/>
      </c>
      <c r="D2147" t="str">
        <f>IF(All_Tasks!D2147="","",All_Tasks!D2147)</f>
        <v/>
      </c>
      <c r="E2147" t="str">
        <f>IF(All_Tasks!V2147&lt;&gt;"",All_Tasks!V2147,IF(All_Tasks!E2147&lt;&gt;"",All_Tasks!E2147,""))</f>
        <v/>
      </c>
      <c r="F2147" t="str">
        <f>IF(All_Tasks!F2147="","",All_Tasks!F2147)</f>
        <v/>
      </c>
      <c r="G2147" t="str">
        <f>IF(All_Tasks!G2147="","",All_Tasks!G2147)</f>
        <v/>
      </c>
      <c r="H2147" s="231" t="str">
        <f>IF(All_Tasks!H2147="","",All_Tasks!H2147)</f>
        <v/>
      </c>
      <c r="I2147" t="str">
        <f>IF(All_Tasks!I2147="","",All_Tasks!I2147)</f>
        <v/>
      </c>
      <c r="J2147" t="str">
        <f>IF(All_Tasks!J2147="","",All_Tasks!J2147)</f>
        <v/>
      </c>
      <c r="K2147" t="str">
        <f>IF(All_Tasks!K2147="","",All_Tasks!K2147)</f>
        <v/>
      </c>
      <c r="L2147" s="231" t="str">
        <f>IF(All_Tasks!L2147="","",All_Tasks!L2147)</f>
        <v/>
      </c>
      <c r="M2147" t="str">
        <f>IF(All_Tasks!M2147="","",All_Tasks!M2147)</f>
        <v/>
      </c>
      <c r="N2147" t="str">
        <f>IF(All_Tasks!N2147="","",All_Tasks!N2147)</f>
        <v/>
      </c>
      <c r="O2147" t="str">
        <f>IF(All_Tasks!O2147="","",All_Tasks!O2147)</f>
        <v/>
      </c>
      <c r="P2147" s="181">
        <f>IF(All_Tasks!P2147="",0,All_Tasks!P2147)</f>
        <v>0</v>
      </c>
      <c r="Q2147" s="181">
        <f>IF(All_Tasks!Q2147="",0,All_Tasks!Q2147)</f>
        <v>0</v>
      </c>
      <c r="R2147" s="181">
        <f>IF(All_Tasks!R2147="",0,All_Tasks!R2147)</f>
        <v>0</v>
      </c>
      <c r="S2147" s="181" t="str">
        <f>IF(All_Tasks!S2147="","",All_Tasks!S2147)</f>
        <v/>
      </c>
      <c r="T2147" t="str">
        <f>IF(All_Tasks!T2147="","",All_Tasks!T2147)</f>
        <v/>
      </c>
      <c r="U2147" t="str">
        <f>IF(All_Tasks!U2147="","",All_Tasks!U2147)</f>
        <v/>
      </c>
      <c r="V2147">
        <f>IF(A2147="",0,IFERROR(MATCH(A2147,Scope_Labor_Rates!$A$6:$A$46,0)+5,0))</f>
        <v>0</v>
      </c>
      <c r="W2147" s="178">
        <f>IF(V2147&gt;0,INDEX(Scope_Labor_Rates!$C$6:$C$46,V2147-5),0)</f>
        <v>0</v>
      </c>
      <c r="X2147" s="178">
        <f>IF(V2147&gt;0,INDEX(Scope_Labor_Rates!$C$6:$C$46,V2147-5),0)</f>
        <v>0</v>
      </c>
      <c r="Y2147" s="180">
        <f>IF(V2147&gt;0,INDEX(Scope_Labor_Rates!$S$6:$S$46,V2147-5),0)</f>
        <v>0</v>
      </c>
      <c r="Z2147" s="180">
        <f>IF(V2147&gt;0,INDEX(Scope_Labor_Rates!$R$6:$R$46,V2147-5),1)</f>
        <v>1</v>
      </c>
      <c r="AA2147" s="231">
        <f t="shared" si="297"/>
        <v>0</v>
      </c>
      <c r="AB2147" t="str">
        <f t="shared" si="298"/>
        <v/>
      </c>
      <c r="AC2147" s="178" t="str">
        <f t="shared" si="299"/>
        <v/>
      </c>
      <c r="AD2147" s="181">
        <f t="shared" si="300"/>
        <v>0</v>
      </c>
      <c r="AE2147" s="178">
        <f>IF(V2147&gt;0,P2147*INDEX(Scope_Labor_Rates!$E$6:$E$46,V2147-5),0)</f>
        <v>0</v>
      </c>
      <c r="AF2147" s="181">
        <f>IF(V2147&gt;0,AE2147*INDEX(Scope_Labor_Rates!$D$6:$D$46,V2147-5)*AA2147,0)</f>
        <v>0</v>
      </c>
      <c r="AG2147" s="178">
        <f>IF(V2147&gt;0,P2147*INDEX(Scope_Labor_Rates!$G$6:$G$46,V2147-5),0)</f>
        <v>0</v>
      </c>
      <c r="AH2147" s="181">
        <f>IF(V2147&gt;0,AG2147*INDEX(Scope_Labor_Rates!$F$6:$F$46,V2147-5)*AA2147,0)</f>
        <v>0</v>
      </c>
      <c r="AI2147" s="178">
        <f>IF(V2147&gt;0,P2147*INDEX(Scope_Labor_Rates!$I$6:$I$46,V2147-5),0)</f>
        <v>0</v>
      </c>
      <c r="AJ2147" s="181">
        <f>IF(V2147&gt;0,AI2147*INDEX(Scope_Labor_Rates!$H$6:$H$46,V2147-5)*AA2147,0)</f>
        <v>0</v>
      </c>
      <c r="AK2147" s="178">
        <f>IF(V2147&gt;0,P2147*INDEX(Scope_Labor_Rates!$K$6:$K$46,V2147-5),0)</f>
        <v>0</v>
      </c>
      <c r="AL2147" s="181">
        <f>IF(V2147&gt;0,AK2147*INDEX(Scope_Labor_Rates!$J$6:$J$46,V2147-5)*AA2147,0)</f>
        <v>0</v>
      </c>
      <c r="AM2147" s="178">
        <f>IF(V2147&gt;0,P2147*INDEX(Scope_Labor_Rates!$M$6:$M$46,V2147-5),0)</f>
        <v>0</v>
      </c>
      <c r="AN2147" s="178">
        <f>IF(V2147&gt;0,AM2147*INDEX(Scope_Labor_Rates!$L$6:$L$46,V2147-5)*AA2147,0)</f>
        <v>0</v>
      </c>
      <c r="AO2147" s="178">
        <f>IF(V2147&gt;0,P2147*INDEX(Scope_Labor_Rates!$O$6:$O$46,V2147-5)*AA2147,0)</f>
        <v>0</v>
      </c>
      <c r="AP2147" s="181">
        <f>IF(V2147&gt;0,P2147*INDEX(Scope_Labor_Rates!$Q$6:$Q$46,V2147-5)*AA2147,0)</f>
        <v>0</v>
      </c>
      <c r="AQ2147" s="178">
        <f t="shared" si="301"/>
        <v>0</v>
      </c>
      <c r="AR2147" s="178">
        <f t="shared" si="302"/>
        <v>0</v>
      </c>
      <c r="AS2147" s="178">
        <f t="shared" si="303"/>
        <v>0</v>
      </c>
      <c r="AT2147" s="178">
        <f t="shared" si="304"/>
        <v>0</v>
      </c>
      <c r="AU2147">
        <f t="shared" si="305"/>
        <v>0</v>
      </c>
    </row>
    <row r="2148" spans="1:47">
      <c r="A2148" t="str">
        <f>IF(All_Tasks!A2148="","",All_Tasks!A2148)</f>
        <v/>
      </c>
      <c r="B2148" t="str">
        <f>IF(All_Tasks!B2148="","",All_Tasks!B2148)</f>
        <v/>
      </c>
      <c r="C2148" t="str">
        <f>IF(All_Tasks!C2148="","",All_Tasks!C2148)</f>
        <v/>
      </c>
      <c r="D2148" t="str">
        <f>IF(All_Tasks!D2148="","",All_Tasks!D2148)</f>
        <v/>
      </c>
      <c r="E2148" t="str">
        <f>IF(All_Tasks!V2148&lt;&gt;"",All_Tasks!V2148,IF(All_Tasks!E2148&lt;&gt;"",All_Tasks!E2148,""))</f>
        <v/>
      </c>
      <c r="F2148" t="str">
        <f>IF(All_Tasks!F2148="","",All_Tasks!F2148)</f>
        <v/>
      </c>
      <c r="G2148" t="str">
        <f>IF(All_Tasks!G2148="","",All_Tasks!G2148)</f>
        <v/>
      </c>
      <c r="H2148" s="231" t="str">
        <f>IF(All_Tasks!H2148="","",All_Tasks!H2148)</f>
        <v/>
      </c>
      <c r="I2148" t="str">
        <f>IF(All_Tasks!I2148="","",All_Tasks!I2148)</f>
        <v/>
      </c>
      <c r="J2148" t="str">
        <f>IF(All_Tasks!J2148="","",All_Tasks!J2148)</f>
        <v/>
      </c>
      <c r="K2148" t="str">
        <f>IF(All_Tasks!K2148="","",All_Tasks!K2148)</f>
        <v/>
      </c>
      <c r="L2148" s="231" t="str">
        <f>IF(All_Tasks!L2148="","",All_Tasks!L2148)</f>
        <v/>
      </c>
      <c r="M2148" t="str">
        <f>IF(All_Tasks!M2148="","",All_Tasks!M2148)</f>
        <v/>
      </c>
      <c r="N2148" t="str">
        <f>IF(All_Tasks!N2148="","",All_Tasks!N2148)</f>
        <v/>
      </c>
      <c r="O2148" t="str">
        <f>IF(All_Tasks!O2148="","",All_Tasks!O2148)</f>
        <v/>
      </c>
      <c r="P2148" s="181">
        <f>IF(All_Tasks!P2148="",0,All_Tasks!P2148)</f>
        <v>0</v>
      </c>
      <c r="Q2148" s="181">
        <f>IF(All_Tasks!Q2148="",0,All_Tasks!Q2148)</f>
        <v>0</v>
      </c>
      <c r="R2148" s="181">
        <f>IF(All_Tasks!R2148="",0,All_Tasks!R2148)</f>
        <v>0</v>
      </c>
      <c r="S2148" s="181" t="str">
        <f>IF(All_Tasks!S2148="","",All_Tasks!S2148)</f>
        <v/>
      </c>
      <c r="T2148" t="str">
        <f>IF(All_Tasks!T2148="","",All_Tasks!T2148)</f>
        <v/>
      </c>
      <c r="U2148" t="str">
        <f>IF(All_Tasks!U2148="","",All_Tasks!U2148)</f>
        <v/>
      </c>
      <c r="V2148">
        <f>IF(A2148="",0,IFERROR(MATCH(A2148,Scope_Labor_Rates!$A$6:$A$46,0)+5,0))</f>
        <v>0</v>
      </c>
      <c r="W2148" s="178">
        <f>IF(V2148&gt;0,INDEX(Scope_Labor_Rates!$C$6:$C$46,V2148-5),0)</f>
        <v>0</v>
      </c>
      <c r="X2148" s="178">
        <f>IF(V2148&gt;0,INDEX(Scope_Labor_Rates!$C$6:$C$46,V2148-5),0)</f>
        <v>0</v>
      </c>
      <c r="Y2148" s="180">
        <f>IF(V2148&gt;0,INDEX(Scope_Labor_Rates!$S$6:$S$46,V2148-5),0)</f>
        <v>0</v>
      </c>
      <c r="Z2148" s="180">
        <f>IF(V2148&gt;0,INDEX(Scope_Labor_Rates!$R$6:$R$46,V2148-5),1)</f>
        <v>1</v>
      </c>
      <c r="AA2148" s="231">
        <f t="shared" si="297"/>
        <v>0</v>
      </c>
      <c r="AB2148" t="str">
        <f t="shared" si="298"/>
        <v/>
      </c>
      <c r="AC2148" s="178" t="str">
        <f t="shared" si="299"/>
        <v/>
      </c>
      <c r="AD2148" s="181">
        <f t="shared" si="300"/>
        <v>0</v>
      </c>
      <c r="AE2148" s="178">
        <f>IF(V2148&gt;0,P2148*INDEX(Scope_Labor_Rates!$E$6:$E$46,V2148-5),0)</f>
        <v>0</v>
      </c>
      <c r="AF2148" s="181">
        <f>IF(V2148&gt;0,AE2148*INDEX(Scope_Labor_Rates!$D$6:$D$46,V2148-5)*AA2148,0)</f>
        <v>0</v>
      </c>
      <c r="AG2148" s="178">
        <f>IF(V2148&gt;0,P2148*INDEX(Scope_Labor_Rates!$G$6:$G$46,V2148-5),0)</f>
        <v>0</v>
      </c>
      <c r="AH2148" s="181">
        <f>IF(V2148&gt;0,AG2148*INDEX(Scope_Labor_Rates!$F$6:$F$46,V2148-5)*AA2148,0)</f>
        <v>0</v>
      </c>
      <c r="AI2148" s="178">
        <f>IF(V2148&gt;0,P2148*INDEX(Scope_Labor_Rates!$I$6:$I$46,V2148-5),0)</f>
        <v>0</v>
      </c>
      <c r="AJ2148" s="181">
        <f>IF(V2148&gt;0,AI2148*INDEX(Scope_Labor_Rates!$H$6:$H$46,V2148-5)*AA2148,0)</f>
        <v>0</v>
      </c>
      <c r="AK2148" s="178">
        <f>IF(V2148&gt;0,P2148*INDEX(Scope_Labor_Rates!$K$6:$K$46,V2148-5),0)</f>
        <v>0</v>
      </c>
      <c r="AL2148" s="181">
        <f>IF(V2148&gt;0,AK2148*INDEX(Scope_Labor_Rates!$J$6:$J$46,V2148-5)*AA2148,0)</f>
        <v>0</v>
      </c>
      <c r="AM2148" s="178">
        <f>IF(V2148&gt;0,P2148*INDEX(Scope_Labor_Rates!$M$6:$M$46,V2148-5),0)</f>
        <v>0</v>
      </c>
      <c r="AN2148" s="178">
        <f>IF(V2148&gt;0,AM2148*INDEX(Scope_Labor_Rates!$L$6:$L$46,V2148-5)*AA2148,0)</f>
        <v>0</v>
      </c>
      <c r="AO2148" s="178">
        <f>IF(V2148&gt;0,P2148*INDEX(Scope_Labor_Rates!$O$6:$O$46,V2148-5)*AA2148,0)</f>
        <v>0</v>
      </c>
      <c r="AP2148" s="181">
        <f>IF(V2148&gt;0,P2148*INDEX(Scope_Labor_Rates!$Q$6:$Q$46,V2148-5)*AA2148,0)</f>
        <v>0</v>
      </c>
      <c r="AQ2148" s="178">
        <f t="shared" si="301"/>
        <v>0</v>
      </c>
      <c r="AR2148" s="178">
        <f t="shared" si="302"/>
        <v>0</v>
      </c>
      <c r="AS2148" s="178">
        <f t="shared" si="303"/>
        <v>0</v>
      </c>
      <c r="AT2148" s="178">
        <f t="shared" si="304"/>
        <v>0</v>
      </c>
      <c r="AU2148">
        <f t="shared" si="305"/>
        <v>0</v>
      </c>
    </row>
    <row r="2149" spans="1:47">
      <c r="A2149" t="str">
        <f>IF(All_Tasks!A2149="","",All_Tasks!A2149)</f>
        <v/>
      </c>
      <c r="B2149" t="str">
        <f>IF(All_Tasks!B2149="","",All_Tasks!B2149)</f>
        <v/>
      </c>
      <c r="C2149" t="str">
        <f>IF(All_Tasks!C2149="","",All_Tasks!C2149)</f>
        <v/>
      </c>
      <c r="D2149" t="str">
        <f>IF(All_Tasks!D2149="","",All_Tasks!D2149)</f>
        <v/>
      </c>
      <c r="E2149" t="str">
        <f>IF(All_Tasks!V2149&lt;&gt;"",All_Tasks!V2149,IF(All_Tasks!E2149&lt;&gt;"",All_Tasks!E2149,""))</f>
        <v/>
      </c>
      <c r="F2149" t="str">
        <f>IF(All_Tasks!F2149="","",All_Tasks!F2149)</f>
        <v/>
      </c>
      <c r="G2149" t="str">
        <f>IF(All_Tasks!G2149="","",All_Tasks!G2149)</f>
        <v/>
      </c>
      <c r="H2149" s="231" t="str">
        <f>IF(All_Tasks!H2149="","",All_Tasks!H2149)</f>
        <v/>
      </c>
      <c r="I2149" t="str">
        <f>IF(All_Tasks!I2149="","",All_Tasks!I2149)</f>
        <v/>
      </c>
      <c r="J2149" t="str">
        <f>IF(All_Tasks!J2149="","",All_Tasks!J2149)</f>
        <v/>
      </c>
      <c r="K2149" t="str">
        <f>IF(All_Tasks!K2149="","",All_Tasks!K2149)</f>
        <v/>
      </c>
      <c r="L2149" s="231" t="str">
        <f>IF(All_Tasks!L2149="","",All_Tasks!L2149)</f>
        <v/>
      </c>
      <c r="M2149" t="str">
        <f>IF(All_Tasks!M2149="","",All_Tasks!M2149)</f>
        <v/>
      </c>
      <c r="N2149" t="str">
        <f>IF(All_Tasks!N2149="","",All_Tasks!N2149)</f>
        <v/>
      </c>
      <c r="O2149" t="str">
        <f>IF(All_Tasks!O2149="","",All_Tasks!O2149)</f>
        <v/>
      </c>
      <c r="P2149" s="181">
        <f>IF(All_Tasks!P2149="",0,All_Tasks!P2149)</f>
        <v>0</v>
      </c>
      <c r="Q2149" s="181">
        <f>IF(All_Tasks!Q2149="",0,All_Tasks!Q2149)</f>
        <v>0</v>
      </c>
      <c r="R2149" s="181">
        <f>IF(All_Tasks!R2149="",0,All_Tasks!R2149)</f>
        <v>0</v>
      </c>
      <c r="S2149" s="181" t="str">
        <f>IF(All_Tasks!S2149="","",All_Tasks!S2149)</f>
        <v/>
      </c>
      <c r="T2149" t="str">
        <f>IF(All_Tasks!T2149="","",All_Tasks!T2149)</f>
        <v/>
      </c>
      <c r="U2149" t="str">
        <f>IF(All_Tasks!U2149="","",All_Tasks!U2149)</f>
        <v/>
      </c>
      <c r="V2149">
        <f>IF(A2149="",0,IFERROR(MATCH(A2149,Scope_Labor_Rates!$A$6:$A$46,0)+5,0))</f>
        <v>0</v>
      </c>
      <c r="W2149" s="178">
        <f>IF(V2149&gt;0,INDEX(Scope_Labor_Rates!$C$6:$C$46,V2149-5),0)</f>
        <v>0</v>
      </c>
      <c r="X2149" s="178">
        <f>IF(V2149&gt;0,INDEX(Scope_Labor_Rates!$C$6:$C$46,V2149-5),0)</f>
        <v>0</v>
      </c>
      <c r="Y2149" s="180">
        <f>IF(V2149&gt;0,INDEX(Scope_Labor_Rates!$S$6:$S$46,V2149-5),0)</f>
        <v>0</v>
      </c>
      <c r="Z2149" s="180">
        <f>IF(V2149&gt;0,INDEX(Scope_Labor_Rates!$R$6:$R$46,V2149-5),1)</f>
        <v>1</v>
      </c>
      <c r="AA2149" s="231">
        <f t="shared" si="297"/>
        <v>0</v>
      </c>
      <c r="AB2149" t="str">
        <f t="shared" si="298"/>
        <v/>
      </c>
      <c r="AC2149" s="178" t="str">
        <f t="shared" si="299"/>
        <v/>
      </c>
      <c r="AD2149" s="181">
        <f t="shared" si="300"/>
        <v>0</v>
      </c>
      <c r="AE2149" s="178">
        <f>IF(V2149&gt;0,P2149*INDEX(Scope_Labor_Rates!$E$6:$E$46,V2149-5),0)</f>
        <v>0</v>
      </c>
      <c r="AF2149" s="181">
        <f>IF(V2149&gt;0,AE2149*INDEX(Scope_Labor_Rates!$D$6:$D$46,V2149-5)*AA2149,0)</f>
        <v>0</v>
      </c>
      <c r="AG2149" s="178">
        <f>IF(V2149&gt;0,P2149*INDEX(Scope_Labor_Rates!$G$6:$G$46,V2149-5),0)</f>
        <v>0</v>
      </c>
      <c r="AH2149" s="181">
        <f>IF(V2149&gt;0,AG2149*INDEX(Scope_Labor_Rates!$F$6:$F$46,V2149-5)*AA2149,0)</f>
        <v>0</v>
      </c>
      <c r="AI2149" s="178">
        <f>IF(V2149&gt;0,P2149*INDEX(Scope_Labor_Rates!$I$6:$I$46,V2149-5),0)</f>
        <v>0</v>
      </c>
      <c r="AJ2149" s="181">
        <f>IF(V2149&gt;0,AI2149*INDEX(Scope_Labor_Rates!$H$6:$H$46,V2149-5)*AA2149,0)</f>
        <v>0</v>
      </c>
      <c r="AK2149" s="178">
        <f>IF(V2149&gt;0,P2149*INDEX(Scope_Labor_Rates!$K$6:$K$46,V2149-5),0)</f>
        <v>0</v>
      </c>
      <c r="AL2149" s="181">
        <f>IF(V2149&gt;0,AK2149*INDEX(Scope_Labor_Rates!$J$6:$J$46,V2149-5)*AA2149,0)</f>
        <v>0</v>
      </c>
      <c r="AM2149" s="178">
        <f>IF(V2149&gt;0,P2149*INDEX(Scope_Labor_Rates!$M$6:$M$46,V2149-5),0)</f>
        <v>0</v>
      </c>
      <c r="AN2149" s="178">
        <f>IF(V2149&gt;0,AM2149*INDEX(Scope_Labor_Rates!$L$6:$L$46,V2149-5)*AA2149,0)</f>
        <v>0</v>
      </c>
      <c r="AO2149" s="178">
        <f>IF(V2149&gt;0,P2149*INDEX(Scope_Labor_Rates!$O$6:$O$46,V2149-5)*AA2149,0)</f>
        <v>0</v>
      </c>
      <c r="AP2149" s="181">
        <f>IF(V2149&gt;0,P2149*INDEX(Scope_Labor_Rates!$Q$6:$Q$46,V2149-5)*AA2149,0)</f>
        <v>0</v>
      </c>
      <c r="AQ2149" s="178">
        <f t="shared" si="301"/>
        <v>0</v>
      </c>
      <c r="AR2149" s="178">
        <f t="shared" si="302"/>
        <v>0</v>
      </c>
      <c r="AS2149" s="178">
        <f t="shared" si="303"/>
        <v>0</v>
      </c>
      <c r="AT2149" s="178">
        <f t="shared" si="304"/>
        <v>0</v>
      </c>
      <c r="AU2149">
        <f t="shared" si="305"/>
        <v>0</v>
      </c>
    </row>
    <row r="2150" spans="1:47">
      <c r="A2150" t="str">
        <f>IF(All_Tasks!A2150="","",All_Tasks!A2150)</f>
        <v/>
      </c>
      <c r="B2150" t="str">
        <f>IF(All_Tasks!B2150="","",All_Tasks!B2150)</f>
        <v/>
      </c>
      <c r="C2150" t="str">
        <f>IF(All_Tasks!C2150="","",All_Tasks!C2150)</f>
        <v/>
      </c>
      <c r="D2150" t="str">
        <f>IF(All_Tasks!D2150="","",All_Tasks!D2150)</f>
        <v/>
      </c>
      <c r="E2150" t="str">
        <f>IF(All_Tasks!V2150&lt;&gt;"",All_Tasks!V2150,IF(All_Tasks!E2150&lt;&gt;"",All_Tasks!E2150,""))</f>
        <v/>
      </c>
      <c r="F2150" t="str">
        <f>IF(All_Tasks!F2150="","",All_Tasks!F2150)</f>
        <v/>
      </c>
      <c r="G2150" t="str">
        <f>IF(All_Tasks!G2150="","",All_Tasks!G2150)</f>
        <v/>
      </c>
      <c r="H2150" s="231" t="str">
        <f>IF(All_Tasks!H2150="","",All_Tasks!H2150)</f>
        <v/>
      </c>
      <c r="I2150" t="str">
        <f>IF(All_Tasks!I2150="","",All_Tasks!I2150)</f>
        <v/>
      </c>
      <c r="J2150" t="str">
        <f>IF(All_Tasks!J2150="","",All_Tasks!J2150)</f>
        <v/>
      </c>
      <c r="K2150" t="str">
        <f>IF(All_Tasks!K2150="","",All_Tasks!K2150)</f>
        <v/>
      </c>
      <c r="L2150" s="231" t="str">
        <f>IF(All_Tasks!L2150="","",All_Tasks!L2150)</f>
        <v/>
      </c>
      <c r="M2150" t="str">
        <f>IF(All_Tasks!M2150="","",All_Tasks!M2150)</f>
        <v/>
      </c>
      <c r="N2150" t="str">
        <f>IF(All_Tasks!N2150="","",All_Tasks!N2150)</f>
        <v/>
      </c>
      <c r="O2150" t="str">
        <f>IF(All_Tasks!O2150="","",All_Tasks!O2150)</f>
        <v/>
      </c>
      <c r="P2150" s="181">
        <f>IF(All_Tasks!P2150="",0,All_Tasks!P2150)</f>
        <v>0</v>
      </c>
      <c r="Q2150" s="181">
        <f>IF(All_Tasks!Q2150="",0,All_Tasks!Q2150)</f>
        <v>0</v>
      </c>
      <c r="R2150" s="181">
        <f>IF(All_Tasks!R2150="",0,All_Tasks!R2150)</f>
        <v>0</v>
      </c>
      <c r="S2150" s="181" t="str">
        <f>IF(All_Tasks!S2150="","",All_Tasks!S2150)</f>
        <v/>
      </c>
      <c r="T2150" t="str">
        <f>IF(All_Tasks!T2150="","",All_Tasks!T2150)</f>
        <v/>
      </c>
      <c r="U2150" t="str">
        <f>IF(All_Tasks!U2150="","",All_Tasks!U2150)</f>
        <v/>
      </c>
      <c r="V2150">
        <f>IF(A2150="",0,IFERROR(MATCH(A2150,Scope_Labor_Rates!$A$6:$A$46,0)+5,0))</f>
        <v>0</v>
      </c>
      <c r="W2150" s="178">
        <f>IF(V2150&gt;0,INDEX(Scope_Labor_Rates!$C$6:$C$46,V2150-5),0)</f>
        <v>0</v>
      </c>
      <c r="X2150" s="178">
        <f>IF(V2150&gt;0,INDEX(Scope_Labor_Rates!$C$6:$C$46,V2150-5),0)</f>
        <v>0</v>
      </c>
      <c r="Y2150" s="180">
        <f>IF(V2150&gt;0,INDEX(Scope_Labor_Rates!$S$6:$S$46,V2150-5),0)</f>
        <v>0</v>
      </c>
      <c r="Z2150" s="180">
        <f>IF(V2150&gt;0,INDEX(Scope_Labor_Rates!$R$6:$R$46,V2150-5),1)</f>
        <v>1</v>
      </c>
      <c r="AA2150" s="231">
        <f t="shared" si="297"/>
        <v>0</v>
      </c>
      <c r="AB2150" t="str">
        <f t="shared" si="298"/>
        <v/>
      </c>
      <c r="AC2150" s="178" t="str">
        <f t="shared" si="299"/>
        <v/>
      </c>
      <c r="AD2150" s="181">
        <f t="shared" si="300"/>
        <v>0</v>
      </c>
      <c r="AE2150" s="178">
        <f>IF(V2150&gt;0,P2150*INDEX(Scope_Labor_Rates!$E$6:$E$46,V2150-5),0)</f>
        <v>0</v>
      </c>
      <c r="AF2150" s="181">
        <f>IF(V2150&gt;0,AE2150*INDEX(Scope_Labor_Rates!$D$6:$D$46,V2150-5)*AA2150,0)</f>
        <v>0</v>
      </c>
      <c r="AG2150" s="178">
        <f>IF(V2150&gt;0,P2150*INDEX(Scope_Labor_Rates!$G$6:$G$46,V2150-5),0)</f>
        <v>0</v>
      </c>
      <c r="AH2150" s="181">
        <f>IF(V2150&gt;0,AG2150*INDEX(Scope_Labor_Rates!$F$6:$F$46,V2150-5)*AA2150,0)</f>
        <v>0</v>
      </c>
      <c r="AI2150" s="178">
        <f>IF(V2150&gt;0,P2150*INDEX(Scope_Labor_Rates!$I$6:$I$46,V2150-5),0)</f>
        <v>0</v>
      </c>
      <c r="AJ2150" s="181">
        <f>IF(V2150&gt;0,AI2150*INDEX(Scope_Labor_Rates!$H$6:$H$46,V2150-5)*AA2150,0)</f>
        <v>0</v>
      </c>
      <c r="AK2150" s="178">
        <f>IF(V2150&gt;0,P2150*INDEX(Scope_Labor_Rates!$K$6:$K$46,V2150-5),0)</f>
        <v>0</v>
      </c>
      <c r="AL2150" s="181">
        <f>IF(V2150&gt;0,AK2150*INDEX(Scope_Labor_Rates!$J$6:$J$46,V2150-5)*AA2150,0)</f>
        <v>0</v>
      </c>
      <c r="AM2150" s="178">
        <f>IF(V2150&gt;0,P2150*INDEX(Scope_Labor_Rates!$M$6:$M$46,V2150-5),0)</f>
        <v>0</v>
      </c>
      <c r="AN2150" s="178">
        <f>IF(V2150&gt;0,AM2150*INDEX(Scope_Labor_Rates!$L$6:$L$46,V2150-5)*AA2150,0)</f>
        <v>0</v>
      </c>
      <c r="AO2150" s="178">
        <f>IF(V2150&gt;0,P2150*INDEX(Scope_Labor_Rates!$O$6:$O$46,V2150-5)*AA2150,0)</f>
        <v>0</v>
      </c>
      <c r="AP2150" s="181">
        <f>IF(V2150&gt;0,P2150*INDEX(Scope_Labor_Rates!$Q$6:$Q$46,V2150-5)*AA2150,0)</f>
        <v>0</v>
      </c>
      <c r="AQ2150" s="178">
        <f t="shared" si="301"/>
        <v>0</v>
      </c>
      <c r="AR2150" s="178">
        <f t="shared" si="302"/>
        <v>0</v>
      </c>
      <c r="AS2150" s="178">
        <f t="shared" si="303"/>
        <v>0</v>
      </c>
      <c r="AT2150" s="178">
        <f t="shared" si="304"/>
        <v>0</v>
      </c>
      <c r="AU2150">
        <f t="shared" si="305"/>
        <v>0</v>
      </c>
    </row>
    <row r="2151" spans="1:47">
      <c r="A2151" t="str">
        <f>IF(All_Tasks!A2151="","",All_Tasks!A2151)</f>
        <v/>
      </c>
      <c r="B2151" t="str">
        <f>IF(All_Tasks!B2151="","",All_Tasks!B2151)</f>
        <v/>
      </c>
      <c r="C2151" t="str">
        <f>IF(All_Tasks!C2151="","",All_Tasks!C2151)</f>
        <v/>
      </c>
      <c r="D2151" t="str">
        <f>IF(All_Tasks!D2151="","",All_Tasks!D2151)</f>
        <v/>
      </c>
      <c r="E2151" t="str">
        <f>IF(All_Tasks!V2151&lt;&gt;"",All_Tasks!V2151,IF(All_Tasks!E2151&lt;&gt;"",All_Tasks!E2151,""))</f>
        <v/>
      </c>
      <c r="F2151" t="str">
        <f>IF(All_Tasks!F2151="","",All_Tasks!F2151)</f>
        <v/>
      </c>
      <c r="G2151" t="str">
        <f>IF(All_Tasks!G2151="","",All_Tasks!G2151)</f>
        <v/>
      </c>
      <c r="H2151" s="231" t="str">
        <f>IF(All_Tasks!H2151="","",All_Tasks!H2151)</f>
        <v/>
      </c>
      <c r="I2151" t="str">
        <f>IF(All_Tasks!I2151="","",All_Tasks!I2151)</f>
        <v/>
      </c>
      <c r="J2151" t="str">
        <f>IF(All_Tasks!J2151="","",All_Tasks!J2151)</f>
        <v/>
      </c>
      <c r="K2151" t="str">
        <f>IF(All_Tasks!K2151="","",All_Tasks!K2151)</f>
        <v/>
      </c>
      <c r="L2151" s="231" t="str">
        <f>IF(All_Tasks!L2151="","",All_Tasks!L2151)</f>
        <v/>
      </c>
      <c r="M2151" t="str">
        <f>IF(All_Tasks!M2151="","",All_Tasks!M2151)</f>
        <v/>
      </c>
      <c r="N2151" t="str">
        <f>IF(All_Tasks!N2151="","",All_Tasks!N2151)</f>
        <v/>
      </c>
      <c r="O2151" t="str">
        <f>IF(All_Tasks!O2151="","",All_Tasks!O2151)</f>
        <v/>
      </c>
      <c r="P2151" s="181">
        <f>IF(All_Tasks!P2151="",0,All_Tasks!P2151)</f>
        <v>0</v>
      </c>
      <c r="Q2151" s="181">
        <f>IF(All_Tasks!Q2151="",0,All_Tasks!Q2151)</f>
        <v>0</v>
      </c>
      <c r="R2151" s="181">
        <f>IF(All_Tasks!R2151="",0,All_Tasks!R2151)</f>
        <v>0</v>
      </c>
      <c r="S2151" s="181" t="str">
        <f>IF(All_Tasks!S2151="","",All_Tasks!S2151)</f>
        <v/>
      </c>
      <c r="T2151" t="str">
        <f>IF(All_Tasks!T2151="","",All_Tasks!T2151)</f>
        <v/>
      </c>
      <c r="U2151" t="str">
        <f>IF(All_Tasks!U2151="","",All_Tasks!U2151)</f>
        <v/>
      </c>
      <c r="V2151">
        <f>IF(A2151="",0,IFERROR(MATCH(A2151,Scope_Labor_Rates!$A$6:$A$46,0)+5,0))</f>
        <v>0</v>
      </c>
      <c r="W2151" s="178">
        <f>IF(V2151&gt;0,INDEX(Scope_Labor_Rates!$C$6:$C$46,V2151-5),0)</f>
        <v>0</v>
      </c>
      <c r="X2151" s="178">
        <f>IF(V2151&gt;0,INDEX(Scope_Labor_Rates!$C$6:$C$46,V2151-5),0)</f>
        <v>0</v>
      </c>
      <c r="Y2151" s="180">
        <f>IF(V2151&gt;0,INDEX(Scope_Labor_Rates!$S$6:$S$46,V2151-5),0)</f>
        <v>0</v>
      </c>
      <c r="Z2151" s="180">
        <f>IF(V2151&gt;0,INDEX(Scope_Labor_Rates!$R$6:$R$46,V2151-5),1)</f>
        <v>1</v>
      </c>
      <c r="AA2151" s="231">
        <f t="shared" si="297"/>
        <v>0</v>
      </c>
      <c r="AB2151" t="str">
        <f t="shared" si="298"/>
        <v/>
      </c>
      <c r="AC2151" s="178" t="str">
        <f t="shared" si="299"/>
        <v/>
      </c>
      <c r="AD2151" s="181">
        <f t="shared" si="300"/>
        <v>0</v>
      </c>
      <c r="AE2151" s="178">
        <f>IF(V2151&gt;0,P2151*INDEX(Scope_Labor_Rates!$E$6:$E$46,V2151-5),0)</f>
        <v>0</v>
      </c>
      <c r="AF2151" s="181">
        <f>IF(V2151&gt;0,AE2151*INDEX(Scope_Labor_Rates!$D$6:$D$46,V2151-5)*AA2151,0)</f>
        <v>0</v>
      </c>
      <c r="AG2151" s="178">
        <f>IF(V2151&gt;0,P2151*INDEX(Scope_Labor_Rates!$G$6:$G$46,V2151-5),0)</f>
        <v>0</v>
      </c>
      <c r="AH2151" s="181">
        <f>IF(V2151&gt;0,AG2151*INDEX(Scope_Labor_Rates!$F$6:$F$46,V2151-5)*AA2151,0)</f>
        <v>0</v>
      </c>
      <c r="AI2151" s="178">
        <f>IF(V2151&gt;0,P2151*INDEX(Scope_Labor_Rates!$I$6:$I$46,V2151-5),0)</f>
        <v>0</v>
      </c>
      <c r="AJ2151" s="181">
        <f>IF(V2151&gt;0,AI2151*INDEX(Scope_Labor_Rates!$H$6:$H$46,V2151-5)*AA2151,0)</f>
        <v>0</v>
      </c>
      <c r="AK2151" s="178">
        <f>IF(V2151&gt;0,P2151*INDEX(Scope_Labor_Rates!$K$6:$K$46,V2151-5),0)</f>
        <v>0</v>
      </c>
      <c r="AL2151" s="181">
        <f>IF(V2151&gt;0,AK2151*INDEX(Scope_Labor_Rates!$J$6:$J$46,V2151-5)*AA2151,0)</f>
        <v>0</v>
      </c>
      <c r="AM2151" s="178">
        <f>IF(V2151&gt;0,P2151*INDEX(Scope_Labor_Rates!$M$6:$M$46,V2151-5),0)</f>
        <v>0</v>
      </c>
      <c r="AN2151" s="178">
        <f>IF(V2151&gt;0,AM2151*INDEX(Scope_Labor_Rates!$L$6:$L$46,V2151-5)*AA2151,0)</f>
        <v>0</v>
      </c>
      <c r="AO2151" s="178">
        <f>IF(V2151&gt;0,P2151*INDEX(Scope_Labor_Rates!$O$6:$O$46,V2151-5)*AA2151,0)</f>
        <v>0</v>
      </c>
      <c r="AP2151" s="181">
        <f>IF(V2151&gt;0,P2151*INDEX(Scope_Labor_Rates!$Q$6:$Q$46,V2151-5)*AA2151,0)</f>
        <v>0</v>
      </c>
      <c r="AQ2151" s="178">
        <f t="shared" si="301"/>
        <v>0</v>
      </c>
      <c r="AR2151" s="178">
        <f t="shared" si="302"/>
        <v>0</v>
      </c>
      <c r="AS2151" s="178">
        <f t="shared" si="303"/>
        <v>0</v>
      </c>
      <c r="AT2151" s="178">
        <f t="shared" si="304"/>
        <v>0</v>
      </c>
      <c r="AU2151">
        <f t="shared" si="305"/>
        <v>0</v>
      </c>
    </row>
    <row r="2152" spans="1:47">
      <c r="A2152" t="str">
        <f>IF(All_Tasks!A2152="","",All_Tasks!A2152)</f>
        <v/>
      </c>
      <c r="B2152" t="str">
        <f>IF(All_Tasks!B2152="","",All_Tasks!B2152)</f>
        <v/>
      </c>
      <c r="C2152" t="str">
        <f>IF(All_Tasks!C2152="","",All_Tasks!C2152)</f>
        <v/>
      </c>
      <c r="D2152" t="str">
        <f>IF(All_Tasks!D2152="","",All_Tasks!D2152)</f>
        <v/>
      </c>
      <c r="E2152" t="str">
        <f>IF(All_Tasks!V2152&lt;&gt;"",All_Tasks!V2152,IF(All_Tasks!E2152&lt;&gt;"",All_Tasks!E2152,""))</f>
        <v/>
      </c>
      <c r="F2152" t="str">
        <f>IF(All_Tasks!F2152="","",All_Tasks!F2152)</f>
        <v/>
      </c>
      <c r="G2152" t="str">
        <f>IF(All_Tasks!G2152="","",All_Tasks!G2152)</f>
        <v/>
      </c>
      <c r="H2152" s="231" t="str">
        <f>IF(All_Tasks!H2152="","",All_Tasks!H2152)</f>
        <v/>
      </c>
      <c r="I2152" t="str">
        <f>IF(All_Tasks!I2152="","",All_Tasks!I2152)</f>
        <v/>
      </c>
      <c r="J2152" t="str">
        <f>IF(All_Tasks!J2152="","",All_Tasks!J2152)</f>
        <v/>
      </c>
      <c r="K2152" t="str">
        <f>IF(All_Tasks!K2152="","",All_Tasks!K2152)</f>
        <v/>
      </c>
      <c r="L2152" s="231" t="str">
        <f>IF(All_Tasks!L2152="","",All_Tasks!L2152)</f>
        <v/>
      </c>
      <c r="M2152" t="str">
        <f>IF(All_Tasks!M2152="","",All_Tasks!M2152)</f>
        <v/>
      </c>
      <c r="N2152" t="str">
        <f>IF(All_Tasks!N2152="","",All_Tasks!N2152)</f>
        <v/>
      </c>
      <c r="O2152" t="str">
        <f>IF(All_Tasks!O2152="","",All_Tasks!O2152)</f>
        <v/>
      </c>
      <c r="P2152" s="181">
        <f>IF(All_Tasks!P2152="",0,All_Tasks!P2152)</f>
        <v>0</v>
      </c>
      <c r="Q2152" s="181">
        <f>IF(All_Tasks!Q2152="",0,All_Tasks!Q2152)</f>
        <v>0</v>
      </c>
      <c r="R2152" s="181">
        <f>IF(All_Tasks!R2152="",0,All_Tasks!R2152)</f>
        <v>0</v>
      </c>
      <c r="S2152" s="181" t="str">
        <f>IF(All_Tasks!S2152="","",All_Tasks!S2152)</f>
        <v/>
      </c>
      <c r="T2152" t="str">
        <f>IF(All_Tasks!T2152="","",All_Tasks!T2152)</f>
        <v/>
      </c>
      <c r="U2152" t="str">
        <f>IF(All_Tasks!U2152="","",All_Tasks!U2152)</f>
        <v/>
      </c>
      <c r="V2152">
        <f>IF(A2152="",0,IFERROR(MATCH(A2152,Scope_Labor_Rates!$A$6:$A$46,0)+5,0))</f>
        <v>0</v>
      </c>
      <c r="W2152" s="178">
        <f>IF(V2152&gt;0,INDEX(Scope_Labor_Rates!$C$6:$C$46,V2152-5),0)</f>
        <v>0</v>
      </c>
      <c r="X2152" s="178">
        <f>IF(V2152&gt;0,INDEX(Scope_Labor_Rates!$C$6:$C$46,V2152-5),0)</f>
        <v>0</v>
      </c>
      <c r="Y2152" s="180">
        <f>IF(V2152&gt;0,INDEX(Scope_Labor_Rates!$S$6:$S$46,V2152-5),0)</f>
        <v>0</v>
      </c>
      <c r="Z2152" s="180">
        <f>IF(V2152&gt;0,INDEX(Scope_Labor_Rates!$R$6:$R$46,V2152-5),1)</f>
        <v>1</v>
      </c>
      <c r="AA2152" s="231">
        <f t="shared" si="297"/>
        <v>0</v>
      </c>
      <c r="AB2152" t="str">
        <f t="shared" si="298"/>
        <v/>
      </c>
      <c r="AC2152" s="178" t="str">
        <f t="shared" si="299"/>
        <v/>
      </c>
      <c r="AD2152" s="181">
        <f t="shared" si="300"/>
        <v>0</v>
      </c>
      <c r="AE2152" s="178">
        <f>IF(V2152&gt;0,P2152*INDEX(Scope_Labor_Rates!$E$6:$E$46,V2152-5),0)</f>
        <v>0</v>
      </c>
      <c r="AF2152" s="181">
        <f>IF(V2152&gt;0,AE2152*INDEX(Scope_Labor_Rates!$D$6:$D$46,V2152-5)*AA2152,0)</f>
        <v>0</v>
      </c>
      <c r="AG2152" s="178">
        <f>IF(V2152&gt;0,P2152*INDEX(Scope_Labor_Rates!$G$6:$G$46,V2152-5),0)</f>
        <v>0</v>
      </c>
      <c r="AH2152" s="181">
        <f>IF(V2152&gt;0,AG2152*INDEX(Scope_Labor_Rates!$F$6:$F$46,V2152-5)*AA2152,0)</f>
        <v>0</v>
      </c>
      <c r="AI2152" s="178">
        <f>IF(V2152&gt;0,P2152*INDEX(Scope_Labor_Rates!$I$6:$I$46,V2152-5),0)</f>
        <v>0</v>
      </c>
      <c r="AJ2152" s="181">
        <f>IF(V2152&gt;0,AI2152*INDEX(Scope_Labor_Rates!$H$6:$H$46,V2152-5)*AA2152,0)</f>
        <v>0</v>
      </c>
      <c r="AK2152" s="178">
        <f>IF(V2152&gt;0,P2152*INDEX(Scope_Labor_Rates!$K$6:$K$46,V2152-5),0)</f>
        <v>0</v>
      </c>
      <c r="AL2152" s="181">
        <f>IF(V2152&gt;0,AK2152*INDEX(Scope_Labor_Rates!$J$6:$J$46,V2152-5)*AA2152,0)</f>
        <v>0</v>
      </c>
      <c r="AM2152" s="178">
        <f>IF(V2152&gt;0,P2152*INDEX(Scope_Labor_Rates!$M$6:$M$46,V2152-5),0)</f>
        <v>0</v>
      </c>
      <c r="AN2152" s="178">
        <f>IF(V2152&gt;0,AM2152*INDEX(Scope_Labor_Rates!$L$6:$L$46,V2152-5)*AA2152,0)</f>
        <v>0</v>
      </c>
      <c r="AO2152" s="178">
        <f>IF(V2152&gt;0,P2152*INDEX(Scope_Labor_Rates!$O$6:$O$46,V2152-5)*AA2152,0)</f>
        <v>0</v>
      </c>
      <c r="AP2152" s="181">
        <f>IF(V2152&gt;0,P2152*INDEX(Scope_Labor_Rates!$Q$6:$Q$46,V2152-5)*AA2152,0)</f>
        <v>0</v>
      </c>
      <c r="AQ2152" s="178">
        <f t="shared" si="301"/>
        <v>0</v>
      </c>
      <c r="AR2152" s="178">
        <f t="shared" si="302"/>
        <v>0</v>
      </c>
      <c r="AS2152" s="178">
        <f t="shared" si="303"/>
        <v>0</v>
      </c>
      <c r="AT2152" s="178">
        <f t="shared" si="304"/>
        <v>0</v>
      </c>
      <c r="AU2152">
        <f t="shared" si="305"/>
        <v>0</v>
      </c>
    </row>
    <row r="2153" spans="1:47">
      <c r="A2153" t="str">
        <f>IF(All_Tasks!A2153="","",All_Tasks!A2153)</f>
        <v/>
      </c>
      <c r="B2153" t="str">
        <f>IF(All_Tasks!B2153="","",All_Tasks!B2153)</f>
        <v/>
      </c>
      <c r="C2153" t="str">
        <f>IF(All_Tasks!C2153="","",All_Tasks!C2153)</f>
        <v/>
      </c>
      <c r="D2153" t="str">
        <f>IF(All_Tasks!D2153="","",All_Tasks!D2153)</f>
        <v/>
      </c>
      <c r="E2153" t="str">
        <f>IF(All_Tasks!V2153&lt;&gt;"",All_Tasks!V2153,IF(All_Tasks!E2153&lt;&gt;"",All_Tasks!E2153,""))</f>
        <v/>
      </c>
      <c r="F2153" t="str">
        <f>IF(All_Tasks!F2153="","",All_Tasks!F2153)</f>
        <v/>
      </c>
      <c r="G2153" t="str">
        <f>IF(All_Tasks!G2153="","",All_Tasks!G2153)</f>
        <v/>
      </c>
      <c r="H2153" s="231" t="str">
        <f>IF(All_Tasks!H2153="","",All_Tasks!H2153)</f>
        <v/>
      </c>
      <c r="I2153" t="str">
        <f>IF(All_Tasks!I2153="","",All_Tasks!I2153)</f>
        <v/>
      </c>
      <c r="J2153" t="str">
        <f>IF(All_Tasks!J2153="","",All_Tasks!J2153)</f>
        <v/>
      </c>
      <c r="K2153" t="str">
        <f>IF(All_Tasks!K2153="","",All_Tasks!K2153)</f>
        <v/>
      </c>
      <c r="L2153" s="231" t="str">
        <f>IF(All_Tasks!L2153="","",All_Tasks!L2153)</f>
        <v/>
      </c>
      <c r="M2153" t="str">
        <f>IF(All_Tasks!M2153="","",All_Tasks!M2153)</f>
        <v/>
      </c>
      <c r="N2153" t="str">
        <f>IF(All_Tasks!N2153="","",All_Tasks!N2153)</f>
        <v/>
      </c>
      <c r="O2153" t="str">
        <f>IF(All_Tasks!O2153="","",All_Tasks!O2153)</f>
        <v/>
      </c>
      <c r="P2153" s="181">
        <f>IF(All_Tasks!P2153="",0,All_Tasks!P2153)</f>
        <v>0</v>
      </c>
      <c r="Q2153" s="181">
        <f>IF(All_Tasks!Q2153="",0,All_Tasks!Q2153)</f>
        <v>0</v>
      </c>
      <c r="R2153" s="181">
        <f>IF(All_Tasks!R2153="",0,All_Tasks!R2153)</f>
        <v>0</v>
      </c>
      <c r="S2153" s="181" t="str">
        <f>IF(All_Tasks!S2153="","",All_Tasks!S2153)</f>
        <v/>
      </c>
      <c r="T2153" t="str">
        <f>IF(All_Tasks!T2153="","",All_Tasks!T2153)</f>
        <v/>
      </c>
      <c r="U2153" t="str">
        <f>IF(All_Tasks!U2153="","",All_Tasks!U2153)</f>
        <v/>
      </c>
      <c r="V2153">
        <f>IF(A2153="",0,IFERROR(MATCH(A2153,Scope_Labor_Rates!$A$6:$A$46,0)+5,0))</f>
        <v>0</v>
      </c>
      <c r="W2153" s="178">
        <f>IF(V2153&gt;0,INDEX(Scope_Labor_Rates!$C$6:$C$46,V2153-5),0)</f>
        <v>0</v>
      </c>
      <c r="X2153" s="178">
        <f>IF(V2153&gt;0,INDEX(Scope_Labor_Rates!$C$6:$C$46,V2153-5),0)</f>
        <v>0</v>
      </c>
      <c r="Y2153" s="180">
        <f>IF(V2153&gt;0,INDEX(Scope_Labor_Rates!$S$6:$S$46,V2153-5),0)</f>
        <v>0</v>
      </c>
      <c r="Z2153" s="180">
        <f>IF(V2153&gt;0,INDEX(Scope_Labor_Rates!$R$6:$R$46,V2153-5),1)</f>
        <v>1</v>
      </c>
      <c r="AA2153" s="231">
        <f t="shared" si="297"/>
        <v>0</v>
      </c>
      <c r="AB2153" t="str">
        <f t="shared" si="298"/>
        <v/>
      </c>
      <c r="AC2153" s="178" t="str">
        <f t="shared" si="299"/>
        <v/>
      </c>
      <c r="AD2153" s="181">
        <f t="shared" si="300"/>
        <v>0</v>
      </c>
      <c r="AE2153" s="178">
        <f>IF(V2153&gt;0,P2153*INDEX(Scope_Labor_Rates!$E$6:$E$46,V2153-5),0)</f>
        <v>0</v>
      </c>
      <c r="AF2153" s="181">
        <f>IF(V2153&gt;0,AE2153*INDEX(Scope_Labor_Rates!$D$6:$D$46,V2153-5)*AA2153,0)</f>
        <v>0</v>
      </c>
      <c r="AG2153" s="178">
        <f>IF(V2153&gt;0,P2153*INDEX(Scope_Labor_Rates!$G$6:$G$46,V2153-5),0)</f>
        <v>0</v>
      </c>
      <c r="AH2153" s="181">
        <f>IF(V2153&gt;0,AG2153*INDEX(Scope_Labor_Rates!$F$6:$F$46,V2153-5)*AA2153,0)</f>
        <v>0</v>
      </c>
      <c r="AI2153" s="178">
        <f>IF(V2153&gt;0,P2153*INDEX(Scope_Labor_Rates!$I$6:$I$46,V2153-5),0)</f>
        <v>0</v>
      </c>
      <c r="AJ2153" s="181">
        <f>IF(V2153&gt;0,AI2153*INDEX(Scope_Labor_Rates!$H$6:$H$46,V2153-5)*AA2153,0)</f>
        <v>0</v>
      </c>
      <c r="AK2153" s="178">
        <f>IF(V2153&gt;0,P2153*INDEX(Scope_Labor_Rates!$K$6:$K$46,V2153-5),0)</f>
        <v>0</v>
      </c>
      <c r="AL2153" s="181">
        <f>IF(V2153&gt;0,AK2153*INDEX(Scope_Labor_Rates!$J$6:$J$46,V2153-5)*AA2153,0)</f>
        <v>0</v>
      </c>
      <c r="AM2153" s="178">
        <f>IF(V2153&gt;0,P2153*INDEX(Scope_Labor_Rates!$M$6:$M$46,V2153-5),0)</f>
        <v>0</v>
      </c>
      <c r="AN2153" s="178">
        <f>IF(V2153&gt;0,AM2153*INDEX(Scope_Labor_Rates!$L$6:$L$46,V2153-5)*AA2153,0)</f>
        <v>0</v>
      </c>
      <c r="AO2153" s="178">
        <f>IF(V2153&gt;0,P2153*INDEX(Scope_Labor_Rates!$O$6:$O$46,V2153-5)*AA2153,0)</f>
        <v>0</v>
      </c>
      <c r="AP2153" s="181">
        <f>IF(V2153&gt;0,P2153*INDEX(Scope_Labor_Rates!$Q$6:$Q$46,V2153-5)*AA2153,0)</f>
        <v>0</v>
      </c>
      <c r="AQ2153" s="178">
        <f t="shared" si="301"/>
        <v>0</v>
      </c>
      <c r="AR2153" s="178">
        <f t="shared" si="302"/>
        <v>0</v>
      </c>
      <c r="AS2153" s="178">
        <f t="shared" si="303"/>
        <v>0</v>
      </c>
      <c r="AT2153" s="178">
        <f t="shared" si="304"/>
        <v>0</v>
      </c>
      <c r="AU2153">
        <f t="shared" si="305"/>
        <v>0</v>
      </c>
    </row>
    <row r="2154" spans="1:47">
      <c r="A2154" t="str">
        <f>IF(All_Tasks!A2154="","",All_Tasks!A2154)</f>
        <v/>
      </c>
      <c r="B2154" t="str">
        <f>IF(All_Tasks!B2154="","",All_Tasks!B2154)</f>
        <v/>
      </c>
      <c r="C2154" t="str">
        <f>IF(All_Tasks!C2154="","",All_Tasks!C2154)</f>
        <v/>
      </c>
      <c r="D2154" t="str">
        <f>IF(All_Tasks!D2154="","",All_Tasks!D2154)</f>
        <v/>
      </c>
      <c r="E2154" t="str">
        <f>IF(All_Tasks!V2154&lt;&gt;"",All_Tasks!V2154,IF(All_Tasks!E2154&lt;&gt;"",All_Tasks!E2154,""))</f>
        <v/>
      </c>
      <c r="F2154" t="str">
        <f>IF(All_Tasks!F2154="","",All_Tasks!F2154)</f>
        <v/>
      </c>
      <c r="G2154" t="str">
        <f>IF(All_Tasks!G2154="","",All_Tasks!G2154)</f>
        <v/>
      </c>
      <c r="H2154" s="231" t="str">
        <f>IF(All_Tasks!H2154="","",All_Tasks!H2154)</f>
        <v/>
      </c>
      <c r="I2154" t="str">
        <f>IF(All_Tasks!I2154="","",All_Tasks!I2154)</f>
        <v/>
      </c>
      <c r="J2154" t="str">
        <f>IF(All_Tasks!J2154="","",All_Tasks!J2154)</f>
        <v/>
      </c>
      <c r="K2154" t="str">
        <f>IF(All_Tasks!K2154="","",All_Tasks!K2154)</f>
        <v/>
      </c>
      <c r="L2154" s="231" t="str">
        <f>IF(All_Tasks!L2154="","",All_Tasks!L2154)</f>
        <v/>
      </c>
      <c r="M2154" t="str">
        <f>IF(All_Tasks!M2154="","",All_Tasks!M2154)</f>
        <v/>
      </c>
      <c r="N2154" t="str">
        <f>IF(All_Tasks!N2154="","",All_Tasks!N2154)</f>
        <v/>
      </c>
      <c r="O2154" t="str">
        <f>IF(All_Tasks!O2154="","",All_Tasks!O2154)</f>
        <v/>
      </c>
      <c r="P2154" s="181">
        <f>IF(All_Tasks!P2154="",0,All_Tasks!P2154)</f>
        <v>0</v>
      </c>
      <c r="Q2154" s="181">
        <f>IF(All_Tasks!Q2154="",0,All_Tasks!Q2154)</f>
        <v>0</v>
      </c>
      <c r="R2154" s="181">
        <f>IF(All_Tasks!R2154="",0,All_Tasks!R2154)</f>
        <v>0</v>
      </c>
      <c r="S2154" s="181" t="str">
        <f>IF(All_Tasks!S2154="","",All_Tasks!S2154)</f>
        <v/>
      </c>
      <c r="T2154" t="str">
        <f>IF(All_Tasks!T2154="","",All_Tasks!T2154)</f>
        <v/>
      </c>
      <c r="U2154" t="str">
        <f>IF(All_Tasks!U2154="","",All_Tasks!U2154)</f>
        <v/>
      </c>
      <c r="V2154">
        <f>IF(A2154="",0,IFERROR(MATCH(A2154,Scope_Labor_Rates!$A$6:$A$46,0)+5,0))</f>
        <v>0</v>
      </c>
      <c r="W2154" s="178">
        <f>IF(V2154&gt;0,INDEX(Scope_Labor_Rates!$C$6:$C$46,V2154-5),0)</f>
        <v>0</v>
      </c>
      <c r="X2154" s="178">
        <f>IF(V2154&gt;0,INDEX(Scope_Labor_Rates!$C$6:$C$46,V2154-5),0)</f>
        <v>0</v>
      </c>
      <c r="Y2154" s="180">
        <f>IF(V2154&gt;0,INDEX(Scope_Labor_Rates!$S$6:$S$46,V2154-5),0)</f>
        <v>0</v>
      </c>
      <c r="Z2154" s="180">
        <f>IF(V2154&gt;0,INDEX(Scope_Labor_Rates!$R$6:$R$46,V2154-5),1)</f>
        <v>1</v>
      </c>
      <c r="AA2154" s="231">
        <f t="shared" si="297"/>
        <v>0</v>
      </c>
      <c r="AB2154" t="str">
        <f t="shared" si="298"/>
        <v/>
      </c>
      <c r="AC2154" s="178" t="str">
        <f t="shared" si="299"/>
        <v/>
      </c>
      <c r="AD2154" s="181">
        <f t="shared" si="300"/>
        <v>0</v>
      </c>
      <c r="AE2154" s="178">
        <f>IF(V2154&gt;0,P2154*INDEX(Scope_Labor_Rates!$E$6:$E$46,V2154-5),0)</f>
        <v>0</v>
      </c>
      <c r="AF2154" s="181">
        <f>IF(V2154&gt;0,AE2154*INDEX(Scope_Labor_Rates!$D$6:$D$46,V2154-5)*AA2154,0)</f>
        <v>0</v>
      </c>
      <c r="AG2154" s="178">
        <f>IF(V2154&gt;0,P2154*INDEX(Scope_Labor_Rates!$G$6:$G$46,V2154-5),0)</f>
        <v>0</v>
      </c>
      <c r="AH2154" s="181">
        <f>IF(V2154&gt;0,AG2154*INDEX(Scope_Labor_Rates!$F$6:$F$46,V2154-5)*AA2154,0)</f>
        <v>0</v>
      </c>
      <c r="AI2154" s="178">
        <f>IF(V2154&gt;0,P2154*INDEX(Scope_Labor_Rates!$I$6:$I$46,V2154-5),0)</f>
        <v>0</v>
      </c>
      <c r="AJ2154" s="181">
        <f>IF(V2154&gt;0,AI2154*INDEX(Scope_Labor_Rates!$H$6:$H$46,V2154-5)*AA2154,0)</f>
        <v>0</v>
      </c>
      <c r="AK2154" s="178">
        <f>IF(V2154&gt;0,P2154*INDEX(Scope_Labor_Rates!$K$6:$K$46,V2154-5),0)</f>
        <v>0</v>
      </c>
      <c r="AL2154" s="181">
        <f>IF(V2154&gt;0,AK2154*INDEX(Scope_Labor_Rates!$J$6:$J$46,V2154-5)*AA2154,0)</f>
        <v>0</v>
      </c>
      <c r="AM2154" s="178">
        <f>IF(V2154&gt;0,P2154*INDEX(Scope_Labor_Rates!$M$6:$M$46,V2154-5),0)</f>
        <v>0</v>
      </c>
      <c r="AN2154" s="178">
        <f>IF(V2154&gt;0,AM2154*INDEX(Scope_Labor_Rates!$L$6:$L$46,V2154-5)*AA2154,0)</f>
        <v>0</v>
      </c>
      <c r="AO2154" s="178">
        <f>IF(V2154&gt;0,P2154*INDEX(Scope_Labor_Rates!$O$6:$O$46,V2154-5)*AA2154,0)</f>
        <v>0</v>
      </c>
      <c r="AP2154" s="181">
        <f>IF(V2154&gt;0,P2154*INDEX(Scope_Labor_Rates!$Q$6:$Q$46,V2154-5)*AA2154,0)</f>
        <v>0</v>
      </c>
      <c r="AQ2154" s="178">
        <f t="shared" si="301"/>
        <v>0</v>
      </c>
      <c r="AR2154" s="178">
        <f t="shared" si="302"/>
        <v>0</v>
      </c>
      <c r="AS2154" s="178">
        <f t="shared" si="303"/>
        <v>0</v>
      </c>
      <c r="AT2154" s="178">
        <f t="shared" si="304"/>
        <v>0</v>
      </c>
      <c r="AU2154">
        <f t="shared" si="305"/>
        <v>0</v>
      </c>
    </row>
    <row r="2155" spans="1:47">
      <c r="A2155" t="str">
        <f>IF(All_Tasks!A2155="","",All_Tasks!A2155)</f>
        <v/>
      </c>
      <c r="B2155" t="str">
        <f>IF(All_Tasks!B2155="","",All_Tasks!B2155)</f>
        <v/>
      </c>
      <c r="C2155" t="str">
        <f>IF(All_Tasks!C2155="","",All_Tasks!C2155)</f>
        <v/>
      </c>
      <c r="D2155" t="str">
        <f>IF(All_Tasks!D2155="","",All_Tasks!D2155)</f>
        <v/>
      </c>
      <c r="E2155" t="str">
        <f>IF(All_Tasks!V2155&lt;&gt;"",All_Tasks!V2155,IF(All_Tasks!E2155&lt;&gt;"",All_Tasks!E2155,""))</f>
        <v/>
      </c>
      <c r="F2155" t="str">
        <f>IF(All_Tasks!F2155="","",All_Tasks!F2155)</f>
        <v/>
      </c>
      <c r="G2155" t="str">
        <f>IF(All_Tasks!G2155="","",All_Tasks!G2155)</f>
        <v/>
      </c>
      <c r="H2155" s="231" t="str">
        <f>IF(All_Tasks!H2155="","",All_Tasks!H2155)</f>
        <v/>
      </c>
      <c r="I2155" t="str">
        <f>IF(All_Tasks!I2155="","",All_Tasks!I2155)</f>
        <v/>
      </c>
      <c r="J2155" t="str">
        <f>IF(All_Tasks!J2155="","",All_Tasks!J2155)</f>
        <v/>
      </c>
      <c r="K2155" t="str">
        <f>IF(All_Tasks!K2155="","",All_Tasks!K2155)</f>
        <v/>
      </c>
      <c r="L2155" s="231" t="str">
        <f>IF(All_Tasks!L2155="","",All_Tasks!L2155)</f>
        <v/>
      </c>
      <c r="M2155" t="str">
        <f>IF(All_Tasks!M2155="","",All_Tasks!M2155)</f>
        <v/>
      </c>
      <c r="N2155" t="str">
        <f>IF(All_Tasks!N2155="","",All_Tasks!N2155)</f>
        <v/>
      </c>
      <c r="O2155" t="str">
        <f>IF(All_Tasks!O2155="","",All_Tasks!O2155)</f>
        <v/>
      </c>
      <c r="P2155" s="181">
        <f>IF(All_Tasks!P2155="",0,All_Tasks!P2155)</f>
        <v>0</v>
      </c>
      <c r="Q2155" s="181">
        <f>IF(All_Tasks!Q2155="",0,All_Tasks!Q2155)</f>
        <v>0</v>
      </c>
      <c r="R2155" s="181">
        <f>IF(All_Tasks!R2155="",0,All_Tasks!R2155)</f>
        <v>0</v>
      </c>
      <c r="S2155" s="181" t="str">
        <f>IF(All_Tasks!S2155="","",All_Tasks!S2155)</f>
        <v/>
      </c>
      <c r="T2155" t="str">
        <f>IF(All_Tasks!T2155="","",All_Tasks!T2155)</f>
        <v/>
      </c>
      <c r="U2155" t="str">
        <f>IF(All_Tasks!U2155="","",All_Tasks!U2155)</f>
        <v/>
      </c>
      <c r="V2155">
        <f>IF(A2155="",0,IFERROR(MATCH(A2155,Scope_Labor_Rates!$A$6:$A$46,0)+5,0))</f>
        <v>0</v>
      </c>
      <c r="W2155" s="178">
        <f>IF(V2155&gt;0,INDEX(Scope_Labor_Rates!$C$6:$C$46,V2155-5),0)</f>
        <v>0</v>
      </c>
      <c r="X2155" s="178">
        <f>IF(V2155&gt;0,INDEX(Scope_Labor_Rates!$C$6:$C$46,V2155-5),0)</f>
        <v>0</v>
      </c>
      <c r="Y2155" s="180">
        <f>IF(V2155&gt;0,INDEX(Scope_Labor_Rates!$S$6:$S$46,V2155-5),0)</f>
        <v>0</v>
      </c>
      <c r="Z2155" s="180">
        <f>IF(V2155&gt;0,INDEX(Scope_Labor_Rates!$R$6:$R$46,V2155-5),1)</f>
        <v>1</v>
      </c>
      <c r="AA2155" s="231">
        <f t="shared" si="297"/>
        <v>0</v>
      </c>
      <c r="AB2155" t="str">
        <f t="shared" si="298"/>
        <v/>
      </c>
      <c r="AC2155" s="178" t="str">
        <f t="shared" si="299"/>
        <v/>
      </c>
      <c r="AD2155" s="181">
        <f t="shared" si="300"/>
        <v>0</v>
      </c>
      <c r="AE2155" s="178">
        <f>IF(V2155&gt;0,P2155*INDEX(Scope_Labor_Rates!$E$6:$E$46,V2155-5),0)</f>
        <v>0</v>
      </c>
      <c r="AF2155" s="181">
        <f>IF(V2155&gt;0,AE2155*INDEX(Scope_Labor_Rates!$D$6:$D$46,V2155-5)*AA2155,0)</f>
        <v>0</v>
      </c>
      <c r="AG2155" s="178">
        <f>IF(V2155&gt;0,P2155*INDEX(Scope_Labor_Rates!$G$6:$G$46,V2155-5),0)</f>
        <v>0</v>
      </c>
      <c r="AH2155" s="181">
        <f>IF(V2155&gt;0,AG2155*INDEX(Scope_Labor_Rates!$F$6:$F$46,V2155-5)*AA2155,0)</f>
        <v>0</v>
      </c>
      <c r="AI2155" s="178">
        <f>IF(V2155&gt;0,P2155*INDEX(Scope_Labor_Rates!$I$6:$I$46,V2155-5),0)</f>
        <v>0</v>
      </c>
      <c r="AJ2155" s="181">
        <f>IF(V2155&gt;0,AI2155*INDEX(Scope_Labor_Rates!$H$6:$H$46,V2155-5)*AA2155,0)</f>
        <v>0</v>
      </c>
      <c r="AK2155" s="178">
        <f>IF(V2155&gt;0,P2155*INDEX(Scope_Labor_Rates!$K$6:$K$46,V2155-5),0)</f>
        <v>0</v>
      </c>
      <c r="AL2155" s="181">
        <f>IF(V2155&gt;0,AK2155*INDEX(Scope_Labor_Rates!$J$6:$J$46,V2155-5)*AA2155,0)</f>
        <v>0</v>
      </c>
      <c r="AM2155" s="178">
        <f>IF(V2155&gt;0,P2155*INDEX(Scope_Labor_Rates!$M$6:$M$46,V2155-5),0)</f>
        <v>0</v>
      </c>
      <c r="AN2155" s="178">
        <f>IF(V2155&gt;0,AM2155*INDEX(Scope_Labor_Rates!$L$6:$L$46,V2155-5)*AA2155,0)</f>
        <v>0</v>
      </c>
      <c r="AO2155" s="178">
        <f>IF(V2155&gt;0,P2155*INDEX(Scope_Labor_Rates!$O$6:$O$46,V2155-5)*AA2155,0)</f>
        <v>0</v>
      </c>
      <c r="AP2155" s="181">
        <f>IF(V2155&gt;0,P2155*INDEX(Scope_Labor_Rates!$Q$6:$Q$46,V2155-5)*AA2155,0)</f>
        <v>0</v>
      </c>
      <c r="AQ2155" s="178">
        <f t="shared" si="301"/>
        <v>0</v>
      </c>
      <c r="AR2155" s="178">
        <f t="shared" si="302"/>
        <v>0</v>
      </c>
      <c r="AS2155" s="178">
        <f t="shared" si="303"/>
        <v>0</v>
      </c>
      <c r="AT2155" s="178">
        <f t="shared" si="304"/>
        <v>0</v>
      </c>
      <c r="AU2155">
        <f t="shared" si="305"/>
        <v>0</v>
      </c>
    </row>
    <row r="2156" spans="1:47">
      <c r="A2156" t="str">
        <f>IF(All_Tasks!A2156="","",All_Tasks!A2156)</f>
        <v/>
      </c>
      <c r="B2156" t="str">
        <f>IF(All_Tasks!B2156="","",All_Tasks!B2156)</f>
        <v/>
      </c>
      <c r="C2156" t="str">
        <f>IF(All_Tasks!C2156="","",All_Tasks!C2156)</f>
        <v/>
      </c>
      <c r="D2156" t="str">
        <f>IF(All_Tasks!D2156="","",All_Tasks!D2156)</f>
        <v/>
      </c>
      <c r="E2156" t="str">
        <f>IF(All_Tasks!V2156&lt;&gt;"",All_Tasks!V2156,IF(All_Tasks!E2156&lt;&gt;"",All_Tasks!E2156,""))</f>
        <v/>
      </c>
      <c r="F2156" t="str">
        <f>IF(All_Tasks!F2156="","",All_Tasks!F2156)</f>
        <v/>
      </c>
      <c r="G2156" t="str">
        <f>IF(All_Tasks!G2156="","",All_Tasks!G2156)</f>
        <v/>
      </c>
      <c r="H2156" s="231" t="str">
        <f>IF(All_Tasks!H2156="","",All_Tasks!H2156)</f>
        <v/>
      </c>
      <c r="I2156" t="str">
        <f>IF(All_Tasks!I2156="","",All_Tasks!I2156)</f>
        <v/>
      </c>
      <c r="J2156" t="str">
        <f>IF(All_Tasks!J2156="","",All_Tasks!J2156)</f>
        <v/>
      </c>
      <c r="K2156" t="str">
        <f>IF(All_Tasks!K2156="","",All_Tasks!K2156)</f>
        <v/>
      </c>
      <c r="L2156" s="231" t="str">
        <f>IF(All_Tasks!L2156="","",All_Tasks!L2156)</f>
        <v/>
      </c>
      <c r="M2156" t="str">
        <f>IF(All_Tasks!M2156="","",All_Tasks!M2156)</f>
        <v/>
      </c>
      <c r="N2156" t="str">
        <f>IF(All_Tasks!N2156="","",All_Tasks!N2156)</f>
        <v/>
      </c>
      <c r="O2156" t="str">
        <f>IF(All_Tasks!O2156="","",All_Tasks!O2156)</f>
        <v/>
      </c>
      <c r="P2156" s="181">
        <f>IF(All_Tasks!P2156="",0,All_Tasks!P2156)</f>
        <v>0</v>
      </c>
      <c r="Q2156" s="181">
        <f>IF(All_Tasks!Q2156="",0,All_Tasks!Q2156)</f>
        <v>0</v>
      </c>
      <c r="R2156" s="181">
        <f>IF(All_Tasks!R2156="",0,All_Tasks!R2156)</f>
        <v>0</v>
      </c>
      <c r="S2156" s="181" t="str">
        <f>IF(All_Tasks!S2156="","",All_Tasks!S2156)</f>
        <v/>
      </c>
      <c r="T2156" t="str">
        <f>IF(All_Tasks!T2156="","",All_Tasks!T2156)</f>
        <v/>
      </c>
      <c r="U2156" t="str">
        <f>IF(All_Tasks!U2156="","",All_Tasks!U2156)</f>
        <v/>
      </c>
      <c r="V2156">
        <f>IF(A2156="",0,IFERROR(MATCH(A2156,Scope_Labor_Rates!$A$6:$A$46,0)+5,0))</f>
        <v>0</v>
      </c>
      <c r="W2156" s="178">
        <f>IF(V2156&gt;0,INDEX(Scope_Labor_Rates!$C$6:$C$46,V2156-5),0)</f>
        <v>0</v>
      </c>
      <c r="X2156" s="178">
        <f>IF(V2156&gt;0,INDEX(Scope_Labor_Rates!$C$6:$C$46,V2156-5),0)</f>
        <v>0</v>
      </c>
      <c r="Y2156" s="180">
        <f>IF(V2156&gt;0,INDEX(Scope_Labor_Rates!$S$6:$S$46,V2156-5),0)</f>
        <v>0</v>
      </c>
      <c r="Z2156" s="180">
        <f>IF(V2156&gt;0,INDEX(Scope_Labor_Rates!$R$6:$R$46,V2156-5),1)</f>
        <v>1</v>
      </c>
      <c r="AA2156" s="231">
        <f t="shared" si="297"/>
        <v>0</v>
      </c>
      <c r="AB2156" t="str">
        <f t="shared" si="298"/>
        <v/>
      </c>
      <c r="AC2156" s="178" t="str">
        <f t="shared" si="299"/>
        <v/>
      </c>
      <c r="AD2156" s="181">
        <f t="shared" si="300"/>
        <v>0</v>
      </c>
      <c r="AE2156" s="178">
        <f>IF(V2156&gt;0,P2156*INDEX(Scope_Labor_Rates!$E$6:$E$46,V2156-5),0)</f>
        <v>0</v>
      </c>
      <c r="AF2156" s="181">
        <f>IF(V2156&gt;0,AE2156*INDEX(Scope_Labor_Rates!$D$6:$D$46,V2156-5)*AA2156,0)</f>
        <v>0</v>
      </c>
      <c r="AG2156" s="178">
        <f>IF(V2156&gt;0,P2156*INDEX(Scope_Labor_Rates!$G$6:$G$46,V2156-5),0)</f>
        <v>0</v>
      </c>
      <c r="AH2156" s="181">
        <f>IF(V2156&gt;0,AG2156*INDEX(Scope_Labor_Rates!$F$6:$F$46,V2156-5)*AA2156,0)</f>
        <v>0</v>
      </c>
      <c r="AI2156" s="178">
        <f>IF(V2156&gt;0,P2156*INDEX(Scope_Labor_Rates!$I$6:$I$46,V2156-5),0)</f>
        <v>0</v>
      </c>
      <c r="AJ2156" s="181">
        <f>IF(V2156&gt;0,AI2156*INDEX(Scope_Labor_Rates!$H$6:$H$46,V2156-5)*AA2156,0)</f>
        <v>0</v>
      </c>
      <c r="AK2156" s="178">
        <f>IF(V2156&gt;0,P2156*INDEX(Scope_Labor_Rates!$K$6:$K$46,V2156-5),0)</f>
        <v>0</v>
      </c>
      <c r="AL2156" s="181">
        <f>IF(V2156&gt;0,AK2156*INDEX(Scope_Labor_Rates!$J$6:$J$46,V2156-5)*AA2156,0)</f>
        <v>0</v>
      </c>
      <c r="AM2156" s="178">
        <f>IF(V2156&gt;0,P2156*INDEX(Scope_Labor_Rates!$M$6:$M$46,V2156-5),0)</f>
        <v>0</v>
      </c>
      <c r="AN2156" s="178">
        <f>IF(V2156&gt;0,AM2156*INDEX(Scope_Labor_Rates!$L$6:$L$46,V2156-5)*AA2156,0)</f>
        <v>0</v>
      </c>
      <c r="AO2156" s="178">
        <f>IF(V2156&gt;0,P2156*INDEX(Scope_Labor_Rates!$O$6:$O$46,V2156-5)*AA2156,0)</f>
        <v>0</v>
      </c>
      <c r="AP2156" s="181">
        <f>IF(V2156&gt;0,P2156*INDEX(Scope_Labor_Rates!$Q$6:$Q$46,V2156-5)*AA2156,0)</f>
        <v>0</v>
      </c>
      <c r="AQ2156" s="178">
        <f t="shared" si="301"/>
        <v>0</v>
      </c>
      <c r="AR2156" s="178">
        <f t="shared" si="302"/>
        <v>0</v>
      </c>
      <c r="AS2156" s="178">
        <f t="shared" si="303"/>
        <v>0</v>
      </c>
      <c r="AT2156" s="178">
        <f t="shared" si="304"/>
        <v>0</v>
      </c>
      <c r="AU2156">
        <f t="shared" si="305"/>
        <v>0</v>
      </c>
    </row>
    <row r="2157" spans="1:47">
      <c r="A2157" t="str">
        <f>IF(All_Tasks!A2157="","",All_Tasks!A2157)</f>
        <v/>
      </c>
      <c r="B2157" t="str">
        <f>IF(All_Tasks!B2157="","",All_Tasks!B2157)</f>
        <v/>
      </c>
      <c r="C2157" t="str">
        <f>IF(All_Tasks!C2157="","",All_Tasks!C2157)</f>
        <v/>
      </c>
      <c r="D2157" t="str">
        <f>IF(All_Tasks!D2157="","",All_Tasks!D2157)</f>
        <v/>
      </c>
      <c r="E2157" t="str">
        <f>IF(All_Tasks!V2157&lt;&gt;"",All_Tasks!V2157,IF(All_Tasks!E2157&lt;&gt;"",All_Tasks!E2157,""))</f>
        <v/>
      </c>
      <c r="F2157" t="str">
        <f>IF(All_Tasks!F2157="","",All_Tasks!F2157)</f>
        <v/>
      </c>
      <c r="G2157" t="str">
        <f>IF(All_Tasks!G2157="","",All_Tasks!G2157)</f>
        <v/>
      </c>
      <c r="H2157" s="231" t="str">
        <f>IF(All_Tasks!H2157="","",All_Tasks!H2157)</f>
        <v/>
      </c>
      <c r="I2157" t="str">
        <f>IF(All_Tasks!I2157="","",All_Tasks!I2157)</f>
        <v/>
      </c>
      <c r="J2157" t="str">
        <f>IF(All_Tasks!J2157="","",All_Tasks!J2157)</f>
        <v/>
      </c>
      <c r="K2157" t="str">
        <f>IF(All_Tasks!K2157="","",All_Tasks!K2157)</f>
        <v/>
      </c>
      <c r="L2157" s="231" t="str">
        <f>IF(All_Tasks!L2157="","",All_Tasks!L2157)</f>
        <v/>
      </c>
      <c r="M2157" t="str">
        <f>IF(All_Tasks!M2157="","",All_Tasks!M2157)</f>
        <v/>
      </c>
      <c r="N2157" t="str">
        <f>IF(All_Tasks!N2157="","",All_Tasks!N2157)</f>
        <v/>
      </c>
      <c r="O2157" t="str">
        <f>IF(All_Tasks!O2157="","",All_Tasks!O2157)</f>
        <v/>
      </c>
      <c r="P2157" s="181">
        <f>IF(All_Tasks!P2157="",0,All_Tasks!P2157)</f>
        <v>0</v>
      </c>
      <c r="Q2157" s="181">
        <f>IF(All_Tasks!Q2157="",0,All_Tasks!Q2157)</f>
        <v>0</v>
      </c>
      <c r="R2157" s="181">
        <f>IF(All_Tasks!R2157="",0,All_Tasks!R2157)</f>
        <v>0</v>
      </c>
      <c r="S2157" s="181" t="str">
        <f>IF(All_Tasks!S2157="","",All_Tasks!S2157)</f>
        <v/>
      </c>
      <c r="T2157" t="str">
        <f>IF(All_Tasks!T2157="","",All_Tasks!T2157)</f>
        <v/>
      </c>
      <c r="U2157" t="str">
        <f>IF(All_Tasks!U2157="","",All_Tasks!U2157)</f>
        <v/>
      </c>
      <c r="V2157">
        <f>IF(A2157="",0,IFERROR(MATCH(A2157,Scope_Labor_Rates!$A$6:$A$46,0)+5,0))</f>
        <v>0</v>
      </c>
      <c r="W2157" s="178">
        <f>IF(V2157&gt;0,INDEX(Scope_Labor_Rates!$C$6:$C$46,V2157-5),0)</f>
        <v>0</v>
      </c>
      <c r="X2157" s="178">
        <f>IF(V2157&gt;0,INDEX(Scope_Labor_Rates!$C$6:$C$46,V2157-5),0)</f>
        <v>0</v>
      </c>
      <c r="Y2157" s="180">
        <f>IF(V2157&gt;0,INDEX(Scope_Labor_Rates!$S$6:$S$46,V2157-5),0)</f>
        <v>0</v>
      </c>
      <c r="Z2157" s="180">
        <f>IF(V2157&gt;0,INDEX(Scope_Labor_Rates!$R$6:$R$46,V2157-5),1)</f>
        <v>1</v>
      </c>
      <c r="AA2157" s="231">
        <f t="shared" si="297"/>
        <v>0</v>
      </c>
      <c r="AB2157" t="str">
        <f t="shared" si="298"/>
        <v/>
      </c>
      <c r="AC2157" s="178" t="str">
        <f t="shared" si="299"/>
        <v/>
      </c>
      <c r="AD2157" s="181">
        <f t="shared" si="300"/>
        <v>0</v>
      </c>
      <c r="AE2157" s="178">
        <f>IF(V2157&gt;0,P2157*INDEX(Scope_Labor_Rates!$E$6:$E$46,V2157-5),0)</f>
        <v>0</v>
      </c>
      <c r="AF2157" s="181">
        <f>IF(V2157&gt;0,AE2157*INDEX(Scope_Labor_Rates!$D$6:$D$46,V2157-5)*AA2157,0)</f>
        <v>0</v>
      </c>
      <c r="AG2157" s="178">
        <f>IF(V2157&gt;0,P2157*INDEX(Scope_Labor_Rates!$G$6:$G$46,V2157-5),0)</f>
        <v>0</v>
      </c>
      <c r="AH2157" s="181">
        <f>IF(V2157&gt;0,AG2157*INDEX(Scope_Labor_Rates!$F$6:$F$46,V2157-5)*AA2157,0)</f>
        <v>0</v>
      </c>
      <c r="AI2157" s="178">
        <f>IF(V2157&gt;0,P2157*INDEX(Scope_Labor_Rates!$I$6:$I$46,V2157-5),0)</f>
        <v>0</v>
      </c>
      <c r="AJ2157" s="181">
        <f>IF(V2157&gt;0,AI2157*INDEX(Scope_Labor_Rates!$H$6:$H$46,V2157-5)*AA2157,0)</f>
        <v>0</v>
      </c>
      <c r="AK2157" s="178">
        <f>IF(V2157&gt;0,P2157*INDEX(Scope_Labor_Rates!$K$6:$K$46,V2157-5),0)</f>
        <v>0</v>
      </c>
      <c r="AL2157" s="181">
        <f>IF(V2157&gt;0,AK2157*INDEX(Scope_Labor_Rates!$J$6:$J$46,V2157-5)*AA2157,0)</f>
        <v>0</v>
      </c>
      <c r="AM2157" s="178">
        <f>IF(V2157&gt;0,P2157*INDEX(Scope_Labor_Rates!$M$6:$M$46,V2157-5),0)</f>
        <v>0</v>
      </c>
      <c r="AN2157" s="178">
        <f>IF(V2157&gt;0,AM2157*INDEX(Scope_Labor_Rates!$L$6:$L$46,V2157-5)*AA2157,0)</f>
        <v>0</v>
      </c>
      <c r="AO2157" s="178">
        <f>IF(V2157&gt;0,P2157*INDEX(Scope_Labor_Rates!$O$6:$O$46,V2157-5)*AA2157,0)</f>
        <v>0</v>
      </c>
      <c r="AP2157" s="181">
        <f>IF(V2157&gt;0,P2157*INDEX(Scope_Labor_Rates!$Q$6:$Q$46,V2157-5)*AA2157,0)</f>
        <v>0</v>
      </c>
      <c r="AQ2157" s="178">
        <f t="shared" si="301"/>
        <v>0</v>
      </c>
      <c r="AR2157" s="178">
        <f t="shared" si="302"/>
        <v>0</v>
      </c>
      <c r="AS2157" s="178">
        <f t="shared" si="303"/>
        <v>0</v>
      </c>
      <c r="AT2157" s="178">
        <f t="shared" si="304"/>
        <v>0</v>
      </c>
      <c r="AU2157">
        <f t="shared" si="305"/>
        <v>0</v>
      </c>
    </row>
    <row r="2158" spans="1:47">
      <c r="A2158" t="str">
        <f>IF(All_Tasks!A2158="","",All_Tasks!A2158)</f>
        <v/>
      </c>
      <c r="B2158" t="str">
        <f>IF(All_Tasks!B2158="","",All_Tasks!B2158)</f>
        <v/>
      </c>
      <c r="C2158" t="str">
        <f>IF(All_Tasks!C2158="","",All_Tasks!C2158)</f>
        <v/>
      </c>
      <c r="D2158" t="str">
        <f>IF(All_Tasks!D2158="","",All_Tasks!D2158)</f>
        <v/>
      </c>
      <c r="E2158" t="str">
        <f>IF(All_Tasks!V2158&lt;&gt;"",All_Tasks!V2158,IF(All_Tasks!E2158&lt;&gt;"",All_Tasks!E2158,""))</f>
        <v/>
      </c>
      <c r="F2158" t="str">
        <f>IF(All_Tasks!F2158="","",All_Tasks!F2158)</f>
        <v/>
      </c>
      <c r="G2158" t="str">
        <f>IF(All_Tasks!G2158="","",All_Tasks!G2158)</f>
        <v/>
      </c>
      <c r="H2158" s="231" t="str">
        <f>IF(All_Tasks!H2158="","",All_Tasks!H2158)</f>
        <v/>
      </c>
      <c r="I2158" t="str">
        <f>IF(All_Tasks!I2158="","",All_Tasks!I2158)</f>
        <v/>
      </c>
      <c r="J2158" t="str">
        <f>IF(All_Tasks!J2158="","",All_Tasks!J2158)</f>
        <v/>
      </c>
      <c r="K2158" t="str">
        <f>IF(All_Tasks!K2158="","",All_Tasks!K2158)</f>
        <v/>
      </c>
      <c r="L2158" s="231" t="str">
        <f>IF(All_Tasks!L2158="","",All_Tasks!L2158)</f>
        <v/>
      </c>
      <c r="M2158" t="str">
        <f>IF(All_Tasks!M2158="","",All_Tasks!M2158)</f>
        <v/>
      </c>
      <c r="N2158" t="str">
        <f>IF(All_Tasks!N2158="","",All_Tasks!N2158)</f>
        <v/>
      </c>
      <c r="O2158" t="str">
        <f>IF(All_Tasks!O2158="","",All_Tasks!O2158)</f>
        <v/>
      </c>
      <c r="P2158" s="181">
        <f>IF(All_Tasks!P2158="",0,All_Tasks!P2158)</f>
        <v>0</v>
      </c>
      <c r="Q2158" s="181">
        <f>IF(All_Tasks!Q2158="",0,All_Tasks!Q2158)</f>
        <v>0</v>
      </c>
      <c r="R2158" s="181">
        <f>IF(All_Tasks!R2158="",0,All_Tasks!R2158)</f>
        <v>0</v>
      </c>
      <c r="S2158" s="181" t="str">
        <f>IF(All_Tasks!S2158="","",All_Tasks!S2158)</f>
        <v/>
      </c>
      <c r="T2158" t="str">
        <f>IF(All_Tasks!T2158="","",All_Tasks!T2158)</f>
        <v/>
      </c>
      <c r="U2158" t="str">
        <f>IF(All_Tasks!U2158="","",All_Tasks!U2158)</f>
        <v/>
      </c>
      <c r="V2158">
        <f>IF(A2158="",0,IFERROR(MATCH(A2158,Scope_Labor_Rates!$A$6:$A$46,0)+5,0))</f>
        <v>0</v>
      </c>
      <c r="W2158" s="178">
        <f>IF(V2158&gt;0,INDEX(Scope_Labor_Rates!$C$6:$C$46,V2158-5),0)</f>
        <v>0</v>
      </c>
      <c r="X2158" s="178">
        <f>IF(V2158&gt;0,INDEX(Scope_Labor_Rates!$C$6:$C$46,V2158-5),0)</f>
        <v>0</v>
      </c>
      <c r="Y2158" s="180">
        <f>IF(V2158&gt;0,INDEX(Scope_Labor_Rates!$S$6:$S$46,V2158-5),0)</f>
        <v>0</v>
      </c>
      <c r="Z2158" s="180">
        <f>IF(V2158&gt;0,INDEX(Scope_Labor_Rates!$R$6:$R$46,V2158-5),1)</f>
        <v>1</v>
      </c>
      <c r="AA2158" s="231">
        <f t="shared" si="297"/>
        <v>0</v>
      </c>
      <c r="AB2158" t="str">
        <f t="shared" si="298"/>
        <v/>
      </c>
      <c r="AC2158" s="178" t="str">
        <f t="shared" si="299"/>
        <v/>
      </c>
      <c r="AD2158" s="181">
        <f t="shared" si="300"/>
        <v>0</v>
      </c>
      <c r="AE2158" s="178">
        <f>IF(V2158&gt;0,P2158*INDEX(Scope_Labor_Rates!$E$6:$E$46,V2158-5),0)</f>
        <v>0</v>
      </c>
      <c r="AF2158" s="181">
        <f>IF(V2158&gt;0,AE2158*INDEX(Scope_Labor_Rates!$D$6:$D$46,V2158-5)*AA2158,0)</f>
        <v>0</v>
      </c>
      <c r="AG2158" s="178">
        <f>IF(V2158&gt;0,P2158*INDEX(Scope_Labor_Rates!$G$6:$G$46,V2158-5),0)</f>
        <v>0</v>
      </c>
      <c r="AH2158" s="181">
        <f>IF(V2158&gt;0,AG2158*INDEX(Scope_Labor_Rates!$F$6:$F$46,V2158-5)*AA2158,0)</f>
        <v>0</v>
      </c>
      <c r="AI2158" s="178">
        <f>IF(V2158&gt;0,P2158*INDEX(Scope_Labor_Rates!$I$6:$I$46,V2158-5),0)</f>
        <v>0</v>
      </c>
      <c r="AJ2158" s="181">
        <f>IF(V2158&gt;0,AI2158*INDEX(Scope_Labor_Rates!$H$6:$H$46,V2158-5)*AA2158,0)</f>
        <v>0</v>
      </c>
      <c r="AK2158" s="178">
        <f>IF(V2158&gt;0,P2158*INDEX(Scope_Labor_Rates!$K$6:$K$46,V2158-5),0)</f>
        <v>0</v>
      </c>
      <c r="AL2158" s="181">
        <f>IF(V2158&gt;0,AK2158*INDEX(Scope_Labor_Rates!$J$6:$J$46,V2158-5)*AA2158,0)</f>
        <v>0</v>
      </c>
      <c r="AM2158" s="178">
        <f>IF(V2158&gt;0,P2158*INDEX(Scope_Labor_Rates!$M$6:$M$46,V2158-5),0)</f>
        <v>0</v>
      </c>
      <c r="AN2158" s="178">
        <f>IF(V2158&gt;0,AM2158*INDEX(Scope_Labor_Rates!$L$6:$L$46,V2158-5)*AA2158,0)</f>
        <v>0</v>
      </c>
      <c r="AO2158" s="178">
        <f>IF(V2158&gt;0,P2158*INDEX(Scope_Labor_Rates!$O$6:$O$46,V2158-5)*AA2158,0)</f>
        <v>0</v>
      </c>
      <c r="AP2158" s="181">
        <f>IF(V2158&gt;0,P2158*INDEX(Scope_Labor_Rates!$Q$6:$Q$46,V2158-5)*AA2158,0)</f>
        <v>0</v>
      </c>
      <c r="AQ2158" s="178">
        <f t="shared" si="301"/>
        <v>0</v>
      </c>
      <c r="AR2158" s="178">
        <f t="shared" si="302"/>
        <v>0</v>
      </c>
      <c r="AS2158" s="178">
        <f t="shared" si="303"/>
        <v>0</v>
      </c>
      <c r="AT2158" s="178">
        <f t="shared" si="304"/>
        <v>0</v>
      </c>
      <c r="AU2158">
        <f t="shared" si="305"/>
        <v>0</v>
      </c>
    </row>
    <row r="2159" spans="1:47">
      <c r="A2159" t="str">
        <f>IF(All_Tasks!A2159="","",All_Tasks!A2159)</f>
        <v/>
      </c>
      <c r="B2159" t="str">
        <f>IF(All_Tasks!B2159="","",All_Tasks!B2159)</f>
        <v/>
      </c>
      <c r="C2159" t="str">
        <f>IF(All_Tasks!C2159="","",All_Tasks!C2159)</f>
        <v/>
      </c>
      <c r="D2159" t="str">
        <f>IF(All_Tasks!D2159="","",All_Tasks!D2159)</f>
        <v/>
      </c>
      <c r="E2159" t="str">
        <f>IF(All_Tasks!V2159&lt;&gt;"",All_Tasks!V2159,IF(All_Tasks!E2159&lt;&gt;"",All_Tasks!E2159,""))</f>
        <v/>
      </c>
      <c r="F2159" t="str">
        <f>IF(All_Tasks!F2159="","",All_Tasks!F2159)</f>
        <v/>
      </c>
      <c r="G2159" t="str">
        <f>IF(All_Tasks!G2159="","",All_Tasks!G2159)</f>
        <v/>
      </c>
      <c r="H2159" s="231" t="str">
        <f>IF(All_Tasks!H2159="","",All_Tasks!H2159)</f>
        <v/>
      </c>
      <c r="I2159" t="str">
        <f>IF(All_Tasks!I2159="","",All_Tasks!I2159)</f>
        <v/>
      </c>
      <c r="J2159" t="str">
        <f>IF(All_Tasks!J2159="","",All_Tasks!J2159)</f>
        <v/>
      </c>
      <c r="K2159" t="str">
        <f>IF(All_Tasks!K2159="","",All_Tasks!K2159)</f>
        <v/>
      </c>
      <c r="L2159" s="231" t="str">
        <f>IF(All_Tasks!L2159="","",All_Tasks!L2159)</f>
        <v/>
      </c>
      <c r="M2159" t="str">
        <f>IF(All_Tasks!M2159="","",All_Tasks!M2159)</f>
        <v/>
      </c>
      <c r="N2159" t="str">
        <f>IF(All_Tasks!N2159="","",All_Tasks!N2159)</f>
        <v/>
      </c>
      <c r="O2159" t="str">
        <f>IF(All_Tasks!O2159="","",All_Tasks!O2159)</f>
        <v/>
      </c>
      <c r="P2159" s="181">
        <f>IF(All_Tasks!P2159="",0,All_Tasks!P2159)</f>
        <v>0</v>
      </c>
      <c r="Q2159" s="181">
        <f>IF(All_Tasks!Q2159="",0,All_Tasks!Q2159)</f>
        <v>0</v>
      </c>
      <c r="R2159" s="181">
        <f>IF(All_Tasks!R2159="",0,All_Tasks!R2159)</f>
        <v>0</v>
      </c>
      <c r="S2159" s="181" t="str">
        <f>IF(All_Tasks!S2159="","",All_Tasks!S2159)</f>
        <v/>
      </c>
      <c r="T2159" t="str">
        <f>IF(All_Tasks!T2159="","",All_Tasks!T2159)</f>
        <v/>
      </c>
      <c r="U2159" t="str">
        <f>IF(All_Tasks!U2159="","",All_Tasks!U2159)</f>
        <v/>
      </c>
      <c r="V2159">
        <f>IF(A2159="",0,IFERROR(MATCH(A2159,Scope_Labor_Rates!$A$6:$A$46,0)+5,0))</f>
        <v>0</v>
      </c>
      <c r="W2159" s="178">
        <f>IF(V2159&gt;0,INDEX(Scope_Labor_Rates!$C$6:$C$46,V2159-5),0)</f>
        <v>0</v>
      </c>
      <c r="X2159" s="178">
        <f>IF(V2159&gt;0,INDEX(Scope_Labor_Rates!$C$6:$C$46,V2159-5),0)</f>
        <v>0</v>
      </c>
      <c r="Y2159" s="180">
        <f>IF(V2159&gt;0,INDEX(Scope_Labor_Rates!$S$6:$S$46,V2159-5),0)</f>
        <v>0</v>
      </c>
      <c r="Z2159" s="180">
        <f>IF(V2159&gt;0,INDEX(Scope_Labor_Rates!$R$6:$R$46,V2159-5),1)</f>
        <v>1</v>
      </c>
      <c r="AA2159" s="231">
        <f t="shared" si="297"/>
        <v>0</v>
      </c>
      <c r="AB2159" t="str">
        <f t="shared" si="298"/>
        <v/>
      </c>
      <c r="AC2159" s="178" t="str">
        <f t="shared" si="299"/>
        <v/>
      </c>
      <c r="AD2159" s="181">
        <f t="shared" si="300"/>
        <v>0</v>
      </c>
      <c r="AE2159" s="178">
        <f>IF(V2159&gt;0,P2159*INDEX(Scope_Labor_Rates!$E$6:$E$46,V2159-5),0)</f>
        <v>0</v>
      </c>
      <c r="AF2159" s="181">
        <f>IF(V2159&gt;0,AE2159*INDEX(Scope_Labor_Rates!$D$6:$D$46,V2159-5)*AA2159,0)</f>
        <v>0</v>
      </c>
      <c r="AG2159" s="178">
        <f>IF(V2159&gt;0,P2159*INDEX(Scope_Labor_Rates!$G$6:$G$46,V2159-5),0)</f>
        <v>0</v>
      </c>
      <c r="AH2159" s="181">
        <f>IF(V2159&gt;0,AG2159*INDEX(Scope_Labor_Rates!$F$6:$F$46,V2159-5)*AA2159,0)</f>
        <v>0</v>
      </c>
      <c r="AI2159" s="178">
        <f>IF(V2159&gt;0,P2159*INDEX(Scope_Labor_Rates!$I$6:$I$46,V2159-5),0)</f>
        <v>0</v>
      </c>
      <c r="AJ2159" s="181">
        <f>IF(V2159&gt;0,AI2159*INDEX(Scope_Labor_Rates!$H$6:$H$46,V2159-5)*AA2159,0)</f>
        <v>0</v>
      </c>
      <c r="AK2159" s="178">
        <f>IF(V2159&gt;0,P2159*INDEX(Scope_Labor_Rates!$K$6:$K$46,V2159-5),0)</f>
        <v>0</v>
      </c>
      <c r="AL2159" s="181">
        <f>IF(V2159&gt;0,AK2159*INDEX(Scope_Labor_Rates!$J$6:$J$46,V2159-5)*AA2159,0)</f>
        <v>0</v>
      </c>
      <c r="AM2159" s="178">
        <f>IF(V2159&gt;0,P2159*INDEX(Scope_Labor_Rates!$M$6:$M$46,V2159-5),0)</f>
        <v>0</v>
      </c>
      <c r="AN2159" s="178">
        <f>IF(V2159&gt;0,AM2159*INDEX(Scope_Labor_Rates!$L$6:$L$46,V2159-5)*AA2159,0)</f>
        <v>0</v>
      </c>
      <c r="AO2159" s="178">
        <f>IF(V2159&gt;0,P2159*INDEX(Scope_Labor_Rates!$O$6:$O$46,V2159-5)*AA2159,0)</f>
        <v>0</v>
      </c>
      <c r="AP2159" s="181">
        <f>IF(V2159&gt;0,P2159*INDEX(Scope_Labor_Rates!$Q$6:$Q$46,V2159-5)*AA2159,0)</f>
        <v>0</v>
      </c>
      <c r="AQ2159" s="178">
        <f t="shared" si="301"/>
        <v>0</v>
      </c>
      <c r="AR2159" s="178">
        <f t="shared" si="302"/>
        <v>0</v>
      </c>
      <c r="AS2159" s="178">
        <f t="shared" si="303"/>
        <v>0</v>
      </c>
      <c r="AT2159" s="178">
        <f t="shared" si="304"/>
        <v>0</v>
      </c>
      <c r="AU2159">
        <f t="shared" si="305"/>
        <v>0</v>
      </c>
    </row>
    <row r="2160" spans="1:47">
      <c r="A2160" t="str">
        <f>IF(All_Tasks!A2160="","",All_Tasks!A2160)</f>
        <v/>
      </c>
      <c r="B2160" t="str">
        <f>IF(All_Tasks!B2160="","",All_Tasks!B2160)</f>
        <v/>
      </c>
      <c r="C2160" t="str">
        <f>IF(All_Tasks!C2160="","",All_Tasks!C2160)</f>
        <v/>
      </c>
      <c r="D2160" t="str">
        <f>IF(All_Tasks!D2160="","",All_Tasks!D2160)</f>
        <v/>
      </c>
      <c r="E2160" t="str">
        <f>IF(All_Tasks!V2160&lt;&gt;"",All_Tasks!V2160,IF(All_Tasks!E2160&lt;&gt;"",All_Tasks!E2160,""))</f>
        <v/>
      </c>
      <c r="F2160" t="str">
        <f>IF(All_Tasks!F2160="","",All_Tasks!F2160)</f>
        <v/>
      </c>
      <c r="G2160" t="str">
        <f>IF(All_Tasks!G2160="","",All_Tasks!G2160)</f>
        <v/>
      </c>
      <c r="H2160" s="231" t="str">
        <f>IF(All_Tasks!H2160="","",All_Tasks!H2160)</f>
        <v/>
      </c>
      <c r="I2160" t="str">
        <f>IF(All_Tasks!I2160="","",All_Tasks!I2160)</f>
        <v/>
      </c>
      <c r="J2160" t="str">
        <f>IF(All_Tasks!J2160="","",All_Tasks!J2160)</f>
        <v/>
      </c>
      <c r="K2160" t="str">
        <f>IF(All_Tasks!K2160="","",All_Tasks!K2160)</f>
        <v/>
      </c>
      <c r="L2160" s="231" t="str">
        <f>IF(All_Tasks!L2160="","",All_Tasks!L2160)</f>
        <v/>
      </c>
      <c r="M2160" t="str">
        <f>IF(All_Tasks!M2160="","",All_Tasks!M2160)</f>
        <v/>
      </c>
      <c r="N2160" t="str">
        <f>IF(All_Tasks!N2160="","",All_Tasks!N2160)</f>
        <v/>
      </c>
      <c r="O2160" t="str">
        <f>IF(All_Tasks!O2160="","",All_Tasks!O2160)</f>
        <v/>
      </c>
      <c r="P2160" s="181">
        <f>IF(All_Tasks!P2160="",0,All_Tasks!P2160)</f>
        <v>0</v>
      </c>
      <c r="Q2160" s="181">
        <f>IF(All_Tasks!Q2160="",0,All_Tasks!Q2160)</f>
        <v>0</v>
      </c>
      <c r="R2160" s="181">
        <f>IF(All_Tasks!R2160="",0,All_Tasks!R2160)</f>
        <v>0</v>
      </c>
      <c r="S2160" s="181" t="str">
        <f>IF(All_Tasks!S2160="","",All_Tasks!S2160)</f>
        <v/>
      </c>
      <c r="T2160" t="str">
        <f>IF(All_Tasks!T2160="","",All_Tasks!T2160)</f>
        <v/>
      </c>
      <c r="U2160" t="str">
        <f>IF(All_Tasks!U2160="","",All_Tasks!U2160)</f>
        <v/>
      </c>
      <c r="V2160">
        <f>IF(A2160="",0,IFERROR(MATCH(A2160,Scope_Labor_Rates!$A$6:$A$46,0)+5,0))</f>
        <v>0</v>
      </c>
      <c r="W2160" s="178">
        <f>IF(V2160&gt;0,INDEX(Scope_Labor_Rates!$C$6:$C$46,V2160-5),0)</f>
        <v>0</v>
      </c>
      <c r="X2160" s="178">
        <f>IF(V2160&gt;0,INDEX(Scope_Labor_Rates!$C$6:$C$46,V2160-5),0)</f>
        <v>0</v>
      </c>
      <c r="Y2160" s="180">
        <f>IF(V2160&gt;0,INDEX(Scope_Labor_Rates!$S$6:$S$46,V2160-5),0)</f>
        <v>0</v>
      </c>
      <c r="Z2160" s="180">
        <f>IF(V2160&gt;0,INDEX(Scope_Labor_Rates!$R$6:$R$46,V2160-5),1)</f>
        <v>1</v>
      </c>
      <c r="AA2160" s="231">
        <f t="shared" si="297"/>
        <v>0</v>
      </c>
      <c r="AB2160" t="str">
        <f t="shared" si="298"/>
        <v/>
      </c>
      <c r="AC2160" s="178" t="str">
        <f t="shared" si="299"/>
        <v/>
      </c>
      <c r="AD2160" s="181">
        <f t="shared" si="300"/>
        <v>0</v>
      </c>
      <c r="AE2160" s="178">
        <f>IF(V2160&gt;0,P2160*INDEX(Scope_Labor_Rates!$E$6:$E$46,V2160-5),0)</f>
        <v>0</v>
      </c>
      <c r="AF2160" s="181">
        <f>IF(V2160&gt;0,AE2160*INDEX(Scope_Labor_Rates!$D$6:$D$46,V2160-5)*AA2160,0)</f>
        <v>0</v>
      </c>
      <c r="AG2160" s="178">
        <f>IF(V2160&gt;0,P2160*INDEX(Scope_Labor_Rates!$G$6:$G$46,V2160-5),0)</f>
        <v>0</v>
      </c>
      <c r="AH2160" s="181">
        <f>IF(V2160&gt;0,AG2160*INDEX(Scope_Labor_Rates!$F$6:$F$46,V2160-5)*AA2160,0)</f>
        <v>0</v>
      </c>
      <c r="AI2160" s="178">
        <f>IF(V2160&gt;0,P2160*INDEX(Scope_Labor_Rates!$I$6:$I$46,V2160-5),0)</f>
        <v>0</v>
      </c>
      <c r="AJ2160" s="181">
        <f>IF(V2160&gt;0,AI2160*INDEX(Scope_Labor_Rates!$H$6:$H$46,V2160-5)*AA2160,0)</f>
        <v>0</v>
      </c>
      <c r="AK2160" s="178">
        <f>IF(V2160&gt;0,P2160*INDEX(Scope_Labor_Rates!$K$6:$K$46,V2160-5),0)</f>
        <v>0</v>
      </c>
      <c r="AL2160" s="181">
        <f>IF(V2160&gt;0,AK2160*INDEX(Scope_Labor_Rates!$J$6:$J$46,V2160-5)*AA2160,0)</f>
        <v>0</v>
      </c>
      <c r="AM2160" s="178">
        <f>IF(V2160&gt;0,P2160*INDEX(Scope_Labor_Rates!$M$6:$M$46,V2160-5),0)</f>
        <v>0</v>
      </c>
      <c r="AN2160" s="178">
        <f>IF(V2160&gt;0,AM2160*INDEX(Scope_Labor_Rates!$L$6:$L$46,V2160-5)*AA2160,0)</f>
        <v>0</v>
      </c>
      <c r="AO2160" s="178">
        <f>IF(V2160&gt;0,P2160*INDEX(Scope_Labor_Rates!$O$6:$O$46,V2160-5)*AA2160,0)</f>
        <v>0</v>
      </c>
      <c r="AP2160" s="181">
        <f>IF(V2160&gt;0,P2160*INDEX(Scope_Labor_Rates!$Q$6:$Q$46,V2160-5)*AA2160,0)</f>
        <v>0</v>
      </c>
      <c r="AQ2160" s="178">
        <f t="shared" si="301"/>
        <v>0</v>
      </c>
      <c r="AR2160" s="178">
        <f t="shared" si="302"/>
        <v>0</v>
      </c>
      <c r="AS2160" s="178">
        <f t="shared" si="303"/>
        <v>0</v>
      </c>
      <c r="AT2160" s="178">
        <f t="shared" si="304"/>
        <v>0</v>
      </c>
      <c r="AU2160">
        <f t="shared" si="305"/>
        <v>0</v>
      </c>
    </row>
    <row r="2161" spans="1:47">
      <c r="A2161" t="str">
        <f>IF(All_Tasks!A2161="","",All_Tasks!A2161)</f>
        <v/>
      </c>
      <c r="B2161" t="str">
        <f>IF(All_Tasks!B2161="","",All_Tasks!B2161)</f>
        <v/>
      </c>
      <c r="C2161" t="str">
        <f>IF(All_Tasks!C2161="","",All_Tasks!C2161)</f>
        <v/>
      </c>
      <c r="D2161" t="str">
        <f>IF(All_Tasks!D2161="","",All_Tasks!D2161)</f>
        <v/>
      </c>
      <c r="E2161" t="str">
        <f>IF(All_Tasks!V2161&lt;&gt;"",All_Tasks!V2161,IF(All_Tasks!E2161&lt;&gt;"",All_Tasks!E2161,""))</f>
        <v/>
      </c>
      <c r="F2161" t="str">
        <f>IF(All_Tasks!F2161="","",All_Tasks!F2161)</f>
        <v/>
      </c>
      <c r="G2161" t="str">
        <f>IF(All_Tasks!G2161="","",All_Tasks!G2161)</f>
        <v/>
      </c>
      <c r="H2161" s="231" t="str">
        <f>IF(All_Tasks!H2161="","",All_Tasks!H2161)</f>
        <v/>
      </c>
      <c r="I2161" t="str">
        <f>IF(All_Tasks!I2161="","",All_Tasks!I2161)</f>
        <v/>
      </c>
      <c r="J2161" t="str">
        <f>IF(All_Tasks!J2161="","",All_Tasks!J2161)</f>
        <v/>
      </c>
      <c r="K2161" t="str">
        <f>IF(All_Tasks!K2161="","",All_Tasks!K2161)</f>
        <v/>
      </c>
      <c r="L2161" s="231" t="str">
        <f>IF(All_Tasks!L2161="","",All_Tasks!L2161)</f>
        <v/>
      </c>
      <c r="M2161" t="str">
        <f>IF(All_Tasks!M2161="","",All_Tasks!M2161)</f>
        <v/>
      </c>
      <c r="N2161" t="str">
        <f>IF(All_Tasks!N2161="","",All_Tasks!N2161)</f>
        <v/>
      </c>
      <c r="O2161" t="str">
        <f>IF(All_Tasks!O2161="","",All_Tasks!O2161)</f>
        <v/>
      </c>
      <c r="P2161" s="181">
        <f>IF(All_Tasks!P2161="",0,All_Tasks!P2161)</f>
        <v>0</v>
      </c>
      <c r="Q2161" s="181">
        <f>IF(All_Tasks!Q2161="",0,All_Tasks!Q2161)</f>
        <v>0</v>
      </c>
      <c r="R2161" s="181">
        <f>IF(All_Tasks!R2161="",0,All_Tasks!R2161)</f>
        <v>0</v>
      </c>
      <c r="S2161" s="181" t="str">
        <f>IF(All_Tasks!S2161="","",All_Tasks!S2161)</f>
        <v/>
      </c>
      <c r="T2161" t="str">
        <f>IF(All_Tasks!T2161="","",All_Tasks!T2161)</f>
        <v/>
      </c>
      <c r="U2161" t="str">
        <f>IF(All_Tasks!U2161="","",All_Tasks!U2161)</f>
        <v/>
      </c>
      <c r="V2161">
        <f>IF(A2161="",0,IFERROR(MATCH(A2161,Scope_Labor_Rates!$A$6:$A$46,0)+5,0))</f>
        <v>0</v>
      </c>
      <c r="W2161" s="178">
        <f>IF(V2161&gt;0,INDEX(Scope_Labor_Rates!$C$6:$C$46,V2161-5),0)</f>
        <v>0</v>
      </c>
      <c r="X2161" s="178">
        <f>IF(V2161&gt;0,INDEX(Scope_Labor_Rates!$C$6:$C$46,V2161-5),0)</f>
        <v>0</v>
      </c>
      <c r="Y2161" s="180">
        <f>IF(V2161&gt;0,INDEX(Scope_Labor_Rates!$S$6:$S$46,V2161-5),0)</f>
        <v>0</v>
      </c>
      <c r="Z2161" s="180">
        <f>IF(V2161&gt;0,INDEX(Scope_Labor_Rates!$R$6:$R$46,V2161-5),1)</f>
        <v>1</v>
      </c>
      <c r="AA2161" s="231">
        <f t="shared" si="297"/>
        <v>0</v>
      </c>
      <c r="AB2161" t="str">
        <f t="shared" si="298"/>
        <v/>
      </c>
      <c r="AC2161" s="178" t="str">
        <f t="shared" si="299"/>
        <v/>
      </c>
      <c r="AD2161" s="181">
        <f t="shared" si="300"/>
        <v>0</v>
      </c>
      <c r="AE2161" s="178">
        <f>IF(V2161&gt;0,P2161*INDEX(Scope_Labor_Rates!$E$6:$E$46,V2161-5),0)</f>
        <v>0</v>
      </c>
      <c r="AF2161" s="181">
        <f>IF(V2161&gt;0,AE2161*INDEX(Scope_Labor_Rates!$D$6:$D$46,V2161-5)*AA2161,0)</f>
        <v>0</v>
      </c>
      <c r="AG2161" s="178">
        <f>IF(V2161&gt;0,P2161*INDEX(Scope_Labor_Rates!$G$6:$G$46,V2161-5),0)</f>
        <v>0</v>
      </c>
      <c r="AH2161" s="181">
        <f>IF(V2161&gt;0,AG2161*INDEX(Scope_Labor_Rates!$F$6:$F$46,V2161-5)*AA2161,0)</f>
        <v>0</v>
      </c>
      <c r="AI2161" s="178">
        <f>IF(V2161&gt;0,P2161*INDEX(Scope_Labor_Rates!$I$6:$I$46,V2161-5),0)</f>
        <v>0</v>
      </c>
      <c r="AJ2161" s="181">
        <f>IF(V2161&gt;0,AI2161*INDEX(Scope_Labor_Rates!$H$6:$H$46,V2161-5)*AA2161,0)</f>
        <v>0</v>
      </c>
      <c r="AK2161" s="178">
        <f>IF(V2161&gt;0,P2161*INDEX(Scope_Labor_Rates!$K$6:$K$46,V2161-5),0)</f>
        <v>0</v>
      </c>
      <c r="AL2161" s="181">
        <f>IF(V2161&gt;0,AK2161*INDEX(Scope_Labor_Rates!$J$6:$J$46,V2161-5)*AA2161,0)</f>
        <v>0</v>
      </c>
      <c r="AM2161" s="178">
        <f>IF(V2161&gt;0,P2161*INDEX(Scope_Labor_Rates!$M$6:$M$46,V2161-5),0)</f>
        <v>0</v>
      </c>
      <c r="AN2161" s="178">
        <f>IF(V2161&gt;0,AM2161*INDEX(Scope_Labor_Rates!$L$6:$L$46,V2161-5)*AA2161,0)</f>
        <v>0</v>
      </c>
      <c r="AO2161" s="178">
        <f>IF(V2161&gt;0,P2161*INDEX(Scope_Labor_Rates!$O$6:$O$46,V2161-5)*AA2161,0)</f>
        <v>0</v>
      </c>
      <c r="AP2161" s="181">
        <f>IF(V2161&gt;0,P2161*INDEX(Scope_Labor_Rates!$Q$6:$Q$46,V2161-5)*AA2161,0)</f>
        <v>0</v>
      </c>
      <c r="AQ2161" s="178">
        <f t="shared" si="301"/>
        <v>0</v>
      </c>
      <c r="AR2161" s="178">
        <f t="shared" si="302"/>
        <v>0</v>
      </c>
      <c r="AS2161" s="178">
        <f t="shared" si="303"/>
        <v>0</v>
      </c>
      <c r="AT2161" s="178">
        <f t="shared" si="304"/>
        <v>0</v>
      </c>
      <c r="AU2161">
        <f t="shared" si="305"/>
        <v>0</v>
      </c>
    </row>
    <row r="2162" spans="1:47">
      <c r="A2162" t="str">
        <f>IF(All_Tasks!A2162="","",All_Tasks!A2162)</f>
        <v/>
      </c>
      <c r="B2162" t="str">
        <f>IF(All_Tasks!B2162="","",All_Tasks!B2162)</f>
        <v/>
      </c>
      <c r="C2162" t="str">
        <f>IF(All_Tasks!C2162="","",All_Tasks!C2162)</f>
        <v/>
      </c>
      <c r="D2162" t="str">
        <f>IF(All_Tasks!D2162="","",All_Tasks!D2162)</f>
        <v/>
      </c>
      <c r="E2162" t="str">
        <f>IF(All_Tasks!V2162&lt;&gt;"",All_Tasks!V2162,IF(All_Tasks!E2162&lt;&gt;"",All_Tasks!E2162,""))</f>
        <v/>
      </c>
      <c r="F2162" t="str">
        <f>IF(All_Tasks!F2162="","",All_Tasks!F2162)</f>
        <v/>
      </c>
      <c r="G2162" t="str">
        <f>IF(All_Tasks!G2162="","",All_Tasks!G2162)</f>
        <v/>
      </c>
      <c r="H2162" s="231" t="str">
        <f>IF(All_Tasks!H2162="","",All_Tasks!H2162)</f>
        <v/>
      </c>
      <c r="I2162" t="str">
        <f>IF(All_Tasks!I2162="","",All_Tasks!I2162)</f>
        <v/>
      </c>
      <c r="J2162" t="str">
        <f>IF(All_Tasks!J2162="","",All_Tasks!J2162)</f>
        <v/>
      </c>
      <c r="K2162" t="str">
        <f>IF(All_Tasks!K2162="","",All_Tasks!K2162)</f>
        <v/>
      </c>
      <c r="L2162" s="231" t="str">
        <f>IF(All_Tasks!L2162="","",All_Tasks!L2162)</f>
        <v/>
      </c>
      <c r="M2162" t="str">
        <f>IF(All_Tasks!M2162="","",All_Tasks!M2162)</f>
        <v/>
      </c>
      <c r="N2162" t="str">
        <f>IF(All_Tasks!N2162="","",All_Tasks!N2162)</f>
        <v/>
      </c>
      <c r="O2162" t="str">
        <f>IF(All_Tasks!O2162="","",All_Tasks!O2162)</f>
        <v/>
      </c>
      <c r="P2162" s="181">
        <f>IF(All_Tasks!P2162="",0,All_Tasks!P2162)</f>
        <v>0</v>
      </c>
      <c r="Q2162" s="181">
        <f>IF(All_Tasks!Q2162="",0,All_Tasks!Q2162)</f>
        <v>0</v>
      </c>
      <c r="R2162" s="181">
        <f>IF(All_Tasks!R2162="",0,All_Tasks!R2162)</f>
        <v>0</v>
      </c>
      <c r="S2162" s="181" t="str">
        <f>IF(All_Tasks!S2162="","",All_Tasks!S2162)</f>
        <v/>
      </c>
      <c r="T2162" t="str">
        <f>IF(All_Tasks!T2162="","",All_Tasks!T2162)</f>
        <v/>
      </c>
      <c r="U2162" t="str">
        <f>IF(All_Tasks!U2162="","",All_Tasks!U2162)</f>
        <v/>
      </c>
      <c r="V2162">
        <f>IF(A2162="",0,IFERROR(MATCH(A2162,Scope_Labor_Rates!$A$6:$A$46,0)+5,0))</f>
        <v>0</v>
      </c>
      <c r="W2162" s="178">
        <f>IF(V2162&gt;0,INDEX(Scope_Labor_Rates!$C$6:$C$46,V2162-5),0)</f>
        <v>0</v>
      </c>
      <c r="X2162" s="178">
        <f>IF(V2162&gt;0,INDEX(Scope_Labor_Rates!$C$6:$C$46,V2162-5),0)</f>
        <v>0</v>
      </c>
      <c r="Y2162" s="180">
        <f>IF(V2162&gt;0,INDEX(Scope_Labor_Rates!$S$6:$S$46,V2162-5),0)</f>
        <v>0</v>
      </c>
      <c r="Z2162" s="180">
        <f>IF(V2162&gt;0,INDEX(Scope_Labor_Rates!$R$6:$R$46,V2162-5),1)</f>
        <v>1</v>
      </c>
      <c r="AA2162" s="231">
        <f t="shared" si="297"/>
        <v>0</v>
      </c>
      <c r="AB2162" t="str">
        <f t="shared" si="298"/>
        <v/>
      </c>
      <c r="AC2162" s="178" t="str">
        <f t="shared" si="299"/>
        <v/>
      </c>
      <c r="AD2162" s="181">
        <f t="shared" si="300"/>
        <v>0</v>
      </c>
      <c r="AE2162" s="178">
        <f>IF(V2162&gt;0,P2162*INDEX(Scope_Labor_Rates!$E$6:$E$46,V2162-5),0)</f>
        <v>0</v>
      </c>
      <c r="AF2162" s="181">
        <f>IF(V2162&gt;0,AE2162*INDEX(Scope_Labor_Rates!$D$6:$D$46,V2162-5)*AA2162,0)</f>
        <v>0</v>
      </c>
      <c r="AG2162" s="178">
        <f>IF(V2162&gt;0,P2162*INDEX(Scope_Labor_Rates!$G$6:$G$46,V2162-5),0)</f>
        <v>0</v>
      </c>
      <c r="AH2162" s="181">
        <f>IF(V2162&gt;0,AG2162*INDEX(Scope_Labor_Rates!$F$6:$F$46,V2162-5)*AA2162,0)</f>
        <v>0</v>
      </c>
      <c r="AI2162" s="178">
        <f>IF(V2162&gt;0,P2162*INDEX(Scope_Labor_Rates!$I$6:$I$46,V2162-5),0)</f>
        <v>0</v>
      </c>
      <c r="AJ2162" s="181">
        <f>IF(V2162&gt;0,AI2162*INDEX(Scope_Labor_Rates!$H$6:$H$46,V2162-5)*AA2162,0)</f>
        <v>0</v>
      </c>
      <c r="AK2162" s="178">
        <f>IF(V2162&gt;0,P2162*INDEX(Scope_Labor_Rates!$K$6:$K$46,V2162-5),0)</f>
        <v>0</v>
      </c>
      <c r="AL2162" s="181">
        <f>IF(V2162&gt;0,AK2162*INDEX(Scope_Labor_Rates!$J$6:$J$46,V2162-5)*AA2162,0)</f>
        <v>0</v>
      </c>
      <c r="AM2162" s="178">
        <f>IF(V2162&gt;0,P2162*INDEX(Scope_Labor_Rates!$M$6:$M$46,V2162-5),0)</f>
        <v>0</v>
      </c>
      <c r="AN2162" s="178">
        <f>IF(V2162&gt;0,AM2162*INDEX(Scope_Labor_Rates!$L$6:$L$46,V2162-5)*AA2162,0)</f>
        <v>0</v>
      </c>
      <c r="AO2162" s="178">
        <f>IF(V2162&gt;0,P2162*INDEX(Scope_Labor_Rates!$O$6:$O$46,V2162-5)*AA2162,0)</f>
        <v>0</v>
      </c>
      <c r="AP2162" s="181">
        <f>IF(V2162&gt;0,P2162*INDEX(Scope_Labor_Rates!$Q$6:$Q$46,V2162-5)*AA2162,0)</f>
        <v>0</v>
      </c>
      <c r="AQ2162" s="178">
        <f t="shared" si="301"/>
        <v>0</v>
      </c>
      <c r="AR2162" s="178">
        <f t="shared" si="302"/>
        <v>0</v>
      </c>
      <c r="AS2162" s="178">
        <f t="shared" si="303"/>
        <v>0</v>
      </c>
      <c r="AT2162" s="178">
        <f t="shared" si="304"/>
        <v>0</v>
      </c>
      <c r="AU2162">
        <f t="shared" si="305"/>
        <v>0</v>
      </c>
    </row>
    <row r="2163" spans="1:47">
      <c r="A2163" t="str">
        <f>IF(All_Tasks!A2163="","",All_Tasks!A2163)</f>
        <v/>
      </c>
      <c r="B2163" t="str">
        <f>IF(All_Tasks!B2163="","",All_Tasks!B2163)</f>
        <v/>
      </c>
      <c r="C2163" t="str">
        <f>IF(All_Tasks!C2163="","",All_Tasks!C2163)</f>
        <v/>
      </c>
      <c r="D2163" t="str">
        <f>IF(All_Tasks!D2163="","",All_Tasks!D2163)</f>
        <v/>
      </c>
      <c r="E2163" t="str">
        <f>IF(All_Tasks!V2163&lt;&gt;"",All_Tasks!V2163,IF(All_Tasks!E2163&lt;&gt;"",All_Tasks!E2163,""))</f>
        <v/>
      </c>
      <c r="F2163" t="str">
        <f>IF(All_Tasks!F2163="","",All_Tasks!F2163)</f>
        <v/>
      </c>
      <c r="G2163" t="str">
        <f>IF(All_Tasks!G2163="","",All_Tasks!G2163)</f>
        <v/>
      </c>
      <c r="H2163" s="231" t="str">
        <f>IF(All_Tasks!H2163="","",All_Tasks!H2163)</f>
        <v/>
      </c>
      <c r="I2163" t="str">
        <f>IF(All_Tasks!I2163="","",All_Tasks!I2163)</f>
        <v/>
      </c>
      <c r="J2163" t="str">
        <f>IF(All_Tasks!J2163="","",All_Tasks!J2163)</f>
        <v/>
      </c>
      <c r="K2163" t="str">
        <f>IF(All_Tasks!K2163="","",All_Tasks!K2163)</f>
        <v/>
      </c>
      <c r="L2163" s="231" t="str">
        <f>IF(All_Tasks!L2163="","",All_Tasks!L2163)</f>
        <v/>
      </c>
      <c r="M2163" t="str">
        <f>IF(All_Tasks!M2163="","",All_Tasks!M2163)</f>
        <v/>
      </c>
      <c r="N2163" t="str">
        <f>IF(All_Tasks!N2163="","",All_Tasks!N2163)</f>
        <v/>
      </c>
      <c r="O2163" t="str">
        <f>IF(All_Tasks!O2163="","",All_Tasks!O2163)</f>
        <v/>
      </c>
      <c r="P2163" s="181">
        <f>IF(All_Tasks!P2163="",0,All_Tasks!P2163)</f>
        <v>0</v>
      </c>
      <c r="Q2163" s="181">
        <f>IF(All_Tasks!Q2163="",0,All_Tasks!Q2163)</f>
        <v>0</v>
      </c>
      <c r="R2163" s="181">
        <f>IF(All_Tasks!R2163="",0,All_Tasks!R2163)</f>
        <v>0</v>
      </c>
      <c r="S2163" s="181" t="str">
        <f>IF(All_Tasks!S2163="","",All_Tasks!S2163)</f>
        <v/>
      </c>
      <c r="T2163" t="str">
        <f>IF(All_Tasks!T2163="","",All_Tasks!T2163)</f>
        <v/>
      </c>
      <c r="U2163" t="str">
        <f>IF(All_Tasks!U2163="","",All_Tasks!U2163)</f>
        <v/>
      </c>
      <c r="V2163">
        <f>IF(A2163="",0,IFERROR(MATCH(A2163,Scope_Labor_Rates!$A$6:$A$46,0)+5,0))</f>
        <v>0</v>
      </c>
      <c r="W2163" s="178">
        <f>IF(V2163&gt;0,INDEX(Scope_Labor_Rates!$C$6:$C$46,V2163-5),0)</f>
        <v>0</v>
      </c>
      <c r="X2163" s="178">
        <f>IF(V2163&gt;0,INDEX(Scope_Labor_Rates!$C$6:$C$46,V2163-5),0)</f>
        <v>0</v>
      </c>
      <c r="Y2163" s="180">
        <f>IF(V2163&gt;0,INDEX(Scope_Labor_Rates!$S$6:$S$46,V2163-5),0)</f>
        <v>0</v>
      </c>
      <c r="Z2163" s="180">
        <f>IF(V2163&gt;0,INDEX(Scope_Labor_Rates!$R$6:$R$46,V2163-5),1)</f>
        <v>1</v>
      </c>
      <c r="AA2163" s="231">
        <f t="shared" si="297"/>
        <v>0</v>
      </c>
      <c r="AB2163" t="str">
        <f t="shared" si="298"/>
        <v/>
      </c>
      <c r="AC2163" s="178" t="str">
        <f t="shared" si="299"/>
        <v/>
      </c>
      <c r="AD2163" s="181">
        <f t="shared" si="300"/>
        <v>0</v>
      </c>
      <c r="AE2163" s="178">
        <f>IF(V2163&gt;0,P2163*INDEX(Scope_Labor_Rates!$E$6:$E$46,V2163-5),0)</f>
        <v>0</v>
      </c>
      <c r="AF2163" s="181">
        <f>IF(V2163&gt;0,AE2163*INDEX(Scope_Labor_Rates!$D$6:$D$46,V2163-5)*AA2163,0)</f>
        <v>0</v>
      </c>
      <c r="AG2163" s="178">
        <f>IF(V2163&gt;0,P2163*INDEX(Scope_Labor_Rates!$G$6:$G$46,V2163-5),0)</f>
        <v>0</v>
      </c>
      <c r="AH2163" s="181">
        <f>IF(V2163&gt;0,AG2163*INDEX(Scope_Labor_Rates!$F$6:$F$46,V2163-5)*AA2163,0)</f>
        <v>0</v>
      </c>
      <c r="AI2163" s="178">
        <f>IF(V2163&gt;0,P2163*INDEX(Scope_Labor_Rates!$I$6:$I$46,V2163-5),0)</f>
        <v>0</v>
      </c>
      <c r="AJ2163" s="181">
        <f>IF(V2163&gt;0,AI2163*INDEX(Scope_Labor_Rates!$H$6:$H$46,V2163-5)*AA2163,0)</f>
        <v>0</v>
      </c>
      <c r="AK2163" s="178">
        <f>IF(V2163&gt;0,P2163*INDEX(Scope_Labor_Rates!$K$6:$K$46,V2163-5),0)</f>
        <v>0</v>
      </c>
      <c r="AL2163" s="181">
        <f>IF(V2163&gt;0,AK2163*INDEX(Scope_Labor_Rates!$J$6:$J$46,V2163-5)*AA2163,0)</f>
        <v>0</v>
      </c>
      <c r="AM2163" s="178">
        <f>IF(V2163&gt;0,P2163*INDEX(Scope_Labor_Rates!$M$6:$M$46,V2163-5),0)</f>
        <v>0</v>
      </c>
      <c r="AN2163" s="178">
        <f>IF(V2163&gt;0,AM2163*INDEX(Scope_Labor_Rates!$L$6:$L$46,V2163-5)*AA2163,0)</f>
        <v>0</v>
      </c>
      <c r="AO2163" s="178">
        <f>IF(V2163&gt;0,P2163*INDEX(Scope_Labor_Rates!$O$6:$O$46,V2163-5)*AA2163,0)</f>
        <v>0</v>
      </c>
      <c r="AP2163" s="181">
        <f>IF(V2163&gt;0,P2163*INDEX(Scope_Labor_Rates!$Q$6:$Q$46,V2163-5)*AA2163,0)</f>
        <v>0</v>
      </c>
      <c r="AQ2163" s="178">
        <f t="shared" si="301"/>
        <v>0</v>
      </c>
      <c r="AR2163" s="178">
        <f t="shared" si="302"/>
        <v>0</v>
      </c>
      <c r="AS2163" s="178">
        <f t="shared" si="303"/>
        <v>0</v>
      </c>
      <c r="AT2163" s="178">
        <f t="shared" si="304"/>
        <v>0</v>
      </c>
      <c r="AU2163">
        <f t="shared" si="305"/>
        <v>0</v>
      </c>
    </row>
    <row r="2164" spans="1:47">
      <c r="A2164" t="str">
        <f>IF(All_Tasks!A2164="","",All_Tasks!A2164)</f>
        <v/>
      </c>
      <c r="B2164" t="str">
        <f>IF(All_Tasks!B2164="","",All_Tasks!B2164)</f>
        <v/>
      </c>
      <c r="C2164" t="str">
        <f>IF(All_Tasks!C2164="","",All_Tasks!C2164)</f>
        <v/>
      </c>
      <c r="D2164" t="str">
        <f>IF(All_Tasks!D2164="","",All_Tasks!D2164)</f>
        <v/>
      </c>
      <c r="E2164" t="str">
        <f>IF(All_Tasks!V2164&lt;&gt;"",All_Tasks!V2164,IF(All_Tasks!E2164&lt;&gt;"",All_Tasks!E2164,""))</f>
        <v/>
      </c>
      <c r="F2164" t="str">
        <f>IF(All_Tasks!F2164="","",All_Tasks!F2164)</f>
        <v/>
      </c>
      <c r="G2164" t="str">
        <f>IF(All_Tasks!G2164="","",All_Tasks!G2164)</f>
        <v/>
      </c>
      <c r="H2164" s="231" t="str">
        <f>IF(All_Tasks!H2164="","",All_Tasks!H2164)</f>
        <v/>
      </c>
      <c r="I2164" t="str">
        <f>IF(All_Tasks!I2164="","",All_Tasks!I2164)</f>
        <v/>
      </c>
      <c r="J2164" t="str">
        <f>IF(All_Tasks!J2164="","",All_Tasks!J2164)</f>
        <v/>
      </c>
      <c r="K2164" t="str">
        <f>IF(All_Tasks!K2164="","",All_Tasks!K2164)</f>
        <v/>
      </c>
      <c r="L2164" s="231" t="str">
        <f>IF(All_Tasks!L2164="","",All_Tasks!L2164)</f>
        <v/>
      </c>
      <c r="M2164" t="str">
        <f>IF(All_Tasks!M2164="","",All_Tasks!M2164)</f>
        <v/>
      </c>
      <c r="N2164" t="str">
        <f>IF(All_Tasks!N2164="","",All_Tasks!N2164)</f>
        <v/>
      </c>
      <c r="O2164" t="str">
        <f>IF(All_Tasks!O2164="","",All_Tasks!O2164)</f>
        <v/>
      </c>
      <c r="P2164" s="181">
        <f>IF(All_Tasks!P2164="",0,All_Tasks!P2164)</f>
        <v>0</v>
      </c>
      <c r="Q2164" s="181">
        <f>IF(All_Tasks!Q2164="",0,All_Tasks!Q2164)</f>
        <v>0</v>
      </c>
      <c r="R2164" s="181">
        <f>IF(All_Tasks!R2164="",0,All_Tasks!R2164)</f>
        <v>0</v>
      </c>
      <c r="S2164" s="181" t="str">
        <f>IF(All_Tasks!S2164="","",All_Tasks!S2164)</f>
        <v/>
      </c>
      <c r="T2164" t="str">
        <f>IF(All_Tasks!T2164="","",All_Tasks!T2164)</f>
        <v/>
      </c>
      <c r="U2164" t="str">
        <f>IF(All_Tasks!U2164="","",All_Tasks!U2164)</f>
        <v/>
      </c>
      <c r="V2164">
        <f>IF(A2164="",0,IFERROR(MATCH(A2164,Scope_Labor_Rates!$A$6:$A$46,0)+5,0))</f>
        <v>0</v>
      </c>
      <c r="W2164" s="178">
        <f>IF(V2164&gt;0,INDEX(Scope_Labor_Rates!$C$6:$C$46,V2164-5),0)</f>
        <v>0</v>
      </c>
      <c r="X2164" s="178">
        <f>IF(V2164&gt;0,INDEX(Scope_Labor_Rates!$C$6:$C$46,V2164-5),0)</f>
        <v>0</v>
      </c>
      <c r="Y2164" s="180">
        <f>IF(V2164&gt;0,INDEX(Scope_Labor_Rates!$S$6:$S$46,V2164-5),0)</f>
        <v>0</v>
      </c>
      <c r="Z2164" s="180">
        <f>IF(V2164&gt;0,INDEX(Scope_Labor_Rates!$R$6:$R$46,V2164-5),1)</f>
        <v>1</v>
      </c>
      <c r="AA2164" s="231">
        <f t="shared" si="297"/>
        <v>0</v>
      </c>
      <c r="AB2164" t="str">
        <f t="shared" si="298"/>
        <v/>
      </c>
      <c r="AC2164" s="178" t="str">
        <f t="shared" si="299"/>
        <v/>
      </c>
      <c r="AD2164" s="181">
        <f t="shared" si="300"/>
        <v>0</v>
      </c>
      <c r="AE2164" s="178">
        <f>IF(V2164&gt;0,P2164*INDEX(Scope_Labor_Rates!$E$6:$E$46,V2164-5),0)</f>
        <v>0</v>
      </c>
      <c r="AF2164" s="181">
        <f>IF(V2164&gt;0,AE2164*INDEX(Scope_Labor_Rates!$D$6:$D$46,V2164-5)*AA2164,0)</f>
        <v>0</v>
      </c>
      <c r="AG2164" s="178">
        <f>IF(V2164&gt;0,P2164*INDEX(Scope_Labor_Rates!$G$6:$G$46,V2164-5),0)</f>
        <v>0</v>
      </c>
      <c r="AH2164" s="181">
        <f>IF(V2164&gt;0,AG2164*INDEX(Scope_Labor_Rates!$F$6:$F$46,V2164-5)*AA2164,0)</f>
        <v>0</v>
      </c>
      <c r="AI2164" s="178">
        <f>IF(V2164&gt;0,P2164*INDEX(Scope_Labor_Rates!$I$6:$I$46,V2164-5),0)</f>
        <v>0</v>
      </c>
      <c r="AJ2164" s="181">
        <f>IF(V2164&gt;0,AI2164*INDEX(Scope_Labor_Rates!$H$6:$H$46,V2164-5)*AA2164,0)</f>
        <v>0</v>
      </c>
      <c r="AK2164" s="178">
        <f>IF(V2164&gt;0,P2164*INDEX(Scope_Labor_Rates!$K$6:$K$46,V2164-5),0)</f>
        <v>0</v>
      </c>
      <c r="AL2164" s="181">
        <f>IF(V2164&gt;0,AK2164*INDEX(Scope_Labor_Rates!$J$6:$J$46,V2164-5)*AA2164,0)</f>
        <v>0</v>
      </c>
      <c r="AM2164" s="178">
        <f>IF(V2164&gt;0,P2164*INDEX(Scope_Labor_Rates!$M$6:$M$46,V2164-5),0)</f>
        <v>0</v>
      </c>
      <c r="AN2164" s="178">
        <f>IF(V2164&gt;0,AM2164*INDEX(Scope_Labor_Rates!$L$6:$L$46,V2164-5)*AA2164,0)</f>
        <v>0</v>
      </c>
      <c r="AO2164" s="178">
        <f>IF(V2164&gt;0,P2164*INDEX(Scope_Labor_Rates!$O$6:$O$46,V2164-5)*AA2164,0)</f>
        <v>0</v>
      </c>
      <c r="AP2164" s="181">
        <f>IF(V2164&gt;0,P2164*INDEX(Scope_Labor_Rates!$Q$6:$Q$46,V2164-5)*AA2164,0)</f>
        <v>0</v>
      </c>
      <c r="AQ2164" s="178">
        <f t="shared" si="301"/>
        <v>0</v>
      </c>
      <c r="AR2164" s="178">
        <f t="shared" si="302"/>
        <v>0</v>
      </c>
      <c r="AS2164" s="178">
        <f t="shared" si="303"/>
        <v>0</v>
      </c>
      <c r="AT2164" s="178">
        <f t="shared" si="304"/>
        <v>0</v>
      </c>
      <c r="AU2164">
        <f t="shared" si="305"/>
        <v>0</v>
      </c>
    </row>
    <row r="2165" spans="1:47">
      <c r="A2165" t="str">
        <f>IF(All_Tasks!A2165="","",All_Tasks!A2165)</f>
        <v/>
      </c>
      <c r="B2165" t="str">
        <f>IF(All_Tasks!B2165="","",All_Tasks!B2165)</f>
        <v/>
      </c>
      <c r="C2165" t="str">
        <f>IF(All_Tasks!C2165="","",All_Tasks!C2165)</f>
        <v/>
      </c>
      <c r="D2165" t="str">
        <f>IF(All_Tasks!D2165="","",All_Tasks!D2165)</f>
        <v/>
      </c>
      <c r="E2165" t="str">
        <f>IF(All_Tasks!V2165&lt;&gt;"",All_Tasks!V2165,IF(All_Tasks!E2165&lt;&gt;"",All_Tasks!E2165,""))</f>
        <v/>
      </c>
      <c r="F2165" t="str">
        <f>IF(All_Tasks!F2165="","",All_Tasks!F2165)</f>
        <v/>
      </c>
      <c r="G2165" t="str">
        <f>IF(All_Tasks!G2165="","",All_Tasks!G2165)</f>
        <v/>
      </c>
      <c r="H2165" s="231" t="str">
        <f>IF(All_Tasks!H2165="","",All_Tasks!H2165)</f>
        <v/>
      </c>
      <c r="I2165" t="str">
        <f>IF(All_Tasks!I2165="","",All_Tasks!I2165)</f>
        <v/>
      </c>
      <c r="J2165" t="str">
        <f>IF(All_Tasks!J2165="","",All_Tasks!J2165)</f>
        <v/>
      </c>
      <c r="K2165" t="str">
        <f>IF(All_Tasks!K2165="","",All_Tasks!K2165)</f>
        <v/>
      </c>
      <c r="L2165" s="231" t="str">
        <f>IF(All_Tasks!L2165="","",All_Tasks!L2165)</f>
        <v/>
      </c>
      <c r="M2165" t="str">
        <f>IF(All_Tasks!M2165="","",All_Tasks!M2165)</f>
        <v/>
      </c>
      <c r="N2165" t="str">
        <f>IF(All_Tasks!N2165="","",All_Tasks!N2165)</f>
        <v/>
      </c>
      <c r="O2165" t="str">
        <f>IF(All_Tasks!O2165="","",All_Tasks!O2165)</f>
        <v/>
      </c>
      <c r="P2165" s="181">
        <f>IF(All_Tasks!P2165="",0,All_Tasks!P2165)</f>
        <v>0</v>
      </c>
      <c r="Q2165" s="181">
        <f>IF(All_Tasks!Q2165="",0,All_Tasks!Q2165)</f>
        <v>0</v>
      </c>
      <c r="R2165" s="181">
        <f>IF(All_Tasks!R2165="",0,All_Tasks!R2165)</f>
        <v>0</v>
      </c>
      <c r="S2165" s="181" t="str">
        <f>IF(All_Tasks!S2165="","",All_Tasks!S2165)</f>
        <v/>
      </c>
      <c r="T2165" t="str">
        <f>IF(All_Tasks!T2165="","",All_Tasks!T2165)</f>
        <v/>
      </c>
      <c r="U2165" t="str">
        <f>IF(All_Tasks!U2165="","",All_Tasks!U2165)</f>
        <v/>
      </c>
      <c r="V2165">
        <f>IF(A2165="",0,IFERROR(MATCH(A2165,Scope_Labor_Rates!$A$6:$A$46,0)+5,0))</f>
        <v>0</v>
      </c>
      <c r="W2165" s="178">
        <f>IF(V2165&gt;0,INDEX(Scope_Labor_Rates!$C$6:$C$46,V2165-5),0)</f>
        <v>0</v>
      </c>
      <c r="X2165" s="178">
        <f>IF(V2165&gt;0,INDEX(Scope_Labor_Rates!$C$6:$C$46,V2165-5),0)</f>
        <v>0</v>
      </c>
      <c r="Y2165" s="180">
        <f>IF(V2165&gt;0,INDEX(Scope_Labor_Rates!$S$6:$S$46,V2165-5),0)</f>
        <v>0</v>
      </c>
      <c r="Z2165" s="180">
        <f>IF(V2165&gt;0,INDEX(Scope_Labor_Rates!$R$6:$R$46,V2165-5),1)</f>
        <v>1</v>
      </c>
      <c r="AA2165" s="231">
        <f t="shared" si="297"/>
        <v>0</v>
      </c>
      <c r="AB2165" t="str">
        <f t="shared" si="298"/>
        <v/>
      </c>
      <c r="AC2165" s="178" t="str">
        <f t="shared" si="299"/>
        <v/>
      </c>
      <c r="AD2165" s="181">
        <f t="shared" si="300"/>
        <v>0</v>
      </c>
      <c r="AE2165" s="178">
        <f>IF(V2165&gt;0,P2165*INDEX(Scope_Labor_Rates!$E$6:$E$46,V2165-5),0)</f>
        <v>0</v>
      </c>
      <c r="AF2165" s="181">
        <f>IF(V2165&gt;0,AE2165*INDEX(Scope_Labor_Rates!$D$6:$D$46,V2165-5)*AA2165,0)</f>
        <v>0</v>
      </c>
      <c r="AG2165" s="178">
        <f>IF(V2165&gt;0,P2165*INDEX(Scope_Labor_Rates!$G$6:$G$46,V2165-5),0)</f>
        <v>0</v>
      </c>
      <c r="AH2165" s="181">
        <f>IF(V2165&gt;0,AG2165*INDEX(Scope_Labor_Rates!$F$6:$F$46,V2165-5)*AA2165,0)</f>
        <v>0</v>
      </c>
      <c r="AI2165" s="178">
        <f>IF(V2165&gt;0,P2165*INDEX(Scope_Labor_Rates!$I$6:$I$46,V2165-5),0)</f>
        <v>0</v>
      </c>
      <c r="AJ2165" s="181">
        <f>IF(V2165&gt;0,AI2165*INDEX(Scope_Labor_Rates!$H$6:$H$46,V2165-5)*AA2165,0)</f>
        <v>0</v>
      </c>
      <c r="AK2165" s="178">
        <f>IF(V2165&gt;0,P2165*INDEX(Scope_Labor_Rates!$K$6:$K$46,V2165-5),0)</f>
        <v>0</v>
      </c>
      <c r="AL2165" s="181">
        <f>IF(V2165&gt;0,AK2165*INDEX(Scope_Labor_Rates!$J$6:$J$46,V2165-5)*AA2165,0)</f>
        <v>0</v>
      </c>
      <c r="AM2165" s="178">
        <f>IF(V2165&gt;0,P2165*INDEX(Scope_Labor_Rates!$M$6:$M$46,V2165-5),0)</f>
        <v>0</v>
      </c>
      <c r="AN2165" s="178">
        <f>IF(V2165&gt;0,AM2165*INDEX(Scope_Labor_Rates!$L$6:$L$46,V2165-5)*AA2165,0)</f>
        <v>0</v>
      </c>
      <c r="AO2165" s="178">
        <f>IF(V2165&gt;0,P2165*INDEX(Scope_Labor_Rates!$O$6:$O$46,V2165-5)*AA2165,0)</f>
        <v>0</v>
      </c>
      <c r="AP2165" s="181">
        <f>IF(V2165&gt;0,P2165*INDEX(Scope_Labor_Rates!$Q$6:$Q$46,V2165-5)*AA2165,0)</f>
        <v>0</v>
      </c>
      <c r="AQ2165" s="178">
        <f t="shared" si="301"/>
        <v>0</v>
      </c>
      <c r="AR2165" s="178">
        <f t="shared" si="302"/>
        <v>0</v>
      </c>
      <c r="AS2165" s="178">
        <f t="shared" si="303"/>
        <v>0</v>
      </c>
      <c r="AT2165" s="178">
        <f t="shared" si="304"/>
        <v>0</v>
      </c>
      <c r="AU2165">
        <f t="shared" si="305"/>
        <v>0</v>
      </c>
    </row>
    <row r="2166" spans="1:47">
      <c r="A2166" t="str">
        <f>IF(All_Tasks!A2166="","",All_Tasks!A2166)</f>
        <v/>
      </c>
      <c r="B2166" t="str">
        <f>IF(All_Tasks!B2166="","",All_Tasks!B2166)</f>
        <v/>
      </c>
      <c r="C2166" t="str">
        <f>IF(All_Tasks!C2166="","",All_Tasks!C2166)</f>
        <v/>
      </c>
      <c r="D2166" t="str">
        <f>IF(All_Tasks!D2166="","",All_Tasks!D2166)</f>
        <v/>
      </c>
      <c r="E2166" t="str">
        <f>IF(All_Tasks!V2166&lt;&gt;"",All_Tasks!V2166,IF(All_Tasks!E2166&lt;&gt;"",All_Tasks!E2166,""))</f>
        <v/>
      </c>
      <c r="F2166" t="str">
        <f>IF(All_Tasks!F2166="","",All_Tasks!F2166)</f>
        <v/>
      </c>
      <c r="G2166" t="str">
        <f>IF(All_Tasks!G2166="","",All_Tasks!G2166)</f>
        <v/>
      </c>
      <c r="H2166" s="231" t="str">
        <f>IF(All_Tasks!H2166="","",All_Tasks!H2166)</f>
        <v/>
      </c>
      <c r="I2166" t="str">
        <f>IF(All_Tasks!I2166="","",All_Tasks!I2166)</f>
        <v/>
      </c>
      <c r="J2166" t="str">
        <f>IF(All_Tasks!J2166="","",All_Tasks!J2166)</f>
        <v/>
      </c>
      <c r="K2166" t="str">
        <f>IF(All_Tasks!K2166="","",All_Tasks!K2166)</f>
        <v/>
      </c>
      <c r="L2166" s="231" t="str">
        <f>IF(All_Tasks!L2166="","",All_Tasks!L2166)</f>
        <v/>
      </c>
      <c r="M2166" t="str">
        <f>IF(All_Tasks!M2166="","",All_Tasks!M2166)</f>
        <v/>
      </c>
      <c r="N2166" t="str">
        <f>IF(All_Tasks!N2166="","",All_Tasks!N2166)</f>
        <v/>
      </c>
      <c r="O2166" t="str">
        <f>IF(All_Tasks!O2166="","",All_Tasks!O2166)</f>
        <v/>
      </c>
      <c r="P2166" s="181">
        <f>IF(All_Tasks!P2166="",0,All_Tasks!P2166)</f>
        <v>0</v>
      </c>
      <c r="Q2166" s="181">
        <f>IF(All_Tasks!Q2166="",0,All_Tasks!Q2166)</f>
        <v>0</v>
      </c>
      <c r="R2166" s="181">
        <f>IF(All_Tasks!R2166="",0,All_Tasks!R2166)</f>
        <v>0</v>
      </c>
      <c r="S2166" s="181" t="str">
        <f>IF(All_Tasks!S2166="","",All_Tasks!S2166)</f>
        <v/>
      </c>
      <c r="T2166" t="str">
        <f>IF(All_Tasks!T2166="","",All_Tasks!T2166)</f>
        <v/>
      </c>
      <c r="U2166" t="str">
        <f>IF(All_Tasks!U2166="","",All_Tasks!U2166)</f>
        <v/>
      </c>
      <c r="V2166">
        <f>IF(A2166="",0,IFERROR(MATCH(A2166,Scope_Labor_Rates!$A$6:$A$46,0)+5,0))</f>
        <v>0</v>
      </c>
      <c r="W2166" s="178">
        <f>IF(V2166&gt;0,INDEX(Scope_Labor_Rates!$C$6:$C$46,V2166-5),0)</f>
        <v>0</v>
      </c>
      <c r="X2166" s="178">
        <f>IF(V2166&gt;0,INDEX(Scope_Labor_Rates!$C$6:$C$46,V2166-5),0)</f>
        <v>0</v>
      </c>
      <c r="Y2166" s="180">
        <f>IF(V2166&gt;0,INDEX(Scope_Labor_Rates!$S$6:$S$46,V2166-5),0)</f>
        <v>0</v>
      </c>
      <c r="Z2166" s="180">
        <f>IF(V2166&gt;0,INDEX(Scope_Labor_Rates!$R$6:$R$46,V2166-5),1)</f>
        <v>1</v>
      </c>
      <c r="AA2166" s="231">
        <f t="shared" si="297"/>
        <v>0</v>
      </c>
      <c r="AB2166" t="str">
        <f t="shared" si="298"/>
        <v/>
      </c>
      <c r="AC2166" s="178" t="str">
        <f t="shared" si="299"/>
        <v/>
      </c>
      <c r="AD2166" s="181">
        <f t="shared" si="300"/>
        <v>0</v>
      </c>
      <c r="AE2166" s="178">
        <f>IF(V2166&gt;0,P2166*INDEX(Scope_Labor_Rates!$E$6:$E$46,V2166-5),0)</f>
        <v>0</v>
      </c>
      <c r="AF2166" s="181">
        <f>IF(V2166&gt;0,AE2166*INDEX(Scope_Labor_Rates!$D$6:$D$46,V2166-5)*AA2166,0)</f>
        <v>0</v>
      </c>
      <c r="AG2166" s="178">
        <f>IF(V2166&gt;0,P2166*INDEX(Scope_Labor_Rates!$G$6:$G$46,V2166-5),0)</f>
        <v>0</v>
      </c>
      <c r="AH2166" s="181">
        <f>IF(V2166&gt;0,AG2166*INDEX(Scope_Labor_Rates!$F$6:$F$46,V2166-5)*AA2166,0)</f>
        <v>0</v>
      </c>
      <c r="AI2166" s="178">
        <f>IF(V2166&gt;0,P2166*INDEX(Scope_Labor_Rates!$I$6:$I$46,V2166-5),0)</f>
        <v>0</v>
      </c>
      <c r="AJ2166" s="181">
        <f>IF(V2166&gt;0,AI2166*INDEX(Scope_Labor_Rates!$H$6:$H$46,V2166-5)*AA2166,0)</f>
        <v>0</v>
      </c>
      <c r="AK2166" s="178">
        <f>IF(V2166&gt;0,P2166*INDEX(Scope_Labor_Rates!$K$6:$K$46,V2166-5),0)</f>
        <v>0</v>
      </c>
      <c r="AL2166" s="181">
        <f>IF(V2166&gt;0,AK2166*INDEX(Scope_Labor_Rates!$J$6:$J$46,V2166-5)*AA2166,0)</f>
        <v>0</v>
      </c>
      <c r="AM2166" s="178">
        <f>IF(V2166&gt;0,P2166*INDEX(Scope_Labor_Rates!$M$6:$M$46,V2166-5),0)</f>
        <v>0</v>
      </c>
      <c r="AN2166" s="178">
        <f>IF(V2166&gt;0,AM2166*INDEX(Scope_Labor_Rates!$L$6:$L$46,V2166-5)*AA2166,0)</f>
        <v>0</v>
      </c>
      <c r="AO2166" s="178">
        <f>IF(V2166&gt;0,P2166*INDEX(Scope_Labor_Rates!$O$6:$O$46,V2166-5)*AA2166,0)</f>
        <v>0</v>
      </c>
      <c r="AP2166" s="181">
        <f>IF(V2166&gt;0,P2166*INDEX(Scope_Labor_Rates!$Q$6:$Q$46,V2166-5)*AA2166,0)</f>
        <v>0</v>
      </c>
      <c r="AQ2166" s="178">
        <f t="shared" si="301"/>
        <v>0</v>
      </c>
      <c r="AR2166" s="178">
        <f t="shared" si="302"/>
        <v>0</v>
      </c>
      <c r="AS2166" s="178">
        <f t="shared" si="303"/>
        <v>0</v>
      </c>
      <c r="AT2166" s="178">
        <f t="shared" si="304"/>
        <v>0</v>
      </c>
      <c r="AU2166">
        <f t="shared" si="305"/>
        <v>0</v>
      </c>
    </row>
    <row r="2167" spans="1:47">
      <c r="A2167" t="str">
        <f>IF(All_Tasks!A2167="","",All_Tasks!A2167)</f>
        <v/>
      </c>
      <c r="B2167" t="str">
        <f>IF(All_Tasks!B2167="","",All_Tasks!B2167)</f>
        <v/>
      </c>
      <c r="C2167" t="str">
        <f>IF(All_Tasks!C2167="","",All_Tasks!C2167)</f>
        <v/>
      </c>
      <c r="D2167" t="str">
        <f>IF(All_Tasks!D2167="","",All_Tasks!D2167)</f>
        <v/>
      </c>
      <c r="E2167" t="str">
        <f>IF(All_Tasks!V2167&lt;&gt;"",All_Tasks!V2167,IF(All_Tasks!E2167&lt;&gt;"",All_Tasks!E2167,""))</f>
        <v/>
      </c>
      <c r="F2167" t="str">
        <f>IF(All_Tasks!F2167="","",All_Tasks!F2167)</f>
        <v/>
      </c>
      <c r="G2167" t="str">
        <f>IF(All_Tasks!G2167="","",All_Tasks!G2167)</f>
        <v/>
      </c>
      <c r="H2167" s="231" t="str">
        <f>IF(All_Tasks!H2167="","",All_Tasks!H2167)</f>
        <v/>
      </c>
      <c r="I2167" t="str">
        <f>IF(All_Tasks!I2167="","",All_Tasks!I2167)</f>
        <v/>
      </c>
      <c r="J2167" t="str">
        <f>IF(All_Tasks!J2167="","",All_Tasks!J2167)</f>
        <v/>
      </c>
      <c r="K2167" t="str">
        <f>IF(All_Tasks!K2167="","",All_Tasks!K2167)</f>
        <v/>
      </c>
      <c r="L2167" s="231" t="str">
        <f>IF(All_Tasks!L2167="","",All_Tasks!L2167)</f>
        <v/>
      </c>
      <c r="M2167" t="str">
        <f>IF(All_Tasks!M2167="","",All_Tasks!M2167)</f>
        <v/>
      </c>
      <c r="N2167" t="str">
        <f>IF(All_Tasks!N2167="","",All_Tasks!N2167)</f>
        <v/>
      </c>
      <c r="O2167" t="str">
        <f>IF(All_Tasks!O2167="","",All_Tasks!O2167)</f>
        <v/>
      </c>
      <c r="P2167" s="181">
        <f>IF(All_Tasks!P2167="",0,All_Tasks!P2167)</f>
        <v>0</v>
      </c>
      <c r="Q2167" s="181">
        <f>IF(All_Tasks!Q2167="",0,All_Tasks!Q2167)</f>
        <v>0</v>
      </c>
      <c r="R2167" s="181">
        <f>IF(All_Tasks!R2167="",0,All_Tasks!R2167)</f>
        <v>0</v>
      </c>
      <c r="S2167" s="181" t="str">
        <f>IF(All_Tasks!S2167="","",All_Tasks!S2167)</f>
        <v/>
      </c>
      <c r="T2167" t="str">
        <f>IF(All_Tasks!T2167="","",All_Tasks!T2167)</f>
        <v/>
      </c>
      <c r="U2167" t="str">
        <f>IF(All_Tasks!U2167="","",All_Tasks!U2167)</f>
        <v/>
      </c>
      <c r="V2167">
        <f>IF(A2167="",0,IFERROR(MATCH(A2167,Scope_Labor_Rates!$A$6:$A$46,0)+5,0))</f>
        <v>0</v>
      </c>
      <c r="W2167" s="178">
        <f>IF(V2167&gt;0,INDEX(Scope_Labor_Rates!$C$6:$C$46,V2167-5),0)</f>
        <v>0</v>
      </c>
      <c r="X2167" s="178">
        <f>IF(V2167&gt;0,INDEX(Scope_Labor_Rates!$C$6:$C$46,V2167-5),0)</f>
        <v>0</v>
      </c>
      <c r="Y2167" s="180">
        <f>IF(V2167&gt;0,INDEX(Scope_Labor_Rates!$S$6:$S$46,V2167-5),0)</f>
        <v>0</v>
      </c>
      <c r="Z2167" s="180">
        <f>IF(V2167&gt;0,INDEX(Scope_Labor_Rates!$R$6:$R$46,V2167-5),1)</f>
        <v>1</v>
      </c>
      <c r="AA2167" s="231">
        <f t="shared" si="297"/>
        <v>0</v>
      </c>
      <c r="AB2167" t="str">
        <f t="shared" si="298"/>
        <v/>
      </c>
      <c r="AC2167" s="178" t="str">
        <f t="shared" si="299"/>
        <v/>
      </c>
      <c r="AD2167" s="181">
        <f t="shared" si="300"/>
        <v>0</v>
      </c>
      <c r="AE2167" s="178">
        <f>IF(V2167&gt;0,P2167*INDEX(Scope_Labor_Rates!$E$6:$E$46,V2167-5),0)</f>
        <v>0</v>
      </c>
      <c r="AF2167" s="181">
        <f>IF(V2167&gt;0,AE2167*INDEX(Scope_Labor_Rates!$D$6:$D$46,V2167-5)*AA2167,0)</f>
        <v>0</v>
      </c>
      <c r="AG2167" s="178">
        <f>IF(V2167&gt;0,P2167*INDEX(Scope_Labor_Rates!$G$6:$G$46,V2167-5),0)</f>
        <v>0</v>
      </c>
      <c r="AH2167" s="181">
        <f>IF(V2167&gt;0,AG2167*INDEX(Scope_Labor_Rates!$F$6:$F$46,V2167-5)*AA2167,0)</f>
        <v>0</v>
      </c>
      <c r="AI2167" s="178">
        <f>IF(V2167&gt;0,P2167*INDEX(Scope_Labor_Rates!$I$6:$I$46,V2167-5),0)</f>
        <v>0</v>
      </c>
      <c r="AJ2167" s="181">
        <f>IF(V2167&gt;0,AI2167*INDEX(Scope_Labor_Rates!$H$6:$H$46,V2167-5)*AA2167,0)</f>
        <v>0</v>
      </c>
      <c r="AK2167" s="178">
        <f>IF(V2167&gt;0,P2167*INDEX(Scope_Labor_Rates!$K$6:$K$46,V2167-5),0)</f>
        <v>0</v>
      </c>
      <c r="AL2167" s="181">
        <f>IF(V2167&gt;0,AK2167*INDEX(Scope_Labor_Rates!$J$6:$J$46,V2167-5)*AA2167,0)</f>
        <v>0</v>
      </c>
      <c r="AM2167" s="178">
        <f>IF(V2167&gt;0,P2167*INDEX(Scope_Labor_Rates!$M$6:$M$46,V2167-5),0)</f>
        <v>0</v>
      </c>
      <c r="AN2167" s="178">
        <f>IF(V2167&gt;0,AM2167*INDEX(Scope_Labor_Rates!$L$6:$L$46,V2167-5)*AA2167,0)</f>
        <v>0</v>
      </c>
      <c r="AO2167" s="178">
        <f>IF(V2167&gt;0,P2167*INDEX(Scope_Labor_Rates!$O$6:$O$46,V2167-5)*AA2167,0)</f>
        <v>0</v>
      </c>
      <c r="AP2167" s="181">
        <f>IF(V2167&gt;0,P2167*INDEX(Scope_Labor_Rates!$Q$6:$Q$46,V2167-5)*AA2167,0)</f>
        <v>0</v>
      </c>
      <c r="AQ2167" s="178">
        <f t="shared" si="301"/>
        <v>0</v>
      </c>
      <c r="AR2167" s="178">
        <f t="shared" si="302"/>
        <v>0</v>
      </c>
      <c r="AS2167" s="178">
        <f t="shared" si="303"/>
        <v>0</v>
      </c>
      <c r="AT2167" s="178">
        <f t="shared" si="304"/>
        <v>0</v>
      </c>
      <c r="AU2167">
        <f t="shared" si="305"/>
        <v>0</v>
      </c>
    </row>
    <row r="2168" spans="1:47">
      <c r="A2168" t="str">
        <f>IF(All_Tasks!A2168="","",All_Tasks!A2168)</f>
        <v/>
      </c>
      <c r="B2168" t="str">
        <f>IF(All_Tasks!B2168="","",All_Tasks!B2168)</f>
        <v/>
      </c>
      <c r="C2168" t="str">
        <f>IF(All_Tasks!C2168="","",All_Tasks!C2168)</f>
        <v/>
      </c>
      <c r="D2168" t="str">
        <f>IF(All_Tasks!D2168="","",All_Tasks!D2168)</f>
        <v/>
      </c>
      <c r="E2168" t="str">
        <f>IF(All_Tasks!V2168&lt;&gt;"",All_Tasks!V2168,IF(All_Tasks!E2168&lt;&gt;"",All_Tasks!E2168,""))</f>
        <v/>
      </c>
      <c r="F2168" t="str">
        <f>IF(All_Tasks!F2168="","",All_Tasks!F2168)</f>
        <v/>
      </c>
      <c r="G2168" t="str">
        <f>IF(All_Tasks!G2168="","",All_Tasks!G2168)</f>
        <v/>
      </c>
      <c r="H2168" s="231" t="str">
        <f>IF(All_Tasks!H2168="","",All_Tasks!H2168)</f>
        <v/>
      </c>
      <c r="I2168" t="str">
        <f>IF(All_Tasks!I2168="","",All_Tasks!I2168)</f>
        <v/>
      </c>
      <c r="J2168" t="str">
        <f>IF(All_Tasks!J2168="","",All_Tasks!J2168)</f>
        <v/>
      </c>
      <c r="K2168" t="str">
        <f>IF(All_Tasks!K2168="","",All_Tasks!K2168)</f>
        <v/>
      </c>
      <c r="L2168" s="231" t="str">
        <f>IF(All_Tasks!L2168="","",All_Tasks!L2168)</f>
        <v/>
      </c>
      <c r="M2168" t="str">
        <f>IF(All_Tasks!M2168="","",All_Tasks!M2168)</f>
        <v/>
      </c>
      <c r="N2168" t="str">
        <f>IF(All_Tasks!N2168="","",All_Tasks!N2168)</f>
        <v/>
      </c>
      <c r="O2168" t="str">
        <f>IF(All_Tasks!O2168="","",All_Tasks!O2168)</f>
        <v/>
      </c>
      <c r="P2168" s="181">
        <f>IF(All_Tasks!P2168="",0,All_Tasks!P2168)</f>
        <v>0</v>
      </c>
      <c r="Q2168" s="181">
        <f>IF(All_Tasks!Q2168="",0,All_Tasks!Q2168)</f>
        <v>0</v>
      </c>
      <c r="R2168" s="181">
        <f>IF(All_Tasks!R2168="",0,All_Tasks!R2168)</f>
        <v>0</v>
      </c>
      <c r="S2168" s="181" t="str">
        <f>IF(All_Tasks!S2168="","",All_Tasks!S2168)</f>
        <v/>
      </c>
      <c r="T2168" t="str">
        <f>IF(All_Tasks!T2168="","",All_Tasks!T2168)</f>
        <v/>
      </c>
      <c r="U2168" t="str">
        <f>IF(All_Tasks!U2168="","",All_Tasks!U2168)</f>
        <v/>
      </c>
      <c r="V2168">
        <f>IF(A2168="",0,IFERROR(MATCH(A2168,Scope_Labor_Rates!$A$6:$A$46,0)+5,0))</f>
        <v>0</v>
      </c>
      <c r="W2168" s="178">
        <f>IF(V2168&gt;0,INDEX(Scope_Labor_Rates!$C$6:$C$46,V2168-5),0)</f>
        <v>0</v>
      </c>
      <c r="X2168" s="178">
        <f>IF(V2168&gt;0,INDEX(Scope_Labor_Rates!$C$6:$C$46,V2168-5),0)</f>
        <v>0</v>
      </c>
      <c r="Y2168" s="180">
        <f>IF(V2168&gt;0,INDEX(Scope_Labor_Rates!$S$6:$S$46,V2168-5),0)</f>
        <v>0</v>
      </c>
      <c r="Z2168" s="180">
        <f>IF(V2168&gt;0,INDEX(Scope_Labor_Rates!$R$6:$R$46,V2168-5),1)</f>
        <v>1</v>
      </c>
      <c r="AA2168" s="231">
        <f t="shared" si="297"/>
        <v>0</v>
      </c>
      <c r="AB2168" t="str">
        <f t="shared" si="298"/>
        <v/>
      </c>
      <c r="AC2168" s="178" t="str">
        <f t="shared" si="299"/>
        <v/>
      </c>
      <c r="AD2168" s="181">
        <f t="shared" si="300"/>
        <v>0</v>
      </c>
      <c r="AE2168" s="178">
        <f>IF(V2168&gt;0,P2168*INDEX(Scope_Labor_Rates!$E$6:$E$46,V2168-5),0)</f>
        <v>0</v>
      </c>
      <c r="AF2168" s="181">
        <f>IF(V2168&gt;0,AE2168*INDEX(Scope_Labor_Rates!$D$6:$D$46,V2168-5)*AA2168,0)</f>
        <v>0</v>
      </c>
      <c r="AG2168" s="178">
        <f>IF(V2168&gt;0,P2168*INDEX(Scope_Labor_Rates!$G$6:$G$46,V2168-5),0)</f>
        <v>0</v>
      </c>
      <c r="AH2168" s="181">
        <f>IF(V2168&gt;0,AG2168*INDEX(Scope_Labor_Rates!$F$6:$F$46,V2168-5)*AA2168,0)</f>
        <v>0</v>
      </c>
      <c r="AI2168" s="178">
        <f>IF(V2168&gt;0,P2168*INDEX(Scope_Labor_Rates!$I$6:$I$46,V2168-5),0)</f>
        <v>0</v>
      </c>
      <c r="AJ2168" s="181">
        <f>IF(V2168&gt;0,AI2168*INDEX(Scope_Labor_Rates!$H$6:$H$46,V2168-5)*AA2168,0)</f>
        <v>0</v>
      </c>
      <c r="AK2168" s="178">
        <f>IF(V2168&gt;0,P2168*INDEX(Scope_Labor_Rates!$K$6:$K$46,V2168-5),0)</f>
        <v>0</v>
      </c>
      <c r="AL2168" s="181">
        <f>IF(V2168&gt;0,AK2168*INDEX(Scope_Labor_Rates!$J$6:$J$46,V2168-5)*AA2168,0)</f>
        <v>0</v>
      </c>
      <c r="AM2168" s="178">
        <f>IF(V2168&gt;0,P2168*INDEX(Scope_Labor_Rates!$M$6:$M$46,V2168-5),0)</f>
        <v>0</v>
      </c>
      <c r="AN2168" s="178">
        <f>IF(V2168&gt;0,AM2168*INDEX(Scope_Labor_Rates!$L$6:$L$46,V2168-5)*AA2168,0)</f>
        <v>0</v>
      </c>
      <c r="AO2168" s="178">
        <f>IF(V2168&gt;0,P2168*INDEX(Scope_Labor_Rates!$O$6:$O$46,V2168-5)*AA2168,0)</f>
        <v>0</v>
      </c>
      <c r="AP2168" s="181">
        <f>IF(V2168&gt;0,P2168*INDEX(Scope_Labor_Rates!$Q$6:$Q$46,V2168-5)*AA2168,0)</f>
        <v>0</v>
      </c>
      <c r="AQ2168" s="178">
        <f t="shared" si="301"/>
        <v>0</v>
      </c>
      <c r="AR2168" s="178">
        <f t="shared" si="302"/>
        <v>0</v>
      </c>
      <c r="AS2168" s="178">
        <f t="shared" si="303"/>
        <v>0</v>
      </c>
      <c r="AT2168" s="178">
        <f t="shared" si="304"/>
        <v>0</v>
      </c>
      <c r="AU2168">
        <f t="shared" si="305"/>
        <v>0</v>
      </c>
    </row>
    <row r="2169" spans="1:47">
      <c r="A2169" t="str">
        <f>IF(All_Tasks!A2169="","",All_Tasks!A2169)</f>
        <v/>
      </c>
      <c r="B2169" t="str">
        <f>IF(All_Tasks!B2169="","",All_Tasks!B2169)</f>
        <v/>
      </c>
      <c r="C2169" t="str">
        <f>IF(All_Tasks!C2169="","",All_Tasks!C2169)</f>
        <v/>
      </c>
      <c r="D2169" t="str">
        <f>IF(All_Tasks!D2169="","",All_Tasks!D2169)</f>
        <v/>
      </c>
      <c r="E2169" t="str">
        <f>IF(All_Tasks!V2169&lt;&gt;"",All_Tasks!V2169,IF(All_Tasks!E2169&lt;&gt;"",All_Tasks!E2169,""))</f>
        <v/>
      </c>
      <c r="F2169" t="str">
        <f>IF(All_Tasks!F2169="","",All_Tasks!F2169)</f>
        <v/>
      </c>
      <c r="G2169" t="str">
        <f>IF(All_Tasks!G2169="","",All_Tasks!G2169)</f>
        <v/>
      </c>
      <c r="H2169" s="231" t="str">
        <f>IF(All_Tasks!H2169="","",All_Tasks!H2169)</f>
        <v/>
      </c>
      <c r="I2169" t="str">
        <f>IF(All_Tasks!I2169="","",All_Tasks!I2169)</f>
        <v/>
      </c>
      <c r="J2169" t="str">
        <f>IF(All_Tasks!J2169="","",All_Tasks!J2169)</f>
        <v/>
      </c>
      <c r="K2169" t="str">
        <f>IF(All_Tasks!K2169="","",All_Tasks!K2169)</f>
        <v/>
      </c>
      <c r="L2169" s="231" t="str">
        <f>IF(All_Tasks!L2169="","",All_Tasks!L2169)</f>
        <v/>
      </c>
      <c r="M2169" t="str">
        <f>IF(All_Tasks!M2169="","",All_Tasks!M2169)</f>
        <v/>
      </c>
      <c r="N2169" t="str">
        <f>IF(All_Tasks!N2169="","",All_Tasks!N2169)</f>
        <v/>
      </c>
      <c r="O2169" t="str">
        <f>IF(All_Tasks!O2169="","",All_Tasks!O2169)</f>
        <v/>
      </c>
      <c r="P2169" s="181">
        <f>IF(All_Tasks!P2169="",0,All_Tasks!P2169)</f>
        <v>0</v>
      </c>
      <c r="Q2169" s="181">
        <f>IF(All_Tasks!Q2169="",0,All_Tasks!Q2169)</f>
        <v>0</v>
      </c>
      <c r="R2169" s="181">
        <f>IF(All_Tasks!R2169="",0,All_Tasks!R2169)</f>
        <v>0</v>
      </c>
      <c r="S2169" s="181" t="str">
        <f>IF(All_Tasks!S2169="","",All_Tasks!S2169)</f>
        <v/>
      </c>
      <c r="T2169" t="str">
        <f>IF(All_Tasks!T2169="","",All_Tasks!T2169)</f>
        <v/>
      </c>
      <c r="U2169" t="str">
        <f>IF(All_Tasks!U2169="","",All_Tasks!U2169)</f>
        <v/>
      </c>
      <c r="V2169">
        <f>IF(A2169="",0,IFERROR(MATCH(A2169,Scope_Labor_Rates!$A$6:$A$46,0)+5,0))</f>
        <v>0</v>
      </c>
      <c r="W2169" s="178">
        <f>IF(V2169&gt;0,INDEX(Scope_Labor_Rates!$C$6:$C$46,V2169-5),0)</f>
        <v>0</v>
      </c>
      <c r="X2169" s="178">
        <f>IF(V2169&gt;0,INDEX(Scope_Labor_Rates!$C$6:$C$46,V2169-5),0)</f>
        <v>0</v>
      </c>
      <c r="Y2169" s="180">
        <f>IF(V2169&gt;0,INDEX(Scope_Labor_Rates!$S$6:$S$46,V2169-5),0)</f>
        <v>0</v>
      </c>
      <c r="Z2169" s="180">
        <f>IF(V2169&gt;0,INDEX(Scope_Labor_Rates!$R$6:$R$46,V2169-5),1)</f>
        <v>1</v>
      </c>
      <c r="AA2169" s="231">
        <f t="shared" si="297"/>
        <v>0</v>
      </c>
      <c r="AB2169" t="str">
        <f t="shared" si="298"/>
        <v/>
      </c>
      <c r="AC2169" s="178" t="str">
        <f t="shared" si="299"/>
        <v/>
      </c>
      <c r="AD2169" s="181">
        <f t="shared" si="300"/>
        <v>0</v>
      </c>
      <c r="AE2169" s="178">
        <f>IF(V2169&gt;0,P2169*INDEX(Scope_Labor_Rates!$E$6:$E$46,V2169-5),0)</f>
        <v>0</v>
      </c>
      <c r="AF2169" s="181">
        <f>IF(V2169&gt;0,AE2169*INDEX(Scope_Labor_Rates!$D$6:$D$46,V2169-5)*AA2169,0)</f>
        <v>0</v>
      </c>
      <c r="AG2169" s="178">
        <f>IF(V2169&gt;0,P2169*INDEX(Scope_Labor_Rates!$G$6:$G$46,V2169-5),0)</f>
        <v>0</v>
      </c>
      <c r="AH2169" s="181">
        <f>IF(V2169&gt;0,AG2169*INDEX(Scope_Labor_Rates!$F$6:$F$46,V2169-5)*AA2169,0)</f>
        <v>0</v>
      </c>
      <c r="AI2169" s="178">
        <f>IF(V2169&gt;0,P2169*INDEX(Scope_Labor_Rates!$I$6:$I$46,V2169-5),0)</f>
        <v>0</v>
      </c>
      <c r="AJ2169" s="181">
        <f>IF(V2169&gt;0,AI2169*INDEX(Scope_Labor_Rates!$H$6:$H$46,V2169-5)*AA2169,0)</f>
        <v>0</v>
      </c>
      <c r="AK2169" s="178">
        <f>IF(V2169&gt;0,P2169*INDEX(Scope_Labor_Rates!$K$6:$K$46,V2169-5),0)</f>
        <v>0</v>
      </c>
      <c r="AL2169" s="181">
        <f>IF(V2169&gt;0,AK2169*INDEX(Scope_Labor_Rates!$J$6:$J$46,V2169-5)*AA2169,0)</f>
        <v>0</v>
      </c>
      <c r="AM2169" s="178">
        <f>IF(V2169&gt;0,P2169*INDEX(Scope_Labor_Rates!$M$6:$M$46,V2169-5),0)</f>
        <v>0</v>
      </c>
      <c r="AN2169" s="178">
        <f>IF(V2169&gt;0,AM2169*INDEX(Scope_Labor_Rates!$L$6:$L$46,V2169-5)*AA2169,0)</f>
        <v>0</v>
      </c>
      <c r="AO2169" s="178">
        <f>IF(V2169&gt;0,P2169*INDEX(Scope_Labor_Rates!$O$6:$O$46,V2169-5)*AA2169,0)</f>
        <v>0</v>
      </c>
      <c r="AP2169" s="181">
        <f>IF(V2169&gt;0,P2169*INDEX(Scope_Labor_Rates!$Q$6:$Q$46,V2169-5)*AA2169,0)</f>
        <v>0</v>
      </c>
      <c r="AQ2169" s="178">
        <f t="shared" si="301"/>
        <v>0</v>
      </c>
      <c r="AR2169" s="178">
        <f t="shared" si="302"/>
        <v>0</v>
      </c>
      <c r="AS2169" s="178">
        <f t="shared" si="303"/>
        <v>0</v>
      </c>
      <c r="AT2169" s="178">
        <f t="shared" si="304"/>
        <v>0</v>
      </c>
      <c r="AU2169">
        <f t="shared" si="305"/>
        <v>0</v>
      </c>
    </row>
    <row r="2170" spans="1:47">
      <c r="A2170" t="str">
        <f>IF(All_Tasks!A2170="","",All_Tasks!A2170)</f>
        <v/>
      </c>
      <c r="B2170" t="str">
        <f>IF(All_Tasks!B2170="","",All_Tasks!B2170)</f>
        <v/>
      </c>
      <c r="C2170" t="str">
        <f>IF(All_Tasks!C2170="","",All_Tasks!C2170)</f>
        <v/>
      </c>
      <c r="D2170" t="str">
        <f>IF(All_Tasks!D2170="","",All_Tasks!D2170)</f>
        <v/>
      </c>
      <c r="E2170" t="str">
        <f>IF(All_Tasks!V2170&lt;&gt;"",All_Tasks!V2170,IF(All_Tasks!E2170&lt;&gt;"",All_Tasks!E2170,""))</f>
        <v/>
      </c>
      <c r="F2170" t="str">
        <f>IF(All_Tasks!F2170="","",All_Tasks!F2170)</f>
        <v/>
      </c>
      <c r="G2170" t="str">
        <f>IF(All_Tasks!G2170="","",All_Tasks!G2170)</f>
        <v/>
      </c>
      <c r="H2170" s="231" t="str">
        <f>IF(All_Tasks!H2170="","",All_Tasks!H2170)</f>
        <v/>
      </c>
      <c r="I2170" t="str">
        <f>IF(All_Tasks!I2170="","",All_Tasks!I2170)</f>
        <v/>
      </c>
      <c r="J2170" t="str">
        <f>IF(All_Tasks!J2170="","",All_Tasks!J2170)</f>
        <v/>
      </c>
      <c r="K2170" t="str">
        <f>IF(All_Tasks!K2170="","",All_Tasks!K2170)</f>
        <v/>
      </c>
      <c r="L2170" s="231" t="str">
        <f>IF(All_Tasks!L2170="","",All_Tasks!L2170)</f>
        <v/>
      </c>
      <c r="M2170" t="str">
        <f>IF(All_Tasks!M2170="","",All_Tasks!M2170)</f>
        <v/>
      </c>
      <c r="N2170" t="str">
        <f>IF(All_Tasks!N2170="","",All_Tasks!N2170)</f>
        <v/>
      </c>
      <c r="O2170" t="str">
        <f>IF(All_Tasks!O2170="","",All_Tasks!O2170)</f>
        <v/>
      </c>
      <c r="P2170" s="181">
        <f>IF(All_Tasks!P2170="",0,All_Tasks!P2170)</f>
        <v>0</v>
      </c>
      <c r="Q2170" s="181">
        <f>IF(All_Tasks!Q2170="",0,All_Tasks!Q2170)</f>
        <v>0</v>
      </c>
      <c r="R2170" s="181">
        <f>IF(All_Tasks!R2170="",0,All_Tasks!R2170)</f>
        <v>0</v>
      </c>
      <c r="S2170" s="181" t="str">
        <f>IF(All_Tasks!S2170="","",All_Tasks!S2170)</f>
        <v/>
      </c>
      <c r="T2170" t="str">
        <f>IF(All_Tasks!T2170="","",All_Tasks!T2170)</f>
        <v/>
      </c>
      <c r="U2170" t="str">
        <f>IF(All_Tasks!U2170="","",All_Tasks!U2170)</f>
        <v/>
      </c>
      <c r="V2170">
        <f>IF(A2170="",0,IFERROR(MATCH(A2170,Scope_Labor_Rates!$A$6:$A$46,0)+5,0))</f>
        <v>0</v>
      </c>
      <c r="W2170" s="178">
        <f>IF(V2170&gt;0,INDEX(Scope_Labor_Rates!$C$6:$C$46,V2170-5),0)</f>
        <v>0</v>
      </c>
      <c r="X2170" s="178">
        <f>IF(V2170&gt;0,INDEX(Scope_Labor_Rates!$C$6:$C$46,V2170-5),0)</f>
        <v>0</v>
      </c>
      <c r="Y2170" s="180">
        <f>IF(V2170&gt;0,INDEX(Scope_Labor_Rates!$S$6:$S$46,V2170-5),0)</f>
        <v>0</v>
      </c>
      <c r="Z2170" s="180">
        <f>IF(V2170&gt;0,INDEX(Scope_Labor_Rates!$R$6:$R$46,V2170-5),1)</f>
        <v>1</v>
      </c>
      <c r="AA2170" s="231">
        <f t="shared" si="297"/>
        <v>0</v>
      </c>
      <c r="AB2170" t="str">
        <f t="shared" si="298"/>
        <v/>
      </c>
      <c r="AC2170" s="178" t="str">
        <f t="shared" si="299"/>
        <v/>
      </c>
      <c r="AD2170" s="181">
        <f t="shared" si="300"/>
        <v>0</v>
      </c>
      <c r="AE2170" s="178">
        <f>IF(V2170&gt;0,P2170*INDEX(Scope_Labor_Rates!$E$6:$E$46,V2170-5),0)</f>
        <v>0</v>
      </c>
      <c r="AF2170" s="181">
        <f>IF(V2170&gt;0,AE2170*INDEX(Scope_Labor_Rates!$D$6:$D$46,V2170-5)*AA2170,0)</f>
        <v>0</v>
      </c>
      <c r="AG2170" s="178">
        <f>IF(V2170&gt;0,P2170*INDEX(Scope_Labor_Rates!$G$6:$G$46,V2170-5),0)</f>
        <v>0</v>
      </c>
      <c r="AH2170" s="181">
        <f>IF(V2170&gt;0,AG2170*INDEX(Scope_Labor_Rates!$F$6:$F$46,V2170-5)*AA2170,0)</f>
        <v>0</v>
      </c>
      <c r="AI2170" s="178">
        <f>IF(V2170&gt;0,P2170*INDEX(Scope_Labor_Rates!$I$6:$I$46,V2170-5),0)</f>
        <v>0</v>
      </c>
      <c r="AJ2170" s="181">
        <f>IF(V2170&gt;0,AI2170*INDEX(Scope_Labor_Rates!$H$6:$H$46,V2170-5)*AA2170,0)</f>
        <v>0</v>
      </c>
      <c r="AK2170" s="178">
        <f>IF(V2170&gt;0,P2170*INDEX(Scope_Labor_Rates!$K$6:$K$46,V2170-5),0)</f>
        <v>0</v>
      </c>
      <c r="AL2170" s="181">
        <f>IF(V2170&gt;0,AK2170*INDEX(Scope_Labor_Rates!$J$6:$J$46,V2170-5)*AA2170,0)</f>
        <v>0</v>
      </c>
      <c r="AM2170" s="178">
        <f>IF(V2170&gt;0,P2170*INDEX(Scope_Labor_Rates!$M$6:$M$46,V2170-5),0)</f>
        <v>0</v>
      </c>
      <c r="AN2170" s="178">
        <f>IF(V2170&gt;0,AM2170*INDEX(Scope_Labor_Rates!$L$6:$L$46,V2170-5)*AA2170,0)</f>
        <v>0</v>
      </c>
      <c r="AO2170" s="178">
        <f>IF(V2170&gt;0,P2170*INDEX(Scope_Labor_Rates!$O$6:$O$46,V2170-5)*AA2170,0)</f>
        <v>0</v>
      </c>
      <c r="AP2170" s="181">
        <f>IF(V2170&gt;0,P2170*INDEX(Scope_Labor_Rates!$Q$6:$Q$46,V2170-5)*AA2170,0)</f>
        <v>0</v>
      </c>
      <c r="AQ2170" s="178">
        <f t="shared" si="301"/>
        <v>0</v>
      </c>
      <c r="AR2170" s="178">
        <f t="shared" si="302"/>
        <v>0</v>
      </c>
      <c r="AS2170" s="178">
        <f t="shared" si="303"/>
        <v>0</v>
      </c>
      <c r="AT2170" s="178">
        <f t="shared" si="304"/>
        <v>0</v>
      </c>
      <c r="AU2170">
        <f t="shared" si="305"/>
        <v>0</v>
      </c>
    </row>
    <row r="2171" spans="1:47">
      <c r="A2171" t="str">
        <f>IF(All_Tasks!A2171="","",All_Tasks!A2171)</f>
        <v/>
      </c>
      <c r="B2171" t="str">
        <f>IF(All_Tasks!B2171="","",All_Tasks!B2171)</f>
        <v/>
      </c>
      <c r="C2171" t="str">
        <f>IF(All_Tasks!C2171="","",All_Tasks!C2171)</f>
        <v/>
      </c>
      <c r="D2171" t="str">
        <f>IF(All_Tasks!D2171="","",All_Tasks!D2171)</f>
        <v/>
      </c>
      <c r="E2171" t="str">
        <f>IF(All_Tasks!V2171&lt;&gt;"",All_Tasks!V2171,IF(All_Tasks!E2171&lt;&gt;"",All_Tasks!E2171,""))</f>
        <v/>
      </c>
      <c r="F2171" t="str">
        <f>IF(All_Tasks!F2171="","",All_Tasks!F2171)</f>
        <v/>
      </c>
      <c r="G2171" t="str">
        <f>IF(All_Tasks!G2171="","",All_Tasks!G2171)</f>
        <v/>
      </c>
      <c r="H2171" s="231" t="str">
        <f>IF(All_Tasks!H2171="","",All_Tasks!H2171)</f>
        <v/>
      </c>
      <c r="I2171" t="str">
        <f>IF(All_Tasks!I2171="","",All_Tasks!I2171)</f>
        <v/>
      </c>
      <c r="J2171" t="str">
        <f>IF(All_Tasks!J2171="","",All_Tasks!J2171)</f>
        <v/>
      </c>
      <c r="K2171" t="str">
        <f>IF(All_Tasks!K2171="","",All_Tasks!K2171)</f>
        <v/>
      </c>
      <c r="L2171" s="231" t="str">
        <f>IF(All_Tasks!L2171="","",All_Tasks!L2171)</f>
        <v/>
      </c>
      <c r="M2171" t="str">
        <f>IF(All_Tasks!M2171="","",All_Tasks!M2171)</f>
        <v/>
      </c>
      <c r="N2171" t="str">
        <f>IF(All_Tasks!N2171="","",All_Tasks!N2171)</f>
        <v/>
      </c>
      <c r="O2171" t="str">
        <f>IF(All_Tasks!O2171="","",All_Tasks!O2171)</f>
        <v/>
      </c>
      <c r="P2171" s="181">
        <f>IF(All_Tasks!P2171="",0,All_Tasks!P2171)</f>
        <v>0</v>
      </c>
      <c r="Q2171" s="181">
        <f>IF(All_Tasks!Q2171="",0,All_Tasks!Q2171)</f>
        <v>0</v>
      </c>
      <c r="R2171" s="181">
        <f>IF(All_Tasks!R2171="",0,All_Tasks!R2171)</f>
        <v>0</v>
      </c>
      <c r="S2171" s="181" t="str">
        <f>IF(All_Tasks!S2171="","",All_Tasks!S2171)</f>
        <v/>
      </c>
      <c r="T2171" t="str">
        <f>IF(All_Tasks!T2171="","",All_Tasks!T2171)</f>
        <v/>
      </c>
      <c r="U2171" t="str">
        <f>IF(All_Tasks!U2171="","",All_Tasks!U2171)</f>
        <v/>
      </c>
      <c r="V2171">
        <f>IF(A2171="",0,IFERROR(MATCH(A2171,Scope_Labor_Rates!$A$6:$A$46,0)+5,0))</f>
        <v>0</v>
      </c>
      <c r="W2171" s="178">
        <f>IF(V2171&gt;0,INDEX(Scope_Labor_Rates!$C$6:$C$46,V2171-5),0)</f>
        <v>0</v>
      </c>
      <c r="X2171" s="178">
        <f>IF(V2171&gt;0,INDEX(Scope_Labor_Rates!$C$6:$C$46,V2171-5),0)</f>
        <v>0</v>
      </c>
      <c r="Y2171" s="180">
        <f>IF(V2171&gt;0,INDEX(Scope_Labor_Rates!$S$6:$S$46,V2171-5),0)</f>
        <v>0</v>
      </c>
      <c r="Z2171" s="180">
        <f>IF(V2171&gt;0,INDEX(Scope_Labor_Rates!$R$6:$R$46,V2171-5),1)</f>
        <v>1</v>
      </c>
      <c r="AA2171" s="231">
        <f t="shared" si="297"/>
        <v>0</v>
      </c>
      <c r="AB2171" t="str">
        <f t="shared" si="298"/>
        <v/>
      </c>
      <c r="AC2171" s="178" t="str">
        <f t="shared" si="299"/>
        <v/>
      </c>
      <c r="AD2171" s="181">
        <f t="shared" si="300"/>
        <v>0</v>
      </c>
      <c r="AE2171" s="178">
        <f>IF(V2171&gt;0,P2171*INDEX(Scope_Labor_Rates!$E$6:$E$46,V2171-5),0)</f>
        <v>0</v>
      </c>
      <c r="AF2171" s="181">
        <f>IF(V2171&gt;0,AE2171*INDEX(Scope_Labor_Rates!$D$6:$D$46,V2171-5)*AA2171,0)</f>
        <v>0</v>
      </c>
      <c r="AG2171" s="178">
        <f>IF(V2171&gt;0,P2171*INDEX(Scope_Labor_Rates!$G$6:$G$46,V2171-5),0)</f>
        <v>0</v>
      </c>
      <c r="AH2171" s="181">
        <f>IF(V2171&gt;0,AG2171*INDEX(Scope_Labor_Rates!$F$6:$F$46,V2171-5)*AA2171,0)</f>
        <v>0</v>
      </c>
      <c r="AI2171" s="178">
        <f>IF(V2171&gt;0,P2171*INDEX(Scope_Labor_Rates!$I$6:$I$46,V2171-5),0)</f>
        <v>0</v>
      </c>
      <c r="AJ2171" s="181">
        <f>IF(V2171&gt;0,AI2171*INDEX(Scope_Labor_Rates!$H$6:$H$46,V2171-5)*AA2171,0)</f>
        <v>0</v>
      </c>
      <c r="AK2171" s="178">
        <f>IF(V2171&gt;0,P2171*INDEX(Scope_Labor_Rates!$K$6:$K$46,V2171-5),0)</f>
        <v>0</v>
      </c>
      <c r="AL2171" s="181">
        <f>IF(V2171&gt;0,AK2171*INDEX(Scope_Labor_Rates!$J$6:$J$46,V2171-5)*AA2171,0)</f>
        <v>0</v>
      </c>
      <c r="AM2171" s="178">
        <f>IF(V2171&gt;0,P2171*INDEX(Scope_Labor_Rates!$M$6:$M$46,V2171-5),0)</f>
        <v>0</v>
      </c>
      <c r="AN2171" s="178">
        <f>IF(V2171&gt;0,AM2171*INDEX(Scope_Labor_Rates!$L$6:$L$46,V2171-5)*AA2171,0)</f>
        <v>0</v>
      </c>
      <c r="AO2171" s="178">
        <f>IF(V2171&gt;0,P2171*INDEX(Scope_Labor_Rates!$O$6:$O$46,V2171-5)*AA2171,0)</f>
        <v>0</v>
      </c>
      <c r="AP2171" s="181">
        <f>IF(V2171&gt;0,P2171*INDEX(Scope_Labor_Rates!$Q$6:$Q$46,V2171-5)*AA2171,0)</f>
        <v>0</v>
      </c>
      <c r="AQ2171" s="178">
        <f t="shared" si="301"/>
        <v>0</v>
      </c>
      <c r="AR2171" s="178">
        <f t="shared" si="302"/>
        <v>0</v>
      </c>
      <c r="AS2171" s="178">
        <f t="shared" si="303"/>
        <v>0</v>
      </c>
      <c r="AT2171" s="178">
        <f t="shared" si="304"/>
        <v>0</v>
      </c>
      <c r="AU2171">
        <f t="shared" si="305"/>
        <v>0</v>
      </c>
    </row>
    <row r="2172" spans="1:47">
      <c r="A2172" t="str">
        <f>IF(All_Tasks!A2172="","",All_Tasks!A2172)</f>
        <v/>
      </c>
      <c r="B2172" t="str">
        <f>IF(All_Tasks!B2172="","",All_Tasks!B2172)</f>
        <v/>
      </c>
      <c r="C2172" t="str">
        <f>IF(All_Tasks!C2172="","",All_Tasks!C2172)</f>
        <v/>
      </c>
      <c r="D2172" t="str">
        <f>IF(All_Tasks!D2172="","",All_Tasks!D2172)</f>
        <v/>
      </c>
      <c r="E2172" t="str">
        <f>IF(All_Tasks!V2172&lt;&gt;"",All_Tasks!V2172,IF(All_Tasks!E2172&lt;&gt;"",All_Tasks!E2172,""))</f>
        <v/>
      </c>
      <c r="F2172" t="str">
        <f>IF(All_Tasks!F2172="","",All_Tasks!F2172)</f>
        <v/>
      </c>
      <c r="G2172" t="str">
        <f>IF(All_Tasks!G2172="","",All_Tasks!G2172)</f>
        <v/>
      </c>
      <c r="H2172" s="231" t="str">
        <f>IF(All_Tasks!H2172="","",All_Tasks!H2172)</f>
        <v/>
      </c>
      <c r="I2172" t="str">
        <f>IF(All_Tasks!I2172="","",All_Tasks!I2172)</f>
        <v/>
      </c>
      <c r="J2172" t="str">
        <f>IF(All_Tasks!J2172="","",All_Tasks!J2172)</f>
        <v/>
      </c>
      <c r="K2172" t="str">
        <f>IF(All_Tasks!K2172="","",All_Tasks!K2172)</f>
        <v/>
      </c>
      <c r="L2172" s="231" t="str">
        <f>IF(All_Tasks!L2172="","",All_Tasks!L2172)</f>
        <v/>
      </c>
      <c r="M2172" t="str">
        <f>IF(All_Tasks!M2172="","",All_Tasks!M2172)</f>
        <v/>
      </c>
      <c r="N2172" t="str">
        <f>IF(All_Tasks!N2172="","",All_Tasks!N2172)</f>
        <v/>
      </c>
      <c r="O2172" t="str">
        <f>IF(All_Tasks!O2172="","",All_Tasks!O2172)</f>
        <v/>
      </c>
      <c r="P2172" s="181">
        <f>IF(All_Tasks!P2172="",0,All_Tasks!P2172)</f>
        <v>0</v>
      </c>
      <c r="Q2172" s="181">
        <f>IF(All_Tasks!Q2172="",0,All_Tasks!Q2172)</f>
        <v>0</v>
      </c>
      <c r="R2172" s="181">
        <f>IF(All_Tasks!R2172="",0,All_Tasks!R2172)</f>
        <v>0</v>
      </c>
      <c r="S2172" s="181" t="str">
        <f>IF(All_Tasks!S2172="","",All_Tasks!S2172)</f>
        <v/>
      </c>
      <c r="T2172" t="str">
        <f>IF(All_Tasks!T2172="","",All_Tasks!T2172)</f>
        <v/>
      </c>
      <c r="U2172" t="str">
        <f>IF(All_Tasks!U2172="","",All_Tasks!U2172)</f>
        <v/>
      </c>
      <c r="V2172">
        <f>IF(A2172="",0,IFERROR(MATCH(A2172,Scope_Labor_Rates!$A$6:$A$46,0)+5,0))</f>
        <v>0</v>
      </c>
      <c r="W2172" s="178">
        <f>IF(V2172&gt;0,INDEX(Scope_Labor_Rates!$C$6:$C$46,V2172-5),0)</f>
        <v>0</v>
      </c>
      <c r="X2172" s="178">
        <f>IF(V2172&gt;0,INDEX(Scope_Labor_Rates!$C$6:$C$46,V2172-5),0)</f>
        <v>0</v>
      </c>
      <c r="Y2172" s="180">
        <f>IF(V2172&gt;0,INDEX(Scope_Labor_Rates!$S$6:$S$46,V2172-5),0)</f>
        <v>0</v>
      </c>
      <c r="Z2172" s="180">
        <f>IF(V2172&gt;0,INDEX(Scope_Labor_Rates!$R$6:$R$46,V2172-5),1)</f>
        <v>1</v>
      </c>
      <c r="AA2172" s="231">
        <f t="shared" si="297"/>
        <v>0</v>
      </c>
      <c r="AB2172" t="str">
        <f t="shared" si="298"/>
        <v/>
      </c>
      <c r="AC2172" s="178" t="str">
        <f t="shared" si="299"/>
        <v/>
      </c>
      <c r="AD2172" s="181">
        <f t="shared" si="300"/>
        <v>0</v>
      </c>
      <c r="AE2172" s="178">
        <f>IF(V2172&gt;0,P2172*INDEX(Scope_Labor_Rates!$E$6:$E$46,V2172-5),0)</f>
        <v>0</v>
      </c>
      <c r="AF2172" s="181">
        <f>IF(V2172&gt;0,AE2172*INDEX(Scope_Labor_Rates!$D$6:$D$46,V2172-5)*AA2172,0)</f>
        <v>0</v>
      </c>
      <c r="AG2172" s="178">
        <f>IF(V2172&gt;0,P2172*INDEX(Scope_Labor_Rates!$G$6:$G$46,V2172-5),0)</f>
        <v>0</v>
      </c>
      <c r="AH2172" s="181">
        <f>IF(V2172&gt;0,AG2172*INDEX(Scope_Labor_Rates!$F$6:$F$46,V2172-5)*AA2172,0)</f>
        <v>0</v>
      </c>
      <c r="AI2172" s="178">
        <f>IF(V2172&gt;0,P2172*INDEX(Scope_Labor_Rates!$I$6:$I$46,V2172-5),0)</f>
        <v>0</v>
      </c>
      <c r="AJ2172" s="181">
        <f>IF(V2172&gt;0,AI2172*INDEX(Scope_Labor_Rates!$H$6:$H$46,V2172-5)*AA2172,0)</f>
        <v>0</v>
      </c>
      <c r="AK2172" s="178">
        <f>IF(V2172&gt;0,P2172*INDEX(Scope_Labor_Rates!$K$6:$K$46,V2172-5),0)</f>
        <v>0</v>
      </c>
      <c r="AL2172" s="181">
        <f>IF(V2172&gt;0,AK2172*INDEX(Scope_Labor_Rates!$J$6:$J$46,V2172-5)*AA2172,0)</f>
        <v>0</v>
      </c>
      <c r="AM2172" s="178">
        <f>IF(V2172&gt;0,P2172*INDEX(Scope_Labor_Rates!$M$6:$M$46,V2172-5),0)</f>
        <v>0</v>
      </c>
      <c r="AN2172" s="178">
        <f>IF(V2172&gt;0,AM2172*INDEX(Scope_Labor_Rates!$L$6:$L$46,V2172-5)*AA2172,0)</f>
        <v>0</v>
      </c>
      <c r="AO2172" s="178">
        <f>IF(V2172&gt;0,P2172*INDEX(Scope_Labor_Rates!$O$6:$O$46,V2172-5)*AA2172,0)</f>
        <v>0</v>
      </c>
      <c r="AP2172" s="181">
        <f>IF(V2172&gt;0,P2172*INDEX(Scope_Labor_Rates!$Q$6:$Q$46,V2172-5)*AA2172,0)</f>
        <v>0</v>
      </c>
      <c r="AQ2172" s="178">
        <f t="shared" si="301"/>
        <v>0</v>
      </c>
      <c r="AR2172" s="178">
        <f t="shared" si="302"/>
        <v>0</v>
      </c>
      <c r="AS2172" s="178">
        <f t="shared" si="303"/>
        <v>0</v>
      </c>
      <c r="AT2172" s="178">
        <f t="shared" si="304"/>
        <v>0</v>
      </c>
      <c r="AU2172">
        <f t="shared" si="305"/>
        <v>0</v>
      </c>
    </row>
    <row r="2173" spans="1:47">
      <c r="A2173" t="str">
        <f>IF(All_Tasks!A2173="","",All_Tasks!A2173)</f>
        <v/>
      </c>
      <c r="B2173" t="str">
        <f>IF(All_Tasks!B2173="","",All_Tasks!B2173)</f>
        <v/>
      </c>
      <c r="C2173" t="str">
        <f>IF(All_Tasks!C2173="","",All_Tasks!C2173)</f>
        <v/>
      </c>
      <c r="D2173" t="str">
        <f>IF(All_Tasks!D2173="","",All_Tasks!D2173)</f>
        <v/>
      </c>
      <c r="E2173" t="str">
        <f>IF(All_Tasks!V2173&lt;&gt;"",All_Tasks!V2173,IF(All_Tasks!E2173&lt;&gt;"",All_Tasks!E2173,""))</f>
        <v/>
      </c>
      <c r="F2173" t="str">
        <f>IF(All_Tasks!F2173="","",All_Tasks!F2173)</f>
        <v/>
      </c>
      <c r="G2173" t="str">
        <f>IF(All_Tasks!G2173="","",All_Tasks!G2173)</f>
        <v/>
      </c>
      <c r="H2173" s="231" t="str">
        <f>IF(All_Tasks!H2173="","",All_Tasks!H2173)</f>
        <v/>
      </c>
      <c r="I2173" t="str">
        <f>IF(All_Tasks!I2173="","",All_Tasks!I2173)</f>
        <v/>
      </c>
      <c r="J2173" t="str">
        <f>IF(All_Tasks!J2173="","",All_Tasks!J2173)</f>
        <v/>
      </c>
      <c r="K2173" t="str">
        <f>IF(All_Tasks!K2173="","",All_Tasks!K2173)</f>
        <v/>
      </c>
      <c r="L2173" s="231" t="str">
        <f>IF(All_Tasks!L2173="","",All_Tasks!L2173)</f>
        <v/>
      </c>
      <c r="M2173" t="str">
        <f>IF(All_Tasks!M2173="","",All_Tasks!M2173)</f>
        <v/>
      </c>
      <c r="N2173" t="str">
        <f>IF(All_Tasks!N2173="","",All_Tasks!N2173)</f>
        <v/>
      </c>
      <c r="O2173" t="str">
        <f>IF(All_Tasks!O2173="","",All_Tasks!O2173)</f>
        <v/>
      </c>
      <c r="P2173" s="181">
        <f>IF(All_Tasks!P2173="",0,All_Tasks!P2173)</f>
        <v>0</v>
      </c>
      <c r="Q2173" s="181">
        <f>IF(All_Tasks!Q2173="",0,All_Tasks!Q2173)</f>
        <v>0</v>
      </c>
      <c r="R2173" s="181">
        <f>IF(All_Tasks!R2173="",0,All_Tasks!R2173)</f>
        <v>0</v>
      </c>
      <c r="S2173" s="181" t="str">
        <f>IF(All_Tasks!S2173="","",All_Tasks!S2173)</f>
        <v/>
      </c>
      <c r="T2173" t="str">
        <f>IF(All_Tasks!T2173="","",All_Tasks!T2173)</f>
        <v/>
      </c>
      <c r="U2173" t="str">
        <f>IF(All_Tasks!U2173="","",All_Tasks!U2173)</f>
        <v/>
      </c>
      <c r="V2173">
        <f>IF(A2173="",0,IFERROR(MATCH(A2173,Scope_Labor_Rates!$A$6:$A$46,0)+5,0))</f>
        <v>0</v>
      </c>
      <c r="W2173" s="178">
        <f>IF(V2173&gt;0,INDEX(Scope_Labor_Rates!$C$6:$C$46,V2173-5),0)</f>
        <v>0</v>
      </c>
      <c r="X2173" s="178">
        <f>IF(V2173&gt;0,INDEX(Scope_Labor_Rates!$C$6:$C$46,V2173-5),0)</f>
        <v>0</v>
      </c>
      <c r="Y2173" s="180">
        <f>IF(V2173&gt;0,INDEX(Scope_Labor_Rates!$S$6:$S$46,V2173-5),0)</f>
        <v>0</v>
      </c>
      <c r="Z2173" s="180">
        <f>IF(V2173&gt;0,INDEX(Scope_Labor_Rates!$R$6:$R$46,V2173-5),1)</f>
        <v>1</v>
      </c>
      <c r="AA2173" s="231">
        <f t="shared" si="297"/>
        <v>0</v>
      </c>
      <c r="AB2173" t="str">
        <f t="shared" si="298"/>
        <v/>
      </c>
      <c r="AC2173" s="178" t="str">
        <f t="shared" si="299"/>
        <v/>
      </c>
      <c r="AD2173" s="181">
        <f t="shared" si="300"/>
        <v>0</v>
      </c>
      <c r="AE2173" s="178">
        <f>IF(V2173&gt;0,P2173*INDEX(Scope_Labor_Rates!$E$6:$E$46,V2173-5),0)</f>
        <v>0</v>
      </c>
      <c r="AF2173" s="181">
        <f>IF(V2173&gt;0,AE2173*INDEX(Scope_Labor_Rates!$D$6:$D$46,V2173-5)*AA2173,0)</f>
        <v>0</v>
      </c>
      <c r="AG2173" s="178">
        <f>IF(V2173&gt;0,P2173*INDEX(Scope_Labor_Rates!$G$6:$G$46,V2173-5),0)</f>
        <v>0</v>
      </c>
      <c r="AH2173" s="181">
        <f>IF(V2173&gt;0,AG2173*INDEX(Scope_Labor_Rates!$F$6:$F$46,V2173-5)*AA2173,0)</f>
        <v>0</v>
      </c>
      <c r="AI2173" s="178">
        <f>IF(V2173&gt;0,P2173*INDEX(Scope_Labor_Rates!$I$6:$I$46,V2173-5),0)</f>
        <v>0</v>
      </c>
      <c r="AJ2173" s="181">
        <f>IF(V2173&gt;0,AI2173*INDEX(Scope_Labor_Rates!$H$6:$H$46,V2173-5)*AA2173,0)</f>
        <v>0</v>
      </c>
      <c r="AK2173" s="178">
        <f>IF(V2173&gt;0,P2173*INDEX(Scope_Labor_Rates!$K$6:$K$46,V2173-5),0)</f>
        <v>0</v>
      </c>
      <c r="AL2173" s="181">
        <f>IF(V2173&gt;0,AK2173*INDEX(Scope_Labor_Rates!$J$6:$J$46,V2173-5)*AA2173,0)</f>
        <v>0</v>
      </c>
      <c r="AM2173" s="178">
        <f>IF(V2173&gt;0,P2173*INDEX(Scope_Labor_Rates!$M$6:$M$46,V2173-5),0)</f>
        <v>0</v>
      </c>
      <c r="AN2173" s="178">
        <f>IF(V2173&gt;0,AM2173*INDEX(Scope_Labor_Rates!$L$6:$L$46,V2173-5)*AA2173,0)</f>
        <v>0</v>
      </c>
      <c r="AO2173" s="178">
        <f>IF(V2173&gt;0,P2173*INDEX(Scope_Labor_Rates!$O$6:$O$46,V2173-5)*AA2173,0)</f>
        <v>0</v>
      </c>
      <c r="AP2173" s="181">
        <f>IF(V2173&gt;0,P2173*INDEX(Scope_Labor_Rates!$Q$6:$Q$46,V2173-5)*AA2173,0)</f>
        <v>0</v>
      </c>
      <c r="AQ2173" s="178">
        <f t="shared" si="301"/>
        <v>0</v>
      </c>
      <c r="AR2173" s="178">
        <f t="shared" si="302"/>
        <v>0</v>
      </c>
      <c r="AS2173" s="178">
        <f t="shared" si="303"/>
        <v>0</v>
      </c>
      <c r="AT2173" s="178">
        <f t="shared" si="304"/>
        <v>0</v>
      </c>
      <c r="AU2173">
        <f t="shared" si="305"/>
        <v>0</v>
      </c>
    </row>
    <row r="2174" spans="1:47">
      <c r="A2174" t="str">
        <f>IF(All_Tasks!A2174="","",All_Tasks!A2174)</f>
        <v/>
      </c>
      <c r="B2174" t="str">
        <f>IF(All_Tasks!B2174="","",All_Tasks!B2174)</f>
        <v/>
      </c>
      <c r="C2174" t="str">
        <f>IF(All_Tasks!C2174="","",All_Tasks!C2174)</f>
        <v/>
      </c>
      <c r="D2174" t="str">
        <f>IF(All_Tasks!D2174="","",All_Tasks!D2174)</f>
        <v/>
      </c>
      <c r="E2174" t="str">
        <f>IF(All_Tasks!V2174&lt;&gt;"",All_Tasks!V2174,IF(All_Tasks!E2174&lt;&gt;"",All_Tasks!E2174,""))</f>
        <v/>
      </c>
      <c r="F2174" t="str">
        <f>IF(All_Tasks!F2174="","",All_Tasks!F2174)</f>
        <v/>
      </c>
      <c r="G2174" t="str">
        <f>IF(All_Tasks!G2174="","",All_Tasks!G2174)</f>
        <v/>
      </c>
      <c r="H2174" s="231" t="str">
        <f>IF(All_Tasks!H2174="","",All_Tasks!H2174)</f>
        <v/>
      </c>
      <c r="I2174" t="str">
        <f>IF(All_Tasks!I2174="","",All_Tasks!I2174)</f>
        <v/>
      </c>
      <c r="J2174" t="str">
        <f>IF(All_Tasks!J2174="","",All_Tasks!J2174)</f>
        <v/>
      </c>
      <c r="K2174" t="str">
        <f>IF(All_Tasks!K2174="","",All_Tasks!K2174)</f>
        <v/>
      </c>
      <c r="L2174" s="231" t="str">
        <f>IF(All_Tasks!L2174="","",All_Tasks!L2174)</f>
        <v/>
      </c>
      <c r="M2174" t="str">
        <f>IF(All_Tasks!M2174="","",All_Tasks!M2174)</f>
        <v/>
      </c>
      <c r="N2174" t="str">
        <f>IF(All_Tasks!N2174="","",All_Tasks!N2174)</f>
        <v/>
      </c>
      <c r="O2174" t="str">
        <f>IF(All_Tasks!O2174="","",All_Tasks!O2174)</f>
        <v/>
      </c>
      <c r="P2174" s="181">
        <f>IF(All_Tasks!P2174="",0,All_Tasks!P2174)</f>
        <v>0</v>
      </c>
      <c r="Q2174" s="181">
        <f>IF(All_Tasks!Q2174="",0,All_Tasks!Q2174)</f>
        <v>0</v>
      </c>
      <c r="R2174" s="181">
        <f>IF(All_Tasks!R2174="",0,All_Tasks!R2174)</f>
        <v>0</v>
      </c>
      <c r="S2174" s="181" t="str">
        <f>IF(All_Tasks!S2174="","",All_Tasks!S2174)</f>
        <v/>
      </c>
      <c r="T2174" t="str">
        <f>IF(All_Tasks!T2174="","",All_Tasks!T2174)</f>
        <v/>
      </c>
      <c r="U2174" t="str">
        <f>IF(All_Tasks!U2174="","",All_Tasks!U2174)</f>
        <v/>
      </c>
      <c r="V2174">
        <f>IF(A2174="",0,IFERROR(MATCH(A2174,Scope_Labor_Rates!$A$6:$A$46,0)+5,0))</f>
        <v>0</v>
      </c>
      <c r="W2174" s="178">
        <f>IF(V2174&gt;0,INDEX(Scope_Labor_Rates!$C$6:$C$46,V2174-5),0)</f>
        <v>0</v>
      </c>
      <c r="X2174" s="178">
        <f>IF(V2174&gt;0,INDEX(Scope_Labor_Rates!$C$6:$C$46,V2174-5),0)</f>
        <v>0</v>
      </c>
      <c r="Y2174" s="180">
        <f>IF(V2174&gt;0,INDEX(Scope_Labor_Rates!$S$6:$S$46,V2174-5),0)</f>
        <v>0</v>
      </c>
      <c r="Z2174" s="180">
        <f>IF(V2174&gt;0,INDEX(Scope_Labor_Rates!$R$6:$R$46,V2174-5),1)</f>
        <v>1</v>
      </c>
      <c r="AA2174" s="231">
        <f t="shared" si="297"/>
        <v>0</v>
      </c>
      <c r="AB2174" t="str">
        <f t="shared" si="298"/>
        <v/>
      </c>
      <c r="AC2174" s="178" t="str">
        <f t="shared" si="299"/>
        <v/>
      </c>
      <c r="AD2174" s="181">
        <f t="shared" si="300"/>
        <v>0</v>
      </c>
      <c r="AE2174" s="178">
        <f>IF(V2174&gt;0,P2174*INDEX(Scope_Labor_Rates!$E$6:$E$46,V2174-5),0)</f>
        <v>0</v>
      </c>
      <c r="AF2174" s="181">
        <f>IF(V2174&gt;0,AE2174*INDEX(Scope_Labor_Rates!$D$6:$D$46,V2174-5)*AA2174,0)</f>
        <v>0</v>
      </c>
      <c r="AG2174" s="178">
        <f>IF(V2174&gt;0,P2174*INDEX(Scope_Labor_Rates!$G$6:$G$46,V2174-5),0)</f>
        <v>0</v>
      </c>
      <c r="AH2174" s="181">
        <f>IF(V2174&gt;0,AG2174*INDEX(Scope_Labor_Rates!$F$6:$F$46,V2174-5)*AA2174,0)</f>
        <v>0</v>
      </c>
      <c r="AI2174" s="178">
        <f>IF(V2174&gt;0,P2174*INDEX(Scope_Labor_Rates!$I$6:$I$46,V2174-5),0)</f>
        <v>0</v>
      </c>
      <c r="AJ2174" s="181">
        <f>IF(V2174&gt;0,AI2174*INDEX(Scope_Labor_Rates!$H$6:$H$46,V2174-5)*AA2174,0)</f>
        <v>0</v>
      </c>
      <c r="AK2174" s="178">
        <f>IF(V2174&gt;0,P2174*INDEX(Scope_Labor_Rates!$K$6:$K$46,V2174-5),0)</f>
        <v>0</v>
      </c>
      <c r="AL2174" s="181">
        <f>IF(V2174&gt;0,AK2174*INDEX(Scope_Labor_Rates!$J$6:$J$46,V2174-5)*AA2174,0)</f>
        <v>0</v>
      </c>
      <c r="AM2174" s="178">
        <f>IF(V2174&gt;0,P2174*INDEX(Scope_Labor_Rates!$M$6:$M$46,V2174-5),0)</f>
        <v>0</v>
      </c>
      <c r="AN2174" s="178">
        <f>IF(V2174&gt;0,AM2174*INDEX(Scope_Labor_Rates!$L$6:$L$46,V2174-5)*AA2174,0)</f>
        <v>0</v>
      </c>
      <c r="AO2174" s="178">
        <f>IF(V2174&gt;0,P2174*INDEX(Scope_Labor_Rates!$O$6:$O$46,V2174-5)*AA2174,0)</f>
        <v>0</v>
      </c>
      <c r="AP2174" s="181">
        <f>IF(V2174&gt;0,P2174*INDEX(Scope_Labor_Rates!$Q$6:$Q$46,V2174-5)*AA2174,0)</f>
        <v>0</v>
      </c>
      <c r="AQ2174" s="178">
        <f t="shared" si="301"/>
        <v>0</v>
      </c>
      <c r="AR2174" s="178">
        <f t="shared" si="302"/>
        <v>0</v>
      </c>
      <c r="AS2174" s="178">
        <f t="shared" si="303"/>
        <v>0</v>
      </c>
      <c r="AT2174" s="178">
        <f t="shared" si="304"/>
        <v>0</v>
      </c>
      <c r="AU2174">
        <f t="shared" si="305"/>
        <v>0</v>
      </c>
    </row>
    <row r="2175" spans="1:47">
      <c r="A2175" t="str">
        <f>IF(All_Tasks!A2175="","",All_Tasks!A2175)</f>
        <v/>
      </c>
      <c r="B2175" t="str">
        <f>IF(All_Tasks!B2175="","",All_Tasks!B2175)</f>
        <v/>
      </c>
      <c r="C2175" t="str">
        <f>IF(All_Tasks!C2175="","",All_Tasks!C2175)</f>
        <v/>
      </c>
      <c r="D2175" t="str">
        <f>IF(All_Tasks!D2175="","",All_Tasks!D2175)</f>
        <v/>
      </c>
      <c r="E2175" t="str">
        <f>IF(All_Tasks!V2175&lt;&gt;"",All_Tasks!V2175,IF(All_Tasks!E2175&lt;&gt;"",All_Tasks!E2175,""))</f>
        <v/>
      </c>
      <c r="F2175" t="str">
        <f>IF(All_Tasks!F2175="","",All_Tasks!F2175)</f>
        <v/>
      </c>
      <c r="G2175" t="str">
        <f>IF(All_Tasks!G2175="","",All_Tasks!G2175)</f>
        <v/>
      </c>
      <c r="H2175" s="231" t="str">
        <f>IF(All_Tasks!H2175="","",All_Tasks!H2175)</f>
        <v/>
      </c>
      <c r="I2175" t="str">
        <f>IF(All_Tasks!I2175="","",All_Tasks!I2175)</f>
        <v/>
      </c>
      <c r="J2175" t="str">
        <f>IF(All_Tasks!J2175="","",All_Tasks!J2175)</f>
        <v/>
      </c>
      <c r="K2175" t="str">
        <f>IF(All_Tasks!K2175="","",All_Tasks!K2175)</f>
        <v/>
      </c>
      <c r="L2175" s="231" t="str">
        <f>IF(All_Tasks!L2175="","",All_Tasks!L2175)</f>
        <v/>
      </c>
      <c r="M2175" t="str">
        <f>IF(All_Tasks!M2175="","",All_Tasks!M2175)</f>
        <v/>
      </c>
      <c r="N2175" t="str">
        <f>IF(All_Tasks!N2175="","",All_Tasks!N2175)</f>
        <v/>
      </c>
      <c r="O2175" t="str">
        <f>IF(All_Tasks!O2175="","",All_Tasks!O2175)</f>
        <v/>
      </c>
      <c r="P2175" s="181">
        <f>IF(All_Tasks!P2175="",0,All_Tasks!P2175)</f>
        <v>0</v>
      </c>
      <c r="Q2175" s="181">
        <f>IF(All_Tasks!Q2175="",0,All_Tasks!Q2175)</f>
        <v>0</v>
      </c>
      <c r="R2175" s="181">
        <f>IF(All_Tasks!R2175="",0,All_Tasks!R2175)</f>
        <v>0</v>
      </c>
      <c r="S2175" s="181" t="str">
        <f>IF(All_Tasks!S2175="","",All_Tasks!S2175)</f>
        <v/>
      </c>
      <c r="T2175" t="str">
        <f>IF(All_Tasks!T2175="","",All_Tasks!T2175)</f>
        <v/>
      </c>
      <c r="U2175" t="str">
        <f>IF(All_Tasks!U2175="","",All_Tasks!U2175)</f>
        <v/>
      </c>
      <c r="V2175">
        <f>IF(A2175="",0,IFERROR(MATCH(A2175,Scope_Labor_Rates!$A$6:$A$46,0)+5,0))</f>
        <v>0</v>
      </c>
      <c r="W2175" s="178">
        <f>IF(V2175&gt;0,INDEX(Scope_Labor_Rates!$C$6:$C$46,V2175-5),0)</f>
        <v>0</v>
      </c>
      <c r="X2175" s="178">
        <f>IF(V2175&gt;0,INDEX(Scope_Labor_Rates!$C$6:$C$46,V2175-5),0)</f>
        <v>0</v>
      </c>
      <c r="Y2175" s="180">
        <f>IF(V2175&gt;0,INDEX(Scope_Labor_Rates!$S$6:$S$46,V2175-5),0)</f>
        <v>0</v>
      </c>
      <c r="Z2175" s="180">
        <f>IF(V2175&gt;0,INDEX(Scope_Labor_Rates!$R$6:$R$46,V2175-5),1)</f>
        <v>1</v>
      </c>
      <c r="AA2175" s="231">
        <f t="shared" si="297"/>
        <v>0</v>
      </c>
      <c r="AB2175" t="str">
        <f t="shared" si="298"/>
        <v/>
      </c>
      <c r="AC2175" s="178" t="str">
        <f t="shared" si="299"/>
        <v/>
      </c>
      <c r="AD2175" s="181">
        <f t="shared" si="300"/>
        <v>0</v>
      </c>
      <c r="AE2175" s="178">
        <f>IF(V2175&gt;0,P2175*INDEX(Scope_Labor_Rates!$E$6:$E$46,V2175-5),0)</f>
        <v>0</v>
      </c>
      <c r="AF2175" s="181">
        <f>IF(V2175&gt;0,AE2175*INDEX(Scope_Labor_Rates!$D$6:$D$46,V2175-5)*AA2175,0)</f>
        <v>0</v>
      </c>
      <c r="AG2175" s="178">
        <f>IF(V2175&gt;0,P2175*INDEX(Scope_Labor_Rates!$G$6:$G$46,V2175-5),0)</f>
        <v>0</v>
      </c>
      <c r="AH2175" s="181">
        <f>IF(V2175&gt;0,AG2175*INDEX(Scope_Labor_Rates!$F$6:$F$46,V2175-5)*AA2175,0)</f>
        <v>0</v>
      </c>
      <c r="AI2175" s="178">
        <f>IF(V2175&gt;0,P2175*INDEX(Scope_Labor_Rates!$I$6:$I$46,V2175-5),0)</f>
        <v>0</v>
      </c>
      <c r="AJ2175" s="181">
        <f>IF(V2175&gt;0,AI2175*INDEX(Scope_Labor_Rates!$H$6:$H$46,V2175-5)*AA2175,0)</f>
        <v>0</v>
      </c>
      <c r="AK2175" s="178">
        <f>IF(V2175&gt;0,P2175*INDEX(Scope_Labor_Rates!$K$6:$K$46,V2175-5),0)</f>
        <v>0</v>
      </c>
      <c r="AL2175" s="181">
        <f>IF(V2175&gt;0,AK2175*INDEX(Scope_Labor_Rates!$J$6:$J$46,V2175-5)*AA2175,0)</f>
        <v>0</v>
      </c>
      <c r="AM2175" s="178">
        <f>IF(V2175&gt;0,P2175*INDEX(Scope_Labor_Rates!$M$6:$M$46,V2175-5),0)</f>
        <v>0</v>
      </c>
      <c r="AN2175" s="178">
        <f>IF(V2175&gt;0,AM2175*INDEX(Scope_Labor_Rates!$L$6:$L$46,V2175-5)*AA2175,0)</f>
        <v>0</v>
      </c>
      <c r="AO2175" s="178">
        <f>IF(V2175&gt;0,P2175*INDEX(Scope_Labor_Rates!$O$6:$O$46,V2175-5)*AA2175,0)</f>
        <v>0</v>
      </c>
      <c r="AP2175" s="181">
        <f>IF(V2175&gt;0,P2175*INDEX(Scope_Labor_Rates!$Q$6:$Q$46,V2175-5)*AA2175,0)</f>
        <v>0</v>
      </c>
      <c r="AQ2175" s="178">
        <f t="shared" si="301"/>
        <v>0</v>
      </c>
      <c r="AR2175" s="178">
        <f t="shared" si="302"/>
        <v>0</v>
      </c>
      <c r="AS2175" s="178">
        <f t="shared" si="303"/>
        <v>0</v>
      </c>
      <c r="AT2175" s="178">
        <f t="shared" si="304"/>
        <v>0</v>
      </c>
      <c r="AU2175">
        <f t="shared" si="305"/>
        <v>0</v>
      </c>
    </row>
    <row r="2176" spans="1:47">
      <c r="A2176" t="str">
        <f>IF(All_Tasks!A2176="","",All_Tasks!A2176)</f>
        <v/>
      </c>
      <c r="B2176" t="str">
        <f>IF(All_Tasks!B2176="","",All_Tasks!B2176)</f>
        <v/>
      </c>
      <c r="C2176" t="str">
        <f>IF(All_Tasks!C2176="","",All_Tasks!C2176)</f>
        <v/>
      </c>
      <c r="D2176" t="str">
        <f>IF(All_Tasks!D2176="","",All_Tasks!D2176)</f>
        <v/>
      </c>
      <c r="E2176" t="str">
        <f>IF(All_Tasks!V2176&lt;&gt;"",All_Tasks!V2176,IF(All_Tasks!E2176&lt;&gt;"",All_Tasks!E2176,""))</f>
        <v/>
      </c>
      <c r="F2176" t="str">
        <f>IF(All_Tasks!F2176="","",All_Tasks!F2176)</f>
        <v/>
      </c>
      <c r="G2176" t="str">
        <f>IF(All_Tasks!G2176="","",All_Tasks!G2176)</f>
        <v/>
      </c>
      <c r="H2176" s="231" t="str">
        <f>IF(All_Tasks!H2176="","",All_Tasks!H2176)</f>
        <v/>
      </c>
      <c r="I2176" t="str">
        <f>IF(All_Tasks!I2176="","",All_Tasks!I2176)</f>
        <v/>
      </c>
      <c r="J2176" t="str">
        <f>IF(All_Tasks!J2176="","",All_Tasks!J2176)</f>
        <v/>
      </c>
      <c r="K2176" t="str">
        <f>IF(All_Tasks!K2176="","",All_Tasks!K2176)</f>
        <v/>
      </c>
      <c r="L2176" s="231" t="str">
        <f>IF(All_Tasks!L2176="","",All_Tasks!L2176)</f>
        <v/>
      </c>
      <c r="M2176" t="str">
        <f>IF(All_Tasks!M2176="","",All_Tasks!M2176)</f>
        <v/>
      </c>
      <c r="N2176" t="str">
        <f>IF(All_Tasks!N2176="","",All_Tasks!N2176)</f>
        <v/>
      </c>
      <c r="O2176" t="str">
        <f>IF(All_Tasks!O2176="","",All_Tasks!O2176)</f>
        <v/>
      </c>
      <c r="P2176" s="181">
        <f>IF(All_Tasks!P2176="",0,All_Tasks!P2176)</f>
        <v>0</v>
      </c>
      <c r="Q2176" s="181">
        <f>IF(All_Tasks!Q2176="",0,All_Tasks!Q2176)</f>
        <v>0</v>
      </c>
      <c r="R2176" s="181">
        <f>IF(All_Tasks!R2176="",0,All_Tasks!R2176)</f>
        <v>0</v>
      </c>
      <c r="S2176" s="181" t="str">
        <f>IF(All_Tasks!S2176="","",All_Tasks!S2176)</f>
        <v/>
      </c>
      <c r="T2176" t="str">
        <f>IF(All_Tasks!T2176="","",All_Tasks!T2176)</f>
        <v/>
      </c>
      <c r="U2176" t="str">
        <f>IF(All_Tasks!U2176="","",All_Tasks!U2176)</f>
        <v/>
      </c>
      <c r="V2176">
        <f>IF(A2176="",0,IFERROR(MATCH(A2176,Scope_Labor_Rates!$A$6:$A$46,0)+5,0))</f>
        <v>0</v>
      </c>
      <c r="W2176" s="178">
        <f>IF(V2176&gt;0,INDEX(Scope_Labor_Rates!$C$6:$C$46,V2176-5),0)</f>
        <v>0</v>
      </c>
      <c r="X2176" s="178">
        <f>IF(V2176&gt;0,INDEX(Scope_Labor_Rates!$C$6:$C$46,V2176-5),0)</f>
        <v>0</v>
      </c>
      <c r="Y2176" s="180">
        <f>IF(V2176&gt;0,INDEX(Scope_Labor_Rates!$S$6:$S$46,V2176-5),0)</f>
        <v>0</v>
      </c>
      <c r="Z2176" s="180">
        <f>IF(V2176&gt;0,INDEX(Scope_Labor_Rates!$R$6:$R$46,V2176-5),1)</f>
        <v>1</v>
      </c>
      <c r="AA2176" s="231">
        <f t="shared" si="297"/>
        <v>0</v>
      </c>
      <c r="AB2176" t="str">
        <f t="shared" si="298"/>
        <v/>
      </c>
      <c r="AC2176" s="178" t="str">
        <f t="shared" si="299"/>
        <v/>
      </c>
      <c r="AD2176" s="181">
        <f t="shared" si="300"/>
        <v>0</v>
      </c>
      <c r="AE2176" s="178">
        <f>IF(V2176&gt;0,P2176*INDEX(Scope_Labor_Rates!$E$6:$E$46,V2176-5),0)</f>
        <v>0</v>
      </c>
      <c r="AF2176" s="181">
        <f>IF(V2176&gt;0,AE2176*INDEX(Scope_Labor_Rates!$D$6:$D$46,V2176-5)*AA2176,0)</f>
        <v>0</v>
      </c>
      <c r="AG2176" s="178">
        <f>IF(V2176&gt;0,P2176*INDEX(Scope_Labor_Rates!$G$6:$G$46,V2176-5),0)</f>
        <v>0</v>
      </c>
      <c r="AH2176" s="181">
        <f>IF(V2176&gt;0,AG2176*INDEX(Scope_Labor_Rates!$F$6:$F$46,V2176-5)*AA2176,0)</f>
        <v>0</v>
      </c>
      <c r="AI2176" s="178">
        <f>IF(V2176&gt;0,P2176*INDEX(Scope_Labor_Rates!$I$6:$I$46,V2176-5),0)</f>
        <v>0</v>
      </c>
      <c r="AJ2176" s="181">
        <f>IF(V2176&gt;0,AI2176*INDEX(Scope_Labor_Rates!$H$6:$H$46,V2176-5)*AA2176,0)</f>
        <v>0</v>
      </c>
      <c r="AK2176" s="178">
        <f>IF(V2176&gt;0,P2176*INDEX(Scope_Labor_Rates!$K$6:$K$46,V2176-5),0)</f>
        <v>0</v>
      </c>
      <c r="AL2176" s="181">
        <f>IF(V2176&gt;0,AK2176*INDEX(Scope_Labor_Rates!$J$6:$J$46,V2176-5)*AA2176,0)</f>
        <v>0</v>
      </c>
      <c r="AM2176" s="178">
        <f>IF(V2176&gt;0,P2176*INDEX(Scope_Labor_Rates!$M$6:$M$46,V2176-5),0)</f>
        <v>0</v>
      </c>
      <c r="AN2176" s="178">
        <f>IF(V2176&gt;0,AM2176*INDEX(Scope_Labor_Rates!$L$6:$L$46,V2176-5)*AA2176,0)</f>
        <v>0</v>
      </c>
      <c r="AO2176" s="178">
        <f>IF(V2176&gt;0,P2176*INDEX(Scope_Labor_Rates!$O$6:$O$46,V2176-5)*AA2176,0)</f>
        <v>0</v>
      </c>
      <c r="AP2176" s="181">
        <f>IF(V2176&gt;0,P2176*INDEX(Scope_Labor_Rates!$Q$6:$Q$46,V2176-5)*AA2176,0)</f>
        <v>0</v>
      </c>
      <c r="AQ2176" s="178">
        <f t="shared" si="301"/>
        <v>0</v>
      </c>
      <c r="AR2176" s="178">
        <f t="shared" si="302"/>
        <v>0</v>
      </c>
      <c r="AS2176" s="178">
        <f t="shared" si="303"/>
        <v>0</v>
      </c>
      <c r="AT2176" s="178">
        <f t="shared" si="304"/>
        <v>0</v>
      </c>
      <c r="AU2176">
        <f t="shared" si="305"/>
        <v>0</v>
      </c>
    </row>
    <row r="2177" spans="1:47">
      <c r="A2177" t="str">
        <f>IF(All_Tasks!A2177="","",All_Tasks!A2177)</f>
        <v/>
      </c>
      <c r="B2177" t="str">
        <f>IF(All_Tasks!B2177="","",All_Tasks!B2177)</f>
        <v/>
      </c>
      <c r="C2177" t="str">
        <f>IF(All_Tasks!C2177="","",All_Tasks!C2177)</f>
        <v/>
      </c>
      <c r="D2177" t="str">
        <f>IF(All_Tasks!D2177="","",All_Tasks!D2177)</f>
        <v/>
      </c>
      <c r="E2177" t="str">
        <f>IF(All_Tasks!V2177&lt;&gt;"",All_Tasks!V2177,IF(All_Tasks!E2177&lt;&gt;"",All_Tasks!E2177,""))</f>
        <v/>
      </c>
      <c r="F2177" t="str">
        <f>IF(All_Tasks!F2177="","",All_Tasks!F2177)</f>
        <v/>
      </c>
      <c r="G2177" t="str">
        <f>IF(All_Tasks!G2177="","",All_Tasks!G2177)</f>
        <v/>
      </c>
      <c r="H2177" s="231" t="str">
        <f>IF(All_Tasks!H2177="","",All_Tasks!H2177)</f>
        <v/>
      </c>
      <c r="I2177" t="str">
        <f>IF(All_Tasks!I2177="","",All_Tasks!I2177)</f>
        <v/>
      </c>
      <c r="J2177" t="str">
        <f>IF(All_Tasks!J2177="","",All_Tasks!J2177)</f>
        <v/>
      </c>
      <c r="K2177" t="str">
        <f>IF(All_Tasks!K2177="","",All_Tasks!K2177)</f>
        <v/>
      </c>
      <c r="L2177" s="231" t="str">
        <f>IF(All_Tasks!L2177="","",All_Tasks!L2177)</f>
        <v/>
      </c>
      <c r="M2177" t="str">
        <f>IF(All_Tasks!M2177="","",All_Tasks!M2177)</f>
        <v/>
      </c>
      <c r="N2177" t="str">
        <f>IF(All_Tasks!N2177="","",All_Tasks!N2177)</f>
        <v/>
      </c>
      <c r="O2177" t="str">
        <f>IF(All_Tasks!O2177="","",All_Tasks!O2177)</f>
        <v/>
      </c>
      <c r="P2177" s="181">
        <f>IF(All_Tasks!P2177="",0,All_Tasks!P2177)</f>
        <v>0</v>
      </c>
      <c r="Q2177" s="181">
        <f>IF(All_Tasks!Q2177="",0,All_Tasks!Q2177)</f>
        <v>0</v>
      </c>
      <c r="R2177" s="181">
        <f>IF(All_Tasks!R2177="",0,All_Tasks!R2177)</f>
        <v>0</v>
      </c>
      <c r="S2177" s="181" t="str">
        <f>IF(All_Tasks!S2177="","",All_Tasks!S2177)</f>
        <v/>
      </c>
      <c r="T2177" t="str">
        <f>IF(All_Tasks!T2177="","",All_Tasks!T2177)</f>
        <v/>
      </c>
      <c r="U2177" t="str">
        <f>IF(All_Tasks!U2177="","",All_Tasks!U2177)</f>
        <v/>
      </c>
      <c r="V2177">
        <f>IF(A2177="",0,IFERROR(MATCH(A2177,Scope_Labor_Rates!$A$6:$A$46,0)+5,0))</f>
        <v>0</v>
      </c>
      <c r="W2177" s="178">
        <f>IF(V2177&gt;0,INDEX(Scope_Labor_Rates!$C$6:$C$46,V2177-5),0)</f>
        <v>0</v>
      </c>
      <c r="X2177" s="178">
        <f>IF(V2177&gt;0,INDEX(Scope_Labor_Rates!$C$6:$C$46,V2177-5),0)</f>
        <v>0</v>
      </c>
      <c r="Y2177" s="180">
        <f>IF(V2177&gt;0,INDEX(Scope_Labor_Rates!$S$6:$S$46,V2177-5),0)</f>
        <v>0</v>
      </c>
      <c r="Z2177" s="180">
        <f>IF(V2177&gt;0,INDEX(Scope_Labor_Rates!$R$6:$R$46,V2177-5),1)</f>
        <v>1</v>
      </c>
      <c r="AA2177" s="231">
        <f t="shared" si="297"/>
        <v>0</v>
      </c>
      <c r="AB2177" t="str">
        <f t="shared" si="298"/>
        <v/>
      </c>
      <c r="AC2177" s="178" t="str">
        <f t="shared" si="299"/>
        <v/>
      </c>
      <c r="AD2177" s="181">
        <f t="shared" si="300"/>
        <v>0</v>
      </c>
      <c r="AE2177" s="178">
        <f>IF(V2177&gt;0,P2177*INDEX(Scope_Labor_Rates!$E$6:$E$46,V2177-5),0)</f>
        <v>0</v>
      </c>
      <c r="AF2177" s="181">
        <f>IF(V2177&gt;0,AE2177*INDEX(Scope_Labor_Rates!$D$6:$D$46,V2177-5)*AA2177,0)</f>
        <v>0</v>
      </c>
      <c r="AG2177" s="178">
        <f>IF(V2177&gt;0,P2177*INDEX(Scope_Labor_Rates!$G$6:$G$46,V2177-5),0)</f>
        <v>0</v>
      </c>
      <c r="AH2177" s="181">
        <f>IF(V2177&gt;0,AG2177*INDEX(Scope_Labor_Rates!$F$6:$F$46,V2177-5)*AA2177,0)</f>
        <v>0</v>
      </c>
      <c r="AI2177" s="178">
        <f>IF(V2177&gt;0,P2177*INDEX(Scope_Labor_Rates!$I$6:$I$46,V2177-5),0)</f>
        <v>0</v>
      </c>
      <c r="AJ2177" s="181">
        <f>IF(V2177&gt;0,AI2177*INDEX(Scope_Labor_Rates!$H$6:$H$46,V2177-5)*AA2177,0)</f>
        <v>0</v>
      </c>
      <c r="AK2177" s="178">
        <f>IF(V2177&gt;0,P2177*INDEX(Scope_Labor_Rates!$K$6:$K$46,V2177-5),0)</f>
        <v>0</v>
      </c>
      <c r="AL2177" s="181">
        <f>IF(V2177&gt;0,AK2177*INDEX(Scope_Labor_Rates!$J$6:$J$46,V2177-5)*AA2177,0)</f>
        <v>0</v>
      </c>
      <c r="AM2177" s="178">
        <f>IF(V2177&gt;0,P2177*INDEX(Scope_Labor_Rates!$M$6:$M$46,V2177-5),0)</f>
        <v>0</v>
      </c>
      <c r="AN2177" s="178">
        <f>IF(V2177&gt;0,AM2177*INDEX(Scope_Labor_Rates!$L$6:$L$46,V2177-5)*AA2177,0)</f>
        <v>0</v>
      </c>
      <c r="AO2177" s="178">
        <f>IF(V2177&gt;0,P2177*INDEX(Scope_Labor_Rates!$O$6:$O$46,V2177-5)*AA2177,0)</f>
        <v>0</v>
      </c>
      <c r="AP2177" s="181">
        <f>IF(V2177&gt;0,P2177*INDEX(Scope_Labor_Rates!$Q$6:$Q$46,V2177-5)*AA2177,0)</f>
        <v>0</v>
      </c>
      <c r="AQ2177" s="178">
        <f t="shared" si="301"/>
        <v>0</v>
      </c>
      <c r="AR2177" s="178">
        <f t="shared" si="302"/>
        <v>0</v>
      </c>
      <c r="AS2177" s="178">
        <f t="shared" si="303"/>
        <v>0</v>
      </c>
      <c r="AT2177" s="178">
        <f t="shared" si="304"/>
        <v>0</v>
      </c>
      <c r="AU2177">
        <f t="shared" si="305"/>
        <v>0</v>
      </c>
    </row>
    <row r="2178" spans="1:47">
      <c r="A2178" t="str">
        <f>IF(All_Tasks!A2178="","",All_Tasks!A2178)</f>
        <v/>
      </c>
      <c r="B2178" t="str">
        <f>IF(All_Tasks!B2178="","",All_Tasks!B2178)</f>
        <v/>
      </c>
      <c r="C2178" t="str">
        <f>IF(All_Tasks!C2178="","",All_Tasks!C2178)</f>
        <v/>
      </c>
      <c r="D2178" t="str">
        <f>IF(All_Tasks!D2178="","",All_Tasks!D2178)</f>
        <v/>
      </c>
      <c r="E2178" t="str">
        <f>IF(All_Tasks!V2178&lt;&gt;"",All_Tasks!V2178,IF(All_Tasks!E2178&lt;&gt;"",All_Tasks!E2178,""))</f>
        <v/>
      </c>
      <c r="F2178" t="str">
        <f>IF(All_Tasks!F2178="","",All_Tasks!F2178)</f>
        <v/>
      </c>
      <c r="G2178" t="str">
        <f>IF(All_Tasks!G2178="","",All_Tasks!G2178)</f>
        <v/>
      </c>
      <c r="H2178" s="231" t="str">
        <f>IF(All_Tasks!H2178="","",All_Tasks!H2178)</f>
        <v/>
      </c>
      <c r="I2178" t="str">
        <f>IF(All_Tasks!I2178="","",All_Tasks!I2178)</f>
        <v/>
      </c>
      <c r="J2178" t="str">
        <f>IF(All_Tasks!J2178="","",All_Tasks!J2178)</f>
        <v/>
      </c>
      <c r="K2178" t="str">
        <f>IF(All_Tasks!K2178="","",All_Tasks!K2178)</f>
        <v/>
      </c>
      <c r="L2178" s="231" t="str">
        <f>IF(All_Tasks!L2178="","",All_Tasks!L2178)</f>
        <v/>
      </c>
      <c r="M2178" t="str">
        <f>IF(All_Tasks!M2178="","",All_Tasks!M2178)</f>
        <v/>
      </c>
      <c r="N2178" t="str">
        <f>IF(All_Tasks!N2178="","",All_Tasks!N2178)</f>
        <v/>
      </c>
      <c r="O2178" t="str">
        <f>IF(All_Tasks!O2178="","",All_Tasks!O2178)</f>
        <v/>
      </c>
      <c r="P2178" s="181">
        <f>IF(All_Tasks!P2178="",0,All_Tasks!P2178)</f>
        <v>0</v>
      </c>
      <c r="Q2178" s="181">
        <f>IF(All_Tasks!Q2178="",0,All_Tasks!Q2178)</f>
        <v>0</v>
      </c>
      <c r="R2178" s="181">
        <f>IF(All_Tasks!R2178="",0,All_Tasks!R2178)</f>
        <v>0</v>
      </c>
      <c r="S2178" s="181" t="str">
        <f>IF(All_Tasks!S2178="","",All_Tasks!S2178)</f>
        <v/>
      </c>
      <c r="T2178" t="str">
        <f>IF(All_Tasks!T2178="","",All_Tasks!T2178)</f>
        <v/>
      </c>
      <c r="U2178" t="str">
        <f>IF(All_Tasks!U2178="","",All_Tasks!U2178)</f>
        <v/>
      </c>
      <c r="V2178">
        <f>IF(A2178="",0,IFERROR(MATCH(A2178,Scope_Labor_Rates!$A$6:$A$46,0)+5,0))</f>
        <v>0</v>
      </c>
      <c r="W2178" s="178">
        <f>IF(V2178&gt;0,INDEX(Scope_Labor_Rates!$C$6:$C$46,V2178-5),0)</f>
        <v>0</v>
      </c>
      <c r="X2178" s="178">
        <f>IF(V2178&gt;0,INDEX(Scope_Labor_Rates!$C$6:$C$46,V2178-5),0)</f>
        <v>0</v>
      </c>
      <c r="Y2178" s="180">
        <f>IF(V2178&gt;0,INDEX(Scope_Labor_Rates!$S$6:$S$46,V2178-5),0)</f>
        <v>0</v>
      </c>
      <c r="Z2178" s="180">
        <f>IF(V2178&gt;0,INDEX(Scope_Labor_Rates!$R$6:$R$46,V2178-5),1)</f>
        <v>1</v>
      </c>
      <c r="AA2178" s="231">
        <f t="shared" ref="AA2178:AA2241" si="306">IF(OR(L2178&lt;&gt;"",UPPER(S2178)="COMPLETED"),1,0)</f>
        <v>0</v>
      </c>
      <c r="AB2178" t="str">
        <f t="shared" ref="AB2178:AB2241" si="307">IF(L2178="","",L2178-WEEKDAY(L2178,3)+6)</f>
        <v/>
      </c>
      <c r="AC2178" s="178" t="str">
        <f t="shared" ref="AC2178:AC2241" si="308">IF(AB2178="","",IF(DAY(AB2178)&lt;=23,TEXT(AB2178,"MMM-yyyy"),TEXT(EOMONTH(AB2178,0)+1,"MMM-yyyy")))</f>
        <v/>
      </c>
      <c r="AD2178" s="181">
        <f t="shared" ref="AD2178:AD2241" si="309">P2178*X2178*AA2178</f>
        <v>0</v>
      </c>
      <c r="AE2178" s="178">
        <f>IF(V2178&gt;0,P2178*INDEX(Scope_Labor_Rates!$E$6:$E$46,V2178-5),0)</f>
        <v>0</v>
      </c>
      <c r="AF2178" s="181">
        <f>IF(V2178&gt;0,AE2178*INDEX(Scope_Labor_Rates!$D$6:$D$46,V2178-5)*AA2178,0)</f>
        <v>0</v>
      </c>
      <c r="AG2178" s="178">
        <f>IF(V2178&gt;0,P2178*INDEX(Scope_Labor_Rates!$G$6:$G$46,V2178-5),0)</f>
        <v>0</v>
      </c>
      <c r="AH2178" s="181">
        <f>IF(V2178&gt;0,AG2178*INDEX(Scope_Labor_Rates!$F$6:$F$46,V2178-5)*AA2178,0)</f>
        <v>0</v>
      </c>
      <c r="AI2178" s="178">
        <f>IF(V2178&gt;0,P2178*INDEX(Scope_Labor_Rates!$I$6:$I$46,V2178-5),0)</f>
        <v>0</v>
      </c>
      <c r="AJ2178" s="181">
        <f>IF(V2178&gt;0,AI2178*INDEX(Scope_Labor_Rates!$H$6:$H$46,V2178-5)*AA2178,0)</f>
        <v>0</v>
      </c>
      <c r="AK2178" s="178">
        <f>IF(V2178&gt;0,P2178*INDEX(Scope_Labor_Rates!$K$6:$K$46,V2178-5),0)</f>
        <v>0</v>
      </c>
      <c r="AL2178" s="181">
        <f>IF(V2178&gt;0,AK2178*INDEX(Scope_Labor_Rates!$J$6:$J$46,V2178-5)*AA2178,0)</f>
        <v>0</v>
      </c>
      <c r="AM2178" s="178">
        <f>IF(V2178&gt;0,P2178*INDEX(Scope_Labor_Rates!$M$6:$M$46,V2178-5),0)</f>
        <v>0</v>
      </c>
      <c r="AN2178" s="178">
        <f>IF(V2178&gt;0,AM2178*INDEX(Scope_Labor_Rates!$L$6:$L$46,V2178-5)*AA2178,0)</f>
        <v>0</v>
      </c>
      <c r="AO2178" s="178">
        <f>IF(V2178&gt;0,P2178*INDEX(Scope_Labor_Rates!$O$6:$O$46,V2178-5)*AA2178,0)</f>
        <v>0</v>
      </c>
      <c r="AP2178" s="181">
        <f>IF(V2178&gt;0,P2178*INDEX(Scope_Labor_Rates!$Q$6:$Q$46,V2178-5)*AA2178,0)</f>
        <v>0</v>
      </c>
      <c r="AQ2178" s="178">
        <f t="shared" ref="AQ2178:AQ2241" si="310">AE2178+AG2178+AI2178+AK2178+AM2178</f>
        <v>0</v>
      </c>
      <c r="AR2178" s="178">
        <f t="shared" ref="AR2178:AR2241" si="311">AF2178+AH2178+AJ2178+AL2178+AN2178</f>
        <v>0</v>
      </c>
      <c r="AS2178" s="178">
        <f t="shared" ref="AS2178:AS2241" si="312">AO2178+AP2178</f>
        <v>0</v>
      </c>
      <c r="AT2178" s="178">
        <f t="shared" ref="AT2178:AT2241" si="313">AD2178+AR2178+AS2178</f>
        <v>0</v>
      </c>
      <c r="AU2178">
        <f t="shared" ref="AU2178:AU2241" si="314">AT2178*Z2178</f>
        <v>0</v>
      </c>
    </row>
    <row r="2179" spans="1:47">
      <c r="A2179" t="str">
        <f>IF(All_Tasks!A2179="","",All_Tasks!A2179)</f>
        <v/>
      </c>
      <c r="B2179" t="str">
        <f>IF(All_Tasks!B2179="","",All_Tasks!B2179)</f>
        <v/>
      </c>
      <c r="C2179" t="str">
        <f>IF(All_Tasks!C2179="","",All_Tasks!C2179)</f>
        <v/>
      </c>
      <c r="D2179" t="str">
        <f>IF(All_Tasks!D2179="","",All_Tasks!D2179)</f>
        <v/>
      </c>
      <c r="E2179" t="str">
        <f>IF(All_Tasks!V2179&lt;&gt;"",All_Tasks!V2179,IF(All_Tasks!E2179&lt;&gt;"",All_Tasks!E2179,""))</f>
        <v/>
      </c>
      <c r="F2179" t="str">
        <f>IF(All_Tasks!F2179="","",All_Tasks!F2179)</f>
        <v/>
      </c>
      <c r="G2179" t="str">
        <f>IF(All_Tasks!G2179="","",All_Tasks!G2179)</f>
        <v/>
      </c>
      <c r="H2179" s="231" t="str">
        <f>IF(All_Tasks!H2179="","",All_Tasks!H2179)</f>
        <v/>
      </c>
      <c r="I2179" t="str">
        <f>IF(All_Tasks!I2179="","",All_Tasks!I2179)</f>
        <v/>
      </c>
      <c r="J2179" t="str">
        <f>IF(All_Tasks!J2179="","",All_Tasks!J2179)</f>
        <v/>
      </c>
      <c r="K2179" t="str">
        <f>IF(All_Tasks!K2179="","",All_Tasks!K2179)</f>
        <v/>
      </c>
      <c r="L2179" s="231" t="str">
        <f>IF(All_Tasks!L2179="","",All_Tasks!L2179)</f>
        <v/>
      </c>
      <c r="M2179" t="str">
        <f>IF(All_Tasks!M2179="","",All_Tasks!M2179)</f>
        <v/>
      </c>
      <c r="N2179" t="str">
        <f>IF(All_Tasks!N2179="","",All_Tasks!N2179)</f>
        <v/>
      </c>
      <c r="O2179" t="str">
        <f>IF(All_Tasks!O2179="","",All_Tasks!O2179)</f>
        <v/>
      </c>
      <c r="P2179" s="181">
        <f>IF(All_Tasks!P2179="",0,All_Tasks!P2179)</f>
        <v>0</v>
      </c>
      <c r="Q2179" s="181">
        <f>IF(All_Tasks!Q2179="",0,All_Tasks!Q2179)</f>
        <v>0</v>
      </c>
      <c r="R2179" s="181">
        <f>IF(All_Tasks!R2179="",0,All_Tasks!R2179)</f>
        <v>0</v>
      </c>
      <c r="S2179" s="181" t="str">
        <f>IF(All_Tasks!S2179="","",All_Tasks!S2179)</f>
        <v/>
      </c>
      <c r="T2179" t="str">
        <f>IF(All_Tasks!T2179="","",All_Tasks!T2179)</f>
        <v/>
      </c>
      <c r="U2179" t="str">
        <f>IF(All_Tasks!U2179="","",All_Tasks!U2179)</f>
        <v/>
      </c>
      <c r="V2179">
        <f>IF(A2179="",0,IFERROR(MATCH(A2179,Scope_Labor_Rates!$A$6:$A$46,0)+5,0))</f>
        <v>0</v>
      </c>
      <c r="W2179" s="178">
        <f>IF(V2179&gt;0,INDEX(Scope_Labor_Rates!$C$6:$C$46,V2179-5),0)</f>
        <v>0</v>
      </c>
      <c r="X2179" s="178">
        <f>IF(V2179&gt;0,INDEX(Scope_Labor_Rates!$C$6:$C$46,V2179-5),0)</f>
        <v>0</v>
      </c>
      <c r="Y2179" s="180">
        <f>IF(V2179&gt;0,INDEX(Scope_Labor_Rates!$S$6:$S$46,V2179-5),0)</f>
        <v>0</v>
      </c>
      <c r="Z2179" s="180">
        <f>IF(V2179&gt;0,INDEX(Scope_Labor_Rates!$R$6:$R$46,V2179-5),1)</f>
        <v>1</v>
      </c>
      <c r="AA2179" s="231">
        <f t="shared" si="306"/>
        <v>0</v>
      </c>
      <c r="AB2179" t="str">
        <f t="shared" si="307"/>
        <v/>
      </c>
      <c r="AC2179" s="178" t="str">
        <f t="shared" si="308"/>
        <v/>
      </c>
      <c r="AD2179" s="181">
        <f t="shared" si="309"/>
        <v>0</v>
      </c>
      <c r="AE2179" s="178">
        <f>IF(V2179&gt;0,P2179*INDEX(Scope_Labor_Rates!$E$6:$E$46,V2179-5),0)</f>
        <v>0</v>
      </c>
      <c r="AF2179" s="181">
        <f>IF(V2179&gt;0,AE2179*INDEX(Scope_Labor_Rates!$D$6:$D$46,V2179-5)*AA2179,0)</f>
        <v>0</v>
      </c>
      <c r="AG2179" s="178">
        <f>IF(V2179&gt;0,P2179*INDEX(Scope_Labor_Rates!$G$6:$G$46,V2179-5),0)</f>
        <v>0</v>
      </c>
      <c r="AH2179" s="181">
        <f>IF(V2179&gt;0,AG2179*INDEX(Scope_Labor_Rates!$F$6:$F$46,V2179-5)*AA2179,0)</f>
        <v>0</v>
      </c>
      <c r="AI2179" s="178">
        <f>IF(V2179&gt;0,P2179*INDEX(Scope_Labor_Rates!$I$6:$I$46,V2179-5),0)</f>
        <v>0</v>
      </c>
      <c r="AJ2179" s="181">
        <f>IF(V2179&gt;0,AI2179*INDEX(Scope_Labor_Rates!$H$6:$H$46,V2179-5)*AA2179,0)</f>
        <v>0</v>
      </c>
      <c r="AK2179" s="178">
        <f>IF(V2179&gt;0,P2179*INDEX(Scope_Labor_Rates!$K$6:$K$46,V2179-5),0)</f>
        <v>0</v>
      </c>
      <c r="AL2179" s="181">
        <f>IF(V2179&gt;0,AK2179*INDEX(Scope_Labor_Rates!$J$6:$J$46,V2179-5)*AA2179,0)</f>
        <v>0</v>
      </c>
      <c r="AM2179" s="178">
        <f>IF(V2179&gt;0,P2179*INDEX(Scope_Labor_Rates!$M$6:$M$46,V2179-5),0)</f>
        <v>0</v>
      </c>
      <c r="AN2179" s="178">
        <f>IF(V2179&gt;0,AM2179*INDEX(Scope_Labor_Rates!$L$6:$L$46,V2179-5)*AA2179,0)</f>
        <v>0</v>
      </c>
      <c r="AO2179" s="178">
        <f>IF(V2179&gt;0,P2179*INDEX(Scope_Labor_Rates!$O$6:$O$46,V2179-5)*AA2179,0)</f>
        <v>0</v>
      </c>
      <c r="AP2179" s="181">
        <f>IF(V2179&gt;0,P2179*INDEX(Scope_Labor_Rates!$Q$6:$Q$46,V2179-5)*AA2179,0)</f>
        <v>0</v>
      </c>
      <c r="AQ2179" s="178">
        <f t="shared" si="310"/>
        <v>0</v>
      </c>
      <c r="AR2179" s="178">
        <f t="shared" si="311"/>
        <v>0</v>
      </c>
      <c r="AS2179" s="178">
        <f t="shared" si="312"/>
        <v>0</v>
      </c>
      <c r="AT2179" s="178">
        <f t="shared" si="313"/>
        <v>0</v>
      </c>
      <c r="AU2179">
        <f t="shared" si="314"/>
        <v>0</v>
      </c>
    </row>
    <row r="2180" spans="1:47">
      <c r="A2180" t="str">
        <f>IF(All_Tasks!A2180="","",All_Tasks!A2180)</f>
        <v/>
      </c>
      <c r="B2180" t="str">
        <f>IF(All_Tasks!B2180="","",All_Tasks!B2180)</f>
        <v/>
      </c>
      <c r="C2180" t="str">
        <f>IF(All_Tasks!C2180="","",All_Tasks!C2180)</f>
        <v/>
      </c>
      <c r="D2180" t="str">
        <f>IF(All_Tasks!D2180="","",All_Tasks!D2180)</f>
        <v/>
      </c>
      <c r="E2180" t="str">
        <f>IF(All_Tasks!V2180&lt;&gt;"",All_Tasks!V2180,IF(All_Tasks!E2180&lt;&gt;"",All_Tasks!E2180,""))</f>
        <v/>
      </c>
      <c r="F2180" t="str">
        <f>IF(All_Tasks!F2180="","",All_Tasks!F2180)</f>
        <v/>
      </c>
      <c r="G2180" t="str">
        <f>IF(All_Tasks!G2180="","",All_Tasks!G2180)</f>
        <v/>
      </c>
      <c r="H2180" s="231" t="str">
        <f>IF(All_Tasks!H2180="","",All_Tasks!H2180)</f>
        <v/>
      </c>
      <c r="I2180" t="str">
        <f>IF(All_Tasks!I2180="","",All_Tasks!I2180)</f>
        <v/>
      </c>
      <c r="J2180" t="str">
        <f>IF(All_Tasks!J2180="","",All_Tasks!J2180)</f>
        <v/>
      </c>
      <c r="K2180" t="str">
        <f>IF(All_Tasks!K2180="","",All_Tasks!K2180)</f>
        <v/>
      </c>
      <c r="L2180" s="231" t="str">
        <f>IF(All_Tasks!L2180="","",All_Tasks!L2180)</f>
        <v/>
      </c>
      <c r="M2180" t="str">
        <f>IF(All_Tasks!M2180="","",All_Tasks!M2180)</f>
        <v/>
      </c>
      <c r="N2180" t="str">
        <f>IF(All_Tasks!N2180="","",All_Tasks!N2180)</f>
        <v/>
      </c>
      <c r="O2180" t="str">
        <f>IF(All_Tasks!O2180="","",All_Tasks!O2180)</f>
        <v/>
      </c>
      <c r="P2180" s="181">
        <f>IF(All_Tasks!P2180="",0,All_Tasks!P2180)</f>
        <v>0</v>
      </c>
      <c r="Q2180" s="181">
        <f>IF(All_Tasks!Q2180="",0,All_Tasks!Q2180)</f>
        <v>0</v>
      </c>
      <c r="R2180" s="181">
        <f>IF(All_Tasks!R2180="",0,All_Tasks!R2180)</f>
        <v>0</v>
      </c>
      <c r="S2180" s="181" t="str">
        <f>IF(All_Tasks!S2180="","",All_Tasks!S2180)</f>
        <v/>
      </c>
      <c r="T2180" t="str">
        <f>IF(All_Tasks!T2180="","",All_Tasks!T2180)</f>
        <v/>
      </c>
      <c r="U2180" t="str">
        <f>IF(All_Tasks!U2180="","",All_Tasks!U2180)</f>
        <v/>
      </c>
      <c r="V2180">
        <f>IF(A2180="",0,IFERROR(MATCH(A2180,Scope_Labor_Rates!$A$6:$A$46,0)+5,0))</f>
        <v>0</v>
      </c>
      <c r="W2180" s="178">
        <f>IF(V2180&gt;0,INDEX(Scope_Labor_Rates!$C$6:$C$46,V2180-5),0)</f>
        <v>0</v>
      </c>
      <c r="X2180" s="178">
        <f>IF(V2180&gt;0,INDEX(Scope_Labor_Rates!$C$6:$C$46,V2180-5),0)</f>
        <v>0</v>
      </c>
      <c r="Y2180" s="180">
        <f>IF(V2180&gt;0,INDEX(Scope_Labor_Rates!$S$6:$S$46,V2180-5),0)</f>
        <v>0</v>
      </c>
      <c r="Z2180" s="180">
        <f>IF(V2180&gt;0,INDEX(Scope_Labor_Rates!$R$6:$R$46,V2180-5),1)</f>
        <v>1</v>
      </c>
      <c r="AA2180" s="231">
        <f t="shared" si="306"/>
        <v>0</v>
      </c>
      <c r="AB2180" t="str">
        <f t="shared" si="307"/>
        <v/>
      </c>
      <c r="AC2180" s="178" t="str">
        <f t="shared" si="308"/>
        <v/>
      </c>
      <c r="AD2180" s="181">
        <f t="shared" si="309"/>
        <v>0</v>
      </c>
      <c r="AE2180" s="178">
        <f>IF(V2180&gt;0,P2180*INDEX(Scope_Labor_Rates!$E$6:$E$46,V2180-5),0)</f>
        <v>0</v>
      </c>
      <c r="AF2180" s="181">
        <f>IF(V2180&gt;0,AE2180*INDEX(Scope_Labor_Rates!$D$6:$D$46,V2180-5)*AA2180,0)</f>
        <v>0</v>
      </c>
      <c r="AG2180" s="178">
        <f>IF(V2180&gt;0,P2180*INDEX(Scope_Labor_Rates!$G$6:$G$46,V2180-5),0)</f>
        <v>0</v>
      </c>
      <c r="AH2180" s="181">
        <f>IF(V2180&gt;0,AG2180*INDEX(Scope_Labor_Rates!$F$6:$F$46,V2180-5)*AA2180,0)</f>
        <v>0</v>
      </c>
      <c r="AI2180" s="178">
        <f>IF(V2180&gt;0,P2180*INDEX(Scope_Labor_Rates!$I$6:$I$46,V2180-5),0)</f>
        <v>0</v>
      </c>
      <c r="AJ2180" s="181">
        <f>IF(V2180&gt;0,AI2180*INDEX(Scope_Labor_Rates!$H$6:$H$46,V2180-5)*AA2180,0)</f>
        <v>0</v>
      </c>
      <c r="AK2180" s="178">
        <f>IF(V2180&gt;0,P2180*INDEX(Scope_Labor_Rates!$K$6:$K$46,V2180-5),0)</f>
        <v>0</v>
      </c>
      <c r="AL2180" s="181">
        <f>IF(V2180&gt;0,AK2180*INDEX(Scope_Labor_Rates!$J$6:$J$46,V2180-5)*AA2180,0)</f>
        <v>0</v>
      </c>
      <c r="AM2180" s="178">
        <f>IF(V2180&gt;0,P2180*INDEX(Scope_Labor_Rates!$M$6:$M$46,V2180-5),0)</f>
        <v>0</v>
      </c>
      <c r="AN2180" s="178">
        <f>IF(V2180&gt;0,AM2180*INDEX(Scope_Labor_Rates!$L$6:$L$46,V2180-5)*AA2180,0)</f>
        <v>0</v>
      </c>
      <c r="AO2180" s="178">
        <f>IF(V2180&gt;0,P2180*INDEX(Scope_Labor_Rates!$O$6:$O$46,V2180-5)*AA2180,0)</f>
        <v>0</v>
      </c>
      <c r="AP2180" s="181">
        <f>IF(V2180&gt;0,P2180*INDEX(Scope_Labor_Rates!$Q$6:$Q$46,V2180-5)*AA2180,0)</f>
        <v>0</v>
      </c>
      <c r="AQ2180" s="178">
        <f t="shared" si="310"/>
        <v>0</v>
      </c>
      <c r="AR2180" s="178">
        <f t="shared" si="311"/>
        <v>0</v>
      </c>
      <c r="AS2180" s="178">
        <f t="shared" si="312"/>
        <v>0</v>
      </c>
      <c r="AT2180" s="178">
        <f t="shared" si="313"/>
        <v>0</v>
      </c>
      <c r="AU2180">
        <f t="shared" si="314"/>
        <v>0</v>
      </c>
    </row>
    <row r="2181" spans="1:47">
      <c r="A2181" t="str">
        <f>IF(All_Tasks!A2181="","",All_Tasks!A2181)</f>
        <v/>
      </c>
      <c r="B2181" t="str">
        <f>IF(All_Tasks!B2181="","",All_Tasks!B2181)</f>
        <v/>
      </c>
      <c r="C2181" t="str">
        <f>IF(All_Tasks!C2181="","",All_Tasks!C2181)</f>
        <v/>
      </c>
      <c r="D2181" t="str">
        <f>IF(All_Tasks!D2181="","",All_Tasks!D2181)</f>
        <v/>
      </c>
      <c r="E2181" t="str">
        <f>IF(All_Tasks!V2181&lt;&gt;"",All_Tasks!V2181,IF(All_Tasks!E2181&lt;&gt;"",All_Tasks!E2181,""))</f>
        <v/>
      </c>
      <c r="F2181" t="str">
        <f>IF(All_Tasks!F2181="","",All_Tasks!F2181)</f>
        <v/>
      </c>
      <c r="G2181" t="str">
        <f>IF(All_Tasks!G2181="","",All_Tasks!G2181)</f>
        <v/>
      </c>
      <c r="H2181" s="231" t="str">
        <f>IF(All_Tasks!H2181="","",All_Tasks!H2181)</f>
        <v/>
      </c>
      <c r="I2181" t="str">
        <f>IF(All_Tasks!I2181="","",All_Tasks!I2181)</f>
        <v/>
      </c>
      <c r="J2181" t="str">
        <f>IF(All_Tasks!J2181="","",All_Tasks!J2181)</f>
        <v/>
      </c>
      <c r="K2181" t="str">
        <f>IF(All_Tasks!K2181="","",All_Tasks!K2181)</f>
        <v/>
      </c>
      <c r="L2181" s="231" t="str">
        <f>IF(All_Tasks!L2181="","",All_Tasks!L2181)</f>
        <v/>
      </c>
      <c r="M2181" t="str">
        <f>IF(All_Tasks!M2181="","",All_Tasks!M2181)</f>
        <v/>
      </c>
      <c r="N2181" t="str">
        <f>IF(All_Tasks!N2181="","",All_Tasks!N2181)</f>
        <v/>
      </c>
      <c r="O2181" t="str">
        <f>IF(All_Tasks!O2181="","",All_Tasks!O2181)</f>
        <v/>
      </c>
      <c r="P2181" s="181">
        <f>IF(All_Tasks!P2181="",0,All_Tasks!P2181)</f>
        <v>0</v>
      </c>
      <c r="Q2181" s="181">
        <f>IF(All_Tasks!Q2181="",0,All_Tasks!Q2181)</f>
        <v>0</v>
      </c>
      <c r="R2181" s="181">
        <f>IF(All_Tasks!R2181="",0,All_Tasks!R2181)</f>
        <v>0</v>
      </c>
      <c r="S2181" s="181" t="str">
        <f>IF(All_Tasks!S2181="","",All_Tasks!S2181)</f>
        <v/>
      </c>
      <c r="T2181" t="str">
        <f>IF(All_Tasks!T2181="","",All_Tasks!T2181)</f>
        <v/>
      </c>
      <c r="U2181" t="str">
        <f>IF(All_Tasks!U2181="","",All_Tasks!U2181)</f>
        <v/>
      </c>
      <c r="V2181">
        <f>IF(A2181="",0,IFERROR(MATCH(A2181,Scope_Labor_Rates!$A$6:$A$46,0)+5,0))</f>
        <v>0</v>
      </c>
      <c r="W2181" s="178">
        <f>IF(V2181&gt;0,INDEX(Scope_Labor_Rates!$C$6:$C$46,V2181-5),0)</f>
        <v>0</v>
      </c>
      <c r="X2181" s="178">
        <f>IF(V2181&gt;0,INDEX(Scope_Labor_Rates!$C$6:$C$46,V2181-5),0)</f>
        <v>0</v>
      </c>
      <c r="Y2181" s="180">
        <f>IF(V2181&gt;0,INDEX(Scope_Labor_Rates!$S$6:$S$46,V2181-5),0)</f>
        <v>0</v>
      </c>
      <c r="Z2181" s="180">
        <f>IF(V2181&gt;0,INDEX(Scope_Labor_Rates!$R$6:$R$46,V2181-5),1)</f>
        <v>1</v>
      </c>
      <c r="AA2181" s="231">
        <f t="shared" si="306"/>
        <v>0</v>
      </c>
      <c r="AB2181" t="str">
        <f t="shared" si="307"/>
        <v/>
      </c>
      <c r="AC2181" s="178" t="str">
        <f t="shared" si="308"/>
        <v/>
      </c>
      <c r="AD2181" s="181">
        <f t="shared" si="309"/>
        <v>0</v>
      </c>
      <c r="AE2181" s="178">
        <f>IF(V2181&gt;0,P2181*INDEX(Scope_Labor_Rates!$E$6:$E$46,V2181-5),0)</f>
        <v>0</v>
      </c>
      <c r="AF2181" s="181">
        <f>IF(V2181&gt;0,AE2181*INDEX(Scope_Labor_Rates!$D$6:$D$46,V2181-5)*AA2181,0)</f>
        <v>0</v>
      </c>
      <c r="AG2181" s="178">
        <f>IF(V2181&gt;0,P2181*INDEX(Scope_Labor_Rates!$G$6:$G$46,V2181-5),0)</f>
        <v>0</v>
      </c>
      <c r="AH2181" s="181">
        <f>IF(V2181&gt;0,AG2181*INDEX(Scope_Labor_Rates!$F$6:$F$46,V2181-5)*AA2181,0)</f>
        <v>0</v>
      </c>
      <c r="AI2181" s="178">
        <f>IF(V2181&gt;0,P2181*INDEX(Scope_Labor_Rates!$I$6:$I$46,V2181-5),0)</f>
        <v>0</v>
      </c>
      <c r="AJ2181" s="181">
        <f>IF(V2181&gt;0,AI2181*INDEX(Scope_Labor_Rates!$H$6:$H$46,V2181-5)*AA2181,0)</f>
        <v>0</v>
      </c>
      <c r="AK2181" s="178">
        <f>IF(V2181&gt;0,P2181*INDEX(Scope_Labor_Rates!$K$6:$K$46,V2181-5),0)</f>
        <v>0</v>
      </c>
      <c r="AL2181" s="181">
        <f>IF(V2181&gt;0,AK2181*INDEX(Scope_Labor_Rates!$J$6:$J$46,V2181-5)*AA2181,0)</f>
        <v>0</v>
      </c>
      <c r="AM2181" s="178">
        <f>IF(V2181&gt;0,P2181*INDEX(Scope_Labor_Rates!$M$6:$M$46,V2181-5),0)</f>
        <v>0</v>
      </c>
      <c r="AN2181" s="178">
        <f>IF(V2181&gt;0,AM2181*INDEX(Scope_Labor_Rates!$L$6:$L$46,V2181-5)*AA2181,0)</f>
        <v>0</v>
      </c>
      <c r="AO2181" s="178">
        <f>IF(V2181&gt;0,P2181*INDEX(Scope_Labor_Rates!$O$6:$O$46,V2181-5)*AA2181,0)</f>
        <v>0</v>
      </c>
      <c r="AP2181" s="181">
        <f>IF(V2181&gt;0,P2181*INDEX(Scope_Labor_Rates!$Q$6:$Q$46,V2181-5)*AA2181,0)</f>
        <v>0</v>
      </c>
      <c r="AQ2181" s="178">
        <f t="shared" si="310"/>
        <v>0</v>
      </c>
      <c r="AR2181" s="178">
        <f t="shared" si="311"/>
        <v>0</v>
      </c>
      <c r="AS2181" s="178">
        <f t="shared" si="312"/>
        <v>0</v>
      </c>
      <c r="AT2181" s="178">
        <f t="shared" si="313"/>
        <v>0</v>
      </c>
      <c r="AU2181">
        <f t="shared" si="314"/>
        <v>0</v>
      </c>
    </row>
    <row r="2182" spans="1:47">
      <c r="A2182" t="str">
        <f>IF(All_Tasks!A2182="","",All_Tasks!A2182)</f>
        <v/>
      </c>
      <c r="B2182" t="str">
        <f>IF(All_Tasks!B2182="","",All_Tasks!B2182)</f>
        <v/>
      </c>
      <c r="C2182" t="str">
        <f>IF(All_Tasks!C2182="","",All_Tasks!C2182)</f>
        <v/>
      </c>
      <c r="D2182" t="str">
        <f>IF(All_Tasks!D2182="","",All_Tasks!D2182)</f>
        <v/>
      </c>
      <c r="E2182" t="str">
        <f>IF(All_Tasks!V2182&lt;&gt;"",All_Tasks!V2182,IF(All_Tasks!E2182&lt;&gt;"",All_Tasks!E2182,""))</f>
        <v/>
      </c>
      <c r="F2182" t="str">
        <f>IF(All_Tasks!F2182="","",All_Tasks!F2182)</f>
        <v/>
      </c>
      <c r="G2182" t="str">
        <f>IF(All_Tasks!G2182="","",All_Tasks!G2182)</f>
        <v/>
      </c>
      <c r="H2182" s="231" t="str">
        <f>IF(All_Tasks!H2182="","",All_Tasks!H2182)</f>
        <v/>
      </c>
      <c r="I2182" t="str">
        <f>IF(All_Tasks!I2182="","",All_Tasks!I2182)</f>
        <v/>
      </c>
      <c r="J2182" t="str">
        <f>IF(All_Tasks!J2182="","",All_Tasks!J2182)</f>
        <v/>
      </c>
      <c r="K2182" t="str">
        <f>IF(All_Tasks!K2182="","",All_Tasks!K2182)</f>
        <v/>
      </c>
      <c r="L2182" s="231" t="str">
        <f>IF(All_Tasks!L2182="","",All_Tasks!L2182)</f>
        <v/>
      </c>
      <c r="M2182" t="str">
        <f>IF(All_Tasks!M2182="","",All_Tasks!M2182)</f>
        <v/>
      </c>
      <c r="N2182" t="str">
        <f>IF(All_Tasks!N2182="","",All_Tasks!N2182)</f>
        <v/>
      </c>
      <c r="O2182" t="str">
        <f>IF(All_Tasks!O2182="","",All_Tasks!O2182)</f>
        <v/>
      </c>
      <c r="P2182" s="181">
        <f>IF(All_Tasks!P2182="",0,All_Tasks!P2182)</f>
        <v>0</v>
      </c>
      <c r="Q2182" s="181">
        <f>IF(All_Tasks!Q2182="",0,All_Tasks!Q2182)</f>
        <v>0</v>
      </c>
      <c r="R2182" s="181">
        <f>IF(All_Tasks!R2182="",0,All_Tasks!R2182)</f>
        <v>0</v>
      </c>
      <c r="S2182" s="181" t="str">
        <f>IF(All_Tasks!S2182="","",All_Tasks!S2182)</f>
        <v/>
      </c>
      <c r="T2182" t="str">
        <f>IF(All_Tasks!T2182="","",All_Tasks!T2182)</f>
        <v/>
      </c>
      <c r="U2182" t="str">
        <f>IF(All_Tasks!U2182="","",All_Tasks!U2182)</f>
        <v/>
      </c>
      <c r="V2182">
        <f>IF(A2182="",0,IFERROR(MATCH(A2182,Scope_Labor_Rates!$A$6:$A$46,0)+5,0))</f>
        <v>0</v>
      </c>
      <c r="W2182" s="178">
        <f>IF(V2182&gt;0,INDEX(Scope_Labor_Rates!$C$6:$C$46,V2182-5),0)</f>
        <v>0</v>
      </c>
      <c r="X2182" s="178">
        <f>IF(V2182&gt;0,INDEX(Scope_Labor_Rates!$C$6:$C$46,V2182-5),0)</f>
        <v>0</v>
      </c>
      <c r="Y2182" s="180">
        <f>IF(V2182&gt;0,INDEX(Scope_Labor_Rates!$S$6:$S$46,V2182-5),0)</f>
        <v>0</v>
      </c>
      <c r="Z2182" s="180">
        <f>IF(V2182&gt;0,INDEX(Scope_Labor_Rates!$R$6:$R$46,V2182-5),1)</f>
        <v>1</v>
      </c>
      <c r="AA2182" s="231">
        <f t="shared" si="306"/>
        <v>0</v>
      </c>
      <c r="AB2182" t="str">
        <f t="shared" si="307"/>
        <v/>
      </c>
      <c r="AC2182" s="178" t="str">
        <f t="shared" si="308"/>
        <v/>
      </c>
      <c r="AD2182" s="181">
        <f t="shared" si="309"/>
        <v>0</v>
      </c>
      <c r="AE2182" s="178">
        <f>IF(V2182&gt;0,P2182*INDEX(Scope_Labor_Rates!$E$6:$E$46,V2182-5),0)</f>
        <v>0</v>
      </c>
      <c r="AF2182" s="181">
        <f>IF(V2182&gt;0,AE2182*INDEX(Scope_Labor_Rates!$D$6:$D$46,V2182-5)*AA2182,0)</f>
        <v>0</v>
      </c>
      <c r="AG2182" s="178">
        <f>IF(V2182&gt;0,P2182*INDEX(Scope_Labor_Rates!$G$6:$G$46,V2182-5),0)</f>
        <v>0</v>
      </c>
      <c r="AH2182" s="181">
        <f>IF(V2182&gt;0,AG2182*INDEX(Scope_Labor_Rates!$F$6:$F$46,V2182-5)*AA2182,0)</f>
        <v>0</v>
      </c>
      <c r="AI2182" s="178">
        <f>IF(V2182&gt;0,P2182*INDEX(Scope_Labor_Rates!$I$6:$I$46,V2182-5),0)</f>
        <v>0</v>
      </c>
      <c r="AJ2182" s="181">
        <f>IF(V2182&gt;0,AI2182*INDEX(Scope_Labor_Rates!$H$6:$H$46,V2182-5)*AA2182,0)</f>
        <v>0</v>
      </c>
      <c r="AK2182" s="178">
        <f>IF(V2182&gt;0,P2182*INDEX(Scope_Labor_Rates!$K$6:$K$46,V2182-5),0)</f>
        <v>0</v>
      </c>
      <c r="AL2182" s="181">
        <f>IF(V2182&gt;0,AK2182*INDEX(Scope_Labor_Rates!$J$6:$J$46,V2182-5)*AA2182,0)</f>
        <v>0</v>
      </c>
      <c r="AM2182" s="178">
        <f>IF(V2182&gt;0,P2182*INDEX(Scope_Labor_Rates!$M$6:$M$46,V2182-5),0)</f>
        <v>0</v>
      </c>
      <c r="AN2182" s="178">
        <f>IF(V2182&gt;0,AM2182*INDEX(Scope_Labor_Rates!$L$6:$L$46,V2182-5)*AA2182,0)</f>
        <v>0</v>
      </c>
      <c r="AO2182" s="178">
        <f>IF(V2182&gt;0,P2182*INDEX(Scope_Labor_Rates!$O$6:$O$46,V2182-5)*AA2182,0)</f>
        <v>0</v>
      </c>
      <c r="AP2182" s="181">
        <f>IF(V2182&gt;0,P2182*INDEX(Scope_Labor_Rates!$Q$6:$Q$46,V2182-5)*AA2182,0)</f>
        <v>0</v>
      </c>
      <c r="AQ2182" s="178">
        <f t="shared" si="310"/>
        <v>0</v>
      </c>
      <c r="AR2182" s="178">
        <f t="shared" si="311"/>
        <v>0</v>
      </c>
      <c r="AS2182" s="178">
        <f t="shared" si="312"/>
        <v>0</v>
      </c>
      <c r="AT2182" s="178">
        <f t="shared" si="313"/>
        <v>0</v>
      </c>
      <c r="AU2182">
        <f t="shared" si="314"/>
        <v>0</v>
      </c>
    </row>
    <row r="2183" spans="1:47">
      <c r="A2183" t="str">
        <f>IF(All_Tasks!A2183="","",All_Tasks!A2183)</f>
        <v/>
      </c>
      <c r="B2183" t="str">
        <f>IF(All_Tasks!B2183="","",All_Tasks!B2183)</f>
        <v/>
      </c>
      <c r="C2183" t="str">
        <f>IF(All_Tasks!C2183="","",All_Tasks!C2183)</f>
        <v/>
      </c>
      <c r="D2183" t="str">
        <f>IF(All_Tasks!D2183="","",All_Tasks!D2183)</f>
        <v/>
      </c>
      <c r="E2183" t="str">
        <f>IF(All_Tasks!V2183&lt;&gt;"",All_Tasks!V2183,IF(All_Tasks!E2183&lt;&gt;"",All_Tasks!E2183,""))</f>
        <v/>
      </c>
      <c r="F2183" t="str">
        <f>IF(All_Tasks!F2183="","",All_Tasks!F2183)</f>
        <v/>
      </c>
      <c r="G2183" t="str">
        <f>IF(All_Tasks!G2183="","",All_Tasks!G2183)</f>
        <v/>
      </c>
      <c r="H2183" s="231" t="str">
        <f>IF(All_Tasks!H2183="","",All_Tasks!H2183)</f>
        <v/>
      </c>
      <c r="I2183" t="str">
        <f>IF(All_Tasks!I2183="","",All_Tasks!I2183)</f>
        <v/>
      </c>
      <c r="J2183" t="str">
        <f>IF(All_Tasks!J2183="","",All_Tasks!J2183)</f>
        <v/>
      </c>
      <c r="K2183" t="str">
        <f>IF(All_Tasks!K2183="","",All_Tasks!K2183)</f>
        <v/>
      </c>
      <c r="L2183" s="231" t="str">
        <f>IF(All_Tasks!L2183="","",All_Tasks!L2183)</f>
        <v/>
      </c>
      <c r="M2183" t="str">
        <f>IF(All_Tasks!M2183="","",All_Tasks!M2183)</f>
        <v/>
      </c>
      <c r="N2183" t="str">
        <f>IF(All_Tasks!N2183="","",All_Tasks!N2183)</f>
        <v/>
      </c>
      <c r="O2183" t="str">
        <f>IF(All_Tasks!O2183="","",All_Tasks!O2183)</f>
        <v/>
      </c>
      <c r="P2183" s="181">
        <f>IF(All_Tasks!P2183="",0,All_Tasks!P2183)</f>
        <v>0</v>
      </c>
      <c r="Q2183" s="181">
        <f>IF(All_Tasks!Q2183="",0,All_Tasks!Q2183)</f>
        <v>0</v>
      </c>
      <c r="R2183" s="181">
        <f>IF(All_Tasks!R2183="",0,All_Tasks!R2183)</f>
        <v>0</v>
      </c>
      <c r="S2183" s="181" t="str">
        <f>IF(All_Tasks!S2183="","",All_Tasks!S2183)</f>
        <v/>
      </c>
      <c r="T2183" t="str">
        <f>IF(All_Tasks!T2183="","",All_Tasks!T2183)</f>
        <v/>
      </c>
      <c r="U2183" t="str">
        <f>IF(All_Tasks!U2183="","",All_Tasks!U2183)</f>
        <v/>
      </c>
      <c r="V2183">
        <f>IF(A2183="",0,IFERROR(MATCH(A2183,Scope_Labor_Rates!$A$6:$A$46,0)+5,0))</f>
        <v>0</v>
      </c>
      <c r="W2183" s="178">
        <f>IF(V2183&gt;0,INDEX(Scope_Labor_Rates!$C$6:$C$46,V2183-5),0)</f>
        <v>0</v>
      </c>
      <c r="X2183" s="178">
        <f>IF(V2183&gt;0,INDEX(Scope_Labor_Rates!$C$6:$C$46,V2183-5),0)</f>
        <v>0</v>
      </c>
      <c r="Y2183" s="180">
        <f>IF(V2183&gt;0,INDEX(Scope_Labor_Rates!$S$6:$S$46,V2183-5),0)</f>
        <v>0</v>
      </c>
      <c r="Z2183" s="180">
        <f>IF(V2183&gt;0,INDEX(Scope_Labor_Rates!$R$6:$R$46,V2183-5),1)</f>
        <v>1</v>
      </c>
      <c r="AA2183" s="231">
        <f t="shared" si="306"/>
        <v>0</v>
      </c>
      <c r="AB2183" t="str">
        <f t="shared" si="307"/>
        <v/>
      </c>
      <c r="AC2183" s="178" t="str">
        <f t="shared" si="308"/>
        <v/>
      </c>
      <c r="AD2183" s="181">
        <f t="shared" si="309"/>
        <v>0</v>
      </c>
      <c r="AE2183" s="178">
        <f>IF(V2183&gt;0,P2183*INDEX(Scope_Labor_Rates!$E$6:$E$46,V2183-5),0)</f>
        <v>0</v>
      </c>
      <c r="AF2183" s="181">
        <f>IF(V2183&gt;0,AE2183*INDEX(Scope_Labor_Rates!$D$6:$D$46,V2183-5)*AA2183,0)</f>
        <v>0</v>
      </c>
      <c r="AG2183" s="178">
        <f>IF(V2183&gt;0,P2183*INDEX(Scope_Labor_Rates!$G$6:$G$46,V2183-5),0)</f>
        <v>0</v>
      </c>
      <c r="AH2183" s="181">
        <f>IF(V2183&gt;0,AG2183*INDEX(Scope_Labor_Rates!$F$6:$F$46,V2183-5)*AA2183,0)</f>
        <v>0</v>
      </c>
      <c r="AI2183" s="178">
        <f>IF(V2183&gt;0,P2183*INDEX(Scope_Labor_Rates!$I$6:$I$46,V2183-5),0)</f>
        <v>0</v>
      </c>
      <c r="AJ2183" s="181">
        <f>IF(V2183&gt;0,AI2183*INDEX(Scope_Labor_Rates!$H$6:$H$46,V2183-5)*AA2183,0)</f>
        <v>0</v>
      </c>
      <c r="AK2183" s="178">
        <f>IF(V2183&gt;0,P2183*INDEX(Scope_Labor_Rates!$K$6:$K$46,V2183-5),0)</f>
        <v>0</v>
      </c>
      <c r="AL2183" s="181">
        <f>IF(V2183&gt;0,AK2183*INDEX(Scope_Labor_Rates!$J$6:$J$46,V2183-5)*AA2183,0)</f>
        <v>0</v>
      </c>
      <c r="AM2183" s="178">
        <f>IF(V2183&gt;0,P2183*INDEX(Scope_Labor_Rates!$M$6:$M$46,V2183-5),0)</f>
        <v>0</v>
      </c>
      <c r="AN2183" s="178">
        <f>IF(V2183&gt;0,AM2183*INDEX(Scope_Labor_Rates!$L$6:$L$46,V2183-5)*AA2183,0)</f>
        <v>0</v>
      </c>
      <c r="AO2183" s="178">
        <f>IF(V2183&gt;0,P2183*INDEX(Scope_Labor_Rates!$O$6:$O$46,V2183-5)*AA2183,0)</f>
        <v>0</v>
      </c>
      <c r="AP2183" s="181">
        <f>IF(V2183&gt;0,P2183*INDEX(Scope_Labor_Rates!$Q$6:$Q$46,V2183-5)*AA2183,0)</f>
        <v>0</v>
      </c>
      <c r="AQ2183" s="178">
        <f t="shared" si="310"/>
        <v>0</v>
      </c>
      <c r="AR2183" s="178">
        <f t="shared" si="311"/>
        <v>0</v>
      </c>
      <c r="AS2183" s="178">
        <f t="shared" si="312"/>
        <v>0</v>
      </c>
      <c r="AT2183" s="178">
        <f t="shared" si="313"/>
        <v>0</v>
      </c>
      <c r="AU2183">
        <f t="shared" si="314"/>
        <v>0</v>
      </c>
    </row>
    <row r="2184" spans="1:47">
      <c r="A2184" t="str">
        <f>IF(All_Tasks!A2184="","",All_Tasks!A2184)</f>
        <v/>
      </c>
      <c r="B2184" t="str">
        <f>IF(All_Tasks!B2184="","",All_Tasks!B2184)</f>
        <v/>
      </c>
      <c r="C2184" t="str">
        <f>IF(All_Tasks!C2184="","",All_Tasks!C2184)</f>
        <v/>
      </c>
      <c r="D2184" t="str">
        <f>IF(All_Tasks!D2184="","",All_Tasks!D2184)</f>
        <v/>
      </c>
      <c r="E2184" t="str">
        <f>IF(All_Tasks!V2184&lt;&gt;"",All_Tasks!V2184,IF(All_Tasks!E2184&lt;&gt;"",All_Tasks!E2184,""))</f>
        <v/>
      </c>
      <c r="F2184" t="str">
        <f>IF(All_Tasks!F2184="","",All_Tasks!F2184)</f>
        <v/>
      </c>
      <c r="G2184" t="str">
        <f>IF(All_Tasks!G2184="","",All_Tasks!G2184)</f>
        <v/>
      </c>
      <c r="H2184" s="231" t="str">
        <f>IF(All_Tasks!H2184="","",All_Tasks!H2184)</f>
        <v/>
      </c>
      <c r="I2184" t="str">
        <f>IF(All_Tasks!I2184="","",All_Tasks!I2184)</f>
        <v/>
      </c>
      <c r="J2184" t="str">
        <f>IF(All_Tasks!J2184="","",All_Tasks!J2184)</f>
        <v/>
      </c>
      <c r="K2184" t="str">
        <f>IF(All_Tasks!K2184="","",All_Tasks!K2184)</f>
        <v/>
      </c>
      <c r="L2184" s="231" t="str">
        <f>IF(All_Tasks!L2184="","",All_Tasks!L2184)</f>
        <v/>
      </c>
      <c r="M2184" t="str">
        <f>IF(All_Tasks!M2184="","",All_Tasks!M2184)</f>
        <v/>
      </c>
      <c r="N2184" t="str">
        <f>IF(All_Tasks!N2184="","",All_Tasks!N2184)</f>
        <v/>
      </c>
      <c r="O2184" t="str">
        <f>IF(All_Tasks!O2184="","",All_Tasks!O2184)</f>
        <v/>
      </c>
      <c r="P2184" s="181">
        <f>IF(All_Tasks!P2184="",0,All_Tasks!P2184)</f>
        <v>0</v>
      </c>
      <c r="Q2184" s="181">
        <f>IF(All_Tasks!Q2184="",0,All_Tasks!Q2184)</f>
        <v>0</v>
      </c>
      <c r="R2184" s="181">
        <f>IF(All_Tasks!R2184="",0,All_Tasks!R2184)</f>
        <v>0</v>
      </c>
      <c r="S2184" s="181" t="str">
        <f>IF(All_Tasks!S2184="","",All_Tasks!S2184)</f>
        <v/>
      </c>
      <c r="T2184" t="str">
        <f>IF(All_Tasks!T2184="","",All_Tasks!T2184)</f>
        <v/>
      </c>
      <c r="U2184" t="str">
        <f>IF(All_Tasks!U2184="","",All_Tasks!U2184)</f>
        <v/>
      </c>
      <c r="V2184">
        <f>IF(A2184="",0,IFERROR(MATCH(A2184,Scope_Labor_Rates!$A$6:$A$46,0)+5,0))</f>
        <v>0</v>
      </c>
      <c r="W2184" s="178">
        <f>IF(V2184&gt;0,INDEX(Scope_Labor_Rates!$C$6:$C$46,V2184-5),0)</f>
        <v>0</v>
      </c>
      <c r="X2184" s="178">
        <f>IF(V2184&gt;0,INDEX(Scope_Labor_Rates!$C$6:$C$46,V2184-5),0)</f>
        <v>0</v>
      </c>
      <c r="Y2184" s="180">
        <f>IF(V2184&gt;0,INDEX(Scope_Labor_Rates!$S$6:$S$46,V2184-5),0)</f>
        <v>0</v>
      </c>
      <c r="Z2184" s="180">
        <f>IF(V2184&gt;0,INDEX(Scope_Labor_Rates!$R$6:$R$46,V2184-5),1)</f>
        <v>1</v>
      </c>
      <c r="AA2184" s="231">
        <f t="shared" si="306"/>
        <v>0</v>
      </c>
      <c r="AB2184" t="str">
        <f t="shared" si="307"/>
        <v/>
      </c>
      <c r="AC2184" s="178" t="str">
        <f t="shared" si="308"/>
        <v/>
      </c>
      <c r="AD2184" s="181">
        <f t="shared" si="309"/>
        <v>0</v>
      </c>
      <c r="AE2184" s="178">
        <f>IF(V2184&gt;0,P2184*INDEX(Scope_Labor_Rates!$E$6:$E$46,V2184-5),0)</f>
        <v>0</v>
      </c>
      <c r="AF2184" s="181">
        <f>IF(V2184&gt;0,AE2184*INDEX(Scope_Labor_Rates!$D$6:$D$46,V2184-5)*AA2184,0)</f>
        <v>0</v>
      </c>
      <c r="AG2184" s="178">
        <f>IF(V2184&gt;0,P2184*INDEX(Scope_Labor_Rates!$G$6:$G$46,V2184-5),0)</f>
        <v>0</v>
      </c>
      <c r="AH2184" s="181">
        <f>IF(V2184&gt;0,AG2184*INDEX(Scope_Labor_Rates!$F$6:$F$46,V2184-5)*AA2184,0)</f>
        <v>0</v>
      </c>
      <c r="AI2184" s="178">
        <f>IF(V2184&gt;0,P2184*INDEX(Scope_Labor_Rates!$I$6:$I$46,V2184-5),0)</f>
        <v>0</v>
      </c>
      <c r="AJ2184" s="181">
        <f>IF(V2184&gt;0,AI2184*INDEX(Scope_Labor_Rates!$H$6:$H$46,V2184-5)*AA2184,0)</f>
        <v>0</v>
      </c>
      <c r="AK2184" s="178">
        <f>IF(V2184&gt;0,P2184*INDEX(Scope_Labor_Rates!$K$6:$K$46,V2184-5),0)</f>
        <v>0</v>
      </c>
      <c r="AL2184" s="181">
        <f>IF(V2184&gt;0,AK2184*INDEX(Scope_Labor_Rates!$J$6:$J$46,V2184-5)*AA2184,0)</f>
        <v>0</v>
      </c>
      <c r="AM2184" s="178">
        <f>IF(V2184&gt;0,P2184*INDEX(Scope_Labor_Rates!$M$6:$M$46,V2184-5),0)</f>
        <v>0</v>
      </c>
      <c r="AN2184" s="178">
        <f>IF(V2184&gt;0,AM2184*INDEX(Scope_Labor_Rates!$L$6:$L$46,V2184-5)*AA2184,0)</f>
        <v>0</v>
      </c>
      <c r="AO2184" s="178">
        <f>IF(V2184&gt;0,P2184*INDEX(Scope_Labor_Rates!$O$6:$O$46,V2184-5)*AA2184,0)</f>
        <v>0</v>
      </c>
      <c r="AP2184" s="181">
        <f>IF(V2184&gt;0,P2184*INDEX(Scope_Labor_Rates!$Q$6:$Q$46,V2184-5)*AA2184,0)</f>
        <v>0</v>
      </c>
      <c r="AQ2184" s="178">
        <f t="shared" si="310"/>
        <v>0</v>
      </c>
      <c r="AR2184" s="178">
        <f t="shared" si="311"/>
        <v>0</v>
      </c>
      <c r="AS2184" s="178">
        <f t="shared" si="312"/>
        <v>0</v>
      </c>
      <c r="AT2184" s="178">
        <f t="shared" si="313"/>
        <v>0</v>
      </c>
      <c r="AU2184">
        <f t="shared" si="314"/>
        <v>0</v>
      </c>
    </row>
    <row r="2185" spans="1:47">
      <c r="A2185" t="str">
        <f>IF(All_Tasks!A2185="","",All_Tasks!A2185)</f>
        <v/>
      </c>
      <c r="B2185" t="str">
        <f>IF(All_Tasks!B2185="","",All_Tasks!B2185)</f>
        <v/>
      </c>
      <c r="C2185" t="str">
        <f>IF(All_Tasks!C2185="","",All_Tasks!C2185)</f>
        <v/>
      </c>
      <c r="D2185" t="str">
        <f>IF(All_Tasks!D2185="","",All_Tasks!D2185)</f>
        <v/>
      </c>
      <c r="E2185" t="str">
        <f>IF(All_Tasks!V2185&lt;&gt;"",All_Tasks!V2185,IF(All_Tasks!E2185&lt;&gt;"",All_Tasks!E2185,""))</f>
        <v/>
      </c>
      <c r="F2185" t="str">
        <f>IF(All_Tasks!F2185="","",All_Tasks!F2185)</f>
        <v/>
      </c>
      <c r="G2185" t="str">
        <f>IF(All_Tasks!G2185="","",All_Tasks!G2185)</f>
        <v/>
      </c>
      <c r="H2185" s="231" t="str">
        <f>IF(All_Tasks!H2185="","",All_Tasks!H2185)</f>
        <v/>
      </c>
      <c r="I2185" t="str">
        <f>IF(All_Tasks!I2185="","",All_Tasks!I2185)</f>
        <v/>
      </c>
      <c r="J2185" t="str">
        <f>IF(All_Tasks!J2185="","",All_Tasks!J2185)</f>
        <v/>
      </c>
      <c r="K2185" t="str">
        <f>IF(All_Tasks!K2185="","",All_Tasks!K2185)</f>
        <v/>
      </c>
      <c r="L2185" s="231" t="str">
        <f>IF(All_Tasks!L2185="","",All_Tasks!L2185)</f>
        <v/>
      </c>
      <c r="M2185" t="str">
        <f>IF(All_Tasks!M2185="","",All_Tasks!M2185)</f>
        <v/>
      </c>
      <c r="N2185" t="str">
        <f>IF(All_Tasks!N2185="","",All_Tasks!N2185)</f>
        <v/>
      </c>
      <c r="O2185" t="str">
        <f>IF(All_Tasks!O2185="","",All_Tasks!O2185)</f>
        <v/>
      </c>
      <c r="P2185" s="181">
        <f>IF(All_Tasks!P2185="",0,All_Tasks!P2185)</f>
        <v>0</v>
      </c>
      <c r="Q2185" s="181">
        <f>IF(All_Tasks!Q2185="",0,All_Tasks!Q2185)</f>
        <v>0</v>
      </c>
      <c r="R2185" s="181">
        <f>IF(All_Tasks!R2185="",0,All_Tasks!R2185)</f>
        <v>0</v>
      </c>
      <c r="S2185" s="181" t="str">
        <f>IF(All_Tasks!S2185="","",All_Tasks!S2185)</f>
        <v/>
      </c>
      <c r="T2185" t="str">
        <f>IF(All_Tasks!T2185="","",All_Tasks!T2185)</f>
        <v/>
      </c>
      <c r="U2185" t="str">
        <f>IF(All_Tasks!U2185="","",All_Tasks!U2185)</f>
        <v/>
      </c>
      <c r="V2185">
        <f>IF(A2185="",0,IFERROR(MATCH(A2185,Scope_Labor_Rates!$A$6:$A$46,0)+5,0))</f>
        <v>0</v>
      </c>
      <c r="W2185" s="178">
        <f>IF(V2185&gt;0,INDEX(Scope_Labor_Rates!$C$6:$C$46,V2185-5),0)</f>
        <v>0</v>
      </c>
      <c r="X2185" s="178">
        <f>IF(V2185&gt;0,INDEX(Scope_Labor_Rates!$C$6:$C$46,V2185-5),0)</f>
        <v>0</v>
      </c>
      <c r="Y2185" s="180">
        <f>IF(V2185&gt;0,INDEX(Scope_Labor_Rates!$S$6:$S$46,V2185-5),0)</f>
        <v>0</v>
      </c>
      <c r="Z2185" s="180">
        <f>IF(V2185&gt;0,INDEX(Scope_Labor_Rates!$R$6:$R$46,V2185-5),1)</f>
        <v>1</v>
      </c>
      <c r="AA2185" s="231">
        <f t="shared" si="306"/>
        <v>0</v>
      </c>
      <c r="AB2185" t="str">
        <f t="shared" si="307"/>
        <v/>
      </c>
      <c r="AC2185" s="178" t="str">
        <f t="shared" si="308"/>
        <v/>
      </c>
      <c r="AD2185" s="181">
        <f t="shared" si="309"/>
        <v>0</v>
      </c>
      <c r="AE2185" s="178">
        <f>IF(V2185&gt;0,P2185*INDEX(Scope_Labor_Rates!$E$6:$E$46,V2185-5),0)</f>
        <v>0</v>
      </c>
      <c r="AF2185" s="181">
        <f>IF(V2185&gt;0,AE2185*INDEX(Scope_Labor_Rates!$D$6:$D$46,V2185-5)*AA2185,0)</f>
        <v>0</v>
      </c>
      <c r="AG2185" s="178">
        <f>IF(V2185&gt;0,P2185*INDEX(Scope_Labor_Rates!$G$6:$G$46,V2185-5),0)</f>
        <v>0</v>
      </c>
      <c r="AH2185" s="181">
        <f>IF(V2185&gt;0,AG2185*INDEX(Scope_Labor_Rates!$F$6:$F$46,V2185-5)*AA2185,0)</f>
        <v>0</v>
      </c>
      <c r="AI2185" s="178">
        <f>IF(V2185&gt;0,P2185*INDEX(Scope_Labor_Rates!$I$6:$I$46,V2185-5),0)</f>
        <v>0</v>
      </c>
      <c r="AJ2185" s="181">
        <f>IF(V2185&gt;0,AI2185*INDEX(Scope_Labor_Rates!$H$6:$H$46,V2185-5)*AA2185,0)</f>
        <v>0</v>
      </c>
      <c r="AK2185" s="178">
        <f>IF(V2185&gt;0,P2185*INDEX(Scope_Labor_Rates!$K$6:$K$46,V2185-5),0)</f>
        <v>0</v>
      </c>
      <c r="AL2185" s="181">
        <f>IF(V2185&gt;0,AK2185*INDEX(Scope_Labor_Rates!$J$6:$J$46,V2185-5)*AA2185,0)</f>
        <v>0</v>
      </c>
      <c r="AM2185" s="178">
        <f>IF(V2185&gt;0,P2185*INDEX(Scope_Labor_Rates!$M$6:$M$46,V2185-5),0)</f>
        <v>0</v>
      </c>
      <c r="AN2185" s="178">
        <f>IF(V2185&gt;0,AM2185*INDEX(Scope_Labor_Rates!$L$6:$L$46,V2185-5)*AA2185,0)</f>
        <v>0</v>
      </c>
      <c r="AO2185" s="178">
        <f>IF(V2185&gt;0,P2185*INDEX(Scope_Labor_Rates!$O$6:$O$46,V2185-5)*AA2185,0)</f>
        <v>0</v>
      </c>
      <c r="AP2185" s="181">
        <f>IF(V2185&gt;0,P2185*INDEX(Scope_Labor_Rates!$Q$6:$Q$46,V2185-5)*AA2185,0)</f>
        <v>0</v>
      </c>
      <c r="AQ2185" s="178">
        <f t="shared" si="310"/>
        <v>0</v>
      </c>
      <c r="AR2185" s="178">
        <f t="shared" si="311"/>
        <v>0</v>
      </c>
      <c r="AS2185" s="178">
        <f t="shared" si="312"/>
        <v>0</v>
      </c>
      <c r="AT2185" s="178">
        <f t="shared" si="313"/>
        <v>0</v>
      </c>
      <c r="AU2185">
        <f t="shared" si="314"/>
        <v>0</v>
      </c>
    </row>
    <row r="2186" spans="1:47">
      <c r="A2186" t="str">
        <f>IF(All_Tasks!A2186="","",All_Tasks!A2186)</f>
        <v/>
      </c>
      <c r="B2186" t="str">
        <f>IF(All_Tasks!B2186="","",All_Tasks!B2186)</f>
        <v/>
      </c>
      <c r="C2186" t="str">
        <f>IF(All_Tasks!C2186="","",All_Tasks!C2186)</f>
        <v/>
      </c>
      <c r="D2186" t="str">
        <f>IF(All_Tasks!D2186="","",All_Tasks!D2186)</f>
        <v/>
      </c>
      <c r="E2186" t="str">
        <f>IF(All_Tasks!V2186&lt;&gt;"",All_Tasks!V2186,IF(All_Tasks!E2186&lt;&gt;"",All_Tasks!E2186,""))</f>
        <v/>
      </c>
      <c r="F2186" t="str">
        <f>IF(All_Tasks!F2186="","",All_Tasks!F2186)</f>
        <v/>
      </c>
      <c r="G2186" t="str">
        <f>IF(All_Tasks!G2186="","",All_Tasks!G2186)</f>
        <v/>
      </c>
      <c r="H2186" s="231" t="str">
        <f>IF(All_Tasks!H2186="","",All_Tasks!H2186)</f>
        <v/>
      </c>
      <c r="I2186" t="str">
        <f>IF(All_Tasks!I2186="","",All_Tasks!I2186)</f>
        <v/>
      </c>
      <c r="J2186" t="str">
        <f>IF(All_Tasks!J2186="","",All_Tasks!J2186)</f>
        <v/>
      </c>
      <c r="K2186" t="str">
        <f>IF(All_Tasks!K2186="","",All_Tasks!K2186)</f>
        <v/>
      </c>
      <c r="L2186" s="231" t="str">
        <f>IF(All_Tasks!L2186="","",All_Tasks!L2186)</f>
        <v/>
      </c>
      <c r="M2186" t="str">
        <f>IF(All_Tasks!M2186="","",All_Tasks!M2186)</f>
        <v/>
      </c>
      <c r="N2186" t="str">
        <f>IF(All_Tasks!N2186="","",All_Tasks!N2186)</f>
        <v/>
      </c>
      <c r="O2186" t="str">
        <f>IF(All_Tasks!O2186="","",All_Tasks!O2186)</f>
        <v/>
      </c>
      <c r="P2186" s="181">
        <f>IF(All_Tasks!P2186="",0,All_Tasks!P2186)</f>
        <v>0</v>
      </c>
      <c r="Q2186" s="181">
        <f>IF(All_Tasks!Q2186="",0,All_Tasks!Q2186)</f>
        <v>0</v>
      </c>
      <c r="R2186" s="181">
        <f>IF(All_Tasks!R2186="",0,All_Tasks!R2186)</f>
        <v>0</v>
      </c>
      <c r="S2186" s="181" t="str">
        <f>IF(All_Tasks!S2186="","",All_Tasks!S2186)</f>
        <v/>
      </c>
      <c r="T2186" t="str">
        <f>IF(All_Tasks!T2186="","",All_Tasks!T2186)</f>
        <v/>
      </c>
      <c r="U2186" t="str">
        <f>IF(All_Tasks!U2186="","",All_Tasks!U2186)</f>
        <v/>
      </c>
      <c r="V2186">
        <f>IF(A2186="",0,IFERROR(MATCH(A2186,Scope_Labor_Rates!$A$6:$A$46,0)+5,0))</f>
        <v>0</v>
      </c>
      <c r="W2186" s="178">
        <f>IF(V2186&gt;0,INDEX(Scope_Labor_Rates!$C$6:$C$46,V2186-5),0)</f>
        <v>0</v>
      </c>
      <c r="X2186" s="178">
        <f>IF(V2186&gt;0,INDEX(Scope_Labor_Rates!$C$6:$C$46,V2186-5),0)</f>
        <v>0</v>
      </c>
      <c r="Y2186" s="180">
        <f>IF(V2186&gt;0,INDEX(Scope_Labor_Rates!$S$6:$S$46,V2186-5),0)</f>
        <v>0</v>
      </c>
      <c r="Z2186" s="180">
        <f>IF(V2186&gt;0,INDEX(Scope_Labor_Rates!$R$6:$R$46,V2186-5),1)</f>
        <v>1</v>
      </c>
      <c r="AA2186" s="231">
        <f t="shared" si="306"/>
        <v>0</v>
      </c>
      <c r="AB2186" t="str">
        <f t="shared" si="307"/>
        <v/>
      </c>
      <c r="AC2186" s="178" t="str">
        <f t="shared" si="308"/>
        <v/>
      </c>
      <c r="AD2186" s="181">
        <f t="shared" si="309"/>
        <v>0</v>
      </c>
      <c r="AE2186" s="178">
        <f>IF(V2186&gt;0,P2186*INDEX(Scope_Labor_Rates!$E$6:$E$46,V2186-5),0)</f>
        <v>0</v>
      </c>
      <c r="AF2186" s="181">
        <f>IF(V2186&gt;0,AE2186*INDEX(Scope_Labor_Rates!$D$6:$D$46,V2186-5)*AA2186,0)</f>
        <v>0</v>
      </c>
      <c r="AG2186" s="178">
        <f>IF(V2186&gt;0,P2186*INDEX(Scope_Labor_Rates!$G$6:$G$46,V2186-5),0)</f>
        <v>0</v>
      </c>
      <c r="AH2186" s="181">
        <f>IF(V2186&gt;0,AG2186*INDEX(Scope_Labor_Rates!$F$6:$F$46,V2186-5)*AA2186,0)</f>
        <v>0</v>
      </c>
      <c r="AI2186" s="178">
        <f>IF(V2186&gt;0,P2186*INDEX(Scope_Labor_Rates!$I$6:$I$46,V2186-5),0)</f>
        <v>0</v>
      </c>
      <c r="AJ2186" s="181">
        <f>IF(V2186&gt;0,AI2186*INDEX(Scope_Labor_Rates!$H$6:$H$46,V2186-5)*AA2186,0)</f>
        <v>0</v>
      </c>
      <c r="AK2186" s="178">
        <f>IF(V2186&gt;0,P2186*INDEX(Scope_Labor_Rates!$K$6:$K$46,V2186-5),0)</f>
        <v>0</v>
      </c>
      <c r="AL2186" s="181">
        <f>IF(V2186&gt;0,AK2186*INDEX(Scope_Labor_Rates!$J$6:$J$46,V2186-5)*AA2186,0)</f>
        <v>0</v>
      </c>
      <c r="AM2186" s="178">
        <f>IF(V2186&gt;0,P2186*INDEX(Scope_Labor_Rates!$M$6:$M$46,V2186-5),0)</f>
        <v>0</v>
      </c>
      <c r="AN2186" s="178">
        <f>IF(V2186&gt;0,AM2186*INDEX(Scope_Labor_Rates!$L$6:$L$46,V2186-5)*AA2186,0)</f>
        <v>0</v>
      </c>
      <c r="AO2186" s="178">
        <f>IF(V2186&gt;0,P2186*INDEX(Scope_Labor_Rates!$O$6:$O$46,V2186-5)*AA2186,0)</f>
        <v>0</v>
      </c>
      <c r="AP2186" s="181">
        <f>IF(V2186&gt;0,P2186*INDEX(Scope_Labor_Rates!$Q$6:$Q$46,V2186-5)*AA2186,0)</f>
        <v>0</v>
      </c>
      <c r="AQ2186" s="178">
        <f t="shared" si="310"/>
        <v>0</v>
      </c>
      <c r="AR2186" s="178">
        <f t="shared" si="311"/>
        <v>0</v>
      </c>
      <c r="AS2186" s="178">
        <f t="shared" si="312"/>
        <v>0</v>
      </c>
      <c r="AT2186" s="178">
        <f t="shared" si="313"/>
        <v>0</v>
      </c>
      <c r="AU2186">
        <f t="shared" si="314"/>
        <v>0</v>
      </c>
    </row>
    <row r="2187" spans="1:47">
      <c r="A2187" t="str">
        <f>IF(All_Tasks!A2187="","",All_Tasks!A2187)</f>
        <v/>
      </c>
      <c r="B2187" t="str">
        <f>IF(All_Tasks!B2187="","",All_Tasks!B2187)</f>
        <v/>
      </c>
      <c r="C2187" t="str">
        <f>IF(All_Tasks!C2187="","",All_Tasks!C2187)</f>
        <v/>
      </c>
      <c r="D2187" t="str">
        <f>IF(All_Tasks!D2187="","",All_Tasks!D2187)</f>
        <v/>
      </c>
      <c r="E2187" t="str">
        <f>IF(All_Tasks!V2187&lt;&gt;"",All_Tasks!V2187,IF(All_Tasks!E2187&lt;&gt;"",All_Tasks!E2187,""))</f>
        <v/>
      </c>
      <c r="F2187" t="str">
        <f>IF(All_Tasks!F2187="","",All_Tasks!F2187)</f>
        <v/>
      </c>
      <c r="G2187" t="str">
        <f>IF(All_Tasks!G2187="","",All_Tasks!G2187)</f>
        <v/>
      </c>
      <c r="H2187" s="231" t="str">
        <f>IF(All_Tasks!H2187="","",All_Tasks!H2187)</f>
        <v/>
      </c>
      <c r="I2187" t="str">
        <f>IF(All_Tasks!I2187="","",All_Tasks!I2187)</f>
        <v/>
      </c>
      <c r="J2187" t="str">
        <f>IF(All_Tasks!J2187="","",All_Tasks!J2187)</f>
        <v/>
      </c>
      <c r="K2187" t="str">
        <f>IF(All_Tasks!K2187="","",All_Tasks!K2187)</f>
        <v/>
      </c>
      <c r="L2187" s="231" t="str">
        <f>IF(All_Tasks!L2187="","",All_Tasks!L2187)</f>
        <v/>
      </c>
      <c r="M2187" t="str">
        <f>IF(All_Tasks!M2187="","",All_Tasks!M2187)</f>
        <v/>
      </c>
      <c r="N2187" t="str">
        <f>IF(All_Tasks!N2187="","",All_Tasks!N2187)</f>
        <v/>
      </c>
      <c r="O2187" t="str">
        <f>IF(All_Tasks!O2187="","",All_Tasks!O2187)</f>
        <v/>
      </c>
      <c r="P2187" s="181">
        <f>IF(All_Tasks!P2187="",0,All_Tasks!P2187)</f>
        <v>0</v>
      </c>
      <c r="Q2187" s="181">
        <f>IF(All_Tasks!Q2187="",0,All_Tasks!Q2187)</f>
        <v>0</v>
      </c>
      <c r="R2187" s="181">
        <f>IF(All_Tasks!R2187="",0,All_Tasks!R2187)</f>
        <v>0</v>
      </c>
      <c r="S2187" s="181" t="str">
        <f>IF(All_Tasks!S2187="","",All_Tasks!S2187)</f>
        <v/>
      </c>
      <c r="T2187" t="str">
        <f>IF(All_Tasks!T2187="","",All_Tasks!T2187)</f>
        <v/>
      </c>
      <c r="U2187" t="str">
        <f>IF(All_Tasks!U2187="","",All_Tasks!U2187)</f>
        <v/>
      </c>
      <c r="V2187">
        <f>IF(A2187="",0,IFERROR(MATCH(A2187,Scope_Labor_Rates!$A$6:$A$46,0)+5,0))</f>
        <v>0</v>
      </c>
      <c r="W2187" s="178">
        <f>IF(V2187&gt;0,INDEX(Scope_Labor_Rates!$C$6:$C$46,V2187-5),0)</f>
        <v>0</v>
      </c>
      <c r="X2187" s="178">
        <f>IF(V2187&gt;0,INDEX(Scope_Labor_Rates!$C$6:$C$46,V2187-5),0)</f>
        <v>0</v>
      </c>
      <c r="Y2187" s="180">
        <f>IF(V2187&gt;0,INDEX(Scope_Labor_Rates!$S$6:$S$46,V2187-5),0)</f>
        <v>0</v>
      </c>
      <c r="Z2187" s="180">
        <f>IF(V2187&gt;0,INDEX(Scope_Labor_Rates!$R$6:$R$46,V2187-5),1)</f>
        <v>1</v>
      </c>
      <c r="AA2187" s="231">
        <f t="shared" si="306"/>
        <v>0</v>
      </c>
      <c r="AB2187" t="str">
        <f t="shared" si="307"/>
        <v/>
      </c>
      <c r="AC2187" s="178" t="str">
        <f t="shared" si="308"/>
        <v/>
      </c>
      <c r="AD2187" s="181">
        <f t="shared" si="309"/>
        <v>0</v>
      </c>
      <c r="AE2187" s="178">
        <f>IF(V2187&gt;0,P2187*INDEX(Scope_Labor_Rates!$E$6:$E$46,V2187-5),0)</f>
        <v>0</v>
      </c>
      <c r="AF2187" s="181">
        <f>IF(V2187&gt;0,AE2187*INDEX(Scope_Labor_Rates!$D$6:$D$46,V2187-5)*AA2187,0)</f>
        <v>0</v>
      </c>
      <c r="AG2187" s="178">
        <f>IF(V2187&gt;0,P2187*INDEX(Scope_Labor_Rates!$G$6:$G$46,V2187-5),0)</f>
        <v>0</v>
      </c>
      <c r="AH2187" s="181">
        <f>IF(V2187&gt;0,AG2187*INDEX(Scope_Labor_Rates!$F$6:$F$46,V2187-5)*AA2187,0)</f>
        <v>0</v>
      </c>
      <c r="AI2187" s="178">
        <f>IF(V2187&gt;0,P2187*INDEX(Scope_Labor_Rates!$I$6:$I$46,V2187-5),0)</f>
        <v>0</v>
      </c>
      <c r="AJ2187" s="181">
        <f>IF(V2187&gt;0,AI2187*INDEX(Scope_Labor_Rates!$H$6:$H$46,V2187-5)*AA2187,0)</f>
        <v>0</v>
      </c>
      <c r="AK2187" s="178">
        <f>IF(V2187&gt;0,P2187*INDEX(Scope_Labor_Rates!$K$6:$K$46,V2187-5),0)</f>
        <v>0</v>
      </c>
      <c r="AL2187" s="181">
        <f>IF(V2187&gt;0,AK2187*INDEX(Scope_Labor_Rates!$J$6:$J$46,V2187-5)*AA2187,0)</f>
        <v>0</v>
      </c>
      <c r="AM2187" s="178">
        <f>IF(V2187&gt;0,P2187*INDEX(Scope_Labor_Rates!$M$6:$M$46,V2187-5),0)</f>
        <v>0</v>
      </c>
      <c r="AN2187" s="178">
        <f>IF(V2187&gt;0,AM2187*INDEX(Scope_Labor_Rates!$L$6:$L$46,V2187-5)*AA2187,0)</f>
        <v>0</v>
      </c>
      <c r="AO2187" s="178">
        <f>IF(V2187&gt;0,P2187*INDEX(Scope_Labor_Rates!$O$6:$O$46,V2187-5)*AA2187,0)</f>
        <v>0</v>
      </c>
      <c r="AP2187" s="181">
        <f>IF(V2187&gt;0,P2187*INDEX(Scope_Labor_Rates!$Q$6:$Q$46,V2187-5)*AA2187,0)</f>
        <v>0</v>
      </c>
      <c r="AQ2187" s="178">
        <f t="shared" si="310"/>
        <v>0</v>
      </c>
      <c r="AR2187" s="178">
        <f t="shared" si="311"/>
        <v>0</v>
      </c>
      <c r="AS2187" s="178">
        <f t="shared" si="312"/>
        <v>0</v>
      </c>
      <c r="AT2187" s="178">
        <f t="shared" si="313"/>
        <v>0</v>
      </c>
      <c r="AU2187">
        <f t="shared" si="314"/>
        <v>0</v>
      </c>
    </row>
    <row r="2188" spans="1:47">
      <c r="A2188" t="str">
        <f>IF(All_Tasks!A2188="","",All_Tasks!A2188)</f>
        <v/>
      </c>
      <c r="B2188" t="str">
        <f>IF(All_Tasks!B2188="","",All_Tasks!B2188)</f>
        <v/>
      </c>
      <c r="C2188" t="str">
        <f>IF(All_Tasks!C2188="","",All_Tasks!C2188)</f>
        <v/>
      </c>
      <c r="D2188" t="str">
        <f>IF(All_Tasks!D2188="","",All_Tasks!D2188)</f>
        <v/>
      </c>
      <c r="E2188" t="str">
        <f>IF(All_Tasks!V2188&lt;&gt;"",All_Tasks!V2188,IF(All_Tasks!E2188&lt;&gt;"",All_Tasks!E2188,""))</f>
        <v/>
      </c>
      <c r="F2188" t="str">
        <f>IF(All_Tasks!F2188="","",All_Tasks!F2188)</f>
        <v/>
      </c>
      <c r="G2188" t="str">
        <f>IF(All_Tasks!G2188="","",All_Tasks!G2188)</f>
        <v/>
      </c>
      <c r="H2188" s="231" t="str">
        <f>IF(All_Tasks!H2188="","",All_Tasks!H2188)</f>
        <v/>
      </c>
      <c r="I2188" t="str">
        <f>IF(All_Tasks!I2188="","",All_Tasks!I2188)</f>
        <v/>
      </c>
      <c r="J2188" t="str">
        <f>IF(All_Tasks!J2188="","",All_Tasks!J2188)</f>
        <v/>
      </c>
      <c r="K2188" t="str">
        <f>IF(All_Tasks!K2188="","",All_Tasks!K2188)</f>
        <v/>
      </c>
      <c r="L2188" s="231" t="str">
        <f>IF(All_Tasks!L2188="","",All_Tasks!L2188)</f>
        <v/>
      </c>
      <c r="M2188" t="str">
        <f>IF(All_Tasks!M2188="","",All_Tasks!M2188)</f>
        <v/>
      </c>
      <c r="N2188" t="str">
        <f>IF(All_Tasks!N2188="","",All_Tasks!N2188)</f>
        <v/>
      </c>
      <c r="O2188" t="str">
        <f>IF(All_Tasks!O2188="","",All_Tasks!O2188)</f>
        <v/>
      </c>
      <c r="P2188" s="181">
        <f>IF(All_Tasks!P2188="",0,All_Tasks!P2188)</f>
        <v>0</v>
      </c>
      <c r="Q2188" s="181">
        <f>IF(All_Tasks!Q2188="",0,All_Tasks!Q2188)</f>
        <v>0</v>
      </c>
      <c r="R2188" s="181">
        <f>IF(All_Tasks!R2188="",0,All_Tasks!R2188)</f>
        <v>0</v>
      </c>
      <c r="S2188" s="181" t="str">
        <f>IF(All_Tasks!S2188="","",All_Tasks!S2188)</f>
        <v/>
      </c>
      <c r="T2188" t="str">
        <f>IF(All_Tasks!T2188="","",All_Tasks!T2188)</f>
        <v/>
      </c>
      <c r="U2188" t="str">
        <f>IF(All_Tasks!U2188="","",All_Tasks!U2188)</f>
        <v/>
      </c>
      <c r="V2188">
        <f>IF(A2188="",0,IFERROR(MATCH(A2188,Scope_Labor_Rates!$A$6:$A$46,0)+5,0))</f>
        <v>0</v>
      </c>
      <c r="W2188" s="178">
        <f>IF(V2188&gt;0,INDEX(Scope_Labor_Rates!$C$6:$C$46,V2188-5),0)</f>
        <v>0</v>
      </c>
      <c r="X2188" s="178">
        <f>IF(V2188&gt;0,INDEX(Scope_Labor_Rates!$C$6:$C$46,V2188-5),0)</f>
        <v>0</v>
      </c>
      <c r="Y2188" s="180">
        <f>IF(V2188&gt;0,INDEX(Scope_Labor_Rates!$S$6:$S$46,V2188-5),0)</f>
        <v>0</v>
      </c>
      <c r="Z2188" s="180">
        <f>IF(V2188&gt;0,INDEX(Scope_Labor_Rates!$R$6:$R$46,V2188-5),1)</f>
        <v>1</v>
      </c>
      <c r="AA2188" s="231">
        <f t="shared" si="306"/>
        <v>0</v>
      </c>
      <c r="AB2188" t="str">
        <f t="shared" si="307"/>
        <v/>
      </c>
      <c r="AC2188" s="178" t="str">
        <f t="shared" si="308"/>
        <v/>
      </c>
      <c r="AD2188" s="181">
        <f t="shared" si="309"/>
        <v>0</v>
      </c>
      <c r="AE2188" s="178">
        <f>IF(V2188&gt;0,P2188*INDEX(Scope_Labor_Rates!$E$6:$E$46,V2188-5),0)</f>
        <v>0</v>
      </c>
      <c r="AF2188" s="181">
        <f>IF(V2188&gt;0,AE2188*INDEX(Scope_Labor_Rates!$D$6:$D$46,V2188-5)*AA2188,0)</f>
        <v>0</v>
      </c>
      <c r="AG2188" s="178">
        <f>IF(V2188&gt;0,P2188*INDEX(Scope_Labor_Rates!$G$6:$G$46,V2188-5),0)</f>
        <v>0</v>
      </c>
      <c r="AH2188" s="181">
        <f>IF(V2188&gt;0,AG2188*INDEX(Scope_Labor_Rates!$F$6:$F$46,V2188-5)*AA2188,0)</f>
        <v>0</v>
      </c>
      <c r="AI2188" s="178">
        <f>IF(V2188&gt;0,P2188*INDEX(Scope_Labor_Rates!$I$6:$I$46,V2188-5),0)</f>
        <v>0</v>
      </c>
      <c r="AJ2188" s="181">
        <f>IF(V2188&gt;0,AI2188*INDEX(Scope_Labor_Rates!$H$6:$H$46,V2188-5)*AA2188,0)</f>
        <v>0</v>
      </c>
      <c r="AK2188" s="178">
        <f>IF(V2188&gt;0,P2188*INDEX(Scope_Labor_Rates!$K$6:$K$46,V2188-5),0)</f>
        <v>0</v>
      </c>
      <c r="AL2188" s="181">
        <f>IF(V2188&gt;0,AK2188*INDEX(Scope_Labor_Rates!$J$6:$J$46,V2188-5)*AA2188,0)</f>
        <v>0</v>
      </c>
      <c r="AM2188" s="178">
        <f>IF(V2188&gt;0,P2188*INDEX(Scope_Labor_Rates!$M$6:$M$46,V2188-5),0)</f>
        <v>0</v>
      </c>
      <c r="AN2188" s="178">
        <f>IF(V2188&gt;0,AM2188*INDEX(Scope_Labor_Rates!$L$6:$L$46,V2188-5)*AA2188,0)</f>
        <v>0</v>
      </c>
      <c r="AO2188" s="178">
        <f>IF(V2188&gt;0,P2188*INDEX(Scope_Labor_Rates!$O$6:$O$46,V2188-5)*AA2188,0)</f>
        <v>0</v>
      </c>
      <c r="AP2188" s="181">
        <f>IF(V2188&gt;0,P2188*INDEX(Scope_Labor_Rates!$Q$6:$Q$46,V2188-5)*AA2188,0)</f>
        <v>0</v>
      </c>
      <c r="AQ2188" s="178">
        <f t="shared" si="310"/>
        <v>0</v>
      </c>
      <c r="AR2188" s="178">
        <f t="shared" si="311"/>
        <v>0</v>
      </c>
      <c r="AS2188" s="178">
        <f t="shared" si="312"/>
        <v>0</v>
      </c>
      <c r="AT2188" s="178">
        <f t="shared" si="313"/>
        <v>0</v>
      </c>
      <c r="AU2188">
        <f t="shared" si="314"/>
        <v>0</v>
      </c>
    </row>
    <row r="2189" spans="1:47">
      <c r="A2189" t="str">
        <f>IF(All_Tasks!A2189="","",All_Tasks!A2189)</f>
        <v/>
      </c>
      <c r="B2189" t="str">
        <f>IF(All_Tasks!B2189="","",All_Tasks!B2189)</f>
        <v/>
      </c>
      <c r="C2189" t="str">
        <f>IF(All_Tasks!C2189="","",All_Tasks!C2189)</f>
        <v/>
      </c>
      <c r="D2189" t="str">
        <f>IF(All_Tasks!D2189="","",All_Tasks!D2189)</f>
        <v/>
      </c>
      <c r="E2189" t="str">
        <f>IF(All_Tasks!V2189&lt;&gt;"",All_Tasks!V2189,IF(All_Tasks!E2189&lt;&gt;"",All_Tasks!E2189,""))</f>
        <v/>
      </c>
      <c r="F2189" t="str">
        <f>IF(All_Tasks!F2189="","",All_Tasks!F2189)</f>
        <v/>
      </c>
      <c r="G2189" t="str">
        <f>IF(All_Tasks!G2189="","",All_Tasks!G2189)</f>
        <v/>
      </c>
      <c r="H2189" s="231" t="str">
        <f>IF(All_Tasks!H2189="","",All_Tasks!H2189)</f>
        <v/>
      </c>
      <c r="I2189" t="str">
        <f>IF(All_Tasks!I2189="","",All_Tasks!I2189)</f>
        <v/>
      </c>
      <c r="J2189" t="str">
        <f>IF(All_Tasks!J2189="","",All_Tasks!J2189)</f>
        <v/>
      </c>
      <c r="K2189" t="str">
        <f>IF(All_Tasks!K2189="","",All_Tasks!K2189)</f>
        <v/>
      </c>
      <c r="L2189" s="231" t="str">
        <f>IF(All_Tasks!L2189="","",All_Tasks!L2189)</f>
        <v/>
      </c>
      <c r="M2189" t="str">
        <f>IF(All_Tasks!M2189="","",All_Tasks!M2189)</f>
        <v/>
      </c>
      <c r="N2189" t="str">
        <f>IF(All_Tasks!N2189="","",All_Tasks!N2189)</f>
        <v/>
      </c>
      <c r="O2189" t="str">
        <f>IF(All_Tasks!O2189="","",All_Tasks!O2189)</f>
        <v/>
      </c>
      <c r="P2189" s="181">
        <f>IF(All_Tasks!P2189="",0,All_Tasks!P2189)</f>
        <v>0</v>
      </c>
      <c r="Q2189" s="181">
        <f>IF(All_Tasks!Q2189="",0,All_Tasks!Q2189)</f>
        <v>0</v>
      </c>
      <c r="R2189" s="181">
        <f>IF(All_Tasks!R2189="",0,All_Tasks!R2189)</f>
        <v>0</v>
      </c>
      <c r="S2189" s="181" t="str">
        <f>IF(All_Tasks!S2189="","",All_Tasks!S2189)</f>
        <v/>
      </c>
      <c r="T2189" t="str">
        <f>IF(All_Tasks!T2189="","",All_Tasks!T2189)</f>
        <v/>
      </c>
      <c r="U2189" t="str">
        <f>IF(All_Tasks!U2189="","",All_Tasks!U2189)</f>
        <v/>
      </c>
      <c r="V2189">
        <f>IF(A2189="",0,IFERROR(MATCH(A2189,Scope_Labor_Rates!$A$6:$A$46,0)+5,0))</f>
        <v>0</v>
      </c>
      <c r="W2189" s="178">
        <f>IF(V2189&gt;0,INDEX(Scope_Labor_Rates!$C$6:$C$46,V2189-5),0)</f>
        <v>0</v>
      </c>
      <c r="X2189" s="178">
        <f>IF(V2189&gt;0,INDEX(Scope_Labor_Rates!$C$6:$C$46,V2189-5),0)</f>
        <v>0</v>
      </c>
      <c r="Y2189" s="180">
        <f>IF(V2189&gt;0,INDEX(Scope_Labor_Rates!$S$6:$S$46,V2189-5),0)</f>
        <v>0</v>
      </c>
      <c r="Z2189" s="180">
        <f>IF(V2189&gt;0,INDEX(Scope_Labor_Rates!$R$6:$R$46,V2189-5),1)</f>
        <v>1</v>
      </c>
      <c r="AA2189" s="231">
        <f t="shared" si="306"/>
        <v>0</v>
      </c>
      <c r="AB2189" t="str">
        <f t="shared" si="307"/>
        <v/>
      </c>
      <c r="AC2189" s="178" t="str">
        <f t="shared" si="308"/>
        <v/>
      </c>
      <c r="AD2189" s="181">
        <f t="shared" si="309"/>
        <v>0</v>
      </c>
      <c r="AE2189" s="178">
        <f>IF(V2189&gt;0,P2189*INDEX(Scope_Labor_Rates!$E$6:$E$46,V2189-5),0)</f>
        <v>0</v>
      </c>
      <c r="AF2189" s="181">
        <f>IF(V2189&gt;0,AE2189*INDEX(Scope_Labor_Rates!$D$6:$D$46,V2189-5)*AA2189,0)</f>
        <v>0</v>
      </c>
      <c r="AG2189" s="178">
        <f>IF(V2189&gt;0,P2189*INDEX(Scope_Labor_Rates!$G$6:$G$46,V2189-5),0)</f>
        <v>0</v>
      </c>
      <c r="AH2189" s="181">
        <f>IF(V2189&gt;0,AG2189*INDEX(Scope_Labor_Rates!$F$6:$F$46,V2189-5)*AA2189,0)</f>
        <v>0</v>
      </c>
      <c r="AI2189" s="178">
        <f>IF(V2189&gt;0,P2189*INDEX(Scope_Labor_Rates!$I$6:$I$46,V2189-5),0)</f>
        <v>0</v>
      </c>
      <c r="AJ2189" s="181">
        <f>IF(V2189&gt;0,AI2189*INDEX(Scope_Labor_Rates!$H$6:$H$46,V2189-5)*AA2189,0)</f>
        <v>0</v>
      </c>
      <c r="AK2189" s="178">
        <f>IF(V2189&gt;0,P2189*INDEX(Scope_Labor_Rates!$K$6:$K$46,V2189-5),0)</f>
        <v>0</v>
      </c>
      <c r="AL2189" s="181">
        <f>IF(V2189&gt;0,AK2189*INDEX(Scope_Labor_Rates!$J$6:$J$46,V2189-5)*AA2189,0)</f>
        <v>0</v>
      </c>
      <c r="AM2189" s="178">
        <f>IF(V2189&gt;0,P2189*INDEX(Scope_Labor_Rates!$M$6:$M$46,V2189-5),0)</f>
        <v>0</v>
      </c>
      <c r="AN2189" s="178">
        <f>IF(V2189&gt;0,AM2189*INDEX(Scope_Labor_Rates!$L$6:$L$46,V2189-5)*AA2189,0)</f>
        <v>0</v>
      </c>
      <c r="AO2189" s="178">
        <f>IF(V2189&gt;0,P2189*INDEX(Scope_Labor_Rates!$O$6:$O$46,V2189-5)*AA2189,0)</f>
        <v>0</v>
      </c>
      <c r="AP2189" s="181">
        <f>IF(V2189&gt;0,P2189*INDEX(Scope_Labor_Rates!$Q$6:$Q$46,V2189-5)*AA2189,0)</f>
        <v>0</v>
      </c>
      <c r="AQ2189" s="178">
        <f t="shared" si="310"/>
        <v>0</v>
      </c>
      <c r="AR2189" s="178">
        <f t="shared" si="311"/>
        <v>0</v>
      </c>
      <c r="AS2189" s="178">
        <f t="shared" si="312"/>
        <v>0</v>
      </c>
      <c r="AT2189" s="178">
        <f t="shared" si="313"/>
        <v>0</v>
      </c>
      <c r="AU2189">
        <f t="shared" si="314"/>
        <v>0</v>
      </c>
    </row>
    <row r="2190" spans="1:47">
      <c r="A2190" t="str">
        <f>IF(All_Tasks!A2190="","",All_Tasks!A2190)</f>
        <v/>
      </c>
      <c r="B2190" t="str">
        <f>IF(All_Tasks!B2190="","",All_Tasks!B2190)</f>
        <v/>
      </c>
      <c r="C2190" t="str">
        <f>IF(All_Tasks!C2190="","",All_Tasks!C2190)</f>
        <v/>
      </c>
      <c r="D2190" t="str">
        <f>IF(All_Tasks!D2190="","",All_Tasks!D2190)</f>
        <v/>
      </c>
      <c r="E2190" t="str">
        <f>IF(All_Tasks!V2190&lt;&gt;"",All_Tasks!V2190,IF(All_Tasks!E2190&lt;&gt;"",All_Tasks!E2190,""))</f>
        <v/>
      </c>
      <c r="F2190" t="str">
        <f>IF(All_Tasks!F2190="","",All_Tasks!F2190)</f>
        <v/>
      </c>
      <c r="G2190" t="str">
        <f>IF(All_Tasks!G2190="","",All_Tasks!G2190)</f>
        <v/>
      </c>
      <c r="H2190" s="231" t="str">
        <f>IF(All_Tasks!H2190="","",All_Tasks!H2190)</f>
        <v/>
      </c>
      <c r="I2190" t="str">
        <f>IF(All_Tasks!I2190="","",All_Tasks!I2190)</f>
        <v/>
      </c>
      <c r="J2190" t="str">
        <f>IF(All_Tasks!J2190="","",All_Tasks!J2190)</f>
        <v/>
      </c>
      <c r="K2190" t="str">
        <f>IF(All_Tasks!K2190="","",All_Tasks!K2190)</f>
        <v/>
      </c>
      <c r="L2190" s="231" t="str">
        <f>IF(All_Tasks!L2190="","",All_Tasks!L2190)</f>
        <v/>
      </c>
      <c r="M2190" t="str">
        <f>IF(All_Tasks!M2190="","",All_Tasks!M2190)</f>
        <v/>
      </c>
      <c r="N2190" t="str">
        <f>IF(All_Tasks!N2190="","",All_Tasks!N2190)</f>
        <v/>
      </c>
      <c r="O2190" t="str">
        <f>IF(All_Tasks!O2190="","",All_Tasks!O2190)</f>
        <v/>
      </c>
      <c r="P2190" s="181">
        <f>IF(All_Tasks!P2190="",0,All_Tasks!P2190)</f>
        <v>0</v>
      </c>
      <c r="Q2190" s="181">
        <f>IF(All_Tasks!Q2190="",0,All_Tasks!Q2190)</f>
        <v>0</v>
      </c>
      <c r="R2190" s="181">
        <f>IF(All_Tasks!R2190="",0,All_Tasks!R2190)</f>
        <v>0</v>
      </c>
      <c r="S2190" s="181" t="str">
        <f>IF(All_Tasks!S2190="","",All_Tasks!S2190)</f>
        <v/>
      </c>
      <c r="T2190" t="str">
        <f>IF(All_Tasks!T2190="","",All_Tasks!T2190)</f>
        <v/>
      </c>
      <c r="U2190" t="str">
        <f>IF(All_Tasks!U2190="","",All_Tasks!U2190)</f>
        <v/>
      </c>
      <c r="V2190">
        <f>IF(A2190="",0,IFERROR(MATCH(A2190,Scope_Labor_Rates!$A$6:$A$46,0)+5,0))</f>
        <v>0</v>
      </c>
      <c r="W2190" s="178">
        <f>IF(V2190&gt;0,INDEX(Scope_Labor_Rates!$C$6:$C$46,V2190-5),0)</f>
        <v>0</v>
      </c>
      <c r="X2190" s="178">
        <f>IF(V2190&gt;0,INDEX(Scope_Labor_Rates!$C$6:$C$46,V2190-5),0)</f>
        <v>0</v>
      </c>
      <c r="Y2190" s="180">
        <f>IF(V2190&gt;0,INDEX(Scope_Labor_Rates!$S$6:$S$46,V2190-5),0)</f>
        <v>0</v>
      </c>
      <c r="Z2190" s="180">
        <f>IF(V2190&gt;0,INDEX(Scope_Labor_Rates!$R$6:$R$46,V2190-5),1)</f>
        <v>1</v>
      </c>
      <c r="AA2190" s="231">
        <f t="shared" si="306"/>
        <v>0</v>
      </c>
      <c r="AB2190" t="str">
        <f t="shared" si="307"/>
        <v/>
      </c>
      <c r="AC2190" s="178" t="str">
        <f t="shared" si="308"/>
        <v/>
      </c>
      <c r="AD2190" s="181">
        <f t="shared" si="309"/>
        <v>0</v>
      </c>
      <c r="AE2190" s="178">
        <f>IF(V2190&gt;0,P2190*INDEX(Scope_Labor_Rates!$E$6:$E$46,V2190-5),0)</f>
        <v>0</v>
      </c>
      <c r="AF2190" s="181">
        <f>IF(V2190&gt;0,AE2190*INDEX(Scope_Labor_Rates!$D$6:$D$46,V2190-5)*AA2190,0)</f>
        <v>0</v>
      </c>
      <c r="AG2190" s="178">
        <f>IF(V2190&gt;0,P2190*INDEX(Scope_Labor_Rates!$G$6:$G$46,V2190-5),0)</f>
        <v>0</v>
      </c>
      <c r="AH2190" s="181">
        <f>IF(V2190&gt;0,AG2190*INDEX(Scope_Labor_Rates!$F$6:$F$46,V2190-5)*AA2190,0)</f>
        <v>0</v>
      </c>
      <c r="AI2190" s="178">
        <f>IF(V2190&gt;0,P2190*INDEX(Scope_Labor_Rates!$I$6:$I$46,V2190-5),0)</f>
        <v>0</v>
      </c>
      <c r="AJ2190" s="181">
        <f>IF(V2190&gt;0,AI2190*INDEX(Scope_Labor_Rates!$H$6:$H$46,V2190-5)*AA2190,0)</f>
        <v>0</v>
      </c>
      <c r="AK2190" s="178">
        <f>IF(V2190&gt;0,P2190*INDEX(Scope_Labor_Rates!$K$6:$K$46,V2190-5),0)</f>
        <v>0</v>
      </c>
      <c r="AL2190" s="181">
        <f>IF(V2190&gt;0,AK2190*INDEX(Scope_Labor_Rates!$J$6:$J$46,V2190-5)*AA2190,0)</f>
        <v>0</v>
      </c>
      <c r="AM2190" s="178">
        <f>IF(V2190&gt;0,P2190*INDEX(Scope_Labor_Rates!$M$6:$M$46,V2190-5),0)</f>
        <v>0</v>
      </c>
      <c r="AN2190" s="178">
        <f>IF(V2190&gt;0,AM2190*INDEX(Scope_Labor_Rates!$L$6:$L$46,V2190-5)*AA2190,0)</f>
        <v>0</v>
      </c>
      <c r="AO2190" s="178">
        <f>IF(V2190&gt;0,P2190*INDEX(Scope_Labor_Rates!$O$6:$O$46,V2190-5)*AA2190,0)</f>
        <v>0</v>
      </c>
      <c r="AP2190" s="181">
        <f>IF(V2190&gt;0,P2190*INDEX(Scope_Labor_Rates!$Q$6:$Q$46,V2190-5)*AA2190,0)</f>
        <v>0</v>
      </c>
      <c r="AQ2190" s="178">
        <f t="shared" si="310"/>
        <v>0</v>
      </c>
      <c r="AR2190" s="178">
        <f t="shared" si="311"/>
        <v>0</v>
      </c>
      <c r="AS2190" s="178">
        <f t="shared" si="312"/>
        <v>0</v>
      </c>
      <c r="AT2190" s="178">
        <f t="shared" si="313"/>
        <v>0</v>
      </c>
      <c r="AU2190">
        <f t="shared" si="314"/>
        <v>0</v>
      </c>
    </row>
    <row r="2191" spans="1:47">
      <c r="A2191" t="str">
        <f>IF(All_Tasks!A2191="","",All_Tasks!A2191)</f>
        <v/>
      </c>
      <c r="B2191" t="str">
        <f>IF(All_Tasks!B2191="","",All_Tasks!B2191)</f>
        <v/>
      </c>
      <c r="C2191" t="str">
        <f>IF(All_Tasks!C2191="","",All_Tasks!C2191)</f>
        <v/>
      </c>
      <c r="D2191" t="str">
        <f>IF(All_Tasks!D2191="","",All_Tasks!D2191)</f>
        <v/>
      </c>
      <c r="E2191" t="str">
        <f>IF(All_Tasks!V2191&lt;&gt;"",All_Tasks!V2191,IF(All_Tasks!E2191&lt;&gt;"",All_Tasks!E2191,""))</f>
        <v/>
      </c>
      <c r="F2191" t="str">
        <f>IF(All_Tasks!F2191="","",All_Tasks!F2191)</f>
        <v/>
      </c>
      <c r="G2191" t="str">
        <f>IF(All_Tasks!G2191="","",All_Tasks!G2191)</f>
        <v/>
      </c>
      <c r="H2191" s="231" t="str">
        <f>IF(All_Tasks!H2191="","",All_Tasks!H2191)</f>
        <v/>
      </c>
      <c r="I2191" t="str">
        <f>IF(All_Tasks!I2191="","",All_Tasks!I2191)</f>
        <v/>
      </c>
      <c r="J2191" t="str">
        <f>IF(All_Tasks!J2191="","",All_Tasks!J2191)</f>
        <v/>
      </c>
      <c r="K2191" t="str">
        <f>IF(All_Tasks!K2191="","",All_Tasks!K2191)</f>
        <v/>
      </c>
      <c r="L2191" s="231" t="str">
        <f>IF(All_Tasks!L2191="","",All_Tasks!L2191)</f>
        <v/>
      </c>
      <c r="M2191" t="str">
        <f>IF(All_Tasks!M2191="","",All_Tasks!M2191)</f>
        <v/>
      </c>
      <c r="N2191" t="str">
        <f>IF(All_Tasks!N2191="","",All_Tasks!N2191)</f>
        <v/>
      </c>
      <c r="O2191" t="str">
        <f>IF(All_Tasks!O2191="","",All_Tasks!O2191)</f>
        <v/>
      </c>
      <c r="P2191" s="181">
        <f>IF(All_Tasks!P2191="",0,All_Tasks!P2191)</f>
        <v>0</v>
      </c>
      <c r="Q2191" s="181">
        <f>IF(All_Tasks!Q2191="",0,All_Tasks!Q2191)</f>
        <v>0</v>
      </c>
      <c r="R2191" s="181">
        <f>IF(All_Tasks!R2191="",0,All_Tasks!R2191)</f>
        <v>0</v>
      </c>
      <c r="S2191" s="181" t="str">
        <f>IF(All_Tasks!S2191="","",All_Tasks!S2191)</f>
        <v/>
      </c>
      <c r="T2191" t="str">
        <f>IF(All_Tasks!T2191="","",All_Tasks!T2191)</f>
        <v/>
      </c>
      <c r="U2191" t="str">
        <f>IF(All_Tasks!U2191="","",All_Tasks!U2191)</f>
        <v/>
      </c>
      <c r="V2191">
        <f>IF(A2191="",0,IFERROR(MATCH(A2191,Scope_Labor_Rates!$A$6:$A$46,0)+5,0))</f>
        <v>0</v>
      </c>
      <c r="W2191" s="178">
        <f>IF(V2191&gt;0,INDEX(Scope_Labor_Rates!$C$6:$C$46,V2191-5),0)</f>
        <v>0</v>
      </c>
      <c r="X2191" s="178">
        <f>IF(V2191&gt;0,INDEX(Scope_Labor_Rates!$C$6:$C$46,V2191-5),0)</f>
        <v>0</v>
      </c>
      <c r="Y2191" s="180">
        <f>IF(V2191&gt;0,INDEX(Scope_Labor_Rates!$S$6:$S$46,V2191-5),0)</f>
        <v>0</v>
      </c>
      <c r="Z2191" s="180">
        <f>IF(V2191&gt;0,INDEX(Scope_Labor_Rates!$R$6:$R$46,V2191-5),1)</f>
        <v>1</v>
      </c>
      <c r="AA2191" s="231">
        <f t="shared" si="306"/>
        <v>0</v>
      </c>
      <c r="AB2191" t="str">
        <f t="shared" si="307"/>
        <v/>
      </c>
      <c r="AC2191" s="178" t="str">
        <f t="shared" si="308"/>
        <v/>
      </c>
      <c r="AD2191" s="181">
        <f t="shared" si="309"/>
        <v>0</v>
      </c>
      <c r="AE2191" s="178">
        <f>IF(V2191&gt;0,P2191*INDEX(Scope_Labor_Rates!$E$6:$E$46,V2191-5),0)</f>
        <v>0</v>
      </c>
      <c r="AF2191" s="181">
        <f>IF(V2191&gt;0,AE2191*INDEX(Scope_Labor_Rates!$D$6:$D$46,V2191-5)*AA2191,0)</f>
        <v>0</v>
      </c>
      <c r="AG2191" s="178">
        <f>IF(V2191&gt;0,P2191*INDEX(Scope_Labor_Rates!$G$6:$G$46,V2191-5),0)</f>
        <v>0</v>
      </c>
      <c r="AH2191" s="181">
        <f>IF(V2191&gt;0,AG2191*INDEX(Scope_Labor_Rates!$F$6:$F$46,V2191-5)*AA2191,0)</f>
        <v>0</v>
      </c>
      <c r="AI2191" s="178">
        <f>IF(V2191&gt;0,P2191*INDEX(Scope_Labor_Rates!$I$6:$I$46,V2191-5),0)</f>
        <v>0</v>
      </c>
      <c r="AJ2191" s="181">
        <f>IF(V2191&gt;0,AI2191*INDEX(Scope_Labor_Rates!$H$6:$H$46,V2191-5)*AA2191,0)</f>
        <v>0</v>
      </c>
      <c r="AK2191" s="178">
        <f>IF(V2191&gt;0,P2191*INDEX(Scope_Labor_Rates!$K$6:$K$46,V2191-5),0)</f>
        <v>0</v>
      </c>
      <c r="AL2191" s="181">
        <f>IF(V2191&gt;0,AK2191*INDEX(Scope_Labor_Rates!$J$6:$J$46,V2191-5)*AA2191,0)</f>
        <v>0</v>
      </c>
      <c r="AM2191" s="178">
        <f>IF(V2191&gt;0,P2191*INDEX(Scope_Labor_Rates!$M$6:$M$46,V2191-5),0)</f>
        <v>0</v>
      </c>
      <c r="AN2191" s="178">
        <f>IF(V2191&gt;0,AM2191*INDEX(Scope_Labor_Rates!$L$6:$L$46,V2191-5)*AA2191,0)</f>
        <v>0</v>
      </c>
      <c r="AO2191" s="178">
        <f>IF(V2191&gt;0,P2191*INDEX(Scope_Labor_Rates!$O$6:$O$46,V2191-5)*AA2191,0)</f>
        <v>0</v>
      </c>
      <c r="AP2191" s="181">
        <f>IF(V2191&gt;0,P2191*INDEX(Scope_Labor_Rates!$Q$6:$Q$46,V2191-5)*AA2191,0)</f>
        <v>0</v>
      </c>
      <c r="AQ2191" s="178">
        <f t="shared" si="310"/>
        <v>0</v>
      </c>
      <c r="AR2191" s="178">
        <f t="shared" si="311"/>
        <v>0</v>
      </c>
      <c r="AS2191" s="178">
        <f t="shared" si="312"/>
        <v>0</v>
      </c>
      <c r="AT2191" s="178">
        <f t="shared" si="313"/>
        <v>0</v>
      </c>
      <c r="AU2191">
        <f t="shared" si="314"/>
        <v>0</v>
      </c>
    </row>
    <row r="2192" spans="1:47">
      <c r="A2192" t="str">
        <f>IF(All_Tasks!A2192="","",All_Tasks!A2192)</f>
        <v/>
      </c>
      <c r="B2192" t="str">
        <f>IF(All_Tasks!B2192="","",All_Tasks!B2192)</f>
        <v/>
      </c>
      <c r="C2192" t="str">
        <f>IF(All_Tasks!C2192="","",All_Tasks!C2192)</f>
        <v/>
      </c>
      <c r="D2192" t="str">
        <f>IF(All_Tasks!D2192="","",All_Tasks!D2192)</f>
        <v/>
      </c>
      <c r="E2192" t="str">
        <f>IF(All_Tasks!V2192&lt;&gt;"",All_Tasks!V2192,IF(All_Tasks!E2192&lt;&gt;"",All_Tasks!E2192,""))</f>
        <v/>
      </c>
      <c r="F2192" t="str">
        <f>IF(All_Tasks!F2192="","",All_Tasks!F2192)</f>
        <v/>
      </c>
      <c r="G2192" t="str">
        <f>IF(All_Tasks!G2192="","",All_Tasks!G2192)</f>
        <v/>
      </c>
      <c r="H2192" s="231" t="str">
        <f>IF(All_Tasks!H2192="","",All_Tasks!H2192)</f>
        <v/>
      </c>
      <c r="I2192" t="str">
        <f>IF(All_Tasks!I2192="","",All_Tasks!I2192)</f>
        <v/>
      </c>
      <c r="J2192" t="str">
        <f>IF(All_Tasks!J2192="","",All_Tasks!J2192)</f>
        <v/>
      </c>
      <c r="K2192" t="str">
        <f>IF(All_Tasks!K2192="","",All_Tasks!K2192)</f>
        <v/>
      </c>
      <c r="L2192" s="231" t="str">
        <f>IF(All_Tasks!L2192="","",All_Tasks!L2192)</f>
        <v/>
      </c>
      <c r="M2192" t="str">
        <f>IF(All_Tasks!M2192="","",All_Tasks!M2192)</f>
        <v/>
      </c>
      <c r="N2192" t="str">
        <f>IF(All_Tasks!N2192="","",All_Tasks!N2192)</f>
        <v/>
      </c>
      <c r="O2192" t="str">
        <f>IF(All_Tasks!O2192="","",All_Tasks!O2192)</f>
        <v/>
      </c>
      <c r="P2192" s="181">
        <f>IF(All_Tasks!P2192="",0,All_Tasks!P2192)</f>
        <v>0</v>
      </c>
      <c r="Q2192" s="181">
        <f>IF(All_Tasks!Q2192="",0,All_Tasks!Q2192)</f>
        <v>0</v>
      </c>
      <c r="R2192" s="181">
        <f>IF(All_Tasks!R2192="",0,All_Tasks!R2192)</f>
        <v>0</v>
      </c>
      <c r="S2192" s="181" t="str">
        <f>IF(All_Tasks!S2192="","",All_Tasks!S2192)</f>
        <v/>
      </c>
      <c r="T2192" t="str">
        <f>IF(All_Tasks!T2192="","",All_Tasks!T2192)</f>
        <v/>
      </c>
      <c r="U2192" t="str">
        <f>IF(All_Tasks!U2192="","",All_Tasks!U2192)</f>
        <v/>
      </c>
      <c r="V2192">
        <f>IF(A2192="",0,IFERROR(MATCH(A2192,Scope_Labor_Rates!$A$6:$A$46,0)+5,0))</f>
        <v>0</v>
      </c>
      <c r="W2192" s="178">
        <f>IF(V2192&gt;0,INDEX(Scope_Labor_Rates!$C$6:$C$46,V2192-5),0)</f>
        <v>0</v>
      </c>
      <c r="X2192" s="178">
        <f>IF(V2192&gt;0,INDEX(Scope_Labor_Rates!$C$6:$C$46,V2192-5),0)</f>
        <v>0</v>
      </c>
      <c r="Y2192" s="180">
        <f>IF(V2192&gt;0,INDEX(Scope_Labor_Rates!$S$6:$S$46,V2192-5),0)</f>
        <v>0</v>
      </c>
      <c r="Z2192" s="180">
        <f>IF(V2192&gt;0,INDEX(Scope_Labor_Rates!$R$6:$R$46,V2192-5),1)</f>
        <v>1</v>
      </c>
      <c r="AA2192" s="231">
        <f t="shared" si="306"/>
        <v>0</v>
      </c>
      <c r="AB2192" t="str">
        <f t="shared" si="307"/>
        <v/>
      </c>
      <c r="AC2192" s="178" t="str">
        <f t="shared" si="308"/>
        <v/>
      </c>
      <c r="AD2192" s="181">
        <f t="shared" si="309"/>
        <v>0</v>
      </c>
      <c r="AE2192" s="178">
        <f>IF(V2192&gt;0,P2192*INDEX(Scope_Labor_Rates!$E$6:$E$46,V2192-5),0)</f>
        <v>0</v>
      </c>
      <c r="AF2192" s="181">
        <f>IF(V2192&gt;0,AE2192*INDEX(Scope_Labor_Rates!$D$6:$D$46,V2192-5)*AA2192,0)</f>
        <v>0</v>
      </c>
      <c r="AG2192" s="178">
        <f>IF(V2192&gt;0,P2192*INDEX(Scope_Labor_Rates!$G$6:$G$46,V2192-5),0)</f>
        <v>0</v>
      </c>
      <c r="AH2192" s="181">
        <f>IF(V2192&gt;0,AG2192*INDEX(Scope_Labor_Rates!$F$6:$F$46,V2192-5)*AA2192,0)</f>
        <v>0</v>
      </c>
      <c r="AI2192" s="178">
        <f>IF(V2192&gt;0,P2192*INDEX(Scope_Labor_Rates!$I$6:$I$46,V2192-5),0)</f>
        <v>0</v>
      </c>
      <c r="AJ2192" s="181">
        <f>IF(V2192&gt;0,AI2192*INDEX(Scope_Labor_Rates!$H$6:$H$46,V2192-5)*AA2192,0)</f>
        <v>0</v>
      </c>
      <c r="AK2192" s="178">
        <f>IF(V2192&gt;0,P2192*INDEX(Scope_Labor_Rates!$K$6:$K$46,V2192-5),0)</f>
        <v>0</v>
      </c>
      <c r="AL2192" s="181">
        <f>IF(V2192&gt;0,AK2192*INDEX(Scope_Labor_Rates!$J$6:$J$46,V2192-5)*AA2192,0)</f>
        <v>0</v>
      </c>
      <c r="AM2192" s="178">
        <f>IF(V2192&gt;0,P2192*INDEX(Scope_Labor_Rates!$M$6:$M$46,V2192-5),0)</f>
        <v>0</v>
      </c>
      <c r="AN2192" s="178">
        <f>IF(V2192&gt;0,AM2192*INDEX(Scope_Labor_Rates!$L$6:$L$46,V2192-5)*AA2192,0)</f>
        <v>0</v>
      </c>
      <c r="AO2192" s="178">
        <f>IF(V2192&gt;0,P2192*INDEX(Scope_Labor_Rates!$O$6:$O$46,V2192-5)*AA2192,0)</f>
        <v>0</v>
      </c>
      <c r="AP2192" s="181">
        <f>IF(V2192&gt;0,P2192*INDEX(Scope_Labor_Rates!$Q$6:$Q$46,V2192-5)*AA2192,0)</f>
        <v>0</v>
      </c>
      <c r="AQ2192" s="178">
        <f t="shared" si="310"/>
        <v>0</v>
      </c>
      <c r="AR2192" s="178">
        <f t="shared" si="311"/>
        <v>0</v>
      </c>
      <c r="AS2192" s="178">
        <f t="shared" si="312"/>
        <v>0</v>
      </c>
      <c r="AT2192" s="178">
        <f t="shared" si="313"/>
        <v>0</v>
      </c>
      <c r="AU2192">
        <f t="shared" si="314"/>
        <v>0</v>
      </c>
    </row>
    <row r="2193" spans="1:47">
      <c r="A2193" t="str">
        <f>IF(All_Tasks!A2193="","",All_Tasks!A2193)</f>
        <v/>
      </c>
      <c r="B2193" t="str">
        <f>IF(All_Tasks!B2193="","",All_Tasks!B2193)</f>
        <v/>
      </c>
      <c r="C2193" t="str">
        <f>IF(All_Tasks!C2193="","",All_Tasks!C2193)</f>
        <v/>
      </c>
      <c r="D2193" t="str">
        <f>IF(All_Tasks!D2193="","",All_Tasks!D2193)</f>
        <v/>
      </c>
      <c r="E2193" t="str">
        <f>IF(All_Tasks!V2193&lt;&gt;"",All_Tasks!V2193,IF(All_Tasks!E2193&lt;&gt;"",All_Tasks!E2193,""))</f>
        <v/>
      </c>
      <c r="F2193" t="str">
        <f>IF(All_Tasks!F2193="","",All_Tasks!F2193)</f>
        <v/>
      </c>
      <c r="G2193" t="str">
        <f>IF(All_Tasks!G2193="","",All_Tasks!G2193)</f>
        <v/>
      </c>
      <c r="H2193" s="231" t="str">
        <f>IF(All_Tasks!H2193="","",All_Tasks!H2193)</f>
        <v/>
      </c>
      <c r="I2193" t="str">
        <f>IF(All_Tasks!I2193="","",All_Tasks!I2193)</f>
        <v/>
      </c>
      <c r="J2193" t="str">
        <f>IF(All_Tasks!J2193="","",All_Tasks!J2193)</f>
        <v/>
      </c>
      <c r="K2193" t="str">
        <f>IF(All_Tasks!K2193="","",All_Tasks!K2193)</f>
        <v/>
      </c>
      <c r="L2193" s="231" t="str">
        <f>IF(All_Tasks!L2193="","",All_Tasks!L2193)</f>
        <v/>
      </c>
      <c r="M2193" t="str">
        <f>IF(All_Tasks!M2193="","",All_Tasks!M2193)</f>
        <v/>
      </c>
      <c r="N2193" t="str">
        <f>IF(All_Tasks!N2193="","",All_Tasks!N2193)</f>
        <v/>
      </c>
      <c r="O2193" t="str">
        <f>IF(All_Tasks!O2193="","",All_Tasks!O2193)</f>
        <v/>
      </c>
      <c r="P2193" s="181">
        <f>IF(All_Tasks!P2193="",0,All_Tasks!P2193)</f>
        <v>0</v>
      </c>
      <c r="Q2193" s="181">
        <f>IF(All_Tasks!Q2193="",0,All_Tasks!Q2193)</f>
        <v>0</v>
      </c>
      <c r="R2193" s="181">
        <f>IF(All_Tasks!R2193="",0,All_Tasks!R2193)</f>
        <v>0</v>
      </c>
      <c r="S2193" s="181" t="str">
        <f>IF(All_Tasks!S2193="","",All_Tasks!S2193)</f>
        <v/>
      </c>
      <c r="T2193" t="str">
        <f>IF(All_Tasks!T2193="","",All_Tasks!T2193)</f>
        <v/>
      </c>
      <c r="U2193" t="str">
        <f>IF(All_Tasks!U2193="","",All_Tasks!U2193)</f>
        <v/>
      </c>
      <c r="V2193">
        <f>IF(A2193="",0,IFERROR(MATCH(A2193,Scope_Labor_Rates!$A$6:$A$46,0)+5,0))</f>
        <v>0</v>
      </c>
      <c r="W2193" s="178">
        <f>IF(V2193&gt;0,INDEX(Scope_Labor_Rates!$C$6:$C$46,V2193-5),0)</f>
        <v>0</v>
      </c>
      <c r="X2193" s="178">
        <f>IF(V2193&gt;0,INDEX(Scope_Labor_Rates!$C$6:$C$46,V2193-5),0)</f>
        <v>0</v>
      </c>
      <c r="Y2193" s="180">
        <f>IF(V2193&gt;0,INDEX(Scope_Labor_Rates!$S$6:$S$46,V2193-5),0)</f>
        <v>0</v>
      </c>
      <c r="Z2193" s="180">
        <f>IF(V2193&gt;0,INDEX(Scope_Labor_Rates!$R$6:$R$46,V2193-5),1)</f>
        <v>1</v>
      </c>
      <c r="AA2193" s="231">
        <f t="shared" si="306"/>
        <v>0</v>
      </c>
      <c r="AB2193" t="str">
        <f t="shared" si="307"/>
        <v/>
      </c>
      <c r="AC2193" s="178" t="str">
        <f t="shared" si="308"/>
        <v/>
      </c>
      <c r="AD2193" s="181">
        <f t="shared" si="309"/>
        <v>0</v>
      </c>
      <c r="AE2193" s="178">
        <f>IF(V2193&gt;0,P2193*INDEX(Scope_Labor_Rates!$E$6:$E$46,V2193-5),0)</f>
        <v>0</v>
      </c>
      <c r="AF2193" s="181">
        <f>IF(V2193&gt;0,AE2193*INDEX(Scope_Labor_Rates!$D$6:$D$46,V2193-5)*AA2193,0)</f>
        <v>0</v>
      </c>
      <c r="AG2193" s="178">
        <f>IF(V2193&gt;0,P2193*INDEX(Scope_Labor_Rates!$G$6:$G$46,V2193-5),0)</f>
        <v>0</v>
      </c>
      <c r="AH2193" s="181">
        <f>IF(V2193&gt;0,AG2193*INDEX(Scope_Labor_Rates!$F$6:$F$46,V2193-5)*AA2193,0)</f>
        <v>0</v>
      </c>
      <c r="AI2193" s="178">
        <f>IF(V2193&gt;0,P2193*INDEX(Scope_Labor_Rates!$I$6:$I$46,V2193-5),0)</f>
        <v>0</v>
      </c>
      <c r="AJ2193" s="181">
        <f>IF(V2193&gt;0,AI2193*INDEX(Scope_Labor_Rates!$H$6:$H$46,V2193-5)*AA2193,0)</f>
        <v>0</v>
      </c>
      <c r="AK2193" s="178">
        <f>IF(V2193&gt;0,P2193*INDEX(Scope_Labor_Rates!$K$6:$K$46,V2193-5),0)</f>
        <v>0</v>
      </c>
      <c r="AL2193" s="181">
        <f>IF(V2193&gt;0,AK2193*INDEX(Scope_Labor_Rates!$J$6:$J$46,V2193-5)*AA2193,0)</f>
        <v>0</v>
      </c>
      <c r="AM2193" s="178">
        <f>IF(V2193&gt;0,P2193*INDEX(Scope_Labor_Rates!$M$6:$M$46,V2193-5),0)</f>
        <v>0</v>
      </c>
      <c r="AN2193" s="178">
        <f>IF(V2193&gt;0,AM2193*INDEX(Scope_Labor_Rates!$L$6:$L$46,V2193-5)*AA2193,0)</f>
        <v>0</v>
      </c>
      <c r="AO2193" s="178">
        <f>IF(V2193&gt;0,P2193*INDEX(Scope_Labor_Rates!$O$6:$O$46,V2193-5)*AA2193,0)</f>
        <v>0</v>
      </c>
      <c r="AP2193" s="181">
        <f>IF(V2193&gt;0,P2193*INDEX(Scope_Labor_Rates!$Q$6:$Q$46,V2193-5)*AA2193,0)</f>
        <v>0</v>
      </c>
      <c r="AQ2193" s="178">
        <f t="shared" si="310"/>
        <v>0</v>
      </c>
      <c r="AR2193" s="178">
        <f t="shared" si="311"/>
        <v>0</v>
      </c>
      <c r="AS2193" s="178">
        <f t="shared" si="312"/>
        <v>0</v>
      </c>
      <c r="AT2193" s="178">
        <f t="shared" si="313"/>
        <v>0</v>
      </c>
      <c r="AU2193">
        <f t="shared" si="314"/>
        <v>0</v>
      </c>
    </row>
    <row r="2194" spans="1:47">
      <c r="A2194" t="str">
        <f>IF(All_Tasks!A2194="","",All_Tasks!A2194)</f>
        <v/>
      </c>
      <c r="B2194" t="str">
        <f>IF(All_Tasks!B2194="","",All_Tasks!B2194)</f>
        <v/>
      </c>
      <c r="C2194" t="str">
        <f>IF(All_Tasks!C2194="","",All_Tasks!C2194)</f>
        <v/>
      </c>
      <c r="D2194" t="str">
        <f>IF(All_Tasks!D2194="","",All_Tasks!D2194)</f>
        <v/>
      </c>
      <c r="E2194" t="str">
        <f>IF(All_Tasks!V2194&lt;&gt;"",All_Tasks!V2194,IF(All_Tasks!E2194&lt;&gt;"",All_Tasks!E2194,""))</f>
        <v/>
      </c>
      <c r="F2194" t="str">
        <f>IF(All_Tasks!F2194="","",All_Tasks!F2194)</f>
        <v/>
      </c>
      <c r="G2194" t="str">
        <f>IF(All_Tasks!G2194="","",All_Tasks!G2194)</f>
        <v/>
      </c>
      <c r="H2194" s="231" t="str">
        <f>IF(All_Tasks!H2194="","",All_Tasks!H2194)</f>
        <v/>
      </c>
      <c r="I2194" t="str">
        <f>IF(All_Tasks!I2194="","",All_Tasks!I2194)</f>
        <v/>
      </c>
      <c r="J2194" t="str">
        <f>IF(All_Tasks!J2194="","",All_Tasks!J2194)</f>
        <v/>
      </c>
      <c r="K2194" t="str">
        <f>IF(All_Tasks!K2194="","",All_Tasks!K2194)</f>
        <v/>
      </c>
      <c r="L2194" s="231" t="str">
        <f>IF(All_Tasks!L2194="","",All_Tasks!L2194)</f>
        <v/>
      </c>
      <c r="M2194" t="str">
        <f>IF(All_Tasks!M2194="","",All_Tasks!M2194)</f>
        <v/>
      </c>
      <c r="N2194" t="str">
        <f>IF(All_Tasks!N2194="","",All_Tasks!N2194)</f>
        <v/>
      </c>
      <c r="O2194" t="str">
        <f>IF(All_Tasks!O2194="","",All_Tasks!O2194)</f>
        <v/>
      </c>
      <c r="P2194" s="181">
        <f>IF(All_Tasks!P2194="",0,All_Tasks!P2194)</f>
        <v>0</v>
      </c>
      <c r="Q2194" s="181">
        <f>IF(All_Tasks!Q2194="",0,All_Tasks!Q2194)</f>
        <v>0</v>
      </c>
      <c r="R2194" s="181">
        <f>IF(All_Tasks!R2194="",0,All_Tasks!R2194)</f>
        <v>0</v>
      </c>
      <c r="S2194" s="181" t="str">
        <f>IF(All_Tasks!S2194="","",All_Tasks!S2194)</f>
        <v/>
      </c>
      <c r="T2194" t="str">
        <f>IF(All_Tasks!T2194="","",All_Tasks!T2194)</f>
        <v/>
      </c>
      <c r="U2194" t="str">
        <f>IF(All_Tasks!U2194="","",All_Tasks!U2194)</f>
        <v/>
      </c>
      <c r="V2194">
        <f>IF(A2194="",0,IFERROR(MATCH(A2194,Scope_Labor_Rates!$A$6:$A$46,0)+5,0))</f>
        <v>0</v>
      </c>
      <c r="W2194" s="178">
        <f>IF(V2194&gt;0,INDEX(Scope_Labor_Rates!$C$6:$C$46,V2194-5),0)</f>
        <v>0</v>
      </c>
      <c r="X2194" s="178">
        <f>IF(V2194&gt;0,INDEX(Scope_Labor_Rates!$C$6:$C$46,V2194-5),0)</f>
        <v>0</v>
      </c>
      <c r="Y2194" s="180">
        <f>IF(V2194&gt;0,INDEX(Scope_Labor_Rates!$S$6:$S$46,V2194-5),0)</f>
        <v>0</v>
      </c>
      <c r="Z2194" s="180">
        <f>IF(V2194&gt;0,INDEX(Scope_Labor_Rates!$R$6:$R$46,V2194-5),1)</f>
        <v>1</v>
      </c>
      <c r="AA2194" s="231">
        <f t="shared" si="306"/>
        <v>0</v>
      </c>
      <c r="AB2194" t="str">
        <f t="shared" si="307"/>
        <v/>
      </c>
      <c r="AC2194" s="178" t="str">
        <f t="shared" si="308"/>
        <v/>
      </c>
      <c r="AD2194" s="181">
        <f t="shared" si="309"/>
        <v>0</v>
      </c>
      <c r="AE2194" s="178">
        <f>IF(V2194&gt;0,P2194*INDEX(Scope_Labor_Rates!$E$6:$E$46,V2194-5),0)</f>
        <v>0</v>
      </c>
      <c r="AF2194" s="181">
        <f>IF(V2194&gt;0,AE2194*INDEX(Scope_Labor_Rates!$D$6:$D$46,V2194-5)*AA2194,0)</f>
        <v>0</v>
      </c>
      <c r="AG2194" s="178">
        <f>IF(V2194&gt;0,P2194*INDEX(Scope_Labor_Rates!$G$6:$G$46,V2194-5),0)</f>
        <v>0</v>
      </c>
      <c r="AH2194" s="181">
        <f>IF(V2194&gt;0,AG2194*INDEX(Scope_Labor_Rates!$F$6:$F$46,V2194-5)*AA2194,0)</f>
        <v>0</v>
      </c>
      <c r="AI2194" s="178">
        <f>IF(V2194&gt;0,P2194*INDEX(Scope_Labor_Rates!$I$6:$I$46,V2194-5),0)</f>
        <v>0</v>
      </c>
      <c r="AJ2194" s="181">
        <f>IF(V2194&gt;0,AI2194*INDEX(Scope_Labor_Rates!$H$6:$H$46,V2194-5)*AA2194,0)</f>
        <v>0</v>
      </c>
      <c r="AK2194" s="178">
        <f>IF(V2194&gt;0,P2194*INDEX(Scope_Labor_Rates!$K$6:$K$46,V2194-5),0)</f>
        <v>0</v>
      </c>
      <c r="AL2194" s="181">
        <f>IF(V2194&gt;0,AK2194*INDEX(Scope_Labor_Rates!$J$6:$J$46,V2194-5)*AA2194,0)</f>
        <v>0</v>
      </c>
      <c r="AM2194" s="178">
        <f>IF(V2194&gt;0,P2194*INDEX(Scope_Labor_Rates!$M$6:$M$46,V2194-5),0)</f>
        <v>0</v>
      </c>
      <c r="AN2194" s="178">
        <f>IF(V2194&gt;0,AM2194*INDEX(Scope_Labor_Rates!$L$6:$L$46,V2194-5)*AA2194,0)</f>
        <v>0</v>
      </c>
      <c r="AO2194" s="178">
        <f>IF(V2194&gt;0,P2194*INDEX(Scope_Labor_Rates!$O$6:$O$46,V2194-5)*AA2194,0)</f>
        <v>0</v>
      </c>
      <c r="AP2194" s="181">
        <f>IF(V2194&gt;0,P2194*INDEX(Scope_Labor_Rates!$Q$6:$Q$46,V2194-5)*AA2194,0)</f>
        <v>0</v>
      </c>
      <c r="AQ2194" s="178">
        <f t="shared" si="310"/>
        <v>0</v>
      </c>
      <c r="AR2194" s="178">
        <f t="shared" si="311"/>
        <v>0</v>
      </c>
      <c r="AS2194" s="178">
        <f t="shared" si="312"/>
        <v>0</v>
      </c>
      <c r="AT2194" s="178">
        <f t="shared" si="313"/>
        <v>0</v>
      </c>
      <c r="AU2194">
        <f t="shared" si="314"/>
        <v>0</v>
      </c>
    </row>
    <row r="2195" spans="1:47">
      <c r="A2195" t="str">
        <f>IF(All_Tasks!A2195="","",All_Tasks!A2195)</f>
        <v/>
      </c>
      <c r="B2195" t="str">
        <f>IF(All_Tasks!B2195="","",All_Tasks!B2195)</f>
        <v/>
      </c>
      <c r="C2195" t="str">
        <f>IF(All_Tasks!C2195="","",All_Tasks!C2195)</f>
        <v/>
      </c>
      <c r="D2195" t="str">
        <f>IF(All_Tasks!D2195="","",All_Tasks!D2195)</f>
        <v/>
      </c>
      <c r="E2195" t="str">
        <f>IF(All_Tasks!V2195&lt;&gt;"",All_Tasks!V2195,IF(All_Tasks!E2195&lt;&gt;"",All_Tasks!E2195,""))</f>
        <v/>
      </c>
      <c r="F2195" t="str">
        <f>IF(All_Tasks!F2195="","",All_Tasks!F2195)</f>
        <v/>
      </c>
      <c r="G2195" t="str">
        <f>IF(All_Tasks!G2195="","",All_Tasks!G2195)</f>
        <v/>
      </c>
      <c r="H2195" s="231" t="str">
        <f>IF(All_Tasks!H2195="","",All_Tasks!H2195)</f>
        <v/>
      </c>
      <c r="I2195" t="str">
        <f>IF(All_Tasks!I2195="","",All_Tasks!I2195)</f>
        <v/>
      </c>
      <c r="J2195" t="str">
        <f>IF(All_Tasks!J2195="","",All_Tasks!J2195)</f>
        <v/>
      </c>
      <c r="K2195" t="str">
        <f>IF(All_Tasks!K2195="","",All_Tasks!K2195)</f>
        <v/>
      </c>
      <c r="L2195" s="231" t="str">
        <f>IF(All_Tasks!L2195="","",All_Tasks!L2195)</f>
        <v/>
      </c>
      <c r="M2195" t="str">
        <f>IF(All_Tasks!M2195="","",All_Tasks!M2195)</f>
        <v/>
      </c>
      <c r="N2195" t="str">
        <f>IF(All_Tasks!N2195="","",All_Tasks!N2195)</f>
        <v/>
      </c>
      <c r="O2195" t="str">
        <f>IF(All_Tasks!O2195="","",All_Tasks!O2195)</f>
        <v/>
      </c>
      <c r="P2195" s="181">
        <f>IF(All_Tasks!P2195="",0,All_Tasks!P2195)</f>
        <v>0</v>
      </c>
      <c r="Q2195" s="181">
        <f>IF(All_Tasks!Q2195="",0,All_Tasks!Q2195)</f>
        <v>0</v>
      </c>
      <c r="R2195" s="181">
        <f>IF(All_Tasks!R2195="",0,All_Tasks!R2195)</f>
        <v>0</v>
      </c>
      <c r="S2195" s="181" t="str">
        <f>IF(All_Tasks!S2195="","",All_Tasks!S2195)</f>
        <v/>
      </c>
      <c r="T2195" t="str">
        <f>IF(All_Tasks!T2195="","",All_Tasks!T2195)</f>
        <v/>
      </c>
      <c r="U2195" t="str">
        <f>IF(All_Tasks!U2195="","",All_Tasks!U2195)</f>
        <v/>
      </c>
      <c r="V2195">
        <f>IF(A2195="",0,IFERROR(MATCH(A2195,Scope_Labor_Rates!$A$6:$A$46,0)+5,0))</f>
        <v>0</v>
      </c>
      <c r="W2195" s="178">
        <f>IF(V2195&gt;0,INDEX(Scope_Labor_Rates!$C$6:$C$46,V2195-5),0)</f>
        <v>0</v>
      </c>
      <c r="X2195" s="178">
        <f>IF(V2195&gt;0,INDEX(Scope_Labor_Rates!$C$6:$C$46,V2195-5),0)</f>
        <v>0</v>
      </c>
      <c r="Y2195" s="180">
        <f>IF(V2195&gt;0,INDEX(Scope_Labor_Rates!$S$6:$S$46,V2195-5),0)</f>
        <v>0</v>
      </c>
      <c r="Z2195" s="180">
        <f>IF(V2195&gt;0,INDEX(Scope_Labor_Rates!$R$6:$R$46,V2195-5),1)</f>
        <v>1</v>
      </c>
      <c r="AA2195" s="231">
        <f t="shared" si="306"/>
        <v>0</v>
      </c>
      <c r="AB2195" t="str">
        <f t="shared" si="307"/>
        <v/>
      </c>
      <c r="AC2195" s="178" t="str">
        <f t="shared" si="308"/>
        <v/>
      </c>
      <c r="AD2195" s="181">
        <f t="shared" si="309"/>
        <v>0</v>
      </c>
      <c r="AE2195" s="178">
        <f>IF(V2195&gt;0,P2195*INDEX(Scope_Labor_Rates!$E$6:$E$46,V2195-5),0)</f>
        <v>0</v>
      </c>
      <c r="AF2195" s="181">
        <f>IF(V2195&gt;0,AE2195*INDEX(Scope_Labor_Rates!$D$6:$D$46,V2195-5)*AA2195,0)</f>
        <v>0</v>
      </c>
      <c r="AG2195" s="178">
        <f>IF(V2195&gt;0,P2195*INDEX(Scope_Labor_Rates!$G$6:$G$46,V2195-5),0)</f>
        <v>0</v>
      </c>
      <c r="AH2195" s="181">
        <f>IF(V2195&gt;0,AG2195*INDEX(Scope_Labor_Rates!$F$6:$F$46,V2195-5)*AA2195,0)</f>
        <v>0</v>
      </c>
      <c r="AI2195" s="178">
        <f>IF(V2195&gt;0,P2195*INDEX(Scope_Labor_Rates!$I$6:$I$46,V2195-5),0)</f>
        <v>0</v>
      </c>
      <c r="AJ2195" s="181">
        <f>IF(V2195&gt;0,AI2195*INDEX(Scope_Labor_Rates!$H$6:$H$46,V2195-5)*AA2195,0)</f>
        <v>0</v>
      </c>
      <c r="AK2195" s="178">
        <f>IF(V2195&gt;0,P2195*INDEX(Scope_Labor_Rates!$K$6:$K$46,V2195-5),0)</f>
        <v>0</v>
      </c>
      <c r="AL2195" s="181">
        <f>IF(V2195&gt;0,AK2195*INDEX(Scope_Labor_Rates!$J$6:$J$46,V2195-5)*AA2195,0)</f>
        <v>0</v>
      </c>
      <c r="AM2195" s="178">
        <f>IF(V2195&gt;0,P2195*INDEX(Scope_Labor_Rates!$M$6:$M$46,V2195-5),0)</f>
        <v>0</v>
      </c>
      <c r="AN2195" s="178">
        <f>IF(V2195&gt;0,AM2195*INDEX(Scope_Labor_Rates!$L$6:$L$46,V2195-5)*AA2195,0)</f>
        <v>0</v>
      </c>
      <c r="AO2195" s="178">
        <f>IF(V2195&gt;0,P2195*INDEX(Scope_Labor_Rates!$O$6:$O$46,V2195-5)*AA2195,0)</f>
        <v>0</v>
      </c>
      <c r="AP2195" s="181">
        <f>IF(V2195&gt;0,P2195*INDEX(Scope_Labor_Rates!$Q$6:$Q$46,V2195-5)*AA2195,0)</f>
        <v>0</v>
      </c>
      <c r="AQ2195" s="178">
        <f t="shared" si="310"/>
        <v>0</v>
      </c>
      <c r="AR2195" s="178">
        <f t="shared" si="311"/>
        <v>0</v>
      </c>
      <c r="AS2195" s="178">
        <f t="shared" si="312"/>
        <v>0</v>
      </c>
      <c r="AT2195" s="178">
        <f t="shared" si="313"/>
        <v>0</v>
      </c>
      <c r="AU2195">
        <f t="shared" si="314"/>
        <v>0</v>
      </c>
    </row>
    <row r="2196" spans="1:47">
      <c r="A2196" t="str">
        <f>IF(All_Tasks!A2196="","",All_Tasks!A2196)</f>
        <v/>
      </c>
      <c r="B2196" t="str">
        <f>IF(All_Tasks!B2196="","",All_Tasks!B2196)</f>
        <v/>
      </c>
      <c r="C2196" t="str">
        <f>IF(All_Tasks!C2196="","",All_Tasks!C2196)</f>
        <v/>
      </c>
      <c r="D2196" t="str">
        <f>IF(All_Tasks!D2196="","",All_Tasks!D2196)</f>
        <v/>
      </c>
      <c r="E2196" t="str">
        <f>IF(All_Tasks!V2196&lt;&gt;"",All_Tasks!V2196,IF(All_Tasks!E2196&lt;&gt;"",All_Tasks!E2196,""))</f>
        <v/>
      </c>
      <c r="F2196" t="str">
        <f>IF(All_Tasks!F2196="","",All_Tasks!F2196)</f>
        <v/>
      </c>
      <c r="G2196" t="str">
        <f>IF(All_Tasks!G2196="","",All_Tasks!G2196)</f>
        <v/>
      </c>
      <c r="H2196" s="231" t="str">
        <f>IF(All_Tasks!H2196="","",All_Tasks!H2196)</f>
        <v/>
      </c>
      <c r="I2196" t="str">
        <f>IF(All_Tasks!I2196="","",All_Tasks!I2196)</f>
        <v/>
      </c>
      <c r="J2196" t="str">
        <f>IF(All_Tasks!J2196="","",All_Tasks!J2196)</f>
        <v/>
      </c>
      <c r="K2196" t="str">
        <f>IF(All_Tasks!K2196="","",All_Tasks!K2196)</f>
        <v/>
      </c>
      <c r="L2196" s="231" t="str">
        <f>IF(All_Tasks!L2196="","",All_Tasks!L2196)</f>
        <v/>
      </c>
      <c r="M2196" t="str">
        <f>IF(All_Tasks!M2196="","",All_Tasks!M2196)</f>
        <v/>
      </c>
      <c r="N2196" t="str">
        <f>IF(All_Tasks!N2196="","",All_Tasks!N2196)</f>
        <v/>
      </c>
      <c r="O2196" t="str">
        <f>IF(All_Tasks!O2196="","",All_Tasks!O2196)</f>
        <v/>
      </c>
      <c r="P2196" s="181">
        <f>IF(All_Tasks!P2196="",0,All_Tasks!P2196)</f>
        <v>0</v>
      </c>
      <c r="Q2196" s="181">
        <f>IF(All_Tasks!Q2196="",0,All_Tasks!Q2196)</f>
        <v>0</v>
      </c>
      <c r="R2196" s="181">
        <f>IF(All_Tasks!R2196="",0,All_Tasks!R2196)</f>
        <v>0</v>
      </c>
      <c r="S2196" s="181" t="str">
        <f>IF(All_Tasks!S2196="","",All_Tasks!S2196)</f>
        <v/>
      </c>
      <c r="T2196" t="str">
        <f>IF(All_Tasks!T2196="","",All_Tasks!T2196)</f>
        <v/>
      </c>
      <c r="U2196" t="str">
        <f>IF(All_Tasks!U2196="","",All_Tasks!U2196)</f>
        <v/>
      </c>
      <c r="V2196">
        <f>IF(A2196="",0,IFERROR(MATCH(A2196,Scope_Labor_Rates!$A$6:$A$46,0)+5,0))</f>
        <v>0</v>
      </c>
      <c r="W2196" s="178">
        <f>IF(V2196&gt;0,INDEX(Scope_Labor_Rates!$C$6:$C$46,V2196-5),0)</f>
        <v>0</v>
      </c>
      <c r="X2196" s="178">
        <f>IF(V2196&gt;0,INDEX(Scope_Labor_Rates!$C$6:$C$46,V2196-5),0)</f>
        <v>0</v>
      </c>
      <c r="Y2196" s="180">
        <f>IF(V2196&gt;0,INDEX(Scope_Labor_Rates!$S$6:$S$46,V2196-5),0)</f>
        <v>0</v>
      </c>
      <c r="Z2196" s="180">
        <f>IF(V2196&gt;0,INDEX(Scope_Labor_Rates!$R$6:$R$46,V2196-5),1)</f>
        <v>1</v>
      </c>
      <c r="AA2196" s="231">
        <f t="shared" si="306"/>
        <v>0</v>
      </c>
      <c r="AB2196" t="str">
        <f t="shared" si="307"/>
        <v/>
      </c>
      <c r="AC2196" s="178" t="str">
        <f t="shared" si="308"/>
        <v/>
      </c>
      <c r="AD2196" s="181">
        <f t="shared" si="309"/>
        <v>0</v>
      </c>
      <c r="AE2196" s="178">
        <f>IF(V2196&gt;0,P2196*INDEX(Scope_Labor_Rates!$E$6:$E$46,V2196-5),0)</f>
        <v>0</v>
      </c>
      <c r="AF2196" s="181">
        <f>IF(V2196&gt;0,AE2196*INDEX(Scope_Labor_Rates!$D$6:$D$46,V2196-5)*AA2196,0)</f>
        <v>0</v>
      </c>
      <c r="AG2196" s="178">
        <f>IF(V2196&gt;0,P2196*INDEX(Scope_Labor_Rates!$G$6:$G$46,V2196-5),0)</f>
        <v>0</v>
      </c>
      <c r="AH2196" s="181">
        <f>IF(V2196&gt;0,AG2196*INDEX(Scope_Labor_Rates!$F$6:$F$46,V2196-5)*AA2196,0)</f>
        <v>0</v>
      </c>
      <c r="AI2196" s="178">
        <f>IF(V2196&gt;0,P2196*INDEX(Scope_Labor_Rates!$I$6:$I$46,V2196-5),0)</f>
        <v>0</v>
      </c>
      <c r="AJ2196" s="181">
        <f>IF(V2196&gt;0,AI2196*INDEX(Scope_Labor_Rates!$H$6:$H$46,V2196-5)*AA2196,0)</f>
        <v>0</v>
      </c>
      <c r="AK2196" s="178">
        <f>IF(V2196&gt;0,P2196*INDEX(Scope_Labor_Rates!$K$6:$K$46,V2196-5),0)</f>
        <v>0</v>
      </c>
      <c r="AL2196" s="181">
        <f>IF(V2196&gt;0,AK2196*INDEX(Scope_Labor_Rates!$J$6:$J$46,V2196-5)*AA2196,0)</f>
        <v>0</v>
      </c>
      <c r="AM2196" s="178">
        <f>IF(V2196&gt;0,P2196*INDEX(Scope_Labor_Rates!$M$6:$M$46,V2196-5),0)</f>
        <v>0</v>
      </c>
      <c r="AN2196" s="178">
        <f>IF(V2196&gt;0,AM2196*INDEX(Scope_Labor_Rates!$L$6:$L$46,V2196-5)*AA2196,0)</f>
        <v>0</v>
      </c>
      <c r="AO2196" s="178">
        <f>IF(V2196&gt;0,P2196*INDEX(Scope_Labor_Rates!$O$6:$O$46,V2196-5)*AA2196,0)</f>
        <v>0</v>
      </c>
      <c r="AP2196" s="181">
        <f>IF(V2196&gt;0,P2196*INDEX(Scope_Labor_Rates!$Q$6:$Q$46,V2196-5)*AA2196,0)</f>
        <v>0</v>
      </c>
      <c r="AQ2196" s="178">
        <f t="shared" si="310"/>
        <v>0</v>
      </c>
      <c r="AR2196" s="178">
        <f t="shared" si="311"/>
        <v>0</v>
      </c>
      <c r="AS2196" s="178">
        <f t="shared" si="312"/>
        <v>0</v>
      </c>
      <c r="AT2196" s="178">
        <f t="shared" si="313"/>
        <v>0</v>
      </c>
      <c r="AU2196">
        <f t="shared" si="314"/>
        <v>0</v>
      </c>
    </row>
    <row r="2197" spans="1:47">
      <c r="A2197" t="str">
        <f>IF(All_Tasks!A2197="","",All_Tasks!A2197)</f>
        <v/>
      </c>
      <c r="B2197" t="str">
        <f>IF(All_Tasks!B2197="","",All_Tasks!B2197)</f>
        <v/>
      </c>
      <c r="C2197" t="str">
        <f>IF(All_Tasks!C2197="","",All_Tasks!C2197)</f>
        <v/>
      </c>
      <c r="D2197" t="str">
        <f>IF(All_Tasks!D2197="","",All_Tasks!D2197)</f>
        <v/>
      </c>
      <c r="E2197" t="str">
        <f>IF(All_Tasks!V2197&lt;&gt;"",All_Tasks!V2197,IF(All_Tasks!E2197&lt;&gt;"",All_Tasks!E2197,""))</f>
        <v/>
      </c>
      <c r="F2197" t="str">
        <f>IF(All_Tasks!F2197="","",All_Tasks!F2197)</f>
        <v/>
      </c>
      <c r="G2197" t="str">
        <f>IF(All_Tasks!G2197="","",All_Tasks!G2197)</f>
        <v/>
      </c>
      <c r="H2197" s="231" t="str">
        <f>IF(All_Tasks!H2197="","",All_Tasks!H2197)</f>
        <v/>
      </c>
      <c r="I2197" t="str">
        <f>IF(All_Tasks!I2197="","",All_Tasks!I2197)</f>
        <v/>
      </c>
      <c r="J2197" t="str">
        <f>IF(All_Tasks!J2197="","",All_Tasks!J2197)</f>
        <v/>
      </c>
      <c r="K2197" t="str">
        <f>IF(All_Tasks!K2197="","",All_Tasks!K2197)</f>
        <v/>
      </c>
      <c r="L2197" s="231" t="str">
        <f>IF(All_Tasks!L2197="","",All_Tasks!L2197)</f>
        <v/>
      </c>
      <c r="M2197" t="str">
        <f>IF(All_Tasks!M2197="","",All_Tasks!M2197)</f>
        <v/>
      </c>
      <c r="N2197" t="str">
        <f>IF(All_Tasks!N2197="","",All_Tasks!N2197)</f>
        <v/>
      </c>
      <c r="O2197" t="str">
        <f>IF(All_Tasks!O2197="","",All_Tasks!O2197)</f>
        <v/>
      </c>
      <c r="P2197" s="181">
        <f>IF(All_Tasks!P2197="",0,All_Tasks!P2197)</f>
        <v>0</v>
      </c>
      <c r="Q2197" s="181">
        <f>IF(All_Tasks!Q2197="",0,All_Tasks!Q2197)</f>
        <v>0</v>
      </c>
      <c r="R2197" s="181">
        <f>IF(All_Tasks!R2197="",0,All_Tasks!R2197)</f>
        <v>0</v>
      </c>
      <c r="S2197" s="181" t="str">
        <f>IF(All_Tasks!S2197="","",All_Tasks!S2197)</f>
        <v/>
      </c>
      <c r="T2197" t="str">
        <f>IF(All_Tasks!T2197="","",All_Tasks!T2197)</f>
        <v/>
      </c>
      <c r="U2197" t="str">
        <f>IF(All_Tasks!U2197="","",All_Tasks!U2197)</f>
        <v/>
      </c>
      <c r="V2197">
        <f>IF(A2197="",0,IFERROR(MATCH(A2197,Scope_Labor_Rates!$A$6:$A$46,0)+5,0))</f>
        <v>0</v>
      </c>
      <c r="W2197" s="178">
        <f>IF(V2197&gt;0,INDEX(Scope_Labor_Rates!$C$6:$C$46,V2197-5),0)</f>
        <v>0</v>
      </c>
      <c r="X2197" s="178">
        <f>IF(V2197&gt;0,INDEX(Scope_Labor_Rates!$C$6:$C$46,V2197-5),0)</f>
        <v>0</v>
      </c>
      <c r="Y2197" s="180">
        <f>IF(V2197&gt;0,INDEX(Scope_Labor_Rates!$S$6:$S$46,V2197-5),0)</f>
        <v>0</v>
      </c>
      <c r="Z2197" s="180">
        <f>IF(V2197&gt;0,INDEX(Scope_Labor_Rates!$R$6:$R$46,V2197-5),1)</f>
        <v>1</v>
      </c>
      <c r="AA2197" s="231">
        <f t="shared" si="306"/>
        <v>0</v>
      </c>
      <c r="AB2197" t="str">
        <f t="shared" si="307"/>
        <v/>
      </c>
      <c r="AC2197" s="178" t="str">
        <f t="shared" si="308"/>
        <v/>
      </c>
      <c r="AD2197" s="181">
        <f t="shared" si="309"/>
        <v>0</v>
      </c>
      <c r="AE2197" s="178">
        <f>IF(V2197&gt;0,P2197*INDEX(Scope_Labor_Rates!$E$6:$E$46,V2197-5),0)</f>
        <v>0</v>
      </c>
      <c r="AF2197" s="181">
        <f>IF(V2197&gt;0,AE2197*INDEX(Scope_Labor_Rates!$D$6:$D$46,V2197-5)*AA2197,0)</f>
        <v>0</v>
      </c>
      <c r="AG2197" s="178">
        <f>IF(V2197&gt;0,P2197*INDEX(Scope_Labor_Rates!$G$6:$G$46,V2197-5),0)</f>
        <v>0</v>
      </c>
      <c r="AH2197" s="181">
        <f>IF(V2197&gt;0,AG2197*INDEX(Scope_Labor_Rates!$F$6:$F$46,V2197-5)*AA2197,0)</f>
        <v>0</v>
      </c>
      <c r="AI2197" s="178">
        <f>IF(V2197&gt;0,P2197*INDEX(Scope_Labor_Rates!$I$6:$I$46,V2197-5),0)</f>
        <v>0</v>
      </c>
      <c r="AJ2197" s="181">
        <f>IF(V2197&gt;0,AI2197*INDEX(Scope_Labor_Rates!$H$6:$H$46,V2197-5)*AA2197,0)</f>
        <v>0</v>
      </c>
      <c r="AK2197" s="178">
        <f>IF(V2197&gt;0,P2197*INDEX(Scope_Labor_Rates!$K$6:$K$46,V2197-5),0)</f>
        <v>0</v>
      </c>
      <c r="AL2197" s="181">
        <f>IF(V2197&gt;0,AK2197*INDEX(Scope_Labor_Rates!$J$6:$J$46,V2197-5)*AA2197,0)</f>
        <v>0</v>
      </c>
      <c r="AM2197" s="178">
        <f>IF(V2197&gt;0,P2197*INDEX(Scope_Labor_Rates!$M$6:$M$46,V2197-5),0)</f>
        <v>0</v>
      </c>
      <c r="AN2197" s="178">
        <f>IF(V2197&gt;0,AM2197*INDEX(Scope_Labor_Rates!$L$6:$L$46,V2197-5)*AA2197,0)</f>
        <v>0</v>
      </c>
      <c r="AO2197" s="178">
        <f>IF(V2197&gt;0,P2197*INDEX(Scope_Labor_Rates!$O$6:$O$46,V2197-5)*AA2197,0)</f>
        <v>0</v>
      </c>
      <c r="AP2197" s="181">
        <f>IF(V2197&gt;0,P2197*INDEX(Scope_Labor_Rates!$Q$6:$Q$46,V2197-5)*AA2197,0)</f>
        <v>0</v>
      </c>
      <c r="AQ2197" s="178">
        <f t="shared" si="310"/>
        <v>0</v>
      </c>
      <c r="AR2197" s="178">
        <f t="shared" si="311"/>
        <v>0</v>
      </c>
      <c r="AS2197" s="178">
        <f t="shared" si="312"/>
        <v>0</v>
      </c>
      <c r="AT2197" s="178">
        <f t="shared" si="313"/>
        <v>0</v>
      </c>
      <c r="AU2197">
        <f t="shared" si="314"/>
        <v>0</v>
      </c>
    </row>
    <row r="2198" spans="1:47">
      <c r="A2198" t="str">
        <f>IF(All_Tasks!A2198="","",All_Tasks!A2198)</f>
        <v/>
      </c>
      <c r="B2198" t="str">
        <f>IF(All_Tasks!B2198="","",All_Tasks!B2198)</f>
        <v/>
      </c>
      <c r="C2198" t="str">
        <f>IF(All_Tasks!C2198="","",All_Tasks!C2198)</f>
        <v/>
      </c>
      <c r="D2198" t="str">
        <f>IF(All_Tasks!D2198="","",All_Tasks!D2198)</f>
        <v/>
      </c>
      <c r="E2198" t="str">
        <f>IF(All_Tasks!V2198&lt;&gt;"",All_Tasks!V2198,IF(All_Tasks!E2198&lt;&gt;"",All_Tasks!E2198,""))</f>
        <v/>
      </c>
      <c r="F2198" t="str">
        <f>IF(All_Tasks!F2198="","",All_Tasks!F2198)</f>
        <v/>
      </c>
      <c r="G2198" t="str">
        <f>IF(All_Tasks!G2198="","",All_Tasks!G2198)</f>
        <v/>
      </c>
      <c r="H2198" s="231" t="str">
        <f>IF(All_Tasks!H2198="","",All_Tasks!H2198)</f>
        <v/>
      </c>
      <c r="I2198" t="str">
        <f>IF(All_Tasks!I2198="","",All_Tasks!I2198)</f>
        <v/>
      </c>
      <c r="J2198" t="str">
        <f>IF(All_Tasks!J2198="","",All_Tasks!J2198)</f>
        <v/>
      </c>
      <c r="K2198" t="str">
        <f>IF(All_Tasks!K2198="","",All_Tasks!K2198)</f>
        <v/>
      </c>
      <c r="L2198" s="231" t="str">
        <f>IF(All_Tasks!L2198="","",All_Tasks!L2198)</f>
        <v/>
      </c>
      <c r="M2198" t="str">
        <f>IF(All_Tasks!M2198="","",All_Tasks!M2198)</f>
        <v/>
      </c>
      <c r="N2198" t="str">
        <f>IF(All_Tasks!N2198="","",All_Tasks!N2198)</f>
        <v/>
      </c>
      <c r="O2198" t="str">
        <f>IF(All_Tasks!O2198="","",All_Tasks!O2198)</f>
        <v/>
      </c>
      <c r="P2198" s="181">
        <f>IF(All_Tasks!P2198="",0,All_Tasks!P2198)</f>
        <v>0</v>
      </c>
      <c r="Q2198" s="181">
        <f>IF(All_Tasks!Q2198="",0,All_Tasks!Q2198)</f>
        <v>0</v>
      </c>
      <c r="R2198" s="181">
        <f>IF(All_Tasks!R2198="",0,All_Tasks!R2198)</f>
        <v>0</v>
      </c>
      <c r="S2198" s="181" t="str">
        <f>IF(All_Tasks!S2198="","",All_Tasks!S2198)</f>
        <v/>
      </c>
      <c r="T2198" t="str">
        <f>IF(All_Tasks!T2198="","",All_Tasks!T2198)</f>
        <v/>
      </c>
      <c r="U2198" t="str">
        <f>IF(All_Tasks!U2198="","",All_Tasks!U2198)</f>
        <v/>
      </c>
      <c r="V2198">
        <f>IF(A2198="",0,IFERROR(MATCH(A2198,Scope_Labor_Rates!$A$6:$A$46,0)+5,0))</f>
        <v>0</v>
      </c>
      <c r="W2198" s="178">
        <f>IF(V2198&gt;0,INDEX(Scope_Labor_Rates!$C$6:$C$46,V2198-5),0)</f>
        <v>0</v>
      </c>
      <c r="X2198" s="178">
        <f>IF(V2198&gt;0,INDEX(Scope_Labor_Rates!$C$6:$C$46,V2198-5),0)</f>
        <v>0</v>
      </c>
      <c r="Y2198" s="180">
        <f>IF(V2198&gt;0,INDEX(Scope_Labor_Rates!$S$6:$S$46,V2198-5),0)</f>
        <v>0</v>
      </c>
      <c r="Z2198" s="180">
        <f>IF(V2198&gt;0,INDEX(Scope_Labor_Rates!$R$6:$R$46,V2198-5),1)</f>
        <v>1</v>
      </c>
      <c r="AA2198" s="231">
        <f t="shared" si="306"/>
        <v>0</v>
      </c>
      <c r="AB2198" t="str">
        <f t="shared" si="307"/>
        <v/>
      </c>
      <c r="AC2198" s="178" t="str">
        <f t="shared" si="308"/>
        <v/>
      </c>
      <c r="AD2198" s="181">
        <f t="shared" si="309"/>
        <v>0</v>
      </c>
      <c r="AE2198" s="178">
        <f>IF(V2198&gt;0,P2198*INDEX(Scope_Labor_Rates!$E$6:$E$46,V2198-5),0)</f>
        <v>0</v>
      </c>
      <c r="AF2198" s="181">
        <f>IF(V2198&gt;0,AE2198*INDEX(Scope_Labor_Rates!$D$6:$D$46,V2198-5)*AA2198,0)</f>
        <v>0</v>
      </c>
      <c r="AG2198" s="178">
        <f>IF(V2198&gt;0,P2198*INDEX(Scope_Labor_Rates!$G$6:$G$46,V2198-5),0)</f>
        <v>0</v>
      </c>
      <c r="AH2198" s="181">
        <f>IF(V2198&gt;0,AG2198*INDEX(Scope_Labor_Rates!$F$6:$F$46,V2198-5)*AA2198,0)</f>
        <v>0</v>
      </c>
      <c r="AI2198" s="178">
        <f>IF(V2198&gt;0,P2198*INDEX(Scope_Labor_Rates!$I$6:$I$46,V2198-5),0)</f>
        <v>0</v>
      </c>
      <c r="AJ2198" s="181">
        <f>IF(V2198&gt;0,AI2198*INDEX(Scope_Labor_Rates!$H$6:$H$46,V2198-5)*AA2198,0)</f>
        <v>0</v>
      </c>
      <c r="AK2198" s="178">
        <f>IF(V2198&gt;0,P2198*INDEX(Scope_Labor_Rates!$K$6:$K$46,V2198-5),0)</f>
        <v>0</v>
      </c>
      <c r="AL2198" s="181">
        <f>IF(V2198&gt;0,AK2198*INDEX(Scope_Labor_Rates!$J$6:$J$46,V2198-5)*AA2198,0)</f>
        <v>0</v>
      </c>
      <c r="AM2198" s="178">
        <f>IF(V2198&gt;0,P2198*INDEX(Scope_Labor_Rates!$M$6:$M$46,V2198-5),0)</f>
        <v>0</v>
      </c>
      <c r="AN2198" s="178">
        <f>IF(V2198&gt;0,AM2198*INDEX(Scope_Labor_Rates!$L$6:$L$46,V2198-5)*AA2198,0)</f>
        <v>0</v>
      </c>
      <c r="AO2198" s="178">
        <f>IF(V2198&gt;0,P2198*INDEX(Scope_Labor_Rates!$O$6:$O$46,V2198-5)*AA2198,0)</f>
        <v>0</v>
      </c>
      <c r="AP2198" s="181">
        <f>IF(V2198&gt;0,P2198*INDEX(Scope_Labor_Rates!$Q$6:$Q$46,V2198-5)*AA2198,0)</f>
        <v>0</v>
      </c>
      <c r="AQ2198" s="178">
        <f t="shared" si="310"/>
        <v>0</v>
      </c>
      <c r="AR2198" s="178">
        <f t="shared" si="311"/>
        <v>0</v>
      </c>
      <c r="AS2198" s="178">
        <f t="shared" si="312"/>
        <v>0</v>
      </c>
      <c r="AT2198" s="178">
        <f t="shared" si="313"/>
        <v>0</v>
      </c>
      <c r="AU2198">
        <f t="shared" si="314"/>
        <v>0</v>
      </c>
    </row>
    <row r="2199" spans="1:47">
      <c r="A2199" t="str">
        <f>IF(All_Tasks!A2199="","",All_Tasks!A2199)</f>
        <v/>
      </c>
      <c r="B2199" t="str">
        <f>IF(All_Tasks!B2199="","",All_Tasks!B2199)</f>
        <v/>
      </c>
      <c r="C2199" t="str">
        <f>IF(All_Tasks!C2199="","",All_Tasks!C2199)</f>
        <v/>
      </c>
      <c r="D2199" t="str">
        <f>IF(All_Tasks!D2199="","",All_Tasks!D2199)</f>
        <v/>
      </c>
      <c r="E2199" t="str">
        <f>IF(All_Tasks!V2199&lt;&gt;"",All_Tasks!V2199,IF(All_Tasks!E2199&lt;&gt;"",All_Tasks!E2199,""))</f>
        <v/>
      </c>
      <c r="F2199" t="str">
        <f>IF(All_Tasks!F2199="","",All_Tasks!F2199)</f>
        <v/>
      </c>
      <c r="G2199" t="str">
        <f>IF(All_Tasks!G2199="","",All_Tasks!G2199)</f>
        <v/>
      </c>
      <c r="H2199" s="231" t="str">
        <f>IF(All_Tasks!H2199="","",All_Tasks!H2199)</f>
        <v/>
      </c>
      <c r="I2199" t="str">
        <f>IF(All_Tasks!I2199="","",All_Tasks!I2199)</f>
        <v/>
      </c>
      <c r="J2199" t="str">
        <f>IF(All_Tasks!J2199="","",All_Tasks!J2199)</f>
        <v/>
      </c>
      <c r="K2199" t="str">
        <f>IF(All_Tasks!K2199="","",All_Tasks!K2199)</f>
        <v/>
      </c>
      <c r="L2199" s="231" t="str">
        <f>IF(All_Tasks!L2199="","",All_Tasks!L2199)</f>
        <v/>
      </c>
      <c r="M2199" t="str">
        <f>IF(All_Tasks!M2199="","",All_Tasks!M2199)</f>
        <v/>
      </c>
      <c r="N2199" t="str">
        <f>IF(All_Tasks!N2199="","",All_Tasks!N2199)</f>
        <v/>
      </c>
      <c r="O2199" t="str">
        <f>IF(All_Tasks!O2199="","",All_Tasks!O2199)</f>
        <v/>
      </c>
      <c r="P2199" s="181">
        <f>IF(All_Tasks!P2199="",0,All_Tasks!P2199)</f>
        <v>0</v>
      </c>
      <c r="Q2199" s="181">
        <f>IF(All_Tasks!Q2199="",0,All_Tasks!Q2199)</f>
        <v>0</v>
      </c>
      <c r="R2199" s="181">
        <f>IF(All_Tasks!R2199="",0,All_Tasks!R2199)</f>
        <v>0</v>
      </c>
      <c r="S2199" s="181" t="str">
        <f>IF(All_Tasks!S2199="","",All_Tasks!S2199)</f>
        <v/>
      </c>
      <c r="T2199" t="str">
        <f>IF(All_Tasks!T2199="","",All_Tasks!T2199)</f>
        <v/>
      </c>
      <c r="U2199" t="str">
        <f>IF(All_Tasks!U2199="","",All_Tasks!U2199)</f>
        <v/>
      </c>
      <c r="V2199">
        <f>IF(A2199="",0,IFERROR(MATCH(A2199,Scope_Labor_Rates!$A$6:$A$46,0)+5,0))</f>
        <v>0</v>
      </c>
      <c r="W2199" s="178">
        <f>IF(V2199&gt;0,INDEX(Scope_Labor_Rates!$C$6:$C$46,V2199-5),0)</f>
        <v>0</v>
      </c>
      <c r="X2199" s="178">
        <f>IF(V2199&gt;0,INDEX(Scope_Labor_Rates!$C$6:$C$46,V2199-5),0)</f>
        <v>0</v>
      </c>
      <c r="Y2199" s="180">
        <f>IF(V2199&gt;0,INDEX(Scope_Labor_Rates!$S$6:$S$46,V2199-5),0)</f>
        <v>0</v>
      </c>
      <c r="Z2199" s="180">
        <f>IF(V2199&gt;0,INDEX(Scope_Labor_Rates!$R$6:$R$46,V2199-5),1)</f>
        <v>1</v>
      </c>
      <c r="AA2199" s="231">
        <f t="shared" si="306"/>
        <v>0</v>
      </c>
      <c r="AB2199" t="str">
        <f t="shared" si="307"/>
        <v/>
      </c>
      <c r="AC2199" s="178" t="str">
        <f t="shared" si="308"/>
        <v/>
      </c>
      <c r="AD2199" s="181">
        <f t="shared" si="309"/>
        <v>0</v>
      </c>
      <c r="AE2199" s="178">
        <f>IF(V2199&gt;0,P2199*INDEX(Scope_Labor_Rates!$E$6:$E$46,V2199-5),0)</f>
        <v>0</v>
      </c>
      <c r="AF2199" s="181">
        <f>IF(V2199&gt;0,AE2199*INDEX(Scope_Labor_Rates!$D$6:$D$46,V2199-5)*AA2199,0)</f>
        <v>0</v>
      </c>
      <c r="AG2199" s="178">
        <f>IF(V2199&gt;0,P2199*INDEX(Scope_Labor_Rates!$G$6:$G$46,V2199-5),0)</f>
        <v>0</v>
      </c>
      <c r="AH2199" s="181">
        <f>IF(V2199&gt;0,AG2199*INDEX(Scope_Labor_Rates!$F$6:$F$46,V2199-5)*AA2199,0)</f>
        <v>0</v>
      </c>
      <c r="AI2199" s="178">
        <f>IF(V2199&gt;0,P2199*INDEX(Scope_Labor_Rates!$I$6:$I$46,V2199-5),0)</f>
        <v>0</v>
      </c>
      <c r="AJ2199" s="181">
        <f>IF(V2199&gt;0,AI2199*INDEX(Scope_Labor_Rates!$H$6:$H$46,V2199-5)*AA2199,0)</f>
        <v>0</v>
      </c>
      <c r="AK2199" s="178">
        <f>IF(V2199&gt;0,P2199*INDEX(Scope_Labor_Rates!$K$6:$K$46,V2199-5),0)</f>
        <v>0</v>
      </c>
      <c r="AL2199" s="181">
        <f>IF(V2199&gt;0,AK2199*INDEX(Scope_Labor_Rates!$J$6:$J$46,V2199-5)*AA2199,0)</f>
        <v>0</v>
      </c>
      <c r="AM2199" s="178">
        <f>IF(V2199&gt;0,P2199*INDEX(Scope_Labor_Rates!$M$6:$M$46,V2199-5),0)</f>
        <v>0</v>
      </c>
      <c r="AN2199" s="178">
        <f>IF(V2199&gt;0,AM2199*INDEX(Scope_Labor_Rates!$L$6:$L$46,V2199-5)*AA2199,0)</f>
        <v>0</v>
      </c>
      <c r="AO2199" s="178">
        <f>IF(V2199&gt;0,P2199*INDEX(Scope_Labor_Rates!$O$6:$O$46,V2199-5)*AA2199,0)</f>
        <v>0</v>
      </c>
      <c r="AP2199" s="181">
        <f>IF(V2199&gt;0,P2199*INDEX(Scope_Labor_Rates!$Q$6:$Q$46,V2199-5)*AA2199,0)</f>
        <v>0</v>
      </c>
      <c r="AQ2199" s="178">
        <f t="shared" si="310"/>
        <v>0</v>
      </c>
      <c r="AR2199" s="178">
        <f t="shared" si="311"/>
        <v>0</v>
      </c>
      <c r="AS2199" s="178">
        <f t="shared" si="312"/>
        <v>0</v>
      </c>
      <c r="AT2199" s="178">
        <f t="shared" si="313"/>
        <v>0</v>
      </c>
      <c r="AU2199">
        <f t="shared" si="314"/>
        <v>0</v>
      </c>
    </row>
    <row r="2200" spans="1:47">
      <c r="A2200" t="str">
        <f>IF(All_Tasks!A2200="","",All_Tasks!A2200)</f>
        <v/>
      </c>
      <c r="B2200" t="str">
        <f>IF(All_Tasks!B2200="","",All_Tasks!B2200)</f>
        <v/>
      </c>
      <c r="C2200" t="str">
        <f>IF(All_Tasks!C2200="","",All_Tasks!C2200)</f>
        <v/>
      </c>
      <c r="D2200" t="str">
        <f>IF(All_Tasks!D2200="","",All_Tasks!D2200)</f>
        <v/>
      </c>
      <c r="E2200" t="str">
        <f>IF(All_Tasks!V2200&lt;&gt;"",All_Tasks!V2200,IF(All_Tasks!E2200&lt;&gt;"",All_Tasks!E2200,""))</f>
        <v/>
      </c>
      <c r="F2200" t="str">
        <f>IF(All_Tasks!F2200="","",All_Tasks!F2200)</f>
        <v/>
      </c>
      <c r="G2200" t="str">
        <f>IF(All_Tasks!G2200="","",All_Tasks!G2200)</f>
        <v/>
      </c>
      <c r="H2200" s="231" t="str">
        <f>IF(All_Tasks!H2200="","",All_Tasks!H2200)</f>
        <v/>
      </c>
      <c r="I2200" t="str">
        <f>IF(All_Tasks!I2200="","",All_Tasks!I2200)</f>
        <v/>
      </c>
      <c r="J2200" t="str">
        <f>IF(All_Tasks!J2200="","",All_Tasks!J2200)</f>
        <v/>
      </c>
      <c r="K2200" t="str">
        <f>IF(All_Tasks!K2200="","",All_Tasks!K2200)</f>
        <v/>
      </c>
      <c r="L2200" s="231" t="str">
        <f>IF(All_Tasks!L2200="","",All_Tasks!L2200)</f>
        <v/>
      </c>
      <c r="M2200" t="str">
        <f>IF(All_Tasks!M2200="","",All_Tasks!M2200)</f>
        <v/>
      </c>
      <c r="N2200" t="str">
        <f>IF(All_Tasks!N2200="","",All_Tasks!N2200)</f>
        <v/>
      </c>
      <c r="O2200" t="str">
        <f>IF(All_Tasks!O2200="","",All_Tasks!O2200)</f>
        <v/>
      </c>
      <c r="P2200" s="181">
        <f>IF(All_Tasks!P2200="",0,All_Tasks!P2200)</f>
        <v>0</v>
      </c>
      <c r="Q2200" s="181">
        <f>IF(All_Tasks!Q2200="",0,All_Tasks!Q2200)</f>
        <v>0</v>
      </c>
      <c r="R2200" s="181">
        <f>IF(All_Tasks!R2200="",0,All_Tasks!R2200)</f>
        <v>0</v>
      </c>
      <c r="S2200" s="181" t="str">
        <f>IF(All_Tasks!S2200="","",All_Tasks!S2200)</f>
        <v/>
      </c>
      <c r="T2200" t="str">
        <f>IF(All_Tasks!T2200="","",All_Tasks!T2200)</f>
        <v/>
      </c>
      <c r="U2200" t="str">
        <f>IF(All_Tasks!U2200="","",All_Tasks!U2200)</f>
        <v/>
      </c>
      <c r="V2200">
        <f>IF(A2200="",0,IFERROR(MATCH(A2200,Scope_Labor_Rates!$A$6:$A$46,0)+5,0))</f>
        <v>0</v>
      </c>
      <c r="W2200" s="178">
        <f>IF(V2200&gt;0,INDEX(Scope_Labor_Rates!$C$6:$C$46,V2200-5),0)</f>
        <v>0</v>
      </c>
      <c r="X2200" s="178">
        <f>IF(V2200&gt;0,INDEX(Scope_Labor_Rates!$C$6:$C$46,V2200-5),0)</f>
        <v>0</v>
      </c>
      <c r="Y2200" s="180">
        <f>IF(V2200&gt;0,INDEX(Scope_Labor_Rates!$S$6:$S$46,V2200-5),0)</f>
        <v>0</v>
      </c>
      <c r="Z2200" s="180">
        <f>IF(V2200&gt;0,INDEX(Scope_Labor_Rates!$R$6:$R$46,V2200-5),1)</f>
        <v>1</v>
      </c>
      <c r="AA2200" s="231">
        <f t="shared" si="306"/>
        <v>0</v>
      </c>
      <c r="AB2200" t="str">
        <f t="shared" si="307"/>
        <v/>
      </c>
      <c r="AC2200" s="178" t="str">
        <f t="shared" si="308"/>
        <v/>
      </c>
      <c r="AD2200" s="181">
        <f t="shared" si="309"/>
        <v>0</v>
      </c>
      <c r="AE2200" s="178">
        <f>IF(V2200&gt;0,P2200*INDEX(Scope_Labor_Rates!$E$6:$E$46,V2200-5),0)</f>
        <v>0</v>
      </c>
      <c r="AF2200" s="181">
        <f>IF(V2200&gt;0,AE2200*INDEX(Scope_Labor_Rates!$D$6:$D$46,V2200-5)*AA2200,0)</f>
        <v>0</v>
      </c>
      <c r="AG2200" s="178">
        <f>IF(V2200&gt;0,P2200*INDEX(Scope_Labor_Rates!$G$6:$G$46,V2200-5),0)</f>
        <v>0</v>
      </c>
      <c r="AH2200" s="181">
        <f>IF(V2200&gt;0,AG2200*INDEX(Scope_Labor_Rates!$F$6:$F$46,V2200-5)*AA2200,0)</f>
        <v>0</v>
      </c>
      <c r="AI2200" s="178">
        <f>IF(V2200&gt;0,P2200*INDEX(Scope_Labor_Rates!$I$6:$I$46,V2200-5),0)</f>
        <v>0</v>
      </c>
      <c r="AJ2200" s="181">
        <f>IF(V2200&gt;0,AI2200*INDEX(Scope_Labor_Rates!$H$6:$H$46,V2200-5)*AA2200,0)</f>
        <v>0</v>
      </c>
      <c r="AK2200" s="178">
        <f>IF(V2200&gt;0,P2200*INDEX(Scope_Labor_Rates!$K$6:$K$46,V2200-5),0)</f>
        <v>0</v>
      </c>
      <c r="AL2200" s="181">
        <f>IF(V2200&gt;0,AK2200*INDEX(Scope_Labor_Rates!$J$6:$J$46,V2200-5)*AA2200,0)</f>
        <v>0</v>
      </c>
      <c r="AM2200" s="178">
        <f>IF(V2200&gt;0,P2200*INDEX(Scope_Labor_Rates!$M$6:$M$46,V2200-5),0)</f>
        <v>0</v>
      </c>
      <c r="AN2200" s="178">
        <f>IF(V2200&gt;0,AM2200*INDEX(Scope_Labor_Rates!$L$6:$L$46,V2200-5)*AA2200,0)</f>
        <v>0</v>
      </c>
      <c r="AO2200" s="178">
        <f>IF(V2200&gt;0,P2200*INDEX(Scope_Labor_Rates!$O$6:$O$46,V2200-5)*AA2200,0)</f>
        <v>0</v>
      </c>
      <c r="AP2200" s="181">
        <f>IF(V2200&gt;0,P2200*INDEX(Scope_Labor_Rates!$Q$6:$Q$46,V2200-5)*AA2200,0)</f>
        <v>0</v>
      </c>
      <c r="AQ2200" s="178">
        <f t="shared" si="310"/>
        <v>0</v>
      </c>
      <c r="AR2200" s="178">
        <f t="shared" si="311"/>
        <v>0</v>
      </c>
      <c r="AS2200" s="178">
        <f t="shared" si="312"/>
        <v>0</v>
      </c>
      <c r="AT2200" s="178">
        <f t="shared" si="313"/>
        <v>0</v>
      </c>
      <c r="AU2200">
        <f t="shared" si="314"/>
        <v>0</v>
      </c>
    </row>
    <row r="2201" spans="1:47">
      <c r="A2201" t="str">
        <f>IF(All_Tasks!A2201="","",All_Tasks!A2201)</f>
        <v/>
      </c>
      <c r="B2201" t="str">
        <f>IF(All_Tasks!B2201="","",All_Tasks!B2201)</f>
        <v/>
      </c>
      <c r="C2201" t="str">
        <f>IF(All_Tasks!C2201="","",All_Tasks!C2201)</f>
        <v/>
      </c>
      <c r="D2201" t="str">
        <f>IF(All_Tasks!D2201="","",All_Tasks!D2201)</f>
        <v/>
      </c>
      <c r="E2201" t="str">
        <f>IF(All_Tasks!V2201&lt;&gt;"",All_Tasks!V2201,IF(All_Tasks!E2201&lt;&gt;"",All_Tasks!E2201,""))</f>
        <v/>
      </c>
      <c r="F2201" t="str">
        <f>IF(All_Tasks!F2201="","",All_Tasks!F2201)</f>
        <v/>
      </c>
      <c r="G2201" t="str">
        <f>IF(All_Tasks!G2201="","",All_Tasks!G2201)</f>
        <v/>
      </c>
      <c r="H2201" s="231" t="str">
        <f>IF(All_Tasks!H2201="","",All_Tasks!H2201)</f>
        <v/>
      </c>
      <c r="I2201" t="str">
        <f>IF(All_Tasks!I2201="","",All_Tasks!I2201)</f>
        <v/>
      </c>
      <c r="J2201" t="str">
        <f>IF(All_Tasks!J2201="","",All_Tasks!J2201)</f>
        <v/>
      </c>
      <c r="K2201" t="str">
        <f>IF(All_Tasks!K2201="","",All_Tasks!K2201)</f>
        <v/>
      </c>
      <c r="L2201" s="231" t="str">
        <f>IF(All_Tasks!L2201="","",All_Tasks!L2201)</f>
        <v/>
      </c>
      <c r="M2201" t="str">
        <f>IF(All_Tasks!M2201="","",All_Tasks!M2201)</f>
        <v/>
      </c>
      <c r="N2201" t="str">
        <f>IF(All_Tasks!N2201="","",All_Tasks!N2201)</f>
        <v/>
      </c>
      <c r="O2201" t="str">
        <f>IF(All_Tasks!O2201="","",All_Tasks!O2201)</f>
        <v/>
      </c>
      <c r="P2201" s="181">
        <f>IF(All_Tasks!P2201="",0,All_Tasks!P2201)</f>
        <v>0</v>
      </c>
      <c r="Q2201" s="181">
        <f>IF(All_Tasks!Q2201="",0,All_Tasks!Q2201)</f>
        <v>0</v>
      </c>
      <c r="R2201" s="181">
        <f>IF(All_Tasks!R2201="",0,All_Tasks!R2201)</f>
        <v>0</v>
      </c>
      <c r="S2201" s="181" t="str">
        <f>IF(All_Tasks!S2201="","",All_Tasks!S2201)</f>
        <v/>
      </c>
      <c r="T2201" t="str">
        <f>IF(All_Tasks!T2201="","",All_Tasks!T2201)</f>
        <v/>
      </c>
      <c r="U2201" t="str">
        <f>IF(All_Tasks!U2201="","",All_Tasks!U2201)</f>
        <v/>
      </c>
      <c r="V2201">
        <f>IF(A2201="",0,IFERROR(MATCH(A2201,Scope_Labor_Rates!$A$6:$A$46,0)+5,0))</f>
        <v>0</v>
      </c>
      <c r="W2201" s="178">
        <f>IF(V2201&gt;0,INDEX(Scope_Labor_Rates!$C$6:$C$46,V2201-5),0)</f>
        <v>0</v>
      </c>
      <c r="X2201" s="178">
        <f>IF(V2201&gt;0,INDEX(Scope_Labor_Rates!$C$6:$C$46,V2201-5),0)</f>
        <v>0</v>
      </c>
      <c r="Y2201" s="180">
        <f>IF(V2201&gt;0,INDEX(Scope_Labor_Rates!$S$6:$S$46,V2201-5),0)</f>
        <v>0</v>
      </c>
      <c r="Z2201" s="180">
        <f>IF(V2201&gt;0,INDEX(Scope_Labor_Rates!$R$6:$R$46,V2201-5),1)</f>
        <v>1</v>
      </c>
      <c r="AA2201" s="231">
        <f t="shared" si="306"/>
        <v>0</v>
      </c>
      <c r="AB2201" t="str">
        <f t="shared" si="307"/>
        <v/>
      </c>
      <c r="AC2201" s="178" t="str">
        <f t="shared" si="308"/>
        <v/>
      </c>
      <c r="AD2201" s="181">
        <f t="shared" si="309"/>
        <v>0</v>
      </c>
      <c r="AE2201" s="178">
        <f>IF(V2201&gt;0,P2201*INDEX(Scope_Labor_Rates!$E$6:$E$46,V2201-5),0)</f>
        <v>0</v>
      </c>
      <c r="AF2201" s="181">
        <f>IF(V2201&gt;0,AE2201*INDEX(Scope_Labor_Rates!$D$6:$D$46,V2201-5)*AA2201,0)</f>
        <v>0</v>
      </c>
      <c r="AG2201" s="178">
        <f>IF(V2201&gt;0,P2201*INDEX(Scope_Labor_Rates!$G$6:$G$46,V2201-5),0)</f>
        <v>0</v>
      </c>
      <c r="AH2201" s="181">
        <f>IF(V2201&gt;0,AG2201*INDEX(Scope_Labor_Rates!$F$6:$F$46,V2201-5)*AA2201,0)</f>
        <v>0</v>
      </c>
      <c r="AI2201" s="178">
        <f>IF(V2201&gt;0,P2201*INDEX(Scope_Labor_Rates!$I$6:$I$46,V2201-5),0)</f>
        <v>0</v>
      </c>
      <c r="AJ2201" s="181">
        <f>IF(V2201&gt;0,AI2201*INDEX(Scope_Labor_Rates!$H$6:$H$46,V2201-5)*AA2201,0)</f>
        <v>0</v>
      </c>
      <c r="AK2201" s="178">
        <f>IF(V2201&gt;0,P2201*INDEX(Scope_Labor_Rates!$K$6:$K$46,V2201-5),0)</f>
        <v>0</v>
      </c>
      <c r="AL2201" s="181">
        <f>IF(V2201&gt;0,AK2201*INDEX(Scope_Labor_Rates!$J$6:$J$46,V2201-5)*AA2201,0)</f>
        <v>0</v>
      </c>
      <c r="AM2201" s="178">
        <f>IF(V2201&gt;0,P2201*INDEX(Scope_Labor_Rates!$M$6:$M$46,V2201-5),0)</f>
        <v>0</v>
      </c>
      <c r="AN2201" s="178">
        <f>IF(V2201&gt;0,AM2201*INDEX(Scope_Labor_Rates!$L$6:$L$46,V2201-5)*AA2201,0)</f>
        <v>0</v>
      </c>
      <c r="AO2201" s="178">
        <f>IF(V2201&gt;0,P2201*INDEX(Scope_Labor_Rates!$O$6:$O$46,V2201-5)*AA2201,0)</f>
        <v>0</v>
      </c>
      <c r="AP2201" s="181">
        <f>IF(V2201&gt;0,P2201*INDEX(Scope_Labor_Rates!$Q$6:$Q$46,V2201-5)*AA2201,0)</f>
        <v>0</v>
      </c>
      <c r="AQ2201" s="178">
        <f t="shared" si="310"/>
        <v>0</v>
      </c>
      <c r="AR2201" s="178">
        <f t="shared" si="311"/>
        <v>0</v>
      </c>
      <c r="AS2201" s="178">
        <f t="shared" si="312"/>
        <v>0</v>
      </c>
      <c r="AT2201" s="178">
        <f t="shared" si="313"/>
        <v>0</v>
      </c>
      <c r="AU2201">
        <f t="shared" si="314"/>
        <v>0</v>
      </c>
    </row>
    <row r="2202" spans="1:47">
      <c r="A2202" t="str">
        <f>IF(All_Tasks!A2202="","",All_Tasks!A2202)</f>
        <v/>
      </c>
      <c r="B2202" t="str">
        <f>IF(All_Tasks!B2202="","",All_Tasks!B2202)</f>
        <v/>
      </c>
      <c r="C2202" t="str">
        <f>IF(All_Tasks!C2202="","",All_Tasks!C2202)</f>
        <v/>
      </c>
      <c r="D2202" t="str">
        <f>IF(All_Tasks!D2202="","",All_Tasks!D2202)</f>
        <v/>
      </c>
      <c r="E2202" t="str">
        <f>IF(All_Tasks!V2202&lt;&gt;"",All_Tasks!V2202,IF(All_Tasks!E2202&lt;&gt;"",All_Tasks!E2202,""))</f>
        <v/>
      </c>
      <c r="F2202" t="str">
        <f>IF(All_Tasks!F2202="","",All_Tasks!F2202)</f>
        <v/>
      </c>
      <c r="G2202" t="str">
        <f>IF(All_Tasks!G2202="","",All_Tasks!G2202)</f>
        <v/>
      </c>
      <c r="H2202" s="231" t="str">
        <f>IF(All_Tasks!H2202="","",All_Tasks!H2202)</f>
        <v/>
      </c>
      <c r="I2202" t="str">
        <f>IF(All_Tasks!I2202="","",All_Tasks!I2202)</f>
        <v/>
      </c>
      <c r="J2202" t="str">
        <f>IF(All_Tasks!J2202="","",All_Tasks!J2202)</f>
        <v/>
      </c>
      <c r="K2202" t="str">
        <f>IF(All_Tasks!K2202="","",All_Tasks!K2202)</f>
        <v/>
      </c>
      <c r="L2202" s="231" t="str">
        <f>IF(All_Tasks!L2202="","",All_Tasks!L2202)</f>
        <v/>
      </c>
      <c r="M2202" t="str">
        <f>IF(All_Tasks!M2202="","",All_Tasks!M2202)</f>
        <v/>
      </c>
      <c r="N2202" t="str">
        <f>IF(All_Tasks!N2202="","",All_Tasks!N2202)</f>
        <v/>
      </c>
      <c r="O2202" t="str">
        <f>IF(All_Tasks!O2202="","",All_Tasks!O2202)</f>
        <v/>
      </c>
      <c r="P2202" s="181">
        <f>IF(All_Tasks!P2202="",0,All_Tasks!P2202)</f>
        <v>0</v>
      </c>
      <c r="Q2202" s="181">
        <f>IF(All_Tasks!Q2202="",0,All_Tasks!Q2202)</f>
        <v>0</v>
      </c>
      <c r="R2202" s="181">
        <f>IF(All_Tasks!R2202="",0,All_Tasks!R2202)</f>
        <v>0</v>
      </c>
      <c r="S2202" s="181" t="str">
        <f>IF(All_Tasks!S2202="","",All_Tasks!S2202)</f>
        <v/>
      </c>
      <c r="T2202" t="str">
        <f>IF(All_Tasks!T2202="","",All_Tasks!T2202)</f>
        <v/>
      </c>
      <c r="U2202" t="str">
        <f>IF(All_Tasks!U2202="","",All_Tasks!U2202)</f>
        <v/>
      </c>
      <c r="V2202">
        <f>IF(A2202="",0,IFERROR(MATCH(A2202,Scope_Labor_Rates!$A$6:$A$46,0)+5,0))</f>
        <v>0</v>
      </c>
      <c r="W2202" s="178">
        <f>IF(V2202&gt;0,INDEX(Scope_Labor_Rates!$C$6:$C$46,V2202-5),0)</f>
        <v>0</v>
      </c>
      <c r="X2202" s="178">
        <f>IF(V2202&gt;0,INDEX(Scope_Labor_Rates!$C$6:$C$46,V2202-5),0)</f>
        <v>0</v>
      </c>
      <c r="Y2202" s="180">
        <f>IF(V2202&gt;0,INDEX(Scope_Labor_Rates!$S$6:$S$46,V2202-5),0)</f>
        <v>0</v>
      </c>
      <c r="Z2202" s="180">
        <f>IF(V2202&gt;0,INDEX(Scope_Labor_Rates!$R$6:$R$46,V2202-5),1)</f>
        <v>1</v>
      </c>
      <c r="AA2202" s="231">
        <f t="shared" si="306"/>
        <v>0</v>
      </c>
      <c r="AB2202" t="str">
        <f t="shared" si="307"/>
        <v/>
      </c>
      <c r="AC2202" s="178" t="str">
        <f t="shared" si="308"/>
        <v/>
      </c>
      <c r="AD2202" s="181">
        <f t="shared" si="309"/>
        <v>0</v>
      </c>
      <c r="AE2202" s="178">
        <f>IF(V2202&gt;0,P2202*INDEX(Scope_Labor_Rates!$E$6:$E$46,V2202-5),0)</f>
        <v>0</v>
      </c>
      <c r="AF2202" s="181">
        <f>IF(V2202&gt;0,AE2202*INDEX(Scope_Labor_Rates!$D$6:$D$46,V2202-5)*AA2202,0)</f>
        <v>0</v>
      </c>
      <c r="AG2202" s="178">
        <f>IF(V2202&gt;0,P2202*INDEX(Scope_Labor_Rates!$G$6:$G$46,V2202-5),0)</f>
        <v>0</v>
      </c>
      <c r="AH2202" s="181">
        <f>IF(V2202&gt;0,AG2202*INDEX(Scope_Labor_Rates!$F$6:$F$46,V2202-5)*AA2202,0)</f>
        <v>0</v>
      </c>
      <c r="AI2202" s="178">
        <f>IF(V2202&gt;0,P2202*INDEX(Scope_Labor_Rates!$I$6:$I$46,V2202-5),0)</f>
        <v>0</v>
      </c>
      <c r="AJ2202" s="181">
        <f>IF(V2202&gt;0,AI2202*INDEX(Scope_Labor_Rates!$H$6:$H$46,V2202-5)*AA2202,0)</f>
        <v>0</v>
      </c>
      <c r="AK2202" s="178">
        <f>IF(V2202&gt;0,P2202*INDEX(Scope_Labor_Rates!$K$6:$K$46,V2202-5),0)</f>
        <v>0</v>
      </c>
      <c r="AL2202" s="181">
        <f>IF(V2202&gt;0,AK2202*INDEX(Scope_Labor_Rates!$J$6:$J$46,V2202-5)*AA2202,0)</f>
        <v>0</v>
      </c>
      <c r="AM2202" s="178">
        <f>IF(V2202&gt;0,P2202*INDEX(Scope_Labor_Rates!$M$6:$M$46,V2202-5),0)</f>
        <v>0</v>
      </c>
      <c r="AN2202" s="178">
        <f>IF(V2202&gt;0,AM2202*INDEX(Scope_Labor_Rates!$L$6:$L$46,V2202-5)*AA2202,0)</f>
        <v>0</v>
      </c>
      <c r="AO2202" s="178">
        <f>IF(V2202&gt;0,P2202*INDEX(Scope_Labor_Rates!$O$6:$O$46,V2202-5)*AA2202,0)</f>
        <v>0</v>
      </c>
      <c r="AP2202" s="181">
        <f>IF(V2202&gt;0,P2202*INDEX(Scope_Labor_Rates!$Q$6:$Q$46,V2202-5)*AA2202,0)</f>
        <v>0</v>
      </c>
      <c r="AQ2202" s="178">
        <f t="shared" si="310"/>
        <v>0</v>
      </c>
      <c r="AR2202" s="178">
        <f t="shared" si="311"/>
        <v>0</v>
      </c>
      <c r="AS2202" s="178">
        <f t="shared" si="312"/>
        <v>0</v>
      </c>
      <c r="AT2202" s="178">
        <f t="shared" si="313"/>
        <v>0</v>
      </c>
      <c r="AU2202">
        <f t="shared" si="314"/>
        <v>0</v>
      </c>
    </row>
    <row r="2203" spans="1:47">
      <c r="A2203" t="str">
        <f>IF(All_Tasks!A2203="","",All_Tasks!A2203)</f>
        <v/>
      </c>
      <c r="B2203" t="str">
        <f>IF(All_Tasks!B2203="","",All_Tasks!B2203)</f>
        <v/>
      </c>
      <c r="C2203" t="str">
        <f>IF(All_Tasks!C2203="","",All_Tasks!C2203)</f>
        <v/>
      </c>
      <c r="D2203" t="str">
        <f>IF(All_Tasks!D2203="","",All_Tasks!D2203)</f>
        <v/>
      </c>
      <c r="E2203" t="str">
        <f>IF(All_Tasks!V2203&lt;&gt;"",All_Tasks!V2203,IF(All_Tasks!E2203&lt;&gt;"",All_Tasks!E2203,""))</f>
        <v/>
      </c>
      <c r="F2203" t="str">
        <f>IF(All_Tasks!F2203="","",All_Tasks!F2203)</f>
        <v/>
      </c>
      <c r="G2203" t="str">
        <f>IF(All_Tasks!G2203="","",All_Tasks!G2203)</f>
        <v/>
      </c>
      <c r="H2203" s="231" t="str">
        <f>IF(All_Tasks!H2203="","",All_Tasks!H2203)</f>
        <v/>
      </c>
      <c r="I2203" t="str">
        <f>IF(All_Tasks!I2203="","",All_Tasks!I2203)</f>
        <v/>
      </c>
      <c r="J2203" t="str">
        <f>IF(All_Tasks!J2203="","",All_Tasks!J2203)</f>
        <v/>
      </c>
      <c r="K2203" t="str">
        <f>IF(All_Tasks!K2203="","",All_Tasks!K2203)</f>
        <v/>
      </c>
      <c r="L2203" s="231" t="str">
        <f>IF(All_Tasks!L2203="","",All_Tasks!L2203)</f>
        <v/>
      </c>
      <c r="M2203" t="str">
        <f>IF(All_Tasks!M2203="","",All_Tasks!M2203)</f>
        <v/>
      </c>
      <c r="N2203" t="str">
        <f>IF(All_Tasks!N2203="","",All_Tasks!N2203)</f>
        <v/>
      </c>
      <c r="O2203" t="str">
        <f>IF(All_Tasks!O2203="","",All_Tasks!O2203)</f>
        <v/>
      </c>
      <c r="P2203" s="181">
        <f>IF(All_Tasks!P2203="",0,All_Tasks!P2203)</f>
        <v>0</v>
      </c>
      <c r="Q2203" s="181">
        <f>IF(All_Tasks!Q2203="",0,All_Tasks!Q2203)</f>
        <v>0</v>
      </c>
      <c r="R2203" s="181">
        <f>IF(All_Tasks!R2203="",0,All_Tasks!R2203)</f>
        <v>0</v>
      </c>
      <c r="S2203" s="181" t="str">
        <f>IF(All_Tasks!S2203="","",All_Tasks!S2203)</f>
        <v/>
      </c>
      <c r="T2203" t="str">
        <f>IF(All_Tasks!T2203="","",All_Tasks!T2203)</f>
        <v/>
      </c>
      <c r="U2203" t="str">
        <f>IF(All_Tasks!U2203="","",All_Tasks!U2203)</f>
        <v/>
      </c>
      <c r="V2203">
        <f>IF(A2203="",0,IFERROR(MATCH(A2203,Scope_Labor_Rates!$A$6:$A$46,0)+5,0))</f>
        <v>0</v>
      </c>
      <c r="W2203" s="178">
        <f>IF(V2203&gt;0,INDEX(Scope_Labor_Rates!$C$6:$C$46,V2203-5),0)</f>
        <v>0</v>
      </c>
      <c r="X2203" s="178">
        <f>IF(V2203&gt;0,INDEX(Scope_Labor_Rates!$C$6:$C$46,V2203-5),0)</f>
        <v>0</v>
      </c>
      <c r="Y2203" s="180">
        <f>IF(V2203&gt;0,INDEX(Scope_Labor_Rates!$S$6:$S$46,V2203-5),0)</f>
        <v>0</v>
      </c>
      <c r="Z2203" s="180">
        <f>IF(V2203&gt;0,INDEX(Scope_Labor_Rates!$R$6:$R$46,V2203-5),1)</f>
        <v>1</v>
      </c>
      <c r="AA2203" s="231">
        <f t="shared" si="306"/>
        <v>0</v>
      </c>
      <c r="AB2203" t="str">
        <f t="shared" si="307"/>
        <v/>
      </c>
      <c r="AC2203" s="178" t="str">
        <f t="shared" si="308"/>
        <v/>
      </c>
      <c r="AD2203" s="181">
        <f t="shared" si="309"/>
        <v>0</v>
      </c>
      <c r="AE2203" s="178">
        <f>IF(V2203&gt;0,P2203*INDEX(Scope_Labor_Rates!$E$6:$E$46,V2203-5),0)</f>
        <v>0</v>
      </c>
      <c r="AF2203" s="181">
        <f>IF(V2203&gt;0,AE2203*INDEX(Scope_Labor_Rates!$D$6:$D$46,V2203-5)*AA2203,0)</f>
        <v>0</v>
      </c>
      <c r="AG2203" s="178">
        <f>IF(V2203&gt;0,P2203*INDEX(Scope_Labor_Rates!$G$6:$G$46,V2203-5),0)</f>
        <v>0</v>
      </c>
      <c r="AH2203" s="181">
        <f>IF(V2203&gt;0,AG2203*INDEX(Scope_Labor_Rates!$F$6:$F$46,V2203-5)*AA2203,0)</f>
        <v>0</v>
      </c>
      <c r="AI2203" s="178">
        <f>IF(V2203&gt;0,P2203*INDEX(Scope_Labor_Rates!$I$6:$I$46,V2203-5),0)</f>
        <v>0</v>
      </c>
      <c r="AJ2203" s="181">
        <f>IF(V2203&gt;0,AI2203*INDEX(Scope_Labor_Rates!$H$6:$H$46,V2203-5)*AA2203,0)</f>
        <v>0</v>
      </c>
      <c r="AK2203" s="178">
        <f>IF(V2203&gt;0,P2203*INDEX(Scope_Labor_Rates!$K$6:$K$46,V2203-5),0)</f>
        <v>0</v>
      </c>
      <c r="AL2203" s="181">
        <f>IF(V2203&gt;0,AK2203*INDEX(Scope_Labor_Rates!$J$6:$J$46,V2203-5)*AA2203,0)</f>
        <v>0</v>
      </c>
      <c r="AM2203" s="178">
        <f>IF(V2203&gt;0,P2203*INDEX(Scope_Labor_Rates!$M$6:$M$46,V2203-5),0)</f>
        <v>0</v>
      </c>
      <c r="AN2203" s="178">
        <f>IF(V2203&gt;0,AM2203*INDEX(Scope_Labor_Rates!$L$6:$L$46,V2203-5)*AA2203,0)</f>
        <v>0</v>
      </c>
      <c r="AO2203" s="178">
        <f>IF(V2203&gt;0,P2203*INDEX(Scope_Labor_Rates!$O$6:$O$46,V2203-5)*AA2203,0)</f>
        <v>0</v>
      </c>
      <c r="AP2203" s="181">
        <f>IF(V2203&gt;0,P2203*INDEX(Scope_Labor_Rates!$Q$6:$Q$46,V2203-5)*AA2203,0)</f>
        <v>0</v>
      </c>
      <c r="AQ2203" s="178">
        <f t="shared" si="310"/>
        <v>0</v>
      </c>
      <c r="AR2203" s="178">
        <f t="shared" si="311"/>
        <v>0</v>
      </c>
      <c r="AS2203" s="178">
        <f t="shared" si="312"/>
        <v>0</v>
      </c>
      <c r="AT2203" s="178">
        <f t="shared" si="313"/>
        <v>0</v>
      </c>
      <c r="AU2203">
        <f t="shared" si="314"/>
        <v>0</v>
      </c>
    </row>
    <row r="2204" spans="1:47">
      <c r="A2204" t="str">
        <f>IF(All_Tasks!A2204="","",All_Tasks!A2204)</f>
        <v/>
      </c>
      <c r="B2204" t="str">
        <f>IF(All_Tasks!B2204="","",All_Tasks!B2204)</f>
        <v/>
      </c>
      <c r="C2204" t="str">
        <f>IF(All_Tasks!C2204="","",All_Tasks!C2204)</f>
        <v/>
      </c>
      <c r="D2204" t="str">
        <f>IF(All_Tasks!D2204="","",All_Tasks!D2204)</f>
        <v/>
      </c>
      <c r="E2204" t="str">
        <f>IF(All_Tasks!V2204&lt;&gt;"",All_Tasks!V2204,IF(All_Tasks!E2204&lt;&gt;"",All_Tasks!E2204,""))</f>
        <v/>
      </c>
      <c r="F2204" t="str">
        <f>IF(All_Tasks!F2204="","",All_Tasks!F2204)</f>
        <v/>
      </c>
      <c r="G2204" t="str">
        <f>IF(All_Tasks!G2204="","",All_Tasks!G2204)</f>
        <v/>
      </c>
      <c r="H2204" s="231" t="str">
        <f>IF(All_Tasks!H2204="","",All_Tasks!H2204)</f>
        <v/>
      </c>
      <c r="I2204" t="str">
        <f>IF(All_Tasks!I2204="","",All_Tasks!I2204)</f>
        <v/>
      </c>
      <c r="J2204" t="str">
        <f>IF(All_Tasks!J2204="","",All_Tasks!J2204)</f>
        <v/>
      </c>
      <c r="K2204" t="str">
        <f>IF(All_Tasks!K2204="","",All_Tasks!K2204)</f>
        <v/>
      </c>
      <c r="L2204" s="231" t="str">
        <f>IF(All_Tasks!L2204="","",All_Tasks!L2204)</f>
        <v/>
      </c>
      <c r="M2204" t="str">
        <f>IF(All_Tasks!M2204="","",All_Tasks!M2204)</f>
        <v/>
      </c>
      <c r="N2204" t="str">
        <f>IF(All_Tasks!N2204="","",All_Tasks!N2204)</f>
        <v/>
      </c>
      <c r="O2204" t="str">
        <f>IF(All_Tasks!O2204="","",All_Tasks!O2204)</f>
        <v/>
      </c>
      <c r="P2204" s="181">
        <f>IF(All_Tasks!P2204="",0,All_Tasks!P2204)</f>
        <v>0</v>
      </c>
      <c r="Q2204" s="181">
        <f>IF(All_Tasks!Q2204="",0,All_Tasks!Q2204)</f>
        <v>0</v>
      </c>
      <c r="R2204" s="181">
        <f>IF(All_Tasks!R2204="",0,All_Tasks!R2204)</f>
        <v>0</v>
      </c>
      <c r="S2204" s="181" t="str">
        <f>IF(All_Tasks!S2204="","",All_Tasks!S2204)</f>
        <v/>
      </c>
      <c r="T2204" t="str">
        <f>IF(All_Tasks!T2204="","",All_Tasks!T2204)</f>
        <v/>
      </c>
      <c r="U2204" t="str">
        <f>IF(All_Tasks!U2204="","",All_Tasks!U2204)</f>
        <v/>
      </c>
      <c r="V2204">
        <f>IF(A2204="",0,IFERROR(MATCH(A2204,Scope_Labor_Rates!$A$6:$A$46,0)+5,0))</f>
        <v>0</v>
      </c>
      <c r="W2204" s="178">
        <f>IF(V2204&gt;0,INDEX(Scope_Labor_Rates!$C$6:$C$46,V2204-5),0)</f>
        <v>0</v>
      </c>
      <c r="X2204" s="178">
        <f>IF(V2204&gt;0,INDEX(Scope_Labor_Rates!$C$6:$C$46,V2204-5),0)</f>
        <v>0</v>
      </c>
      <c r="Y2204" s="180">
        <f>IF(V2204&gt;0,INDEX(Scope_Labor_Rates!$S$6:$S$46,V2204-5),0)</f>
        <v>0</v>
      </c>
      <c r="Z2204" s="180">
        <f>IF(V2204&gt;0,INDEX(Scope_Labor_Rates!$R$6:$R$46,V2204-5),1)</f>
        <v>1</v>
      </c>
      <c r="AA2204" s="231">
        <f t="shared" si="306"/>
        <v>0</v>
      </c>
      <c r="AB2204" t="str">
        <f t="shared" si="307"/>
        <v/>
      </c>
      <c r="AC2204" s="178" t="str">
        <f t="shared" si="308"/>
        <v/>
      </c>
      <c r="AD2204" s="181">
        <f t="shared" si="309"/>
        <v>0</v>
      </c>
      <c r="AE2204" s="178">
        <f>IF(V2204&gt;0,P2204*INDEX(Scope_Labor_Rates!$E$6:$E$46,V2204-5),0)</f>
        <v>0</v>
      </c>
      <c r="AF2204" s="181">
        <f>IF(V2204&gt;0,AE2204*INDEX(Scope_Labor_Rates!$D$6:$D$46,V2204-5)*AA2204,0)</f>
        <v>0</v>
      </c>
      <c r="AG2204" s="178">
        <f>IF(V2204&gt;0,P2204*INDEX(Scope_Labor_Rates!$G$6:$G$46,V2204-5),0)</f>
        <v>0</v>
      </c>
      <c r="AH2204" s="181">
        <f>IF(V2204&gt;0,AG2204*INDEX(Scope_Labor_Rates!$F$6:$F$46,V2204-5)*AA2204,0)</f>
        <v>0</v>
      </c>
      <c r="AI2204" s="178">
        <f>IF(V2204&gt;0,P2204*INDEX(Scope_Labor_Rates!$I$6:$I$46,V2204-5),0)</f>
        <v>0</v>
      </c>
      <c r="AJ2204" s="181">
        <f>IF(V2204&gt;0,AI2204*INDEX(Scope_Labor_Rates!$H$6:$H$46,V2204-5)*AA2204,0)</f>
        <v>0</v>
      </c>
      <c r="AK2204" s="178">
        <f>IF(V2204&gt;0,P2204*INDEX(Scope_Labor_Rates!$K$6:$K$46,V2204-5),0)</f>
        <v>0</v>
      </c>
      <c r="AL2204" s="181">
        <f>IF(V2204&gt;0,AK2204*INDEX(Scope_Labor_Rates!$J$6:$J$46,V2204-5)*AA2204,0)</f>
        <v>0</v>
      </c>
      <c r="AM2204" s="178">
        <f>IF(V2204&gt;0,P2204*INDEX(Scope_Labor_Rates!$M$6:$M$46,V2204-5),0)</f>
        <v>0</v>
      </c>
      <c r="AN2204" s="178">
        <f>IF(V2204&gt;0,AM2204*INDEX(Scope_Labor_Rates!$L$6:$L$46,V2204-5)*AA2204,0)</f>
        <v>0</v>
      </c>
      <c r="AO2204" s="178">
        <f>IF(V2204&gt;0,P2204*INDEX(Scope_Labor_Rates!$O$6:$O$46,V2204-5)*AA2204,0)</f>
        <v>0</v>
      </c>
      <c r="AP2204" s="181">
        <f>IF(V2204&gt;0,P2204*INDEX(Scope_Labor_Rates!$Q$6:$Q$46,V2204-5)*AA2204,0)</f>
        <v>0</v>
      </c>
      <c r="AQ2204" s="178">
        <f t="shared" si="310"/>
        <v>0</v>
      </c>
      <c r="AR2204" s="178">
        <f t="shared" si="311"/>
        <v>0</v>
      </c>
      <c r="AS2204" s="178">
        <f t="shared" si="312"/>
        <v>0</v>
      </c>
      <c r="AT2204" s="178">
        <f t="shared" si="313"/>
        <v>0</v>
      </c>
      <c r="AU2204">
        <f t="shared" si="314"/>
        <v>0</v>
      </c>
    </row>
    <row r="2205" spans="1:47">
      <c r="A2205" t="str">
        <f>IF(All_Tasks!A2205="","",All_Tasks!A2205)</f>
        <v/>
      </c>
      <c r="B2205" t="str">
        <f>IF(All_Tasks!B2205="","",All_Tasks!B2205)</f>
        <v/>
      </c>
      <c r="C2205" t="str">
        <f>IF(All_Tasks!C2205="","",All_Tasks!C2205)</f>
        <v/>
      </c>
      <c r="D2205" t="str">
        <f>IF(All_Tasks!D2205="","",All_Tasks!D2205)</f>
        <v/>
      </c>
      <c r="E2205" t="str">
        <f>IF(All_Tasks!V2205&lt;&gt;"",All_Tasks!V2205,IF(All_Tasks!E2205&lt;&gt;"",All_Tasks!E2205,""))</f>
        <v/>
      </c>
      <c r="F2205" t="str">
        <f>IF(All_Tasks!F2205="","",All_Tasks!F2205)</f>
        <v/>
      </c>
      <c r="G2205" t="str">
        <f>IF(All_Tasks!G2205="","",All_Tasks!G2205)</f>
        <v/>
      </c>
      <c r="H2205" s="231" t="str">
        <f>IF(All_Tasks!H2205="","",All_Tasks!H2205)</f>
        <v/>
      </c>
      <c r="I2205" t="str">
        <f>IF(All_Tasks!I2205="","",All_Tasks!I2205)</f>
        <v/>
      </c>
      <c r="J2205" t="str">
        <f>IF(All_Tasks!J2205="","",All_Tasks!J2205)</f>
        <v/>
      </c>
      <c r="K2205" t="str">
        <f>IF(All_Tasks!K2205="","",All_Tasks!K2205)</f>
        <v/>
      </c>
      <c r="L2205" s="231" t="str">
        <f>IF(All_Tasks!L2205="","",All_Tasks!L2205)</f>
        <v/>
      </c>
      <c r="M2205" t="str">
        <f>IF(All_Tasks!M2205="","",All_Tasks!M2205)</f>
        <v/>
      </c>
      <c r="N2205" t="str">
        <f>IF(All_Tasks!N2205="","",All_Tasks!N2205)</f>
        <v/>
      </c>
      <c r="O2205" t="str">
        <f>IF(All_Tasks!O2205="","",All_Tasks!O2205)</f>
        <v/>
      </c>
      <c r="P2205" s="181">
        <f>IF(All_Tasks!P2205="",0,All_Tasks!P2205)</f>
        <v>0</v>
      </c>
      <c r="Q2205" s="181">
        <f>IF(All_Tasks!Q2205="",0,All_Tasks!Q2205)</f>
        <v>0</v>
      </c>
      <c r="R2205" s="181">
        <f>IF(All_Tasks!R2205="",0,All_Tasks!R2205)</f>
        <v>0</v>
      </c>
      <c r="S2205" s="181" t="str">
        <f>IF(All_Tasks!S2205="","",All_Tasks!S2205)</f>
        <v/>
      </c>
      <c r="T2205" t="str">
        <f>IF(All_Tasks!T2205="","",All_Tasks!T2205)</f>
        <v/>
      </c>
      <c r="U2205" t="str">
        <f>IF(All_Tasks!U2205="","",All_Tasks!U2205)</f>
        <v/>
      </c>
      <c r="V2205">
        <f>IF(A2205="",0,IFERROR(MATCH(A2205,Scope_Labor_Rates!$A$6:$A$46,0)+5,0))</f>
        <v>0</v>
      </c>
      <c r="W2205" s="178">
        <f>IF(V2205&gt;0,INDEX(Scope_Labor_Rates!$C$6:$C$46,V2205-5),0)</f>
        <v>0</v>
      </c>
      <c r="X2205" s="178">
        <f>IF(V2205&gt;0,INDEX(Scope_Labor_Rates!$C$6:$C$46,V2205-5),0)</f>
        <v>0</v>
      </c>
      <c r="Y2205" s="180">
        <f>IF(V2205&gt;0,INDEX(Scope_Labor_Rates!$S$6:$S$46,V2205-5),0)</f>
        <v>0</v>
      </c>
      <c r="Z2205" s="180">
        <f>IF(V2205&gt;0,INDEX(Scope_Labor_Rates!$R$6:$R$46,V2205-5),1)</f>
        <v>1</v>
      </c>
      <c r="AA2205" s="231">
        <f t="shared" si="306"/>
        <v>0</v>
      </c>
      <c r="AB2205" t="str">
        <f t="shared" si="307"/>
        <v/>
      </c>
      <c r="AC2205" s="178" t="str">
        <f t="shared" si="308"/>
        <v/>
      </c>
      <c r="AD2205" s="181">
        <f t="shared" si="309"/>
        <v>0</v>
      </c>
      <c r="AE2205" s="178">
        <f>IF(V2205&gt;0,P2205*INDEX(Scope_Labor_Rates!$E$6:$E$46,V2205-5),0)</f>
        <v>0</v>
      </c>
      <c r="AF2205" s="181">
        <f>IF(V2205&gt;0,AE2205*INDEX(Scope_Labor_Rates!$D$6:$D$46,V2205-5)*AA2205,0)</f>
        <v>0</v>
      </c>
      <c r="AG2205" s="178">
        <f>IF(V2205&gt;0,P2205*INDEX(Scope_Labor_Rates!$G$6:$G$46,V2205-5),0)</f>
        <v>0</v>
      </c>
      <c r="AH2205" s="181">
        <f>IF(V2205&gt;0,AG2205*INDEX(Scope_Labor_Rates!$F$6:$F$46,V2205-5)*AA2205,0)</f>
        <v>0</v>
      </c>
      <c r="AI2205" s="178">
        <f>IF(V2205&gt;0,P2205*INDEX(Scope_Labor_Rates!$I$6:$I$46,V2205-5),0)</f>
        <v>0</v>
      </c>
      <c r="AJ2205" s="181">
        <f>IF(V2205&gt;0,AI2205*INDEX(Scope_Labor_Rates!$H$6:$H$46,V2205-5)*AA2205,0)</f>
        <v>0</v>
      </c>
      <c r="AK2205" s="178">
        <f>IF(V2205&gt;0,P2205*INDEX(Scope_Labor_Rates!$K$6:$K$46,V2205-5),0)</f>
        <v>0</v>
      </c>
      <c r="AL2205" s="181">
        <f>IF(V2205&gt;0,AK2205*INDEX(Scope_Labor_Rates!$J$6:$J$46,V2205-5)*AA2205,0)</f>
        <v>0</v>
      </c>
      <c r="AM2205" s="178">
        <f>IF(V2205&gt;0,P2205*INDEX(Scope_Labor_Rates!$M$6:$M$46,V2205-5),0)</f>
        <v>0</v>
      </c>
      <c r="AN2205" s="178">
        <f>IF(V2205&gt;0,AM2205*INDEX(Scope_Labor_Rates!$L$6:$L$46,V2205-5)*AA2205,0)</f>
        <v>0</v>
      </c>
      <c r="AO2205" s="178">
        <f>IF(V2205&gt;0,P2205*INDEX(Scope_Labor_Rates!$O$6:$O$46,V2205-5)*AA2205,0)</f>
        <v>0</v>
      </c>
      <c r="AP2205" s="181">
        <f>IF(V2205&gt;0,P2205*INDEX(Scope_Labor_Rates!$Q$6:$Q$46,V2205-5)*AA2205,0)</f>
        <v>0</v>
      </c>
      <c r="AQ2205" s="178">
        <f t="shared" si="310"/>
        <v>0</v>
      </c>
      <c r="AR2205" s="178">
        <f t="shared" si="311"/>
        <v>0</v>
      </c>
      <c r="AS2205" s="178">
        <f t="shared" si="312"/>
        <v>0</v>
      </c>
      <c r="AT2205" s="178">
        <f t="shared" si="313"/>
        <v>0</v>
      </c>
      <c r="AU2205">
        <f t="shared" si="314"/>
        <v>0</v>
      </c>
    </row>
    <row r="2206" spans="1:47">
      <c r="A2206" t="str">
        <f>IF(All_Tasks!A2206="","",All_Tasks!A2206)</f>
        <v/>
      </c>
      <c r="B2206" t="str">
        <f>IF(All_Tasks!B2206="","",All_Tasks!B2206)</f>
        <v/>
      </c>
      <c r="C2206" t="str">
        <f>IF(All_Tasks!C2206="","",All_Tasks!C2206)</f>
        <v/>
      </c>
      <c r="D2206" t="str">
        <f>IF(All_Tasks!D2206="","",All_Tasks!D2206)</f>
        <v/>
      </c>
      <c r="E2206" t="str">
        <f>IF(All_Tasks!V2206&lt;&gt;"",All_Tasks!V2206,IF(All_Tasks!E2206&lt;&gt;"",All_Tasks!E2206,""))</f>
        <v/>
      </c>
      <c r="F2206" t="str">
        <f>IF(All_Tasks!F2206="","",All_Tasks!F2206)</f>
        <v/>
      </c>
      <c r="G2206" t="str">
        <f>IF(All_Tasks!G2206="","",All_Tasks!G2206)</f>
        <v/>
      </c>
      <c r="H2206" s="231" t="str">
        <f>IF(All_Tasks!H2206="","",All_Tasks!H2206)</f>
        <v/>
      </c>
      <c r="I2206" t="str">
        <f>IF(All_Tasks!I2206="","",All_Tasks!I2206)</f>
        <v/>
      </c>
      <c r="J2206" t="str">
        <f>IF(All_Tasks!J2206="","",All_Tasks!J2206)</f>
        <v/>
      </c>
      <c r="K2206" t="str">
        <f>IF(All_Tasks!K2206="","",All_Tasks!K2206)</f>
        <v/>
      </c>
      <c r="L2206" s="231" t="str">
        <f>IF(All_Tasks!L2206="","",All_Tasks!L2206)</f>
        <v/>
      </c>
      <c r="M2206" t="str">
        <f>IF(All_Tasks!M2206="","",All_Tasks!M2206)</f>
        <v/>
      </c>
      <c r="N2206" t="str">
        <f>IF(All_Tasks!N2206="","",All_Tasks!N2206)</f>
        <v/>
      </c>
      <c r="O2206" t="str">
        <f>IF(All_Tasks!O2206="","",All_Tasks!O2206)</f>
        <v/>
      </c>
      <c r="P2206" s="181">
        <f>IF(All_Tasks!P2206="",0,All_Tasks!P2206)</f>
        <v>0</v>
      </c>
      <c r="Q2206" s="181">
        <f>IF(All_Tasks!Q2206="",0,All_Tasks!Q2206)</f>
        <v>0</v>
      </c>
      <c r="R2206" s="181">
        <f>IF(All_Tasks!R2206="",0,All_Tasks!R2206)</f>
        <v>0</v>
      </c>
      <c r="S2206" s="181" t="str">
        <f>IF(All_Tasks!S2206="","",All_Tasks!S2206)</f>
        <v/>
      </c>
      <c r="T2206" t="str">
        <f>IF(All_Tasks!T2206="","",All_Tasks!T2206)</f>
        <v/>
      </c>
      <c r="U2206" t="str">
        <f>IF(All_Tasks!U2206="","",All_Tasks!U2206)</f>
        <v/>
      </c>
      <c r="V2206">
        <f>IF(A2206="",0,IFERROR(MATCH(A2206,Scope_Labor_Rates!$A$6:$A$46,0)+5,0))</f>
        <v>0</v>
      </c>
      <c r="W2206" s="178">
        <f>IF(V2206&gt;0,INDEX(Scope_Labor_Rates!$C$6:$C$46,V2206-5),0)</f>
        <v>0</v>
      </c>
      <c r="X2206" s="178">
        <f>IF(V2206&gt;0,INDEX(Scope_Labor_Rates!$C$6:$C$46,V2206-5),0)</f>
        <v>0</v>
      </c>
      <c r="Y2206" s="180">
        <f>IF(V2206&gt;0,INDEX(Scope_Labor_Rates!$S$6:$S$46,V2206-5),0)</f>
        <v>0</v>
      </c>
      <c r="Z2206" s="180">
        <f>IF(V2206&gt;0,INDEX(Scope_Labor_Rates!$R$6:$R$46,V2206-5),1)</f>
        <v>1</v>
      </c>
      <c r="AA2206" s="231">
        <f t="shared" si="306"/>
        <v>0</v>
      </c>
      <c r="AB2206" t="str">
        <f t="shared" si="307"/>
        <v/>
      </c>
      <c r="AC2206" s="178" t="str">
        <f t="shared" si="308"/>
        <v/>
      </c>
      <c r="AD2206" s="181">
        <f t="shared" si="309"/>
        <v>0</v>
      </c>
      <c r="AE2206" s="178">
        <f>IF(V2206&gt;0,P2206*INDEX(Scope_Labor_Rates!$E$6:$E$46,V2206-5),0)</f>
        <v>0</v>
      </c>
      <c r="AF2206" s="181">
        <f>IF(V2206&gt;0,AE2206*INDEX(Scope_Labor_Rates!$D$6:$D$46,V2206-5)*AA2206,0)</f>
        <v>0</v>
      </c>
      <c r="AG2206" s="178">
        <f>IF(V2206&gt;0,P2206*INDEX(Scope_Labor_Rates!$G$6:$G$46,V2206-5),0)</f>
        <v>0</v>
      </c>
      <c r="AH2206" s="181">
        <f>IF(V2206&gt;0,AG2206*INDEX(Scope_Labor_Rates!$F$6:$F$46,V2206-5)*AA2206,0)</f>
        <v>0</v>
      </c>
      <c r="AI2206" s="178">
        <f>IF(V2206&gt;0,P2206*INDEX(Scope_Labor_Rates!$I$6:$I$46,V2206-5),0)</f>
        <v>0</v>
      </c>
      <c r="AJ2206" s="181">
        <f>IF(V2206&gt;0,AI2206*INDEX(Scope_Labor_Rates!$H$6:$H$46,V2206-5)*AA2206,0)</f>
        <v>0</v>
      </c>
      <c r="AK2206" s="178">
        <f>IF(V2206&gt;0,P2206*INDEX(Scope_Labor_Rates!$K$6:$K$46,V2206-5),0)</f>
        <v>0</v>
      </c>
      <c r="AL2206" s="181">
        <f>IF(V2206&gt;0,AK2206*INDEX(Scope_Labor_Rates!$J$6:$J$46,V2206-5)*AA2206,0)</f>
        <v>0</v>
      </c>
      <c r="AM2206" s="178">
        <f>IF(V2206&gt;0,P2206*INDEX(Scope_Labor_Rates!$M$6:$M$46,V2206-5),0)</f>
        <v>0</v>
      </c>
      <c r="AN2206" s="178">
        <f>IF(V2206&gt;0,AM2206*INDEX(Scope_Labor_Rates!$L$6:$L$46,V2206-5)*AA2206,0)</f>
        <v>0</v>
      </c>
      <c r="AO2206" s="178">
        <f>IF(V2206&gt;0,P2206*INDEX(Scope_Labor_Rates!$O$6:$O$46,V2206-5)*AA2206,0)</f>
        <v>0</v>
      </c>
      <c r="AP2206" s="181">
        <f>IF(V2206&gt;0,P2206*INDEX(Scope_Labor_Rates!$Q$6:$Q$46,V2206-5)*AA2206,0)</f>
        <v>0</v>
      </c>
      <c r="AQ2206" s="178">
        <f t="shared" si="310"/>
        <v>0</v>
      </c>
      <c r="AR2206" s="178">
        <f t="shared" si="311"/>
        <v>0</v>
      </c>
      <c r="AS2206" s="178">
        <f t="shared" si="312"/>
        <v>0</v>
      </c>
      <c r="AT2206" s="178">
        <f t="shared" si="313"/>
        <v>0</v>
      </c>
      <c r="AU2206">
        <f t="shared" si="314"/>
        <v>0</v>
      </c>
    </row>
    <row r="2207" spans="1:47">
      <c r="A2207" t="str">
        <f>IF(All_Tasks!A2207="","",All_Tasks!A2207)</f>
        <v/>
      </c>
      <c r="B2207" t="str">
        <f>IF(All_Tasks!B2207="","",All_Tasks!B2207)</f>
        <v/>
      </c>
      <c r="C2207" t="str">
        <f>IF(All_Tasks!C2207="","",All_Tasks!C2207)</f>
        <v/>
      </c>
      <c r="D2207" t="str">
        <f>IF(All_Tasks!D2207="","",All_Tasks!D2207)</f>
        <v/>
      </c>
      <c r="E2207" t="str">
        <f>IF(All_Tasks!V2207&lt;&gt;"",All_Tasks!V2207,IF(All_Tasks!E2207&lt;&gt;"",All_Tasks!E2207,""))</f>
        <v/>
      </c>
      <c r="F2207" t="str">
        <f>IF(All_Tasks!F2207="","",All_Tasks!F2207)</f>
        <v/>
      </c>
      <c r="G2207" t="str">
        <f>IF(All_Tasks!G2207="","",All_Tasks!G2207)</f>
        <v/>
      </c>
      <c r="H2207" s="231" t="str">
        <f>IF(All_Tasks!H2207="","",All_Tasks!H2207)</f>
        <v/>
      </c>
      <c r="I2207" t="str">
        <f>IF(All_Tasks!I2207="","",All_Tasks!I2207)</f>
        <v/>
      </c>
      <c r="J2207" t="str">
        <f>IF(All_Tasks!J2207="","",All_Tasks!J2207)</f>
        <v/>
      </c>
      <c r="K2207" t="str">
        <f>IF(All_Tasks!K2207="","",All_Tasks!K2207)</f>
        <v/>
      </c>
      <c r="L2207" s="231" t="str">
        <f>IF(All_Tasks!L2207="","",All_Tasks!L2207)</f>
        <v/>
      </c>
      <c r="M2207" t="str">
        <f>IF(All_Tasks!M2207="","",All_Tasks!M2207)</f>
        <v/>
      </c>
      <c r="N2207" t="str">
        <f>IF(All_Tasks!N2207="","",All_Tasks!N2207)</f>
        <v/>
      </c>
      <c r="O2207" t="str">
        <f>IF(All_Tasks!O2207="","",All_Tasks!O2207)</f>
        <v/>
      </c>
      <c r="P2207" s="181">
        <f>IF(All_Tasks!P2207="",0,All_Tasks!P2207)</f>
        <v>0</v>
      </c>
      <c r="Q2207" s="181">
        <f>IF(All_Tasks!Q2207="",0,All_Tasks!Q2207)</f>
        <v>0</v>
      </c>
      <c r="R2207" s="181">
        <f>IF(All_Tasks!R2207="",0,All_Tasks!R2207)</f>
        <v>0</v>
      </c>
      <c r="S2207" s="181" t="str">
        <f>IF(All_Tasks!S2207="","",All_Tasks!S2207)</f>
        <v/>
      </c>
      <c r="T2207" t="str">
        <f>IF(All_Tasks!T2207="","",All_Tasks!T2207)</f>
        <v/>
      </c>
      <c r="U2207" t="str">
        <f>IF(All_Tasks!U2207="","",All_Tasks!U2207)</f>
        <v/>
      </c>
      <c r="V2207">
        <f>IF(A2207="",0,IFERROR(MATCH(A2207,Scope_Labor_Rates!$A$6:$A$46,0)+5,0))</f>
        <v>0</v>
      </c>
      <c r="W2207" s="178">
        <f>IF(V2207&gt;0,INDEX(Scope_Labor_Rates!$C$6:$C$46,V2207-5),0)</f>
        <v>0</v>
      </c>
      <c r="X2207" s="178">
        <f>IF(V2207&gt;0,INDEX(Scope_Labor_Rates!$C$6:$C$46,V2207-5),0)</f>
        <v>0</v>
      </c>
      <c r="Y2207" s="180">
        <f>IF(V2207&gt;0,INDEX(Scope_Labor_Rates!$S$6:$S$46,V2207-5),0)</f>
        <v>0</v>
      </c>
      <c r="Z2207" s="180">
        <f>IF(V2207&gt;0,INDEX(Scope_Labor_Rates!$R$6:$R$46,V2207-5),1)</f>
        <v>1</v>
      </c>
      <c r="AA2207" s="231">
        <f t="shared" si="306"/>
        <v>0</v>
      </c>
      <c r="AB2207" t="str">
        <f t="shared" si="307"/>
        <v/>
      </c>
      <c r="AC2207" s="178" t="str">
        <f t="shared" si="308"/>
        <v/>
      </c>
      <c r="AD2207" s="181">
        <f t="shared" si="309"/>
        <v>0</v>
      </c>
      <c r="AE2207" s="178">
        <f>IF(V2207&gt;0,P2207*INDEX(Scope_Labor_Rates!$E$6:$E$46,V2207-5),0)</f>
        <v>0</v>
      </c>
      <c r="AF2207" s="181">
        <f>IF(V2207&gt;0,AE2207*INDEX(Scope_Labor_Rates!$D$6:$D$46,V2207-5)*AA2207,0)</f>
        <v>0</v>
      </c>
      <c r="AG2207" s="178">
        <f>IF(V2207&gt;0,P2207*INDEX(Scope_Labor_Rates!$G$6:$G$46,V2207-5),0)</f>
        <v>0</v>
      </c>
      <c r="AH2207" s="181">
        <f>IF(V2207&gt;0,AG2207*INDEX(Scope_Labor_Rates!$F$6:$F$46,V2207-5)*AA2207,0)</f>
        <v>0</v>
      </c>
      <c r="AI2207" s="178">
        <f>IF(V2207&gt;0,P2207*INDEX(Scope_Labor_Rates!$I$6:$I$46,V2207-5),0)</f>
        <v>0</v>
      </c>
      <c r="AJ2207" s="181">
        <f>IF(V2207&gt;0,AI2207*INDEX(Scope_Labor_Rates!$H$6:$H$46,V2207-5)*AA2207,0)</f>
        <v>0</v>
      </c>
      <c r="AK2207" s="178">
        <f>IF(V2207&gt;0,P2207*INDEX(Scope_Labor_Rates!$K$6:$K$46,V2207-5),0)</f>
        <v>0</v>
      </c>
      <c r="AL2207" s="181">
        <f>IF(V2207&gt;0,AK2207*INDEX(Scope_Labor_Rates!$J$6:$J$46,V2207-5)*AA2207,0)</f>
        <v>0</v>
      </c>
      <c r="AM2207" s="178">
        <f>IF(V2207&gt;0,P2207*INDEX(Scope_Labor_Rates!$M$6:$M$46,V2207-5),0)</f>
        <v>0</v>
      </c>
      <c r="AN2207" s="178">
        <f>IF(V2207&gt;0,AM2207*INDEX(Scope_Labor_Rates!$L$6:$L$46,V2207-5)*AA2207,0)</f>
        <v>0</v>
      </c>
      <c r="AO2207" s="178">
        <f>IF(V2207&gt;0,P2207*INDEX(Scope_Labor_Rates!$O$6:$O$46,V2207-5)*AA2207,0)</f>
        <v>0</v>
      </c>
      <c r="AP2207" s="181">
        <f>IF(V2207&gt;0,P2207*INDEX(Scope_Labor_Rates!$Q$6:$Q$46,V2207-5)*AA2207,0)</f>
        <v>0</v>
      </c>
      <c r="AQ2207" s="178">
        <f t="shared" si="310"/>
        <v>0</v>
      </c>
      <c r="AR2207" s="178">
        <f t="shared" si="311"/>
        <v>0</v>
      </c>
      <c r="AS2207" s="178">
        <f t="shared" si="312"/>
        <v>0</v>
      </c>
      <c r="AT2207" s="178">
        <f t="shared" si="313"/>
        <v>0</v>
      </c>
      <c r="AU2207">
        <f t="shared" si="314"/>
        <v>0</v>
      </c>
    </row>
    <row r="2208" spans="1:47">
      <c r="A2208" t="str">
        <f>IF(All_Tasks!A2208="","",All_Tasks!A2208)</f>
        <v/>
      </c>
      <c r="B2208" t="str">
        <f>IF(All_Tasks!B2208="","",All_Tasks!B2208)</f>
        <v/>
      </c>
      <c r="C2208" t="str">
        <f>IF(All_Tasks!C2208="","",All_Tasks!C2208)</f>
        <v/>
      </c>
      <c r="D2208" t="str">
        <f>IF(All_Tasks!D2208="","",All_Tasks!D2208)</f>
        <v/>
      </c>
      <c r="E2208" t="str">
        <f>IF(All_Tasks!V2208&lt;&gt;"",All_Tasks!V2208,IF(All_Tasks!E2208&lt;&gt;"",All_Tasks!E2208,""))</f>
        <v/>
      </c>
      <c r="F2208" t="str">
        <f>IF(All_Tasks!F2208="","",All_Tasks!F2208)</f>
        <v/>
      </c>
      <c r="G2208" t="str">
        <f>IF(All_Tasks!G2208="","",All_Tasks!G2208)</f>
        <v/>
      </c>
      <c r="H2208" s="231" t="str">
        <f>IF(All_Tasks!H2208="","",All_Tasks!H2208)</f>
        <v/>
      </c>
      <c r="I2208" t="str">
        <f>IF(All_Tasks!I2208="","",All_Tasks!I2208)</f>
        <v/>
      </c>
      <c r="J2208" t="str">
        <f>IF(All_Tasks!J2208="","",All_Tasks!J2208)</f>
        <v/>
      </c>
      <c r="K2208" t="str">
        <f>IF(All_Tasks!K2208="","",All_Tasks!K2208)</f>
        <v/>
      </c>
      <c r="L2208" s="231" t="str">
        <f>IF(All_Tasks!L2208="","",All_Tasks!L2208)</f>
        <v/>
      </c>
      <c r="M2208" t="str">
        <f>IF(All_Tasks!M2208="","",All_Tasks!M2208)</f>
        <v/>
      </c>
      <c r="N2208" t="str">
        <f>IF(All_Tasks!N2208="","",All_Tasks!N2208)</f>
        <v/>
      </c>
      <c r="O2208" t="str">
        <f>IF(All_Tasks!O2208="","",All_Tasks!O2208)</f>
        <v/>
      </c>
      <c r="P2208" s="181">
        <f>IF(All_Tasks!P2208="",0,All_Tasks!P2208)</f>
        <v>0</v>
      </c>
      <c r="Q2208" s="181">
        <f>IF(All_Tasks!Q2208="",0,All_Tasks!Q2208)</f>
        <v>0</v>
      </c>
      <c r="R2208" s="181">
        <f>IF(All_Tasks!R2208="",0,All_Tasks!R2208)</f>
        <v>0</v>
      </c>
      <c r="S2208" s="181" t="str">
        <f>IF(All_Tasks!S2208="","",All_Tasks!S2208)</f>
        <v/>
      </c>
      <c r="T2208" t="str">
        <f>IF(All_Tasks!T2208="","",All_Tasks!T2208)</f>
        <v/>
      </c>
      <c r="U2208" t="str">
        <f>IF(All_Tasks!U2208="","",All_Tasks!U2208)</f>
        <v/>
      </c>
      <c r="V2208">
        <f>IF(A2208="",0,IFERROR(MATCH(A2208,Scope_Labor_Rates!$A$6:$A$46,0)+5,0))</f>
        <v>0</v>
      </c>
      <c r="W2208" s="178">
        <f>IF(V2208&gt;0,INDEX(Scope_Labor_Rates!$C$6:$C$46,V2208-5),0)</f>
        <v>0</v>
      </c>
      <c r="X2208" s="178">
        <f>IF(V2208&gt;0,INDEX(Scope_Labor_Rates!$C$6:$C$46,V2208-5),0)</f>
        <v>0</v>
      </c>
      <c r="Y2208" s="180">
        <f>IF(V2208&gt;0,INDEX(Scope_Labor_Rates!$S$6:$S$46,V2208-5),0)</f>
        <v>0</v>
      </c>
      <c r="Z2208" s="180">
        <f>IF(V2208&gt;0,INDEX(Scope_Labor_Rates!$R$6:$R$46,V2208-5),1)</f>
        <v>1</v>
      </c>
      <c r="AA2208" s="231">
        <f t="shared" si="306"/>
        <v>0</v>
      </c>
      <c r="AB2208" t="str">
        <f t="shared" si="307"/>
        <v/>
      </c>
      <c r="AC2208" s="178" t="str">
        <f t="shared" si="308"/>
        <v/>
      </c>
      <c r="AD2208" s="181">
        <f t="shared" si="309"/>
        <v>0</v>
      </c>
      <c r="AE2208" s="178">
        <f>IF(V2208&gt;0,P2208*INDEX(Scope_Labor_Rates!$E$6:$E$46,V2208-5),0)</f>
        <v>0</v>
      </c>
      <c r="AF2208" s="181">
        <f>IF(V2208&gt;0,AE2208*INDEX(Scope_Labor_Rates!$D$6:$D$46,V2208-5)*AA2208,0)</f>
        <v>0</v>
      </c>
      <c r="AG2208" s="178">
        <f>IF(V2208&gt;0,P2208*INDEX(Scope_Labor_Rates!$G$6:$G$46,V2208-5),0)</f>
        <v>0</v>
      </c>
      <c r="AH2208" s="181">
        <f>IF(V2208&gt;0,AG2208*INDEX(Scope_Labor_Rates!$F$6:$F$46,V2208-5)*AA2208,0)</f>
        <v>0</v>
      </c>
      <c r="AI2208" s="178">
        <f>IF(V2208&gt;0,P2208*INDEX(Scope_Labor_Rates!$I$6:$I$46,V2208-5),0)</f>
        <v>0</v>
      </c>
      <c r="AJ2208" s="181">
        <f>IF(V2208&gt;0,AI2208*INDEX(Scope_Labor_Rates!$H$6:$H$46,V2208-5)*AA2208,0)</f>
        <v>0</v>
      </c>
      <c r="AK2208" s="178">
        <f>IF(V2208&gt;0,P2208*INDEX(Scope_Labor_Rates!$K$6:$K$46,V2208-5),0)</f>
        <v>0</v>
      </c>
      <c r="AL2208" s="181">
        <f>IF(V2208&gt;0,AK2208*INDEX(Scope_Labor_Rates!$J$6:$J$46,V2208-5)*AA2208,0)</f>
        <v>0</v>
      </c>
      <c r="AM2208" s="178">
        <f>IF(V2208&gt;0,P2208*INDEX(Scope_Labor_Rates!$M$6:$M$46,V2208-5),0)</f>
        <v>0</v>
      </c>
      <c r="AN2208" s="178">
        <f>IF(V2208&gt;0,AM2208*INDEX(Scope_Labor_Rates!$L$6:$L$46,V2208-5)*AA2208,0)</f>
        <v>0</v>
      </c>
      <c r="AO2208" s="178">
        <f>IF(V2208&gt;0,P2208*INDEX(Scope_Labor_Rates!$O$6:$O$46,V2208-5)*AA2208,0)</f>
        <v>0</v>
      </c>
      <c r="AP2208" s="181">
        <f>IF(V2208&gt;0,P2208*INDEX(Scope_Labor_Rates!$Q$6:$Q$46,V2208-5)*AA2208,0)</f>
        <v>0</v>
      </c>
      <c r="AQ2208" s="178">
        <f t="shared" si="310"/>
        <v>0</v>
      </c>
      <c r="AR2208" s="178">
        <f t="shared" si="311"/>
        <v>0</v>
      </c>
      <c r="AS2208" s="178">
        <f t="shared" si="312"/>
        <v>0</v>
      </c>
      <c r="AT2208" s="178">
        <f t="shared" si="313"/>
        <v>0</v>
      </c>
      <c r="AU2208">
        <f t="shared" si="314"/>
        <v>0</v>
      </c>
    </row>
    <row r="2209" spans="1:47">
      <c r="A2209" t="str">
        <f>IF(All_Tasks!A2209="","",All_Tasks!A2209)</f>
        <v/>
      </c>
      <c r="B2209" t="str">
        <f>IF(All_Tasks!B2209="","",All_Tasks!B2209)</f>
        <v/>
      </c>
      <c r="C2209" t="str">
        <f>IF(All_Tasks!C2209="","",All_Tasks!C2209)</f>
        <v/>
      </c>
      <c r="D2209" t="str">
        <f>IF(All_Tasks!D2209="","",All_Tasks!D2209)</f>
        <v/>
      </c>
      <c r="E2209" t="str">
        <f>IF(All_Tasks!V2209&lt;&gt;"",All_Tasks!V2209,IF(All_Tasks!E2209&lt;&gt;"",All_Tasks!E2209,""))</f>
        <v/>
      </c>
      <c r="F2209" t="str">
        <f>IF(All_Tasks!F2209="","",All_Tasks!F2209)</f>
        <v/>
      </c>
      <c r="G2209" t="str">
        <f>IF(All_Tasks!G2209="","",All_Tasks!G2209)</f>
        <v/>
      </c>
      <c r="H2209" s="231" t="str">
        <f>IF(All_Tasks!H2209="","",All_Tasks!H2209)</f>
        <v/>
      </c>
      <c r="I2209" t="str">
        <f>IF(All_Tasks!I2209="","",All_Tasks!I2209)</f>
        <v/>
      </c>
      <c r="J2209" t="str">
        <f>IF(All_Tasks!J2209="","",All_Tasks!J2209)</f>
        <v/>
      </c>
      <c r="K2209" t="str">
        <f>IF(All_Tasks!K2209="","",All_Tasks!K2209)</f>
        <v/>
      </c>
      <c r="L2209" s="231" t="str">
        <f>IF(All_Tasks!L2209="","",All_Tasks!L2209)</f>
        <v/>
      </c>
      <c r="M2209" t="str">
        <f>IF(All_Tasks!M2209="","",All_Tasks!M2209)</f>
        <v/>
      </c>
      <c r="N2209" t="str">
        <f>IF(All_Tasks!N2209="","",All_Tasks!N2209)</f>
        <v/>
      </c>
      <c r="O2209" t="str">
        <f>IF(All_Tasks!O2209="","",All_Tasks!O2209)</f>
        <v/>
      </c>
      <c r="P2209" s="181">
        <f>IF(All_Tasks!P2209="",0,All_Tasks!P2209)</f>
        <v>0</v>
      </c>
      <c r="Q2209" s="181">
        <f>IF(All_Tasks!Q2209="",0,All_Tasks!Q2209)</f>
        <v>0</v>
      </c>
      <c r="R2209" s="181">
        <f>IF(All_Tasks!R2209="",0,All_Tasks!R2209)</f>
        <v>0</v>
      </c>
      <c r="S2209" s="181" t="str">
        <f>IF(All_Tasks!S2209="","",All_Tasks!S2209)</f>
        <v/>
      </c>
      <c r="T2209" t="str">
        <f>IF(All_Tasks!T2209="","",All_Tasks!T2209)</f>
        <v/>
      </c>
      <c r="U2209" t="str">
        <f>IF(All_Tasks!U2209="","",All_Tasks!U2209)</f>
        <v/>
      </c>
      <c r="V2209">
        <f>IF(A2209="",0,IFERROR(MATCH(A2209,Scope_Labor_Rates!$A$6:$A$46,0)+5,0))</f>
        <v>0</v>
      </c>
      <c r="W2209" s="178">
        <f>IF(V2209&gt;0,INDEX(Scope_Labor_Rates!$C$6:$C$46,V2209-5),0)</f>
        <v>0</v>
      </c>
      <c r="X2209" s="178">
        <f>IF(V2209&gt;0,INDEX(Scope_Labor_Rates!$C$6:$C$46,V2209-5),0)</f>
        <v>0</v>
      </c>
      <c r="Y2209" s="180">
        <f>IF(V2209&gt;0,INDEX(Scope_Labor_Rates!$S$6:$S$46,V2209-5),0)</f>
        <v>0</v>
      </c>
      <c r="Z2209" s="180">
        <f>IF(V2209&gt;0,INDEX(Scope_Labor_Rates!$R$6:$R$46,V2209-5),1)</f>
        <v>1</v>
      </c>
      <c r="AA2209" s="231">
        <f t="shared" si="306"/>
        <v>0</v>
      </c>
      <c r="AB2209" t="str">
        <f t="shared" si="307"/>
        <v/>
      </c>
      <c r="AC2209" s="178" t="str">
        <f t="shared" si="308"/>
        <v/>
      </c>
      <c r="AD2209" s="181">
        <f t="shared" si="309"/>
        <v>0</v>
      </c>
      <c r="AE2209" s="178">
        <f>IF(V2209&gt;0,P2209*INDEX(Scope_Labor_Rates!$E$6:$E$46,V2209-5),0)</f>
        <v>0</v>
      </c>
      <c r="AF2209" s="181">
        <f>IF(V2209&gt;0,AE2209*INDEX(Scope_Labor_Rates!$D$6:$D$46,V2209-5)*AA2209,0)</f>
        <v>0</v>
      </c>
      <c r="AG2209" s="178">
        <f>IF(V2209&gt;0,P2209*INDEX(Scope_Labor_Rates!$G$6:$G$46,V2209-5),0)</f>
        <v>0</v>
      </c>
      <c r="AH2209" s="181">
        <f>IF(V2209&gt;0,AG2209*INDEX(Scope_Labor_Rates!$F$6:$F$46,V2209-5)*AA2209,0)</f>
        <v>0</v>
      </c>
      <c r="AI2209" s="178">
        <f>IF(V2209&gt;0,P2209*INDEX(Scope_Labor_Rates!$I$6:$I$46,V2209-5),0)</f>
        <v>0</v>
      </c>
      <c r="AJ2209" s="181">
        <f>IF(V2209&gt;0,AI2209*INDEX(Scope_Labor_Rates!$H$6:$H$46,V2209-5)*AA2209,0)</f>
        <v>0</v>
      </c>
      <c r="AK2209" s="178">
        <f>IF(V2209&gt;0,P2209*INDEX(Scope_Labor_Rates!$K$6:$K$46,V2209-5),0)</f>
        <v>0</v>
      </c>
      <c r="AL2209" s="181">
        <f>IF(V2209&gt;0,AK2209*INDEX(Scope_Labor_Rates!$J$6:$J$46,V2209-5)*AA2209,0)</f>
        <v>0</v>
      </c>
      <c r="AM2209" s="178">
        <f>IF(V2209&gt;0,P2209*INDEX(Scope_Labor_Rates!$M$6:$M$46,V2209-5),0)</f>
        <v>0</v>
      </c>
      <c r="AN2209" s="178">
        <f>IF(V2209&gt;0,AM2209*INDEX(Scope_Labor_Rates!$L$6:$L$46,V2209-5)*AA2209,0)</f>
        <v>0</v>
      </c>
      <c r="AO2209" s="178">
        <f>IF(V2209&gt;0,P2209*INDEX(Scope_Labor_Rates!$O$6:$O$46,V2209-5)*AA2209,0)</f>
        <v>0</v>
      </c>
      <c r="AP2209" s="181">
        <f>IF(V2209&gt;0,P2209*INDEX(Scope_Labor_Rates!$Q$6:$Q$46,V2209-5)*AA2209,0)</f>
        <v>0</v>
      </c>
      <c r="AQ2209" s="178">
        <f t="shared" si="310"/>
        <v>0</v>
      </c>
      <c r="AR2209" s="178">
        <f t="shared" si="311"/>
        <v>0</v>
      </c>
      <c r="AS2209" s="178">
        <f t="shared" si="312"/>
        <v>0</v>
      </c>
      <c r="AT2209" s="178">
        <f t="shared" si="313"/>
        <v>0</v>
      </c>
      <c r="AU2209">
        <f t="shared" si="314"/>
        <v>0</v>
      </c>
    </row>
    <row r="2210" spans="1:47">
      <c r="A2210" t="str">
        <f>IF(All_Tasks!A2210="","",All_Tasks!A2210)</f>
        <v/>
      </c>
      <c r="B2210" t="str">
        <f>IF(All_Tasks!B2210="","",All_Tasks!B2210)</f>
        <v/>
      </c>
      <c r="C2210" t="str">
        <f>IF(All_Tasks!C2210="","",All_Tasks!C2210)</f>
        <v/>
      </c>
      <c r="D2210" t="str">
        <f>IF(All_Tasks!D2210="","",All_Tasks!D2210)</f>
        <v/>
      </c>
      <c r="E2210" t="str">
        <f>IF(All_Tasks!V2210&lt;&gt;"",All_Tasks!V2210,IF(All_Tasks!E2210&lt;&gt;"",All_Tasks!E2210,""))</f>
        <v/>
      </c>
      <c r="F2210" t="str">
        <f>IF(All_Tasks!F2210="","",All_Tasks!F2210)</f>
        <v/>
      </c>
      <c r="G2210" t="str">
        <f>IF(All_Tasks!G2210="","",All_Tasks!G2210)</f>
        <v/>
      </c>
      <c r="H2210" s="231" t="str">
        <f>IF(All_Tasks!H2210="","",All_Tasks!H2210)</f>
        <v/>
      </c>
      <c r="I2210" t="str">
        <f>IF(All_Tasks!I2210="","",All_Tasks!I2210)</f>
        <v/>
      </c>
      <c r="J2210" t="str">
        <f>IF(All_Tasks!J2210="","",All_Tasks!J2210)</f>
        <v/>
      </c>
      <c r="K2210" t="str">
        <f>IF(All_Tasks!K2210="","",All_Tasks!K2210)</f>
        <v/>
      </c>
      <c r="L2210" s="231" t="str">
        <f>IF(All_Tasks!L2210="","",All_Tasks!L2210)</f>
        <v/>
      </c>
      <c r="M2210" t="str">
        <f>IF(All_Tasks!M2210="","",All_Tasks!M2210)</f>
        <v/>
      </c>
      <c r="N2210" t="str">
        <f>IF(All_Tasks!N2210="","",All_Tasks!N2210)</f>
        <v/>
      </c>
      <c r="O2210" t="str">
        <f>IF(All_Tasks!O2210="","",All_Tasks!O2210)</f>
        <v/>
      </c>
      <c r="P2210" s="181">
        <f>IF(All_Tasks!P2210="",0,All_Tasks!P2210)</f>
        <v>0</v>
      </c>
      <c r="Q2210" s="181">
        <f>IF(All_Tasks!Q2210="",0,All_Tasks!Q2210)</f>
        <v>0</v>
      </c>
      <c r="R2210" s="181">
        <f>IF(All_Tasks!R2210="",0,All_Tasks!R2210)</f>
        <v>0</v>
      </c>
      <c r="S2210" s="181" t="str">
        <f>IF(All_Tasks!S2210="","",All_Tasks!S2210)</f>
        <v/>
      </c>
      <c r="T2210" t="str">
        <f>IF(All_Tasks!T2210="","",All_Tasks!T2210)</f>
        <v/>
      </c>
      <c r="U2210" t="str">
        <f>IF(All_Tasks!U2210="","",All_Tasks!U2210)</f>
        <v/>
      </c>
      <c r="V2210">
        <f>IF(A2210="",0,IFERROR(MATCH(A2210,Scope_Labor_Rates!$A$6:$A$46,0)+5,0))</f>
        <v>0</v>
      </c>
      <c r="W2210" s="178">
        <f>IF(V2210&gt;0,INDEX(Scope_Labor_Rates!$C$6:$C$46,V2210-5),0)</f>
        <v>0</v>
      </c>
      <c r="X2210" s="178">
        <f>IF(V2210&gt;0,INDEX(Scope_Labor_Rates!$C$6:$C$46,V2210-5),0)</f>
        <v>0</v>
      </c>
      <c r="Y2210" s="180">
        <f>IF(V2210&gt;0,INDEX(Scope_Labor_Rates!$S$6:$S$46,V2210-5),0)</f>
        <v>0</v>
      </c>
      <c r="Z2210" s="180">
        <f>IF(V2210&gt;0,INDEX(Scope_Labor_Rates!$R$6:$R$46,V2210-5),1)</f>
        <v>1</v>
      </c>
      <c r="AA2210" s="231">
        <f t="shared" si="306"/>
        <v>0</v>
      </c>
      <c r="AB2210" t="str">
        <f t="shared" si="307"/>
        <v/>
      </c>
      <c r="AC2210" s="178" t="str">
        <f t="shared" si="308"/>
        <v/>
      </c>
      <c r="AD2210" s="181">
        <f t="shared" si="309"/>
        <v>0</v>
      </c>
      <c r="AE2210" s="178">
        <f>IF(V2210&gt;0,P2210*INDEX(Scope_Labor_Rates!$E$6:$E$46,V2210-5),0)</f>
        <v>0</v>
      </c>
      <c r="AF2210" s="181">
        <f>IF(V2210&gt;0,AE2210*INDEX(Scope_Labor_Rates!$D$6:$D$46,V2210-5)*AA2210,0)</f>
        <v>0</v>
      </c>
      <c r="AG2210" s="178">
        <f>IF(V2210&gt;0,P2210*INDEX(Scope_Labor_Rates!$G$6:$G$46,V2210-5),0)</f>
        <v>0</v>
      </c>
      <c r="AH2210" s="181">
        <f>IF(V2210&gt;0,AG2210*INDEX(Scope_Labor_Rates!$F$6:$F$46,V2210-5)*AA2210,0)</f>
        <v>0</v>
      </c>
      <c r="AI2210" s="178">
        <f>IF(V2210&gt;0,P2210*INDEX(Scope_Labor_Rates!$I$6:$I$46,V2210-5),0)</f>
        <v>0</v>
      </c>
      <c r="AJ2210" s="181">
        <f>IF(V2210&gt;0,AI2210*INDEX(Scope_Labor_Rates!$H$6:$H$46,V2210-5)*AA2210,0)</f>
        <v>0</v>
      </c>
      <c r="AK2210" s="178">
        <f>IF(V2210&gt;0,P2210*INDEX(Scope_Labor_Rates!$K$6:$K$46,V2210-5),0)</f>
        <v>0</v>
      </c>
      <c r="AL2210" s="181">
        <f>IF(V2210&gt;0,AK2210*INDEX(Scope_Labor_Rates!$J$6:$J$46,V2210-5)*AA2210,0)</f>
        <v>0</v>
      </c>
      <c r="AM2210" s="178">
        <f>IF(V2210&gt;0,P2210*INDEX(Scope_Labor_Rates!$M$6:$M$46,V2210-5),0)</f>
        <v>0</v>
      </c>
      <c r="AN2210" s="178">
        <f>IF(V2210&gt;0,AM2210*INDEX(Scope_Labor_Rates!$L$6:$L$46,V2210-5)*AA2210,0)</f>
        <v>0</v>
      </c>
      <c r="AO2210" s="178">
        <f>IF(V2210&gt;0,P2210*INDEX(Scope_Labor_Rates!$O$6:$O$46,V2210-5)*AA2210,0)</f>
        <v>0</v>
      </c>
      <c r="AP2210" s="181">
        <f>IF(V2210&gt;0,P2210*INDEX(Scope_Labor_Rates!$Q$6:$Q$46,V2210-5)*AA2210,0)</f>
        <v>0</v>
      </c>
      <c r="AQ2210" s="178">
        <f t="shared" si="310"/>
        <v>0</v>
      </c>
      <c r="AR2210" s="178">
        <f t="shared" si="311"/>
        <v>0</v>
      </c>
      <c r="AS2210" s="178">
        <f t="shared" si="312"/>
        <v>0</v>
      </c>
      <c r="AT2210" s="178">
        <f t="shared" si="313"/>
        <v>0</v>
      </c>
      <c r="AU2210">
        <f t="shared" si="314"/>
        <v>0</v>
      </c>
    </row>
    <row r="2211" spans="1:47">
      <c r="A2211" t="str">
        <f>IF(All_Tasks!A2211="","",All_Tasks!A2211)</f>
        <v/>
      </c>
      <c r="B2211" t="str">
        <f>IF(All_Tasks!B2211="","",All_Tasks!B2211)</f>
        <v/>
      </c>
      <c r="C2211" t="str">
        <f>IF(All_Tasks!C2211="","",All_Tasks!C2211)</f>
        <v/>
      </c>
      <c r="D2211" t="str">
        <f>IF(All_Tasks!D2211="","",All_Tasks!D2211)</f>
        <v/>
      </c>
      <c r="E2211" t="str">
        <f>IF(All_Tasks!V2211&lt;&gt;"",All_Tasks!V2211,IF(All_Tasks!E2211&lt;&gt;"",All_Tasks!E2211,""))</f>
        <v/>
      </c>
      <c r="F2211" t="str">
        <f>IF(All_Tasks!F2211="","",All_Tasks!F2211)</f>
        <v/>
      </c>
      <c r="G2211" t="str">
        <f>IF(All_Tasks!G2211="","",All_Tasks!G2211)</f>
        <v/>
      </c>
      <c r="H2211" s="231" t="str">
        <f>IF(All_Tasks!H2211="","",All_Tasks!H2211)</f>
        <v/>
      </c>
      <c r="I2211" t="str">
        <f>IF(All_Tasks!I2211="","",All_Tasks!I2211)</f>
        <v/>
      </c>
      <c r="J2211" t="str">
        <f>IF(All_Tasks!J2211="","",All_Tasks!J2211)</f>
        <v/>
      </c>
      <c r="K2211" t="str">
        <f>IF(All_Tasks!K2211="","",All_Tasks!K2211)</f>
        <v/>
      </c>
      <c r="L2211" s="231" t="str">
        <f>IF(All_Tasks!L2211="","",All_Tasks!L2211)</f>
        <v/>
      </c>
      <c r="M2211" t="str">
        <f>IF(All_Tasks!M2211="","",All_Tasks!M2211)</f>
        <v/>
      </c>
      <c r="N2211" t="str">
        <f>IF(All_Tasks!N2211="","",All_Tasks!N2211)</f>
        <v/>
      </c>
      <c r="O2211" t="str">
        <f>IF(All_Tasks!O2211="","",All_Tasks!O2211)</f>
        <v/>
      </c>
      <c r="P2211" s="181">
        <f>IF(All_Tasks!P2211="",0,All_Tasks!P2211)</f>
        <v>0</v>
      </c>
      <c r="Q2211" s="181">
        <f>IF(All_Tasks!Q2211="",0,All_Tasks!Q2211)</f>
        <v>0</v>
      </c>
      <c r="R2211" s="181">
        <f>IF(All_Tasks!R2211="",0,All_Tasks!R2211)</f>
        <v>0</v>
      </c>
      <c r="S2211" s="181" t="str">
        <f>IF(All_Tasks!S2211="","",All_Tasks!S2211)</f>
        <v/>
      </c>
      <c r="T2211" t="str">
        <f>IF(All_Tasks!T2211="","",All_Tasks!T2211)</f>
        <v/>
      </c>
      <c r="U2211" t="str">
        <f>IF(All_Tasks!U2211="","",All_Tasks!U2211)</f>
        <v/>
      </c>
      <c r="V2211">
        <f>IF(A2211="",0,IFERROR(MATCH(A2211,Scope_Labor_Rates!$A$6:$A$46,0)+5,0))</f>
        <v>0</v>
      </c>
      <c r="W2211" s="178">
        <f>IF(V2211&gt;0,INDEX(Scope_Labor_Rates!$C$6:$C$46,V2211-5),0)</f>
        <v>0</v>
      </c>
      <c r="X2211" s="178">
        <f>IF(V2211&gt;0,INDEX(Scope_Labor_Rates!$C$6:$C$46,V2211-5),0)</f>
        <v>0</v>
      </c>
      <c r="Y2211" s="180">
        <f>IF(V2211&gt;0,INDEX(Scope_Labor_Rates!$S$6:$S$46,V2211-5),0)</f>
        <v>0</v>
      </c>
      <c r="Z2211" s="180">
        <f>IF(V2211&gt;0,INDEX(Scope_Labor_Rates!$R$6:$R$46,V2211-5),1)</f>
        <v>1</v>
      </c>
      <c r="AA2211" s="231">
        <f t="shared" si="306"/>
        <v>0</v>
      </c>
      <c r="AB2211" t="str">
        <f t="shared" si="307"/>
        <v/>
      </c>
      <c r="AC2211" s="178" t="str">
        <f t="shared" si="308"/>
        <v/>
      </c>
      <c r="AD2211" s="181">
        <f t="shared" si="309"/>
        <v>0</v>
      </c>
      <c r="AE2211" s="178">
        <f>IF(V2211&gt;0,P2211*INDEX(Scope_Labor_Rates!$E$6:$E$46,V2211-5),0)</f>
        <v>0</v>
      </c>
      <c r="AF2211" s="181">
        <f>IF(V2211&gt;0,AE2211*INDEX(Scope_Labor_Rates!$D$6:$D$46,V2211-5)*AA2211,0)</f>
        <v>0</v>
      </c>
      <c r="AG2211" s="178">
        <f>IF(V2211&gt;0,P2211*INDEX(Scope_Labor_Rates!$G$6:$G$46,V2211-5),0)</f>
        <v>0</v>
      </c>
      <c r="AH2211" s="181">
        <f>IF(V2211&gt;0,AG2211*INDEX(Scope_Labor_Rates!$F$6:$F$46,V2211-5)*AA2211,0)</f>
        <v>0</v>
      </c>
      <c r="AI2211" s="178">
        <f>IF(V2211&gt;0,P2211*INDEX(Scope_Labor_Rates!$I$6:$I$46,V2211-5),0)</f>
        <v>0</v>
      </c>
      <c r="AJ2211" s="181">
        <f>IF(V2211&gt;0,AI2211*INDEX(Scope_Labor_Rates!$H$6:$H$46,V2211-5)*AA2211,0)</f>
        <v>0</v>
      </c>
      <c r="AK2211" s="178">
        <f>IF(V2211&gt;0,P2211*INDEX(Scope_Labor_Rates!$K$6:$K$46,V2211-5),0)</f>
        <v>0</v>
      </c>
      <c r="AL2211" s="181">
        <f>IF(V2211&gt;0,AK2211*INDEX(Scope_Labor_Rates!$J$6:$J$46,V2211-5)*AA2211,0)</f>
        <v>0</v>
      </c>
      <c r="AM2211" s="178">
        <f>IF(V2211&gt;0,P2211*INDEX(Scope_Labor_Rates!$M$6:$M$46,V2211-5),0)</f>
        <v>0</v>
      </c>
      <c r="AN2211" s="178">
        <f>IF(V2211&gt;0,AM2211*INDEX(Scope_Labor_Rates!$L$6:$L$46,V2211-5)*AA2211,0)</f>
        <v>0</v>
      </c>
      <c r="AO2211" s="178">
        <f>IF(V2211&gt;0,P2211*INDEX(Scope_Labor_Rates!$O$6:$O$46,V2211-5)*AA2211,0)</f>
        <v>0</v>
      </c>
      <c r="AP2211" s="181">
        <f>IF(V2211&gt;0,P2211*INDEX(Scope_Labor_Rates!$Q$6:$Q$46,V2211-5)*AA2211,0)</f>
        <v>0</v>
      </c>
      <c r="AQ2211" s="178">
        <f t="shared" si="310"/>
        <v>0</v>
      </c>
      <c r="AR2211" s="178">
        <f t="shared" si="311"/>
        <v>0</v>
      </c>
      <c r="AS2211" s="178">
        <f t="shared" si="312"/>
        <v>0</v>
      </c>
      <c r="AT2211" s="178">
        <f t="shared" si="313"/>
        <v>0</v>
      </c>
      <c r="AU2211">
        <f t="shared" si="314"/>
        <v>0</v>
      </c>
    </row>
    <row r="2212" spans="1:47">
      <c r="A2212" t="str">
        <f>IF(All_Tasks!A2212="","",All_Tasks!A2212)</f>
        <v/>
      </c>
      <c r="B2212" t="str">
        <f>IF(All_Tasks!B2212="","",All_Tasks!B2212)</f>
        <v/>
      </c>
      <c r="C2212" t="str">
        <f>IF(All_Tasks!C2212="","",All_Tasks!C2212)</f>
        <v/>
      </c>
      <c r="D2212" t="str">
        <f>IF(All_Tasks!D2212="","",All_Tasks!D2212)</f>
        <v/>
      </c>
      <c r="E2212" t="str">
        <f>IF(All_Tasks!V2212&lt;&gt;"",All_Tasks!V2212,IF(All_Tasks!E2212&lt;&gt;"",All_Tasks!E2212,""))</f>
        <v/>
      </c>
      <c r="F2212" t="str">
        <f>IF(All_Tasks!F2212="","",All_Tasks!F2212)</f>
        <v/>
      </c>
      <c r="G2212" t="str">
        <f>IF(All_Tasks!G2212="","",All_Tasks!G2212)</f>
        <v/>
      </c>
      <c r="H2212" s="231" t="str">
        <f>IF(All_Tasks!H2212="","",All_Tasks!H2212)</f>
        <v/>
      </c>
      <c r="I2212" t="str">
        <f>IF(All_Tasks!I2212="","",All_Tasks!I2212)</f>
        <v/>
      </c>
      <c r="J2212" t="str">
        <f>IF(All_Tasks!J2212="","",All_Tasks!J2212)</f>
        <v/>
      </c>
      <c r="K2212" t="str">
        <f>IF(All_Tasks!K2212="","",All_Tasks!K2212)</f>
        <v/>
      </c>
      <c r="L2212" s="231" t="str">
        <f>IF(All_Tasks!L2212="","",All_Tasks!L2212)</f>
        <v/>
      </c>
      <c r="M2212" t="str">
        <f>IF(All_Tasks!M2212="","",All_Tasks!M2212)</f>
        <v/>
      </c>
      <c r="N2212" t="str">
        <f>IF(All_Tasks!N2212="","",All_Tasks!N2212)</f>
        <v/>
      </c>
      <c r="O2212" t="str">
        <f>IF(All_Tasks!O2212="","",All_Tasks!O2212)</f>
        <v/>
      </c>
      <c r="P2212" s="181">
        <f>IF(All_Tasks!P2212="",0,All_Tasks!P2212)</f>
        <v>0</v>
      </c>
      <c r="Q2212" s="181">
        <f>IF(All_Tasks!Q2212="",0,All_Tasks!Q2212)</f>
        <v>0</v>
      </c>
      <c r="R2212" s="181">
        <f>IF(All_Tasks!R2212="",0,All_Tasks!R2212)</f>
        <v>0</v>
      </c>
      <c r="S2212" s="181" t="str">
        <f>IF(All_Tasks!S2212="","",All_Tasks!S2212)</f>
        <v/>
      </c>
      <c r="T2212" t="str">
        <f>IF(All_Tasks!T2212="","",All_Tasks!T2212)</f>
        <v/>
      </c>
      <c r="U2212" t="str">
        <f>IF(All_Tasks!U2212="","",All_Tasks!U2212)</f>
        <v/>
      </c>
      <c r="V2212">
        <f>IF(A2212="",0,IFERROR(MATCH(A2212,Scope_Labor_Rates!$A$6:$A$46,0)+5,0))</f>
        <v>0</v>
      </c>
      <c r="W2212" s="178">
        <f>IF(V2212&gt;0,INDEX(Scope_Labor_Rates!$C$6:$C$46,V2212-5),0)</f>
        <v>0</v>
      </c>
      <c r="X2212" s="178">
        <f>IF(V2212&gt;0,INDEX(Scope_Labor_Rates!$C$6:$C$46,V2212-5),0)</f>
        <v>0</v>
      </c>
      <c r="Y2212" s="180">
        <f>IF(V2212&gt;0,INDEX(Scope_Labor_Rates!$S$6:$S$46,V2212-5),0)</f>
        <v>0</v>
      </c>
      <c r="Z2212" s="180">
        <f>IF(V2212&gt;0,INDEX(Scope_Labor_Rates!$R$6:$R$46,V2212-5),1)</f>
        <v>1</v>
      </c>
      <c r="AA2212" s="231">
        <f t="shared" si="306"/>
        <v>0</v>
      </c>
      <c r="AB2212" t="str">
        <f t="shared" si="307"/>
        <v/>
      </c>
      <c r="AC2212" s="178" t="str">
        <f t="shared" si="308"/>
        <v/>
      </c>
      <c r="AD2212" s="181">
        <f t="shared" si="309"/>
        <v>0</v>
      </c>
      <c r="AE2212" s="178">
        <f>IF(V2212&gt;0,P2212*INDEX(Scope_Labor_Rates!$E$6:$E$46,V2212-5),0)</f>
        <v>0</v>
      </c>
      <c r="AF2212" s="181">
        <f>IF(V2212&gt;0,AE2212*INDEX(Scope_Labor_Rates!$D$6:$D$46,V2212-5)*AA2212,0)</f>
        <v>0</v>
      </c>
      <c r="AG2212" s="178">
        <f>IF(V2212&gt;0,P2212*INDEX(Scope_Labor_Rates!$G$6:$G$46,V2212-5),0)</f>
        <v>0</v>
      </c>
      <c r="AH2212" s="181">
        <f>IF(V2212&gt;0,AG2212*INDEX(Scope_Labor_Rates!$F$6:$F$46,V2212-5)*AA2212,0)</f>
        <v>0</v>
      </c>
      <c r="AI2212" s="178">
        <f>IF(V2212&gt;0,P2212*INDEX(Scope_Labor_Rates!$I$6:$I$46,V2212-5),0)</f>
        <v>0</v>
      </c>
      <c r="AJ2212" s="181">
        <f>IF(V2212&gt;0,AI2212*INDEX(Scope_Labor_Rates!$H$6:$H$46,V2212-5)*AA2212,0)</f>
        <v>0</v>
      </c>
      <c r="AK2212" s="178">
        <f>IF(V2212&gt;0,P2212*INDEX(Scope_Labor_Rates!$K$6:$K$46,V2212-5),0)</f>
        <v>0</v>
      </c>
      <c r="AL2212" s="181">
        <f>IF(V2212&gt;0,AK2212*INDEX(Scope_Labor_Rates!$J$6:$J$46,V2212-5)*AA2212,0)</f>
        <v>0</v>
      </c>
      <c r="AM2212" s="178">
        <f>IF(V2212&gt;0,P2212*INDEX(Scope_Labor_Rates!$M$6:$M$46,V2212-5),0)</f>
        <v>0</v>
      </c>
      <c r="AN2212" s="178">
        <f>IF(V2212&gt;0,AM2212*INDEX(Scope_Labor_Rates!$L$6:$L$46,V2212-5)*AA2212,0)</f>
        <v>0</v>
      </c>
      <c r="AO2212" s="178">
        <f>IF(V2212&gt;0,P2212*INDEX(Scope_Labor_Rates!$O$6:$O$46,V2212-5)*AA2212,0)</f>
        <v>0</v>
      </c>
      <c r="AP2212" s="181">
        <f>IF(V2212&gt;0,P2212*INDEX(Scope_Labor_Rates!$Q$6:$Q$46,V2212-5)*AA2212,0)</f>
        <v>0</v>
      </c>
      <c r="AQ2212" s="178">
        <f t="shared" si="310"/>
        <v>0</v>
      </c>
      <c r="AR2212" s="178">
        <f t="shared" si="311"/>
        <v>0</v>
      </c>
      <c r="AS2212" s="178">
        <f t="shared" si="312"/>
        <v>0</v>
      </c>
      <c r="AT2212" s="178">
        <f t="shared" si="313"/>
        <v>0</v>
      </c>
      <c r="AU2212">
        <f t="shared" si="314"/>
        <v>0</v>
      </c>
    </row>
    <row r="2213" spans="1:47">
      <c r="A2213" t="str">
        <f>IF(All_Tasks!A2213="","",All_Tasks!A2213)</f>
        <v/>
      </c>
      <c r="B2213" t="str">
        <f>IF(All_Tasks!B2213="","",All_Tasks!B2213)</f>
        <v/>
      </c>
      <c r="C2213" t="str">
        <f>IF(All_Tasks!C2213="","",All_Tasks!C2213)</f>
        <v/>
      </c>
      <c r="D2213" t="str">
        <f>IF(All_Tasks!D2213="","",All_Tasks!D2213)</f>
        <v/>
      </c>
      <c r="E2213" t="str">
        <f>IF(All_Tasks!V2213&lt;&gt;"",All_Tasks!V2213,IF(All_Tasks!E2213&lt;&gt;"",All_Tasks!E2213,""))</f>
        <v/>
      </c>
      <c r="F2213" t="str">
        <f>IF(All_Tasks!F2213="","",All_Tasks!F2213)</f>
        <v/>
      </c>
      <c r="G2213" t="str">
        <f>IF(All_Tasks!G2213="","",All_Tasks!G2213)</f>
        <v/>
      </c>
      <c r="H2213" s="231" t="str">
        <f>IF(All_Tasks!H2213="","",All_Tasks!H2213)</f>
        <v/>
      </c>
      <c r="I2213" t="str">
        <f>IF(All_Tasks!I2213="","",All_Tasks!I2213)</f>
        <v/>
      </c>
      <c r="J2213" t="str">
        <f>IF(All_Tasks!J2213="","",All_Tasks!J2213)</f>
        <v/>
      </c>
      <c r="K2213" t="str">
        <f>IF(All_Tasks!K2213="","",All_Tasks!K2213)</f>
        <v/>
      </c>
      <c r="L2213" s="231" t="str">
        <f>IF(All_Tasks!L2213="","",All_Tasks!L2213)</f>
        <v/>
      </c>
      <c r="M2213" t="str">
        <f>IF(All_Tasks!M2213="","",All_Tasks!M2213)</f>
        <v/>
      </c>
      <c r="N2213" t="str">
        <f>IF(All_Tasks!N2213="","",All_Tasks!N2213)</f>
        <v/>
      </c>
      <c r="O2213" t="str">
        <f>IF(All_Tasks!O2213="","",All_Tasks!O2213)</f>
        <v/>
      </c>
      <c r="P2213" s="181">
        <f>IF(All_Tasks!P2213="",0,All_Tasks!P2213)</f>
        <v>0</v>
      </c>
      <c r="Q2213" s="181">
        <f>IF(All_Tasks!Q2213="",0,All_Tasks!Q2213)</f>
        <v>0</v>
      </c>
      <c r="R2213" s="181">
        <f>IF(All_Tasks!R2213="",0,All_Tasks!R2213)</f>
        <v>0</v>
      </c>
      <c r="S2213" s="181" t="str">
        <f>IF(All_Tasks!S2213="","",All_Tasks!S2213)</f>
        <v/>
      </c>
      <c r="T2213" t="str">
        <f>IF(All_Tasks!T2213="","",All_Tasks!T2213)</f>
        <v/>
      </c>
      <c r="U2213" t="str">
        <f>IF(All_Tasks!U2213="","",All_Tasks!U2213)</f>
        <v/>
      </c>
      <c r="V2213">
        <f>IF(A2213="",0,IFERROR(MATCH(A2213,Scope_Labor_Rates!$A$6:$A$46,0)+5,0))</f>
        <v>0</v>
      </c>
      <c r="W2213" s="178">
        <f>IF(V2213&gt;0,INDEX(Scope_Labor_Rates!$C$6:$C$46,V2213-5),0)</f>
        <v>0</v>
      </c>
      <c r="X2213" s="178">
        <f>IF(V2213&gt;0,INDEX(Scope_Labor_Rates!$C$6:$C$46,V2213-5),0)</f>
        <v>0</v>
      </c>
      <c r="Y2213" s="180">
        <f>IF(V2213&gt;0,INDEX(Scope_Labor_Rates!$S$6:$S$46,V2213-5),0)</f>
        <v>0</v>
      </c>
      <c r="Z2213" s="180">
        <f>IF(V2213&gt;0,INDEX(Scope_Labor_Rates!$R$6:$R$46,V2213-5),1)</f>
        <v>1</v>
      </c>
      <c r="AA2213" s="231">
        <f t="shared" si="306"/>
        <v>0</v>
      </c>
      <c r="AB2213" t="str">
        <f t="shared" si="307"/>
        <v/>
      </c>
      <c r="AC2213" s="178" t="str">
        <f t="shared" si="308"/>
        <v/>
      </c>
      <c r="AD2213" s="181">
        <f t="shared" si="309"/>
        <v>0</v>
      </c>
      <c r="AE2213" s="178">
        <f>IF(V2213&gt;0,P2213*INDEX(Scope_Labor_Rates!$E$6:$E$46,V2213-5),0)</f>
        <v>0</v>
      </c>
      <c r="AF2213" s="181">
        <f>IF(V2213&gt;0,AE2213*INDEX(Scope_Labor_Rates!$D$6:$D$46,V2213-5)*AA2213,0)</f>
        <v>0</v>
      </c>
      <c r="AG2213" s="178">
        <f>IF(V2213&gt;0,P2213*INDEX(Scope_Labor_Rates!$G$6:$G$46,V2213-5),0)</f>
        <v>0</v>
      </c>
      <c r="AH2213" s="181">
        <f>IF(V2213&gt;0,AG2213*INDEX(Scope_Labor_Rates!$F$6:$F$46,V2213-5)*AA2213,0)</f>
        <v>0</v>
      </c>
      <c r="AI2213" s="178">
        <f>IF(V2213&gt;0,P2213*INDEX(Scope_Labor_Rates!$I$6:$I$46,V2213-5),0)</f>
        <v>0</v>
      </c>
      <c r="AJ2213" s="181">
        <f>IF(V2213&gt;0,AI2213*INDEX(Scope_Labor_Rates!$H$6:$H$46,V2213-5)*AA2213,0)</f>
        <v>0</v>
      </c>
      <c r="AK2213" s="178">
        <f>IF(V2213&gt;0,P2213*INDEX(Scope_Labor_Rates!$K$6:$K$46,V2213-5),0)</f>
        <v>0</v>
      </c>
      <c r="AL2213" s="181">
        <f>IF(V2213&gt;0,AK2213*INDEX(Scope_Labor_Rates!$J$6:$J$46,V2213-5)*AA2213,0)</f>
        <v>0</v>
      </c>
      <c r="AM2213" s="178">
        <f>IF(V2213&gt;0,P2213*INDEX(Scope_Labor_Rates!$M$6:$M$46,V2213-5),0)</f>
        <v>0</v>
      </c>
      <c r="AN2213" s="178">
        <f>IF(V2213&gt;0,AM2213*INDEX(Scope_Labor_Rates!$L$6:$L$46,V2213-5)*AA2213,0)</f>
        <v>0</v>
      </c>
      <c r="AO2213" s="178">
        <f>IF(V2213&gt;0,P2213*INDEX(Scope_Labor_Rates!$O$6:$O$46,V2213-5)*AA2213,0)</f>
        <v>0</v>
      </c>
      <c r="AP2213" s="181">
        <f>IF(V2213&gt;0,P2213*INDEX(Scope_Labor_Rates!$Q$6:$Q$46,V2213-5)*AA2213,0)</f>
        <v>0</v>
      </c>
      <c r="AQ2213" s="178">
        <f t="shared" si="310"/>
        <v>0</v>
      </c>
      <c r="AR2213" s="178">
        <f t="shared" si="311"/>
        <v>0</v>
      </c>
      <c r="AS2213" s="178">
        <f t="shared" si="312"/>
        <v>0</v>
      </c>
      <c r="AT2213" s="178">
        <f t="shared" si="313"/>
        <v>0</v>
      </c>
      <c r="AU2213">
        <f t="shared" si="314"/>
        <v>0</v>
      </c>
    </row>
    <row r="2214" spans="1:47">
      <c r="A2214" t="str">
        <f>IF(All_Tasks!A2214="","",All_Tasks!A2214)</f>
        <v/>
      </c>
      <c r="B2214" t="str">
        <f>IF(All_Tasks!B2214="","",All_Tasks!B2214)</f>
        <v/>
      </c>
      <c r="C2214" t="str">
        <f>IF(All_Tasks!C2214="","",All_Tasks!C2214)</f>
        <v/>
      </c>
      <c r="D2214" t="str">
        <f>IF(All_Tasks!D2214="","",All_Tasks!D2214)</f>
        <v/>
      </c>
      <c r="E2214" t="str">
        <f>IF(All_Tasks!V2214&lt;&gt;"",All_Tasks!V2214,IF(All_Tasks!E2214&lt;&gt;"",All_Tasks!E2214,""))</f>
        <v/>
      </c>
      <c r="F2214" t="str">
        <f>IF(All_Tasks!F2214="","",All_Tasks!F2214)</f>
        <v/>
      </c>
      <c r="G2214" t="str">
        <f>IF(All_Tasks!G2214="","",All_Tasks!G2214)</f>
        <v/>
      </c>
      <c r="H2214" s="231" t="str">
        <f>IF(All_Tasks!H2214="","",All_Tasks!H2214)</f>
        <v/>
      </c>
      <c r="I2214" t="str">
        <f>IF(All_Tasks!I2214="","",All_Tasks!I2214)</f>
        <v/>
      </c>
      <c r="J2214" t="str">
        <f>IF(All_Tasks!J2214="","",All_Tasks!J2214)</f>
        <v/>
      </c>
      <c r="K2214" t="str">
        <f>IF(All_Tasks!K2214="","",All_Tasks!K2214)</f>
        <v/>
      </c>
      <c r="L2214" s="231" t="str">
        <f>IF(All_Tasks!L2214="","",All_Tasks!L2214)</f>
        <v/>
      </c>
      <c r="M2214" t="str">
        <f>IF(All_Tasks!M2214="","",All_Tasks!M2214)</f>
        <v/>
      </c>
      <c r="N2214" t="str">
        <f>IF(All_Tasks!N2214="","",All_Tasks!N2214)</f>
        <v/>
      </c>
      <c r="O2214" t="str">
        <f>IF(All_Tasks!O2214="","",All_Tasks!O2214)</f>
        <v/>
      </c>
      <c r="P2214" s="181">
        <f>IF(All_Tasks!P2214="",0,All_Tasks!P2214)</f>
        <v>0</v>
      </c>
      <c r="Q2214" s="181">
        <f>IF(All_Tasks!Q2214="",0,All_Tasks!Q2214)</f>
        <v>0</v>
      </c>
      <c r="R2214" s="181">
        <f>IF(All_Tasks!R2214="",0,All_Tasks!R2214)</f>
        <v>0</v>
      </c>
      <c r="S2214" s="181" t="str">
        <f>IF(All_Tasks!S2214="","",All_Tasks!S2214)</f>
        <v/>
      </c>
      <c r="T2214" t="str">
        <f>IF(All_Tasks!T2214="","",All_Tasks!T2214)</f>
        <v/>
      </c>
      <c r="U2214" t="str">
        <f>IF(All_Tasks!U2214="","",All_Tasks!U2214)</f>
        <v/>
      </c>
      <c r="V2214">
        <f>IF(A2214="",0,IFERROR(MATCH(A2214,Scope_Labor_Rates!$A$6:$A$46,0)+5,0))</f>
        <v>0</v>
      </c>
      <c r="W2214" s="178">
        <f>IF(V2214&gt;0,INDEX(Scope_Labor_Rates!$C$6:$C$46,V2214-5),0)</f>
        <v>0</v>
      </c>
      <c r="X2214" s="178">
        <f>IF(V2214&gt;0,INDEX(Scope_Labor_Rates!$C$6:$C$46,V2214-5),0)</f>
        <v>0</v>
      </c>
      <c r="Y2214" s="180">
        <f>IF(V2214&gt;0,INDEX(Scope_Labor_Rates!$S$6:$S$46,V2214-5),0)</f>
        <v>0</v>
      </c>
      <c r="Z2214" s="180">
        <f>IF(V2214&gt;0,INDEX(Scope_Labor_Rates!$R$6:$R$46,V2214-5),1)</f>
        <v>1</v>
      </c>
      <c r="AA2214" s="231">
        <f t="shared" si="306"/>
        <v>0</v>
      </c>
      <c r="AB2214" t="str">
        <f t="shared" si="307"/>
        <v/>
      </c>
      <c r="AC2214" s="178" t="str">
        <f t="shared" si="308"/>
        <v/>
      </c>
      <c r="AD2214" s="181">
        <f t="shared" si="309"/>
        <v>0</v>
      </c>
      <c r="AE2214" s="178">
        <f>IF(V2214&gt;0,P2214*INDEX(Scope_Labor_Rates!$E$6:$E$46,V2214-5),0)</f>
        <v>0</v>
      </c>
      <c r="AF2214" s="181">
        <f>IF(V2214&gt;0,AE2214*INDEX(Scope_Labor_Rates!$D$6:$D$46,V2214-5)*AA2214,0)</f>
        <v>0</v>
      </c>
      <c r="AG2214" s="178">
        <f>IF(V2214&gt;0,P2214*INDEX(Scope_Labor_Rates!$G$6:$G$46,V2214-5),0)</f>
        <v>0</v>
      </c>
      <c r="AH2214" s="181">
        <f>IF(V2214&gt;0,AG2214*INDEX(Scope_Labor_Rates!$F$6:$F$46,V2214-5)*AA2214,0)</f>
        <v>0</v>
      </c>
      <c r="AI2214" s="178">
        <f>IF(V2214&gt;0,P2214*INDEX(Scope_Labor_Rates!$I$6:$I$46,V2214-5),0)</f>
        <v>0</v>
      </c>
      <c r="AJ2214" s="181">
        <f>IF(V2214&gt;0,AI2214*INDEX(Scope_Labor_Rates!$H$6:$H$46,V2214-5)*AA2214,0)</f>
        <v>0</v>
      </c>
      <c r="AK2214" s="178">
        <f>IF(V2214&gt;0,P2214*INDEX(Scope_Labor_Rates!$K$6:$K$46,V2214-5),0)</f>
        <v>0</v>
      </c>
      <c r="AL2214" s="181">
        <f>IF(V2214&gt;0,AK2214*INDEX(Scope_Labor_Rates!$J$6:$J$46,V2214-5)*AA2214,0)</f>
        <v>0</v>
      </c>
      <c r="AM2214" s="178">
        <f>IF(V2214&gt;0,P2214*INDEX(Scope_Labor_Rates!$M$6:$M$46,V2214-5),0)</f>
        <v>0</v>
      </c>
      <c r="AN2214" s="178">
        <f>IF(V2214&gt;0,AM2214*INDEX(Scope_Labor_Rates!$L$6:$L$46,V2214-5)*AA2214,0)</f>
        <v>0</v>
      </c>
      <c r="AO2214" s="178">
        <f>IF(V2214&gt;0,P2214*INDEX(Scope_Labor_Rates!$O$6:$O$46,V2214-5)*AA2214,0)</f>
        <v>0</v>
      </c>
      <c r="AP2214" s="181">
        <f>IF(V2214&gt;0,P2214*INDEX(Scope_Labor_Rates!$Q$6:$Q$46,V2214-5)*AA2214,0)</f>
        <v>0</v>
      </c>
      <c r="AQ2214" s="178">
        <f t="shared" si="310"/>
        <v>0</v>
      </c>
      <c r="AR2214" s="178">
        <f t="shared" si="311"/>
        <v>0</v>
      </c>
      <c r="AS2214" s="178">
        <f t="shared" si="312"/>
        <v>0</v>
      </c>
      <c r="AT2214" s="178">
        <f t="shared" si="313"/>
        <v>0</v>
      </c>
      <c r="AU2214">
        <f t="shared" si="314"/>
        <v>0</v>
      </c>
    </row>
    <row r="2215" spans="1:47">
      <c r="A2215" t="str">
        <f>IF(All_Tasks!A2215="","",All_Tasks!A2215)</f>
        <v/>
      </c>
      <c r="B2215" t="str">
        <f>IF(All_Tasks!B2215="","",All_Tasks!B2215)</f>
        <v/>
      </c>
      <c r="C2215" t="str">
        <f>IF(All_Tasks!C2215="","",All_Tasks!C2215)</f>
        <v/>
      </c>
      <c r="D2215" t="str">
        <f>IF(All_Tasks!D2215="","",All_Tasks!D2215)</f>
        <v/>
      </c>
      <c r="E2215" t="str">
        <f>IF(All_Tasks!V2215&lt;&gt;"",All_Tasks!V2215,IF(All_Tasks!E2215&lt;&gt;"",All_Tasks!E2215,""))</f>
        <v/>
      </c>
      <c r="F2215" t="str">
        <f>IF(All_Tasks!F2215="","",All_Tasks!F2215)</f>
        <v/>
      </c>
      <c r="G2215" t="str">
        <f>IF(All_Tasks!G2215="","",All_Tasks!G2215)</f>
        <v/>
      </c>
      <c r="H2215" s="231" t="str">
        <f>IF(All_Tasks!H2215="","",All_Tasks!H2215)</f>
        <v/>
      </c>
      <c r="I2215" t="str">
        <f>IF(All_Tasks!I2215="","",All_Tasks!I2215)</f>
        <v/>
      </c>
      <c r="J2215" t="str">
        <f>IF(All_Tasks!J2215="","",All_Tasks!J2215)</f>
        <v/>
      </c>
      <c r="K2215" t="str">
        <f>IF(All_Tasks!K2215="","",All_Tasks!K2215)</f>
        <v/>
      </c>
      <c r="L2215" s="231" t="str">
        <f>IF(All_Tasks!L2215="","",All_Tasks!L2215)</f>
        <v/>
      </c>
      <c r="M2215" t="str">
        <f>IF(All_Tasks!M2215="","",All_Tasks!M2215)</f>
        <v/>
      </c>
      <c r="N2215" t="str">
        <f>IF(All_Tasks!N2215="","",All_Tasks!N2215)</f>
        <v/>
      </c>
      <c r="O2215" t="str">
        <f>IF(All_Tasks!O2215="","",All_Tasks!O2215)</f>
        <v/>
      </c>
      <c r="P2215" s="181">
        <f>IF(All_Tasks!P2215="",0,All_Tasks!P2215)</f>
        <v>0</v>
      </c>
      <c r="Q2215" s="181">
        <f>IF(All_Tasks!Q2215="",0,All_Tasks!Q2215)</f>
        <v>0</v>
      </c>
      <c r="R2215" s="181">
        <f>IF(All_Tasks!R2215="",0,All_Tasks!R2215)</f>
        <v>0</v>
      </c>
      <c r="S2215" s="181" t="str">
        <f>IF(All_Tasks!S2215="","",All_Tasks!S2215)</f>
        <v/>
      </c>
      <c r="T2215" t="str">
        <f>IF(All_Tasks!T2215="","",All_Tasks!T2215)</f>
        <v/>
      </c>
      <c r="U2215" t="str">
        <f>IF(All_Tasks!U2215="","",All_Tasks!U2215)</f>
        <v/>
      </c>
      <c r="V2215">
        <f>IF(A2215="",0,IFERROR(MATCH(A2215,Scope_Labor_Rates!$A$6:$A$46,0)+5,0))</f>
        <v>0</v>
      </c>
      <c r="W2215" s="178">
        <f>IF(V2215&gt;0,INDEX(Scope_Labor_Rates!$C$6:$C$46,V2215-5),0)</f>
        <v>0</v>
      </c>
      <c r="X2215" s="178">
        <f>IF(V2215&gt;0,INDEX(Scope_Labor_Rates!$C$6:$C$46,V2215-5),0)</f>
        <v>0</v>
      </c>
      <c r="Y2215" s="180">
        <f>IF(V2215&gt;0,INDEX(Scope_Labor_Rates!$S$6:$S$46,V2215-5),0)</f>
        <v>0</v>
      </c>
      <c r="Z2215" s="180">
        <f>IF(V2215&gt;0,INDEX(Scope_Labor_Rates!$R$6:$R$46,V2215-5),1)</f>
        <v>1</v>
      </c>
      <c r="AA2215" s="231">
        <f t="shared" si="306"/>
        <v>0</v>
      </c>
      <c r="AB2215" t="str">
        <f t="shared" si="307"/>
        <v/>
      </c>
      <c r="AC2215" s="178" t="str">
        <f t="shared" si="308"/>
        <v/>
      </c>
      <c r="AD2215" s="181">
        <f t="shared" si="309"/>
        <v>0</v>
      </c>
      <c r="AE2215" s="178">
        <f>IF(V2215&gt;0,P2215*INDEX(Scope_Labor_Rates!$E$6:$E$46,V2215-5),0)</f>
        <v>0</v>
      </c>
      <c r="AF2215" s="181">
        <f>IF(V2215&gt;0,AE2215*INDEX(Scope_Labor_Rates!$D$6:$D$46,V2215-5)*AA2215,0)</f>
        <v>0</v>
      </c>
      <c r="AG2215" s="178">
        <f>IF(V2215&gt;0,P2215*INDEX(Scope_Labor_Rates!$G$6:$G$46,V2215-5),0)</f>
        <v>0</v>
      </c>
      <c r="AH2215" s="181">
        <f>IF(V2215&gt;0,AG2215*INDEX(Scope_Labor_Rates!$F$6:$F$46,V2215-5)*AA2215,0)</f>
        <v>0</v>
      </c>
      <c r="AI2215" s="178">
        <f>IF(V2215&gt;0,P2215*INDEX(Scope_Labor_Rates!$I$6:$I$46,V2215-5),0)</f>
        <v>0</v>
      </c>
      <c r="AJ2215" s="181">
        <f>IF(V2215&gt;0,AI2215*INDEX(Scope_Labor_Rates!$H$6:$H$46,V2215-5)*AA2215,0)</f>
        <v>0</v>
      </c>
      <c r="AK2215" s="178">
        <f>IF(V2215&gt;0,P2215*INDEX(Scope_Labor_Rates!$K$6:$K$46,V2215-5),0)</f>
        <v>0</v>
      </c>
      <c r="AL2215" s="181">
        <f>IF(V2215&gt;0,AK2215*INDEX(Scope_Labor_Rates!$J$6:$J$46,V2215-5)*AA2215,0)</f>
        <v>0</v>
      </c>
      <c r="AM2215" s="178">
        <f>IF(V2215&gt;0,P2215*INDEX(Scope_Labor_Rates!$M$6:$M$46,V2215-5),0)</f>
        <v>0</v>
      </c>
      <c r="AN2215" s="178">
        <f>IF(V2215&gt;0,AM2215*INDEX(Scope_Labor_Rates!$L$6:$L$46,V2215-5)*AA2215,0)</f>
        <v>0</v>
      </c>
      <c r="AO2215" s="178">
        <f>IF(V2215&gt;0,P2215*INDEX(Scope_Labor_Rates!$O$6:$O$46,V2215-5)*AA2215,0)</f>
        <v>0</v>
      </c>
      <c r="AP2215" s="181">
        <f>IF(V2215&gt;0,P2215*INDEX(Scope_Labor_Rates!$Q$6:$Q$46,V2215-5)*AA2215,0)</f>
        <v>0</v>
      </c>
      <c r="AQ2215" s="178">
        <f t="shared" si="310"/>
        <v>0</v>
      </c>
      <c r="AR2215" s="178">
        <f t="shared" si="311"/>
        <v>0</v>
      </c>
      <c r="AS2215" s="178">
        <f t="shared" si="312"/>
        <v>0</v>
      </c>
      <c r="AT2215" s="178">
        <f t="shared" si="313"/>
        <v>0</v>
      </c>
      <c r="AU2215">
        <f t="shared" si="314"/>
        <v>0</v>
      </c>
    </row>
    <row r="2216" spans="1:47">
      <c r="A2216" t="str">
        <f>IF(All_Tasks!A2216="","",All_Tasks!A2216)</f>
        <v/>
      </c>
      <c r="B2216" t="str">
        <f>IF(All_Tasks!B2216="","",All_Tasks!B2216)</f>
        <v/>
      </c>
      <c r="C2216" t="str">
        <f>IF(All_Tasks!C2216="","",All_Tasks!C2216)</f>
        <v/>
      </c>
      <c r="D2216" t="str">
        <f>IF(All_Tasks!D2216="","",All_Tasks!D2216)</f>
        <v/>
      </c>
      <c r="E2216" t="str">
        <f>IF(All_Tasks!V2216&lt;&gt;"",All_Tasks!V2216,IF(All_Tasks!E2216&lt;&gt;"",All_Tasks!E2216,""))</f>
        <v/>
      </c>
      <c r="F2216" t="str">
        <f>IF(All_Tasks!F2216="","",All_Tasks!F2216)</f>
        <v/>
      </c>
      <c r="G2216" t="str">
        <f>IF(All_Tasks!G2216="","",All_Tasks!G2216)</f>
        <v/>
      </c>
      <c r="H2216" s="231" t="str">
        <f>IF(All_Tasks!H2216="","",All_Tasks!H2216)</f>
        <v/>
      </c>
      <c r="I2216" t="str">
        <f>IF(All_Tasks!I2216="","",All_Tasks!I2216)</f>
        <v/>
      </c>
      <c r="J2216" t="str">
        <f>IF(All_Tasks!J2216="","",All_Tasks!J2216)</f>
        <v/>
      </c>
      <c r="K2216" t="str">
        <f>IF(All_Tasks!K2216="","",All_Tasks!K2216)</f>
        <v/>
      </c>
      <c r="L2216" s="231" t="str">
        <f>IF(All_Tasks!L2216="","",All_Tasks!L2216)</f>
        <v/>
      </c>
      <c r="M2216" t="str">
        <f>IF(All_Tasks!M2216="","",All_Tasks!M2216)</f>
        <v/>
      </c>
      <c r="N2216" t="str">
        <f>IF(All_Tasks!N2216="","",All_Tasks!N2216)</f>
        <v/>
      </c>
      <c r="O2216" t="str">
        <f>IF(All_Tasks!O2216="","",All_Tasks!O2216)</f>
        <v/>
      </c>
      <c r="P2216" s="181">
        <f>IF(All_Tasks!P2216="",0,All_Tasks!P2216)</f>
        <v>0</v>
      </c>
      <c r="Q2216" s="181">
        <f>IF(All_Tasks!Q2216="",0,All_Tasks!Q2216)</f>
        <v>0</v>
      </c>
      <c r="R2216" s="181">
        <f>IF(All_Tasks!R2216="",0,All_Tasks!R2216)</f>
        <v>0</v>
      </c>
      <c r="S2216" s="181" t="str">
        <f>IF(All_Tasks!S2216="","",All_Tasks!S2216)</f>
        <v/>
      </c>
      <c r="T2216" t="str">
        <f>IF(All_Tasks!T2216="","",All_Tasks!T2216)</f>
        <v/>
      </c>
      <c r="U2216" t="str">
        <f>IF(All_Tasks!U2216="","",All_Tasks!U2216)</f>
        <v/>
      </c>
      <c r="V2216">
        <f>IF(A2216="",0,IFERROR(MATCH(A2216,Scope_Labor_Rates!$A$6:$A$46,0)+5,0))</f>
        <v>0</v>
      </c>
      <c r="W2216" s="178">
        <f>IF(V2216&gt;0,INDEX(Scope_Labor_Rates!$C$6:$C$46,V2216-5),0)</f>
        <v>0</v>
      </c>
      <c r="X2216" s="178">
        <f>IF(V2216&gt;0,INDEX(Scope_Labor_Rates!$C$6:$C$46,V2216-5),0)</f>
        <v>0</v>
      </c>
      <c r="Y2216" s="180">
        <f>IF(V2216&gt;0,INDEX(Scope_Labor_Rates!$S$6:$S$46,V2216-5),0)</f>
        <v>0</v>
      </c>
      <c r="Z2216" s="180">
        <f>IF(V2216&gt;0,INDEX(Scope_Labor_Rates!$R$6:$R$46,V2216-5),1)</f>
        <v>1</v>
      </c>
      <c r="AA2216" s="231">
        <f t="shared" si="306"/>
        <v>0</v>
      </c>
      <c r="AB2216" t="str">
        <f t="shared" si="307"/>
        <v/>
      </c>
      <c r="AC2216" s="178" t="str">
        <f t="shared" si="308"/>
        <v/>
      </c>
      <c r="AD2216" s="181">
        <f t="shared" si="309"/>
        <v>0</v>
      </c>
      <c r="AE2216" s="178">
        <f>IF(V2216&gt;0,P2216*INDEX(Scope_Labor_Rates!$E$6:$E$46,V2216-5),0)</f>
        <v>0</v>
      </c>
      <c r="AF2216" s="181">
        <f>IF(V2216&gt;0,AE2216*INDEX(Scope_Labor_Rates!$D$6:$D$46,V2216-5)*AA2216,0)</f>
        <v>0</v>
      </c>
      <c r="AG2216" s="178">
        <f>IF(V2216&gt;0,P2216*INDEX(Scope_Labor_Rates!$G$6:$G$46,V2216-5),0)</f>
        <v>0</v>
      </c>
      <c r="AH2216" s="181">
        <f>IF(V2216&gt;0,AG2216*INDEX(Scope_Labor_Rates!$F$6:$F$46,V2216-5)*AA2216,0)</f>
        <v>0</v>
      </c>
      <c r="AI2216" s="178">
        <f>IF(V2216&gt;0,P2216*INDEX(Scope_Labor_Rates!$I$6:$I$46,V2216-5),0)</f>
        <v>0</v>
      </c>
      <c r="AJ2216" s="181">
        <f>IF(V2216&gt;0,AI2216*INDEX(Scope_Labor_Rates!$H$6:$H$46,V2216-5)*AA2216,0)</f>
        <v>0</v>
      </c>
      <c r="AK2216" s="178">
        <f>IF(V2216&gt;0,P2216*INDEX(Scope_Labor_Rates!$K$6:$K$46,V2216-5),0)</f>
        <v>0</v>
      </c>
      <c r="AL2216" s="181">
        <f>IF(V2216&gt;0,AK2216*INDEX(Scope_Labor_Rates!$J$6:$J$46,V2216-5)*AA2216,0)</f>
        <v>0</v>
      </c>
      <c r="AM2216" s="178">
        <f>IF(V2216&gt;0,P2216*INDEX(Scope_Labor_Rates!$M$6:$M$46,V2216-5),0)</f>
        <v>0</v>
      </c>
      <c r="AN2216" s="178">
        <f>IF(V2216&gt;0,AM2216*INDEX(Scope_Labor_Rates!$L$6:$L$46,V2216-5)*AA2216,0)</f>
        <v>0</v>
      </c>
      <c r="AO2216" s="178">
        <f>IF(V2216&gt;0,P2216*INDEX(Scope_Labor_Rates!$O$6:$O$46,V2216-5)*AA2216,0)</f>
        <v>0</v>
      </c>
      <c r="AP2216" s="181">
        <f>IF(V2216&gt;0,P2216*INDEX(Scope_Labor_Rates!$Q$6:$Q$46,V2216-5)*AA2216,0)</f>
        <v>0</v>
      </c>
      <c r="AQ2216" s="178">
        <f t="shared" si="310"/>
        <v>0</v>
      </c>
      <c r="AR2216" s="178">
        <f t="shared" si="311"/>
        <v>0</v>
      </c>
      <c r="AS2216" s="178">
        <f t="shared" si="312"/>
        <v>0</v>
      </c>
      <c r="AT2216" s="178">
        <f t="shared" si="313"/>
        <v>0</v>
      </c>
      <c r="AU2216">
        <f t="shared" si="314"/>
        <v>0</v>
      </c>
    </row>
    <row r="2217" spans="1:47">
      <c r="A2217" t="str">
        <f>IF(All_Tasks!A2217="","",All_Tasks!A2217)</f>
        <v/>
      </c>
      <c r="B2217" t="str">
        <f>IF(All_Tasks!B2217="","",All_Tasks!B2217)</f>
        <v/>
      </c>
      <c r="C2217" t="str">
        <f>IF(All_Tasks!C2217="","",All_Tasks!C2217)</f>
        <v/>
      </c>
      <c r="D2217" t="str">
        <f>IF(All_Tasks!D2217="","",All_Tasks!D2217)</f>
        <v/>
      </c>
      <c r="E2217" t="str">
        <f>IF(All_Tasks!V2217&lt;&gt;"",All_Tasks!V2217,IF(All_Tasks!E2217&lt;&gt;"",All_Tasks!E2217,""))</f>
        <v/>
      </c>
      <c r="F2217" t="str">
        <f>IF(All_Tasks!F2217="","",All_Tasks!F2217)</f>
        <v/>
      </c>
      <c r="G2217" t="str">
        <f>IF(All_Tasks!G2217="","",All_Tasks!G2217)</f>
        <v/>
      </c>
      <c r="H2217" s="231" t="str">
        <f>IF(All_Tasks!H2217="","",All_Tasks!H2217)</f>
        <v/>
      </c>
      <c r="I2217" t="str">
        <f>IF(All_Tasks!I2217="","",All_Tasks!I2217)</f>
        <v/>
      </c>
      <c r="J2217" t="str">
        <f>IF(All_Tasks!J2217="","",All_Tasks!J2217)</f>
        <v/>
      </c>
      <c r="K2217" t="str">
        <f>IF(All_Tasks!K2217="","",All_Tasks!K2217)</f>
        <v/>
      </c>
      <c r="L2217" s="231" t="str">
        <f>IF(All_Tasks!L2217="","",All_Tasks!L2217)</f>
        <v/>
      </c>
      <c r="M2217" t="str">
        <f>IF(All_Tasks!M2217="","",All_Tasks!M2217)</f>
        <v/>
      </c>
      <c r="N2217" t="str">
        <f>IF(All_Tasks!N2217="","",All_Tasks!N2217)</f>
        <v/>
      </c>
      <c r="O2217" t="str">
        <f>IF(All_Tasks!O2217="","",All_Tasks!O2217)</f>
        <v/>
      </c>
      <c r="P2217" s="181">
        <f>IF(All_Tasks!P2217="",0,All_Tasks!P2217)</f>
        <v>0</v>
      </c>
      <c r="Q2217" s="181">
        <f>IF(All_Tasks!Q2217="",0,All_Tasks!Q2217)</f>
        <v>0</v>
      </c>
      <c r="R2217" s="181">
        <f>IF(All_Tasks!R2217="",0,All_Tasks!R2217)</f>
        <v>0</v>
      </c>
      <c r="S2217" s="181" t="str">
        <f>IF(All_Tasks!S2217="","",All_Tasks!S2217)</f>
        <v/>
      </c>
      <c r="T2217" t="str">
        <f>IF(All_Tasks!T2217="","",All_Tasks!T2217)</f>
        <v/>
      </c>
      <c r="U2217" t="str">
        <f>IF(All_Tasks!U2217="","",All_Tasks!U2217)</f>
        <v/>
      </c>
      <c r="V2217">
        <f>IF(A2217="",0,IFERROR(MATCH(A2217,Scope_Labor_Rates!$A$6:$A$46,0)+5,0))</f>
        <v>0</v>
      </c>
      <c r="W2217" s="178">
        <f>IF(V2217&gt;0,INDEX(Scope_Labor_Rates!$C$6:$C$46,V2217-5),0)</f>
        <v>0</v>
      </c>
      <c r="X2217" s="178">
        <f>IF(V2217&gt;0,INDEX(Scope_Labor_Rates!$C$6:$C$46,V2217-5),0)</f>
        <v>0</v>
      </c>
      <c r="Y2217" s="180">
        <f>IF(V2217&gt;0,INDEX(Scope_Labor_Rates!$S$6:$S$46,V2217-5),0)</f>
        <v>0</v>
      </c>
      <c r="Z2217" s="180">
        <f>IF(V2217&gt;0,INDEX(Scope_Labor_Rates!$R$6:$R$46,V2217-5),1)</f>
        <v>1</v>
      </c>
      <c r="AA2217" s="231">
        <f t="shared" si="306"/>
        <v>0</v>
      </c>
      <c r="AB2217" t="str">
        <f t="shared" si="307"/>
        <v/>
      </c>
      <c r="AC2217" s="178" t="str">
        <f t="shared" si="308"/>
        <v/>
      </c>
      <c r="AD2217" s="181">
        <f t="shared" si="309"/>
        <v>0</v>
      </c>
      <c r="AE2217" s="178">
        <f>IF(V2217&gt;0,P2217*INDEX(Scope_Labor_Rates!$E$6:$E$46,V2217-5),0)</f>
        <v>0</v>
      </c>
      <c r="AF2217" s="181">
        <f>IF(V2217&gt;0,AE2217*INDEX(Scope_Labor_Rates!$D$6:$D$46,V2217-5)*AA2217,0)</f>
        <v>0</v>
      </c>
      <c r="AG2217" s="178">
        <f>IF(V2217&gt;0,P2217*INDEX(Scope_Labor_Rates!$G$6:$G$46,V2217-5),0)</f>
        <v>0</v>
      </c>
      <c r="AH2217" s="181">
        <f>IF(V2217&gt;0,AG2217*INDEX(Scope_Labor_Rates!$F$6:$F$46,V2217-5)*AA2217,0)</f>
        <v>0</v>
      </c>
      <c r="AI2217" s="178">
        <f>IF(V2217&gt;0,P2217*INDEX(Scope_Labor_Rates!$I$6:$I$46,V2217-5),0)</f>
        <v>0</v>
      </c>
      <c r="AJ2217" s="181">
        <f>IF(V2217&gt;0,AI2217*INDEX(Scope_Labor_Rates!$H$6:$H$46,V2217-5)*AA2217,0)</f>
        <v>0</v>
      </c>
      <c r="AK2217" s="178">
        <f>IF(V2217&gt;0,P2217*INDEX(Scope_Labor_Rates!$K$6:$K$46,V2217-5),0)</f>
        <v>0</v>
      </c>
      <c r="AL2217" s="181">
        <f>IF(V2217&gt;0,AK2217*INDEX(Scope_Labor_Rates!$J$6:$J$46,V2217-5)*AA2217,0)</f>
        <v>0</v>
      </c>
      <c r="AM2217" s="178">
        <f>IF(V2217&gt;0,P2217*INDEX(Scope_Labor_Rates!$M$6:$M$46,V2217-5),0)</f>
        <v>0</v>
      </c>
      <c r="AN2217" s="178">
        <f>IF(V2217&gt;0,AM2217*INDEX(Scope_Labor_Rates!$L$6:$L$46,V2217-5)*AA2217,0)</f>
        <v>0</v>
      </c>
      <c r="AO2217" s="178">
        <f>IF(V2217&gt;0,P2217*INDEX(Scope_Labor_Rates!$O$6:$O$46,V2217-5)*AA2217,0)</f>
        <v>0</v>
      </c>
      <c r="AP2217" s="181">
        <f>IF(V2217&gt;0,P2217*INDEX(Scope_Labor_Rates!$Q$6:$Q$46,V2217-5)*AA2217,0)</f>
        <v>0</v>
      </c>
      <c r="AQ2217" s="178">
        <f t="shared" si="310"/>
        <v>0</v>
      </c>
      <c r="AR2217" s="178">
        <f t="shared" si="311"/>
        <v>0</v>
      </c>
      <c r="AS2217" s="178">
        <f t="shared" si="312"/>
        <v>0</v>
      </c>
      <c r="AT2217" s="178">
        <f t="shared" si="313"/>
        <v>0</v>
      </c>
      <c r="AU2217">
        <f t="shared" si="314"/>
        <v>0</v>
      </c>
    </row>
    <row r="2218" spans="1:47">
      <c r="A2218" t="str">
        <f>IF(All_Tasks!A2218="","",All_Tasks!A2218)</f>
        <v/>
      </c>
      <c r="B2218" t="str">
        <f>IF(All_Tasks!B2218="","",All_Tasks!B2218)</f>
        <v/>
      </c>
      <c r="C2218" t="str">
        <f>IF(All_Tasks!C2218="","",All_Tasks!C2218)</f>
        <v/>
      </c>
      <c r="D2218" t="str">
        <f>IF(All_Tasks!D2218="","",All_Tasks!D2218)</f>
        <v/>
      </c>
      <c r="E2218" t="str">
        <f>IF(All_Tasks!V2218&lt;&gt;"",All_Tasks!V2218,IF(All_Tasks!E2218&lt;&gt;"",All_Tasks!E2218,""))</f>
        <v/>
      </c>
      <c r="F2218" t="str">
        <f>IF(All_Tasks!F2218="","",All_Tasks!F2218)</f>
        <v/>
      </c>
      <c r="G2218" t="str">
        <f>IF(All_Tasks!G2218="","",All_Tasks!G2218)</f>
        <v/>
      </c>
      <c r="H2218" s="231" t="str">
        <f>IF(All_Tasks!H2218="","",All_Tasks!H2218)</f>
        <v/>
      </c>
      <c r="I2218" t="str">
        <f>IF(All_Tasks!I2218="","",All_Tasks!I2218)</f>
        <v/>
      </c>
      <c r="J2218" t="str">
        <f>IF(All_Tasks!J2218="","",All_Tasks!J2218)</f>
        <v/>
      </c>
      <c r="K2218" t="str">
        <f>IF(All_Tasks!K2218="","",All_Tasks!K2218)</f>
        <v/>
      </c>
      <c r="L2218" s="231" t="str">
        <f>IF(All_Tasks!L2218="","",All_Tasks!L2218)</f>
        <v/>
      </c>
      <c r="M2218" t="str">
        <f>IF(All_Tasks!M2218="","",All_Tasks!M2218)</f>
        <v/>
      </c>
      <c r="N2218" t="str">
        <f>IF(All_Tasks!N2218="","",All_Tasks!N2218)</f>
        <v/>
      </c>
      <c r="O2218" t="str">
        <f>IF(All_Tasks!O2218="","",All_Tasks!O2218)</f>
        <v/>
      </c>
      <c r="P2218" s="181">
        <f>IF(All_Tasks!P2218="",0,All_Tasks!P2218)</f>
        <v>0</v>
      </c>
      <c r="Q2218" s="181">
        <f>IF(All_Tasks!Q2218="",0,All_Tasks!Q2218)</f>
        <v>0</v>
      </c>
      <c r="R2218" s="181">
        <f>IF(All_Tasks!R2218="",0,All_Tasks!R2218)</f>
        <v>0</v>
      </c>
      <c r="S2218" s="181" t="str">
        <f>IF(All_Tasks!S2218="","",All_Tasks!S2218)</f>
        <v/>
      </c>
      <c r="T2218" t="str">
        <f>IF(All_Tasks!T2218="","",All_Tasks!T2218)</f>
        <v/>
      </c>
      <c r="U2218" t="str">
        <f>IF(All_Tasks!U2218="","",All_Tasks!U2218)</f>
        <v/>
      </c>
      <c r="V2218">
        <f>IF(A2218="",0,IFERROR(MATCH(A2218,Scope_Labor_Rates!$A$6:$A$46,0)+5,0))</f>
        <v>0</v>
      </c>
      <c r="W2218" s="178">
        <f>IF(V2218&gt;0,INDEX(Scope_Labor_Rates!$C$6:$C$46,V2218-5),0)</f>
        <v>0</v>
      </c>
      <c r="X2218" s="178">
        <f>IF(V2218&gt;0,INDEX(Scope_Labor_Rates!$C$6:$C$46,V2218-5),0)</f>
        <v>0</v>
      </c>
      <c r="Y2218" s="180">
        <f>IF(V2218&gt;0,INDEX(Scope_Labor_Rates!$S$6:$S$46,V2218-5),0)</f>
        <v>0</v>
      </c>
      <c r="Z2218" s="180">
        <f>IF(V2218&gt;0,INDEX(Scope_Labor_Rates!$R$6:$R$46,V2218-5),1)</f>
        <v>1</v>
      </c>
      <c r="AA2218" s="231">
        <f t="shared" si="306"/>
        <v>0</v>
      </c>
      <c r="AB2218" t="str">
        <f t="shared" si="307"/>
        <v/>
      </c>
      <c r="AC2218" s="178" t="str">
        <f t="shared" si="308"/>
        <v/>
      </c>
      <c r="AD2218" s="181">
        <f t="shared" si="309"/>
        <v>0</v>
      </c>
      <c r="AE2218" s="178">
        <f>IF(V2218&gt;0,P2218*INDEX(Scope_Labor_Rates!$E$6:$E$46,V2218-5),0)</f>
        <v>0</v>
      </c>
      <c r="AF2218" s="181">
        <f>IF(V2218&gt;0,AE2218*INDEX(Scope_Labor_Rates!$D$6:$D$46,V2218-5)*AA2218,0)</f>
        <v>0</v>
      </c>
      <c r="AG2218" s="178">
        <f>IF(V2218&gt;0,P2218*INDEX(Scope_Labor_Rates!$G$6:$G$46,V2218-5),0)</f>
        <v>0</v>
      </c>
      <c r="AH2218" s="181">
        <f>IF(V2218&gt;0,AG2218*INDEX(Scope_Labor_Rates!$F$6:$F$46,V2218-5)*AA2218,0)</f>
        <v>0</v>
      </c>
      <c r="AI2218" s="178">
        <f>IF(V2218&gt;0,P2218*INDEX(Scope_Labor_Rates!$I$6:$I$46,V2218-5),0)</f>
        <v>0</v>
      </c>
      <c r="AJ2218" s="181">
        <f>IF(V2218&gt;0,AI2218*INDEX(Scope_Labor_Rates!$H$6:$H$46,V2218-5)*AA2218,0)</f>
        <v>0</v>
      </c>
      <c r="AK2218" s="178">
        <f>IF(V2218&gt;0,P2218*INDEX(Scope_Labor_Rates!$K$6:$K$46,V2218-5),0)</f>
        <v>0</v>
      </c>
      <c r="AL2218" s="181">
        <f>IF(V2218&gt;0,AK2218*INDEX(Scope_Labor_Rates!$J$6:$J$46,V2218-5)*AA2218,0)</f>
        <v>0</v>
      </c>
      <c r="AM2218" s="178">
        <f>IF(V2218&gt;0,P2218*INDEX(Scope_Labor_Rates!$M$6:$M$46,V2218-5),0)</f>
        <v>0</v>
      </c>
      <c r="AN2218" s="178">
        <f>IF(V2218&gt;0,AM2218*INDEX(Scope_Labor_Rates!$L$6:$L$46,V2218-5)*AA2218,0)</f>
        <v>0</v>
      </c>
      <c r="AO2218" s="178">
        <f>IF(V2218&gt;0,P2218*INDEX(Scope_Labor_Rates!$O$6:$O$46,V2218-5)*AA2218,0)</f>
        <v>0</v>
      </c>
      <c r="AP2218" s="181">
        <f>IF(V2218&gt;0,P2218*INDEX(Scope_Labor_Rates!$Q$6:$Q$46,V2218-5)*AA2218,0)</f>
        <v>0</v>
      </c>
      <c r="AQ2218" s="178">
        <f t="shared" si="310"/>
        <v>0</v>
      </c>
      <c r="AR2218" s="178">
        <f t="shared" si="311"/>
        <v>0</v>
      </c>
      <c r="AS2218" s="178">
        <f t="shared" si="312"/>
        <v>0</v>
      </c>
      <c r="AT2218" s="178">
        <f t="shared" si="313"/>
        <v>0</v>
      </c>
      <c r="AU2218">
        <f t="shared" si="314"/>
        <v>0</v>
      </c>
    </row>
    <row r="2219" spans="1:47">
      <c r="A2219" t="str">
        <f>IF(All_Tasks!A2219="","",All_Tasks!A2219)</f>
        <v/>
      </c>
      <c r="B2219" t="str">
        <f>IF(All_Tasks!B2219="","",All_Tasks!B2219)</f>
        <v/>
      </c>
      <c r="C2219" t="str">
        <f>IF(All_Tasks!C2219="","",All_Tasks!C2219)</f>
        <v/>
      </c>
      <c r="D2219" t="str">
        <f>IF(All_Tasks!D2219="","",All_Tasks!D2219)</f>
        <v/>
      </c>
      <c r="E2219" t="str">
        <f>IF(All_Tasks!V2219&lt;&gt;"",All_Tasks!V2219,IF(All_Tasks!E2219&lt;&gt;"",All_Tasks!E2219,""))</f>
        <v/>
      </c>
      <c r="F2219" t="str">
        <f>IF(All_Tasks!F2219="","",All_Tasks!F2219)</f>
        <v/>
      </c>
      <c r="G2219" t="str">
        <f>IF(All_Tasks!G2219="","",All_Tasks!G2219)</f>
        <v/>
      </c>
      <c r="H2219" s="231" t="str">
        <f>IF(All_Tasks!H2219="","",All_Tasks!H2219)</f>
        <v/>
      </c>
      <c r="I2219" t="str">
        <f>IF(All_Tasks!I2219="","",All_Tasks!I2219)</f>
        <v/>
      </c>
      <c r="J2219" t="str">
        <f>IF(All_Tasks!J2219="","",All_Tasks!J2219)</f>
        <v/>
      </c>
      <c r="K2219" t="str">
        <f>IF(All_Tasks!K2219="","",All_Tasks!K2219)</f>
        <v/>
      </c>
      <c r="L2219" s="231" t="str">
        <f>IF(All_Tasks!L2219="","",All_Tasks!L2219)</f>
        <v/>
      </c>
      <c r="M2219" t="str">
        <f>IF(All_Tasks!M2219="","",All_Tasks!M2219)</f>
        <v/>
      </c>
      <c r="N2219" t="str">
        <f>IF(All_Tasks!N2219="","",All_Tasks!N2219)</f>
        <v/>
      </c>
      <c r="O2219" t="str">
        <f>IF(All_Tasks!O2219="","",All_Tasks!O2219)</f>
        <v/>
      </c>
      <c r="P2219" s="181">
        <f>IF(All_Tasks!P2219="",0,All_Tasks!P2219)</f>
        <v>0</v>
      </c>
      <c r="Q2219" s="181">
        <f>IF(All_Tasks!Q2219="",0,All_Tasks!Q2219)</f>
        <v>0</v>
      </c>
      <c r="R2219" s="181">
        <f>IF(All_Tasks!R2219="",0,All_Tasks!R2219)</f>
        <v>0</v>
      </c>
      <c r="S2219" s="181" t="str">
        <f>IF(All_Tasks!S2219="","",All_Tasks!S2219)</f>
        <v/>
      </c>
      <c r="T2219" t="str">
        <f>IF(All_Tasks!T2219="","",All_Tasks!T2219)</f>
        <v/>
      </c>
      <c r="U2219" t="str">
        <f>IF(All_Tasks!U2219="","",All_Tasks!U2219)</f>
        <v/>
      </c>
      <c r="V2219">
        <f>IF(A2219="",0,IFERROR(MATCH(A2219,Scope_Labor_Rates!$A$6:$A$46,0)+5,0))</f>
        <v>0</v>
      </c>
      <c r="W2219" s="178">
        <f>IF(V2219&gt;0,INDEX(Scope_Labor_Rates!$C$6:$C$46,V2219-5),0)</f>
        <v>0</v>
      </c>
      <c r="X2219" s="178">
        <f>IF(V2219&gt;0,INDEX(Scope_Labor_Rates!$C$6:$C$46,V2219-5),0)</f>
        <v>0</v>
      </c>
      <c r="Y2219" s="180">
        <f>IF(V2219&gt;0,INDEX(Scope_Labor_Rates!$S$6:$S$46,V2219-5),0)</f>
        <v>0</v>
      </c>
      <c r="Z2219" s="180">
        <f>IF(V2219&gt;0,INDEX(Scope_Labor_Rates!$R$6:$R$46,V2219-5),1)</f>
        <v>1</v>
      </c>
      <c r="AA2219" s="231">
        <f t="shared" si="306"/>
        <v>0</v>
      </c>
      <c r="AB2219" t="str">
        <f t="shared" si="307"/>
        <v/>
      </c>
      <c r="AC2219" s="178" t="str">
        <f t="shared" si="308"/>
        <v/>
      </c>
      <c r="AD2219" s="181">
        <f t="shared" si="309"/>
        <v>0</v>
      </c>
      <c r="AE2219" s="178">
        <f>IF(V2219&gt;0,P2219*INDEX(Scope_Labor_Rates!$E$6:$E$46,V2219-5),0)</f>
        <v>0</v>
      </c>
      <c r="AF2219" s="181">
        <f>IF(V2219&gt;0,AE2219*INDEX(Scope_Labor_Rates!$D$6:$D$46,V2219-5)*AA2219,0)</f>
        <v>0</v>
      </c>
      <c r="AG2219" s="178">
        <f>IF(V2219&gt;0,P2219*INDEX(Scope_Labor_Rates!$G$6:$G$46,V2219-5),0)</f>
        <v>0</v>
      </c>
      <c r="AH2219" s="181">
        <f>IF(V2219&gt;0,AG2219*INDEX(Scope_Labor_Rates!$F$6:$F$46,V2219-5)*AA2219,0)</f>
        <v>0</v>
      </c>
      <c r="AI2219" s="178">
        <f>IF(V2219&gt;0,P2219*INDEX(Scope_Labor_Rates!$I$6:$I$46,V2219-5),0)</f>
        <v>0</v>
      </c>
      <c r="AJ2219" s="181">
        <f>IF(V2219&gt;0,AI2219*INDEX(Scope_Labor_Rates!$H$6:$H$46,V2219-5)*AA2219,0)</f>
        <v>0</v>
      </c>
      <c r="AK2219" s="178">
        <f>IF(V2219&gt;0,P2219*INDEX(Scope_Labor_Rates!$K$6:$K$46,V2219-5),0)</f>
        <v>0</v>
      </c>
      <c r="AL2219" s="181">
        <f>IF(V2219&gt;0,AK2219*INDEX(Scope_Labor_Rates!$J$6:$J$46,V2219-5)*AA2219,0)</f>
        <v>0</v>
      </c>
      <c r="AM2219" s="178">
        <f>IF(V2219&gt;0,P2219*INDEX(Scope_Labor_Rates!$M$6:$M$46,V2219-5),0)</f>
        <v>0</v>
      </c>
      <c r="AN2219" s="178">
        <f>IF(V2219&gt;0,AM2219*INDEX(Scope_Labor_Rates!$L$6:$L$46,V2219-5)*AA2219,0)</f>
        <v>0</v>
      </c>
      <c r="AO2219" s="178">
        <f>IF(V2219&gt;0,P2219*INDEX(Scope_Labor_Rates!$O$6:$O$46,V2219-5)*AA2219,0)</f>
        <v>0</v>
      </c>
      <c r="AP2219" s="181">
        <f>IF(V2219&gt;0,P2219*INDEX(Scope_Labor_Rates!$Q$6:$Q$46,V2219-5)*AA2219,0)</f>
        <v>0</v>
      </c>
      <c r="AQ2219" s="178">
        <f t="shared" si="310"/>
        <v>0</v>
      </c>
      <c r="AR2219" s="178">
        <f t="shared" si="311"/>
        <v>0</v>
      </c>
      <c r="AS2219" s="178">
        <f t="shared" si="312"/>
        <v>0</v>
      </c>
      <c r="AT2219" s="178">
        <f t="shared" si="313"/>
        <v>0</v>
      </c>
      <c r="AU2219">
        <f t="shared" si="314"/>
        <v>0</v>
      </c>
    </row>
    <row r="2220" spans="1:47">
      <c r="A2220" t="str">
        <f>IF(All_Tasks!A2220="","",All_Tasks!A2220)</f>
        <v/>
      </c>
      <c r="B2220" t="str">
        <f>IF(All_Tasks!B2220="","",All_Tasks!B2220)</f>
        <v/>
      </c>
      <c r="C2220" t="str">
        <f>IF(All_Tasks!C2220="","",All_Tasks!C2220)</f>
        <v/>
      </c>
      <c r="D2220" t="str">
        <f>IF(All_Tasks!D2220="","",All_Tasks!D2220)</f>
        <v/>
      </c>
      <c r="E2220" t="str">
        <f>IF(All_Tasks!V2220&lt;&gt;"",All_Tasks!V2220,IF(All_Tasks!E2220&lt;&gt;"",All_Tasks!E2220,""))</f>
        <v/>
      </c>
      <c r="F2220" t="str">
        <f>IF(All_Tasks!F2220="","",All_Tasks!F2220)</f>
        <v/>
      </c>
      <c r="G2220" t="str">
        <f>IF(All_Tasks!G2220="","",All_Tasks!G2220)</f>
        <v/>
      </c>
      <c r="H2220" s="231" t="str">
        <f>IF(All_Tasks!H2220="","",All_Tasks!H2220)</f>
        <v/>
      </c>
      <c r="I2220" t="str">
        <f>IF(All_Tasks!I2220="","",All_Tasks!I2220)</f>
        <v/>
      </c>
      <c r="J2220" t="str">
        <f>IF(All_Tasks!J2220="","",All_Tasks!J2220)</f>
        <v/>
      </c>
      <c r="K2220" t="str">
        <f>IF(All_Tasks!K2220="","",All_Tasks!K2220)</f>
        <v/>
      </c>
      <c r="L2220" s="231" t="str">
        <f>IF(All_Tasks!L2220="","",All_Tasks!L2220)</f>
        <v/>
      </c>
      <c r="M2220" t="str">
        <f>IF(All_Tasks!M2220="","",All_Tasks!M2220)</f>
        <v/>
      </c>
      <c r="N2220" t="str">
        <f>IF(All_Tasks!N2220="","",All_Tasks!N2220)</f>
        <v/>
      </c>
      <c r="O2220" t="str">
        <f>IF(All_Tasks!O2220="","",All_Tasks!O2220)</f>
        <v/>
      </c>
      <c r="P2220" s="181">
        <f>IF(All_Tasks!P2220="",0,All_Tasks!P2220)</f>
        <v>0</v>
      </c>
      <c r="Q2220" s="181">
        <f>IF(All_Tasks!Q2220="",0,All_Tasks!Q2220)</f>
        <v>0</v>
      </c>
      <c r="R2220" s="181">
        <f>IF(All_Tasks!R2220="",0,All_Tasks!R2220)</f>
        <v>0</v>
      </c>
      <c r="S2220" s="181" t="str">
        <f>IF(All_Tasks!S2220="","",All_Tasks!S2220)</f>
        <v/>
      </c>
      <c r="T2220" t="str">
        <f>IF(All_Tasks!T2220="","",All_Tasks!T2220)</f>
        <v/>
      </c>
      <c r="U2220" t="str">
        <f>IF(All_Tasks!U2220="","",All_Tasks!U2220)</f>
        <v/>
      </c>
      <c r="V2220">
        <f>IF(A2220="",0,IFERROR(MATCH(A2220,Scope_Labor_Rates!$A$6:$A$46,0)+5,0))</f>
        <v>0</v>
      </c>
      <c r="W2220" s="178">
        <f>IF(V2220&gt;0,INDEX(Scope_Labor_Rates!$C$6:$C$46,V2220-5),0)</f>
        <v>0</v>
      </c>
      <c r="X2220" s="178">
        <f>IF(V2220&gt;0,INDEX(Scope_Labor_Rates!$C$6:$C$46,V2220-5),0)</f>
        <v>0</v>
      </c>
      <c r="Y2220" s="180">
        <f>IF(V2220&gt;0,INDEX(Scope_Labor_Rates!$S$6:$S$46,V2220-5),0)</f>
        <v>0</v>
      </c>
      <c r="Z2220" s="180">
        <f>IF(V2220&gt;0,INDEX(Scope_Labor_Rates!$R$6:$R$46,V2220-5),1)</f>
        <v>1</v>
      </c>
      <c r="AA2220" s="231">
        <f t="shared" si="306"/>
        <v>0</v>
      </c>
      <c r="AB2220" t="str">
        <f t="shared" si="307"/>
        <v/>
      </c>
      <c r="AC2220" s="178" t="str">
        <f t="shared" si="308"/>
        <v/>
      </c>
      <c r="AD2220" s="181">
        <f t="shared" si="309"/>
        <v>0</v>
      </c>
      <c r="AE2220" s="178">
        <f>IF(V2220&gt;0,P2220*INDEX(Scope_Labor_Rates!$E$6:$E$46,V2220-5),0)</f>
        <v>0</v>
      </c>
      <c r="AF2220" s="181">
        <f>IF(V2220&gt;0,AE2220*INDEX(Scope_Labor_Rates!$D$6:$D$46,V2220-5)*AA2220,0)</f>
        <v>0</v>
      </c>
      <c r="AG2220" s="178">
        <f>IF(V2220&gt;0,P2220*INDEX(Scope_Labor_Rates!$G$6:$G$46,V2220-5),0)</f>
        <v>0</v>
      </c>
      <c r="AH2220" s="181">
        <f>IF(V2220&gt;0,AG2220*INDEX(Scope_Labor_Rates!$F$6:$F$46,V2220-5)*AA2220,0)</f>
        <v>0</v>
      </c>
      <c r="AI2220" s="178">
        <f>IF(V2220&gt;0,P2220*INDEX(Scope_Labor_Rates!$I$6:$I$46,V2220-5),0)</f>
        <v>0</v>
      </c>
      <c r="AJ2220" s="181">
        <f>IF(V2220&gt;0,AI2220*INDEX(Scope_Labor_Rates!$H$6:$H$46,V2220-5)*AA2220,0)</f>
        <v>0</v>
      </c>
      <c r="AK2220" s="178">
        <f>IF(V2220&gt;0,P2220*INDEX(Scope_Labor_Rates!$K$6:$K$46,V2220-5),0)</f>
        <v>0</v>
      </c>
      <c r="AL2220" s="181">
        <f>IF(V2220&gt;0,AK2220*INDEX(Scope_Labor_Rates!$J$6:$J$46,V2220-5)*AA2220,0)</f>
        <v>0</v>
      </c>
      <c r="AM2220" s="178">
        <f>IF(V2220&gt;0,P2220*INDEX(Scope_Labor_Rates!$M$6:$M$46,V2220-5),0)</f>
        <v>0</v>
      </c>
      <c r="AN2220" s="178">
        <f>IF(V2220&gt;0,AM2220*INDEX(Scope_Labor_Rates!$L$6:$L$46,V2220-5)*AA2220,0)</f>
        <v>0</v>
      </c>
      <c r="AO2220" s="178">
        <f>IF(V2220&gt;0,P2220*INDEX(Scope_Labor_Rates!$O$6:$O$46,V2220-5)*AA2220,0)</f>
        <v>0</v>
      </c>
      <c r="AP2220" s="181">
        <f>IF(V2220&gt;0,P2220*INDEX(Scope_Labor_Rates!$Q$6:$Q$46,V2220-5)*AA2220,0)</f>
        <v>0</v>
      </c>
      <c r="AQ2220" s="178">
        <f t="shared" si="310"/>
        <v>0</v>
      </c>
      <c r="AR2220" s="178">
        <f t="shared" si="311"/>
        <v>0</v>
      </c>
      <c r="AS2220" s="178">
        <f t="shared" si="312"/>
        <v>0</v>
      </c>
      <c r="AT2220" s="178">
        <f t="shared" si="313"/>
        <v>0</v>
      </c>
      <c r="AU2220">
        <f t="shared" si="314"/>
        <v>0</v>
      </c>
    </row>
    <row r="2221" spans="1:47">
      <c r="A2221" t="str">
        <f>IF(All_Tasks!A2221="","",All_Tasks!A2221)</f>
        <v/>
      </c>
      <c r="B2221" t="str">
        <f>IF(All_Tasks!B2221="","",All_Tasks!B2221)</f>
        <v/>
      </c>
      <c r="C2221" t="str">
        <f>IF(All_Tasks!C2221="","",All_Tasks!C2221)</f>
        <v/>
      </c>
      <c r="D2221" t="str">
        <f>IF(All_Tasks!D2221="","",All_Tasks!D2221)</f>
        <v/>
      </c>
      <c r="E2221" t="str">
        <f>IF(All_Tasks!V2221&lt;&gt;"",All_Tasks!V2221,IF(All_Tasks!E2221&lt;&gt;"",All_Tasks!E2221,""))</f>
        <v/>
      </c>
      <c r="F2221" t="str">
        <f>IF(All_Tasks!F2221="","",All_Tasks!F2221)</f>
        <v/>
      </c>
      <c r="G2221" t="str">
        <f>IF(All_Tasks!G2221="","",All_Tasks!G2221)</f>
        <v/>
      </c>
      <c r="H2221" s="231" t="str">
        <f>IF(All_Tasks!H2221="","",All_Tasks!H2221)</f>
        <v/>
      </c>
      <c r="I2221" t="str">
        <f>IF(All_Tasks!I2221="","",All_Tasks!I2221)</f>
        <v/>
      </c>
      <c r="J2221" t="str">
        <f>IF(All_Tasks!J2221="","",All_Tasks!J2221)</f>
        <v/>
      </c>
      <c r="K2221" t="str">
        <f>IF(All_Tasks!K2221="","",All_Tasks!K2221)</f>
        <v/>
      </c>
      <c r="L2221" s="231" t="str">
        <f>IF(All_Tasks!L2221="","",All_Tasks!L2221)</f>
        <v/>
      </c>
      <c r="M2221" t="str">
        <f>IF(All_Tasks!M2221="","",All_Tasks!M2221)</f>
        <v/>
      </c>
      <c r="N2221" t="str">
        <f>IF(All_Tasks!N2221="","",All_Tasks!N2221)</f>
        <v/>
      </c>
      <c r="O2221" t="str">
        <f>IF(All_Tasks!O2221="","",All_Tasks!O2221)</f>
        <v/>
      </c>
      <c r="P2221" s="181">
        <f>IF(All_Tasks!P2221="",0,All_Tasks!P2221)</f>
        <v>0</v>
      </c>
      <c r="Q2221" s="181">
        <f>IF(All_Tasks!Q2221="",0,All_Tasks!Q2221)</f>
        <v>0</v>
      </c>
      <c r="R2221" s="181">
        <f>IF(All_Tasks!R2221="",0,All_Tasks!R2221)</f>
        <v>0</v>
      </c>
      <c r="S2221" s="181" t="str">
        <f>IF(All_Tasks!S2221="","",All_Tasks!S2221)</f>
        <v/>
      </c>
      <c r="T2221" t="str">
        <f>IF(All_Tasks!T2221="","",All_Tasks!T2221)</f>
        <v/>
      </c>
      <c r="U2221" t="str">
        <f>IF(All_Tasks!U2221="","",All_Tasks!U2221)</f>
        <v/>
      </c>
      <c r="V2221">
        <f>IF(A2221="",0,IFERROR(MATCH(A2221,Scope_Labor_Rates!$A$6:$A$46,0)+5,0))</f>
        <v>0</v>
      </c>
      <c r="W2221" s="178">
        <f>IF(V2221&gt;0,INDEX(Scope_Labor_Rates!$C$6:$C$46,V2221-5),0)</f>
        <v>0</v>
      </c>
      <c r="X2221" s="178">
        <f>IF(V2221&gt;0,INDEX(Scope_Labor_Rates!$C$6:$C$46,V2221-5),0)</f>
        <v>0</v>
      </c>
      <c r="Y2221" s="180">
        <f>IF(V2221&gt;0,INDEX(Scope_Labor_Rates!$S$6:$S$46,V2221-5),0)</f>
        <v>0</v>
      </c>
      <c r="Z2221" s="180">
        <f>IF(V2221&gt;0,INDEX(Scope_Labor_Rates!$R$6:$R$46,V2221-5),1)</f>
        <v>1</v>
      </c>
      <c r="AA2221" s="231">
        <f t="shared" si="306"/>
        <v>0</v>
      </c>
      <c r="AB2221" t="str">
        <f t="shared" si="307"/>
        <v/>
      </c>
      <c r="AC2221" s="178" t="str">
        <f t="shared" si="308"/>
        <v/>
      </c>
      <c r="AD2221" s="181">
        <f t="shared" si="309"/>
        <v>0</v>
      </c>
      <c r="AE2221" s="178">
        <f>IF(V2221&gt;0,P2221*INDEX(Scope_Labor_Rates!$E$6:$E$46,V2221-5),0)</f>
        <v>0</v>
      </c>
      <c r="AF2221" s="181">
        <f>IF(V2221&gt;0,AE2221*INDEX(Scope_Labor_Rates!$D$6:$D$46,V2221-5)*AA2221,0)</f>
        <v>0</v>
      </c>
      <c r="AG2221" s="178">
        <f>IF(V2221&gt;0,P2221*INDEX(Scope_Labor_Rates!$G$6:$G$46,V2221-5),0)</f>
        <v>0</v>
      </c>
      <c r="AH2221" s="181">
        <f>IF(V2221&gt;0,AG2221*INDEX(Scope_Labor_Rates!$F$6:$F$46,V2221-5)*AA2221,0)</f>
        <v>0</v>
      </c>
      <c r="AI2221" s="178">
        <f>IF(V2221&gt;0,P2221*INDEX(Scope_Labor_Rates!$I$6:$I$46,V2221-5),0)</f>
        <v>0</v>
      </c>
      <c r="AJ2221" s="181">
        <f>IF(V2221&gt;0,AI2221*INDEX(Scope_Labor_Rates!$H$6:$H$46,V2221-5)*AA2221,0)</f>
        <v>0</v>
      </c>
      <c r="AK2221" s="178">
        <f>IF(V2221&gt;0,P2221*INDEX(Scope_Labor_Rates!$K$6:$K$46,V2221-5),0)</f>
        <v>0</v>
      </c>
      <c r="AL2221" s="181">
        <f>IF(V2221&gt;0,AK2221*INDEX(Scope_Labor_Rates!$J$6:$J$46,V2221-5)*AA2221,0)</f>
        <v>0</v>
      </c>
      <c r="AM2221" s="178">
        <f>IF(V2221&gt;0,P2221*INDEX(Scope_Labor_Rates!$M$6:$M$46,V2221-5),0)</f>
        <v>0</v>
      </c>
      <c r="AN2221" s="178">
        <f>IF(V2221&gt;0,AM2221*INDEX(Scope_Labor_Rates!$L$6:$L$46,V2221-5)*AA2221,0)</f>
        <v>0</v>
      </c>
      <c r="AO2221" s="178">
        <f>IF(V2221&gt;0,P2221*INDEX(Scope_Labor_Rates!$O$6:$O$46,V2221-5)*AA2221,0)</f>
        <v>0</v>
      </c>
      <c r="AP2221" s="181">
        <f>IF(V2221&gt;0,P2221*INDEX(Scope_Labor_Rates!$Q$6:$Q$46,V2221-5)*AA2221,0)</f>
        <v>0</v>
      </c>
      <c r="AQ2221" s="178">
        <f t="shared" si="310"/>
        <v>0</v>
      </c>
      <c r="AR2221" s="178">
        <f t="shared" si="311"/>
        <v>0</v>
      </c>
      <c r="AS2221" s="178">
        <f t="shared" si="312"/>
        <v>0</v>
      </c>
      <c r="AT2221" s="178">
        <f t="shared" si="313"/>
        <v>0</v>
      </c>
      <c r="AU2221">
        <f t="shared" si="314"/>
        <v>0</v>
      </c>
    </row>
    <row r="2222" spans="1:47">
      <c r="A2222" t="str">
        <f>IF(All_Tasks!A2222="","",All_Tasks!A2222)</f>
        <v/>
      </c>
      <c r="B2222" t="str">
        <f>IF(All_Tasks!B2222="","",All_Tasks!B2222)</f>
        <v/>
      </c>
      <c r="C2222" t="str">
        <f>IF(All_Tasks!C2222="","",All_Tasks!C2222)</f>
        <v/>
      </c>
      <c r="D2222" t="str">
        <f>IF(All_Tasks!D2222="","",All_Tasks!D2222)</f>
        <v/>
      </c>
      <c r="E2222" t="str">
        <f>IF(All_Tasks!V2222&lt;&gt;"",All_Tasks!V2222,IF(All_Tasks!E2222&lt;&gt;"",All_Tasks!E2222,""))</f>
        <v/>
      </c>
      <c r="F2222" t="str">
        <f>IF(All_Tasks!F2222="","",All_Tasks!F2222)</f>
        <v/>
      </c>
      <c r="G2222" t="str">
        <f>IF(All_Tasks!G2222="","",All_Tasks!G2222)</f>
        <v/>
      </c>
      <c r="H2222" s="231" t="str">
        <f>IF(All_Tasks!H2222="","",All_Tasks!H2222)</f>
        <v/>
      </c>
      <c r="I2222" t="str">
        <f>IF(All_Tasks!I2222="","",All_Tasks!I2222)</f>
        <v/>
      </c>
      <c r="J2222" t="str">
        <f>IF(All_Tasks!J2222="","",All_Tasks!J2222)</f>
        <v/>
      </c>
      <c r="K2222" t="str">
        <f>IF(All_Tasks!K2222="","",All_Tasks!K2222)</f>
        <v/>
      </c>
      <c r="L2222" s="231" t="str">
        <f>IF(All_Tasks!L2222="","",All_Tasks!L2222)</f>
        <v/>
      </c>
      <c r="M2222" t="str">
        <f>IF(All_Tasks!M2222="","",All_Tasks!M2222)</f>
        <v/>
      </c>
      <c r="N2222" t="str">
        <f>IF(All_Tasks!N2222="","",All_Tasks!N2222)</f>
        <v/>
      </c>
      <c r="O2222" t="str">
        <f>IF(All_Tasks!O2222="","",All_Tasks!O2222)</f>
        <v/>
      </c>
      <c r="P2222" s="181">
        <f>IF(All_Tasks!P2222="",0,All_Tasks!P2222)</f>
        <v>0</v>
      </c>
      <c r="Q2222" s="181">
        <f>IF(All_Tasks!Q2222="",0,All_Tasks!Q2222)</f>
        <v>0</v>
      </c>
      <c r="R2222" s="181">
        <f>IF(All_Tasks!R2222="",0,All_Tasks!R2222)</f>
        <v>0</v>
      </c>
      <c r="S2222" s="181" t="str">
        <f>IF(All_Tasks!S2222="","",All_Tasks!S2222)</f>
        <v/>
      </c>
      <c r="T2222" t="str">
        <f>IF(All_Tasks!T2222="","",All_Tasks!T2222)</f>
        <v/>
      </c>
      <c r="U2222" t="str">
        <f>IF(All_Tasks!U2222="","",All_Tasks!U2222)</f>
        <v/>
      </c>
      <c r="V2222">
        <f>IF(A2222="",0,IFERROR(MATCH(A2222,Scope_Labor_Rates!$A$6:$A$46,0)+5,0))</f>
        <v>0</v>
      </c>
      <c r="W2222" s="178">
        <f>IF(V2222&gt;0,INDEX(Scope_Labor_Rates!$C$6:$C$46,V2222-5),0)</f>
        <v>0</v>
      </c>
      <c r="X2222" s="178">
        <f>IF(V2222&gt;0,INDEX(Scope_Labor_Rates!$C$6:$C$46,V2222-5),0)</f>
        <v>0</v>
      </c>
      <c r="Y2222" s="180">
        <f>IF(V2222&gt;0,INDEX(Scope_Labor_Rates!$S$6:$S$46,V2222-5),0)</f>
        <v>0</v>
      </c>
      <c r="Z2222" s="180">
        <f>IF(V2222&gt;0,INDEX(Scope_Labor_Rates!$R$6:$R$46,V2222-5),1)</f>
        <v>1</v>
      </c>
      <c r="AA2222" s="231">
        <f t="shared" si="306"/>
        <v>0</v>
      </c>
      <c r="AB2222" t="str">
        <f t="shared" si="307"/>
        <v/>
      </c>
      <c r="AC2222" s="178" t="str">
        <f t="shared" si="308"/>
        <v/>
      </c>
      <c r="AD2222" s="181">
        <f t="shared" si="309"/>
        <v>0</v>
      </c>
      <c r="AE2222" s="178">
        <f>IF(V2222&gt;0,P2222*INDEX(Scope_Labor_Rates!$E$6:$E$46,V2222-5),0)</f>
        <v>0</v>
      </c>
      <c r="AF2222" s="181">
        <f>IF(V2222&gt;0,AE2222*INDEX(Scope_Labor_Rates!$D$6:$D$46,V2222-5)*AA2222,0)</f>
        <v>0</v>
      </c>
      <c r="AG2222" s="178">
        <f>IF(V2222&gt;0,P2222*INDEX(Scope_Labor_Rates!$G$6:$G$46,V2222-5),0)</f>
        <v>0</v>
      </c>
      <c r="AH2222" s="181">
        <f>IF(V2222&gt;0,AG2222*INDEX(Scope_Labor_Rates!$F$6:$F$46,V2222-5)*AA2222,0)</f>
        <v>0</v>
      </c>
      <c r="AI2222" s="178">
        <f>IF(V2222&gt;0,P2222*INDEX(Scope_Labor_Rates!$I$6:$I$46,V2222-5),0)</f>
        <v>0</v>
      </c>
      <c r="AJ2222" s="181">
        <f>IF(V2222&gt;0,AI2222*INDEX(Scope_Labor_Rates!$H$6:$H$46,V2222-5)*AA2222,0)</f>
        <v>0</v>
      </c>
      <c r="AK2222" s="178">
        <f>IF(V2222&gt;0,P2222*INDEX(Scope_Labor_Rates!$K$6:$K$46,V2222-5),0)</f>
        <v>0</v>
      </c>
      <c r="AL2222" s="181">
        <f>IF(V2222&gt;0,AK2222*INDEX(Scope_Labor_Rates!$J$6:$J$46,V2222-5)*AA2222,0)</f>
        <v>0</v>
      </c>
      <c r="AM2222" s="178">
        <f>IF(V2222&gt;0,P2222*INDEX(Scope_Labor_Rates!$M$6:$M$46,V2222-5),0)</f>
        <v>0</v>
      </c>
      <c r="AN2222" s="178">
        <f>IF(V2222&gt;0,AM2222*INDEX(Scope_Labor_Rates!$L$6:$L$46,V2222-5)*AA2222,0)</f>
        <v>0</v>
      </c>
      <c r="AO2222" s="178">
        <f>IF(V2222&gt;0,P2222*INDEX(Scope_Labor_Rates!$O$6:$O$46,V2222-5)*AA2222,0)</f>
        <v>0</v>
      </c>
      <c r="AP2222" s="181">
        <f>IF(V2222&gt;0,P2222*INDEX(Scope_Labor_Rates!$Q$6:$Q$46,V2222-5)*AA2222,0)</f>
        <v>0</v>
      </c>
      <c r="AQ2222" s="178">
        <f t="shared" si="310"/>
        <v>0</v>
      </c>
      <c r="AR2222" s="178">
        <f t="shared" si="311"/>
        <v>0</v>
      </c>
      <c r="AS2222" s="178">
        <f t="shared" si="312"/>
        <v>0</v>
      </c>
      <c r="AT2222" s="178">
        <f t="shared" si="313"/>
        <v>0</v>
      </c>
      <c r="AU2222">
        <f t="shared" si="314"/>
        <v>0</v>
      </c>
    </row>
    <row r="2223" spans="1:47">
      <c r="A2223" t="str">
        <f>IF(All_Tasks!A2223="","",All_Tasks!A2223)</f>
        <v/>
      </c>
      <c r="B2223" t="str">
        <f>IF(All_Tasks!B2223="","",All_Tasks!B2223)</f>
        <v/>
      </c>
      <c r="C2223" t="str">
        <f>IF(All_Tasks!C2223="","",All_Tasks!C2223)</f>
        <v/>
      </c>
      <c r="D2223" t="str">
        <f>IF(All_Tasks!D2223="","",All_Tasks!D2223)</f>
        <v/>
      </c>
      <c r="E2223" t="str">
        <f>IF(All_Tasks!V2223&lt;&gt;"",All_Tasks!V2223,IF(All_Tasks!E2223&lt;&gt;"",All_Tasks!E2223,""))</f>
        <v/>
      </c>
      <c r="F2223" t="str">
        <f>IF(All_Tasks!F2223="","",All_Tasks!F2223)</f>
        <v/>
      </c>
      <c r="G2223" t="str">
        <f>IF(All_Tasks!G2223="","",All_Tasks!G2223)</f>
        <v/>
      </c>
      <c r="H2223" s="231" t="str">
        <f>IF(All_Tasks!H2223="","",All_Tasks!H2223)</f>
        <v/>
      </c>
      <c r="I2223" t="str">
        <f>IF(All_Tasks!I2223="","",All_Tasks!I2223)</f>
        <v/>
      </c>
      <c r="J2223" t="str">
        <f>IF(All_Tasks!J2223="","",All_Tasks!J2223)</f>
        <v/>
      </c>
      <c r="K2223" t="str">
        <f>IF(All_Tasks!K2223="","",All_Tasks!K2223)</f>
        <v/>
      </c>
      <c r="L2223" s="231" t="str">
        <f>IF(All_Tasks!L2223="","",All_Tasks!L2223)</f>
        <v/>
      </c>
      <c r="M2223" t="str">
        <f>IF(All_Tasks!M2223="","",All_Tasks!M2223)</f>
        <v/>
      </c>
      <c r="N2223" t="str">
        <f>IF(All_Tasks!N2223="","",All_Tasks!N2223)</f>
        <v/>
      </c>
      <c r="O2223" t="str">
        <f>IF(All_Tasks!O2223="","",All_Tasks!O2223)</f>
        <v/>
      </c>
      <c r="P2223" s="181">
        <f>IF(All_Tasks!P2223="",0,All_Tasks!P2223)</f>
        <v>0</v>
      </c>
      <c r="Q2223" s="181">
        <f>IF(All_Tasks!Q2223="",0,All_Tasks!Q2223)</f>
        <v>0</v>
      </c>
      <c r="R2223" s="181">
        <f>IF(All_Tasks!R2223="",0,All_Tasks!R2223)</f>
        <v>0</v>
      </c>
      <c r="S2223" s="181" t="str">
        <f>IF(All_Tasks!S2223="","",All_Tasks!S2223)</f>
        <v/>
      </c>
      <c r="T2223" t="str">
        <f>IF(All_Tasks!T2223="","",All_Tasks!T2223)</f>
        <v/>
      </c>
      <c r="U2223" t="str">
        <f>IF(All_Tasks!U2223="","",All_Tasks!U2223)</f>
        <v/>
      </c>
      <c r="V2223">
        <f>IF(A2223="",0,IFERROR(MATCH(A2223,Scope_Labor_Rates!$A$6:$A$46,0)+5,0))</f>
        <v>0</v>
      </c>
      <c r="W2223" s="178">
        <f>IF(V2223&gt;0,INDEX(Scope_Labor_Rates!$C$6:$C$46,V2223-5),0)</f>
        <v>0</v>
      </c>
      <c r="X2223" s="178">
        <f>IF(V2223&gt;0,INDEX(Scope_Labor_Rates!$C$6:$C$46,V2223-5),0)</f>
        <v>0</v>
      </c>
      <c r="Y2223" s="180">
        <f>IF(V2223&gt;0,INDEX(Scope_Labor_Rates!$S$6:$S$46,V2223-5),0)</f>
        <v>0</v>
      </c>
      <c r="Z2223" s="180">
        <f>IF(V2223&gt;0,INDEX(Scope_Labor_Rates!$R$6:$R$46,V2223-5),1)</f>
        <v>1</v>
      </c>
      <c r="AA2223" s="231">
        <f t="shared" si="306"/>
        <v>0</v>
      </c>
      <c r="AB2223" t="str">
        <f t="shared" si="307"/>
        <v/>
      </c>
      <c r="AC2223" s="178" t="str">
        <f t="shared" si="308"/>
        <v/>
      </c>
      <c r="AD2223" s="181">
        <f t="shared" si="309"/>
        <v>0</v>
      </c>
      <c r="AE2223" s="178">
        <f>IF(V2223&gt;0,P2223*INDEX(Scope_Labor_Rates!$E$6:$E$46,V2223-5),0)</f>
        <v>0</v>
      </c>
      <c r="AF2223" s="181">
        <f>IF(V2223&gt;0,AE2223*INDEX(Scope_Labor_Rates!$D$6:$D$46,V2223-5)*AA2223,0)</f>
        <v>0</v>
      </c>
      <c r="AG2223" s="178">
        <f>IF(V2223&gt;0,P2223*INDEX(Scope_Labor_Rates!$G$6:$G$46,V2223-5),0)</f>
        <v>0</v>
      </c>
      <c r="AH2223" s="181">
        <f>IF(V2223&gt;0,AG2223*INDEX(Scope_Labor_Rates!$F$6:$F$46,V2223-5)*AA2223,0)</f>
        <v>0</v>
      </c>
      <c r="AI2223" s="178">
        <f>IF(V2223&gt;0,P2223*INDEX(Scope_Labor_Rates!$I$6:$I$46,V2223-5),0)</f>
        <v>0</v>
      </c>
      <c r="AJ2223" s="181">
        <f>IF(V2223&gt;0,AI2223*INDEX(Scope_Labor_Rates!$H$6:$H$46,V2223-5)*AA2223,0)</f>
        <v>0</v>
      </c>
      <c r="AK2223" s="178">
        <f>IF(V2223&gt;0,P2223*INDEX(Scope_Labor_Rates!$K$6:$K$46,V2223-5),0)</f>
        <v>0</v>
      </c>
      <c r="AL2223" s="181">
        <f>IF(V2223&gt;0,AK2223*INDEX(Scope_Labor_Rates!$J$6:$J$46,V2223-5)*AA2223,0)</f>
        <v>0</v>
      </c>
      <c r="AM2223" s="178">
        <f>IF(V2223&gt;0,P2223*INDEX(Scope_Labor_Rates!$M$6:$M$46,V2223-5),0)</f>
        <v>0</v>
      </c>
      <c r="AN2223" s="178">
        <f>IF(V2223&gt;0,AM2223*INDEX(Scope_Labor_Rates!$L$6:$L$46,V2223-5)*AA2223,0)</f>
        <v>0</v>
      </c>
      <c r="AO2223" s="178">
        <f>IF(V2223&gt;0,P2223*INDEX(Scope_Labor_Rates!$O$6:$O$46,V2223-5)*AA2223,0)</f>
        <v>0</v>
      </c>
      <c r="AP2223" s="181">
        <f>IF(V2223&gt;0,P2223*INDEX(Scope_Labor_Rates!$Q$6:$Q$46,V2223-5)*AA2223,0)</f>
        <v>0</v>
      </c>
      <c r="AQ2223" s="178">
        <f t="shared" si="310"/>
        <v>0</v>
      </c>
      <c r="AR2223" s="178">
        <f t="shared" si="311"/>
        <v>0</v>
      </c>
      <c r="AS2223" s="178">
        <f t="shared" si="312"/>
        <v>0</v>
      </c>
      <c r="AT2223" s="178">
        <f t="shared" si="313"/>
        <v>0</v>
      </c>
      <c r="AU2223">
        <f t="shared" si="314"/>
        <v>0</v>
      </c>
    </row>
    <row r="2224" spans="1:47">
      <c r="A2224" t="str">
        <f>IF(All_Tasks!A2224="","",All_Tasks!A2224)</f>
        <v/>
      </c>
      <c r="B2224" t="str">
        <f>IF(All_Tasks!B2224="","",All_Tasks!B2224)</f>
        <v/>
      </c>
      <c r="C2224" t="str">
        <f>IF(All_Tasks!C2224="","",All_Tasks!C2224)</f>
        <v/>
      </c>
      <c r="D2224" t="str">
        <f>IF(All_Tasks!D2224="","",All_Tasks!D2224)</f>
        <v/>
      </c>
      <c r="E2224" t="str">
        <f>IF(All_Tasks!V2224&lt;&gt;"",All_Tasks!V2224,IF(All_Tasks!E2224&lt;&gt;"",All_Tasks!E2224,""))</f>
        <v/>
      </c>
      <c r="F2224" t="str">
        <f>IF(All_Tasks!F2224="","",All_Tasks!F2224)</f>
        <v/>
      </c>
      <c r="G2224" t="str">
        <f>IF(All_Tasks!G2224="","",All_Tasks!G2224)</f>
        <v/>
      </c>
      <c r="H2224" s="231" t="str">
        <f>IF(All_Tasks!H2224="","",All_Tasks!H2224)</f>
        <v/>
      </c>
      <c r="I2224" t="str">
        <f>IF(All_Tasks!I2224="","",All_Tasks!I2224)</f>
        <v/>
      </c>
      <c r="J2224" t="str">
        <f>IF(All_Tasks!J2224="","",All_Tasks!J2224)</f>
        <v/>
      </c>
      <c r="K2224" t="str">
        <f>IF(All_Tasks!K2224="","",All_Tasks!K2224)</f>
        <v/>
      </c>
      <c r="L2224" s="231" t="str">
        <f>IF(All_Tasks!L2224="","",All_Tasks!L2224)</f>
        <v/>
      </c>
      <c r="M2224" t="str">
        <f>IF(All_Tasks!M2224="","",All_Tasks!M2224)</f>
        <v/>
      </c>
      <c r="N2224" t="str">
        <f>IF(All_Tasks!N2224="","",All_Tasks!N2224)</f>
        <v/>
      </c>
      <c r="O2224" t="str">
        <f>IF(All_Tasks!O2224="","",All_Tasks!O2224)</f>
        <v/>
      </c>
      <c r="P2224" s="181">
        <f>IF(All_Tasks!P2224="",0,All_Tasks!P2224)</f>
        <v>0</v>
      </c>
      <c r="Q2224" s="181">
        <f>IF(All_Tasks!Q2224="",0,All_Tasks!Q2224)</f>
        <v>0</v>
      </c>
      <c r="R2224" s="181">
        <f>IF(All_Tasks!R2224="",0,All_Tasks!R2224)</f>
        <v>0</v>
      </c>
      <c r="S2224" s="181" t="str">
        <f>IF(All_Tasks!S2224="","",All_Tasks!S2224)</f>
        <v/>
      </c>
      <c r="T2224" t="str">
        <f>IF(All_Tasks!T2224="","",All_Tasks!T2224)</f>
        <v/>
      </c>
      <c r="U2224" t="str">
        <f>IF(All_Tasks!U2224="","",All_Tasks!U2224)</f>
        <v/>
      </c>
      <c r="V2224">
        <f>IF(A2224="",0,IFERROR(MATCH(A2224,Scope_Labor_Rates!$A$6:$A$46,0)+5,0))</f>
        <v>0</v>
      </c>
      <c r="W2224" s="178">
        <f>IF(V2224&gt;0,INDEX(Scope_Labor_Rates!$C$6:$C$46,V2224-5),0)</f>
        <v>0</v>
      </c>
      <c r="X2224" s="178">
        <f>IF(V2224&gt;0,INDEX(Scope_Labor_Rates!$C$6:$C$46,V2224-5),0)</f>
        <v>0</v>
      </c>
      <c r="Y2224" s="180">
        <f>IF(V2224&gt;0,INDEX(Scope_Labor_Rates!$S$6:$S$46,V2224-5),0)</f>
        <v>0</v>
      </c>
      <c r="Z2224" s="180">
        <f>IF(V2224&gt;0,INDEX(Scope_Labor_Rates!$R$6:$R$46,V2224-5),1)</f>
        <v>1</v>
      </c>
      <c r="AA2224" s="231">
        <f t="shared" si="306"/>
        <v>0</v>
      </c>
      <c r="AB2224" t="str">
        <f t="shared" si="307"/>
        <v/>
      </c>
      <c r="AC2224" s="178" t="str">
        <f t="shared" si="308"/>
        <v/>
      </c>
      <c r="AD2224" s="181">
        <f t="shared" si="309"/>
        <v>0</v>
      </c>
      <c r="AE2224" s="178">
        <f>IF(V2224&gt;0,P2224*INDEX(Scope_Labor_Rates!$E$6:$E$46,V2224-5),0)</f>
        <v>0</v>
      </c>
      <c r="AF2224" s="181">
        <f>IF(V2224&gt;0,AE2224*INDEX(Scope_Labor_Rates!$D$6:$D$46,V2224-5)*AA2224,0)</f>
        <v>0</v>
      </c>
      <c r="AG2224" s="178">
        <f>IF(V2224&gt;0,P2224*INDEX(Scope_Labor_Rates!$G$6:$G$46,V2224-5),0)</f>
        <v>0</v>
      </c>
      <c r="AH2224" s="181">
        <f>IF(V2224&gt;0,AG2224*INDEX(Scope_Labor_Rates!$F$6:$F$46,V2224-5)*AA2224,0)</f>
        <v>0</v>
      </c>
      <c r="AI2224" s="178">
        <f>IF(V2224&gt;0,P2224*INDEX(Scope_Labor_Rates!$I$6:$I$46,V2224-5),0)</f>
        <v>0</v>
      </c>
      <c r="AJ2224" s="181">
        <f>IF(V2224&gt;0,AI2224*INDEX(Scope_Labor_Rates!$H$6:$H$46,V2224-5)*AA2224,0)</f>
        <v>0</v>
      </c>
      <c r="AK2224" s="178">
        <f>IF(V2224&gt;0,P2224*INDEX(Scope_Labor_Rates!$K$6:$K$46,V2224-5),0)</f>
        <v>0</v>
      </c>
      <c r="AL2224" s="181">
        <f>IF(V2224&gt;0,AK2224*INDEX(Scope_Labor_Rates!$J$6:$J$46,V2224-5)*AA2224,0)</f>
        <v>0</v>
      </c>
      <c r="AM2224" s="178">
        <f>IF(V2224&gt;0,P2224*INDEX(Scope_Labor_Rates!$M$6:$M$46,V2224-5),0)</f>
        <v>0</v>
      </c>
      <c r="AN2224" s="178">
        <f>IF(V2224&gt;0,AM2224*INDEX(Scope_Labor_Rates!$L$6:$L$46,V2224-5)*AA2224,0)</f>
        <v>0</v>
      </c>
      <c r="AO2224" s="178">
        <f>IF(V2224&gt;0,P2224*INDEX(Scope_Labor_Rates!$O$6:$O$46,V2224-5)*AA2224,0)</f>
        <v>0</v>
      </c>
      <c r="AP2224" s="181">
        <f>IF(V2224&gt;0,P2224*INDEX(Scope_Labor_Rates!$Q$6:$Q$46,V2224-5)*AA2224,0)</f>
        <v>0</v>
      </c>
      <c r="AQ2224" s="178">
        <f t="shared" si="310"/>
        <v>0</v>
      </c>
      <c r="AR2224" s="178">
        <f t="shared" si="311"/>
        <v>0</v>
      </c>
      <c r="AS2224" s="178">
        <f t="shared" si="312"/>
        <v>0</v>
      </c>
      <c r="AT2224" s="178">
        <f t="shared" si="313"/>
        <v>0</v>
      </c>
      <c r="AU2224">
        <f t="shared" si="314"/>
        <v>0</v>
      </c>
    </row>
    <row r="2225" spans="1:47">
      <c r="A2225" t="str">
        <f>IF(All_Tasks!A2225="","",All_Tasks!A2225)</f>
        <v/>
      </c>
      <c r="B2225" t="str">
        <f>IF(All_Tasks!B2225="","",All_Tasks!B2225)</f>
        <v/>
      </c>
      <c r="C2225" t="str">
        <f>IF(All_Tasks!C2225="","",All_Tasks!C2225)</f>
        <v/>
      </c>
      <c r="D2225" t="str">
        <f>IF(All_Tasks!D2225="","",All_Tasks!D2225)</f>
        <v/>
      </c>
      <c r="E2225" t="str">
        <f>IF(All_Tasks!V2225&lt;&gt;"",All_Tasks!V2225,IF(All_Tasks!E2225&lt;&gt;"",All_Tasks!E2225,""))</f>
        <v/>
      </c>
      <c r="F2225" t="str">
        <f>IF(All_Tasks!F2225="","",All_Tasks!F2225)</f>
        <v/>
      </c>
      <c r="G2225" t="str">
        <f>IF(All_Tasks!G2225="","",All_Tasks!G2225)</f>
        <v/>
      </c>
      <c r="H2225" s="231" t="str">
        <f>IF(All_Tasks!H2225="","",All_Tasks!H2225)</f>
        <v/>
      </c>
      <c r="I2225" t="str">
        <f>IF(All_Tasks!I2225="","",All_Tasks!I2225)</f>
        <v/>
      </c>
      <c r="J2225" t="str">
        <f>IF(All_Tasks!J2225="","",All_Tasks!J2225)</f>
        <v/>
      </c>
      <c r="K2225" t="str">
        <f>IF(All_Tasks!K2225="","",All_Tasks!K2225)</f>
        <v/>
      </c>
      <c r="L2225" s="231" t="str">
        <f>IF(All_Tasks!L2225="","",All_Tasks!L2225)</f>
        <v/>
      </c>
      <c r="M2225" t="str">
        <f>IF(All_Tasks!M2225="","",All_Tasks!M2225)</f>
        <v/>
      </c>
      <c r="N2225" t="str">
        <f>IF(All_Tasks!N2225="","",All_Tasks!N2225)</f>
        <v/>
      </c>
      <c r="O2225" t="str">
        <f>IF(All_Tasks!O2225="","",All_Tasks!O2225)</f>
        <v/>
      </c>
      <c r="P2225" s="181">
        <f>IF(All_Tasks!P2225="",0,All_Tasks!P2225)</f>
        <v>0</v>
      </c>
      <c r="Q2225" s="181">
        <f>IF(All_Tasks!Q2225="",0,All_Tasks!Q2225)</f>
        <v>0</v>
      </c>
      <c r="R2225" s="181">
        <f>IF(All_Tasks!R2225="",0,All_Tasks!R2225)</f>
        <v>0</v>
      </c>
      <c r="S2225" s="181" t="str">
        <f>IF(All_Tasks!S2225="","",All_Tasks!S2225)</f>
        <v/>
      </c>
      <c r="T2225" t="str">
        <f>IF(All_Tasks!T2225="","",All_Tasks!T2225)</f>
        <v/>
      </c>
      <c r="U2225" t="str">
        <f>IF(All_Tasks!U2225="","",All_Tasks!U2225)</f>
        <v/>
      </c>
      <c r="V2225">
        <f>IF(A2225="",0,IFERROR(MATCH(A2225,Scope_Labor_Rates!$A$6:$A$46,0)+5,0))</f>
        <v>0</v>
      </c>
      <c r="W2225" s="178">
        <f>IF(V2225&gt;0,INDEX(Scope_Labor_Rates!$C$6:$C$46,V2225-5),0)</f>
        <v>0</v>
      </c>
      <c r="X2225" s="178">
        <f>IF(V2225&gt;0,INDEX(Scope_Labor_Rates!$C$6:$C$46,V2225-5),0)</f>
        <v>0</v>
      </c>
      <c r="Y2225" s="180">
        <f>IF(V2225&gt;0,INDEX(Scope_Labor_Rates!$S$6:$S$46,V2225-5),0)</f>
        <v>0</v>
      </c>
      <c r="Z2225" s="180">
        <f>IF(V2225&gt;0,INDEX(Scope_Labor_Rates!$R$6:$R$46,V2225-5),1)</f>
        <v>1</v>
      </c>
      <c r="AA2225" s="231">
        <f t="shared" si="306"/>
        <v>0</v>
      </c>
      <c r="AB2225" t="str">
        <f t="shared" si="307"/>
        <v/>
      </c>
      <c r="AC2225" s="178" t="str">
        <f t="shared" si="308"/>
        <v/>
      </c>
      <c r="AD2225" s="181">
        <f t="shared" si="309"/>
        <v>0</v>
      </c>
      <c r="AE2225" s="178">
        <f>IF(V2225&gt;0,P2225*INDEX(Scope_Labor_Rates!$E$6:$E$46,V2225-5),0)</f>
        <v>0</v>
      </c>
      <c r="AF2225" s="181">
        <f>IF(V2225&gt;0,AE2225*INDEX(Scope_Labor_Rates!$D$6:$D$46,V2225-5)*AA2225,0)</f>
        <v>0</v>
      </c>
      <c r="AG2225" s="178">
        <f>IF(V2225&gt;0,P2225*INDEX(Scope_Labor_Rates!$G$6:$G$46,V2225-5),0)</f>
        <v>0</v>
      </c>
      <c r="AH2225" s="181">
        <f>IF(V2225&gt;0,AG2225*INDEX(Scope_Labor_Rates!$F$6:$F$46,V2225-5)*AA2225,0)</f>
        <v>0</v>
      </c>
      <c r="AI2225" s="178">
        <f>IF(V2225&gt;0,P2225*INDEX(Scope_Labor_Rates!$I$6:$I$46,V2225-5),0)</f>
        <v>0</v>
      </c>
      <c r="AJ2225" s="181">
        <f>IF(V2225&gt;0,AI2225*INDEX(Scope_Labor_Rates!$H$6:$H$46,V2225-5)*AA2225,0)</f>
        <v>0</v>
      </c>
      <c r="AK2225" s="178">
        <f>IF(V2225&gt;0,P2225*INDEX(Scope_Labor_Rates!$K$6:$K$46,V2225-5),0)</f>
        <v>0</v>
      </c>
      <c r="AL2225" s="181">
        <f>IF(V2225&gt;0,AK2225*INDEX(Scope_Labor_Rates!$J$6:$J$46,V2225-5)*AA2225,0)</f>
        <v>0</v>
      </c>
      <c r="AM2225" s="178">
        <f>IF(V2225&gt;0,P2225*INDEX(Scope_Labor_Rates!$M$6:$M$46,V2225-5),0)</f>
        <v>0</v>
      </c>
      <c r="AN2225" s="178">
        <f>IF(V2225&gt;0,AM2225*INDEX(Scope_Labor_Rates!$L$6:$L$46,V2225-5)*AA2225,0)</f>
        <v>0</v>
      </c>
      <c r="AO2225" s="178">
        <f>IF(V2225&gt;0,P2225*INDEX(Scope_Labor_Rates!$O$6:$O$46,V2225-5)*AA2225,0)</f>
        <v>0</v>
      </c>
      <c r="AP2225" s="181">
        <f>IF(V2225&gt;0,P2225*INDEX(Scope_Labor_Rates!$Q$6:$Q$46,V2225-5)*AA2225,0)</f>
        <v>0</v>
      </c>
      <c r="AQ2225" s="178">
        <f t="shared" si="310"/>
        <v>0</v>
      </c>
      <c r="AR2225" s="178">
        <f t="shared" si="311"/>
        <v>0</v>
      </c>
      <c r="AS2225" s="178">
        <f t="shared" si="312"/>
        <v>0</v>
      </c>
      <c r="AT2225" s="178">
        <f t="shared" si="313"/>
        <v>0</v>
      </c>
      <c r="AU2225">
        <f t="shared" si="314"/>
        <v>0</v>
      </c>
    </row>
    <row r="2226" spans="1:47">
      <c r="A2226" t="str">
        <f>IF(All_Tasks!A2226="","",All_Tasks!A2226)</f>
        <v/>
      </c>
      <c r="B2226" t="str">
        <f>IF(All_Tasks!B2226="","",All_Tasks!B2226)</f>
        <v/>
      </c>
      <c r="C2226" t="str">
        <f>IF(All_Tasks!C2226="","",All_Tasks!C2226)</f>
        <v/>
      </c>
      <c r="D2226" t="str">
        <f>IF(All_Tasks!D2226="","",All_Tasks!D2226)</f>
        <v/>
      </c>
      <c r="E2226" t="str">
        <f>IF(All_Tasks!V2226&lt;&gt;"",All_Tasks!V2226,IF(All_Tasks!E2226&lt;&gt;"",All_Tasks!E2226,""))</f>
        <v/>
      </c>
      <c r="F2226" t="str">
        <f>IF(All_Tasks!F2226="","",All_Tasks!F2226)</f>
        <v/>
      </c>
      <c r="G2226" t="str">
        <f>IF(All_Tasks!G2226="","",All_Tasks!G2226)</f>
        <v/>
      </c>
      <c r="H2226" s="231" t="str">
        <f>IF(All_Tasks!H2226="","",All_Tasks!H2226)</f>
        <v/>
      </c>
      <c r="I2226" t="str">
        <f>IF(All_Tasks!I2226="","",All_Tasks!I2226)</f>
        <v/>
      </c>
      <c r="J2226" t="str">
        <f>IF(All_Tasks!J2226="","",All_Tasks!J2226)</f>
        <v/>
      </c>
      <c r="K2226" t="str">
        <f>IF(All_Tasks!K2226="","",All_Tasks!K2226)</f>
        <v/>
      </c>
      <c r="L2226" s="231" t="str">
        <f>IF(All_Tasks!L2226="","",All_Tasks!L2226)</f>
        <v/>
      </c>
      <c r="M2226" t="str">
        <f>IF(All_Tasks!M2226="","",All_Tasks!M2226)</f>
        <v/>
      </c>
      <c r="N2226" t="str">
        <f>IF(All_Tasks!N2226="","",All_Tasks!N2226)</f>
        <v/>
      </c>
      <c r="O2226" t="str">
        <f>IF(All_Tasks!O2226="","",All_Tasks!O2226)</f>
        <v/>
      </c>
      <c r="P2226" s="181">
        <f>IF(All_Tasks!P2226="",0,All_Tasks!P2226)</f>
        <v>0</v>
      </c>
      <c r="Q2226" s="181">
        <f>IF(All_Tasks!Q2226="",0,All_Tasks!Q2226)</f>
        <v>0</v>
      </c>
      <c r="R2226" s="181">
        <f>IF(All_Tasks!R2226="",0,All_Tasks!R2226)</f>
        <v>0</v>
      </c>
      <c r="S2226" s="181" t="str">
        <f>IF(All_Tasks!S2226="","",All_Tasks!S2226)</f>
        <v/>
      </c>
      <c r="T2226" t="str">
        <f>IF(All_Tasks!T2226="","",All_Tasks!T2226)</f>
        <v/>
      </c>
      <c r="U2226" t="str">
        <f>IF(All_Tasks!U2226="","",All_Tasks!U2226)</f>
        <v/>
      </c>
      <c r="V2226">
        <f>IF(A2226="",0,IFERROR(MATCH(A2226,Scope_Labor_Rates!$A$6:$A$46,0)+5,0))</f>
        <v>0</v>
      </c>
      <c r="W2226" s="178">
        <f>IF(V2226&gt;0,INDEX(Scope_Labor_Rates!$C$6:$C$46,V2226-5),0)</f>
        <v>0</v>
      </c>
      <c r="X2226" s="178">
        <f>IF(V2226&gt;0,INDEX(Scope_Labor_Rates!$C$6:$C$46,V2226-5),0)</f>
        <v>0</v>
      </c>
      <c r="Y2226" s="180">
        <f>IF(V2226&gt;0,INDEX(Scope_Labor_Rates!$S$6:$S$46,V2226-5),0)</f>
        <v>0</v>
      </c>
      <c r="Z2226" s="180">
        <f>IF(V2226&gt;0,INDEX(Scope_Labor_Rates!$R$6:$R$46,V2226-5),1)</f>
        <v>1</v>
      </c>
      <c r="AA2226" s="231">
        <f t="shared" si="306"/>
        <v>0</v>
      </c>
      <c r="AB2226" t="str">
        <f t="shared" si="307"/>
        <v/>
      </c>
      <c r="AC2226" s="178" t="str">
        <f t="shared" si="308"/>
        <v/>
      </c>
      <c r="AD2226" s="181">
        <f t="shared" si="309"/>
        <v>0</v>
      </c>
      <c r="AE2226" s="178">
        <f>IF(V2226&gt;0,P2226*INDEX(Scope_Labor_Rates!$E$6:$E$46,V2226-5),0)</f>
        <v>0</v>
      </c>
      <c r="AF2226" s="181">
        <f>IF(V2226&gt;0,AE2226*INDEX(Scope_Labor_Rates!$D$6:$D$46,V2226-5)*AA2226,0)</f>
        <v>0</v>
      </c>
      <c r="AG2226" s="178">
        <f>IF(V2226&gt;0,P2226*INDEX(Scope_Labor_Rates!$G$6:$G$46,V2226-5),0)</f>
        <v>0</v>
      </c>
      <c r="AH2226" s="181">
        <f>IF(V2226&gt;0,AG2226*INDEX(Scope_Labor_Rates!$F$6:$F$46,V2226-5)*AA2226,0)</f>
        <v>0</v>
      </c>
      <c r="AI2226" s="178">
        <f>IF(V2226&gt;0,P2226*INDEX(Scope_Labor_Rates!$I$6:$I$46,V2226-5),0)</f>
        <v>0</v>
      </c>
      <c r="AJ2226" s="181">
        <f>IF(V2226&gt;0,AI2226*INDEX(Scope_Labor_Rates!$H$6:$H$46,V2226-5)*AA2226,0)</f>
        <v>0</v>
      </c>
      <c r="AK2226" s="178">
        <f>IF(V2226&gt;0,P2226*INDEX(Scope_Labor_Rates!$K$6:$K$46,V2226-5),0)</f>
        <v>0</v>
      </c>
      <c r="AL2226" s="181">
        <f>IF(V2226&gt;0,AK2226*INDEX(Scope_Labor_Rates!$J$6:$J$46,V2226-5)*AA2226,0)</f>
        <v>0</v>
      </c>
      <c r="AM2226" s="178">
        <f>IF(V2226&gt;0,P2226*INDEX(Scope_Labor_Rates!$M$6:$M$46,V2226-5),0)</f>
        <v>0</v>
      </c>
      <c r="AN2226" s="178">
        <f>IF(V2226&gt;0,AM2226*INDEX(Scope_Labor_Rates!$L$6:$L$46,V2226-5)*AA2226,0)</f>
        <v>0</v>
      </c>
      <c r="AO2226" s="178">
        <f>IF(V2226&gt;0,P2226*INDEX(Scope_Labor_Rates!$O$6:$O$46,V2226-5)*AA2226,0)</f>
        <v>0</v>
      </c>
      <c r="AP2226" s="181">
        <f>IF(V2226&gt;0,P2226*INDEX(Scope_Labor_Rates!$Q$6:$Q$46,V2226-5)*AA2226,0)</f>
        <v>0</v>
      </c>
      <c r="AQ2226" s="178">
        <f t="shared" si="310"/>
        <v>0</v>
      </c>
      <c r="AR2226" s="178">
        <f t="shared" si="311"/>
        <v>0</v>
      </c>
      <c r="AS2226" s="178">
        <f t="shared" si="312"/>
        <v>0</v>
      </c>
      <c r="AT2226" s="178">
        <f t="shared" si="313"/>
        <v>0</v>
      </c>
      <c r="AU2226">
        <f t="shared" si="314"/>
        <v>0</v>
      </c>
    </row>
    <row r="2227" spans="1:47">
      <c r="A2227" t="str">
        <f>IF(All_Tasks!A2227="","",All_Tasks!A2227)</f>
        <v/>
      </c>
      <c r="B2227" t="str">
        <f>IF(All_Tasks!B2227="","",All_Tasks!B2227)</f>
        <v/>
      </c>
      <c r="C2227" t="str">
        <f>IF(All_Tasks!C2227="","",All_Tasks!C2227)</f>
        <v/>
      </c>
      <c r="D2227" t="str">
        <f>IF(All_Tasks!D2227="","",All_Tasks!D2227)</f>
        <v/>
      </c>
      <c r="E2227" t="str">
        <f>IF(All_Tasks!V2227&lt;&gt;"",All_Tasks!V2227,IF(All_Tasks!E2227&lt;&gt;"",All_Tasks!E2227,""))</f>
        <v/>
      </c>
      <c r="F2227" t="str">
        <f>IF(All_Tasks!F2227="","",All_Tasks!F2227)</f>
        <v/>
      </c>
      <c r="G2227" t="str">
        <f>IF(All_Tasks!G2227="","",All_Tasks!G2227)</f>
        <v/>
      </c>
      <c r="H2227" s="231" t="str">
        <f>IF(All_Tasks!H2227="","",All_Tasks!H2227)</f>
        <v/>
      </c>
      <c r="I2227" t="str">
        <f>IF(All_Tasks!I2227="","",All_Tasks!I2227)</f>
        <v/>
      </c>
      <c r="J2227" t="str">
        <f>IF(All_Tasks!J2227="","",All_Tasks!J2227)</f>
        <v/>
      </c>
      <c r="K2227" t="str">
        <f>IF(All_Tasks!K2227="","",All_Tasks!K2227)</f>
        <v/>
      </c>
      <c r="L2227" s="231" t="str">
        <f>IF(All_Tasks!L2227="","",All_Tasks!L2227)</f>
        <v/>
      </c>
      <c r="M2227" t="str">
        <f>IF(All_Tasks!M2227="","",All_Tasks!M2227)</f>
        <v/>
      </c>
      <c r="N2227" t="str">
        <f>IF(All_Tasks!N2227="","",All_Tasks!N2227)</f>
        <v/>
      </c>
      <c r="O2227" t="str">
        <f>IF(All_Tasks!O2227="","",All_Tasks!O2227)</f>
        <v/>
      </c>
      <c r="P2227" s="181">
        <f>IF(All_Tasks!P2227="",0,All_Tasks!P2227)</f>
        <v>0</v>
      </c>
      <c r="Q2227" s="181">
        <f>IF(All_Tasks!Q2227="",0,All_Tasks!Q2227)</f>
        <v>0</v>
      </c>
      <c r="R2227" s="181">
        <f>IF(All_Tasks!R2227="",0,All_Tasks!R2227)</f>
        <v>0</v>
      </c>
      <c r="S2227" s="181" t="str">
        <f>IF(All_Tasks!S2227="","",All_Tasks!S2227)</f>
        <v/>
      </c>
      <c r="T2227" t="str">
        <f>IF(All_Tasks!T2227="","",All_Tasks!T2227)</f>
        <v/>
      </c>
      <c r="U2227" t="str">
        <f>IF(All_Tasks!U2227="","",All_Tasks!U2227)</f>
        <v/>
      </c>
      <c r="V2227">
        <f>IF(A2227="",0,IFERROR(MATCH(A2227,Scope_Labor_Rates!$A$6:$A$46,0)+5,0))</f>
        <v>0</v>
      </c>
      <c r="W2227" s="178">
        <f>IF(V2227&gt;0,INDEX(Scope_Labor_Rates!$C$6:$C$46,V2227-5),0)</f>
        <v>0</v>
      </c>
      <c r="X2227" s="178">
        <f>IF(V2227&gt;0,INDEX(Scope_Labor_Rates!$C$6:$C$46,V2227-5),0)</f>
        <v>0</v>
      </c>
      <c r="Y2227" s="180">
        <f>IF(V2227&gt;0,INDEX(Scope_Labor_Rates!$S$6:$S$46,V2227-5),0)</f>
        <v>0</v>
      </c>
      <c r="Z2227" s="180">
        <f>IF(V2227&gt;0,INDEX(Scope_Labor_Rates!$R$6:$R$46,V2227-5),1)</f>
        <v>1</v>
      </c>
      <c r="AA2227" s="231">
        <f t="shared" si="306"/>
        <v>0</v>
      </c>
      <c r="AB2227" t="str">
        <f t="shared" si="307"/>
        <v/>
      </c>
      <c r="AC2227" s="178" t="str">
        <f t="shared" si="308"/>
        <v/>
      </c>
      <c r="AD2227" s="181">
        <f t="shared" si="309"/>
        <v>0</v>
      </c>
      <c r="AE2227" s="178">
        <f>IF(V2227&gt;0,P2227*INDEX(Scope_Labor_Rates!$E$6:$E$46,V2227-5),0)</f>
        <v>0</v>
      </c>
      <c r="AF2227" s="181">
        <f>IF(V2227&gt;0,AE2227*INDEX(Scope_Labor_Rates!$D$6:$D$46,V2227-5)*AA2227,0)</f>
        <v>0</v>
      </c>
      <c r="AG2227" s="178">
        <f>IF(V2227&gt;0,P2227*INDEX(Scope_Labor_Rates!$G$6:$G$46,V2227-5),0)</f>
        <v>0</v>
      </c>
      <c r="AH2227" s="181">
        <f>IF(V2227&gt;0,AG2227*INDEX(Scope_Labor_Rates!$F$6:$F$46,V2227-5)*AA2227,0)</f>
        <v>0</v>
      </c>
      <c r="AI2227" s="178">
        <f>IF(V2227&gt;0,P2227*INDEX(Scope_Labor_Rates!$I$6:$I$46,V2227-5),0)</f>
        <v>0</v>
      </c>
      <c r="AJ2227" s="181">
        <f>IF(V2227&gt;0,AI2227*INDEX(Scope_Labor_Rates!$H$6:$H$46,V2227-5)*AA2227,0)</f>
        <v>0</v>
      </c>
      <c r="AK2227" s="178">
        <f>IF(V2227&gt;0,P2227*INDEX(Scope_Labor_Rates!$K$6:$K$46,V2227-5),0)</f>
        <v>0</v>
      </c>
      <c r="AL2227" s="181">
        <f>IF(V2227&gt;0,AK2227*INDEX(Scope_Labor_Rates!$J$6:$J$46,V2227-5)*AA2227,0)</f>
        <v>0</v>
      </c>
      <c r="AM2227" s="178">
        <f>IF(V2227&gt;0,P2227*INDEX(Scope_Labor_Rates!$M$6:$M$46,V2227-5),0)</f>
        <v>0</v>
      </c>
      <c r="AN2227" s="178">
        <f>IF(V2227&gt;0,AM2227*INDEX(Scope_Labor_Rates!$L$6:$L$46,V2227-5)*AA2227,0)</f>
        <v>0</v>
      </c>
      <c r="AO2227" s="178">
        <f>IF(V2227&gt;0,P2227*INDEX(Scope_Labor_Rates!$O$6:$O$46,V2227-5)*AA2227,0)</f>
        <v>0</v>
      </c>
      <c r="AP2227" s="181">
        <f>IF(V2227&gt;0,P2227*INDEX(Scope_Labor_Rates!$Q$6:$Q$46,V2227-5)*AA2227,0)</f>
        <v>0</v>
      </c>
      <c r="AQ2227" s="178">
        <f t="shared" si="310"/>
        <v>0</v>
      </c>
      <c r="AR2227" s="178">
        <f t="shared" si="311"/>
        <v>0</v>
      </c>
      <c r="AS2227" s="178">
        <f t="shared" si="312"/>
        <v>0</v>
      </c>
      <c r="AT2227" s="178">
        <f t="shared" si="313"/>
        <v>0</v>
      </c>
      <c r="AU2227">
        <f t="shared" si="314"/>
        <v>0</v>
      </c>
    </row>
    <row r="2228" spans="1:47">
      <c r="A2228" t="str">
        <f>IF(All_Tasks!A2228="","",All_Tasks!A2228)</f>
        <v/>
      </c>
      <c r="B2228" t="str">
        <f>IF(All_Tasks!B2228="","",All_Tasks!B2228)</f>
        <v/>
      </c>
      <c r="C2228" t="str">
        <f>IF(All_Tasks!C2228="","",All_Tasks!C2228)</f>
        <v/>
      </c>
      <c r="D2228" t="str">
        <f>IF(All_Tasks!D2228="","",All_Tasks!D2228)</f>
        <v/>
      </c>
      <c r="E2228" t="str">
        <f>IF(All_Tasks!V2228&lt;&gt;"",All_Tasks!V2228,IF(All_Tasks!E2228&lt;&gt;"",All_Tasks!E2228,""))</f>
        <v/>
      </c>
      <c r="F2228" t="str">
        <f>IF(All_Tasks!F2228="","",All_Tasks!F2228)</f>
        <v/>
      </c>
      <c r="G2228" t="str">
        <f>IF(All_Tasks!G2228="","",All_Tasks!G2228)</f>
        <v/>
      </c>
      <c r="H2228" s="231" t="str">
        <f>IF(All_Tasks!H2228="","",All_Tasks!H2228)</f>
        <v/>
      </c>
      <c r="I2228" t="str">
        <f>IF(All_Tasks!I2228="","",All_Tasks!I2228)</f>
        <v/>
      </c>
      <c r="J2228" t="str">
        <f>IF(All_Tasks!J2228="","",All_Tasks!J2228)</f>
        <v/>
      </c>
      <c r="K2228" t="str">
        <f>IF(All_Tasks!K2228="","",All_Tasks!K2228)</f>
        <v/>
      </c>
      <c r="L2228" s="231" t="str">
        <f>IF(All_Tasks!L2228="","",All_Tasks!L2228)</f>
        <v/>
      </c>
      <c r="M2228" t="str">
        <f>IF(All_Tasks!M2228="","",All_Tasks!M2228)</f>
        <v/>
      </c>
      <c r="N2228" t="str">
        <f>IF(All_Tasks!N2228="","",All_Tasks!N2228)</f>
        <v/>
      </c>
      <c r="O2228" t="str">
        <f>IF(All_Tasks!O2228="","",All_Tasks!O2228)</f>
        <v/>
      </c>
      <c r="P2228" s="181">
        <f>IF(All_Tasks!P2228="",0,All_Tasks!P2228)</f>
        <v>0</v>
      </c>
      <c r="Q2228" s="181">
        <f>IF(All_Tasks!Q2228="",0,All_Tasks!Q2228)</f>
        <v>0</v>
      </c>
      <c r="R2228" s="181">
        <f>IF(All_Tasks!R2228="",0,All_Tasks!R2228)</f>
        <v>0</v>
      </c>
      <c r="S2228" s="181" t="str">
        <f>IF(All_Tasks!S2228="","",All_Tasks!S2228)</f>
        <v/>
      </c>
      <c r="T2228" t="str">
        <f>IF(All_Tasks!T2228="","",All_Tasks!T2228)</f>
        <v/>
      </c>
      <c r="U2228" t="str">
        <f>IF(All_Tasks!U2228="","",All_Tasks!U2228)</f>
        <v/>
      </c>
      <c r="V2228">
        <f>IF(A2228="",0,IFERROR(MATCH(A2228,Scope_Labor_Rates!$A$6:$A$46,0)+5,0))</f>
        <v>0</v>
      </c>
      <c r="W2228" s="178">
        <f>IF(V2228&gt;0,INDEX(Scope_Labor_Rates!$C$6:$C$46,V2228-5),0)</f>
        <v>0</v>
      </c>
      <c r="X2228" s="178">
        <f>IF(V2228&gt;0,INDEX(Scope_Labor_Rates!$C$6:$C$46,V2228-5),0)</f>
        <v>0</v>
      </c>
      <c r="Y2228" s="180">
        <f>IF(V2228&gt;0,INDEX(Scope_Labor_Rates!$S$6:$S$46,V2228-5),0)</f>
        <v>0</v>
      </c>
      <c r="Z2228" s="180">
        <f>IF(V2228&gt;0,INDEX(Scope_Labor_Rates!$R$6:$R$46,V2228-5),1)</f>
        <v>1</v>
      </c>
      <c r="AA2228" s="231">
        <f t="shared" si="306"/>
        <v>0</v>
      </c>
      <c r="AB2228" t="str">
        <f t="shared" si="307"/>
        <v/>
      </c>
      <c r="AC2228" s="178" t="str">
        <f t="shared" si="308"/>
        <v/>
      </c>
      <c r="AD2228" s="181">
        <f t="shared" si="309"/>
        <v>0</v>
      </c>
      <c r="AE2228" s="178">
        <f>IF(V2228&gt;0,P2228*INDEX(Scope_Labor_Rates!$E$6:$E$46,V2228-5),0)</f>
        <v>0</v>
      </c>
      <c r="AF2228" s="181">
        <f>IF(V2228&gt;0,AE2228*INDEX(Scope_Labor_Rates!$D$6:$D$46,V2228-5)*AA2228,0)</f>
        <v>0</v>
      </c>
      <c r="AG2228" s="178">
        <f>IF(V2228&gt;0,P2228*INDEX(Scope_Labor_Rates!$G$6:$G$46,V2228-5),0)</f>
        <v>0</v>
      </c>
      <c r="AH2228" s="181">
        <f>IF(V2228&gt;0,AG2228*INDEX(Scope_Labor_Rates!$F$6:$F$46,V2228-5)*AA2228,0)</f>
        <v>0</v>
      </c>
      <c r="AI2228" s="178">
        <f>IF(V2228&gt;0,P2228*INDEX(Scope_Labor_Rates!$I$6:$I$46,V2228-5),0)</f>
        <v>0</v>
      </c>
      <c r="AJ2228" s="181">
        <f>IF(V2228&gt;0,AI2228*INDEX(Scope_Labor_Rates!$H$6:$H$46,V2228-5)*AA2228,0)</f>
        <v>0</v>
      </c>
      <c r="AK2228" s="178">
        <f>IF(V2228&gt;0,P2228*INDEX(Scope_Labor_Rates!$K$6:$K$46,V2228-5),0)</f>
        <v>0</v>
      </c>
      <c r="AL2228" s="181">
        <f>IF(V2228&gt;0,AK2228*INDEX(Scope_Labor_Rates!$J$6:$J$46,V2228-5)*AA2228,0)</f>
        <v>0</v>
      </c>
      <c r="AM2228" s="178">
        <f>IF(V2228&gt;0,P2228*INDEX(Scope_Labor_Rates!$M$6:$M$46,V2228-5),0)</f>
        <v>0</v>
      </c>
      <c r="AN2228" s="178">
        <f>IF(V2228&gt;0,AM2228*INDEX(Scope_Labor_Rates!$L$6:$L$46,V2228-5)*AA2228,0)</f>
        <v>0</v>
      </c>
      <c r="AO2228" s="178">
        <f>IF(V2228&gt;0,P2228*INDEX(Scope_Labor_Rates!$O$6:$O$46,V2228-5)*AA2228,0)</f>
        <v>0</v>
      </c>
      <c r="AP2228" s="181">
        <f>IF(V2228&gt;0,P2228*INDEX(Scope_Labor_Rates!$Q$6:$Q$46,V2228-5)*AA2228,0)</f>
        <v>0</v>
      </c>
      <c r="AQ2228" s="178">
        <f t="shared" si="310"/>
        <v>0</v>
      </c>
      <c r="AR2228" s="178">
        <f t="shared" si="311"/>
        <v>0</v>
      </c>
      <c r="AS2228" s="178">
        <f t="shared" si="312"/>
        <v>0</v>
      </c>
      <c r="AT2228" s="178">
        <f t="shared" si="313"/>
        <v>0</v>
      </c>
      <c r="AU2228">
        <f t="shared" si="314"/>
        <v>0</v>
      </c>
    </row>
    <row r="2229" spans="1:47">
      <c r="A2229" t="str">
        <f>IF(All_Tasks!A2229="","",All_Tasks!A2229)</f>
        <v/>
      </c>
      <c r="B2229" t="str">
        <f>IF(All_Tasks!B2229="","",All_Tasks!B2229)</f>
        <v/>
      </c>
      <c r="C2229" t="str">
        <f>IF(All_Tasks!C2229="","",All_Tasks!C2229)</f>
        <v/>
      </c>
      <c r="D2229" t="str">
        <f>IF(All_Tasks!D2229="","",All_Tasks!D2229)</f>
        <v/>
      </c>
      <c r="E2229" t="str">
        <f>IF(All_Tasks!V2229&lt;&gt;"",All_Tasks!V2229,IF(All_Tasks!E2229&lt;&gt;"",All_Tasks!E2229,""))</f>
        <v/>
      </c>
      <c r="F2229" t="str">
        <f>IF(All_Tasks!F2229="","",All_Tasks!F2229)</f>
        <v/>
      </c>
      <c r="G2229" t="str">
        <f>IF(All_Tasks!G2229="","",All_Tasks!G2229)</f>
        <v/>
      </c>
      <c r="H2229" s="231" t="str">
        <f>IF(All_Tasks!H2229="","",All_Tasks!H2229)</f>
        <v/>
      </c>
      <c r="I2229" t="str">
        <f>IF(All_Tasks!I2229="","",All_Tasks!I2229)</f>
        <v/>
      </c>
      <c r="J2229" t="str">
        <f>IF(All_Tasks!J2229="","",All_Tasks!J2229)</f>
        <v/>
      </c>
      <c r="K2229" t="str">
        <f>IF(All_Tasks!K2229="","",All_Tasks!K2229)</f>
        <v/>
      </c>
      <c r="L2229" s="231" t="str">
        <f>IF(All_Tasks!L2229="","",All_Tasks!L2229)</f>
        <v/>
      </c>
      <c r="M2229" t="str">
        <f>IF(All_Tasks!M2229="","",All_Tasks!M2229)</f>
        <v/>
      </c>
      <c r="N2229" t="str">
        <f>IF(All_Tasks!N2229="","",All_Tasks!N2229)</f>
        <v/>
      </c>
      <c r="O2229" t="str">
        <f>IF(All_Tasks!O2229="","",All_Tasks!O2229)</f>
        <v/>
      </c>
      <c r="P2229" s="181">
        <f>IF(All_Tasks!P2229="",0,All_Tasks!P2229)</f>
        <v>0</v>
      </c>
      <c r="Q2229" s="181">
        <f>IF(All_Tasks!Q2229="",0,All_Tasks!Q2229)</f>
        <v>0</v>
      </c>
      <c r="R2229" s="181">
        <f>IF(All_Tasks!R2229="",0,All_Tasks!R2229)</f>
        <v>0</v>
      </c>
      <c r="S2229" s="181" t="str">
        <f>IF(All_Tasks!S2229="","",All_Tasks!S2229)</f>
        <v/>
      </c>
      <c r="T2229" t="str">
        <f>IF(All_Tasks!T2229="","",All_Tasks!T2229)</f>
        <v/>
      </c>
      <c r="U2229" t="str">
        <f>IF(All_Tasks!U2229="","",All_Tasks!U2229)</f>
        <v/>
      </c>
      <c r="V2229">
        <f>IF(A2229="",0,IFERROR(MATCH(A2229,Scope_Labor_Rates!$A$6:$A$46,0)+5,0))</f>
        <v>0</v>
      </c>
      <c r="W2229" s="178">
        <f>IF(V2229&gt;0,INDEX(Scope_Labor_Rates!$C$6:$C$46,V2229-5),0)</f>
        <v>0</v>
      </c>
      <c r="X2229" s="178">
        <f>IF(V2229&gt;0,INDEX(Scope_Labor_Rates!$C$6:$C$46,V2229-5),0)</f>
        <v>0</v>
      </c>
      <c r="Y2229" s="180">
        <f>IF(V2229&gt;0,INDEX(Scope_Labor_Rates!$S$6:$S$46,V2229-5),0)</f>
        <v>0</v>
      </c>
      <c r="Z2229" s="180">
        <f>IF(V2229&gt;0,INDEX(Scope_Labor_Rates!$R$6:$R$46,V2229-5),1)</f>
        <v>1</v>
      </c>
      <c r="AA2229" s="231">
        <f t="shared" si="306"/>
        <v>0</v>
      </c>
      <c r="AB2229" t="str">
        <f t="shared" si="307"/>
        <v/>
      </c>
      <c r="AC2229" s="178" t="str">
        <f t="shared" si="308"/>
        <v/>
      </c>
      <c r="AD2229" s="181">
        <f t="shared" si="309"/>
        <v>0</v>
      </c>
      <c r="AE2229" s="178">
        <f>IF(V2229&gt;0,P2229*INDEX(Scope_Labor_Rates!$E$6:$E$46,V2229-5),0)</f>
        <v>0</v>
      </c>
      <c r="AF2229" s="181">
        <f>IF(V2229&gt;0,AE2229*INDEX(Scope_Labor_Rates!$D$6:$D$46,V2229-5)*AA2229,0)</f>
        <v>0</v>
      </c>
      <c r="AG2229" s="178">
        <f>IF(V2229&gt;0,P2229*INDEX(Scope_Labor_Rates!$G$6:$G$46,V2229-5),0)</f>
        <v>0</v>
      </c>
      <c r="AH2229" s="181">
        <f>IF(V2229&gt;0,AG2229*INDEX(Scope_Labor_Rates!$F$6:$F$46,V2229-5)*AA2229,0)</f>
        <v>0</v>
      </c>
      <c r="AI2229" s="178">
        <f>IF(V2229&gt;0,P2229*INDEX(Scope_Labor_Rates!$I$6:$I$46,V2229-5),0)</f>
        <v>0</v>
      </c>
      <c r="AJ2229" s="181">
        <f>IF(V2229&gt;0,AI2229*INDEX(Scope_Labor_Rates!$H$6:$H$46,V2229-5)*AA2229,0)</f>
        <v>0</v>
      </c>
      <c r="AK2229" s="178">
        <f>IF(V2229&gt;0,P2229*INDEX(Scope_Labor_Rates!$K$6:$K$46,V2229-5),0)</f>
        <v>0</v>
      </c>
      <c r="AL2229" s="181">
        <f>IF(V2229&gt;0,AK2229*INDEX(Scope_Labor_Rates!$J$6:$J$46,V2229-5)*AA2229,0)</f>
        <v>0</v>
      </c>
      <c r="AM2229" s="178">
        <f>IF(V2229&gt;0,P2229*INDEX(Scope_Labor_Rates!$M$6:$M$46,V2229-5),0)</f>
        <v>0</v>
      </c>
      <c r="AN2229" s="178">
        <f>IF(V2229&gt;0,AM2229*INDEX(Scope_Labor_Rates!$L$6:$L$46,V2229-5)*AA2229,0)</f>
        <v>0</v>
      </c>
      <c r="AO2229" s="178">
        <f>IF(V2229&gt;0,P2229*INDEX(Scope_Labor_Rates!$O$6:$O$46,V2229-5)*AA2229,0)</f>
        <v>0</v>
      </c>
      <c r="AP2229" s="181">
        <f>IF(V2229&gt;0,P2229*INDEX(Scope_Labor_Rates!$Q$6:$Q$46,V2229-5)*AA2229,0)</f>
        <v>0</v>
      </c>
      <c r="AQ2229" s="178">
        <f t="shared" si="310"/>
        <v>0</v>
      </c>
      <c r="AR2229" s="178">
        <f t="shared" si="311"/>
        <v>0</v>
      </c>
      <c r="AS2229" s="178">
        <f t="shared" si="312"/>
        <v>0</v>
      </c>
      <c r="AT2229" s="178">
        <f t="shared" si="313"/>
        <v>0</v>
      </c>
      <c r="AU2229">
        <f t="shared" si="314"/>
        <v>0</v>
      </c>
    </row>
    <row r="2230" spans="1:47">
      <c r="A2230" t="str">
        <f>IF(All_Tasks!A2230="","",All_Tasks!A2230)</f>
        <v/>
      </c>
      <c r="B2230" t="str">
        <f>IF(All_Tasks!B2230="","",All_Tasks!B2230)</f>
        <v/>
      </c>
      <c r="C2230" t="str">
        <f>IF(All_Tasks!C2230="","",All_Tasks!C2230)</f>
        <v/>
      </c>
      <c r="D2230" t="str">
        <f>IF(All_Tasks!D2230="","",All_Tasks!D2230)</f>
        <v/>
      </c>
      <c r="E2230" t="str">
        <f>IF(All_Tasks!V2230&lt;&gt;"",All_Tasks!V2230,IF(All_Tasks!E2230&lt;&gt;"",All_Tasks!E2230,""))</f>
        <v/>
      </c>
      <c r="F2230" t="str">
        <f>IF(All_Tasks!F2230="","",All_Tasks!F2230)</f>
        <v/>
      </c>
      <c r="G2230" t="str">
        <f>IF(All_Tasks!G2230="","",All_Tasks!G2230)</f>
        <v/>
      </c>
      <c r="H2230" s="231" t="str">
        <f>IF(All_Tasks!H2230="","",All_Tasks!H2230)</f>
        <v/>
      </c>
      <c r="I2230" t="str">
        <f>IF(All_Tasks!I2230="","",All_Tasks!I2230)</f>
        <v/>
      </c>
      <c r="J2230" t="str">
        <f>IF(All_Tasks!J2230="","",All_Tasks!J2230)</f>
        <v/>
      </c>
      <c r="K2230" t="str">
        <f>IF(All_Tasks!K2230="","",All_Tasks!K2230)</f>
        <v/>
      </c>
      <c r="L2230" s="231" t="str">
        <f>IF(All_Tasks!L2230="","",All_Tasks!L2230)</f>
        <v/>
      </c>
      <c r="M2230" t="str">
        <f>IF(All_Tasks!M2230="","",All_Tasks!M2230)</f>
        <v/>
      </c>
      <c r="N2230" t="str">
        <f>IF(All_Tasks!N2230="","",All_Tasks!N2230)</f>
        <v/>
      </c>
      <c r="O2230" t="str">
        <f>IF(All_Tasks!O2230="","",All_Tasks!O2230)</f>
        <v/>
      </c>
      <c r="P2230" s="181">
        <f>IF(All_Tasks!P2230="",0,All_Tasks!P2230)</f>
        <v>0</v>
      </c>
      <c r="Q2230" s="181">
        <f>IF(All_Tasks!Q2230="",0,All_Tasks!Q2230)</f>
        <v>0</v>
      </c>
      <c r="R2230" s="181">
        <f>IF(All_Tasks!R2230="",0,All_Tasks!R2230)</f>
        <v>0</v>
      </c>
      <c r="S2230" s="181" t="str">
        <f>IF(All_Tasks!S2230="","",All_Tasks!S2230)</f>
        <v/>
      </c>
      <c r="T2230" t="str">
        <f>IF(All_Tasks!T2230="","",All_Tasks!T2230)</f>
        <v/>
      </c>
      <c r="U2230" t="str">
        <f>IF(All_Tasks!U2230="","",All_Tasks!U2230)</f>
        <v/>
      </c>
      <c r="V2230">
        <f>IF(A2230="",0,IFERROR(MATCH(A2230,Scope_Labor_Rates!$A$6:$A$46,0)+5,0))</f>
        <v>0</v>
      </c>
      <c r="W2230" s="178">
        <f>IF(V2230&gt;0,INDEX(Scope_Labor_Rates!$C$6:$C$46,V2230-5),0)</f>
        <v>0</v>
      </c>
      <c r="X2230" s="178">
        <f>IF(V2230&gt;0,INDEX(Scope_Labor_Rates!$C$6:$C$46,V2230-5),0)</f>
        <v>0</v>
      </c>
      <c r="Y2230" s="180">
        <f>IF(V2230&gt;0,INDEX(Scope_Labor_Rates!$S$6:$S$46,V2230-5),0)</f>
        <v>0</v>
      </c>
      <c r="Z2230" s="180">
        <f>IF(V2230&gt;0,INDEX(Scope_Labor_Rates!$R$6:$R$46,V2230-5),1)</f>
        <v>1</v>
      </c>
      <c r="AA2230" s="231">
        <f t="shared" si="306"/>
        <v>0</v>
      </c>
      <c r="AB2230" t="str">
        <f t="shared" si="307"/>
        <v/>
      </c>
      <c r="AC2230" s="178" t="str">
        <f t="shared" si="308"/>
        <v/>
      </c>
      <c r="AD2230" s="181">
        <f t="shared" si="309"/>
        <v>0</v>
      </c>
      <c r="AE2230" s="178">
        <f>IF(V2230&gt;0,P2230*INDEX(Scope_Labor_Rates!$E$6:$E$46,V2230-5),0)</f>
        <v>0</v>
      </c>
      <c r="AF2230" s="181">
        <f>IF(V2230&gt;0,AE2230*INDEX(Scope_Labor_Rates!$D$6:$D$46,V2230-5)*AA2230,0)</f>
        <v>0</v>
      </c>
      <c r="AG2230" s="178">
        <f>IF(V2230&gt;0,P2230*INDEX(Scope_Labor_Rates!$G$6:$G$46,V2230-5),0)</f>
        <v>0</v>
      </c>
      <c r="AH2230" s="181">
        <f>IF(V2230&gt;0,AG2230*INDEX(Scope_Labor_Rates!$F$6:$F$46,V2230-5)*AA2230,0)</f>
        <v>0</v>
      </c>
      <c r="AI2230" s="178">
        <f>IF(V2230&gt;0,P2230*INDEX(Scope_Labor_Rates!$I$6:$I$46,V2230-5),0)</f>
        <v>0</v>
      </c>
      <c r="AJ2230" s="181">
        <f>IF(V2230&gt;0,AI2230*INDEX(Scope_Labor_Rates!$H$6:$H$46,V2230-5)*AA2230,0)</f>
        <v>0</v>
      </c>
      <c r="AK2230" s="178">
        <f>IF(V2230&gt;0,P2230*INDEX(Scope_Labor_Rates!$K$6:$K$46,V2230-5),0)</f>
        <v>0</v>
      </c>
      <c r="AL2230" s="181">
        <f>IF(V2230&gt;0,AK2230*INDEX(Scope_Labor_Rates!$J$6:$J$46,V2230-5)*AA2230,0)</f>
        <v>0</v>
      </c>
      <c r="AM2230" s="178">
        <f>IF(V2230&gt;0,P2230*INDEX(Scope_Labor_Rates!$M$6:$M$46,V2230-5),0)</f>
        <v>0</v>
      </c>
      <c r="AN2230" s="178">
        <f>IF(V2230&gt;0,AM2230*INDEX(Scope_Labor_Rates!$L$6:$L$46,V2230-5)*AA2230,0)</f>
        <v>0</v>
      </c>
      <c r="AO2230" s="178">
        <f>IF(V2230&gt;0,P2230*INDEX(Scope_Labor_Rates!$O$6:$O$46,V2230-5)*AA2230,0)</f>
        <v>0</v>
      </c>
      <c r="AP2230" s="181">
        <f>IF(V2230&gt;0,P2230*INDEX(Scope_Labor_Rates!$Q$6:$Q$46,V2230-5)*AA2230,0)</f>
        <v>0</v>
      </c>
      <c r="AQ2230" s="178">
        <f t="shared" si="310"/>
        <v>0</v>
      </c>
      <c r="AR2230" s="178">
        <f t="shared" si="311"/>
        <v>0</v>
      </c>
      <c r="AS2230" s="178">
        <f t="shared" si="312"/>
        <v>0</v>
      </c>
      <c r="AT2230" s="178">
        <f t="shared" si="313"/>
        <v>0</v>
      </c>
      <c r="AU2230">
        <f t="shared" si="314"/>
        <v>0</v>
      </c>
    </row>
    <row r="2231" spans="1:47">
      <c r="A2231" t="str">
        <f>IF(All_Tasks!A2231="","",All_Tasks!A2231)</f>
        <v/>
      </c>
      <c r="B2231" t="str">
        <f>IF(All_Tasks!B2231="","",All_Tasks!B2231)</f>
        <v/>
      </c>
      <c r="C2231" t="str">
        <f>IF(All_Tasks!C2231="","",All_Tasks!C2231)</f>
        <v/>
      </c>
      <c r="D2231" t="str">
        <f>IF(All_Tasks!D2231="","",All_Tasks!D2231)</f>
        <v/>
      </c>
      <c r="E2231" t="str">
        <f>IF(All_Tasks!V2231&lt;&gt;"",All_Tasks!V2231,IF(All_Tasks!E2231&lt;&gt;"",All_Tasks!E2231,""))</f>
        <v/>
      </c>
      <c r="F2231" t="str">
        <f>IF(All_Tasks!F2231="","",All_Tasks!F2231)</f>
        <v/>
      </c>
      <c r="G2231" t="str">
        <f>IF(All_Tasks!G2231="","",All_Tasks!G2231)</f>
        <v/>
      </c>
      <c r="H2231" s="231" t="str">
        <f>IF(All_Tasks!H2231="","",All_Tasks!H2231)</f>
        <v/>
      </c>
      <c r="I2231" t="str">
        <f>IF(All_Tasks!I2231="","",All_Tasks!I2231)</f>
        <v/>
      </c>
      <c r="J2231" t="str">
        <f>IF(All_Tasks!J2231="","",All_Tasks!J2231)</f>
        <v/>
      </c>
      <c r="K2231" t="str">
        <f>IF(All_Tasks!K2231="","",All_Tasks!K2231)</f>
        <v/>
      </c>
      <c r="L2231" s="231" t="str">
        <f>IF(All_Tasks!L2231="","",All_Tasks!L2231)</f>
        <v/>
      </c>
      <c r="M2231" t="str">
        <f>IF(All_Tasks!M2231="","",All_Tasks!M2231)</f>
        <v/>
      </c>
      <c r="N2231" t="str">
        <f>IF(All_Tasks!N2231="","",All_Tasks!N2231)</f>
        <v/>
      </c>
      <c r="O2231" t="str">
        <f>IF(All_Tasks!O2231="","",All_Tasks!O2231)</f>
        <v/>
      </c>
      <c r="P2231" s="181">
        <f>IF(All_Tasks!P2231="",0,All_Tasks!P2231)</f>
        <v>0</v>
      </c>
      <c r="Q2231" s="181">
        <f>IF(All_Tasks!Q2231="",0,All_Tasks!Q2231)</f>
        <v>0</v>
      </c>
      <c r="R2231" s="181">
        <f>IF(All_Tasks!R2231="",0,All_Tasks!R2231)</f>
        <v>0</v>
      </c>
      <c r="S2231" s="181" t="str">
        <f>IF(All_Tasks!S2231="","",All_Tasks!S2231)</f>
        <v/>
      </c>
      <c r="T2231" t="str">
        <f>IF(All_Tasks!T2231="","",All_Tasks!T2231)</f>
        <v/>
      </c>
      <c r="U2231" t="str">
        <f>IF(All_Tasks!U2231="","",All_Tasks!U2231)</f>
        <v/>
      </c>
      <c r="V2231">
        <f>IF(A2231="",0,IFERROR(MATCH(A2231,Scope_Labor_Rates!$A$6:$A$46,0)+5,0))</f>
        <v>0</v>
      </c>
      <c r="W2231" s="178">
        <f>IF(V2231&gt;0,INDEX(Scope_Labor_Rates!$C$6:$C$46,V2231-5),0)</f>
        <v>0</v>
      </c>
      <c r="X2231" s="178">
        <f>IF(V2231&gt;0,INDEX(Scope_Labor_Rates!$C$6:$C$46,V2231-5),0)</f>
        <v>0</v>
      </c>
      <c r="Y2231" s="180">
        <f>IF(V2231&gt;0,INDEX(Scope_Labor_Rates!$S$6:$S$46,V2231-5),0)</f>
        <v>0</v>
      </c>
      <c r="Z2231" s="180">
        <f>IF(V2231&gt;0,INDEX(Scope_Labor_Rates!$R$6:$R$46,V2231-5),1)</f>
        <v>1</v>
      </c>
      <c r="AA2231" s="231">
        <f t="shared" si="306"/>
        <v>0</v>
      </c>
      <c r="AB2231" t="str">
        <f t="shared" si="307"/>
        <v/>
      </c>
      <c r="AC2231" s="178" t="str">
        <f t="shared" si="308"/>
        <v/>
      </c>
      <c r="AD2231" s="181">
        <f t="shared" si="309"/>
        <v>0</v>
      </c>
      <c r="AE2231" s="178">
        <f>IF(V2231&gt;0,P2231*INDEX(Scope_Labor_Rates!$E$6:$E$46,V2231-5),0)</f>
        <v>0</v>
      </c>
      <c r="AF2231" s="181">
        <f>IF(V2231&gt;0,AE2231*INDEX(Scope_Labor_Rates!$D$6:$D$46,V2231-5)*AA2231,0)</f>
        <v>0</v>
      </c>
      <c r="AG2231" s="178">
        <f>IF(V2231&gt;0,P2231*INDEX(Scope_Labor_Rates!$G$6:$G$46,V2231-5),0)</f>
        <v>0</v>
      </c>
      <c r="AH2231" s="181">
        <f>IF(V2231&gt;0,AG2231*INDEX(Scope_Labor_Rates!$F$6:$F$46,V2231-5)*AA2231,0)</f>
        <v>0</v>
      </c>
      <c r="AI2231" s="178">
        <f>IF(V2231&gt;0,P2231*INDEX(Scope_Labor_Rates!$I$6:$I$46,V2231-5),0)</f>
        <v>0</v>
      </c>
      <c r="AJ2231" s="181">
        <f>IF(V2231&gt;0,AI2231*INDEX(Scope_Labor_Rates!$H$6:$H$46,V2231-5)*AA2231,0)</f>
        <v>0</v>
      </c>
      <c r="AK2231" s="178">
        <f>IF(V2231&gt;0,P2231*INDEX(Scope_Labor_Rates!$K$6:$K$46,V2231-5),0)</f>
        <v>0</v>
      </c>
      <c r="AL2231" s="181">
        <f>IF(V2231&gt;0,AK2231*INDEX(Scope_Labor_Rates!$J$6:$J$46,V2231-5)*AA2231,0)</f>
        <v>0</v>
      </c>
      <c r="AM2231" s="178">
        <f>IF(V2231&gt;0,P2231*INDEX(Scope_Labor_Rates!$M$6:$M$46,V2231-5),0)</f>
        <v>0</v>
      </c>
      <c r="AN2231" s="178">
        <f>IF(V2231&gt;0,AM2231*INDEX(Scope_Labor_Rates!$L$6:$L$46,V2231-5)*AA2231,0)</f>
        <v>0</v>
      </c>
      <c r="AO2231" s="178">
        <f>IF(V2231&gt;0,P2231*INDEX(Scope_Labor_Rates!$O$6:$O$46,V2231-5)*AA2231,0)</f>
        <v>0</v>
      </c>
      <c r="AP2231" s="181">
        <f>IF(V2231&gt;0,P2231*INDEX(Scope_Labor_Rates!$Q$6:$Q$46,V2231-5)*AA2231,0)</f>
        <v>0</v>
      </c>
      <c r="AQ2231" s="178">
        <f t="shared" si="310"/>
        <v>0</v>
      </c>
      <c r="AR2231" s="178">
        <f t="shared" si="311"/>
        <v>0</v>
      </c>
      <c r="AS2231" s="178">
        <f t="shared" si="312"/>
        <v>0</v>
      </c>
      <c r="AT2231" s="178">
        <f t="shared" si="313"/>
        <v>0</v>
      </c>
      <c r="AU2231">
        <f t="shared" si="314"/>
        <v>0</v>
      </c>
    </row>
    <row r="2232" spans="1:47">
      <c r="A2232" t="str">
        <f>IF(All_Tasks!A2232="","",All_Tasks!A2232)</f>
        <v/>
      </c>
      <c r="B2232" t="str">
        <f>IF(All_Tasks!B2232="","",All_Tasks!B2232)</f>
        <v/>
      </c>
      <c r="C2232" t="str">
        <f>IF(All_Tasks!C2232="","",All_Tasks!C2232)</f>
        <v/>
      </c>
      <c r="D2232" t="str">
        <f>IF(All_Tasks!D2232="","",All_Tasks!D2232)</f>
        <v/>
      </c>
      <c r="E2232" t="str">
        <f>IF(All_Tasks!V2232&lt;&gt;"",All_Tasks!V2232,IF(All_Tasks!E2232&lt;&gt;"",All_Tasks!E2232,""))</f>
        <v/>
      </c>
      <c r="F2232" t="str">
        <f>IF(All_Tasks!F2232="","",All_Tasks!F2232)</f>
        <v/>
      </c>
      <c r="G2232" t="str">
        <f>IF(All_Tasks!G2232="","",All_Tasks!G2232)</f>
        <v/>
      </c>
      <c r="H2232" s="231" t="str">
        <f>IF(All_Tasks!H2232="","",All_Tasks!H2232)</f>
        <v/>
      </c>
      <c r="I2232" t="str">
        <f>IF(All_Tasks!I2232="","",All_Tasks!I2232)</f>
        <v/>
      </c>
      <c r="J2232" t="str">
        <f>IF(All_Tasks!J2232="","",All_Tasks!J2232)</f>
        <v/>
      </c>
      <c r="K2232" t="str">
        <f>IF(All_Tasks!K2232="","",All_Tasks!K2232)</f>
        <v/>
      </c>
      <c r="L2232" s="231" t="str">
        <f>IF(All_Tasks!L2232="","",All_Tasks!L2232)</f>
        <v/>
      </c>
      <c r="M2232" t="str">
        <f>IF(All_Tasks!M2232="","",All_Tasks!M2232)</f>
        <v/>
      </c>
      <c r="N2232" t="str">
        <f>IF(All_Tasks!N2232="","",All_Tasks!N2232)</f>
        <v/>
      </c>
      <c r="O2232" t="str">
        <f>IF(All_Tasks!O2232="","",All_Tasks!O2232)</f>
        <v/>
      </c>
      <c r="P2232" s="181">
        <f>IF(All_Tasks!P2232="",0,All_Tasks!P2232)</f>
        <v>0</v>
      </c>
      <c r="Q2232" s="181">
        <f>IF(All_Tasks!Q2232="",0,All_Tasks!Q2232)</f>
        <v>0</v>
      </c>
      <c r="R2232" s="181">
        <f>IF(All_Tasks!R2232="",0,All_Tasks!R2232)</f>
        <v>0</v>
      </c>
      <c r="S2232" s="181" t="str">
        <f>IF(All_Tasks!S2232="","",All_Tasks!S2232)</f>
        <v/>
      </c>
      <c r="T2232" t="str">
        <f>IF(All_Tasks!T2232="","",All_Tasks!T2232)</f>
        <v/>
      </c>
      <c r="U2232" t="str">
        <f>IF(All_Tasks!U2232="","",All_Tasks!U2232)</f>
        <v/>
      </c>
      <c r="V2232">
        <f>IF(A2232="",0,IFERROR(MATCH(A2232,Scope_Labor_Rates!$A$6:$A$46,0)+5,0))</f>
        <v>0</v>
      </c>
      <c r="W2232" s="178">
        <f>IF(V2232&gt;0,INDEX(Scope_Labor_Rates!$C$6:$C$46,V2232-5),0)</f>
        <v>0</v>
      </c>
      <c r="X2232" s="178">
        <f>IF(V2232&gt;0,INDEX(Scope_Labor_Rates!$C$6:$C$46,V2232-5),0)</f>
        <v>0</v>
      </c>
      <c r="Y2232" s="180">
        <f>IF(V2232&gt;0,INDEX(Scope_Labor_Rates!$S$6:$S$46,V2232-5),0)</f>
        <v>0</v>
      </c>
      <c r="Z2232" s="180">
        <f>IF(V2232&gt;0,INDEX(Scope_Labor_Rates!$R$6:$R$46,V2232-5),1)</f>
        <v>1</v>
      </c>
      <c r="AA2232" s="231">
        <f t="shared" si="306"/>
        <v>0</v>
      </c>
      <c r="AB2232" t="str">
        <f t="shared" si="307"/>
        <v/>
      </c>
      <c r="AC2232" s="178" t="str">
        <f t="shared" si="308"/>
        <v/>
      </c>
      <c r="AD2232" s="181">
        <f t="shared" si="309"/>
        <v>0</v>
      </c>
      <c r="AE2232" s="178">
        <f>IF(V2232&gt;0,P2232*INDEX(Scope_Labor_Rates!$E$6:$E$46,V2232-5),0)</f>
        <v>0</v>
      </c>
      <c r="AF2232" s="181">
        <f>IF(V2232&gt;0,AE2232*INDEX(Scope_Labor_Rates!$D$6:$D$46,V2232-5)*AA2232,0)</f>
        <v>0</v>
      </c>
      <c r="AG2232" s="178">
        <f>IF(V2232&gt;0,P2232*INDEX(Scope_Labor_Rates!$G$6:$G$46,V2232-5),0)</f>
        <v>0</v>
      </c>
      <c r="AH2232" s="181">
        <f>IF(V2232&gt;0,AG2232*INDEX(Scope_Labor_Rates!$F$6:$F$46,V2232-5)*AA2232,0)</f>
        <v>0</v>
      </c>
      <c r="AI2232" s="178">
        <f>IF(V2232&gt;0,P2232*INDEX(Scope_Labor_Rates!$I$6:$I$46,V2232-5),0)</f>
        <v>0</v>
      </c>
      <c r="AJ2232" s="181">
        <f>IF(V2232&gt;0,AI2232*INDEX(Scope_Labor_Rates!$H$6:$H$46,V2232-5)*AA2232,0)</f>
        <v>0</v>
      </c>
      <c r="AK2232" s="178">
        <f>IF(V2232&gt;0,P2232*INDEX(Scope_Labor_Rates!$K$6:$K$46,V2232-5),0)</f>
        <v>0</v>
      </c>
      <c r="AL2232" s="181">
        <f>IF(V2232&gt;0,AK2232*INDEX(Scope_Labor_Rates!$J$6:$J$46,V2232-5)*AA2232,0)</f>
        <v>0</v>
      </c>
      <c r="AM2232" s="178">
        <f>IF(V2232&gt;0,P2232*INDEX(Scope_Labor_Rates!$M$6:$M$46,V2232-5),0)</f>
        <v>0</v>
      </c>
      <c r="AN2232" s="178">
        <f>IF(V2232&gt;0,AM2232*INDEX(Scope_Labor_Rates!$L$6:$L$46,V2232-5)*AA2232,0)</f>
        <v>0</v>
      </c>
      <c r="AO2232" s="178">
        <f>IF(V2232&gt;0,P2232*INDEX(Scope_Labor_Rates!$O$6:$O$46,V2232-5)*AA2232,0)</f>
        <v>0</v>
      </c>
      <c r="AP2232" s="181">
        <f>IF(V2232&gt;0,P2232*INDEX(Scope_Labor_Rates!$Q$6:$Q$46,V2232-5)*AA2232,0)</f>
        <v>0</v>
      </c>
      <c r="AQ2232" s="178">
        <f t="shared" si="310"/>
        <v>0</v>
      </c>
      <c r="AR2232" s="178">
        <f t="shared" si="311"/>
        <v>0</v>
      </c>
      <c r="AS2232" s="178">
        <f t="shared" si="312"/>
        <v>0</v>
      </c>
      <c r="AT2232" s="178">
        <f t="shared" si="313"/>
        <v>0</v>
      </c>
      <c r="AU2232">
        <f t="shared" si="314"/>
        <v>0</v>
      </c>
    </row>
    <row r="2233" spans="1:47">
      <c r="A2233" t="str">
        <f>IF(All_Tasks!A2233="","",All_Tasks!A2233)</f>
        <v/>
      </c>
      <c r="B2233" t="str">
        <f>IF(All_Tasks!B2233="","",All_Tasks!B2233)</f>
        <v/>
      </c>
      <c r="C2233" t="str">
        <f>IF(All_Tasks!C2233="","",All_Tasks!C2233)</f>
        <v/>
      </c>
      <c r="D2233" t="str">
        <f>IF(All_Tasks!D2233="","",All_Tasks!D2233)</f>
        <v/>
      </c>
      <c r="E2233" t="str">
        <f>IF(All_Tasks!V2233&lt;&gt;"",All_Tasks!V2233,IF(All_Tasks!E2233&lt;&gt;"",All_Tasks!E2233,""))</f>
        <v/>
      </c>
      <c r="F2233" t="str">
        <f>IF(All_Tasks!F2233="","",All_Tasks!F2233)</f>
        <v/>
      </c>
      <c r="G2233" t="str">
        <f>IF(All_Tasks!G2233="","",All_Tasks!G2233)</f>
        <v/>
      </c>
      <c r="H2233" s="231" t="str">
        <f>IF(All_Tasks!H2233="","",All_Tasks!H2233)</f>
        <v/>
      </c>
      <c r="I2233" t="str">
        <f>IF(All_Tasks!I2233="","",All_Tasks!I2233)</f>
        <v/>
      </c>
      <c r="J2233" t="str">
        <f>IF(All_Tasks!J2233="","",All_Tasks!J2233)</f>
        <v/>
      </c>
      <c r="K2233" t="str">
        <f>IF(All_Tasks!K2233="","",All_Tasks!K2233)</f>
        <v/>
      </c>
      <c r="L2233" s="231" t="str">
        <f>IF(All_Tasks!L2233="","",All_Tasks!L2233)</f>
        <v/>
      </c>
      <c r="M2233" t="str">
        <f>IF(All_Tasks!M2233="","",All_Tasks!M2233)</f>
        <v/>
      </c>
      <c r="N2233" t="str">
        <f>IF(All_Tasks!N2233="","",All_Tasks!N2233)</f>
        <v/>
      </c>
      <c r="O2233" t="str">
        <f>IF(All_Tasks!O2233="","",All_Tasks!O2233)</f>
        <v/>
      </c>
      <c r="P2233" s="181">
        <f>IF(All_Tasks!P2233="",0,All_Tasks!P2233)</f>
        <v>0</v>
      </c>
      <c r="Q2233" s="181">
        <f>IF(All_Tasks!Q2233="",0,All_Tasks!Q2233)</f>
        <v>0</v>
      </c>
      <c r="R2233" s="181">
        <f>IF(All_Tasks!R2233="",0,All_Tasks!R2233)</f>
        <v>0</v>
      </c>
      <c r="S2233" s="181" t="str">
        <f>IF(All_Tasks!S2233="","",All_Tasks!S2233)</f>
        <v/>
      </c>
      <c r="T2233" t="str">
        <f>IF(All_Tasks!T2233="","",All_Tasks!T2233)</f>
        <v/>
      </c>
      <c r="U2233" t="str">
        <f>IF(All_Tasks!U2233="","",All_Tasks!U2233)</f>
        <v/>
      </c>
      <c r="V2233">
        <f>IF(A2233="",0,IFERROR(MATCH(A2233,Scope_Labor_Rates!$A$6:$A$46,0)+5,0))</f>
        <v>0</v>
      </c>
      <c r="W2233" s="178">
        <f>IF(V2233&gt;0,INDEX(Scope_Labor_Rates!$C$6:$C$46,V2233-5),0)</f>
        <v>0</v>
      </c>
      <c r="X2233" s="178">
        <f>IF(V2233&gt;0,INDEX(Scope_Labor_Rates!$C$6:$C$46,V2233-5),0)</f>
        <v>0</v>
      </c>
      <c r="Y2233" s="180">
        <f>IF(V2233&gt;0,INDEX(Scope_Labor_Rates!$S$6:$S$46,V2233-5),0)</f>
        <v>0</v>
      </c>
      <c r="Z2233" s="180">
        <f>IF(V2233&gt;0,INDEX(Scope_Labor_Rates!$R$6:$R$46,V2233-5),1)</f>
        <v>1</v>
      </c>
      <c r="AA2233" s="231">
        <f t="shared" si="306"/>
        <v>0</v>
      </c>
      <c r="AB2233" t="str">
        <f t="shared" si="307"/>
        <v/>
      </c>
      <c r="AC2233" s="178" t="str">
        <f t="shared" si="308"/>
        <v/>
      </c>
      <c r="AD2233" s="181">
        <f t="shared" si="309"/>
        <v>0</v>
      </c>
      <c r="AE2233" s="178">
        <f>IF(V2233&gt;0,P2233*INDEX(Scope_Labor_Rates!$E$6:$E$46,V2233-5),0)</f>
        <v>0</v>
      </c>
      <c r="AF2233" s="181">
        <f>IF(V2233&gt;0,AE2233*INDEX(Scope_Labor_Rates!$D$6:$D$46,V2233-5)*AA2233,0)</f>
        <v>0</v>
      </c>
      <c r="AG2233" s="178">
        <f>IF(V2233&gt;0,P2233*INDEX(Scope_Labor_Rates!$G$6:$G$46,V2233-5),0)</f>
        <v>0</v>
      </c>
      <c r="AH2233" s="181">
        <f>IF(V2233&gt;0,AG2233*INDEX(Scope_Labor_Rates!$F$6:$F$46,V2233-5)*AA2233,0)</f>
        <v>0</v>
      </c>
      <c r="AI2233" s="178">
        <f>IF(V2233&gt;0,P2233*INDEX(Scope_Labor_Rates!$I$6:$I$46,V2233-5),0)</f>
        <v>0</v>
      </c>
      <c r="AJ2233" s="181">
        <f>IF(V2233&gt;0,AI2233*INDEX(Scope_Labor_Rates!$H$6:$H$46,V2233-5)*AA2233,0)</f>
        <v>0</v>
      </c>
      <c r="AK2233" s="178">
        <f>IF(V2233&gt;0,P2233*INDEX(Scope_Labor_Rates!$K$6:$K$46,V2233-5),0)</f>
        <v>0</v>
      </c>
      <c r="AL2233" s="181">
        <f>IF(V2233&gt;0,AK2233*INDEX(Scope_Labor_Rates!$J$6:$J$46,V2233-5)*AA2233,0)</f>
        <v>0</v>
      </c>
      <c r="AM2233" s="178">
        <f>IF(V2233&gt;0,P2233*INDEX(Scope_Labor_Rates!$M$6:$M$46,V2233-5),0)</f>
        <v>0</v>
      </c>
      <c r="AN2233" s="178">
        <f>IF(V2233&gt;0,AM2233*INDEX(Scope_Labor_Rates!$L$6:$L$46,V2233-5)*AA2233,0)</f>
        <v>0</v>
      </c>
      <c r="AO2233" s="178">
        <f>IF(V2233&gt;0,P2233*INDEX(Scope_Labor_Rates!$O$6:$O$46,V2233-5)*AA2233,0)</f>
        <v>0</v>
      </c>
      <c r="AP2233" s="181">
        <f>IF(V2233&gt;0,P2233*INDEX(Scope_Labor_Rates!$Q$6:$Q$46,V2233-5)*AA2233,0)</f>
        <v>0</v>
      </c>
      <c r="AQ2233" s="178">
        <f t="shared" si="310"/>
        <v>0</v>
      </c>
      <c r="AR2233" s="178">
        <f t="shared" si="311"/>
        <v>0</v>
      </c>
      <c r="AS2233" s="178">
        <f t="shared" si="312"/>
        <v>0</v>
      </c>
      <c r="AT2233" s="178">
        <f t="shared" si="313"/>
        <v>0</v>
      </c>
      <c r="AU2233">
        <f t="shared" si="314"/>
        <v>0</v>
      </c>
    </row>
    <row r="2234" spans="1:47">
      <c r="A2234" t="str">
        <f>IF(All_Tasks!A2234="","",All_Tasks!A2234)</f>
        <v/>
      </c>
      <c r="B2234" t="str">
        <f>IF(All_Tasks!B2234="","",All_Tasks!B2234)</f>
        <v/>
      </c>
      <c r="C2234" t="str">
        <f>IF(All_Tasks!C2234="","",All_Tasks!C2234)</f>
        <v/>
      </c>
      <c r="D2234" t="str">
        <f>IF(All_Tasks!D2234="","",All_Tasks!D2234)</f>
        <v/>
      </c>
      <c r="E2234" t="str">
        <f>IF(All_Tasks!V2234&lt;&gt;"",All_Tasks!V2234,IF(All_Tasks!E2234&lt;&gt;"",All_Tasks!E2234,""))</f>
        <v/>
      </c>
      <c r="F2234" t="str">
        <f>IF(All_Tasks!F2234="","",All_Tasks!F2234)</f>
        <v/>
      </c>
      <c r="G2234" t="str">
        <f>IF(All_Tasks!G2234="","",All_Tasks!G2234)</f>
        <v/>
      </c>
      <c r="H2234" s="231" t="str">
        <f>IF(All_Tasks!H2234="","",All_Tasks!H2234)</f>
        <v/>
      </c>
      <c r="I2234" t="str">
        <f>IF(All_Tasks!I2234="","",All_Tasks!I2234)</f>
        <v/>
      </c>
      <c r="J2234" t="str">
        <f>IF(All_Tasks!J2234="","",All_Tasks!J2234)</f>
        <v/>
      </c>
      <c r="K2234" t="str">
        <f>IF(All_Tasks!K2234="","",All_Tasks!K2234)</f>
        <v/>
      </c>
      <c r="L2234" s="231" t="str">
        <f>IF(All_Tasks!L2234="","",All_Tasks!L2234)</f>
        <v/>
      </c>
      <c r="M2234" t="str">
        <f>IF(All_Tasks!M2234="","",All_Tasks!M2234)</f>
        <v/>
      </c>
      <c r="N2234" t="str">
        <f>IF(All_Tasks!N2234="","",All_Tasks!N2234)</f>
        <v/>
      </c>
      <c r="O2234" t="str">
        <f>IF(All_Tasks!O2234="","",All_Tasks!O2234)</f>
        <v/>
      </c>
      <c r="P2234" s="181">
        <f>IF(All_Tasks!P2234="",0,All_Tasks!P2234)</f>
        <v>0</v>
      </c>
      <c r="Q2234" s="181">
        <f>IF(All_Tasks!Q2234="",0,All_Tasks!Q2234)</f>
        <v>0</v>
      </c>
      <c r="R2234" s="181">
        <f>IF(All_Tasks!R2234="",0,All_Tasks!R2234)</f>
        <v>0</v>
      </c>
      <c r="S2234" s="181" t="str">
        <f>IF(All_Tasks!S2234="","",All_Tasks!S2234)</f>
        <v/>
      </c>
      <c r="T2234" t="str">
        <f>IF(All_Tasks!T2234="","",All_Tasks!T2234)</f>
        <v/>
      </c>
      <c r="U2234" t="str">
        <f>IF(All_Tasks!U2234="","",All_Tasks!U2234)</f>
        <v/>
      </c>
      <c r="V2234">
        <f>IF(A2234="",0,IFERROR(MATCH(A2234,Scope_Labor_Rates!$A$6:$A$46,0)+5,0))</f>
        <v>0</v>
      </c>
      <c r="W2234" s="178">
        <f>IF(V2234&gt;0,INDEX(Scope_Labor_Rates!$C$6:$C$46,V2234-5),0)</f>
        <v>0</v>
      </c>
      <c r="X2234" s="178">
        <f>IF(V2234&gt;0,INDEX(Scope_Labor_Rates!$C$6:$C$46,V2234-5),0)</f>
        <v>0</v>
      </c>
      <c r="Y2234" s="180">
        <f>IF(V2234&gt;0,INDEX(Scope_Labor_Rates!$S$6:$S$46,V2234-5),0)</f>
        <v>0</v>
      </c>
      <c r="Z2234" s="180">
        <f>IF(V2234&gt;0,INDEX(Scope_Labor_Rates!$R$6:$R$46,V2234-5),1)</f>
        <v>1</v>
      </c>
      <c r="AA2234" s="231">
        <f t="shared" si="306"/>
        <v>0</v>
      </c>
      <c r="AB2234" t="str">
        <f t="shared" si="307"/>
        <v/>
      </c>
      <c r="AC2234" s="178" t="str">
        <f t="shared" si="308"/>
        <v/>
      </c>
      <c r="AD2234" s="181">
        <f t="shared" si="309"/>
        <v>0</v>
      </c>
      <c r="AE2234" s="178">
        <f>IF(V2234&gt;0,P2234*INDEX(Scope_Labor_Rates!$E$6:$E$46,V2234-5),0)</f>
        <v>0</v>
      </c>
      <c r="AF2234" s="181">
        <f>IF(V2234&gt;0,AE2234*INDEX(Scope_Labor_Rates!$D$6:$D$46,V2234-5)*AA2234,0)</f>
        <v>0</v>
      </c>
      <c r="AG2234" s="178">
        <f>IF(V2234&gt;0,P2234*INDEX(Scope_Labor_Rates!$G$6:$G$46,V2234-5),0)</f>
        <v>0</v>
      </c>
      <c r="AH2234" s="181">
        <f>IF(V2234&gt;0,AG2234*INDEX(Scope_Labor_Rates!$F$6:$F$46,V2234-5)*AA2234,0)</f>
        <v>0</v>
      </c>
      <c r="AI2234" s="178">
        <f>IF(V2234&gt;0,P2234*INDEX(Scope_Labor_Rates!$I$6:$I$46,V2234-5),0)</f>
        <v>0</v>
      </c>
      <c r="AJ2234" s="181">
        <f>IF(V2234&gt;0,AI2234*INDEX(Scope_Labor_Rates!$H$6:$H$46,V2234-5)*AA2234,0)</f>
        <v>0</v>
      </c>
      <c r="AK2234" s="178">
        <f>IF(V2234&gt;0,P2234*INDEX(Scope_Labor_Rates!$K$6:$K$46,V2234-5),0)</f>
        <v>0</v>
      </c>
      <c r="AL2234" s="181">
        <f>IF(V2234&gt;0,AK2234*INDEX(Scope_Labor_Rates!$J$6:$J$46,V2234-5)*AA2234,0)</f>
        <v>0</v>
      </c>
      <c r="AM2234" s="178">
        <f>IF(V2234&gt;0,P2234*INDEX(Scope_Labor_Rates!$M$6:$M$46,V2234-5),0)</f>
        <v>0</v>
      </c>
      <c r="AN2234" s="178">
        <f>IF(V2234&gt;0,AM2234*INDEX(Scope_Labor_Rates!$L$6:$L$46,V2234-5)*AA2234,0)</f>
        <v>0</v>
      </c>
      <c r="AO2234" s="178">
        <f>IF(V2234&gt;0,P2234*INDEX(Scope_Labor_Rates!$O$6:$O$46,V2234-5)*AA2234,0)</f>
        <v>0</v>
      </c>
      <c r="AP2234" s="181">
        <f>IF(V2234&gt;0,P2234*INDEX(Scope_Labor_Rates!$Q$6:$Q$46,V2234-5)*AA2234,0)</f>
        <v>0</v>
      </c>
      <c r="AQ2234" s="178">
        <f t="shared" si="310"/>
        <v>0</v>
      </c>
      <c r="AR2234" s="178">
        <f t="shared" si="311"/>
        <v>0</v>
      </c>
      <c r="AS2234" s="178">
        <f t="shared" si="312"/>
        <v>0</v>
      </c>
      <c r="AT2234" s="178">
        <f t="shared" si="313"/>
        <v>0</v>
      </c>
      <c r="AU2234">
        <f t="shared" si="314"/>
        <v>0</v>
      </c>
    </row>
    <row r="2235" spans="1:47">
      <c r="A2235" t="str">
        <f>IF(All_Tasks!A2235="","",All_Tasks!A2235)</f>
        <v/>
      </c>
      <c r="B2235" t="str">
        <f>IF(All_Tasks!B2235="","",All_Tasks!B2235)</f>
        <v/>
      </c>
      <c r="C2235" t="str">
        <f>IF(All_Tasks!C2235="","",All_Tasks!C2235)</f>
        <v/>
      </c>
      <c r="D2235" t="str">
        <f>IF(All_Tasks!D2235="","",All_Tasks!D2235)</f>
        <v/>
      </c>
      <c r="E2235" t="str">
        <f>IF(All_Tasks!V2235&lt;&gt;"",All_Tasks!V2235,IF(All_Tasks!E2235&lt;&gt;"",All_Tasks!E2235,""))</f>
        <v/>
      </c>
      <c r="F2235" t="str">
        <f>IF(All_Tasks!F2235="","",All_Tasks!F2235)</f>
        <v/>
      </c>
      <c r="G2235" t="str">
        <f>IF(All_Tasks!G2235="","",All_Tasks!G2235)</f>
        <v/>
      </c>
      <c r="H2235" s="231" t="str">
        <f>IF(All_Tasks!H2235="","",All_Tasks!H2235)</f>
        <v/>
      </c>
      <c r="I2235" t="str">
        <f>IF(All_Tasks!I2235="","",All_Tasks!I2235)</f>
        <v/>
      </c>
      <c r="J2235" t="str">
        <f>IF(All_Tasks!J2235="","",All_Tasks!J2235)</f>
        <v/>
      </c>
      <c r="K2235" t="str">
        <f>IF(All_Tasks!K2235="","",All_Tasks!K2235)</f>
        <v/>
      </c>
      <c r="L2235" s="231" t="str">
        <f>IF(All_Tasks!L2235="","",All_Tasks!L2235)</f>
        <v/>
      </c>
      <c r="M2235" t="str">
        <f>IF(All_Tasks!M2235="","",All_Tasks!M2235)</f>
        <v/>
      </c>
      <c r="N2235" t="str">
        <f>IF(All_Tasks!N2235="","",All_Tasks!N2235)</f>
        <v/>
      </c>
      <c r="O2235" t="str">
        <f>IF(All_Tasks!O2235="","",All_Tasks!O2235)</f>
        <v/>
      </c>
      <c r="P2235" s="181">
        <f>IF(All_Tasks!P2235="",0,All_Tasks!P2235)</f>
        <v>0</v>
      </c>
      <c r="Q2235" s="181">
        <f>IF(All_Tasks!Q2235="",0,All_Tasks!Q2235)</f>
        <v>0</v>
      </c>
      <c r="R2235" s="181">
        <f>IF(All_Tasks!R2235="",0,All_Tasks!R2235)</f>
        <v>0</v>
      </c>
      <c r="S2235" s="181" t="str">
        <f>IF(All_Tasks!S2235="","",All_Tasks!S2235)</f>
        <v/>
      </c>
      <c r="T2235" t="str">
        <f>IF(All_Tasks!T2235="","",All_Tasks!T2235)</f>
        <v/>
      </c>
      <c r="U2235" t="str">
        <f>IF(All_Tasks!U2235="","",All_Tasks!U2235)</f>
        <v/>
      </c>
      <c r="V2235">
        <f>IF(A2235="",0,IFERROR(MATCH(A2235,Scope_Labor_Rates!$A$6:$A$46,0)+5,0))</f>
        <v>0</v>
      </c>
      <c r="W2235" s="178">
        <f>IF(V2235&gt;0,INDEX(Scope_Labor_Rates!$C$6:$C$46,V2235-5),0)</f>
        <v>0</v>
      </c>
      <c r="X2235" s="178">
        <f>IF(V2235&gt;0,INDEX(Scope_Labor_Rates!$C$6:$C$46,V2235-5),0)</f>
        <v>0</v>
      </c>
      <c r="Y2235" s="180">
        <f>IF(V2235&gt;0,INDEX(Scope_Labor_Rates!$S$6:$S$46,V2235-5),0)</f>
        <v>0</v>
      </c>
      <c r="Z2235" s="180">
        <f>IF(V2235&gt;0,INDEX(Scope_Labor_Rates!$R$6:$R$46,V2235-5),1)</f>
        <v>1</v>
      </c>
      <c r="AA2235" s="231">
        <f t="shared" si="306"/>
        <v>0</v>
      </c>
      <c r="AB2235" t="str">
        <f t="shared" si="307"/>
        <v/>
      </c>
      <c r="AC2235" s="178" t="str">
        <f t="shared" si="308"/>
        <v/>
      </c>
      <c r="AD2235" s="181">
        <f t="shared" si="309"/>
        <v>0</v>
      </c>
      <c r="AE2235" s="178">
        <f>IF(V2235&gt;0,P2235*INDEX(Scope_Labor_Rates!$E$6:$E$46,V2235-5),0)</f>
        <v>0</v>
      </c>
      <c r="AF2235" s="181">
        <f>IF(V2235&gt;0,AE2235*INDEX(Scope_Labor_Rates!$D$6:$D$46,V2235-5)*AA2235,0)</f>
        <v>0</v>
      </c>
      <c r="AG2235" s="178">
        <f>IF(V2235&gt;0,P2235*INDEX(Scope_Labor_Rates!$G$6:$G$46,V2235-5),0)</f>
        <v>0</v>
      </c>
      <c r="AH2235" s="181">
        <f>IF(V2235&gt;0,AG2235*INDEX(Scope_Labor_Rates!$F$6:$F$46,V2235-5)*AA2235,0)</f>
        <v>0</v>
      </c>
      <c r="AI2235" s="178">
        <f>IF(V2235&gt;0,P2235*INDEX(Scope_Labor_Rates!$I$6:$I$46,V2235-5),0)</f>
        <v>0</v>
      </c>
      <c r="AJ2235" s="181">
        <f>IF(V2235&gt;0,AI2235*INDEX(Scope_Labor_Rates!$H$6:$H$46,V2235-5)*AA2235,0)</f>
        <v>0</v>
      </c>
      <c r="AK2235" s="178">
        <f>IF(V2235&gt;0,P2235*INDEX(Scope_Labor_Rates!$K$6:$K$46,V2235-5),0)</f>
        <v>0</v>
      </c>
      <c r="AL2235" s="181">
        <f>IF(V2235&gt;0,AK2235*INDEX(Scope_Labor_Rates!$J$6:$J$46,V2235-5)*AA2235,0)</f>
        <v>0</v>
      </c>
      <c r="AM2235" s="178">
        <f>IF(V2235&gt;0,P2235*INDEX(Scope_Labor_Rates!$M$6:$M$46,V2235-5),0)</f>
        <v>0</v>
      </c>
      <c r="AN2235" s="178">
        <f>IF(V2235&gt;0,AM2235*INDEX(Scope_Labor_Rates!$L$6:$L$46,V2235-5)*AA2235,0)</f>
        <v>0</v>
      </c>
      <c r="AO2235" s="178">
        <f>IF(V2235&gt;0,P2235*INDEX(Scope_Labor_Rates!$O$6:$O$46,V2235-5)*AA2235,0)</f>
        <v>0</v>
      </c>
      <c r="AP2235" s="181">
        <f>IF(V2235&gt;0,P2235*INDEX(Scope_Labor_Rates!$Q$6:$Q$46,V2235-5)*AA2235,0)</f>
        <v>0</v>
      </c>
      <c r="AQ2235" s="178">
        <f t="shared" si="310"/>
        <v>0</v>
      </c>
      <c r="AR2235" s="178">
        <f t="shared" si="311"/>
        <v>0</v>
      </c>
      <c r="AS2235" s="178">
        <f t="shared" si="312"/>
        <v>0</v>
      </c>
      <c r="AT2235" s="178">
        <f t="shared" si="313"/>
        <v>0</v>
      </c>
      <c r="AU2235">
        <f t="shared" si="314"/>
        <v>0</v>
      </c>
    </row>
    <row r="2236" spans="1:47">
      <c r="A2236" t="str">
        <f>IF(All_Tasks!A2236="","",All_Tasks!A2236)</f>
        <v/>
      </c>
      <c r="B2236" t="str">
        <f>IF(All_Tasks!B2236="","",All_Tasks!B2236)</f>
        <v/>
      </c>
      <c r="C2236" t="str">
        <f>IF(All_Tasks!C2236="","",All_Tasks!C2236)</f>
        <v/>
      </c>
      <c r="D2236" t="str">
        <f>IF(All_Tasks!D2236="","",All_Tasks!D2236)</f>
        <v/>
      </c>
      <c r="E2236" t="str">
        <f>IF(All_Tasks!V2236&lt;&gt;"",All_Tasks!V2236,IF(All_Tasks!E2236&lt;&gt;"",All_Tasks!E2236,""))</f>
        <v/>
      </c>
      <c r="F2236" t="str">
        <f>IF(All_Tasks!F2236="","",All_Tasks!F2236)</f>
        <v/>
      </c>
      <c r="G2236" t="str">
        <f>IF(All_Tasks!G2236="","",All_Tasks!G2236)</f>
        <v/>
      </c>
      <c r="H2236" s="231" t="str">
        <f>IF(All_Tasks!H2236="","",All_Tasks!H2236)</f>
        <v/>
      </c>
      <c r="I2236" t="str">
        <f>IF(All_Tasks!I2236="","",All_Tasks!I2236)</f>
        <v/>
      </c>
      <c r="J2236" t="str">
        <f>IF(All_Tasks!J2236="","",All_Tasks!J2236)</f>
        <v/>
      </c>
      <c r="K2236" t="str">
        <f>IF(All_Tasks!K2236="","",All_Tasks!K2236)</f>
        <v/>
      </c>
      <c r="L2236" s="231" t="str">
        <f>IF(All_Tasks!L2236="","",All_Tasks!L2236)</f>
        <v/>
      </c>
      <c r="M2236" t="str">
        <f>IF(All_Tasks!M2236="","",All_Tasks!M2236)</f>
        <v/>
      </c>
      <c r="N2236" t="str">
        <f>IF(All_Tasks!N2236="","",All_Tasks!N2236)</f>
        <v/>
      </c>
      <c r="O2236" t="str">
        <f>IF(All_Tasks!O2236="","",All_Tasks!O2236)</f>
        <v/>
      </c>
      <c r="P2236" s="181">
        <f>IF(All_Tasks!P2236="",0,All_Tasks!P2236)</f>
        <v>0</v>
      </c>
      <c r="Q2236" s="181">
        <f>IF(All_Tasks!Q2236="",0,All_Tasks!Q2236)</f>
        <v>0</v>
      </c>
      <c r="R2236" s="181">
        <f>IF(All_Tasks!R2236="",0,All_Tasks!R2236)</f>
        <v>0</v>
      </c>
      <c r="S2236" s="181" t="str">
        <f>IF(All_Tasks!S2236="","",All_Tasks!S2236)</f>
        <v/>
      </c>
      <c r="T2236" t="str">
        <f>IF(All_Tasks!T2236="","",All_Tasks!T2236)</f>
        <v/>
      </c>
      <c r="U2236" t="str">
        <f>IF(All_Tasks!U2236="","",All_Tasks!U2236)</f>
        <v/>
      </c>
      <c r="V2236">
        <f>IF(A2236="",0,IFERROR(MATCH(A2236,Scope_Labor_Rates!$A$6:$A$46,0)+5,0))</f>
        <v>0</v>
      </c>
      <c r="W2236" s="178">
        <f>IF(V2236&gt;0,INDEX(Scope_Labor_Rates!$C$6:$C$46,V2236-5),0)</f>
        <v>0</v>
      </c>
      <c r="X2236" s="178">
        <f>IF(V2236&gt;0,INDEX(Scope_Labor_Rates!$C$6:$C$46,V2236-5),0)</f>
        <v>0</v>
      </c>
      <c r="Y2236" s="180">
        <f>IF(V2236&gt;0,INDEX(Scope_Labor_Rates!$S$6:$S$46,V2236-5),0)</f>
        <v>0</v>
      </c>
      <c r="Z2236" s="180">
        <f>IF(V2236&gt;0,INDEX(Scope_Labor_Rates!$R$6:$R$46,V2236-5),1)</f>
        <v>1</v>
      </c>
      <c r="AA2236" s="231">
        <f t="shared" si="306"/>
        <v>0</v>
      </c>
      <c r="AB2236" t="str">
        <f t="shared" si="307"/>
        <v/>
      </c>
      <c r="AC2236" s="178" t="str">
        <f t="shared" si="308"/>
        <v/>
      </c>
      <c r="AD2236" s="181">
        <f t="shared" si="309"/>
        <v>0</v>
      </c>
      <c r="AE2236" s="178">
        <f>IF(V2236&gt;0,P2236*INDEX(Scope_Labor_Rates!$E$6:$E$46,V2236-5),0)</f>
        <v>0</v>
      </c>
      <c r="AF2236" s="181">
        <f>IF(V2236&gt;0,AE2236*INDEX(Scope_Labor_Rates!$D$6:$D$46,V2236-5)*AA2236,0)</f>
        <v>0</v>
      </c>
      <c r="AG2236" s="178">
        <f>IF(V2236&gt;0,P2236*INDEX(Scope_Labor_Rates!$G$6:$G$46,V2236-5),0)</f>
        <v>0</v>
      </c>
      <c r="AH2236" s="181">
        <f>IF(V2236&gt;0,AG2236*INDEX(Scope_Labor_Rates!$F$6:$F$46,V2236-5)*AA2236,0)</f>
        <v>0</v>
      </c>
      <c r="AI2236" s="178">
        <f>IF(V2236&gt;0,P2236*INDEX(Scope_Labor_Rates!$I$6:$I$46,V2236-5),0)</f>
        <v>0</v>
      </c>
      <c r="AJ2236" s="181">
        <f>IF(V2236&gt;0,AI2236*INDEX(Scope_Labor_Rates!$H$6:$H$46,V2236-5)*AA2236,0)</f>
        <v>0</v>
      </c>
      <c r="AK2236" s="178">
        <f>IF(V2236&gt;0,P2236*INDEX(Scope_Labor_Rates!$K$6:$K$46,V2236-5),0)</f>
        <v>0</v>
      </c>
      <c r="AL2236" s="181">
        <f>IF(V2236&gt;0,AK2236*INDEX(Scope_Labor_Rates!$J$6:$J$46,V2236-5)*AA2236,0)</f>
        <v>0</v>
      </c>
      <c r="AM2236" s="178">
        <f>IF(V2236&gt;0,P2236*INDEX(Scope_Labor_Rates!$M$6:$M$46,V2236-5),0)</f>
        <v>0</v>
      </c>
      <c r="AN2236" s="178">
        <f>IF(V2236&gt;0,AM2236*INDEX(Scope_Labor_Rates!$L$6:$L$46,V2236-5)*AA2236,0)</f>
        <v>0</v>
      </c>
      <c r="AO2236" s="178">
        <f>IF(V2236&gt;0,P2236*INDEX(Scope_Labor_Rates!$O$6:$O$46,V2236-5)*AA2236,0)</f>
        <v>0</v>
      </c>
      <c r="AP2236" s="181">
        <f>IF(V2236&gt;0,P2236*INDEX(Scope_Labor_Rates!$Q$6:$Q$46,V2236-5)*AA2236,0)</f>
        <v>0</v>
      </c>
      <c r="AQ2236" s="178">
        <f t="shared" si="310"/>
        <v>0</v>
      </c>
      <c r="AR2236" s="178">
        <f t="shared" si="311"/>
        <v>0</v>
      </c>
      <c r="AS2236" s="178">
        <f t="shared" si="312"/>
        <v>0</v>
      </c>
      <c r="AT2236" s="178">
        <f t="shared" si="313"/>
        <v>0</v>
      </c>
      <c r="AU2236">
        <f t="shared" si="314"/>
        <v>0</v>
      </c>
    </row>
    <row r="2237" spans="1:47">
      <c r="A2237" t="str">
        <f>IF(All_Tasks!A2237="","",All_Tasks!A2237)</f>
        <v/>
      </c>
      <c r="B2237" t="str">
        <f>IF(All_Tasks!B2237="","",All_Tasks!B2237)</f>
        <v/>
      </c>
      <c r="C2237" t="str">
        <f>IF(All_Tasks!C2237="","",All_Tasks!C2237)</f>
        <v/>
      </c>
      <c r="D2237" t="str">
        <f>IF(All_Tasks!D2237="","",All_Tasks!D2237)</f>
        <v/>
      </c>
      <c r="E2237" t="str">
        <f>IF(All_Tasks!V2237&lt;&gt;"",All_Tasks!V2237,IF(All_Tasks!E2237&lt;&gt;"",All_Tasks!E2237,""))</f>
        <v/>
      </c>
      <c r="F2237" t="str">
        <f>IF(All_Tasks!F2237="","",All_Tasks!F2237)</f>
        <v/>
      </c>
      <c r="G2237" t="str">
        <f>IF(All_Tasks!G2237="","",All_Tasks!G2237)</f>
        <v/>
      </c>
      <c r="H2237" s="231" t="str">
        <f>IF(All_Tasks!H2237="","",All_Tasks!H2237)</f>
        <v/>
      </c>
      <c r="I2237" t="str">
        <f>IF(All_Tasks!I2237="","",All_Tasks!I2237)</f>
        <v/>
      </c>
      <c r="J2237" t="str">
        <f>IF(All_Tasks!J2237="","",All_Tasks!J2237)</f>
        <v/>
      </c>
      <c r="K2237" t="str">
        <f>IF(All_Tasks!K2237="","",All_Tasks!K2237)</f>
        <v/>
      </c>
      <c r="L2237" s="231" t="str">
        <f>IF(All_Tasks!L2237="","",All_Tasks!L2237)</f>
        <v/>
      </c>
      <c r="M2237" t="str">
        <f>IF(All_Tasks!M2237="","",All_Tasks!M2237)</f>
        <v/>
      </c>
      <c r="N2237" t="str">
        <f>IF(All_Tasks!N2237="","",All_Tasks!N2237)</f>
        <v/>
      </c>
      <c r="O2237" t="str">
        <f>IF(All_Tasks!O2237="","",All_Tasks!O2237)</f>
        <v/>
      </c>
      <c r="P2237" s="181">
        <f>IF(All_Tasks!P2237="",0,All_Tasks!P2237)</f>
        <v>0</v>
      </c>
      <c r="Q2237" s="181">
        <f>IF(All_Tasks!Q2237="",0,All_Tasks!Q2237)</f>
        <v>0</v>
      </c>
      <c r="R2237" s="181">
        <f>IF(All_Tasks!R2237="",0,All_Tasks!R2237)</f>
        <v>0</v>
      </c>
      <c r="S2237" s="181" t="str">
        <f>IF(All_Tasks!S2237="","",All_Tasks!S2237)</f>
        <v/>
      </c>
      <c r="T2237" t="str">
        <f>IF(All_Tasks!T2237="","",All_Tasks!T2237)</f>
        <v/>
      </c>
      <c r="U2237" t="str">
        <f>IF(All_Tasks!U2237="","",All_Tasks!U2237)</f>
        <v/>
      </c>
      <c r="V2237">
        <f>IF(A2237="",0,IFERROR(MATCH(A2237,Scope_Labor_Rates!$A$6:$A$46,0)+5,0))</f>
        <v>0</v>
      </c>
      <c r="W2237" s="178">
        <f>IF(V2237&gt;0,INDEX(Scope_Labor_Rates!$C$6:$C$46,V2237-5),0)</f>
        <v>0</v>
      </c>
      <c r="X2237" s="178">
        <f>IF(V2237&gt;0,INDEX(Scope_Labor_Rates!$C$6:$C$46,V2237-5),0)</f>
        <v>0</v>
      </c>
      <c r="Y2237" s="180">
        <f>IF(V2237&gt;0,INDEX(Scope_Labor_Rates!$S$6:$S$46,V2237-5),0)</f>
        <v>0</v>
      </c>
      <c r="Z2237" s="180">
        <f>IF(V2237&gt;0,INDEX(Scope_Labor_Rates!$R$6:$R$46,V2237-5),1)</f>
        <v>1</v>
      </c>
      <c r="AA2237" s="231">
        <f t="shared" si="306"/>
        <v>0</v>
      </c>
      <c r="AB2237" t="str">
        <f t="shared" si="307"/>
        <v/>
      </c>
      <c r="AC2237" s="178" t="str">
        <f t="shared" si="308"/>
        <v/>
      </c>
      <c r="AD2237" s="181">
        <f t="shared" si="309"/>
        <v>0</v>
      </c>
      <c r="AE2237" s="178">
        <f>IF(V2237&gt;0,P2237*INDEX(Scope_Labor_Rates!$E$6:$E$46,V2237-5),0)</f>
        <v>0</v>
      </c>
      <c r="AF2237" s="181">
        <f>IF(V2237&gt;0,AE2237*INDEX(Scope_Labor_Rates!$D$6:$D$46,V2237-5)*AA2237,0)</f>
        <v>0</v>
      </c>
      <c r="AG2237" s="178">
        <f>IF(V2237&gt;0,P2237*INDEX(Scope_Labor_Rates!$G$6:$G$46,V2237-5),0)</f>
        <v>0</v>
      </c>
      <c r="AH2237" s="181">
        <f>IF(V2237&gt;0,AG2237*INDEX(Scope_Labor_Rates!$F$6:$F$46,V2237-5)*AA2237,0)</f>
        <v>0</v>
      </c>
      <c r="AI2237" s="178">
        <f>IF(V2237&gt;0,P2237*INDEX(Scope_Labor_Rates!$I$6:$I$46,V2237-5),0)</f>
        <v>0</v>
      </c>
      <c r="AJ2237" s="181">
        <f>IF(V2237&gt;0,AI2237*INDEX(Scope_Labor_Rates!$H$6:$H$46,V2237-5)*AA2237,0)</f>
        <v>0</v>
      </c>
      <c r="AK2237" s="178">
        <f>IF(V2237&gt;0,P2237*INDEX(Scope_Labor_Rates!$K$6:$K$46,V2237-5),0)</f>
        <v>0</v>
      </c>
      <c r="AL2237" s="181">
        <f>IF(V2237&gt;0,AK2237*INDEX(Scope_Labor_Rates!$J$6:$J$46,V2237-5)*AA2237,0)</f>
        <v>0</v>
      </c>
      <c r="AM2237" s="178">
        <f>IF(V2237&gt;0,P2237*INDEX(Scope_Labor_Rates!$M$6:$M$46,V2237-5),0)</f>
        <v>0</v>
      </c>
      <c r="AN2237" s="178">
        <f>IF(V2237&gt;0,AM2237*INDEX(Scope_Labor_Rates!$L$6:$L$46,V2237-5)*AA2237,0)</f>
        <v>0</v>
      </c>
      <c r="AO2237" s="178">
        <f>IF(V2237&gt;0,P2237*INDEX(Scope_Labor_Rates!$O$6:$O$46,V2237-5)*AA2237,0)</f>
        <v>0</v>
      </c>
      <c r="AP2237" s="181">
        <f>IF(V2237&gt;0,P2237*INDEX(Scope_Labor_Rates!$Q$6:$Q$46,V2237-5)*AA2237,0)</f>
        <v>0</v>
      </c>
      <c r="AQ2237" s="178">
        <f t="shared" si="310"/>
        <v>0</v>
      </c>
      <c r="AR2237" s="178">
        <f t="shared" si="311"/>
        <v>0</v>
      </c>
      <c r="AS2237" s="178">
        <f t="shared" si="312"/>
        <v>0</v>
      </c>
      <c r="AT2237" s="178">
        <f t="shared" si="313"/>
        <v>0</v>
      </c>
      <c r="AU2237">
        <f t="shared" si="314"/>
        <v>0</v>
      </c>
    </row>
    <row r="2238" spans="1:47">
      <c r="A2238" t="str">
        <f>IF(All_Tasks!A2238="","",All_Tasks!A2238)</f>
        <v/>
      </c>
      <c r="B2238" t="str">
        <f>IF(All_Tasks!B2238="","",All_Tasks!B2238)</f>
        <v/>
      </c>
      <c r="C2238" t="str">
        <f>IF(All_Tasks!C2238="","",All_Tasks!C2238)</f>
        <v/>
      </c>
      <c r="D2238" t="str">
        <f>IF(All_Tasks!D2238="","",All_Tasks!D2238)</f>
        <v/>
      </c>
      <c r="E2238" t="str">
        <f>IF(All_Tasks!V2238&lt;&gt;"",All_Tasks!V2238,IF(All_Tasks!E2238&lt;&gt;"",All_Tasks!E2238,""))</f>
        <v/>
      </c>
      <c r="F2238" t="str">
        <f>IF(All_Tasks!F2238="","",All_Tasks!F2238)</f>
        <v/>
      </c>
      <c r="G2238" t="str">
        <f>IF(All_Tasks!G2238="","",All_Tasks!G2238)</f>
        <v/>
      </c>
      <c r="H2238" s="231" t="str">
        <f>IF(All_Tasks!H2238="","",All_Tasks!H2238)</f>
        <v/>
      </c>
      <c r="I2238" t="str">
        <f>IF(All_Tasks!I2238="","",All_Tasks!I2238)</f>
        <v/>
      </c>
      <c r="J2238" t="str">
        <f>IF(All_Tasks!J2238="","",All_Tasks!J2238)</f>
        <v/>
      </c>
      <c r="K2238" t="str">
        <f>IF(All_Tasks!K2238="","",All_Tasks!K2238)</f>
        <v/>
      </c>
      <c r="L2238" s="231" t="str">
        <f>IF(All_Tasks!L2238="","",All_Tasks!L2238)</f>
        <v/>
      </c>
      <c r="M2238" t="str">
        <f>IF(All_Tasks!M2238="","",All_Tasks!M2238)</f>
        <v/>
      </c>
      <c r="N2238" t="str">
        <f>IF(All_Tasks!N2238="","",All_Tasks!N2238)</f>
        <v/>
      </c>
      <c r="O2238" t="str">
        <f>IF(All_Tasks!O2238="","",All_Tasks!O2238)</f>
        <v/>
      </c>
      <c r="P2238" s="181">
        <f>IF(All_Tasks!P2238="",0,All_Tasks!P2238)</f>
        <v>0</v>
      </c>
      <c r="Q2238" s="181">
        <f>IF(All_Tasks!Q2238="",0,All_Tasks!Q2238)</f>
        <v>0</v>
      </c>
      <c r="R2238" s="181">
        <f>IF(All_Tasks!R2238="",0,All_Tasks!R2238)</f>
        <v>0</v>
      </c>
      <c r="S2238" s="181" t="str">
        <f>IF(All_Tasks!S2238="","",All_Tasks!S2238)</f>
        <v/>
      </c>
      <c r="T2238" t="str">
        <f>IF(All_Tasks!T2238="","",All_Tasks!T2238)</f>
        <v/>
      </c>
      <c r="U2238" t="str">
        <f>IF(All_Tasks!U2238="","",All_Tasks!U2238)</f>
        <v/>
      </c>
      <c r="V2238">
        <f>IF(A2238="",0,IFERROR(MATCH(A2238,Scope_Labor_Rates!$A$6:$A$46,0)+5,0))</f>
        <v>0</v>
      </c>
      <c r="W2238" s="178">
        <f>IF(V2238&gt;0,INDEX(Scope_Labor_Rates!$C$6:$C$46,V2238-5),0)</f>
        <v>0</v>
      </c>
      <c r="X2238" s="178">
        <f>IF(V2238&gt;0,INDEX(Scope_Labor_Rates!$C$6:$C$46,V2238-5),0)</f>
        <v>0</v>
      </c>
      <c r="Y2238" s="180">
        <f>IF(V2238&gt;0,INDEX(Scope_Labor_Rates!$S$6:$S$46,V2238-5),0)</f>
        <v>0</v>
      </c>
      <c r="Z2238" s="180">
        <f>IF(V2238&gt;0,INDEX(Scope_Labor_Rates!$R$6:$R$46,V2238-5),1)</f>
        <v>1</v>
      </c>
      <c r="AA2238" s="231">
        <f t="shared" si="306"/>
        <v>0</v>
      </c>
      <c r="AB2238" t="str">
        <f t="shared" si="307"/>
        <v/>
      </c>
      <c r="AC2238" s="178" t="str">
        <f t="shared" si="308"/>
        <v/>
      </c>
      <c r="AD2238" s="181">
        <f t="shared" si="309"/>
        <v>0</v>
      </c>
      <c r="AE2238" s="178">
        <f>IF(V2238&gt;0,P2238*INDEX(Scope_Labor_Rates!$E$6:$E$46,V2238-5),0)</f>
        <v>0</v>
      </c>
      <c r="AF2238" s="181">
        <f>IF(V2238&gt;0,AE2238*INDEX(Scope_Labor_Rates!$D$6:$D$46,V2238-5)*AA2238,0)</f>
        <v>0</v>
      </c>
      <c r="AG2238" s="178">
        <f>IF(V2238&gt;0,P2238*INDEX(Scope_Labor_Rates!$G$6:$G$46,V2238-5),0)</f>
        <v>0</v>
      </c>
      <c r="AH2238" s="181">
        <f>IF(V2238&gt;0,AG2238*INDEX(Scope_Labor_Rates!$F$6:$F$46,V2238-5)*AA2238,0)</f>
        <v>0</v>
      </c>
      <c r="AI2238" s="178">
        <f>IF(V2238&gt;0,P2238*INDEX(Scope_Labor_Rates!$I$6:$I$46,V2238-5),0)</f>
        <v>0</v>
      </c>
      <c r="AJ2238" s="181">
        <f>IF(V2238&gt;0,AI2238*INDEX(Scope_Labor_Rates!$H$6:$H$46,V2238-5)*AA2238,0)</f>
        <v>0</v>
      </c>
      <c r="AK2238" s="178">
        <f>IF(V2238&gt;0,P2238*INDEX(Scope_Labor_Rates!$K$6:$K$46,V2238-5),0)</f>
        <v>0</v>
      </c>
      <c r="AL2238" s="181">
        <f>IF(V2238&gt;0,AK2238*INDEX(Scope_Labor_Rates!$J$6:$J$46,V2238-5)*AA2238,0)</f>
        <v>0</v>
      </c>
      <c r="AM2238" s="178">
        <f>IF(V2238&gt;0,P2238*INDEX(Scope_Labor_Rates!$M$6:$M$46,V2238-5),0)</f>
        <v>0</v>
      </c>
      <c r="AN2238" s="178">
        <f>IF(V2238&gt;0,AM2238*INDEX(Scope_Labor_Rates!$L$6:$L$46,V2238-5)*AA2238,0)</f>
        <v>0</v>
      </c>
      <c r="AO2238" s="178">
        <f>IF(V2238&gt;0,P2238*INDEX(Scope_Labor_Rates!$O$6:$O$46,V2238-5)*AA2238,0)</f>
        <v>0</v>
      </c>
      <c r="AP2238" s="181">
        <f>IF(V2238&gt;0,P2238*INDEX(Scope_Labor_Rates!$Q$6:$Q$46,V2238-5)*AA2238,0)</f>
        <v>0</v>
      </c>
      <c r="AQ2238" s="178">
        <f t="shared" si="310"/>
        <v>0</v>
      </c>
      <c r="AR2238" s="178">
        <f t="shared" si="311"/>
        <v>0</v>
      </c>
      <c r="AS2238" s="178">
        <f t="shared" si="312"/>
        <v>0</v>
      </c>
      <c r="AT2238" s="178">
        <f t="shared" si="313"/>
        <v>0</v>
      </c>
      <c r="AU2238">
        <f t="shared" si="314"/>
        <v>0</v>
      </c>
    </row>
    <row r="2239" spans="1:47">
      <c r="A2239" t="str">
        <f>IF(All_Tasks!A2239="","",All_Tasks!A2239)</f>
        <v/>
      </c>
      <c r="B2239" t="str">
        <f>IF(All_Tasks!B2239="","",All_Tasks!B2239)</f>
        <v/>
      </c>
      <c r="C2239" t="str">
        <f>IF(All_Tasks!C2239="","",All_Tasks!C2239)</f>
        <v/>
      </c>
      <c r="D2239" t="str">
        <f>IF(All_Tasks!D2239="","",All_Tasks!D2239)</f>
        <v/>
      </c>
      <c r="E2239" t="str">
        <f>IF(All_Tasks!V2239&lt;&gt;"",All_Tasks!V2239,IF(All_Tasks!E2239&lt;&gt;"",All_Tasks!E2239,""))</f>
        <v/>
      </c>
      <c r="F2239" t="str">
        <f>IF(All_Tasks!F2239="","",All_Tasks!F2239)</f>
        <v/>
      </c>
      <c r="G2239" t="str">
        <f>IF(All_Tasks!G2239="","",All_Tasks!G2239)</f>
        <v/>
      </c>
      <c r="H2239" s="231" t="str">
        <f>IF(All_Tasks!H2239="","",All_Tasks!H2239)</f>
        <v/>
      </c>
      <c r="I2239" t="str">
        <f>IF(All_Tasks!I2239="","",All_Tasks!I2239)</f>
        <v/>
      </c>
      <c r="J2239" t="str">
        <f>IF(All_Tasks!J2239="","",All_Tasks!J2239)</f>
        <v/>
      </c>
      <c r="K2239" t="str">
        <f>IF(All_Tasks!K2239="","",All_Tasks!K2239)</f>
        <v/>
      </c>
      <c r="L2239" s="231" t="str">
        <f>IF(All_Tasks!L2239="","",All_Tasks!L2239)</f>
        <v/>
      </c>
      <c r="M2239" t="str">
        <f>IF(All_Tasks!M2239="","",All_Tasks!M2239)</f>
        <v/>
      </c>
      <c r="N2239" t="str">
        <f>IF(All_Tasks!N2239="","",All_Tasks!N2239)</f>
        <v/>
      </c>
      <c r="O2239" t="str">
        <f>IF(All_Tasks!O2239="","",All_Tasks!O2239)</f>
        <v/>
      </c>
      <c r="P2239" s="181">
        <f>IF(All_Tasks!P2239="",0,All_Tasks!P2239)</f>
        <v>0</v>
      </c>
      <c r="Q2239" s="181">
        <f>IF(All_Tasks!Q2239="",0,All_Tasks!Q2239)</f>
        <v>0</v>
      </c>
      <c r="R2239" s="181">
        <f>IF(All_Tasks!R2239="",0,All_Tasks!R2239)</f>
        <v>0</v>
      </c>
      <c r="S2239" s="181" t="str">
        <f>IF(All_Tasks!S2239="","",All_Tasks!S2239)</f>
        <v/>
      </c>
      <c r="T2239" t="str">
        <f>IF(All_Tasks!T2239="","",All_Tasks!T2239)</f>
        <v/>
      </c>
      <c r="U2239" t="str">
        <f>IF(All_Tasks!U2239="","",All_Tasks!U2239)</f>
        <v/>
      </c>
      <c r="V2239">
        <f>IF(A2239="",0,IFERROR(MATCH(A2239,Scope_Labor_Rates!$A$6:$A$46,0)+5,0))</f>
        <v>0</v>
      </c>
      <c r="W2239" s="178">
        <f>IF(V2239&gt;0,INDEX(Scope_Labor_Rates!$C$6:$C$46,V2239-5),0)</f>
        <v>0</v>
      </c>
      <c r="X2239" s="178">
        <f>IF(V2239&gt;0,INDEX(Scope_Labor_Rates!$C$6:$C$46,V2239-5),0)</f>
        <v>0</v>
      </c>
      <c r="Y2239" s="180">
        <f>IF(V2239&gt;0,INDEX(Scope_Labor_Rates!$S$6:$S$46,V2239-5),0)</f>
        <v>0</v>
      </c>
      <c r="Z2239" s="180">
        <f>IF(V2239&gt;0,INDEX(Scope_Labor_Rates!$R$6:$R$46,V2239-5),1)</f>
        <v>1</v>
      </c>
      <c r="AA2239" s="231">
        <f t="shared" si="306"/>
        <v>0</v>
      </c>
      <c r="AB2239" t="str">
        <f t="shared" si="307"/>
        <v/>
      </c>
      <c r="AC2239" s="178" t="str">
        <f t="shared" si="308"/>
        <v/>
      </c>
      <c r="AD2239" s="181">
        <f t="shared" si="309"/>
        <v>0</v>
      </c>
      <c r="AE2239" s="178">
        <f>IF(V2239&gt;0,P2239*INDEX(Scope_Labor_Rates!$E$6:$E$46,V2239-5),0)</f>
        <v>0</v>
      </c>
      <c r="AF2239" s="181">
        <f>IF(V2239&gt;0,AE2239*INDEX(Scope_Labor_Rates!$D$6:$D$46,V2239-5)*AA2239,0)</f>
        <v>0</v>
      </c>
      <c r="AG2239" s="178">
        <f>IF(V2239&gt;0,P2239*INDEX(Scope_Labor_Rates!$G$6:$G$46,V2239-5),0)</f>
        <v>0</v>
      </c>
      <c r="AH2239" s="181">
        <f>IF(V2239&gt;0,AG2239*INDEX(Scope_Labor_Rates!$F$6:$F$46,V2239-5)*AA2239,0)</f>
        <v>0</v>
      </c>
      <c r="AI2239" s="178">
        <f>IF(V2239&gt;0,P2239*INDEX(Scope_Labor_Rates!$I$6:$I$46,V2239-5),0)</f>
        <v>0</v>
      </c>
      <c r="AJ2239" s="181">
        <f>IF(V2239&gt;0,AI2239*INDEX(Scope_Labor_Rates!$H$6:$H$46,V2239-5)*AA2239,0)</f>
        <v>0</v>
      </c>
      <c r="AK2239" s="178">
        <f>IF(V2239&gt;0,P2239*INDEX(Scope_Labor_Rates!$K$6:$K$46,V2239-5),0)</f>
        <v>0</v>
      </c>
      <c r="AL2239" s="181">
        <f>IF(V2239&gt;0,AK2239*INDEX(Scope_Labor_Rates!$J$6:$J$46,V2239-5)*AA2239,0)</f>
        <v>0</v>
      </c>
      <c r="AM2239" s="178">
        <f>IF(V2239&gt;0,P2239*INDEX(Scope_Labor_Rates!$M$6:$M$46,V2239-5),0)</f>
        <v>0</v>
      </c>
      <c r="AN2239" s="178">
        <f>IF(V2239&gt;0,AM2239*INDEX(Scope_Labor_Rates!$L$6:$L$46,V2239-5)*AA2239,0)</f>
        <v>0</v>
      </c>
      <c r="AO2239" s="178">
        <f>IF(V2239&gt;0,P2239*INDEX(Scope_Labor_Rates!$O$6:$O$46,V2239-5)*AA2239,0)</f>
        <v>0</v>
      </c>
      <c r="AP2239" s="181">
        <f>IF(V2239&gt;0,P2239*INDEX(Scope_Labor_Rates!$Q$6:$Q$46,V2239-5)*AA2239,0)</f>
        <v>0</v>
      </c>
      <c r="AQ2239" s="178">
        <f t="shared" si="310"/>
        <v>0</v>
      </c>
      <c r="AR2239" s="178">
        <f t="shared" si="311"/>
        <v>0</v>
      </c>
      <c r="AS2239" s="178">
        <f t="shared" si="312"/>
        <v>0</v>
      </c>
      <c r="AT2239" s="178">
        <f t="shared" si="313"/>
        <v>0</v>
      </c>
      <c r="AU2239">
        <f t="shared" si="314"/>
        <v>0</v>
      </c>
    </row>
    <row r="2240" spans="1:47">
      <c r="A2240" t="str">
        <f>IF(All_Tasks!A2240="","",All_Tasks!A2240)</f>
        <v/>
      </c>
      <c r="B2240" t="str">
        <f>IF(All_Tasks!B2240="","",All_Tasks!B2240)</f>
        <v/>
      </c>
      <c r="C2240" t="str">
        <f>IF(All_Tasks!C2240="","",All_Tasks!C2240)</f>
        <v/>
      </c>
      <c r="D2240" t="str">
        <f>IF(All_Tasks!D2240="","",All_Tasks!D2240)</f>
        <v/>
      </c>
      <c r="E2240" t="str">
        <f>IF(All_Tasks!V2240&lt;&gt;"",All_Tasks!V2240,IF(All_Tasks!E2240&lt;&gt;"",All_Tasks!E2240,""))</f>
        <v/>
      </c>
      <c r="F2240" t="str">
        <f>IF(All_Tasks!F2240="","",All_Tasks!F2240)</f>
        <v/>
      </c>
      <c r="G2240" t="str">
        <f>IF(All_Tasks!G2240="","",All_Tasks!G2240)</f>
        <v/>
      </c>
      <c r="H2240" s="231" t="str">
        <f>IF(All_Tasks!H2240="","",All_Tasks!H2240)</f>
        <v/>
      </c>
      <c r="I2240" t="str">
        <f>IF(All_Tasks!I2240="","",All_Tasks!I2240)</f>
        <v/>
      </c>
      <c r="J2240" t="str">
        <f>IF(All_Tasks!J2240="","",All_Tasks!J2240)</f>
        <v/>
      </c>
      <c r="K2240" t="str">
        <f>IF(All_Tasks!K2240="","",All_Tasks!K2240)</f>
        <v/>
      </c>
      <c r="L2240" s="231" t="str">
        <f>IF(All_Tasks!L2240="","",All_Tasks!L2240)</f>
        <v/>
      </c>
      <c r="M2240" t="str">
        <f>IF(All_Tasks!M2240="","",All_Tasks!M2240)</f>
        <v/>
      </c>
      <c r="N2240" t="str">
        <f>IF(All_Tasks!N2240="","",All_Tasks!N2240)</f>
        <v/>
      </c>
      <c r="O2240" t="str">
        <f>IF(All_Tasks!O2240="","",All_Tasks!O2240)</f>
        <v/>
      </c>
      <c r="P2240" s="181">
        <f>IF(All_Tasks!P2240="",0,All_Tasks!P2240)</f>
        <v>0</v>
      </c>
      <c r="Q2240" s="181">
        <f>IF(All_Tasks!Q2240="",0,All_Tasks!Q2240)</f>
        <v>0</v>
      </c>
      <c r="R2240" s="181">
        <f>IF(All_Tasks!R2240="",0,All_Tasks!R2240)</f>
        <v>0</v>
      </c>
      <c r="S2240" s="181" t="str">
        <f>IF(All_Tasks!S2240="","",All_Tasks!S2240)</f>
        <v/>
      </c>
      <c r="T2240" t="str">
        <f>IF(All_Tasks!T2240="","",All_Tasks!T2240)</f>
        <v/>
      </c>
      <c r="U2240" t="str">
        <f>IF(All_Tasks!U2240="","",All_Tasks!U2240)</f>
        <v/>
      </c>
      <c r="V2240">
        <f>IF(A2240="",0,IFERROR(MATCH(A2240,Scope_Labor_Rates!$A$6:$A$46,0)+5,0))</f>
        <v>0</v>
      </c>
      <c r="W2240" s="178">
        <f>IF(V2240&gt;0,INDEX(Scope_Labor_Rates!$C$6:$C$46,V2240-5),0)</f>
        <v>0</v>
      </c>
      <c r="X2240" s="178">
        <f>IF(V2240&gt;0,INDEX(Scope_Labor_Rates!$C$6:$C$46,V2240-5),0)</f>
        <v>0</v>
      </c>
      <c r="Y2240" s="180">
        <f>IF(V2240&gt;0,INDEX(Scope_Labor_Rates!$S$6:$S$46,V2240-5),0)</f>
        <v>0</v>
      </c>
      <c r="Z2240" s="180">
        <f>IF(V2240&gt;0,INDEX(Scope_Labor_Rates!$R$6:$R$46,V2240-5),1)</f>
        <v>1</v>
      </c>
      <c r="AA2240" s="231">
        <f t="shared" si="306"/>
        <v>0</v>
      </c>
      <c r="AB2240" t="str">
        <f t="shared" si="307"/>
        <v/>
      </c>
      <c r="AC2240" s="178" t="str">
        <f t="shared" si="308"/>
        <v/>
      </c>
      <c r="AD2240" s="181">
        <f t="shared" si="309"/>
        <v>0</v>
      </c>
      <c r="AE2240" s="178">
        <f>IF(V2240&gt;0,P2240*INDEX(Scope_Labor_Rates!$E$6:$E$46,V2240-5),0)</f>
        <v>0</v>
      </c>
      <c r="AF2240" s="181">
        <f>IF(V2240&gt;0,AE2240*INDEX(Scope_Labor_Rates!$D$6:$D$46,V2240-5)*AA2240,0)</f>
        <v>0</v>
      </c>
      <c r="AG2240" s="178">
        <f>IF(V2240&gt;0,P2240*INDEX(Scope_Labor_Rates!$G$6:$G$46,V2240-5),0)</f>
        <v>0</v>
      </c>
      <c r="AH2240" s="181">
        <f>IF(V2240&gt;0,AG2240*INDEX(Scope_Labor_Rates!$F$6:$F$46,V2240-5)*AA2240,0)</f>
        <v>0</v>
      </c>
      <c r="AI2240" s="178">
        <f>IF(V2240&gt;0,P2240*INDEX(Scope_Labor_Rates!$I$6:$I$46,V2240-5),0)</f>
        <v>0</v>
      </c>
      <c r="AJ2240" s="181">
        <f>IF(V2240&gt;0,AI2240*INDEX(Scope_Labor_Rates!$H$6:$H$46,V2240-5)*AA2240,0)</f>
        <v>0</v>
      </c>
      <c r="AK2240" s="178">
        <f>IF(V2240&gt;0,P2240*INDEX(Scope_Labor_Rates!$K$6:$K$46,V2240-5),0)</f>
        <v>0</v>
      </c>
      <c r="AL2240" s="181">
        <f>IF(V2240&gt;0,AK2240*INDEX(Scope_Labor_Rates!$J$6:$J$46,V2240-5)*AA2240,0)</f>
        <v>0</v>
      </c>
      <c r="AM2240" s="178">
        <f>IF(V2240&gt;0,P2240*INDEX(Scope_Labor_Rates!$M$6:$M$46,V2240-5),0)</f>
        <v>0</v>
      </c>
      <c r="AN2240" s="178">
        <f>IF(V2240&gt;0,AM2240*INDEX(Scope_Labor_Rates!$L$6:$L$46,V2240-5)*AA2240,0)</f>
        <v>0</v>
      </c>
      <c r="AO2240" s="178">
        <f>IF(V2240&gt;0,P2240*INDEX(Scope_Labor_Rates!$O$6:$O$46,V2240-5)*AA2240,0)</f>
        <v>0</v>
      </c>
      <c r="AP2240" s="181">
        <f>IF(V2240&gt;0,P2240*INDEX(Scope_Labor_Rates!$Q$6:$Q$46,V2240-5)*AA2240,0)</f>
        <v>0</v>
      </c>
      <c r="AQ2240" s="178">
        <f t="shared" si="310"/>
        <v>0</v>
      </c>
      <c r="AR2240" s="178">
        <f t="shared" si="311"/>
        <v>0</v>
      </c>
      <c r="AS2240" s="178">
        <f t="shared" si="312"/>
        <v>0</v>
      </c>
      <c r="AT2240" s="178">
        <f t="shared" si="313"/>
        <v>0</v>
      </c>
      <c r="AU2240">
        <f t="shared" si="314"/>
        <v>0</v>
      </c>
    </row>
    <row r="2241" spans="1:47">
      <c r="A2241" t="str">
        <f>IF(All_Tasks!A2241="","",All_Tasks!A2241)</f>
        <v/>
      </c>
      <c r="B2241" t="str">
        <f>IF(All_Tasks!B2241="","",All_Tasks!B2241)</f>
        <v/>
      </c>
      <c r="C2241" t="str">
        <f>IF(All_Tasks!C2241="","",All_Tasks!C2241)</f>
        <v/>
      </c>
      <c r="D2241" t="str">
        <f>IF(All_Tasks!D2241="","",All_Tasks!D2241)</f>
        <v/>
      </c>
      <c r="E2241" t="str">
        <f>IF(All_Tasks!V2241&lt;&gt;"",All_Tasks!V2241,IF(All_Tasks!E2241&lt;&gt;"",All_Tasks!E2241,""))</f>
        <v/>
      </c>
      <c r="F2241" t="str">
        <f>IF(All_Tasks!F2241="","",All_Tasks!F2241)</f>
        <v/>
      </c>
      <c r="G2241" t="str">
        <f>IF(All_Tasks!G2241="","",All_Tasks!G2241)</f>
        <v/>
      </c>
      <c r="H2241" s="231" t="str">
        <f>IF(All_Tasks!H2241="","",All_Tasks!H2241)</f>
        <v/>
      </c>
      <c r="I2241" t="str">
        <f>IF(All_Tasks!I2241="","",All_Tasks!I2241)</f>
        <v/>
      </c>
      <c r="J2241" t="str">
        <f>IF(All_Tasks!J2241="","",All_Tasks!J2241)</f>
        <v/>
      </c>
      <c r="K2241" t="str">
        <f>IF(All_Tasks!K2241="","",All_Tasks!K2241)</f>
        <v/>
      </c>
      <c r="L2241" s="231" t="str">
        <f>IF(All_Tasks!L2241="","",All_Tasks!L2241)</f>
        <v/>
      </c>
      <c r="M2241" t="str">
        <f>IF(All_Tasks!M2241="","",All_Tasks!M2241)</f>
        <v/>
      </c>
      <c r="N2241" t="str">
        <f>IF(All_Tasks!N2241="","",All_Tasks!N2241)</f>
        <v/>
      </c>
      <c r="O2241" t="str">
        <f>IF(All_Tasks!O2241="","",All_Tasks!O2241)</f>
        <v/>
      </c>
      <c r="P2241" s="181">
        <f>IF(All_Tasks!P2241="",0,All_Tasks!P2241)</f>
        <v>0</v>
      </c>
      <c r="Q2241" s="181">
        <f>IF(All_Tasks!Q2241="",0,All_Tasks!Q2241)</f>
        <v>0</v>
      </c>
      <c r="R2241" s="181">
        <f>IF(All_Tasks!R2241="",0,All_Tasks!R2241)</f>
        <v>0</v>
      </c>
      <c r="S2241" s="181" t="str">
        <f>IF(All_Tasks!S2241="","",All_Tasks!S2241)</f>
        <v/>
      </c>
      <c r="T2241" t="str">
        <f>IF(All_Tasks!T2241="","",All_Tasks!T2241)</f>
        <v/>
      </c>
      <c r="U2241" t="str">
        <f>IF(All_Tasks!U2241="","",All_Tasks!U2241)</f>
        <v/>
      </c>
      <c r="V2241">
        <f>IF(A2241="",0,IFERROR(MATCH(A2241,Scope_Labor_Rates!$A$6:$A$46,0)+5,0))</f>
        <v>0</v>
      </c>
      <c r="W2241" s="178">
        <f>IF(V2241&gt;0,INDEX(Scope_Labor_Rates!$C$6:$C$46,V2241-5),0)</f>
        <v>0</v>
      </c>
      <c r="X2241" s="178">
        <f>IF(V2241&gt;0,INDEX(Scope_Labor_Rates!$C$6:$C$46,V2241-5),0)</f>
        <v>0</v>
      </c>
      <c r="Y2241" s="180">
        <f>IF(V2241&gt;0,INDEX(Scope_Labor_Rates!$S$6:$S$46,V2241-5),0)</f>
        <v>0</v>
      </c>
      <c r="Z2241" s="180">
        <f>IF(V2241&gt;0,INDEX(Scope_Labor_Rates!$R$6:$R$46,V2241-5),1)</f>
        <v>1</v>
      </c>
      <c r="AA2241" s="231">
        <f t="shared" si="306"/>
        <v>0</v>
      </c>
      <c r="AB2241" t="str">
        <f t="shared" si="307"/>
        <v/>
      </c>
      <c r="AC2241" s="178" t="str">
        <f t="shared" si="308"/>
        <v/>
      </c>
      <c r="AD2241" s="181">
        <f t="shared" si="309"/>
        <v>0</v>
      </c>
      <c r="AE2241" s="178">
        <f>IF(V2241&gt;0,P2241*INDEX(Scope_Labor_Rates!$E$6:$E$46,V2241-5),0)</f>
        <v>0</v>
      </c>
      <c r="AF2241" s="181">
        <f>IF(V2241&gt;0,AE2241*INDEX(Scope_Labor_Rates!$D$6:$D$46,V2241-5)*AA2241,0)</f>
        <v>0</v>
      </c>
      <c r="AG2241" s="178">
        <f>IF(V2241&gt;0,P2241*INDEX(Scope_Labor_Rates!$G$6:$G$46,V2241-5),0)</f>
        <v>0</v>
      </c>
      <c r="AH2241" s="181">
        <f>IF(V2241&gt;0,AG2241*INDEX(Scope_Labor_Rates!$F$6:$F$46,V2241-5)*AA2241,0)</f>
        <v>0</v>
      </c>
      <c r="AI2241" s="178">
        <f>IF(V2241&gt;0,P2241*INDEX(Scope_Labor_Rates!$I$6:$I$46,V2241-5),0)</f>
        <v>0</v>
      </c>
      <c r="AJ2241" s="181">
        <f>IF(V2241&gt;0,AI2241*INDEX(Scope_Labor_Rates!$H$6:$H$46,V2241-5)*AA2241,0)</f>
        <v>0</v>
      </c>
      <c r="AK2241" s="178">
        <f>IF(V2241&gt;0,P2241*INDEX(Scope_Labor_Rates!$K$6:$K$46,V2241-5),0)</f>
        <v>0</v>
      </c>
      <c r="AL2241" s="181">
        <f>IF(V2241&gt;0,AK2241*INDEX(Scope_Labor_Rates!$J$6:$J$46,V2241-5)*AA2241,0)</f>
        <v>0</v>
      </c>
      <c r="AM2241" s="178">
        <f>IF(V2241&gt;0,P2241*INDEX(Scope_Labor_Rates!$M$6:$M$46,V2241-5),0)</f>
        <v>0</v>
      </c>
      <c r="AN2241" s="178">
        <f>IF(V2241&gt;0,AM2241*INDEX(Scope_Labor_Rates!$L$6:$L$46,V2241-5)*AA2241,0)</f>
        <v>0</v>
      </c>
      <c r="AO2241" s="178">
        <f>IF(V2241&gt;0,P2241*INDEX(Scope_Labor_Rates!$O$6:$O$46,V2241-5)*AA2241,0)</f>
        <v>0</v>
      </c>
      <c r="AP2241" s="181">
        <f>IF(V2241&gt;0,P2241*INDEX(Scope_Labor_Rates!$Q$6:$Q$46,V2241-5)*AA2241,0)</f>
        <v>0</v>
      </c>
      <c r="AQ2241" s="178">
        <f t="shared" si="310"/>
        <v>0</v>
      </c>
      <c r="AR2241" s="178">
        <f t="shared" si="311"/>
        <v>0</v>
      </c>
      <c r="AS2241" s="178">
        <f t="shared" si="312"/>
        <v>0</v>
      </c>
      <c r="AT2241" s="178">
        <f t="shared" si="313"/>
        <v>0</v>
      </c>
      <c r="AU2241">
        <f t="shared" si="314"/>
        <v>0</v>
      </c>
    </row>
    <row r="2242" spans="1:47">
      <c r="A2242" t="str">
        <f>IF(All_Tasks!A2242="","",All_Tasks!A2242)</f>
        <v/>
      </c>
      <c r="B2242" t="str">
        <f>IF(All_Tasks!B2242="","",All_Tasks!B2242)</f>
        <v/>
      </c>
      <c r="C2242" t="str">
        <f>IF(All_Tasks!C2242="","",All_Tasks!C2242)</f>
        <v/>
      </c>
      <c r="D2242" t="str">
        <f>IF(All_Tasks!D2242="","",All_Tasks!D2242)</f>
        <v/>
      </c>
      <c r="E2242" t="str">
        <f>IF(All_Tasks!V2242&lt;&gt;"",All_Tasks!V2242,IF(All_Tasks!E2242&lt;&gt;"",All_Tasks!E2242,""))</f>
        <v/>
      </c>
      <c r="F2242" t="str">
        <f>IF(All_Tasks!F2242="","",All_Tasks!F2242)</f>
        <v/>
      </c>
      <c r="G2242" t="str">
        <f>IF(All_Tasks!G2242="","",All_Tasks!G2242)</f>
        <v/>
      </c>
      <c r="H2242" s="231" t="str">
        <f>IF(All_Tasks!H2242="","",All_Tasks!H2242)</f>
        <v/>
      </c>
      <c r="I2242" t="str">
        <f>IF(All_Tasks!I2242="","",All_Tasks!I2242)</f>
        <v/>
      </c>
      <c r="J2242" t="str">
        <f>IF(All_Tasks!J2242="","",All_Tasks!J2242)</f>
        <v/>
      </c>
      <c r="K2242" t="str">
        <f>IF(All_Tasks!K2242="","",All_Tasks!K2242)</f>
        <v/>
      </c>
      <c r="L2242" s="231" t="str">
        <f>IF(All_Tasks!L2242="","",All_Tasks!L2242)</f>
        <v/>
      </c>
      <c r="M2242" t="str">
        <f>IF(All_Tasks!M2242="","",All_Tasks!M2242)</f>
        <v/>
      </c>
      <c r="N2242" t="str">
        <f>IF(All_Tasks!N2242="","",All_Tasks!N2242)</f>
        <v/>
      </c>
      <c r="O2242" t="str">
        <f>IF(All_Tasks!O2242="","",All_Tasks!O2242)</f>
        <v/>
      </c>
      <c r="P2242" s="181">
        <f>IF(All_Tasks!P2242="",0,All_Tasks!P2242)</f>
        <v>0</v>
      </c>
      <c r="Q2242" s="181">
        <f>IF(All_Tasks!Q2242="",0,All_Tasks!Q2242)</f>
        <v>0</v>
      </c>
      <c r="R2242" s="181">
        <f>IF(All_Tasks!R2242="",0,All_Tasks!R2242)</f>
        <v>0</v>
      </c>
      <c r="S2242" s="181" t="str">
        <f>IF(All_Tasks!S2242="","",All_Tasks!S2242)</f>
        <v/>
      </c>
      <c r="T2242" t="str">
        <f>IF(All_Tasks!T2242="","",All_Tasks!T2242)</f>
        <v/>
      </c>
      <c r="U2242" t="str">
        <f>IF(All_Tasks!U2242="","",All_Tasks!U2242)</f>
        <v/>
      </c>
      <c r="V2242">
        <f>IF(A2242="",0,IFERROR(MATCH(A2242,Scope_Labor_Rates!$A$6:$A$46,0)+5,0))</f>
        <v>0</v>
      </c>
      <c r="W2242" s="178">
        <f>IF(V2242&gt;0,INDEX(Scope_Labor_Rates!$C$6:$C$46,V2242-5),0)</f>
        <v>0</v>
      </c>
      <c r="X2242" s="178">
        <f>IF(V2242&gt;0,INDEX(Scope_Labor_Rates!$C$6:$C$46,V2242-5),0)</f>
        <v>0</v>
      </c>
      <c r="Y2242" s="180">
        <f>IF(V2242&gt;0,INDEX(Scope_Labor_Rates!$S$6:$S$46,V2242-5),0)</f>
        <v>0</v>
      </c>
      <c r="Z2242" s="180">
        <f>IF(V2242&gt;0,INDEX(Scope_Labor_Rates!$R$6:$R$46,V2242-5),1)</f>
        <v>1</v>
      </c>
      <c r="AA2242" s="231">
        <f t="shared" ref="AA2242:AA2250" si="315">IF(OR(L2242&lt;&gt;"",UPPER(S2242)="COMPLETED"),1,0)</f>
        <v>0</v>
      </c>
      <c r="AB2242" t="str">
        <f t="shared" ref="AB2242:AB2250" si="316">IF(L2242="","",L2242-WEEKDAY(L2242,3)+6)</f>
        <v/>
      </c>
      <c r="AC2242" s="178" t="str">
        <f t="shared" ref="AC2242:AC2250" si="317">IF(AB2242="","",IF(DAY(AB2242)&lt;=23,TEXT(AB2242,"MMM-yyyy"),TEXT(EOMONTH(AB2242,0)+1,"MMM-yyyy")))</f>
        <v/>
      </c>
      <c r="AD2242" s="181">
        <f t="shared" ref="AD2242:AD2250" si="318">P2242*X2242*AA2242</f>
        <v>0</v>
      </c>
      <c r="AE2242" s="178">
        <f>IF(V2242&gt;0,P2242*INDEX(Scope_Labor_Rates!$E$6:$E$46,V2242-5),0)</f>
        <v>0</v>
      </c>
      <c r="AF2242" s="181">
        <f>IF(V2242&gt;0,AE2242*INDEX(Scope_Labor_Rates!$D$6:$D$46,V2242-5)*AA2242,0)</f>
        <v>0</v>
      </c>
      <c r="AG2242" s="178">
        <f>IF(V2242&gt;0,P2242*INDEX(Scope_Labor_Rates!$G$6:$G$46,V2242-5),0)</f>
        <v>0</v>
      </c>
      <c r="AH2242" s="181">
        <f>IF(V2242&gt;0,AG2242*INDEX(Scope_Labor_Rates!$F$6:$F$46,V2242-5)*AA2242,0)</f>
        <v>0</v>
      </c>
      <c r="AI2242" s="178">
        <f>IF(V2242&gt;0,P2242*INDEX(Scope_Labor_Rates!$I$6:$I$46,V2242-5),0)</f>
        <v>0</v>
      </c>
      <c r="AJ2242" s="181">
        <f>IF(V2242&gt;0,AI2242*INDEX(Scope_Labor_Rates!$H$6:$H$46,V2242-5)*AA2242,0)</f>
        <v>0</v>
      </c>
      <c r="AK2242" s="178">
        <f>IF(V2242&gt;0,P2242*INDEX(Scope_Labor_Rates!$K$6:$K$46,V2242-5),0)</f>
        <v>0</v>
      </c>
      <c r="AL2242" s="181">
        <f>IF(V2242&gt;0,AK2242*INDEX(Scope_Labor_Rates!$J$6:$J$46,V2242-5)*AA2242,0)</f>
        <v>0</v>
      </c>
      <c r="AM2242" s="178">
        <f>IF(V2242&gt;0,P2242*INDEX(Scope_Labor_Rates!$M$6:$M$46,V2242-5),0)</f>
        <v>0</v>
      </c>
      <c r="AN2242" s="178">
        <f>IF(V2242&gt;0,AM2242*INDEX(Scope_Labor_Rates!$L$6:$L$46,V2242-5)*AA2242,0)</f>
        <v>0</v>
      </c>
      <c r="AO2242" s="178">
        <f>IF(V2242&gt;0,P2242*INDEX(Scope_Labor_Rates!$O$6:$O$46,V2242-5)*AA2242,0)</f>
        <v>0</v>
      </c>
      <c r="AP2242" s="181">
        <f>IF(V2242&gt;0,P2242*INDEX(Scope_Labor_Rates!$Q$6:$Q$46,V2242-5)*AA2242,0)</f>
        <v>0</v>
      </c>
      <c r="AQ2242" s="178">
        <f t="shared" ref="AQ2242:AQ2250" si="319">AE2242+AG2242+AI2242+AK2242+AM2242</f>
        <v>0</v>
      </c>
      <c r="AR2242" s="178">
        <f t="shared" ref="AR2242:AR2250" si="320">AF2242+AH2242+AJ2242+AL2242+AN2242</f>
        <v>0</v>
      </c>
      <c r="AS2242" s="178">
        <f t="shared" ref="AS2242:AS2250" si="321">AO2242+AP2242</f>
        <v>0</v>
      </c>
      <c r="AT2242" s="178">
        <f t="shared" ref="AT2242:AT2250" si="322">AD2242+AR2242+AS2242</f>
        <v>0</v>
      </c>
      <c r="AU2242">
        <f t="shared" ref="AU2242:AU2250" si="323">AT2242*Z2242</f>
        <v>0</v>
      </c>
    </row>
    <row r="2243" spans="1:47">
      <c r="A2243" t="str">
        <f>IF(All_Tasks!A2243="","",All_Tasks!A2243)</f>
        <v/>
      </c>
      <c r="B2243" t="str">
        <f>IF(All_Tasks!B2243="","",All_Tasks!B2243)</f>
        <v/>
      </c>
      <c r="C2243" t="str">
        <f>IF(All_Tasks!C2243="","",All_Tasks!C2243)</f>
        <v/>
      </c>
      <c r="D2243" t="str">
        <f>IF(All_Tasks!D2243="","",All_Tasks!D2243)</f>
        <v/>
      </c>
      <c r="E2243" t="str">
        <f>IF(All_Tasks!V2243&lt;&gt;"",All_Tasks!V2243,IF(All_Tasks!E2243&lt;&gt;"",All_Tasks!E2243,""))</f>
        <v/>
      </c>
      <c r="F2243" t="str">
        <f>IF(All_Tasks!F2243="","",All_Tasks!F2243)</f>
        <v/>
      </c>
      <c r="G2243" t="str">
        <f>IF(All_Tasks!G2243="","",All_Tasks!G2243)</f>
        <v/>
      </c>
      <c r="H2243" s="231" t="str">
        <f>IF(All_Tasks!H2243="","",All_Tasks!H2243)</f>
        <v/>
      </c>
      <c r="I2243" t="str">
        <f>IF(All_Tasks!I2243="","",All_Tasks!I2243)</f>
        <v/>
      </c>
      <c r="J2243" t="str">
        <f>IF(All_Tasks!J2243="","",All_Tasks!J2243)</f>
        <v/>
      </c>
      <c r="K2243" t="str">
        <f>IF(All_Tasks!K2243="","",All_Tasks!K2243)</f>
        <v/>
      </c>
      <c r="L2243" s="231" t="str">
        <f>IF(All_Tasks!L2243="","",All_Tasks!L2243)</f>
        <v/>
      </c>
      <c r="M2243" t="str">
        <f>IF(All_Tasks!M2243="","",All_Tasks!M2243)</f>
        <v/>
      </c>
      <c r="N2243" t="str">
        <f>IF(All_Tasks!N2243="","",All_Tasks!N2243)</f>
        <v/>
      </c>
      <c r="O2243" t="str">
        <f>IF(All_Tasks!O2243="","",All_Tasks!O2243)</f>
        <v/>
      </c>
      <c r="P2243" s="181">
        <f>IF(All_Tasks!P2243="",0,All_Tasks!P2243)</f>
        <v>0</v>
      </c>
      <c r="Q2243" s="181">
        <f>IF(All_Tasks!Q2243="",0,All_Tasks!Q2243)</f>
        <v>0</v>
      </c>
      <c r="R2243" s="181">
        <f>IF(All_Tasks!R2243="",0,All_Tasks!R2243)</f>
        <v>0</v>
      </c>
      <c r="S2243" s="181" t="str">
        <f>IF(All_Tasks!S2243="","",All_Tasks!S2243)</f>
        <v/>
      </c>
      <c r="T2243" t="str">
        <f>IF(All_Tasks!T2243="","",All_Tasks!T2243)</f>
        <v/>
      </c>
      <c r="U2243" t="str">
        <f>IF(All_Tasks!U2243="","",All_Tasks!U2243)</f>
        <v/>
      </c>
      <c r="V2243">
        <f>IF(A2243="",0,IFERROR(MATCH(A2243,Scope_Labor_Rates!$A$6:$A$46,0)+5,0))</f>
        <v>0</v>
      </c>
      <c r="W2243" s="178">
        <f>IF(V2243&gt;0,INDEX(Scope_Labor_Rates!$C$6:$C$46,V2243-5),0)</f>
        <v>0</v>
      </c>
      <c r="X2243" s="178">
        <f>IF(V2243&gt;0,INDEX(Scope_Labor_Rates!$C$6:$C$46,V2243-5),0)</f>
        <v>0</v>
      </c>
      <c r="Y2243" s="180">
        <f>IF(V2243&gt;0,INDEX(Scope_Labor_Rates!$S$6:$S$46,V2243-5),0)</f>
        <v>0</v>
      </c>
      <c r="Z2243" s="180">
        <f>IF(V2243&gt;0,INDEX(Scope_Labor_Rates!$R$6:$R$46,V2243-5),1)</f>
        <v>1</v>
      </c>
      <c r="AA2243" s="231">
        <f t="shared" si="315"/>
        <v>0</v>
      </c>
      <c r="AB2243" t="str">
        <f t="shared" si="316"/>
        <v/>
      </c>
      <c r="AC2243" s="178" t="str">
        <f t="shared" si="317"/>
        <v/>
      </c>
      <c r="AD2243" s="181">
        <f t="shared" si="318"/>
        <v>0</v>
      </c>
      <c r="AE2243" s="178">
        <f>IF(V2243&gt;0,P2243*INDEX(Scope_Labor_Rates!$E$6:$E$46,V2243-5),0)</f>
        <v>0</v>
      </c>
      <c r="AF2243" s="181">
        <f>IF(V2243&gt;0,AE2243*INDEX(Scope_Labor_Rates!$D$6:$D$46,V2243-5)*AA2243,0)</f>
        <v>0</v>
      </c>
      <c r="AG2243" s="178">
        <f>IF(V2243&gt;0,P2243*INDEX(Scope_Labor_Rates!$G$6:$G$46,V2243-5),0)</f>
        <v>0</v>
      </c>
      <c r="AH2243" s="181">
        <f>IF(V2243&gt;0,AG2243*INDEX(Scope_Labor_Rates!$F$6:$F$46,V2243-5)*AA2243,0)</f>
        <v>0</v>
      </c>
      <c r="AI2243" s="178">
        <f>IF(V2243&gt;0,P2243*INDEX(Scope_Labor_Rates!$I$6:$I$46,V2243-5),0)</f>
        <v>0</v>
      </c>
      <c r="AJ2243" s="181">
        <f>IF(V2243&gt;0,AI2243*INDEX(Scope_Labor_Rates!$H$6:$H$46,V2243-5)*AA2243,0)</f>
        <v>0</v>
      </c>
      <c r="AK2243" s="178">
        <f>IF(V2243&gt;0,P2243*INDEX(Scope_Labor_Rates!$K$6:$K$46,V2243-5),0)</f>
        <v>0</v>
      </c>
      <c r="AL2243" s="181">
        <f>IF(V2243&gt;0,AK2243*INDEX(Scope_Labor_Rates!$J$6:$J$46,V2243-5)*AA2243,0)</f>
        <v>0</v>
      </c>
      <c r="AM2243" s="178">
        <f>IF(V2243&gt;0,P2243*INDEX(Scope_Labor_Rates!$M$6:$M$46,V2243-5),0)</f>
        <v>0</v>
      </c>
      <c r="AN2243" s="178">
        <f>IF(V2243&gt;0,AM2243*INDEX(Scope_Labor_Rates!$L$6:$L$46,V2243-5)*AA2243,0)</f>
        <v>0</v>
      </c>
      <c r="AO2243" s="178">
        <f>IF(V2243&gt;0,P2243*INDEX(Scope_Labor_Rates!$O$6:$O$46,V2243-5)*AA2243,0)</f>
        <v>0</v>
      </c>
      <c r="AP2243" s="181">
        <f>IF(V2243&gt;0,P2243*INDEX(Scope_Labor_Rates!$Q$6:$Q$46,V2243-5)*AA2243,0)</f>
        <v>0</v>
      </c>
      <c r="AQ2243" s="178">
        <f t="shared" si="319"/>
        <v>0</v>
      </c>
      <c r="AR2243" s="178">
        <f t="shared" si="320"/>
        <v>0</v>
      </c>
      <c r="AS2243" s="178">
        <f t="shared" si="321"/>
        <v>0</v>
      </c>
      <c r="AT2243" s="178">
        <f t="shared" si="322"/>
        <v>0</v>
      </c>
      <c r="AU2243">
        <f t="shared" si="323"/>
        <v>0</v>
      </c>
    </row>
    <row r="2244" spans="1:47">
      <c r="A2244" t="str">
        <f>IF(All_Tasks!A2244="","",All_Tasks!A2244)</f>
        <v/>
      </c>
      <c r="B2244" t="str">
        <f>IF(All_Tasks!B2244="","",All_Tasks!B2244)</f>
        <v/>
      </c>
      <c r="C2244" t="str">
        <f>IF(All_Tasks!C2244="","",All_Tasks!C2244)</f>
        <v/>
      </c>
      <c r="D2244" t="str">
        <f>IF(All_Tasks!D2244="","",All_Tasks!D2244)</f>
        <v/>
      </c>
      <c r="E2244" t="str">
        <f>IF(All_Tasks!V2244&lt;&gt;"",All_Tasks!V2244,IF(All_Tasks!E2244&lt;&gt;"",All_Tasks!E2244,""))</f>
        <v/>
      </c>
      <c r="F2244" t="str">
        <f>IF(All_Tasks!F2244="","",All_Tasks!F2244)</f>
        <v/>
      </c>
      <c r="G2244" t="str">
        <f>IF(All_Tasks!G2244="","",All_Tasks!G2244)</f>
        <v/>
      </c>
      <c r="H2244" s="231" t="str">
        <f>IF(All_Tasks!H2244="","",All_Tasks!H2244)</f>
        <v/>
      </c>
      <c r="I2244" t="str">
        <f>IF(All_Tasks!I2244="","",All_Tasks!I2244)</f>
        <v/>
      </c>
      <c r="J2244" t="str">
        <f>IF(All_Tasks!J2244="","",All_Tasks!J2244)</f>
        <v/>
      </c>
      <c r="K2244" t="str">
        <f>IF(All_Tasks!K2244="","",All_Tasks!K2244)</f>
        <v/>
      </c>
      <c r="L2244" s="231" t="str">
        <f>IF(All_Tasks!L2244="","",All_Tasks!L2244)</f>
        <v/>
      </c>
      <c r="M2244" t="str">
        <f>IF(All_Tasks!M2244="","",All_Tasks!M2244)</f>
        <v/>
      </c>
      <c r="N2244" t="str">
        <f>IF(All_Tasks!N2244="","",All_Tasks!N2244)</f>
        <v/>
      </c>
      <c r="O2244" t="str">
        <f>IF(All_Tasks!O2244="","",All_Tasks!O2244)</f>
        <v/>
      </c>
      <c r="P2244" s="181">
        <f>IF(All_Tasks!P2244="",0,All_Tasks!P2244)</f>
        <v>0</v>
      </c>
      <c r="Q2244" s="181">
        <f>IF(All_Tasks!Q2244="",0,All_Tasks!Q2244)</f>
        <v>0</v>
      </c>
      <c r="R2244" s="181">
        <f>IF(All_Tasks!R2244="",0,All_Tasks!R2244)</f>
        <v>0</v>
      </c>
      <c r="S2244" s="181" t="str">
        <f>IF(All_Tasks!S2244="","",All_Tasks!S2244)</f>
        <v/>
      </c>
      <c r="T2244" t="str">
        <f>IF(All_Tasks!T2244="","",All_Tasks!T2244)</f>
        <v/>
      </c>
      <c r="U2244" t="str">
        <f>IF(All_Tasks!U2244="","",All_Tasks!U2244)</f>
        <v/>
      </c>
      <c r="V2244">
        <f>IF(A2244="",0,IFERROR(MATCH(A2244,Scope_Labor_Rates!$A$6:$A$46,0)+5,0))</f>
        <v>0</v>
      </c>
      <c r="W2244" s="178">
        <f>IF(V2244&gt;0,INDEX(Scope_Labor_Rates!$C$6:$C$46,V2244-5),0)</f>
        <v>0</v>
      </c>
      <c r="X2244" s="178">
        <f>IF(V2244&gt;0,INDEX(Scope_Labor_Rates!$C$6:$C$46,V2244-5),0)</f>
        <v>0</v>
      </c>
      <c r="Y2244" s="180">
        <f>IF(V2244&gt;0,INDEX(Scope_Labor_Rates!$S$6:$S$46,V2244-5),0)</f>
        <v>0</v>
      </c>
      <c r="Z2244" s="180">
        <f>IF(V2244&gt;0,INDEX(Scope_Labor_Rates!$R$6:$R$46,V2244-5),1)</f>
        <v>1</v>
      </c>
      <c r="AA2244" s="231">
        <f t="shared" si="315"/>
        <v>0</v>
      </c>
      <c r="AB2244" t="str">
        <f t="shared" si="316"/>
        <v/>
      </c>
      <c r="AC2244" s="178" t="str">
        <f t="shared" si="317"/>
        <v/>
      </c>
      <c r="AD2244" s="181">
        <f t="shared" si="318"/>
        <v>0</v>
      </c>
      <c r="AE2244" s="178">
        <f>IF(V2244&gt;0,P2244*INDEX(Scope_Labor_Rates!$E$6:$E$46,V2244-5),0)</f>
        <v>0</v>
      </c>
      <c r="AF2244" s="181">
        <f>IF(V2244&gt;0,AE2244*INDEX(Scope_Labor_Rates!$D$6:$D$46,V2244-5)*AA2244,0)</f>
        <v>0</v>
      </c>
      <c r="AG2244" s="178">
        <f>IF(V2244&gt;0,P2244*INDEX(Scope_Labor_Rates!$G$6:$G$46,V2244-5),0)</f>
        <v>0</v>
      </c>
      <c r="AH2244" s="181">
        <f>IF(V2244&gt;0,AG2244*INDEX(Scope_Labor_Rates!$F$6:$F$46,V2244-5)*AA2244,0)</f>
        <v>0</v>
      </c>
      <c r="AI2244" s="178">
        <f>IF(V2244&gt;0,P2244*INDEX(Scope_Labor_Rates!$I$6:$I$46,V2244-5),0)</f>
        <v>0</v>
      </c>
      <c r="AJ2244" s="181">
        <f>IF(V2244&gt;0,AI2244*INDEX(Scope_Labor_Rates!$H$6:$H$46,V2244-5)*AA2244,0)</f>
        <v>0</v>
      </c>
      <c r="AK2244" s="178">
        <f>IF(V2244&gt;0,P2244*INDEX(Scope_Labor_Rates!$K$6:$K$46,V2244-5),0)</f>
        <v>0</v>
      </c>
      <c r="AL2244" s="181">
        <f>IF(V2244&gt;0,AK2244*INDEX(Scope_Labor_Rates!$J$6:$J$46,V2244-5)*AA2244,0)</f>
        <v>0</v>
      </c>
      <c r="AM2244" s="178">
        <f>IF(V2244&gt;0,P2244*INDEX(Scope_Labor_Rates!$M$6:$M$46,V2244-5),0)</f>
        <v>0</v>
      </c>
      <c r="AN2244" s="178">
        <f>IF(V2244&gt;0,AM2244*INDEX(Scope_Labor_Rates!$L$6:$L$46,V2244-5)*AA2244,0)</f>
        <v>0</v>
      </c>
      <c r="AO2244" s="178">
        <f>IF(V2244&gt;0,P2244*INDEX(Scope_Labor_Rates!$O$6:$O$46,V2244-5)*AA2244,0)</f>
        <v>0</v>
      </c>
      <c r="AP2244" s="181">
        <f>IF(V2244&gt;0,P2244*INDEX(Scope_Labor_Rates!$Q$6:$Q$46,V2244-5)*AA2244,0)</f>
        <v>0</v>
      </c>
      <c r="AQ2244" s="178">
        <f t="shared" si="319"/>
        <v>0</v>
      </c>
      <c r="AR2244" s="178">
        <f t="shared" si="320"/>
        <v>0</v>
      </c>
      <c r="AS2244" s="178">
        <f t="shared" si="321"/>
        <v>0</v>
      </c>
      <c r="AT2244" s="178">
        <f t="shared" si="322"/>
        <v>0</v>
      </c>
      <c r="AU2244">
        <f t="shared" si="323"/>
        <v>0</v>
      </c>
    </row>
    <row r="2245" spans="1:47">
      <c r="A2245" t="str">
        <f>IF(All_Tasks!A2245="","",All_Tasks!A2245)</f>
        <v/>
      </c>
      <c r="B2245" t="str">
        <f>IF(All_Tasks!B2245="","",All_Tasks!B2245)</f>
        <v/>
      </c>
      <c r="C2245" t="str">
        <f>IF(All_Tasks!C2245="","",All_Tasks!C2245)</f>
        <v/>
      </c>
      <c r="D2245" t="str">
        <f>IF(All_Tasks!D2245="","",All_Tasks!D2245)</f>
        <v/>
      </c>
      <c r="E2245" t="str">
        <f>IF(All_Tasks!V2245&lt;&gt;"",All_Tasks!V2245,IF(All_Tasks!E2245&lt;&gt;"",All_Tasks!E2245,""))</f>
        <v/>
      </c>
      <c r="F2245" t="str">
        <f>IF(All_Tasks!F2245="","",All_Tasks!F2245)</f>
        <v/>
      </c>
      <c r="G2245" t="str">
        <f>IF(All_Tasks!G2245="","",All_Tasks!G2245)</f>
        <v/>
      </c>
      <c r="H2245" s="231" t="str">
        <f>IF(All_Tasks!H2245="","",All_Tasks!H2245)</f>
        <v/>
      </c>
      <c r="I2245" t="str">
        <f>IF(All_Tasks!I2245="","",All_Tasks!I2245)</f>
        <v/>
      </c>
      <c r="J2245" t="str">
        <f>IF(All_Tasks!J2245="","",All_Tasks!J2245)</f>
        <v/>
      </c>
      <c r="K2245" t="str">
        <f>IF(All_Tasks!K2245="","",All_Tasks!K2245)</f>
        <v/>
      </c>
      <c r="L2245" s="231" t="str">
        <f>IF(All_Tasks!L2245="","",All_Tasks!L2245)</f>
        <v/>
      </c>
      <c r="M2245" t="str">
        <f>IF(All_Tasks!M2245="","",All_Tasks!M2245)</f>
        <v/>
      </c>
      <c r="N2245" t="str">
        <f>IF(All_Tasks!N2245="","",All_Tasks!N2245)</f>
        <v/>
      </c>
      <c r="O2245" t="str">
        <f>IF(All_Tasks!O2245="","",All_Tasks!O2245)</f>
        <v/>
      </c>
      <c r="P2245" s="181">
        <f>IF(All_Tasks!P2245="",0,All_Tasks!P2245)</f>
        <v>0</v>
      </c>
      <c r="Q2245" s="181">
        <f>IF(All_Tasks!Q2245="",0,All_Tasks!Q2245)</f>
        <v>0</v>
      </c>
      <c r="R2245" s="181">
        <f>IF(All_Tasks!R2245="",0,All_Tasks!R2245)</f>
        <v>0</v>
      </c>
      <c r="S2245" s="181" t="str">
        <f>IF(All_Tasks!S2245="","",All_Tasks!S2245)</f>
        <v/>
      </c>
      <c r="T2245" t="str">
        <f>IF(All_Tasks!T2245="","",All_Tasks!T2245)</f>
        <v/>
      </c>
      <c r="U2245" t="str">
        <f>IF(All_Tasks!U2245="","",All_Tasks!U2245)</f>
        <v/>
      </c>
      <c r="V2245">
        <f>IF(A2245="",0,IFERROR(MATCH(A2245,Scope_Labor_Rates!$A$6:$A$46,0)+5,0))</f>
        <v>0</v>
      </c>
      <c r="W2245" s="178">
        <f>IF(V2245&gt;0,INDEX(Scope_Labor_Rates!$C$6:$C$46,V2245-5),0)</f>
        <v>0</v>
      </c>
      <c r="X2245" s="178">
        <f>IF(V2245&gt;0,INDEX(Scope_Labor_Rates!$C$6:$C$46,V2245-5),0)</f>
        <v>0</v>
      </c>
      <c r="Y2245" s="180">
        <f>IF(V2245&gt;0,INDEX(Scope_Labor_Rates!$S$6:$S$46,V2245-5),0)</f>
        <v>0</v>
      </c>
      <c r="Z2245" s="180">
        <f>IF(V2245&gt;0,INDEX(Scope_Labor_Rates!$R$6:$R$46,V2245-5),1)</f>
        <v>1</v>
      </c>
      <c r="AA2245" s="231">
        <f t="shared" si="315"/>
        <v>0</v>
      </c>
      <c r="AB2245" t="str">
        <f t="shared" si="316"/>
        <v/>
      </c>
      <c r="AC2245" s="178" t="str">
        <f t="shared" si="317"/>
        <v/>
      </c>
      <c r="AD2245" s="181">
        <f t="shared" si="318"/>
        <v>0</v>
      </c>
      <c r="AE2245" s="178">
        <f>IF(V2245&gt;0,P2245*INDEX(Scope_Labor_Rates!$E$6:$E$46,V2245-5),0)</f>
        <v>0</v>
      </c>
      <c r="AF2245" s="181">
        <f>IF(V2245&gt;0,AE2245*INDEX(Scope_Labor_Rates!$D$6:$D$46,V2245-5)*AA2245,0)</f>
        <v>0</v>
      </c>
      <c r="AG2245" s="178">
        <f>IF(V2245&gt;0,P2245*INDEX(Scope_Labor_Rates!$G$6:$G$46,V2245-5),0)</f>
        <v>0</v>
      </c>
      <c r="AH2245" s="181">
        <f>IF(V2245&gt;0,AG2245*INDEX(Scope_Labor_Rates!$F$6:$F$46,V2245-5)*AA2245,0)</f>
        <v>0</v>
      </c>
      <c r="AI2245" s="178">
        <f>IF(V2245&gt;0,P2245*INDEX(Scope_Labor_Rates!$I$6:$I$46,V2245-5),0)</f>
        <v>0</v>
      </c>
      <c r="AJ2245" s="181">
        <f>IF(V2245&gt;0,AI2245*INDEX(Scope_Labor_Rates!$H$6:$H$46,V2245-5)*AA2245,0)</f>
        <v>0</v>
      </c>
      <c r="AK2245" s="178">
        <f>IF(V2245&gt;0,P2245*INDEX(Scope_Labor_Rates!$K$6:$K$46,V2245-5),0)</f>
        <v>0</v>
      </c>
      <c r="AL2245" s="181">
        <f>IF(V2245&gt;0,AK2245*INDEX(Scope_Labor_Rates!$J$6:$J$46,V2245-5)*AA2245,0)</f>
        <v>0</v>
      </c>
      <c r="AM2245" s="178">
        <f>IF(V2245&gt;0,P2245*INDEX(Scope_Labor_Rates!$M$6:$M$46,V2245-5),0)</f>
        <v>0</v>
      </c>
      <c r="AN2245" s="178">
        <f>IF(V2245&gt;0,AM2245*INDEX(Scope_Labor_Rates!$L$6:$L$46,V2245-5)*AA2245,0)</f>
        <v>0</v>
      </c>
      <c r="AO2245" s="178">
        <f>IF(V2245&gt;0,P2245*INDEX(Scope_Labor_Rates!$O$6:$O$46,V2245-5)*AA2245,0)</f>
        <v>0</v>
      </c>
      <c r="AP2245" s="181">
        <f>IF(V2245&gt;0,P2245*INDEX(Scope_Labor_Rates!$Q$6:$Q$46,V2245-5)*AA2245,0)</f>
        <v>0</v>
      </c>
      <c r="AQ2245" s="178">
        <f t="shared" si="319"/>
        <v>0</v>
      </c>
      <c r="AR2245" s="178">
        <f t="shared" si="320"/>
        <v>0</v>
      </c>
      <c r="AS2245" s="178">
        <f t="shared" si="321"/>
        <v>0</v>
      </c>
      <c r="AT2245" s="178">
        <f t="shared" si="322"/>
        <v>0</v>
      </c>
      <c r="AU2245">
        <f t="shared" si="323"/>
        <v>0</v>
      </c>
    </row>
    <row r="2246" spans="1:47">
      <c r="A2246" t="str">
        <f>IF(All_Tasks!A2246="","",All_Tasks!A2246)</f>
        <v/>
      </c>
      <c r="B2246" t="str">
        <f>IF(All_Tasks!B2246="","",All_Tasks!B2246)</f>
        <v/>
      </c>
      <c r="C2246" t="str">
        <f>IF(All_Tasks!C2246="","",All_Tasks!C2246)</f>
        <v/>
      </c>
      <c r="D2246" t="str">
        <f>IF(All_Tasks!D2246="","",All_Tasks!D2246)</f>
        <v/>
      </c>
      <c r="E2246" t="str">
        <f>IF(All_Tasks!V2246&lt;&gt;"",All_Tasks!V2246,IF(All_Tasks!E2246&lt;&gt;"",All_Tasks!E2246,""))</f>
        <v/>
      </c>
      <c r="F2246" t="str">
        <f>IF(All_Tasks!F2246="","",All_Tasks!F2246)</f>
        <v/>
      </c>
      <c r="G2246" t="str">
        <f>IF(All_Tasks!G2246="","",All_Tasks!G2246)</f>
        <v/>
      </c>
      <c r="H2246" s="231" t="str">
        <f>IF(All_Tasks!H2246="","",All_Tasks!H2246)</f>
        <v/>
      </c>
      <c r="I2246" t="str">
        <f>IF(All_Tasks!I2246="","",All_Tasks!I2246)</f>
        <v/>
      </c>
      <c r="J2246" t="str">
        <f>IF(All_Tasks!J2246="","",All_Tasks!J2246)</f>
        <v/>
      </c>
      <c r="K2246" t="str">
        <f>IF(All_Tasks!K2246="","",All_Tasks!K2246)</f>
        <v/>
      </c>
      <c r="L2246" s="231" t="str">
        <f>IF(All_Tasks!L2246="","",All_Tasks!L2246)</f>
        <v/>
      </c>
      <c r="M2246" t="str">
        <f>IF(All_Tasks!M2246="","",All_Tasks!M2246)</f>
        <v/>
      </c>
      <c r="N2246" t="str">
        <f>IF(All_Tasks!N2246="","",All_Tasks!N2246)</f>
        <v/>
      </c>
      <c r="O2246" t="str">
        <f>IF(All_Tasks!O2246="","",All_Tasks!O2246)</f>
        <v/>
      </c>
      <c r="P2246" s="181">
        <f>IF(All_Tasks!P2246="",0,All_Tasks!P2246)</f>
        <v>0</v>
      </c>
      <c r="Q2246" s="181">
        <f>IF(All_Tasks!Q2246="",0,All_Tasks!Q2246)</f>
        <v>0</v>
      </c>
      <c r="R2246" s="181">
        <f>IF(All_Tasks!R2246="",0,All_Tasks!R2246)</f>
        <v>0</v>
      </c>
      <c r="S2246" s="181" t="str">
        <f>IF(All_Tasks!S2246="","",All_Tasks!S2246)</f>
        <v/>
      </c>
      <c r="T2246" t="str">
        <f>IF(All_Tasks!T2246="","",All_Tasks!T2246)</f>
        <v/>
      </c>
      <c r="U2246" t="str">
        <f>IF(All_Tasks!U2246="","",All_Tasks!U2246)</f>
        <v/>
      </c>
      <c r="V2246">
        <f>IF(A2246="",0,IFERROR(MATCH(A2246,Scope_Labor_Rates!$A$6:$A$46,0)+5,0))</f>
        <v>0</v>
      </c>
      <c r="W2246" s="178">
        <f>IF(V2246&gt;0,INDEX(Scope_Labor_Rates!$C$6:$C$46,V2246-5),0)</f>
        <v>0</v>
      </c>
      <c r="X2246" s="178">
        <f>IF(V2246&gt;0,INDEX(Scope_Labor_Rates!$C$6:$C$46,V2246-5),0)</f>
        <v>0</v>
      </c>
      <c r="Y2246" s="180">
        <f>IF(V2246&gt;0,INDEX(Scope_Labor_Rates!$S$6:$S$46,V2246-5),0)</f>
        <v>0</v>
      </c>
      <c r="Z2246" s="180">
        <f>IF(V2246&gt;0,INDEX(Scope_Labor_Rates!$R$6:$R$46,V2246-5),1)</f>
        <v>1</v>
      </c>
      <c r="AA2246" s="231">
        <f t="shared" si="315"/>
        <v>0</v>
      </c>
      <c r="AB2246" t="str">
        <f t="shared" si="316"/>
        <v/>
      </c>
      <c r="AC2246" s="178" t="str">
        <f t="shared" si="317"/>
        <v/>
      </c>
      <c r="AD2246" s="181">
        <f t="shared" si="318"/>
        <v>0</v>
      </c>
      <c r="AE2246" s="178">
        <f>IF(V2246&gt;0,P2246*INDEX(Scope_Labor_Rates!$E$6:$E$46,V2246-5),0)</f>
        <v>0</v>
      </c>
      <c r="AF2246" s="181">
        <f>IF(V2246&gt;0,AE2246*INDEX(Scope_Labor_Rates!$D$6:$D$46,V2246-5)*AA2246,0)</f>
        <v>0</v>
      </c>
      <c r="AG2246" s="178">
        <f>IF(V2246&gt;0,P2246*INDEX(Scope_Labor_Rates!$G$6:$G$46,V2246-5),0)</f>
        <v>0</v>
      </c>
      <c r="AH2246" s="181">
        <f>IF(V2246&gt;0,AG2246*INDEX(Scope_Labor_Rates!$F$6:$F$46,V2246-5)*AA2246,0)</f>
        <v>0</v>
      </c>
      <c r="AI2246" s="178">
        <f>IF(V2246&gt;0,P2246*INDEX(Scope_Labor_Rates!$I$6:$I$46,V2246-5),0)</f>
        <v>0</v>
      </c>
      <c r="AJ2246" s="181">
        <f>IF(V2246&gt;0,AI2246*INDEX(Scope_Labor_Rates!$H$6:$H$46,V2246-5)*AA2246,0)</f>
        <v>0</v>
      </c>
      <c r="AK2246" s="178">
        <f>IF(V2246&gt;0,P2246*INDEX(Scope_Labor_Rates!$K$6:$K$46,V2246-5),0)</f>
        <v>0</v>
      </c>
      <c r="AL2246" s="181">
        <f>IF(V2246&gt;0,AK2246*INDEX(Scope_Labor_Rates!$J$6:$J$46,V2246-5)*AA2246,0)</f>
        <v>0</v>
      </c>
      <c r="AM2246" s="178">
        <f>IF(V2246&gt;0,P2246*INDEX(Scope_Labor_Rates!$M$6:$M$46,V2246-5),0)</f>
        <v>0</v>
      </c>
      <c r="AN2246" s="178">
        <f>IF(V2246&gt;0,AM2246*INDEX(Scope_Labor_Rates!$L$6:$L$46,V2246-5)*AA2246,0)</f>
        <v>0</v>
      </c>
      <c r="AO2246" s="178">
        <f>IF(V2246&gt;0,P2246*INDEX(Scope_Labor_Rates!$O$6:$O$46,V2246-5)*AA2246,0)</f>
        <v>0</v>
      </c>
      <c r="AP2246" s="181">
        <f>IF(V2246&gt;0,P2246*INDEX(Scope_Labor_Rates!$Q$6:$Q$46,V2246-5)*AA2246,0)</f>
        <v>0</v>
      </c>
      <c r="AQ2246" s="178">
        <f t="shared" si="319"/>
        <v>0</v>
      </c>
      <c r="AR2246" s="178">
        <f t="shared" si="320"/>
        <v>0</v>
      </c>
      <c r="AS2246" s="178">
        <f t="shared" si="321"/>
        <v>0</v>
      </c>
      <c r="AT2246" s="178">
        <f t="shared" si="322"/>
        <v>0</v>
      </c>
      <c r="AU2246">
        <f t="shared" si="323"/>
        <v>0</v>
      </c>
    </row>
    <row r="2247" spans="1:47">
      <c r="A2247" t="str">
        <f>IF(All_Tasks!A2247="","",All_Tasks!A2247)</f>
        <v/>
      </c>
      <c r="B2247" t="str">
        <f>IF(All_Tasks!B2247="","",All_Tasks!B2247)</f>
        <v/>
      </c>
      <c r="C2247" t="str">
        <f>IF(All_Tasks!C2247="","",All_Tasks!C2247)</f>
        <v/>
      </c>
      <c r="D2247" t="str">
        <f>IF(All_Tasks!D2247="","",All_Tasks!D2247)</f>
        <v/>
      </c>
      <c r="E2247" t="str">
        <f>IF(All_Tasks!V2247&lt;&gt;"",All_Tasks!V2247,IF(All_Tasks!E2247&lt;&gt;"",All_Tasks!E2247,""))</f>
        <v/>
      </c>
      <c r="F2247" t="str">
        <f>IF(All_Tasks!F2247="","",All_Tasks!F2247)</f>
        <v/>
      </c>
      <c r="G2247" t="str">
        <f>IF(All_Tasks!G2247="","",All_Tasks!G2247)</f>
        <v/>
      </c>
      <c r="H2247" s="231" t="str">
        <f>IF(All_Tasks!H2247="","",All_Tasks!H2247)</f>
        <v/>
      </c>
      <c r="I2247" t="str">
        <f>IF(All_Tasks!I2247="","",All_Tasks!I2247)</f>
        <v/>
      </c>
      <c r="J2247" t="str">
        <f>IF(All_Tasks!J2247="","",All_Tasks!J2247)</f>
        <v/>
      </c>
      <c r="K2247" t="str">
        <f>IF(All_Tasks!K2247="","",All_Tasks!K2247)</f>
        <v/>
      </c>
      <c r="L2247" s="231" t="str">
        <f>IF(All_Tasks!L2247="","",All_Tasks!L2247)</f>
        <v/>
      </c>
      <c r="M2247" t="str">
        <f>IF(All_Tasks!M2247="","",All_Tasks!M2247)</f>
        <v/>
      </c>
      <c r="N2247" t="str">
        <f>IF(All_Tasks!N2247="","",All_Tasks!N2247)</f>
        <v/>
      </c>
      <c r="O2247" t="str">
        <f>IF(All_Tasks!O2247="","",All_Tasks!O2247)</f>
        <v/>
      </c>
      <c r="P2247" s="181">
        <f>IF(All_Tasks!P2247="",0,All_Tasks!P2247)</f>
        <v>0</v>
      </c>
      <c r="Q2247" s="181">
        <f>IF(All_Tasks!Q2247="",0,All_Tasks!Q2247)</f>
        <v>0</v>
      </c>
      <c r="R2247" s="181">
        <f>IF(All_Tasks!R2247="",0,All_Tasks!R2247)</f>
        <v>0</v>
      </c>
      <c r="S2247" s="181" t="str">
        <f>IF(All_Tasks!S2247="","",All_Tasks!S2247)</f>
        <v/>
      </c>
      <c r="T2247" t="str">
        <f>IF(All_Tasks!T2247="","",All_Tasks!T2247)</f>
        <v/>
      </c>
      <c r="U2247" t="str">
        <f>IF(All_Tasks!U2247="","",All_Tasks!U2247)</f>
        <v/>
      </c>
      <c r="V2247">
        <f>IF(A2247="",0,IFERROR(MATCH(A2247,Scope_Labor_Rates!$A$6:$A$46,0)+5,0))</f>
        <v>0</v>
      </c>
      <c r="W2247" s="178">
        <f>IF(V2247&gt;0,INDEX(Scope_Labor_Rates!$C$6:$C$46,V2247-5),0)</f>
        <v>0</v>
      </c>
      <c r="X2247" s="178">
        <f>IF(V2247&gt;0,INDEX(Scope_Labor_Rates!$C$6:$C$46,V2247-5),0)</f>
        <v>0</v>
      </c>
      <c r="Y2247" s="180">
        <f>IF(V2247&gt;0,INDEX(Scope_Labor_Rates!$S$6:$S$46,V2247-5),0)</f>
        <v>0</v>
      </c>
      <c r="Z2247" s="180">
        <f>IF(V2247&gt;0,INDEX(Scope_Labor_Rates!$R$6:$R$46,V2247-5),1)</f>
        <v>1</v>
      </c>
      <c r="AA2247" s="231">
        <f t="shared" si="315"/>
        <v>0</v>
      </c>
      <c r="AB2247" t="str">
        <f t="shared" si="316"/>
        <v/>
      </c>
      <c r="AC2247" s="178" t="str">
        <f t="shared" si="317"/>
        <v/>
      </c>
      <c r="AD2247" s="181">
        <f t="shared" si="318"/>
        <v>0</v>
      </c>
      <c r="AE2247" s="178">
        <f>IF(V2247&gt;0,P2247*INDEX(Scope_Labor_Rates!$E$6:$E$46,V2247-5),0)</f>
        <v>0</v>
      </c>
      <c r="AF2247" s="181">
        <f>IF(V2247&gt;0,AE2247*INDEX(Scope_Labor_Rates!$D$6:$D$46,V2247-5)*AA2247,0)</f>
        <v>0</v>
      </c>
      <c r="AG2247" s="178">
        <f>IF(V2247&gt;0,P2247*INDEX(Scope_Labor_Rates!$G$6:$G$46,V2247-5),0)</f>
        <v>0</v>
      </c>
      <c r="AH2247" s="181">
        <f>IF(V2247&gt;0,AG2247*INDEX(Scope_Labor_Rates!$F$6:$F$46,V2247-5)*AA2247,0)</f>
        <v>0</v>
      </c>
      <c r="AI2247" s="178">
        <f>IF(V2247&gt;0,P2247*INDEX(Scope_Labor_Rates!$I$6:$I$46,V2247-5),0)</f>
        <v>0</v>
      </c>
      <c r="AJ2247" s="181">
        <f>IF(V2247&gt;0,AI2247*INDEX(Scope_Labor_Rates!$H$6:$H$46,V2247-5)*AA2247,0)</f>
        <v>0</v>
      </c>
      <c r="AK2247" s="178">
        <f>IF(V2247&gt;0,P2247*INDEX(Scope_Labor_Rates!$K$6:$K$46,V2247-5),0)</f>
        <v>0</v>
      </c>
      <c r="AL2247" s="181">
        <f>IF(V2247&gt;0,AK2247*INDEX(Scope_Labor_Rates!$J$6:$J$46,V2247-5)*AA2247,0)</f>
        <v>0</v>
      </c>
      <c r="AM2247" s="178">
        <f>IF(V2247&gt;0,P2247*INDEX(Scope_Labor_Rates!$M$6:$M$46,V2247-5),0)</f>
        <v>0</v>
      </c>
      <c r="AN2247" s="178">
        <f>IF(V2247&gt;0,AM2247*INDEX(Scope_Labor_Rates!$L$6:$L$46,V2247-5)*AA2247,0)</f>
        <v>0</v>
      </c>
      <c r="AO2247" s="178">
        <f>IF(V2247&gt;0,P2247*INDEX(Scope_Labor_Rates!$O$6:$O$46,V2247-5)*AA2247,0)</f>
        <v>0</v>
      </c>
      <c r="AP2247" s="181">
        <f>IF(V2247&gt;0,P2247*INDEX(Scope_Labor_Rates!$Q$6:$Q$46,V2247-5)*AA2247,0)</f>
        <v>0</v>
      </c>
      <c r="AQ2247" s="178">
        <f t="shared" si="319"/>
        <v>0</v>
      </c>
      <c r="AR2247" s="178">
        <f t="shared" si="320"/>
        <v>0</v>
      </c>
      <c r="AS2247" s="178">
        <f t="shared" si="321"/>
        <v>0</v>
      </c>
      <c r="AT2247" s="178">
        <f t="shared" si="322"/>
        <v>0</v>
      </c>
      <c r="AU2247">
        <f t="shared" si="323"/>
        <v>0</v>
      </c>
    </row>
    <row r="2248" spans="1:47">
      <c r="A2248" t="str">
        <f>IF(All_Tasks!A2248="","",All_Tasks!A2248)</f>
        <v/>
      </c>
      <c r="B2248" t="str">
        <f>IF(All_Tasks!B2248="","",All_Tasks!B2248)</f>
        <v/>
      </c>
      <c r="C2248" t="str">
        <f>IF(All_Tasks!C2248="","",All_Tasks!C2248)</f>
        <v/>
      </c>
      <c r="D2248" t="str">
        <f>IF(All_Tasks!D2248="","",All_Tasks!D2248)</f>
        <v/>
      </c>
      <c r="E2248" t="str">
        <f>IF(All_Tasks!V2248&lt;&gt;"",All_Tasks!V2248,IF(All_Tasks!E2248&lt;&gt;"",All_Tasks!E2248,""))</f>
        <v/>
      </c>
      <c r="F2248" t="str">
        <f>IF(All_Tasks!F2248="","",All_Tasks!F2248)</f>
        <v/>
      </c>
      <c r="G2248" t="str">
        <f>IF(All_Tasks!G2248="","",All_Tasks!G2248)</f>
        <v/>
      </c>
      <c r="H2248" s="231" t="str">
        <f>IF(All_Tasks!H2248="","",All_Tasks!H2248)</f>
        <v/>
      </c>
      <c r="I2248" t="str">
        <f>IF(All_Tasks!I2248="","",All_Tasks!I2248)</f>
        <v/>
      </c>
      <c r="J2248" t="str">
        <f>IF(All_Tasks!J2248="","",All_Tasks!J2248)</f>
        <v/>
      </c>
      <c r="K2248" t="str">
        <f>IF(All_Tasks!K2248="","",All_Tasks!K2248)</f>
        <v/>
      </c>
      <c r="L2248" s="231" t="str">
        <f>IF(All_Tasks!L2248="","",All_Tasks!L2248)</f>
        <v/>
      </c>
      <c r="M2248" t="str">
        <f>IF(All_Tasks!M2248="","",All_Tasks!M2248)</f>
        <v/>
      </c>
      <c r="N2248" t="str">
        <f>IF(All_Tasks!N2248="","",All_Tasks!N2248)</f>
        <v/>
      </c>
      <c r="O2248" t="str">
        <f>IF(All_Tasks!O2248="","",All_Tasks!O2248)</f>
        <v/>
      </c>
      <c r="P2248" s="181">
        <f>IF(All_Tasks!P2248="",0,All_Tasks!P2248)</f>
        <v>0</v>
      </c>
      <c r="Q2248" s="181">
        <f>IF(All_Tasks!Q2248="",0,All_Tasks!Q2248)</f>
        <v>0</v>
      </c>
      <c r="R2248" s="181">
        <f>IF(All_Tasks!R2248="",0,All_Tasks!R2248)</f>
        <v>0</v>
      </c>
      <c r="S2248" s="181" t="str">
        <f>IF(All_Tasks!S2248="","",All_Tasks!S2248)</f>
        <v/>
      </c>
      <c r="T2248" t="str">
        <f>IF(All_Tasks!T2248="","",All_Tasks!T2248)</f>
        <v/>
      </c>
      <c r="U2248" t="str">
        <f>IF(All_Tasks!U2248="","",All_Tasks!U2248)</f>
        <v/>
      </c>
      <c r="V2248">
        <f>IF(A2248="",0,IFERROR(MATCH(A2248,Scope_Labor_Rates!$A$6:$A$46,0)+5,0))</f>
        <v>0</v>
      </c>
      <c r="W2248" s="178">
        <f>IF(V2248&gt;0,INDEX(Scope_Labor_Rates!$C$6:$C$46,V2248-5),0)</f>
        <v>0</v>
      </c>
      <c r="X2248" s="178">
        <f>IF(V2248&gt;0,INDEX(Scope_Labor_Rates!$C$6:$C$46,V2248-5),0)</f>
        <v>0</v>
      </c>
      <c r="Y2248" s="180">
        <f>IF(V2248&gt;0,INDEX(Scope_Labor_Rates!$S$6:$S$46,V2248-5),0)</f>
        <v>0</v>
      </c>
      <c r="Z2248" s="180">
        <f>IF(V2248&gt;0,INDEX(Scope_Labor_Rates!$R$6:$R$46,V2248-5),1)</f>
        <v>1</v>
      </c>
      <c r="AA2248" s="231">
        <f t="shared" si="315"/>
        <v>0</v>
      </c>
      <c r="AB2248" t="str">
        <f t="shared" si="316"/>
        <v/>
      </c>
      <c r="AC2248" s="178" t="str">
        <f t="shared" si="317"/>
        <v/>
      </c>
      <c r="AD2248" s="181">
        <f t="shared" si="318"/>
        <v>0</v>
      </c>
      <c r="AE2248" s="178">
        <f>IF(V2248&gt;0,P2248*INDEX(Scope_Labor_Rates!$E$6:$E$46,V2248-5),0)</f>
        <v>0</v>
      </c>
      <c r="AF2248" s="181">
        <f>IF(V2248&gt;0,AE2248*INDEX(Scope_Labor_Rates!$D$6:$D$46,V2248-5)*AA2248,0)</f>
        <v>0</v>
      </c>
      <c r="AG2248" s="178">
        <f>IF(V2248&gt;0,P2248*INDEX(Scope_Labor_Rates!$G$6:$G$46,V2248-5),0)</f>
        <v>0</v>
      </c>
      <c r="AH2248" s="181">
        <f>IF(V2248&gt;0,AG2248*INDEX(Scope_Labor_Rates!$F$6:$F$46,V2248-5)*AA2248,0)</f>
        <v>0</v>
      </c>
      <c r="AI2248" s="178">
        <f>IF(V2248&gt;0,P2248*INDEX(Scope_Labor_Rates!$I$6:$I$46,V2248-5),0)</f>
        <v>0</v>
      </c>
      <c r="AJ2248" s="181">
        <f>IF(V2248&gt;0,AI2248*INDEX(Scope_Labor_Rates!$H$6:$H$46,V2248-5)*AA2248,0)</f>
        <v>0</v>
      </c>
      <c r="AK2248" s="178">
        <f>IF(V2248&gt;0,P2248*INDEX(Scope_Labor_Rates!$K$6:$K$46,V2248-5),0)</f>
        <v>0</v>
      </c>
      <c r="AL2248" s="181">
        <f>IF(V2248&gt;0,AK2248*INDEX(Scope_Labor_Rates!$J$6:$J$46,V2248-5)*AA2248,0)</f>
        <v>0</v>
      </c>
      <c r="AM2248" s="178">
        <f>IF(V2248&gt;0,P2248*INDEX(Scope_Labor_Rates!$M$6:$M$46,V2248-5),0)</f>
        <v>0</v>
      </c>
      <c r="AN2248" s="178">
        <f>IF(V2248&gt;0,AM2248*INDEX(Scope_Labor_Rates!$L$6:$L$46,V2248-5)*AA2248,0)</f>
        <v>0</v>
      </c>
      <c r="AO2248" s="178">
        <f>IF(V2248&gt;0,P2248*INDEX(Scope_Labor_Rates!$O$6:$O$46,V2248-5)*AA2248,0)</f>
        <v>0</v>
      </c>
      <c r="AP2248" s="181">
        <f>IF(V2248&gt;0,P2248*INDEX(Scope_Labor_Rates!$Q$6:$Q$46,V2248-5)*AA2248,0)</f>
        <v>0</v>
      </c>
      <c r="AQ2248" s="178">
        <f t="shared" si="319"/>
        <v>0</v>
      </c>
      <c r="AR2248" s="178">
        <f t="shared" si="320"/>
        <v>0</v>
      </c>
      <c r="AS2248" s="178">
        <f t="shared" si="321"/>
        <v>0</v>
      </c>
      <c r="AT2248" s="178">
        <f t="shared" si="322"/>
        <v>0</v>
      </c>
      <c r="AU2248">
        <f t="shared" si="323"/>
        <v>0</v>
      </c>
    </row>
    <row r="2249" spans="1:47">
      <c r="A2249" t="str">
        <f>IF(All_Tasks!A2249="","",All_Tasks!A2249)</f>
        <v/>
      </c>
      <c r="B2249" t="str">
        <f>IF(All_Tasks!B2249="","",All_Tasks!B2249)</f>
        <v/>
      </c>
      <c r="C2249" t="str">
        <f>IF(All_Tasks!C2249="","",All_Tasks!C2249)</f>
        <v/>
      </c>
      <c r="D2249" t="str">
        <f>IF(All_Tasks!D2249="","",All_Tasks!D2249)</f>
        <v/>
      </c>
      <c r="E2249" t="str">
        <f>IF(All_Tasks!V2249&lt;&gt;"",All_Tasks!V2249,IF(All_Tasks!E2249&lt;&gt;"",All_Tasks!E2249,""))</f>
        <v/>
      </c>
      <c r="F2249" t="str">
        <f>IF(All_Tasks!F2249="","",All_Tasks!F2249)</f>
        <v/>
      </c>
      <c r="G2249" t="str">
        <f>IF(All_Tasks!G2249="","",All_Tasks!G2249)</f>
        <v/>
      </c>
      <c r="H2249" s="231" t="str">
        <f>IF(All_Tasks!H2249="","",All_Tasks!H2249)</f>
        <v/>
      </c>
      <c r="I2249" t="str">
        <f>IF(All_Tasks!I2249="","",All_Tasks!I2249)</f>
        <v/>
      </c>
      <c r="J2249" t="str">
        <f>IF(All_Tasks!J2249="","",All_Tasks!J2249)</f>
        <v/>
      </c>
      <c r="K2249" t="str">
        <f>IF(All_Tasks!K2249="","",All_Tasks!K2249)</f>
        <v/>
      </c>
      <c r="L2249" s="231" t="str">
        <f>IF(All_Tasks!L2249="","",All_Tasks!L2249)</f>
        <v/>
      </c>
      <c r="M2249" t="str">
        <f>IF(All_Tasks!M2249="","",All_Tasks!M2249)</f>
        <v/>
      </c>
      <c r="N2249" t="str">
        <f>IF(All_Tasks!N2249="","",All_Tasks!N2249)</f>
        <v/>
      </c>
      <c r="O2249" t="str">
        <f>IF(All_Tasks!O2249="","",All_Tasks!O2249)</f>
        <v/>
      </c>
      <c r="P2249" s="181">
        <f>IF(All_Tasks!P2249="",0,All_Tasks!P2249)</f>
        <v>0</v>
      </c>
      <c r="Q2249" s="181">
        <f>IF(All_Tasks!Q2249="",0,All_Tasks!Q2249)</f>
        <v>0</v>
      </c>
      <c r="R2249" s="181">
        <f>IF(All_Tasks!R2249="",0,All_Tasks!R2249)</f>
        <v>0</v>
      </c>
      <c r="S2249" s="181" t="str">
        <f>IF(All_Tasks!S2249="","",All_Tasks!S2249)</f>
        <v/>
      </c>
      <c r="T2249" t="str">
        <f>IF(All_Tasks!T2249="","",All_Tasks!T2249)</f>
        <v/>
      </c>
      <c r="U2249" t="str">
        <f>IF(All_Tasks!U2249="","",All_Tasks!U2249)</f>
        <v/>
      </c>
      <c r="V2249">
        <f>IF(A2249="",0,IFERROR(MATCH(A2249,Scope_Labor_Rates!$A$6:$A$46,0)+5,0))</f>
        <v>0</v>
      </c>
      <c r="W2249" s="178">
        <f>IF(V2249&gt;0,INDEX(Scope_Labor_Rates!$C$6:$C$46,V2249-5),0)</f>
        <v>0</v>
      </c>
      <c r="X2249" s="178">
        <f>IF(V2249&gt;0,INDEX(Scope_Labor_Rates!$C$6:$C$46,V2249-5),0)</f>
        <v>0</v>
      </c>
      <c r="Y2249" s="180">
        <f>IF(V2249&gt;0,INDEX(Scope_Labor_Rates!$S$6:$S$46,V2249-5),0)</f>
        <v>0</v>
      </c>
      <c r="Z2249" s="180">
        <f>IF(V2249&gt;0,INDEX(Scope_Labor_Rates!$R$6:$R$46,V2249-5),1)</f>
        <v>1</v>
      </c>
      <c r="AA2249" s="231">
        <f t="shared" si="315"/>
        <v>0</v>
      </c>
      <c r="AB2249" t="str">
        <f t="shared" si="316"/>
        <v/>
      </c>
      <c r="AC2249" s="178" t="str">
        <f t="shared" si="317"/>
        <v/>
      </c>
      <c r="AD2249" s="181">
        <f t="shared" si="318"/>
        <v>0</v>
      </c>
      <c r="AE2249" s="178">
        <f>IF(V2249&gt;0,P2249*INDEX(Scope_Labor_Rates!$E$6:$E$46,V2249-5),0)</f>
        <v>0</v>
      </c>
      <c r="AF2249" s="181">
        <f>IF(V2249&gt;0,AE2249*INDEX(Scope_Labor_Rates!$D$6:$D$46,V2249-5)*AA2249,0)</f>
        <v>0</v>
      </c>
      <c r="AG2249" s="178">
        <f>IF(V2249&gt;0,P2249*INDEX(Scope_Labor_Rates!$G$6:$G$46,V2249-5),0)</f>
        <v>0</v>
      </c>
      <c r="AH2249" s="181">
        <f>IF(V2249&gt;0,AG2249*INDEX(Scope_Labor_Rates!$F$6:$F$46,V2249-5)*AA2249,0)</f>
        <v>0</v>
      </c>
      <c r="AI2249" s="178">
        <f>IF(V2249&gt;0,P2249*INDEX(Scope_Labor_Rates!$I$6:$I$46,V2249-5),0)</f>
        <v>0</v>
      </c>
      <c r="AJ2249" s="181">
        <f>IF(V2249&gt;0,AI2249*INDEX(Scope_Labor_Rates!$H$6:$H$46,V2249-5)*AA2249,0)</f>
        <v>0</v>
      </c>
      <c r="AK2249" s="178">
        <f>IF(V2249&gt;0,P2249*INDEX(Scope_Labor_Rates!$K$6:$K$46,V2249-5),0)</f>
        <v>0</v>
      </c>
      <c r="AL2249" s="181">
        <f>IF(V2249&gt;0,AK2249*INDEX(Scope_Labor_Rates!$J$6:$J$46,V2249-5)*AA2249,0)</f>
        <v>0</v>
      </c>
      <c r="AM2249" s="178">
        <f>IF(V2249&gt;0,P2249*INDEX(Scope_Labor_Rates!$M$6:$M$46,V2249-5),0)</f>
        <v>0</v>
      </c>
      <c r="AN2249" s="178">
        <f>IF(V2249&gt;0,AM2249*INDEX(Scope_Labor_Rates!$L$6:$L$46,V2249-5)*AA2249,0)</f>
        <v>0</v>
      </c>
      <c r="AO2249" s="178">
        <f>IF(V2249&gt;0,P2249*INDEX(Scope_Labor_Rates!$O$6:$O$46,V2249-5)*AA2249,0)</f>
        <v>0</v>
      </c>
      <c r="AP2249" s="181">
        <f>IF(V2249&gt;0,P2249*INDEX(Scope_Labor_Rates!$Q$6:$Q$46,V2249-5)*AA2249,0)</f>
        <v>0</v>
      </c>
      <c r="AQ2249" s="178">
        <f t="shared" si="319"/>
        <v>0</v>
      </c>
      <c r="AR2249" s="178">
        <f t="shared" si="320"/>
        <v>0</v>
      </c>
      <c r="AS2249" s="178">
        <f t="shared" si="321"/>
        <v>0</v>
      </c>
      <c r="AT2249" s="178">
        <f t="shared" si="322"/>
        <v>0</v>
      </c>
      <c r="AU2249">
        <f t="shared" si="323"/>
        <v>0</v>
      </c>
    </row>
    <row r="2250" spans="1:47">
      <c r="A2250" t="str">
        <f>IF(All_Tasks!A2250="","",All_Tasks!A2250)</f>
        <v/>
      </c>
      <c r="B2250" t="str">
        <f>IF(All_Tasks!B2250="","",All_Tasks!B2250)</f>
        <v/>
      </c>
      <c r="C2250" t="str">
        <f>IF(All_Tasks!C2250="","",All_Tasks!C2250)</f>
        <v/>
      </c>
      <c r="D2250" t="str">
        <f>IF(All_Tasks!D2250="","",All_Tasks!D2250)</f>
        <v/>
      </c>
      <c r="E2250" t="str">
        <f>IF(All_Tasks!V2250&lt;&gt;"",All_Tasks!V2250,IF(All_Tasks!E2250&lt;&gt;"",All_Tasks!E2250,""))</f>
        <v/>
      </c>
      <c r="F2250" t="str">
        <f>IF(All_Tasks!F2250="","",All_Tasks!F2250)</f>
        <v/>
      </c>
      <c r="G2250" t="str">
        <f>IF(All_Tasks!G2250="","",All_Tasks!G2250)</f>
        <v/>
      </c>
      <c r="H2250" s="231" t="str">
        <f>IF(All_Tasks!H2250="","",All_Tasks!H2250)</f>
        <v/>
      </c>
      <c r="I2250" t="str">
        <f>IF(All_Tasks!I2250="","",All_Tasks!I2250)</f>
        <v/>
      </c>
      <c r="J2250" t="str">
        <f>IF(All_Tasks!J2250="","",All_Tasks!J2250)</f>
        <v/>
      </c>
      <c r="K2250" t="str">
        <f>IF(All_Tasks!K2250="","",All_Tasks!K2250)</f>
        <v/>
      </c>
      <c r="L2250" s="231" t="str">
        <f>IF(All_Tasks!L2250="","",All_Tasks!L2250)</f>
        <v/>
      </c>
      <c r="M2250" t="str">
        <f>IF(All_Tasks!M2250="","",All_Tasks!M2250)</f>
        <v/>
      </c>
      <c r="N2250" t="str">
        <f>IF(All_Tasks!N2250="","",All_Tasks!N2250)</f>
        <v/>
      </c>
      <c r="O2250" t="str">
        <f>IF(All_Tasks!O2250="","",All_Tasks!O2250)</f>
        <v/>
      </c>
      <c r="P2250" s="181">
        <f>IF(All_Tasks!P2250="",0,All_Tasks!P2250)</f>
        <v>0</v>
      </c>
      <c r="Q2250" s="181">
        <f>IF(All_Tasks!Q2250="",0,All_Tasks!Q2250)</f>
        <v>0</v>
      </c>
      <c r="R2250" s="181">
        <f>IF(All_Tasks!R2250="",0,All_Tasks!R2250)</f>
        <v>0</v>
      </c>
      <c r="S2250" s="181" t="str">
        <f>IF(All_Tasks!S2250="","",All_Tasks!S2250)</f>
        <v/>
      </c>
      <c r="T2250" t="str">
        <f>IF(All_Tasks!T2250="","",All_Tasks!T2250)</f>
        <v/>
      </c>
      <c r="U2250" t="str">
        <f>IF(All_Tasks!U2250="","",All_Tasks!U2250)</f>
        <v/>
      </c>
      <c r="V2250">
        <f>IF(A2250="",0,IFERROR(MATCH(A2250,Scope_Labor_Rates!$A$6:$A$46,0)+5,0))</f>
        <v>0</v>
      </c>
      <c r="W2250" s="178">
        <f>IF(V2250&gt;0,INDEX(Scope_Labor_Rates!$C$6:$C$46,V2250-5),0)</f>
        <v>0</v>
      </c>
      <c r="X2250" s="178">
        <f>IF(V2250&gt;0,INDEX(Scope_Labor_Rates!$C$6:$C$46,V2250-5),0)</f>
        <v>0</v>
      </c>
      <c r="Y2250" s="180">
        <f>IF(V2250&gt;0,INDEX(Scope_Labor_Rates!$S$6:$S$46,V2250-5),0)</f>
        <v>0</v>
      </c>
      <c r="Z2250" s="180">
        <f>IF(V2250&gt;0,INDEX(Scope_Labor_Rates!$R$6:$R$46,V2250-5),1)</f>
        <v>1</v>
      </c>
      <c r="AA2250" s="231">
        <f t="shared" si="315"/>
        <v>0</v>
      </c>
      <c r="AB2250" t="str">
        <f t="shared" si="316"/>
        <v/>
      </c>
      <c r="AC2250" s="178" t="str">
        <f t="shared" si="317"/>
        <v/>
      </c>
      <c r="AD2250" s="181">
        <f t="shared" si="318"/>
        <v>0</v>
      </c>
      <c r="AE2250" s="178">
        <f>IF(V2250&gt;0,P2250*INDEX(Scope_Labor_Rates!$E$6:$E$46,V2250-5),0)</f>
        <v>0</v>
      </c>
      <c r="AF2250" s="181">
        <f>IF(V2250&gt;0,AE2250*INDEX(Scope_Labor_Rates!$D$6:$D$46,V2250-5)*AA2250,0)</f>
        <v>0</v>
      </c>
      <c r="AG2250" s="178">
        <f>IF(V2250&gt;0,P2250*INDEX(Scope_Labor_Rates!$G$6:$G$46,V2250-5),0)</f>
        <v>0</v>
      </c>
      <c r="AH2250" s="181">
        <f>IF(V2250&gt;0,AG2250*INDEX(Scope_Labor_Rates!$F$6:$F$46,V2250-5)*AA2250,0)</f>
        <v>0</v>
      </c>
      <c r="AI2250" s="178">
        <f>IF(V2250&gt;0,P2250*INDEX(Scope_Labor_Rates!$I$6:$I$46,V2250-5),0)</f>
        <v>0</v>
      </c>
      <c r="AJ2250" s="181">
        <f>IF(V2250&gt;0,AI2250*INDEX(Scope_Labor_Rates!$H$6:$H$46,V2250-5)*AA2250,0)</f>
        <v>0</v>
      </c>
      <c r="AK2250" s="178">
        <f>IF(V2250&gt;0,P2250*INDEX(Scope_Labor_Rates!$K$6:$K$46,V2250-5),0)</f>
        <v>0</v>
      </c>
      <c r="AL2250" s="181">
        <f>IF(V2250&gt;0,AK2250*INDEX(Scope_Labor_Rates!$J$6:$J$46,V2250-5)*AA2250,0)</f>
        <v>0</v>
      </c>
      <c r="AM2250" s="178">
        <f>IF(V2250&gt;0,P2250*INDEX(Scope_Labor_Rates!$M$6:$M$46,V2250-5),0)</f>
        <v>0</v>
      </c>
      <c r="AN2250" s="178">
        <f>IF(V2250&gt;0,AM2250*INDEX(Scope_Labor_Rates!$L$6:$L$46,V2250-5)*AA2250,0)</f>
        <v>0</v>
      </c>
      <c r="AO2250" s="178">
        <f>IF(V2250&gt;0,P2250*INDEX(Scope_Labor_Rates!$O$6:$O$46,V2250-5)*AA2250,0)</f>
        <v>0</v>
      </c>
      <c r="AP2250" s="181">
        <f>IF(V2250&gt;0,P2250*INDEX(Scope_Labor_Rates!$Q$6:$Q$46,V2250-5)*AA2250,0)</f>
        <v>0</v>
      </c>
      <c r="AQ2250" s="178">
        <f t="shared" si="319"/>
        <v>0</v>
      </c>
      <c r="AR2250" s="178">
        <f t="shared" si="320"/>
        <v>0</v>
      </c>
      <c r="AS2250" s="178">
        <f t="shared" si="321"/>
        <v>0</v>
      </c>
      <c r="AT2250" s="178">
        <f t="shared" si="322"/>
        <v>0</v>
      </c>
      <c r="AU2250">
        <f t="shared" si="323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58EB4-5286-457F-88C9-1156167C05EB}">
  <sheetPr codeName="Sheet1"/>
  <dimension ref="A1:V69"/>
  <sheetViews>
    <sheetView workbookViewId="0">
      <selection activeCell="T2" sqref="T2"/>
    </sheetView>
  </sheetViews>
  <sheetFormatPr defaultRowHeight="15"/>
  <cols>
    <col min="1" max="1" width="43.28515625" customWidth="1"/>
    <col min="2" max="2" width="17.42578125" customWidth="1"/>
    <col min="3" max="3" width="16.28515625" customWidth="1"/>
    <col min="4" max="4" width="15.85546875" customWidth="1"/>
    <col min="5" max="5" width="13.85546875" customWidth="1"/>
    <col min="6" max="6" width="16.7109375" customWidth="1"/>
    <col min="7" max="7" width="13" customWidth="1"/>
    <col min="8" max="8" width="15.7109375" customWidth="1"/>
    <col min="9" max="9" width="16" customWidth="1"/>
    <col min="10" max="10" width="16.5703125" customWidth="1"/>
    <col min="11" max="11" width="10.5703125" customWidth="1"/>
    <col min="12" max="12" width="16.140625" customWidth="1"/>
    <col min="13" max="13" width="16.28515625" customWidth="1"/>
    <col min="14" max="14" width="13.28515625" customWidth="1"/>
    <col min="15" max="15" width="12.5703125" customWidth="1"/>
    <col min="16" max="16" width="19.42578125" customWidth="1"/>
    <col min="17" max="17" width="15.85546875" customWidth="1"/>
    <col min="18" max="18" width="16.5703125" customWidth="1"/>
    <col min="19" max="19" width="20.5703125" customWidth="1"/>
  </cols>
  <sheetData>
    <row r="1" spans="1:22" ht="21" customHeight="1">
      <c r="A1" s="146" t="s">
        <v>125</v>
      </c>
      <c r="B1" s="146"/>
      <c r="C1" s="146"/>
    </row>
    <row r="2" spans="1:22" ht="12" customHeight="1">
      <c r="A2" s="147" t="s">
        <v>126</v>
      </c>
      <c r="B2" s="147"/>
      <c r="C2" s="147"/>
    </row>
    <row r="4" spans="1:22">
      <c r="A4" s="271" t="s">
        <v>0</v>
      </c>
      <c r="B4" s="271"/>
      <c r="C4" s="148" t="s">
        <v>127</v>
      </c>
      <c r="D4" s="272" t="s">
        <v>128</v>
      </c>
      <c r="E4" s="272"/>
      <c r="F4" s="272"/>
      <c r="G4" s="272"/>
      <c r="H4" s="272"/>
      <c r="I4" s="272"/>
      <c r="J4" s="272"/>
      <c r="K4" s="272"/>
      <c r="L4" s="272"/>
      <c r="M4" s="272"/>
      <c r="N4" s="149"/>
      <c r="O4" s="272" t="s">
        <v>129</v>
      </c>
      <c r="P4" s="272"/>
      <c r="Q4" s="272"/>
      <c r="R4" s="148" t="s">
        <v>130</v>
      </c>
      <c r="S4" s="148" t="s">
        <v>169</v>
      </c>
    </row>
    <row r="5" spans="1:22" ht="30">
      <c r="A5" s="150" t="s">
        <v>96</v>
      </c>
      <c r="B5" s="151" t="s">
        <v>131</v>
      </c>
      <c r="C5" s="151" t="s">
        <v>132</v>
      </c>
      <c r="D5" s="151" t="s">
        <v>133</v>
      </c>
      <c r="E5" s="151" t="s">
        <v>134</v>
      </c>
      <c r="F5" s="151" t="s">
        <v>135</v>
      </c>
      <c r="G5" s="151" t="s">
        <v>136</v>
      </c>
      <c r="H5" s="151" t="s">
        <v>137</v>
      </c>
      <c r="I5" s="151" t="s">
        <v>138</v>
      </c>
      <c r="J5" s="151" t="s">
        <v>139</v>
      </c>
      <c r="K5" s="151" t="s">
        <v>140</v>
      </c>
      <c r="L5" s="151" t="s">
        <v>141</v>
      </c>
      <c r="M5" s="151" t="s">
        <v>142</v>
      </c>
      <c r="N5" s="151" t="s">
        <v>143</v>
      </c>
      <c r="O5" s="151" t="s">
        <v>144</v>
      </c>
      <c r="P5" s="220" t="s">
        <v>145</v>
      </c>
      <c r="Q5" s="220" t="s">
        <v>146</v>
      </c>
      <c r="R5" s="221" t="s">
        <v>147</v>
      </c>
      <c r="S5" s="218" t="s">
        <v>168</v>
      </c>
      <c r="T5" s="219"/>
      <c r="U5" s="219"/>
      <c r="V5" s="219"/>
    </row>
    <row r="6" spans="1:22">
      <c r="A6" s="152" t="str">
        <f ca="1">OFFSET(Project_Form!$E$4,0,0)</f>
        <v>Scope_1</v>
      </c>
      <c r="B6" s="153">
        <f t="shared" ref="B6:B45" ca="1" si="0">IFERROR(INDEX(INDIRECT("'"&amp;SUBSTITUTE(SUBSTITUTE(A6,"'","''"),"""","""""")&amp;"'!P:P"),MATCH("TOTALS",INDIRECT("'"&amp;SUBSTITUTE(SUBSTITUTE(A6,"'","''"),"""","""""")&amp;"'!M:M"),0)),IFERROR(INDEX(INDIRECT("'"&amp;SUBSTITUTE(SUBSTITUTE(A6,"'","''"),"""","""""")&amp;"'!P:P"),MATCH("Total",INDIRECT("'"&amp;SUBSTITUTE(SUBSTITUTE(A6,"'","''"),"""","""""")&amp;"'!M:M"),0)),0))</f>
        <v>0</v>
      </c>
      <c r="C6" s="154">
        <v>150</v>
      </c>
      <c r="D6" s="154">
        <v>150</v>
      </c>
      <c r="E6" s="155">
        <v>0</v>
      </c>
      <c r="F6" s="154">
        <v>150</v>
      </c>
      <c r="G6" s="155">
        <v>0</v>
      </c>
      <c r="H6" s="154">
        <v>125</v>
      </c>
      <c r="I6" s="155">
        <v>4.2999999999999997E-2</v>
      </c>
      <c r="J6" s="154">
        <v>150</v>
      </c>
      <c r="K6" s="155">
        <v>0</v>
      </c>
      <c r="L6" s="154">
        <v>150</v>
      </c>
      <c r="M6" s="155">
        <v>0</v>
      </c>
      <c r="N6" s="156">
        <v>0</v>
      </c>
      <c r="O6" s="154">
        <f ca="1">IFERROR(ScopeLaborRates[[#This Row],[Travel Sheet Total $]]/ScopeLaborRates[[#This Row],[Total Apparatus Hours]],0)</f>
        <v>0</v>
      </c>
      <c r="P6" s="156">
        <v>0</v>
      </c>
      <c r="Q6" s="154">
        <f ca="1">IFERROR(ScopeLaborRates[[#This Row],[M&amp;E Sheet Total $]]/ScopeLaborRates[[#This Row],[Total Apparatus Hours]],0)</f>
        <v>0</v>
      </c>
      <c r="R6" s="224">
        <v>1</v>
      </c>
      <c r="S6" s="225">
        <f t="shared" ref="S6:S45" ca="1" si="1">IF(B6&gt;0,B6*R6*(C6+IF(E6&gt;0,E6*D6,0)+IF(G6&gt;0,G6*F6,0)+IF(I6&gt;0,I6*H6,0)+IF(K6&gt;0,K6*J6,0)+IF(M6&gt;0,M6*L6,0))+IF(N6&gt;0,N6*R6,0)+IF(P6&gt;0,P6*R6,0),0)</f>
        <v>0</v>
      </c>
    </row>
    <row r="7" spans="1:22">
      <c r="A7" s="152" t="str">
        <f ca="1">OFFSET(Project_Form!$E$4,1,0)</f>
        <v>Scope_2</v>
      </c>
      <c r="B7" s="157">
        <f t="shared" ca="1" si="0"/>
        <v>0</v>
      </c>
      <c r="C7" s="154">
        <v>150</v>
      </c>
      <c r="D7" s="154">
        <v>150</v>
      </c>
      <c r="E7" s="155">
        <v>0</v>
      </c>
      <c r="F7" s="154">
        <v>150</v>
      </c>
      <c r="G7" s="155">
        <v>0</v>
      </c>
      <c r="H7" s="154">
        <v>125</v>
      </c>
      <c r="I7" s="155">
        <v>4.2999999999999997E-2</v>
      </c>
      <c r="J7" s="154">
        <v>150</v>
      </c>
      <c r="K7" s="155">
        <v>0</v>
      </c>
      <c r="L7" s="154">
        <v>150</v>
      </c>
      <c r="M7" s="155">
        <v>0</v>
      </c>
      <c r="N7" s="156">
        <v>0</v>
      </c>
      <c r="O7" s="154">
        <f ca="1">IFERROR(ScopeLaborRates[[#This Row],[Travel Sheet Total $]]/ScopeLaborRates[[#This Row],[Total Apparatus Hours]],0)</f>
        <v>0</v>
      </c>
      <c r="P7" s="156">
        <v>0</v>
      </c>
      <c r="Q7" s="154">
        <f ca="1">IFERROR(ScopeLaborRates[[#This Row],[M&amp;E Sheet Total $]]/ScopeLaborRates[[#This Row],[Total Apparatus Hours]],0)</f>
        <v>0</v>
      </c>
      <c r="R7" s="224">
        <v>1</v>
      </c>
      <c r="S7" s="225">
        <f t="shared" ca="1" si="1"/>
        <v>0</v>
      </c>
    </row>
    <row r="8" spans="1:22">
      <c r="A8" s="152" t="str">
        <f ca="1">OFFSET(Project_Form!$E$4,2,0)</f>
        <v>Scope_3</v>
      </c>
      <c r="B8" s="157">
        <f t="shared" ca="1" si="0"/>
        <v>0</v>
      </c>
      <c r="C8" s="154">
        <v>150</v>
      </c>
      <c r="D8" s="154">
        <v>150</v>
      </c>
      <c r="E8" s="155">
        <v>0</v>
      </c>
      <c r="F8" s="154">
        <v>150</v>
      </c>
      <c r="G8" s="155">
        <v>0</v>
      </c>
      <c r="H8" s="154">
        <v>125</v>
      </c>
      <c r="I8" s="155">
        <v>4.2999999999999997E-2</v>
      </c>
      <c r="J8" s="154">
        <v>150</v>
      </c>
      <c r="K8" s="155">
        <v>0</v>
      </c>
      <c r="L8" s="154">
        <v>150</v>
      </c>
      <c r="M8" s="155">
        <v>0</v>
      </c>
      <c r="N8" s="156">
        <v>0</v>
      </c>
      <c r="O8" s="154">
        <f ca="1">IFERROR(ScopeLaborRates[[#This Row],[Travel Sheet Total $]]/ScopeLaborRates[[#This Row],[Total Apparatus Hours]],0)</f>
        <v>0</v>
      </c>
      <c r="P8" s="156">
        <v>0</v>
      </c>
      <c r="Q8" s="154">
        <f ca="1">IFERROR(ScopeLaborRates[[#This Row],[M&amp;E Sheet Total $]]/ScopeLaborRates[[#This Row],[Total Apparatus Hours]],0)</f>
        <v>0</v>
      </c>
      <c r="R8" s="224">
        <v>1</v>
      </c>
      <c r="S8" s="225">
        <f t="shared" ca="1" si="1"/>
        <v>0</v>
      </c>
    </row>
    <row r="9" spans="1:22">
      <c r="A9" s="152" t="str">
        <f ca="1">OFFSET(Project_Form!$E$4,3,0)</f>
        <v>Scope_4</v>
      </c>
      <c r="B9" s="157">
        <f t="shared" ca="1" si="0"/>
        <v>0</v>
      </c>
      <c r="C9" s="154">
        <v>150</v>
      </c>
      <c r="D9" s="154">
        <v>150</v>
      </c>
      <c r="E9" s="155">
        <v>0</v>
      </c>
      <c r="F9" s="154">
        <v>150</v>
      </c>
      <c r="G9" s="155">
        <v>0</v>
      </c>
      <c r="H9" s="154">
        <v>125</v>
      </c>
      <c r="I9" s="155">
        <v>4.2999999999999997E-2</v>
      </c>
      <c r="J9" s="154">
        <v>150</v>
      </c>
      <c r="K9" s="155">
        <v>0</v>
      </c>
      <c r="L9" s="154">
        <v>150</v>
      </c>
      <c r="M9" s="155">
        <v>0</v>
      </c>
      <c r="N9" s="156">
        <v>0</v>
      </c>
      <c r="O9" s="154">
        <f ca="1">IFERROR(ScopeLaborRates[[#This Row],[Travel Sheet Total $]]/ScopeLaborRates[[#This Row],[Total Apparatus Hours]],0)</f>
        <v>0</v>
      </c>
      <c r="P9" s="156">
        <v>0</v>
      </c>
      <c r="Q9" s="154">
        <f ca="1">IFERROR(ScopeLaborRates[[#This Row],[M&amp;E Sheet Total $]]/ScopeLaborRates[[#This Row],[Total Apparatus Hours]],0)</f>
        <v>0</v>
      </c>
      <c r="R9" s="224">
        <v>1</v>
      </c>
      <c r="S9" s="225">
        <f t="shared" ca="1" si="1"/>
        <v>0</v>
      </c>
    </row>
    <row r="10" spans="1:22">
      <c r="A10" s="152" t="str">
        <f ca="1">OFFSET(Project_Form!$E$4,4,0)</f>
        <v>Scope_5</v>
      </c>
      <c r="B10" s="157">
        <f t="shared" ca="1" si="0"/>
        <v>0</v>
      </c>
      <c r="C10" s="154">
        <v>150</v>
      </c>
      <c r="D10" s="154">
        <v>150</v>
      </c>
      <c r="E10" s="155">
        <v>0</v>
      </c>
      <c r="F10" s="154">
        <v>150</v>
      </c>
      <c r="G10" s="155">
        <v>0</v>
      </c>
      <c r="H10" s="154">
        <v>125</v>
      </c>
      <c r="I10" s="155">
        <v>4.2999999999999997E-2</v>
      </c>
      <c r="J10" s="154">
        <v>150</v>
      </c>
      <c r="K10" s="155">
        <v>0</v>
      </c>
      <c r="L10" s="154">
        <v>150</v>
      </c>
      <c r="M10" s="155">
        <v>0</v>
      </c>
      <c r="N10" s="156">
        <v>0</v>
      </c>
      <c r="O10" s="154">
        <f ca="1">IFERROR(ScopeLaborRates[[#This Row],[Travel Sheet Total $]]/ScopeLaborRates[[#This Row],[Total Apparatus Hours]],0)</f>
        <v>0</v>
      </c>
      <c r="P10" s="156">
        <v>0</v>
      </c>
      <c r="Q10" s="154">
        <f ca="1">IFERROR(ScopeLaborRates[[#This Row],[M&amp;E Sheet Total $]]/ScopeLaborRates[[#This Row],[Total Apparatus Hours]],0)</f>
        <v>0</v>
      </c>
      <c r="R10" s="224">
        <v>1</v>
      </c>
      <c r="S10" s="225">
        <f t="shared" ca="1" si="1"/>
        <v>0</v>
      </c>
    </row>
    <row r="11" spans="1:22">
      <c r="A11" s="152" t="str">
        <f ca="1">OFFSET(Project_Form!$E$4,5,0)</f>
        <v>Scope_6</v>
      </c>
      <c r="B11" s="157">
        <f t="shared" ca="1" si="0"/>
        <v>0</v>
      </c>
      <c r="C11" s="154">
        <v>150</v>
      </c>
      <c r="D11" s="154">
        <v>150</v>
      </c>
      <c r="E11" s="155">
        <v>0</v>
      </c>
      <c r="F11" s="154">
        <v>150</v>
      </c>
      <c r="G11" s="155">
        <v>0</v>
      </c>
      <c r="H11" s="154">
        <v>125</v>
      </c>
      <c r="I11" s="155">
        <v>4.2999999999999997E-2</v>
      </c>
      <c r="J11" s="154">
        <v>150</v>
      </c>
      <c r="K11" s="155">
        <v>0</v>
      </c>
      <c r="L11" s="154">
        <v>150</v>
      </c>
      <c r="M11" s="155">
        <v>0</v>
      </c>
      <c r="N11" s="156">
        <v>0</v>
      </c>
      <c r="O11" s="154">
        <f ca="1">IFERROR(ScopeLaborRates[[#This Row],[Travel Sheet Total $]]/ScopeLaborRates[[#This Row],[Total Apparatus Hours]],0)</f>
        <v>0</v>
      </c>
      <c r="P11" s="156">
        <v>0</v>
      </c>
      <c r="Q11" s="154">
        <f ca="1">IFERROR(ScopeLaborRates[[#This Row],[M&amp;E Sheet Total $]]/ScopeLaborRates[[#This Row],[Total Apparatus Hours]],0)</f>
        <v>0</v>
      </c>
      <c r="R11" s="224">
        <v>1</v>
      </c>
      <c r="S11" s="225">
        <f t="shared" ca="1" si="1"/>
        <v>0</v>
      </c>
    </row>
    <row r="12" spans="1:22">
      <c r="A12" s="152" t="str">
        <f ca="1">OFFSET(Project_Form!$E$4,6,0)</f>
        <v>Scope_7</v>
      </c>
      <c r="B12" s="157">
        <f t="shared" ca="1" si="0"/>
        <v>0</v>
      </c>
      <c r="C12" s="154">
        <v>150</v>
      </c>
      <c r="D12" s="154">
        <v>150</v>
      </c>
      <c r="E12" s="155">
        <v>0</v>
      </c>
      <c r="F12" s="154">
        <v>150</v>
      </c>
      <c r="G12" s="155">
        <v>0</v>
      </c>
      <c r="H12" s="154">
        <v>125</v>
      </c>
      <c r="I12" s="155">
        <v>4.2999999999999997E-2</v>
      </c>
      <c r="J12" s="154">
        <v>150</v>
      </c>
      <c r="K12" s="155">
        <v>0</v>
      </c>
      <c r="L12" s="154">
        <v>150</v>
      </c>
      <c r="M12" s="155">
        <v>0</v>
      </c>
      <c r="N12" s="156">
        <v>0</v>
      </c>
      <c r="O12" s="154">
        <f ca="1">IFERROR(ScopeLaborRates[[#This Row],[Travel Sheet Total $]]/ScopeLaborRates[[#This Row],[Total Apparatus Hours]],0)</f>
        <v>0</v>
      </c>
      <c r="P12" s="156">
        <v>0</v>
      </c>
      <c r="Q12" s="154">
        <f ca="1">IFERROR(ScopeLaborRates[[#This Row],[M&amp;E Sheet Total $]]/ScopeLaborRates[[#This Row],[Total Apparatus Hours]],0)</f>
        <v>0</v>
      </c>
      <c r="R12" s="224">
        <v>1</v>
      </c>
      <c r="S12" s="225">
        <f t="shared" ca="1" si="1"/>
        <v>0</v>
      </c>
    </row>
    <row r="13" spans="1:22">
      <c r="A13" s="152" t="str">
        <f ca="1">OFFSET(Project_Form!$E$4,7,0)</f>
        <v>Scope_8</v>
      </c>
      <c r="B13" s="157">
        <f t="shared" ca="1" si="0"/>
        <v>0</v>
      </c>
      <c r="C13" s="154">
        <v>150</v>
      </c>
      <c r="D13" s="154">
        <v>150</v>
      </c>
      <c r="E13" s="155">
        <v>0</v>
      </c>
      <c r="F13" s="154">
        <v>150</v>
      </c>
      <c r="G13" s="155">
        <v>0</v>
      </c>
      <c r="H13" s="154">
        <v>125</v>
      </c>
      <c r="I13" s="155">
        <v>4.2999999999999997E-2</v>
      </c>
      <c r="J13" s="154">
        <v>150</v>
      </c>
      <c r="K13" s="155">
        <v>0</v>
      </c>
      <c r="L13" s="154">
        <v>150</v>
      </c>
      <c r="M13" s="155">
        <v>0</v>
      </c>
      <c r="N13" s="156">
        <v>0</v>
      </c>
      <c r="O13" s="154">
        <f ca="1">IFERROR(ScopeLaborRates[[#This Row],[Travel Sheet Total $]]/ScopeLaborRates[[#This Row],[Total Apparatus Hours]],0)</f>
        <v>0</v>
      </c>
      <c r="P13" s="156">
        <v>0</v>
      </c>
      <c r="Q13" s="154">
        <f ca="1">IFERROR(ScopeLaborRates[[#This Row],[M&amp;E Sheet Total $]]/ScopeLaborRates[[#This Row],[Total Apparatus Hours]],0)</f>
        <v>0</v>
      </c>
      <c r="R13" s="224">
        <v>1</v>
      </c>
      <c r="S13" s="225">
        <f t="shared" ca="1" si="1"/>
        <v>0</v>
      </c>
    </row>
    <row r="14" spans="1:22">
      <c r="A14" s="152" t="str">
        <f ca="1">OFFSET(Project_Form!$E$4,8,0)</f>
        <v>Scope_9</v>
      </c>
      <c r="B14" s="157">
        <f t="shared" ca="1" si="0"/>
        <v>0</v>
      </c>
      <c r="C14" s="154">
        <v>150</v>
      </c>
      <c r="D14" s="154">
        <v>150</v>
      </c>
      <c r="E14" s="155">
        <v>0</v>
      </c>
      <c r="F14" s="154">
        <v>150</v>
      </c>
      <c r="G14" s="155">
        <v>0</v>
      </c>
      <c r="H14" s="154">
        <v>125</v>
      </c>
      <c r="I14" s="155">
        <v>4.2999999999999997E-2</v>
      </c>
      <c r="J14" s="154">
        <v>150</v>
      </c>
      <c r="K14" s="155">
        <v>0</v>
      </c>
      <c r="L14" s="154">
        <v>150</v>
      </c>
      <c r="M14" s="155">
        <v>0</v>
      </c>
      <c r="N14" s="156">
        <v>0</v>
      </c>
      <c r="O14" s="154">
        <f ca="1">IFERROR(ScopeLaborRates[[#This Row],[Travel Sheet Total $]]/ScopeLaborRates[[#This Row],[Total Apparatus Hours]],0)</f>
        <v>0</v>
      </c>
      <c r="P14" s="156">
        <v>0</v>
      </c>
      <c r="Q14" s="154">
        <f ca="1">IFERROR(ScopeLaborRates[[#This Row],[M&amp;E Sheet Total $]]/ScopeLaborRates[[#This Row],[Total Apparatus Hours]],0)</f>
        <v>0</v>
      </c>
      <c r="R14" s="224">
        <v>1</v>
      </c>
      <c r="S14" s="225">
        <f t="shared" ca="1" si="1"/>
        <v>0</v>
      </c>
    </row>
    <row r="15" spans="1:22">
      <c r="A15" s="152" t="str">
        <f ca="1">OFFSET(Project_Form!$E$4,9,0)</f>
        <v>Scope_10</v>
      </c>
      <c r="B15" s="157">
        <f t="shared" ca="1" si="0"/>
        <v>0</v>
      </c>
      <c r="C15" s="154">
        <v>150</v>
      </c>
      <c r="D15" s="154">
        <v>150</v>
      </c>
      <c r="E15" s="155">
        <v>0</v>
      </c>
      <c r="F15" s="154">
        <v>150</v>
      </c>
      <c r="G15" s="155">
        <v>0</v>
      </c>
      <c r="H15" s="154">
        <v>125</v>
      </c>
      <c r="I15" s="155">
        <v>4.2999999999999997E-2</v>
      </c>
      <c r="J15" s="154">
        <v>150</v>
      </c>
      <c r="K15" s="155">
        <v>0</v>
      </c>
      <c r="L15" s="154">
        <v>150</v>
      </c>
      <c r="M15" s="155">
        <v>0</v>
      </c>
      <c r="N15" s="156">
        <v>0</v>
      </c>
      <c r="O15" s="154">
        <f ca="1">IFERROR(ScopeLaborRates[[#This Row],[Travel Sheet Total $]]/ScopeLaborRates[[#This Row],[Total Apparatus Hours]],0)</f>
        <v>0</v>
      </c>
      <c r="P15" s="156">
        <v>0</v>
      </c>
      <c r="Q15" s="154">
        <f ca="1">IFERROR(ScopeLaborRates[[#This Row],[M&amp;E Sheet Total $]]/ScopeLaborRates[[#This Row],[Total Apparatus Hours]],0)</f>
        <v>0</v>
      </c>
      <c r="R15" s="224">
        <v>1</v>
      </c>
      <c r="S15" s="225">
        <f t="shared" ca="1" si="1"/>
        <v>0</v>
      </c>
    </row>
    <row r="16" spans="1:22">
      <c r="A16" s="152" t="str">
        <f ca="1">OFFSET(Project_Form!$E$4,10,0)</f>
        <v>Scope_11</v>
      </c>
      <c r="B16" s="157">
        <f t="shared" ca="1" si="0"/>
        <v>0</v>
      </c>
      <c r="C16" s="154">
        <v>150</v>
      </c>
      <c r="D16" s="154">
        <v>150</v>
      </c>
      <c r="E16" s="155">
        <v>0</v>
      </c>
      <c r="F16" s="154">
        <v>150</v>
      </c>
      <c r="G16" s="155">
        <v>0</v>
      </c>
      <c r="H16" s="154">
        <v>125</v>
      </c>
      <c r="I16" s="155">
        <v>4.2999999999999997E-2</v>
      </c>
      <c r="J16" s="154">
        <v>150</v>
      </c>
      <c r="K16" s="155">
        <v>0</v>
      </c>
      <c r="L16" s="154">
        <v>150</v>
      </c>
      <c r="M16" s="155">
        <v>0</v>
      </c>
      <c r="N16" s="156">
        <v>0</v>
      </c>
      <c r="O16" s="154">
        <f ca="1">IFERROR(ScopeLaborRates[[#This Row],[Travel Sheet Total $]]/ScopeLaborRates[[#This Row],[Total Apparatus Hours]],0)</f>
        <v>0</v>
      </c>
      <c r="P16" s="156">
        <v>0</v>
      </c>
      <c r="Q16" s="154">
        <f ca="1">IFERROR(ScopeLaborRates[[#This Row],[M&amp;E Sheet Total $]]/ScopeLaborRates[[#This Row],[Total Apparatus Hours]],0)</f>
        <v>0</v>
      </c>
      <c r="R16" s="224">
        <v>1</v>
      </c>
      <c r="S16" s="225">
        <f t="shared" ca="1" si="1"/>
        <v>0</v>
      </c>
    </row>
    <row r="17" spans="1:19">
      <c r="A17" s="152" t="str">
        <f ca="1">OFFSET(Project_Form!$E$4,11,0)</f>
        <v>Scope_12</v>
      </c>
      <c r="B17" s="157">
        <f t="shared" ca="1" si="0"/>
        <v>0</v>
      </c>
      <c r="C17" s="154">
        <v>150</v>
      </c>
      <c r="D17" s="154">
        <v>150</v>
      </c>
      <c r="E17" s="155">
        <v>0</v>
      </c>
      <c r="F17" s="154">
        <v>150</v>
      </c>
      <c r="G17" s="155">
        <v>0</v>
      </c>
      <c r="H17" s="154">
        <v>125</v>
      </c>
      <c r="I17" s="155">
        <v>4.2999999999999997E-2</v>
      </c>
      <c r="J17" s="154">
        <v>150</v>
      </c>
      <c r="K17" s="155">
        <v>0</v>
      </c>
      <c r="L17" s="154">
        <v>150</v>
      </c>
      <c r="M17" s="155">
        <v>0</v>
      </c>
      <c r="N17" s="156">
        <v>0</v>
      </c>
      <c r="O17" s="154">
        <f ca="1">IFERROR(ScopeLaborRates[[#This Row],[Travel Sheet Total $]]/ScopeLaborRates[[#This Row],[Total Apparatus Hours]],0)</f>
        <v>0</v>
      </c>
      <c r="P17" s="156">
        <v>0</v>
      </c>
      <c r="Q17" s="154">
        <f ca="1">IFERROR(ScopeLaborRates[[#This Row],[M&amp;E Sheet Total $]]/ScopeLaborRates[[#This Row],[Total Apparatus Hours]],0)</f>
        <v>0</v>
      </c>
      <c r="R17" s="224">
        <v>1</v>
      </c>
      <c r="S17" s="225">
        <f t="shared" ca="1" si="1"/>
        <v>0</v>
      </c>
    </row>
    <row r="18" spans="1:19">
      <c r="A18" s="152" t="str">
        <f ca="1">OFFSET(Project_Form!$E$4,12,0)</f>
        <v>Scope_13</v>
      </c>
      <c r="B18" s="157">
        <f t="shared" ca="1" si="0"/>
        <v>0</v>
      </c>
      <c r="C18" s="154">
        <v>150</v>
      </c>
      <c r="D18" s="154">
        <v>150</v>
      </c>
      <c r="E18" s="155">
        <v>0</v>
      </c>
      <c r="F18" s="154">
        <v>150</v>
      </c>
      <c r="G18" s="155">
        <v>0</v>
      </c>
      <c r="H18" s="154">
        <v>125</v>
      </c>
      <c r="I18" s="155">
        <v>4.2999999999999997E-2</v>
      </c>
      <c r="J18" s="154">
        <v>150</v>
      </c>
      <c r="K18" s="155">
        <v>0</v>
      </c>
      <c r="L18" s="154">
        <v>150</v>
      </c>
      <c r="M18" s="155">
        <v>0</v>
      </c>
      <c r="N18" s="156">
        <v>0</v>
      </c>
      <c r="O18" s="154">
        <f ca="1">IFERROR(ScopeLaborRates[[#This Row],[Travel Sheet Total $]]/ScopeLaborRates[[#This Row],[Total Apparatus Hours]],0)</f>
        <v>0</v>
      </c>
      <c r="P18" s="156">
        <v>0</v>
      </c>
      <c r="Q18" s="154">
        <f ca="1">IFERROR(ScopeLaborRates[[#This Row],[M&amp;E Sheet Total $]]/ScopeLaborRates[[#This Row],[Total Apparatus Hours]],0)</f>
        <v>0</v>
      </c>
      <c r="R18" s="224">
        <v>1</v>
      </c>
      <c r="S18" s="225">
        <f t="shared" ca="1" si="1"/>
        <v>0</v>
      </c>
    </row>
    <row r="19" spans="1:19">
      <c r="A19" s="152" t="str">
        <f ca="1">OFFSET(Project_Form!$E$4,13,0)</f>
        <v>Scope_14</v>
      </c>
      <c r="B19" s="157">
        <f t="shared" ca="1" si="0"/>
        <v>0</v>
      </c>
      <c r="C19" s="154">
        <v>150</v>
      </c>
      <c r="D19" s="154">
        <v>150</v>
      </c>
      <c r="E19" s="155">
        <v>0</v>
      </c>
      <c r="F19" s="154">
        <v>150</v>
      </c>
      <c r="G19" s="155">
        <v>0</v>
      </c>
      <c r="H19" s="154">
        <v>125</v>
      </c>
      <c r="I19" s="155">
        <v>4.2999999999999997E-2</v>
      </c>
      <c r="J19" s="154">
        <v>150</v>
      </c>
      <c r="K19" s="155">
        <v>0</v>
      </c>
      <c r="L19" s="154">
        <v>150</v>
      </c>
      <c r="M19" s="155">
        <v>0</v>
      </c>
      <c r="N19" s="156">
        <v>0</v>
      </c>
      <c r="O19" s="154">
        <f ca="1">IFERROR(ScopeLaborRates[[#This Row],[Travel Sheet Total $]]/ScopeLaborRates[[#This Row],[Total Apparatus Hours]],0)</f>
        <v>0</v>
      </c>
      <c r="P19" s="156">
        <v>0</v>
      </c>
      <c r="Q19" s="154">
        <f ca="1">IFERROR(ScopeLaborRates[[#This Row],[M&amp;E Sheet Total $]]/ScopeLaborRates[[#This Row],[Total Apparatus Hours]],0)</f>
        <v>0</v>
      </c>
      <c r="R19" s="224">
        <v>1</v>
      </c>
      <c r="S19" s="225">
        <f t="shared" ca="1" si="1"/>
        <v>0</v>
      </c>
    </row>
    <row r="20" spans="1:19">
      <c r="A20" s="152" t="str">
        <f ca="1">OFFSET(Project_Form!$E$4,14,0)</f>
        <v>Scope_15</v>
      </c>
      <c r="B20" s="157">
        <f t="shared" ca="1" si="0"/>
        <v>0</v>
      </c>
      <c r="C20" s="154">
        <v>150</v>
      </c>
      <c r="D20" s="154">
        <v>150</v>
      </c>
      <c r="E20" s="155">
        <v>0</v>
      </c>
      <c r="F20" s="154">
        <v>150</v>
      </c>
      <c r="G20" s="155">
        <v>0</v>
      </c>
      <c r="H20" s="154">
        <v>125</v>
      </c>
      <c r="I20" s="155">
        <v>4.2999999999999997E-2</v>
      </c>
      <c r="J20" s="154">
        <v>150</v>
      </c>
      <c r="K20" s="155">
        <v>0</v>
      </c>
      <c r="L20" s="154">
        <v>150</v>
      </c>
      <c r="M20" s="155">
        <v>0</v>
      </c>
      <c r="N20" s="156">
        <v>0</v>
      </c>
      <c r="O20" s="154">
        <f ca="1">IFERROR(ScopeLaborRates[[#This Row],[Travel Sheet Total $]]/ScopeLaborRates[[#This Row],[Total Apparatus Hours]],0)</f>
        <v>0</v>
      </c>
      <c r="P20" s="156">
        <v>0</v>
      </c>
      <c r="Q20" s="154">
        <f ca="1">IFERROR(ScopeLaborRates[[#This Row],[M&amp;E Sheet Total $]]/ScopeLaborRates[[#This Row],[Total Apparatus Hours]],0)</f>
        <v>0</v>
      </c>
      <c r="R20" s="224">
        <v>1</v>
      </c>
      <c r="S20" s="225">
        <f t="shared" ca="1" si="1"/>
        <v>0</v>
      </c>
    </row>
    <row r="21" spans="1:19">
      <c r="A21" s="152" t="str">
        <f ca="1">OFFSET(Project_Form!$E$4,15,0)</f>
        <v>Scope_16</v>
      </c>
      <c r="B21" s="157">
        <f t="shared" ca="1" si="0"/>
        <v>0</v>
      </c>
      <c r="C21" s="154">
        <v>150</v>
      </c>
      <c r="D21" s="154">
        <v>150</v>
      </c>
      <c r="E21" s="155">
        <v>0</v>
      </c>
      <c r="F21" s="154">
        <v>150</v>
      </c>
      <c r="G21" s="155">
        <v>0</v>
      </c>
      <c r="H21" s="154">
        <v>125</v>
      </c>
      <c r="I21" s="155">
        <v>4.2999999999999997E-2</v>
      </c>
      <c r="J21" s="154">
        <v>150</v>
      </c>
      <c r="K21" s="155">
        <v>0</v>
      </c>
      <c r="L21" s="154">
        <v>150</v>
      </c>
      <c r="M21" s="155">
        <v>0</v>
      </c>
      <c r="N21" s="156">
        <v>0</v>
      </c>
      <c r="O21" s="154">
        <f ca="1">IFERROR(ScopeLaborRates[[#This Row],[Travel Sheet Total $]]/ScopeLaborRates[[#This Row],[Total Apparatus Hours]],0)</f>
        <v>0</v>
      </c>
      <c r="P21" s="156">
        <v>0</v>
      </c>
      <c r="Q21" s="154">
        <f ca="1">IFERROR(ScopeLaborRates[[#This Row],[M&amp;E Sheet Total $]]/ScopeLaborRates[[#This Row],[Total Apparatus Hours]],0)</f>
        <v>0</v>
      </c>
      <c r="R21" s="224">
        <v>1</v>
      </c>
      <c r="S21" s="225">
        <f t="shared" ca="1" si="1"/>
        <v>0</v>
      </c>
    </row>
    <row r="22" spans="1:19">
      <c r="A22" s="152" t="str">
        <f ca="1">OFFSET(Project_Form!$E$4,16,0)</f>
        <v>Scope_17</v>
      </c>
      <c r="B22" s="157">
        <f t="shared" ca="1" si="0"/>
        <v>0</v>
      </c>
      <c r="C22" s="154">
        <v>150</v>
      </c>
      <c r="D22" s="154">
        <v>150</v>
      </c>
      <c r="E22" s="155">
        <v>0</v>
      </c>
      <c r="F22" s="154">
        <v>150</v>
      </c>
      <c r="G22" s="155">
        <v>0</v>
      </c>
      <c r="H22" s="154">
        <v>125</v>
      </c>
      <c r="I22" s="155">
        <v>4.2999999999999997E-2</v>
      </c>
      <c r="J22" s="154">
        <v>150</v>
      </c>
      <c r="K22" s="155">
        <v>0</v>
      </c>
      <c r="L22" s="154">
        <v>150</v>
      </c>
      <c r="M22" s="155">
        <v>0</v>
      </c>
      <c r="N22" s="156">
        <v>0</v>
      </c>
      <c r="O22" s="154">
        <f ca="1">IFERROR(ScopeLaborRates[[#This Row],[Travel Sheet Total $]]/ScopeLaborRates[[#This Row],[Total Apparatus Hours]],0)</f>
        <v>0</v>
      </c>
      <c r="P22" s="156">
        <v>0</v>
      </c>
      <c r="Q22" s="154">
        <f ca="1">IFERROR(ScopeLaborRates[[#This Row],[M&amp;E Sheet Total $]]/ScopeLaborRates[[#This Row],[Total Apparatus Hours]],0)</f>
        <v>0</v>
      </c>
      <c r="R22" s="224">
        <v>1</v>
      </c>
      <c r="S22" s="225">
        <f t="shared" ca="1" si="1"/>
        <v>0</v>
      </c>
    </row>
    <row r="23" spans="1:19">
      <c r="A23" s="152" t="str">
        <f ca="1">OFFSET(Project_Form!$E$4,17,0)</f>
        <v>Scope_18</v>
      </c>
      <c r="B23" s="157">
        <f t="shared" ca="1" si="0"/>
        <v>0</v>
      </c>
      <c r="C23" s="154">
        <v>150</v>
      </c>
      <c r="D23" s="154">
        <v>150</v>
      </c>
      <c r="E23" s="155">
        <v>0</v>
      </c>
      <c r="F23" s="154">
        <v>150</v>
      </c>
      <c r="G23" s="155">
        <v>0</v>
      </c>
      <c r="H23" s="154">
        <v>125</v>
      </c>
      <c r="I23" s="155">
        <v>4.2999999999999997E-2</v>
      </c>
      <c r="J23" s="154">
        <v>150</v>
      </c>
      <c r="K23" s="155">
        <v>0</v>
      </c>
      <c r="L23" s="154">
        <v>150</v>
      </c>
      <c r="M23" s="155">
        <v>0</v>
      </c>
      <c r="N23" s="156">
        <v>0</v>
      </c>
      <c r="O23" s="154">
        <f ca="1">IFERROR(ScopeLaborRates[[#This Row],[Travel Sheet Total $]]/ScopeLaborRates[[#This Row],[Total Apparatus Hours]],0)</f>
        <v>0</v>
      </c>
      <c r="P23" s="156">
        <v>0</v>
      </c>
      <c r="Q23" s="154">
        <f ca="1">IFERROR(ScopeLaborRates[[#This Row],[M&amp;E Sheet Total $]]/ScopeLaborRates[[#This Row],[Total Apparatus Hours]],0)</f>
        <v>0</v>
      </c>
      <c r="R23" s="224">
        <v>1</v>
      </c>
      <c r="S23" s="225">
        <f t="shared" ca="1" si="1"/>
        <v>0</v>
      </c>
    </row>
    <row r="24" spans="1:19">
      <c r="A24" s="152" t="str">
        <f ca="1">OFFSET(Project_Form!$E$4,18,0)</f>
        <v>Scope_19</v>
      </c>
      <c r="B24" s="157">
        <f t="shared" ca="1" si="0"/>
        <v>0</v>
      </c>
      <c r="C24" s="154">
        <v>150</v>
      </c>
      <c r="D24" s="154">
        <v>150</v>
      </c>
      <c r="E24" s="155">
        <v>0</v>
      </c>
      <c r="F24" s="154">
        <v>150</v>
      </c>
      <c r="G24" s="155">
        <v>0</v>
      </c>
      <c r="H24" s="154">
        <v>125</v>
      </c>
      <c r="I24" s="155">
        <v>4.2999999999999997E-2</v>
      </c>
      <c r="J24" s="154">
        <v>150</v>
      </c>
      <c r="K24" s="155">
        <v>0</v>
      </c>
      <c r="L24" s="154">
        <v>150</v>
      </c>
      <c r="M24" s="155">
        <v>0</v>
      </c>
      <c r="N24" s="156">
        <v>0</v>
      </c>
      <c r="O24" s="154">
        <f ca="1">IFERROR(ScopeLaborRates[[#This Row],[Travel Sheet Total $]]/ScopeLaborRates[[#This Row],[Total Apparatus Hours]],0)</f>
        <v>0</v>
      </c>
      <c r="P24" s="156">
        <v>0</v>
      </c>
      <c r="Q24" s="154">
        <f ca="1">IFERROR(ScopeLaborRates[[#This Row],[M&amp;E Sheet Total $]]/ScopeLaborRates[[#This Row],[Total Apparatus Hours]],0)</f>
        <v>0</v>
      </c>
      <c r="R24" s="224">
        <v>1</v>
      </c>
      <c r="S24" s="225">
        <f t="shared" ca="1" si="1"/>
        <v>0</v>
      </c>
    </row>
    <row r="25" spans="1:19">
      <c r="A25" s="152" t="str">
        <f ca="1">OFFSET(Project_Form!$E$4,19,0)</f>
        <v>Scope_20</v>
      </c>
      <c r="B25" s="157">
        <f t="shared" ca="1" si="0"/>
        <v>0</v>
      </c>
      <c r="C25" s="154">
        <v>150</v>
      </c>
      <c r="D25" s="154">
        <v>150</v>
      </c>
      <c r="E25" s="155">
        <v>0</v>
      </c>
      <c r="F25" s="154">
        <v>150</v>
      </c>
      <c r="G25" s="155">
        <v>0</v>
      </c>
      <c r="H25" s="154">
        <v>125</v>
      </c>
      <c r="I25" s="155">
        <v>4.2999999999999997E-2</v>
      </c>
      <c r="J25" s="154">
        <v>150</v>
      </c>
      <c r="K25" s="155">
        <v>0</v>
      </c>
      <c r="L25" s="154">
        <v>150</v>
      </c>
      <c r="M25" s="155">
        <v>0</v>
      </c>
      <c r="N25" s="156">
        <v>0</v>
      </c>
      <c r="O25" s="154">
        <f ca="1">IFERROR(ScopeLaborRates[[#This Row],[Travel Sheet Total $]]/ScopeLaborRates[[#This Row],[Total Apparatus Hours]],0)</f>
        <v>0</v>
      </c>
      <c r="P25" s="156">
        <v>0</v>
      </c>
      <c r="Q25" s="154">
        <f ca="1">IFERROR(ScopeLaborRates[[#This Row],[M&amp;E Sheet Total $]]/ScopeLaborRates[[#This Row],[Total Apparatus Hours]],0)</f>
        <v>0</v>
      </c>
      <c r="R25" s="224">
        <v>1</v>
      </c>
      <c r="S25" s="225">
        <f t="shared" ca="1" si="1"/>
        <v>0</v>
      </c>
    </row>
    <row r="26" spans="1:19">
      <c r="A26" s="152" t="str">
        <f ca="1">OFFSET(Project_Form!$E$4,20,0)</f>
        <v>Scope_21</v>
      </c>
      <c r="B26" s="157">
        <f t="shared" ca="1" si="0"/>
        <v>0</v>
      </c>
      <c r="C26" s="154">
        <v>150</v>
      </c>
      <c r="D26" s="154">
        <v>150</v>
      </c>
      <c r="E26" s="155">
        <v>0</v>
      </c>
      <c r="F26" s="154">
        <v>150</v>
      </c>
      <c r="G26" s="155">
        <v>0</v>
      </c>
      <c r="H26" s="154">
        <v>125</v>
      </c>
      <c r="I26" s="155">
        <v>4.2999999999999997E-2</v>
      </c>
      <c r="J26" s="154">
        <v>150</v>
      </c>
      <c r="K26" s="155">
        <v>0</v>
      </c>
      <c r="L26" s="154">
        <v>150</v>
      </c>
      <c r="M26" s="155">
        <v>0</v>
      </c>
      <c r="N26" s="156">
        <v>0</v>
      </c>
      <c r="O26" s="154">
        <f ca="1">IFERROR(ScopeLaborRates[[#This Row],[Travel Sheet Total $]]/ScopeLaborRates[[#This Row],[Total Apparatus Hours]],0)</f>
        <v>0</v>
      </c>
      <c r="P26" s="156">
        <v>0</v>
      </c>
      <c r="Q26" s="154">
        <f ca="1">IFERROR(ScopeLaborRates[[#This Row],[M&amp;E Sheet Total $]]/ScopeLaborRates[[#This Row],[Total Apparatus Hours]],0)</f>
        <v>0</v>
      </c>
      <c r="R26" s="224">
        <v>1</v>
      </c>
      <c r="S26" s="225">
        <f t="shared" ca="1" si="1"/>
        <v>0</v>
      </c>
    </row>
    <row r="27" spans="1:19">
      <c r="A27" s="152" t="str">
        <f ca="1">OFFSET(Project_Form!$E$4,21,0)</f>
        <v>Scope_22</v>
      </c>
      <c r="B27" s="157">
        <f t="shared" ca="1" si="0"/>
        <v>0</v>
      </c>
      <c r="C27" s="154">
        <v>150</v>
      </c>
      <c r="D27" s="154">
        <v>150</v>
      </c>
      <c r="E27" s="155">
        <v>0</v>
      </c>
      <c r="F27" s="154">
        <v>150</v>
      </c>
      <c r="G27" s="155">
        <v>0</v>
      </c>
      <c r="H27" s="154">
        <v>125</v>
      </c>
      <c r="I27" s="155">
        <v>4.2999999999999997E-2</v>
      </c>
      <c r="J27" s="154">
        <v>150</v>
      </c>
      <c r="K27" s="155">
        <v>0</v>
      </c>
      <c r="L27" s="154">
        <v>150</v>
      </c>
      <c r="M27" s="155">
        <v>0</v>
      </c>
      <c r="N27" s="156">
        <v>0</v>
      </c>
      <c r="O27" s="154">
        <f ca="1">IFERROR(ScopeLaborRates[[#This Row],[Travel Sheet Total $]]/ScopeLaborRates[[#This Row],[Total Apparatus Hours]],0)</f>
        <v>0</v>
      </c>
      <c r="P27" s="156">
        <v>0</v>
      </c>
      <c r="Q27" s="154">
        <f ca="1">IFERROR(ScopeLaborRates[[#This Row],[M&amp;E Sheet Total $]]/ScopeLaborRates[[#This Row],[Total Apparatus Hours]],0)</f>
        <v>0</v>
      </c>
      <c r="R27" s="224">
        <v>1</v>
      </c>
      <c r="S27" s="225">
        <f t="shared" ca="1" si="1"/>
        <v>0</v>
      </c>
    </row>
    <row r="28" spans="1:19">
      <c r="A28" s="152" t="str">
        <f ca="1">OFFSET(Project_Form!$E$4,22,0)</f>
        <v>Scope_23</v>
      </c>
      <c r="B28" s="157">
        <f t="shared" ca="1" si="0"/>
        <v>0</v>
      </c>
      <c r="C28" s="154">
        <v>150</v>
      </c>
      <c r="D28" s="154">
        <v>150</v>
      </c>
      <c r="E28" s="155">
        <v>0</v>
      </c>
      <c r="F28" s="154">
        <v>150</v>
      </c>
      <c r="G28" s="155">
        <v>0</v>
      </c>
      <c r="H28" s="154">
        <v>125</v>
      </c>
      <c r="I28" s="155">
        <v>4.2999999999999997E-2</v>
      </c>
      <c r="J28" s="154">
        <v>150</v>
      </c>
      <c r="K28" s="155">
        <v>0</v>
      </c>
      <c r="L28" s="154">
        <v>150</v>
      </c>
      <c r="M28" s="155">
        <v>0</v>
      </c>
      <c r="N28" s="156">
        <v>0</v>
      </c>
      <c r="O28" s="154">
        <f ca="1">IFERROR(ScopeLaborRates[[#This Row],[Travel Sheet Total $]]/ScopeLaborRates[[#This Row],[Total Apparatus Hours]],0)</f>
        <v>0</v>
      </c>
      <c r="P28" s="156">
        <v>0</v>
      </c>
      <c r="Q28" s="154">
        <f ca="1">IFERROR(ScopeLaborRates[[#This Row],[M&amp;E Sheet Total $]]/ScopeLaborRates[[#This Row],[Total Apparatus Hours]],0)</f>
        <v>0</v>
      </c>
      <c r="R28" s="224">
        <v>1</v>
      </c>
      <c r="S28" s="225">
        <f t="shared" ca="1" si="1"/>
        <v>0</v>
      </c>
    </row>
    <row r="29" spans="1:19">
      <c r="A29" s="152" t="str">
        <f ca="1">OFFSET(Project_Form!$E$4,23,0)</f>
        <v>Scope_24</v>
      </c>
      <c r="B29" s="157">
        <f t="shared" ca="1" si="0"/>
        <v>0</v>
      </c>
      <c r="C29" s="154">
        <v>150</v>
      </c>
      <c r="D29" s="154">
        <v>150</v>
      </c>
      <c r="E29" s="155">
        <v>0</v>
      </c>
      <c r="F29" s="154">
        <v>150</v>
      </c>
      <c r="G29" s="155">
        <v>0</v>
      </c>
      <c r="H29" s="154">
        <v>125</v>
      </c>
      <c r="I29" s="155">
        <v>4.2999999999999997E-2</v>
      </c>
      <c r="J29" s="154">
        <v>150</v>
      </c>
      <c r="K29" s="155">
        <v>0</v>
      </c>
      <c r="L29" s="154">
        <v>150</v>
      </c>
      <c r="M29" s="155">
        <v>0</v>
      </c>
      <c r="N29" s="156">
        <v>0</v>
      </c>
      <c r="O29" s="154">
        <f ca="1">IFERROR(ScopeLaborRates[[#This Row],[Travel Sheet Total $]]/ScopeLaborRates[[#This Row],[Total Apparatus Hours]],0)</f>
        <v>0</v>
      </c>
      <c r="P29" s="156">
        <v>0</v>
      </c>
      <c r="Q29" s="154">
        <f ca="1">IFERROR(ScopeLaborRates[[#This Row],[M&amp;E Sheet Total $]]/ScopeLaborRates[[#This Row],[Total Apparatus Hours]],0)</f>
        <v>0</v>
      </c>
      <c r="R29" s="224">
        <v>1</v>
      </c>
      <c r="S29" s="225">
        <f t="shared" ca="1" si="1"/>
        <v>0</v>
      </c>
    </row>
    <row r="30" spans="1:19">
      <c r="A30" s="152" t="str">
        <f ca="1">OFFSET(Project_Form!$E$4,24,0)</f>
        <v>Scope_25</v>
      </c>
      <c r="B30" s="157">
        <f t="shared" ca="1" si="0"/>
        <v>0</v>
      </c>
      <c r="C30" s="154">
        <v>150</v>
      </c>
      <c r="D30" s="154">
        <v>150</v>
      </c>
      <c r="E30" s="155">
        <v>0</v>
      </c>
      <c r="F30" s="154">
        <v>150</v>
      </c>
      <c r="G30" s="155">
        <v>0</v>
      </c>
      <c r="H30" s="154">
        <v>150</v>
      </c>
      <c r="I30" s="155">
        <v>2.1000000000000001E-2</v>
      </c>
      <c r="J30" s="154">
        <v>150</v>
      </c>
      <c r="K30" s="155">
        <v>0</v>
      </c>
      <c r="L30" s="154">
        <v>150</v>
      </c>
      <c r="M30" s="155">
        <v>0</v>
      </c>
      <c r="N30" s="156">
        <v>0</v>
      </c>
      <c r="O30" s="154">
        <f ca="1">IFERROR(ScopeLaborRates[[#This Row],[Travel Sheet Total $]]/ScopeLaborRates[[#This Row],[Total Apparatus Hours]],0)</f>
        <v>0</v>
      </c>
      <c r="P30" s="156">
        <v>0</v>
      </c>
      <c r="Q30" s="154">
        <f ca="1">IFERROR(ScopeLaborRates[[#This Row],[M&amp;E Sheet Total $]]/ScopeLaborRates[[#This Row],[Total Apparatus Hours]],0)</f>
        <v>0</v>
      </c>
      <c r="R30" s="224">
        <v>1</v>
      </c>
      <c r="S30" s="225">
        <f t="shared" ca="1" si="1"/>
        <v>0</v>
      </c>
    </row>
    <row r="31" spans="1:19">
      <c r="A31" s="152" t="str">
        <f ca="1">OFFSET(Project_Form!$E$4,25,0)</f>
        <v>Scope_26</v>
      </c>
      <c r="B31" s="157">
        <f t="shared" ca="1" si="0"/>
        <v>0</v>
      </c>
      <c r="C31" s="154">
        <v>150</v>
      </c>
      <c r="D31" s="154">
        <v>150</v>
      </c>
      <c r="E31" s="155">
        <v>0</v>
      </c>
      <c r="F31" s="154">
        <v>150</v>
      </c>
      <c r="G31" s="155">
        <v>0</v>
      </c>
      <c r="H31" s="154">
        <v>150</v>
      </c>
      <c r="I31" s="155">
        <v>2.1000000000000001E-2</v>
      </c>
      <c r="J31" s="154">
        <v>150</v>
      </c>
      <c r="K31" s="155">
        <v>0</v>
      </c>
      <c r="L31" s="154">
        <v>150</v>
      </c>
      <c r="M31" s="155">
        <v>0</v>
      </c>
      <c r="N31" s="156">
        <v>0</v>
      </c>
      <c r="O31" s="154">
        <f ca="1">IFERROR(ScopeLaborRates[[#This Row],[Travel Sheet Total $]]/ScopeLaborRates[[#This Row],[Total Apparatus Hours]],0)</f>
        <v>0</v>
      </c>
      <c r="P31" s="156">
        <v>0</v>
      </c>
      <c r="Q31" s="154">
        <f ca="1">IFERROR(ScopeLaborRates[[#This Row],[M&amp;E Sheet Total $]]/ScopeLaborRates[[#This Row],[Total Apparatus Hours]],0)</f>
        <v>0</v>
      </c>
      <c r="R31" s="224">
        <v>1</v>
      </c>
      <c r="S31" s="225">
        <f t="shared" ca="1" si="1"/>
        <v>0</v>
      </c>
    </row>
    <row r="32" spans="1:19">
      <c r="A32" s="152" t="str">
        <f ca="1">OFFSET(Project_Form!$E$4,26,0)</f>
        <v>Scope_27</v>
      </c>
      <c r="B32" s="167">
        <f t="shared" ca="1" si="0"/>
        <v>0</v>
      </c>
      <c r="C32" s="154">
        <v>150</v>
      </c>
      <c r="D32" s="154">
        <v>150</v>
      </c>
      <c r="E32" s="155">
        <v>0</v>
      </c>
      <c r="F32" s="154">
        <v>150</v>
      </c>
      <c r="G32" s="155">
        <v>0</v>
      </c>
      <c r="H32" s="154">
        <v>150</v>
      </c>
      <c r="I32" s="155">
        <v>3.6999999999999998E-2</v>
      </c>
      <c r="J32" s="154">
        <v>150</v>
      </c>
      <c r="K32" s="155">
        <v>0</v>
      </c>
      <c r="L32" s="154">
        <v>150</v>
      </c>
      <c r="M32" s="155">
        <v>0</v>
      </c>
      <c r="N32" s="156">
        <v>0</v>
      </c>
      <c r="O32" s="154">
        <f ca="1">IFERROR(ScopeLaborRates[[#This Row],[Travel Sheet Total $]]/ScopeLaborRates[[#This Row],[Total Apparatus Hours]],0)</f>
        <v>0</v>
      </c>
      <c r="P32" s="156">
        <v>0</v>
      </c>
      <c r="Q32" s="154">
        <f ca="1">IFERROR(ScopeLaborRates[[#This Row],[M&amp;E Sheet Total $]]/ScopeLaborRates[[#This Row],[Total Apparatus Hours]],0)</f>
        <v>0</v>
      </c>
      <c r="R32" s="224">
        <v>1</v>
      </c>
      <c r="S32" s="225">
        <f t="shared" ca="1" si="1"/>
        <v>0</v>
      </c>
    </row>
    <row r="33" spans="1:19">
      <c r="A33" s="152" t="str">
        <f ca="1">OFFSET(Project_Form!$E$4,27,0)</f>
        <v>Scope_28</v>
      </c>
      <c r="B33" s="167">
        <f t="shared" ca="1" si="0"/>
        <v>0</v>
      </c>
      <c r="C33" s="154">
        <v>150</v>
      </c>
      <c r="D33" s="154">
        <v>150</v>
      </c>
      <c r="E33" s="155">
        <v>0</v>
      </c>
      <c r="F33" s="154">
        <v>150</v>
      </c>
      <c r="G33" s="155">
        <v>0</v>
      </c>
      <c r="H33" s="154">
        <v>150</v>
      </c>
      <c r="I33" s="155">
        <v>0.03</v>
      </c>
      <c r="J33" s="154">
        <v>150</v>
      </c>
      <c r="K33" s="155">
        <v>0</v>
      </c>
      <c r="L33" s="154">
        <v>150</v>
      </c>
      <c r="M33" s="155">
        <v>0</v>
      </c>
      <c r="N33" s="156">
        <v>0</v>
      </c>
      <c r="O33" s="154">
        <f ca="1">IFERROR(ScopeLaborRates[[#This Row],[Travel Sheet Total $]]/ScopeLaborRates[[#This Row],[Total Apparatus Hours]],0)</f>
        <v>0</v>
      </c>
      <c r="P33" s="156">
        <v>0</v>
      </c>
      <c r="Q33" s="154">
        <f ca="1">IFERROR(ScopeLaborRates[[#This Row],[M&amp;E Sheet Total $]]/ScopeLaborRates[[#This Row],[Total Apparatus Hours]],0)</f>
        <v>0</v>
      </c>
      <c r="R33" s="224">
        <v>1</v>
      </c>
      <c r="S33" s="225">
        <f t="shared" ca="1" si="1"/>
        <v>0</v>
      </c>
    </row>
    <row r="34" spans="1:19">
      <c r="A34" s="152" t="str">
        <f ca="1">OFFSET(Project_Form!$E$4,28,0)</f>
        <v>Scope_29</v>
      </c>
      <c r="B34" s="167">
        <f t="shared" ca="1" si="0"/>
        <v>0</v>
      </c>
      <c r="C34" s="154">
        <v>150</v>
      </c>
      <c r="D34" s="154">
        <v>150</v>
      </c>
      <c r="E34" s="155">
        <v>0</v>
      </c>
      <c r="F34" s="154">
        <v>150</v>
      </c>
      <c r="G34" s="155">
        <v>0</v>
      </c>
      <c r="H34" s="154">
        <v>150</v>
      </c>
      <c r="I34" s="155">
        <v>5.0000000000000001E-3</v>
      </c>
      <c r="J34" s="154">
        <v>150</v>
      </c>
      <c r="K34" s="155">
        <v>0</v>
      </c>
      <c r="L34" s="154">
        <v>150</v>
      </c>
      <c r="M34" s="155">
        <v>0</v>
      </c>
      <c r="N34" s="156">
        <v>0</v>
      </c>
      <c r="O34" s="154">
        <f ca="1">IFERROR(ScopeLaborRates[[#This Row],[Travel Sheet Total $]]/ScopeLaborRates[[#This Row],[Total Apparatus Hours]],0)</f>
        <v>0</v>
      </c>
      <c r="P34" s="156">
        <v>0</v>
      </c>
      <c r="Q34" s="154">
        <f ca="1">IFERROR(ScopeLaborRates[[#This Row],[M&amp;E Sheet Total $]]/ScopeLaborRates[[#This Row],[Total Apparatus Hours]],0)</f>
        <v>0</v>
      </c>
      <c r="R34" s="224">
        <v>1</v>
      </c>
      <c r="S34" s="225">
        <f t="shared" ca="1" si="1"/>
        <v>0</v>
      </c>
    </row>
    <row r="35" spans="1:19">
      <c r="A35" s="152" t="str">
        <f ca="1">OFFSET(Project_Form!$E$4,29,0)</f>
        <v>Scope_30</v>
      </c>
      <c r="B35" s="167">
        <f t="shared" ca="1" si="0"/>
        <v>0</v>
      </c>
      <c r="C35" s="154">
        <v>150</v>
      </c>
      <c r="D35" s="154">
        <v>150</v>
      </c>
      <c r="E35" s="155">
        <v>0</v>
      </c>
      <c r="F35" s="154">
        <v>150</v>
      </c>
      <c r="G35" s="155">
        <v>0</v>
      </c>
      <c r="H35" s="154">
        <v>150</v>
      </c>
      <c r="I35" s="155">
        <v>5.0000000000000001E-3</v>
      </c>
      <c r="J35" s="154">
        <v>150</v>
      </c>
      <c r="K35" s="155">
        <v>0</v>
      </c>
      <c r="L35" s="154">
        <v>150</v>
      </c>
      <c r="M35" s="155">
        <v>0</v>
      </c>
      <c r="N35" s="156">
        <v>0</v>
      </c>
      <c r="O35" s="154">
        <f ca="1">IFERROR(ScopeLaborRates[[#This Row],[Travel Sheet Total $]]/ScopeLaborRates[[#This Row],[Total Apparatus Hours]],0)</f>
        <v>0</v>
      </c>
      <c r="P35" s="156">
        <v>0</v>
      </c>
      <c r="Q35" s="154">
        <f ca="1">IFERROR(ScopeLaborRates[[#This Row],[M&amp;E Sheet Total $]]/ScopeLaborRates[[#This Row],[Total Apparatus Hours]],0)</f>
        <v>0</v>
      </c>
      <c r="R35" s="224">
        <v>1</v>
      </c>
      <c r="S35" s="225">
        <f t="shared" ca="1" si="1"/>
        <v>0</v>
      </c>
    </row>
    <row r="36" spans="1:19">
      <c r="A36" s="152" t="str">
        <f ca="1">OFFSET(Project_Form!$E$4,30,0)</f>
        <v>Scope_31</v>
      </c>
      <c r="B36" s="167">
        <f t="shared" ca="1" si="0"/>
        <v>0</v>
      </c>
      <c r="C36" s="154">
        <v>150</v>
      </c>
      <c r="D36" s="154">
        <v>150</v>
      </c>
      <c r="E36" s="155">
        <v>0</v>
      </c>
      <c r="F36" s="154">
        <v>150</v>
      </c>
      <c r="G36" s="155">
        <v>0</v>
      </c>
      <c r="H36" s="154">
        <v>150</v>
      </c>
      <c r="I36" s="155">
        <v>5.0000000000000001E-3</v>
      </c>
      <c r="J36" s="154">
        <v>150</v>
      </c>
      <c r="K36" s="155">
        <v>0</v>
      </c>
      <c r="L36" s="154">
        <v>150</v>
      </c>
      <c r="M36" s="155">
        <v>0</v>
      </c>
      <c r="N36" s="156">
        <v>0</v>
      </c>
      <c r="O36" s="154">
        <f ca="1">IFERROR(ScopeLaborRates[[#This Row],[Travel Sheet Total $]]/ScopeLaborRates[[#This Row],[Total Apparatus Hours]],0)</f>
        <v>0</v>
      </c>
      <c r="P36" s="156">
        <v>0</v>
      </c>
      <c r="Q36" s="154">
        <f ca="1">IFERROR(ScopeLaborRates[[#This Row],[M&amp;E Sheet Total $]]/ScopeLaborRates[[#This Row],[Total Apparatus Hours]],0)</f>
        <v>0</v>
      </c>
      <c r="R36" s="224">
        <v>1</v>
      </c>
      <c r="S36" s="225">
        <f t="shared" ca="1" si="1"/>
        <v>0</v>
      </c>
    </row>
    <row r="37" spans="1:19">
      <c r="A37" s="152" t="str">
        <f ca="1">OFFSET(Project_Form!$E$4,31,0)</f>
        <v>Scope_32</v>
      </c>
      <c r="B37" s="167">
        <f t="shared" ca="1" si="0"/>
        <v>0</v>
      </c>
      <c r="C37" s="154">
        <v>150</v>
      </c>
      <c r="D37" s="154">
        <v>150</v>
      </c>
      <c r="E37" s="155">
        <v>0</v>
      </c>
      <c r="F37" s="154">
        <v>150</v>
      </c>
      <c r="G37" s="155">
        <v>0</v>
      </c>
      <c r="H37" s="154">
        <v>150</v>
      </c>
      <c r="I37" s="155">
        <v>5.0000000000000001E-3</v>
      </c>
      <c r="J37" s="154">
        <v>150</v>
      </c>
      <c r="K37" s="155">
        <v>0</v>
      </c>
      <c r="L37" s="154">
        <v>150</v>
      </c>
      <c r="M37" s="155">
        <v>0</v>
      </c>
      <c r="N37" s="156">
        <v>0</v>
      </c>
      <c r="O37" s="154">
        <f ca="1">IFERROR(ScopeLaborRates[[#This Row],[Travel Sheet Total $]]/ScopeLaborRates[[#This Row],[Total Apparatus Hours]],0)</f>
        <v>0</v>
      </c>
      <c r="P37" s="156">
        <v>0</v>
      </c>
      <c r="Q37" s="154">
        <f ca="1">IFERROR(ScopeLaborRates[[#This Row],[M&amp;E Sheet Total $]]/ScopeLaborRates[[#This Row],[Total Apparatus Hours]],0)</f>
        <v>0</v>
      </c>
      <c r="R37" s="224">
        <v>1</v>
      </c>
      <c r="S37" s="225">
        <f t="shared" ca="1" si="1"/>
        <v>0</v>
      </c>
    </row>
    <row r="38" spans="1:19">
      <c r="A38" s="152" t="str">
        <f ca="1">OFFSET(Project_Form!$E$4,32,0)</f>
        <v>Scope_33</v>
      </c>
      <c r="B38" s="167">
        <f t="shared" ca="1" si="0"/>
        <v>0</v>
      </c>
      <c r="C38" s="154">
        <v>150</v>
      </c>
      <c r="D38" s="154">
        <v>150</v>
      </c>
      <c r="E38" s="155">
        <v>0</v>
      </c>
      <c r="F38" s="154">
        <v>150</v>
      </c>
      <c r="G38" s="155">
        <v>0</v>
      </c>
      <c r="H38" s="154">
        <v>150</v>
      </c>
      <c r="I38" s="155">
        <v>0</v>
      </c>
      <c r="J38" s="154">
        <v>150</v>
      </c>
      <c r="K38" s="155">
        <v>0</v>
      </c>
      <c r="L38" s="154">
        <v>150</v>
      </c>
      <c r="M38" s="155">
        <v>0</v>
      </c>
      <c r="N38" s="156">
        <v>0</v>
      </c>
      <c r="O38" s="154">
        <f ca="1">IFERROR(ScopeLaborRates[[#This Row],[Travel Sheet Total $]]/ScopeLaborRates[[#This Row],[Total Apparatus Hours]],0)</f>
        <v>0</v>
      </c>
      <c r="P38" s="156">
        <v>0</v>
      </c>
      <c r="Q38" s="154">
        <f ca="1">IFERROR(ScopeLaborRates[[#This Row],[M&amp;E Sheet Total $]]/ScopeLaborRates[[#This Row],[Total Apparatus Hours]],0)</f>
        <v>0</v>
      </c>
      <c r="R38" s="224">
        <v>1</v>
      </c>
      <c r="S38" s="225">
        <f t="shared" ca="1" si="1"/>
        <v>0</v>
      </c>
    </row>
    <row r="39" spans="1:19">
      <c r="A39" s="152" t="str">
        <f ca="1">OFFSET(Project_Form!$E$4,33,0)</f>
        <v>Scope_34</v>
      </c>
      <c r="B39" s="167">
        <f t="shared" ca="1" si="0"/>
        <v>0</v>
      </c>
      <c r="C39" s="154">
        <v>150</v>
      </c>
      <c r="D39" s="154">
        <v>150</v>
      </c>
      <c r="E39" s="155">
        <v>0</v>
      </c>
      <c r="F39" s="154">
        <v>150</v>
      </c>
      <c r="G39" s="155">
        <v>0</v>
      </c>
      <c r="H39" s="154">
        <v>150</v>
      </c>
      <c r="I39" s="155">
        <v>0</v>
      </c>
      <c r="J39" s="154">
        <v>150</v>
      </c>
      <c r="K39" s="155">
        <v>0</v>
      </c>
      <c r="L39" s="154">
        <v>150</v>
      </c>
      <c r="M39" s="155">
        <v>0</v>
      </c>
      <c r="N39" s="156">
        <v>0</v>
      </c>
      <c r="O39" s="154">
        <f ca="1">IFERROR(ScopeLaborRates[[#This Row],[Travel Sheet Total $]]/ScopeLaborRates[[#This Row],[Total Apparatus Hours]],0)</f>
        <v>0</v>
      </c>
      <c r="P39" s="156">
        <v>0</v>
      </c>
      <c r="Q39" s="154">
        <f ca="1">IFERROR(ScopeLaborRates[[#This Row],[M&amp;E Sheet Total $]]/ScopeLaborRates[[#This Row],[Total Apparatus Hours]],0)</f>
        <v>0</v>
      </c>
      <c r="R39" s="224">
        <v>1</v>
      </c>
      <c r="S39" s="225">
        <f t="shared" ca="1" si="1"/>
        <v>0</v>
      </c>
    </row>
    <row r="40" spans="1:19">
      <c r="A40" s="152" t="str">
        <f ca="1">OFFSET(Project_Form!$E$4,34,0)</f>
        <v>Scope_35</v>
      </c>
      <c r="B40" s="167">
        <f t="shared" ca="1" si="0"/>
        <v>0</v>
      </c>
      <c r="C40" s="154">
        <v>150</v>
      </c>
      <c r="D40" s="154">
        <v>150</v>
      </c>
      <c r="E40" s="155">
        <v>0</v>
      </c>
      <c r="F40" s="154">
        <v>150</v>
      </c>
      <c r="G40" s="155">
        <v>0</v>
      </c>
      <c r="H40" s="154">
        <v>150</v>
      </c>
      <c r="I40" s="155">
        <v>0</v>
      </c>
      <c r="J40" s="154">
        <v>150</v>
      </c>
      <c r="K40" s="155">
        <v>0</v>
      </c>
      <c r="L40" s="154">
        <v>150</v>
      </c>
      <c r="M40" s="155">
        <v>0</v>
      </c>
      <c r="N40" s="156">
        <v>0</v>
      </c>
      <c r="O40" s="154">
        <f ca="1">IFERROR(ScopeLaborRates[[#This Row],[Travel Sheet Total $]]/ScopeLaborRates[[#This Row],[Total Apparatus Hours]],0)</f>
        <v>0</v>
      </c>
      <c r="P40" s="156">
        <v>0</v>
      </c>
      <c r="Q40" s="154">
        <f ca="1">IFERROR(ScopeLaborRates[[#This Row],[M&amp;E Sheet Total $]]/ScopeLaborRates[[#This Row],[Total Apparatus Hours]],0)</f>
        <v>0</v>
      </c>
      <c r="R40" s="224">
        <v>1</v>
      </c>
      <c r="S40" s="225">
        <f t="shared" ca="1" si="1"/>
        <v>0</v>
      </c>
    </row>
    <row r="41" spans="1:19">
      <c r="A41" s="152" t="str">
        <f ca="1">OFFSET(Project_Form!$E$4,35,0)</f>
        <v>Scope_36</v>
      </c>
      <c r="B41" s="167">
        <f t="shared" ca="1" si="0"/>
        <v>0</v>
      </c>
      <c r="C41" s="154">
        <v>150</v>
      </c>
      <c r="D41" s="154">
        <v>150</v>
      </c>
      <c r="E41" s="155">
        <v>0</v>
      </c>
      <c r="F41" s="154">
        <v>150</v>
      </c>
      <c r="G41" s="155">
        <v>0</v>
      </c>
      <c r="H41" s="154">
        <v>150</v>
      </c>
      <c r="I41" s="155">
        <v>0</v>
      </c>
      <c r="J41" s="154">
        <v>150</v>
      </c>
      <c r="K41" s="155">
        <v>0</v>
      </c>
      <c r="L41" s="154">
        <v>150</v>
      </c>
      <c r="M41" s="155">
        <v>0</v>
      </c>
      <c r="N41" s="156">
        <v>0</v>
      </c>
      <c r="O41" s="154">
        <f ca="1">IFERROR(ScopeLaborRates[[#This Row],[Travel Sheet Total $]]/ScopeLaborRates[[#This Row],[Total Apparatus Hours]],0)</f>
        <v>0</v>
      </c>
      <c r="P41" s="156">
        <v>0</v>
      </c>
      <c r="Q41" s="154">
        <f ca="1">IFERROR(ScopeLaborRates[[#This Row],[M&amp;E Sheet Total $]]/ScopeLaborRates[[#This Row],[Total Apparatus Hours]],0)</f>
        <v>0</v>
      </c>
      <c r="R41" s="224">
        <v>1</v>
      </c>
      <c r="S41" s="225">
        <f t="shared" ca="1" si="1"/>
        <v>0</v>
      </c>
    </row>
    <row r="42" spans="1:19">
      <c r="A42" s="152" t="str">
        <f ca="1">OFFSET(Project_Form!$E$4,36,0)</f>
        <v>Scope_37</v>
      </c>
      <c r="B42" s="167">
        <f t="shared" ca="1" si="0"/>
        <v>0</v>
      </c>
      <c r="C42" s="154">
        <v>150</v>
      </c>
      <c r="D42" s="154">
        <v>150</v>
      </c>
      <c r="E42" s="155">
        <v>0</v>
      </c>
      <c r="F42" s="154">
        <v>150</v>
      </c>
      <c r="G42" s="155">
        <v>0</v>
      </c>
      <c r="H42" s="154">
        <v>150</v>
      </c>
      <c r="I42" s="155">
        <v>0</v>
      </c>
      <c r="J42" s="154">
        <v>150</v>
      </c>
      <c r="K42" s="155">
        <v>0</v>
      </c>
      <c r="L42" s="154">
        <v>150</v>
      </c>
      <c r="M42" s="155">
        <v>0</v>
      </c>
      <c r="N42" s="156">
        <v>0</v>
      </c>
      <c r="O42" s="154">
        <f ca="1">IFERROR(ScopeLaborRates[[#This Row],[Travel Sheet Total $]]/ScopeLaborRates[[#This Row],[Total Apparatus Hours]],0)</f>
        <v>0</v>
      </c>
      <c r="P42" s="156">
        <v>0</v>
      </c>
      <c r="Q42" s="154">
        <f ca="1">IFERROR(ScopeLaborRates[[#This Row],[M&amp;E Sheet Total $]]/ScopeLaborRates[[#This Row],[Total Apparatus Hours]],0)</f>
        <v>0</v>
      </c>
      <c r="R42" s="224">
        <v>1</v>
      </c>
      <c r="S42" s="225">
        <f t="shared" ca="1" si="1"/>
        <v>0</v>
      </c>
    </row>
    <row r="43" spans="1:19">
      <c r="A43" s="152" t="str">
        <f ca="1">OFFSET(Project_Form!$E$4,37,0)</f>
        <v>Scope_38</v>
      </c>
      <c r="B43" s="167">
        <f t="shared" ca="1" si="0"/>
        <v>0</v>
      </c>
      <c r="C43" s="154">
        <v>150</v>
      </c>
      <c r="D43" s="154">
        <v>150</v>
      </c>
      <c r="E43" s="155">
        <v>0</v>
      </c>
      <c r="F43" s="154">
        <v>150</v>
      </c>
      <c r="G43" s="155">
        <v>0</v>
      </c>
      <c r="H43" s="154">
        <v>150</v>
      </c>
      <c r="I43" s="155">
        <v>0</v>
      </c>
      <c r="J43" s="154">
        <v>150</v>
      </c>
      <c r="K43" s="155">
        <v>0</v>
      </c>
      <c r="L43" s="154">
        <v>150</v>
      </c>
      <c r="M43" s="155">
        <v>0</v>
      </c>
      <c r="N43" s="156">
        <v>0</v>
      </c>
      <c r="O43" s="154">
        <f ca="1">IFERROR(ScopeLaborRates[[#This Row],[Travel Sheet Total $]]/ScopeLaborRates[[#This Row],[Total Apparatus Hours]],0)</f>
        <v>0</v>
      </c>
      <c r="P43" s="156">
        <v>0</v>
      </c>
      <c r="Q43" s="154">
        <f ca="1">IFERROR(ScopeLaborRates[[#This Row],[M&amp;E Sheet Total $]]/ScopeLaborRates[[#This Row],[Total Apparatus Hours]],0)</f>
        <v>0</v>
      </c>
      <c r="R43" s="224">
        <v>1</v>
      </c>
      <c r="S43" s="225">
        <f t="shared" ca="1" si="1"/>
        <v>0</v>
      </c>
    </row>
    <row r="44" spans="1:19">
      <c r="A44" s="152" t="str">
        <f ca="1">OFFSET(Project_Form!$E$4,38,0)</f>
        <v>Scope_39</v>
      </c>
      <c r="B44" s="167">
        <f t="shared" ca="1" si="0"/>
        <v>0</v>
      </c>
      <c r="C44" s="154">
        <v>150</v>
      </c>
      <c r="D44" s="154">
        <v>150</v>
      </c>
      <c r="E44" s="155">
        <v>0</v>
      </c>
      <c r="F44" s="154">
        <v>150</v>
      </c>
      <c r="G44" s="155">
        <v>0</v>
      </c>
      <c r="H44" s="154">
        <v>150</v>
      </c>
      <c r="I44" s="155">
        <v>0</v>
      </c>
      <c r="J44" s="154">
        <v>150</v>
      </c>
      <c r="K44" s="155">
        <v>0</v>
      </c>
      <c r="L44" s="154">
        <v>150</v>
      </c>
      <c r="M44" s="155">
        <v>0</v>
      </c>
      <c r="N44" s="156">
        <v>0</v>
      </c>
      <c r="O44" s="154">
        <f ca="1">IFERROR(ScopeLaborRates[[#This Row],[Travel Sheet Total $]]/ScopeLaborRates[[#This Row],[Total Apparatus Hours]],0)</f>
        <v>0</v>
      </c>
      <c r="P44" s="156">
        <v>0</v>
      </c>
      <c r="Q44" s="154">
        <f ca="1">IFERROR(ScopeLaborRates[[#This Row],[M&amp;E Sheet Total $]]/ScopeLaborRates[[#This Row],[Total Apparatus Hours]],0)</f>
        <v>0</v>
      </c>
      <c r="R44" s="224">
        <v>1</v>
      </c>
      <c r="S44" s="225">
        <f t="shared" ca="1" si="1"/>
        <v>0</v>
      </c>
    </row>
    <row r="45" spans="1:19">
      <c r="A45" s="158" t="str">
        <f ca="1">OFFSET(Project_Form!$E$4,39,0)</f>
        <v>Scope_40</v>
      </c>
      <c r="B45" s="168">
        <f t="shared" ca="1" si="0"/>
        <v>0</v>
      </c>
      <c r="C45" s="154">
        <v>150</v>
      </c>
      <c r="D45" s="159">
        <v>150</v>
      </c>
      <c r="E45" s="160">
        <v>0</v>
      </c>
      <c r="F45" s="159">
        <v>150</v>
      </c>
      <c r="G45" s="160">
        <v>0</v>
      </c>
      <c r="H45" s="159">
        <v>150</v>
      </c>
      <c r="I45" s="160">
        <v>0</v>
      </c>
      <c r="J45" s="159">
        <v>150</v>
      </c>
      <c r="K45" s="160">
        <v>0</v>
      </c>
      <c r="L45" s="159">
        <v>150</v>
      </c>
      <c r="M45" s="160">
        <v>0</v>
      </c>
      <c r="N45" s="161">
        <v>0</v>
      </c>
      <c r="O45" s="154">
        <f ca="1">IFERROR(ScopeLaborRates[[#This Row],[Travel Sheet Total $]]/ScopeLaborRates[[#This Row],[Total Apparatus Hours]],0)</f>
        <v>0</v>
      </c>
      <c r="P45" s="222">
        <v>0</v>
      </c>
      <c r="Q45" s="223">
        <f ca="1">IFERROR(ScopeLaborRates[[#This Row],[M&amp;E Sheet Total $]]/ScopeLaborRates[[#This Row],[Total Apparatus Hours]],0)</f>
        <v>0</v>
      </c>
      <c r="R45" s="224">
        <v>1</v>
      </c>
      <c r="S45" s="225">
        <f t="shared" ca="1" si="1"/>
        <v>0</v>
      </c>
    </row>
    <row r="47" spans="1:19" ht="15.75">
      <c r="A47" s="162" t="s">
        <v>148</v>
      </c>
      <c r="B47" s="163"/>
    </row>
    <row r="48" spans="1:19">
      <c r="A48" s="164" t="s">
        <v>166</v>
      </c>
      <c r="B48" s="165">
        <f ca="1">SUM(ScopeLaborRates[Total Apparatus Hours])</f>
        <v>0</v>
      </c>
    </row>
    <row r="49" spans="1:5">
      <c r="A49" s="164" t="s">
        <v>167</v>
      </c>
      <c r="B49" s="166" cm="1">
        <f t="array" aca="1" ref="B49" ca="1">_xlfn.LET(
  _xlpm.H,ScopeLaborRates[Total Apparatus Hours],
  _xlpm.R,ScopeLaborRates[Scope Bill Rate/Hr],
  _xlpm.M,(_xlpm.H&gt;0)*(_xlpm.R&gt;0),
  IFERROR(SUMPRODUCT(_xlpm.H*_xlpm.R*_xlpm.M)/SUMPRODUCT(_xlpm.H*_xlpm.M),0)
)</f>
        <v>0</v>
      </c>
    </row>
    <row r="50" spans="1:5">
      <c r="A50" s="164" t="s">
        <v>149</v>
      </c>
      <c r="B50" s="166">
        <f>SUM(ScopeLaborRates[Travel Sheet Total $])</f>
        <v>0</v>
      </c>
      <c r="E50" t="s">
        <v>22</v>
      </c>
    </row>
    <row r="51" spans="1:5">
      <c r="A51" s="164" t="s">
        <v>150</v>
      </c>
      <c r="B51" s="166">
        <f>SUM(ScopeLaborRates[M&amp;E Sheet Total $])</f>
        <v>0</v>
      </c>
    </row>
    <row r="52" spans="1:5">
      <c r="A52" s="169" t="s">
        <v>171</v>
      </c>
      <c r="B52" s="170">
        <f ca="1">IFERROR(SUM(S6:S45),0)</f>
        <v>0</v>
      </c>
    </row>
    <row r="54" spans="1:5" ht="15.75">
      <c r="A54" s="216" t="s">
        <v>151</v>
      </c>
    </row>
    <row r="55" spans="1:5">
      <c r="A55" t="s">
        <v>152</v>
      </c>
    </row>
    <row r="56" spans="1:5">
      <c r="A56" t="s">
        <v>153</v>
      </c>
    </row>
    <row r="57" spans="1:5">
      <c r="A57" t="s">
        <v>154</v>
      </c>
    </row>
    <row r="58" spans="1:5">
      <c r="A58" t="s">
        <v>155</v>
      </c>
    </row>
    <row r="59" spans="1:5">
      <c r="A59" t="s">
        <v>156</v>
      </c>
    </row>
    <row r="60" spans="1:5">
      <c r="A60" t="s">
        <v>157</v>
      </c>
    </row>
    <row r="62" spans="1:5">
      <c r="A62" t="s">
        <v>158</v>
      </c>
    </row>
    <row r="63" spans="1:5">
      <c r="A63" t="s">
        <v>159</v>
      </c>
    </row>
    <row r="64" spans="1:5">
      <c r="A64" t="s">
        <v>160</v>
      </c>
    </row>
    <row r="65" spans="1:1">
      <c r="A65" t="s">
        <v>161</v>
      </c>
    </row>
    <row r="67" spans="1:1" ht="30">
      <c r="A67" s="217" t="s">
        <v>162</v>
      </c>
    </row>
    <row r="68" spans="1:1" ht="30">
      <c r="A68" s="217" t="s">
        <v>163</v>
      </c>
    </row>
    <row r="69" spans="1:1">
      <c r="A69" s="217" t="s">
        <v>164</v>
      </c>
    </row>
  </sheetData>
  <mergeCells count="3">
    <mergeCell ref="A4:B4"/>
    <mergeCell ref="D4:M4"/>
    <mergeCell ref="O4:Q4"/>
  </mergeCells>
  <dataValidations count="2">
    <dataValidation type="date" operator="greaterThanOrEqual" allowBlank="1" showDropDown="1" showInputMessage="1" showErrorMessage="1" errorTitle="Date Due" prompt="Enter Apparatus Due Date" sqref="I6:I100" xr:uid="{F2395EE5-99DA-41F6-909E-BF04BD075D39}">
      <formula1>TODAY()</formula1>
    </dataValidation>
    <dataValidation type="list" allowBlank="1" showInputMessage="1" showErrorMessage="1" errorTitle="Datasheet" prompt="Check for Completed Datasheet" sqref="K6:K100" xr:uid="{4DBA9960-5BA4-446D-AB3F-D7A7B4939381}">
      <formula1>"YES,NO,N/A"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Apparatus Status" prompt="Select Apparatus Status" xr:uid="{C57C137C-0B61-4CDB-9E9E-342EA54FEE83}">
          <x14:formula1>
            <xm:f>All_Lists!$B$2:$B$3</xm:f>
          </x14:formula1>
          <xm:sqref>B46:B100</xm:sqref>
        </x14:dataValidation>
        <x14:dataValidation type="list" allowBlank="1" showInputMessage="1" showErrorMessage="1" errorTitle="Apparatus Availability" prompt="Select Apparatus Availability" xr:uid="{F8DC100B-852D-40B3-8852-066A104E1850}">
          <x14:formula1>
            <xm:f>All_Lists!$C$2:$C$4</xm:f>
          </x14:formula1>
          <xm:sqref>C46:C100</xm:sqref>
        </x14:dataValidation>
        <x14:dataValidation type="list" allowBlank="1" showInputMessage="1" showErrorMessage="1" errorTitle="Apparatus Priority" prompt="Select Apparatus Priority" xr:uid="{81F06CE9-8FAB-49A2-B0FD-4B1D6E4B9F97}">
          <x14:formula1>
            <xm:f>All_Lists!$D$2:$D$4</xm:f>
          </x14:formula1>
          <xm:sqref>D46:D100</xm:sqref>
        </x14:dataValidation>
        <x14:dataValidation type="list" allowBlank="1" showInputMessage="1" showErrorMessage="1" errorTitle="Apparatus Assessment" prompt="Select Apparatus Assessment" xr:uid="{D249B8BD-7C95-47AE-A1FB-9749028B0F4D}">
          <x14:formula1>
            <xm:f>All_Lists!$A$2:$A$4</xm:f>
          </x14:formula1>
          <xm:sqref>J46:J100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3B509-28D0-49E2-BEEE-24AC47A0CB66}">
  <sheetPr codeName="Task_Entry"/>
  <dimension ref="A1:U205"/>
  <sheetViews>
    <sheetView tabSelected="1" zoomScaleNormal="100" workbookViewId="0">
      <selection sqref="A1:C2"/>
    </sheetView>
  </sheetViews>
  <sheetFormatPr defaultRowHeight="15"/>
  <cols>
    <col min="1" max="1" width="33" style="7" bestFit="1" customWidth="1"/>
    <col min="2" max="2" width="30.140625" style="7" bestFit="1" customWidth="1"/>
    <col min="3" max="3" width="100.7109375" style="7" bestFit="1" customWidth="1"/>
    <col min="4" max="4" width="25.7109375" style="7" customWidth="1"/>
    <col min="5" max="5" width="38" style="7" customWidth="1"/>
    <col min="6" max="7" width="20.42578125" style="7" customWidth="1"/>
    <col min="8" max="8" width="32.42578125" style="7" customWidth="1"/>
    <col min="9" max="9" width="17.42578125" style="50" customWidth="1"/>
    <col min="10" max="10" width="19.5703125" customWidth="1"/>
  </cols>
  <sheetData>
    <row r="1" spans="1:21" ht="27.75" customHeight="1">
      <c r="A1" s="7" t="s">
        <v>96</v>
      </c>
      <c r="B1" s="7" t="s">
        <v>75</v>
      </c>
      <c r="C1" s="7" t="s">
        <v>97</v>
      </c>
      <c r="D1" s="7" t="s">
        <v>98</v>
      </c>
      <c r="E1" s="7" t="s">
        <v>91</v>
      </c>
      <c r="F1" s="7" t="s">
        <v>99</v>
      </c>
      <c r="G1" s="7" t="s">
        <v>100</v>
      </c>
      <c r="H1" s="7" t="s">
        <v>165</v>
      </c>
      <c r="I1" s="47" t="str" cm="1">
        <f t="array" ref="I1">INDEX(Project_Form!E4:E41,L1)</f>
        <v>Scope_32</v>
      </c>
      <c r="J1" s="47" t="str" cm="1">
        <f t="array" ref="J1">INDEX(All_Lists!F2:F3,L2)</f>
        <v>ATS</v>
      </c>
      <c r="K1" s="46"/>
      <c r="L1" s="48">
        <v>32</v>
      </c>
      <c r="M1" s="44"/>
      <c r="N1" s="44"/>
      <c r="O1" s="44"/>
      <c r="P1" s="44"/>
      <c r="Q1" s="44"/>
      <c r="R1" s="44"/>
      <c r="T1" s="44"/>
      <c r="U1" s="44"/>
    </row>
    <row r="2" spans="1:21">
      <c r="A2" s="7" t="str">
        <f>IF(C2="","",IFERROR(INDEX(Project_Form!$E$4:$E$43,N($L$1)),""))</f>
        <v/>
      </c>
      <c r="B2" s="45" t="str">
        <f>IF(C2="","",IFERROR(INDEX(All_Lists!$F$2:$F$3,N($L$2)),""))</f>
        <v/>
      </c>
      <c r="C2" s="7" t="str" cm="1">
        <f t="array" ref="C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" s="7" t="str">
        <f>IF($B2="ATS",
    IFERROR(_xlfn.XLOOKUP($E2,Apparatus_List_w_Hours!$A:$A,Apparatus_List_w_Hours!$B:$B),""),
    IF($B2="MTS",
       IFERROR(_xlfn.XLOOKUP($E2,Apparatus_List_w_Hours!$A:$A,Apparatus_List_w_Hours!$C:$C),""),
       ""
    )
)</f>
        <v/>
      </c>
      <c r="I2" s="51"/>
      <c r="J2" s="46"/>
      <c r="K2" s="46"/>
      <c r="L2" s="46">
        <v>1</v>
      </c>
      <c r="M2" s="44"/>
      <c r="N2" s="44"/>
      <c r="O2" s="44"/>
      <c r="P2" s="44"/>
      <c r="Q2" s="44"/>
      <c r="R2" s="44"/>
      <c r="S2" s="44"/>
      <c r="T2" s="44"/>
      <c r="U2" s="44"/>
    </row>
    <row r="3" spans="1:21">
      <c r="A3" s="7" t="str">
        <f>IF(C3="","",IFERROR(INDEX(Project_Form!$E$4:$E$43,N($L$1)),""))</f>
        <v/>
      </c>
      <c r="B3" s="7" t="str">
        <f>IF(C3="","",IFERROR(INDEX(All_Lists!$F$2:$F$3,N($L$2)),""))</f>
        <v/>
      </c>
      <c r="C3" s="7" t="str" cm="1">
        <f t="array" ref="C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D3"/>
      <c r="H3" s="7" t="str">
        <f>IF($B3="ATS",
    IFERROR(_xlfn.XLOOKUP($E3,Apparatus_List_w_Hours!$A:$A,Apparatus_List_w_Hours!$B:$B),""),
    IF($B3="MTS",
       IFERROR(_xlfn.XLOOKUP($E3,Apparatus_List_w_Hours!$A:$A,Apparatus_List_w_Hours!$C:$C),""),
       ""
    )
)</f>
        <v/>
      </c>
      <c r="I3" s="51"/>
      <c r="J3" s="46"/>
      <c r="K3" s="46"/>
      <c r="L3" s="46"/>
      <c r="M3" s="44"/>
      <c r="N3" s="44"/>
      <c r="O3" s="44"/>
      <c r="P3" s="44"/>
      <c r="Q3" s="44"/>
      <c r="R3" s="44"/>
      <c r="S3" s="44"/>
      <c r="T3" s="44"/>
      <c r="U3" s="44"/>
    </row>
    <row r="4" spans="1:21">
      <c r="A4" s="7" t="str">
        <f>IF(C4="","",IFERROR(INDEX(Project_Form!$E$4:$E$43,N($L$1)),""))</f>
        <v/>
      </c>
      <c r="B4" s="7" t="str">
        <f>IF(C4="","",IFERROR(INDEX(All_Lists!$F$2:$F$3,N($L$2)),""))</f>
        <v/>
      </c>
      <c r="C4" s="7" t="str" cm="1">
        <f t="array" ref="C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" s="7" t="str">
        <f>IF($B4="ATS",
    IFERROR(_xlfn.XLOOKUP($E4,Apparatus_List_w_Hours!$A:$A,Apparatus_List_w_Hours!$B:$B),""),
    IF($B4="MTS",
       IFERROR(_xlfn.XLOOKUP($E4,Apparatus_List_w_Hours!$A:$A,Apparatus_List_w_Hours!$C:$C),""),
       ""
    )
)</f>
        <v/>
      </c>
      <c r="I4" s="51"/>
      <c r="J4" s="46"/>
      <c r="K4" s="46"/>
      <c r="L4" s="46"/>
      <c r="M4" s="44"/>
      <c r="N4" s="44"/>
      <c r="O4" s="44"/>
      <c r="P4" s="44"/>
      <c r="Q4" s="44"/>
      <c r="R4" s="44"/>
      <c r="S4" s="44"/>
      <c r="T4" s="44"/>
      <c r="U4" s="44"/>
    </row>
    <row r="5" spans="1:21">
      <c r="A5" s="7" t="str">
        <f>IF(C5="","",IFERROR(INDEX(Project_Form!$E$4:$E$43,N($L$1)),""))</f>
        <v/>
      </c>
      <c r="B5" s="7" t="str">
        <f>IF(C5="","",IFERROR(INDEX(All_Lists!$F$2:$F$3,N($L$2)),""))</f>
        <v/>
      </c>
      <c r="C5" s="7" t="str" cm="1">
        <f t="array" ref="C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" s="7" t="str">
        <f>IF($B5="ATS",
    IFERROR(_xlfn.XLOOKUP($E5,Apparatus_List_w_Hours!$A:$A,Apparatus_List_w_Hours!$B:$B),""),
    IF($B5="MTS",
       IFERROR(_xlfn.XLOOKUP($E5,Apparatus_List_w_Hours!$A:$A,Apparatus_List_w_Hours!$C:$C),""),
       ""
    )
)</f>
        <v/>
      </c>
      <c r="I5" s="51"/>
      <c r="J5" s="46"/>
      <c r="K5" s="46"/>
      <c r="L5" s="46"/>
      <c r="M5" s="44"/>
      <c r="N5" s="44"/>
      <c r="O5" s="44"/>
      <c r="P5" s="44"/>
      <c r="Q5" s="44"/>
      <c r="R5" s="44"/>
      <c r="S5" s="44"/>
      <c r="T5" s="44"/>
      <c r="U5" s="44"/>
    </row>
    <row r="6" spans="1:21">
      <c r="A6" s="7" t="str">
        <f>IF(C6="","",IFERROR(INDEX(Project_Form!$E$4:$E$43,N($L$1)),""))</f>
        <v/>
      </c>
      <c r="B6" s="7" t="str">
        <f>IF(C6="","",IFERROR(INDEX(All_Lists!$F$2:$F$3,N($L$2)),""))</f>
        <v/>
      </c>
      <c r="C6" s="7" t="str" cm="1">
        <f t="array" ref="C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" s="7" t="str">
        <f>IF($B6="ATS",
    IFERROR(_xlfn.XLOOKUP($E6,Apparatus_List_w_Hours!$A:$A,Apparatus_List_w_Hours!$B:$B),""),
    IF($B6="MTS",
       IFERROR(_xlfn.XLOOKUP($E6,Apparatus_List_w_Hours!$A:$A,Apparatus_List_w_Hours!$C:$C),""),
       ""
    )
)</f>
        <v/>
      </c>
      <c r="I6" s="51"/>
      <c r="J6" s="46"/>
      <c r="K6" s="46"/>
      <c r="L6" s="46"/>
      <c r="M6" s="44"/>
      <c r="N6" s="44"/>
      <c r="O6" s="44"/>
      <c r="P6" s="44"/>
      <c r="Q6" s="44"/>
      <c r="R6" s="44"/>
      <c r="S6" s="44"/>
      <c r="T6" s="44"/>
      <c r="U6" s="44"/>
    </row>
    <row r="7" spans="1:21">
      <c r="A7" s="7" t="str">
        <f>IF(C7="","",IFERROR(INDEX(Project_Form!$E$4:$E$43,N($L$1)),""))</f>
        <v/>
      </c>
      <c r="B7" s="7" t="str">
        <f>IF(C7="","",IFERROR(INDEX(All_Lists!$F$2:$F$3,N($L$2)),""))</f>
        <v/>
      </c>
      <c r="C7" s="7" t="str" cm="1">
        <f t="array" ref="C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" s="7" t="str">
        <f>IF($B7="ATS",
    IFERROR(_xlfn.XLOOKUP($E7,Apparatus_List_w_Hours!$A:$A,Apparatus_List_w_Hours!$B:$B),""),
    IF($B7="MTS",
       IFERROR(_xlfn.XLOOKUP($E7,Apparatus_List_w_Hours!$A:$A,Apparatus_List_w_Hours!$C:$C),""),
       ""
    )
)</f>
        <v/>
      </c>
      <c r="I7" s="51"/>
      <c r="J7" s="46"/>
      <c r="K7" s="46"/>
      <c r="L7" s="46"/>
      <c r="M7" s="44"/>
      <c r="N7" s="44"/>
      <c r="O7" s="44"/>
      <c r="P7" s="44"/>
      <c r="Q7" s="44"/>
      <c r="R7" s="44"/>
      <c r="S7" s="44"/>
      <c r="T7" s="44"/>
      <c r="U7" s="44"/>
    </row>
    <row r="8" spans="1:21">
      <c r="A8" s="7" t="str">
        <f>IF(C8="","",IFERROR(INDEX(Project_Form!$E$4:$E$43,N($L$1)),""))</f>
        <v/>
      </c>
      <c r="B8" s="7" t="str">
        <f>IF(C8="","",IFERROR(INDEX(All_Lists!$F$2:$F$3,N($L$2)),""))</f>
        <v/>
      </c>
      <c r="C8" s="7" t="str" cm="1">
        <f t="array" ref="C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" s="7" t="str">
        <f>IF($B8="ATS",
    IFERROR(_xlfn.XLOOKUP($E8,Apparatus_List_w_Hours!$A:$A,Apparatus_List_w_Hours!$B:$B),""),
    IF($B8="MTS",
       IFERROR(_xlfn.XLOOKUP($E8,Apparatus_List_w_Hours!$A:$A,Apparatus_List_w_Hours!$C:$C),""),
       ""
    )
)</f>
        <v/>
      </c>
      <c r="I8" s="51"/>
      <c r="J8" s="46"/>
      <c r="K8" s="46"/>
      <c r="L8" s="46"/>
      <c r="M8" s="44"/>
      <c r="N8" s="44"/>
      <c r="O8" s="44"/>
      <c r="P8" s="44"/>
      <c r="Q8" s="44"/>
      <c r="R8" s="44"/>
      <c r="S8" s="44"/>
      <c r="T8" s="44"/>
      <c r="U8" s="44"/>
    </row>
    <row r="9" spans="1:21">
      <c r="A9" s="7" t="str">
        <f>IF(C9="","",IFERROR(INDEX(Project_Form!$E$4:$E$43,N($L$1)),""))</f>
        <v/>
      </c>
      <c r="B9" s="7" t="str">
        <f>IF(C9="","",IFERROR(INDEX(All_Lists!$F$2:$F$3,N($L$2)),""))</f>
        <v/>
      </c>
      <c r="C9" s="7" t="str" cm="1">
        <f t="array" ref="C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" s="7" t="str">
        <f>IF($B9="ATS",
    IFERROR(_xlfn.XLOOKUP($E9,Apparatus_List_w_Hours!$A:$A,Apparatus_List_w_Hours!$B:$B),""),
    IF($B9="MTS",
       IFERROR(_xlfn.XLOOKUP($E9,Apparatus_List_w_Hours!$A:$A,Apparatus_List_w_Hours!$C:$C),""),
       ""
    )
)</f>
        <v/>
      </c>
      <c r="I9" s="52"/>
      <c r="J9" s="49"/>
      <c r="K9" s="49"/>
      <c r="L9" s="49"/>
      <c r="M9" s="44"/>
      <c r="N9" s="44"/>
      <c r="O9" s="44"/>
      <c r="P9" s="44"/>
      <c r="Q9" s="44"/>
      <c r="R9" s="44"/>
      <c r="S9" s="44"/>
      <c r="T9" s="44"/>
      <c r="U9" s="44"/>
    </row>
    <row r="10" spans="1:21">
      <c r="A10" s="7" t="str">
        <f>IF(C10="","",IFERROR(INDEX(Project_Form!$E$4:$E$43,N($L$1)),""))</f>
        <v/>
      </c>
      <c r="B10" s="7" t="str">
        <f>IF(C10="","",IFERROR(INDEX(All_Lists!$F$2:$F$3,N($L$2)),""))</f>
        <v/>
      </c>
      <c r="C10" s="7" t="str" cm="1">
        <f t="array" ref="C1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" s="7" t="str">
        <f>IF($B10="ATS",
    IFERROR(_xlfn.XLOOKUP($E10,Apparatus_List_w_Hours!$A:$A,Apparatus_List_w_Hours!$B:$B),""),
    IF($B10="MTS",
       IFERROR(_xlfn.XLOOKUP($E10,Apparatus_List_w_Hours!$A:$A,Apparatus_List_w_Hours!$C:$C),""),
       ""
    )
)</f>
        <v/>
      </c>
      <c r="I10" s="52"/>
      <c r="J10" s="49"/>
      <c r="K10" s="49"/>
      <c r="L10" s="49"/>
    </row>
    <row r="11" spans="1:21">
      <c r="A11" s="7" t="str">
        <f>IF(C11="","",IFERROR(INDEX(Project_Form!$E$4:$E$43,N($L$1)),""))</f>
        <v/>
      </c>
      <c r="B11" s="7" t="str">
        <f>IF(C11="","",IFERROR(INDEX(All_Lists!$F$2:$F$3,N($L$2)),""))</f>
        <v/>
      </c>
      <c r="C11" s="7" t="str" cm="1">
        <f t="array" ref="C1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" s="7" t="str">
        <f>IF($B11="ATS",
    IFERROR(_xlfn.XLOOKUP($E11,Apparatus_List_w_Hours!$A:$A,Apparatus_List_w_Hours!$B:$B),""),
    IF($B11="MTS",
       IFERROR(_xlfn.XLOOKUP($E11,Apparatus_List_w_Hours!$A:$A,Apparatus_List_w_Hours!$C:$C),""),
       ""
    )
)</f>
        <v/>
      </c>
      <c r="I11" s="137"/>
      <c r="J11" s="49"/>
      <c r="K11" s="49"/>
      <c r="L11" s="49"/>
    </row>
    <row r="12" spans="1:21">
      <c r="A12" s="7" t="str">
        <f>IF(C12="","",IFERROR(INDEX(Project_Form!$E$4:$E$43,N($L$1)),""))</f>
        <v/>
      </c>
      <c r="B12" s="7" t="str">
        <f>IF(C12="","",IFERROR(INDEX(All_Lists!$F$2:$F$3,N($L$2)),""))</f>
        <v/>
      </c>
      <c r="C12" s="7" t="str" cm="1">
        <f t="array" ref="C1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" s="7" t="str">
        <f>IF($B12="ATS",
    IFERROR(_xlfn.XLOOKUP($E12,Apparatus_List_w_Hours!$A:$A,Apparatus_List_w_Hours!$B:$B),""),
    IF($B12="MTS",
       IFERROR(_xlfn.XLOOKUP($E12,Apparatus_List_w_Hours!$A:$A,Apparatus_List_w_Hours!$C:$C),""),
       ""
    )
)</f>
        <v/>
      </c>
      <c r="I12" s="137"/>
      <c r="J12" s="49"/>
      <c r="K12" s="49"/>
      <c r="L12" s="49"/>
    </row>
    <row r="13" spans="1:21">
      <c r="A13" s="7" t="str">
        <f>IF(C13="","",IFERROR(INDEX(Project_Form!$E$4:$E$43,N($L$1)),""))</f>
        <v/>
      </c>
      <c r="B13" s="7" t="str">
        <f>IF(C13="","",IFERROR(INDEX(All_Lists!$F$2:$F$3,N($L$2)),""))</f>
        <v/>
      </c>
      <c r="C13" s="7" t="str" cm="1">
        <f t="array" ref="C1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" s="7" t="str">
        <f>IF($B13="ATS",
    IFERROR(_xlfn.XLOOKUP($E13,Apparatus_List_w_Hours!$A:$A,Apparatus_List_w_Hours!$B:$B),""),
    IF($B13="MTS",
       IFERROR(_xlfn.XLOOKUP($E13,Apparatus_List_w_Hours!$A:$A,Apparatus_List_w_Hours!$C:$C),""),
       ""
    )
)</f>
        <v/>
      </c>
      <c r="I13" s="137"/>
      <c r="J13" s="49"/>
      <c r="K13" s="49"/>
      <c r="L13" s="49"/>
    </row>
    <row r="14" spans="1:21">
      <c r="A14" s="7" t="str">
        <f>IF(C14="","",IFERROR(INDEX(Project_Form!$E$4:$E$43,N($L$1)),""))</f>
        <v/>
      </c>
      <c r="B14" s="7" t="str">
        <f>IF(C14="","",IFERROR(INDEX(All_Lists!$F$2:$F$3,N($L$2)),""))</f>
        <v/>
      </c>
      <c r="C14" s="7" t="str" cm="1">
        <f t="array" ref="C1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" s="7" t="str">
        <f>IF($B14="ATS",
    IFERROR(_xlfn.XLOOKUP($E14,Apparatus_List_w_Hours!$A:$A,Apparatus_List_w_Hours!$B:$B),""),
    IF($B14="MTS",
       IFERROR(_xlfn.XLOOKUP($E14,Apparatus_List_w_Hours!$A:$A,Apparatus_List_w_Hours!$C:$C),""),
       ""
    )
)</f>
        <v/>
      </c>
      <c r="I14" s="137"/>
      <c r="J14" s="49"/>
      <c r="K14" s="49"/>
      <c r="L14" s="49"/>
    </row>
    <row r="15" spans="1:21">
      <c r="A15" s="7" t="str">
        <f>IF(C15="","",IFERROR(INDEX(Project_Form!$E$4:$E$43,N($L$1)),""))</f>
        <v/>
      </c>
      <c r="B15" s="7" t="str">
        <f>IF(C15="","",IFERROR(INDEX(All_Lists!$F$2:$F$3,N($L$2)),""))</f>
        <v/>
      </c>
      <c r="C15" s="7" t="str" cm="1">
        <f t="array" ref="C1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" s="7" t="str">
        <f>IF($B15="ATS",
    IFERROR(_xlfn.XLOOKUP($E15,Apparatus_List_w_Hours!$A:$A,Apparatus_List_w_Hours!$B:$B),""),
    IF($B15="MTS",
       IFERROR(_xlfn.XLOOKUP($E15,Apparatus_List_w_Hours!$A:$A,Apparatus_List_w_Hours!$C:$C),""),
       ""
    )
)</f>
        <v/>
      </c>
      <c r="I15" s="137"/>
      <c r="J15" s="49" t="s">
        <v>22</v>
      </c>
      <c r="K15" s="49" t="s">
        <v>22</v>
      </c>
      <c r="L15" s="49"/>
    </row>
    <row r="16" spans="1:21">
      <c r="A16" s="7" t="str">
        <f>IF(C16="","",IFERROR(INDEX(Project_Form!$E$4:$E$43,N($L$1)),""))</f>
        <v/>
      </c>
      <c r="B16" s="7" t="str">
        <f>IF(C16="","",IFERROR(INDEX(All_Lists!$F$2:$F$3,N($L$2)),""))</f>
        <v/>
      </c>
      <c r="C16" s="7" t="str" cm="1">
        <f t="array" ref="C1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" s="7" t="str">
        <f>IF($B16="ATS",
    IFERROR(_xlfn.XLOOKUP($E16,Apparatus_List_w_Hours!$A:$A,Apparatus_List_w_Hours!$B:$B),""),
    IF($B16="MTS",
       IFERROR(_xlfn.XLOOKUP($E16,Apparatus_List_w_Hours!$A:$A,Apparatus_List_w_Hours!$C:$C),""),
       ""
    )
)</f>
        <v/>
      </c>
    </row>
    <row r="17" spans="1:10">
      <c r="A17" s="7" t="str">
        <f>IF(C17="","",IFERROR(INDEX(Project_Form!$E$4:$E$43,N($L$1)),""))</f>
        <v/>
      </c>
      <c r="B17" s="7" t="str">
        <f>IF(C17="","",IFERROR(INDEX(All_Lists!$F$2:$F$3,N($L$2)),""))</f>
        <v/>
      </c>
      <c r="C17" s="7" t="str" cm="1">
        <f t="array" ref="C1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" s="7" t="str">
        <f>IF($B17="ATS",
    IFERROR(_xlfn.XLOOKUP($E17,Apparatus_List_w_Hours!$A:$A,Apparatus_List_w_Hours!$B:$B),""),
    IF($B17="MTS",
       IFERROR(_xlfn.XLOOKUP($E17,Apparatus_List_w_Hours!$A:$A,Apparatus_List_w_Hours!$C:$C),""),
       ""
    )
)</f>
        <v/>
      </c>
    </row>
    <row r="18" spans="1:10">
      <c r="A18" s="7" t="str">
        <f>IF(C18="","",IFERROR(INDEX(Project_Form!$E$4:$E$43,N($L$1)),""))</f>
        <v/>
      </c>
      <c r="B18" s="7" t="str">
        <f>IF(C18="","",IFERROR(INDEX(All_Lists!$F$2:$F$3,N($L$2)),""))</f>
        <v/>
      </c>
      <c r="C18" s="7" t="str" cm="1">
        <f t="array" ref="C1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" s="7" t="str">
        <f>IF($B18="ATS",
    IFERROR(_xlfn.XLOOKUP($E18,Apparatus_List_w_Hours!$A:$A,Apparatus_List_w_Hours!$B:$B),""),
    IF($B18="MTS",
       IFERROR(_xlfn.XLOOKUP($E18,Apparatus_List_w_Hours!$A:$A,Apparatus_List_w_Hours!$C:$C),""),
       ""
    )
)</f>
        <v/>
      </c>
      <c r="J18" t="s">
        <v>22</v>
      </c>
    </row>
    <row r="19" spans="1:10">
      <c r="A19" s="7" t="str">
        <f>IF(C19="","",IFERROR(INDEX(Project_Form!$E$4:$E$43,N($L$1)),""))</f>
        <v/>
      </c>
      <c r="B19" s="7" t="str">
        <f>IF(C19="","",IFERROR(INDEX(All_Lists!$F$2:$F$3,N($L$2)),""))</f>
        <v/>
      </c>
      <c r="C19" s="7" t="str" cm="1">
        <f t="array" ref="C1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" s="7" t="str">
        <f>IF($B19="ATS",
    IFERROR(_xlfn.XLOOKUP($E19,Apparatus_List_w_Hours!$A:$A,Apparatus_List_w_Hours!$B:$B),""),
    IF($B19="MTS",
       IFERROR(_xlfn.XLOOKUP($E19,Apparatus_List_w_Hours!$A:$A,Apparatus_List_w_Hours!$C:$C),""),
       ""
    )
)</f>
        <v/>
      </c>
    </row>
    <row r="20" spans="1:10">
      <c r="A20" s="7" t="str">
        <f>IF(C20="","",IFERROR(INDEX(Project_Form!$E$4:$E$43,N($L$1)),""))</f>
        <v/>
      </c>
      <c r="B20" s="7" t="str">
        <f>IF(C20="","",IFERROR(INDEX(All_Lists!$F$2:$F$3,N($L$2)),""))</f>
        <v/>
      </c>
      <c r="C20" s="7" t="str" cm="1">
        <f t="array" ref="C2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" s="7" t="str">
        <f>IF($B20="ATS",
    IFERROR(_xlfn.XLOOKUP($E20,Apparatus_List_w_Hours!$A:$A,Apparatus_List_w_Hours!$B:$B),""),
    IF($B20="MTS",
       IFERROR(_xlfn.XLOOKUP($E20,Apparatus_List_w_Hours!$A:$A,Apparatus_List_w_Hours!$C:$C),""),
       ""
    )
)</f>
        <v/>
      </c>
    </row>
    <row r="21" spans="1:10">
      <c r="A21" s="7" t="str">
        <f>IF(C21="","",IFERROR(INDEX(Project_Form!$E$4:$E$43,N($L$1)),""))</f>
        <v/>
      </c>
      <c r="B21" s="7" t="str">
        <f>IF(C21="","",IFERROR(INDEX(All_Lists!$F$2:$F$3,N($L$2)),""))</f>
        <v/>
      </c>
      <c r="C21" s="7" t="str" cm="1">
        <f t="array" ref="C2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" s="7" t="str">
        <f>IF($B21="ATS",
    IFERROR(_xlfn.XLOOKUP($E21,Apparatus_List_w_Hours!$A:$A,Apparatus_List_w_Hours!$B:$B),""),
    IF($B21="MTS",
       IFERROR(_xlfn.XLOOKUP($E21,Apparatus_List_w_Hours!$A:$A,Apparatus_List_w_Hours!$C:$C),""),
       ""
    )
)</f>
        <v/>
      </c>
    </row>
    <row r="22" spans="1:10">
      <c r="A22" s="7" t="str">
        <f>IF(C22="","",IFERROR(INDEX(Project_Form!$E$4:$E$43,N($L$1)),""))</f>
        <v/>
      </c>
      <c r="B22" s="7" t="str">
        <f>IF(C22="","",IFERROR(INDEX(All_Lists!$F$2:$F$3,N($L$2)),""))</f>
        <v/>
      </c>
      <c r="C22" s="7" t="str" cm="1">
        <f t="array" ref="C2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" s="7" t="str">
        <f>IF($B22="ATS",
    IFERROR(_xlfn.XLOOKUP($E22,Apparatus_List_w_Hours!$A:$A,Apparatus_List_w_Hours!$B:$B),""),
    IF($B22="MTS",
       IFERROR(_xlfn.XLOOKUP($E22,Apparatus_List_w_Hours!$A:$A,Apparatus_List_w_Hours!$C:$C),""),
       ""
    )
)</f>
        <v/>
      </c>
    </row>
    <row r="23" spans="1:10">
      <c r="A23" s="7" t="str">
        <f>IF(C23="","",IFERROR(INDEX(Project_Form!$E$4:$E$43,N($L$1)),""))</f>
        <v/>
      </c>
      <c r="B23" s="7" t="str">
        <f>IF(C23="","",IFERROR(INDEX(All_Lists!$F$2:$F$3,N($L$2)),""))</f>
        <v/>
      </c>
      <c r="C23" s="7" t="str" cm="1">
        <f t="array" ref="C2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" s="7" t="str">
        <f>IF($B23="ATS",
    IFERROR(_xlfn.XLOOKUP($E23,Apparatus_List_w_Hours!$A:$A,Apparatus_List_w_Hours!$B:$B),""),
    IF($B23="MTS",
       IFERROR(_xlfn.XLOOKUP($E23,Apparatus_List_w_Hours!$A:$A,Apparatus_List_w_Hours!$C:$C),""),
       ""
    )
)</f>
        <v/>
      </c>
    </row>
    <row r="24" spans="1:10">
      <c r="A24" s="7" t="str">
        <f>IF(C24="","",IFERROR(INDEX(Project_Form!$E$4:$E$43,N($L$1)),""))</f>
        <v/>
      </c>
      <c r="B24" s="7" t="str">
        <f>IF(C24="","",IFERROR(INDEX(All_Lists!$F$2:$F$3,N($L$2)),""))</f>
        <v/>
      </c>
      <c r="C24" s="7" t="str" cm="1">
        <f t="array" ref="C2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" s="7" t="str">
        <f>IF($B24="ATS",
    IFERROR(_xlfn.XLOOKUP($E24,Apparatus_List_w_Hours!$A:$A,Apparatus_List_w_Hours!$B:$B),""),
    IF($B24="MTS",
       IFERROR(_xlfn.XLOOKUP($E24,Apparatus_List_w_Hours!$A:$A,Apparatus_List_w_Hours!$C:$C),""),
       ""
    )
)</f>
        <v/>
      </c>
    </row>
    <row r="25" spans="1:10">
      <c r="A25" s="7" t="str">
        <f>IF(C25="","",IFERROR(INDEX(Project_Form!$E$4:$E$43,N($L$1)),""))</f>
        <v/>
      </c>
      <c r="B25" s="7" t="str">
        <f>IF(C25="","",IFERROR(INDEX(All_Lists!$F$2:$F$3,N($L$2)),""))</f>
        <v/>
      </c>
      <c r="C25" s="7" t="str" cm="1">
        <f t="array" ref="C2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" s="7" t="str">
        <f>IF($B25="ATS",
    IFERROR(_xlfn.XLOOKUP($E25,Apparatus_List_w_Hours!$A:$A,Apparatus_List_w_Hours!$B:$B),""),
    IF($B25="MTS",
       IFERROR(_xlfn.XLOOKUP($E25,Apparatus_List_w_Hours!$A:$A,Apparatus_List_w_Hours!$C:$C),""),
       ""
    )
)</f>
        <v/>
      </c>
    </row>
    <row r="26" spans="1:10">
      <c r="A26" s="7" t="str">
        <f>IF(C26="","",IFERROR(INDEX(Project_Form!$E$4:$E$43,N($L$1)),""))</f>
        <v/>
      </c>
      <c r="B26" s="7" t="str">
        <f>IF(C26="","",IFERROR(INDEX(All_Lists!$F$2:$F$3,N($L$2)),""))</f>
        <v/>
      </c>
      <c r="C26" s="7" t="str" cm="1">
        <f t="array" ref="C2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" s="7" t="str">
        <f>IF($B26="ATS",
    IFERROR(_xlfn.XLOOKUP($E26,Apparatus_List_w_Hours!$A:$A,Apparatus_List_w_Hours!$B:$B),""),
    IF($B26="MTS",
       IFERROR(_xlfn.XLOOKUP($E26,Apparatus_List_w_Hours!$A:$A,Apparatus_List_w_Hours!$C:$C),""),
       ""
    )
)</f>
        <v/>
      </c>
    </row>
    <row r="27" spans="1:10">
      <c r="A27" s="7" t="str">
        <f>IF(C27="","",IFERROR(INDEX(Project_Form!$E$4:$E$43,N($L$1)),""))</f>
        <v/>
      </c>
      <c r="B27" s="7" t="str">
        <f>IF(C27="","",IFERROR(INDEX(All_Lists!$F$2:$F$3,N($L$2)),""))</f>
        <v/>
      </c>
      <c r="C27" s="7" t="str" cm="1">
        <f t="array" ref="C2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" s="7" t="str">
        <f>IF($B27="ATS",
    IFERROR(_xlfn.XLOOKUP($E27,Apparatus_List_w_Hours!$A:$A,Apparatus_List_w_Hours!$B:$B),""),
    IF($B27="MTS",
       IFERROR(_xlfn.XLOOKUP($E27,Apparatus_List_w_Hours!$A:$A,Apparatus_List_w_Hours!$C:$C),""),
       ""
    )
)</f>
        <v/>
      </c>
    </row>
    <row r="28" spans="1:10">
      <c r="A28" s="7" t="str">
        <f>IF(C28="","",IFERROR(INDEX(Project_Form!$E$4:$E$43,N($L$1)),""))</f>
        <v/>
      </c>
      <c r="B28" s="7" t="str">
        <f>IF(C28="","",IFERROR(INDEX(All_Lists!$F$2:$F$3,N($L$2)),""))</f>
        <v/>
      </c>
      <c r="C28" s="7" t="str" cm="1">
        <f t="array" ref="C2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" s="7" t="str">
        <f>IF($B28="ATS",
    IFERROR(_xlfn.XLOOKUP($E28,Apparatus_List_w_Hours!$A:$A,Apparatus_List_w_Hours!$B:$B),""),
    IF($B28="MTS",
       IFERROR(_xlfn.XLOOKUP($E28,Apparatus_List_w_Hours!$A:$A,Apparatus_List_w_Hours!$C:$C),""),
       ""
    )
)</f>
        <v/>
      </c>
    </row>
    <row r="29" spans="1:10">
      <c r="A29" s="7" t="str">
        <f>IF(C29="","",IFERROR(INDEX(Project_Form!$E$4:$E$43,N($L$1)),""))</f>
        <v/>
      </c>
      <c r="B29" s="7" t="str">
        <f>IF(C29="","",IFERROR(INDEX(All_Lists!$F$2:$F$3,N($L$2)),""))</f>
        <v/>
      </c>
      <c r="C29" s="7" t="str" cm="1">
        <f t="array" ref="C2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" s="7" t="str">
        <f>IF($B29="ATS",
    IFERROR(_xlfn.XLOOKUP($E29,Apparatus_List_w_Hours!$A:$A,Apparatus_List_w_Hours!$B:$B),""),
    IF($B29="MTS",
       IFERROR(_xlfn.XLOOKUP($E29,Apparatus_List_w_Hours!$A:$A,Apparatus_List_w_Hours!$C:$C),""),
       ""
    )
)</f>
        <v/>
      </c>
    </row>
    <row r="30" spans="1:10">
      <c r="A30" s="7" t="str">
        <f>IF(C30="","",IFERROR(INDEX(Project_Form!$E$4:$E$43,N($L$1)),""))</f>
        <v/>
      </c>
      <c r="B30" s="7" t="str">
        <f>IF(C30="","",IFERROR(INDEX(All_Lists!$F$2:$F$3,N($L$2)),""))</f>
        <v/>
      </c>
      <c r="C30" s="7" t="str" cm="1">
        <f t="array" ref="C3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" s="7" t="str">
        <f>IF($B30="ATS",
    IFERROR(_xlfn.XLOOKUP($E30,Apparatus_List_w_Hours!$A:$A,Apparatus_List_w_Hours!$B:$B),""),
    IF($B30="MTS",
       IFERROR(_xlfn.XLOOKUP($E30,Apparatus_List_w_Hours!$A:$A,Apparatus_List_w_Hours!$C:$C),""),
       ""
    )
)</f>
        <v/>
      </c>
    </row>
    <row r="31" spans="1:10">
      <c r="A31" s="7" t="str">
        <f>IF(C31="","",IFERROR(INDEX(Project_Form!$E$4:$E$43,N($L$1)),""))</f>
        <v/>
      </c>
      <c r="B31" s="7" t="str">
        <f>IF(C31="","",IFERROR(INDEX(All_Lists!$F$2:$F$3,N($L$2)),""))</f>
        <v/>
      </c>
      <c r="C31" s="7" t="str" cm="1">
        <f t="array" ref="C3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" s="7" t="str">
        <f>IF($B31="ATS",
    IFERROR(_xlfn.XLOOKUP($E31,Apparatus_List_w_Hours!$A:$A,Apparatus_List_w_Hours!$B:$B),""),
    IF($B31="MTS",
       IFERROR(_xlfn.XLOOKUP($E31,Apparatus_List_w_Hours!$A:$A,Apparatus_List_w_Hours!$C:$C),""),
       ""
    )
)</f>
        <v/>
      </c>
    </row>
    <row r="32" spans="1:10">
      <c r="A32" s="7" t="str">
        <f>IF(C32="","",IFERROR(INDEX(Project_Form!$E$4:$E$43,N($L$1)),""))</f>
        <v/>
      </c>
      <c r="B32" s="7" t="str">
        <f>IF(C32="","",IFERROR(INDEX(All_Lists!$F$2:$F$3,N($L$2)),""))</f>
        <v/>
      </c>
      <c r="C32" s="7" t="str" cm="1">
        <f t="array" ref="C3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2" s="7" t="str">
        <f>IF($B32="ATS",
    IFERROR(_xlfn.XLOOKUP($E32,Apparatus_List_w_Hours!$A:$A,Apparatus_List_w_Hours!$B:$B),""),
    IF($B32="MTS",
       IFERROR(_xlfn.XLOOKUP($E32,Apparatus_List_w_Hours!$A:$A,Apparatus_List_w_Hours!$C:$C),""),
       ""
    )
)</f>
        <v/>
      </c>
    </row>
    <row r="33" spans="1:8">
      <c r="A33" s="7" t="str">
        <f>IF(C33="","",IFERROR(INDEX(Project_Form!$E$4:$E$43,N($L$1)),""))</f>
        <v/>
      </c>
      <c r="B33" s="7" t="str">
        <f>IF(C33="","",IFERROR(INDEX(All_Lists!$F$2:$F$3,N($L$2)),""))</f>
        <v/>
      </c>
      <c r="C33" s="7" t="str" cm="1">
        <f t="array" ref="C3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3" s="7" t="str">
        <f>IF($B33="ATS",
    IFERROR(_xlfn.XLOOKUP($E33,Apparatus_List_w_Hours!$A:$A,Apparatus_List_w_Hours!$B:$B),""),
    IF($B33="MTS",
       IFERROR(_xlfn.XLOOKUP($E33,Apparatus_List_w_Hours!$A:$A,Apparatus_List_w_Hours!$C:$C),""),
       ""
    )
)</f>
        <v/>
      </c>
    </row>
    <row r="34" spans="1:8">
      <c r="A34" s="7" t="str">
        <f>IF(C34="","",IFERROR(INDEX(Project_Form!$E$4:$E$43,N($L$1)),""))</f>
        <v/>
      </c>
      <c r="B34" s="7" t="str">
        <f>IF(C34="","",IFERROR(INDEX(All_Lists!$F$2:$F$3,N($L$2)),""))</f>
        <v/>
      </c>
      <c r="C34" s="7" t="str" cm="1">
        <f t="array" ref="C3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4" s="7" t="str">
        <f>IF($B34="ATS",
    IFERROR(_xlfn.XLOOKUP($E34,Apparatus_List_w_Hours!$A:$A,Apparatus_List_w_Hours!$B:$B),""),
    IF($B34="MTS",
       IFERROR(_xlfn.XLOOKUP($E34,Apparatus_List_w_Hours!$A:$A,Apparatus_List_w_Hours!$C:$C),""),
       ""
    )
)</f>
        <v/>
      </c>
    </row>
    <row r="35" spans="1:8">
      <c r="A35" s="7" t="str">
        <f>IF(C35="","",IFERROR(INDEX(Project_Form!$E$4:$E$43,N($L$1)),""))</f>
        <v/>
      </c>
      <c r="B35" s="7" t="str">
        <f>IF(C35="","",IFERROR(INDEX(All_Lists!$F$2:$F$3,N($L$2)),""))</f>
        <v/>
      </c>
      <c r="C35" s="7" t="str" cm="1">
        <f t="array" ref="C3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5" s="7" t="str">
        <f>IF($B35="ATS",
    IFERROR(_xlfn.XLOOKUP($E35,Apparatus_List_w_Hours!$A:$A,Apparatus_List_w_Hours!$B:$B),""),
    IF($B35="MTS",
       IFERROR(_xlfn.XLOOKUP($E35,Apparatus_List_w_Hours!$A:$A,Apparatus_List_w_Hours!$C:$C),""),
       ""
    )
)</f>
        <v/>
      </c>
    </row>
    <row r="36" spans="1:8">
      <c r="A36" s="7" t="str">
        <f>IF(C36="","",IFERROR(INDEX(Project_Form!$E$4:$E$43,N($L$1)),""))</f>
        <v/>
      </c>
      <c r="B36" s="7" t="str">
        <f>IF(C36="","",IFERROR(INDEX(All_Lists!$F$2:$F$3,N($L$2)),""))</f>
        <v/>
      </c>
      <c r="C36" s="7" t="str" cm="1">
        <f t="array" ref="C3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6" s="7" t="str">
        <f>IF($B36="ATS",
    IFERROR(_xlfn.XLOOKUP($E36,Apparatus_List_w_Hours!$A:$A,Apparatus_List_w_Hours!$B:$B),""),
    IF($B36="MTS",
       IFERROR(_xlfn.XLOOKUP($E36,Apparatus_List_w_Hours!$A:$A,Apparatus_List_w_Hours!$C:$C),""),
       ""
    )
)</f>
        <v/>
      </c>
    </row>
    <row r="37" spans="1:8">
      <c r="A37" s="7" t="str">
        <f>IF(C37="","",IFERROR(INDEX(Project_Form!$E$4:$E$43,N($L$1)),""))</f>
        <v/>
      </c>
      <c r="B37" s="7" t="str">
        <f>IF(C37="","",IFERROR(INDEX(All_Lists!$F$2:$F$3,N($L$2)),""))</f>
        <v/>
      </c>
      <c r="C37" s="7" t="str" cm="1">
        <f t="array" ref="C3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7" s="7" t="str">
        <f>IF($B37="ATS",
    IFERROR(_xlfn.XLOOKUP($E37,Apparatus_List_w_Hours!$A:$A,Apparatus_List_w_Hours!$B:$B),""),
    IF($B37="MTS",
       IFERROR(_xlfn.XLOOKUP($E37,Apparatus_List_w_Hours!$A:$A,Apparatus_List_w_Hours!$C:$C),""),
       ""
    )
)</f>
        <v/>
      </c>
    </row>
    <row r="38" spans="1:8">
      <c r="A38" s="7" t="str">
        <f>IF(C38="","",IFERROR(INDEX(Project_Form!$E$4:$E$43,N($L$1)),""))</f>
        <v/>
      </c>
      <c r="B38" s="7" t="str">
        <f>IF(C38="","",IFERROR(INDEX(All_Lists!$F$2:$F$3,N($L$2)),""))</f>
        <v/>
      </c>
      <c r="C38" s="7" t="str" cm="1">
        <f t="array" ref="C3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8" s="7" t="str">
        <f>IF($B38="ATS",
    IFERROR(_xlfn.XLOOKUP($E38,Apparatus_List_w_Hours!$A:$A,Apparatus_List_w_Hours!$B:$B),""),
    IF($B38="MTS",
       IFERROR(_xlfn.XLOOKUP($E38,Apparatus_List_w_Hours!$A:$A,Apparatus_List_w_Hours!$C:$C),""),
       ""
    )
)</f>
        <v/>
      </c>
    </row>
    <row r="39" spans="1:8">
      <c r="A39" s="7" t="str">
        <f>IF(C39="","",IFERROR(INDEX(Project_Form!$E$4:$E$43,N($L$1)),""))</f>
        <v/>
      </c>
      <c r="B39" s="7" t="str">
        <f>IF(C39="","",IFERROR(INDEX(All_Lists!$F$2:$F$3,N($L$2)),""))</f>
        <v/>
      </c>
      <c r="C39" s="7" t="str" cm="1">
        <f t="array" ref="C3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9" s="7" t="str">
        <f>IF($B39="ATS",
    IFERROR(_xlfn.XLOOKUP($E39,Apparatus_List_w_Hours!$A:$A,Apparatus_List_w_Hours!$B:$B),""),
    IF($B39="MTS",
       IFERROR(_xlfn.XLOOKUP($E39,Apparatus_List_w_Hours!$A:$A,Apparatus_List_w_Hours!$C:$C),""),
       ""
    )
)</f>
        <v/>
      </c>
    </row>
    <row r="40" spans="1:8">
      <c r="A40" s="7" t="str">
        <f>IF(C40="","",IFERROR(INDEX(Project_Form!$E$4:$E$43,N($L$1)),""))</f>
        <v/>
      </c>
      <c r="B40" s="7" t="str">
        <f>IF(C40="","",IFERROR(INDEX(All_Lists!$F$2:$F$3,N($L$2)),""))</f>
        <v/>
      </c>
      <c r="C40" s="7" t="str" cm="1">
        <f t="array" ref="C4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0" s="7" t="str">
        <f>IF($B40="ATS",
    IFERROR(_xlfn.XLOOKUP($E40,Apparatus_List_w_Hours!$A:$A,Apparatus_List_w_Hours!$B:$B),""),
    IF($B40="MTS",
       IFERROR(_xlfn.XLOOKUP($E40,Apparatus_List_w_Hours!$A:$A,Apparatus_List_w_Hours!$C:$C),""),
       ""
    )
)</f>
        <v/>
      </c>
    </row>
    <row r="41" spans="1:8">
      <c r="A41" s="7" t="str">
        <f>IF(C41="","",IFERROR(INDEX(Project_Form!$E$4:$E$43,N($L$1)),""))</f>
        <v/>
      </c>
      <c r="B41" s="7" t="str">
        <f>IF(C41="","",IFERROR(INDEX(All_Lists!$F$2:$F$3,N($L$2)),""))</f>
        <v/>
      </c>
      <c r="C41" s="7" t="str" cm="1">
        <f t="array" ref="C4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1" s="7" t="str">
        <f>IF($B41="ATS",
    IFERROR(_xlfn.XLOOKUP($E41,Apparatus_List_w_Hours!$A:$A,Apparatus_List_w_Hours!$B:$B),""),
    IF($B41="MTS",
       IFERROR(_xlfn.XLOOKUP($E41,Apparatus_List_w_Hours!$A:$A,Apparatus_List_w_Hours!$C:$C),""),
       ""
    )
)</f>
        <v/>
      </c>
    </row>
    <row r="42" spans="1:8">
      <c r="A42" s="7" t="str">
        <f>IF(C42="","",IFERROR(INDEX(Project_Form!$E$4:$E$43,N($L$1)),""))</f>
        <v/>
      </c>
      <c r="B42" s="7" t="str">
        <f>IF(C42="","",IFERROR(INDEX(All_Lists!$F$2:$F$3,N($L$2)),""))</f>
        <v/>
      </c>
      <c r="C42" s="7" t="str" cm="1">
        <f t="array" ref="C4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2" s="7" t="str">
        <f>IF($B42="ATS",
    IFERROR(_xlfn.XLOOKUP($E42,Apparatus_List_w_Hours!$A:$A,Apparatus_List_w_Hours!$B:$B),""),
    IF($B42="MTS",
       IFERROR(_xlfn.XLOOKUP($E42,Apparatus_List_w_Hours!$A:$A,Apparatus_List_w_Hours!$C:$C),""),
       ""
    )
)</f>
        <v/>
      </c>
    </row>
    <row r="43" spans="1:8">
      <c r="A43" s="7" t="str">
        <f>IF(C43="","",IFERROR(INDEX(Project_Form!$E$4:$E$43,N($L$1)),""))</f>
        <v/>
      </c>
      <c r="B43" s="7" t="str">
        <f>IF(C43="","",IFERROR(INDEX(All_Lists!$F$2:$F$3,N($L$2)),""))</f>
        <v/>
      </c>
      <c r="C43" s="7" t="str" cm="1">
        <f t="array" ref="C4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3" s="7" t="str">
        <f>IF($B43="ATS",
    IFERROR(_xlfn.XLOOKUP($E43,Apparatus_List_w_Hours!$A:$A,Apparatus_List_w_Hours!$B:$B),""),
    IF($B43="MTS",
       IFERROR(_xlfn.XLOOKUP($E43,Apparatus_List_w_Hours!$A:$A,Apparatus_List_w_Hours!$C:$C),""),
       ""
    )
)</f>
        <v/>
      </c>
    </row>
    <row r="44" spans="1:8">
      <c r="A44" s="7" t="str">
        <f>IF(C44="","",IFERROR(INDEX(Project_Form!$E$4:$E$43,N($L$1)),""))</f>
        <v/>
      </c>
      <c r="B44" s="7" t="str">
        <f>IF(C44="","",IFERROR(INDEX(All_Lists!$F$2:$F$3,N($L$2)),""))</f>
        <v/>
      </c>
      <c r="C44" s="7" t="str" cm="1">
        <f t="array" ref="C4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4" s="7" t="str">
        <f>IF($B44="ATS",
    IFERROR(_xlfn.XLOOKUP($E44,Apparatus_List_w_Hours!$A:$A,Apparatus_List_w_Hours!$B:$B),""),
    IF($B44="MTS",
       IFERROR(_xlfn.XLOOKUP($E44,Apparatus_List_w_Hours!$A:$A,Apparatus_List_w_Hours!$C:$C),""),
       ""
    )
)</f>
        <v/>
      </c>
    </row>
    <row r="45" spans="1:8">
      <c r="A45" s="7" t="str">
        <f>IF(C45="","",IFERROR(INDEX(Project_Form!$E$4:$E$43,N($L$1)),""))</f>
        <v/>
      </c>
      <c r="B45" s="7" t="str">
        <f>IF(C45="","",IFERROR(INDEX(All_Lists!$F$2:$F$3,N($L$2)),""))</f>
        <v/>
      </c>
      <c r="C45" s="7" t="str" cm="1">
        <f t="array" ref="C4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5" s="7" t="str">
        <f>IF($B45="ATS",
    IFERROR(_xlfn.XLOOKUP($E45,Apparatus_List_w_Hours!$A:$A,Apparatus_List_w_Hours!$B:$B),""),
    IF($B45="MTS",
       IFERROR(_xlfn.XLOOKUP($E45,Apparatus_List_w_Hours!$A:$A,Apparatus_List_w_Hours!$C:$C),""),
       ""
    )
)</f>
        <v/>
      </c>
    </row>
    <row r="46" spans="1:8">
      <c r="A46" s="7" t="str">
        <f>IF(C46="","",IFERROR(INDEX(Project_Form!$E$4:$E$43,N($L$1)),""))</f>
        <v/>
      </c>
      <c r="B46" s="7" t="str">
        <f>IF(C46="","",IFERROR(INDEX(All_Lists!$F$2:$F$3,N($L$2)),""))</f>
        <v/>
      </c>
      <c r="C46" s="7" t="str" cm="1">
        <f t="array" ref="C4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6" s="7" t="str">
        <f>IF($B46="ATS",
    IFERROR(_xlfn.XLOOKUP($E46,Apparatus_List_w_Hours!$A:$A,Apparatus_List_w_Hours!$B:$B),""),
    IF($B46="MTS",
       IFERROR(_xlfn.XLOOKUP($E46,Apparatus_List_w_Hours!$A:$A,Apparatus_List_w_Hours!$C:$C),""),
       ""
    )
)</f>
        <v/>
      </c>
    </row>
    <row r="47" spans="1:8">
      <c r="A47" s="7" t="str">
        <f>IF(C47="","",IFERROR(INDEX(Project_Form!$E$4:$E$43,N($L$1)),""))</f>
        <v/>
      </c>
      <c r="B47" s="7" t="str">
        <f>IF(C47="","",IFERROR(INDEX(All_Lists!$F$2:$F$3,N($L$2)),""))</f>
        <v/>
      </c>
      <c r="C47" s="7" t="str" cm="1">
        <f t="array" ref="C4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7" s="7" t="str">
        <f>IF($B47="ATS",
    IFERROR(_xlfn.XLOOKUP($E47,Apparatus_List_w_Hours!$A:$A,Apparatus_List_w_Hours!$B:$B),""),
    IF($B47="MTS",
       IFERROR(_xlfn.XLOOKUP($E47,Apparatus_List_w_Hours!$A:$A,Apparatus_List_w_Hours!$C:$C),""),
       ""
    )
)</f>
        <v/>
      </c>
    </row>
    <row r="48" spans="1:8">
      <c r="A48" s="7" t="str">
        <f>IF(C48="","",IFERROR(INDEX(Project_Form!$E$4:$E$43,N($L$1)),""))</f>
        <v/>
      </c>
      <c r="B48" s="7" t="str">
        <f>IF(C48="","",IFERROR(INDEX(All_Lists!$F$2:$F$3,N($L$2)),""))</f>
        <v/>
      </c>
      <c r="C48" s="7" t="str" cm="1">
        <f t="array" ref="C4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8" s="7" t="str">
        <f>IF($B48="ATS",
    IFERROR(_xlfn.XLOOKUP($E48,Apparatus_List_w_Hours!$A:$A,Apparatus_List_w_Hours!$B:$B),""),
    IF($B48="MTS",
       IFERROR(_xlfn.XLOOKUP($E48,Apparatus_List_w_Hours!$A:$A,Apparatus_List_w_Hours!$C:$C),""),
       ""
    )
)</f>
        <v/>
      </c>
    </row>
    <row r="49" spans="1:8">
      <c r="A49" s="7" t="str">
        <f>IF(C49="","",IFERROR(INDEX(Project_Form!$E$4:$E$43,N($L$1)),""))</f>
        <v/>
      </c>
      <c r="B49" s="7" t="str">
        <f>IF(C49="","",IFERROR(INDEX(All_Lists!$F$2:$F$3,N($L$2)),""))</f>
        <v/>
      </c>
      <c r="C49" s="7" t="str" cm="1">
        <f t="array" ref="C4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9" s="7" t="str">
        <f>IF($B49="ATS",
    IFERROR(_xlfn.XLOOKUP($E49,Apparatus_List_w_Hours!$A:$A,Apparatus_List_w_Hours!$B:$B),""),
    IF($B49="MTS",
       IFERROR(_xlfn.XLOOKUP($E49,Apparatus_List_w_Hours!$A:$A,Apparatus_List_w_Hours!$C:$C),""),
       ""
    )
)</f>
        <v/>
      </c>
    </row>
    <row r="50" spans="1:8">
      <c r="A50" s="7" t="str">
        <f>IF(C50="","",IFERROR(INDEX(Project_Form!$E$4:$E$43,N($L$1)),""))</f>
        <v/>
      </c>
      <c r="B50" s="7" t="str">
        <f>IF(C50="","",IFERROR(INDEX(All_Lists!$F$2:$F$3,N($L$2)),""))</f>
        <v/>
      </c>
      <c r="C50" s="7" t="str" cm="1">
        <f t="array" ref="C5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0" s="7" t="str">
        <f>IF($B50="ATS",
    IFERROR(_xlfn.XLOOKUP($E50,Apparatus_List_w_Hours!$A:$A,Apparatus_List_w_Hours!$B:$B),""),
    IF($B50="MTS",
       IFERROR(_xlfn.XLOOKUP($E50,Apparatus_List_w_Hours!$A:$A,Apparatus_List_w_Hours!$C:$C),""),
       ""
    )
)</f>
        <v/>
      </c>
    </row>
    <row r="51" spans="1:8">
      <c r="A51" s="7" t="str">
        <f>IF(C51="","",IFERROR(INDEX(Project_Form!$E$4:$E$43,N($L$1)),""))</f>
        <v/>
      </c>
      <c r="B51" s="7" t="str">
        <f>IF(C51="","",IFERROR(INDEX(All_Lists!$F$2:$F$3,N($L$2)),""))</f>
        <v/>
      </c>
      <c r="C51" s="7" t="str" cm="1">
        <f t="array" ref="C5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1" s="7" t="str">
        <f>IF($B51="ATS",
    IFERROR(_xlfn.XLOOKUP($E51,Apparatus_List_w_Hours!$A:$A,Apparatus_List_w_Hours!$B:$B),""),
    IF($B51="MTS",
       IFERROR(_xlfn.XLOOKUP($E51,Apparatus_List_w_Hours!$A:$A,Apparatus_List_w_Hours!$C:$C),""),
       ""
    )
)</f>
        <v/>
      </c>
    </row>
    <row r="52" spans="1:8">
      <c r="A52" s="7" t="str">
        <f>IF(C52="","",IFERROR(INDEX(Project_Form!$E$4:$E$43,N($L$1)),""))</f>
        <v/>
      </c>
      <c r="B52" s="7" t="str">
        <f>IF(C52="","",IFERROR(INDEX(All_Lists!$F$2:$F$3,N($L$2)),""))</f>
        <v/>
      </c>
      <c r="C52" s="7" t="str" cm="1">
        <f t="array" ref="C5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2" s="7" t="str">
        <f>IF($B52="ATS",
    IFERROR(_xlfn.XLOOKUP($E52,Apparatus_List_w_Hours!$A:$A,Apparatus_List_w_Hours!$B:$B),""),
    IF($B52="MTS",
       IFERROR(_xlfn.XLOOKUP($E52,Apparatus_List_w_Hours!$A:$A,Apparatus_List_w_Hours!$C:$C),""),
       ""
    )
)</f>
        <v/>
      </c>
    </row>
    <row r="53" spans="1:8">
      <c r="A53" s="7" t="str">
        <f>IF(C53="","",IFERROR(INDEX(Project_Form!$E$4:$E$43,N($L$1)),""))</f>
        <v/>
      </c>
      <c r="B53" s="7" t="str">
        <f>IF(C53="","",IFERROR(INDEX(All_Lists!$F$2:$F$3,N($L$2)),""))</f>
        <v/>
      </c>
      <c r="C53" s="7" t="str" cm="1">
        <f t="array" ref="C5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3" s="7" t="str">
        <f>IF($B53="ATS",
    IFERROR(_xlfn.XLOOKUP($E53,Apparatus_List_w_Hours!$A:$A,Apparatus_List_w_Hours!$B:$B),""),
    IF($B53="MTS",
       IFERROR(_xlfn.XLOOKUP($E53,Apparatus_List_w_Hours!$A:$A,Apparatus_List_w_Hours!$C:$C),""),
       ""
    )
)</f>
        <v/>
      </c>
    </row>
    <row r="54" spans="1:8">
      <c r="A54" s="7" t="str">
        <f>IF(C54="","",IFERROR(INDEX(Project_Form!$E$4:$E$43,N($L$1)),""))</f>
        <v/>
      </c>
      <c r="B54" s="7" t="str">
        <f>IF(C54="","",IFERROR(INDEX(All_Lists!$F$2:$F$3,N($L$2)),""))</f>
        <v/>
      </c>
      <c r="C54" s="7" t="str" cm="1">
        <f t="array" ref="C5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4" s="7" t="str">
        <f>IF($B54="ATS",
    IFERROR(_xlfn.XLOOKUP($E54,Apparatus_List_w_Hours!$A:$A,Apparatus_List_w_Hours!$B:$B),""),
    IF($B54="MTS",
       IFERROR(_xlfn.XLOOKUP($E54,Apparatus_List_w_Hours!$A:$A,Apparatus_List_w_Hours!$C:$C),""),
       ""
    )
)</f>
        <v/>
      </c>
    </row>
    <row r="55" spans="1:8">
      <c r="A55" s="7" t="str">
        <f>IF(C55="","",IFERROR(INDEX(Project_Form!$E$4:$E$43,N($L$1)),""))</f>
        <v/>
      </c>
      <c r="B55" s="7" t="str">
        <f>IF(C55="","",IFERROR(INDEX(All_Lists!$F$2:$F$3,N($L$2)),""))</f>
        <v/>
      </c>
      <c r="C55" s="7" t="str" cm="1">
        <f t="array" ref="C5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5" s="7" t="str">
        <f>IF($B55="ATS",
    IFERROR(_xlfn.XLOOKUP($E55,Apparatus_List_w_Hours!$A:$A,Apparatus_List_w_Hours!$B:$B),""),
    IF($B55="MTS",
       IFERROR(_xlfn.XLOOKUP($E55,Apparatus_List_w_Hours!$A:$A,Apparatus_List_w_Hours!$C:$C),""),
       ""
    )
)</f>
        <v/>
      </c>
    </row>
    <row r="56" spans="1:8">
      <c r="A56" s="7" t="str">
        <f>IF(C56="","",IFERROR(INDEX(Project_Form!$E$4:$E$43,N($L$1)),""))</f>
        <v/>
      </c>
      <c r="B56" s="7" t="str">
        <f>IF(C56="","",IFERROR(INDEX(All_Lists!$F$2:$F$3,N($L$2)),""))</f>
        <v/>
      </c>
      <c r="C56" s="7" t="str" cm="1">
        <f t="array" ref="C5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6" s="7" t="str">
        <f>IF($B56="ATS",
    IFERROR(_xlfn.XLOOKUP($E56,Apparatus_List_w_Hours!$A:$A,Apparatus_List_w_Hours!$B:$B),""),
    IF($B56="MTS",
       IFERROR(_xlfn.XLOOKUP($E56,Apparatus_List_w_Hours!$A:$A,Apparatus_List_w_Hours!$C:$C),""),
       ""
    )
)</f>
        <v/>
      </c>
    </row>
    <row r="57" spans="1:8">
      <c r="A57" s="7" t="str">
        <f>IF(C57="","",IFERROR(INDEX(Project_Form!$E$4:$E$43,N($L$1)),""))</f>
        <v/>
      </c>
      <c r="B57" s="7" t="str">
        <f>IF(C57="","",IFERROR(INDEX(All_Lists!$F$2:$F$3,N($L$2)),""))</f>
        <v/>
      </c>
      <c r="C57" s="7" t="str" cm="1">
        <f t="array" ref="C5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7" s="7" t="str">
        <f>IF($B57="ATS",
    IFERROR(_xlfn.XLOOKUP($E57,Apparatus_List_w_Hours!$A:$A,Apparatus_List_w_Hours!$B:$B),""),
    IF($B57="MTS",
       IFERROR(_xlfn.XLOOKUP($E57,Apparatus_List_w_Hours!$A:$A,Apparatus_List_w_Hours!$C:$C),""),
       ""
    )
)</f>
        <v/>
      </c>
    </row>
    <row r="58" spans="1:8">
      <c r="A58" s="7" t="str">
        <f>IF(C58="","",IFERROR(INDEX(Project_Form!$E$4:$E$43,N($L$1)),""))</f>
        <v/>
      </c>
      <c r="B58" s="7" t="str">
        <f>IF(C58="","",IFERROR(INDEX(All_Lists!$F$2:$F$3,N($L$2)),""))</f>
        <v/>
      </c>
      <c r="C58" s="7" t="str" cm="1">
        <f t="array" ref="C5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8" s="7" t="str">
        <f>IF($B58="ATS",
    IFERROR(_xlfn.XLOOKUP($E58,Apparatus_List_w_Hours!$A:$A,Apparatus_List_w_Hours!$B:$B),""),
    IF($B58="MTS",
       IFERROR(_xlfn.XLOOKUP($E58,Apparatus_List_w_Hours!$A:$A,Apparatus_List_w_Hours!$C:$C),""),
       ""
    )
)</f>
        <v/>
      </c>
    </row>
    <row r="59" spans="1:8">
      <c r="A59" s="7" t="str">
        <f>IF(C59="","",IFERROR(INDEX(Project_Form!$E$4:$E$43,N($L$1)),""))</f>
        <v/>
      </c>
      <c r="B59" s="7" t="str">
        <f>IF(C59="","",IFERROR(INDEX(All_Lists!$F$2:$F$3,N($L$2)),""))</f>
        <v/>
      </c>
      <c r="C59" s="7" t="str" cm="1">
        <f t="array" ref="C5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9" s="7" t="str">
        <f>IF($B59="ATS",
    IFERROR(_xlfn.XLOOKUP($E59,Apparatus_List_w_Hours!$A:$A,Apparatus_List_w_Hours!$B:$B),""),
    IF($B59="MTS",
       IFERROR(_xlfn.XLOOKUP($E59,Apparatus_List_w_Hours!$A:$A,Apparatus_List_w_Hours!$C:$C),""),
       ""
    )
)</f>
        <v/>
      </c>
    </row>
    <row r="60" spans="1:8">
      <c r="A60" s="7" t="str">
        <f>IF(C60="","",IFERROR(INDEX(Project_Form!$E$4:$E$43,N($L$1)),""))</f>
        <v/>
      </c>
      <c r="B60" s="7" t="str">
        <f>IF(C60="","",IFERROR(INDEX(All_Lists!$F$2:$F$3,N($L$2)),""))</f>
        <v/>
      </c>
      <c r="C60" s="7" t="str" cm="1">
        <f t="array" ref="C6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0" s="7" t="str">
        <f>IF($B60="ATS",
    IFERROR(_xlfn.XLOOKUP($E60,Apparatus_List_w_Hours!$A:$A,Apparatus_List_w_Hours!$B:$B),""),
    IF($B60="MTS",
       IFERROR(_xlfn.XLOOKUP($E60,Apparatus_List_w_Hours!$A:$A,Apparatus_List_w_Hours!$C:$C),""),
       ""
    )
)</f>
        <v/>
      </c>
    </row>
    <row r="61" spans="1:8">
      <c r="A61" s="7" t="str">
        <f>IF(C61="","",IFERROR(INDEX(Project_Form!$E$4:$E$43,N($L$1)),""))</f>
        <v/>
      </c>
      <c r="B61" s="7" t="str">
        <f>IF(C61="","",IFERROR(INDEX(All_Lists!$F$2:$F$3,N($L$2)),""))</f>
        <v/>
      </c>
      <c r="C61" s="7" t="str" cm="1">
        <f t="array" ref="C6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1" s="7" t="str">
        <f>IF($B61="ATS",
    IFERROR(_xlfn.XLOOKUP($E61,Apparatus_List_w_Hours!$A:$A,Apparatus_List_w_Hours!$B:$B),""),
    IF($B61="MTS",
       IFERROR(_xlfn.XLOOKUP($E61,Apparatus_List_w_Hours!$A:$A,Apparatus_List_w_Hours!$C:$C),""),
       ""
    )
)</f>
        <v/>
      </c>
    </row>
    <row r="62" spans="1:8">
      <c r="A62" s="7" t="str">
        <f>IF(C62="","",IFERROR(INDEX(Project_Form!$E$4:$E$43,N($L$1)),""))</f>
        <v/>
      </c>
      <c r="B62" s="7" t="str">
        <f>IF(C62="","",IFERROR(INDEX(All_Lists!$F$2:$F$3,N($L$2)),""))</f>
        <v/>
      </c>
      <c r="C62" s="7" t="str" cm="1">
        <f t="array" ref="C6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2" s="7" t="str">
        <f>IF($B62="ATS",
    IFERROR(_xlfn.XLOOKUP($E62,Apparatus_List_w_Hours!$A:$A,Apparatus_List_w_Hours!$B:$B),""),
    IF($B62="MTS",
       IFERROR(_xlfn.XLOOKUP($E62,Apparatus_List_w_Hours!$A:$A,Apparatus_List_w_Hours!$C:$C),""),
       ""
    )
)</f>
        <v/>
      </c>
    </row>
    <row r="63" spans="1:8">
      <c r="A63" s="7" t="str">
        <f>IF(C63="","",IFERROR(INDEX(Project_Form!$E$4:$E$43,N($L$1)),""))</f>
        <v/>
      </c>
      <c r="B63" s="7" t="str">
        <f>IF(C63="","",IFERROR(INDEX(All_Lists!$F$2:$F$3,N($L$2)),""))</f>
        <v/>
      </c>
      <c r="C63" s="7" t="str" cm="1">
        <f t="array" ref="C6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3" s="7" t="str">
        <f>IF($B63="ATS",
    IFERROR(_xlfn.XLOOKUP($E63,Apparatus_List_w_Hours!$A:$A,Apparatus_List_w_Hours!$B:$B),""),
    IF($B63="MTS",
       IFERROR(_xlfn.XLOOKUP($E63,Apparatus_List_w_Hours!$A:$A,Apparatus_List_w_Hours!$C:$C),""),
       ""
    )
)</f>
        <v/>
      </c>
    </row>
    <row r="64" spans="1:8">
      <c r="A64" s="7" t="str">
        <f>IF(C64="","",IFERROR(INDEX(Project_Form!$E$4:$E$43,N($L$1)),""))</f>
        <v/>
      </c>
      <c r="B64" s="7" t="str">
        <f>IF(C64="","",IFERROR(INDEX(All_Lists!$F$2:$F$3,N($L$2)),""))</f>
        <v/>
      </c>
      <c r="C64" s="7" t="str" cm="1">
        <f t="array" ref="C6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4" s="7" t="str">
        <f>IF($B64="ATS",
    IFERROR(_xlfn.XLOOKUP($E64,Apparatus_List_w_Hours!$A:$A,Apparatus_List_w_Hours!$B:$B),""),
    IF($B64="MTS",
       IFERROR(_xlfn.XLOOKUP($E64,Apparatus_List_w_Hours!$A:$A,Apparatus_List_w_Hours!$C:$C),""),
       ""
    )
)</f>
        <v/>
      </c>
    </row>
    <row r="65" spans="1:8">
      <c r="A65" s="7" t="str">
        <f>IF(C65="","",IFERROR(INDEX(Project_Form!$E$4:$E$43,N($L$1)),""))</f>
        <v/>
      </c>
      <c r="B65" s="7" t="str">
        <f>IF(C65="","",IFERROR(INDEX(All_Lists!$F$2:$F$3,N($L$2)),""))</f>
        <v/>
      </c>
      <c r="C65" s="7" t="str" cm="1">
        <f t="array" ref="C6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5" s="7" t="str">
        <f>IF($B65="ATS",
    IFERROR(_xlfn.XLOOKUP($E65,Apparatus_List_w_Hours!$A:$A,Apparatus_List_w_Hours!$B:$B),""),
    IF($B65="MTS",
       IFERROR(_xlfn.XLOOKUP($E65,Apparatus_List_w_Hours!$A:$A,Apparatus_List_w_Hours!$C:$C),""),
       ""
    )
)</f>
        <v/>
      </c>
    </row>
    <row r="66" spans="1:8">
      <c r="A66" s="7" t="str">
        <f>IF(C66="","",IFERROR(INDEX(Project_Form!$E$4:$E$43,N($L$1)),""))</f>
        <v/>
      </c>
      <c r="B66" s="7" t="str">
        <f>IF(C66="","",IFERROR(INDEX(All_Lists!$F$2:$F$3,N($L$2)),""))</f>
        <v/>
      </c>
      <c r="C66" s="7" t="str" cm="1">
        <f t="array" ref="C6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6" s="7" t="str">
        <f>IF($B66="ATS",
    IFERROR(_xlfn.XLOOKUP($E66,Apparatus_List_w_Hours!$A:$A,Apparatus_List_w_Hours!$B:$B),""),
    IF($B66="MTS",
       IFERROR(_xlfn.XLOOKUP($E66,Apparatus_List_w_Hours!$A:$A,Apparatus_List_w_Hours!$C:$C),""),
       ""
    )
)</f>
        <v/>
      </c>
    </row>
    <row r="67" spans="1:8">
      <c r="A67" s="7" t="str">
        <f>IF(C67="","",IFERROR(INDEX(Project_Form!$E$4:$E$43,N($L$1)),""))</f>
        <v/>
      </c>
      <c r="B67" s="7" t="str">
        <f>IF(C67="","",IFERROR(INDEX(All_Lists!$F$2:$F$3,N($L$2)),""))</f>
        <v/>
      </c>
      <c r="C67" s="7" t="str" cm="1">
        <f t="array" ref="C6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7" s="7" t="str">
        <f>IF($B67="ATS",
    IFERROR(_xlfn.XLOOKUP($E67,Apparatus_List_w_Hours!$A:$A,Apparatus_List_w_Hours!$B:$B),""),
    IF($B67="MTS",
       IFERROR(_xlfn.XLOOKUP($E67,Apparatus_List_w_Hours!$A:$A,Apparatus_List_w_Hours!$C:$C),""),
       ""
    )
)</f>
        <v/>
      </c>
    </row>
    <row r="68" spans="1:8">
      <c r="A68" s="7" t="str">
        <f>IF(C68="","",IFERROR(INDEX(Project_Form!$E$4:$E$43,N($L$1)),""))</f>
        <v/>
      </c>
      <c r="B68" s="7" t="str">
        <f>IF(C68="","",IFERROR(INDEX(All_Lists!$F$2:$F$3,N($L$2)),""))</f>
        <v/>
      </c>
      <c r="C68" s="7" t="str" cm="1">
        <f t="array" ref="C6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8" s="7" t="str">
        <f>IF($B68="ATS",
    IFERROR(_xlfn.XLOOKUP($E68,Apparatus_List_w_Hours!$A:$A,Apparatus_List_w_Hours!$B:$B),""),
    IF($B68="MTS",
       IFERROR(_xlfn.XLOOKUP($E68,Apparatus_List_w_Hours!$A:$A,Apparatus_List_w_Hours!$C:$C),""),
       ""
    )
)</f>
        <v/>
      </c>
    </row>
    <row r="69" spans="1:8">
      <c r="A69" s="7" t="str">
        <f>IF(C69="","",IFERROR(INDEX(Project_Form!$E$4:$E$43,N($L$1)),""))</f>
        <v/>
      </c>
      <c r="B69" s="7" t="str">
        <f>IF(C69="","",IFERROR(INDEX(All_Lists!$F$2:$F$3,N($L$2)),""))</f>
        <v/>
      </c>
      <c r="C69" s="7" t="str" cm="1">
        <f t="array" ref="C6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9" s="7" t="str">
        <f>IF($B69="ATS",
    IFERROR(_xlfn.XLOOKUP($E69,Apparatus_List_w_Hours!$A:$A,Apparatus_List_w_Hours!$B:$B),""),
    IF($B69="MTS",
       IFERROR(_xlfn.XLOOKUP($E69,Apparatus_List_w_Hours!$A:$A,Apparatus_List_w_Hours!$C:$C),""),
       ""
    )
)</f>
        <v/>
      </c>
    </row>
    <row r="70" spans="1:8">
      <c r="A70" s="7" t="str">
        <f>IF(C70="","",IFERROR(INDEX(Project_Form!$E$4:$E$43,N($L$1)),""))</f>
        <v/>
      </c>
      <c r="B70" s="7" t="str">
        <f>IF(C70="","",IFERROR(INDEX(All_Lists!$F$2:$F$3,N($L$2)),""))</f>
        <v/>
      </c>
      <c r="C70" s="7" t="str" cm="1">
        <f t="array" ref="C7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0" s="7" t="str">
        <f>IF($B70="ATS",
    IFERROR(_xlfn.XLOOKUP($E70,Apparatus_List_w_Hours!$A:$A,Apparatus_List_w_Hours!$B:$B),""),
    IF($B70="MTS",
       IFERROR(_xlfn.XLOOKUP($E70,Apparatus_List_w_Hours!$A:$A,Apparatus_List_w_Hours!$C:$C),""),
       ""
    )
)</f>
        <v/>
      </c>
    </row>
    <row r="71" spans="1:8">
      <c r="A71" s="7" t="str">
        <f>IF(C71="","",IFERROR(INDEX(Project_Form!$E$4:$E$43,N($L$1)),""))</f>
        <v/>
      </c>
      <c r="B71" s="7" t="str">
        <f>IF(C71="","",IFERROR(INDEX(All_Lists!$F$2:$F$3,N($L$2)),""))</f>
        <v/>
      </c>
      <c r="C71" s="7" t="str" cm="1">
        <f t="array" ref="C7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1" s="7" t="str">
        <f>IF($B71="ATS",
    IFERROR(_xlfn.XLOOKUP($E71,Apparatus_List_w_Hours!$A:$A,Apparatus_List_w_Hours!$B:$B),""),
    IF($B71="MTS",
       IFERROR(_xlfn.XLOOKUP($E71,Apparatus_List_w_Hours!$A:$A,Apparatus_List_w_Hours!$C:$C),""),
       ""
    )
)</f>
        <v/>
      </c>
    </row>
    <row r="72" spans="1:8">
      <c r="A72" s="7" t="str">
        <f>IF(C72="","",IFERROR(INDEX(Project_Form!$E$4:$E$43,N($L$1)),""))</f>
        <v/>
      </c>
      <c r="B72" s="7" t="str">
        <f>IF(C72="","",IFERROR(INDEX(All_Lists!$F$2:$F$3,N($L$2)),""))</f>
        <v/>
      </c>
      <c r="C72" s="7" t="str" cm="1">
        <f t="array" ref="C7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2" s="7" t="str">
        <f>IF($B72="ATS",
    IFERROR(_xlfn.XLOOKUP($E72,Apparatus_List_w_Hours!$A:$A,Apparatus_List_w_Hours!$B:$B),""),
    IF($B72="MTS",
       IFERROR(_xlfn.XLOOKUP($E72,Apparatus_List_w_Hours!$A:$A,Apparatus_List_w_Hours!$C:$C),""),
       ""
    )
)</f>
        <v/>
      </c>
    </row>
    <row r="73" spans="1:8">
      <c r="A73" s="7" t="str">
        <f>IF(C73="","",IFERROR(INDEX(Project_Form!$E$4:$E$43,N($L$1)),""))</f>
        <v/>
      </c>
      <c r="B73" s="7" t="str">
        <f>IF(C73="","",IFERROR(INDEX(All_Lists!$F$2:$F$3,N($L$2)),""))</f>
        <v/>
      </c>
      <c r="C73" s="7" t="str" cm="1">
        <f t="array" ref="C7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3" s="7" t="str">
        <f>IF($B73="ATS",
    IFERROR(_xlfn.XLOOKUP($E73,Apparatus_List_w_Hours!$A:$A,Apparatus_List_w_Hours!$B:$B),""),
    IF($B73="MTS",
       IFERROR(_xlfn.XLOOKUP($E73,Apparatus_List_w_Hours!$A:$A,Apparatus_List_w_Hours!$C:$C),""),
       ""
    )
)</f>
        <v/>
      </c>
    </row>
    <row r="74" spans="1:8">
      <c r="A74" s="7" t="str">
        <f>IF(C74="","",IFERROR(INDEX(Project_Form!$E$4:$E$43,N($L$1)),""))</f>
        <v/>
      </c>
      <c r="B74" s="7" t="str">
        <f>IF(C74="","",IFERROR(INDEX(All_Lists!$F$2:$F$3,N($L$2)),""))</f>
        <v/>
      </c>
      <c r="C74" s="7" t="str" cm="1">
        <f t="array" ref="C7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4" s="7" t="str">
        <f>IF($B74="ATS",
    IFERROR(_xlfn.XLOOKUP($E74,Apparatus_List_w_Hours!$A:$A,Apparatus_List_w_Hours!$B:$B),""),
    IF($B74="MTS",
       IFERROR(_xlfn.XLOOKUP($E74,Apparatus_List_w_Hours!$A:$A,Apparatus_List_w_Hours!$C:$C),""),
       ""
    )
)</f>
        <v/>
      </c>
    </row>
    <row r="75" spans="1:8">
      <c r="A75" s="7" t="str">
        <f>IF(C75="","",IFERROR(INDEX(Project_Form!$E$4:$E$43,N($L$1)),""))</f>
        <v/>
      </c>
      <c r="B75" s="7" t="str">
        <f>IF(C75="","",IFERROR(INDEX(All_Lists!$F$2:$F$3,N($L$2)),""))</f>
        <v/>
      </c>
      <c r="C75" s="7" t="str" cm="1">
        <f t="array" ref="C7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5" s="7" t="str">
        <f>IF($B75="ATS",
    IFERROR(_xlfn.XLOOKUP($E75,Apparatus_List_w_Hours!$A:$A,Apparatus_List_w_Hours!$B:$B),""),
    IF($B75="MTS",
       IFERROR(_xlfn.XLOOKUP($E75,Apparatus_List_w_Hours!$A:$A,Apparatus_List_w_Hours!$C:$C),""),
       ""
    )
)</f>
        <v/>
      </c>
    </row>
    <row r="76" spans="1:8">
      <c r="A76" s="7" t="str">
        <f>IF(C76="","",IFERROR(INDEX(Project_Form!$E$4:$E$43,N($L$1)),""))</f>
        <v/>
      </c>
      <c r="B76" s="7" t="str">
        <f>IF(C76="","",IFERROR(INDEX(All_Lists!$F$2:$F$3,N($L$2)),""))</f>
        <v/>
      </c>
      <c r="C76" s="7" t="str" cm="1">
        <f t="array" ref="C7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6" s="7" t="str">
        <f>IF($B76="ATS",
    IFERROR(_xlfn.XLOOKUP($E76,Apparatus_List_w_Hours!$A:$A,Apparatus_List_w_Hours!$B:$B),""),
    IF($B76="MTS",
       IFERROR(_xlfn.XLOOKUP($E76,Apparatus_List_w_Hours!$A:$A,Apparatus_List_w_Hours!$C:$C),""),
       ""
    )
)</f>
        <v/>
      </c>
    </row>
    <row r="77" spans="1:8">
      <c r="A77" s="7" t="str">
        <f>IF(C77="","",IFERROR(INDEX(Project_Form!$E$4:$E$43,N($L$1)),""))</f>
        <v/>
      </c>
      <c r="B77" s="7" t="str">
        <f>IF(C77="","",IFERROR(INDEX(All_Lists!$F$2:$F$3,N($L$2)),""))</f>
        <v/>
      </c>
      <c r="C77" s="7" t="str" cm="1">
        <f t="array" ref="C7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7" s="7" t="str">
        <f>IF($B77="ATS",
    IFERROR(_xlfn.XLOOKUP($E77,Apparatus_List_w_Hours!$A:$A,Apparatus_List_w_Hours!$B:$B),""),
    IF($B77="MTS",
       IFERROR(_xlfn.XLOOKUP($E77,Apparatus_List_w_Hours!$A:$A,Apparatus_List_w_Hours!$C:$C),""),
       ""
    )
)</f>
        <v/>
      </c>
    </row>
    <row r="78" spans="1:8">
      <c r="A78" s="7" t="str">
        <f>IF(C78="","",IFERROR(INDEX(Project_Form!$E$4:$E$43,N($L$1)),""))</f>
        <v/>
      </c>
      <c r="B78" s="7" t="str">
        <f>IF(C78="","",IFERROR(INDEX(All_Lists!$F$2:$F$3,N($L$2)),""))</f>
        <v/>
      </c>
      <c r="C78" s="7" t="str" cm="1">
        <f t="array" ref="C7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8" s="7" t="str">
        <f>IF($B78="ATS",
    IFERROR(_xlfn.XLOOKUP($E78,Apparatus_List_w_Hours!$A:$A,Apparatus_List_w_Hours!$B:$B),""),
    IF($B78="MTS",
       IFERROR(_xlfn.XLOOKUP($E78,Apparatus_List_w_Hours!$A:$A,Apparatus_List_w_Hours!$C:$C),""),
       ""
    )
)</f>
        <v/>
      </c>
    </row>
    <row r="79" spans="1:8">
      <c r="A79" s="7" t="str">
        <f>IF(C79="","",IFERROR(INDEX(Project_Form!$E$4:$E$43,N($L$1)),""))</f>
        <v/>
      </c>
      <c r="B79" s="7" t="str">
        <f>IF(C79="","",IFERROR(INDEX(All_Lists!$F$2:$F$3,N($L$2)),""))</f>
        <v/>
      </c>
      <c r="C79" s="7" t="str" cm="1">
        <f t="array" ref="C7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9" s="7" t="str">
        <f>IF($B79="ATS",
    IFERROR(_xlfn.XLOOKUP($E79,Apparatus_List_w_Hours!$A:$A,Apparatus_List_w_Hours!$B:$B),""),
    IF($B79="MTS",
       IFERROR(_xlfn.XLOOKUP($E79,Apparatus_List_w_Hours!$A:$A,Apparatus_List_w_Hours!$C:$C),""),
       ""
    )
)</f>
        <v/>
      </c>
    </row>
    <row r="80" spans="1:8">
      <c r="A80" s="7" t="str">
        <f>IF(C80="","",IFERROR(INDEX(Project_Form!$E$4:$E$43,N($L$1)),""))</f>
        <v/>
      </c>
      <c r="B80" s="7" t="str">
        <f>IF(C80="","",IFERROR(INDEX(All_Lists!$F$2:$F$3,N($L$2)),""))</f>
        <v/>
      </c>
      <c r="C80" s="7" t="str" cm="1">
        <f t="array" ref="C8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0" s="7" t="str">
        <f>IF($B80="ATS",
    IFERROR(_xlfn.XLOOKUP($E80,Apparatus_List_w_Hours!$A:$A,Apparatus_List_w_Hours!$B:$B),""),
    IF($B80="MTS",
       IFERROR(_xlfn.XLOOKUP($E80,Apparatus_List_w_Hours!$A:$A,Apparatus_List_w_Hours!$C:$C),""),
       ""
    )
)</f>
        <v/>
      </c>
    </row>
    <row r="81" spans="1:8">
      <c r="A81" s="7" t="str">
        <f>IF(C81="","",IFERROR(INDEX(Project_Form!$E$4:$E$43,N($L$1)),""))</f>
        <v/>
      </c>
      <c r="B81" s="7" t="str">
        <f>IF(C81="","",IFERROR(INDEX(All_Lists!$F$2:$F$3,N($L$2)),""))</f>
        <v/>
      </c>
      <c r="C81" s="7" t="str" cm="1">
        <f t="array" ref="C8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1" s="7" t="str">
        <f>IF($B81="ATS",
    IFERROR(_xlfn.XLOOKUP($E81,Apparatus_List_w_Hours!$A:$A,Apparatus_List_w_Hours!$B:$B),""),
    IF($B81="MTS",
       IFERROR(_xlfn.XLOOKUP($E81,Apparatus_List_w_Hours!$A:$A,Apparatus_List_w_Hours!$C:$C),""),
       ""
    )
)</f>
        <v/>
      </c>
    </row>
    <row r="82" spans="1:8">
      <c r="A82" s="7" t="str">
        <f>IF(C82="","",IFERROR(INDEX(Project_Form!$E$4:$E$43,N($L$1)),""))</f>
        <v/>
      </c>
      <c r="B82" s="7" t="str">
        <f>IF(C82="","",IFERROR(INDEX(All_Lists!$F$2:$F$3,N($L$2)),""))</f>
        <v/>
      </c>
      <c r="C82" s="7" t="str" cm="1">
        <f t="array" ref="C8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2" s="7" t="str">
        <f>IF($B82="ATS",
    IFERROR(_xlfn.XLOOKUP($E82,Apparatus_List_w_Hours!$A:$A,Apparatus_List_w_Hours!$B:$B),""),
    IF($B82="MTS",
       IFERROR(_xlfn.XLOOKUP($E82,Apparatus_List_w_Hours!$A:$A,Apparatus_List_w_Hours!$C:$C),""),
       ""
    )
)</f>
        <v/>
      </c>
    </row>
    <row r="83" spans="1:8">
      <c r="A83" s="7" t="str">
        <f>IF(C83="","",IFERROR(INDEX(Project_Form!$E$4:$E$43,N($L$1)),""))</f>
        <v/>
      </c>
      <c r="B83" s="7" t="str">
        <f>IF(C83="","",IFERROR(INDEX(All_Lists!$F$2:$F$3,N($L$2)),""))</f>
        <v/>
      </c>
      <c r="C83" s="7" t="str" cm="1">
        <f t="array" ref="C8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3" s="7" t="str">
        <f>IF($B83="ATS",
    IFERROR(_xlfn.XLOOKUP($E83,Apparatus_List_w_Hours!$A:$A,Apparatus_List_w_Hours!$B:$B),""),
    IF($B83="MTS",
       IFERROR(_xlfn.XLOOKUP($E83,Apparatus_List_w_Hours!$A:$A,Apparatus_List_w_Hours!$C:$C),""),
       ""
    )
)</f>
        <v/>
      </c>
    </row>
    <row r="84" spans="1:8">
      <c r="A84" s="7" t="str">
        <f>IF(C84="","",IFERROR(INDEX(Project_Form!$E$4:$E$43,N($L$1)),""))</f>
        <v/>
      </c>
      <c r="B84" s="7" t="str">
        <f>IF(C84="","",IFERROR(INDEX(All_Lists!$F$2:$F$3,N($L$2)),""))</f>
        <v/>
      </c>
      <c r="C84" s="7" t="str" cm="1">
        <f t="array" ref="C8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4" s="7" t="str">
        <f>IF($B84="ATS",
    IFERROR(_xlfn.XLOOKUP($E84,Apparatus_List_w_Hours!$A:$A,Apparatus_List_w_Hours!$B:$B),""),
    IF($B84="MTS",
       IFERROR(_xlfn.XLOOKUP($E84,Apparatus_List_w_Hours!$A:$A,Apparatus_List_w_Hours!$C:$C),""),
       ""
    )
)</f>
        <v/>
      </c>
    </row>
    <row r="85" spans="1:8">
      <c r="A85" s="7" t="str">
        <f>IF(C85="","",IFERROR(INDEX(Project_Form!$E$4:$E$43,N($L$1)),""))</f>
        <v/>
      </c>
      <c r="B85" s="7" t="str">
        <f>IF(C85="","",IFERROR(INDEX(All_Lists!$F$2:$F$3,N($L$2)),""))</f>
        <v/>
      </c>
      <c r="C85" s="7" t="str" cm="1">
        <f t="array" ref="C8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5" s="7" t="str">
        <f>IF($B85="ATS",
    IFERROR(_xlfn.XLOOKUP($E85,Apparatus_List_w_Hours!$A:$A,Apparatus_List_w_Hours!$B:$B),""),
    IF($B85="MTS",
       IFERROR(_xlfn.XLOOKUP($E85,Apparatus_List_w_Hours!$A:$A,Apparatus_List_w_Hours!$C:$C),""),
       ""
    )
)</f>
        <v/>
      </c>
    </row>
    <row r="86" spans="1:8">
      <c r="A86" s="7" t="str">
        <f>IF(C86="","",IFERROR(INDEX(Project_Form!$E$4:$E$43,N($L$1)),""))</f>
        <v/>
      </c>
      <c r="B86" s="7" t="str">
        <f>IF(C86="","",IFERROR(INDEX(All_Lists!$F$2:$F$3,N($L$2)),""))</f>
        <v/>
      </c>
      <c r="C86" s="7" t="str" cm="1">
        <f t="array" ref="C8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6" s="7" t="str">
        <f>IF($B86="ATS",
    IFERROR(_xlfn.XLOOKUP($E86,Apparatus_List_w_Hours!$A:$A,Apparatus_List_w_Hours!$B:$B),""),
    IF($B86="MTS",
       IFERROR(_xlfn.XLOOKUP($E86,Apparatus_List_w_Hours!$A:$A,Apparatus_List_w_Hours!$C:$C),""),
       ""
    )
)</f>
        <v/>
      </c>
    </row>
    <row r="87" spans="1:8">
      <c r="A87" s="7" t="str">
        <f>IF(C87="","",IFERROR(INDEX(Project_Form!$E$4:$E$43,N($L$1)),""))</f>
        <v/>
      </c>
      <c r="B87" s="7" t="str">
        <f>IF(C87="","",IFERROR(INDEX(All_Lists!$F$2:$F$3,N($L$2)),""))</f>
        <v/>
      </c>
      <c r="C87" s="7" t="str" cm="1">
        <f t="array" ref="C8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7" s="7" t="str">
        <f>IF($B87="ATS",
    IFERROR(_xlfn.XLOOKUP($E87,Apparatus_List_w_Hours!$A:$A,Apparatus_List_w_Hours!$B:$B),""),
    IF($B87="MTS",
       IFERROR(_xlfn.XLOOKUP($E87,Apparatus_List_w_Hours!$A:$A,Apparatus_List_w_Hours!$C:$C),""),
       ""
    )
)</f>
        <v/>
      </c>
    </row>
    <row r="88" spans="1:8">
      <c r="A88" s="7" t="str">
        <f>IF(C88="","",IFERROR(INDEX(Project_Form!$E$4:$E$43,N($L$1)),""))</f>
        <v/>
      </c>
      <c r="B88" s="7" t="str">
        <f>IF(C88="","",IFERROR(INDEX(All_Lists!$F$2:$F$3,N($L$2)),""))</f>
        <v/>
      </c>
      <c r="C88" s="7" t="str" cm="1">
        <f t="array" ref="C8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8" s="7" t="str">
        <f>IF($B88="ATS",
    IFERROR(_xlfn.XLOOKUP($E88,Apparatus_List_w_Hours!$A:$A,Apparatus_List_w_Hours!$B:$B),""),
    IF($B88="MTS",
       IFERROR(_xlfn.XLOOKUP($E88,Apparatus_List_w_Hours!$A:$A,Apparatus_List_w_Hours!$C:$C),""),
       ""
    )
)</f>
        <v/>
      </c>
    </row>
    <row r="89" spans="1:8">
      <c r="A89" s="7" t="str">
        <f>IF(C89="","",IFERROR(INDEX(Project_Form!$E$4:$E$43,N($L$1)),""))</f>
        <v/>
      </c>
      <c r="B89" s="7" t="str">
        <f>IF(C89="","",IFERROR(INDEX(All_Lists!$F$2:$F$3,N($L$2)),""))</f>
        <v/>
      </c>
      <c r="C89" s="7" t="str" cm="1">
        <f t="array" ref="C8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9" s="7" t="str">
        <f>IF($B89="ATS",
    IFERROR(_xlfn.XLOOKUP($E89,Apparatus_List_w_Hours!$A:$A,Apparatus_List_w_Hours!$B:$B),""),
    IF($B89="MTS",
       IFERROR(_xlfn.XLOOKUP($E89,Apparatus_List_w_Hours!$A:$A,Apparatus_List_w_Hours!$C:$C),""),
       ""
    )
)</f>
        <v/>
      </c>
    </row>
    <row r="90" spans="1:8">
      <c r="A90" s="7" t="str">
        <f>IF(C90="","",IFERROR(INDEX(Project_Form!$E$4:$E$43,N($L$1)),""))</f>
        <v/>
      </c>
      <c r="B90" s="7" t="str">
        <f>IF(C90="","",IFERROR(INDEX(All_Lists!$F$2:$F$3,N($L$2)),""))</f>
        <v/>
      </c>
      <c r="C90" s="7" t="str" cm="1">
        <f t="array" ref="C9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0" s="7" t="str">
        <f>IF($B90="ATS",
    IFERROR(_xlfn.XLOOKUP($E90,Apparatus_List_w_Hours!$A:$A,Apparatus_List_w_Hours!$B:$B),""),
    IF($B90="MTS",
       IFERROR(_xlfn.XLOOKUP($E90,Apparatus_List_w_Hours!$A:$A,Apparatus_List_w_Hours!$C:$C),""),
       ""
    )
)</f>
        <v/>
      </c>
    </row>
    <row r="91" spans="1:8">
      <c r="A91" s="7" t="str">
        <f>IF(C91="","",IFERROR(INDEX(Project_Form!$E$4:$E$43,N($L$1)),""))</f>
        <v/>
      </c>
      <c r="B91" s="7" t="str">
        <f>IF(C91="","",IFERROR(INDEX(All_Lists!$F$2:$F$3,N($L$2)),""))</f>
        <v/>
      </c>
      <c r="C91" s="7" t="str" cm="1">
        <f t="array" ref="C9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1" s="7" t="str">
        <f>IF($B91="ATS",
    IFERROR(_xlfn.XLOOKUP($E91,Apparatus_List_w_Hours!$A:$A,Apparatus_List_w_Hours!$B:$B),""),
    IF($B91="MTS",
       IFERROR(_xlfn.XLOOKUP($E91,Apparatus_List_w_Hours!$A:$A,Apparatus_List_w_Hours!$C:$C),""),
       ""
    )
)</f>
        <v/>
      </c>
    </row>
    <row r="92" spans="1:8">
      <c r="A92" s="7" t="str">
        <f>IF(C92="","",IFERROR(INDEX(Project_Form!$E$4:$E$43,N($L$1)),""))</f>
        <v/>
      </c>
      <c r="B92" s="7" t="str">
        <f>IF(C92="","",IFERROR(INDEX(All_Lists!$F$2:$F$3,N($L$2)),""))</f>
        <v/>
      </c>
      <c r="C92" s="7" t="str" cm="1">
        <f t="array" ref="C9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2" s="7" t="str">
        <f>IF($B92="ATS",
    IFERROR(_xlfn.XLOOKUP($E92,Apparatus_List_w_Hours!$A:$A,Apparatus_List_w_Hours!$B:$B),""),
    IF($B92="MTS",
       IFERROR(_xlfn.XLOOKUP($E92,Apparatus_List_w_Hours!$A:$A,Apparatus_List_w_Hours!$C:$C),""),
       ""
    )
)</f>
        <v/>
      </c>
    </row>
    <row r="93" spans="1:8">
      <c r="A93" s="7" t="str">
        <f>IF(C93="","",IFERROR(INDEX(Project_Form!$E$4:$E$43,N($L$1)),""))</f>
        <v/>
      </c>
      <c r="B93" s="7" t="str">
        <f>IF(C93="","",IFERROR(INDEX(All_Lists!$F$2:$F$3,N($L$2)),""))</f>
        <v/>
      </c>
      <c r="C93" s="7" t="str" cm="1">
        <f t="array" ref="C9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3" s="7" t="str">
        <f>IF($B93="ATS",
    IFERROR(_xlfn.XLOOKUP($E93,Apparatus_List_w_Hours!$A:$A,Apparatus_List_w_Hours!$B:$B),""),
    IF($B93="MTS",
       IFERROR(_xlfn.XLOOKUP($E93,Apparatus_List_w_Hours!$A:$A,Apparatus_List_w_Hours!$C:$C),""),
       ""
    )
)</f>
        <v/>
      </c>
    </row>
    <row r="94" spans="1:8">
      <c r="A94" s="7" t="str">
        <f>IF(C94="","",IFERROR(INDEX(Project_Form!$E$4:$E$43,N($L$1)),""))</f>
        <v/>
      </c>
      <c r="B94" s="7" t="str">
        <f>IF(C94="","",IFERROR(INDEX(All_Lists!$F$2:$F$3,N($L$2)),""))</f>
        <v/>
      </c>
      <c r="C94" s="7" t="str" cm="1">
        <f t="array" ref="C9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4" s="7" t="str">
        <f>IF($B94="ATS",
    IFERROR(_xlfn.XLOOKUP($E94,Apparatus_List_w_Hours!$A:$A,Apparatus_List_w_Hours!$B:$B),""),
    IF($B94="MTS",
       IFERROR(_xlfn.XLOOKUP($E94,Apparatus_List_w_Hours!$A:$A,Apparatus_List_w_Hours!$C:$C),""),
       ""
    )
)</f>
        <v/>
      </c>
    </row>
    <row r="95" spans="1:8">
      <c r="A95" s="7" t="str">
        <f>IF(C95="","",IFERROR(INDEX(Project_Form!$E$4:$E$43,N($L$1)),""))</f>
        <v/>
      </c>
      <c r="B95" s="7" t="str">
        <f>IF(C95="","",IFERROR(INDEX(All_Lists!$F$2:$F$3,N($L$2)),""))</f>
        <v/>
      </c>
      <c r="C95" s="7" t="str" cm="1">
        <f t="array" ref="C9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5" s="7" t="str">
        <f>IF($B95="ATS",
    IFERROR(_xlfn.XLOOKUP($E95,Apparatus_List_w_Hours!$A:$A,Apparatus_List_w_Hours!$B:$B),""),
    IF($B95="MTS",
       IFERROR(_xlfn.XLOOKUP($E95,Apparatus_List_w_Hours!$A:$A,Apparatus_List_w_Hours!$C:$C),""),
       ""
    )
)</f>
        <v/>
      </c>
    </row>
    <row r="96" spans="1:8">
      <c r="A96" s="7" t="str">
        <f>IF(C96="","",IFERROR(INDEX(Project_Form!$E$4:$E$43,N($L$1)),""))</f>
        <v/>
      </c>
      <c r="B96" s="7" t="str">
        <f>IF(C96="","",IFERROR(INDEX(All_Lists!$F$2:$F$3,N($L$2)),""))</f>
        <v/>
      </c>
      <c r="C96" s="7" t="str" cm="1">
        <f t="array" ref="C9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6" s="7" t="str">
        <f>IF($B96="ATS",
    IFERROR(_xlfn.XLOOKUP($E96,Apparatus_List_w_Hours!$A:$A,Apparatus_List_w_Hours!$B:$B),""),
    IF($B96="MTS",
       IFERROR(_xlfn.XLOOKUP($E96,Apparatus_List_w_Hours!$A:$A,Apparatus_List_w_Hours!$C:$C),""),
       ""
    )
)</f>
        <v/>
      </c>
    </row>
    <row r="97" spans="1:8">
      <c r="A97" s="7" t="str">
        <f>IF(C97="","",IFERROR(INDEX(Project_Form!$E$4:$E$43,N($L$1)),""))</f>
        <v/>
      </c>
      <c r="B97" s="7" t="str">
        <f>IF(C97="","",IFERROR(INDEX(All_Lists!$F$2:$F$3,N($L$2)),""))</f>
        <v/>
      </c>
      <c r="C97" s="7" t="str" cm="1">
        <f t="array" ref="C9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7" s="7" t="str">
        <f>IF($B97="ATS",
    IFERROR(_xlfn.XLOOKUP($E97,Apparatus_List_w_Hours!$A:$A,Apparatus_List_w_Hours!$B:$B),""),
    IF($B97="MTS",
       IFERROR(_xlfn.XLOOKUP($E97,Apparatus_List_w_Hours!$A:$A,Apparatus_List_w_Hours!$C:$C),""),
       ""
    )
)</f>
        <v/>
      </c>
    </row>
    <row r="98" spans="1:8">
      <c r="A98" s="7" t="str">
        <f>IF(C98="","",IFERROR(INDEX(Project_Form!$E$4:$E$43,N($L$1)),""))</f>
        <v/>
      </c>
      <c r="B98" s="7" t="str">
        <f>IF(C98="","",IFERROR(INDEX(All_Lists!$F$2:$F$3,N($L$2)),""))</f>
        <v/>
      </c>
      <c r="C98" s="7" t="str" cm="1">
        <f t="array" ref="C9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8" s="7" t="str">
        <f>IF($B98="ATS",
    IFERROR(_xlfn.XLOOKUP($E98,Apparatus_List_w_Hours!$A:$A,Apparatus_List_w_Hours!$B:$B),""),
    IF($B98="MTS",
       IFERROR(_xlfn.XLOOKUP($E98,Apparatus_List_w_Hours!$A:$A,Apparatus_List_w_Hours!$C:$C),""),
       ""
    )
)</f>
        <v/>
      </c>
    </row>
    <row r="99" spans="1:8">
      <c r="A99" s="7" t="str">
        <f>IF(C99="","",IFERROR(INDEX(Project_Form!$E$4:$E$43,N($L$1)),""))</f>
        <v/>
      </c>
      <c r="B99" s="7" t="str">
        <f>IF(C99="","",IFERROR(INDEX(All_Lists!$F$2:$F$3,N($L$2)),""))</f>
        <v/>
      </c>
      <c r="C99" s="7" t="str" cm="1">
        <f t="array" ref="C9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9" s="7" t="str">
        <f>IF($B99="ATS",
    IFERROR(_xlfn.XLOOKUP($E99,Apparatus_List_w_Hours!$A:$A,Apparatus_List_w_Hours!$B:$B),""),
    IF($B99="MTS",
       IFERROR(_xlfn.XLOOKUP($E99,Apparatus_List_w_Hours!$A:$A,Apparatus_List_w_Hours!$C:$C),""),
       ""
    )
)</f>
        <v/>
      </c>
    </row>
    <row r="100" spans="1:8">
      <c r="A100" s="7" t="str">
        <f>IF(C100="","",IFERROR(INDEX(Project_Form!$E$4:$E$43,N($L$1)),""))</f>
        <v/>
      </c>
      <c r="B100" s="7" t="str">
        <f>IF(C100="","",IFERROR(INDEX(All_Lists!$F$2:$F$3,N($L$2)),""))</f>
        <v/>
      </c>
      <c r="C100" s="7" t="str" cm="1">
        <f t="array" ref="C10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0" s="7" t="str">
        <f>IF($B100="ATS",
    IFERROR(_xlfn.XLOOKUP($E100,Apparatus_List_w_Hours!$A:$A,Apparatus_List_w_Hours!$B:$B),""),
    IF($B100="MTS",
       IFERROR(_xlfn.XLOOKUP($E100,Apparatus_List_w_Hours!$A:$A,Apparatus_List_w_Hours!$C:$C),""),
       ""
    )
)</f>
        <v/>
      </c>
    </row>
    <row r="101" spans="1:8">
      <c r="A101" s="7" t="str">
        <f>IF(C101="","",IFERROR(INDEX(Project_Form!$E$4:$E$43,N($L$1)),""))</f>
        <v/>
      </c>
      <c r="B101" s="7" t="str">
        <f>IF(C101="","",IFERROR(INDEX(All_Lists!$F$2:$F$3,N($L$2)),""))</f>
        <v/>
      </c>
      <c r="C101" s="7" t="str" cm="1">
        <f t="array" ref="C10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1" s="7" t="str">
        <f>IF($B101="ATS",
    IFERROR(_xlfn.XLOOKUP($E101,Apparatus_List_w_Hours!$A:$A,Apparatus_List_w_Hours!$B:$B),""),
    IF($B101="MTS",
       IFERROR(_xlfn.XLOOKUP($E101,Apparatus_List_w_Hours!$A:$A,Apparatus_List_w_Hours!$C:$C),""),
       ""
    )
)</f>
        <v/>
      </c>
    </row>
    <row r="102" spans="1:8">
      <c r="A102" s="7" t="str">
        <f>IF(C102="","",IFERROR(INDEX(Project_Form!$E$4:$E$43,N($L$1)),""))</f>
        <v/>
      </c>
      <c r="B102" s="7" t="str">
        <f>IF(C102="","",IFERROR(INDEX(All_Lists!$F$2:$F$3,N($L$2)),""))</f>
        <v/>
      </c>
      <c r="C102" s="7" t="str" cm="1">
        <f t="array" ref="C10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2" s="7" t="str">
        <f>IF($B102="ATS",
    IFERROR(_xlfn.XLOOKUP($E102,Apparatus_List_w_Hours!$A:$A,Apparatus_List_w_Hours!$B:$B),""),
    IF($B102="MTS",
       IFERROR(_xlfn.XLOOKUP($E102,Apparatus_List_w_Hours!$A:$A,Apparatus_List_w_Hours!$C:$C),""),
       ""
    )
)</f>
        <v/>
      </c>
    </row>
    <row r="103" spans="1:8">
      <c r="A103" s="7" t="str">
        <f>IF(C103="","",IFERROR(INDEX(Project_Form!$E$4:$E$43,N($L$1)),""))</f>
        <v/>
      </c>
      <c r="B103" s="7" t="str">
        <f>IF(C103="","",IFERROR(INDEX(All_Lists!$F$2:$F$3,N($L$2)),""))</f>
        <v/>
      </c>
      <c r="C103" s="7" t="str" cm="1">
        <f t="array" ref="C10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3" s="7" t="str">
        <f>IF($B103="ATS",
    IFERROR(_xlfn.XLOOKUP($E103,Apparatus_List_w_Hours!$A:$A,Apparatus_List_w_Hours!$B:$B),""),
    IF($B103="MTS",
       IFERROR(_xlfn.XLOOKUP($E103,Apparatus_List_w_Hours!$A:$A,Apparatus_List_w_Hours!$C:$C),""),
       ""
    )
)</f>
        <v/>
      </c>
    </row>
    <row r="104" spans="1:8">
      <c r="A104" s="7" t="str">
        <f>IF(C104="","",IFERROR(INDEX(Project_Form!$E$4:$E$43,N($L$1)),""))</f>
        <v/>
      </c>
      <c r="B104" s="7" t="str">
        <f>IF(C104="","",IFERROR(INDEX(All_Lists!$F$2:$F$3,N($L$2)),""))</f>
        <v/>
      </c>
      <c r="C104" s="7" t="str" cm="1">
        <f t="array" ref="C10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4" s="7" t="str">
        <f>IF($B104="ATS",
    IFERROR(_xlfn.XLOOKUP($E104,Apparatus_List_w_Hours!$A:$A,Apparatus_List_w_Hours!$B:$B),""),
    IF($B104="MTS",
       IFERROR(_xlfn.XLOOKUP($E104,Apparatus_List_w_Hours!$A:$A,Apparatus_List_w_Hours!$C:$C),""),
       ""
    )
)</f>
        <v/>
      </c>
    </row>
    <row r="105" spans="1:8">
      <c r="A105" s="7" t="str">
        <f>IF(C105="","",IFERROR(INDEX(Project_Form!$E$4:$E$43,N($L$1)),""))</f>
        <v/>
      </c>
      <c r="B105" s="7" t="str">
        <f>IF(C105="","",IFERROR(INDEX(All_Lists!$F$2:$F$3,N($L$2)),""))</f>
        <v/>
      </c>
      <c r="C105" s="7" t="str" cm="1">
        <f t="array" ref="C10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5" s="7" t="str">
        <f>IF($B105="ATS",
    IFERROR(_xlfn.XLOOKUP($E105,Apparatus_List_w_Hours!$A:$A,Apparatus_List_w_Hours!$B:$B),""),
    IF($B105="MTS",
       IFERROR(_xlfn.XLOOKUP($E105,Apparatus_List_w_Hours!$A:$A,Apparatus_List_w_Hours!$C:$C),""),
       ""
    )
)</f>
        <v/>
      </c>
    </row>
    <row r="106" spans="1:8">
      <c r="A106" s="7" t="str">
        <f>IF(C106="","",IFERROR(INDEX(Project_Form!$E$4:$E$43,N($L$1)),""))</f>
        <v/>
      </c>
      <c r="B106" s="7" t="str">
        <f>IF(C106="","",IFERROR(INDEX(All_Lists!$F$2:$F$3,N($L$2)),""))</f>
        <v/>
      </c>
      <c r="C106" s="7" t="str" cm="1">
        <f t="array" ref="C10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6" s="7" t="str">
        <f>IF($B106="ATS",
    IFERROR(_xlfn.XLOOKUP($E106,Apparatus_List_w_Hours!$A:$A,Apparatus_List_w_Hours!$B:$B),""),
    IF($B106="MTS",
       IFERROR(_xlfn.XLOOKUP($E106,Apparatus_List_w_Hours!$A:$A,Apparatus_List_w_Hours!$C:$C),""),
       ""
    )
)</f>
        <v/>
      </c>
    </row>
    <row r="107" spans="1:8">
      <c r="A107" s="7" t="str">
        <f>IF(C107="","",IFERROR(INDEX(Project_Form!$E$4:$E$43,N($L$1)),""))</f>
        <v/>
      </c>
      <c r="B107" s="7" t="str">
        <f>IF(C107="","",IFERROR(INDEX(All_Lists!$F$2:$F$3,N($L$2)),""))</f>
        <v/>
      </c>
      <c r="C107" s="7" t="str" cm="1">
        <f t="array" ref="C10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7" s="7" t="str">
        <f>IF($B107="ATS",
    IFERROR(_xlfn.XLOOKUP($E107,Apparatus_List_w_Hours!$A:$A,Apparatus_List_w_Hours!$B:$B),""),
    IF($B107="MTS",
       IFERROR(_xlfn.XLOOKUP($E107,Apparatus_List_w_Hours!$A:$A,Apparatus_List_w_Hours!$C:$C),""),
       ""
    )
)</f>
        <v/>
      </c>
    </row>
    <row r="108" spans="1:8">
      <c r="A108" s="7" t="str">
        <f>IF(C108="","",IFERROR(INDEX(Project_Form!$E$4:$E$43,N($L$1)),""))</f>
        <v/>
      </c>
      <c r="B108" s="7" t="str">
        <f>IF(C108="","",IFERROR(INDEX(All_Lists!$F$2:$F$3,N($L$2)),""))</f>
        <v/>
      </c>
      <c r="C108" s="7" t="str" cm="1">
        <f t="array" ref="C10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8" s="7" t="str">
        <f>IF($B108="ATS",
    IFERROR(_xlfn.XLOOKUP($E108,Apparatus_List_w_Hours!$A:$A,Apparatus_List_w_Hours!$B:$B),""),
    IF($B108="MTS",
       IFERROR(_xlfn.XLOOKUP($E108,Apparatus_List_w_Hours!$A:$A,Apparatus_List_w_Hours!$C:$C),""),
       ""
    )
)</f>
        <v/>
      </c>
    </row>
    <row r="109" spans="1:8">
      <c r="A109" s="7" t="str">
        <f>IF(C109="","",IFERROR(INDEX(Project_Form!$E$4:$E$43,N($L$1)),""))</f>
        <v/>
      </c>
      <c r="B109" s="7" t="str">
        <f>IF(C109="","",IFERROR(INDEX(All_Lists!$F$2:$F$3,N($L$2)),""))</f>
        <v/>
      </c>
      <c r="C109" s="7" t="str" cm="1">
        <f t="array" ref="C10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9" s="7" t="str">
        <f>IF($B109="ATS",
    IFERROR(_xlfn.XLOOKUP($E109,Apparatus_List_w_Hours!$A:$A,Apparatus_List_w_Hours!$B:$B),""),
    IF($B109="MTS",
       IFERROR(_xlfn.XLOOKUP($E109,Apparatus_List_w_Hours!$A:$A,Apparatus_List_w_Hours!$C:$C),""),
       ""
    )
)</f>
        <v/>
      </c>
    </row>
    <row r="110" spans="1:8">
      <c r="A110" s="7" t="str">
        <f>IF(C110="","",IFERROR(INDEX(Project_Form!$E$4:$E$43,N($L$1)),""))</f>
        <v/>
      </c>
      <c r="B110" s="7" t="str">
        <f>IF(C110="","",IFERROR(INDEX(All_Lists!$F$2:$F$3,N($L$2)),""))</f>
        <v/>
      </c>
      <c r="C110" s="7" t="str" cm="1">
        <f t="array" ref="C11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0" s="7" t="str">
        <f>IF($B110="ATS",
    IFERROR(_xlfn.XLOOKUP($E110,Apparatus_List_w_Hours!$A:$A,Apparatus_List_w_Hours!$B:$B),""),
    IF($B110="MTS",
       IFERROR(_xlfn.XLOOKUP($E110,Apparatus_List_w_Hours!$A:$A,Apparatus_List_w_Hours!$C:$C),""),
       ""
    )
)</f>
        <v/>
      </c>
    </row>
    <row r="111" spans="1:8">
      <c r="A111" s="7" t="str">
        <f>IF(C111="","",IFERROR(INDEX(Project_Form!$E$4:$E$43,N($L$1)),""))</f>
        <v/>
      </c>
      <c r="B111" s="7" t="str">
        <f>IF(C111="","",IFERROR(INDEX(All_Lists!$F$2:$F$3,N($L$2)),""))</f>
        <v/>
      </c>
      <c r="C111" s="7" t="str" cm="1">
        <f t="array" ref="C11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1" s="7" t="str">
        <f>IF($B111="ATS",
    IFERROR(_xlfn.XLOOKUP($E111,Apparatus_List_w_Hours!$A:$A,Apparatus_List_w_Hours!$B:$B),""),
    IF($B111="MTS",
       IFERROR(_xlfn.XLOOKUP($E111,Apparatus_List_w_Hours!$A:$A,Apparatus_List_w_Hours!$C:$C),""),
       ""
    )
)</f>
        <v/>
      </c>
    </row>
    <row r="112" spans="1:8">
      <c r="A112" s="7" t="str">
        <f>IF(C112="","",IFERROR(INDEX(Project_Form!$E$4:$E$43,N($L$1)),""))</f>
        <v/>
      </c>
      <c r="B112" s="7" t="str">
        <f>IF(C112="","",IFERROR(INDEX(All_Lists!$F$2:$F$3,N($L$2)),""))</f>
        <v/>
      </c>
      <c r="C112" s="7" t="str" cm="1">
        <f t="array" ref="C11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2" s="7" t="str">
        <f>IF($B112="ATS",
    IFERROR(_xlfn.XLOOKUP($E112,Apparatus_List_w_Hours!$A:$A,Apparatus_List_w_Hours!$B:$B),""),
    IF($B112="MTS",
       IFERROR(_xlfn.XLOOKUP($E112,Apparatus_List_w_Hours!$A:$A,Apparatus_List_w_Hours!$C:$C),""),
       ""
    )
)</f>
        <v/>
      </c>
    </row>
    <row r="113" spans="1:8">
      <c r="A113" s="7" t="str">
        <f>IF(C113="","",IFERROR(INDEX(Project_Form!$E$4:$E$43,N($L$1)),""))</f>
        <v/>
      </c>
      <c r="B113" s="7" t="str">
        <f>IF(C113="","",IFERROR(INDEX(All_Lists!$F$2:$F$3,N($L$2)),""))</f>
        <v/>
      </c>
      <c r="C113" s="7" t="str" cm="1">
        <f t="array" ref="C11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3" s="7" t="str">
        <f>IF($B113="ATS",
    IFERROR(_xlfn.XLOOKUP($E113,Apparatus_List_w_Hours!$A:$A,Apparatus_List_w_Hours!$B:$B),""),
    IF($B113="MTS",
       IFERROR(_xlfn.XLOOKUP($E113,Apparatus_List_w_Hours!$A:$A,Apparatus_List_w_Hours!$C:$C),""),
       ""
    )
)</f>
        <v/>
      </c>
    </row>
    <row r="114" spans="1:8">
      <c r="A114" s="7" t="str">
        <f>IF(C114="","",IFERROR(INDEX(Project_Form!$E$4:$E$43,N($L$1)),""))</f>
        <v/>
      </c>
      <c r="B114" s="7" t="str">
        <f>IF(C114="","",IFERROR(INDEX(All_Lists!$F$2:$F$3,N($L$2)),""))</f>
        <v/>
      </c>
      <c r="C114" s="7" t="str" cm="1">
        <f t="array" ref="C11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4" s="7" t="str">
        <f>IF($B114="ATS",
    IFERROR(_xlfn.XLOOKUP($E114,Apparatus_List_w_Hours!$A:$A,Apparatus_List_w_Hours!$B:$B),""),
    IF($B114="MTS",
       IFERROR(_xlfn.XLOOKUP($E114,Apparatus_List_w_Hours!$A:$A,Apparatus_List_w_Hours!$C:$C),""),
       ""
    )
)</f>
        <v/>
      </c>
    </row>
    <row r="115" spans="1:8">
      <c r="A115" s="7" t="str">
        <f>IF(C115="","",IFERROR(INDEX(Project_Form!$E$4:$E$43,N($L$1)),""))</f>
        <v/>
      </c>
      <c r="B115" s="7" t="str">
        <f>IF(C115="","",IFERROR(INDEX(All_Lists!$F$2:$F$3,N($L$2)),""))</f>
        <v/>
      </c>
      <c r="C115" s="7" t="str" cm="1">
        <f t="array" ref="C11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5" s="7" t="str">
        <f>IF($B115="ATS",
    IFERROR(_xlfn.XLOOKUP($E115,Apparatus_List_w_Hours!$A:$A,Apparatus_List_w_Hours!$B:$B),""),
    IF($B115="MTS",
       IFERROR(_xlfn.XLOOKUP($E115,Apparatus_List_w_Hours!$A:$A,Apparatus_List_w_Hours!$C:$C),""),
       ""
    )
)</f>
        <v/>
      </c>
    </row>
    <row r="116" spans="1:8">
      <c r="A116" s="7" t="str">
        <f>IF(C116="","",IFERROR(INDEX(Project_Form!$E$4:$E$43,N($L$1)),""))</f>
        <v/>
      </c>
      <c r="B116" s="7" t="str">
        <f>IF(C116="","",IFERROR(INDEX(All_Lists!$F$2:$F$3,N($L$2)),""))</f>
        <v/>
      </c>
      <c r="C116" s="7" t="str" cm="1">
        <f t="array" ref="C11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6" s="7" t="str">
        <f>IF($B116="ATS",
    IFERROR(_xlfn.XLOOKUP($E116,Apparatus_List_w_Hours!$A:$A,Apparatus_List_w_Hours!$B:$B),""),
    IF($B116="MTS",
       IFERROR(_xlfn.XLOOKUP($E116,Apparatus_List_w_Hours!$A:$A,Apparatus_List_w_Hours!$C:$C),""),
       ""
    )
)</f>
        <v/>
      </c>
    </row>
    <row r="117" spans="1:8">
      <c r="A117" s="7" t="str">
        <f>IF(C117="","",IFERROR(INDEX(Project_Form!$E$4:$E$43,N($L$1)),""))</f>
        <v/>
      </c>
      <c r="B117" s="7" t="str">
        <f>IF(C117="","",IFERROR(INDEX(All_Lists!$F$2:$F$3,N($L$2)),""))</f>
        <v/>
      </c>
      <c r="C117" s="7" t="str" cm="1">
        <f t="array" ref="C11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7" s="7" t="str">
        <f>IF($B117="ATS",
    IFERROR(_xlfn.XLOOKUP($E117,Apparatus_List_w_Hours!$A:$A,Apparatus_List_w_Hours!$B:$B),""),
    IF($B117="MTS",
       IFERROR(_xlfn.XLOOKUP($E117,Apparatus_List_w_Hours!$A:$A,Apparatus_List_w_Hours!$C:$C),""),
       ""
    )
)</f>
        <v/>
      </c>
    </row>
    <row r="118" spans="1:8">
      <c r="A118" s="7" t="str">
        <f>IF(C118="","",IFERROR(INDEX(Project_Form!$E$4:$E$43,N($L$1)),""))</f>
        <v/>
      </c>
      <c r="B118" s="7" t="str">
        <f>IF(C118="","",IFERROR(INDEX(All_Lists!$F$2:$F$3,N($L$2)),""))</f>
        <v/>
      </c>
      <c r="C118" s="7" t="str" cm="1">
        <f t="array" ref="C11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8" s="7" t="str">
        <f>IF($B118="ATS",
    IFERROR(_xlfn.XLOOKUP($E118,Apparatus_List_w_Hours!$A:$A,Apparatus_List_w_Hours!$B:$B),""),
    IF($B118="MTS",
       IFERROR(_xlfn.XLOOKUP($E118,Apparatus_List_w_Hours!$A:$A,Apparatus_List_w_Hours!$C:$C),""),
       ""
    )
)</f>
        <v/>
      </c>
    </row>
    <row r="119" spans="1:8">
      <c r="A119" s="7" t="str">
        <f>IF(C119="","",IFERROR(INDEX(Project_Form!$E$4:$E$43,N($L$1)),""))</f>
        <v/>
      </c>
      <c r="B119" s="7" t="str">
        <f>IF(C119="","",IFERROR(INDEX(All_Lists!$F$2:$F$3,N($L$2)),""))</f>
        <v/>
      </c>
      <c r="C119" s="7" t="str" cm="1">
        <f t="array" ref="C11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9" s="7" t="str">
        <f>IF($B119="ATS",
    IFERROR(_xlfn.XLOOKUP($E119,Apparatus_List_w_Hours!$A:$A,Apparatus_List_w_Hours!$B:$B),""),
    IF($B119="MTS",
       IFERROR(_xlfn.XLOOKUP($E119,Apparatus_List_w_Hours!$A:$A,Apparatus_List_w_Hours!$C:$C),""),
       ""
    )
)</f>
        <v/>
      </c>
    </row>
    <row r="120" spans="1:8">
      <c r="A120" s="7" t="str">
        <f>IF(C120="","",IFERROR(INDEX(Project_Form!$E$4:$E$43,N($L$1)),""))</f>
        <v/>
      </c>
      <c r="B120" s="7" t="str">
        <f>IF(C120="","",IFERROR(INDEX(All_Lists!$F$2:$F$3,N($L$2)),""))</f>
        <v/>
      </c>
      <c r="C120" s="7" t="str" cm="1">
        <f t="array" ref="C12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0" s="7" t="str">
        <f>IF($B120="ATS",
    IFERROR(_xlfn.XLOOKUP($E120,Apparatus_List_w_Hours!$A:$A,Apparatus_List_w_Hours!$B:$B),""),
    IF($B120="MTS",
       IFERROR(_xlfn.XLOOKUP($E120,Apparatus_List_w_Hours!$A:$A,Apparatus_List_w_Hours!$C:$C),""),
       ""
    )
)</f>
        <v/>
      </c>
    </row>
    <row r="121" spans="1:8">
      <c r="A121" s="7" t="str">
        <f>IF(C121="","",IFERROR(INDEX(Project_Form!$E$4:$E$43,N($L$1)),""))</f>
        <v/>
      </c>
      <c r="B121" s="7" t="str">
        <f>IF(C121="","",IFERROR(INDEX(All_Lists!$F$2:$F$3,N($L$2)),""))</f>
        <v/>
      </c>
      <c r="C121" s="7" t="str" cm="1">
        <f t="array" ref="C12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1" s="7" t="str">
        <f>IF($B121="ATS",
    IFERROR(_xlfn.XLOOKUP($E121,Apparatus_List_w_Hours!$A:$A,Apparatus_List_w_Hours!$B:$B),""),
    IF($B121="MTS",
       IFERROR(_xlfn.XLOOKUP($E121,Apparatus_List_w_Hours!$A:$A,Apparatus_List_w_Hours!$C:$C),""),
       ""
    )
)</f>
        <v/>
      </c>
    </row>
    <row r="122" spans="1:8">
      <c r="A122" s="7" t="str">
        <f>IF(C122="","",IFERROR(INDEX(Project_Form!$E$4:$E$43,N($L$1)),""))</f>
        <v/>
      </c>
      <c r="B122" s="7" t="str">
        <f>IF(C122="","",IFERROR(INDEX(All_Lists!$F$2:$F$3,N($L$2)),""))</f>
        <v/>
      </c>
      <c r="C122" s="7" t="str" cm="1">
        <f t="array" ref="C12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2" s="7" t="str">
        <f>IF($B122="ATS",
    IFERROR(_xlfn.XLOOKUP($E122,Apparatus_List_w_Hours!$A:$A,Apparatus_List_w_Hours!$B:$B),""),
    IF($B122="MTS",
       IFERROR(_xlfn.XLOOKUP($E122,Apparatus_List_w_Hours!$A:$A,Apparatus_List_w_Hours!$C:$C),""),
       ""
    )
)</f>
        <v/>
      </c>
    </row>
    <row r="123" spans="1:8">
      <c r="A123" s="7" t="str">
        <f>IF(C123="","",IFERROR(INDEX(Project_Form!$E$4:$E$43,N($L$1)),""))</f>
        <v/>
      </c>
      <c r="B123" s="7" t="str">
        <f>IF(C123="","",IFERROR(INDEX(All_Lists!$F$2:$F$3,N($L$2)),""))</f>
        <v/>
      </c>
      <c r="C123" s="7" t="str" cm="1">
        <f t="array" ref="C12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3" s="7" t="str">
        <f>IF($B123="ATS",
    IFERROR(_xlfn.XLOOKUP($E123,Apparatus_List_w_Hours!$A:$A,Apparatus_List_w_Hours!$B:$B),""),
    IF($B123="MTS",
       IFERROR(_xlfn.XLOOKUP($E123,Apparatus_List_w_Hours!$A:$A,Apparatus_List_w_Hours!$C:$C),""),
       ""
    )
)</f>
        <v/>
      </c>
    </row>
    <row r="124" spans="1:8">
      <c r="A124" s="7" t="str">
        <f>IF(C124="","",IFERROR(INDEX(Project_Form!$E$4:$E$43,N($L$1)),""))</f>
        <v/>
      </c>
      <c r="B124" s="7" t="str">
        <f>IF(C124="","",IFERROR(INDEX(All_Lists!$F$2:$F$3,N($L$2)),""))</f>
        <v/>
      </c>
      <c r="C124" s="7" t="str" cm="1">
        <f t="array" ref="C12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4" s="7" t="str">
        <f>IF($B124="ATS",
    IFERROR(_xlfn.XLOOKUP($E124,Apparatus_List_w_Hours!$A:$A,Apparatus_List_w_Hours!$B:$B),""),
    IF($B124="MTS",
       IFERROR(_xlfn.XLOOKUP($E124,Apparatus_List_w_Hours!$A:$A,Apparatus_List_w_Hours!$C:$C),""),
       ""
    )
)</f>
        <v/>
      </c>
    </row>
    <row r="125" spans="1:8">
      <c r="A125" s="7" t="str">
        <f>IF(C125="","",IFERROR(INDEX(Project_Form!$E$4:$E$43,N($L$1)),""))</f>
        <v/>
      </c>
      <c r="B125" s="7" t="str">
        <f>IF(C125="","",IFERROR(INDEX(All_Lists!$F$2:$F$3,N($L$2)),""))</f>
        <v/>
      </c>
      <c r="C125" s="7" t="str" cm="1">
        <f t="array" ref="C12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5" s="7" t="str">
        <f>IF($B125="ATS",
    IFERROR(_xlfn.XLOOKUP($E125,Apparatus_List_w_Hours!$A:$A,Apparatus_List_w_Hours!$B:$B),""),
    IF($B125="MTS",
       IFERROR(_xlfn.XLOOKUP($E125,Apparatus_List_w_Hours!$A:$A,Apparatus_List_w_Hours!$C:$C),""),
       ""
    )
)</f>
        <v/>
      </c>
    </row>
    <row r="126" spans="1:8">
      <c r="A126" s="7" t="str">
        <f>IF(C126="","",IFERROR(INDEX(Project_Form!$E$4:$E$43,N($L$1)),""))</f>
        <v/>
      </c>
      <c r="B126" s="7" t="str">
        <f>IF(C126="","",IFERROR(INDEX(All_Lists!$F$2:$F$3,N($L$2)),""))</f>
        <v/>
      </c>
      <c r="C126" s="7" t="str" cm="1">
        <f t="array" ref="C12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6" s="7" t="str">
        <f>IF($B126="ATS",
    IFERROR(_xlfn.XLOOKUP($E126,Apparatus_List_w_Hours!$A:$A,Apparatus_List_w_Hours!$B:$B),""),
    IF($B126="MTS",
       IFERROR(_xlfn.XLOOKUP($E126,Apparatus_List_w_Hours!$A:$A,Apparatus_List_w_Hours!$C:$C),""),
       ""
    )
)</f>
        <v/>
      </c>
    </row>
    <row r="127" spans="1:8">
      <c r="A127" s="7" t="str">
        <f>IF(C127="","",IFERROR(INDEX(Project_Form!$E$4:$E$43,N($L$1)),""))</f>
        <v/>
      </c>
      <c r="B127" s="7" t="str">
        <f>IF(C127="","",IFERROR(INDEX(All_Lists!$F$2:$F$3,N($L$2)),""))</f>
        <v/>
      </c>
      <c r="C127" s="7" t="str" cm="1">
        <f t="array" ref="C12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7" s="7" t="str">
        <f>IF($B127="ATS",
    IFERROR(_xlfn.XLOOKUP($E127,Apparatus_List_w_Hours!$A:$A,Apparatus_List_w_Hours!$B:$B),""),
    IF($B127="MTS",
       IFERROR(_xlfn.XLOOKUP($E127,Apparatus_List_w_Hours!$A:$A,Apparatus_List_w_Hours!$C:$C),""),
       ""
    )
)</f>
        <v/>
      </c>
    </row>
    <row r="128" spans="1:8">
      <c r="A128" s="7" t="str">
        <f>IF(C128="","",IFERROR(INDEX(Project_Form!$E$4:$E$43,N($L$1)),""))</f>
        <v/>
      </c>
      <c r="B128" s="7" t="str">
        <f>IF(C128="","",IFERROR(INDEX(All_Lists!$F$2:$F$3,N($L$2)),""))</f>
        <v/>
      </c>
      <c r="C128" s="7" t="str" cm="1">
        <f t="array" ref="C12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8" s="7" t="str">
        <f>IF($B128="ATS",
    IFERROR(_xlfn.XLOOKUP($E128,Apparatus_List_w_Hours!$A:$A,Apparatus_List_w_Hours!$B:$B),""),
    IF($B128="MTS",
       IFERROR(_xlfn.XLOOKUP($E128,Apparatus_List_w_Hours!$A:$A,Apparatus_List_w_Hours!$C:$C),""),
       ""
    )
)</f>
        <v/>
      </c>
    </row>
    <row r="129" spans="1:8">
      <c r="A129" s="7" t="str">
        <f>IF(C129="","",IFERROR(INDEX(Project_Form!$E$4:$E$43,N($L$1)),""))</f>
        <v/>
      </c>
      <c r="B129" s="7" t="str">
        <f>IF(C129="","",IFERROR(INDEX(All_Lists!$F$2:$F$3,N($L$2)),""))</f>
        <v/>
      </c>
      <c r="C129" s="7" t="str" cm="1">
        <f t="array" ref="C12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9" s="7" t="str">
        <f>IF($B129="ATS",
    IFERROR(_xlfn.XLOOKUP($E129,Apparatus_List_w_Hours!$A:$A,Apparatus_List_w_Hours!$B:$B),""),
    IF($B129="MTS",
       IFERROR(_xlfn.XLOOKUP($E129,Apparatus_List_w_Hours!$A:$A,Apparatus_List_w_Hours!$C:$C),""),
       ""
    )
)</f>
        <v/>
      </c>
    </row>
    <row r="130" spans="1:8">
      <c r="A130" s="7" t="str">
        <f>IF(C130="","",IFERROR(INDEX(Project_Form!$E$4:$E$43,N($L$1)),""))</f>
        <v/>
      </c>
      <c r="B130" s="7" t="str">
        <f>IF(C130="","",IFERROR(INDEX(All_Lists!$F$2:$F$3,N($L$2)),""))</f>
        <v/>
      </c>
      <c r="C130" s="7" t="str" cm="1">
        <f t="array" ref="C13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0" s="7" t="str">
        <f>IF($B130="ATS",
    IFERROR(_xlfn.XLOOKUP($E130,Apparatus_List_w_Hours!$A:$A,Apparatus_List_w_Hours!$B:$B),""),
    IF($B130="MTS",
       IFERROR(_xlfn.XLOOKUP($E130,Apparatus_List_w_Hours!$A:$A,Apparatus_List_w_Hours!$C:$C),""),
       ""
    )
)</f>
        <v/>
      </c>
    </row>
    <row r="131" spans="1:8">
      <c r="A131" s="7" t="str">
        <f>IF(C131="","",IFERROR(INDEX(Project_Form!$E$4:$E$43,N($L$1)),""))</f>
        <v/>
      </c>
      <c r="B131" s="7" t="str">
        <f>IF(C131="","",IFERROR(INDEX(All_Lists!$F$2:$F$3,N($L$2)),""))</f>
        <v/>
      </c>
      <c r="C131" s="7" t="str" cm="1">
        <f t="array" ref="C13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1" s="7" t="str">
        <f>IF($B131="ATS",
    IFERROR(_xlfn.XLOOKUP($E131,Apparatus_List_w_Hours!$A:$A,Apparatus_List_w_Hours!$B:$B),""),
    IF($B131="MTS",
       IFERROR(_xlfn.XLOOKUP($E131,Apparatus_List_w_Hours!$A:$A,Apparatus_List_w_Hours!$C:$C),""),
       ""
    )
)</f>
        <v/>
      </c>
    </row>
    <row r="132" spans="1:8">
      <c r="A132" s="7" t="str">
        <f>IF(C132="","",IFERROR(INDEX(Project_Form!$E$4:$E$43,N($L$1)),""))</f>
        <v/>
      </c>
      <c r="B132" s="7" t="str">
        <f>IF(C132="","",IFERROR(INDEX(All_Lists!$F$2:$F$3,N($L$2)),""))</f>
        <v/>
      </c>
      <c r="C132" s="7" t="str" cm="1">
        <f t="array" ref="C13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2" s="7" t="str">
        <f>IF($B132="ATS",
    IFERROR(_xlfn.XLOOKUP($E132,Apparatus_List_w_Hours!$A:$A,Apparatus_List_w_Hours!$B:$B),""),
    IF($B132="MTS",
       IFERROR(_xlfn.XLOOKUP($E132,Apparatus_List_w_Hours!$A:$A,Apparatus_List_w_Hours!$C:$C),""),
       ""
    )
)</f>
        <v/>
      </c>
    </row>
    <row r="133" spans="1:8">
      <c r="A133" s="7" t="str">
        <f>IF(C133="","",IFERROR(INDEX(Project_Form!$E$4:$E$43,N($L$1)),""))</f>
        <v/>
      </c>
      <c r="B133" s="7" t="str">
        <f>IF(C133="","",IFERROR(INDEX(All_Lists!$F$2:$F$3,N($L$2)),""))</f>
        <v/>
      </c>
      <c r="C133" s="7" t="str" cm="1">
        <f t="array" ref="C13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3" s="7" t="str">
        <f>IF($B133="ATS",
    IFERROR(_xlfn.XLOOKUP($E133,Apparatus_List_w_Hours!$A:$A,Apparatus_List_w_Hours!$B:$B),""),
    IF($B133="MTS",
       IFERROR(_xlfn.XLOOKUP($E133,Apparatus_List_w_Hours!$A:$A,Apparatus_List_w_Hours!$C:$C),""),
       ""
    )
)</f>
        <v/>
      </c>
    </row>
    <row r="134" spans="1:8">
      <c r="A134" s="7" t="str">
        <f>IF(C134="","",IFERROR(INDEX(Project_Form!$E$4:$E$43,N($L$1)),""))</f>
        <v/>
      </c>
      <c r="B134" s="7" t="str">
        <f>IF(C134="","",IFERROR(INDEX(All_Lists!$F$2:$F$3,N($L$2)),""))</f>
        <v/>
      </c>
      <c r="C134" s="7" t="str" cm="1">
        <f t="array" ref="C13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4" s="7" t="str">
        <f>IF($B134="ATS",
    IFERROR(_xlfn.XLOOKUP($E134,Apparatus_List_w_Hours!$A:$A,Apparatus_List_w_Hours!$B:$B),""),
    IF($B134="MTS",
       IFERROR(_xlfn.XLOOKUP($E134,Apparatus_List_w_Hours!$A:$A,Apparatus_List_w_Hours!$C:$C),""),
       ""
    )
)</f>
        <v/>
      </c>
    </row>
    <row r="135" spans="1:8">
      <c r="A135" s="7" t="str">
        <f>IF(C135="","",IFERROR(INDEX(Project_Form!$E$4:$E$43,N($L$1)),""))</f>
        <v/>
      </c>
      <c r="B135" s="7" t="str">
        <f>IF(C135="","",IFERROR(INDEX(All_Lists!$F$2:$F$3,N($L$2)),""))</f>
        <v/>
      </c>
      <c r="C135" s="7" t="str" cm="1">
        <f t="array" ref="C13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5" s="7" t="str">
        <f>IF($B135="ATS",
    IFERROR(_xlfn.XLOOKUP($E135,Apparatus_List_w_Hours!$A:$A,Apparatus_List_w_Hours!$B:$B),""),
    IF($B135="MTS",
       IFERROR(_xlfn.XLOOKUP($E135,Apparatus_List_w_Hours!$A:$A,Apparatus_List_w_Hours!$C:$C),""),
       ""
    )
)</f>
        <v/>
      </c>
    </row>
    <row r="136" spans="1:8">
      <c r="A136" s="7" t="str">
        <f>IF(C136="","",IFERROR(INDEX(Project_Form!$E$4:$E$43,N($L$1)),""))</f>
        <v/>
      </c>
      <c r="B136" s="7" t="str">
        <f>IF(C136="","",IFERROR(INDEX(All_Lists!$F$2:$F$3,N($L$2)),""))</f>
        <v/>
      </c>
      <c r="C136" s="7" t="str" cm="1">
        <f t="array" ref="C13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6" s="7" t="str">
        <f>IF($B136="ATS",
    IFERROR(_xlfn.XLOOKUP($E136,Apparatus_List_w_Hours!$A:$A,Apparatus_List_w_Hours!$B:$B),""),
    IF($B136="MTS",
       IFERROR(_xlfn.XLOOKUP($E136,Apparatus_List_w_Hours!$A:$A,Apparatus_List_w_Hours!$C:$C),""),
       ""
    )
)</f>
        <v/>
      </c>
    </row>
    <row r="137" spans="1:8">
      <c r="A137" s="7" t="str">
        <f>IF(C137="","",IFERROR(INDEX(Project_Form!$E$4:$E$43,N($L$1)),""))</f>
        <v/>
      </c>
      <c r="B137" s="7" t="str">
        <f>IF(C137="","",IFERROR(INDEX(All_Lists!$F$2:$F$3,N($L$2)),""))</f>
        <v/>
      </c>
      <c r="C137" s="7" t="str" cm="1">
        <f t="array" ref="C13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7" s="7" t="str">
        <f>IF($B137="ATS",
    IFERROR(_xlfn.XLOOKUP($E137,Apparatus_List_w_Hours!$A:$A,Apparatus_List_w_Hours!$B:$B),""),
    IF($B137="MTS",
       IFERROR(_xlfn.XLOOKUP($E137,Apparatus_List_w_Hours!$A:$A,Apparatus_List_w_Hours!$C:$C),""),
       ""
    )
)</f>
        <v/>
      </c>
    </row>
    <row r="138" spans="1:8">
      <c r="A138" s="7" t="str">
        <f>IF(C138="","",IFERROR(INDEX(Project_Form!$E$4:$E$43,N($L$1)),""))</f>
        <v/>
      </c>
      <c r="B138" s="7" t="str">
        <f>IF(C138="","",IFERROR(INDEX(All_Lists!$F$2:$F$3,N($L$2)),""))</f>
        <v/>
      </c>
      <c r="C138" s="7" t="str" cm="1">
        <f t="array" ref="C13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8" s="7" t="str">
        <f>IF($B138="ATS",
    IFERROR(_xlfn.XLOOKUP($E138,Apparatus_List_w_Hours!$A:$A,Apparatus_List_w_Hours!$B:$B),""),
    IF($B138="MTS",
       IFERROR(_xlfn.XLOOKUP($E138,Apparatus_List_w_Hours!$A:$A,Apparatus_List_w_Hours!$C:$C),""),
       ""
    )
)</f>
        <v/>
      </c>
    </row>
    <row r="139" spans="1:8">
      <c r="A139" s="7" t="str">
        <f>IF(C139="","",IFERROR(INDEX(Project_Form!$E$4:$E$43,N($L$1)),""))</f>
        <v/>
      </c>
      <c r="B139" s="7" t="str">
        <f>IF(C139="","",IFERROR(INDEX(All_Lists!$F$2:$F$3,N($L$2)),""))</f>
        <v/>
      </c>
      <c r="C139" s="7" t="str" cm="1">
        <f t="array" ref="C13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9" s="7" t="str">
        <f>IF($B139="ATS",
    IFERROR(_xlfn.XLOOKUP($E139,Apparatus_List_w_Hours!$A:$A,Apparatus_List_w_Hours!$B:$B),""),
    IF($B139="MTS",
       IFERROR(_xlfn.XLOOKUP($E139,Apparatus_List_w_Hours!$A:$A,Apparatus_List_w_Hours!$C:$C),""),
       ""
    )
)</f>
        <v/>
      </c>
    </row>
    <row r="140" spans="1:8">
      <c r="A140" s="7" t="str">
        <f>IF(C140="","",IFERROR(INDEX(Project_Form!$E$4:$E$43,N($L$1)),""))</f>
        <v/>
      </c>
      <c r="B140" s="7" t="str">
        <f>IF(C140="","",IFERROR(INDEX(All_Lists!$F$2:$F$3,N($L$2)),""))</f>
        <v/>
      </c>
      <c r="C140" s="7" t="str" cm="1">
        <f t="array" ref="C14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0" s="7" t="str">
        <f>IF($B140="ATS",
    IFERROR(_xlfn.XLOOKUP($E140,Apparatus_List_w_Hours!$A:$A,Apparatus_List_w_Hours!$B:$B),""),
    IF($B140="MTS",
       IFERROR(_xlfn.XLOOKUP($E140,Apparatus_List_w_Hours!$A:$A,Apparatus_List_w_Hours!$C:$C),""),
       ""
    )
)</f>
        <v/>
      </c>
    </row>
    <row r="141" spans="1:8">
      <c r="A141" s="7" t="str">
        <f>IF(C141="","",IFERROR(INDEX(Project_Form!$E$4:$E$43,N($L$1)),""))</f>
        <v/>
      </c>
      <c r="B141" s="7" t="str">
        <f>IF(C141="","",IFERROR(INDEX(All_Lists!$F$2:$F$3,N($L$2)),""))</f>
        <v/>
      </c>
      <c r="C141" s="7" t="str" cm="1">
        <f t="array" ref="C14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1" s="7" t="str">
        <f>IF($B141="ATS",
    IFERROR(_xlfn.XLOOKUP($E141,Apparatus_List_w_Hours!$A:$A,Apparatus_List_w_Hours!$B:$B),""),
    IF($B141="MTS",
       IFERROR(_xlfn.XLOOKUP($E141,Apparatus_List_w_Hours!$A:$A,Apparatus_List_w_Hours!$C:$C),""),
       ""
    )
)</f>
        <v/>
      </c>
    </row>
    <row r="142" spans="1:8">
      <c r="A142" s="7" t="str">
        <f>IF(C142="","",IFERROR(INDEX(Project_Form!$E$4:$E$43,N($L$1)),""))</f>
        <v/>
      </c>
      <c r="B142" s="7" t="str">
        <f>IF(C142="","",IFERROR(INDEX(All_Lists!$F$2:$F$3,N($L$2)),""))</f>
        <v/>
      </c>
      <c r="C142" s="7" t="str" cm="1">
        <f t="array" ref="C14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2" s="7" t="str">
        <f>IF($B142="ATS",
    IFERROR(_xlfn.XLOOKUP($E142,Apparatus_List_w_Hours!$A:$A,Apparatus_List_w_Hours!$B:$B),""),
    IF($B142="MTS",
       IFERROR(_xlfn.XLOOKUP($E142,Apparatus_List_w_Hours!$A:$A,Apparatus_List_w_Hours!$C:$C),""),
       ""
    )
)</f>
        <v/>
      </c>
    </row>
    <row r="143" spans="1:8">
      <c r="A143" s="7" t="str">
        <f>IF(C143="","",IFERROR(INDEX(Project_Form!$E$4:$E$43,N($L$1)),""))</f>
        <v/>
      </c>
      <c r="B143" s="7" t="str">
        <f>IF(C143="","",IFERROR(INDEX(All_Lists!$F$2:$F$3,N($L$2)),""))</f>
        <v/>
      </c>
      <c r="C143" s="7" t="str" cm="1">
        <f t="array" ref="C14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3" s="7" t="str">
        <f>IF($B143="ATS",
    IFERROR(_xlfn.XLOOKUP($E143,Apparatus_List_w_Hours!$A:$A,Apparatus_List_w_Hours!$B:$B),""),
    IF($B143="MTS",
       IFERROR(_xlfn.XLOOKUP($E143,Apparatus_List_w_Hours!$A:$A,Apparatus_List_w_Hours!$C:$C),""),
       ""
    )
)</f>
        <v/>
      </c>
    </row>
    <row r="144" spans="1:8">
      <c r="A144" s="7" t="str">
        <f>IF(C144="","",IFERROR(INDEX(Project_Form!$E$4:$E$43,N($L$1)),""))</f>
        <v/>
      </c>
      <c r="B144" s="7" t="str">
        <f>IF(C144="","",IFERROR(INDEX(All_Lists!$F$2:$F$3,N($L$2)),""))</f>
        <v/>
      </c>
      <c r="C144" s="7" t="str" cm="1">
        <f t="array" ref="C14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4" s="7" t="str">
        <f>IF($B144="ATS",
    IFERROR(_xlfn.XLOOKUP($E144,Apparatus_List_w_Hours!$A:$A,Apparatus_List_w_Hours!$B:$B),""),
    IF($B144="MTS",
       IFERROR(_xlfn.XLOOKUP($E144,Apparatus_List_w_Hours!$A:$A,Apparatus_List_w_Hours!$C:$C),""),
       ""
    )
)</f>
        <v/>
      </c>
    </row>
    <row r="145" spans="1:8">
      <c r="A145" s="7" t="str">
        <f>IF(C145="","",IFERROR(INDEX(Project_Form!$E$4:$E$43,N($L$1)),""))</f>
        <v/>
      </c>
      <c r="B145" s="7" t="str">
        <f>IF(C145="","",IFERROR(INDEX(All_Lists!$F$2:$F$3,N($L$2)),""))</f>
        <v/>
      </c>
      <c r="C145" s="7" t="str" cm="1">
        <f t="array" ref="C14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5" s="7" t="str">
        <f>IF($B145="ATS",
    IFERROR(_xlfn.XLOOKUP($E145,Apparatus_List_w_Hours!$A:$A,Apparatus_List_w_Hours!$B:$B),""),
    IF($B145="MTS",
       IFERROR(_xlfn.XLOOKUP($E145,Apparatus_List_w_Hours!$A:$A,Apparatus_List_w_Hours!$C:$C),""),
       ""
    )
)</f>
        <v/>
      </c>
    </row>
    <row r="146" spans="1:8">
      <c r="A146" s="7" t="str">
        <f>IF(C146="","",IFERROR(INDEX(Project_Form!$E$4:$E$43,N($L$1)),""))</f>
        <v/>
      </c>
      <c r="B146" s="7" t="str">
        <f>IF(C146="","",IFERROR(INDEX(All_Lists!$F$2:$F$3,N($L$2)),""))</f>
        <v/>
      </c>
      <c r="C146" s="7" t="str" cm="1">
        <f t="array" ref="C14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6" s="7" t="str">
        <f>IF($B146="ATS",
    IFERROR(_xlfn.XLOOKUP($E146,Apparatus_List_w_Hours!$A:$A,Apparatus_List_w_Hours!$B:$B),""),
    IF($B146="MTS",
       IFERROR(_xlfn.XLOOKUP($E146,Apparatus_List_w_Hours!$A:$A,Apparatus_List_w_Hours!$C:$C),""),
       ""
    )
)</f>
        <v/>
      </c>
    </row>
    <row r="147" spans="1:8">
      <c r="A147" s="7" t="str">
        <f>IF(C147="","",IFERROR(INDEX(Project_Form!$E$4:$E$43,N($L$1)),""))</f>
        <v/>
      </c>
      <c r="B147" s="7" t="str">
        <f>IF(C147="","",IFERROR(INDEX(All_Lists!$F$2:$F$3,N($L$2)),""))</f>
        <v/>
      </c>
      <c r="C147" s="7" t="str" cm="1">
        <f t="array" ref="C14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7" s="7" t="str">
        <f>IF($B147="ATS",
    IFERROR(_xlfn.XLOOKUP($E147,Apparatus_List_w_Hours!$A:$A,Apparatus_List_w_Hours!$B:$B),""),
    IF($B147="MTS",
       IFERROR(_xlfn.XLOOKUP($E147,Apparatus_List_w_Hours!$A:$A,Apparatus_List_w_Hours!$C:$C),""),
       ""
    )
)</f>
        <v/>
      </c>
    </row>
    <row r="148" spans="1:8">
      <c r="A148" s="7" t="str">
        <f>IF(C148="","",IFERROR(INDEX(Project_Form!$E$4:$E$43,N($L$1)),""))</f>
        <v/>
      </c>
      <c r="B148" s="7" t="str">
        <f>IF(C148="","",IFERROR(INDEX(All_Lists!$F$2:$F$3,N($L$2)),""))</f>
        <v/>
      </c>
      <c r="C148" s="7" t="str" cm="1">
        <f t="array" ref="C14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8" s="7" t="str">
        <f>IF($B148="ATS",
    IFERROR(_xlfn.XLOOKUP($E148,Apparatus_List_w_Hours!$A:$A,Apparatus_List_w_Hours!$B:$B),""),
    IF($B148="MTS",
       IFERROR(_xlfn.XLOOKUP($E148,Apparatus_List_w_Hours!$A:$A,Apparatus_List_w_Hours!$C:$C),""),
       ""
    )
)</f>
        <v/>
      </c>
    </row>
    <row r="149" spans="1:8">
      <c r="A149" s="7" t="str">
        <f>IF(C149="","",IFERROR(INDEX(Project_Form!$E$4:$E$43,N($L$1)),""))</f>
        <v/>
      </c>
      <c r="B149" s="7" t="str">
        <f>IF(C149="","",IFERROR(INDEX(All_Lists!$F$2:$F$3,N($L$2)),""))</f>
        <v/>
      </c>
      <c r="C149" s="7" t="str" cm="1">
        <f t="array" ref="C14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9" s="7" t="str">
        <f>IF($B149="ATS",
    IFERROR(_xlfn.XLOOKUP($E149,Apparatus_List_w_Hours!$A:$A,Apparatus_List_w_Hours!$B:$B),""),
    IF($B149="MTS",
       IFERROR(_xlfn.XLOOKUP($E149,Apparatus_List_w_Hours!$A:$A,Apparatus_List_w_Hours!$C:$C),""),
       ""
    )
)</f>
        <v/>
      </c>
    </row>
    <row r="150" spans="1:8">
      <c r="A150" s="7" t="str">
        <f>IF(C150="","",IFERROR(INDEX(Project_Form!$E$4:$E$43,N($L$1)),""))</f>
        <v/>
      </c>
      <c r="B150" s="7" t="str">
        <f>IF(C150="","",IFERROR(INDEX(All_Lists!$F$2:$F$3,N($L$2)),""))</f>
        <v/>
      </c>
      <c r="C150" s="7" t="str" cm="1">
        <f t="array" ref="C15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0" s="7" t="str">
        <f>IF($B150="ATS",
    IFERROR(_xlfn.XLOOKUP($E150,Apparatus_List_w_Hours!$A:$A,Apparatus_List_w_Hours!$B:$B),""),
    IF($B150="MTS",
       IFERROR(_xlfn.XLOOKUP($E150,Apparatus_List_w_Hours!$A:$A,Apparatus_List_w_Hours!$C:$C),""),
       ""
    )
)</f>
        <v/>
      </c>
    </row>
    <row r="151" spans="1:8">
      <c r="A151" s="7" t="str">
        <f>IF(C151="","",IFERROR(INDEX(Project_Form!$E$4:$E$43,N($L$1)),""))</f>
        <v/>
      </c>
      <c r="B151" s="7" t="str">
        <f>IF(C151="","",IFERROR(INDEX(All_Lists!$F$2:$F$3,N($L$2)),""))</f>
        <v/>
      </c>
      <c r="C151" s="7" t="str" cm="1">
        <f t="array" ref="C15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1" s="7" t="str">
        <f>IF($B151="ATS",
    IFERROR(_xlfn.XLOOKUP($E151,Apparatus_List_w_Hours!$A:$A,Apparatus_List_w_Hours!$B:$B),""),
    IF($B151="MTS",
       IFERROR(_xlfn.XLOOKUP($E151,Apparatus_List_w_Hours!$A:$A,Apparatus_List_w_Hours!$C:$C),""),
       ""
    )
)</f>
        <v/>
      </c>
    </row>
    <row r="152" spans="1:8">
      <c r="A152" s="7" t="str">
        <f>IF(C152="","",IFERROR(INDEX(Project_Form!$E$4:$E$43,N($L$1)),""))</f>
        <v/>
      </c>
      <c r="B152" s="7" t="str">
        <f>IF(C152="","",IFERROR(INDEX(All_Lists!$F$2:$F$3,N($L$2)),""))</f>
        <v/>
      </c>
      <c r="C152" s="7" t="str" cm="1">
        <f t="array" ref="C15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2" s="7" t="str">
        <f>IF($B152="ATS",
    IFERROR(_xlfn.XLOOKUP($E152,Apparatus_List_w_Hours!$A:$A,Apparatus_List_w_Hours!$B:$B),""),
    IF($B152="MTS",
       IFERROR(_xlfn.XLOOKUP($E152,Apparatus_List_w_Hours!$A:$A,Apparatus_List_w_Hours!$C:$C),""),
       ""
    )
)</f>
        <v/>
      </c>
    </row>
    <row r="153" spans="1:8">
      <c r="A153" s="7" t="str">
        <f>IF(C153="","",IFERROR(INDEX(Project_Form!$E$4:$E$43,N($L$1)),""))</f>
        <v/>
      </c>
      <c r="B153" s="7" t="str">
        <f>IF(C153="","",IFERROR(INDEX(All_Lists!$F$2:$F$3,N($L$2)),""))</f>
        <v/>
      </c>
      <c r="C153" s="7" t="str" cm="1">
        <f t="array" ref="C15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3" s="7" t="str">
        <f>IF($B153="ATS",
    IFERROR(_xlfn.XLOOKUP($E153,Apparatus_List_w_Hours!$A:$A,Apparatus_List_w_Hours!$B:$B),""),
    IF($B153="MTS",
       IFERROR(_xlfn.XLOOKUP($E153,Apparatus_List_w_Hours!$A:$A,Apparatus_List_w_Hours!$C:$C),""),
       ""
    )
)</f>
        <v/>
      </c>
    </row>
    <row r="154" spans="1:8">
      <c r="A154" s="7" t="str">
        <f>IF(C154="","",IFERROR(INDEX(Project_Form!$E$4:$E$43,N($L$1)),""))</f>
        <v/>
      </c>
      <c r="B154" s="7" t="str">
        <f>IF(C154="","",IFERROR(INDEX(All_Lists!$F$2:$F$3,N($L$2)),""))</f>
        <v/>
      </c>
      <c r="C154" s="7" t="str" cm="1">
        <f t="array" ref="C15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4" s="7" t="str">
        <f>IF($B154="ATS",
    IFERROR(_xlfn.XLOOKUP($E154,Apparatus_List_w_Hours!$A:$A,Apparatus_List_w_Hours!$B:$B),""),
    IF($B154="MTS",
       IFERROR(_xlfn.XLOOKUP($E154,Apparatus_List_w_Hours!$A:$A,Apparatus_List_w_Hours!$C:$C),""),
       ""
    )
)</f>
        <v/>
      </c>
    </row>
    <row r="155" spans="1:8">
      <c r="A155" s="7" t="str">
        <f>IF(C155="","",IFERROR(INDEX(Project_Form!$E$4:$E$43,N($L$1)),""))</f>
        <v/>
      </c>
      <c r="B155" s="7" t="str">
        <f>IF(C155="","",IFERROR(INDEX(All_Lists!$F$2:$F$3,N($L$2)),""))</f>
        <v/>
      </c>
      <c r="C155" s="7" t="str" cm="1">
        <f t="array" ref="C15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5" s="7" t="str">
        <f>IF($B155="ATS",
    IFERROR(_xlfn.XLOOKUP($E155,Apparatus_List_w_Hours!$A:$A,Apparatus_List_w_Hours!$B:$B),""),
    IF($B155="MTS",
       IFERROR(_xlfn.XLOOKUP($E155,Apparatus_List_w_Hours!$A:$A,Apparatus_List_w_Hours!$C:$C),""),
       ""
    )
)</f>
        <v/>
      </c>
    </row>
    <row r="156" spans="1:8">
      <c r="A156" s="7" t="str">
        <f>IF(C156="","",IFERROR(INDEX(Project_Form!$E$4:$E$43,N($L$1)),""))</f>
        <v/>
      </c>
      <c r="B156" s="7" t="str">
        <f>IF(C156="","",IFERROR(INDEX(All_Lists!$F$2:$F$3,N($L$2)),""))</f>
        <v/>
      </c>
      <c r="C156" s="7" t="str" cm="1">
        <f t="array" ref="C15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6" s="7" t="str">
        <f>IF($B156="ATS",
    IFERROR(_xlfn.XLOOKUP($E156,Apparatus_List_w_Hours!$A:$A,Apparatus_List_w_Hours!$B:$B),""),
    IF($B156="MTS",
       IFERROR(_xlfn.XLOOKUP($E156,Apparatus_List_w_Hours!$A:$A,Apparatus_List_w_Hours!$C:$C),""),
       ""
    )
)</f>
        <v/>
      </c>
    </row>
    <row r="157" spans="1:8">
      <c r="A157" s="7" t="str">
        <f>IF(C157="","",IFERROR(INDEX(Project_Form!$E$4:$E$43,N($L$1)),""))</f>
        <v/>
      </c>
      <c r="B157" s="7" t="str">
        <f>IF(C157="","",IFERROR(INDEX(All_Lists!$F$2:$F$3,N($L$2)),""))</f>
        <v/>
      </c>
      <c r="C157" s="7" t="str" cm="1">
        <f t="array" ref="C15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7" s="7" t="str">
        <f>IF($B157="ATS",
    IFERROR(_xlfn.XLOOKUP($E157,Apparatus_List_w_Hours!$A:$A,Apparatus_List_w_Hours!$B:$B),""),
    IF($B157="MTS",
       IFERROR(_xlfn.XLOOKUP($E157,Apparatus_List_w_Hours!$A:$A,Apparatus_List_w_Hours!$C:$C),""),
       ""
    )
)</f>
        <v/>
      </c>
    </row>
    <row r="158" spans="1:8">
      <c r="A158" s="7" t="str">
        <f>IF(C158="","",IFERROR(INDEX(Project_Form!$E$4:$E$43,N($L$1)),""))</f>
        <v/>
      </c>
      <c r="B158" s="7" t="str">
        <f>IF(C158="","",IFERROR(INDEX(All_Lists!$F$2:$F$3,N($L$2)),""))</f>
        <v/>
      </c>
      <c r="C158" s="7" t="str" cm="1">
        <f t="array" ref="C15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8" s="7" t="str">
        <f>IF($B158="ATS",
    IFERROR(_xlfn.XLOOKUP($E158,Apparatus_List_w_Hours!$A:$A,Apparatus_List_w_Hours!$B:$B),""),
    IF($B158="MTS",
       IFERROR(_xlfn.XLOOKUP($E158,Apparatus_List_w_Hours!$A:$A,Apparatus_List_w_Hours!$C:$C),""),
       ""
    )
)</f>
        <v/>
      </c>
    </row>
    <row r="159" spans="1:8">
      <c r="A159" s="7" t="str">
        <f>IF(C159="","",IFERROR(INDEX(Project_Form!$E$4:$E$43,N($L$1)),""))</f>
        <v/>
      </c>
      <c r="B159" s="7" t="str">
        <f>IF(C159="","",IFERROR(INDEX(All_Lists!$F$2:$F$3,N($L$2)),""))</f>
        <v/>
      </c>
      <c r="C159" s="7" t="str" cm="1">
        <f t="array" ref="C15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9" s="7" t="str">
        <f>IF($B159="ATS",
    IFERROR(_xlfn.XLOOKUP($E159,Apparatus_List_w_Hours!$A:$A,Apparatus_List_w_Hours!$B:$B),""),
    IF($B159="MTS",
       IFERROR(_xlfn.XLOOKUP($E159,Apparatus_List_w_Hours!$A:$A,Apparatus_List_w_Hours!$C:$C),""),
       ""
    )
)</f>
        <v/>
      </c>
    </row>
    <row r="160" spans="1:8">
      <c r="A160" s="7" t="str">
        <f>IF(C160="","",IFERROR(INDEX(Project_Form!$E$4:$E$43,N($L$1)),""))</f>
        <v/>
      </c>
      <c r="B160" s="7" t="str">
        <f>IF(C160="","",IFERROR(INDEX(All_Lists!$F$2:$F$3,N($L$2)),""))</f>
        <v/>
      </c>
      <c r="C160" s="7" t="str" cm="1">
        <f t="array" ref="C16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0" s="7" t="str">
        <f>IF($B160="ATS",
    IFERROR(_xlfn.XLOOKUP($E160,Apparatus_List_w_Hours!$A:$A,Apparatus_List_w_Hours!$B:$B),""),
    IF($B160="MTS",
       IFERROR(_xlfn.XLOOKUP($E160,Apparatus_List_w_Hours!$A:$A,Apparatus_List_w_Hours!$C:$C),""),
       ""
    )
)</f>
        <v/>
      </c>
    </row>
    <row r="161" spans="1:8">
      <c r="A161" s="7" t="str">
        <f>IF(C161="","",IFERROR(INDEX(Project_Form!$E$4:$E$43,N($L$1)),""))</f>
        <v/>
      </c>
      <c r="B161" s="7" t="str">
        <f>IF(C161="","",IFERROR(INDEX(All_Lists!$F$2:$F$3,N($L$2)),""))</f>
        <v/>
      </c>
      <c r="C161" s="7" t="str" cm="1">
        <f t="array" ref="C16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1" s="7" t="str">
        <f>IF($B161="ATS",
    IFERROR(_xlfn.XLOOKUP($E161,Apparatus_List_w_Hours!$A:$A,Apparatus_List_w_Hours!$B:$B),""),
    IF($B161="MTS",
       IFERROR(_xlfn.XLOOKUP($E161,Apparatus_List_w_Hours!$A:$A,Apparatus_List_w_Hours!$C:$C),""),
       ""
    )
)</f>
        <v/>
      </c>
    </row>
    <row r="162" spans="1:8">
      <c r="A162" s="7" t="str">
        <f>IF(C162="","",IFERROR(INDEX(Project_Form!$E$4:$E$43,N($L$1)),""))</f>
        <v/>
      </c>
      <c r="B162" s="7" t="str">
        <f>IF(C162="","",IFERROR(INDEX(All_Lists!$F$2:$F$3,N($L$2)),""))</f>
        <v/>
      </c>
      <c r="C162" s="7" t="str" cm="1">
        <f t="array" ref="C16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2" s="7" t="str">
        <f>IF($B162="ATS",
    IFERROR(_xlfn.XLOOKUP($E162,Apparatus_List_w_Hours!$A:$A,Apparatus_List_w_Hours!$B:$B),""),
    IF($B162="MTS",
       IFERROR(_xlfn.XLOOKUP($E162,Apparatus_List_w_Hours!$A:$A,Apparatus_List_w_Hours!$C:$C),""),
       ""
    )
)</f>
        <v/>
      </c>
    </row>
    <row r="163" spans="1:8">
      <c r="A163" s="7" t="str">
        <f>IF(C163="","",IFERROR(INDEX(Project_Form!$E$4:$E$43,N($L$1)),""))</f>
        <v/>
      </c>
      <c r="B163" s="7" t="str">
        <f>IF(C163="","",IFERROR(INDEX(All_Lists!$F$2:$F$3,N($L$2)),""))</f>
        <v/>
      </c>
      <c r="C163" s="7" t="str" cm="1">
        <f t="array" ref="C16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3" s="7" t="str">
        <f>IF($B163="ATS",
    IFERROR(_xlfn.XLOOKUP($E163,Apparatus_List_w_Hours!$A:$A,Apparatus_List_w_Hours!$B:$B),""),
    IF($B163="MTS",
       IFERROR(_xlfn.XLOOKUP($E163,Apparatus_List_w_Hours!$A:$A,Apparatus_List_w_Hours!$C:$C),""),
       ""
    )
)</f>
        <v/>
      </c>
    </row>
    <row r="164" spans="1:8">
      <c r="A164" s="7" t="str">
        <f>IF(C164="","",IFERROR(INDEX(Project_Form!$E$4:$E$43,N($L$1)),""))</f>
        <v/>
      </c>
      <c r="B164" s="7" t="str">
        <f>IF(C164="","",IFERROR(INDEX(All_Lists!$F$2:$F$3,N($L$2)),""))</f>
        <v/>
      </c>
      <c r="C164" s="7" t="str" cm="1">
        <f t="array" ref="C16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4" s="7" t="str">
        <f>IF($B164="ATS",
    IFERROR(_xlfn.XLOOKUP($E164,Apparatus_List_w_Hours!$A:$A,Apparatus_List_w_Hours!$B:$B),""),
    IF($B164="MTS",
       IFERROR(_xlfn.XLOOKUP($E164,Apparatus_List_w_Hours!$A:$A,Apparatus_List_w_Hours!$C:$C),""),
       ""
    )
)</f>
        <v/>
      </c>
    </row>
    <row r="165" spans="1:8">
      <c r="A165" s="7" t="str">
        <f>IF(C165="","",IFERROR(INDEX(Project_Form!$E$4:$E$43,N($L$1)),""))</f>
        <v/>
      </c>
      <c r="B165" s="7" t="str">
        <f>IF(C165="","",IFERROR(INDEX(All_Lists!$F$2:$F$3,N($L$2)),""))</f>
        <v/>
      </c>
      <c r="C165" s="7" t="str" cm="1">
        <f t="array" ref="C16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5" s="7" t="str">
        <f>IF($B165="ATS",
    IFERROR(_xlfn.XLOOKUP($E165,Apparatus_List_w_Hours!$A:$A,Apparatus_List_w_Hours!$B:$B),""),
    IF($B165="MTS",
       IFERROR(_xlfn.XLOOKUP($E165,Apparatus_List_w_Hours!$A:$A,Apparatus_List_w_Hours!$C:$C),""),
       ""
    )
)</f>
        <v/>
      </c>
    </row>
    <row r="166" spans="1:8">
      <c r="A166" s="7" t="str">
        <f>IF(C166="","",IFERROR(INDEX(Project_Form!$E$4:$E$43,N($L$1)),""))</f>
        <v/>
      </c>
      <c r="B166" s="7" t="str">
        <f>IF(C166="","",IFERROR(INDEX(All_Lists!$F$2:$F$3,N($L$2)),""))</f>
        <v/>
      </c>
      <c r="C166" s="7" t="str" cm="1">
        <f t="array" ref="C16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6" s="7" t="str">
        <f>IF($B166="ATS",
    IFERROR(_xlfn.XLOOKUP($E166,Apparatus_List_w_Hours!$A:$A,Apparatus_List_w_Hours!$B:$B),""),
    IF($B166="MTS",
       IFERROR(_xlfn.XLOOKUP($E166,Apparatus_List_w_Hours!$A:$A,Apparatus_List_w_Hours!$C:$C),""),
       ""
    )
)</f>
        <v/>
      </c>
    </row>
    <row r="167" spans="1:8">
      <c r="A167" s="7" t="str">
        <f>IF(C167="","",IFERROR(INDEX(Project_Form!$E$4:$E$43,N($L$1)),""))</f>
        <v/>
      </c>
      <c r="B167" s="7" t="str">
        <f>IF(C167="","",IFERROR(INDEX(All_Lists!$F$2:$F$3,N($L$2)),""))</f>
        <v/>
      </c>
      <c r="C167" s="7" t="str" cm="1">
        <f t="array" ref="C16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7" s="7" t="str">
        <f>IF($B167="ATS",
    IFERROR(_xlfn.XLOOKUP($E167,Apparatus_List_w_Hours!$A:$A,Apparatus_List_w_Hours!$B:$B),""),
    IF($B167="MTS",
       IFERROR(_xlfn.XLOOKUP($E167,Apparatus_List_w_Hours!$A:$A,Apparatus_List_w_Hours!$C:$C),""),
       ""
    )
)</f>
        <v/>
      </c>
    </row>
    <row r="168" spans="1:8">
      <c r="A168" s="7" t="str">
        <f>IF(C168="","",IFERROR(INDEX(Project_Form!$E$4:$E$43,N($L$1)),""))</f>
        <v/>
      </c>
      <c r="B168" s="7" t="str">
        <f>IF(C168="","",IFERROR(INDEX(All_Lists!$F$2:$F$3,N($L$2)),""))</f>
        <v/>
      </c>
      <c r="C168" s="7" t="str" cm="1">
        <f t="array" ref="C16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8" s="7" t="str">
        <f>IF($B168="ATS",
    IFERROR(_xlfn.XLOOKUP($E168,Apparatus_List_w_Hours!$A:$A,Apparatus_List_w_Hours!$B:$B),""),
    IF($B168="MTS",
       IFERROR(_xlfn.XLOOKUP($E168,Apparatus_List_w_Hours!$A:$A,Apparatus_List_w_Hours!$C:$C),""),
       ""
    )
)</f>
        <v/>
      </c>
    </row>
    <row r="169" spans="1:8">
      <c r="A169" s="7" t="str">
        <f>IF(C169="","",IFERROR(INDEX(Project_Form!$E$4:$E$43,N($L$1)),""))</f>
        <v/>
      </c>
      <c r="B169" s="7" t="str">
        <f>IF(C169="","",IFERROR(INDEX(All_Lists!$F$2:$F$3,N($L$2)),""))</f>
        <v/>
      </c>
      <c r="C169" s="7" t="str" cm="1">
        <f t="array" ref="C16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9" s="7" t="str">
        <f>IF($B169="ATS",
    IFERROR(_xlfn.XLOOKUP($E169,Apparatus_List_w_Hours!$A:$A,Apparatus_List_w_Hours!$B:$B),""),
    IF($B169="MTS",
       IFERROR(_xlfn.XLOOKUP($E169,Apparatus_List_w_Hours!$A:$A,Apparatus_List_w_Hours!$C:$C),""),
       ""
    )
)</f>
        <v/>
      </c>
    </row>
    <row r="170" spans="1:8">
      <c r="A170" s="7" t="str">
        <f>IF(C170="","",IFERROR(INDEX(Project_Form!$E$4:$E$43,N($L$1)),""))</f>
        <v/>
      </c>
      <c r="B170" s="7" t="str">
        <f>IF(C170="","",IFERROR(INDEX(All_Lists!$F$2:$F$3,N($L$2)),""))</f>
        <v/>
      </c>
      <c r="C170" s="7" t="str" cm="1">
        <f t="array" ref="C17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0" s="7" t="str">
        <f>IF($B170="ATS",
    IFERROR(_xlfn.XLOOKUP($E170,Apparatus_List_w_Hours!$A:$A,Apparatus_List_w_Hours!$B:$B),""),
    IF($B170="MTS",
       IFERROR(_xlfn.XLOOKUP($E170,Apparatus_List_w_Hours!$A:$A,Apparatus_List_w_Hours!$C:$C),""),
       ""
    )
)</f>
        <v/>
      </c>
    </row>
    <row r="171" spans="1:8">
      <c r="A171" s="7" t="str">
        <f>IF(C171="","",IFERROR(INDEX(Project_Form!$E$4:$E$43,N($L$1)),""))</f>
        <v/>
      </c>
      <c r="B171" s="7" t="str">
        <f>IF(C171="","",IFERROR(INDEX(All_Lists!$F$2:$F$3,N($L$2)),""))</f>
        <v/>
      </c>
      <c r="C171" s="7" t="str" cm="1">
        <f t="array" ref="C17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1" s="7" t="str">
        <f>IF($B171="ATS",
    IFERROR(_xlfn.XLOOKUP($E171,Apparatus_List_w_Hours!$A:$A,Apparatus_List_w_Hours!$B:$B),""),
    IF($B171="MTS",
       IFERROR(_xlfn.XLOOKUP($E171,Apparatus_List_w_Hours!$A:$A,Apparatus_List_w_Hours!$C:$C),""),
       ""
    )
)</f>
        <v/>
      </c>
    </row>
    <row r="172" spans="1:8">
      <c r="A172" s="7" t="str">
        <f>IF(C172="","",IFERROR(INDEX(Project_Form!$E$4:$E$43,N($L$1)),""))</f>
        <v/>
      </c>
      <c r="B172" s="7" t="str">
        <f>IF(C172="","",IFERROR(INDEX(All_Lists!$F$2:$F$3,N($L$2)),""))</f>
        <v/>
      </c>
      <c r="C172" s="7" t="str" cm="1">
        <f t="array" ref="C17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2" s="7" t="str">
        <f>IF($B172="ATS",
    IFERROR(_xlfn.XLOOKUP($E172,Apparatus_List_w_Hours!$A:$A,Apparatus_List_w_Hours!$B:$B),""),
    IF($B172="MTS",
       IFERROR(_xlfn.XLOOKUP($E172,Apparatus_List_w_Hours!$A:$A,Apparatus_List_w_Hours!$C:$C),""),
       ""
    )
)</f>
        <v/>
      </c>
    </row>
    <row r="173" spans="1:8">
      <c r="A173" s="7" t="str">
        <f>IF(C173="","",IFERROR(INDEX(Project_Form!$E$4:$E$43,N($L$1)),""))</f>
        <v/>
      </c>
      <c r="B173" s="7" t="str">
        <f>IF(C173="","",IFERROR(INDEX(All_Lists!$F$2:$F$3,N($L$2)),""))</f>
        <v/>
      </c>
      <c r="C173" s="7" t="str" cm="1">
        <f t="array" ref="C17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3" s="7" t="str">
        <f>IF($B173="ATS",
    IFERROR(_xlfn.XLOOKUP($E173,Apparatus_List_w_Hours!$A:$A,Apparatus_List_w_Hours!$B:$B),""),
    IF($B173="MTS",
       IFERROR(_xlfn.XLOOKUP($E173,Apparatus_List_w_Hours!$A:$A,Apparatus_List_w_Hours!$C:$C),""),
       ""
    )
)</f>
        <v/>
      </c>
    </row>
    <row r="174" spans="1:8">
      <c r="A174" s="7" t="str">
        <f>IF(C174="","",IFERROR(INDEX(Project_Form!$E$4:$E$43,N($L$1)),""))</f>
        <v/>
      </c>
      <c r="B174" s="7" t="str">
        <f>IF(C174="","",IFERROR(INDEX(All_Lists!$F$2:$F$3,N($L$2)),""))</f>
        <v/>
      </c>
      <c r="C174" s="7" t="str" cm="1">
        <f t="array" ref="C17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4" s="7" t="str">
        <f>IF($B174="ATS",
    IFERROR(_xlfn.XLOOKUP($E174,Apparatus_List_w_Hours!$A:$A,Apparatus_List_w_Hours!$B:$B),""),
    IF($B174="MTS",
       IFERROR(_xlfn.XLOOKUP($E174,Apparatus_List_w_Hours!$A:$A,Apparatus_List_w_Hours!$C:$C),""),
       ""
    )
)</f>
        <v/>
      </c>
    </row>
    <row r="175" spans="1:8">
      <c r="A175" s="7" t="str">
        <f>IF(C175="","",IFERROR(INDEX(Project_Form!$E$4:$E$43,N($L$1)),""))</f>
        <v/>
      </c>
      <c r="B175" s="7" t="str">
        <f>IF(C175="","",IFERROR(INDEX(All_Lists!$F$2:$F$3,N($L$2)),""))</f>
        <v/>
      </c>
      <c r="C175" s="7" t="str" cm="1">
        <f t="array" ref="C17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5" s="7" t="str">
        <f>IF($B175="ATS",
    IFERROR(_xlfn.XLOOKUP($E175,Apparatus_List_w_Hours!$A:$A,Apparatus_List_w_Hours!$B:$B),""),
    IF($B175="MTS",
       IFERROR(_xlfn.XLOOKUP($E175,Apparatus_List_w_Hours!$A:$A,Apparatus_List_w_Hours!$C:$C),""),
       ""
    )
)</f>
        <v/>
      </c>
    </row>
    <row r="176" spans="1:8">
      <c r="A176" s="7" t="str">
        <f>IF(C176="","",IFERROR(INDEX(Project_Form!$E$4:$E$43,N($L$1)),""))</f>
        <v/>
      </c>
      <c r="B176" s="7" t="str">
        <f>IF(C176="","",IFERROR(INDEX(All_Lists!$F$2:$F$3,N($L$2)),""))</f>
        <v/>
      </c>
      <c r="C176" s="7" t="str" cm="1">
        <f t="array" ref="C17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6" s="7" t="str">
        <f>IF($B176="ATS",
    IFERROR(_xlfn.XLOOKUP($E176,Apparatus_List_w_Hours!$A:$A,Apparatus_List_w_Hours!$B:$B),""),
    IF($B176="MTS",
       IFERROR(_xlfn.XLOOKUP($E176,Apparatus_List_w_Hours!$A:$A,Apparatus_List_w_Hours!$C:$C),""),
       ""
    )
)</f>
        <v/>
      </c>
    </row>
    <row r="177" spans="1:8">
      <c r="A177" s="7" t="str">
        <f>IF(C177="","",IFERROR(INDEX(Project_Form!$E$4:$E$43,N($L$1)),""))</f>
        <v/>
      </c>
      <c r="B177" s="7" t="str">
        <f>IF(C177="","",IFERROR(INDEX(All_Lists!$F$2:$F$3,N($L$2)),""))</f>
        <v/>
      </c>
      <c r="C177" s="7" t="str" cm="1">
        <f t="array" ref="C17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7" s="7" t="str">
        <f>IF($B177="ATS",
    IFERROR(_xlfn.XLOOKUP($E177,Apparatus_List_w_Hours!$A:$A,Apparatus_List_w_Hours!$B:$B),""),
    IF($B177="MTS",
       IFERROR(_xlfn.XLOOKUP($E177,Apparatus_List_w_Hours!$A:$A,Apparatus_List_w_Hours!$C:$C),""),
       ""
    )
)</f>
        <v/>
      </c>
    </row>
    <row r="178" spans="1:8">
      <c r="A178" s="7" t="str">
        <f>IF(C178="","",IFERROR(INDEX(Project_Form!$E$4:$E$43,N($L$1)),""))</f>
        <v/>
      </c>
      <c r="B178" s="7" t="str">
        <f>IF(C178="","",IFERROR(INDEX(All_Lists!$F$2:$F$3,N($L$2)),""))</f>
        <v/>
      </c>
      <c r="C178" s="7" t="str" cm="1">
        <f t="array" ref="C17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8" s="7" t="str">
        <f>IF($B178="ATS",
    IFERROR(_xlfn.XLOOKUP($E178,Apparatus_List_w_Hours!$A:$A,Apparatus_List_w_Hours!$B:$B),""),
    IF($B178="MTS",
       IFERROR(_xlfn.XLOOKUP($E178,Apparatus_List_w_Hours!$A:$A,Apparatus_List_w_Hours!$C:$C),""),
       ""
    )
)</f>
        <v/>
      </c>
    </row>
    <row r="179" spans="1:8">
      <c r="A179" s="7" t="str">
        <f>IF(C179="","",IFERROR(INDEX(Project_Form!$E$4:$E$43,N($L$1)),""))</f>
        <v/>
      </c>
      <c r="B179" s="7" t="str">
        <f>IF(C179="","",IFERROR(INDEX(All_Lists!$F$2:$F$3,N($L$2)),""))</f>
        <v/>
      </c>
      <c r="C179" s="7" t="str" cm="1">
        <f t="array" ref="C17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9" s="7" t="str">
        <f>IF($B179="ATS",
    IFERROR(_xlfn.XLOOKUP($E179,Apparatus_List_w_Hours!$A:$A,Apparatus_List_w_Hours!$B:$B),""),
    IF($B179="MTS",
       IFERROR(_xlfn.XLOOKUP($E179,Apparatus_List_w_Hours!$A:$A,Apparatus_List_w_Hours!$C:$C),""),
       ""
    )
)</f>
        <v/>
      </c>
    </row>
    <row r="180" spans="1:8">
      <c r="A180" s="7" t="str">
        <f>IF(C180="","",IFERROR(INDEX(Project_Form!$E$4:$E$43,N($L$1)),""))</f>
        <v/>
      </c>
      <c r="B180" s="7" t="str">
        <f>IF(C180="","",IFERROR(INDEX(All_Lists!$F$2:$F$3,N($L$2)),""))</f>
        <v/>
      </c>
      <c r="C180" s="7" t="str" cm="1">
        <f t="array" ref="C18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0" s="7" t="str">
        <f>IF($B180="ATS",
    IFERROR(_xlfn.XLOOKUP($E180,Apparatus_List_w_Hours!$A:$A,Apparatus_List_w_Hours!$B:$B),""),
    IF($B180="MTS",
       IFERROR(_xlfn.XLOOKUP($E180,Apparatus_List_w_Hours!$A:$A,Apparatus_List_w_Hours!$C:$C),""),
       ""
    )
)</f>
        <v/>
      </c>
    </row>
    <row r="181" spans="1:8">
      <c r="A181" s="7" t="str">
        <f>IF(C181="","",IFERROR(INDEX(Project_Form!$E$4:$E$43,N($L$1)),""))</f>
        <v/>
      </c>
      <c r="B181" s="7" t="str">
        <f>IF(C181="","",IFERROR(INDEX(All_Lists!$F$2:$F$3,N($L$2)),""))</f>
        <v/>
      </c>
      <c r="C181" s="7" t="str" cm="1">
        <f t="array" ref="C18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1" s="7" t="str">
        <f>IF($B181="ATS",
    IFERROR(_xlfn.XLOOKUP($E181,Apparatus_List_w_Hours!$A:$A,Apparatus_List_w_Hours!$B:$B),""),
    IF($B181="MTS",
       IFERROR(_xlfn.XLOOKUP($E181,Apparatus_List_w_Hours!$A:$A,Apparatus_List_w_Hours!$C:$C),""),
       ""
    )
)</f>
        <v/>
      </c>
    </row>
    <row r="182" spans="1:8">
      <c r="A182" s="7" t="str">
        <f>IF(C182="","",IFERROR(INDEX(Project_Form!$E$4:$E$43,N($L$1)),""))</f>
        <v/>
      </c>
      <c r="B182" s="7" t="str">
        <f>IF(C182="","",IFERROR(INDEX(All_Lists!$F$2:$F$3,N($L$2)),""))</f>
        <v/>
      </c>
      <c r="C182" s="7" t="str" cm="1">
        <f t="array" ref="C18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2" s="7" t="str">
        <f>IF($B182="ATS",
    IFERROR(_xlfn.XLOOKUP($E182,Apparatus_List_w_Hours!$A:$A,Apparatus_List_w_Hours!$B:$B),""),
    IF($B182="MTS",
       IFERROR(_xlfn.XLOOKUP($E182,Apparatus_List_w_Hours!$A:$A,Apparatus_List_w_Hours!$C:$C),""),
       ""
    )
)</f>
        <v/>
      </c>
    </row>
    <row r="183" spans="1:8">
      <c r="A183" s="7" t="str">
        <f>IF(C183="","",IFERROR(INDEX(Project_Form!$E$4:$E$43,N($L$1)),""))</f>
        <v/>
      </c>
      <c r="B183" s="7" t="str">
        <f>IF(C183="","",IFERROR(INDEX(All_Lists!$F$2:$F$3,N($L$2)),""))</f>
        <v/>
      </c>
      <c r="C183" s="7" t="str" cm="1">
        <f t="array" ref="C18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3" s="7" t="str">
        <f>IF($B183="ATS",
    IFERROR(_xlfn.XLOOKUP($E183,Apparatus_List_w_Hours!$A:$A,Apparatus_List_w_Hours!$B:$B),""),
    IF($B183="MTS",
       IFERROR(_xlfn.XLOOKUP($E183,Apparatus_List_w_Hours!$A:$A,Apparatus_List_w_Hours!$C:$C),""),
       ""
    )
)</f>
        <v/>
      </c>
    </row>
    <row r="184" spans="1:8">
      <c r="A184" s="7" t="str">
        <f>IF(C184="","",IFERROR(INDEX(Project_Form!$E$4:$E$43,N($L$1)),""))</f>
        <v/>
      </c>
      <c r="B184" s="7" t="str">
        <f>IF(C184="","",IFERROR(INDEX(All_Lists!$F$2:$F$3,N($L$2)),""))</f>
        <v/>
      </c>
      <c r="C184" s="7" t="str" cm="1">
        <f t="array" ref="C18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4" s="7" t="str">
        <f>IF($B184="ATS",
    IFERROR(_xlfn.XLOOKUP($E184,Apparatus_List_w_Hours!$A:$A,Apparatus_List_w_Hours!$B:$B),""),
    IF($B184="MTS",
       IFERROR(_xlfn.XLOOKUP($E184,Apparatus_List_w_Hours!$A:$A,Apparatus_List_w_Hours!$C:$C),""),
       ""
    )
)</f>
        <v/>
      </c>
    </row>
    <row r="185" spans="1:8">
      <c r="A185" s="7" t="str">
        <f>IF(C185="","",IFERROR(INDEX(Project_Form!$E$4:$E$43,N($L$1)),""))</f>
        <v/>
      </c>
      <c r="B185" s="7" t="str">
        <f>IF(C185="","",IFERROR(INDEX(All_Lists!$F$2:$F$3,N($L$2)),""))</f>
        <v/>
      </c>
      <c r="C185" s="7" t="str" cm="1">
        <f t="array" ref="C18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5" s="7" t="str">
        <f>IF($B185="ATS",
    IFERROR(_xlfn.XLOOKUP($E185,Apparatus_List_w_Hours!$A:$A,Apparatus_List_w_Hours!$B:$B),""),
    IF($B185="MTS",
       IFERROR(_xlfn.XLOOKUP($E185,Apparatus_List_w_Hours!$A:$A,Apparatus_List_w_Hours!$C:$C),""),
       ""
    )
)</f>
        <v/>
      </c>
    </row>
    <row r="186" spans="1:8">
      <c r="A186" s="7" t="str">
        <f>IF(C186="","",IFERROR(INDEX(Project_Form!$E$4:$E$43,N($L$1)),""))</f>
        <v/>
      </c>
      <c r="B186" s="7" t="str">
        <f>IF(C186="","",IFERROR(INDEX(All_Lists!$F$2:$F$3,N($L$2)),""))</f>
        <v/>
      </c>
      <c r="C186" s="7" t="str" cm="1">
        <f t="array" ref="C18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6" s="7" t="str">
        <f>IF($B186="ATS",
    IFERROR(_xlfn.XLOOKUP($E186,Apparatus_List_w_Hours!$A:$A,Apparatus_List_w_Hours!$B:$B),""),
    IF($B186="MTS",
       IFERROR(_xlfn.XLOOKUP($E186,Apparatus_List_w_Hours!$A:$A,Apparatus_List_w_Hours!$C:$C),""),
       ""
    )
)</f>
        <v/>
      </c>
    </row>
    <row r="187" spans="1:8">
      <c r="A187" s="7" t="str">
        <f>IF(C187="","",IFERROR(INDEX(Project_Form!$E$4:$E$43,N($L$1)),""))</f>
        <v/>
      </c>
      <c r="B187" s="7" t="str">
        <f>IF(C187="","",IFERROR(INDEX(All_Lists!$F$2:$F$3,N($L$2)),""))</f>
        <v/>
      </c>
      <c r="C187" s="7" t="str" cm="1">
        <f t="array" ref="C18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7" s="7" t="str">
        <f>IF($B187="ATS",
    IFERROR(_xlfn.XLOOKUP($E187,Apparatus_List_w_Hours!$A:$A,Apparatus_List_w_Hours!$B:$B),""),
    IF($B187="MTS",
       IFERROR(_xlfn.XLOOKUP($E187,Apparatus_List_w_Hours!$A:$A,Apparatus_List_w_Hours!$C:$C),""),
       ""
    )
)</f>
        <v/>
      </c>
    </row>
    <row r="188" spans="1:8">
      <c r="A188" s="7" t="str">
        <f>IF(C188="","",IFERROR(INDEX(Project_Form!$E$4:$E$43,N($L$1)),""))</f>
        <v/>
      </c>
      <c r="B188" s="7" t="str">
        <f>IF(C188="","",IFERROR(INDEX(All_Lists!$F$2:$F$3,N($L$2)),""))</f>
        <v/>
      </c>
      <c r="C188" s="7" t="str" cm="1">
        <f t="array" ref="C18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8" s="7" t="str">
        <f>IF($B188="ATS",
    IFERROR(_xlfn.XLOOKUP($E188,Apparatus_List_w_Hours!$A:$A,Apparatus_List_w_Hours!$B:$B),""),
    IF($B188="MTS",
       IFERROR(_xlfn.XLOOKUP($E188,Apparatus_List_w_Hours!$A:$A,Apparatus_List_w_Hours!$C:$C),""),
       ""
    )
)</f>
        <v/>
      </c>
    </row>
    <row r="189" spans="1:8">
      <c r="A189" s="7" t="str">
        <f>IF(C189="","",IFERROR(INDEX(Project_Form!$E$4:$E$43,N($L$1)),""))</f>
        <v/>
      </c>
      <c r="B189" s="7" t="str">
        <f>IF(C189="","",IFERROR(INDEX(All_Lists!$F$2:$F$3,N($L$2)),""))</f>
        <v/>
      </c>
      <c r="C189" s="7" t="str" cm="1">
        <f t="array" ref="C18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9" s="7" t="str">
        <f>IF($B189="ATS",
    IFERROR(_xlfn.XLOOKUP($E189,Apparatus_List_w_Hours!$A:$A,Apparatus_List_w_Hours!$B:$B),""),
    IF($B189="MTS",
       IFERROR(_xlfn.XLOOKUP($E189,Apparatus_List_w_Hours!$A:$A,Apparatus_List_w_Hours!$C:$C),""),
       ""
    )
)</f>
        <v/>
      </c>
    </row>
    <row r="190" spans="1:8">
      <c r="A190" s="7" t="str">
        <f>IF(C190="","",IFERROR(INDEX(Project_Form!$E$4:$E$43,N($L$1)),""))</f>
        <v/>
      </c>
      <c r="B190" s="7" t="str">
        <f>IF(C190="","",IFERROR(INDEX(All_Lists!$F$2:$F$3,N($L$2)),""))</f>
        <v/>
      </c>
      <c r="C190" s="7" t="str" cm="1">
        <f t="array" ref="C19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0" s="7" t="str">
        <f>IF($B190="ATS",
    IFERROR(_xlfn.XLOOKUP($E190,Apparatus_List_w_Hours!$A:$A,Apparatus_List_w_Hours!$B:$B),""),
    IF($B190="MTS",
       IFERROR(_xlfn.XLOOKUP($E190,Apparatus_List_w_Hours!$A:$A,Apparatus_List_w_Hours!$C:$C),""),
       ""
    )
)</f>
        <v/>
      </c>
    </row>
    <row r="191" spans="1:8">
      <c r="A191" s="7" t="str">
        <f>IF(C191="","",IFERROR(INDEX(Project_Form!$E$4:$E$43,N($L$1)),""))</f>
        <v/>
      </c>
      <c r="B191" s="7" t="str">
        <f>IF(C191="","",IFERROR(INDEX(All_Lists!$F$2:$F$3,N($L$2)),""))</f>
        <v/>
      </c>
      <c r="C191" s="7" t="str" cm="1">
        <f t="array" ref="C19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1" s="7" t="str">
        <f>IF($B191="ATS",
    IFERROR(_xlfn.XLOOKUP($E191,Apparatus_List_w_Hours!$A:$A,Apparatus_List_w_Hours!$B:$B),""),
    IF($B191="MTS",
       IFERROR(_xlfn.XLOOKUP($E191,Apparatus_List_w_Hours!$A:$A,Apparatus_List_w_Hours!$C:$C),""),
       ""
    )
)</f>
        <v/>
      </c>
    </row>
    <row r="192" spans="1:8">
      <c r="A192" s="7" t="str">
        <f>IF(C192="","",IFERROR(INDEX(Project_Form!$E$4:$E$43,N($L$1)),""))</f>
        <v/>
      </c>
      <c r="B192" s="7" t="str">
        <f>IF(C192="","",IFERROR(INDEX(All_Lists!$F$2:$F$3,N($L$2)),""))</f>
        <v/>
      </c>
      <c r="C192" s="7" t="str" cm="1">
        <f t="array" ref="C19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2" s="7" t="str">
        <f>IF($B192="ATS",
    IFERROR(_xlfn.XLOOKUP($E192,Apparatus_List_w_Hours!$A:$A,Apparatus_List_w_Hours!$B:$B),""),
    IF($B192="MTS",
       IFERROR(_xlfn.XLOOKUP($E192,Apparatus_List_w_Hours!$A:$A,Apparatus_List_w_Hours!$C:$C),""),
       ""
    )
)</f>
        <v/>
      </c>
    </row>
    <row r="193" spans="1:8">
      <c r="A193" s="7" t="str">
        <f>IF(C193="","",IFERROR(INDEX(Project_Form!$E$4:$E$43,N($L$1)),""))</f>
        <v/>
      </c>
      <c r="B193" s="7" t="str">
        <f>IF(C193="","",IFERROR(INDEX(All_Lists!$F$2:$F$3,N($L$2)),""))</f>
        <v/>
      </c>
      <c r="C193" s="7" t="str" cm="1">
        <f t="array" ref="C19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3" s="7" t="str">
        <f>IF($B193="ATS",
    IFERROR(_xlfn.XLOOKUP($E193,Apparatus_List_w_Hours!$A:$A,Apparatus_List_w_Hours!$B:$B),""),
    IF($B193="MTS",
       IFERROR(_xlfn.XLOOKUP($E193,Apparatus_List_w_Hours!$A:$A,Apparatus_List_w_Hours!$C:$C),""),
       ""
    )
)</f>
        <v/>
      </c>
    </row>
    <row r="194" spans="1:8">
      <c r="A194" s="7" t="str">
        <f>IF(C194="","",IFERROR(INDEX(Project_Form!$E$4:$E$43,N($L$1)),""))</f>
        <v/>
      </c>
      <c r="B194" s="7" t="str">
        <f>IF(C194="","",IFERROR(INDEX(All_Lists!$F$2:$F$3,N($L$2)),""))</f>
        <v/>
      </c>
      <c r="C194" s="7" t="str" cm="1">
        <f t="array" ref="C19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4" s="7" t="str">
        <f>IF($B194="ATS",
    IFERROR(_xlfn.XLOOKUP($E194,Apparatus_List_w_Hours!$A:$A,Apparatus_List_w_Hours!$B:$B),""),
    IF($B194="MTS",
       IFERROR(_xlfn.XLOOKUP($E194,Apparatus_List_w_Hours!$A:$A,Apparatus_List_w_Hours!$C:$C),""),
       ""
    )
)</f>
        <v/>
      </c>
    </row>
    <row r="195" spans="1:8">
      <c r="A195" s="7" t="str">
        <f>IF(C195="","",IFERROR(INDEX(Project_Form!$E$4:$E$43,N($L$1)),""))</f>
        <v/>
      </c>
      <c r="B195" s="7" t="str">
        <f>IF(C195="","",IFERROR(INDEX(All_Lists!$F$2:$F$3,N($L$2)),""))</f>
        <v/>
      </c>
      <c r="C195" s="7" t="str" cm="1">
        <f t="array" ref="C19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5" s="7" t="str">
        <f>IF($B195="ATS",
    IFERROR(_xlfn.XLOOKUP($E195,Apparatus_List_w_Hours!$A:$A,Apparatus_List_w_Hours!$B:$B),""),
    IF($B195="MTS",
       IFERROR(_xlfn.XLOOKUP($E195,Apparatus_List_w_Hours!$A:$A,Apparatus_List_w_Hours!$C:$C),""),
       ""
    )
)</f>
        <v/>
      </c>
    </row>
    <row r="196" spans="1:8">
      <c r="A196" s="7" t="str">
        <f>IF(C196="","",IFERROR(INDEX(Project_Form!$E$4:$E$43,N($L$1)),""))</f>
        <v/>
      </c>
      <c r="B196" s="7" t="str">
        <f>IF(C196="","",IFERROR(INDEX(All_Lists!$F$2:$F$3,N($L$2)),""))</f>
        <v/>
      </c>
      <c r="C196" s="7" t="str" cm="1">
        <f t="array" ref="C19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6" s="7" t="str">
        <f>IF($B196="ATS",
    IFERROR(_xlfn.XLOOKUP($E196,Apparatus_List_w_Hours!$A:$A,Apparatus_List_w_Hours!$B:$B),""),
    IF($B196="MTS",
       IFERROR(_xlfn.XLOOKUP($E196,Apparatus_List_w_Hours!$A:$A,Apparatus_List_w_Hours!$C:$C),""),
       ""
    )
)</f>
        <v/>
      </c>
    </row>
    <row r="197" spans="1:8">
      <c r="A197" s="7" t="str">
        <f>IF(C197="","",IFERROR(INDEX(Project_Form!$E$4:$E$43,N($L$1)),""))</f>
        <v/>
      </c>
      <c r="B197" s="7" t="str">
        <f>IF(C197="","",IFERROR(INDEX(All_Lists!$F$2:$F$3,N($L$2)),""))</f>
        <v/>
      </c>
      <c r="C197" s="7" t="str" cm="1">
        <f t="array" ref="C19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7" s="7" t="str">
        <f>IF($B197="ATS",
    IFERROR(_xlfn.XLOOKUP($E197,Apparatus_List_w_Hours!$A:$A,Apparatus_List_w_Hours!$B:$B),""),
    IF($B197="MTS",
       IFERROR(_xlfn.XLOOKUP($E197,Apparatus_List_w_Hours!$A:$A,Apparatus_List_w_Hours!$C:$C),""),
       ""
    )
)</f>
        <v/>
      </c>
    </row>
    <row r="198" spans="1:8">
      <c r="A198" s="7" t="str">
        <f>IF(C198="","",IFERROR(INDEX(Project_Form!$E$4:$E$43,N($L$1)),""))</f>
        <v/>
      </c>
      <c r="B198" s="7" t="str">
        <f>IF(C198="","",IFERROR(INDEX(All_Lists!$F$2:$F$3,N($L$2)),""))</f>
        <v/>
      </c>
      <c r="C198" s="7" t="str" cm="1">
        <f t="array" ref="C19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8" s="7" t="str">
        <f>IF($B198="ATS",
    IFERROR(_xlfn.XLOOKUP($E198,Apparatus_List_w_Hours!$A:$A,Apparatus_List_w_Hours!$B:$B),""),
    IF($B198="MTS",
       IFERROR(_xlfn.XLOOKUP($E198,Apparatus_List_w_Hours!$A:$A,Apparatus_List_w_Hours!$C:$C),""),
       ""
    )
)</f>
        <v/>
      </c>
    </row>
    <row r="199" spans="1:8">
      <c r="A199" s="7" t="str">
        <f>IF(C199="","",IFERROR(INDEX(Project_Form!$E$4:$E$43,N($L$1)),""))</f>
        <v/>
      </c>
      <c r="B199" s="7" t="str">
        <f>IF(C199="","",IFERROR(INDEX(All_Lists!$F$2:$F$3,N($L$2)),""))</f>
        <v/>
      </c>
      <c r="C199" s="7" t="str" cm="1">
        <f t="array" ref="C19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9" s="7" t="str">
        <f>IF($B199="ATS",
    IFERROR(_xlfn.XLOOKUP($E199,Apparatus_List_w_Hours!$A:$A,Apparatus_List_w_Hours!$B:$B),""),
    IF($B199="MTS",
       IFERROR(_xlfn.XLOOKUP($E199,Apparatus_List_w_Hours!$A:$A,Apparatus_List_w_Hours!$C:$C),""),
       ""
    )
)</f>
        <v/>
      </c>
    </row>
    <row r="200" spans="1:8">
      <c r="A200" s="7" t="str">
        <f>IF(C200="","",IFERROR(INDEX(Project_Form!$E$4:$E$43,N($L$1)),""))</f>
        <v/>
      </c>
      <c r="B200" s="7" t="str">
        <f>IF(C200="","",IFERROR(INDEX(All_Lists!$F$2:$F$3,N($L$2)),""))</f>
        <v/>
      </c>
      <c r="C200" s="7" t="str" cm="1">
        <f t="array" ref="C20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0" s="7" t="str">
        <f>IF($B200="ATS",
    IFERROR(_xlfn.XLOOKUP($E200,Apparatus_List_w_Hours!$A:$A,Apparatus_List_w_Hours!$B:$B),""),
    IF($B200="MTS",
       IFERROR(_xlfn.XLOOKUP($E200,Apparatus_List_w_Hours!$A:$A,Apparatus_List_w_Hours!$C:$C),""),
       ""
    )
)</f>
        <v/>
      </c>
    </row>
    <row r="201" spans="1:8">
      <c r="A201" s="7" t="str">
        <f>IF(C201="","",IFERROR(INDEX(Project_Form!$E$4:$E$43,N($L$1)),""))</f>
        <v/>
      </c>
      <c r="B201" s="7" t="str">
        <f>IF(C201="","",IFERROR(INDEX(All_Lists!$F$2:$F$3,N($L$2)),""))</f>
        <v/>
      </c>
      <c r="C201" s="7" t="str" cm="1">
        <f t="array" ref="C20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1" s="7" t="str">
        <f>IF($B201="ATS",
    IFERROR(_xlfn.XLOOKUP($E201,Apparatus_List_w_Hours!$A:$A,Apparatus_List_w_Hours!$B:$B),""),
    IF($B201="MTS",
       IFERROR(_xlfn.XLOOKUP($E201,Apparatus_List_w_Hours!$A:$A,Apparatus_List_w_Hours!$C:$C),""),
       ""
    )
)</f>
        <v/>
      </c>
    </row>
    <row r="202" spans="1:8">
      <c r="A202" s="7" t="str">
        <f>IF(C202="","",IFERROR(INDEX(Project_Form!$E$4:$E$43,N($L$1)),""))</f>
        <v/>
      </c>
      <c r="B202" s="7" t="str">
        <f>IF(C202="","",IFERROR(INDEX(All_Lists!$F$2:$F$3,N($L$2)),""))</f>
        <v/>
      </c>
      <c r="C202" s="7" t="str" cm="1">
        <f t="array" ref="C20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2" s="7" t="str">
        <f>IF($B202="ATS",
    IFERROR(_xlfn.XLOOKUP($E202,Apparatus_List_w_Hours!$A:$A,Apparatus_List_w_Hours!$B:$B),""),
    IF($B202="MTS",
       IFERROR(_xlfn.XLOOKUP($E202,Apparatus_List_w_Hours!$A:$A,Apparatus_List_w_Hours!$C:$C),""),
       ""
    )
)</f>
        <v/>
      </c>
    </row>
    <row r="203" spans="1:8">
      <c r="A203" s="7" t="str">
        <f>IF(C203="","",IFERROR(INDEX(Project_Form!$E$4:$E$43,N($L$1)),""))</f>
        <v/>
      </c>
      <c r="B203" s="7" t="str">
        <f>IF(C203="","",IFERROR(INDEX(All_Lists!$F$2:$F$3,N($L$2)),""))</f>
        <v/>
      </c>
      <c r="C203" s="7" t="str" cm="1">
        <f t="array" ref="C20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3" s="7" t="str">
        <f>IF($B203="ATS",
    IFERROR(_xlfn.XLOOKUP($E203,Apparatus_List_w_Hours!$A:$A,Apparatus_List_w_Hours!$B:$B),""),
    IF($B203="MTS",
       IFERROR(_xlfn.XLOOKUP($E203,Apparatus_List_w_Hours!$A:$A,Apparatus_List_w_Hours!$C:$C),""),
       ""
    )
)</f>
        <v/>
      </c>
    </row>
    <row r="204" spans="1:8">
      <c r="A204" s="7" t="str">
        <f>IF(C204="","",IFERROR(INDEX(Project_Form!$E$4:$E$43,N($L$1)),""))</f>
        <v/>
      </c>
      <c r="B204" s="7" t="str">
        <f>IF(C204="","",IFERROR(INDEX(All_Lists!$F$2:$F$3,N($L$2)),""))</f>
        <v/>
      </c>
      <c r="C204" s="7" t="str" cm="1">
        <f t="array" ref="C20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4" s="7" t="str">
        <f>IF($B204="ATS",
    IFERROR(_xlfn.XLOOKUP($E204,Apparatus_List_w_Hours!$A:$A,Apparatus_List_w_Hours!$B:$B),""),
    IF($B204="MTS",
       IFERROR(_xlfn.XLOOKUP($E204,Apparatus_List_w_Hours!$A:$A,Apparatus_List_w_Hours!$C:$C),""),
       ""
    )
)</f>
        <v/>
      </c>
    </row>
    <row r="205" spans="1:8">
      <c r="A205" s="7" t="str">
        <f>IF(C205="","",IFERROR(INDEX(Project_Form!$E$4:$E$43,N($L$1)),""))</f>
        <v/>
      </c>
      <c r="B205" s="7" t="str">
        <f>IF(C205="","",IFERROR(INDEX(All_Lists!$F$2:$F$3,N($L$2)),""))</f>
        <v/>
      </c>
      <c r="C205" s="7" t="str" cm="1">
        <f t="array" ref="C20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5" s="7" t="str">
        <f>IF($B205="ATS",
    IFERROR(_xlfn.XLOOKUP($E205,Apparatus_List_w_Hours!$A:$A,Apparatus_List_w_Hours!$B:$B),""),
    IF($B205="MTS",
       IFERROR(_xlfn.XLOOKUP($E205,Apparatus_List_w_Hours!$A:$A,Apparatus_List_w_Hours!$C:$C),""),
       ""
    )
)</f>
        <v/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8</xdr:col>
                    <xdr:colOff>9525</xdr:colOff>
                    <xdr:row>1</xdr:row>
                    <xdr:rowOff>76200</xdr:rowOff>
                  </from>
                  <to>
                    <xdr:col>8</xdr:col>
                    <xdr:colOff>1076325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5" name="Drop Down 45">
              <controlPr defaultSize="0" autoLine="0" autoPict="0">
                <anchor moveWithCells="1">
                  <from>
                    <xdr:col>9</xdr:col>
                    <xdr:colOff>9525</xdr:colOff>
                    <xdr:row>1</xdr:row>
                    <xdr:rowOff>76200</xdr:rowOff>
                  </from>
                  <to>
                    <xdr:col>9</xdr:col>
                    <xdr:colOff>1076325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" name="Button 57">
              <controlPr defaultSize="0" print="0" autoFill="0" autoPict="0" macro="[0]!Quick_PowerBI_Export">
                <anchor moveWithCells="1" sizeWithCells="1">
                  <from>
                    <xdr:col>8</xdr:col>
                    <xdr:colOff>38100</xdr:colOff>
                    <xdr:row>12</xdr:row>
                    <xdr:rowOff>95250</xdr:rowOff>
                  </from>
                  <to>
                    <xdr:col>8</xdr:col>
                    <xdr:colOff>1162050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7" name="Button 58">
              <controlPr defaultSize="0" print="0" autoFill="0" autoPict="0" macro="[0]!Create_Field_Workbook_Final">
                <anchor moveWithCells="1" sizeWithCells="1">
                  <from>
                    <xdr:col>10</xdr:col>
                    <xdr:colOff>0</xdr:colOff>
                    <xdr:row>12</xdr:row>
                    <xdr:rowOff>95250</xdr:rowOff>
                  </from>
                  <to>
                    <xdr:col>11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8" name="Button 59">
              <controlPr defaultSize="0" print="0" autoFill="0" autoPict="0" macro="[0]!Show_Status">
                <anchor moveWithCells="1" sizeWithCells="1">
                  <from>
                    <xdr:col>9</xdr:col>
                    <xdr:colOff>85725</xdr:colOff>
                    <xdr:row>12</xdr:row>
                    <xdr:rowOff>95250</xdr:rowOff>
                  </from>
                  <to>
                    <xdr:col>9</xdr:col>
                    <xdr:colOff>1209675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9" name="Button 60">
              <controlPr defaultSize="0" print="0" autoFill="0" autoPict="0" macro="[0]!Clear_TaskEntry_KeepFormulas">
                <anchor moveWithCells="1" sizeWithCells="1">
                  <from>
                    <xdr:col>8</xdr:col>
                    <xdr:colOff>38100</xdr:colOff>
                    <xdr:row>4</xdr:row>
                    <xdr:rowOff>28575</xdr:rowOff>
                  </from>
                  <to>
                    <xdr:col>8</xdr:col>
                    <xdr:colOff>1162050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10" name="Button 61">
              <controlPr defaultSize="0" print="0" autoFill="0" autoPict="0" macro="[0]!BuildAll">
                <anchor moveWithCells="1" sizeWithCells="1">
                  <from>
                    <xdr:col>9</xdr:col>
                    <xdr:colOff>85725</xdr:colOff>
                    <xdr:row>4</xdr:row>
                    <xdr:rowOff>38100</xdr:rowOff>
                  </from>
                  <to>
                    <xdr:col>9</xdr:col>
                    <xdr:colOff>1209675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11" name="Button 62">
              <controlPr defaultSize="0" print="0" autoFill="0" autoPict="0" macro="[0]!OpenGanttBuilder">
                <anchor moveWithCells="1" sizeWithCells="1">
                  <from>
                    <xdr:col>9</xdr:col>
                    <xdr:colOff>85725</xdr:colOff>
                    <xdr:row>7</xdr:row>
                    <xdr:rowOff>38100</xdr:rowOff>
                  </from>
                  <to>
                    <xdr:col>9</xdr:col>
                    <xdr:colOff>1209675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2" name="Button 63">
              <controlPr defaultSize="0" print="0" autoFill="0" autoPict="0" macro="[0]!ShowPopulateDialog">
                <anchor moveWithCells="1" sizeWithCells="1">
                  <from>
                    <xdr:col>8</xdr:col>
                    <xdr:colOff>38100</xdr:colOff>
                    <xdr:row>7</xdr:row>
                    <xdr:rowOff>28575</xdr:rowOff>
                  </from>
                  <to>
                    <xdr:col>9</xdr:col>
                    <xdr:colOff>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3B08B0-BAE9-4D95-8D74-48C382BDE8AF}">
          <x14:formula1>
            <xm:f>Apparatus_List_w_Hours!$A$2:$A$40</xm:f>
          </x14:formula1>
          <xm:sqref>E2:E205</xm:sqref>
        </x14:dataValidation>
        <x14:dataValidation type="list" allowBlank="1" showInputMessage="1" showErrorMessage="1" xr:uid="{2E076577-8199-46CD-A8B3-B53F2BF587C4}">
          <x14:formula1>
            <xm:f>All_Lists!$H$2:$H$200</xm:f>
          </x14:formula1>
          <xm:sqref>F2:F205</xm:sqref>
        </x14:dataValidation>
      </x14:dataValidations>
    </ext>
  </extLst>
</worksheet>
</file>

<file path=customUI/customUI14.xml><?xml version="1.0" encoding="utf-8"?>
<customUI xmlns="http://schemas.microsoft.com/office/2009/07/customui" onLoad="OnRibbonLoad">
  <!-- ================================================================== -->
  <!-- SIMPLIFIED SINGLE BUTTON - NO SPLIT, NO DROPDOWN                   -->
  <!-- ================================================================== -->
  <!-- Clean, simple toggle button with dynamic label                     -->
  <!-- Status bar shows current mode                                      -->
  <!-- ================================================================== -->
  <ribbon>
    <tabs>
      <!-- Custom Tab: Date Completion -->
      <tab id="tabDateCompletion" label="Date Completion">
        <!-- Group: Mode Control -->
        <group id="grpModeControl" label="Mode">
          <!-- Single Toggle Button -->
          <button id="btnToggleMode" size="large" onAction="OnToggleDateMode" getLabel="GetButtonLabel" getImage="GetButtonImage" screentip="Toggle Date Mode" supertip="Click to switch between Auto Mode and Manual Mode. Check status bar at bottom of Excel to see current mode."/>
        </group>
        <!-- Group: Tools -->
        <group id="grpTools" label="Tools">
          <button id="btnCheckStatus" label="Check Date Status" imageMso="DatabasePropertiesDialog" size="large" onAction="OnCheckDateStatus" screentip="Check Date Status" supertip="Shows whether selected date is manually entered or auto-filled, and displays protection status.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EBE2D3B072254EA1EF7A5E34BA8262" ma:contentTypeVersion="19" ma:contentTypeDescription="Create a new document." ma:contentTypeScope="" ma:versionID="cb1614f2b915af2d4aad7625283e552c">
  <xsd:schema xmlns:xsd="http://www.w3.org/2001/XMLSchema" xmlns:xs="http://www.w3.org/2001/XMLSchema" xmlns:p="http://schemas.microsoft.com/office/2006/metadata/properties" xmlns:ns2="719d0d50-b227-487f-a0a4-46a838d854ee" xmlns:ns3="4b664e92-eb71-49b4-aae7-2b219be1d91d" targetNamespace="http://schemas.microsoft.com/office/2006/metadata/properties" ma:root="true" ma:fieldsID="d46b118b7b01737222cb635aa8d849d1" ns2:_="" ns3:_="">
    <xsd:import namespace="719d0d50-b227-487f-a0a4-46a838d854ee"/>
    <xsd:import namespace="4b664e92-eb71-49b4-aae7-2b219be1d9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9d0d50-b227-487f-a0a4-46a838d854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6b0fc82e-7ded-4240-b1d5-7d16020877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664e92-eb71-49b4-aae7-2b219be1d91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de141c3-ba88-4371-99e9-c5c7374b3a7c}" ma:internalName="TaxCatchAll" ma:showField="CatchAllData" ma:web="4b664e92-eb71-49b4-aae7-2b219be1d9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b664e92-eb71-49b4-aae7-2b219be1d91d" xsi:nil="true"/>
    <lcf76f155ced4ddcb4097134ff3c332f xmlns="719d0d50-b227-487f-a0a4-46a838d854ee">
      <Terms xmlns="http://schemas.microsoft.com/office/infopath/2007/PartnerControls"/>
    </lcf76f155ced4ddcb4097134ff3c332f>
  </documentManagement>
</p:properti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Props1.xml><?xml version="1.0" encoding="utf-8"?>
<ds:datastoreItem xmlns:ds="http://schemas.openxmlformats.org/officeDocument/2006/customXml" ds:itemID="{8309EFE6-C1D1-4FDB-A821-F11D3A985C06}">
  <ds:schemaRefs>
    <ds:schemaRef ds:uri="http://gemini/pivotcustomization/ShowImplicitMeasures"/>
  </ds:schemaRefs>
</ds:datastoreItem>
</file>

<file path=customXml/itemProps2.xml><?xml version="1.0" encoding="utf-8"?>
<ds:datastoreItem xmlns:ds="http://schemas.openxmlformats.org/officeDocument/2006/customXml" ds:itemID="{4A97038B-A40B-4E4C-9C70-9FE5E4F3BFFB}">
  <ds:schemaRefs>
    <ds:schemaRef ds:uri="http://gemini/pivotcustomization/1cfa02a2-c7a8-433c-b6f5-575a1919871a"/>
  </ds:schemaRefs>
</ds:datastoreItem>
</file>

<file path=customXml/itemProps3.xml><?xml version="1.0" encoding="utf-8"?>
<ds:datastoreItem xmlns:ds="http://schemas.openxmlformats.org/officeDocument/2006/customXml" ds:itemID="{E72002FF-06CA-4B45-91B3-BAC0C44632DB}">
  <ds:schemaRefs>
    <ds:schemaRef ds:uri="http://gemini/pivotcustomization/TableXML_Apparatus Quantity_7d276028-2ce0-4e99-9984-7d1ab9289e60"/>
  </ds:schemaRefs>
</ds:datastoreItem>
</file>

<file path=customXml/itemProps4.xml><?xml version="1.0" encoding="utf-8"?>
<ds:datastoreItem xmlns:ds="http://schemas.openxmlformats.org/officeDocument/2006/customXml" ds:itemID="{6B846AE3-AAD9-4820-92ED-76A44FED0543}">
  <ds:schemaRefs>
    <ds:schemaRef ds:uri="http://gemini/pivotcustomization/TableWidget"/>
  </ds:schemaRefs>
</ds:datastoreItem>
</file>

<file path=customXml/itemProps5.xml><?xml version="1.0" encoding="utf-8"?>
<ds:datastoreItem xmlns:ds="http://schemas.openxmlformats.org/officeDocument/2006/customXml" ds:itemID="{A626C280-0DE3-43DB-81BC-993DC3441B66}">
  <ds:schemaRefs>
    <ds:schemaRef ds:uri="http://gemini/pivotcustomization/RelationshipAutoDetectionEnabled"/>
  </ds:schemaRefs>
</ds:datastoreItem>
</file>

<file path=customXml/itemProps6.xml><?xml version="1.0" encoding="utf-8"?>
<ds:datastoreItem xmlns:ds="http://schemas.openxmlformats.org/officeDocument/2006/customXml" ds:itemID="{71E74A59-FD2A-48D8-9F2B-866ADDCABEC5}">
  <ds:schemaRefs>
    <ds:schemaRef ds:uri="http://gemini/pivotcustomization/ClientWindowXML"/>
  </ds:schemaRefs>
</ds:datastoreItem>
</file>

<file path=customXml/itemProps7.xml><?xml version="1.0" encoding="utf-8"?>
<ds:datastoreItem xmlns:ds="http://schemas.openxmlformats.org/officeDocument/2006/customXml" ds:itemID="{044741E3-8F36-4FB3-992A-8A6B745F0E3D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2EB69CC7-71DA-4383-BF73-A1010DB7BD7C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82D59BB5-15CB-40B4-8AA2-9B8D56DF54ED}">
  <ds:schemaRefs>
    <ds:schemaRef ds:uri="http://gemini/pivotcustomization/IsSandboxEmbedded"/>
  </ds:schemaRefs>
</ds:datastoreItem>
</file>

<file path=customXml/itemProps10.xml><?xml version="1.0" encoding="utf-8"?>
<ds:datastoreItem xmlns:ds="http://schemas.openxmlformats.org/officeDocument/2006/customXml" ds:itemID="{40C0380B-D80D-46A0-860D-953F982BD87D}">
  <ds:schemaRefs>
    <ds:schemaRef ds:uri="http://gemini/pivotcustomization/TableOrder"/>
  </ds:schemaRefs>
</ds:datastoreItem>
</file>

<file path=customXml/itemProps11.xml><?xml version="1.0" encoding="utf-8"?>
<ds:datastoreItem xmlns:ds="http://schemas.openxmlformats.org/officeDocument/2006/customXml" ds:itemID="{F21996B5-A3C4-408B-9FC3-BBE6A9479A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9d0d50-b227-487f-a0a4-46a838d854ee"/>
    <ds:schemaRef ds:uri="4b664e92-eb71-49b4-aae7-2b219be1d9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2.xml><?xml version="1.0" encoding="utf-8"?>
<ds:datastoreItem xmlns:ds="http://schemas.openxmlformats.org/officeDocument/2006/customXml" ds:itemID="{75649E94-5BDA-4F39-BA02-11D9020D8A79}">
  <ds:schemaRefs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719d0d50-b227-487f-a0a4-46a838d854ee"/>
    <ds:schemaRef ds:uri="http://schemas.microsoft.com/office/2006/documentManagement/types"/>
    <ds:schemaRef ds:uri="http://schemas.microsoft.com/office/infopath/2007/PartnerControls"/>
    <ds:schemaRef ds:uri="4b664e92-eb71-49b4-aae7-2b219be1d91d"/>
    <ds:schemaRef ds:uri="http://schemas.microsoft.com/office/2006/metadata/properties"/>
    <ds:schemaRef ds:uri="http://purl.org/dc/elements/1.1/"/>
    <ds:schemaRef ds:uri="43780335-0f04-46df-91b9-a96e96396923"/>
  </ds:schemaRefs>
</ds:datastoreItem>
</file>

<file path=customXml/itemProps13.xml><?xml version="1.0" encoding="utf-8"?>
<ds:datastoreItem xmlns:ds="http://schemas.openxmlformats.org/officeDocument/2006/customXml" ds:itemID="{36A29CA5-6E56-466F-8274-972E8923E3D6}">
  <ds:schemaRefs>
    <ds:schemaRef ds:uri="http://gemini/pivotcustomization/TableXML_Hours_Completed_By_Month_7ea448cb-238c-4d35-b45e-36ced0b8ce17"/>
  </ds:schemaRefs>
</ds:datastoreItem>
</file>

<file path=customXml/itemProps14.xml><?xml version="1.0" encoding="utf-8"?>
<ds:datastoreItem xmlns:ds="http://schemas.openxmlformats.org/officeDocument/2006/customXml" ds:itemID="{5B7C2B7E-A966-4286-895C-CC763B7CA4E3}">
  <ds:schemaRefs>
    <ds:schemaRef ds:uri="http://gemini/pivotcustomization/TableXML_Apparatus Quantity Remaning_4f347f51-2fc7-4bbf-8498-27d1718f1961"/>
  </ds:schemaRefs>
</ds:datastoreItem>
</file>

<file path=customXml/itemProps15.xml><?xml version="1.0" encoding="utf-8"?>
<ds:datastoreItem xmlns:ds="http://schemas.openxmlformats.org/officeDocument/2006/customXml" ds:itemID="{80088412-2556-45CC-BDA0-4A0FB0108D4C}">
  <ds:schemaRefs>
    <ds:schemaRef ds:uri="http://gemini/pivotcustomization/PowerPivotVersion"/>
  </ds:schemaRefs>
</ds:datastoreItem>
</file>

<file path=customXml/itemProps16.xml><?xml version="1.0" encoding="utf-8"?>
<ds:datastoreItem xmlns:ds="http://schemas.openxmlformats.org/officeDocument/2006/customXml" ds:itemID="{66A5F1E9-074E-4989-900F-1F0F889A57AA}">
  <ds:schemaRefs>
    <ds:schemaRef ds:uri="http://gemini/pivotcustomization/SandboxNonEmpty"/>
  </ds:schemaRefs>
</ds:datastoreItem>
</file>

<file path=customXml/itemProps17.xml><?xml version="1.0" encoding="utf-8"?>
<ds:datastoreItem xmlns:ds="http://schemas.openxmlformats.org/officeDocument/2006/customXml" ds:itemID="{BAEE168E-F028-444A-9FDB-03F1A559C9F9}">
  <ds:schemaRefs>
    <ds:schemaRef ds:uri="http://gemini/pivotcustomization/154dbd74-cd14-42fe-be28-c57dda399f68"/>
  </ds:schemaRefs>
</ds:datastoreItem>
</file>

<file path=customXml/itemProps18.xml><?xml version="1.0" encoding="utf-8"?>
<ds:datastoreItem xmlns:ds="http://schemas.openxmlformats.org/officeDocument/2006/customXml" ds:itemID="{7C2945D8-DE9F-49F4-B013-96B243DE7854}">
  <ds:schemaRefs>
    <ds:schemaRef ds:uri="http://gemini/pivotcustomization/ShowHidden"/>
  </ds:schemaRefs>
</ds:datastoreItem>
</file>

<file path=customXml/itemProps19.xml><?xml version="1.0" encoding="utf-8"?>
<ds:datastoreItem xmlns:ds="http://schemas.openxmlformats.org/officeDocument/2006/customXml" ds:itemID="{2909E093-95EF-4951-B126-B57C16831A75}">
  <ds:schemaRefs>
    <ds:schemaRef ds:uri="http://gemini/pivotcustomization/LinkedTableUpdateMode"/>
  </ds:schemaRefs>
</ds:datastoreItem>
</file>

<file path=customXml/itemProps20.xml><?xml version="1.0" encoding="utf-8"?>
<ds:datastoreItem xmlns:ds="http://schemas.openxmlformats.org/officeDocument/2006/customXml" ds:itemID="{682D9B52-0F85-46A0-81B0-778848942415}">
  <ds:schemaRefs>
    <ds:schemaRef ds:uri="http://gemini/pivotcustomization/TableXML_Hours_Completed_By_Month 1"/>
  </ds:schemaRefs>
</ds:datastoreItem>
</file>

<file path=customXml/itemProps21.xml><?xml version="1.0" encoding="utf-8"?>
<ds:datastoreItem xmlns:ds="http://schemas.openxmlformats.org/officeDocument/2006/customXml" ds:itemID="{34EC9EB8-D24B-4296-B238-168D5B5705F4}">
  <ds:schemaRefs>
    <ds:schemaRef ds:uri="http://gemini/pivotcustomization/ff1edc2f-cec8-4776-a191-177b73bd9e9e"/>
  </ds:schemaRefs>
</ds:datastoreItem>
</file>

<file path=customXml/itemProps22.xml><?xml version="1.0" encoding="utf-8"?>
<ds:datastoreItem xmlns:ds="http://schemas.openxmlformats.org/officeDocument/2006/customXml" ds:itemID="{CD45EA24-8D9F-4E52-8F3B-1371AB517722}">
  <ds:schemaRefs>
    <ds:schemaRef ds:uri="http://gemini/pivotcustomization/ErrorCache"/>
  </ds:schemaRefs>
</ds:datastoreItem>
</file>

<file path=customXml/itemProps23.xml><?xml version="1.0" encoding="utf-8"?>
<ds:datastoreItem xmlns:ds="http://schemas.openxmlformats.org/officeDocument/2006/customXml" ds:itemID="{30BC28CD-372F-42F3-A760-959D610DC414}">
  <ds:schemaRefs>
    <ds:schemaRef ds:uri="http://gemini/pivotcustomization/ManualCalcMode"/>
  </ds:schemaRefs>
</ds:datastoreItem>
</file>

<file path=customXml/itemProps24.xml><?xml version="1.0" encoding="utf-8"?>
<ds:datastoreItem xmlns:ds="http://schemas.openxmlformats.org/officeDocument/2006/customXml" ds:itemID="{956FB471-79A7-4B60-A1AD-136C45C5554B}">
  <ds:schemaRefs>
    <ds:schemaRef ds:uri="http://gemini/pivotcustomization/FormulaBarState"/>
  </ds:schemaRefs>
</ds:datastoreItem>
</file>

<file path=customXml/itemProps25.xml><?xml version="1.0" encoding="utf-8"?>
<ds:datastoreItem xmlns:ds="http://schemas.openxmlformats.org/officeDocument/2006/customXml" ds:itemID="{A7203226-A4D1-4FC5-A76D-059912037F5A}">
  <ds:schemaRefs>
    <ds:schemaRef ds:uri="http://gemini/pivotcustomization/Diagrams"/>
  </ds:schemaRefs>
</ds:datastoreItem>
</file>

<file path=customXml/itemProps26.xml><?xml version="1.0" encoding="utf-8"?>
<ds:datastoreItem xmlns:ds="http://schemas.openxmlformats.org/officeDocument/2006/customXml" ds:itemID="{442BFFE3-6DA2-4E15-B983-47D21F436FF1}">
  <ds:schemaRefs>
    <ds:schemaRef ds:uri="http://gemini/pivotcustomization/MeasureGridStat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Scope_Template</vt:lpstr>
      <vt:lpstr>Gantt_Template</vt:lpstr>
      <vt:lpstr>Project_Form</vt:lpstr>
      <vt:lpstr>All_Lists</vt:lpstr>
      <vt:lpstr>Apparatus_List_w_Hours</vt:lpstr>
      <vt:lpstr>All_Tasks</vt:lpstr>
      <vt:lpstr>All_Tasks_Billing</vt:lpstr>
      <vt:lpstr>Scope_Labor_Rates</vt:lpstr>
      <vt:lpstr>Task_Entry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Swenson</dc:creator>
  <cp:keywords/>
  <dc:description/>
  <cp:lastModifiedBy>Jason Swenson</cp:lastModifiedBy>
  <cp:revision/>
  <dcterms:created xsi:type="dcterms:W3CDTF">2025-08-20T18:27:49Z</dcterms:created>
  <dcterms:modified xsi:type="dcterms:W3CDTF">2025-11-16T08:12:50Z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0x01010024EBE2D3B072254EA1EF7A5E34BA8262</vt:lpwstr>
  </property>
  <property fmtid="{D5CDD505-2E9C-101B-9397-08002B2CF9AE}" pid="3" name="MediaServiceImageTags">
    <vt:lpwstr/>
  </property>
  <property fmtid="{D5CDD505-2E9C-101B-9397-08002B2CF9AE}" pid="4" name="DateCompletionMode">
    <vt:lpwstr>AUTO</vt:lpwstr>
  </property>
</Properties>
</file>